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diation_CR_2005_2023" sheetId="1" r:id="rId4"/>
    <sheet state="visible" name="Datos_procesados" sheetId="2" r:id="rId5"/>
    <sheet state="visible" name="Producción diaria" sheetId="3" r:id="rId6"/>
    <sheet state="visible" name="Producción mensual" sheetId="4" r:id="rId7"/>
    <sheet state="visible" name="Costo de tareas" sheetId="5" r:id="rId8"/>
  </sheets>
  <definedNames/>
  <calcPr/>
</workbook>
</file>

<file path=xl/sharedStrings.xml><?xml version="1.0" encoding="utf-8"?>
<sst xmlns="http://schemas.openxmlformats.org/spreadsheetml/2006/main" count="28505" uniqueCount="11309">
  <si>
    <t>Latitude (decimal degrees): 38.960........</t>
  </si>
  <si>
    <t>Longitude (decimal degrees): -3.883........</t>
  </si>
  <si>
    <t>Elevation (m): 634.0........</t>
  </si>
  <si>
    <t>Irradiance Time Offset (h): 0.1686........</t>
  </si>
  <si>
    <t>month</t>
  </si>
  <si>
    <t>year.........</t>
  </si>
  <si>
    <t>2021.........</t>
  </si>
  <si>
    <t>2014.........</t>
  </si>
  <si>
    <t>202.........</t>
  </si>
  <si>
    <t>2008.........</t>
  </si>
  <si>
    <t>2013.........</t>
  </si>
  <si>
    <t>2011.........</t>
  </si>
  <si>
    <t>2022.........</t>
  </si>
  <si>
    <t>2012.........</t>
  </si>
  <si>
    <t>time(UTC)</t>
  </si>
  <si>
    <t>T2m</t>
  </si>
  <si>
    <t>RH</t>
  </si>
  <si>
    <t>G(h)</t>
  </si>
  <si>
    <t>Gb(n)</t>
  </si>
  <si>
    <t>Gd(h)</t>
  </si>
  <si>
    <t>IR(h)</t>
  </si>
  <si>
    <t>WS10m</t>
  </si>
  <si>
    <t>WD10m</t>
  </si>
  <si>
    <t>SP.........</t>
  </si>
  <si>
    <t>20210101-0000</t>
  </si>
  <si>
    <t>82.99.0</t>
  </si>
  <si>
    <t>-0.0.0</t>
  </si>
  <si>
    <t>20210101-0100</t>
  </si>
  <si>
    <t>85.82.0</t>
  </si>
  <si>
    <t>20210101-0200</t>
  </si>
  <si>
    <t>88.66.0</t>
  </si>
  <si>
    <t>20210101-0300</t>
  </si>
  <si>
    <t>91.49.0</t>
  </si>
  <si>
    <t>20210101-0400</t>
  </si>
  <si>
    <t>94.32.0</t>
  </si>
  <si>
    <t>20210101-0500</t>
  </si>
  <si>
    <t>97.15.0</t>
  </si>
  <si>
    <t>20210101-0600</t>
  </si>
  <si>
    <t>99.98.0</t>
  </si>
  <si>
    <t>20210101-0700</t>
  </si>
  <si>
    <t>1.0.0</t>
  </si>
  <si>
    <t>20210101-0800</t>
  </si>
  <si>
    <t>20210101-0900</t>
  </si>
  <si>
    <t>20210101-1000</t>
  </si>
  <si>
    <t>20210101-1100</t>
  </si>
  <si>
    <t>20210101-1200</t>
  </si>
  <si>
    <t>20210101-1300</t>
  </si>
  <si>
    <t>20210101-1400</t>
  </si>
  <si>
    <t>20210101-1500</t>
  </si>
  <si>
    <t>20210101-1600</t>
  </si>
  <si>
    <t>20210101-1700</t>
  </si>
  <si>
    <t>62.8.0</t>
  </si>
  <si>
    <t>20210101-1800</t>
  </si>
  <si>
    <t>67.8.0</t>
  </si>
  <si>
    <t>20210101-1900</t>
  </si>
  <si>
    <t>7.5.0</t>
  </si>
  <si>
    <t>20210101-2000</t>
  </si>
  <si>
    <t>79.0.0</t>
  </si>
  <si>
    <t>20210101-2100</t>
  </si>
  <si>
    <t>82.5.0</t>
  </si>
  <si>
    <t>20210101-2200</t>
  </si>
  <si>
    <t>85.25.0</t>
  </si>
  <si>
    <t>20210101-2300</t>
  </si>
  <si>
    <t>88.55.0</t>
  </si>
  <si>
    <t>20210102-0000</t>
  </si>
  <si>
    <t>88.5.0</t>
  </si>
  <si>
    <t>20210102-0100</t>
  </si>
  <si>
    <t>20210102-0200</t>
  </si>
  <si>
    <t>88.45.0</t>
  </si>
  <si>
    <t>20210102-0300</t>
  </si>
  <si>
    <t>91.95.0</t>
  </si>
  <si>
    <t>20210102-0400</t>
  </si>
  <si>
    <t>20210102-0500</t>
  </si>
  <si>
    <t>91.9.0</t>
  </si>
  <si>
    <t>20210102-0600</t>
  </si>
  <si>
    <t>91.85.0</t>
  </si>
  <si>
    <t>20210102-0700</t>
  </si>
  <si>
    <t>91.8.0</t>
  </si>
  <si>
    <t>20210102-0800</t>
  </si>
  <si>
    <t>20210102-0900</t>
  </si>
  <si>
    <t>20210102-1000</t>
  </si>
  <si>
    <t>20210102-1100</t>
  </si>
  <si>
    <t>20210102-1200</t>
  </si>
  <si>
    <t>20210102-1300</t>
  </si>
  <si>
    <t>20210102-1400</t>
  </si>
  <si>
    <t>20210102-1500</t>
  </si>
  <si>
    <t>20210102-1600</t>
  </si>
  <si>
    <t>20210102-1700</t>
  </si>
  <si>
    <t>51.4.0</t>
  </si>
  <si>
    <t>20210102-1800</t>
  </si>
  <si>
    <t>55.55.0</t>
  </si>
  <si>
    <t>20210102-1900</t>
  </si>
  <si>
    <t>59.95.0</t>
  </si>
  <si>
    <t>20210102-2000</t>
  </si>
  <si>
    <t>64.65.0</t>
  </si>
  <si>
    <t>20210102-2100</t>
  </si>
  <si>
    <t>67.1.0</t>
  </si>
  <si>
    <t>20210102-2200</t>
  </si>
  <si>
    <t>72.5.0</t>
  </si>
  <si>
    <t>20210102-2300</t>
  </si>
  <si>
    <t>78.35.0</t>
  </si>
  <si>
    <t>20210103-0000</t>
  </si>
  <si>
    <t>78.3.0</t>
  </si>
  <si>
    <t>20210103-0100</t>
  </si>
  <si>
    <t>20210103-0200</t>
  </si>
  <si>
    <t>81.45.0</t>
  </si>
  <si>
    <t>20210103-0300</t>
  </si>
  <si>
    <t>20210103-0400</t>
  </si>
  <si>
    <t>20210103-0500</t>
  </si>
  <si>
    <t>84.7.0</t>
  </si>
  <si>
    <t>20210103-0600</t>
  </si>
  <si>
    <t>20210103-0700</t>
  </si>
  <si>
    <t>88.2.0</t>
  </si>
  <si>
    <t>20210103-0800</t>
  </si>
  <si>
    <t>20210103-0900</t>
  </si>
  <si>
    <t>20210103-1000</t>
  </si>
  <si>
    <t>20210103-1100</t>
  </si>
  <si>
    <t>20210103-1200</t>
  </si>
  <si>
    <t>20210103-1300</t>
  </si>
  <si>
    <t>20210103-1400</t>
  </si>
  <si>
    <t>20210103-1500</t>
  </si>
  <si>
    <t>20210103-1600</t>
  </si>
  <si>
    <t>20210103-1700</t>
  </si>
  <si>
    <t>62.7.0</t>
  </si>
  <si>
    <t>20210103-1800</t>
  </si>
  <si>
    <t>7.2.0</t>
  </si>
  <si>
    <t>20210103-1900</t>
  </si>
  <si>
    <t>20210103-2000</t>
  </si>
  <si>
    <t>72.95.0</t>
  </si>
  <si>
    <t>20210103-2100</t>
  </si>
  <si>
    <t>75.85.0</t>
  </si>
  <si>
    <t>20210103-2200</t>
  </si>
  <si>
    <t>81.95.0</t>
  </si>
  <si>
    <t>20210103-2300</t>
  </si>
  <si>
    <t>20210104-0000</t>
  </si>
  <si>
    <t>85.15.0</t>
  </si>
  <si>
    <t>20210104-0100</t>
  </si>
  <si>
    <t>20210104-0200</t>
  </si>
  <si>
    <t>20210104-0300</t>
  </si>
  <si>
    <t>20210104-0400</t>
  </si>
  <si>
    <t>92.0.0</t>
  </si>
  <si>
    <t>20210104-0500</t>
  </si>
  <si>
    <t>95.6.0</t>
  </si>
  <si>
    <t>20210104-0600</t>
  </si>
  <si>
    <t>99.4.0</t>
  </si>
  <si>
    <t>20210104-0700</t>
  </si>
  <si>
    <t>20210104-0800</t>
  </si>
  <si>
    <t>20210104-0900</t>
  </si>
  <si>
    <t>20210104-1000</t>
  </si>
  <si>
    <t>20210104-1100</t>
  </si>
  <si>
    <t>20210104-1200</t>
  </si>
  <si>
    <t>20210104-1300</t>
  </si>
  <si>
    <t>64.0.0</t>
  </si>
  <si>
    <t>20210104-1400</t>
  </si>
  <si>
    <t>123.0.0</t>
  </si>
  <si>
    <t>20210104-1500</t>
  </si>
  <si>
    <t>20210104-1600</t>
  </si>
  <si>
    <t>20210104-1700</t>
  </si>
  <si>
    <t>85.4.0</t>
  </si>
  <si>
    <t>20210104-1800</t>
  </si>
  <si>
    <t>88.65.0</t>
  </si>
  <si>
    <t>20210104-1900</t>
  </si>
  <si>
    <t>92.1.0</t>
  </si>
  <si>
    <t>20210104-2000</t>
  </si>
  <si>
    <t>92.5.0</t>
  </si>
  <si>
    <t>20210104-2100</t>
  </si>
  <si>
    <t>20210104-2200</t>
  </si>
  <si>
    <t>20210104-2300</t>
  </si>
  <si>
    <t>20210105-0000</t>
  </si>
  <si>
    <t>20210105-0100</t>
  </si>
  <si>
    <t>20210105-0200</t>
  </si>
  <si>
    <t>95.55.0</t>
  </si>
  <si>
    <t>20210105-0300</t>
  </si>
  <si>
    <t>219.45.97</t>
  </si>
  <si>
    <t>20210105-0400</t>
  </si>
  <si>
    <t>219.85.34</t>
  </si>
  <si>
    <t>20210105-0500</t>
  </si>
  <si>
    <t>217.5.9</t>
  </si>
  <si>
    <t>20210105-0600</t>
  </si>
  <si>
    <t>95.5.0</t>
  </si>
  <si>
    <t>20210105-0700</t>
  </si>
  <si>
    <t>298.4.62</t>
  </si>
  <si>
    <t>20210105-0800</t>
  </si>
  <si>
    <t>303.5.62</t>
  </si>
  <si>
    <t>20210105-0900</t>
  </si>
  <si>
    <t>299.55.76</t>
  </si>
  <si>
    <t>20210105-1000</t>
  </si>
  <si>
    <t>294.35.55</t>
  </si>
  <si>
    <t>20210105-1100</t>
  </si>
  <si>
    <t>295.9.34</t>
  </si>
  <si>
    <t>20210105-1200</t>
  </si>
  <si>
    <t>294.75.41</t>
  </si>
  <si>
    <t>20210105-1300</t>
  </si>
  <si>
    <t>274.4.76</t>
  </si>
  <si>
    <t>20210105-1400</t>
  </si>
  <si>
    <t>20210105-1500</t>
  </si>
  <si>
    <t>20210105-1600</t>
  </si>
  <si>
    <t>20210105-1700</t>
  </si>
  <si>
    <t>55.7.0</t>
  </si>
  <si>
    <t>20210105-1800</t>
  </si>
  <si>
    <t>20210105-1900</t>
  </si>
  <si>
    <t>7.1.0</t>
  </si>
  <si>
    <t>20210105-2000</t>
  </si>
  <si>
    <t>75.7.0</t>
  </si>
  <si>
    <t>20210105-2100</t>
  </si>
  <si>
    <t>81.75.0</t>
  </si>
  <si>
    <t>20210105-2200</t>
  </si>
  <si>
    <t>84.95.0</t>
  </si>
  <si>
    <t>20210105-2300</t>
  </si>
  <si>
    <t>84.85.0</t>
  </si>
  <si>
    <t>20210106-0000</t>
  </si>
  <si>
    <t>88.25.0</t>
  </si>
  <si>
    <t>20210106-0100</t>
  </si>
  <si>
    <t>20210106-0200</t>
  </si>
  <si>
    <t>20210106-0300</t>
  </si>
  <si>
    <t>20210106-0400</t>
  </si>
  <si>
    <t>20210106-0500</t>
  </si>
  <si>
    <t>20210106-0600</t>
  </si>
  <si>
    <t>20210106-0700</t>
  </si>
  <si>
    <t>20210106-0800</t>
  </si>
  <si>
    <t>20210106-0900</t>
  </si>
  <si>
    <t>20210106-1000</t>
  </si>
  <si>
    <t>20210106-1100</t>
  </si>
  <si>
    <t>20210106-1200</t>
  </si>
  <si>
    <t>20210106-1300</t>
  </si>
  <si>
    <t>20210106-1400</t>
  </si>
  <si>
    <t>20210106-1500</t>
  </si>
  <si>
    <t>20210106-1600</t>
  </si>
  <si>
    <t>20210106-1700</t>
  </si>
  <si>
    <t>57.95.0</t>
  </si>
  <si>
    <t>20210106-1800</t>
  </si>
  <si>
    <t>62.5.0</t>
  </si>
  <si>
    <t>20210106-1900</t>
  </si>
  <si>
    <t>20210106-2000</t>
  </si>
  <si>
    <t>20210106-2100</t>
  </si>
  <si>
    <t>67.5.0</t>
  </si>
  <si>
    <t>20210106-2200</t>
  </si>
  <si>
    <t>20210106-2300</t>
  </si>
  <si>
    <t>20210107-0000</t>
  </si>
  <si>
    <t>20210107-0100</t>
  </si>
  <si>
    <t>85.2.0</t>
  </si>
  <si>
    <t>20210107-0200</t>
  </si>
  <si>
    <t>20210107-0300</t>
  </si>
  <si>
    <t>20210107-0400</t>
  </si>
  <si>
    <t>95.65.0</t>
  </si>
  <si>
    <t>20210107-0500</t>
  </si>
  <si>
    <t>20210107-0600</t>
  </si>
  <si>
    <t>20210107-0700</t>
  </si>
  <si>
    <t>99.35.0</t>
  </si>
  <si>
    <t>20210107-0800</t>
  </si>
  <si>
    <t>16.0.0</t>
  </si>
  <si>
    <t>20210107-0900</t>
  </si>
  <si>
    <t>58.0.0</t>
  </si>
  <si>
    <t>20210107-1000</t>
  </si>
  <si>
    <t>111.0.0</t>
  </si>
  <si>
    <t>20210107-1100</t>
  </si>
  <si>
    <t>63.0.0</t>
  </si>
  <si>
    <t>20210107-1200</t>
  </si>
  <si>
    <t>82.0.0</t>
  </si>
  <si>
    <t>20210107-1300</t>
  </si>
  <si>
    <t>87.0.0</t>
  </si>
  <si>
    <t>20210107-1400</t>
  </si>
  <si>
    <t>20210107-1500</t>
  </si>
  <si>
    <t>20210107-1600</t>
  </si>
  <si>
    <t>20210107-1700</t>
  </si>
  <si>
    <t>20210107-1800</t>
  </si>
  <si>
    <t>20210107-1900</t>
  </si>
  <si>
    <t>20210107-2000</t>
  </si>
  <si>
    <t>20210107-2100</t>
  </si>
  <si>
    <t>20210107-2200</t>
  </si>
  <si>
    <t>20210107-2300</t>
  </si>
  <si>
    <t>20210108-0000</t>
  </si>
  <si>
    <t>20210108-0100</t>
  </si>
  <si>
    <t>20210108-0200</t>
  </si>
  <si>
    <t>20210108-0300</t>
  </si>
  <si>
    <t>20210108-0400</t>
  </si>
  <si>
    <t>20210108-0500</t>
  </si>
  <si>
    <t>20210108-0600</t>
  </si>
  <si>
    <t>20210108-0700</t>
  </si>
  <si>
    <t>20210108-0800</t>
  </si>
  <si>
    <t>20210108-0900</t>
  </si>
  <si>
    <t>28.0.0</t>
  </si>
  <si>
    <t>20210108-1000</t>
  </si>
  <si>
    <t>20210108-1100</t>
  </si>
  <si>
    <t>121.0.0</t>
  </si>
  <si>
    <t>20210108-1200</t>
  </si>
  <si>
    <t>20210108-1300</t>
  </si>
  <si>
    <t>102.0.0</t>
  </si>
  <si>
    <t>20210108-1400</t>
  </si>
  <si>
    <t>75.0.0</t>
  </si>
  <si>
    <t>20210108-1500</t>
  </si>
  <si>
    <t>84.0.0</t>
  </si>
  <si>
    <t>20210108-1600</t>
  </si>
  <si>
    <t>11.0.0</t>
  </si>
  <si>
    <t>20210108-1700</t>
  </si>
  <si>
    <t>20210108-1800</t>
  </si>
  <si>
    <t>20210108-1900</t>
  </si>
  <si>
    <t>20210108-2000</t>
  </si>
  <si>
    <t>20210108-2100</t>
  </si>
  <si>
    <t>20210108-2200</t>
  </si>
  <si>
    <t>20210108-2300</t>
  </si>
  <si>
    <t>20210109-0000</t>
  </si>
  <si>
    <t>20210109-0100</t>
  </si>
  <si>
    <t>20210109-0200</t>
  </si>
  <si>
    <t>20210109-0300</t>
  </si>
  <si>
    <t>20210109-0400</t>
  </si>
  <si>
    <t>20210109-0500</t>
  </si>
  <si>
    <t>20210109-0600</t>
  </si>
  <si>
    <t>95.7.0</t>
  </si>
  <si>
    <t>20210109-0700</t>
  </si>
  <si>
    <t>20210109-0800</t>
  </si>
  <si>
    <t>21.0.0</t>
  </si>
  <si>
    <t>20210109-0900</t>
  </si>
  <si>
    <t>34.0.0</t>
  </si>
  <si>
    <t>20210109-1000</t>
  </si>
  <si>
    <t>115.0.0</t>
  </si>
  <si>
    <t>20210109-1100</t>
  </si>
  <si>
    <t>145.0.0</t>
  </si>
  <si>
    <t>20210109-1200</t>
  </si>
  <si>
    <t>20210109-1300</t>
  </si>
  <si>
    <t>20210109-1400</t>
  </si>
  <si>
    <t>107.0.0</t>
  </si>
  <si>
    <t>20210109-1500</t>
  </si>
  <si>
    <t>20210109-1600</t>
  </si>
  <si>
    <t>20210109-1700</t>
  </si>
  <si>
    <t>82.2.0</t>
  </si>
  <si>
    <t>20210109-1800</t>
  </si>
  <si>
    <t>85.35.0</t>
  </si>
  <si>
    <t>20210109-1900</t>
  </si>
  <si>
    <t>20210109-2000</t>
  </si>
  <si>
    <t>20210109-2100</t>
  </si>
  <si>
    <t>20210109-2200</t>
  </si>
  <si>
    <t>20210109-2300</t>
  </si>
  <si>
    <t>20210110-0000</t>
  </si>
  <si>
    <t>20210110-0100</t>
  </si>
  <si>
    <t>20210110-0200</t>
  </si>
  <si>
    <t>20210110-0300</t>
  </si>
  <si>
    <t>20210110-0400</t>
  </si>
  <si>
    <t>20210110-0500</t>
  </si>
  <si>
    <t>20210110-0600</t>
  </si>
  <si>
    <t>20210110-0700</t>
  </si>
  <si>
    <t>20210110-0800</t>
  </si>
  <si>
    <t>20210110-0900</t>
  </si>
  <si>
    <t>20210110-1000</t>
  </si>
  <si>
    <t>20210110-1100</t>
  </si>
  <si>
    <t>20210110-1200</t>
  </si>
  <si>
    <t>20210110-1300</t>
  </si>
  <si>
    <t>20210110-1400</t>
  </si>
  <si>
    <t>20210110-1500</t>
  </si>
  <si>
    <t>20210110-1600</t>
  </si>
  <si>
    <t>20210110-1700</t>
  </si>
  <si>
    <t>20210110-1800</t>
  </si>
  <si>
    <t>20210110-1900</t>
  </si>
  <si>
    <t>20210110-2000</t>
  </si>
  <si>
    <t>20210110-2100</t>
  </si>
  <si>
    <t>20210110-2200</t>
  </si>
  <si>
    <t>85.1.0</t>
  </si>
  <si>
    <t>20210110-2300</t>
  </si>
  <si>
    <t>88.4.0</t>
  </si>
  <si>
    <t>20210111-0000</t>
  </si>
  <si>
    <t>88.3.0</t>
  </si>
  <si>
    <t>20210111-0100</t>
  </si>
  <si>
    <t>20210111-0200</t>
  </si>
  <si>
    <t>20210111-0300</t>
  </si>
  <si>
    <t>20210111-0400</t>
  </si>
  <si>
    <t>84.8.0</t>
  </si>
  <si>
    <t>20210111-0500</t>
  </si>
  <si>
    <t>20210111-0600</t>
  </si>
  <si>
    <t>81.4.0</t>
  </si>
  <si>
    <t>20210111-0700</t>
  </si>
  <si>
    <t>20210111-0800</t>
  </si>
  <si>
    <t>20210111-0900</t>
  </si>
  <si>
    <t>20210111-1000</t>
  </si>
  <si>
    <t>20210111-1100</t>
  </si>
  <si>
    <t>20210111-1200</t>
  </si>
  <si>
    <t>20210111-1300</t>
  </si>
  <si>
    <t>20210111-1400</t>
  </si>
  <si>
    <t>20210111-1500</t>
  </si>
  <si>
    <t>20210111-1600</t>
  </si>
  <si>
    <t>20210111-1700</t>
  </si>
  <si>
    <t>20210111-1800</t>
  </si>
  <si>
    <t>75.6.0</t>
  </si>
  <si>
    <t>20210111-1900</t>
  </si>
  <si>
    <t>75.45.0</t>
  </si>
  <si>
    <t>20210111-2000</t>
  </si>
  <si>
    <t>72.4.0</t>
  </si>
  <si>
    <t>20210111-2100</t>
  </si>
  <si>
    <t>69.55.0</t>
  </si>
  <si>
    <t>20210111-2200</t>
  </si>
  <si>
    <t>20210111-2300</t>
  </si>
  <si>
    <t>69.45.0</t>
  </si>
  <si>
    <t>20210112-0000</t>
  </si>
  <si>
    <t>20210112-0100</t>
  </si>
  <si>
    <t>66.8.0</t>
  </si>
  <si>
    <t>20210112-0200</t>
  </si>
  <si>
    <t>66.9.0</t>
  </si>
  <si>
    <t>20210112-0300</t>
  </si>
  <si>
    <t>20210112-0400</t>
  </si>
  <si>
    <t>20210112-0500</t>
  </si>
  <si>
    <t>206.1.97</t>
  </si>
  <si>
    <t>20210112-0600</t>
  </si>
  <si>
    <t>205.7.69</t>
  </si>
  <si>
    <t>20210112-0700</t>
  </si>
  <si>
    <t>72.25.0</t>
  </si>
  <si>
    <t>203.4.69</t>
  </si>
  <si>
    <t>20210112-0800</t>
  </si>
  <si>
    <t>204.15.55</t>
  </si>
  <si>
    <t>20210112-0900</t>
  </si>
  <si>
    <t>207.45.34</t>
  </si>
  <si>
    <t>20210112-1000</t>
  </si>
  <si>
    <t>213.45.21</t>
  </si>
  <si>
    <t>20210112-1100</t>
  </si>
  <si>
    <t>22.5.55</t>
  </si>
  <si>
    <t>20210112-1200</t>
  </si>
  <si>
    <t>226.8.76</t>
  </si>
  <si>
    <t>20210112-1300</t>
  </si>
  <si>
    <t>231.45.62</t>
  </si>
  <si>
    <t>20210112-1400</t>
  </si>
  <si>
    <t>236.3.83</t>
  </si>
  <si>
    <t>20210112-1500</t>
  </si>
  <si>
    <t>20210112-1600</t>
  </si>
  <si>
    <t>237.25.9</t>
  </si>
  <si>
    <t>20210112-1700</t>
  </si>
  <si>
    <t>47.7.0</t>
  </si>
  <si>
    <t>233.75.48</t>
  </si>
  <si>
    <t>20210112-1800</t>
  </si>
  <si>
    <t>231.5.28</t>
  </si>
  <si>
    <t>20210112-1900</t>
  </si>
  <si>
    <t>55.45.0</t>
  </si>
  <si>
    <t>224.65.69</t>
  </si>
  <si>
    <t>20210112-2000</t>
  </si>
  <si>
    <t>59.8.0</t>
  </si>
  <si>
    <t>222.15.9</t>
  </si>
  <si>
    <t>20210112-2100</t>
  </si>
  <si>
    <t>62.0.0</t>
  </si>
  <si>
    <t>219.5.97</t>
  </si>
  <si>
    <t>20210112-2200</t>
  </si>
  <si>
    <t>67.0.0</t>
  </si>
  <si>
    <t>217.7.9</t>
  </si>
  <si>
    <t>20210112-2300</t>
  </si>
  <si>
    <t>216.95.83</t>
  </si>
  <si>
    <t>20210113-0000</t>
  </si>
  <si>
    <t>69.65.0</t>
  </si>
  <si>
    <t>217.3.83</t>
  </si>
  <si>
    <t>20210113-0100</t>
  </si>
  <si>
    <t>218.6.9</t>
  </si>
  <si>
    <t>20210113-0200</t>
  </si>
  <si>
    <t>20210113-0300</t>
  </si>
  <si>
    <t>75.3.0</t>
  </si>
  <si>
    <t>20210113-0400</t>
  </si>
  <si>
    <t>72.3.0</t>
  </si>
  <si>
    <t>20210113-0500</t>
  </si>
  <si>
    <t>75.2.0</t>
  </si>
  <si>
    <t>22.5.97</t>
  </si>
  <si>
    <t>20210113-0600</t>
  </si>
  <si>
    <t>22.6.9</t>
  </si>
  <si>
    <t>20210113-0700</t>
  </si>
  <si>
    <t>22.6.97</t>
  </si>
  <si>
    <t>20210113-0800</t>
  </si>
  <si>
    <t>20210113-0900</t>
  </si>
  <si>
    <t>224.3.48</t>
  </si>
  <si>
    <t>20210113-1000</t>
  </si>
  <si>
    <t>228.75.28</t>
  </si>
  <si>
    <t>20210113-1100</t>
  </si>
  <si>
    <t>234.35.34</t>
  </si>
  <si>
    <t>20210113-1200</t>
  </si>
  <si>
    <t>239.6.62</t>
  </si>
  <si>
    <t>20210113-1300</t>
  </si>
  <si>
    <t>243.65.83</t>
  </si>
  <si>
    <t>20210113-1400</t>
  </si>
  <si>
    <t>246.75.9</t>
  </si>
  <si>
    <t>20210113-1500</t>
  </si>
  <si>
    <t>20210113-1600</t>
  </si>
  <si>
    <t>247.3.83</t>
  </si>
  <si>
    <t>20210113-1700</t>
  </si>
  <si>
    <t>54.15.0</t>
  </si>
  <si>
    <t>243.85.48</t>
  </si>
  <si>
    <t>20210113-1800</t>
  </si>
  <si>
    <t>53.9.0</t>
  </si>
  <si>
    <t>242.1.7</t>
  </si>
  <si>
    <t>20210113-1900</t>
  </si>
  <si>
    <t>55.85.0</t>
  </si>
  <si>
    <t>239.4.21</t>
  </si>
  <si>
    <t>20210113-2000</t>
  </si>
  <si>
    <t>238.2.48</t>
  </si>
  <si>
    <t>20210113-2100</t>
  </si>
  <si>
    <t>237.25.48</t>
  </si>
  <si>
    <t>20210113-2200</t>
  </si>
  <si>
    <t>64.9.0</t>
  </si>
  <si>
    <t>236.3.21</t>
  </si>
  <si>
    <t>20210113-2300</t>
  </si>
  <si>
    <t>67.4.0</t>
  </si>
  <si>
    <t>235.7.7</t>
  </si>
  <si>
    <t>20210114-0000</t>
  </si>
  <si>
    <t>72.75.0</t>
  </si>
  <si>
    <t>235.15.28</t>
  </si>
  <si>
    <t>20210114-0100</t>
  </si>
  <si>
    <t>234.85.48</t>
  </si>
  <si>
    <t>20210114-0200</t>
  </si>
  <si>
    <t>78.6.0</t>
  </si>
  <si>
    <t>234.35.9</t>
  </si>
  <si>
    <t>20210114-0300</t>
  </si>
  <si>
    <t>81.65.0</t>
  </si>
  <si>
    <t>20210114-0400</t>
  </si>
  <si>
    <t>78.5.0</t>
  </si>
  <si>
    <t>233.95.97</t>
  </si>
  <si>
    <t>20210114-0500</t>
  </si>
  <si>
    <t>233.4.9</t>
  </si>
  <si>
    <t>20210114-0600</t>
  </si>
  <si>
    <t>75.55.0</t>
  </si>
  <si>
    <t>233.0.76</t>
  </si>
  <si>
    <t>20210114-0700</t>
  </si>
  <si>
    <t>232.2.62</t>
  </si>
  <si>
    <t>20210114-0800</t>
  </si>
  <si>
    <t>231.85.9</t>
  </si>
  <si>
    <t>20210114-0900</t>
  </si>
  <si>
    <t>234.55.21</t>
  </si>
  <si>
    <t>20210114-1000</t>
  </si>
  <si>
    <t>236.85.0</t>
  </si>
  <si>
    <t>20210114-1100</t>
  </si>
  <si>
    <t>242.3.7</t>
  </si>
  <si>
    <t>20210114-1200</t>
  </si>
  <si>
    <t>247.15.21</t>
  </si>
  <si>
    <t>20210114-1300</t>
  </si>
  <si>
    <t>248.65.62</t>
  </si>
  <si>
    <t>20210114-1400</t>
  </si>
  <si>
    <t>20210114-1500</t>
  </si>
  <si>
    <t>20210114-1600</t>
  </si>
  <si>
    <t>20210114-1700</t>
  </si>
  <si>
    <t>65.65.0.0.0</t>
  </si>
  <si>
    <t>20210114-1800</t>
  </si>
  <si>
    <t>55.95.0</t>
  </si>
  <si>
    <t>237.45.69</t>
  </si>
  <si>
    <t>20210114-1900</t>
  </si>
  <si>
    <t>6.3.0</t>
  </si>
  <si>
    <t>234.15.83</t>
  </si>
  <si>
    <t>20210114-2000</t>
  </si>
  <si>
    <t>65.0.0</t>
  </si>
  <si>
    <t>231.25.48</t>
  </si>
  <si>
    <t>20210114-2100</t>
  </si>
  <si>
    <t>229.7.62</t>
  </si>
  <si>
    <t>20210114-2200</t>
  </si>
  <si>
    <t>227.95.83</t>
  </si>
  <si>
    <t>20210114-2300</t>
  </si>
  <si>
    <t>69.95.0</t>
  </si>
  <si>
    <t>228.55.9</t>
  </si>
  <si>
    <t>20210115-0000</t>
  </si>
  <si>
    <t>20210115-0100</t>
  </si>
  <si>
    <t>69.85.0</t>
  </si>
  <si>
    <t>20210115-0200</t>
  </si>
  <si>
    <t>20210115-0300</t>
  </si>
  <si>
    <t>78.45.0</t>
  </si>
  <si>
    <t>20210115-0400</t>
  </si>
  <si>
    <t>20210115-0500</t>
  </si>
  <si>
    <t>20210115-0600</t>
  </si>
  <si>
    <t>20210115-0700</t>
  </si>
  <si>
    <t>23.5.69</t>
  </si>
  <si>
    <t>20210115-0800</t>
  </si>
  <si>
    <t>226.2.41</t>
  </si>
  <si>
    <t>20210115-0900</t>
  </si>
  <si>
    <t>227.2.34</t>
  </si>
  <si>
    <t>20210115-1000</t>
  </si>
  <si>
    <t>232.6.48</t>
  </si>
  <si>
    <t>20210115-1100</t>
  </si>
  <si>
    <t>20210115-1200</t>
  </si>
  <si>
    <t>20210115-1300</t>
  </si>
  <si>
    <t>20210115-1400</t>
  </si>
  <si>
    <t>20210115-1500</t>
  </si>
  <si>
    <t>20210115-1600</t>
  </si>
  <si>
    <t>20210115-1700</t>
  </si>
  <si>
    <t>68.1.0.0.0</t>
  </si>
  <si>
    <t>20210115-1800</t>
  </si>
  <si>
    <t>20210115-1900</t>
  </si>
  <si>
    <t>20210115-2000</t>
  </si>
  <si>
    <t>20210115-2100</t>
  </si>
  <si>
    <t>20210115-2200</t>
  </si>
  <si>
    <t>228.15.62</t>
  </si>
  <si>
    <t>20210115-2300</t>
  </si>
  <si>
    <t>23.85.14</t>
  </si>
  <si>
    <t>20210116-0000</t>
  </si>
  <si>
    <t>236.5.62</t>
  </si>
  <si>
    <t>20210116-0100</t>
  </si>
  <si>
    <t>232.7.83</t>
  </si>
  <si>
    <t>20210116-0200</t>
  </si>
  <si>
    <t>233.6.69</t>
  </si>
  <si>
    <t>20210116-0300</t>
  </si>
  <si>
    <t>234.95.41</t>
  </si>
  <si>
    <t>20210116-0400</t>
  </si>
  <si>
    <t>23.65.21</t>
  </si>
  <si>
    <t>20210116-0500</t>
  </si>
  <si>
    <t>229.7.21</t>
  </si>
  <si>
    <t>20210116-0600</t>
  </si>
  <si>
    <t>229.15.55</t>
  </si>
  <si>
    <t>20210116-0700</t>
  </si>
  <si>
    <t>81.8.0</t>
  </si>
  <si>
    <t>226.4.28</t>
  </si>
  <si>
    <t>20210116-0800</t>
  </si>
  <si>
    <t>225.85.55</t>
  </si>
  <si>
    <t>20210116-0900</t>
  </si>
  <si>
    <t>228.35.69</t>
  </si>
  <si>
    <t>20210116-1000</t>
  </si>
  <si>
    <t>232.2.83</t>
  </si>
  <si>
    <t>20210116-1100</t>
  </si>
  <si>
    <t>237.85.97</t>
  </si>
  <si>
    <t>20210116-1200</t>
  </si>
  <si>
    <t>20210116-1300</t>
  </si>
  <si>
    <t>20210116-1400</t>
  </si>
  <si>
    <t>20210116-1500</t>
  </si>
  <si>
    <t>20210116-1600</t>
  </si>
  <si>
    <t>20210116-1700</t>
  </si>
  <si>
    <t>6.75.0.0.0</t>
  </si>
  <si>
    <t>20210116-1800</t>
  </si>
  <si>
    <t>7.4.0</t>
  </si>
  <si>
    <t>20210116-1900</t>
  </si>
  <si>
    <t>78.8.0</t>
  </si>
  <si>
    <t>20210116-2000</t>
  </si>
  <si>
    <t>75.75.0</t>
  </si>
  <si>
    <t>20210116-2100</t>
  </si>
  <si>
    <t>72.85.0</t>
  </si>
  <si>
    <t>20210116-2200</t>
  </si>
  <si>
    <t>20210116-2300</t>
  </si>
  <si>
    <t>81.7.0</t>
  </si>
  <si>
    <t>20210117-0000</t>
  </si>
  <si>
    <t>225.45.97</t>
  </si>
  <si>
    <t>20210117-0100</t>
  </si>
  <si>
    <t>224.8.76</t>
  </si>
  <si>
    <t>20210117-0200</t>
  </si>
  <si>
    <t>223.9.62</t>
  </si>
  <si>
    <t>20210117-0300</t>
  </si>
  <si>
    <t>224.1.69</t>
  </si>
  <si>
    <t>20210117-0400</t>
  </si>
  <si>
    <t>223.9.97</t>
  </si>
  <si>
    <t>20210117-0500</t>
  </si>
  <si>
    <t>81.55.0</t>
  </si>
  <si>
    <t>20210117-0600</t>
  </si>
  <si>
    <t>224.65.83</t>
  </si>
  <si>
    <t>20210117-0700</t>
  </si>
  <si>
    <t>225.65.9</t>
  </si>
  <si>
    <t>20210117-0800</t>
  </si>
  <si>
    <t>225.45.69</t>
  </si>
  <si>
    <t>20210117-0900</t>
  </si>
  <si>
    <t>227.4.41</t>
  </si>
  <si>
    <t>20210117-1000</t>
  </si>
  <si>
    <t>20210117-1100</t>
  </si>
  <si>
    <t>236.65.48</t>
  </si>
  <si>
    <t>20210117-1200</t>
  </si>
  <si>
    <t>242.1.34</t>
  </si>
  <si>
    <t>20210117-1300</t>
  </si>
  <si>
    <t>245.95.41</t>
  </si>
  <si>
    <t>20210117-1400</t>
  </si>
  <si>
    <t>248.85.62</t>
  </si>
  <si>
    <t>20210117-1500</t>
  </si>
  <si>
    <t>249.25.76</t>
  </si>
  <si>
    <t>20210117-1600</t>
  </si>
  <si>
    <t>247.9.9</t>
  </si>
  <si>
    <t>20210117-1700</t>
  </si>
  <si>
    <t>65.95.0.0.0</t>
  </si>
  <si>
    <t>20210117-1800</t>
  </si>
  <si>
    <t>73.3.0</t>
  </si>
  <si>
    <t>20210117-1900</t>
  </si>
  <si>
    <t>20210117-2000</t>
  </si>
  <si>
    <t>85.5.0</t>
  </si>
  <si>
    <t>20210117-2100</t>
  </si>
  <si>
    <t>20210117-2200</t>
  </si>
  <si>
    <t>20210117-2300</t>
  </si>
  <si>
    <t>20210118-0000</t>
  </si>
  <si>
    <t>81.5.0</t>
  </si>
  <si>
    <t>20210118-0100</t>
  </si>
  <si>
    <t>20210118-0200</t>
  </si>
  <si>
    <t>20210118-0300</t>
  </si>
  <si>
    <t>20210118-0400</t>
  </si>
  <si>
    <t>20210118-0500</t>
  </si>
  <si>
    <t>20210118-0600</t>
  </si>
  <si>
    <t>20210118-0700</t>
  </si>
  <si>
    <t>20210118-0800</t>
  </si>
  <si>
    <t>20210118-0900</t>
  </si>
  <si>
    <t>20210118-1000</t>
  </si>
  <si>
    <t>20210118-1100</t>
  </si>
  <si>
    <t>20210118-1200</t>
  </si>
  <si>
    <t>20210118-1300</t>
  </si>
  <si>
    <t>20210118-1400</t>
  </si>
  <si>
    <t>20210118-1500</t>
  </si>
  <si>
    <t>20210118-1600</t>
  </si>
  <si>
    <t>20210118-1700</t>
  </si>
  <si>
    <t>71.4.0.0.0</t>
  </si>
  <si>
    <t>20210118-1800</t>
  </si>
  <si>
    <t>82.55.0</t>
  </si>
  <si>
    <t>20210118-1900</t>
  </si>
  <si>
    <t>88.8.0</t>
  </si>
  <si>
    <t>20210118-2000</t>
  </si>
  <si>
    <t>88.7.0</t>
  </si>
  <si>
    <t>20210118-2100</t>
  </si>
  <si>
    <t>20210118-2200</t>
  </si>
  <si>
    <t>20210118-2300</t>
  </si>
  <si>
    <t>20210119-0000</t>
  </si>
  <si>
    <t>20210119-0100</t>
  </si>
  <si>
    <t>20210119-0200</t>
  </si>
  <si>
    <t>20210119-0300</t>
  </si>
  <si>
    <t>20210119-0400</t>
  </si>
  <si>
    <t>20210119-0500</t>
  </si>
  <si>
    <t>239.75.97</t>
  </si>
  <si>
    <t>20210119-0600</t>
  </si>
  <si>
    <t>239.6.97</t>
  </si>
  <si>
    <t>20210119-0700</t>
  </si>
  <si>
    <t>20210119-0800</t>
  </si>
  <si>
    <t>20210119-0900</t>
  </si>
  <si>
    <t>241.5.41</t>
  </si>
  <si>
    <t>20210119-1000</t>
  </si>
  <si>
    <t>245.0.48</t>
  </si>
  <si>
    <t>20210119-1100</t>
  </si>
  <si>
    <t>25.6.76</t>
  </si>
  <si>
    <t>20210119-1200</t>
  </si>
  <si>
    <t>20210119-1300</t>
  </si>
  <si>
    <t>20210119-1400</t>
  </si>
  <si>
    <t>20210119-1500</t>
  </si>
  <si>
    <t>20210119-1600</t>
  </si>
  <si>
    <t>20210119-1700</t>
  </si>
  <si>
    <t>57.15.0.0.0</t>
  </si>
  <si>
    <t>20210119-1800</t>
  </si>
  <si>
    <t>68.5.0</t>
  </si>
  <si>
    <t>20210119-1900</t>
  </si>
  <si>
    <t>73.65.0</t>
  </si>
  <si>
    <t>20210119-2000</t>
  </si>
  <si>
    <t>79.2.0</t>
  </si>
  <si>
    <t>20210119-2100</t>
  </si>
  <si>
    <t>82.25.0</t>
  </si>
  <si>
    <t>20210119-2200</t>
  </si>
  <si>
    <t>82.15.0</t>
  </si>
  <si>
    <t>20210119-2300</t>
  </si>
  <si>
    <t>20210120-0000</t>
  </si>
  <si>
    <t>20210120-0100</t>
  </si>
  <si>
    <t>20210120-0200</t>
  </si>
  <si>
    <t>20210120-0300</t>
  </si>
  <si>
    <t>20210120-0400</t>
  </si>
  <si>
    <t>20210120-0500</t>
  </si>
  <si>
    <t>20210120-0600</t>
  </si>
  <si>
    <t>20210120-0700</t>
  </si>
  <si>
    <t>95.75.0</t>
  </si>
  <si>
    <t>20210120-0800</t>
  </si>
  <si>
    <t>8.0.0</t>
  </si>
  <si>
    <t>20210120-0900</t>
  </si>
  <si>
    <t>20210120-1000</t>
  </si>
  <si>
    <t>91.0.0</t>
  </si>
  <si>
    <t>20210120-1100</t>
  </si>
  <si>
    <t>20210120-1200</t>
  </si>
  <si>
    <t>83.0.0</t>
  </si>
  <si>
    <t>20210120-1300</t>
  </si>
  <si>
    <t>138.0.0</t>
  </si>
  <si>
    <t>20210120-1400</t>
  </si>
  <si>
    <t>124.0.0</t>
  </si>
  <si>
    <t>20210120-1500</t>
  </si>
  <si>
    <t>20210120-1600</t>
  </si>
  <si>
    <t>20210120-1700</t>
  </si>
  <si>
    <t>95.85.0.0.0</t>
  </si>
  <si>
    <t>20210120-1800</t>
  </si>
  <si>
    <t>95.85.0</t>
  </si>
  <si>
    <t>20210120-1900</t>
  </si>
  <si>
    <t>20210120-2000</t>
  </si>
  <si>
    <t>92.4.0</t>
  </si>
  <si>
    <t>20210120-2100</t>
  </si>
  <si>
    <t>20210120-2200</t>
  </si>
  <si>
    <t>95.8.0</t>
  </si>
  <si>
    <t>20210120-2300</t>
  </si>
  <si>
    <t>20210121-0000</t>
  </si>
  <si>
    <t>20210121-0100</t>
  </si>
  <si>
    <t>20210121-0200</t>
  </si>
  <si>
    <t>20210121-0300</t>
  </si>
  <si>
    <t>20210121-0400</t>
  </si>
  <si>
    <t>20210121-0500</t>
  </si>
  <si>
    <t>20210121-0600</t>
  </si>
  <si>
    <t>20210121-0700</t>
  </si>
  <si>
    <t>20210121-0800</t>
  </si>
  <si>
    <t>20210121-0900</t>
  </si>
  <si>
    <t>20210121-1000</t>
  </si>
  <si>
    <t>20210121-1100</t>
  </si>
  <si>
    <t>20210121-1200</t>
  </si>
  <si>
    <t>20210121-1300</t>
  </si>
  <si>
    <t>20210121-1400</t>
  </si>
  <si>
    <t>20210121-1500</t>
  </si>
  <si>
    <t>20210121-1600</t>
  </si>
  <si>
    <t>20210121-1700</t>
  </si>
  <si>
    <t>74.45.0.0.0</t>
  </si>
  <si>
    <t>20210121-1800</t>
  </si>
  <si>
    <t>20210121-1900</t>
  </si>
  <si>
    <t>89.2.0</t>
  </si>
  <si>
    <t>20210121-2000</t>
  </si>
  <si>
    <t>20210121-2100</t>
  </si>
  <si>
    <t>20210121-2200</t>
  </si>
  <si>
    <t>20210121-2300</t>
  </si>
  <si>
    <t>92.45.0</t>
  </si>
  <si>
    <t>20210122-0000</t>
  </si>
  <si>
    <t>20210122-0100</t>
  </si>
  <si>
    <t>20210122-0200</t>
  </si>
  <si>
    <t>20210122-0300</t>
  </si>
  <si>
    <t>20210122-0400</t>
  </si>
  <si>
    <t>95.9.0</t>
  </si>
  <si>
    <t>20210122-0500</t>
  </si>
  <si>
    <t>20210122-0600</t>
  </si>
  <si>
    <t>20210122-0700</t>
  </si>
  <si>
    <t>82.9.0</t>
  </si>
  <si>
    <t>20210122-0800</t>
  </si>
  <si>
    <t>20210122-0900</t>
  </si>
  <si>
    <t>20210122-1000</t>
  </si>
  <si>
    <t>20210122-1100</t>
  </si>
  <si>
    <t>126.0.0</t>
  </si>
  <si>
    <t>20210122-1200</t>
  </si>
  <si>
    <t>20210122-1300</t>
  </si>
  <si>
    <t>20210122-1400</t>
  </si>
  <si>
    <t>48.0.0</t>
  </si>
  <si>
    <t>20210122-1500</t>
  </si>
  <si>
    <t>20210122-1600</t>
  </si>
  <si>
    <t>20210122-1700</t>
  </si>
  <si>
    <t>2.0.0</t>
  </si>
  <si>
    <t>20210122-1800</t>
  </si>
  <si>
    <t>73.9.0</t>
  </si>
  <si>
    <t>20210122-1900</t>
  </si>
  <si>
    <t>73.7.0</t>
  </si>
  <si>
    <t>20210122-2000</t>
  </si>
  <si>
    <t>76.5.0</t>
  </si>
  <si>
    <t>20210122-2100</t>
  </si>
  <si>
    <t>20210122-2200</t>
  </si>
  <si>
    <t>79.35.0</t>
  </si>
  <si>
    <t>20210122-2300</t>
  </si>
  <si>
    <t>82.35.0</t>
  </si>
  <si>
    <t>20210123-0000</t>
  </si>
  <si>
    <t>85.55.0</t>
  </si>
  <si>
    <t>20210123-0100</t>
  </si>
  <si>
    <t>20210123-0200</t>
  </si>
  <si>
    <t>88.85.0</t>
  </si>
  <si>
    <t>20210123-0300</t>
  </si>
  <si>
    <t>92.25.0</t>
  </si>
  <si>
    <t>20210123-0400</t>
  </si>
  <si>
    <t>20210123-0500</t>
  </si>
  <si>
    <t>20210123-0600</t>
  </si>
  <si>
    <t>20210123-0700</t>
  </si>
  <si>
    <t>20210123-0800</t>
  </si>
  <si>
    <t>20210123-0900</t>
  </si>
  <si>
    <t>20210123-1000</t>
  </si>
  <si>
    <t>20210123-1100</t>
  </si>
  <si>
    <t>20210123-1200</t>
  </si>
  <si>
    <t>20210123-1300</t>
  </si>
  <si>
    <t>20210123-1400</t>
  </si>
  <si>
    <t>20210123-1500</t>
  </si>
  <si>
    <t>20210123-1600</t>
  </si>
  <si>
    <t>20210123-1700</t>
  </si>
  <si>
    <t>3.0.0</t>
  </si>
  <si>
    <t>20210123-1800</t>
  </si>
  <si>
    <t>20210123-1900</t>
  </si>
  <si>
    <t>20210123-2000</t>
  </si>
  <si>
    <t>20210123-2100</t>
  </si>
  <si>
    <t>20210123-2200</t>
  </si>
  <si>
    <t>20210123-2300</t>
  </si>
  <si>
    <t>20210124-0000</t>
  </si>
  <si>
    <t>20210124-0100</t>
  </si>
  <si>
    <t>20210124-0200</t>
  </si>
  <si>
    <t>20210124-0300</t>
  </si>
  <si>
    <t>20210124-0400</t>
  </si>
  <si>
    <t>20210124-0500</t>
  </si>
  <si>
    <t>20210124-0600</t>
  </si>
  <si>
    <t>20210124-0700</t>
  </si>
  <si>
    <t>89.1.0</t>
  </si>
  <si>
    <t>20210124-0800</t>
  </si>
  <si>
    <t>20210124-0900</t>
  </si>
  <si>
    <t>20210124-1000</t>
  </si>
  <si>
    <t>20210124-1100</t>
  </si>
  <si>
    <t>20210124-1200</t>
  </si>
  <si>
    <t>20210124-1300</t>
  </si>
  <si>
    <t>20210124-1400</t>
  </si>
  <si>
    <t>20210124-1500</t>
  </si>
  <si>
    <t>20210124-1600</t>
  </si>
  <si>
    <t>20210124-1700</t>
  </si>
  <si>
    <t>5.0.0</t>
  </si>
  <si>
    <t>20210124-1800</t>
  </si>
  <si>
    <t>74.5.0</t>
  </si>
  <si>
    <t>20210124-1900</t>
  </si>
  <si>
    <t>71.5.0</t>
  </si>
  <si>
    <t>20210124-2000</t>
  </si>
  <si>
    <t>20210124-2100</t>
  </si>
  <si>
    <t>76.95.0</t>
  </si>
  <si>
    <t>20210124-2200</t>
  </si>
  <si>
    <t>79.75.0</t>
  </si>
  <si>
    <t>20210124-2300</t>
  </si>
  <si>
    <t>20210125-0000</t>
  </si>
  <si>
    <t>82.75.0</t>
  </si>
  <si>
    <t>20210125-0100</t>
  </si>
  <si>
    <t>79.85.0</t>
  </si>
  <si>
    <t>20210125-0200</t>
  </si>
  <si>
    <t>82.85.0</t>
  </si>
  <si>
    <t>20210125-0300</t>
  </si>
  <si>
    <t>85.95.0</t>
  </si>
  <si>
    <t>20210125-0400</t>
  </si>
  <si>
    <t>20210125-0500</t>
  </si>
  <si>
    <t>20210125-0600</t>
  </si>
  <si>
    <t>20210125-0700</t>
  </si>
  <si>
    <t>20210125-0800</t>
  </si>
  <si>
    <t>20210125-0900</t>
  </si>
  <si>
    <t>20210125-1000</t>
  </si>
  <si>
    <t>85.0.0</t>
  </si>
  <si>
    <t>20210125-1100</t>
  </si>
  <si>
    <t>89.0.0</t>
  </si>
  <si>
    <t>20210125-1200</t>
  </si>
  <si>
    <t>20210125-1300</t>
  </si>
  <si>
    <t>20210125-1400</t>
  </si>
  <si>
    <t>20210125-1500</t>
  </si>
  <si>
    <t>20210125-1600</t>
  </si>
  <si>
    <t>20210125-1700</t>
  </si>
  <si>
    <t>20210125-1800</t>
  </si>
  <si>
    <t>86.15.0</t>
  </si>
  <si>
    <t>20210125-1900</t>
  </si>
  <si>
    <t>92.55.0</t>
  </si>
  <si>
    <t>20210125-2000</t>
  </si>
  <si>
    <t>20210125-2100</t>
  </si>
  <si>
    <t>20210125-2200</t>
  </si>
  <si>
    <t>20210125-2300</t>
  </si>
  <si>
    <t>20210126-0000</t>
  </si>
  <si>
    <t>20210126-0100</t>
  </si>
  <si>
    <t>20210126-0200</t>
  </si>
  <si>
    <t>20210126-0300</t>
  </si>
  <si>
    <t>20210126-0400</t>
  </si>
  <si>
    <t>20210126-0500</t>
  </si>
  <si>
    <t>20210126-0600</t>
  </si>
  <si>
    <t>20210126-0700</t>
  </si>
  <si>
    <t>20210126-0800</t>
  </si>
  <si>
    <t>20210126-0900</t>
  </si>
  <si>
    <t>20210126-1000</t>
  </si>
  <si>
    <t>125.0.0</t>
  </si>
  <si>
    <t>20210126-1100</t>
  </si>
  <si>
    <t>20210126-1200</t>
  </si>
  <si>
    <t>20210126-1300</t>
  </si>
  <si>
    <t>20210126-1400</t>
  </si>
  <si>
    <t>20210126-1500</t>
  </si>
  <si>
    <t>20210126-1600</t>
  </si>
  <si>
    <t>20210126-1700</t>
  </si>
  <si>
    <t>20210126-1800</t>
  </si>
  <si>
    <t>20210126-1900</t>
  </si>
  <si>
    <t>20210126-2000</t>
  </si>
  <si>
    <t>20210126-2100</t>
  </si>
  <si>
    <t>20210126-2200</t>
  </si>
  <si>
    <t>20210126-2300</t>
  </si>
  <si>
    <t>20210127-0000</t>
  </si>
  <si>
    <t>20210127-0100</t>
  </si>
  <si>
    <t>20210127-0200</t>
  </si>
  <si>
    <t>20210127-0300</t>
  </si>
  <si>
    <t>20210127-0400</t>
  </si>
  <si>
    <t>20210127-0500</t>
  </si>
  <si>
    <t>20210127-0600</t>
  </si>
  <si>
    <t>20210127-0700</t>
  </si>
  <si>
    <t>20210127-0800</t>
  </si>
  <si>
    <t>20210127-0900</t>
  </si>
  <si>
    <t>20210127-1000</t>
  </si>
  <si>
    <t>20210127-1100</t>
  </si>
  <si>
    <t>20210127-1200</t>
  </si>
  <si>
    <t>20210127-1300</t>
  </si>
  <si>
    <t>20210127-1400</t>
  </si>
  <si>
    <t>20210127-1500</t>
  </si>
  <si>
    <t>20210127-1600</t>
  </si>
  <si>
    <t>20210127-1700</t>
  </si>
  <si>
    <t>9.0.0</t>
  </si>
  <si>
    <t>20210127-1800</t>
  </si>
  <si>
    <t>8.45.0</t>
  </si>
  <si>
    <t>20210127-1900</t>
  </si>
  <si>
    <t>86.25.0</t>
  </si>
  <si>
    <t>20210127-2000</t>
  </si>
  <si>
    <t>20210127-2100</t>
  </si>
  <si>
    <t>20210127-2200</t>
  </si>
  <si>
    <t>20210127-2300</t>
  </si>
  <si>
    <t>20210128-0000</t>
  </si>
  <si>
    <t>20210128-0100</t>
  </si>
  <si>
    <t>20210128-0200</t>
  </si>
  <si>
    <t>20210128-0300</t>
  </si>
  <si>
    <t>20210128-0400</t>
  </si>
  <si>
    <t>324.55.76</t>
  </si>
  <si>
    <t>20210128-0500</t>
  </si>
  <si>
    <t>336.35.76</t>
  </si>
  <si>
    <t>20210128-0600</t>
  </si>
  <si>
    <t>34.4.9</t>
  </si>
  <si>
    <t>20210128-0700</t>
  </si>
  <si>
    <t>20210128-0800</t>
  </si>
  <si>
    <t>346.0.83</t>
  </si>
  <si>
    <t>20210128-0900</t>
  </si>
  <si>
    <t>347.95.55</t>
  </si>
  <si>
    <t>20210128-1000</t>
  </si>
  <si>
    <t>335.2.41</t>
  </si>
  <si>
    <t>20210128-1100</t>
  </si>
  <si>
    <t>34.2.41</t>
  </si>
  <si>
    <t>20210128-1200</t>
  </si>
  <si>
    <t>302.1.55</t>
  </si>
  <si>
    <t>20210128-1300</t>
  </si>
  <si>
    <t>302.65.9</t>
  </si>
  <si>
    <t>20210128-1400</t>
  </si>
  <si>
    <t>20210128-1500</t>
  </si>
  <si>
    <t>20210128-1600</t>
  </si>
  <si>
    <t>20210128-1700</t>
  </si>
  <si>
    <t>20210128-1800</t>
  </si>
  <si>
    <t>20210128-1900</t>
  </si>
  <si>
    <t>89.35.0</t>
  </si>
  <si>
    <t>20210128-2000</t>
  </si>
  <si>
    <t>89.3.0</t>
  </si>
  <si>
    <t>20210128-2100</t>
  </si>
  <si>
    <t>20210128-2200</t>
  </si>
  <si>
    <t>20210128-2300</t>
  </si>
  <si>
    <t>20210129-0000</t>
  </si>
  <si>
    <t>20210129-0100</t>
  </si>
  <si>
    <t>92.35.0</t>
  </si>
  <si>
    <t>20210129-0200</t>
  </si>
  <si>
    <t>20210129-0300</t>
  </si>
  <si>
    <t>20210129-0400</t>
  </si>
  <si>
    <t>20210129-0500</t>
  </si>
  <si>
    <t>92.3.0</t>
  </si>
  <si>
    <t>20210129-0600</t>
  </si>
  <si>
    <t>20210129-0700</t>
  </si>
  <si>
    <t>20210129-0800</t>
  </si>
  <si>
    <t>20210129-0900</t>
  </si>
  <si>
    <t>20210129-1000</t>
  </si>
  <si>
    <t>20210129-1100</t>
  </si>
  <si>
    <t>20210129-1200</t>
  </si>
  <si>
    <t>20210129-1300</t>
  </si>
  <si>
    <t>20210129-1400</t>
  </si>
  <si>
    <t>20210129-1500</t>
  </si>
  <si>
    <t>20210129-1600</t>
  </si>
  <si>
    <t>20210129-1700</t>
  </si>
  <si>
    <t>20210129-1800</t>
  </si>
  <si>
    <t>20210129-1900</t>
  </si>
  <si>
    <t>8.3.0</t>
  </si>
  <si>
    <t>20210129-2000</t>
  </si>
  <si>
    <t>20210129-2100</t>
  </si>
  <si>
    <t>89.25.0</t>
  </si>
  <si>
    <t>20210129-2200</t>
  </si>
  <si>
    <t>20210129-2300</t>
  </si>
  <si>
    <t>20210130-0000</t>
  </si>
  <si>
    <t>20210130-0100</t>
  </si>
  <si>
    <t>20210130-0200</t>
  </si>
  <si>
    <t>20210130-0300</t>
  </si>
  <si>
    <t>20210130-0400</t>
  </si>
  <si>
    <t>20210130-0500</t>
  </si>
  <si>
    <t>20210130-0600</t>
  </si>
  <si>
    <t>20210130-0700</t>
  </si>
  <si>
    <t>20210130-0800</t>
  </si>
  <si>
    <t>20210130-0900</t>
  </si>
  <si>
    <t>20210130-1000</t>
  </si>
  <si>
    <t>20210130-1100</t>
  </si>
  <si>
    <t>20210130-1200</t>
  </si>
  <si>
    <t>20210130-1300</t>
  </si>
  <si>
    <t>20210130-1400</t>
  </si>
  <si>
    <t>20210130-1500</t>
  </si>
  <si>
    <t>20210130-1600</t>
  </si>
  <si>
    <t>20210130-1700</t>
  </si>
  <si>
    <t>20210130-1800</t>
  </si>
  <si>
    <t>68.9.0</t>
  </si>
  <si>
    <t>20210130-1900</t>
  </si>
  <si>
    <t>20210130-2000</t>
  </si>
  <si>
    <t>74.15.0</t>
  </si>
  <si>
    <t>20210130-2100</t>
  </si>
  <si>
    <t>71.4.0</t>
  </si>
  <si>
    <t>20210130-2200</t>
  </si>
  <si>
    <t>20210130-2300</t>
  </si>
  <si>
    <t>76.8.0</t>
  </si>
  <si>
    <t>20210131-0000</t>
  </si>
  <si>
    <t>20210131-0100</t>
  </si>
  <si>
    <t>20210131-0200</t>
  </si>
  <si>
    <t>82.65.0</t>
  </si>
  <si>
    <t>20210131-0300</t>
  </si>
  <si>
    <t>79.7.0</t>
  </si>
  <si>
    <t>20210131-0400</t>
  </si>
  <si>
    <t>20210131-0500</t>
  </si>
  <si>
    <t>20210131-0600</t>
  </si>
  <si>
    <t>85.8.0</t>
  </si>
  <si>
    <t>20210131-0700</t>
  </si>
  <si>
    <t>20210131-0800</t>
  </si>
  <si>
    <t>12.0.0</t>
  </si>
  <si>
    <t>20210131-0900</t>
  </si>
  <si>
    <t>20210131-1000</t>
  </si>
  <si>
    <t>20210131-1100</t>
  </si>
  <si>
    <t>20210131-1200</t>
  </si>
  <si>
    <t>153.0.0</t>
  </si>
  <si>
    <t>20210131-1300</t>
  </si>
  <si>
    <t>20210131-1400</t>
  </si>
  <si>
    <t>81.0.0</t>
  </si>
  <si>
    <t>20210131-1500</t>
  </si>
  <si>
    <t>20210131-1600</t>
  </si>
  <si>
    <t>20210131-1700</t>
  </si>
  <si>
    <t>20210131-1800</t>
  </si>
  <si>
    <t>91.47.0</t>
  </si>
  <si>
    <t>20210131-1900</t>
  </si>
  <si>
    <t>91.58.0</t>
  </si>
  <si>
    <t>20210131-2000</t>
  </si>
  <si>
    <t>91.7.0</t>
  </si>
  <si>
    <t>20210131-2100</t>
  </si>
  <si>
    <t>91.82.0</t>
  </si>
  <si>
    <t>20210131-2200</t>
  </si>
  <si>
    <t>91.94.0</t>
  </si>
  <si>
    <t>20210131-2300</t>
  </si>
  <si>
    <t>20210201-0000</t>
  </si>
  <si>
    <t>92.17.0</t>
  </si>
  <si>
    <t>20210201-0100</t>
  </si>
  <si>
    <t>92.29.0</t>
  </si>
  <si>
    <t>20210201-0200</t>
  </si>
  <si>
    <t>92.41.0</t>
  </si>
  <si>
    <t>20210201-0300</t>
  </si>
  <si>
    <t>92.52.0</t>
  </si>
  <si>
    <t>20210201-0400</t>
  </si>
  <si>
    <t>92.64.0</t>
  </si>
  <si>
    <t>20210201-0500</t>
  </si>
  <si>
    <t>92.76.0</t>
  </si>
  <si>
    <t>20210201-0600</t>
  </si>
  <si>
    <t>92.88.0</t>
  </si>
  <si>
    <t>20210201-0700</t>
  </si>
  <si>
    <t>92.99.0</t>
  </si>
  <si>
    <t>20210201-0800</t>
  </si>
  <si>
    <t>20210201-0900</t>
  </si>
  <si>
    <t>20210201-1000</t>
  </si>
  <si>
    <t>20210201-1100</t>
  </si>
  <si>
    <t>20210201-1200</t>
  </si>
  <si>
    <t>20210201-1300</t>
  </si>
  <si>
    <t>20210201-1400</t>
  </si>
  <si>
    <t>20210201-1500</t>
  </si>
  <si>
    <t>20210201-1600</t>
  </si>
  <si>
    <t>20210201-1700</t>
  </si>
  <si>
    <t>20210201-1800</t>
  </si>
  <si>
    <t>77.15.0</t>
  </si>
  <si>
    <t>20210201-1900</t>
  </si>
  <si>
    <t>77.1.0</t>
  </si>
  <si>
    <t>20210201-2000</t>
  </si>
  <si>
    <t>79.9.0</t>
  </si>
  <si>
    <t>20210201-2100</t>
  </si>
  <si>
    <t>20210201-2200</t>
  </si>
  <si>
    <t>20210201-2300</t>
  </si>
  <si>
    <t>20210202-0000</t>
  </si>
  <si>
    <t>20210202-0100</t>
  </si>
  <si>
    <t>20210202-0200</t>
  </si>
  <si>
    <t>20210202-0300</t>
  </si>
  <si>
    <t>20210202-0400</t>
  </si>
  <si>
    <t>20210202-0500</t>
  </si>
  <si>
    <t>20210202-0600</t>
  </si>
  <si>
    <t>20210202-0700</t>
  </si>
  <si>
    <t>20210202-0800</t>
  </si>
  <si>
    <t>20210202-0900</t>
  </si>
  <si>
    <t>20210202-1000</t>
  </si>
  <si>
    <t>20210202-1100</t>
  </si>
  <si>
    <t>20210202-1200</t>
  </si>
  <si>
    <t>178.0.0</t>
  </si>
  <si>
    <t>20210202-1300</t>
  </si>
  <si>
    <t>20210202-1400</t>
  </si>
  <si>
    <t>20210202-1500</t>
  </si>
  <si>
    <t>20210202-1600</t>
  </si>
  <si>
    <t>20210202-1700</t>
  </si>
  <si>
    <t>13.0.0</t>
  </si>
  <si>
    <t>20210202-1800</t>
  </si>
  <si>
    <t>69.25.0</t>
  </si>
  <si>
    <t>20210202-1900</t>
  </si>
  <si>
    <t>71.75.0</t>
  </si>
  <si>
    <t>20210202-2000</t>
  </si>
  <si>
    <t>79.95.0</t>
  </si>
  <si>
    <t>20210202-2100</t>
  </si>
  <si>
    <t>20210202-2200</t>
  </si>
  <si>
    <t>20210202-2300</t>
  </si>
  <si>
    <t>20210203-0000</t>
  </si>
  <si>
    <t>20210203-0100</t>
  </si>
  <si>
    <t>89.5.0</t>
  </si>
  <si>
    <t>20210203-0200</t>
  </si>
  <si>
    <t>20210203-0300</t>
  </si>
  <si>
    <t>20210203-0400</t>
  </si>
  <si>
    <t>20210203-0500</t>
  </si>
  <si>
    <t>20210203-0600</t>
  </si>
  <si>
    <t>20210203-0700</t>
  </si>
  <si>
    <t>20210203-0800</t>
  </si>
  <si>
    <t>20210203-0900</t>
  </si>
  <si>
    <t>20210203-1000</t>
  </si>
  <si>
    <t>20210203-1100</t>
  </si>
  <si>
    <t>20210203-1200</t>
  </si>
  <si>
    <t>20210203-1300</t>
  </si>
  <si>
    <t>20210203-1400</t>
  </si>
  <si>
    <t>20210203-1500</t>
  </si>
  <si>
    <t>20210203-1600</t>
  </si>
  <si>
    <t>20210203-1700</t>
  </si>
  <si>
    <t>20210203-1800</t>
  </si>
  <si>
    <t>20210203-1900</t>
  </si>
  <si>
    <t>74.6.0</t>
  </si>
  <si>
    <t>20210203-2000</t>
  </si>
  <si>
    <t>77.2.0</t>
  </si>
  <si>
    <t>20210203-2100</t>
  </si>
  <si>
    <t>82.95.0</t>
  </si>
  <si>
    <t>20210203-2200</t>
  </si>
  <si>
    <t>20210203-2300</t>
  </si>
  <si>
    <t>20210204-0000</t>
  </si>
  <si>
    <t>20210204-0100</t>
  </si>
  <si>
    <t>20210204-0200</t>
  </si>
  <si>
    <t>287.2.9</t>
  </si>
  <si>
    <t>20210204-0300</t>
  </si>
  <si>
    <t>295.3.83</t>
  </si>
  <si>
    <t>20210204-0400</t>
  </si>
  <si>
    <t>299.75.97</t>
  </si>
  <si>
    <t>20210204-0500</t>
  </si>
  <si>
    <t>20210204-0600</t>
  </si>
  <si>
    <t>20210204-0700</t>
  </si>
  <si>
    <t>20210204-0800</t>
  </si>
  <si>
    <t>20210204-0900</t>
  </si>
  <si>
    <t>20210204-1000</t>
  </si>
  <si>
    <t>20210204-1100</t>
  </si>
  <si>
    <t>20210204-1200</t>
  </si>
  <si>
    <t>20210204-1300</t>
  </si>
  <si>
    <t>20210204-1400</t>
  </si>
  <si>
    <t>20210204-1500</t>
  </si>
  <si>
    <t>20210204-1600</t>
  </si>
  <si>
    <t>20210204-1700</t>
  </si>
  <si>
    <t>15.0.0</t>
  </si>
  <si>
    <t>20210204-1800</t>
  </si>
  <si>
    <t>74.75.0</t>
  </si>
  <si>
    <t>20210204-1900</t>
  </si>
  <si>
    <t>72.1.0</t>
  </si>
  <si>
    <t>33.15.76</t>
  </si>
  <si>
    <t>20210204-2000</t>
  </si>
  <si>
    <t>77.3.0</t>
  </si>
  <si>
    <t>20210204-2100</t>
  </si>
  <si>
    <t>20210204-2200</t>
  </si>
  <si>
    <t>20210204-2300</t>
  </si>
  <si>
    <t>20210205-0000</t>
  </si>
  <si>
    <t>85.9.0</t>
  </si>
  <si>
    <t>20210205-0100</t>
  </si>
  <si>
    <t>20210205-0200</t>
  </si>
  <si>
    <t>20210205-0300</t>
  </si>
  <si>
    <t>20210205-0400</t>
  </si>
  <si>
    <t>85.85.0</t>
  </si>
  <si>
    <t>20210205-0500</t>
  </si>
  <si>
    <t>20210205-0600</t>
  </si>
  <si>
    <t>20210205-0700</t>
  </si>
  <si>
    <t>85.7.0</t>
  </si>
  <si>
    <t>268.5.76</t>
  </si>
  <si>
    <t>20210205-0800</t>
  </si>
  <si>
    <t>266.5.9</t>
  </si>
  <si>
    <t>20210205-0900</t>
  </si>
  <si>
    <t>266.85.97</t>
  </si>
  <si>
    <t>20210205-1000</t>
  </si>
  <si>
    <t>20210205-1100</t>
  </si>
  <si>
    <t>20210205-1200</t>
  </si>
  <si>
    <t>20210205-1300</t>
  </si>
  <si>
    <t>20210205-1400</t>
  </si>
  <si>
    <t>20210205-1500</t>
  </si>
  <si>
    <t>20210205-1600</t>
  </si>
  <si>
    <t>20210205-1700</t>
  </si>
  <si>
    <t>20210205-1800</t>
  </si>
  <si>
    <t>64.75.0</t>
  </si>
  <si>
    <t>20210205-1900</t>
  </si>
  <si>
    <t>74.55.0</t>
  </si>
  <si>
    <t>20210205-2000</t>
  </si>
  <si>
    <t>20210205-2100</t>
  </si>
  <si>
    <t>20210205-2200</t>
  </si>
  <si>
    <t>20210205-2300</t>
  </si>
  <si>
    <t>20210206-0000</t>
  </si>
  <si>
    <t>20210206-0100</t>
  </si>
  <si>
    <t>20210206-0200</t>
  </si>
  <si>
    <t>20210206-0300</t>
  </si>
  <si>
    <t>20210206-0400</t>
  </si>
  <si>
    <t>20210206-0500</t>
  </si>
  <si>
    <t>20210206-0600</t>
  </si>
  <si>
    <t>20210206-0700</t>
  </si>
  <si>
    <t>20210206-0800</t>
  </si>
  <si>
    <t>20210206-0900</t>
  </si>
  <si>
    <t>20210206-1000</t>
  </si>
  <si>
    <t>20210206-1100</t>
  </si>
  <si>
    <t>20210206-1200</t>
  </si>
  <si>
    <t>20210206-1300</t>
  </si>
  <si>
    <t>182.0.0</t>
  </si>
  <si>
    <t>20210206-1400</t>
  </si>
  <si>
    <t>101.0.0</t>
  </si>
  <si>
    <t>20210206-1500</t>
  </si>
  <si>
    <t>20210206-1600</t>
  </si>
  <si>
    <t>20210206-1700</t>
  </si>
  <si>
    <t>6.0.0</t>
  </si>
  <si>
    <t>20210206-1800</t>
  </si>
  <si>
    <t>20210206-1900</t>
  </si>
  <si>
    <t>20210206-2000</t>
  </si>
  <si>
    <t>20210206-2100</t>
  </si>
  <si>
    <t>20210206-2200</t>
  </si>
  <si>
    <t>20210206-2300</t>
  </si>
  <si>
    <t>20210207-0000</t>
  </si>
  <si>
    <t>20210207-0100</t>
  </si>
  <si>
    <t>20210207-0200</t>
  </si>
  <si>
    <t>20210207-0300</t>
  </si>
  <si>
    <t>20210207-0400</t>
  </si>
  <si>
    <t>20210207-0500</t>
  </si>
  <si>
    <t>20210207-0600</t>
  </si>
  <si>
    <t>20210207-0700</t>
  </si>
  <si>
    <t>20210207-0800</t>
  </si>
  <si>
    <t>20210207-0900</t>
  </si>
  <si>
    <t>20210207-1000</t>
  </si>
  <si>
    <t>20210207-1100</t>
  </si>
  <si>
    <t>20210207-1200</t>
  </si>
  <si>
    <t>95.0.0</t>
  </si>
  <si>
    <t>20210207-1300</t>
  </si>
  <si>
    <t>174.0.0</t>
  </si>
  <si>
    <t>20210207-1400</t>
  </si>
  <si>
    <t>20210207-1500</t>
  </si>
  <si>
    <t>20210207-1600</t>
  </si>
  <si>
    <t>20210207-1700</t>
  </si>
  <si>
    <t>20210207-1800</t>
  </si>
  <si>
    <t>61.3.0</t>
  </si>
  <si>
    <t>20210207-1900</t>
  </si>
  <si>
    <t>79.5.0</t>
  </si>
  <si>
    <t>20210207-2000</t>
  </si>
  <si>
    <t>88.9.0</t>
  </si>
  <si>
    <t>20210207-2100</t>
  </si>
  <si>
    <t>20210207-2200</t>
  </si>
  <si>
    <t>20210207-2300</t>
  </si>
  <si>
    <t>20210208-0000</t>
  </si>
  <si>
    <t>88.95.0</t>
  </si>
  <si>
    <t>20210208-0100</t>
  </si>
  <si>
    <t>85.75.0</t>
  </si>
  <si>
    <t>20210208-0200</t>
  </si>
  <si>
    <t>20210208-0300</t>
  </si>
  <si>
    <t>20210208-0400</t>
  </si>
  <si>
    <t>20210208-0500</t>
  </si>
  <si>
    <t>20210208-0600</t>
  </si>
  <si>
    <t>20210208-0700</t>
  </si>
  <si>
    <t>20210208-0800</t>
  </si>
  <si>
    <t>20210208-0900</t>
  </si>
  <si>
    <t>20210208-1000</t>
  </si>
  <si>
    <t>20210208-1100</t>
  </si>
  <si>
    <t>143.0.0</t>
  </si>
  <si>
    <t>20210208-1200</t>
  </si>
  <si>
    <t>20210208-1300</t>
  </si>
  <si>
    <t>20210208-1400</t>
  </si>
  <si>
    <t>20210208-1500</t>
  </si>
  <si>
    <t>20210208-1600</t>
  </si>
  <si>
    <t>73.0.0</t>
  </si>
  <si>
    <t>20210208-1700</t>
  </si>
  <si>
    <t>20210208-1800</t>
  </si>
  <si>
    <t>71.35.0</t>
  </si>
  <si>
    <t>20210208-1900</t>
  </si>
  <si>
    <t>20210208-2000</t>
  </si>
  <si>
    <t>20210208-2100</t>
  </si>
  <si>
    <t>20210208-2200</t>
  </si>
  <si>
    <t>20210208-2300</t>
  </si>
  <si>
    <t>20210209-0000</t>
  </si>
  <si>
    <t>20210209-0100</t>
  </si>
  <si>
    <t>20210209-0200</t>
  </si>
  <si>
    <t>20210209-0300</t>
  </si>
  <si>
    <t>20210209-0400</t>
  </si>
  <si>
    <t>20210209-0500</t>
  </si>
  <si>
    <t>20210209-0600</t>
  </si>
  <si>
    <t>20210209-0700</t>
  </si>
  <si>
    <t>20210209-0800</t>
  </si>
  <si>
    <t>20210209-0900</t>
  </si>
  <si>
    <t>20210209-1000</t>
  </si>
  <si>
    <t>78.0.0</t>
  </si>
  <si>
    <t>20210209-1100</t>
  </si>
  <si>
    <t>20210209-1200</t>
  </si>
  <si>
    <t>20210209-1300</t>
  </si>
  <si>
    <t>132.0.0</t>
  </si>
  <si>
    <t>20210209-1400</t>
  </si>
  <si>
    <t>20210209-1500</t>
  </si>
  <si>
    <t>93.0.0</t>
  </si>
  <si>
    <t>20210209-1600</t>
  </si>
  <si>
    <t>20210209-1700</t>
  </si>
  <si>
    <t>20210209-1800</t>
  </si>
  <si>
    <t>20210209-1900</t>
  </si>
  <si>
    <t>86.0.0</t>
  </si>
  <si>
    <t>20210209-2000</t>
  </si>
  <si>
    <t>20210209-2100</t>
  </si>
  <si>
    <t>20210209-2200</t>
  </si>
  <si>
    <t>20210209-2300</t>
  </si>
  <si>
    <t>20210210-0000</t>
  </si>
  <si>
    <t>20210210-0100</t>
  </si>
  <si>
    <t>20210210-0200</t>
  </si>
  <si>
    <t>20210210-0300</t>
  </si>
  <si>
    <t>20210210-0400</t>
  </si>
  <si>
    <t>20210210-0500</t>
  </si>
  <si>
    <t>20210210-0600</t>
  </si>
  <si>
    <t>20210210-0700</t>
  </si>
  <si>
    <t>20210210-0800</t>
  </si>
  <si>
    <t>20210210-0900</t>
  </si>
  <si>
    <t>20210210-1000</t>
  </si>
  <si>
    <t>20210210-1100</t>
  </si>
  <si>
    <t>20210210-1200</t>
  </si>
  <si>
    <t>20210210-1300</t>
  </si>
  <si>
    <t>20210210-1400</t>
  </si>
  <si>
    <t>20210210-1500</t>
  </si>
  <si>
    <t>20210210-1600</t>
  </si>
  <si>
    <t>20210210-1700</t>
  </si>
  <si>
    <t>20210210-1800</t>
  </si>
  <si>
    <t>64.1.0</t>
  </si>
  <si>
    <t>20210210-1900</t>
  </si>
  <si>
    <t>66.45.0</t>
  </si>
  <si>
    <t>20210210-2000</t>
  </si>
  <si>
    <t>20210210-2100</t>
  </si>
  <si>
    <t>20210210-2200</t>
  </si>
  <si>
    <t>77.0.0</t>
  </si>
  <si>
    <t>20210210-2300</t>
  </si>
  <si>
    <t>20210211-0000</t>
  </si>
  <si>
    <t>20210211-0100</t>
  </si>
  <si>
    <t>20210211-0200</t>
  </si>
  <si>
    <t>20210211-0300</t>
  </si>
  <si>
    <t>20210211-0400</t>
  </si>
  <si>
    <t>20210211-0500</t>
  </si>
  <si>
    <t>20210211-0600</t>
  </si>
  <si>
    <t>20210211-0700</t>
  </si>
  <si>
    <t>20210211-0800</t>
  </si>
  <si>
    <t>20210211-0900</t>
  </si>
  <si>
    <t>20210211-1000</t>
  </si>
  <si>
    <t>20210211-1100</t>
  </si>
  <si>
    <t>20210211-1200</t>
  </si>
  <si>
    <t>20210211-1300</t>
  </si>
  <si>
    <t>20210211-1400</t>
  </si>
  <si>
    <t>20210211-1500</t>
  </si>
  <si>
    <t>20210211-1600</t>
  </si>
  <si>
    <t>20210211-1700</t>
  </si>
  <si>
    <t>20210211-1800</t>
  </si>
  <si>
    <t>74.95.0</t>
  </si>
  <si>
    <t>20210211-1900</t>
  </si>
  <si>
    <t>86.3.0</t>
  </si>
  <si>
    <t>366.75.97</t>
  </si>
  <si>
    <t>20210211-2000</t>
  </si>
  <si>
    <t>89.4.0</t>
  </si>
  <si>
    <t>36.55.48</t>
  </si>
  <si>
    <t>20210211-2100</t>
  </si>
  <si>
    <t>92.6.0</t>
  </si>
  <si>
    <t>20210211-2200</t>
  </si>
  <si>
    <t>20210211-2300</t>
  </si>
  <si>
    <t>20210212-0000</t>
  </si>
  <si>
    <t>20210212-0100</t>
  </si>
  <si>
    <t>20210212-0200</t>
  </si>
  <si>
    <t>20210212-0300</t>
  </si>
  <si>
    <t>20210212-0400</t>
  </si>
  <si>
    <t>20210212-0500</t>
  </si>
  <si>
    <t>20210212-0600</t>
  </si>
  <si>
    <t>20210212-0700</t>
  </si>
  <si>
    <t>20210212-0800</t>
  </si>
  <si>
    <t>20210212-0900</t>
  </si>
  <si>
    <t>20210212-1000</t>
  </si>
  <si>
    <t>20210212-1100</t>
  </si>
  <si>
    <t>20210212-1200</t>
  </si>
  <si>
    <t>20210212-1300</t>
  </si>
  <si>
    <t>20210212-1400</t>
  </si>
  <si>
    <t>20210212-1500</t>
  </si>
  <si>
    <t>20210212-1600</t>
  </si>
  <si>
    <t>20210212-1700</t>
  </si>
  <si>
    <t>20210212-1800</t>
  </si>
  <si>
    <t>59.6.0</t>
  </si>
  <si>
    <t>20210212-1900</t>
  </si>
  <si>
    <t>20210212-2000</t>
  </si>
  <si>
    <t>20210212-2100</t>
  </si>
  <si>
    <t>20210212-2200</t>
  </si>
  <si>
    <t>79.65.0</t>
  </si>
  <si>
    <t>20210212-2300</t>
  </si>
  <si>
    <t>20210213-0000</t>
  </si>
  <si>
    <t>20210213-0100</t>
  </si>
  <si>
    <t>20210213-0200</t>
  </si>
  <si>
    <t>92.2.0</t>
  </si>
  <si>
    <t>20210213-0300</t>
  </si>
  <si>
    <t>20210213-0400</t>
  </si>
  <si>
    <t>92.15.0</t>
  </si>
  <si>
    <t>20210213-0500</t>
  </si>
  <si>
    <t>20210213-0600</t>
  </si>
  <si>
    <t>20210213-0700</t>
  </si>
  <si>
    <t>20210213-0800</t>
  </si>
  <si>
    <t>20210213-0900</t>
  </si>
  <si>
    <t>20210213-1000</t>
  </si>
  <si>
    <t>20210213-1100</t>
  </si>
  <si>
    <t>20210213-1200</t>
  </si>
  <si>
    <t>20210213-1300</t>
  </si>
  <si>
    <t>20210213-1400</t>
  </si>
  <si>
    <t>20210213-1500</t>
  </si>
  <si>
    <t>20210213-1600</t>
  </si>
  <si>
    <t>20210213-1700</t>
  </si>
  <si>
    <t>20210213-1800</t>
  </si>
  <si>
    <t>53.6.0</t>
  </si>
  <si>
    <t>20210213-1900</t>
  </si>
  <si>
    <t>61.85.0</t>
  </si>
  <si>
    <t>20210213-2000</t>
  </si>
  <si>
    <t>20210213-2100</t>
  </si>
  <si>
    <t>20210213-2200</t>
  </si>
  <si>
    <t>266.85.41</t>
  </si>
  <si>
    <t>20210213-2300</t>
  </si>
  <si>
    <t>263.2.55</t>
  </si>
  <si>
    <t>20210214-0000</t>
  </si>
  <si>
    <t>26.85.97</t>
  </si>
  <si>
    <t>20210214-0100</t>
  </si>
  <si>
    <t>85.65.0</t>
  </si>
  <si>
    <t>20210214-0200</t>
  </si>
  <si>
    <t>20210214-0300</t>
  </si>
  <si>
    <t>20210214-0400</t>
  </si>
  <si>
    <t>88.75.0</t>
  </si>
  <si>
    <t>20210214-0500</t>
  </si>
  <si>
    <t>20210214-0600</t>
  </si>
  <si>
    <t>20210214-0700</t>
  </si>
  <si>
    <t>20210214-0800</t>
  </si>
  <si>
    <t>20210214-0900</t>
  </si>
  <si>
    <t>20210214-1000</t>
  </si>
  <si>
    <t>20210214-1100</t>
  </si>
  <si>
    <t>20210214-1200</t>
  </si>
  <si>
    <t>20210214-1300</t>
  </si>
  <si>
    <t>20210214-1400</t>
  </si>
  <si>
    <t>20210214-1500</t>
  </si>
  <si>
    <t>20210214-1600</t>
  </si>
  <si>
    <t>20210214-1700</t>
  </si>
  <si>
    <t>20210214-1800</t>
  </si>
  <si>
    <t>52.0.0</t>
  </si>
  <si>
    <t>20210214-1900</t>
  </si>
  <si>
    <t>59.7.0</t>
  </si>
  <si>
    <t>20210214-2000</t>
  </si>
  <si>
    <t>20210214-2100</t>
  </si>
  <si>
    <t>20210214-2200</t>
  </si>
  <si>
    <t>82.6.0</t>
  </si>
  <si>
    <t>20210214-2300</t>
  </si>
  <si>
    <t>20210215-0000</t>
  </si>
  <si>
    <t>20210215-0100</t>
  </si>
  <si>
    <t>20210215-0200</t>
  </si>
  <si>
    <t>20210215-0300</t>
  </si>
  <si>
    <t>20210215-0400</t>
  </si>
  <si>
    <t>20210215-0500</t>
  </si>
  <si>
    <t>20210215-0600</t>
  </si>
  <si>
    <t>20210215-0700</t>
  </si>
  <si>
    <t>20210215-0800</t>
  </si>
  <si>
    <t>20210215-0900</t>
  </si>
  <si>
    <t>20210215-1000</t>
  </si>
  <si>
    <t>20210215-1100</t>
  </si>
  <si>
    <t>20210215-1200</t>
  </si>
  <si>
    <t>20210215-1300</t>
  </si>
  <si>
    <t>20210215-1400</t>
  </si>
  <si>
    <t>20210215-1500</t>
  </si>
  <si>
    <t>20210215-1600</t>
  </si>
  <si>
    <t>20210215-1700</t>
  </si>
  <si>
    <t>20210215-1800</t>
  </si>
  <si>
    <t>58.1.0</t>
  </si>
  <si>
    <t>20210215-1900</t>
  </si>
  <si>
    <t>20210215-2000</t>
  </si>
  <si>
    <t>20210215-2100</t>
  </si>
  <si>
    <t>73.95.0</t>
  </si>
  <si>
    <t>20210215-2200</t>
  </si>
  <si>
    <t>20210215-2300</t>
  </si>
  <si>
    <t>85.6.0</t>
  </si>
  <si>
    <t>20210216-0000</t>
  </si>
  <si>
    <t>20210216-0100</t>
  </si>
  <si>
    <t>20210216-0200</t>
  </si>
  <si>
    <t>20210216-0300</t>
  </si>
  <si>
    <t>20210216-0400</t>
  </si>
  <si>
    <t>20210216-0500</t>
  </si>
  <si>
    <t>20210216-0600</t>
  </si>
  <si>
    <t>20210216-0700</t>
  </si>
  <si>
    <t>20210216-0800</t>
  </si>
  <si>
    <t>251.6.62</t>
  </si>
  <si>
    <t>20210216-0900</t>
  </si>
  <si>
    <t>253.5.0</t>
  </si>
  <si>
    <t>20210216-1000</t>
  </si>
  <si>
    <t>26.5.55</t>
  </si>
  <si>
    <t>20210216-1100</t>
  </si>
  <si>
    <t>20210216-1200</t>
  </si>
  <si>
    <t>20210216-1300</t>
  </si>
  <si>
    <t>20210216-1400</t>
  </si>
  <si>
    <t>20210216-1500</t>
  </si>
  <si>
    <t>20210216-1600</t>
  </si>
  <si>
    <t>20210216-1700</t>
  </si>
  <si>
    <t>20210216-1800</t>
  </si>
  <si>
    <t>20210216-1900</t>
  </si>
  <si>
    <t>66.85.0</t>
  </si>
  <si>
    <t>20210216-2000</t>
  </si>
  <si>
    <t>71.7.0</t>
  </si>
  <si>
    <t>20210216-2100</t>
  </si>
  <si>
    <t>74.2.0</t>
  </si>
  <si>
    <t>20210216-2200</t>
  </si>
  <si>
    <t>69.0.0</t>
  </si>
  <si>
    <t>272.1.9</t>
  </si>
  <si>
    <t>20210216-2300</t>
  </si>
  <si>
    <t>27.75.62</t>
  </si>
  <si>
    <t>20210217-0000</t>
  </si>
  <si>
    <t>266.3.55</t>
  </si>
  <si>
    <t>20210217-0100</t>
  </si>
  <si>
    <t>76.85.0</t>
  </si>
  <si>
    <t>264.85.41</t>
  </si>
  <si>
    <t>20210217-0200</t>
  </si>
  <si>
    <t>261.85.34</t>
  </si>
  <si>
    <t>20210217-0300</t>
  </si>
  <si>
    <t>26.5.28</t>
  </si>
  <si>
    <t>20210217-0400</t>
  </si>
  <si>
    <t>259.1.48</t>
  </si>
  <si>
    <t>20210217-0500</t>
  </si>
  <si>
    <t>259.3.83</t>
  </si>
  <si>
    <t>20210217-0600</t>
  </si>
  <si>
    <t>257.6.97</t>
  </si>
  <si>
    <t>20210217-0700</t>
  </si>
  <si>
    <t>92.25.0.0.0</t>
  </si>
  <si>
    <t>20210217-0800</t>
  </si>
  <si>
    <t>257.95.97</t>
  </si>
  <si>
    <t>20210217-0900</t>
  </si>
  <si>
    <t>26.65.34</t>
  </si>
  <si>
    <t>20210217-1000</t>
  </si>
  <si>
    <t>268.5.55</t>
  </si>
  <si>
    <t>20210217-1100</t>
  </si>
  <si>
    <t>273.65.9</t>
  </si>
  <si>
    <t>20210217-1200</t>
  </si>
  <si>
    <t>20210217-1300</t>
  </si>
  <si>
    <t>20210217-1400</t>
  </si>
  <si>
    <t>20210217-1500</t>
  </si>
  <si>
    <t>20210217-1600</t>
  </si>
  <si>
    <t>20210217-1700</t>
  </si>
  <si>
    <t>20210217-1800</t>
  </si>
  <si>
    <t>62.55.0</t>
  </si>
  <si>
    <t>20210217-1900</t>
  </si>
  <si>
    <t>5.1.0</t>
  </si>
  <si>
    <t>20210217-2000</t>
  </si>
  <si>
    <t>51.9.0</t>
  </si>
  <si>
    <t>20210217-2100</t>
  </si>
  <si>
    <t>57.65.0</t>
  </si>
  <si>
    <t>20210217-2200</t>
  </si>
  <si>
    <t>20210217-2300</t>
  </si>
  <si>
    <t>20210218-0000</t>
  </si>
  <si>
    <t>66.35.0</t>
  </si>
  <si>
    <t>20210218-0100</t>
  </si>
  <si>
    <t>76.7.0</t>
  </si>
  <si>
    <t>20210218-0200</t>
  </si>
  <si>
    <t>20210218-0300</t>
  </si>
  <si>
    <t>20210218-0400</t>
  </si>
  <si>
    <t>20210218-0500</t>
  </si>
  <si>
    <t>20210218-0600</t>
  </si>
  <si>
    <t>20210218-0700</t>
  </si>
  <si>
    <t>88.8.0.0.0</t>
  </si>
  <si>
    <t>20210218-0800</t>
  </si>
  <si>
    <t>20210218-0900</t>
  </si>
  <si>
    <t>265.5.76</t>
  </si>
  <si>
    <t>20210218-1000</t>
  </si>
  <si>
    <t>20210218-1100</t>
  </si>
  <si>
    <t>20210218-1200</t>
  </si>
  <si>
    <t>20210218-1300</t>
  </si>
  <si>
    <t>20210218-1400</t>
  </si>
  <si>
    <t>20210218-1500</t>
  </si>
  <si>
    <t>20210218-1600</t>
  </si>
  <si>
    <t>20210218-1700</t>
  </si>
  <si>
    <t>20210218-1800</t>
  </si>
  <si>
    <t>20210218-1900</t>
  </si>
  <si>
    <t>66.65.0</t>
  </si>
  <si>
    <t>20210218-2000</t>
  </si>
  <si>
    <t>20210218-2100</t>
  </si>
  <si>
    <t>20210218-2200</t>
  </si>
  <si>
    <t>20210218-2300</t>
  </si>
  <si>
    <t>20210219-0000</t>
  </si>
  <si>
    <t>20210219-0100</t>
  </si>
  <si>
    <t>20210219-0200</t>
  </si>
  <si>
    <t>20210219-0300</t>
  </si>
  <si>
    <t>20210219-0400</t>
  </si>
  <si>
    <t>20210219-0500</t>
  </si>
  <si>
    <t>20210219-0600</t>
  </si>
  <si>
    <t>20210219-0700</t>
  </si>
  <si>
    <t>99.4.0.0.0</t>
  </si>
  <si>
    <t>20210219-0800</t>
  </si>
  <si>
    <t>20210219-0900</t>
  </si>
  <si>
    <t>255.85.9</t>
  </si>
  <si>
    <t>20210219-1000</t>
  </si>
  <si>
    <t>20210219-1100</t>
  </si>
  <si>
    <t>20210219-1200</t>
  </si>
  <si>
    <t>20210219-1300</t>
  </si>
  <si>
    <t>20210219-1400</t>
  </si>
  <si>
    <t>20210219-1500</t>
  </si>
  <si>
    <t>20210219-1600</t>
  </si>
  <si>
    <t>20210219-1700</t>
  </si>
  <si>
    <t>20210219-1800</t>
  </si>
  <si>
    <t>46.5.0</t>
  </si>
  <si>
    <t>20210219-1900</t>
  </si>
  <si>
    <t>20210219-2000</t>
  </si>
  <si>
    <t>20210219-2100</t>
  </si>
  <si>
    <t>20210219-2200</t>
  </si>
  <si>
    <t>20210219-2300</t>
  </si>
  <si>
    <t>20210220-0000</t>
  </si>
  <si>
    <t>20210220-0100</t>
  </si>
  <si>
    <t>20210220-0200</t>
  </si>
  <si>
    <t>20210220-0300</t>
  </si>
  <si>
    <t>20210220-0400</t>
  </si>
  <si>
    <t>20210220-0500</t>
  </si>
  <si>
    <t>20210220-0600</t>
  </si>
  <si>
    <t>20210220-0700</t>
  </si>
  <si>
    <t>92.15.0.0.0</t>
  </si>
  <si>
    <t>20210220-0800</t>
  </si>
  <si>
    <t>20210220-0900</t>
  </si>
  <si>
    <t>20210220-1000</t>
  </si>
  <si>
    <t>20210220-1100</t>
  </si>
  <si>
    <t>20210220-1200</t>
  </si>
  <si>
    <t>20210220-1300</t>
  </si>
  <si>
    <t>20210220-1400</t>
  </si>
  <si>
    <t>20210220-1500</t>
  </si>
  <si>
    <t>20210220-1600</t>
  </si>
  <si>
    <t>20210220-1700</t>
  </si>
  <si>
    <t>20210220-1800</t>
  </si>
  <si>
    <t>44.9.0</t>
  </si>
  <si>
    <t>20210220-1900</t>
  </si>
  <si>
    <t>20210220-2000</t>
  </si>
  <si>
    <t>53.5.0</t>
  </si>
  <si>
    <t>20210220-2100</t>
  </si>
  <si>
    <t>55.3.0</t>
  </si>
  <si>
    <t>20210220-2200</t>
  </si>
  <si>
    <t>57.3.0</t>
  </si>
  <si>
    <t>20210220-2300</t>
  </si>
  <si>
    <t>59.35.0</t>
  </si>
  <si>
    <t>20210221-0000</t>
  </si>
  <si>
    <t>57.15.0</t>
  </si>
  <si>
    <t>20210221-0100</t>
  </si>
  <si>
    <t>55.5.0</t>
  </si>
  <si>
    <t>20210221-0200</t>
  </si>
  <si>
    <t>20210221-0300</t>
  </si>
  <si>
    <t>20210221-0400</t>
  </si>
  <si>
    <t>59.25.0</t>
  </si>
  <si>
    <t>20210221-0500</t>
  </si>
  <si>
    <t>66.15.0</t>
  </si>
  <si>
    <t>20210221-0600</t>
  </si>
  <si>
    <t>68.6.0</t>
  </si>
  <si>
    <t>20210221-0700</t>
  </si>
  <si>
    <t>73.95.0.0.0</t>
  </si>
  <si>
    <t>20210221-0800</t>
  </si>
  <si>
    <t>20210221-0900</t>
  </si>
  <si>
    <t>109.0.0</t>
  </si>
  <si>
    <t>20210221-1000</t>
  </si>
  <si>
    <t>20210221-1100</t>
  </si>
  <si>
    <t>20210221-1200</t>
  </si>
  <si>
    <t>20210221-1300</t>
  </si>
  <si>
    <t>179.0.0</t>
  </si>
  <si>
    <t>20210221-1400</t>
  </si>
  <si>
    <t>14.0.0</t>
  </si>
  <si>
    <t>20210221-1500</t>
  </si>
  <si>
    <t>142.0.0</t>
  </si>
  <si>
    <t>20210221-1600</t>
  </si>
  <si>
    <t>32.0.0</t>
  </si>
  <si>
    <t>20210221-1700</t>
  </si>
  <si>
    <t>20210221-1800</t>
  </si>
  <si>
    <t>20210221-1900</t>
  </si>
  <si>
    <t>20210221-2000</t>
  </si>
  <si>
    <t>20210221-2100</t>
  </si>
  <si>
    <t>20210221-2200</t>
  </si>
  <si>
    <t>20210221-2300</t>
  </si>
  <si>
    <t>20210222-0000</t>
  </si>
  <si>
    <t>20210222-0100</t>
  </si>
  <si>
    <t>20210222-0200</t>
  </si>
  <si>
    <t>20210222-0300</t>
  </si>
  <si>
    <t>20210222-0400</t>
  </si>
  <si>
    <t>20210222-0500</t>
  </si>
  <si>
    <t>20210222-0600</t>
  </si>
  <si>
    <t>20210222-0700</t>
  </si>
  <si>
    <t>20210222-0800</t>
  </si>
  <si>
    <t>20210222-0900</t>
  </si>
  <si>
    <t>20210222-1000</t>
  </si>
  <si>
    <t>20210222-1100</t>
  </si>
  <si>
    <t>20210222-1200</t>
  </si>
  <si>
    <t>20210222-1300</t>
  </si>
  <si>
    <t>20210222-1400</t>
  </si>
  <si>
    <t>20210222-1500</t>
  </si>
  <si>
    <t>20210222-1600</t>
  </si>
  <si>
    <t>20210222-1700</t>
  </si>
  <si>
    <t>20210222-1800</t>
  </si>
  <si>
    <t>47.2.0</t>
  </si>
  <si>
    <t>20210222-1900</t>
  </si>
  <si>
    <t>54.65.0</t>
  </si>
  <si>
    <t>20210222-2000</t>
  </si>
  <si>
    <t>61.1.0</t>
  </si>
  <si>
    <t>20210222-2100</t>
  </si>
  <si>
    <t>65.75.0</t>
  </si>
  <si>
    <t>20210222-2200</t>
  </si>
  <si>
    <t>7.8.0</t>
  </si>
  <si>
    <t>20210222-2300</t>
  </si>
  <si>
    <t>76.3.0</t>
  </si>
  <si>
    <t>20210223-0000</t>
  </si>
  <si>
    <t>20210223-0100</t>
  </si>
  <si>
    <t>79.15.0</t>
  </si>
  <si>
    <t>20210223-0200</t>
  </si>
  <si>
    <t>76.25.0</t>
  </si>
  <si>
    <t>20210223-0300</t>
  </si>
  <si>
    <t>7.7.0</t>
  </si>
  <si>
    <t>249.45.28</t>
  </si>
  <si>
    <t>20210223-0400</t>
  </si>
  <si>
    <t>73.4.0</t>
  </si>
  <si>
    <t>248.85.76</t>
  </si>
  <si>
    <t>20210223-0500</t>
  </si>
  <si>
    <t>20210223-0600</t>
  </si>
  <si>
    <t>20210223-0700</t>
  </si>
  <si>
    <t>20210223-0800</t>
  </si>
  <si>
    <t>20210223-0900</t>
  </si>
  <si>
    <t>20210223-1000</t>
  </si>
  <si>
    <t>20210223-1100</t>
  </si>
  <si>
    <t>20210223-1200</t>
  </si>
  <si>
    <t>20210223-1300</t>
  </si>
  <si>
    <t>20210223-1400</t>
  </si>
  <si>
    <t>20210223-1500</t>
  </si>
  <si>
    <t>20210223-1600</t>
  </si>
  <si>
    <t>20210223-1700</t>
  </si>
  <si>
    <t>20210223-1800</t>
  </si>
  <si>
    <t>47.85.0</t>
  </si>
  <si>
    <t>20210223-1900</t>
  </si>
  <si>
    <t>49.3.0</t>
  </si>
  <si>
    <t>20210223-2000</t>
  </si>
  <si>
    <t>54.9.0</t>
  </si>
  <si>
    <t>20210223-2100</t>
  </si>
  <si>
    <t>20210223-2200</t>
  </si>
  <si>
    <t>66.5.0</t>
  </si>
  <si>
    <t>20210223-2300</t>
  </si>
  <si>
    <t>20210224-0000</t>
  </si>
  <si>
    <t>20210224-0100</t>
  </si>
  <si>
    <t>73.8.0</t>
  </si>
  <si>
    <t>20210224-0200</t>
  </si>
  <si>
    <t>76.55.0</t>
  </si>
  <si>
    <t>20210224-0300</t>
  </si>
  <si>
    <t>20210224-0400</t>
  </si>
  <si>
    <t>20210224-0500</t>
  </si>
  <si>
    <t>20210224-0600</t>
  </si>
  <si>
    <t>20210224-0700</t>
  </si>
  <si>
    <t>4.0.0</t>
  </si>
  <si>
    <t>20210224-0800</t>
  </si>
  <si>
    <t>20210224-0900</t>
  </si>
  <si>
    <t>20210224-1000</t>
  </si>
  <si>
    <t>20210224-1100</t>
  </si>
  <si>
    <t>20210224-1200</t>
  </si>
  <si>
    <t>20210224-1300</t>
  </si>
  <si>
    <t>20210224-1400</t>
  </si>
  <si>
    <t>20210224-1500</t>
  </si>
  <si>
    <t>20210224-1600</t>
  </si>
  <si>
    <t>20210224-1700</t>
  </si>
  <si>
    <t>20210224-1800</t>
  </si>
  <si>
    <t>48.25.0</t>
  </si>
  <si>
    <t>20210224-1900</t>
  </si>
  <si>
    <t>20210224-2000</t>
  </si>
  <si>
    <t>20210224-2100</t>
  </si>
  <si>
    <t>20210224-2200</t>
  </si>
  <si>
    <t>68.8.0</t>
  </si>
  <si>
    <t>20210224-2300</t>
  </si>
  <si>
    <t>20210225-0000</t>
  </si>
  <si>
    <t>20210225-0100</t>
  </si>
  <si>
    <t>20210225-0200</t>
  </si>
  <si>
    <t>20210225-0300</t>
  </si>
  <si>
    <t>20210225-0400</t>
  </si>
  <si>
    <t>20210225-0500</t>
  </si>
  <si>
    <t>85.45.0</t>
  </si>
  <si>
    <t>20210225-0600</t>
  </si>
  <si>
    <t>20210225-0700</t>
  </si>
  <si>
    <t>20210225-0800</t>
  </si>
  <si>
    <t>20210225-0900</t>
  </si>
  <si>
    <t>265.5.97</t>
  </si>
  <si>
    <t>20210225-1000</t>
  </si>
  <si>
    <t>277.1.9</t>
  </si>
  <si>
    <t>20210225-1100</t>
  </si>
  <si>
    <t>286.2.76</t>
  </si>
  <si>
    <t>20210225-1200</t>
  </si>
  <si>
    <t>295.7.55</t>
  </si>
  <si>
    <t>20210225-1300</t>
  </si>
  <si>
    <t>306.35.48</t>
  </si>
  <si>
    <t>20210225-1400</t>
  </si>
  <si>
    <t>303.25.55</t>
  </si>
  <si>
    <t>20210225-1500</t>
  </si>
  <si>
    <t>309.25.76</t>
  </si>
  <si>
    <t>20210225-1600</t>
  </si>
  <si>
    <t>335.0.69</t>
  </si>
  <si>
    <t>20210225-1700</t>
  </si>
  <si>
    <t>20210225-1800</t>
  </si>
  <si>
    <t>54.1.0</t>
  </si>
  <si>
    <t>20210225-1900</t>
  </si>
  <si>
    <t>20210225-2000</t>
  </si>
  <si>
    <t>71.95.0</t>
  </si>
  <si>
    <t>20210225-2100</t>
  </si>
  <si>
    <t>20210225-2200</t>
  </si>
  <si>
    <t>20210225-2300</t>
  </si>
  <si>
    <t>71.6.0</t>
  </si>
  <si>
    <t>20210226-0000</t>
  </si>
  <si>
    <t>20210226-0100</t>
  </si>
  <si>
    <t>20210226-0200</t>
  </si>
  <si>
    <t>20210226-0300</t>
  </si>
  <si>
    <t>20210226-0400</t>
  </si>
  <si>
    <t>79.55.0</t>
  </si>
  <si>
    <t>20210226-0500</t>
  </si>
  <si>
    <t>20210226-0600</t>
  </si>
  <si>
    <t>20210226-0700</t>
  </si>
  <si>
    <t>20210226-0800</t>
  </si>
  <si>
    <t>20210226-0900</t>
  </si>
  <si>
    <t>20210226-1000</t>
  </si>
  <si>
    <t>20210226-1100</t>
  </si>
  <si>
    <t>20210226-1200</t>
  </si>
  <si>
    <t>20210226-1300</t>
  </si>
  <si>
    <t>20210226-1400</t>
  </si>
  <si>
    <t>20210226-1500</t>
  </si>
  <si>
    <t>20210226-1600</t>
  </si>
  <si>
    <t>20210226-1700</t>
  </si>
  <si>
    <t>20210226-1800</t>
  </si>
  <si>
    <t>46.6.0</t>
  </si>
  <si>
    <t>20210226-1900</t>
  </si>
  <si>
    <t>20210226-2000</t>
  </si>
  <si>
    <t>20210226-2100</t>
  </si>
  <si>
    <t>20210226-2200</t>
  </si>
  <si>
    <t>20210226-2300</t>
  </si>
  <si>
    <t>20210227-0000</t>
  </si>
  <si>
    <t>20210227-0100</t>
  </si>
  <si>
    <t>20210227-0200</t>
  </si>
  <si>
    <t>20210227-0300</t>
  </si>
  <si>
    <t>20210227-0400</t>
  </si>
  <si>
    <t>20210227-0500</t>
  </si>
  <si>
    <t>7.95.0</t>
  </si>
  <si>
    <t>20210227-0600</t>
  </si>
  <si>
    <t>7.85.0</t>
  </si>
  <si>
    <t>20210227-0700</t>
  </si>
  <si>
    <t>20210227-0800</t>
  </si>
  <si>
    <t>20210227-0900</t>
  </si>
  <si>
    <t>20210227-1000</t>
  </si>
  <si>
    <t>20210227-1100</t>
  </si>
  <si>
    <t>20210227-1200</t>
  </si>
  <si>
    <t>20210227-1300</t>
  </si>
  <si>
    <t>20210227-1400</t>
  </si>
  <si>
    <t>20210227-1500</t>
  </si>
  <si>
    <t>20210227-1600</t>
  </si>
  <si>
    <t>20210227-1700</t>
  </si>
  <si>
    <t>20210227-1800</t>
  </si>
  <si>
    <t>35.6.0</t>
  </si>
  <si>
    <t>20210227-1900</t>
  </si>
  <si>
    <t>39.5.0</t>
  </si>
  <si>
    <t>20210227-2000</t>
  </si>
  <si>
    <t>44.1.0</t>
  </si>
  <si>
    <t>20210227-2100</t>
  </si>
  <si>
    <t>47.35.0</t>
  </si>
  <si>
    <t>20210227-2200</t>
  </si>
  <si>
    <t>5.85.0</t>
  </si>
  <si>
    <t>20210227-2300</t>
  </si>
  <si>
    <t>20210228-0000</t>
  </si>
  <si>
    <t>58.8.0</t>
  </si>
  <si>
    <t>20210228-0100</t>
  </si>
  <si>
    <t>61.0.0</t>
  </si>
  <si>
    <t>20210228-0200</t>
  </si>
  <si>
    <t>65.65.0</t>
  </si>
  <si>
    <t>20210228-0300</t>
  </si>
  <si>
    <t>68.1.0</t>
  </si>
  <si>
    <t>20210228-0400</t>
  </si>
  <si>
    <t>20210228-0500</t>
  </si>
  <si>
    <t>20210228-0600</t>
  </si>
  <si>
    <t>20210228-0700</t>
  </si>
  <si>
    <t>20210228-0800</t>
  </si>
  <si>
    <t>20210228-0900</t>
  </si>
  <si>
    <t>20210228-1000</t>
  </si>
  <si>
    <t>20210228-1100</t>
  </si>
  <si>
    <t>20210228-1200</t>
  </si>
  <si>
    <t>20210228-1300</t>
  </si>
  <si>
    <t>20210228-1400</t>
  </si>
  <si>
    <t>20210228-1500</t>
  </si>
  <si>
    <t>20210228-1600</t>
  </si>
  <si>
    <t>20210228-1700</t>
  </si>
  <si>
    <t>20210228-1800</t>
  </si>
  <si>
    <t>59.39.0</t>
  </si>
  <si>
    <t>20210228-1900</t>
  </si>
  <si>
    <t>62.13.0</t>
  </si>
  <si>
    <t>20210228-2000</t>
  </si>
  <si>
    <t>64.87.0</t>
  </si>
  <si>
    <t>20210228-2100</t>
  </si>
  <si>
    <t>67.61.0</t>
  </si>
  <si>
    <t>20210228-2200</t>
  </si>
  <si>
    <t>7.35.0</t>
  </si>
  <si>
    <t>20210228-2300</t>
  </si>
  <si>
    <t>20140301-0000</t>
  </si>
  <si>
    <t>75.84.0</t>
  </si>
  <si>
    <t>20140301-0100</t>
  </si>
  <si>
    <t>78.58.0</t>
  </si>
  <si>
    <t>20140301-0200</t>
  </si>
  <si>
    <t>81.32.0</t>
  </si>
  <si>
    <t>20140301-0300</t>
  </si>
  <si>
    <t>84.6.0</t>
  </si>
  <si>
    <t>20140301-0400</t>
  </si>
  <si>
    <t>86.8.0</t>
  </si>
  <si>
    <t>20140301-0500</t>
  </si>
  <si>
    <t>89.55.0</t>
  </si>
  <si>
    <t>20140301-0600</t>
  </si>
  <si>
    <t>20140301-0700</t>
  </si>
  <si>
    <t>20140301-0800</t>
  </si>
  <si>
    <t>20140301-0900</t>
  </si>
  <si>
    <t>20140301-1000</t>
  </si>
  <si>
    <t>20140301-1100</t>
  </si>
  <si>
    <t>20140301-1200</t>
  </si>
  <si>
    <t>20140301-1300</t>
  </si>
  <si>
    <t>149.0.0</t>
  </si>
  <si>
    <t>20140301-1400</t>
  </si>
  <si>
    <t>20140301-1500</t>
  </si>
  <si>
    <t>20140301-1600</t>
  </si>
  <si>
    <t>104.0.0</t>
  </si>
  <si>
    <t>20140301-1700</t>
  </si>
  <si>
    <t>20140301-1800</t>
  </si>
  <si>
    <t>20140301-1900</t>
  </si>
  <si>
    <t>20140301-2000</t>
  </si>
  <si>
    <t>20140301-2100</t>
  </si>
  <si>
    <t>20140301-2200</t>
  </si>
  <si>
    <t>20140301-2300</t>
  </si>
  <si>
    <t>20140302-0000</t>
  </si>
  <si>
    <t>20140302-0100</t>
  </si>
  <si>
    <t>20140302-0200</t>
  </si>
  <si>
    <t>20140302-0300</t>
  </si>
  <si>
    <t>20140302-0400</t>
  </si>
  <si>
    <t>20140302-0500</t>
  </si>
  <si>
    <t>20140302-0600</t>
  </si>
  <si>
    <t>20140302-0700</t>
  </si>
  <si>
    <t>20140302-0800</t>
  </si>
  <si>
    <t>20140302-0900</t>
  </si>
  <si>
    <t>20140302-1000</t>
  </si>
  <si>
    <t>20140302-1100</t>
  </si>
  <si>
    <t>20140302-1200</t>
  </si>
  <si>
    <t>67.5.0.0.0</t>
  </si>
  <si>
    <t>20140302-1300</t>
  </si>
  <si>
    <t>20140302-1400</t>
  </si>
  <si>
    <t>20140302-1500</t>
  </si>
  <si>
    <t>156.0.0</t>
  </si>
  <si>
    <t>20140302-1600</t>
  </si>
  <si>
    <t>20140302-1700</t>
  </si>
  <si>
    <t>38.0.0</t>
  </si>
  <si>
    <t>20140302-1800</t>
  </si>
  <si>
    <t>20140302-1900</t>
  </si>
  <si>
    <t>20140302-2000</t>
  </si>
  <si>
    <t>20140302-2100</t>
  </si>
  <si>
    <t>20140302-2200</t>
  </si>
  <si>
    <t>20140302-2300</t>
  </si>
  <si>
    <t>20140303-0000</t>
  </si>
  <si>
    <t>20140303-0100</t>
  </si>
  <si>
    <t>20140303-0200</t>
  </si>
  <si>
    <t>89.15.0</t>
  </si>
  <si>
    <t>20140303-0300</t>
  </si>
  <si>
    <t>20140303-0400</t>
  </si>
  <si>
    <t>20140303-0500</t>
  </si>
  <si>
    <t>20140303-0600</t>
  </si>
  <si>
    <t>20140303-0700</t>
  </si>
  <si>
    <t>20140303-0800</t>
  </si>
  <si>
    <t>20140303-0900</t>
  </si>
  <si>
    <t>20140303-1000</t>
  </si>
  <si>
    <t>20140303-1100</t>
  </si>
  <si>
    <t>20140303-1200</t>
  </si>
  <si>
    <t>52.85.0.0.0</t>
  </si>
  <si>
    <t>20140303-1300</t>
  </si>
  <si>
    <t>20140303-1400</t>
  </si>
  <si>
    <t>20140303-1500</t>
  </si>
  <si>
    <t>20140303-1600</t>
  </si>
  <si>
    <t>20140303-1700</t>
  </si>
  <si>
    <t>20140303-1800</t>
  </si>
  <si>
    <t>52.7.0</t>
  </si>
  <si>
    <t>20140303-1900</t>
  </si>
  <si>
    <t>20140303-2000</t>
  </si>
  <si>
    <t>61.2.0</t>
  </si>
  <si>
    <t>20140303-2100</t>
  </si>
  <si>
    <t>63.5.0</t>
  </si>
  <si>
    <t>20140303-2200</t>
  </si>
  <si>
    <t>20140303-2300</t>
  </si>
  <si>
    <t>20140304-0000</t>
  </si>
  <si>
    <t>76.4.0</t>
  </si>
  <si>
    <t>20140304-0100</t>
  </si>
  <si>
    <t>79.3.0</t>
  </si>
  <si>
    <t>20140304-0200</t>
  </si>
  <si>
    <t>82.3.0</t>
  </si>
  <si>
    <t>20140304-0300</t>
  </si>
  <si>
    <t>20140304-0400</t>
  </si>
  <si>
    <t>20140304-0500</t>
  </si>
  <si>
    <t>20140304-0600</t>
  </si>
  <si>
    <t>20140304-0700</t>
  </si>
  <si>
    <t>20140304-0800</t>
  </si>
  <si>
    <t>20140304-0900</t>
  </si>
  <si>
    <t>20140304-1000</t>
  </si>
  <si>
    <t>20140304-1100</t>
  </si>
  <si>
    <t>20140304-1200</t>
  </si>
  <si>
    <t>54.9.0.0.0</t>
  </si>
  <si>
    <t>20140304-1300</t>
  </si>
  <si>
    <t>20140304-1400</t>
  </si>
  <si>
    <t>20140304-1500</t>
  </si>
  <si>
    <t>20140304-1600</t>
  </si>
  <si>
    <t>20140304-1700</t>
  </si>
  <si>
    <t>20140304-1800</t>
  </si>
  <si>
    <t>20140304-1900</t>
  </si>
  <si>
    <t>63.8.0</t>
  </si>
  <si>
    <t>20140304-2000</t>
  </si>
  <si>
    <t>68.7.0</t>
  </si>
  <si>
    <t>20140304-2100</t>
  </si>
  <si>
    <t>20140304-2200</t>
  </si>
  <si>
    <t>20140304-2300</t>
  </si>
  <si>
    <t>20140305-0000</t>
  </si>
  <si>
    <t>20140305-0100</t>
  </si>
  <si>
    <t>20140305-0200</t>
  </si>
  <si>
    <t>20140305-0300</t>
  </si>
  <si>
    <t>20140305-0400</t>
  </si>
  <si>
    <t>20140305-0500</t>
  </si>
  <si>
    <t>20140305-0600</t>
  </si>
  <si>
    <t>20140305-0700</t>
  </si>
  <si>
    <t>20140305-0800</t>
  </si>
  <si>
    <t>20140305-0900</t>
  </si>
  <si>
    <t>20140305-1000</t>
  </si>
  <si>
    <t>20140305-1100</t>
  </si>
  <si>
    <t>20140305-1200</t>
  </si>
  <si>
    <t>20140305-1300</t>
  </si>
  <si>
    <t>20140305-1400</t>
  </si>
  <si>
    <t>20140305-1500</t>
  </si>
  <si>
    <t>20140305-1600</t>
  </si>
  <si>
    <t>20140305-1700</t>
  </si>
  <si>
    <t>20140305-1800</t>
  </si>
  <si>
    <t>55.65.0</t>
  </si>
  <si>
    <t>20140305-1900</t>
  </si>
  <si>
    <t>20140305-2000</t>
  </si>
  <si>
    <t>20140305-2100</t>
  </si>
  <si>
    <t>271.5.69</t>
  </si>
  <si>
    <t>20140305-2200</t>
  </si>
  <si>
    <t>59.5.0</t>
  </si>
  <si>
    <t>269.75.48</t>
  </si>
  <si>
    <t>20140305-2300</t>
  </si>
  <si>
    <t>63.9.0</t>
  </si>
  <si>
    <t>20140306-0000</t>
  </si>
  <si>
    <t>20140306-0100</t>
  </si>
  <si>
    <t>20140306-0200</t>
  </si>
  <si>
    <t>20140306-0300</t>
  </si>
  <si>
    <t>20140306-0400</t>
  </si>
  <si>
    <t>20140306-0500</t>
  </si>
  <si>
    <t>20140306-0600</t>
  </si>
  <si>
    <t>20140306-0700</t>
  </si>
  <si>
    <t>20140306-0800</t>
  </si>
  <si>
    <t>249.5.97</t>
  </si>
  <si>
    <t>20140306-0900</t>
  </si>
  <si>
    <t>20140306-1000</t>
  </si>
  <si>
    <t>20140306-1100</t>
  </si>
  <si>
    <t>20140306-1200</t>
  </si>
  <si>
    <t>20140306-1300</t>
  </si>
  <si>
    <t>20140306-1400</t>
  </si>
  <si>
    <t>20140306-1500</t>
  </si>
  <si>
    <t>20140306-1600</t>
  </si>
  <si>
    <t>20140306-1700</t>
  </si>
  <si>
    <t>20140306-1800</t>
  </si>
  <si>
    <t>20140306-1900</t>
  </si>
  <si>
    <t>20140306-2000</t>
  </si>
  <si>
    <t>51.65.0</t>
  </si>
  <si>
    <t>276.15.9</t>
  </si>
  <si>
    <t>20140306-2100</t>
  </si>
  <si>
    <t>275.2.41</t>
  </si>
  <si>
    <t>20140306-2200</t>
  </si>
  <si>
    <t>55.4.0</t>
  </si>
  <si>
    <t>274.6.28</t>
  </si>
  <si>
    <t>20140306-2300</t>
  </si>
  <si>
    <t>273.45.55</t>
  </si>
  <si>
    <t>20140307-0000</t>
  </si>
  <si>
    <t>20140307-0100</t>
  </si>
  <si>
    <t>20140307-0200</t>
  </si>
  <si>
    <t>20140307-0300</t>
  </si>
  <si>
    <t>20140307-0400</t>
  </si>
  <si>
    <t>20140307-0500</t>
  </si>
  <si>
    <t>20140307-0600</t>
  </si>
  <si>
    <t>20140307-0700</t>
  </si>
  <si>
    <t>20140307-0800</t>
  </si>
  <si>
    <t>20140307-0900</t>
  </si>
  <si>
    <t>20140307-1000</t>
  </si>
  <si>
    <t>20140307-1100</t>
  </si>
  <si>
    <t>20140307-1200</t>
  </si>
  <si>
    <t>20140307-1300</t>
  </si>
  <si>
    <t>286.6.97</t>
  </si>
  <si>
    <t>20140307-1400</t>
  </si>
  <si>
    <t>29.3.97</t>
  </si>
  <si>
    <t>20140307-1500</t>
  </si>
  <si>
    <t>291.85.97</t>
  </si>
  <si>
    <t>20140307-1600</t>
  </si>
  <si>
    <t>20140307-1700</t>
  </si>
  <si>
    <t>20140307-1800</t>
  </si>
  <si>
    <t>52.15.0.0.0</t>
  </si>
  <si>
    <t>20140307-1900</t>
  </si>
  <si>
    <t>55.75.0</t>
  </si>
  <si>
    <t>20140307-2000</t>
  </si>
  <si>
    <t>20140307-2100</t>
  </si>
  <si>
    <t>61.65.0</t>
  </si>
  <si>
    <t>20140307-2200</t>
  </si>
  <si>
    <t>61.55.0</t>
  </si>
  <si>
    <t>20140307-2300</t>
  </si>
  <si>
    <t>63.7.0</t>
  </si>
  <si>
    <t>20140308-0000</t>
  </si>
  <si>
    <t>20140308-0100</t>
  </si>
  <si>
    <t>20140308-0200</t>
  </si>
  <si>
    <t>20140308-0300</t>
  </si>
  <si>
    <t>20140308-0400</t>
  </si>
  <si>
    <t>20140308-0500</t>
  </si>
  <si>
    <t>20140308-0600</t>
  </si>
  <si>
    <t>20140308-0700</t>
  </si>
  <si>
    <t>20140308-0800</t>
  </si>
  <si>
    <t>20140308-0900</t>
  </si>
  <si>
    <t>20140308-1000</t>
  </si>
  <si>
    <t>20140308-1100</t>
  </si>
  <si>
    <t>20140308-1200</t>
  </si>
  <si>
    <t>20140308-1300</t>
  </si>
  <si>
    <t>20140308-1400</t>
  </si>
  <si>
    <t>20140308-1500</t>
  </si>
  <si>
    <t>20140308-1600</t>
  </si>
  <si>
    <t>20140308-1700</t>
  </si>
  <si>
    <t>20140308-1800</t>
  </si>
  <si>
    <t>34.8.0.0.0</t>
  </si>
  <si>
    <t>20140308-1900</t>
  </si>
  <si>
    <t>42.95.0</t>
  </si>
  <si>
    <t>20140308-2000</t>
  </si>
  <si>
    <t>20140308-2100</t>
  </si>
  <si>
    <t>49.5.0</t>
  </si>
  <si>
    <t>20140308-2200</t>
  </si>
  <si>
    <t>48.95.0</t>
  </si>
  <si>
    <t>20140308-2300</t>
  </si>
  <si>
    <t>48.65.0</t>
  </si>
  <si>
    <t>20140309-0000</t>
  </si>
  <si>
    <t>48.4.0</t>
  </si>
  <si>
    <t>20140309-0100</t>
  </si>
  <si>
    <t>20140309-0200</t>
  </si>
  <si>
    <t>46.25.0</t>
  </si>
  <si>
    <t>20140309-0300</t>
  </si>
  <si>
    <t>42.55.0</t>
  </si>
  <si>
    <t>20140309-0400</t>
  </si>
  <si>
    <t>4.75.0</t>
  </si>
  <si>
    <t>20140309-0500</t>
  </si>
  <si>
    <t>39.1.0</t>
  </si>
  <si>
    <t>20140309-0600</t>
  </si>
  <si>
    <t>39.0.0</t>
  </si>
  <si>
    <t>20140309-0700</t>
  </si>
  <si>
    <t>20140309-0800</t>
  </si>
  <si>
    <t>20140309-0900</t>
  </si>
  <si>
    <t>20140309-1000</t>
  </si>
  <si>
    <t>20140309-1100</t>
  </si>
  <si>
    <t>20140309-1200</t>
  </si>
  <si>
    <t>20140309-1300</t>
  </si>
  <si>
    <t>20140309-1400</t>
  </si>
  <si>
    <t>20140309-1500</t>
  </si>
  <si>
    <t>20140309-1600</t>
  </si>
  <si>
    <t>20140309-1700</t>
  </si>
  <si>
    <t>20140309-1800</t>
  </si>
  <si>
    <t>34.25.0.0.0</t>
  </si>
  <si>
    <t>20140309-1900</t>
  </si>
  <si>
    <t>37.9.0</t>
  </si>
  <si>
    <t>20140309-2000</t>
  </si>
  <si>
    <t>20140309-2100</t>
  </si>
  <si>
    <t>43.55.0</t>
  </si>
  <si>
    <t>20140309-2200</t>
  </si>
  <si>
    <t>45.15.0</t>
  </si>
  <si>
    <t>20140309-2300</t>
  </si>
  <si>
    <t>52.45.0</t>
  </si>
  <si>
    <t>20140310-0000</t>
  </si>
  <si>
    <t>56.55.0</t>
  </si>
  <si>
    <t>20140310-0100</t>
  </si>
  <si>
    <t>63.25.0</t>
  </si>
  <si>
    <t>20140310-0200</t>
  </si>
  <si>
    <t>68.2.0</t>
  </si>
  <si>
    <t>20140310-0300</t>
  </si>
  <si>
    <t>20140310-0400</t>
  </si>
  <si>
    <t>20140310-0500</t>
  </si>
  <si>
    <t>7.6.0</t>
  </si>
  <si>
    <t>20140310-0600</t>
  </si>
  <si>
    <t>20140310-0700</t>
  </si>
  <si>
    <t>20140310-0800</t>
  </si>
  <si>
    <t>20140310-0900</t>
  </si>
  <si>
    <t>20140310-1000</t>
  </si>
  <si>
    <t>20140310-1100</t>
  </si>
  <si>
    <t>20140310-1200</t>
  </si>
  <si>
    <t>20140310-1300</t>
  </si>
  <si>
    <t>20140310-1400</t>
  </si>
  <si>
    <t>20140310-1500</t>
  </si>
  <si>
    <t>20140310-1600</t>
  </si>
  <si>
    <t>20140310-1700</t>
  </si>
  <si>
    <t>20140310-1800</t>
  </si>
  <si>
    <t>29.15.0.0.0</t>
  </si>
  <si>
    <t>20140310-1900</t>
  </si>
  <si>
    <t>33.55.0</t>
  </si>
  <si>
    <t>20140310-2000</t>
  </si>
  <si>
    <t>36.0.0</t>
  </si>
  <si>
    <t>20140310-2100</t>
  </si>
  <si>
    <t>4.25.0</t>
  </si>
  <si>
    <t>20140310-2200</t>
  </si>
  <si>
    <t>46.65.0</t>
  </si>
  <si>
    <t>20140310-2300</t>
  </si>
  <si>
    <t>20140311-0000</t>
  </si>
  <si>
    <t>6.5.0</t>
  </si>
  <si>
    <t>20140311-0100</t>
  </si>
  <si>
    <t>20140311-0200</t>
  </si>
  <si>
    <t>65.1.0</t>
  </si>
  <si>
    <t>20140311-0300</t>
  </si>
  <si>
    <t>20140311-0400</t>
  </si>
  <si>
    <t>20140311-0500</t>
  </si>
  <si>
    <t>20140311-0600</t>
  </si>
  <si>
    <t>64.8.0</t>
  </si>
  <si>
    <t>20140311-0700</t>
  </si>
  <si>
    <t>20140311-0800</t>
  </si>
  <si>
    <t>20140311-0900</t>
  </si>
  <si>
    <t>20140311-1000</t>
  </si>
  <si>
    <t>20140311-1100</t>
  </si>
  <si>
    <t>20140311-1200</t>
  </si>
  <si>
    <t>20140311-1300</t>
  </si>
  <si>
    <t>20140311-1400</t>
  </si>
  <si>
    <t>20140311-1500</t>
  </si>
  <si>
    <t>20140311-1600</t>
  </si>
  <si>
    <t>20140311-1700</t>
  </si>
  <si>
    <t>20140311-1800</t>
  </si>
  <si>
    <t>28.25.0.0.0</t>
  </si>
  <si>
    <t>20140311-1900</t>
  </si>
  <si>
    <t>3.5.0</t>
  </si>
  <si>
    <t>20140311-2000</t>
  </si>
  <si>
    <t>31.0.0</t>
  </si>
  <si>
    <t>20140311-2100</t>
  </si>
  <si>
    <t>33.25.0</t>
  </si>
  <si>
    <t>20140311-2200</t>
  </si>
  <si>
    <t>37.2.0</t>
  </si>
  <si>
    <t>20140311-2300</t>
  </si>
  <si>
    <t>38.7.0</t>
  </si>
  <si>
    <t>20140312-0000</t>
  </si>
  <si>
    <t>43.25.0</t>
  </si>
  <si>
    <t>20140312-0100</t>
  </si>
  <si>
    <t>20140312-0200</t>
  </si>
  <si>
    <t>52.2.0</t>
  </si>
  <si>
    <t>20140312-0300</t>
  </si>
  <si>
    <t>20140312-0400</t>
  </si>
  <si>
    <t>58.45.0</t>
  </si>
  <si>
    <t>20140312-0500</t>
  </si>
  <si>
    <t>20140312-0600</t>
  </si>
  <si>
    <t>6.65.0</t>
  </si>
  <si>
    <t>20140312-0700</t>
  </si>
  <si>
    <t>20140312-0800</t>
  </si>
  <si>
    <t>20140312-0900</t>
  </si>
  <si>
    <t>20140312-1000</t>
  </si>
  <si>
    <t>20140312-1100</t>
  </si>
  <si>
    <t>20140312-1200</t>
  </si>
  <si>
    <t>20140312-1300</t>
  </si>
  <si>
    <t>20140312-1400</t>
  </si>
  <si>
    <t>96.0.0</t>
  </si>
  <si>
    <t>20140312-1500</t>
  </si>
  <si>
    <t>168.0.0</t>
  </si>
  <si>
    <t>20140312-1600</t>
  </si>
  <si>
    <t>20140312-1700</t>
  </si>
  <si>
    <t>20140312-1800</t>
  </si>
  <si>
    <t>49.3.0.0.0</t>
  </si>
  <si>
    <t>20140312-1900</t>
  </si>
  <si>
    <t>20140312-2000</t>
  </si>
  <si>
    <t>61.45.0</t>
  </si>
  <si>
    <t>20140312-2100</t>
  </si>
  <si>
    <t>20140312-2200</t>
  </si>
  <si>
    <t>20140312-2300</t>
  </si>
  <si>
    <t>20140313-0000</t>
  </si>
  <si>
    <t>20140313-0100</t>
  </si>
  <si>
    <t>20140313-0200</t>
  </si>
  <si>
    <t>20140313-0300</t>
  </si>
  <si>
    <t>20140313-0400</t>
  </si>
  <si>
    <t>20140313-0500</t>
  </si>
  <si>
    <t>20140313-0600</t>
  </si>
  <si>
    <t>20140313-0700</t>
  </si>
  <si>
    <t>20140313-0800</t>
  </si>
  <si>
    <t>20140313-0900</t>
  </si>
  <si>
    <t>20140313-1000</t>
  </si>
  <si>
    <t>20140313-1100</t>
  </si>
  <si>
    <t>20140313-1200</t>
  </si>
  <si>
    <t>20140313-1300</t>
  </si>
  <si>
    <t>20140313-1400</t>
  </si>
  <si>
    <t>134.0.0</t>
  </si>
  <si>
    <t>20140313-1500</t>
  </si>
  <si>
    <t>20140313-1600</t>
  </si>
  <si>
    <t>20140313-1700</t>
  </si>
  <si>
    <t>20140313-1800</t>
  </si>
  <si>
    <t>20140313-1900</t>
  </si>
  <si>
    <t>20140313-2000</t>
  </si>
  <si>
    <t>56.8.0</t>
  </si>
  <si>
    <t>20140313-2100</t>
  </si>
  <si>
    <t>20140313-2200</t>
  </si>
  <si>
    <t>63.35.0</t>
  </si>
  <si>
    <t>20140313-2300</t>
  </si>
  <si>
    <t>20140314-0000</t>
  </si>
  <si>
    <t>73.55.0</t>
  </si>
  <si>
    <t>20140314-0100</t>
  </si>
  <si>
    <t>20140314-0200</t>
  </si>
  <si>
    <t>20140314-0300</t>
  </si>
  <si>
    <t>20140314-0400</t>
  </si>
  <si>
    <t>20140314-0500</t>
  </si>
  <si>
    <t>20140314-0600</t>
  </si>
  <si>
    <t>20140314-0700</t>
  </si>
  <si>
    <t>20140314-0800</t>
  </si>
  <si>
    <t>20140314-0900</t>
  </si>
  <si>
    <t>20140314-1000</t>
  </si>
  <si>
    <t>20140314-1100</t>
  </si>
  <si>
    <t>20140314-1200</t>
  </si>
  <si>
    <t>20140314-1300</t>
  </si>
  <si>
    <t>20140314-1400</t>
  </si>
  <si>
    <t>20140314-1500</t>
  </si>
  <si>
    <t>20140314-1600</t>
  </si>
  <si>
    <t>20140314-1700</t>
  </si>
  <si>
    <t>20140314-1800</t>
  </si>
  <si>
    <t>38.15.0.0.0</t>
  </si>
  <si>
    <t>20140314-1900</t>
  </si>
  <si>
    <t>55.15.0</t>
  </si>
  <si>
    <t>20140314-2000</t>
  </si>
  <si>
    <t>59.0.0</t>
  </si>
  <si>
    <t>20140314-2100</t>
  </si>
  <si>
    <t>20140314-2200</t>
  </si>
  <si>
    <t>20140314-2300</t>
  </si>
  <si>
    <t>20140315-0000</t>
  </si>
  <si>
    <t>20140315-0100</t>
  </si>
  <si>
    <t>76.15.0</t>
  </si>
  <si>
    <t>20140315-0200</t>
  </si>
  <si>
    <t>79.1.0</t>
  </si>
  <si>
    <t>20140315-0300</t>
  </si>
  <si>
    <t>20140315-0400</t>
  </si>
  <si>
    <t>20140315-0500</t>
  </si>
  <si>
    <t>251.0.83</t>
  </si>
  <si>
    <t>20140315-0600</t>
  </si>
  <si>
    <t>249.25.9</t>
  </si>
  <si>
    <t>20140315-0700</t>
  </si>
  <si>
    <t>20140315-0800</t>
  </si>
  <si>
    <t>246.55.48</t>
  </si>
  <si>
    <t>20140315-0900</t>
  </si>
  <si>
    <t>251.2.76</t>
  </si>
  <si>
    <t>20140315-1000</t>
  </si>
  <si>
    <t>20140315-1100</t>
  </si>
  <si>
    <t>20140315-1200</t>
  </si>
  <si>
    <t>20140315-1300</t>
  </si>
  <si>
    <t>20140315-1400</t>
  </si>
  <si>
    <t>20140315-1500</t>
  </si>
  <si>
    <t>20140315-1600</t>
  </si>
  <si>
    <t>20140315-1700</t>
  </si>
  <si>
    <t>20140315-1800</t>
  </si>
  <si>
    <t>5.35.0.0.0</t>
  </si>
  <si>
    <t>20140315-1900</t>
  </si>
  <si>
    <t>49.7.0</t>
  </si>
  <si>
    <t>20140315-2000</t>
  </si>
  <si>
    <t>42.7.0</t>
  </si>
  <si>
    <t>20140315-2100</t>
  </si>
  <si>
    <t>52.95.0</t>
  </si>
  <si>
    <t>20140315-2200</t>
  </si>
  <si>
    <t>63.6.0</t>
  </si>
  <si>
    <t>20140315-2300</t>
  </si>
  <si>
    <t>20140316-0000</t>
  </si>
  <si>
    <t>20140316-0100</t>
  </si>
  <si>
    <t>20140316-0200</t>
  </si>
  <si>
    <t>20140316-0300</t>
  </si>
  <si>
    <t>20140316-0400</t>
  </si>
  <si>
    <t>20140316-0500</t>
  </si>
  <si>
    <t>20140316-0600</t>
  </si>
  <si>
    <t>20140316-0700</t>
  </si>
  <si>
    <t>248.1.48</t>
  </si>
  <si>
    <t>20140316-0800</t>
  </si>
  <si>
    <t>251.0.21</t>
  </si>
  <si>
    <t>20140316-0900</t>
  </si>
  <si>
    <t>256.4.28</t>
  </si>
  <si>
    <t>20140316-1000</t>
  </si>
  <si>
    <t>20140316-1100</t>
  </si>
  <si>
    <t>20140316-1200</t>
  </si>
  <si>
    <t>20140316-1300</t>
  </si>
  <si>
    <t>20140316-1400</t>
  </si>
  <si>
    <t>20140316-1500</t>
  </si>
  <si>
    <t>20140316-1600</t>
  </si>
  <si>
    <t>20140316-1700</t>
  </si>
  <si>
    <t>292.2.83</t>
  </si>
  <si>
    <t>20140316-1800</t>
  </si>
  <si>
    <t>7.0.0</t>
  </si>
  <si>
    <t>289.3.55</t>
  </si>
  <si>
    <t>20140316-1900</t>
  </si>
  <si>
    <t>32.5.0</t>
  </si>
  <si>
    <t>283.9.9</t>
  </si>
  <si>
    <t>20140316-2000</t>
  </si>
  <si>
    <t>46.35.0</t>
  </si>
  <si>
    <t>20140316-2100</t>
  </si>
  <si>
    <t>20140316-2200</t>
  </si>
  <si>
    <t>20140316-2300</t>
  </si>
  <si>
    <t>20140317-0000</t>
  </si>
  <si>
    <t>271.3.83</t>
  </si>
  <si>
    <t>20140317-0100</t>
  </si>
  <si>
    <t>27.5.62</t>
  </si>
  <si>
    <t>20140317-0200</t>
  </si>
  <si>
    <t>268.4.62</t>
  </si>
  <si>
    <t>20140317-0300</t>
  </si>
  <si>
    <t>267.45.69</t>
  </si>
  <si>
    <t>20140317-0400</t>
  </si>
  <si>
    <t>266.5.62</t>
  </si>
  <si>
    <t>20140317-0500</t>
  </si>
  <si>
    <t>265.9.41</t>
  </si>
  <si>
    <t>20140317-0600</t>
  </si>
  <si>
    <t>264.95.48</t>
  </si>
  <si>
    <t>20140317-0700</t>
  </si>
  <si>
    <t>20140317-0800</t>
  </si>
  <si>
    <t>267.5.55</t>
  </si>
  <si>
    <t>20140317-0900</t>
  </si>
  <si>
    <t>272.5.69</t>
  </si>
  <si>
    <t>20140317-1000</t>
  </si>
  <si>
    <t>28.6.76</t>
  </si>
  <si>
    <t>20140317-1100</t>
  </si>
  <si>
    <t>288.95.41</t>
  </si>
  <si>
    <t>20140317-1200</t>
  </si>
  <si>
    <t>295.9.28</t>
  </si>
  <si>
    <t>20140317-1300</t>
  </si>
  <si>
    <t>3.15.62</t>
  </si>
  <si>
    <t>20140317-1400</t>
  </si>
  <si>
    <t>302.85.76</t>
  </si>
  <si>
    <t>20140317-1500</t>
  </si>
  <si>
    <t>304.4.9</t>
  </si>
  <si>
    <t>20140317-1600</t>
  </si>
  <si>
    <t>304.6.97</t>
  </si>
  <si>
    <t>20140317-1700</t>
  </si>
  <si>
    <t>20140317-1800</t>
  </si>
  <si>
    <t>20140317-1900</t>
  </si>
  <si>
    <t>39.15.0</t>
  </si>
  <si>
    <t>20140317-2000</t>
  </si>
  <si>
    <t>20140317-2100</t>
  </si>
  <si>
    <t>20140317-2200</t>
  </si>
  <si>
    <t>20140317-2300</t>
  </si>
  <si>
    <t>64.25.0</t>
  </si>
  <si>
    <t>20140318-0000</t>
  </si>
  <si>
    <t>20140318-0100</t>
  </si>
  <si>
    <t>20140318-0200</t>
  </si>
  <si>
    <t>20140318-0300</t>
  </si>
  <si>
    <t>20140318-0400</t>
  </si>
  <si>
    <t>20140318-0500</t>
  </si>
  <si>
    <t>275.75.69</t>
  </si>
  <si>
    <t>20140318-0600</t>
  </si>
  <si>
    <t>271.7.34</t>
  </si>
  <si>
    <t>20140318-0700</t>
  </si>
  <si>
    <t>271.7.28</t>
  </si>
  <si>
    <t>20140318-0800</t>
  </si>
  <si>
    <t>273.5.7</t>
  </si>
  <si>
    <t>20140318-0900</t>
  </si>
  <si>
    <t>278.5.21</t>
  </si>
  <si>
    <t>20140318-1000</t>
  </si>
  <si>
    <t>286.8.48</t>
  </si>
  <si>
    <t>20140318-1100</t>
  </si>
  <si>
    <t>295.1.76</t>
  </si>
  <si>
    <t>20140318-1200</t>
  </si>
  <si>
    <t>20140318-1300</t>
  </si>
  <si>
    <t>20140318-1400</t>
  </si>
  <si>
    <t>20140318-1500</t>
  </si>
  <si>
    <t>308.65.83</t>
  </si>
  <si>
    <t>20140318-1600</t>
  </si>
  <si>
    <t>322.2.9</t>
  </si>
  <si>
    <t>20140318-1700</t>
  </si>
  <si>
    <t>20140318-1800</t>
  </si>
  <si>
    <t>20140318-1900</t>
  </si>
  <si>
    <t>36.55.0</t>
  </si>
  <si>
    <t>20140318-2000</t>
  </si>
  <si>
    <t>42.5.0</t>
  </si>
  <si>
    <t>20140318-2100</t>
  </si>
  <si>
    <t>46.75.0</t>
  </si>
  <si>
    <t>20140318-2200</t>
  </si>
  <si>
    <t>20140318-2300</t>
  </si>
  <si>
    <t>53.85.0</t>
  </si>
  <si>
    <t>20140319-0000</t>
  </si>
  <si>
    <t>59.85.0</t>
  </si>
  <si>
    <t>20140319-0100</t>
  </si>
  <si>
    <t>20140319-0200</t>
  </si>
  <si>
    <t>20140319-0300</t>
  </si>
  <si>
    <t>20140319-0400</t>
  </si>
  <si>
    <t>20140319-0500</t>
  </si>
  <si>
    <t>20140319-0600</t>
  </si>
  <si>
    <t>71.25.0</t>
  </si>
  <si>
    <t>20140319-0700</t>
  </si>
  <si>
    <t>20140319-0800</t>
  </si>
  <si>
    <t>20140319-0900</t>
  </si>
  <si>
    <t>20140319-1000</t>
  </si>
  <si>
    <t>20140319-1100</t>
  </si>
  <si>
    <t>20140319-1200</t>
  </si>
  <si>
    <t>20140319-1300</t>
  </si>
  <si>
    <t>20140319-1400</t>
  </si>
  <si>
    <t>20140319-1500</t>
  </si>
  <si>
    <t>20140319-1600</t>
  </si>
  <si>
    <t>20140319-1700</t>
  </si>
  <si>
    <t>20140319-1800</t>
  </si>
  <si>
    <t>20140319-1900</t>
  </si>
  <si>
    <t>45.3.0</t>
  </si>
  <si>
    <t>20140319-2000</t>
  </si>
  <si>
    <t>62.45.0</t>
  </si>
  <si>
    <t>20140319-2100</t>
  </si>
  <si>
    <t>20140319-2200</t>
  </si>
  <si>
    <t>20140319-2300</t>
  </si>
  <si>
    <t>8.5.0</t>
  </si>
  <si>
    <t>20140320-0000</t>
  </si>
  <si>
    <t>20140320-0100</t>
  </si>
  <si>
    <t>20140320-0200</t>
  </si>
  <si>
    <t>20140320-0300</t>
  </si>
  <si>
    <t>20140320-0400</t>
  </si>
  <si>
    <t>20140320-0500</t>
  </si>
  <si>
    <t>20140320-0600</t>
  </si>
  <si>
    <t>20140320-0700</t>
  </si>
  <si>
    <t>277.9.76</t>
  </si>
  <si>
    <t>20140320-0800</t>
  </si>
  <si>
    <t>20140320-0900</t>
  </si>
  <si>
    <t>20140320-1000</t>
  </si>
  <si>
    <t>20140320-1100</t>
  </si>
  <si>
    <t>20140320-1200</t>
  </si>
  <si>
    <t>20140320-1300</t>
  </si>
  <si>
    <t>20140320-1400</t>
  </si>
  <si>
    <t>20140320-1500</t>
  </si>
  <si>
    <t>20140320-1600</t>
  </si>
  <si>
    <t>20140320-1700</t>
  </si>
  <si>
    <t>20140320-1800</t>
  </si>
  <si>
    <t>20140320-1900</t>
  </si>
  <si>
    <t>8.4.0</t>
  </si>
  <si>
    <t>20140320-2000</t>
  </si>
  <si>
    <t>20140320-2100</t>
  </si>
  <si>
    <t>86.2.0</t>
  </si>
  <si>
    <t>20140320-2200</t>
  </si>
  <si>
    <t>20140320-2300</t>
  </si>
  <si>
    <t>20140321-0000</t>
  </si>
  <si>
    <t>20140321-0100</t>
  </si>
  <si>
    <t>20140321-0200</t>
  </si>
  <si>
    <t>20140321-0300</t>
  </si>
  <si>
    <t>20140321-0400</t>
  </si>
  <si>
    <t>20140321-0500</t>
  </si>
  <si>
    <t>20140321-0600</t>
  </si>
  <si>
    <t>20140321-0700</t>
  </si>
  <si>
    <t>20140321-0800</t>
  </si>
  <si>
    <t>20140321-0900</t>
  </si>
  <si>
    <t>20140321-1000</t>
  </si>
  <si>
    <t>20140321-1100</t>
  </si>
  <si>
    <t>20140321-1200</t>
  </si>
  <si>
    <t>20140321-1300</t>
  </si>
  <si>
    <t>20140321-1400</t>
  </si>
  <si>
    <t>20140321-1500</t>
  </si>
  <si>
    <t>20140321-1600</t>
  </si>
  <si>
    <t>20140321-1700</t>
  </si>
  <si>
    <t>20140321-1800</t>
  </si>
  <si>
    <t>20140321-1900</t>
  </si>
  <si>
    <t>56.25.0</t>
  </si>
  <si>
    <t>20140321-2000</t>
  </si>
  <si>
    <t>20140321-2100</t>
  </si>
  <si>
    <t>20140321-2200</t>
  </si>
  <si>
    <t>20140321-2300</t>
  </si>
  <si>
    <t>74.45.0</t>
  </si>
  <si>
    <t>20140322-0000</t>
  </si>
  <si>
    <t>20140322-0100</t>
  </si>
  <si>
    <t>74.3.0</t>
  </si>
  <si>
    <t>20140322-0200</t>
  </si>
  <si>
    <t>20140322-0300</t>
  </si>
  <si>
    <t>20140322-0400</t>
  </si>
  <si>
    <t>20140322-0500</t>
  </si>
  <si>
    <t>20140322-0600</t>
  </si>
  <si>
    <t>20140322-0700</t>
  </si>
  <si>
    <t>20140322-0800</t>
  </si>
  <si>
    <t>20140322-0900</t>
  </si>
  <si>
    <t>116.0.0</t>
  </si>
  <si>
    <t>20140322-1000</t>
  </si>
  <si>
    <t>20140322-1100</t>
  </si>
  <si>
    <t>20140322-1200</t>
  </si>
  <si>
    <t>248.0.0</t>
  </si>
  <si>
    <t>20140322-1300</t>
  </si>
  <si>
    <t>20140322-1400</t>
  </si>
  <si>
    <t>20140322-1500</t>
  </si>
  <si>
    <t>20140322-1600</t>
  </si>
  <si>
    <t>20140322-1700</t>
  </si>
  <si>
    <t>20140322-1800</t>
  </si>
  <si>
    <t>20140322-1900</t>
  </si>
  <si>
    <t>53.25.0</t>
  </si>
  <si>
    <t>20140322-2000</t>
  </si>
  <si>
    <t>53.1.0</t>
  </si>
  <si>
    <t>20140322-2100</t>
  </si>
  <si>
    <t>20140322-2200</t>
  </si>
  <si>
    <t>59.15.0</t>
  </si>
  <si>
    <t>20140322-2300</t>
  </si>
  <si>
    <t>20140323-0000</t>
  </si>
  <si>
    <t>65.95.0</t>
  </si>
  <si>
    <t>20140323-0100</t>
  </si>
  <si>
    <t>68.4.0</t>
  </si>
  <si>
    <t>20140323-0200</t>
  </si>
  <si>
    <t>20140323-0300</t>
  </si>
  <si>
    <t>20140323-0400</t>
  </si>
  <si>
    <t>20140323-0500</t>
  </si>
  <si>
    <t>20140323-0600</t>
  </si>
  <si>
    <t>20140323-0700</t>
  </si>
  <si>
    <t>20140323-0800</t>
  </si>
  <si>
    <t>20140323-0900</t>
  </si>
  <si>
    <t>20140323-1000</t>
  </si>
  <si>
    <t>20140323-1100</t>
  </si>
  <si>
    <t>20140323-1200</t>
  </si>
  <si>
    <t>20140323-1300</t>
  </si>
  <si>
    <t>20140323-1400</t>
  </si>
  <si>
    <t>20140323-1500</t>
  </si>
  <si>
    <t>20140323-1600</t>
  </si>
  <si>
    <t>20140323-1700</t>
  </si>
  <si>
    <t>20140323-1800</t>
  </si>
  <si>
    <t>20140323-1900</t>
  </si>
  <si>
    <t>32.35.0</t>
  </si>
  <si>
    <t>257.6.55</t>
  </si>
  <si>
    <t>20140323-2000</t>
  </si>
  <si>
    <t>34.75.0</t>
  </si>
  <si>
    <t>256.4.55</t>
  </si>
  <si>
    <t>20140323-2100</t>
  </si>
  <si>
    <t>4.4.0</t>
  </si>
  <si>
    <t>254.85.69</t>
  </si>
  <si>
    <t>20140323-2200</t>
  </si>
  <si>
    <t>253.9.62</t>
  </si>
  <si>
    <t>20140323-2300</t>
  </si>
  <si>
    <t>251.75.83</t>
  </si>
  <si>
    <t>20140324-0000</t>
  </si>
  <si>
    <t>58.55.0</t>
  </si>
  <si>
    <t>20140324-0100</t>
  </si>
  <si>
    <t>65.55.0</t>
  </si>
  <si>
    <t>20140324-0200</t>
  </si>
  <si>
    <t>20140324-0300</t>
  </si>
  <si>
    <t>20140324-0400</t>
  </si>
  <si>
    <t>20140324-0500</t>
  </si>
  <si>
    <t>85.3.0</t>
  </si>
  <si>
    <t>20140324-0600</t>
  </si>
  <si>
    <t>20140324-0700</t>
  </si>
  <si>
    <t>20140324-0800</t>
  </si>
  <si>
    <t>20140324-0900</t>
  </si>
  <si>
    <t>20140324-1000</t>
  </si>
  <si>
    <t>20140324-1100</t>
  </si>
  <si>
    <t>20140324-1200</t>
  </si>
  <si>
    <t>20140324-1300</t>
  </si>
  <si>
    <t>20140324-1400</t>
  </si>
  <si>
    <t>20140324-1500</t>
  </si>
  <si>
    <t>20140324-1600</t>
  </si>
  <si>
    <t>114.0.0</t>
  </si>
  <si>
    <t>20140324-1700</t>
  </si>
  <si>
    <t>20140324-1800</t>
  </si>
  <si>
    <t>20140324-1900</t>
  </si>
  <si>
    <t>20140324-2000</t>
  </si>
  <si>
    <t>20140324-2100</t>
  </si>
  <si>
    <t>20140324-2200</t>
  </si>
  <si>
    <t>20140324-2300</t>
  </si>
  <si>
    <t>20140325-0000</t>
  </si>
  <si>
    <t>20140325-0100</t>
  </si>
  <si>
    <t>20140325-0200</t>
  </si>
  <si>
    <t>20140325-0300</t>
  </si>
  <si>
    <t>20140325-0400</t>
  </si>
  <si>
    <t>20140325-0500</t>
  </si>
  <si>
    <t>20140325-0600</t>
  </si>
  <si>
    <t>20140325-0700</t>
  </si>
  <si>
    <t>20140325-0800</t>
  </si>
  <si>
    <t>20140325-0900</t>
  </si>
  <si>
    <t>20140325-1000</t>
  </si>
  <si>
    <t>20140325-1100</t>
  </si>
  <si>
    <t>20140325-1200</t>
  </si>
  <si>
    <t>20140325-1300</t>
  </si>
  <si>
    <t>20140325-1400</t>
  </si>
  <si>
    <t>20140325-1500</t>
  </si>
  <si>
    <t>20140325-1600</t>
  </si>
  <si>
    <t>20140325-1700</t>
  </si>
  <si>
    <t>20140325-1800</t>
  </si>
  <si>
    <t>20140325-1900</t>
  </si>
  <si>
    <t>20140325-2000</t>
  </si>
  <si>
    <t>20140325-2100</t>
  </si>
  <si>
    <t>20140325-2200</t>
  </si>
  <si>
    <t>20140325-2300</t>
  </si>
  <si>
    <t>20140326-0000</t>
  </si>
  <si>
    <t>20140326-0100</t>
  </si>
  <si>
    <t>20140326-0200</t>
  </si>
  <si>
    <t>20140326-0300</t>
  </si>
  <si>
    <t>20140326-0400</t>
  </si>
  <si>
    <t>7.3.0</t>
  </si>
  <si>
    <t>20140326-0500</t>
  </si>
  <si>
    <t>67.6.0</t>
  </si>
  <si>
    <t>20140326-0600</t>
  </si>
  <si>
    <t>20140326-0700</t>
  </si>
  <si>
    <t>20140326-0800</t>
  </si>
  <si>
    <t>20140326-0900</t>
  </si>
  <si>
    <t>20140326-1000</t>
  </si>
  <si>
    <t>20140326-1100</t>
  </si>
  <si>
    <t>20140326-1200</t>
  </si>
  <si>
    <t>20140326-1300</t>
  </si>
  <si>
    <t>20140326-1400</t>
  </si>
  <si>
    <t>36.3.0.0.0</t>
  </si>
  <si>
    <t>20140326-1500</t>
  </si>
  <si>
    <t>20140326-1600</t>
  </si>
  <si>
    <t>20140326-1700</t>
  </si>
  <si>
    <t>20140326-1800</t>
  </si>
  <si>
    <t>20140326-1900</t>
  </si>
  <si>
    <t>37.3.0</t>
  </si>
  <si>
    <t>20140326-2000</t>
  </si>
  <si>
    <t>41.7.0</t>
  </si>
  <si>
    <t>20140326-2100</t>
  </si>
  <si>
    <t>20140326-2200</t>
  </si>
  <si>
    <t>20140326-2300</t>
  </si>
  <si>
    <t>20140327-0000</t>
  </si>
  <si>
    <t>65.4.0</t>
  </si>
  <si>
    <t>20140327-0100</t>
  </si>
  <si>
    <t>20140327-0200</t>
  </si>
  <si>
    <t>76.1.0</t>
  </si>
  <si>
    <t>20140327-0300</t>
  </si>
  <si>
    <t>245.95.97</t>
  </si>
  <si>
    <t>20140327-0400</t>
  </si>
  <si>
    <t>67.9.0</t>
  </si>
  <si>
    <t>242.85.48</t>
  </si>
  <si>
    <t>20140327-0500</t>
  </si>
  <si>
    <t>24.75.14</t>
  </si>
  <si>
    <t>20140327-0600</t>
  </si>
  <si>
    <t>76.0.0</t>
  </si>
  <si>
    <t>239.4.69</t>
  </si>
  <si>
    <t>20140327-0700</t>
  </si>
  <si>
    <t>20140327-0800</t>
  </si>
  <si>
    <t>20140327-0900</t>
  </si>
  <si>
    <t>20140327-1000</t>
  </si>
  <si>
    <t>20140327-1100</t>
  </si>
  <si>
    <t>20140327-1200</t>
  </si>
  <si>
    <t>20140327-1300</t>
  </si>
  <si>
    <t>20140327-1400</t>
  </si>
  <si>
    <t>20140327-1500</t>
  </si>
  <si>
    <t>20140327-1600</t>
  </si>
  <si>
    <t>20140327-1700</t>
  </si>
  <si>
    <t>20140327-1800</t>
  </si>
  <si>
    <t>20140327-1900</t>
  </si>
  <si>
    <t>42.15.0</t>
  </si>
  <si>
    <t>20140327-2000</t>
  </si>
  <si>
    <t>20140327-2100</t>
  </si>
  <si>
    <t>52.6.0</t>
  </si>
  <si>
    <t>20140327-2200</t>
  </si>
  <si>
    <t>56.45.0</t>
  </si>
  <si>
    <t>20140327-2300</t>
  </si>
  <si>
    <t>20140328-0000</t>
  </si>
  <si>
    <t>20140328-0100</t>
  </si>
  <si>
    <t>20140328-0200</t>
  </si>
  <si>
    <t>56.2.0</t>
  </si>
  <si>
    <t>256.8.83</t>
  </si>
  <si>
    <t>20140328-0300</t>
  </si>
  <si>
    <t>65.3.0</t>
  </si>
  <si>
    <t>255.5.97</t>
  </si>
  <si>
    <t>20140328-0400</t>
  </si>
  <si>
    <t>20140328-0500</t>
  </si>
  <si>
    <t>78.95.0</t>
  </si>
  <si>
    <t>20140328-0600</t>
  </si>
  <si>
    <t>20140328-0700</t>
  </si>
  <si>
    <t>20140328-0800</t>
  </si>
  <si>
    <t>20140328-0900</t>
  </si>
  <si>
    <t>20140328-1000</t>
  </si>
  <si>
    <t>20140328-1100</t>
  </si>
  <si>
    <t>20140328-1200</t>
  </si>
  <si>
    <t>20140328-1300</t>
  </si>
  <si>
    <t>20140328-1400</t>
  </si>
  <si>
    <t>20140328-1500</t>
  </si>
  <si>
    <t>20140328-1600</t>
  </si>
  <si>
    <t>20140328-1700</t>
  </si>
  <si>
    <t>20140328-1800</t>
  </si>
  <si>
    <t>333.45.97</t>
  </si>
  <si>
    <t>20140328-1900</t>
  </si>
  <si>
    <t>20140328-2000</t>
  </si>
  <si>
    <t>20140328-2100</t>
  </si>
  <si>
    <t>20140328-2200</t>
  </si>
  <si>
    <t>20140328-2300</t>
  </si>
  <si>
    <t>20140329-0000</t>
  </si>
  <si>
    <t>313.9.83</t>
  </si>
  <si>
    <t>20140329-0100</t>
  </si>
  <si>
    <t>20140329-0200</t>
  </si>
  <si>
    <t>20140329-0300</t>
  </si>
  <si>
    <t>20140329-0400</t>
  </si>
  <si>
    <t>20140329-0500</t>
  </si>
  <si>
    <t>20140329-0600</t>
  </si>
  <si>
    <t>82.7.0.0.0</t>
  </si>
  <si>
    <t>20140329-0700</t>
  </si>
  <si>
    <t>20140329-0800</t>
  </si>
  <si>
    <t>20140329-0900</t>
  </si>
  <si>
    <t>20140329-1000</t>
  </si>
  <si>
    <t>20140329-1100</t>
  </si>
  <si>
    <t>20140329-1200</t>
  </si>
  <si>
    <t>173.0.0</t>
  </si>
  <si>
    <t>20140329-1300</t>
  </si>
  <si>
    <t>256.0.0</t>
  </si>
  <si>
    <t>20140329-1400</t>
  </si>
  <si>
    <t>20140329-1500</t>
  </si>
  <si>
    <t>20140329-1600</t>
  </si>
  <si>
    <t>20140329-1700</t>
  </si>
  <si>
    <t>54.0.0</t>
  </si>
  <si>
    <t>20140329-1800</t>
  </si>
  <si>
    <t>20140329-1900</t>
  </si>
  <si>
    <t>20140329-2000</t>
  </si>
  <si>
    <t>20140329-2100</t>
  </si>
  <si>
    <t>20140329-2200</t>
  </si>
  <si>
    <t>20140329-2300</t>
  </si>
  <si>
    <t>20140330-0000</t>
  </si>
  <si>
    <t>20140330-0100</t>
  </si>
  <si>
    <t>20140330-0200</t>
  </si>
  <si>
    <t>20140330-0300</t>
  </si>
  <si>
    <t>20140330-0400</t>
  </si>
  <si>
    <t>20140330-0500</t>
  </si>
  <si>
    <t>20140330-0600</t>
  </si>
  <si>
    <t>20140330-0700</t>
  </si>
  <si>
    <t>19.0.0</t>
  </si>
  <si>
    <t>20140330-0800</t>
  </si>
  <si>
    <t>20140330-0900</t>
  </si>
  <si>
    <t>20140330-1000</t>
  </si>
  <si>
    <t>20140330-1100</t>
  </si>
  <si>
    <t>20140330-1200</t>
  </si>
  <si>
    <t>163.0.0</t>
  </si>
  <si>
    <t>20140330-1300</t>
  </si>
  <si>
    <t>20140330-1400</t>
  </si>
  <si>
    <t>20140330-1500</t>
  </si>
  <si>
    <t>20140330-1600</t>
  </si>
  <si>
    <t>20140330-1700</t>
  </si>
  <si>
    <t>20140330-1800</t>
  </si>
  <si>
    <t>20140330-1900</t>
  </si>
  <si>
    <t>20140330-2000</t>
  </si>
  <si>
    <t>20140330-2100</t>
  </si>
  <si>
    <t>20140330-2200</t>
  </si>
  <si>
    <t>66.25.0</t>
  </si>
  <si>
    <t>20140330-2300</t>
  </si>
  <si>
    <t>20140331-0000</t>
  </si>
  <si>
    <t>20140331-0100</t>
  </si>
  <si>
    <t>20140331-0200</t>
  </si>
  <si>
    <t>20140331-0300</t>
  </si>
  <si>
    <t>20140331-0400</t>
  </si>
  <si>
    <t>20140331-0500</t>
  </si>
  <si>
    <t>82.7.0</t>
  </si>
  <si>
    <t>20140331-0600</t>
  </si>
  <si>
    <t>20140331-0700</t>
  </si>
  <si>
    <t>20140331-0800</t>
  </si>
  <si>
    <t>20140331-0900</t>
  </si>
  <si>
    <t>20140331-1000</t>
  </si>
  <si>
    <t>20140331-1100</t>
  </si>
  <si>
    <t>20140331-1200</t>
  </si>
  <si>
    <t>20140331-1300</t>
  </si>
  <si>
    <t>20140331-1400</t>
  </si>
  <si>
    <t>20140331-1500</t>
  </si>
  <si>
    <t>20140331-1600</t>
  </si>
  <si>
    <t>20140331-1700</t>
  </si>
  <si>
    <t>20140331-1800</t>
  </si>
  <si>
    <t>20140331-1900</t>
  </si>
  <si>
    <t>5.98.0</t>
  </si>
  <si>
    <t>20140331-2000</t>
  </si>
  <si>
    <t>55.49.0</t>
  </si>
  <si>
    <t>20140331-2100</t>
  </si>
  <si>
    <t>59.99.0</t>
  </si>
  <si>
    <t>20140331-2200</t>
  </si>
  <si>
    <t>64.49.0</t>
  </si>
  <si>
    <t>20140331-2300</t>
  </si>
  <si>
    <t>68.99.0</t>
  </si>
  <si>
    <t>20200401-0000</t>
  </si>
  <si>
    <t>73.49.0</t>
  </si>
  <si>
    <t>20200401-0100</t>
  </si>
  <si>
    <t>20200401-0200</t>
  </si>
  <si>
    <t>20200401-0300</t>
  </si>
  <si>
    <t>20200401-0400</t>
  </si>
  <si>
    <t>91.5.0</t>
  </si>
  <si>
    <t>20200401-0500</t>
  </si>
  <si>
    <t>96.1.0</t>
  </si>
  <si>
    <t>20200401-0600</t>
  </si>
  <si>
    <t>1.0.0.0.0</t>
  </si>
  <si>
    <t>20200401-0700</t>
  </si>
  <si>
    <t>20200401-0800</t>
  </si>
  <si>
    <t>20200401-0900</t>
  </si>
  <si>
    <t>20200401-1000</t>
  </si>
  <si>
    <t>20200401-1100</t>
  </si>
  <si>
    <t>20200401-1200</t>
  </si>
  <si>
    <t>20200401-1300</t>
  </si>
  <si>
    <t>20200401-1400</t>
  </si>
  <si>
    <t>20200401-1500</t>
  </si>
  <si>
    <t>20200401-1600</t>
  </si>
  <si>
    <t>20200401-1700</t>
  </si>
  <si>
    <t>20200401-1800</t>
  </si>
  <si>
    <t>20200401-1900</t>
  </si>
  <si>
    <t>20200401-2000</t>
  </si>
  <si>
    <t>20200401-2100</t>
  </si>
  <si>
    <t>20200401-2200</t>
  </si>
  <si>
    <t>20200401-2300</t>
  </si>
  <si>
    <t>20200402-0000</t>
  </si>
  <si>
    <t>20200402-0100</t>
  </si>
  <si>
    <t>20200402-0200</t>
  </si>
  <si>
    <t>20200402-0300</t>
  </si>
  <si>
    <t>316.4.41</t>
  </si>
  <si>
    <t>20200402-0400</t>
  </si>
  <si>
    <t>334.2.41</t>
  </si>
  <si>
    <t>20200402-0500</t>
  </si>
  <si>
    <t>332.5.76</t>
  </si>
  <si>
    <t>20200402-0600</t>
  </si>
  <si>
    <t>89.0.0.0.0</t>
  </si>
  <si>
    <t>20200402-0700</t>
  </si>
  <si>
    <t>20200402-0800</t>
  </si>
  <si>
    <t>20200402-0900</t>
  </si>
  <si>
    <t>20200402-1000</t>
  </si>
  <si>
    <t>20200402-1100</t>
  </si>
  <si>
    <t>20200402-1200</t>
  </si>
  <si>
    <t>20200402-1300</t>
  </si>
  <si>
    <t>20200402-1400</t>
  </si>
  <si>
    <t>20200402-1500</t>
  </si>
  <si>
    <t>20200402-1600</t>
  </si>
  <si>
    <t>20200402-1700</t>
  </si>
  <si>
    <t>20200402-1800</t>
  </si>
  <si>
    <t>20200402-1900</t>
  </si>
  <si>
    <t>45.95.0</t>
  </si>
  <si>
    <t>20200402-2000</t>
  </si>
  <si>
    <t>20200402-2100</t>
  </si>
  <si>
    <t>20200402-2200</t>
  </si>
  <si>
    <t>20200402-2300</t>
  </si>
  <si>
    <t>20200403-0000</t>
  </si>
  <si>
    <t>1.52.0</t>
  </si>
  <si>
    <t>20200403-0100</t>
  </si>
  <si>
    <t>20200403-0200</t>
  </si>
  <si>
    <t>20200403-0300</t>
  </si>
  <si>
    <t>20200403-0400</t>
  </si>
  <si>
    <t>20200403-0500</t>
  </si>
  <si>
    <t>20200403-0600</t>
  </si>
  <si>
    <t>20200403-0700</t>
  </si>
  <si>
    <t>263.95.62</t>
  </si>
  <si>
    <t>20200403-0800</t>
  </si>
  <si>
    <t>20200403-0900</t>
  </si>
  <si>
    <t>20200403-1000</t>
  </si>
  <si>
    <t>20200403-1100</t>
  </si>
  <si>
    <t>20200403-1200</t>
  </si>
  <si>
    <t>20200403-1300</t>
  </si>
  <si>
    <t>341.0.9</t>
  </si>
  <si>
    <t>20200403-1400</t>
  </si>
  <si>
    <t>345.65.76</t>
  </si>
  <si>
    <t>20200403-1500</t>
  </si>
  <si>
    <t>348.35.62</t>
  </si>
  <si>
    <t>20200403-1600</t>
  </si>
  <si>
    <t>326.1.55</t>
  </si>
  <si>
    <t>20200403-1700</t>
  </si>
  <si>
    <t>31.5.48</t>
  </si>
  <si>
    <t>20200403-1800</t>
  </si>
  <si>
    <t>283.9.76</t>
  </si>
  <si>
    <t>20200403-1900</t>
  </si>
  <si>
    <t>53.7.0</t>
  </si>
  <si>
    <t>20200403-2000</t>
  </si>
  <si>
    <t>61.75.0</t>
  </si>
  <si>
    <t>20200403-2100</t>
  </si>
  <si>
    <t>20200403-2200</t>
  </si>
  <si>
    <t>20200403-2300</t>
  </si>
  <si>
    <t>20200404-0000</t>
  </si>
  <si>
    <t>20200404-0100</t>
  </si>
  <si>
    <t>20200404-0200</t>
  </si>
  <si>
    <t>20200404-0300</t>
  </si>
  <si>
    <t>20200404-0400</t>
  </si>
  <si>
    <t>20200404-0500</t>
  </si>
  <si>
    <t>20200404-0600</t>
  </si>
  <si>
    <t>20200404-0700</t>
  </si>
  <si>
    <t>20200404-0800</t>
  </si>
  <si>
    <t>20200404-0900</t>
  </si>
  <si>
    <t>20200404-1000</t>
  </si>
  <si>
    <t>20200404-1100</t>
  </si>
  <si>
    <t>20200404-1200</t>
  </si>
  <si>
    <t>20200404-1300</t>
  </si>
  <si>
    <t>20200404-1400</t>
  </si>
  <si>
    <t>20200404-1500</t>
  </si>
  <si>
    <t>20200404-1600</t>
  </si>
  <si>
    <t>20200404-1700</t>
  </si>
  <si>
    <t>20200404-1800</t>
  </si>
  <si>
    <t>17.0.0</t>
  </si>
  <si>
    <t>20200404-1900</t>
  </si>
  <si>
    <t>20200404-2000</t>
  </si>
  <si>
    <t>20200404-2100</t>
  </si>
  <si>
    <t>66.95.0</t>
  </si>
  <si>
    <t>20200404-2200</t>
  </si>
  <si>
    <t>334.2.69</t>
  </si>
  <si>
    <t>20200404-2300</t>
  </si>
  <si>
    <t>69.35.0</t>
  </si>
  <si>
    <t>323.75.34</t>
  </si>
  <si>
    <t>20200405-0000</t>
  </si>
  <si>
    <t>333.5.9</t>
  </si>
  <si>
    <t>20200405-0100</t>
  </si>
  <si>
    <t>20200405-0200</t>
  </si>
  <si>
    <t>20200405-0300</t>
  </si>
  <si>
    <t>20200405-0400</t>
  </si>
  <si>
    <t>20200405-0500</t>
  </si>
  <si>
    <t>20200405-0600</t>
  </si>
  <si>
    <t>20200405-0700</t>
  </si>
  <si>
    <t>20200405-0800</t>
  </si>
  <si>
    <t>20200405-0900</t>
  </si>
  <si>
    <t>20200405-1000</t>
  </si>
  <si>
    <t>20200405-1100</t>
  </si>
  <si>
    <t>20200405-1200</t>
  </si>
  <si>
    <t>20200405-1300</t>
  </si>
  <si>
    <t>20200405-1400</t>
  </si>
  <si>
    <t>20200405-1500</t>
  </si>
  <si>
    <t>20200405-1600</t>
  </si>
  <si>
    <t>20200405-1700</t>
  </si>
  <si>
    <t>20200405-1800</t>
  </si>
  <si>
    <t>20200405-1900</t>
  </si>
  <si>
    <t>5.75.0</t>
  </si>
  <si>
    <t>20200405-2000</t>
  </si>
  <si>
    <t>20200405-2100</t>
  </si>
  <si>
    <t>64.85.0</t>
  </si>
  <si>
    <t>20200405-2200</t>
  </si>
  <si>
    <t>20200405-2300</t>
  </si>
  <si>
    <t>77.45.0</t>
  </si>
  <si>
    <t>20200406-0000</t>
  </si>
  <si>
    <t>8.2.0</t>
  </si>
  <si>
    <t>20200406-0100</t>
  </si>
  <si>
    <t>83.1.0</t>
  </si>
  <si>
    <t>20200406-0200</t>
  </si>
  <si>
    <t>20200406-0300</t>
  </si>
  <si>
    <t>83.5.0</t>
  </si>
  <si>
    <t>20200406-0400</t>
  </si>
  <si>
    <t>20200406-0500</t>
  </si>
  <si>
    <t>20200406-0600</t>
  </si>
  <si>
    <t>20200406-0700</t>
  </si>
  <si>
    <t>20200406-0800</t>
  </si>
  <si>
    <t>20200406-0900</t>
  </si>
  <si>
    <t>20200406-1000</t>
  </si>
  <si>
    <t>20200406-1100</t>
  </si>
  <si>
    <t>20200406-1200</t>
  </si>
  <si>
    <t>229.0.0</t>
  </si>
  <si>
    <t>20200406-1300</t>
  </si>
  <si>
    <t>20200406-1400</t>
  </si>
  <si>
    <t>20200406-1500</t>
  </si>
  <si>
    <t>20200406-1600</t>
  </si>
  <si>
    <t>20200406-1700</t>
  </si>
  <si>
    <t>20200406-1800</t>
  </si>
  <si>
    <t>20200406-1900</t>
  </si>
  <si>
    <t>72.45.0</t>
  </si>
  <si>
    <t>20200406-2000</t>
  </si>
  <si>
    <t>20200406-2100</t>
  </si>
  <si>
    <t>20200406-2200</t>
  </si>
  <si>
    <t>83.25.0</t>
  </si>
  <si>
    <t>20200406-2300</t>
  </si>
  <si>
    <t>20200407-0000</t>
  </si>
  <si>
    <t>20200407-0100</t>
  </si>
  <si>
    <t>20200407-0200</t>
  </si>
  <si>
    <t>31.6.83</t>
  </si>
  <si>
    <t>20200407-0300</t>
  </si>
  <si>
    <t>311.75.55</t>
  </si>
  <si>
    <t>20200407-0400</t>
  </si>
  <si>
    <t>341.75.76</t>
  </si>
  <si>
    <t>20200407-0500</t>
  </si>
  <si>
    <t>341.2.9</t>
  </si>
  <si>
    <t>20200407-0600</t>
  </si>
  <si>
    <t>343.7.83</t>
  </si>
  <si>
    <t>20200407-0700</t>
  </si>
  <si>
    <t>331.5.41</t>
  </si>
  <si>
    <t>20200407-0800</t>
  </si>
  <si>
    <t>329.55.28</t>
  </si>
  <si>
    <t>20200407-0900</t>
  </si>
  <si>
    <t>331.7.41</t>
  </si>
  <si>
    <t>20200407-1000</t>
  </si>
  <si>
    <t>33.75.41</t>
  </si>
  <si>
    <t>20200407-1100</t>
  </si>
  <si>
    <t>334.8.48</t>
  </si>
  <si>
    <t>20200407-1200</t>
  </si>
  <si>
    <t>353.0.76</t>
  </si>
  <si>
    <t>20200407-1300</t>
  </si>
  <si>
    <t>20200407-1400</t>
  </si>
  <si>
    <t>20200407-1500</t>
  </si>
  <si>
    <t>20200407-1600</t>
  </si>
  <si>
    <t>20200407-1700</t>
  </si>
  <si>
    <t>20200407-1800</t>
  </si>
  <si>
    <t>347.4.34</t>
  </si>
  <si>
    <t>20200407-1900</t>
  </si>
  <si>
    <t>20200407-2000</t>
  </si>
  <si>
    <t>20200407-2100</t>
  </si>
  <si>
    <t>77.65.0</t>
  </si>
  <si>
    <t>20200407-2200</t>
  </si>
  <si>
    <t>20200407-2300</t>
  </si>
  <si>
    <t>317.75.9</t>
  </si>
  <si>
    <t>20200408-0000</t>
  </si>
  <si>
    <t>77.6.0</t>
  </si>
  <si>
    <t>314.85.14</t>
  </si>
  <si>
    <t>20200408-0100</t>
  </si>
  <si>
    <t>8.35.0</t>
  </si>
  <si>
    <t>324.45.41</t>
  </si>
  <si>
    <t>20200408-0200</t>
  </si>
  <si>
    <t>308.85.62</t>
  </si>
  <si>
    <t>20200408-0300</t>
  </si>
  <si>
    <t>31.4.83</t>
  </si>
  <si>
    <t>20200408-0400</t>
  </si>
  <si>
    <t>314.3.97</t>
  </si>
  <si>
    <t>20200408-0500</t>
  </si>
  <si>
    <t>20200408-0600</t>
  </si>
  <si>
    <t>296.5.97</t>
  </si>
  <si>
    <t>20200408-0700</t>
  </si>
  <si>
    <t>20200408-0800</t>
  </si>
  <si>
    <t>20200408-0900</t>
  </si>
  <si>
    <t>20200408-1000</t>
  </si>
  <si>
    <t>20200408-1100</t>
  </si>
  <si>
    <t>33.75.62</t>
  </si>
  <si>
    <t>20200408-1200</t>
  </si>
  <si>
    <t>341.75.69</t>
  </si>
  <si>
    <t>20200408-1300</t>
  </si>
  <si>
    <t>363.85.83</t>
  </si>
  <si>
    <t>20200408-1400</t>
  </si>
  <si>
    <t>349.5.83</t>
  </si>
  <si>
    <t>20200408-1500</t>
  </si>
  <si>
    <t>356.65.34</t>
  </si>
  <si>
    <t>20200408-1600</t>
  </si>
  <si>
    <t>361.3.55</t>
  </si>
  <si>
    <t>20200408-1700</t>
  </si>
  <si>
    <t>20200408-1800</t>
  </si>
  <si>
    <t>20200408-1900</t>
  </si>
  <si>
    <t>56.85.0</t>
  </si>
  <si>
    <t>20200408-2000</t>
  </si>
  <si>
    <t>20200408-2100</t>
  </si>
  <si>
    <t>20200408-2200</t>
  </si>
  <si>
    <t>20200408-2300</t>
  </si>
  <si>
    <t>74.85.0</t>
  </si>
  <si>
    <t>327.85.9</t>
  </si>
  <si>
    <t>20200409-0000</t>
  </si>
  <si>
    <t>69.75.0</t>
  </si>
  <si>
    <t>325.3.28</t>
  </si>
  <si>
    <t>20200409-0100</t>
  </si>
  <si>
    <t>77.5.0</t>
  </si>
  <si>
    <t>319.6.83</t>
  </si>
  <si>
    <t>20200409-0200</t>
  </si>
  <si>
    <t>20200409-0300</t>
  </si>
  <si>
    <t>20200409-0400</t>
  </si>
  <si>
    <t>20200409-0500</t>
  </si>
  <si>
    <t>20200409-0600</t>
  </si>
  <si>
    <t>327.85.76</t>
  </si>
  <si>
    <t>20200409-0700</t>
  </si>
  <si>
    <t>325.9.34</t>
  </si>
  <si>
    <t>20200409-0800</t>
  </si>
  <si>
    <t>334.6.21</t>
  </si>
  <si>
    <t>20200409-0900</t>
  </si>
  <si>
    <t>343.5.14</t>
  </si>
  <si>
    <t>20200409-1000</t>
  </si>
  <si>
    <t>351.65.34</t>
  </si>
  <si>
    <t>20200409-1100</t>
  </si>
  <si>
    <t>20200409-1200</t>
  </si>
  <si>
    <t>216.0.0</t>
  </si>
  <si>
    <t>20200409-1300</t>
  </si>
  <si>
    <t>20200409-1400</t>
  </si>
  <si>
    <t>20200409-1500</t>
  </si>
  <si>
    <t>20200409-1600</t>
  </si>
  <si>
    <t>41.0.0</t>
  </si>
  <si>
    <t>20200409-1700</t>
  </si>
  <si>
    <t>20200409-1800</t>
  </si>
  <si>
    <t>20200409-1900</t>
  </si>
  <si>
    <t>89.45.0</t>
  </si>
  <si>
    <t>20200409-2000</t>
  </si>
  <si>
    <t>92.65.0</t>
  </si>
  <si>
    <t>20200409-2100</t>
  </si>
  <si>
    <t>20200409-2200</t>
  </si>
  <si>
    <t>95.95.0</t>
  </si>
  <si>
    <t>20200409-2300</t>
  </si>
  <si>
    <t>20200410-0000</t>
  </si>
  <si>
    <t>356.65.9</t>
  </si>
  <si>
    <t>20200410-0100</t>
  </si>
  <si>
    <t>356.6.69</t>
  </si>
  <si>
    <t>20200410-0200</t>
  </si>
  <si>
    <t>356.85.21</t>
  </si>
  <si>
    <t>20200410-0300</t>
  </si>
  <si>
    <t>355.9.55</t>
  </si>
  <si>
    <t>20200410-0400</t>
  </si>
  <si>
    <t>354.95.76</t>
  </si>
  <si>
    <t>20200410-0500</t>
  </si>
  <si>
    <t>355.5.69</t>
  </si>
  <si>
    <t>20200410-0600</t>
  </si>
  <si>
    <t>355.7.69</t>
  </si>
  <si>
    <t>20200410-0700</t>
  </si>
  <si>
    <t>74.0.0</t>
  </si>
  <si>
    <t>36.15.55</t>
  </si>
  <si>
    <t>20200410-0800</t>
  </si>
  <si>
    <t>361.3.69</t>
  </si>
  <si>
    <t>20200410-0900</t>
  </si>
  <si>
    <t>20200410-1000</t>
  </si>
  <si>
    <t>20200410-1100</t>
  </si>
  <si>
    <t>24.0.0</t>
  </si>
  <si>
    <t>20200410-1200</t>
  </si>
  <si>
    <t>129.0.0</t>
  </si>
  <si>
    <t>20200410-1300</t>
  </si>
  <si>
    <t>20200410-1400</t>
  </si>
  <si>
    <t>20200410-1500</t>
  </si>
  <si>
    <t>20200410-1600</t>
  </si>
  <si>
    <t>105.0.0</t>
  </si>
  <si>
    <t>20200410-1700</t>
  </si>
  <si>
    <t>20200410-1800</t>
  </si>
  <si>
    <t>20200410-1900</t>
  </si>
  <si>
    <t>83.4.0</t>
  </si>
  <si>
    <t>339.85.41</t>
  </si>
  <si>
    <t>20200410-2000</t>
  </si>
  <si>
    <t>339.5.21</t>
  </si>
  <si>
    <t>20200410-2100</t>
  </si>
  <si>
    <t>345.5.48</t>
  </si>
  <si>
    <t>20200410-2200</t>
  </si>
  <si>
    <t>35.3.83</t>
  </si>
  <si>
    <t>20200410-2300</t>
  </si>
  <si>
    <t>20200411-0000</t>
  </si>
  <si>
    <t>20200411-0100</t>
  </si>
  <si>
    <t>329.7.9</t>
  </si>
  <si>
    <t>20200411-0200</t>
  </si>
  <si>
    <t>318.95.48</t>
  </si>
  <si>
    <t>20200411-0300</t>
  </si>
  <si>
    <t>319.7.41</t>
  </si>
  <si>
    <t>20200411-0400</t>
  </si>
  <si>
    <t>313.9.76</t>
  </si>
  <si>
    <t>20200411-0500</t>
  </si>
  <si>
    <t>329.75.9</t>
  </si>
  <si>
    <t>20200411-0600</t>
  </si>
  <si>
    <t>339.85.69</t>
  </si>
  <si>
    <t>20200411-0700</t>
  </si>
  <si>
    <t>334.0.48</t>
  </si>
  <si>
    <t>20200411-0800</t>
  </si>
  <si>
    <t>343.9.34</t>
  </si>
  <si>
    <t>20200411-0900</t>
  </si>
  <si>
    <t>346.8.7</t>
  </si>
  <si>
    <t>20200411-1000</t>
  </si>
  <si>
    <t>362.3.14</t>
  </si>
  <si>
    <t>20200411-1100</t>
  </si>
  <si>
    <t>352.6.41</t>
  </si>
  <si>
    <t>20200411-1200</t>
  </si>
  <si>
    <t>348.75.83</t>
  </si>
  <si>
    <t>20200411-1300</t>
  </si>
  <si>
    <t>20200411-1400</t>
  </si>
  <si>
    <t>20200411-1500</t>
  </si>
  <si>
    <t>20200411-1600</t>
  </si>
  <si>
    <t>20200411-1700</t>
  </si>
  <si>
    <t>20200411-1800</t>
  </si>
  <si>
    <t>20200411-1900</t>
  </si>
  <si>
    <t>77.75.0</t>
  </si>
  <si>
    <t>20200411-2000</t>
  </si>
  <si>
    <t>20200411-2100</t>
  </si>
  <si>
    <t>20200411-2200</t>
  </si>
  <si>
    <t>20200411-2300</t>
  </si>
  <si>
    <t>71.85.0</t>
  </si>
  <si>
    <t>20200412-0000</t>
  </si>
  <si>
    <t>20200412-0100</t>
  </si>
  <si>
    <t>20200412-0200</t>
  </si>
  <si>
    <t>20200412-0300</t>
  </si>
  <si>
    <t>20200412-0400</t>
  </si>
  <si>
    <t>20200412-0500</t>
  </si>
  <si>
    <t>58.9.0</t>
  </si>
  <si>
    <t>20200412-0600</t>
  </si>
  <si>
    <t>20200412-0700</t>
  </si>
  <si>
    <t>20200412-0800</t>
  </si>
  <si>
    <t>20200412-0900</t>
  </si>
  <si>
    <t>20200412-1000</t>
  </si>
  <si>
    <t>20200412-1100</t>
  </si>
  <si>
    <t>293.4.97</t>
  </si>
  <si>
    <t>20200412-1200</t>
  </si>
  <si>
    <t>3.15.97</t>
  </si>
  <si>
    <t>20200412-1300</t>
  </si>
  <si>
    <t>303.45.97</t>
  </si>
  <si>
    <t>20200412-1400</t>
  </si>
  <si>
    <t>309.85.97</t>
  </si>
  <si>
    <t>20200412-1500</t>
  </si>
  <si>
    <t>316.8.83</t>
  </si>
  <si>
    <t>20200412-1600</t>
  </si>
  <si>
    <t>326.5.34</t>
  </si>
  <si>
    <t>20200412-1700</t>
  </si>
  <si>
    <t>331.5.48</t>
  </si>
  <si>
    <t>20200412-1800</t>
  </si>
  <si>
    <t>352.8.9</t>
  </si>
  <si>
    <t>20200412-1900</t>
  </si>
  <si>
    <t>43.9.0</t>
  </si>
  <si>
    <t>20200412-2000</t>
  </si>
  <si>
    <t>56.35.0</t>
  </si>
  <si>
    <t>20200412-2100</t>
  </si>
  <si>
    <t>64.95.0</t>
  </si>
  <si>
    <t>20200412-2200</t>
  </si>
  <si>
    <t>20200412-2300</t>
  </si>
  <si>
    <t>20200413-0000</t>
  </si>
  <si>
    <t>20200413-0100</t>
  </si>
  <si>
    <t>83.15.0</t>
  </si>
  <si>
    <t>20200413-0200</t>
  </si>
  <si>
    <t>20200413-0300</t>
  </si>
  <si>
    <t>20200413-0400</t>
  </si>
  <si>
    <t>20200413-0500</t>
  </si>
  <si>
    <t>20200413-0600</t>
  </si>
  <si>
    <t>20200413-0700</t>
  </si>
  <si>
    <t>20200413-0800</t>
  </si>
  <si>
    <t>20200413-0900</t>
  </si>
  <si>
    <t>20200413-1000</t>
  </si>
  <si>
    <t>20200413-1100</t>
  </si>
  <si>
    <t>20200413-1200</t>
  </si>
  <si>
    <t>354.35.76</t>
  </si>
  <si>
    <t>20200413-1300</t>
  </si>
  <si>
    <t>20200413-1400</t>
  </si>
  <si>
    <t>20200413-1500</t>
  </si>
  <si>
    <t>20200413-1600</t>
  </si>
  <si>
    <t>20200413-1700</t>
  </si>
  <si>
    <t>337.5.9</t>
  </si>
  <si>
    <t>20200413-1800</t>
  </si>
  <si>
    <t>328.4.28</t>
  </si>
  <si>
    <t>20200413-1900</t>
  </si>
  <si>
    <t>20200413-2000</t>
  </si>
  <si>
    <t>20200413-2100</t>
  </si>
  <si>
    <t>20200413-2200</t>
  </si>
  <si>
    <t>20200413-2300</t>
  </si>
  <si>
    <t>20200414-0000</t>
  </si>
  <si>
    <t>20200414-0100</t>
  </si>
  <si>
    <t>20200414-0200</t>
  </si>
  <si>
    <t>3.15.76</t>
  </si>
  <si>
    <t>20200414-0300</t>
  </si>
  <si>
    <t>295.3.34</t>
  </si>
  <si>
    <t>20200414-0400</t>
  </si>
  <si>
    <t>305.2.34</t>
  </si>
  <si>
    <t>20200414-0500</t>
  </si>
  <si>
    <t>297.25.83</t>
  </si>
  <si>
    <t>20200414-0600</t>
  </si>
  <si>
    <t>314.65.9</t>
  </si>
  <si>
    <t>20200414-0700</t>
  </si>
  <si>
    <t>288.75.41</t>
  </si>
  <si>
    <t>20200414-0800</t>
  </si>
  <si>
    <t>296.85.41</t>
  </si>
  <si>
    <t>20200414-0900</t>
  </si>
  <si>
    <t>31.8.62</t>
  </si>
  <si>
    <t>20200414-1000</t>
  </si>
  <si>
    <t>20200414-1100</t>
  </si>
  <si>
    <t>20200414-1200</t>
  </si>
  <si>
    <t>20200414-1300</t>
  </si>
  <si>
    <t>20200414-1400</t>
  </si>
  <si>
    <t>20200414-1500</t>
  </si>
  <si>
    <t>20200414-1600</t>
  </si>
  <si>
    <t>20200414-1700</t>
  </si>
  <si>
    <t>20200414-1800</t>
  </si>
  <si>
    <t>20200414-1900</t>
  </si>
  <si>
    <t>20200414-2000</t>
  </si>
  <si>
    <t>20200414-2100</t>
  </si>
  <si>
    <t>20200414-2200</t>
  </si>
  <si>
    <t>20200414-2300</t>
  </si>
  <si>
    <t>20200415-0000</t>
  </si>
  <si>
    <t>20200415-0100</t>
  </si>
  <si>
    <t>20200415-0200</t>
  </si>
  <si>
    <t>20200415-0300</t>
  </si>
  <si>
    <t>20200415-0400</t>
  </si>
  <si>
    <t>20200415-0500</t>
  </si>
  <si>
    <t>20200415-0600</t>
  </si>
  <si>
    <t>20200415-0700</t>
  </si>
  <si>
    <t>20200415-0800</t>
  </si>
  <si>
    <t>20200415-0900</t>
  </si>
  <si>
    <t>20200415-1000</t>
  </si>
  <si>
    <t>20200415-1100</t>
  </si>
  <si>
    <t>20200415-1200</t>
  </si>
  <si>
    <t>20200415-1300</t>
  </si>
  <si>
    <t>20200415-1400</t>
  </si>
  <si>
    <t>20200415-1500</t>
  </si>
  <si>
    <t>20200415-1600</t>
  </si>
  <si>
    <t>20200415-1700</t>
  </si>
  <si>
    <t>20200415-1800</t>
  </si>
  <si>
    <t>20200415-1900</t>
  </si>
  <si>
    <t>62.65.0</t>
  </si>
  <si>
    <t>20200415-2000</t>
  </si>
  <si>
    <t>20200415-2100</t>
  </si>
  <si>
    <t>20200415-2200</t>
  </si>
  <si>
    <t>20200415-2300</t>
  </si>
  <si>
    <t>20200416-0000</t>
  </si>
  <si>
    <t>20200416-0100</t>
  </si>
  <si>
    <t>20200416-0200</t>
  </si>
  <si>
    <t>20200416-0300</t>
  </si>
  <si>
    <t>20200416-0400</t>
  </si>
  <si>
    <t>20200416-0500</t>
  </si>
  <si>
    <t>20200416-0600</t>
  </si>
  <si>
    <t>20200416-0700</t>
  </si>
  <si>
    <t>20200416-0800</t>
  </si>
  <si>
    <t>20200416-0900</t>
  </si>
  <si>
    <t>20200416-1000</t>
  </si>
  <si>
    <t>20200416-1100</t>
  </si>
  <si>
    <t>20200416-1200</t>
  </si>
  <si>
    <t>20200416-1300</t>
  </si>
  <si>
    <t>20200416-1400</t>
  </si>
  <si>
    <t>20200416-1500</t>
  </si>
  <si>
    <t>20200416-1600</t>
  </si>
  <si>
    <t>20200416-1700</t>
  </si>
  <si>
    <t>20200416-1800</t>
  </si>
  <si>
    <t>22.0.0</t>
  </si>
  <si>
    <t>20200416-1900</t>
  </si>
  <si>
    <t>56.6.0</t>
  </si>
  <si>
    <t>20200416-2000</t>
  </si>
  <si>
    <t>20200416-2100</t>
  </si>
  <si>
    <t>67.35.0</t>
  </si>
  <si>
    <t>20200416-2200</t>
  </si>
  <si>
    <t>20200416-2300</t>
  </si>
  <si>
    <t>20200417-0000</t>
  </si>
  <si>
    <t>72.2.0</t>
  </si>
  <si>
    <t>20200417-0100</t>
  </si>
  <si>
    <t>20200417-0200</t>
  </si>
  <si>
    <t>20200417-0300</t>
  </si>
  <si>
    <t>20200417-0400</t>
  </si>
  <si>
    <t>20200417-0500</t>
  </si>
  <si>
    <t>20200417-0600</t>
  </si>
  <si>
    <t>20200417-0700</t>
  </si>
  <si>
    <t>321.85.9</t>
  </si>
  <si>
    <t>20200417-0800</t>
  </si>
  <si>
    <t>20200417-0900</t>
  </si>
  <si>
    <t>20200417-1000</t>
  </si>
  <si>
    <t>20200417-1100</t>
  </si>
  <si>
    <t>273.0.0</t>
  </si>
  <si>
    <t>20200417-1200</t>
  </si>
  <si>
    <t>20200417-1300</t>
  </si>
  <si>
    <t>20200417-1400</t>
  </si>
  <si>
    <t>241.0.0</t>
  </si>
  <si>
    <t>20200417-1500</t>
  </si>
  <si>
    <t>20200417-1600</t>
  </si>
  <si>
    <t>20200417-1700</t>
  </si>
  <si>
    <t>20200417-1800</t>
  </si>
  <si>
    <t>20200417-1900</t>
  </si>
  <si>
    <t>58.7.0</t>
  </si>
  <si>
    <t>20200417-2000</t>
  </si>
  <si>
    <t>67.45.0</t>
  </si>
  <si>
    <t>20200417-2100</t>
  </si>
  <si>
    <t>20200417-2200</t>
  </si>
  <si>
    <t>20200417-2300</t>
  </si>
  <si>
    <t>20200418-0000</t>
  </si>
  <si>
    <t>331.3.62</t>
  </si>
  <si>
    <t>20200418-0100</t>
  </si>
  <si>
    <t>34.15.34</t>
  </si>
  <si>
    <t>20200418-0200</t>
  </si>
  <si>
    <t>336.15.48</t>
  </si>
  <si>
    <t>20200418-0300</t>
  </si>
  <si>
    <t>336.55.76</t>
  </si>
  <si>
    <t>20200418-0400</t>
  </si>
  <si>
    <t>20200418-0500</t>
  </si>
  <si>
    <t>20200418-0600</t>
  </si>
  <si>
    <t>20200418-0700</t>
  </si>
  <si>
    <t>318.55.9</t>
  </si>
  <si>
    <t>20200418-0800</t>
  </si>
  <si>
    <t>20200418-0900</t>
  </si>
  <si>
    <t>20200418-1000</t>
  </si>
  <si>
    <t>20200418-1100</t>
  </si>
  <si>
    <t>334.4.97</t>
  </si>
  <si>
    <t>20200418-1200</t>
  </si>
  <si>
    <t>343.1.62</t>
  </si>
  <si>
    <t>20200418-1300</t>
  </si>
  <si>
    <t>351.45.41</t>
  </si>
  <si>
    <t>20200418-1400</t>
  </si>
  <si>
    <t>357.65.41</t>
  </si>
  <si>
    <t>20200418-1500</t>
  </si>
  <si>
    <t>352.2.21</t>
  </si>
  <si>
    <t>20200418-1600</t>
  </si>
  <si>
    <t>357.45.48</t>
  </si>
  <si>
    <t>20200418-1700</t>
  </si>
  <si>
    <t>35.85.9</t>
  </si>
  <si>
    <t>20200418-1800</t>
  </si>
  <si>
    <t>20200418-1900</t>
  </si>
  <si>
    <t>20200418-2000</t>
  </si>
  <si>
    <t>77.8.0</t>
  </si>
  <si>
    <t>323.2.9</t>
  </si>
  <si>
    <t>20200418-2100</t>
  </si>
  <si>
    <t>69.9.0</t>
  </si>
  <si>
    <t>328.2.62</t>
  </si>
  <si>
    <t>20200418-2200</t>
  </si>
  <si>
    <t>20200418-2300</t>
  </si>
  <si>
    <t>20200419-0000</t>
  </si>
  <si>
    <t>20200419-0100</t>
  </si>
  <si>
    <t>20200419-0200</t>
  </si>
  <si>
    <t>296.85.48</t>
  </si>
  <si>
    <t>20200419-0300</t>
  </si>
  <si>
    <t>293.0.62</t>
  </si>
  <si>
    <t>20200419-0400</t>
  </si>
  <si>
    <t>20200419-0500</t>
  </si>
  <si>
    <t>20200419-0600</t>
  </si>
  <si>
    <t>23.0.0</t>
  </si>
  <si>
    <t>20200419-0700</t>
  </si>
  <si>
    <t>319.5.83</t>
  </si>
  <si>
    <t>20200419-0800</t>
  </si>
  <si>
    <t>20200419-0900</t>
  </si>
  <si>
    <t>20200419-1000</t>
  </si>
  <si>
    <t>219.0.0</t>
  </si>
  <si>
    <t>20200419-1100</t>
  </si>
  <si>
    <t>20200419-1200</t>
  </si>
  <si>
    <t>20200419-1300</t>
  </si>
  <si>
    <t>20200419-1400</t>
  </si>
  <si>
    <t>20200419-1500</t>
  </si>
  <si>
    <t>207.0.0</t>
  </si>
  <si>
    <t>20200419-1600</t>
  </si>
  <si>
    <t>20200419-1700</t>
  </si>
  <si>
    <t>20200419-1800</t>
  </si>
  <si>
    <t>20200419-1900</t>
  </si>
  <si>
    <t>20200419-2000</t>
  </si>
  <si>
    <t>20200419-2100</t>
  </si>
  <si>
    <t>20200419-2200</t>
  </si>
  <si>
    <t>20200419-2300</t>
  </si>
  <si>
    <t>20200420-0000</t>
  </si>
  <si>
    <t>20200420-0100</t>
  </si>
  <si>
    <t>20200420-0200</t>
  </si>
  <si>
    <t>20200420-0300</t>
  </si>
  <si>
    <t>20200420-0400</t>
  </si>
  <si>
    <t>20200420-0500</t>
  </si>
  <si>
    <t>20200420-0600</t>
  </si>
  <si>
    <t>20200420-0700</t>
  </si>
  <si>
    <t>20200420-0800</t>
  </si>
  <si>
    <t>20200420-0900</t>
  </si>
  <si>
    <t>20200420-1000</t>
  </si>
  <si>
    <t>20200420-1100</t>
  </si>
  <si>
    <t>20200420-1200</t>
  </si>
  <si>
    <t>20200420-1300</t>
  </si>
  <si>
    <t>20200420-1400</t>
  </si>
  <si>
    <t>20200420-1500</t>
  </si>
  <si>
    <t>20200420-1600</t>
  </si>
  <si>
    <t>20200420-1700</t>
  </si>
  <si>
    <t>20200420-1800</t>
  </si>
  <si>
    <t>37.0.0</t>
  </si>
  <si>
    <t>20200420-1900</t>
  </si>
  <si>
    <t>20200420-2000</t>
  </si>
  <si>
    <t>20200420-2100</t>
  </si>
  <si>
    <t>20200420-2200</t>
  </si>
  <si>
    <t>8.1.0</t>
  </si>
  <si>
    <t>20200420-2300</t>
  </si>
  <si>
    <t>20200421-0000</t>
  </si>
  <si>
    <t>20200421-0100</t>
  </si>
  <si>
    <t>20200421-0200</t>
  </si>
  <si>
    <t>20200421-0300</t>
  </si>
  <si>
    <t>20200421-0400</t>
  </si>
  <si>
    <t>20200421-0500</t>
  </si>
  <si>
    <t>20200421-0600</t>
  </si>
  <si>
    <t>20200421-0700</t>
  </si>
  <si>
    <t>20200421-0800</t>
  </si>
  <si>
    <t>20200421-0900</t>
  </si>
  <si>
    <t>20200421-1000</t>
  </si>
  <si>
    <t>20200421-1100</t>
  </si>
  <si>
    <t>20200421-1200</t>
  </si>
  <si>
    <t>20200421-1300</t>
  </si>
  <si>
    <t>20200421-1400</t>
  </si>
  <si>
    <t>20200421-1500</t>
  </si>
  <si>
    <t>20200421-1600</t>
  </si>
  <si>
    <t>20200421-1700</t>
  </si>
  <si>
    <t>20200421-1800</t>
  </si>
  <si>
    <t>20200421-1900</t>
  </si>
  <si>
    <t>57.9.0</t>
  </si>
  <si>
    <t>20200421-2000</t>
  </si>
  <si>
    <t>62.2.0</t>
  </si>
  <si>
    <t>20200421-2100</t>
  </si>
  <si>
    <t>64.45.0</t>
  </si>
  <si>
    <t>20200421-2200</t>
  </si>
  <si>
    <t>20200421-2300</t>
  </si>
  <si>
    <t>20200422-0000</t>
  </si>
  <si>
    <t>20200422-0100</t>
  </si>
  <si>
    <t>20200422-0200</t>
  </si>
  <si>
    <t>20200422-0300</t>
  </si>
  <si>
    <t>20200422-0400</t>
  </si>
  <si>
    <t>20200422-0500</t>
  </si>
  <si>
    <t>20200422-0600</t>
  </si>
  <si>
    <t>20200422-0700</t>
  </si>
  <si>
    <t>287.2.55</t>
  </si>
  <si>
    <t>20200422-0800</t>
  </si>
  <si>
    <t>284.5.48</t>
  </si>
  <si>
    <t>20200422-0900</t>
  </si>
  <si>
    <t>20200422-1000</t>
  </si>
  <si>
    <t>20200422-1100</t>
  </si>
  <si>
    <t>20200422-1200</t>
  </si>
  <si>
    <t>354.35.9</t>
  </si>
  <si>
    <t>20200422-1300</t>
  </si>
  <si>
    <t>372.75.48</t>
  </si>
  <si>
    <t>20200422-1400</t>
  </si>
  <si>
    <t>375.85.97</t>
  </si>
  <si>
    <t>20200422-1500</t>
  </si>
  <si>
    <t>20200422-1600</t>
  </si>
  <si>
    <t>20200422-1700</t>
  </si>
  <si>
    <t>20200422-1800</t>
  </si>
  <si>
    <t>351.25.62</t>
  </si>
  <si>
    <t>20200422-1900</t>
  </si>
  <si>
    <t>65.25.0</t>
  </si>
  <si>
    <t>359.55.9</t>
  </si>
  <si>
    <t>20200422-2000</t>
  </si>
  <si>
    <t>65.15.0</t>
  </si>
  <si>
    <t>352.0.97</t>
  </si>
  <si>
    <t>20200422-2100</t>
  </si>
  <si>
    <t>62.75.0</t>
  </si>
  <si>
    <t>348.15.76</t>
  </si>
  <si>
    <t>20200422-2200</t>
  </si>
  <si>
    <t>347.0.69</t>
  </si>
  <si>
    <t>20200422-2300</t>
  </si>
  <si>
    <t>67.15.0</t>
  </si>
  <si>
    <t>336.55.83</t>
  </si>
  <si>
    <t>20200423-0000</t>
  </si>
  <si>
    <t>344.1.69</t>
  </si>
  <si>
    <t>20200423-0100</t>
  </si>
  <si>
    <t>358.5.55</t>
  </si>
  <si>
    <t>20200423-0200</t>
  </si>
  <si>
    <t>345.65.83</t>
  </si>
  <si>
    <t>20200423-0300</t>
  </si>
  <si>
    <t>20200423-0400</t>
  </si>
  <si>
    <t>86.5.0</t>
  </si>
  <si>
    <t>20200423-0500</t>
  </si>
  <si>
    <t>20200423-0600</t>
  </si>
  <si>
    <t>20200423-0700</t>
  </si>
  <si>
    <t>323.0.62</t>
  </si>
  <si>
    <t>20200423-0800</t>
  </si>
  <si>
    <t>328.4.76</t>
  </si>
  <si>
    <t>20200423-0900</t>
  </si>
  <si>
    <t>325.7.62</t>
  </si>
  <si>
    <t>20200423-1000</t>
  </si>
  <si>
    <t>337.3.83</t>
  </si>
  <si>
    <t>20200423-1100</t>
  </si>
  <si>
    <t>20200423-1200</t>
  </si>
  <si>
    <t>20200423-1300</t>
  </si>
  <si>
    <t>20200423-1400</t>
  </si>
  <si>
    <t>20200423-1500</t>
  </si>
  <si>
    <t>344.1.97</t>
  </si>
  <si>
    <t>20200423-1600</t>
  </si>
  <si>
    <t>362.1.83</t>
  </si>
  <si>
    <t>20200423-1700</t>
  </si>
  <si>
    <t>347.0.9</t>
  </si>
  <si>
    <t>20200423-1800</t>
  </si>
  <si>
    <t>20200423-1900</t>
  </si>
  <si>
    <t>20200423-2000</t>
  </si>
  <si>
    <t>54.6.0</t>
  </si>
  <si>
    <t>20200423-2100</t>
  </si>
  <si>
    <t>20200423-2200</t>
  </si>
  <si>
    <t>20200423-2300</t>
  </si>
  <si>
    <t>20200424-0000</t>
  </si>
  <si>
    <t>20200424-0100</t>
  </si>
  <si>
    <t>20200424-0200</t>
  </si>
  <si>
    <t>20200424-0300</t>
  </si>
  <si>
    <t>20200424-0400</t>
  </si>
  <si>
    <t>20200424-0500</t>
  </si>
  <si>
    <t>20200424-0600</t>
  </si>
  <si>
    <t>20200424-0700</t>
  </si>
  <si>
    <t>299.95.97</t>
  </si>
  <si>
    <t>20200424-0800</t>
  </si>
  <si>
    <t>20200424-0900</t>
  </si>
  <si>
    <t>306.55.9</t>
  </si>
  <si>
    <t>20200424-1000</t>
  </si>
  <si>
    <t>20200424-1100</t>
  </si>
  <si>
    <t>20200424-1200</t>
  </si>
  <si>
    <t>20200424-1300</t>
  </si>
  <si>
    <t>20200424-1400</t>
  </si>
  <si>
    <t>20200424-1500</t>
  </si>
  <si>
    <t>20200424-1600</t>
  </si>
  <si>
    <t>20200424-1700</t>
  </si>
  <si>
    <t>348.15.97</t>
  </si>
  <si>
    <t>20200424-1800</t>
  </si>
  <si>
    <t>20200424-1900</t>
  </si>
  <si>
    <t>47.65.0</t>
  </si>
  <si>
    <t>20200424-2000</t>
  </si>
  <si>
    <t>44.3.0</t>
  </si>
  <si>
    <t>348.75.21</t>
  </si>
  <si>
    <t>20200424-2100</t>
  </si>
  <si>
    <t>49.15.0</t>
  </si>
  <si>
    <t>317.55.41</t>
  </si>
  <si>
    <t>20200424-2200</t>
  </si>
  <si>
    <t>319.9.55</t>
  </si>
  <si>
    <t>20200424-2300</t>
  </si>
  <si>
    <t>323.0.83</t>
  </si>
  <si>
    <t>20200425-0000</t>
  </si>
  <si>
    <t>20200425-0100</t>
  </si>
  <si>
    <t>20200425-0200</t>
  </si>
  <si>
    <t>20200425-0300</t>
  </si>
  <si>
    <t>20200425-0400</t>
  </si>
  <si>
    <t>20200425-0500</t>
  </si>
  <si>
    <t>324.75.97</t>
  </si>
  <si>
    <t>20200425-0600</t>
  </si>
  <si>
    <t>20200425-0700</t>
  </si>
  <si>
    <t>20200425-0800</t>
  </si>
  <si>
    <t>20200425-0900</t>
  </si>
  <si>
    <t>20200425-1000</t>
  </si>
  <si>
    <t>20200425-1100</t>
  </si>
  <si>
    <t>279.0.0</t>
  </si>
  <si>
    <t>369.45.83</t>
  </si>
  <si>
    <t>20200425-1200</t>
  </si>
  <si>
    <t>368.45.55</t>
  </si>
  <si>
    <t>20200425-1300</t>
  </si>
  <si>
    <t>385.5.83</t>
  </si>
  <si>
    <t>20200425-1400</t>
  </si>
  <si>
    <t>20200425-1500</t>
  </si>
  <si>
    <t>20200425-1600</t>
  </si>
  <si>
    <t>20200425-1700</t>
  </si>
  <si>
    <t>20200425-1800</t>
  </si>
  <si>
    <t>20200425-1900</t>
  </si>
  <si>
    <t>20200425-2000</t>
  </si>
  <si>
    <t>86.35.0</t>
  </si>
  <si>
    <t>20200425-2100</t>
  </si>
  <si>
    <t>20200425-2200</t>
  </si>
  <si>
    <t>20200425-2300</t>
  </si>
  <si>
    <t>20200426-0000</t>
  </si>
  <si>
    <t>20200426-0100</t>
  </si>
  <si>
    <t>20200426-0200</t>
  </si>
  <si>
    <t>20200426-0300</t>
  </si>
  <si>
    <t>20200426-0400</t>
  </si>
  <si>
    <t>20200426-0500</t>
  </si>
  <si>
    <t>20200426-0600</t>
  </si>
  <si>
    <t>20200426-0700</t>
  </si>
  <si>
    <t>20200426-0800</t>
  </si>
  <si>
    <t>20200426-0900</t>
  </si>
  <si>
    <t>20200426-1000</t>
  </si>
  <si>
    <t>20200426-1100</t>
  </si>
  <si>
    <t>20200426-1200</t>
  </si>
  <si>
    <t>20200426-1300</t>
  </si>
  <si>
    <t>20200426-1400</t>
  </si>
  <si>
    <t>20200426-1500</t>
  </si>
  <si>
    <t>20200426-1600</t>
  </si>
  <si>
    <t>20200426-1700</t>
  </si>
  <si>
    <t>20200426-1800</t>
  </si>
  <si>
    <t>35.0.0</t>
  </si>
  <si>
    <t>20200426-1900</t>
  </si>
  <si>
    <t>20200426-2000</t>
  </si>
  <si>
    <t>20200426-2100</t>
  </si>
  <si>
    <t>20200426-2200</t>
  </si>
  <si>
    <t>20200426-2300</t>
  </si>
  <si>
    <t>20200427-0000</t>
  </si>
  <si>
    <t>20200427-0100</t>
  </si>
  <si>
    <t>20200427-0200</t>
  </si>
  <si>
    <t>20200427-0300</t>
  </si>
  <si>
    <t>20200427-0400</t>
  </si>
  <si>
    <t>20200427-0500</t>
  </si>
  <si>
    <t>20200427-0600</t>
  </si>
  <si>
    <t>20200427-0700</t>
  </si>
  <si>
    <t>20200427-0800</t>
  </si>
  <si>
    <t>20200427-0900</t>
  </si>
  <si>
    <t>20200427-1000</t>
  </si>
  <si>
    <t>20200427-1100</t>
  </si>
  <si>
    <t>268.0.0</t>
  </si>
  <si>
    <t>20200427-1200</t>
  </si>
  <si>
    <t>20200427-1300</t>
  </si>
  <si>
    <t>20200427-1400</t>
  </si>
  <si>
    <t>99.0.0</t>
  </si>
  <si>
    <t>20200427-1500</t>
  </si>
  <si>
    <t>20200427-1600</t>
  </si>
  <si>
    <t>20200427-1700</t>
  </si>
  <si>
    <t>20200427-1800</t>
  </si>
  <si>
    <t>20200427-1900</t>
  </si>
  <si>
    <t>20200427-2000</t>
  </si>
  <si>
    <t>20200427-2100</t>
  </si>
  <si>
    <t>20200427-2200</t>
  </si>
  <si>
    <t>20200427-2300</t>
  </si>
  <si>
    <t>20200428-0000</t>
  </si>
  <si>
    <t>20200428-0100</t>
  </si>
  <si>
    <t>20200428-0200</t>
  </si>
  <si>
    <t>20200428-0300</t>
  </si>
  <si>
    <t>20200428-0400</t>
  </si>
  <si>
    <t>20200428-0500</t>
  </si>
  <si>
    <t>20200428-0600</t>
  </si>
  <si>
    <t>20200428-0700</t>
  </si>
  <si>
    <t>20200428-0800</t>
  </si>
  <si>
    <t>20200428-0900</t>
  </si>
  <si>
    <t>20200428-1000</t>
  </si>
  <si>
    <t>20200428-1100</t>
  </si>
  <si>
    <t>20200428-1200</t>
  </si>
  <si>
    <t>20200428-1300</t>
  </si>
  <si>
    <t>20200428-1400</t>
  </si>
  <si>
    <t>20200428-1500</t>
  </si>
  <si>
    <t>20200428-1600</t>
  </si>
  <si>
    <t>20200428-1700</t>
  </si>
  <si>
    <t>20200428-1800</t>
  </si>
  <si>
    <t>20200428-1900</t>
  </si>
  <si>
    <t>20200428-2000</t>
  </si>
  <si>
    <t>20200428-2100</t>
  </si>
  <si>
    <t>20200428-2200</t>
  </si>
  <si>
    <t>66.55.0</t>
  </si>
  <si>
    <t>20200428-2300</t>
  </si>
  <si>
    <t>20200429-0000</t>
  </si>
  <si>
    <t>20200429-0100</t>
  </si>
  <si>
    <t>20200429-0200</t>
  </si>
  <si>
    <t>20200429-0300</t>
  </si>
  <si>
    <t>20200429-0400</t>
  </si>
  <si>
    <t>20200429-0500</t>
  </si>
  <si>
    <t>20200429-0600</t>
  </si>
  <si>
    <t>20200429-0700</t>
  </si>
  <si>
    <t>20200429-0800</t>
  </si>
  <si>
    <t>20200429-0900</t>
  </si>
  <si>
    <t>20200429-1000</t>
  </si>
  <si>
    <t>20200429-1100</t>
  </si>
  <si>
    <t>20200429-1200</t>
  </si>
  <si>
    <t>20200429-1300</t>
  </si>
  <si>
    <t>20200429-1400</t>
  </si>
  <si>
    <t>20200429-1500</t>
  </si>
  <si>
    <t>20200429-1600</t>
  </si>
  <si>
    <t>20200429-1700</t>
  </si>
  <si>
    <t>20200429-1800</t>
  </si>
  <si>
    <t>45.0.0</t>
  </si>
  <si>
    <t>20200429-1900</t>
  </si>
  <si>
    <t>48.8.0</t>
  </si>
  <si>
    <t>20200429-2000</t>
  </si>
  <si>
    <t>54.25.0</t>
  </si>
  <si>
    <t>20200429-2100</t>
  </si>
  <si>
    <t>58.25.0</t>
  </si>
  <si>
    <t>20200429-2200</t>
  </si>
  <si>
    <t>20200429-2300</t>
  </si>
  <si>
    <t>20200430-0000</t>
  </si>
  <si>
    <t>77.35.0</t>
  </si>
  <si>
    <t>20200430-0100</t>
  </si>
  <si>
    <t>20200430-0200</t>
  </si>
  <si>
    <t>8.15.0</t>
  </si>
  <si>
    <t>20200430-0300</t>
  </si>
  <si>
    <t>20200430-0400</t>
  </si>
  <si>
    <t>20200430-0500</t>
  </si>
  <si>
    <t>20200430-0600</t>
  </si>
  <si>
    <t>20200430-0700</t>
  </si>
  <si>
    <t>20200430-0800</t>
  </si>
  <si>
    <t>20200430-0900</t>
  </si>
  <si>
    <t>20200430-1000</t>
  </si>
  <si>
    <t>20200430-1100</t>
  </si>
  <si>
    <t>20200430-1200</t>
  </si>
  <si>
    <t>20200430-1300</t>
  </si>
  <si>
    <t>20200430-1400</t>
  </si>
  <si>
    <t>20200430-1500</t>
  </si>
  <si>
    <t>20200430-1600</t>
  </si>
  <si>
    <t>20200430-1700</t>
  </si>
  <si>
    <t>20200430-1800</t>
  </si>
  <si>
    <t>20200430-1900</t>
  </si>
  <si>
    <t>58.66.0</t>
  </si>
  <si>
    <t>20200430-2000</t>
  </si>
  <si>
    <t>59.64.0</t>
  </si>
  <si>
    <t>20200430-2100</t>
  </si>
  <si>
    <t>6.62.0</t>
  </si>
  <si>
    <t>20200430-2200</t>
  </si>
  <si>
    <t>61.61.0</t>
  </si>
  <si>
    <t>20200430-2300</t>
  </si>
  <si>
    <t>62.59.0</t>
  </si>
  <si>
    <t>20080501-0000</t>
  </si>
  <si>
    <t>63.57.0</t>
  </si>
  <si>
    <t>20080501-0100</t>
  </si>
  <si>
    <t>64.56.0</t>
  </si>
  <si>
    <t>20080501-0200</t>
  </si>
  <si>
    <t>65.54.0</t>
  </si>
  <si>
    <t>20080501-0300</t>
  </si>
  <si>
    <t>66.52.0</t>
  </si>
  <si>
    <t>20080501-0400</t>
  </si>
  <si>
    <t>255.42.81</t>
  </si>
  <si>
    <t>20080501-0500</t>
  </si>
  <si>
    <t>68.49.0</t>
  </si>
  <si>
    <t>245.98.53</t>
  </si>
  <si>
    <t>20080501-0600</t>
  </si>
  <si>
    <t>236.54.25</t>
  </si>
  <si>
    <t>20080501-0700</t>
  </si>
  <si>
    <t>20080501-0800</t>
  </si>
  <si>
    <t>20080501-0900</t>
  </si>
  <si>
    <t>20080501-1000</t>
  </si>
  <si>
    <t>276.15.55</t>
  </si>
  <si>
    <t>20080501-1100</t>
  </si>
  <si>
    <t>282.75.62</t>
  </si>
  <si>
    <t>20080501-1200</t>
  </si>
  <si>
    <t>20080501-1300</t>
  </si>
  <si>
    <t>20080501-1400</t>
  </si>
  <si>
    <t>20080501-1500</t>
  </si>
  <si>
    <t>20080501-1600</t>
  </si>
  <si>
    <t>20080501-1700</t>
  </si>
  <si>
    <t>20080501-1800</t>
  </si>
  <si>
    <t>20080501-1900</t>
  </si>
  <si>
    <t>38.1.0</t>
  </si>
  <si>
    <t>20080501-2000</t>
  </si>
  <si>
    <t>43.65.0</t>
  </si>
  <si>
    <t>20080501-2100</t>
  </si>
  <si>
    <t>53.95.0</t>
  </si>
  <si>
    <t>20080501-2200</t>
  </si>
  <si>
    <t>20080501-2300</t>
  </si>
  <si>
    <t>282.15.55</t>
  </si>
  <si>
    <t>20080502-0000</t>
  </si>
  <si>
    <t>48.15.0</t>
  </si>
  <si>
    <t>279.85.55</t>
  </si>
  <si>
    <t>20080502-0100</t>
  </si>
  <si>
    <t>49.85.0</t>
  </si>
  <si>
    <t>278.0.34</t>
  </si>
  <si>
    <t>20080502-0200</t>
  </si>
  <si>
    <t>275.95.7</t>
  </si>
  <si>
    <t>20080502-0300</t>
  </si>
  <si>
    <t>274.2.55</t>
  </si>
  <si>
    <t>20080502-0400</t>
  </si>
  <si>
    <t>20080502-0500</t>
  </si>
  <si>
    <t>20080502-0600</t>
  </si>
  <si>
    <t>20080502-0700</t>
  </si>
  <si>
    <t>273.25.69</t>
  </si>
  <si>
    <t>20080502-0800</t>
  </si>
  <si>
    <t>279.85.76</t>
  </si>
  <si>
    <t>20080502-0900</t>
  </si>
  <si>
    <t>289.7.76</t>
  </si>
  <si>
    <t>20080502-1000</t>
  </si>
  <si>
    <t>299.2.9</t>
  </si>
  <si>
    <t>20080502-1100</t>
  </si>
  <si>
    <t>307.5.83</t>
  </si>
  <si>
    <t>20080502-1200</t>
  </si>
  <si>
    <t>316.5.76</t>
  </si>
  <si>
    <t>20080502-1300</t>
  </si>
  <si>
    <t>32.3.83</t>
  </si>
  <si>
    <t>20080502-1400</t>
  </si>
  <si>
    <t>324.35.9</t>
  </si>
  <si>
    <t>20080502-1500</t>
  </si>
  <si>
    <t>327.85.83</t>
  </si>
  <si>
    <t>20080502-1600</t>
  </si>
  <si>
    <t>336.95.83</t>
  </si>
  <si>
    <t>20080502-1700</t>
  </si>
  <si>
    <t>341.4.83</t>
  </si>
  <si>
    <t>20080502-1800</t>
  </si>
  <si>
    <t>20080502-1900</t>
  </si>
  <si>
    <t>38.9.0</t>
  </si>
  <si>
    <t>20080502-2000</t>
  </si>
  <si>
    <t>44.45.0</t>
  </si>
  <si>
    <t>20080502-2100</t>
  </si>
  <si>
    <t>54.7.0</t>
  </si>
  <si>
    <t>20080502-2200</t>
  </si>
  <si>
    <t>6.75.0</t>
  </si>
  <si>
    <t>20080502-2300</t>
  </si>
  <si>
    <t>20080503-0000</t>
  </si>
  <si>
    <t>313.7.69</t>
  </si>
  <si>
    <t>20080503-0100</t>
  </si>
  <si>
    <t>316.15.83</t>
  </si>
  <si>
    <t>20080503-0200</t>
  </si>
  <si>
    <t>20080503-0300</t>
  </si>
  <si>
    <t>20080503-0400</t>
  </si>
  <si>
    <t>20080503-0500</t>
  </si>
  <si>
    <t>20080503-0600</t>
  </si>
  <si>
    <t>20080503-0700</t>
  </si>
  <si>
    <t>20080503-0800</t>
  </si>
  <si>
    <t>3.95.97</t>
  </si>
  <si>
    <t>20080503-0900</t>
  </si>
  <si>
    <t>31.6.97</t>
  </si>
  <si>
    <t>20080503-1000</t>
  </si>
  <si>
    <t>20080503-1100</t>
  </si>
  <si>
    <t>20080503-1200</t>
  </si>
  <si>
    <t>20080503-1300</t>
  </si>
  <si>
    <t>355.3.9</t>
  </si>
  <si>
    <t>20080503-1400</t>
  </si>
  <si>
    <t>358.4.48</t>
  </si>
  <si>
    <t>20080503-1500</t>
  </si>
  <si>
    <t>367.9.28</t>
  </si>
  <si>
    <t>20080503-1600</t>
  </si>
  <si>
    <t>373.3.41</t>
  </si>
  <si>
    <t>20080503-1700</t>
  </si>
  <si>
    <t>372.95.76</t>
  </si>
  <si>
    <t>20080503-1800</t>
  </si>
  <si>
    <t>20080503-1900</t>
  </si>
  <si>
    <t>39.3.0</t>
  </si>
  <si>
    <t>20080503-2000</t>
  </si>
  <si>
    <t>44.85.0</t>
  </si>
  <si>
    <t>20080503-2100</t>
  </si>
  <si>
    <t>20080503-2200</t>
  </si>
  <si>
    <t>56.95.0</t>
  </si>
  <si>
    <t>20080503-2300</t>
  </si>
  <si>
    <t>6.95.0</t>
  </si>
  <si>
    <t>20080504-0000</t>
  </si>
  <si>
    <t>20080504-0100</t>
  </si>
  <si>
    <t>20080504-0200</t>
  </si>
  <si>
    <t>20080504-0300</t>
  </si>
  <si>
    <t>20080504-0400</t>
  </si>
  <si>
    <t>20080504-0500</t>
  </si>
  <si>
    <t>20080504-0600</t>
  </si>
  <si>
    <t>20080504-0700</t>
  </si>
  <si>
    <t>20080504-0800</t>
  </si>
  <si>
    <t>20080504-0900</t>
  </si>
  <si>
    <t>20080504-1000</t>
  </si>
  <si>
    <t>20080504-1100</t>
  </si>
  <si>
    <t>20080504-1200</t>
  </si>
  <si>
    <t>20080504-1300</t>
  </si>
  <si>
    <t>20080504-1400</t>
  </si>
  <si>
    <t>191.0.0</t>
  </si>
  <si>
    <t>20080504-1500</t>
  </si>
  <si>
    <t>20080504-1600</t>
  </si>
  <si>
    <t>20080504-1700</t>
  </si>
  <si>
    <t>20080504-1800</t>
  </si>
  <si>
    <t>20080504-1900</t>
  </si>
  <si>
    <t>57.55.0</t>
  </si>
  <si>
    <t>20080504-2000</t>
  </si>
  <si>
    <t>55.2.0</t>
  </si>
  <si>
    <t>20080504-2100</t>
  </si>
  <si>
    <t>20080504-2200</t>
  </si>
  <si>
    <t>352.2.48</t>
  </si>
  <si>
    <t>20080504-2300</t>
  </si>
  <si>
    <t>63.3.0</t>
  </si>
  <si>
    <t>327.5.34</t>
  </si>
  <si>
    <t>20080505-0000</t>
  </si>
  <si>
    <t>65.45.0</t>
  </si>
  <si>
    <t>323.0.55</t>
  </si>
  <si>
    <t>20080505-0100</t>
  </si>
  <si>
    <t>67.75.0</t>
  </si>
  <si>
    <t>321.15.76</t>
  </si>
  <si>
    <t>20080505-0200</t>
  </si>
  <si>
    <t>20080505-0300</t>
  </si>
  <si>
    <t>20080505-0400</t>
  </si>
  <si>
    <t>75.1.0</t>
  </si>
  <si>
    <t>308.3.41</t>
  </si>
  <si>
    <t>20080505-0500</t>
  </si>
  <si>
    <t>306.15.69</t>
  </si>
  <si>
    <t>20080505-0600</t>
  </si>
  <si>
    <t>306.35.83</t>
  </si>
  <si>
    <t>20080505-0700</t>
  </si>
  <si>
    <t>311.95.41.0</t>
  </si>
  <si>
    <t>20080505-0800</t>
  </si>
  <si>
    <t>20080505-0900</t>
  </si>
  <si>
    <t>323.2.69</t>
  </si>
  <si>
    <t>20080505-1000</t>
  </si>
  <si>
    <t>33.95.21</t>
  </si>
  <si>
    <t>20080505-1100</t>
  </si>
  <si>
    <t>341.95.55</t>
  </si>
  <si>
    <t>20080505-1200</t>
  </si>
  <si>
    <t>348.55.69</t>
  </si>
  <si>
    <t>20080505-1300</t>
  </si>
  <si>
    <t>20080505-1400</t>
  </si>
  <si>
    <t>20080505-1500</t>
  </si>
  <si>
    <t>20080505-1600</t>
  </si>
  <si>
    <t>20080505-1700</t>
  </si>
  <si>
    <t>20080505-1800</t>
  </si>
  <si>
    <t>20080505-1900</t>
  </si>
  <si>
    <t>20080505-2000</t>
  </si>
  <si>
    <t>41.85.0</t>
  </si>
  <si>
    <t>20080505-2100</t>
  </si>
  <si>
    <t>46.2.0</t>
  </si>
  <si>
    <t>20080505-2200</t>
  </si>
  <si>
    <t>51.25.0</t>
  </si>
  <si>
    <t>20080505-2300</t>
  </si>
  <si>
    <t>63.2.0</t>
  </si>
  <si>
    <t>20080506-0000</t>
  </si>
  <si>
    <t>20080506-0100</t>
  </si>
  <si>
    <t>332.95.55</t>
  </si>
  <si>
    <t>20080506-0200</t>
  </si>
  <si>
    <t>328.4.14</t>
  </si>
  <si>
    <t>20080506-0300</t>
  </si>
  <si>
    <t>315.45.34</t>
  </si>
  <si>
    <t>20080506-0400</t>
  </si>
  <si>
    <t>62.95.0</t>
  </si>
  <si>
    <t>31.8.55</t>
  </si>
  <si>
    <t>20080506-0500</t>
  </si>
  <si>
    <t>31.4.62</t>
  </si>
  <si>
    <t>20080506-0600</t>
  </si>
  <si>
    <t>312.75.69</t>
  </si>
  <si>
    <t>20080506-0700</t>
  </si>
  <si>
    <t>318.35.41.0</t>
  </si>
  <si>
    <t>20080506-0800</t>
  </si>
  <si>
    <t>318.35.62</t>
  </si>
  <si>
    <t>20080506-0900</t>
  </si>
  <si>
    <t>328.5.55</t>
  </si>
  <si>
    <t>20080506-1000</t>
  </si>
  <si>
    <t>34.8.34</t>
  </si>
  <si>
    <t>20080506-1100</t>
  </si>
  <si>
    <t>348.55.21</t>
  </si>
  <si>
    <t>20080506-1200</t>
  </si>
  <si>
    <t>358.0.62</t>
  </si>
  <si>
    <t>20080506-1300</t>
  </si>
  <si>
    <t>371.55.69</t>
  </si>
  <si>
    <t>20080506-1400</t>
  </si>
  <si>
    <t>378.35.62</t>
  </si>
  <si>
    <t>20080506-1500</t>
  </si>
  <si>
    <t>369.45.48</t>
  </si>
  <si>
    <t>20080506-1600</t>
  </si>
  <si>
    <t>372.55.34</t>
  </si>
  <si>
    <t>20080506-1700</t>
  </si>
  <si>
    <t>368.1.41</t>
  </si>
  <si>
    <t>20080506-1800</t>
  </si>
  <si>
    <t>36.15.9</t>
  </si>
  <si>
    <t>20080506-1900</t>
  </si>
  <si>
    <t>35.5.0</t>
  </si>
  <si>
    <t>20080506-2000</t>
  </si>
  <si>
    <t>48.45.0</t>
  </si>
  <si>
    <t>20080506-2100</t>
  </si>
  <si>
    <t>49.8.0</t>
  </si>
  <si>
    <t>20080506-2200</t>
  </si>
  <si>
    <t>20080506-2300</t>
  </si>
  <si>
    <t>20080507-0000</t>
  </si>
  <si>
    <t>58.6.0</t>
  </si>
  <si>
    <t>20080507-0100</t>
  </si>
  <si>
    <t>52.4.0</t>
  </si>
  <si>
    <t>20080507-0200</t>
  </si>
  <si>
    <t>48.55.0</t>
  </si>
  <si>
    <t>20080507-0300</t>
  </si>
  <si>
    <t>20080507-0400</t>
  </si>
  <si>
    <t>20080507-0500</t>
  </si>
  <si>
    <t>20080507-0600</t>
  </si>
  <si>
    <t>20080507-0700</t>
  </si>
  <si>
    <t>20080507-0800</t>
  </si>
  <si>
    <t>20080507-0900</t>
  </si>
  <si>
    <t>20080507-1000</t>
  </si>
  <si>
    <t>20080507-1100</t>
  </si>
  <si>
    <t>20080507-1200</t>
  </si>
  <si>
    <t>20080507-1300</t>
  </si>
  <si>
    <t>20080507-1400</t>
  </si>
  <si>
    <t>20080507-1500</t>
  </si>
  <si>
    <t>20080507-1600</t>
  </si>
  <si>
    <t>20080507-1700</t>
  </si>
  <si>
    <t>20080507-1800</t>
  </si>
  <si>
    <t>20080507-1900</t>
  </si>
  <si>
    <t>36.55.55</t>
  </si>
  <si>
    <t>20080507-2000</t>
  </si>
  <si>
    <t>43.4.0</t>
  </si>
  <si>
    <t>337.9.69</t>
  </si>
  <si>
    <t>20080507-2100</t>
  </si>
  <si>
    <t>54.95.0</t>
  </si>
  <si>
    <t>20080507-2200</t>
  </si>
  <si>
    <t>52.9.0</t>
  </si>
  <si>
    <t>20080507-2300</t>
  </si>
  <si>
    <t>20080508-0000</t>
  </si>
  <si>
    <t>47.3.0</t>
  </si>
  <si>
    <t>20080508-0100</t>
  </si>
  <si>
    <t>45.55.0</t>
  </si>
  <si>
    <t>20080508-0200</t>
  </si>
  <si>
    <t>47.0.0</t>
  </si>
  <si>
    <t>20080508-0300</t>
  </si>
  <si>
    <t>20080508-0400</t>
  </si>
  <si>
    <t>5.35.0</t>
  </si>
  <si>
    <t>20080508-0500</t>
  </si>
  <si>
    <t>20080508-0600</t>
  </si>
  <si>
    <t>20080508-0700</t>
  </si>
  <si>
    <t>29.0.0</t>
  </si>
  <si>
    <t>20080508-0800</t>
  </si>
  <si>
    <t>20080508-0900</t>
  </si>
  <si>
    <t>97.0.0</t>
  </si>
  <si>
    <t>20080508-1000</t>
  </si>
  <si>
    <t>20080508-1100</t>
  </si>
  <si>
    <t>146.0.0</t>
  </si>
  <si>
    <t>20080508-1200</t>
  </si>
  <si>
    <t>20080508-1300</t>
  </si>
  <si>
    <t>242.0.0</t>
  </si>
  <si>
    <t>20080508-1400</t>
  </si>
  <si>
    <t>106.0.0</t>
  </si>
  <si>
    <t>20080508-1500</t>
  </si>
  <si>
    <t>20080508-1600</t>
  </si>
  <si>
    <t>20080508-1700</t>
  </si>
  <si>
    <t>20080508-1800</t>
  </si>
  <si>
    <t>20080508-1900</t>
  </si>
  <si>
    <t>65.35.0.0.0</t>
  </si>
  <si>
    <t>20080508-2000</t>
  </si>
  <si>
    <t>72.55.0</t>
  </si>
  <si>
    <t>20080508-2100</t>
  </si>
  <si>
    <t>20080508-2200</t>
  </si>
  <si>
    <t>8.55.0</t>
  </si>
  <si>
    <t>20080508-2300</t>
  </si>
  <si>
    <t>20080509-0000</t>
  </si>
  <si>
    <t>20080509-0100</t>
  </si>
  <si>
    <t>20080509-0200</t>
  </si>
  <si>
    <t>20080509-0300</t>
  </si>
  <si>
    <t>20080509-0400</t>
  </si>
  <si>
    <t>20080509-0500</t>
  </si>
  <si>
    <t>20080509-0600</t>
  </si>
  <si>
    <t>20080509-0700</t>
  </si>
  <si>
    <t>20080509-0800</t>
  </si>
  <si>
    <t>20080509-0900</t>
  </si>
  <si>
    <t>20080509-1000</t>
  </si>
  <si>
    <t>20080509-1100</t>
  </si>
  <si>
    <t>20080509-1200</t>
  </si>
  <si>
    <t>20080509-1300</t>
  </si>
  <si>
    <t>20080509-1400</t>
  </si>
  <si>
    <t>20080509-1500</t>
  </si>
  <si>
    <t>20080509-1600</t>
  </si>
  <si>
    <t>20080509-1700</t>
  </si>
  <si>
    <t>20080509-1800</t>
  </si>
  <si>
    <t>20080509-1900</t>
  </si>
  <si>
    <t>34.65.0.0.0</t>
  </si>
  <si>
    <t>20080509-2000</t>
  </si>
  <si>
    <t>37.15.0</t>
  </si>
  <si>
    <t>20080509-2100</t>
  </si>
  <si>
    <t>39.8.0</t>
  </si>
  <si>
    <t>20080509-2200</t>
  </si>
  <si>
    <t>46.1.0</t>
  </si>
  <si>
    <t>20080509-2300</t>
  </si>
  <si>
    <t>20080510-0000</t>
  </si>
  <si>
    <t>20080510-0100</t>
  </si>
  <si>
    <t>20080510-0200</t>
  </si>
  <si>
    <t>20080510-0300</t>
  </si>
  <si>
    <t>20080510-0400</t>
  </si>
  <si>
    <t>20080510-0500</t>
  </si>
  <si>
    <t>20080510-0600</t>
  </si>
  <si>
    <t>20080510-0700</t>
  </si>
  <si>
    <t>20080510-0800</t>
  </si>
  <si>
    <t>161.0.0</t>
  </si>
  <si>
    <t>20080510-0900</t>
  </si>
  <si>
    <t>212.0.0</t>
  </si>
  <si>
    <t>20080510-1000</t>
  </si>
  <si>
    <t>203.0.0</t>
  </si>
  <si>
    <t>20080510-1100</t>
  </si>
  <si>
    <t>20080510-1200</t>
  </si>
  <si>
    <t>192.0.0</t>
  </si>
  <si>
    <t>20080510-1300</t>
  </si>
  <si>
    <t>20080510-1400</t>
  </si>
  <si>
    <t>20080510-1500</t>
  </si>
  <si>
    <t>20080510-1600</t>
  </si>
  <si>
    <t>20080510-1700</t>
  </si>
  <si>
    <t>20080510-1800</t>
  </si>
  <si>
    <t>20080510-1900</t>
  </si>
  <si>
    <t>89.2.0.0.0</t>
  </si>
  <si>
    <t>20080510-2000</t>
  </si>
  <si>
    <t>20080510-2100</t>
  </si>
  <si>
    <t>20080510-2200</t>
  </si>
  <si>
    <t>20080510-2300</t>
  </si>
  <si>
    <t>20080511-0000</t>
  </si>
  <si>
    <t>20080511-0100</t>
  </si>
  <si>
    <t>20080511-0200</t>
  </si>
  <si>
    <t>20080511-0300</t>
  </si>
  <si>
    <t>20080511-0400</t>
  </si>
  <si>
    <t>20080511-0500</t>
  </si>
  <si>
    <t>20080511-0600</t>
  </si>
  <si>
    <t>20080511-0700</t>
  </si>
  <si>
    <t>20080511-0800</t>
  </si>
  <si>
    <t>135.0.0</t>
  </si>
  <si>
    <t>20080511-0900</t>
  </si>
  <si>
    <t>227.0.0</t>
  </si>
  <si>
    <t>20080511-1000</t>
  </si>
  <si>
    <t>226.0.0</t>
  </si>
  <si>
    <t>20080511-1100</t>
  </si>
  <si>
    <t>224.0.0</t>
  </si>
  <si>
    <t>20080511-1200</t>
  </si>
  <si>
    <t>20080511-1300</t>
  </si>
  <si>
    <t>20080511-1400</t>
  </si>
  <si>
    <t>20080511-1500</t>
  </si>
  <si>
    <t>20080511-1600</t>
  </si>
  <si>
    <t>20080511-1700</t>
  </si>
  <si>
    <t>20080511-1800</t>
  </si>
  <si>
    <t>20080511-1900</t>
  </si>
  <si>
    <t>56.15.0.0.0</t>
  </si>
  <si>
    <t>321.45.83</t>
  </si>
  <si>
    <t>20080511-2000</t>
  </si>
  <si>
    <t>299.75.83</t>
  </si>
  <si>
    <t>20080511-2100</t>
  </si>
  <si>
    <t>20080511-2200</t>
  </si>
  <si>
    <t>20080511-2300</t>
  </si>
  <si>
    <t>20080512-0000</t>
  </si>
  <si>
    <t>288.35.83</t>
  </si>
  <si>
    <t>20080512-0100</t>
  </si>
  <si>
    <t>278.2.69</t>
  </si>
  <si>
    <t>20080512-0200</t>
  </si>
  <si>
    <t>28.6.97</t>
  </si>
  <si>
    <t>20080512-0300</t>
  </si>
  <si>
    <t>20080512-0400</t>
  </si>
  <si>
    <t>20080512-0500</t>
  </si>
  <si>
    <t>95.8.0.0.0</t>
  </si>
  <si>
    <t>20080512-0600</t>
  </si>
  <si>
    <t>274.4.69</t>
  </si>
  <si>
    <t>20080512-0700</t>
  </si>
  <si>
    <t>344.1.83</t>
  </si>
  <si>
    <t>20080512-0800</t>
  </si>
  <si>
    <t>20080512-0900</t>
  </si>
  <si>
    <t>20080512-1000</t>
  </si>
  <si>
    <t>20080512-1100</t>
  </si>
  <si>
    <t>20080512-1200</t>
  </si>
  <si>
    <t>20080512-1300</t>
  </si>
  <si>
    <t>20080512-1400</t>
  </si>
  <si>
    <t>20080512-1500</t>
  </si>
  <si>
    <t>20080512-1600</t>
  </si>
  <si>
    <t>20080512-1700</t>
  </si>
  <si>
    <t>20080512-1800</t>
  </si>
  <si>
    <t>20080512-1900</t>
  </si>
  <si>
    <t>45.55.0.0.0</t>
  </si>
  <si>
    <t>20080512-2000</t>
  </si>
  <si>
    <t>5.6.0</t>
  </si>
  <si>
    <t>20080512-2100</t>
  </si>
  <si>
    <t>20080512-2200</t>
  </si>
  <si>
    <t>20080512-2300</t>
  </si>
  <si>
    <t>20080513-0000</t>
  </si>
  <si>
    <t>74.7.0</t>
  </si>
  <si>
    <t>20080513-0100</t>
  </si>
  <si>
    <t>20080513-0200</t>
  </si>
  <si>
    <t>20080513-0300</t>
  </si>
  <si>
    <t>20080513-0400</t>
  </si>
  <si>
    <t>20080513-0500</t>
  </si>
  <si>
    <t>92.55.0.0.0</t>
  </si>
  <si>
    <t>20080513-0600</t>
  </si>
  <si>
    <t>20080513-0700</t>
  </si>
  <si>
    <t>20080513-0800</t>
  </si>
  <si>
    <t>20080513-0900</t>
  </si>
  <si>
    <t>20080513-1000</t>
  </si>
  <si>
    <t>20080513-1100</t>
  </si>
  <si>
    <t>20080513-1200</t>
  </si>
  <si>
    <t>20080513-1300</t>
  </si>
  <si>
    <t>20080513-1400</t>
  </si>
  <si>
    <t>263.0.0</t>
  </si>
  <si>
    <t>20080513-1500</t>
  </si>
  <si>
    <t>20080513-1600</t>
  </si>
  <si>
    <t>158.0.0</t>
  </si>
  <si>
    <t>20080513-1700</t>
  </si>
  <si>
    <t>20080513-1800</t>
  </si>
  <si>
    <t>20080513-1900</t>
  </si>
  <si>
    <t>75.0.0.0.0</t>
  </si>
  <si>
    <t>20080513-2000</t>
  </si>
  <si>
    <t>20080513-2100</t>
  </si>
  <si>
    <t>83.35.0</t>
  </si>
  <si>
    <t>20080513-2200</t>
  </si>
  <si>
    <t>20080513-2300</t>
  </si>
  <si>
    <t>20080514-0000</t>
  </si>
  <si>
    <t>20080514-0100</t>
  </si>
  <si>
    <t>20080514-0200</t>
  </si>
  <si>
    <t>20080514-0300</t>
  </si>
  <si>
    <t>20080514-0400</t>
  </si>
  <si>
    <t>20080514-0500</t>
  </si>
  <si>
    <t>86.15.0.0.0</t>
  </si>
  <si>
    <t>20080514-0600</t>
  </si>
  <si>
    <t>20080514-0700</t>
  </si>
  <si>
    <t>20080514-0800</t>
  </si>
  <si>
    <t>20080514-0900</t>
  </si>
  <si>
    <t>20080514-1000</t>
  </si>
  <si>
    <t>20080514-1100</t>
  </si>
  <si>
    <t>20080514-1200</t>
  </si>
  <si>
    <t>20080514-1300</t>
  </si>
  <si>
    <t>20080514-1400</t>
  </si>
  <si>
    <t>20080514-1500</t>
  </si>
  <si>
    <t>20080514-1600</t>
  </si>
  <si>
    <t>154.0.0</t>
  </si>
  <si>
    <t>20080514-1700</t>
  </si>
  <si>
    <t>98.0.0</t>
  </si>
  <si>
    <t>20080514-1800</t>
  </si>
  <si>
    <t>20080514-1900</t>
  </si>
  <si>
    <t>20080514-2000</t>
  </si>
  <si>
    <t>20080514-2100</t>
  </si>
  <si>
    <t>62.3.0</t>
  </si>
  <si>
    <t>20080514-2200</t>
  </si>
  <si>
    <t>20080514-2300</t>
  </si>
  <si>
    <t>20080515-0000</t>
  </si>
  <si>
    <t>20080515-0100</t>
  </si>
  <si>
    <t>20080515-0200</t>
  </si>
  <si>
    <t>20080515-0300</t>
  </si>
  <si>
    <t>20080515-0400</t>
  </si>
  <si>
    <t>20080515-0500</t>
  </si>
  <si>
    <t>82.85.0.0.0</t>
  </si>
  <si>
    <t>20080515-0600</t>
  </si>
  <si>
    <t>309.45.83</t>
  </si>
  <si>
    <t>20080515-0700</t>
  </si>
  <si>
    <t>20080515-0800</t>
  </si>
  <si>
    <t>20080515-0900</t>
  </si>
  <si>
    <t>20080515-1000</t>
  </si>
  <si>
    <t>20080515-1100</t>
  </si>
  <si>
    <t>20080515-1200</t>
  </si>
  <si>
    <t>20080515-1300</t>
  </si>
  <si>
    <t>20080515-1400</t>
  </si>
  <si>
    <t>20080515-1500</t>
  </si>
  <si>
    <t>20080515-1600</t>
  </si>
  <si>
    <t>20080515-1700</t>
  </si>
  <si>
    <t>20080515-1800</t>
  </si>
  <si>
    <t>20080515-1900</t>
  </si>
  <si>
    <t>52.75.0.0.0</t>
  </si>
  <si>
    <t>345.85.97</t>
  </si>
  <si>
    <t>20080515-2000</t>
  </si>
  <si>
    <t>20080515-2100</t>
  </si>
  <si>
    <t>345.65.69</t>
  </si>
  <si>
    <t>20080515-2200</t>
  </si>
  <si>
    <t>342.55.83</t>
  </si>
  <si>
    <t>20080515-2300</t>
  </si>
  <si>
    <t>20080516-0000</t>
  </si>
  <si>
    <t>20080516-0100</t>
  </si>
  <si>
    <t>20080516-0200</t>
  </si>
  <si>
    <t>20080516-0300</t>
  </si>
  <si>
    <t>20080516-0400</t>
  </si>
  <si>
    <t>20080516-0500</t>
  </si>
  <si>
    <t>89.3.0.0.0</t>
  </si>
  <si>
    <t>335.75.83</t>
  </si>
  <si>
    <t>20080516-0600</t>
  </si>
  <si>
    <t>323.4.76</t>
  </si>
  <si>
    <t>20080516-0700</t>
  </si>
  <si>
    <t>345.5.9</t>
  </si>
  <si>
    <t>20080516-0800</t>
  </si>
  <si>
    <t>20080516-0900</t>
  </si>
  <si>
    <t>20080516-1000</t>
  </si>
  <si>
    <t>20080516-1100</t>
  </si>
  <si>
    <t>20080516-1200</t>
  </si>
  <si>
    <t>20080516-1300</t>
  </si>
  <si>
    <t>59.5.0.0.0</t>
  </si>
  <si>
    <t>20080516-1400</t>
  </si>
  <si>
    <t>57.1.0.0.0</t>
  </si>
  <si>
    <t>20080516-1500</t>
  </si>
  <si>
    <t>55.5.0.0.0</t>
  </si>
  <si>
    <t>20080516-1600</t>
  </si>
  <si>
    <t>58.9.0.0.0</t>
  </si>
  <si>
    <t>20080516-1700</t>
  </si>
  <si>
    <t>63.5.0.0.0</t>
  </si>
  <si>
    <t>20080516-1800</t>
  </si>
  <si>
    <t>65.25.0.0.0</t>
  </si>
  <si>
    <t>20080516-1900</t>
  </si>
  <si>
    <t>7.0.0.0.0</t>
  </si>
  <si>
    <t>20080516-2000</t>
  </si>
  <si>
    <t>20080516-2100</t>
  </si>
  <si>
    <t>20080516-2200</t>
  </si>
  <si>
    <t>20080516-2300</t>
  </si>
  <si>
    <t>20080517-0000</t>
  </si>
  <si>
    <t>20080517-0100</t>
  </si>
  <si>
    <t>20080517-0200</t>
  </si>
  <si>
    <t>20080517-0300</t>
  </si>
  <si>
    <t>20080517-0400</t>
  </si>
  <si>
    <t>20080517-0500</t>
  </si>
  <si>
    <t>95.9.0.0.0</t>
  </si>
  <si>
    <t>20080517-0600</t>
  </si>
  <si>
    <t>20080517-0700</t>
  </si>
  <si>
    <t>20080517-0800</t>
  </si>
  <si>
    <t>83.25.0.0.0</t>
  </si>
  <si>
    <t>20080517-0900</t>
  </si>
  <si>
    <t>8.55.0.0.0</t>
  </si>
  <si>
    <t>20080517-1000</t>
  </si>
  <si>
    <t>75.15.0.0.0</t>
  </si>
  <si>
    <t>20080517-1100</t>
  </si>
  <si>
    <t>67.75.0.0.0</t>
  </si>
  <si>
    <t>20080517-1200</t>
  </si>
  <si>
    <t>6.95.0.0.0</t>
  </si>
  <si>
    <t>20080517-1300</t>
  </si>
  <si>
    <t>54.85.0.0.0</t>
  </si>
  <si>
    <t>20080517-1400</t>
  </si>
  <si>
    <t>51.15.0.0.0</t>
  </si>
  <si>
    <t>20080517-1500</t>
  </si>
  <si>
    <t>47.55.0.0.0</t>
  </si>
  <si>
    <t>20080517-1600</t>
  </si>
  <si>
    <t>44.2.0.0.0</t>
  </si>
  <si>
    <t>20080517-1700</t>
  </si>
  <si>
    <t>42.6.0.0.0</t>
  </si>
  <si>
    <t>20080517-1800</t>
  </si>
  <si>
    <t>42.45.0.0.0</t>
  </si>
  <si>
    <t>20080517-1900</t>
  </si>
  <si>
    <t>42.3.0.0.0</t>
  </si>
  <si>
    <t>20080517-2000</t>
  </si>
  <si>
    <t>20080517-2100</t>
  </si>
  <si>
    <t>52.15.0</t>
  </si>
  <si>
    <t>20080517-2200</t>
  </si>
  <si>
    <t>20080517-2300</t>
  </si>
  <si>
    <t>20080518-0000</t>
  </si>
  <si>
    <t>20080518-0100</t>
  </si>
  <si>
    <t>20080518-0200</t>
  </si>
  <si>
    <t>20080518-0300</t>
  </si>
  <si>
    <t>20080518-0400</t>
  </si>
  <si>
    <t>20080518-0500</t>
  </si>
  <si>
    <t>20080518-0600</t>
  </si>
  <si>
    <t>79.85.0.0.0</t>
  </si>
  <si>
    <t>20080518-0700</t>
  </si>
  <si>
    <t>69.35.0.0.0</t>
  </si>
  <si>
    <t>20080518-0800</t>
  </si>
  <si>
    <t>62.55.0.0.0</t>
  </si>
  <si>
    <t>20080518-0900</t>
  </si>
  <si>
    <t>56.35.0.0.0</t>
  </si>
  <si>
    <t>20080518-1000</t>
  </si>
  <si>
    <t>47.3.0.0.0</t>
  </si>
  <si>
    <t>20080518-1100</t>
  </si>
  <si>
    <t>43.9.0.0.0</t>
  </si>
  <si>
    <t>20080518-1200</t>
  </si>
  <si>
    <t>20080518-1300</t>
  </si>
  <si>
    <t>20080518-1400</t>
  </si>
  <si>
    <t>20080518-1500</t>
  </si>
  <si>
    <t>20080518-1600</t>
  </si>
  <si>
    <t>4.75.0.0.0</t>
  </si>
  <si>
    <t>20080518-1700</t>
  </si>
  <si>
    <t>43.65.0.0.0</t>
  </si>
  <si>
    <t>20080518-1800</t>
  </si>
  <si>
    <t>46.75.0.0.0</t>
  </si>
  <si>
    <t>20080518-1900</t>
  </si>
  <si>
    <t>51.9.0.0.0</t>
  </si>
  <si>
    <t>20080518-2000</t>
  </si>
  <si>
    <t>57.75.0</t>
  </si>
  <si>
    <t>20080518-2100</t>
  </si>
  <si>
    <t>66.75.0</t>
  </si>
  <si>
    <t>20080518-2200</t>
  </si>
  <si>
    <t>20080518-2300</t>
  </si>
  <si>
    <t>74.4.0</t>
  </si>
  <si>
    <t>20080519-0000</t>
  </si>
  <si>
    <t>20080519-0100</t>
  </si>
  <si>
    <t>20080519-0200</t>
  </si>
  <si>
    <t>20080519-0300</t>
  </si>
  <si>
    <t>20080519-0400</t>
  </si>
  <si>
    <t>20080519-0500</t>
  </si>
  <si>
    <t>89.1.0.0.0</t>
  </si>
  <si>
    <t>20080519-0600</t>
  </si>
  <si>
    <t>85.95.0.0.0</t>
  </si>
  <si>
    <t>20080519-0700</t>
  </si>
  <si>
    <t>79.95.0.0.0</t>
  </si>
  <si>
    <t>20080519-0800</t>
  </si>
  <si>
    <t>71.75.0.0.0</t>
  </si>
  <si>
    <t>20080519-0900</t>
  </si>
  <si>
    <t>64.45.0.0.0</t>
  </si>
  <si>
    <t>20080519-1000</t>
  </si>
  <si>
    <t>20080519-1100</t>
  </si>
  <si>
    <t>20080519-1200</t>
  </si>
  <si>
    <t>20080519-1300</t>
  </si>
  <si>
    <t>20080519-1400</t>
  </si>
  <si>
    <t>20080519-1500</t>
  </si>
  <si>
    <t>20080519-1600</t>
  </si>
  <si>
    <t>20080519-1700</t>
  </si>
  <si>
    <t>20080519-1800</t>
  </si>
  <si>
    <t>20080519-1900</t>
  </si>
  <si>
    <t>20080519-2000</t>
  </si>
  <si>
    <t>20080519-2100</t>
  </si>
  <si>
    <t>20080519-2200</t>
  </si>
  <si>
    <t>20080519-2300</t>
  </si>
  <si>
    <t>20080520-0000</t>
  </si>
  <si>
    <t>20080520-0100</t>
  </si>
  <si>
    <t>20080520-0200</t>
  </si>
  <si>
    <t>20080520-0300</t>
  </si>
  <si>
    <t>20080520-0400</t>
  </si>
  <si>
    <t>20080520-0500</t>
  </si>
  <si>
    <t>20080520-0600</t>
  </si>
  <si>
    <t>20080520-0700</t>
  </si>
  <si>
    <t>20080520-0800</t>
  </si>
  <si>
    <t>20080520-0900</t>
  </si>
  <si>
    <t>20080520-1000</t>
  </si>
  <si>
    <t>20080520-1100</t>
  </si>
  <si>
    <t>47.15.0.0.0</t>
  </si>
  <si>
    <t>20080520-1200</t>
  </si>
  <si>
    <t>164.0.0</t>
  </si>
  <si>
    <t>20080520-1300</t>
  </si>
  <si>
    <t>20080520-1400</t>
  </si>
  <si>
    <t>20080520-1500</t>
  </si>
  <si>
    <t>122.0.0</t>
  </si>
  <si>
    <t>20080520-1600</t>
  </si>
  <si>
    <t>20080520-1700</t>
  </si>
  <si>
    <t>20080520-1800</t>
  </si>
  <si>
    <t>20080520-1900</t>
  </si>
  <si>
    <t>20080520-2000</t>
  </si>
  <si>
    <t>20080520-2100</t>
  </si>
  <si>
    <t>20080520-2200</t>
  </si>
  <si>
    <t>20080520-2300</t>
  </si>
  <si>
    <t>20080521-0000</t>
  </si>
  <si>
    <t>20080521-0100</t>
  </si>
  <si>
    <t>20080521-0200</t>
  </si>
  <si>
    <t>86.1.0</t>
  </si>
  <si>
    <t>20080521-0300</t>
  </si>
  <si>
    <t>20080521-0400</t>
  </si>
  <si>
    <t>20080521-0500</t>
  </si>
  <si>
    <t>20080521-0600</t>
  </si>
  <si>
    <t>20080521-0700</t>
  </si>
  <si>
    <t>20080521-0800</t>
  </si>
  <si>
    <t>20080521-0900</t>
  </si>
  <si>
    <t>20080521-1000</t>
  </si>
  <si>
    <t>20080521-1100</t>
  </si>
  <si>
    <t>20080521-1200</t>
  </si>
  <si>
    <t>20080521-1300</t>
  </si>
  <si>
    <t>20080521-1400</t>
  </si>
  <si>
    <t>20080521-1500</t>
  </si>
  <si>
    <t>119.0.0</t>
  </si>
  <si>
    <t>20080521-1600</t>
  </si>
  <si>
    <t>20080521-1700</t>
  </si>
  <si>
    <t>20080521-1800</t>
  </si>
  <si>
    <t>20080521-1900</t>
  </si>
  <si>
    <t>20080521-2000</t>
  </si>
  <si>
    <t>6.85.0</t>
  </si>
  <si>
    <t>20080521-2100</t>
  </si>
  <si>
    <t>20080521-2200</t>
  </si>
  <si>
    <t>65.5.0</t>
  </si>
  <si>
    <t>20080521-2300</t>
  </si>
  <si>
    <t>20080522-0000</t>
  </si>
  <si>
    <t>20080522-0100</t>
  </si>
  <si>
    <t>20080522-0200</t>
  </si>
  <si>
    <t>20080522-0300</t>
  </si>
  <si>
    <t>20080522-0400</t>
  </si>
  <si>
    <t>20080522-0500</t>
  </si>
  <si>
    <t>20080522-0600</t>
  </si>
  <si>
    <t>20080522-0700</t>
  </si>
  <si>
    <t>20080522-0800</t>
  </si>
  <si>
    <t>20080522-0900</t>
  </si>
  <si>
    <t>20080522-1000</t>
  </si>
  <si>
    <t>20080522-1100</t>
  </si>
  <si>
    <t>20080522-1200</t>
  </si>
  <si>
    <t>20080522-1300</t>
  </si>
  <si>
    <t>20080522-1400</t>
  </si>
  <si>
    <t>20080522-1500</t>
  </si>
  <si>
    <t>20080522-1600</t>
  </si>
  <si>
    <t>20080522-1700</t>
  </si>
  <si>
    <t>20080522-1800</t>
  </si>
  <si>
    <t>20080522-1900</t>
  </si>
  <si>
    <t>20080522-2000</t>
  </si>
  <si>
    <t>20080522-2100</t>
  </si>
  <si>
    <t>20080522-2200</t>
  </si>
  <si>
    <t>20080522-2300</t>
  </si>
  <si>
    <t>20080523-0000</t>
  </si>
  <si>
    <t>20080523-0100</t>
  </si>
  <si>
    <t>20080523-0200</t>
  </si>
  <si>
    <t>20080523-0300</t>
  </si>
  <si>
    <t>20080523-0400</t>
  </si>
  <si>
    <t>20080523-0500</t>
  </si>
  <si>
    <t>20080523-0600</t>
  </si>
  <si>
    <t>20080523-0700</t>
  </si>
  <si>
    <t>20080523-0800</t>
  </si>
  <si>
    <t>20080523-0900</t>
  </si>
  <si>
    <t>20080523-1000</t>
  </si>
  <si>
    <t>20080523-1100</t>
  </si>
  <si>
    <t>20080523-1200</t>
  </si>
  <si>
    <t>20080523-1300</t>
  </si>
  <si>
    <t>20080523-1400</t>
  </si>
  <si>
    <t>20080523-1500</t>
  </si>
  <si>
    <t>20080523-1600</t>
  </si>
  <si>
    <t>20080523-1700</t>
  </si>
  <si>
    <t>20080523-1800</t>
  </si>
  <si>
    <t>20080523-1900</t>
  </si>
  <si>
    <t>20080523-2000</t>
  </si>
  <si>
    <t>20080523-2100</t>
  </si>
  <si>
    <t>20080523-2200</t>
  </si>
  <si>
    <t>358.6.76</t>
  </si>
  <si>
    <t>20080523-2300</t>
  </si>
  <si>
    <t>20080524-0000</t>
  </si>
  <si>
    <t>20080524-0100</t>
  </si>
  <si>
    <t>20080524-0200</t>
  </si>
  <si>
    <t>333.85.83</t>
  </si>
  <si>
    <t>20080524-0300</t>
  </si>
  <si>
    <t>20080524-0400</t>
  </si>
  <si>
    <t>20080524-0500</t>
  </si>
  <si>
    <t>20080524-0600</t>
  </si>
  <si>
    <t>20080524-0700</t>
  </si>
  <si>
    <t>20080524-0800</t>
  </si>
  <si>
    <t>20080524-0900</t>
  </si>
  <si>
    <t>20080524-1000</t>
  </si>
  <si>
    <t>20080524-1100</t>
  </si>
  <si>
    <t>20080524-1200</t>
  </si>
  <si>
    <t>20080524-1300</t>
  </si>
  <si>
    <t>20080524-1400</t>
  </si>
  <si>
    <t>20080524-1500</t>
  </si>
  <si>
    <t>20080524-1600</t>
  </si>
  <si>
    <t>20080524-1700</t>
  </si>
  <si>
    <t>20080524-1800</t>
  </si>
  <si>
    <t>20080524-1900</t>
  </si>
  <si>
    <t>20080524-2000</t>
  </si>
  <si>
    <t>20080524-2100</t>
  </si>
  <si>
    <t>20080524-2200</t>
  </si>
  <si>
    <t>20080524-2300</t>
  </si>
  <si>
    <t>20080525-0000</t>
  </si>
  <si>
    <t>20080525-0100</t>
  </si>
  <si>
    <t>20080525-0200</t>
  </si>
  <si>
    <t>20080525-0300</t>
  </si>
  <si>
    <t>69.1.0</t>
  </si>
  <si>
    <t>322.6.62</t>
  </si>
  <si>
    <t>20080525-0400</t>
  </si>
  <si>
    <t>32.3.62</t>
  </si>
  <si>
    <t>20080525-0500</t>
  </si>
  <si>
    <t>318.55.69</t>
  </si>
  <si>
    <t>20080525-0600</t>
  </si>
  <si>
    <t>314.1.69</t>
  </si>
  <si>
    <t>20080525-0700</t>
  </si>
  <si>
    <t>20080525-0800</t>
  </si>
  <si>
    <t>20080525-0900</t>
  </si>
  <si>
    <t>20080525-1000</t>
  </si>
  <si>
    <t>20080525-1100</t>
  </si>
  <si>
    <t>20080525-1200</t>
  </si>
  <si>
    <t>20080525-1300</t>
  </si>
  <si>
    <t>20080525-1400</t>
  </si>
  <si>
    <t>20080525-1500</t>
  </si>
  <si>
    <t>20080525-1600</t>
  </si>
  <si>
    <t>20080525-1700</t>
  </si>
  <si>
    <t>20080525-1800</t>
  </si>
  <si>
    <t>20080525-1900</t>
  </si>
  <si>
    <t>20080525-2000</t>
  </si>
  <si>
    <t>20080525-2100</t>
  </si>
  <si>
    <t>20080525-2200</t>
  </si>
  <si>
    <t>20080525-2300</t>
  </si>
  <si>
    <t>20080526-0000</t>
  </si>
  <si>
    <t>20080526-0100</t>
  </si>
  <si>
    <t>20080526-0200</t>
  </si>
  <si>
    <t>20080526-0300</t>
  </si>
  <si>
    <t>20080526-0400</t>
  </si>
  <si>
    <t>20080526-0500</t>
  </si>
  <si>
    <t>276.75.97</t>
  </si>
  <si>
    <t>20080526-0600</t>
  </si>
  <si>
    <t>27.95.76</t>
  </si>
  <si>
    <t>20080526-0700</t>
  </si>
  <si>
    <t>20080526-0800</t>
  </si>
  <si>
    <t>20080526-0900</t>
  </si>
  <si>
    <t>20080526-1000</t>
  </si>
  <si>
    <t>20080526-1100</t>
  </si>
  <si>
    <t>20080526-1200</t>
  </si>
  <si>
    <t>20080526-1300</t>
  </si>
  <si>
    <t>20080526-1400</t>
  </si>
  <si>
    <t>20080526-1500</t>
  </si>
  <si>
    <t>20080526-1600</t>
  </si>
  <si>
    <t>20080526-1700</t>
  </si>
  <si>
    <t>20080526-1800</t>
  </si>
  <si>
    <t>53.0.0</t>
  </si>
  <si>
    <t>20080526-1900</t>
  </si>
  <si>
    <t>20080526-2000</t>
  </si>
  <si>
    <t>20080526-2100</t>
  </si>
  <si>
    <t>20080526-2200</t>
  </si>
  <si>
    <t>20080526-2300</t>
  </si>
  <si>
    <t>20080527-0000</t>
  </si>
  <si>
    <t>20080527-0100</t>
  </si>
  <si>
    <t>20080527-0200</t>
  </si>
  <si>
    <t>20080527-0300</t>
  </si>
  <si>
    <t>20080527-0400</t>
  </si>
  <si>
    <t>20080527-0500</t>
  </si>
  <si>
    <t>20080527-0600</t>
  </si>
  <si>
    <t>20080527-0700</t>
  </si>
  <si>
    <t>20080527-0800</t>
  </si>
  <si>
    <t>20080527-0900</t>
  </si>
  <si>
    <t>20080527-1000</t>
  </si>
  <si>
    <t>20080527-1100</t>
  </si>
  <si>
    <t>20080527-1200</t>
  </si>
  <si>
    <t>20080527-1300</t>
  </si>
  <si>
    <t>20080527-1400</t>
  </si>
  <si>
    <t>20080527-1500</t>
  </si>
  <si>
    <t>20080527-1600</t>
  </si>
  <si>
    <t>20080527-1700</t>
  </si>
  <si>
    <t>20080527-1800</t>
  </si>
  <si>
    <t>20080527-1900</t>
  </si>
  <si>
    <t>20080527-2000</t>
  </si>
  <si>
    <t>55.9.0</t>
  </si>
  <si>
    <t>20080527-2100</t>
  </si>
  <si>
    <t>20080527-2200</t>
  </si>
  <si>
    <t>20080527-2300</t>
  </si>
  <si>
    <t>20080528-0000</t>
  </si>
  <si>
    <t>20080528-0100</t>
  </si>
  <si>
    <t>20080528-0200</t>
  </si>
  <si>
    <t>20080528-0300</t>
  </si>
  <si>
    <t>20080528-0400</t>
  </si>
  <si>
    <t>20080528-0500</t>
  </si>
  <si>
    <t>20080528-0600</t>
  </si>
  <si>
    <t>20080528-0700</t>
  </si>
  <si>
    <t>46.0.0</t>
  </si>
  <si>
    <t>20080528-0800</t>
  </si>
  <si>
    <t>20080528-0900</t>
  </si>
  <si>
    <t>20080528-1000</t>
  </si>
  <si>
    <t>20080528-1100</t>
  </si>
  <si>
    <t>20080528-1200</t>
  </si>
  <si>
    <t>20080528-1300</t>
  </si>
  <si>
    <t>20080528-1400</t>
  </si>
  <si>
    <t>20080528-1500</t>
  </si>
  <si>
    <t>20080528-1600</t>
  </si>
  <si>
    <t>20080528-1700</t>
  </si>
  <si>
    <t>20080528-1800</t>
  </si>
  <si>
    <t>20080528-1900</t>
  </si>
  <si>
    <t>20080528-2000</t>
  </si>
  <si>
    <t>20080528-2100</t>
  </si>
  <si>
    <t>20080528-2200</t>
  </si>
  <si>
    <t>20080528-2300</t>
  </si>
  <si>
    <t>20080529-0000</t>
  </si>
  <si>
    <t>20080529-0100</t>
  </si>
  <si>
    <t>20080529-0200</t>
  </si>
  <si>
    <t>20080529-0300</t>
  </si>
  <si>
    <t>20080529-0400</t>
  </si>
  <si>
    <t>20080529-0500</t>
  </si>
  <si>
    <t>20080529-0600</t>
  </si>
  <si>
    <t>20080529-0700</t>
  </si>
  <si>
    <t>20080529-0800</t>
  </si>
  <si>
    <t>20080529-0900</t>
  </si>
  <si>
    <t>20080529-1000</t>
  </si>
  <si>
    <t>20080529-1100</t>
  </si>
  <si>
    <t>249.0.0</t>
  </si>
  <si>
    <t>20080529-1200</t>
  </si>
  <si>
    <t>215.0.0</t>
  </si>
  <si>
    <t>20080529-1300</t>
  </si>
  <si>
    <t>20080529-1400</t>
  </si>
  <si>
    <t>20080529-1500</t>
  </si>
  <si>
    <t>181.0.0</t>
  </si>
  <si>
    <t>20080529-1600</t>
  </si>
  <si>
    <t>20080529-1700</t>
  </si>
  <si>
    <t>20080529-1800</t>
  </si>
  <si>
    <t>44.0.0</t>
  </si>
  <si>
    <t>20080529-1900</t>
  </si>
  <si>
    <t>20080529-2000</t>
  </si>
  <si>
    <t>20080529-2100</t>
  </si>
  <si>
    <t>20080529-2200</t>
  </si>
  <si>
    <t>20080529-2300</t>
  </si>
  <si>
    <t>20080530-0000</t>
  </si>
  <si>
    <t>20080530-0100</t>
  </si>
  <si>
    <t>20080530-0200</t>
  </si>
  <si>
    <t>20080530-0300</t>
  </si>
  <si>
    <t>20080530-0400</t>
  </si>
  <si>
    <t>20080530-0500</t>
  </si>
  <si>
    <t>20080530-0600</t>
  </si>
  <si>
    <t>20080530-0700</t>
  </si>
  <si>
    <t>20080530-0800</t>
  </si>
  <si>
    <t>20080530-0900</t>
  </si>
  <si>
    <t>20080530-1000</t>
  </si>
  <si>
    <t>20080530-1100</t>
  </si>
  <si>
    <t>20080530-1200</t>
  </si>
  <si>
    <t>20080530-1300</t>
  </si>
  <si>
    <t>20080530-1400</t>
  </si>
  <si>
    <t>20080530-1500</t>
  </si>
  <si>
    <t>20080530-1600</t>
  </si>
  <si>
    <t>20080530-1700</t>
  </si>
  <si>
    <t>20080530-1800</t>
  </si>
  <si>
    <t>20080530-1900</t>
  </si>
  <si>
    <t>20080530-2000</t>
  </si>
  <si>
    <t>20080530-2100</t>
  </si>
  <si>
    <t>20080530-2200</t>
  </si>
  <si>
    <t>20080530-2300</t>
  </si>
  <si>
    <t>20080531-0000</t>
  </si>
  <si>
    <t>20080531-0100</t>
  </si>
  <si>
    <t>20080531-0200</t>
  </si>
  <si>
    <t>20080531-0300</t>
  </si>
  <si>
    <t>20080531-0400</t>
  </si>
  <si>
    <t>20080531-0500</t>
  </si>
  <si>
    <t>20080531-0600</t>
  </si>
  <si>
    <t>20080531-0700</t>
  </si>
  <si>
    <t>20080531-0800</t>
  </si>
  <si>
    <t>20080531-0900</t>
  </si>
  <si>
    <t>20080531-1000</t>
  </si>
  <si>
    <t>20080531-1100</t>
  </si>
  <si>
    <t>189.0.0</t>
  </si>
  <si>
    <t>20080531-1200</t>
  </si>
  <si>
    <t>20080531-1300</t>
  </si>
  <si>
    <t>20080531-1400</t>
  </si>
  <si>
    <t>20080531-1500</t>
  </si>
  <si>
    <t>20080531-1600</t>
  </si>
  <si>
    <t>20080531-1700</t>
  </si>
  <si>
    <t>20080531-1800</t>
  </si>
  <si>
    <t>20080531-1900</t>
  </si>
  <si>
    <t>20080531-2000</t>
  </si>
  <si>
    <t>62.29.0</t>
  </si>
  <si>
    <t>20080531-2100</t>
  </si>
  <si>
    <t>63.23.0</t>
  </si>
  <si>
    <t>20080531-2200</t>
  </si>
  <si>
    <t>64.16.0</t>
  </si>
  <si>
    <t>20080531-2300</t>
  </si>
  <si>
    <t>20210601-0000</t>
  </si>
  <si>
    <t>66.4.0</t>
  </si>
  <si>
    <t>20210601-0100</t>
  </si>
  <si>
    <t>66.97.0</t>
  </si>
  <si>
    <t>20210601-0200</t>
  </si>
  <si>
    <t>67.91.0</t>
  </si>
  <si>
    <t>20210601-0300</t>
  </si>
  <si>
    <t>68.85.0</t>
  </si>
  <si>
    <t>20210601-0400</t>
  </si>
  <si>
    <t>69.78.0</t>
  </si>
  <si>
    <t>20210601-0500</t>
  </si>
  <si>
    <t>20210601-0600</t>
  </si>
  <si>
    <t>20210601-0700</t>
  </si>
  <si>
    <t>20210601-0800</t>
  </si>
  <si>
    <t>20210601-0900</t>
  </si>
  <si>
    <t>20210601-1000</t>
  </si>
  <si>
    <t>20210601-1100</t>
  </si>
  <si>
    <t>20210601-1200</t>
  </si>
  <si>
    <t>20210601-1300</t>
  </si>
  <si>
    <t>20210601-1400</t>
  </si>
  <si>
    <t>20210601-1500</t>
  </si>
  <si>
    <t>20210601-1600</t>
  </si>
  <si>
    <t>20210601-1700</t>
  </si>
  <si>
    <t>20210601-1800</t>
  </si>
  <si>
    <t>20210601-1900</t>
  </si>
  <si>
    <t>20210601-2000</t>
  </si>
  <si>
    <t>31.15.0</t>
  </si>
  <si>
    <t>20210601-2100</t>
  </si>
  <si>
    <t>33.3.0</t>
  </si>
  <si>
    <t>20210601-2200</t>
  </si>
  <si>
    <t>38.2.0</t>
  </si>
  <si>
    <t>20210601-2300</t>
  </si>
  <si>
    <t>20210602-0000</t>
  </si>
  <si>
    <t>52.5.0</t>
  </si>
  <si>
    <t>20210602-0100</t>
  </si>
  <si>
    <t>20210602-0200</t>
  </si>
  <si>
    <t>3.95.83</t>
  </si>
  <si>
    <t>20210602-0300</t>
  </si>
  <si>
    <t>5.5.0</t>
  </si>
  <si>
    <t>299.4.62</t>
  </si>
  <si>
    <t>20210602-0400</t>
  </si>
  <si>
    <t>297.85.55</t>
  </si>
  <si>
    <t>20210602-0500</t>
  </si>
  <si>
    <t>296.3.48</t>
  </si>
  <si>
    <t>20210602-0600</t>
  </si>
  <si>
    <t>295.7.34</t>
  </si>
  <si>
    <t>20210602-0700</t>
  </si>
  <si>
    <t>301.9.28</t>
  </si>
  <si>
    <t>20210602-0800</t>
  </si>
  <si>
    <t>305.95.55</t>
  </si>
  <si>
    <t>20210602-0900</t>
  </si>
  <si>
    <t>313.1.76</t>
  </si>
  <si>
    <t>20210602-1000</t>
  </si>
  <si>
    <t>32.85.69</t>
  </si>
  <si>
    <t>20210602-1100</t>
  </si>
  <si>
    <t>326.3.55</t>
  </si>
  <si>
    <t>20210602-1200</t>
  </si>
  <si>
    <t>33.15.83</t>
  </si>
  <si>
    <t>20210602-1300</t>
  </si>
  <si>
    <t>20210602-1400</t>
  </si>
  <si>
    <t>20210602-1500</t>
  </si>
  <si>
    <t>20210602-1600</t>
  </si>
  <si>
    <t>20210602-1700</t>
  </si>
  <si>
    <t>20210602-1800</t>
  </si>
  <si>
    <t>20210602-1900</t>
  </si>
  <si>
    <t>20210602-2000</t>
  </si>
  <si>
    <t>22.5.0</t>
  </si>
  <si>
    <t>20210602-2100</t>
  </si>
  <si>
    <t>26.2.0</t>
  </si>
  <si>
    <t>20210602-2200</t>
  </si>
  <si>
    <t>32.2.0</t>
  </si>
  <si>
    <t>20210602-2300</t>
  </si>
  <si>
    <t>20210603-0000</t>
  </si>
  <si>
    <t>20210603-0100</t>
  </si>
  <si>
    <t>20210603-0200</t>
  </si>
  <si>
    <t>20210603-0300</t>
  </si>
  <si>
    <t>52.25.0</t>
  </si>
  <si>
    <t>20210603-0400</t>
  </si>
  <si>
    <t>20210603-0500</t>
  </si>
  <si>
    <t>20210603-0600</t>
  </si>
  <si>
    <t>20210603-0700</t>
  </si>
  <si>
    <t>20210603-0800</t>
  </si>
  <si>
    <t>20210603-0900</t>
  </si>
  <si>
    <t>20210603-1000</t>
  </si>
  <si>
    <t>20210603-1100</t>
  </si>
  <si>
    <t>20210603-1200</t>
  </si>
  <si>
    <t>20210603-1300</t>
  </si>
  <si>
    <t>20210603-1400</t>
  </si>
  <si>
    <t>20210603-1500</t>
  </si>
  <si>
    <t>20210603-1600</t>
  </si>
  <si>
    <t>20210603-1700</t>
  </si>
  <si>
    <t>20210603-1800</t>
  </si>
  <si>
    <t>20210603-1900</t>
  </si>
  <si>
    <t>20210603-2000</t>
  </si>
  <si>
    <t>26.6.0</t>
  </si>
  <si>
    <t>20210603-2100</t>
  </si>
  <si>
    <t>29.45.0</t>
  </si>
  <si>
    <t>20210603-2200</t>
  </si>
  <si>
    <t>33.85.0</t>
  </si>
  <si>
    <t>20210603-2300</t>
  </si>
  <si>
    <t>37.5.0</t>
  </si>
  <si>
    <t>20210604-0000</t>
  </si>
  <si>
    <t>43.0.0</t>
  </si>
  <si>
    <t>20210604-0100</t>
  </si>
  <si>
    <t>20210604-0200</t>
  </si>
  <si>
    <t>51.15.0</t>
  </si>
  <si>
    <t>20210604-0300</t>
  </si>
  <si>
    <t>54.85.0</t>
  </si>
  <si>
    <t>20210604-0400</t>
  </si>
  <si>
    <t>20210604-0500</t>
  </si>
  <si>
    <t>20210604-0600</t>
  </si>
  <si>
    <t>20210604-0700</t>
  </si>
  <si>
    <t>20210604-0800</t>
  </si>
  <si>
    <t>20210604-0900</t>
  </si>
  <si>
    <t>20210604-1000</t>
  </si>
  <si>
    <t>20210604-1100</t>
  </si>
  <si>
    <t>20210604-1200</t>
  </si>
  <si>
    <t>20210604-1300</t>
  </si>
  <si>
    <t>20210604-1400</t>
  </si>
  <si>
    <t>20210604-1500</t>
  </si>
  <si>
    <t>20210604-1600</t>
  </si>
  <si>
    <t>20210604-1700</t>
  </si>
  <si>
    <t>20210604-1800</t>
  </si>
  <si>
    <t>20210604-1900</t>
  </si>
  <si>
    <t>20210604-2000</t>
  </si>
  <si>
    <t>24.8.0</t>
  </si>
  <si>
    <t>20210604-2100</t>
  </si>
  <si>
    <t>26.45.0</t>
  </si>
  <si>
    <t>20210604-2200</t>
  </si>
  <si>
    <t>3.3.0</t>
  </si>
  <si>
    <t>20210604-2300</t>
  </si>
  <si>
    <t>34.7.0</t>
  </si>
  <si>
    <t>20210605-0000</t>
  </si>
  <si>
    <t>39.95.0</t>
  </si>
  <si>
    <t>20210605-0100</t>
  </si>
  <si>
    <t>45.85.0</t>
  </si>
  <si>
    <t>20210605-0200</t>
  </si>
  <si>
    <t>20210605-0300</t>
  </si>
  <si>
    <t>20210605-0400</t>
  </si>
  <si>
    <t>44.2.0</t>
  </si>
  <si>
    <t>327.25.83</t>
  </si>
  <si>
    <t>20210605-0500</t>
  </si>
  <si>
    <t>327.65.28</t>
  </si>
  <si>
    <t>20210605-0600</t>
  </si>
  <si>
    <t>338.3.41</t>
  </si>
  <si>
    <t>20210605-0700</t>
  </si>
  <si>
    <t>323.0.0</t>
  </si>
  <si>
    <t>20210605-0800</t>
  </si>
  <si>
    <t>34.4.41</t>
  </si>
  <si>
    <t>20210605-0900</t>
  </si>
  <si>
    <t>127.0.0</t>
  </si>
  <si>
    <t>20210605-1000</t>
  </si>
  <si>
    <t>20210605-1100</t>
  </si>
  <si>
    <t>20210605-1200</t>
  </si>
  <si>
    <t>277.0.0</t>
  </si>
  <si>
    <t>20210605-1300</t>
  </si>
  <si>
    <t>176.0.0</t>
  </si>
  <si>
    <t>20210605-1400</t>
  </si>
  <si>
    <t>20210605-1500</t>
  </si>
  <si>
    <t>68.0.0</t>
  </si>
  <si>
    <t>20210605-1600</t>
  </si>
  <si>
    <t>20210605-1700</t>
  </si>
  <si>
    <t>20210605-1800</t>
  </si>
  <si>
    <t>20210605-1900</t>
  </si>
  <si>
    <t>353.55.9</t>
  </si>
  <si>
    <t>20210605-2000</t>
  </si>
  <si>
    <t>20210605-2100</t>
  </si>
  <si>
    <t>61.5.0</t>
  </si>
  <si>
    <t>20210605-2200</t>
  </si>
  <si>
    <t>20210605-2300</t>
  </si>
  <si>
    <t>20210606-0000</t>
  </si>
  <si>
    <t>75.25.0</t>
  </si>
  <si>
    <t>325.3.83</t>
  </si>
  <si>
    <t>20210606-0100</t>
  </si>
  <si>
    <t>319.25.34</t>
  </si>
  <si>
    <t>20210606-0200</t>
  </si>
  <si>
    <t>72.65.0</t>
  </si>
  <si>
    <t>311.0.34</t>
  </si>
  <si>
    <t>20210606-0300</t>
  </si>
  <si>
    <t>20210606-0400</t>
  </si>
  <si>
    <t>306.15.97</t>
  </si>
  <si>
    <t>20210606-0500</t>
  </si>
  <si>
    <t>302.65.62</t>
  </si>
  <si>
    <t>20210606-0600</t>
  </si>
  <si>
    <t>301.1.34</t>
  </si>
  <si>
    <t>20210606-0700</t>
  </si>
  <si>
    <t>307.9.97</t>
  </si>
  <si>
    <t>20210606-0800</t>
  </si>
  <si>
    <t>20210606-0900</t>
  </si>
  <si>
    <t>20210606-1000</t>
  </si>
  <si>
    <t>20210606-1100</t>
  </si>
  <si>
    <t>20210606-1200</t>
  </si>
  <si>
    <t>20210606-1300</t>
  </si>
  <si>
    <t>20210606-1400</t>
  </si>
  <si>
    <t>20210606-1500</t>
  </si>
  <si>
    <t>20210606-1600</t>
  </si>
  <si>
    <t>20210606-1700</t>
  </si>
  <si>
    <t>20210606-1800</t>
  </si>
  <si>
    <t>20210606-1900</t>
  </si>
  <si>
    <t>20210606-2000</t>
  </si>
  <si>
    <t>26.7.0</t>
  </si>
  <si>
    <t>20210606-2100</t>
  </si>
  <si>
    <t>29.55.0</t>
  </si>
  <si>
    <t>20210606-2200</t>
  </si>
  <si>
    <t>37.65.0</t>
  </si>
  <si>
    <t>20210606-2300</t>
  </si>
  <si>
    <t>44.7.0</t>
  </si>
  <si>
    <t>20210607-0000</t>
  </si>
  <si>
    <t>44.6.0</t>
  </si>
  <si>
    <t>20210607-0100</t>
  </si>
  <si>
    <t>38.75.0</t>
  </si>
  <si>
    <t>323.7.83</t>
  </si>
  <si>
    <t>20210607-0200</t>
  </si>
  <si>
    <t>20210607-0300</t>
  </si>
  <si>
    <t>20210607-0400</t>
  </si>
  <si>
    <t>56.5.0</t>
  </si>
  <si>
    <t>20210607-0500</t>
  </si>
  <si>
    <t>20210607-0600</t>
  </si>
  <si>
    <t>20210607-0700</t>
  </si>
  <si>
    <t>322.2.69</t>
  </si>
  <si>
    <t>20210607-0800</t>
  </si>
  <si>
    <t>20210607-0900</t>
  </si>
  <si>
    <t>20210607-1000</t>
  </si>
  <si>
    <t>20210607-1100</t>
  </si>
  <si>
    <t>20210607-1200</t>
  </si>
  <si>
    <t>20210607-1300</t>
  </si>
  <si>
    <t>20210607-1400</t>
  </si>
  <si>
    <t>20210607-1500</t>
  </si>
  <si>
    <t>20210607-1600</t>
  </si>
  <si>
    <t>20210607-1700</t>
  </si>
  <si>
    <t>20210607-1800</t>
  </si>
  <si>
    <t>20210607-1900</t>
  </si>
  <si>
    <t>20210607-2000</t>
  </si>
  <si>
    <t>18.9.0</t>
  </si>
  <si>
    <t>20210607-2100</t>
  </si>
  <si>
    <t>22.3.0</t>
  </si>
  <si>
    <t>20210607-2200</t>
  </si>
  <si>
    <t>20210607-2300</t>
  </si>
  <si>
    <t>20210608-0000</t>
  </si>
  <si>
    <t>31.3.0</t>
  </si>
  <si>
    <t>20210608-0100</t>
  </si>
  <si>
    <t>33.65.9</t>
  </si>
  <si>
    <t>20210608-0200</t>
  </si>
  <si>
    <t>20210608-0300</t>
  </si>
  <si>
    <t>4.9.0</t>
  </si>
  <si>
    <t>20210608-0400</t>
  </si>
  <si>
    <t>43.8.0</t>
  </si>
  <si>
    <t>20210608-0500</t>
  </si>
  <si>
    <t>20210608-0600</t>
  </si>
  <si>
    <t>316.4.83</t>
  </si>
  <si>
    <t>20210608-0700</t>
  </si>
  <si>
    <t>322.6.69</t>
  </si>
  <si>
    <t>20210608-0800</t>
  </si>
  <si>
    <t>20210608-0900</t>
  </si>
  <si>
    <t>20210608-1000</t>
  </si>
  <si>
    <t>20210608-1100</t>
  </si>
  <si>
    <t>20210608-1200</t>
  </si>
  <si>
    <t>20210608-1300</t>
  </si>
  <si>
    <t>20210608-1400</t>
  </si>
  <si>
    <t>20210608-1500</t>
  </si>
  <si>
    <t>20210608-1600</t>
  </si>
  <si>
    <t>20210608-1700</t>
  </si>
  <si>
    <t>20210608-1800</t>
  </si>
  <si>
    <t>20210608-1900</t>
  </si>
  <si>
    <t>20210608-2000</t>
  </si>
  <si>
    <t>18.3.0</t>
  </si>
  <si>
    <t>20210608-2100</t>
  </si>
  <si>
    <t>26.95.0</t>
  </si>
  <si>
    <t>20210608-2200</t>
  </si>
  <si>
    <t>27.6.0</t>
  </si>
  <si>
    <t>20210608-2300</t>
  </si>
  <si>
    <t>28.35.0</t>
  </si>
  <si>
    <t>20210609-0000</t>
  </si>
  <si>
    <t>29.2.0</t>
  </si>
  <si>
    <t>20210609-0100</t>
  </si>
  <si>
    <t>20210609-0200</t>
  </si>
  <si>
    <t>20210609-0300</t>
  </si>
  <si>
    <t>20210609-0400</t>
  </si>
  <si>
    <t>42.45.0</t>
  </si>
  <si>
    <t>20210609-0500</t>
  </si>
  <si>
    <t>20210609-0600</t>
  </si>
  <si>
    <t>20210609-0700</t>
  </si>
  <si>
    <t>20210609-0800</t>
  </si>
  <si>
    <t>20210609-0900</t>
  </si>
  <si>
    <t>20210609-1000</t>
  </si>
  <si>
    <t>20210609-1100</t>
  </si>
  <si>
    <t>20210609-1200</t>
  </si>
  <si>
    <t>20210609-1300</t>
  </si>
  <si>
    <t>20210609-1400</t>
  </si>
  <si>
    <t>20210609-1500</t>
  </si>
  <si>
    <t>20210609-1600</t>
  </si>
  <si>
    <t>20210609-1700</t>
  </si>
  <si>
    <t>20210609-1800</t>
  </si>
  <si>
    <t>20210609-1900</t>
  </si>
  <si>
    <t>20210609-2000</t>
  </si>
  <si>
    <t>14.3.0</t>
  </si>
  <si>
    <t>20210609-2100</t>
  </si>
  <si>
    <t>16.85.0</t>
  </si>
  <si>
    <t>20210609-2200</t>
  </si>
  <si>
    <t>19.25.0</t>
  </si>
  <si>
    <t>20210609-2300</t>
  </si>
  <si>
    <t>20210610-0000</t>
  </si>
  <si>
    <t>28.25.0</t>
  </si>
  <si>
    <t>20210610-0100</t>
  </si>
  <si>
    <t>31.5.0</t>
  </si>
  <si>
    <t>20210610-0200</t>
  </si>
  <si>
    <t>34.45.0</t>
  </si>
  <si>
    <t>20210610-0300</t>
  </si>
  <si>
    <t>20210610-0400</t>
  </si>
  <si>
    <t>20210610-0500</t>
  </si>
  <si>
    <t>318.15.97</t>
  </si>
  <si>
    <t>20210610-0600</t>
  </si>
  <si>
    <t>317.0.97</t>
  </si>
  <si>
    <t>20210610-0700</t>
  </si>
  <si>
    <t>325.7.69</t>
  </si>
  <si>
    <t>20210610-0800</t>
  </si>
  <si>
    <t>20210610-0900</t>
  </si>
  <si>
    <t>20210610-1000</t>
  </si>
  <si>
    <t>20210610-1100</t>
  </si>
  <si>
    <t>20210610-1200</t>
  </si>
  <si>
    <t>20210610-1300</t>
  </si>
  <si>
    <t>20210610-1400</t>
  </si>
  <si>
    <t>20210610-1500</t>
  </si>
  <si>
    <t>20210610-1600</t>
  </si>
  <si>
    <t>20210610-1700</t>
  </si>
  <si>
    <t>20210610-1800</t>
  </si>
  <si>
    <t>20210610-1900</t>
  </si>
  <si>
    <t>20210610-2000</t>
  </si>
  <si>
    <t>15.55.0</t>
  </si>
  <si>
    <t>20210610-2100</t>
  </si>
  <si>
    <t>20210610-2200</t>
  </si>
  <si>
    <t>21.7.0</t>
  </si>
  <si>
    <t>20210610-2300</t>
  </si>
  <si>
    <t>25.6.0</t>
  </si>
  <si>
    <t>20210611-0000</t>
  </si>
  <si>
    <t>27.35.0</t>
  </si>
  <si>
    <t>20210611-0100</t>
  </si>
  <si>
    <t>31.45.0</t>
  </si>
  <si>
    <t>20210611-0200</t>
  </si>
  <si>
    <t>36.3.0</t>
  </si>
  <si>
    <t>20210611-0300</t>
  </si>
  <si>
    <t>4.35.0</t>
  </si>
  <si>
    <t>20210611-0400</t>
  </si>
  <si>
    <t>20210611-0500</t>
  </si>
  <si>
    <t>20210611-0600</t>
  </si>
  <si>
    <t>20210611-0700</t>
  </si>
  <si>
    <t>20210611-0800</t>
  </si>
  <si>
    <t>20210611-0900</t>
  </si>
  <si>
    <t>20210611-1000</t>
  </si>
  <si>
    <t>20210611-1100</t>
  </si>
  <si>
    <t>20210611-1200</t>
  </si>
  <si>
    <t>20210611-1300</t>
  </si>
  <si>
    <t>20210611-1400</t>
  </si>
  <si>
    <t>20210611-1500</t>
  </si>
  <si>
    <t>20210611-1600</t>
  </si>
  <si>
    <t>20210611-1700</t>
  </si>
  <si>
    <t>20210611-1800</t>
  </si>
  <si>
    <t>20210611-1900</t>
  </si>
  <si>
    <t>20210611-2000</t>
  </si>
  <si>
    <t>23.6.0</t>
  </si>
  <si>
    <t>20210611-2100</t>
  </si>
  <si>
    <t>20210611-2200</t>
  </si>
  <si>
    <t>33.15.0</t>
  </si>
  <si>
    <t>20210611-2300</t>
  </si>
  <si>
    <t>42.25.0</t>
  </si>
  <si>
    <t>20210612-0000</t>
  </si>
  <si>
    <t>38.5.0</t>
  </si>
  <si>
    <t>337.7.48</t>
  </si>
  <si>
    <t>20210612-0100</t>
  </si>
  <si>
    <t>20210612-0200</t>
  </si>
  <si>
    <t>47.9.0</t>
  </si>
  <si>
    <t>20210612-0300</t>
  </si>
  <si>
    <t>20210612-0400</t>
  </si>
  <si>
    <t>20210612-0500</t>
  </si>
  <si>
    <t>20210612-0600</t>
  </si>
  <si>
    <t>20210612-0700</t>
  </si>
  <si>
    <t>20210612-0800</t>
  </si>
  <si>
    <t>20210612-0900</t>
  </si>
  <si>
    <t>20210612-1000</t>
  </si>
  <si>
    <t>20210612-1100</t>
  </si>
  <si>
    <t>20210612-1200</t>
  </si>
  <si>
    <t>20210612-1300</t>
  </si>
  <si>
    <t>20210612-1400</t>
  </si>
  <si>
    <t>20210612-1500</t>
  </si>
  <si>
    <t>20210612-1600</t>
  </si>
  <si>
    <t>20210612-1700</t>
  </si>
  <si>
    <t>20210612-1800</t>
  </si>
  <si>
    <t>20210612-1900</t>
  </si>
  <si>
    <t>20210612-2000</t>
  </si>
  <si>
    <t>20210612-2100</t>
  </si>
  <si>
    <t>20210612-2200</t>
  </si>
  <si>
    <t>20210612-2300</t>
  </si>
  <si>
    <t>27.45.0</t>
  </si>
  <si>
    <t>20210613-0000</t>
  </si>
  <si>
    <t>3.4.0</t>
  </si>
  <si>
    <t>20210613-0100</t>
  </si>
  <si>
    <t>20210613-0200</t>
  </si>
  <si>
    <t>20210613-0300</t>
  </si>
  <si>
    <t>38.65.0</t>
  </si>
  <si>
    <t>20210613-0400</t>
  </si>
  <si>
    <t>41.45.0</t>
  </si>
  <si>
    <t>20210613-0500</t>
  </si>
  <si>
    <t>20210613-0600</t>
  </si>
  <si>
    <t>20210613-0700</t>
  </si>
  <si>
    <t>20210613-0800</t>
  </si>
  <si>
    <t>20210613-0900</t>
  </si>
  <si>
    <t>20210613-1000</t>
  </si>
  <si>
    <t>20210613-1100</t>
  </si>
  <si>
    <t>20210613-1200</t>
  </si>
  <si>
    <t>20210613-1300</t>
  </si>
  <si>
    <t>20210613-1400</t>
  </si>
  <si>
    <t>20210613-1500</t>
  </si>
  <si>
    <t>20210613-1600</t>
  </si>
  <si>
    <t>20210613-1700</t>
  </si>
  <si>
    <t>20210613-1800</t>
  </si>
  <si>
    <t>20210613-1900</t>
  </si>
  <si>
    <t>20210613-2000</t>
  </si>
  <si>
    <t>38.55.0</t>
  </si>
  <si>
    <t>20210613-2100</t>
  </si>
  <si>
    <t>42.65.0</t>
  </si>
  <si>
    <t>20210613-2200</t>
  </si>
  <si>
    <t>47.15.0</t>
  </si>
  <si>
    <t>20210613-2300</t>
  </si>
  <si>
    <t>20210614-0000</t>
  </si>
  <si>
    <t>49.95.0</t>
  </si>
  <si>
    <t>20210614-0100</t>
  </si>
  <si>
    <t>48.5.0</t>
  </si>
  <si>
    <t>20210614-0200</t>
  </si>
  <si>
    <t>20210614-0300</t>
  </si>
  <si>
    <t>20210614-0400</t>
  </si>
  <si>
    <t>20210614-0500</t>
  </si>
  <si>
    <t>20210614-0600</t>
  </si>
  <si>
    <t>20210614-0700</t>
  </si>
  <si>
    <t>20210614-0800</t>
  </si>
  <si>
    <t>20210614-0900</t>
  </si>
  <si>
    <t>20210614-1000</t>
  </si>
  <si>
    <t>358.8.76</t>
  </si>
  <si>
    <t>20210614-1100</t>
  </si>
  <si>
    <t>371.0.28</t>
  </si>
  <si>
    <t>20210614-1200</t>
  </si>
  <si>
    <t>375.65.48</t>
  </si>
  <si>
    <t>20210614-1300</t>
  </si>
  <si>
    <t>389.2.97</t>
  </si>
  <si>
    <t>20210614-1400</t>
  </si>
  <si>
    <t>20210614-1500</t>
  </si>
  <si>
    <t>20210614-1600</t>
  </si>
  <si>
    <t>20210614-1700</t>
  </si>
  <si>
    <t>20210614-1800</t>
  </si>
  <si>
    <t>20210614-1900</t>
  </si>
  <si>
    <t>20210614-2000</t>
  </si>
  <si>
    <t>18.5.0</t>
  </si>
  <si>
    <t>20210614-2100</t>
  </si>
  <si>
    <t>25.3.0</t>
  </si>
  <si>
    <t>20210614-2200</t>
  </si>
  <si>
    <t>3.1.0</t>
  </si>
  <si>
    <t>20210614-2300</t>
  </si>
  <si>
    <t>35.65.0</t>
  </si>
  <si>
    <t>20210615-0000</t>
  </si>
  <si>
    <t>20210615-0100</t>
  </si>
  <si>
    <t>20210615-0200</t>
  </si>
  <si>
    <t>4.6.0</t>
  </si>
  <si>
    <t>334.4.83</t>
  </si>
  <si>
    <t>20210615-0300</t>
  </si>
  <si>
    <t>20210615-0400</t>
  </si>
  <si>
    <t>20210615-0500</t>
  </si>
  <si>
    <t>20210615-0600</t>
  </si>
  <si>
    <t>329.55.76</t>
  </si>
  <si>
    <t>20210615-0700</t>
  </si>
  <si>
    <t>20210615-0800</t>
  </si>
  <si>
    <t>20210615-0900</t>
  </si>
  <si>
    <t>20210615-1000</t>
  </si>
  <si>
    <t>20210615-1100</t>
  </si>
  <si>
    <t>20210615-1200</t>
  </si>
  <si>
    <t>20210615-1300</t>
  </si>
  <si>
    <t>20210615-1400</t>
  </si>
  <si>
    <t>20210615-1500</t>
  </si>
  <si>
    <t>20210615-1600</t>
  </si>
  <si>
    <t>20210615-1700</t>
  </si>
  <si>
    <t>20210615-1800</t>
  </si>
  <si>
    <t>20210615-1900</t>
  </si>
  <si>
    <t>20210615-2000</t>
  </si>
  <si>
    <t>26.65.0</t>
  </si>
  <si>
    <t>20210615-2100</t>
  </si>
  <si>
    <t>29.3.0</t>
  </si>
  <si>
    <t>20210615-2200</t>
  </si>
  <si>
    <t>20210615-2300</t>
  </si>
  <si>
    <t>34.5.0</t>
  </si>
  <si>
    <t>20210616-0000</t>
  </si>
  <si>
    <t>20210616-0100</t>
  </si>
  <si>
    <t>39.45.0</t>
  </si>
  <si>
    <t>20210616-0200</t>
  </si>
  <si>
    <t>20210616-0300</t>
  </si>
  <si>
    <t>20210616-0400</t>
  </si>
  <si>
    <t>20210616-0500</t>
  </si>
  <si>
    <t>346.4.97</t>
  </si>
  <si>
    <t>20210616-0600</t>
  </si>
  <si>
    <t>342.75.76</t>
  </si>
  <si>
    <t>20210616-0700</t>
  </si>
  <si>
    <t>20210616-0800</t>
  </si>
  <si>
    <t>20210616-0900</t>
  </si>
  <si>
    <t>365.75.97</t>
  </si>
  <si>
    <t>20210616-1000</t>
  </si>
  <si>
    <t>371.4.48</t>
  </si>
  <si>
    <t>20210616-1100</t>
  </si>
  <si>
    <t>20210616-1200</t>
  </si>
  <si>
    <t>20210616-1300</t>
  </si>
  <si>
    <t>20210616-1400</t>
  </si>
  <si>
    <t>20210616-1500</t>
  </si>
  <si>
    <t>20210616-1600</t>
  </si>
  <si>
    <t>20210616-1700</t>
  </si>
  <si>
    <t>20210616-1800</t>
  </si>
  <si>
    <t>20210616-1900</t>
  </si>
  <si>
    <t>20210616-2000</t>
  </si>
  <si>
    <t>26.0.0</t>
  </si>
  <si>
    <t>20210616-2100</t>
  </si>
  <si>
    <t>28.75.0</t>
  </si>
  <si>
    <t>20210616-2200</t>
  </si>
  <si>
    <t>3.8.0</t>
  </si>
  <si>
    <t>20210616-2300</t>
  </si>
  <si>
    <t>31.7.0</t>
  </si>
  <si>
    <t>20210617-0000</t>
  </si>
  <si>
    <t>35.1.0</t>
  </si>
  <si>
    <t>20210617-0100</t>
  </si>
  <si>
    <t>20210617-0200</t>
  </si>
  <si>
    <t>20210617-0300</t>
  </si>
  <si>
    <t>20210617-0400</t>
  </si>
  <si>
    <t>20210617-0500</t>
  </si>
  <si>
    <t>20210617-0600</t>
  </si>
  <si>
    <t>20210617-0700</t>
  </si>
  <si>
    <t>20210617-0800</t>
  </si>
  <si>
    <t>20210617-0900</t>
  </si>
  <si>
    <t>20210617-1000</t>
  </si>
  <si>
    <t>20210617-1100</t>
  </si>
  <si>
    <t>20210617-1200</t>
  </si>
  <si>
    <t>20210617-1300</t>
  </si>
  <si>
    <t>20210617-1400</t>
  </si>
  <si>
    <t>20210617-1500</t>
  </si>
  <si>
    <t>20210617-1600</t>
  </si>
  <si>
    <t>20210617-1700</t>
  </si>
  <si>
    <t>20210617-1800</t>
  </si>
  <si>
    <t>20210617-1900</t>
  </si>
  <si>
    <t>20210617-2000</t>
  </si>
  <si>
    <t>20210617-2100</t>
  </si>
  <si>
    <t>7.45.0</t>
  </si>
  <si>
    <t>20210617-2200</t>
  </si>
  <si>
    <t>78.1.0</t>
  </si>
  <si>
    <t>20210617-2300</t>
  </si>
  <si>
    <t>8.8.0</t>
  </si>
  <si>
    <t>20210618-0000</t>
  </si>
  <si>
    <t>83.6.0</t>
  </si>
  <si>
    <t>20210618-0100</t>
  </si>
  <si>
    <t>20210618-0200</t>
  </si>
  <si>
    <t>20210618-0300</t>
  </si>
  <si>
    <t>20210618-0400</t>
  </si>
  <si>
    <t>333.65.76</t>
  </si>
  <si>
    <t>20210618-0500</t>
  </si>
  <si>
    <t>342.15.76</t>
  </si>
  <si>
    <t>20210618-0600</t>
  </si>
  <si>
    <t>20210618-0700</t>
  </si>
  <si>
    <t>20210618-0800</t>
  </si>
  <si>
    <t>20210618-0900</t>
  </si>
  <si>
    <t>20210618-1000</t>
  </si>
  <si>
    <t>20210618-1100</t>
  </si>
  <si>
    <t>20210618-1200</t>
  </si>
  <si>
    <t>20210618-1300</t>
  </si>
  <si>
    <t>20210618-1400</t>
  </si>
  <si>
    <t>20210618-1500</t>
  </si>
  <si>
    <t>20210618-1600</t>
  </si>
  <si>
    <t>20210618-1700</t>
  </si>
  <si>
    <t>20210618-1800</t>
  </si>
  <si>
    <t>20210618-1900</t>
  </si>
  <si>
    <t>20210618-2000</t>
  </si>
  <si>
    <t>20210618-2100</t>
  </si>
  <si>
    <t>20210618-2200</t>
  </si>
  <si>
    <t>20210618-2300</t>
  </si>
  <si>
    <t>318.95.83</t>
  </si>
  <si>
    <t>20210619-0000</t>
  </si>
  <si>
    <t>62.85.0</t>
  </si>
  <si>
    <t>20210619-0100</t>
  </si>
  <si>
    <t>20210619-0200</t>
  </si>
  <si>
    <t>20210619-0300</t>
  </si>
  <si>
    <t>20210619-0400</t>
  </si>
  <si>
    <t>20210619-0500</t>
  </si>
  <si>
    <t>20210619-0600</t>
  </si>
  <si>
    <t>20210619-0700</t>
  </si>
  <si>
    <t>112.0.0</t>
  </si>
  <si>
    <t>20210619-0800</t>
  </si>
  <si>
    <t>20210619-0900</t>
  </si>
  <si>
    <t>20210619-1000</t>
  </si>
  <si>
    <t>20210619-1100</t>
  </si>
  <si>
    <t>20210619-1200</t>
  </si>
  <si>
    <t>20210619-1300</t>
  </si>
  <si>
    <t>20210619-1400</t>
  </si>
  <si>
    <t>20210619-1500</t>
  </si>
  <si>
    <t>20210619-1600</t>
  </si>
  <si>
    <t>20210619-1700</t>
  </si>
  <si>
    <t>51.0.0</t>
  </si>
  <si>
    <t>20210619-1800</t>
  </si>
  <si>
    <t>20210619-1900</t>
  </si>
  <si>
    <t>18.0.0</t>
  </si>
  <si>
    <t>20210619-2000</t>
  </si>
  <si>
    <t>20210619-2100</t>
  </si>
  <si>
    <t>20210619-2200</t>
  </si>
  <si>
    <t>20210619-2300</t>
  </si>
  <si>
    <t>47.4.0</t>
  </si>
  <si>
    <t>20210620-0000</t>
  </si>
  <si>
    <t>20210620-0100</t>
  </si>
  <si>
    <t>20210620-0200</t>
  </si>
  <si>
    <t>20210620-0300</t>
  </si>
  <si>
    <t>20210620-0400</t>
  </si>
  <si>
    <t>20210620-0500</t>
  </si>
  <si>
    <t>20210620-0600</t>
  </si>
  <si>
    <t>20210620-0700</t>
  </si>
  <si>
    <t>20210620-0800</t>
  </si>
  <si>
    <t>20210620-0900</t>
  </si>
  <si>
    <t>20210620-1000</t>
  </si>
  <si>
    <t>20210620-1100</t>
  </si>
  <si>
    <t>20210620-1200</t>
  </si>
  <si>
    <t>20210620-1300</t>
  </si>
  <si>
    <t>187.0.0</t>
  </si>
  <si>
    <t>20210620-1400</t>
  </si>
  <si>
    <t>20210620-1500</t>
  </si>
  <si>
    <t>20210620-1600</t>
  </si>
  <si>
    <t>20210620-1700</t>
  </si>
  <si>
    <t>20210620-1800</t>
  </si>
  <si>
    <t>20210620-1900</t>
  </si>
  <si>
    <t>20210620-2000</t>
  </si>
  <si>
    <t>20210620-2100</t>
  </si>
  <si>
    <t>20210620-2200</t>
  </si>
  <si>
    <t>67.95.0</t>
  </si>
  <si>
    <t>20210620-2300</t>
  </si>
  <si>
    <t>72.8.0</t>
  </si>
  <si>
    <t>20210621-0000</t>
  </si>
  <si>
    <t>77.95.0</t>
  </si>
  <si>
    <t>20210621-0100</t>
  </si>
  <si>
    <t>8.75.0</t>
  </si>
  <si>
    <t>20210621-0200</t>
  </si>
  <si>
    <t>83.55.0</t>
  </si>
  <si>
    <t>20210621-0300</t>
  </si>
  <si>
    <t>20210621-0400</t>
  </si>
  <si>
    <t>83.45.0</t>
  </si>
  <si>
    <t>20210621-0500</t>
  </si>
  <si>
    <t>20210621-0600</t>
  </si>
  <si>
    <t>20210621-0700</t>
  </si>
  <si>
    <t>20210621-0800</t>
  </si>
  <si>
    <t>20210621-0900</t>
  </si>
  <si>
    <t>20210621-1000</t>
  </si>
  <si>
    <t>20210621-1100</t>
  </si>
  <si>
    <t>20210621-1200</t>
  </si>
  <si>
    <t>20210621-1300</t>
  </si>
  <si>
    <t>20210621-1400</t>
  </si>
  <si>
    <t>20210621-1500</t>
  </si>
  <si>
    <t>20210621-1600</t>
  </si>
  <si>
    <t>20210621-1700</t>
  </si>
  <si>
    <t>20210621-1800</t>
  </si>
  <si>
    <t>20210621-1900</t>
  </si>
  <si>
    <t>20210621-2000</t>
  </si>
  <si>
    <t>20210621-2100</t>
  </si>
  <si>
    <t>20210621-2200</t>
  </si>
  <si>
    <t>20210621-2300</t>
  </si>
  <si>
    <t>20210622-0000</t>
  </si>
  <si>
    <t>20210622-0100</t>
  </si>
  <si>
    <t>20210622-0200</t>
  </si>
  <si>
    <t>67.25.0</t>
  </si>
  <si>
    <t>20210622-0300</t>
  </si>
  <si>
    <t>20210622-0400</t>
  </si>
  <si>
    <t>20210622-0500</t>
  </si>
  <si>
    <t>20210622-0600</t>
  </si>
  <si>
    <t>20210622-0700</t>
  </si>
  <si>
    <t>20210622-0800</t>
  </si>
  <si>
    <t>20210622-0900</t>
  </si>
  <si>
    <t>20210622-1000</t>
  </si>
  <si>
    <t>20210622-1100</t>
  </si>
  <si>
    <t>20210622-1200</t>
  </si>
  <si>
    <t>20210622-1300</t>
  </si>
  <si>
    <t>20210622-1400</t>
  </si>
  <si>
    <t>20210622-1500</t>
  </si>
  <si>
    <t>20210622-1600</t>
  </si>
  <si>
    <t>20210622-1700</t>
  </si>
  <si>
    <t>20210622-1800</t>
  </si>
  <si>
    <t>20210622-1900</t>
  </si>
  <si>
    <t>20210622-2000</t>
  </si>
  <si>
    <t>20210622-2100</t>
  </si>
  <si>
    <t>20210622-2200</t>
  </si>
  <si>
    <t>65.35.0</t>
  </si>
  <si>
    <t>20210622-2300</t>
  </si>
  <si>
    <t>67.55.0</t>
  </si>
  <si>
    <t>20210623-0000</t>
  </si>
  <si>
    <t>306.75.97</t>
  </si>
  <si>
    <t>20210623-0100</t>
  </si>
  <si>
    <t>20210623-0200</t>
  </si>
  <si>
    <t>20210623-0300</t>
  </si>
  <si>
    <t>20210623-0400</t>
  </si>
  <si>
    <t>20210623-0500</t>
  </si>
  <si>
    <t>20210623-0600</t>
  </si>
  <si>
    <t>20210623-0700</t>
  </si>
  <si>
    <t>20210623-0800</t>
  </si>
  <si>
    <t>20210623-0900</t>
  </si>
  <si>
    <t>20210623-1000</t>
  </si>
  <si>
    <t>20210623-1100</t>
  </si>
  <si>
    <t>20210623-1200</t>
  </si>
  <si>
    <t>20210623-1300</t>
  </si>
  <si>
    <t>20210623-1400</t>
  </si>
  <si>
    <t>20210623-1500</t>
  </si>
  <si>
    <t>20210623-1600</t>
  </si>
  <si>
    <t>20210623-1700</t>
  </si>
  <si>
    <t>20210623-1800</t>
  </si>
  <si>
    <t>20210623-1900</t>
  </si>
  <si>
    <t>345.25.69</t>
  </si>
  <si>
    <t>20210623-2000</t>
  </si>
  <si>
    <t>33.15.34</t>
  </si>
  <si>
    <t>20210623-2100</t>
  </si>
  <si>
    <t>20210623-2200</t>
  </si>
  <si>
    <t>20210623-2300</t>
  </si>
  <si>
    <t>20210624-0000</t>
  </si>
  <si>
    <t>41.5.0</t>
  </si>
  <si>
    <t>20210624-0100</t>
  </si>
  <si>
    <t>45.7.0</t>
  </si>
  <si>
    <t>20210624-0200</t>
  </si>
  <si>
    <t>20210624-0300</t>
  </si>
  <si>
    <t>20210624-0400</t>
  </si>
  <si>
    <t>8.65.0</t>
  </si>
  <si>
    <t>20210624-0500</t>
  </si>
  <si>
    <t>20210624-0600</t>
  </si>
  <si>
    <t>20210624-0700</t>
  </si>
  <si>
    <t>20210624-0800</t>
  </si>
  <si>
    <t>20210624-0900</t>
  </si>
  <si>
    <t>20210624-1000</t>
  </si>
  <si>
    <t>20210624-1100</t>
  </si>
  <si>
    <t>349.3.9</t>
  </si>
  <si>
    <t>20210624-1200</t>
  </si>
  <si>
    <t>356.1.28</t>
  </si>
  <si>
    <t>20210624-1300</t>
  </si>
  <si>
    <t>369.5.34</t>
  </si>
  <si>
    <t>20210624-1400</t>
  </si>
  <si>
    <t>364.0.62</t>
  </si>
  <si>
    <t>20210624-1500</t>
  </si>
  <si>
    <t>37.4.76</t>
  </si>
  <si>
    <t>20210624-1600</t>
  </si>
  <si>
    <t>37.2.9</t>
  </si>
  <si>
    <t>20210624-1700</t>
  </si>
  <si>
    <t>357.5.83</t>
  </si>
  <si>
    <t>20210624-1800</t>
  </si>
  <si>
    <t>20210624-1900</t>
  </si>
  <si>
    <t>20210624-2000</t>
  </si>
  <si>
    <t>26.25.0</t>
  </si>
  <si>
    <t>20210624-2100</t>
  </si>
  <si>
    <t>29.85.0</t>
  </si>
  <si>
    <t>20210624-2200</t>
  </si>
  <si>
    <t>35.4.0</t>
  </si>
  <si>
    <t>20210624-2300</t>
  </si>
  <si>
    <t>20210625-0000</t>
  </si>
  <si>
    <t>20210625-0100</t>
  </si>
  <si>
    <t>53.35.0</t>
  </si>
  <si>
    <t>20210625-0200</t>
  </si>
  <si>
    <t>20210625-0300</t>
  </si>
  <si>
    <t>20210625-0400</t>
  </si>
  <si>
    <t>20210625-0500</t>
  </si>
  <si>
    <t>20210625-0600</t>
  </si>
  <si>
    <t>20210625-0700</t>
  </si>
  <si>
    <t>20210625-0800</t>
  </si>
  <si>
    <t>20210625-0900</t>
  </si>
  <si>
    <t>20210625-1000</t>
  </si>
  <si>
    <t>20210625-1100</t>
  </si>
  <si>
    <t>20210625-1200</t>
  </si>
  <si>
    <t>20210625-1300</t>
  </si>
  <si>
    <t>369.85.97</t>
  </si>
  <si>
    <t>20210625-1400</t>
  </si>
  <si>
    <t>20210625-1500</t>
  </si>
  <si>
    <t>20210625-1600</t>
  </si>
  <si>
    <t>20210625-1700</t>
  </si>
  <si>
    <t>20210625-1800</t>
  </si>
  <si>
    <t>20210625-1900</t>
  </si>
  <si>
    <t>20210625-2000</t>
  </si>
  <si>
    <t>21.6.0</t>
  </si>
  <si>
    <t>20210625-2100</t>
  </si>
  <si>
    <t>24.5.0</t>
  </si>
  <si>
    <t>20210625-2200</t>
  </si>
  <si>
    <t>20210625-2300</t>
  </si>
  <si>
    <t>20210626-0000</t>
  </si>
  <si>
    <t>352.4.55</t>
  </si>
  <si>
    <t>20210626-0100</t>
  </si>
  <si>
    <t>43.5.0</t>
  </si>
  <si>
    <t>20210626-0200</t>
  </si>
  <si>
    <t>20210626-0300</t>
  </si>
  <si>
    <t>20210626-0400</t>
  </si>
  <si>
    <t>20210626-0500</t>
  </si>
  <si>
    <t>20210626-0600</t>
  </si>
  <si>
    <t>20210626-0700</t>
  </si>
  <si>
    <t>20210626-0800</t>
  </si>
  <si>
    <t>20210626-0900</t>
  </si>
  <si>
    <t>20210626-1000</t>
  </si>
  <si>
    <t>20210626-1100</t>
  </si>
  <si>
    <t>20210626-1200</t>
  </si>
  <si>
    <t>20210626-1300</t>
  </si>
  <si>
    <t>20210626-1400</t>
  </si>
  <si>
    <t>20210626-1500</t>
  </si>
  <si>
    <t>20210626-1600</t>
  </si>
  <si>
    <t>20210626-1700</t>
  </si>
  <si>
    <t>20210626-1800</t>
  </si>
  <si>
    <t>20210626-1900</t>
  </si>
  <si>
    <t>20210626-2000</t>
  </si>
  <si>
    <t>22.2.0</t>
  </si>
  <si>
    <t>20210626-2100</t>
  </si>
  <si>
    <t>24.4.0</t>
  </si>
  <si>
    <t>20210626-2200</t>
  </si>
  <si>
    <t>26.85.0</t>
  </si>
  <si>
    <t>20210626-2300</t>
  </si>
  <si>
    <t>29.7.0</t>
  </si>
  <si>
    <t>20210627-0000</t>
  </si>
  <si>
    <t>31.85.0</t>
  </si>
  <si>
    <t>20210627-0100</t>
  </si>
  <si>
    <t>20210627-0200</t>
  </si>
  <si>
    <t>20210627-0300</t>
  </si>
  <si>
    <t>20210627-0400</t>
  </si>
  <si>
    <t>37.25.0</t>
  </si>
  <si>
    <t>20210627-0500</t>
  </si>
  <si>
    <t>20210627-0600</t>
  </si>
  <si>
    <t>20210627-0700</t>
  </si>
  <si>
    <t>20210627-0800</t>
  </si>
  <si>
    <t>20210627-0900</t>
  </si>
  <si>
    <t>20210627-1000</t>
  </si>
  <si>
    <t>20210627-1100</t>
  </si>
  <si>
    <t>20210627-1200</t>
  </si>
  <si>
    <t>20210627-1300</t>
  </si>
  <si>
    <t>20210627-1400</t>
  </si>
  <si>
    <t>20210627-1500</t>
  </si>
  <si>
    <t>20210627-1600</t>
  </si>
  <si>
    <t>20210627-1700</t>
  </si>
  <si>
    <t>20210627-1800</t>
  </si>
  <si>
    <t>20210627-1900</t>
  </si>
  <si>
    <t>20210627-2000</t>
  </si>
  <si>
    <t>20210627-2100</t>
  </si>
  <si>
    <t>20210627-2200</t>
  </si>
  <si>
    <t>20210627-2300</t>
  </si>
  <si>
    <t>20210628-0000</t>
  </si>
  <si>
    <t>20210628-0100</t>
  </si>
  <si>
    <t>4.1.0</t>
  </si>
  <si>
    <t>20210628-0200</t>
  </si>
  <si>
    <t>41.3.0</t>
  </si>
  <si>
    <t>20210628-0300</t>
  </si>
  <si>
    <t>20210628-0400</t>
  </si>
  <si>
    <t>44.5.0</t>
  </si>
  <si>
    <t>20210628-0500</t>
  </si>
  <si>
    <t>20210628-0600</t>
  </si>
  <si>
    <t>20210628-0700</t>
  </si>
  <si>
    <t>20210628-0800</t>
  </si>
  <si>
    <t>20210628-0900</t>
  </si>
  <si>
    <t>20210628-1000</t>
  </si>
  <si>
    <t>20210628-1100</t>
  </si>
  <si>
    <t>20210628-1200</t>
  </si>
  <si>
    <t>20210628-1300</t>
  </si>
  <si>
    <t>20210628-1400</t>
  </si>
  <si>
    <t>20210628-1500</t>
  </si>
  <si>
    <t>20210628-1600</t>
  </si>
  <si>
    <t>20210628-1700</t>
  </si>
  <si>
    <t>20210628-1800</t>
  </si>
  <si>
    <t>20210628-1900</t>
  </si>
  <si>
    <t>20210628-2000</t>
  </si>
  <si>
    <t>18.2.0</t>
  </si>
  <si>
    <t>20210628-2100</t>
  </si>
  <si>
    <t>22.65.0</t>
  </si>
  <si>
    <t>20210628-2200</t>
  </si>
  <si>
    <t>27.5.0</t>
  </si>
  <si>
    <t>20210628-2300</t>
  </si>
  <si>
    <t>20210629-0000</t>
  </si>
  <si>
    <t>20210629-0100</t>
  </si>
  <si>
    <t>20210629-0200</t>
  </si>
  <si>
    <t>20210629-0300</t>
  </si>
  <si>
    <t>20210629-0400</t>
  </si>
  <si>
    <t>20210629-0500</t>
  </si>
  <si>
    <t>20210629-0600</t>
  </si>
  <si>
    <t>297.5.76</t>
  </si>
  <si>
    <t>20210629-0700</t>
  </si>
  <si>
    <t>3.35.34</t>
  </si>
  <si>
    <t>20210629-0800</t>
  </si>
  <si>
    <t>307.3.14</t>
  </si>
  <si>
    <t>20210629-0900</t>
  </si>
  <si>
    <t>315.45.21</t>
  </si>
  <si>
    <t>20210629-1000</t>
  </si>
  <si>
    <t>322.6.76</t>
  </si>
  <si>
    <t>20210629-1100</t>
  </si>
  <si>
    <t>20210629-1200</t>
  </si>
  <si>
    <t>20210629-1300</t>
  </si>
  <si>
    <t>20210629-1400</t>
  </si>
  <si>
    <t>20210629-1500</t>
  </si>
  <si>
    <t>20210629-1600</t>
  </si>
  <si>
    <t>20210629-1700</t>
  </si>
  <si>
    <t>20210629-1800</t>
  </si>
  <si>
    <t>20210629-1900</t>
  </si>
  <si>
    <t>20210629-2000</t>
  </si>
  <si>
    <t>16.1.0</t>
  </si>
  <si>
    <t>20210629-2100</t>
  </si>
  <si>
    <t>19.75.0</t>
  </si>
  <si>
    <t>20210629-2200</t>
  </si>
  <si>
    <t>20210629-2300</t>
  </si>
  <si>
    <t>25.2.0</t>
  </si>
  <si>
    <t>20210630-0000</t>
  </si>
  <si>
    <t>29.5.0</t>
  </si>
  <si>
    <t>20210630-0100</t>
  </si>
  <si>
    <t>20210630-0200</t>
  </si>
  <si>
    <t>20210630-0300</t>
  </si>
  <si>
    <t>39.4.0</t>
  </si>
  <si>
    <t>20210630-0400</t>
  </si>
  <si>
    <t>20210630-0500</t>
  </si>
  <si>
    <t>20210630-0600</t>
  </si>
  <si>
    <t>20210630-0700</t>
  </si>
  <si>
    <t>317.0.76</t>
  </si>
  <si>
    <t>20210630-0800</t>
  </si>
  <si>
    <t>20210630-0900</t>
  </si>
  <si>
    <t>20210630-1000</t>
  </si>
  <si>
    <t>20210630-1100</t>
  </si>
  <si>
    <t>20210630-1200</t>
  </si>
  <si>
    <t>20210630-1300</t>
  </si>
  <si>
    <t>20210630-1400</t>
  </si>
  <si>
    <t>20210630-1500</t>
  </si>
  <si>
    <t>20210630-1600</t>
  </si>
  <si>
    <t>20210630-1700</t>
  </si>
  <si>
    <t>20210630-1800</t>
  </si>
  <si>
    <t>20210630-1900</t>
  </si>
  <si>
    <t>20210630-2000</t>
  </si>
  <si>
    <t>19.4.0</t>
  </si>
  <si>
    <t>20210630-2100</t>
  </si>
  <si>
    <t>21.65.0</t>
  </si>
  <si>
    <t>20210630-2200</t>
  </si>
  <si>
    <t>24.27.0</t>
  </si>
  <si>
    <t>20210630-2300</t>
  </si>
  <si>
    <t>26.88.0</t>
  </si>
  <si>
    <t>20130701-0000</t>
  </si>
  <si>
    <t>20130701-0100</t>
  </si>
  <si>
    <t>32.11.0</t>
  </si>
  <si>
    <t>20130701-0200</t>
  </si>
  <si>
    <t>34.73.0</t>
  </si>
  <si>
    <t>20130701-0300</t>
  </si>
  <si>
    <t>37.35.0</t>
  </si>
  <si>
    <t>20130701-0400</t>
  </si>
  <si>
    <t>39.96.0</t>
  </si>
  <si>
    <t>20130701-0500</t>
  </si>
  <si>
    <t>20130701-0600</t>
  </si>
  <si>
    <t>20130701-0700</t>
  </si>
  <si>
    <t>20130701-0800</t>
  </si>
  <si>
    <t>328.6.97</t>
  </si>
  <si>
    <t>20130701-0900</t>
  </si>
  <si>
    <t>337.5.83</t>
  </si>
  <si>
    <t>20130701-1000</t>
  </si>
  <si>
    <t>346.8.83</t>
  </si>
  <si>
    <t>20130701-1100</t>
  </si>
  <si>
    <t>353.75.76</t>
  </si>
  <si>
    <t>20130701-1200</t>
  </si>
  <si>
    <t>365.2.9</t>
  </si>
  <si>
    <t>20130701-1300</t>
  </si>
  <si>
    <t>395.2.9</t>
  </si>
  <si>
    <t>20130701-1400</t>
  </si>
  <si>
    <t>20130701-1500</t>
  </si>
  <si>
    <t>20130701-1600</t>
  </si>
  <si>
    <t>20130701-1700</t>
  </si>
  <si>
    <t>20130701-1800</t>
  </si>
  <si>
    <t>20130701-1900</t>
  </si>
  <si>
    <t>20130701-2000</t>
  </si>
  <si>
    <t>19.85.0</t>
  </si>
  <si>
    <t>20130701-2100</t>
  </si>
  <si>
    <t>21.8.0</t>
  </si>
  <si>
    <t>20130701-2200</t>
  </si>
  <si>
    <t>23.25.0</t>
  </si>
  <si>
    <t>20130701-2300</t>
  </si>
  <si>
    <t>20130702-0000</t>
  </si>
  <si>
    <t>20130702-0100</t>
  </si>
  <si>
    <t>37.75.0</t>
  </si>
  <si>
    <t>20130702-0200</t>
  </si>
  <si>
    <t>20130702-0300</t>
  </si>
  <si>
    <t>20130702-0400</t>
  </si>
  <si>
    <t>20130702-0500</t>
  </si>
  <si>
    <t>20130702-0600</t>
  </si>
  <si>
    <t>20130702-0700</t>
  </si>
  <si>
    <t>20130702-0800</t>
  </si>
  <si>
    <t>20130702-0900</t>
  </si>
  <si>
    <t>20130702-1000</t>
  </si>
  <si>
    <t>20130702-1100</t>
  </si>
  <si>
    <t>20130702-1200</t>
  </si>
  <si>
    <t>20130702-1300</t>
  </si>
  <si>
    <t>20130702-1400</t>
  </si>
  <si>
    <t>20130702-1500</t>
  </si>
  <si>
    <t>20130702-1600</t>
  </si>
  <si>
    <t>20130702-1700</t>
  </si>
  <si>
    <t>20130702-1800</t>
  </si>
  <si>
    <t>20130702-1900</t>
  </si>
  <si>
    <t>20130702-2000</t>
  </si>
  <si>
    <t>20130702-2100</t>
  </si>
  <si>
    <t>20130702-2200</t>
  </si>
  <si>
    <t>20130702-2300</t>
  </si>
  <si>
    <t>20130703-0000</t>
  </si>
  <si>
    <t>20130703-0100</t>
  </si>
  <si>
    <t>20130703-0200</t>
  </si>
  <si>
    <t>20130703-0300</t>
  </si>
  <si>
    <t>20130703-0400</t>
  </si>
  <si>
    <t>20130703-0500</t>
  </si>
  <si>
    <t>20130703-0600</t>
  </si>
  <si>
    <t>321.85.97</t>
  </si>
  <si>
    <t>20130703-0700</t>
  </si>
  <si>
    <t>326.85.41</t>
  </si>
  <si>
    <t>20130703-0800</t>
  </si>
  <si>
    <t>335.0.28</t>
  </si>
  <si>
    <t>20130703-0900</t>
  </si>
  <si>
    <t>344.1.48</t>
  </si>
  <si>
    <t>20130703-1000</t>
  </si>
  <si>
    <t>352.4.76</t>
  </si>
  <si>
    <t>20130703-1100</t>
  </si>
  <si>
    <t>20130703-1200</t>
  </si>
  <si>
    <t>20130703-1300</t>
  </si>
  <si>
    <t>20130703-1400</t>
  </si>
  <si>
    <t>20130703-1500</t>
  </si>
  <si>
    <t>20130703-1600</t>
  </si>
  <si>
    <t>20130703-1700</t>
  </si>
  <si>
    <t>20130703-1800</t>
  </si>
  <si>
    <t>366.15.9</t>
  </si>
  <si>
    <t>20130703-1900</t>
  </si>
  <si>
    <t>20130703-2000</t>
  </si>
  <si>
    <t>18.85.0</t>
  </si>
  <si>
    <t>356.65.69</t>
  </si>
  <si>
    <t>20130703-2100</t>
  </si>
  <si>
    <t>20130703-2200</t>
  </si>
  <si>
    <t>3.95.0</t>
  </si>
  <si>
    <t>20130703-2300</t>
  </si>
  <si>
    <t>20130704-0000</t>
  </si>
  <si>
    <t>20130704-0100</t>
  </si>
  <si>
    <t>20130704-0200</t>
  </si>
  <si>
    <t>41.95.0</t>
  </si>
  <si>
    <t>20130704-0300</t>
  </si>
  <si>
    <t>44.95.0</t>
  </si>
  <si>
    <t>20130704-0400</t>
  </si>
  <si>
    <t>20130704-0500</t>
  </si>
  <si>
    <t>20130704-0600</t>
  </si>
  <si>
    <t>20130704-0700</t>
  </si>
  <si>
    <t>20130704-0800</t>
  </si>
  <si>
    <t>20130704-0900</t>
  </si>
  <si>
    <t>20130704-1000</t>
  </si>
  <si>
    <t>20130704-1100</t>
  </si>
  <si>
    <t>20130704-1200</t>
  </si>
  <si>
    <t>20130704-1300</t>
  </si>
  <si>
    <t>20130704-1400</t>
  </si>
  <si>
    <t>20130704-1500</t>
  </si>
  <si>
    <t>20130704-1600</t>
  </si>
  <si>
    <t>20130704-1700</t>
  </si>
  <si>
    <t>20130704-1800</t>
  </si>
  <si>
    <t>20130704-1900</t>
  </si>
  <si>
    <t>20130704-2000</t>
  </si>
  <si>
    <t>24.35.0</t>
  </si>
  <si>
    <t>20130704-2100</t>
  </si>
  <si>
    <t>28.65.0</t>
  </si>
  <si>
    <t>20130704-2200</t>
  </si>
  <si>
    <t>3.35.0</t>
  </si>
  <si>
    <t>20130704-2300</t>
  </si>
  <si>
    <t>31.35.0</t>
  </si>
  <si>
    <t>20130705-0000</t>
  </si>
  <si>
    <t>35.9.0</t>
  </si>
  <si>
    <t>20130705-0100</t>
  </si>
  <si>
    <t>38.45.0</t>
  </si>
  <si>
    <t>20130705-0200</t>
  </si>
  <si>
    <t>20130705-0300</t>
  </si>
  <si>
    <t>45.35.0</t>
  </si>
  <si>
    <t>20130705-0400</t>
  </si>
  <si>
    <t>46.85.0</t>
  </si>
  <si>
    <t>20130705-0500</t>
  </si>
  <si>
    <t>20130705-0600</t>
  </si>
  <si>
    <t>20130705-0700</t>
  </si>
  <si>
    <t>20130705-0800</t>
  </si>
  <si>
    <t>20130705-0900</t>
  </si>
  <si>
    <t>20130705-1000</t>
  </si>
  <si>
    <t>20130705-1100</t>
  </si>
  <si>
    <t>20130705-1200</t>
  </si>
  <si>
    <t>20130705-1300</t>
  </si>
  <si>
    <t>20130705-1400</t>
  </si>
  <si>
    <t>20130705-1500</t>
  </si>
  <si>
    <t>20130705-1600</t>
  </si>
  <si>
    <t>20130705-1700</t>
  </si>
  <si>
    <t>20130705-1800</t>
  </si>
  <si>
    <t>20130705-1900</t>
  </si>
  <si>
    <t>20130705-2000</t>
  </si>
  <si>
    <t>16.95.0</t>
  </si>
  <si>
    <t>20130705-2100</t>
  </si>
  <si>
    <t>19.95.0</t>
  </si>
  <si>
    <t>20130705-2200</t>
  </si>
  <si>
    <t>20130705-2300</t>
  </si>
  <si>
    <t>27.1.0</t>
  </si>
  <si>
    <t>20130706-0000</t>
  </si>
  <si>
    <t>20130706-0100</t>
  </si>
  <si>
    <t>34.25.0</t>
  </si>
  <si>
    <t>20130706-0200</t>
  </si>
  <si>
    <t>20130706-0300</t>
  </si>
  <si>
    <t>20130706-0400</t>
  </si>
  <si>
    <t>20130706-0500</t>
  </si>
  <si>
    <t>20130706-0600</t>
  </si>
  <si>
    <t>20130706-0700</t>
  </si>
  <si>
    <t>20130706-0800</t>
  </si>
  <si>
    <t>20130706-0900</t>
  </si>
  <si>
    <t>20130706-1000</t>
  </si>
  <si>
    <t>20130706-1100</t>
  </si>
  <si>
    <t>20130706-1200</t>
  </si>
  <si>
    <t>20130706-1300</t>
  </si>
  <si>
    <t>20130706-1400</t>
  </si>
  <si>
    <t>20130706-1500</t>
  </si>
  <si>
    <t>20130706-1600</t>
  </si>
  <si>
    <t>20130706-1700</t>
  </si>
  <si>
    <t>20130706-1800</t>
  </si>
  <si>
    <t>20130706-1900</t>
  </si>
  <si>
    <t>20130706-2000</t>
  </si>
  <si>
    <t>14.4.0</t>
  </si>
  <si>
    <t>20130706-2100</t>
  </si>
  <si>
    <t>16.3.0</t>
  </si>
  <si>
    <t>20130706-2200</t>
  </si>
  <si>
    <t>17.95.0</t>
  </si>
  <si>
    <t>20130706-2300</t>
  </si>
  <si>
    <t>2.65.0</t>
  </si>
  <si>
    <t>20130707-0000</t>
  </si>
  <si>
    <t>23.75.0</t>
  </si>
  <si>
    <t>20130707-0100</t>
  </si>
  <si>
    <t>26.35.0</t>
  </si>
  <si>
    <t>20130707-0200</t>
  </si>
  <si>
    <t>20130707-0300</t>
  </si>
  <si>
    <t>34.85.0</t>
  </si>
  <si>
    <t>20130707-0400</t>
  </si>
  <si>
    <t>20130707-0500</t>
  </si>
  <si>
    <t>20130707-0600</t>
  </si>
  <si>
    <t>20130707-0700</t>
  </si>
  <si>
    <t>20130707-0800</t>
  </si>
  <si>
    <t>20130707-0900</t>
  </si>
  <si>
    <t>20130707-1000</t>
  </si>
  <si>
    <t>20130707-1100</t>
  </si>
  <si>
    <t>20130707-1200</t>
  </si>
  <si>
    <t>20130707-1300</t>
  </si>
  <si>
    <t>20130707-1400</t>
  </si>
  <si>
    <t>20130707-1500</t>
  </si>
  <si>
    <t>20130707-1600</t>
  </si>
  <si>
    <t>20130707-1700</t>
  </si>
  <si>
    <t>20130707-1800</t>
  </si>
  <si>
    <t>20130707-1900</t>
  </si>
  <si>
    <t>20130707-2000</t>
  </si>
  <si>
    <t>20130707-2100</t>
  </si>
  <si>
    <t>20130707-2200</t>
  </si>
  <si>
    <t>2.25.0</t>
  </si>
  <si>
    <t>20130707-2300</t>
  </si>
  <si>
    <t>20130708-0000</t>
  </si>
  <si>
    <t>21.35.0</t>
  </si>
  <si>
    <t>20130708-0100</t>
  </si>
  <si>
    <t>23.65.0</t>
  </si>
  <si>
    <t>20130708-0200</t>
  </si>
  <si>
    <t>28.1.0</t>
  </si>
  <si>
    <t>20130708-0300</t>
  </si>
  <si>
    <t>20130708-0400</t>
  </si>
  <si>
    <t>20130708-0500</t>
  </si>
  <si>
    <t>20130708-0600</t>
  </si>
  <si>
    <t>20130708-0700</t>
  </si>
  <si>
    <t>20130708-0800</t>
  </si>
  <si>
    <t>20130708-0900</t>
  </si>
  <si>
    <t>20130708-1000</t>
  </si>
  <si>
    <t>20130708-1100</t>
  </si>
  <si>
    <t>361.9.97</t>
  </si>
  <si>
    <t>20130708-1200</t>
  </si>
  <si>
    <t>367.9.55</t>
  </si>
  <si>
    <t>20130708-1300</t>
  </si>
  <si>
    <t>373.5.28</t>
  </si>
  <si>
    <t>20130708-1400</t>
  </si>
  <si>
    <t>377.2.28</t>
  </si>
  <si>
    <t>20130708-1500</t>
  </si>
  <si>
    <t>379.1.48</t>
  </si>
  <si>
    <t>20130708-1600</t>
  </si>
  <si>
    <t>378.95.69</t>
  </si>
  <si>
    <t>20130708-1700</t>
  </si>
  <si>
    <t>377.95.76</t>
  </si>
  <si>
    <t>20130708-1800</t>
  </si>
  <si>
    <t>376.4.9</t>
  </si>
  <si>
    <t>20130708-1900</t>
  </si>
  <si>
    <t>20130708-2000</t>
  </si>
  <si>
    <t>20130708-2100</t>
  </si>
  <si>
    <t>18.65.0</t>
  </si>
  <si>
    <t>20130708-2200</t>
  </si>
  <si>
    <t>20130708-2300</t>
  </si>
  <si>
    <t>20130709-0000</t>
  </si>
  <si>
    <t>31.1.0</t>
  </si>
  <si>
    <t>20130709-0100</t>
  </si>
  <si>
    <t>20130709-0200</t>
  </si>
  <si>
    <t>20130709-0300</t>
  </si>
  <si>
    <t>20130709-0400</t>
  </si>
  <si>
    <t>32.9.0</t>
  </si>
  <si>
    <t>20130709-0500</t>
  </si>
  <si>
    <t>36.4.0.0.0</t>
  </si>
  <si>
    <t>20130709-0600</t>
  </si>
  <si>
    <t>20130709-0700</t>
  </si>
  <si>
    <t>20130709-0800</t>
  </si>
  <si>
    <t>20130709-0900</t>
  </si>
  <si>
    <t>27.6.0.0.0</t>
  </si>
  <si>
    <t>20130709-1000</t>
  </si>
  <si>
    <t>20130709-1100</t>
  </si>
  <si>
    <t>20130709-1200</t>
  </si>
  <si>
    <t>20130709-1300</t>
  </si>
  <si>
    <t>20130709-1400</t>
  </si>
  <si>
    <t>20130709-1500</t>
  </si>
  <si>
    <t>20130709-1600</t>
  </si>
  <si>
    <t>20130709-1700</t>
  </si>
  <si>
    <t>20130709-1800</t>
  </si>
  <si>
    <t>20130709-1900</t>
  </si>
  <si>
    <t>20130709-2000</t>
  </si>
  <si>
    <t>19.45.0</t>
  </si>
  <si>
    <t>20130709-2100</t>
  </si>
  <si>
    <t>20130709-2200</t>
  </si>
  <si>
    <t>20130709-2300</t>
  </si>
  <si>
    <t>20130710-0000</t>
  </si>
  <si>
    <t>20130710-0100</t>
  </si>
  <si>
    <t>32.25.0</t>
  </si>
  <si>
    <t>20130710-0200</t>
  </si>
  <si>
    <t>20130710-0300</t>
  </si>
  <si>
    <t>20130710-0400</t>
  </si>
  <si>
    <t>36.8.0</t>
  </si>
  <si>
    <t>20130710-0500</t>
  </si>
  <si>
    <t>39.3.0.0.0</t>
  </si>
  <si>
    <t>20130710-0600</t>
  </si>
  <si>
    <t>20130710-0700</t>
  </si>
  <si>
    <t>20130710-0800</t>
  </si>
  <si>
    <t>20130710-0900</t>
  </si>
  <si>
    <t>20130710-1000</t>
  </si>
  <si>
    <t>20130710-1100</t>
  </si>
  <si>
    <t>20130710-1200</t>
  </si>
  <si>
    <t>20130710-1300</t>
  </si>
  <si>
    <t>20130710-1400</t>
  </si>
  <si>
    <t>20130710-1500</t>
  </si>
  <si>
    <t>20130710-1600</t>
  </si>
  <si>
    <t>20130710-1700</t>
  </si>
  <si>
    <t>20130710-1800</t>
  </si>
  <si>
    <t>20130710-1900</t>
  </si>
  <si>
    <t>20130710-2000</t>
  </si>
  <si>
    <t>16.75.0</t>
  </si>
  <si>
    <t>20130710-2100</t>
  </si>
  <si>
    <t>18.4.0</t>
  </si>
  <si>
    <t>20130710-2200</t>
  </si>
  <si>
    <t>19.6.0</t>
  </si>
  <si>
    <t>20130710-2300</t>
  </si>
  <si>
    <t>21.55.0</t>
  </si>
  <si>
    <t>20130711-0000</t>
  </si>
  <si>
    <t>20130711-0100</t>
  </si>
  <si>
    <t>31.55.0</t>
  </si>
  <si>
    <t>20130711-0200</t>
  </si>
  <si>
    <t>20130711-0300</t>
  </si>
  <si>
    <t>33.45.0</t>
  </si>
  <si>
    <t>20130711-0400</t>
  </si>
  <si>
    <t>20130711-0500</t>
  </si>
  <si>
    <t>43.0.0.0.0</t>
  </si>
  <si>
    <t>20130711-0600</t>
  </si>
  <si>
    <t>20130711-0700</t>
  </si>
  <si>
    <t>322.5.48</t>
  </si>
  <si>
    <t>20130711-0800</t>
  </si>
  <si>
    <t>329.2.41</t>
  </si>
  <si>
    <t>20130711-0900</t>
  </si>
  <si>
    <t>338.85.62</t>
  </si>
  <si>
    <t>20130711-1000</t>
  </si>
  <si>
    <t>20130711-1100</t>
  </si>
  <si>
    <t>20130711-1200</t>
  </si>
  <si>
    <t>20130711-1300</t>
  </si>
  <si>
    <t>20130711-1400</t>
  </si>
  <si>
    <t>20130711-1500</t>
  </si>
  <si>
    <t>20130711-1600</t>
  </si>
  <si>
    <t>20130711-1700</t>
  </si>
  <si>
    <t>20130711-1800</t>
  </si>
  <si>
    <t>20130711-1900</t>
  </si>
  <si>
    <t>20130711-2000</t>
  </si>
  <si>
    <t>20130711-2100</t>
  </si>
  <si>
    <t>19.1.0</t>
  </si>
  <si>
    <t>20130711-2200</t>
  </si>
  <si>
    <t>20130711-2300</t>
  </si>
  <si>
    <t>20130712-0000</t>
  </si>
  <si>
    <t>20130712-0100</t>
  </si>
  <si>
    <t>20130712-0200</t>
  </si>
  <si>
    <t>20130712-0300</t>
  </si>
  <si>
    <t>32.75.0</t>
  </si>
  <si>
    <t>20130712-0400</t>
  </si>
  <si>
    <t>20130712-0500</t>
  </si>
  <si>
    <t>36.15.0.0.0</t>
  </si>
  <si>
    <t>20130712-0600</t>
  </si>
  <si>
    <t>20130712-0700</t>
  </si>
  <si>
    <t>20130712-0800</t>
  </si>
  <si>
    <t>20130712-0900</t>
  </si>
  <si>
    <t>20130712-1000</t>
  </si>
  <si>
    <t>20130712-1100</t>
  </si>
  <si>
    <t>20130712-1200</t>
  </si>
  <si>
    <t>20130712-1300</t>
  </si>
  <si>
    <t>20130712-1400</t>
  </si>
  <si>
    <t>20130712-1500</t>
  </si>
  <si>
    <t>20130712-1600</t>
  </si>
  <si>
    <t>20130712-1700</t>
  </si>
  <si>
    <t>20130712-1800</t>
  </si>
  <si>
    <t>20130712-1900</t>
  </si>
  <si>
    <t>20130712-2000</t>
  </si>
  <si>
    <t>20130712-2100</t>
  </si>
  <si>
    <t>21.95.0</t>
  </si>
  <si>
    <t>20130712-2200</t>
  </si>
  <si>
    <t>20130712-2300</t>
  </si>
  <si>
    <t>20130713-0000</t>
  </si>
  <si>
    <t>20130713-0100</t>
  </si>
  <si>
    <t>20130713-0200</t>
  </si>
  <si>
    <t>20130713-0300</t>
  </si>
  <si>
    <t>20130713-0400</t>
  </si>
  <si>
    <t>20130713-0500</t>
  </si>
  <si>
    <t>47.8.0.0.0</t>
  </si>
  <si>
    <t>20130713-0600</t>
  </si>
  <si>
    <t>20130713-0700</t>
  </si>
  <si>
    <t>20130713-0800</t>
  </si>
  <si>
    <t>20130713-0900</t>
  </si>
  <si>
    <t>20130713-1000</t>
  </si>
  <si>
    <t>20130713-1100</t>
  </si>
  <si>
    <t>20130713-1200</t>
  </si>
  <si>
    <t>20130713-1300</t>
  </si>
  <si>
    <t>20130713-1400</t>
  </si>
  <si>
    <t>20130713-1500</t>
  </si>
  <si>
    <t>20130713-1600</t>
  </si>
  <si>
    <t>20130713-1700</t>
  </si>
  <si>
    <t>20130713-1800</t>
  </si>
  <si>
    <t>20130713-1900</t>
  </si>
  <si>
    <t>20130713-2000</t>
  </si>
  <si>
    <t>20130713-2100</t>
  </si>
  <si>
    <t>21.45.0</t>
  </si>
  <si>
    <t>20130713-2200</t>
  </si>
  <si>
    <t>25.5.0</t>
  </si>
  <si>
    <t>20130713-2300</t>
  </si>
  <si>
    <t>20130714-0000</t>
  </si>
  <si>
    <t>20130714-0100</t>
  </si>
  <si>
    <t>41.55.0</t>
  </si>
  <si>
    <t>20130714-0200</t>
  </si>
  <si>
    <t>20130714-0300</t>
  </si>
  <si>
    <t>20130714-0400</t>
  </si>
  <si>
    <t>20130714-0500</t>
  </si>
  <si>
    <t>63.2.0.0.0</t>
  </si>
  <si>
    <t>20130714-0600</t>
  </si>
  <si>
    <t>20130714-0700</t>
  </si>
  <si>
    <t>20130714-0800</t>
  </si>
  <si>
    <t>20130714-0900</t>
  </si>
  <si>
    <t>20130714-1000</t>
  </si>
  <si>
    <t>341.4.9</t>
  </si>
  <si>
    <t>20130714-1100</t>
  </si>
  <si>
    <t>20130714-1200</t>
  </si>
  <si>
    <t>20130714-1300</t>
  </si>
  <si>
    <t>20130714-1400</t>
  </si>
  <si>
    <t>20130714-1500</t>
  </si>
  <si>
    <t>20130714-1600</t>
  </si>
  <si>
    <t>20130714-1700</t>
  </si>
  <si>
    <t>20130714-1800</t>
  </si>
  <si>
    <t>20130714-1900</t>
  </si>
  <si>
    <t>20130714-2000</t>
  </si>
  <si>
    <t>26.4.0</t>
  </si>
  <si>
    <t>20130714-2100</t>
  </si>
  <si>
    <t>20130714-2200</t>
  </si>
  <si>
    <t>20130714-2300</t>
  </si>
  <si>
    <t>20130715-0000</t>
  </si>
  <si>
    <t>42.1.0</t>
  </si>
  <si>
    <t>20130715-0100</t>
  </si>
  <si>
    <t>34.15.97</t>
  </si>
  <si>
    <t>20130715-0200</t>
  </si>
  <si>
    <t>51.75.0</t>
  </si>
  <si>
    <t>20130715-0300</t>
  </si>
  <si>
    <t>20130715-0400</t>
  </si>
  <si>
    <t>20130715-0500</t>
  </si>
  <si>
    <t>20130715-0600</t>
  </si>
  <si>
    <t>33.35.83</t>
  </si>
  <si>
    <t>20130715-0700</t>
  </si>
  <si>
    <t>331.5.14</t>
  </si>
  <si>
    <t>20130715-0800</t>
  </si>
  <si>
    <t>338.5.7</t>
  </si>
  <si>
    <t>20130715-0900</t>
  </si>
  <si>
    <t>348.15.28</t>
  </si>
  <si>
    <t>20130715-1000</t>
  </si>
  <si>
    <t>356.5.41</t>
  </si>
  <si>
    <t>20130715-1100</t>
  </si>
  <si>
    <t>367.5.69</t>
  </si>
  <si>
    <t>20130715-1200</t>
  </si>
  <si>
    <t>20130715-1300</t>
  </si>
  <si>
    <t>20130715-1400</t>
  </si>
  <si>
    <t>20130715-1500</t>
  </si>
  <si>
    <t>20130715-1600</t>
  </si>
  <si>
    <t>20130715-1700</t>
  </si>
  <si>
    <t>20130715-1800</t>
  </si>
  <si>
    <t>20130715-1900</t>
  </si>
  <si>
    <t>20130715-2000</t>
  </si>
  <si>
    <t>20130715-2100</t>
  </si>
  <si>
    <t>20130715-2200</t>
  </si>
  <si>
    <t>28.9.0</t>
  </si>
  <si>
    <t>20130715-2300</t>
  </si>
  <si>
    <t>33.0.0</t>
  </si>
  <si>
    <t>20130716-0000</t>
  </si>
  <si>
    <t>20130716-0100</t>
  </si>
  <si>
    <t>20130716-0200</t>
  </si>
  <si>
    <t>20130716-0300</t>
  </si>
  <si>
    <t>20130716-0400</t>
  </si>
  <si>
    <t>20130716-0500</t>
  </si>
  <si>
    <t>57.2.0.0.0</t>
  </si>
  <si>
    <t>20130716-0600</t>
  </si>
  <si>
    <t>20130716-0700</t>
  </si>
  <si>
    <t>334.0.9</t>
  </si>
  <si>
    <t>20130716-0800</t>
  </si>
  <si>
    <t>20130716-0900</t>
  </si>
  <si>
    <t>20130716-1000</t>
  </si>
  <si>
    <t>20130716-1100</t>
  </si>
  <si>
    <t>20130716-1200</t>
  </si>
  <si>
    <t>20130716-1300</t>
  </si>
  <si>
    <t>20130716-1400</t>
  </si>
  <si>
    <t>20130716-1500</t>
  </si>
  <si>
    <t>20130716-1600</t>
  </si>
  <si>
    <t>20130716-1700</t>
  </si>
  <si>
    <t>20130716-1800</t>
  </si>
  <si>
    <t>20130716-1900</t>
  </si>
  <si>
    <t>20130716-2000</t>
  </si>
  <si>
    <t>20130716-2100</t>
  </si>
  <si>
    <t>21.15.0</t>
  </si>
  <si>
    <t>20130716-2200</t>
  </si>
  <si>
    <t>20130716-2300</t>
  </si>
  <si>
    <t>20130717-0000</t>
  </si>
  <si>
    <t>20130717-0100</t>
  </si>
  <si>
    <t>32.6.0</t>
  </si>
  <si>
    <t>20130717-0200</t>
  </si>
  <si>
    <t>36.15.0</t>
  </si>
  <si>
    <t>20130717-0300</t>
  </si>
  <si>
    <t>20130717-0400</t>
  </si>
  <si>
    <t>329.95.97</t>
  </si>
  <si>
    <t>20130717-0500</t>
  </si>
  <si>
    <t>33.7.0.0.0</t>
  </si>
  <si>
    <t>33.35.41</t>
  </si>
  <si>
    <t>20130717-0600</t>
  </si>
  <si>
    <t>327.85.28</t>
  </si>
  <si>
    <t>20130717-0700</t>
  </si>
  <si>
    <t>329.4.34</t>
  </si>
  <si>
    <t>20130717-0800</t>
  </si>
  <si>
    <t>335.4.34</t>
  </si>
  <si>
    <t>20130717-0900</t>
  </si>
  <si>
    <t>344.5.21</t>
  </si>
  <si>
    <t>20130717-1000</t>
  </si>
  <si>
    <t>20130717-1100</t>
  </si>
  <si>
    <t>20130717-1200</t>
  </si>
  <si>
    <t>20130717-1300</t>
  </si>
  <si>
    <t>20130717-1400</t>
  </si>
  <si>
    <t>20130717-1500</t>
  </si>
  <si>
    <t>20130717-1600</t>
  </si>
  <si>
    <t>20130717-1700</t>
  </si>
  <si>
    <t>20130717-1800</t>
  </si>
  <si>
    <t>20130717-1900</t>
  </si>
  <si>
    <t>20130717-2000</t>
  </si>
  <si>
    <t>20130717-2100</t>
  </si>
  <si>
    <t>20130717-2200</t>
  </si>
  <si>
    <t>19.5.0</t>
  </si>
  <si>
    <t>20130717-2300</t>
  </si>
  <si>
    <t>20130718-0000</t>
  </si>
  <si>
    <t>20130718-0100</t>
  </si>
  <si>
    <t>20130718-0200</t>
  </si>
  <si>
    <t>335.2.48</t>
  </si>
  <si>
    <t>20130718-0300</t>
  </si>
  <si>
    <t>335.0.97</t>
  </si>
  <si>
    <t>20130718-0400</t>
  </si>
  <si>
    <t>20130718-0500</t>
  </si>
  <si>
    <t>34.85.0.0.0</t>
  </si>
  <si>
    <t>328.6.9</t>
  </si>
  <si>
    <t>20130718-0600</t>
  </si>
  <si>
    <t>326.5.48</t>
  </si>
  <si>
    <t>20130718-0700</t>
  </si>
  <si>
    <t>327.85.48</t>
  </si>
  <si>
    <t>20130718-0800</t>
  </si>
  <si>
    <t>333.45.83</t>
  </si>
  <si>
    <t>20130718-0900</t>
  </si>
  <si>
    <t>341.95.97</t>
  </si>
  <si>
    <t>20130718-1000</t>
  </si>
  <si>
    <t>20130718-1100</t>
  </si>
  <si>
    <t>20130718-1200</t>
  </si>
  <si>
    <t>20130718-1300</t>
  </si>
  <si>
    <t>20130718-1400</t>
  </si>
  <si>
    <t>20130718-1500</t>
  </si>
  <si>
    <t>20130718-1600</t>
  </si>
  <si>
    <t>20130718-1700</t>
  </si>
  <si>
    <t>20130718-1800</t>
  </si>
  <si>
    <t>20130718-1900</t>
  </si>
  <si>
    <t>20130718-2000</t>
  </si>
  <si>
    <t>20130718-2100</t>
  </si>
  <si>
    <t>20130718-2200</t>
  </si>
  <si>
    <t>20130718-2300</t>
  </si>
  <si>
    <t>20130719-0000</t>
  </si>
  <si>
    <t>20130719-0100</t>
  </si>
  <si>
    <t>20130719-0200</t>
  </si>
  <si>
    <t>20130719-0300</t>
  </si>
  <si>
    <t>20130719-0400</t>
  </si>
  <si>
    <t>4.5.0</t>
  </si>
  <si>
    <t>20130719-0500</t>
  </si>
  <si>
    <t>44.95.0.0.0</t>
  </si>
  <si>
    <t>20130719-0600</t>
  </si>
  <si>
    <t>20130719-0700</t>
  </si>
  <si>
    <t>20130719-0800</t>
  </si>
  <si>
    <t>20130719-0900</t>
  </si>
  <si>
    <t>20130719-1000</t>
  </si>
  <si>
    <t>20130719-1100</t>
  </si>
  <si>
    <t>20130719-1200</t>
  </si>
  <si>
    <t>20130719-1300</t>
  </si>
  <si>
    <t>20130719-1400</t>
  </si>
  <si>
    <t>20130719-1500</t>
  </si>
  <si>
    <t>20130719-1600</t>
  </si>
  <si>
    <t>20130719-1700</t>
  </si>
  <si>
    <t>20130719-1800</t>
  </si>
  <si>
    <t>20130719-1900</t>
  </si>
  <si>
    <t>20130719-2000</t>
  </si>
  <si>
    <t>16.25.0</t>
  </si>
  <si>
    <t>20130719-2100</t>
  </si>
  <si>
    <t>20130719-2200</t>
  </si>
  <si>
    <t>2.35.0</t>
  </si>
  <si>
    <t>20130719-2300</t>
  </si>
  <si>
    <t>20130720-0000</t>
  </si>
  <si>
    <t>25.85.0</t>
  </si>
  <si>
    <t>20130720-0100</t>
  </si>
  <si>
    <t>20130720-0200</t>
  </si>
  <si>
    <t>20130720-0300</t>
  </si>
  <si>
    <t>20130720-0400</t>
  </si>
  <si>
    <t>45.25.0</t>
  </si>
  <si>
    <t>20130720-0500</t>
  </si>
  <si>
    <t>5.2.0</t>
  </si>
  <si>
    <t>20130720-0600</t>
  </si>
  <si>
    <t>20130720-0700</t>
  </si>
  <si>
    <t>20130720-0800</t>
  </si>
  <si>
    <t>20130720-0900</t>
  </si>
  <si>
    <t>20130720-1000</t>
  </si>
  <si>
    <t>20130720-1100</t>
  </si>
  <si>
    <t>20130720-1200</t>
  </si>
  <si>
    <t>20130720-1300</t>
  </si>
  <si>
    <t>20130720-1400</t>
  </si>
  <si>
    <t>20130720-1500</t>
  </si>
  <si>
    <t>20130720-1600</t>
  </si>
  <si>
    <t>20130720-1700</t>
  </si>
  <si>
    <t>20130720-1800</t>
  </si>
  <si>
    <t>20130720-1900</t>
  </si>
  <si>
    <t>20130720-2000</t>
  </si>
  <si>
    <t>18.75.0</t>
  </si>
  <si>
    <t>20130720-2100</t>
  </si>
  <si>
    <t>22.9.0</t>
  </si>
  <si>
    <t>20130720-2200</t>
  </si>
  <si>
    <t>20130720-2300</t>
  </si>
  <si>
    <t>20130721-0000</t>
  </si>
  <si>
    <t>20130721-0100</t>
  </si>
  <si>
    <t>39.7.0</t>
  </si>
  <si>
    <t>20130721-0200</t>
  </si>
  <si>
    <t>45.5.0</t>
  </si>
  <si>
    <t>20130721-0300</t>
  </si>
  <si>
    <t>5.45.0</t>
  </si>
  <si>
    <t>20130721-0400</t>
  </si>
  <si>
    <t>20130721-0500</t>
  </si>
  <si>
    <t>20130721-0600</t>
  </si>
  <si>
    <t>20130721-0700</t>
  </si>
  <si>
    <t>20130721-0800</t>
  </si>
  <si>
    <t>20130721-0900</t>
  </si>
  <si>
    <t>359.55.48</t>
  </si>
  <si>
    <t>20130721-1000</t>
  </si>
  <si>
    <t>37.2.69</t>
  </si>
  <si>
    <t>20130721-1100</t>
  </si>
  <si>
    <t>20130721-1200</t>
  </si>
  <si>
    <t>20130721-1300</t>
  </si>
  <si>
    <t>20130721-1400</t>
  </si>
  <si>
    <t>20130721-1500</t>
  </si>
  <si>
    <t>20130721-1600</t>
  </si>
  <si>
    <t>20130721-1700</t>
  </si>
  <si>
    <t>20130721-1800</t>
  </si>
  <si>
    <t>20130721-1900</t>
  </si>
  <si>
    <t>377.4.48</t>
  </si>
  <si>
    <t>20130721-2000</t>
  </si>
  <si>
    <t>46.4.0</t>
  </si>
  <si>
    <t>371.75.48</t>
  </si>
  <si>
    <t>20130721-2100</t>
  </si>
  <si>
    <t>38.95.0</t>
  </si>
  <si>
    <t>376.8.14</t>
  </si>
  <si>
    <t>20130721-2200</t>
  </si>
  <si>
    <t>382.6.55</t>
  </si>
  <si>
    <t>20130721-2300</t>
  </si>
  <si>
    <t>20130722-0000</t>
  </si>
  <si>
    <t>20130722-0100</t>
  </si>
  <si>
    <t>55.8.0</t>
  </si>
  <si>
    <t>20130722-0200</t>
  </si>
  <si>
    <t>20130722-0300</t>
  </si>
  <si>
    <t>20130722-0400</t>
  </si>
  <si>
    <t>348.95.97</t>
  </si>
  <si>
    <t>20130722-0500</t>
  </si>
  <si>
    <t>61.6.0</t>
  </si>
  <si>
    <t>20130722-0600</t>
  </si>
  <si>
    <t>20130722-0700</t>
  </si>
  <si>
    <t>344.65.34</t>
  </si>
  <si>
    <t>20130722-0800</t>
  </si>
  <si>
    <t>351.85.97</t>
  </si>
  <si>
    <t>20130722-0900</t>
  </si>
  <si>
    <t>20130722-1000</t>
  </si>
  <si>
    <t>20130722-1100</t>
  </si>
  <si>
    <t>20130722-1200</t>
  </si>
  <si>
    <t>20130722-1300</t>
  </si>
  <si>
    <t>20130722-1400</t>
  </si>
  <si>
    <t>20130722-1500</t>
  </si>
  <si>
    <t>20130722-1600</t>
  </si>
  <si>
    <t>20130722-1700</t>
  </si>
  <si>
    <t>20130722-1800</t>
  </si>
  <si>
    <t>20130722-1900</t>
  </si>
  <si>
    <t>20130722-2000</t>
  </si>
  <si>
    <t>22.55.0</t>
  </si>
  <si>
    <t>20130722-2100</t>
  </si>
  <si>
    <t>24.75.0</t>
  </si>
  <si>
    <t>20130722-2200</t>
  </si>
  <si>
    <t>20130722-2300</t>
  </si>
  <si>
    <t>20130723-0000</t>
  </si>
  <si>
    <t>20130723-0100</t>
  </si>
  <si>
    <t>20130723-0200</t>
  </si>
  <si>
    <t>20130723-0300</t>
  </si>
  <si>
    <t>20130723-0400</t>
  </si>
  <si>
    <t>20130723-0500</t>
  </si>
  <si>
    <t>45.1.0</t>
  </si>
  <si>
    <t>20130723-0600</t>
  </si>
  <si>
    <t>20130723-0700</t>
  </si>
  <si>
    <t>20130723-0800</t>
  </si>
  <si>
    <t>20130723-0900</t>
  </si>
  <si>
    <t>20130723-1000</t>
  </si>
  <si>
    <t>20130723-1100</t>
  </si>
  <si>
    <t>20130723-1200</t>
  </si>
  <si>
    <t>20130723-1300</t>
  </si>
  <si>
    <t>20130723-1400</t>
  </si>
  <si>
    <t>20130723-1500</t>
  </si>
  <si>
    <t>20130723-1600</t>
  </si>
  <si>
    <t>20130723-1700</t>
  </si>
  <si>
    <t>20130723-1800</t>
  </si>
  <si>
    <t>20130723-1900</t>
  </si>
  <si>
    <t>20130723-2000</t>
  </si>
  <si>
    <t>23.15.0</t>
  </si>
  <si>
    <t>20130723-2100</t>
  </si>
  <si>
    <t>20130723-2200</t>
  </si>
  <si>
    <t>26.1.0</t>
  </si>
  <si>
    <t>20130723-2300</t>
  </si>
  <si>
    <t>20130724-0000</t>
  </si>
  <si>
    <t>34.1.0</t>
  </si>
  <si>
    <t>20130724-0100</t>
  </si>
  <si>
    <t>20130724-0200</t>
  </si>
  <si>
    <t>20130724-0300</t>
  </si>
  <si>
    <t>20130724-0400</t>
  </si>
  <si>
    <t>4.2.0</t>
  </si>
  <si>
    <t>20130724-0500</t>
  </si>
  <si>
    <t>20130724-0600</t>
  </si>
  <si>
    <t>20130724-0700</t>
  </si>
  <si>
    <t>331.5.34</t>
  </si>
  <si>
    <t>20130724-0800</t>
  </si>
  <si>
    <t>338.1.41</t>
  </si>
  <si>
    <t>20130724-0900</t>
  </si>
  <si>
    <t>347.0.21</t>
  </si>
  <si>
    <t>20130724-1000</t>
  </si>
  <si>
    <t>355.9.14</t>
  </si>
  <si>
    <t>20130724-1100</t>
  </si>
  <si>
    <t>362.5.62</t>
  </si>
  <si>
    <t>20130724-1200</t>
  </si>
  <si>
    <t>20130724-1300</t>
  </si>
  <si>
    <t>20130724-1400</t>
  </si>
  <si>
    <t>20130724-1500</t>
  </si>
  <si>
    <t>20130724-1600</t>
  </si>
  <si>
    <t>20130724-1700</t>
  </si>
  <si>
    <t>20130724-1800</t>
  </si>
  <si>
    <t>20130724-1900</t>
  </si>
  <si>
    <t>20130724-2000</t>
  </si>
  <si>
    <t>19.55.0</t>
  </si>
  <si>
    <t>20130724-2100</t>
  </si>
  <si>
    <t>20130724-2200</t>
  </si>
  <si>
    <t>20130724-2300</t>
  </si>
  <si>
    <t>20130725-0000</t>
  </si>
  <si>
    <t>20130725-0100</t>
  </si>
  <si>
    <t>20130725-0200</t>
  </si>
  <si>
    <t>20130725-0300</t>
  </si>
  <si>
    <t>20130725-0400</t>
  </si>
  <si>
    <t>20130725-0500</t>
  </si>
  <si>
    <t>20130725-0600</t>
  </si>
  <si>
    <t>20130725-0700</t>
  </si>
  <si>
    <t>335.4.97</t>
  </si>
  <si>
    <t>20130725-0800</t>
  </si>
  <si>
    <t>20130725-0900</t>
  </si>
  <si>
    <t>20130725-1000</t>
  </si>
  <si>
    <t>20130725-1100</t>
  </si>
  <si>
    <t>20130725-1200</t>
  </si>
  <si>
    <t>20130725-1300</t>
  </si>
  <si>
    <t>20130725-1400</t>
  </si>
  <si>
    <t>20130725-1500</t>
  </si>
  <si>
    <t>20130725-1600</t>
  </si>
  <si>
    <t>20130725-1700</t>
  </si>
  <si>
    <t>20130725-1800</t>
  </si>
  <si>
    <t>20130725-1900</t>
  </si>
  <si>
    <t>20130725-2000</t>
  </si>
  <si>
    <t>2.2.0</t>
  </si>
  <si>
    <t>20130725-2100</t>
  </si>
  <si>
    <t>20130725-2200</t>
  </si>
  <si>
    <t>20130725-2300</t>
  </si>
  <si>
    <t>20130726-0000</t>
  </si>
  <si>
    <t>20130726-0100</t>
  </si>
  <si>
    <t>20130726-0200</t>
  </si>
  <si>
    <t>20130726-0300</t>
  </si>
  <si>
    <t>20130726-0400</t>
  </si>
  <si>
    <t>20130726-0500</t>
  </si>
  <si>
    <t>20130726-0600</t>
  </si>
  <si>
    <t>20130726-0700</t>
  </si>
  <si>
    <t>20130726-0800</t>
  </si>
  <si>
    <t>20130726-0900</t>
  </si>
  <si>
    <t>20130726-1000</t>
  </si>
  <si>
    <t>20130726-1100</t>
  </si>
  <si>
    <t>20130726-1200</t>
  </si>
  <si>
    <t>20130726-1300</t>
  </si>
  <si>
    <t>20130726-1400</t>
  </si>
  <si>
    <t>20130726-1500</t>
  </si>
  <si>
    <t>20130726-1600</t>
  </si>
  <si>
    <t>20130726-1700</t>
  </si>
  <si>
    <t>20130726-1800</t>
  </si>
  <si>
    <t>20130726-1900</t>
  </si>
  <si>
    <t>20130726-2000</t>
  </si>
  <si>
    <t>20130726-2100</t>
  </si>
  <si>
    <t>20130726-2200</t>
  </si>
  <si>
    <t>27.85.0</t>
  </si>
  <si>
    <t>20130726-2300</t>
  </si>
  <si>
    <t>31.95.0</t>
  </si>
  <si>
    <t>20130727-0000</t>
  </si>
  <si>
    <t>20130727-0100</t>
  </si>
  <si>
    <t>20130727-0200</t>
  </si>
  <si>
    <t>20130727-0300</t>
  </si>
  <si>
    <t>20130727-0400</t>
  </si>
  <si>
    <t>20130727-0500</t>
  </si>
  <si>
    <t>20130727-0600</t>
  </si>
  <si>
    <t>20130727-0700</t>
  </si>
  <si>
    <t>20130727-0800</t>
  </si>
  <si>
    <t>20130727-0900</t>
  </si>
  <si>
    <t>20130727-1000</t>
  </si>
  <si>
    <t>20130727-1100</t>
  </si>
  <si>
    <t>20130727-1200</t>
  </si>
  <si>
    <t>20130727-1300</t>
  </si>
  <si>
    <t>20130727-1400</t>
  </si>
  <si>
    <t>20130727-1500</t>
  </si>
  <si>
    <t>20130727-1600</t>
  </si>
  <si>
    <t>20130727-1700</t>
  </si>
  <si>
    <t>20130727-1800</t>
  </si>
  <si>
    <t>20130727-1900</t>
  </si>
  <si>
    <t>20130727-2000</t>
  </si>
  <si>
    <t>20130727-2100</t>
  </si>
  <si>
    <t>20130727-2200</t>
  </si>
  <si>
    <t>20130727-2300</t>
  </si>
  <si>
    <t>20130728-0000</t>
  </si>
  <si>
    <t>20130728-0100</t>
  </si>
  <si>
    <t>20130728-0200</t>
  </si>
  <si>
    <t>20130728-0300</t>
  </si>
  <si>
    <t>20130728-0400</t>
  </si>
  <si>
    <t>20130728-0500</t>
  </si>
  <si>
    <t>20130728-0600</t>
  </si>
  <si>
    <t>20130728-0700</t>
  </si>
  <si>
    <t>20130728-0800</t>
  </si>
  <si>
    <t>20130728-0900</t>
  </si>
  <si>
    <t>20130728-1000</t>
  </si>
  <si>
    <t>20130728-1100</t>
  </si>
  <si>
    <t>20130728-1200</t>
  </si>
  <si>
    <t>20130728-1300</t>
  </si>
  <si>
    <t>20130728-1400</t>
  </si>
  <si>
    <t>20130728-1500</t>
  </si>
  <si>
    <t>20130728-1600</t>
  </si>
  <si>
    <t>20130728-1700</t>
  </si>
  <si>
    <t>20130728-1800</t>
  </si>
  <si>
    <t>20130728-1900</t>
  </si>
  <si>
    <t>20130728-2000</t>
  </si>
  <si>
    <t>20130728-2100</t>
  </si>
  <si>
    <t>20130728-2200</t>
  </si>
  <si>
    <t>20130728-2300</t>
  </si>
  <si>
    <t>20130729-0000</t>
  </si>
  <si>
    <t>20130729-0100</t>
  </si>
  <si>
    <t>54.45.0</t>
  </si>
  <si>
    <t>20130729-0200</t>
  </si>
  <si>
    <t>58.35.0</t>
  </si>
  <si>
    <t>20130729-0300</t>
  </si>
  <si>
    <t>20130729-0400</t>
  </si>
  <si>
    <t>20130729-0500</t>
  </si>
  <si>
    <t>20130729-0600</t>
  </si>
  <si>
    <t>298.5.83</t>
  </si>
  <si>
    <t>20130729-0700</t>
  </si>
  <si>
    <t>299.75.48</t>
  </si>
  <si>
    <t>20130729-0800</t>
  </si>
  <si>
    <t>304.6.62</t>
  </si>
  <si>
    <t>20130729-0900</t>
  </si>
  <si>
    <t>311.75.97</t>
  </si>
  <si>
    <t>20130729-1000</t>
  </si>
  <si>
    <t>20130729-1100</t>
  </si>
  <si>
    <t>323.0.97</t>
  </si>
  <si>
    <t>20130729-1200</t>
  </si>
  <si>
    <t>327.65.97</t>
  </si>
  <si>
    <t>20130729-1300</t>
  </si>
  <si>
    <t>20130729-1400</t>
  </si>
  <si>
    <t>20130729-1500</t>
  </si>
  <si>
    <t>20130729-1600</t>
  </si>
  <si>
    <t>20130729-1700</t>
  </si>
  <si>
    <t>20130729-1800</t>
  </si>
  <si>
    <t>20130729-1900</t>
  </si>
  <si>
    <t>20130729-2000</t>
  </si>
  <si>
    <t>20130729-2100</t>
  </si>
  <si>
    <t>32.85.9</t>
  </si>
  <si>
    <t>20130729-2200</t>
  </si>
  <si>
    <t>27.2.0</t>
  </si>
  <si>
    <t>316.2.97</t>
  </si>
  <si>
    <t>20130729-2300</t>
  </si>
  <si>
    <t>20130730-0000</t>
  </si>
  <si>
    <t>20130730-0100</t>
  </si>
  <si>
    <t>20130730-0200</t>
  </si>
  <si>
    <t>20130730-0300</t>
  </si>
  <si>
    <t>20130730-0400</t>
  </si>
  <si>
    <t>5.25.0</t>
  </si>
  <si>
    <t>20130730-0500</t>
  </si>
  <si>
    <t>20130730-0600</t>
  </si>
  <si>
    <t>20130730-0700</t>
  </si>
  <si>
    <t>20130730-0800</t>
  </si>
  <si>
    <t>20130730-0900</t>
  </si>
  <si>
    <t>20130730-1000</t>
  </si>
  <si>
    <t>20130730-1100</t>
  </si>
  <si>
    <t>20130730-1200</t>
  </si>
  <si>
    <t>342.55.97</t>
  </si>
  <si>
    <t>20130730-1300</t>
  </si>
  <si>
    <t>347.95.76</t>
  </si>
  <si>
    <t>20130730-1400</t>
  </si>
  <si>
    <t>351.65.69</t>
  </si>
  <si>
    <t>20130730-1500</t>
  </si>
  <si>
    <t>354.35.69</t>
  </si>
  <si>
    <t>20130730-1600</t>
  </si>
  <si>
    <t>355.5.83</t>
  </si>
  <si>
    <t>20130730-1700</t>
  </si>
  <si>
    <t>20130730-1800</t>
  </si>
  <si>
    <t>20130730-1900</t>
  </si>
  <si>
    <t>20130730-2000</t>
  </si>
  <si>
    <t>12.65.0</t>
  </si>
  <si>
    <t>20130730-2100</t>
  </si>
  <si>
    <t>13.8.0</t>
  </si>
  <si>
    <t>20130730-2200</t>
  </si>
  <si>
    <t>14.1.0</t>
  </si>
  <si>
    <t>20130730-2300</t>
  </si>
  <si>
    <t>16.2.0</t>
  </si>
  <si>
    <t>20130731-0000</t>
  </si>
  <si>
    <t>2.95.0</t>
  </si>
  <si>
    <t>20130731-0100</t>
  </si>
  <si>
    <t>27.95.0</t>
  </si>
  <si>
    <t>20130731-0200</t>
  </si>
  <si>
    <t>20130731-0300</t>
  </si>
  <si>
    <t>20130731-0400</t>
  </si>
  <si>
    <t>20130731-0500</t>
  </si>
  <si>
    <t>20130731-0600</t>
  </si>
  <si>
    <t>20130731-0700</t>
  </si>
  <si>
    <t>328.4.9</t>
  </si>
  <si>
    <t>20130731-0800</t>
  </si>
  <si>
    <t>335.2.9</t>
  </si>
  <si>
    <t>20130731-0900</t>
  </si>
  <si>
    <t>344.85.83</t>
  </si>
  <si>
    <t>20130731-1000</t>
  </si>
  <si>
    <t>20130731-1100</t>
  </si>
  <si>
    <t>20130731-1200</t>
  </si>
  <si>
    <t>20130731-1300</t>
  </si>
  <si>
    <t>20130731-1400</t>
  </si>
  <si>
    <t>20130731-1500</t>
  </si>
  <si>
    <t>20130731-1600</t>
  </si>
  <si>
    <t>20130731-1700</t>
  </si>
  <si>
    <t>20130731-1800</t>
  </si>
  <si>
    <t>20130731-1900</t>
  </si>
  <si>
    <t>20130731-2000</t>
  </si>
  <si>
    <t>2.5.0</t>
  </si>
  <si>
    <t>20130731-2100</t>
  </si>
  <si>
    <t>23.78.0</t>
  </si>
  <si>
    <t>20130731-2200</t>
  </si>
  <si>
    <t>20130731-2300</t>
  </si>
  <si>
    <t>3.32.0</t>
  </si>
  <si>
    <t>20110801-0000</t>
  </si>
  <si>
    <t>33.59.0</t>
  </si>
  <si>
    <t>20110801-0100</t>
  </si>
  <si>
    <t>36.86.0</t>
  </si>
  <si>
    <t>20110801-0200</t>
  </si>
  <si>
    <t>4.13.0</t>
  </si>
  <si>
    <t>20110801-0300</t>
  </si>
  <si>
    <t>20110801-0400</t>
  </si>
  <si>
    <t>46.67.0</t>
  </si>
  <si>
    <t>20110801-0500</t>
  </si>
  <si>
    <t>49.94.0</t>
  </si>
  <si>
    <t>20110801-0600</t>
  </si>
  <si>
    <t>20110801-0700</t>
  </si>
  <si>
    <t>20110801-0800</t>
  </si>
  <si>
    <t>341.2.62</t>
  </si>
  <si>
    <t>20110801-0900</t>
  </si>
  <si>
    <t>20110801-1000</t>
  </si>
  <si>
    <t>375.5.97</t>
  </si>
  <si>
    <t>20110801-1100</t>
  </si>
  <si>
    <t>384.55.9</t>
  </si>
  <si>
    <t>20110801-1200</t>
  </si>
  <si>
    <t>385.3.97</t>
  </si>
  <si>
    <t>20110801-1300</t>
  </si>
  <si>
    <t>183.0.0</t>
  </si>
  <si>
    <t>20110801-1400</t>
  </si>
  <si>
    <t>395.0.83</t>
  </si>
  <si>
    <t>20110801-1500</t>
  </si>
  <si>
    <t>20110801-1600</t>
  </si>
  <si>
    <t>20110801-1700</t>
  </si>
  <si>
    <t>20110801-1800</t>
  </si>
  <si>
    <t>20110801-1900</t>
  </si>
  <si>
    <t>20110801-2000</t>
  </si>
  <si>
    <t>20110801-2100</t>
  </si>
  <si>
    <t>41.65.0</t>
  </si>
  <si>
    <t>20110801-2200</t>
  </si>
  <si>
    <t>5.8.0</t>
  </si>
  <si>
    <t>20110801-2300</t>
  </si>
  <si>
    <t>64.2.0</t>
  </si>
  <si>
    <t>20110802-0000</t>
  </si>
  <si>
    <t>20110802-0100</t>
  </si>
  <si>
    <t>20110802-0200</t>
  </si>
  <si>
    <t>68.3.0</t>
  </si>
  <si>
    <t>20110802-0300</t>
  </si>
  <si>
    <t>73.5.0</t>
  </si>
  <si>
    <t>20110802-0400</t>
  </si>
  <si>
    <t>75.65.0</t>
  </si>
  <si>
    <t>20110802-0500</t>
  </si>
  <si>
    <t>78.25.0</t>
  </si>
  <si>
    <t>20110802-0600</t>
  </si>
  <si>
    <t>20110802-0700</t>
  </si>
  <si>
    <t>20110802-0800</t>
  </si>
  <si>
    <t>20110802-0900</t>
  </si>
  <si>
    <t>20110802-1000</t>
  </si>
  <si>
    <t>20110802-1100</t>
  </si>
  <si>
    <t>20110802-1200</t>
  </si>
  <si>
    <t>20110802-1300</t>
  </si>
  <si>
    <t>20110802-1400</t>
  </si>
  <si>
    <t>20110802-1500</t>
  </si>
  <si>
    <t>20110802-1600</t>
  </si>
  <si>
    <t>20110802-1700</t>
  </si>
  <si>
    <t>20110802-1800</t>
  </si>
  <si>
    <t>20110802-1900</t>
  </si>
  <si>
    <t>20110802-2000</t>
  </si>
  <si>
    <t>20110802-2100</t>
  </si>
  <si>
    <t>42.35.0</t>
  </si>
  <si>
    <t>20110802-2200</t>
  </si>
  <si>
    <t>20110802-2300</t>
  </si>
  <si>
    <t>20110803-0000</t>
  </si>
  <si>
    <t>20110803-0100</t>
  </si>
  <si>
    <t>20110803-0200</t>
  </si>
  <si>
    <t>20110803-0300</t>
  </si>
  <si>
    <t>20110803-0400</t>
  </si>
  <si>
    <t>20110803-0500</t>
  </si>
  <si>
    <t>327.65.9</t>
  </si>
  <si>
    <t>20110803-0600</t>
  </si>
  <si>
    <t>323.75.69</t>
  </si>
  <si>
    <t>20110803-0700</t>
  </si>
  <si>
    <t>328.8.28</t>
  </si>
  <si>
    <t>20110803-0800</t>
  </si>
  <si>
    <t>333.85.97</t>
  </si>
  <si>
    <t>20110803-0900</t>
  </si>
  <si>
    <t>20110803-1000</t>
  </si>
  <si>
    <t>347.95.48</t>
  </si>
  <si>
    <t>20110803-1100</t>
  </si>
  <si>
    <t>354.35.14</t>
  </si>
  <si>
    <t>20110803-1200</t>
  </si>
  <si>
    <t>361.3.21</t>
  </si>
  <si>
    <t>20110803-1300</t>
  </si>
  <si>
    <t>364.4.48</t>
  </si>
  <si>
    <t>20110803-1400</t>
  </si>
  <si>
    <t>367.1.83</t>
  </si>
  <si>
    <t>20110803-1500</t>
  </si>
  <si>
    <t>20110803-1600</t>
  </si>
  <si>
    <t>20110803-1700</t>
  </si>
  <si>
    <t>20110803-1800</t>
  </si>
  <si>
    <t>20110803-1900</t>
  </si>
  <si>
    <t>20110803-2000</t>
  </si>
  <si>
    <t>20110803-2100</t>
  </si>
  <si>
    <t>20110803-2200</t>
  </si>
  <si>
    <t>34.4.0</t>
  </si>
  <si>
    <t>20110803-2300</t>
  </si>
  <si>
    <t>20110804-0000</t>
  </si>
  <si>
    <t>20110804-0100</t>
  </si>
  <si>
    <t>20110804-0200</t>
  </si>
  <si>
    <t>20110804-0300</t>
  </si>
  <si>
    <t>20110804-0400</t>
  </si>
  <si>
    <t>20110804-0500</t>
  </si>
  <si>
    <t>57.1.0</t>
  </si>
  <si>
    <t>20110804-0600</t>
  </si>
  <si>
    <t>324.35.55</t>
  </si>
  <si>
    <t>20110804-0700</t>
  </si>
  <si>
    <t>329.4.28</t>
  </si>
  <si>
    <t>20110804-0800</t>
  </si>
  <si>
    <t>335.55.55</t>
  </si>
  <si>
    <t>20110804-0900</t>
  </si>
  <si>
    <t>20110804-1000</t>
  </si>
  <si>
    <t>354.95.14</t>
  </si>
  <si>
    <t>20110804-1100</t>
  </si>
  <si>
    <t>363.25.48</t>
  </si>
  <si>
    <t>20110804-1200</t>
  </si>
  <si>
    <t>20110804-1300</t>
  </si>
  <si>
    <t>20110804-1400</t>
  </si>
  <si>
    <t>20110804-1500</t>
  </si>
  <si>
    <t>20110804-1600</t>
  </si>
  <si>
    <t>20110804-1700</t>
  </si>
  <si>
    <t>20110804-1800</t>
  </si>
  <si>
    <t>20110804-1900</t>
  </si>
  <si>
    <t>20110804-2000</t>
  </si>
  <si>
    <t>20110804-2100</t>
  </si>
  <si>
    <t>20110804-2200</t>
  </si>
  <si>
    <t>20110804-2300</t>
  </si>
  <si>
    <t>20110805-0000</t>
  </si>
  <si>
    <t>20110805-0100</t>
  </si>
  <si>
    <t>20110805-0200</t>
  </si>
  <si>
    <t>20110805-0300</t>
  </si>
  <si>
    <t>20110805-0400</t>
  </si>
  <si>
    <t>20110805-0500</t>
  </si>
  <si>
    <t>20110805-0600</t>
  </si>
  <si>
    <t>20110805-0700</t>
  </si>
  <si>
    <t>20110805-0800</t>
  </si>
  <si>
    <t>20110805-0900</t>
  </si>
  <si>
    <t>20110805-1000</t>
  </si>
  <si>
    <t>20110805-1100</t>
  </si>
  <si>
    <t>20110805-1200</t>
  </si>
  <si>
    <t>20110805-1300</t>
  </si>
  <si>
    <t>20110805-1400</t>
  </si>
  <si>
    <t>20110805-1500</t>
  </si>
  <si>
    <t>20110805-1600</t>
  </si>
  <si>
    <t>20110805-1700</t>
  </si>
  <si>
    <t>20110805-1800</t>
  </si>
  <si>
    <t>20110805-1900</t>
  </si>
  <si>
    <t>20110805-2000</t>
  </si>
  <si>
    <t>20110805-2100</t>
  </si>
  <si>
    <t>20110805-2200</t>
  </si>
  <si>
    <t>34.65.0</t>
  </si>
  <si>
    <t>20110805-2300</t>
  </si>
  <si>
    <t>36.95.0</t>
  </si>
  <si>
    <t>20110806-0000</t>
  </si>
  <si>
    <t>38.15.0</t>
  </si>
  <si>
    <t>20110806-0100</t>
  </si>
  <si>
    <t>20110806-0200</t>
  </si>
  <si>
    <t>20110806-0300</t>
  </si>
  <si>
    <t>20110806-0400</t>
  </si>
  <si>
    <t>20110806-0500</t>
  </si>
  <si>
    <t>20110806-0600</t>
  </si>
  <si>
    <t>20110806-0700</t>
  </si>
  <si>
    <t>20110806-0800</t>
  </si>
  <si>
    <t>20110806-0900</t>
  </si>
  <si>
    <t>20110806-1000</t>
  </si>
  <si>
    <t>20110806-1100</t>
  </si>
  <si>
    <t>20110806-1200</t>
  </si>
  <si>
    <t>20110806-1300</t>
  </si>
  <si>
    <t>20110806-1400</t>
  </si>
  <si>
    <t>20110806-1500</t>
  </si>
  <si>
    <t>27.25.0.0.0</t>
  </si>
  <si>
    <t>20110806-1600</t>
  </si>
  <si>
    <t>20110806-1700</t>
  </si>
  <si>
    <t>20110806-1800</t>
  </si>
  <si>
    <t>20110806-1900</t>
  </si>
  <si>
    <t>20110806-2000</t>
  </si>
  <si>
    <t>20110806-2100</t>
  </si>
  <si>
    <t>20110806-2200</t>
  </si>
  <si>
    <t>44.15.0</t>
  </si>
  <si>
    <t>20110806-2300</t>
  </si>
  <si>
    <t>45.6.0</t>
  </si>
  <si>
    <t>20110807-0000</t>
  </si>
  <si>
    <t>20110807-0100</t>
  </si>
  <si>
    <t>52.1.0</t>
  </si>
  <si>
    <t>20110807-0200</t>
  </si>
  <si>
    <t>20110807-0300</t>
  </si>
  <si>
    <t>20110807-0400</t>
  </si>
  <si>
    <t>20110807-0500</t>
  </si>
  <si>
    <t>7.65.0</t>
  </si>
  <si>
    <t>20110807-0600</t>
  </si>
  <si>
    <t>20110807-0700</t>
  </si>
  <si>
    <t>20110807-0800</t>
  </si>
  <si>
    <t>20110807-0900</t>
  </si>
  <si>
    <t>20110807-1000</t>
  </si>
  <si>
    <t>20110807-1100</t>
  </si>
  <si>
    <t>20110807-1200</t>
  </si>
  <si>
    <t>20110807-1300</t>
  </si>
  <si>
    <t>20110807-1400</t>
  </si>
  <si>
    <t>20110807-1500</t>
  </si>
  <si>
    <t>20110807-1600</t>
  </si>
  <si>
    <t>20110807-1700</t>
  </si>
  <si>
    <t>20110807-1800</t>
  </si>
  <si>
    <t>20110807-1900</t>
  </si>
  <si>
    <t>21.5.0.0.0</t>
  </si>
  <si>
    <t>20110807-2000</t>
  </si>
  <si>
    <t>20110807-2100</t>
  </si>
  <si>
    <t>20110807-2200</t>
  </si>
  <si>
    <t>20110807-2300</t>
  </si>
  <si>
    <t>20110808-0000</t>
  </si>
  <si>
    <t>20110808-0100</t>
  </si>
  <si>
    <t>20110808-0200</t>
  </si>
  <si>
    <t>33.6.0</t>
  </si>
  <si>
    <t>20110808-0300</t>
  </si>
  <si>
    <t>20110808-0400</t>
  </si>
  <si>
    <t>20110808-0500</t>
  </si>
  <si>
    <t>20110808-0600</t>
  </si>
  <si>
    <t>20110808-0700</t>
  </si>
  <si>
    <t>331.1.34</t>
  </si>
  <si>
    <t>20110808-0800</t>
  </si>
  <si>
    <t>20110808-0900</t>
  </si>
  <si>
    <t>20110808-1000</t>
  </si>
  <si>
    <t>351.25.97</t>
  </si>
  <si>
    <t>20110808-1100</t>
  </si>
  <si>
    <t>358.2.41</t>
  </si>
  <si>
    <t>20110808-1200</t>
  </si>
  <si>
    <t>364.6.69</t>
  </si>
  <si>
    <t>20110808-1300</t>
  </si>
  <si>
    <t>20110808-1400</t>
  </si>
  <si>
    <t>20110808-1500</t>
  </si>
  <si>
    <t>20110808-1600</t>
  </si>
  <si>
    <t>20110808-1700</t>
  </si>
  <si>
    <t>20110808-1800</t>
  </si>
  <si>
    <t>20110808-1900</t>
  </si>
  <si>
    <t>22.1.0.0.0</t>
  </si>
  <si>
    <t>20110808-2000</t>
  </si>
  <si>
    <t>25.95.0</t>
  </si>
  <si>
    <t>20110808-2100</t>
  </si>
  <si>
    <t>20110808-2200</t>
  </si>
  <si>
    <t>29.15.0</t>
  </si>
  <si>
    <t>20110808-2300</t>
  </si>
  <si>
    <t>20110809-0000</t>
  </si>
  <si>
    <t>20110809-0100</t>
  </si>
  <si>
    <t>35.25.0</t>
  </si>
  <si>
    <t>20110809-0200</t>
  </si>
  <si>
    <t>20110809-0300</t>
  </si>
  <si>
    <t>48.3.0</t>
  </si>
  <si>
    <t>20110809-0400</t>
  </si>
  <si>
    <t>20110809-0500</t>
  </si>
  <si>
    <t>20110809-0600</t>
  </si>
  <si>
    <t>20110809-0700</t>
  </si>
  <si>
    <t>20110809-0800</t>
  </si>
  <si>
    <t>20110809-0900</t>
  </si>
  <si>
    <t>20110809-1000</t>
  </si>
  <si>
    <t>20110809-1100</t>
  </si>
  <si>
    <t>20110809-1200</t>
  </si>
  <si>
    <t>383.75.97</t>
  </si>
  <si>
    <t>20110809-1300</t>
  </si>
  <si>
    <t>388.4.9</t>
  </si>
  <si>
    <t>20110809-1400</t>
  </si>
  <si>
    <t>389.55.97</t>
  </si>
  <si>
    <t>20110809-1500</t>
  </si>
  <si>
    <t>20110809-1600</t>
  </si>
  <si>
    <t>389.0.97</t>
  </si>
  <si>
    <t>20110809-1700</t>
  </si>
  <si>
    <t>385.9.83</t>
  </si>
  <si>
    <t>20110809-1800</t>
  </si>
  <si>
    <t>20110809-1900</t>
  </si>
  <si>
    <t>23.85.0.0.0</t>
  </si>
  <si>
    <t>20110809-2000</t>
  </si>
  <si>
    <t>26.5.0</t>
  </si>
  <si>
    <t>20110809-2100</t>
  </si>
  <si>
    <t>20110809-2200</t>
  </si>
  <si>
    <t>20110809-2300</t>
  </si>
  <si>
    <t>20110810-0000</t>
  </si>
  <si>
    <t>20110810-0100</t>
  </si>
  <si>
    <t>20110810-0200</t>
  </si>
  <si>
    <t>20110810-0300</t>
  </si>
  <si>
    <t>20110810-0400</t>
  </si>
  <si>
    <t>20110810-0500</t>
  </si>
  <si>
    <t>20110810-0600</t>
  </si>
  <si>
    <t>20110810-0700</t>
  </si>
  <si>
    <t>348.55.97</t>
  </si>
  <si>
    <t>20110810-0800</t>
  </si>
  <si>
    <t>20110810-0900</t>
  </si>
  <si>
    <t>365.55.34</t>
  </si>
  <si>
    <t>20110810-1000</t>
  </si>
  <si>
    <t>375.45.21</t>
  </si>
  <si>
    <t>20110810-1100</t>
  </si>
  <si>
    <t>385.3.21</t>
  </si>
  <si>
    <t>20110810-1200</t>
  </si>
  <si>
    <t>394.0.34</t>
  </si>
  <si>
    <t>20110810-1300</t>
  </si>
  <si>
    <t>401.55.34</t>
  </si>
  <si>
    <t>20110810-1400</t>
  </si>
  <si>
    <t>409.3.21</t>
  </si>
  <si>
    <t>20110810-1500</t>
  </si>
  <si>
    <t>414.75.28</t>
  </si>
  <si>
    <t>20110810-1600</t>
  </si>
  <si>
    <t>409.3.48</t>
  </si>
  <si>
    <t>20110810-1700</t>
  </si>
  <si>
    <t>412.0.76</t>
  </si>
  <si>
    <t>20110810-1800</t>
  </si>
  <si>
    <t>416.45.9</t>
  </si>
  <si>
    <t>20110810-1900</t>
  </si>
  <si>
    <t>3.35.0.0.0</t>
  </si>
  <si>
    <t>419.95.7</t>
  </si>
  <si>
    <t>20110810-2000</t>
  </si>
  <si>
    <t>33.4.0</t>
  </si>
  <si>
    <t>405.85.97</t>
  </si>
  <si>
    <t>20110810-2100</t>
  </si>
  <si>
    <t>39.25.0</t>
  </si>
  <si>
    <t>20110810-2200</t>
  </si>
  <si>
    <t>43.3.0</t>
  </si>
  <si>
    <t>20110810-2300</t>
  </si>
  <si>
    <t>20110811-0000</t>
  </si>
  <si>
    <t>49.2.0</t>
  </si>
  <si>
    <t>20110811-0100</t>
  </si>
  <si>
    <t>20110811-0200</t>
  </si>
  <si>
    <t>54.2.0</t>
  </si>
  <si>
    <t>20110811-0300</t>
  </si>
  <si>
    <t>20110811-0400</t>
  </si>
  <si>
    <t>52.35.0</t>
  </si>
  <si>
    <t>374.45.97</t>
  </si>
  <si>
    <t>20110811-0500</t>
  </si>
  <si>
    <t>47.25.0</t>
  </si>
  <si>
    <t>366.95.41</t>
  </si>
  <si>
    <t>20110811-0600</t>
  </si>
  <si>
    <t>359.2.21</t>
  </si>
  <si>
    <t>20110811-0700</t>
  </si>
  <si>
    <t>36.75.55</t>
  </si>
  <si>
    <t>20110811-0800</t>
  </si>
  <si>
    <t>364.2.41</t>
  </si>
  <si>
    <t>20110811-0900</t>
  </si>
  <si>
    <t>371.55.21</t>
  </si>
  <si>
    <t>20110811-1000</t>
  </si>
  <si>
    <t>379.9.28</t>
  </si>
  <si>
    <t>20110811-1100</t>
  </si>
  <si>
    <t>387.65.28</t>
  </si>
  <si>
    <t>20110811-1200</t>
  </si>
  <si>
    <t>394.8.28</t>
  </si>
  <si>
    <t>20110811-1300</t>
  </si>
  <si>
    <t>4.8.28</t>
  </si>
  <si>
    <t>20110811-1400</t>
  </si>
  <si>
    <t>404.85.28</t>
  </si>
  <si>
    <t>20110811-1500</t>
  </si>
  <si>
    <t>406.8.7</t>
  </si>
  <si>
    <t>20110811-1600</t>
  </si>
  <si>
    <t>404.45.14</t>
  </si>
  <si>
    <t>20110811-1700</t>
  </si>
  <si>
    <t>4.4.14</t>
  </si>
  <si>
    <t>20110811-1800</t>
  </si>
  <si>
    <t>396.75.34</t>
  </si>
  <si>
    <t>20110811-1900</t>
  </si>
  <si>
    <t>23.4.0.0.0</t>
  </si>
  <si>
    <t>391.3.69</t>
  </si>
  <si>
    <t>20110811-2000</t>
  </si>
  <si>
    <t>27.25.0</t>
  </si>
  <si>
    <t>20110811-2100</t>
  </si>
  <si>
    <t>34.35.0</t>
  </si>
  <si>
    <t>20110811-2200</t>
  </si>
  <si>
    <t>34.2.0</t>
  </si>
  <si>
    <t>38.45.97</t>
  </si>
  <si>
    <t>20110811-2300</t>
  </si>
  <si>
    <t>20110812-0000</t>
  </si>
  <si>
    <t>20110812-0100</t>
  </si>
  <si>
    <t>20110812-0200</t>
  </si>
  <si>
    <t>20110812-0300</t>
  </si>
  <si>
    <t>20110812-0400</t>
  </si>
  <si>
    <t>20110812-0500</t>
  </si>
  <si>
    <t>20110812-0600</t>
  </si>
  <si>
    <t>20110812-0700</t>
  </si>
  <si>
    <t>20110812-0800</t>
  </si>
  <si>
    <t>20110812-0900</t>
  </si>
  <si>
    <t>20110812-1000</t>
  </si>
  <si>
    <t>20110812-1100</t>
  </si>
  <si>
    <t>395.4.21</t>
  </si>
  <si>
    <t>20110812-1200</t>
  </si>
  <si>
    <t>20110812-1300</t>
  </si>
  <si>
    <t>20110812-1400</t>
  </si>
  <si>
    <t>20110812-1500</t>
  </si>
  <si>
    <t>137.0.0</t>
  </si>
  <si>
    <t>20110812-1600</t>
  </si>
  <si>
    <t>20110812-1700</t>
  </si>
  <si>
    <t>20110812-1800</t>
  </si>
  <si>
    <t>20110812-1900</t>
  </si>
  <si>
    <t>43.3.0.0.0</t>
  </si>
  <si>
    <t>20110812-2000</t>
  </si>
  <si>
    <t>20110812-2100</t>
  </si>
  <si>
    <t>20110812-2200</t>
  </si>
  <si>
    <t>62.15.0</t>
  </si>
  <si>
    <t>20110812-2300</t>
  </si>
  <si>
    <t>73.35.0</t>
  </si>
  <si>
    <t>20110813-0000</t>
  </si>
  <si>
    <t>20110813-0100</t>
  </si>
  <si>
    <t>81.1.0</t>
  </si>
  <si>
    <t>20110813-0200</t>
  </si>
  <si>
    <t>20110813-0300</t>
  </si>
  <si>
    <t>20110813-0400</t>
  </si>
  <si>
    <t>20110813-0500</t>
  </si>
  <si>
    <t>20110813-0600</t>
  </si>
  <si>
    <t>20110813-0700</t>
  </si>
  <si>
    <t>357.25.55</t>
  </si>
  <si>
    <t>20110813-0800</t>
  </si>
  <si>
    <t>20110813-0900</t>
  </si>
  <si>
    <t>20110813-1000</t>
  </si>
  <si>
    <t>20110813-1100</t>
  </si>
  <si>
    <t>20110813-1200</t>
  </si>
  <si>
    <t>20110813-1300</t>
  </si>
  <si>
    <t>20110813-1400</t>
  </si>
  <si>
    <t>31.0.0.0.0</t>
  </si>
  <si>
    <t>20110813-1500</t>
  </si>
  <si>
    <t>20110813-1600</t>
  </si>
  <si>
    <t>20110813-1700</t>
  </si>
  <si>
    <t>20110813-1800</t>
  </si>
  <si>
    <t>20110813-1900</t>
  </si>
  <si>
    <t>31.75.0</t>
  </si>
  <si>
    <t>20110813-2000</t>
  </si>
  <si>
    <t>20110813-2100</t>
  </si>
  <si>
    <t>42.9.0</t>
  </si>
  <si>
    <t>20110813-2200</t>
  </si>
  <si>
    <t>20110813-2300</t>
  </si>
  <si>
    <t>48.7.0</t>
  </si>
  <si>
    <t>20110814-0000</t>
  </si>
  <si>
    <t>5.3.0</t>
  </si>
  <si>
    <t>20110814-0100</t>
  </si>
  <si>
    <t>20110814-0200</t>
  </si>
  <si>
    <t>20110814-0300</t>
  </si>
  <si>
    <t>20110814-0400</t>
  </si>
  <si>
    <t>20110814-0500</t>
  </si>
  <si>
    <t>20110814-0600</t>
  </si>
  <si>
    <t>20110814-0700</t>
  </si>
  <si>
    <t>20110814-0800</t>
  </si>
  <si>
    <t>20110814-0900</t>
  </si>
  <si>
    <t>20110814-1000</t>
  </si>
  <si>
    <t>20110814-1100</t>
  </si>
  <si>
    <t>20110814-1200</t>
  </si>
  <si>
    <t>20110814-1300</t>
  </si>
  <si>
    <t>20110814-1400</t>
  </si>
  <si>
    <t>20110814-1500</t>
  </si>
  <si>
    <t>20110814-1600</t>
  </si>
  <si>
    <t>20110814-1700</t>
  </si>
  <si>
    <t>20110814-1800</t>
  </si>
  <si>
    <t>20110814-1900</t>
  </si>
  <si>
    <t>20110814-2000</t>
  </si>
  <si>
    <t>20110814-2100</t>
  </si>
  <si>
    <t>20110814-2200</t>
  </si>
  <si>
    <t>20110814-2300</t>
  </si>
  <si>
    <t>20110815-0000</t>
  </si>
  <si>
    <t>20110815-0100</t>
  </si>
  <si>
    <t>20110815-0200</t>
  </si>
  <si>
    <t>20110815-0300</t>
  </si>
  <si>
    <t>20110815-0400</t>
  </si>
  <si>
    <t>20110815-0500</t>
  </si>
  <si>
    <t>20110815-0600</t>
  </si>
  <si>
    <t>20110815-0700</t>
  </si>
  <si>
    <t>334.6.76</t>
  </si>
  <si>
    <t>20110815-0800</t>
  </si>
  <si>
    <t>339.45.9</t>
  </si>
  <si>
    <t>20110815-0900</t>
  </si>
  <si>
    <t>348.35.76</t>
  </si>
  <si>
    <t>20110815-1000</t>
  </si>
  <si>
    <t>20110815-1100</t>
  </si>
  <si>
    <t>20110815-1200</t>
  </si>
  <si>
    <t>20110815-1300</t>
  </si>
  <si>
    <t>20110815-1400</t>
  </si>
  <si>
    <t>20110815-1500</t>
  </si>
  <si>
    <t>20110815-1600</t>
  </si>
  <si>
    <t>20110815-1700</t>
  </si>
  <si>
    <t>20110815-1800</t>
  </si>
  <si>
    <t>20110815-1900</t>
  </si>
  <si>
    <t>21.2.0</t>
  </si>
  <si>
    <t>20110815-2000</t>
  </si>
  <si>
    <t>20110815-2100</t>
  </si>
  <si>
    <t>20110815-2200</t>
  </si>
  <si>
    <t>20110815-2300</t>
  </si>
  <si>
    <t>20110816-0000</t>
  </si>
  <si>
    <t>20110816-0100</t>
  </si>
  <si>
    <t>20110816-0200</t>
  </si>
  <si>
    <t>346.6.97</t>
  </si>
  <si>
    <t>20110816-0300</t>
  </si>
  <si>
    <t>344.1.62</t>
  </si>
  <si>
    <t>20110816-0400</t>
  </si>
  <si>
    <t>342.55.34</t>
  </si>
  <si>
    <t>20110816-0500</t>
  </si>
  <si>
    <t>43.75.0</t>
  </si>
  <si>
    <t>20110816-0600</t>
  </si>
  <si>
    <t>338.3.28</t>
  </si>
  <si>
    <t>20110816-0700</t>
  </si>
  <si>
    <t>341.75.7</t>
  </si>
  <si>
    <t>20110816-0800</t>
  </si>
  <si>
    <t>346.6.21</t>
  </si>
  <si>
    <t>20110816-0900</t>
  </si>
  <si>
    <t>356.65.48</t>
  </si>
  <si>
    <t>20110816-1000</t>
  </si>
  <si>
    <t>365.95.83</t>
  </si>
  <si>
    <t>20110816-1100</t>
  </si>
  <si>
    <t>20110816-1200</t>
  </si>
  <si>
    <t>20110816-1300</t>
  </si>
  <si>
    <t>20110816-1400</t>
  </si>
  <si>
    <t>20110816-1500</t>
  </si>
  <si>
    <t>20110816-1600</t>
  </si>
  <si>
    <t>20110816-1700</t>
  </si>
  <si>
    <t>20110816-1800</t>
  </si>
  <si>
    <t>20110816-1900</t>
  </si>
  <si>
    <t>16.8.0</t>
  </si>
  <si>
    <t>20110816-2000</t>
  </si>
  <si>
    <t>2.3.0</t>
  </si>
  <si>
    <t>20110816-2100</t>
  </si>
  <si>
    <t>28.5.0</t>
  </si>
  <si>
    <t>20110816-2200</t>
  </si>
  <si>
    <t>20110816-2300</t>
  </si>
  <si>
    <t>20110817-0000</t>
  </si>
  <si>
    <t>20110817-0100</t>
  </si>
  <si>
    <t>20110817-0200</t>
  </si>
  <si>
    <t>20110817-0300</t>
  </si>
  <si>
    <t>20110817-0400</t>
  </si>
  <si>
    <t>20110817-0500</t>
  </si>
  <si>
    <t>20110817-0600</t>
  </si>
  <si>
    <t>20110817-0700</t>
  </si>
  <si>
    <t>20110817-0800</t>
  </si>
  <si>
    <t>20110817-0900</t>
  </si>
  <si>
    <t>20110817-1000</t>
  </si>
  <si>
    <t>20110817-1100</t>
  </si>
  <si>
    <t>20110817-1200</t>
  </si>
  <si>
    <t>20110817-1300</t>
  </si>
  <si>
    <t>20110817-1400</t>
  </si>
  <si>
    <t>20110817-1500</t>
  </si>
  <si>
    <t>20110817-1600</t>
  </si>
  <si>
    <t>20110817-1700</t>
  </si>
  <si>
    <t>20110817-1800</t>
  </si>
  <si>
    <t>20110817-1900</t>
  </si>
  <si>
    <t>19.9.0</t>
  </si>
  <si>
    <t>20110817-2000</t>
  </si>
  <si>
    <t>20110817-2100</t>
  </si>
  <si>
    <t>3.75.0</t>
  </si>
  <si>
    <t>20110817-2200</t>
  </si>
  <si>
    <t>33.7.0</t>
  </si>
  <si>
    <t>20110817-2300</t>
  </si>
  <si>
    <t>20110818-0000</t>
  </si>
  <si>
    <t>38.3.0</t>
  </si>
  <si>
    <t>20110818-0100</t>
  </si>
  <si>
    <t>20110818-0200</t>
  </si>
  <si>
    <t>20110818-0300</t>
  </si>
  <si>
    <t>20110818-0400</t>
  </si>
  <si>
    <t>20110818-0500</t>
  </si>
  <si>
    <t>20110818-0600</t>
  </si>
  <si>
    <t>20110818-0700</t>
  </si>
  <si>
    <t>385.7.9</t>
  </si>
  <si>
    <t>20110818-0800</t>
  </si>
  <si>
    <t>20110818-0900</t>
  </si>
  <si>
    <t>381.5.28</t>
  </si>
  <si>
    <t>20110818-1000</t>
  </si>
  <si>
    <t>20110818-1100</t>
  </si>
  <si>
    <t>20110818-1200</t>
  </si>
  <si>
    <t>20110818-1300</t>
  </si>
  <si>
    <t>20110818-1400</t>
  </si>
  <si>
    <t>20110818-1500</t>
  </si>
  <si>
    <t>20110818-1600</t>
  </si>
  <si>
    <t>20110818-1700</t>
  </si>
  <si>
    <t>20110818-1800</t>
  </si>
  <si>
    <t>20110818-1900</t>
  </si>
  <si>
    <t>20110818-2000</t>
  </si>
  <si>
    <t>20110818-2100</t>
  </si>
  <si>
    <t>3.65.0</t>
  </si>
  <si>
    <t>20110818-2200</t>
  </si>
  <si>
    <t>356.85.83</t>
  </si>
  <si>
    <t>20110818-2300</t>
  </si>
  <si>
    <t>20110819-0000</t>
  </si>
  <si>
    <t>20110819-0100</t>
  </si>
  <si>
    <t>20110819-0200</t>
  </si>
  <si>
    <t>20110819-0300</t>
  </si>
  <si>
    <t>20110819-0400</t>
  </si>
  <si>
    <t>20110819-0500</t>
  </si>
  <si>
    <t>20110819-0600</t>
  </si>
  <si>
    <t>20110819-0700</t>
  </si>
  <si>
    <t>20110819-0800</t>
  </si>
  <si>
    <t>20110819-0900</t>
  </si>
  <si>
    <t>20110819-1000</t>
  </si>
  <si>
    <t>20110819-1100</t>
  </si>
  <si>
    <t>20110819-1200</t>
  </si>
  <si>
    <t>20110819-1300</t>
  </si>
  <si>
    <t>20110819-1400</t>
  </si>
  <si>
    <t>20110819-1500</t>
  </si>
  <si>
    <t>20110819-1600</t>
  </si>
  <si>
    <t>20110819-1700</t>
  </si>
  <si>
    <t>417.65.34</t>
  </si>
  <si>
    <t>20110819-1800</t>
  </si>
  <si>
    <t>405.5.34</t>
  </si>
  <si>
    <t>20110819-1900</t>
  </si>
  <si>
    <t>16.4.0</t>
  </si>
  <si>
    <t>20110819-2000</t>
  </si>
  <si>
    <t>20110819-2100</t>
  </si>
  <si>
    <t>21.5.0</t>
  </si>
  <si>
    <t>20110819-2200</t>
  </si>
  <si>
    <t>24.1.0</t>
  </si>
  <si>
    <t>20110819-2300</t>
  </si>
  <si>
    <t>20110820-0000</t>
  </si>
  <si>
    <t>31.6.0</t>
  </si>
  <si>
    <t>20110820-0100</t>
  </si>
  <si>
    <t>33.8.0</t>
  </si>
  <si>
    <t>20110820-0200</t>
  </si>
  <si>
    <t>20110820-0300</t>
  </si>
  <si>
    <t>20110820-0400</t>
  </si>
  <si>
    <t>20110820-0500</t>
  </si>
  <si>
    <t>20110820-0600</t>
  </si>
  <si>
    <t>20110820-0700</t>
  </si>
  <si>
    <t>20110820-0800</t>
  </si>
  <si>
    <t>20110820-0900</t>
  </si>
  <si>
    <t>20110820-1000</t>
  </si>
  <si>
    <t>20110820-1100</t>
  </si>
  <si>
    <t>20110820-1200</t>
  </si>
  <si>
    <t>20110820-1300</t>
  </si>
  <si>
    <t>20110820-1400</t>
  </si>
  <si>
    <t>20110820-1500</t>
  </si>
  <si>
    <t>20110820-1600</t>
  </si>
  <si>
    <t>20110820-1700</t>
  </si>
  <si>
    <t>20110820-1800</t>
  </si>
  <si>
    <t>20110820-1900</t>
  </si>
  <si>
    <t>23.85.0</t>
  </si>
  <si>
    <t>20110820-2000</t>
  </si>
  <si>
    <t>27.15.0</t>
  </si>
  <si>
    <t>20110820-2100</t>
  </si>
  <si>
    <t>29.8.0</t>
  </si>
  <si>
    <t>20110820-2200</t>
  </si>
  <si>
    <t>20110820-2300</t>
  </si>
  <si>
    <t>20110821-0000</t>
  </si>
  <si>
    <t>20110821-0100</t>
  </si>
  <si>
    <t>20110821-0200</t>
  </si>
  <si>
    <t>20110821-0300</t>
  </si>
  <si>
    <t>20110821-0400</t>
  </si>
  <si>
    <t>20110821-0500</t>
  </si>
  <si>
    <t>344.65.69</t>
  </si>
  <si>
    <t>20110821-0600</t>
  </si>
  <si>
    <t>344.5.76</t>
  </si>
  <si>
    <t>20110821-0700</t>
  </si>
  <si>
    <t>349.1.41</t>
  </si>
  <si>
    <t>20110821-0800</t>
  </si>
  <si>
    <t>359.55.21</t>
  </si>
  <si>
    <t>20110821-0900</t>
  </si>
  <si>
    <t>365.2.34</t>
  </si>
  <si>
    <t>20110821-1000</t>
  </si>
  <si>
    <t>374.3.83</t>
  </si>
  <si>
    <t>20110821-1100</t>
  </si>
  <si>
    <t>381.25.69</t>
  </si>
  <si>
    <t>20110821-1200</t>
  </si>
  <si>
    <t>388.6.21</t>
  </si>
  <si>
    <t>20110821-1300</t>
  </si>
  <si>
    <t>399.5.28</t>
  </si>
  <si>
    <t>20110821-1400</t>
  </si>
  <si>
    <t>20110821-1500</t>
  </si>
  <si>
    <t>20110821-1600</t>
  </si>
  <si>
    <t>20110821-1700</t>
  </si>
  <si>
    <t>407.0.55</t>
  </si>
  <si>
    <t>20110821-1800</t>
  </si>
  <si>
    <t>20110821-1900</t>
  </si>
  <si>
    <t>27.0.0</t>
  </si>
  <si>
    <t>20110821-2000</t>
  </si>
  <si>
    <t>20110821-2100</t>
  </si>
  <si>
    <t>20110821-2200</t>
  </si>
  <si>
    <t>46.15.0</t>
  </si>
  <si>
    <t>20110821-2300</t>
  </si>
  <si>
    <t>20110822-0000</t>
  </si>
  <si>
    <t>20110822-0100</t>
  </si>
  <si>
    <t>20110822-0200</t>
  </si>
  <si>
    <t>36.75.76</t>
  </si>
  <si>
    <t>20110822-0300</t>
  </si>
  <si>
    <t>20110822-0400</t>
  </si>
  <si>
    <t>20110822-0500</t>
  </si>
  <si>
    <t>20110822-0600</t>
  </si>
  <si>
    <t>20110822-0700</t>
  </si>
  <si>
    <t>20110822-0800</t>
  </si>
  <si>
    <t>20110822-0900</t>
  </si>
  <si>
    <t>20110822-1000</t>
  </si>
  <si>
    <t>20110822-1100</t>
  </si>
  <si>
    <t>20110822-1200</t>
  </si>
  <si>
    <t>20110822-1300</t>
  </si>
  <si>
    <t>20110822-1400</t>
  </si>
  <si>
    <t>20110822-1500</t>
  </si>
  <si>
    <t>20110822-1600</t>
  </si>
  <si>
    <t>20110822-1700</t>
  </si>
  <si>
    <t>20110822-1800</t>
  </si>
  <si>
    <t>20110822-1900</t>
  </si>
  <si>
    <t>20110822-2000</t>
  </si>
  <si>
    <t>20110822-2100</t>
  </si>
  <si>
    <t>36.7.0</t>
  </si>
  <si>
    <t>20110822-2200</t>
  </si>
  <si>
    <t>20110822-2300</t>
  </si>
  <si>
    <t>20110823-0000</t>
  </si>
  <si>
    <t>329.55.69</t>
  </si>
  <si>
    <t>20110823-0100</t>
  </si>
  <si>
    <t>328.15.14</t>
  </si>
  <si>
    <t>20110823-0200</t>
  </si>
  <si>
    <t>326.3.41</t>
  </si>
  <si>
    <t>20110823-0300</t>
  </si>
  <si>
    <t>324.35.48</t>
  </si>
  <si>
    <t>20110823-0400</t>
  </si>
  <si>
    <t>322.8.76</t>
  </si>
  <si>
    <t>20110823-0500</t>
  </si>
  <si>
    <t>20110823-0600</t>
  </si>
  <si>
    <t>20110823-0700</t>
  </si>
  <si>
    <t>323.2.41</t>
  </si>
  <si>
    <t>20110823-0800</t>
  </si>
  <si>
    <t>328.4.83</t>
  </si>
  <si>
    <t>20110823-0900</t>
  </si>
  <si>
    <t>337.5.97</t>
  </si>
  <si>
    <t>20110823-1000</t>
  </si>
  <si>
    <t>345.85.9</t>
  </si>
  <si>
    <t>20110823-1100</t>
  </si>
  <si>
    <t>20110823-1200</t>
  </si>
  <si>
    <t>20110823-1300</t>
  </si>
  <si>
    <t>20110823-1400</t>
  </si>
  <si>
    <t>20110823-1500</t>
  </si>
  <si>
    <t>20110823-1600</t>
  </si>
  <si>
    <t>20110823-1700</t>
  </si>
  <si>
    <t>20110823-1800</t>
  </si>
  <si>
    <t>20110823-1900</t>
  </si>
  <si>
    <t>20110823-2000</t>
  </si>
  <si>
    <t>20110823-2100</t>
  </si>
  <si>
    <t>20110823-2200</t>
  </si>
  <si>
    <t>35.8.0</t>
  </si>
  <si>
    <t>20110823-2300</t>
  </si>
  <si>
    <t>20110824-0000</t>
  </si>
  <si>
    <t>20110824-0100</t>
  </si>
  <si>
    <t>20110824-0200</t>
  </si>
  <si>
    <t>20110824-0300</t>
  </si>
  <si>
    <t>57.45.0</t>
  </si>
  <si>
    <t>20110824-0400</t>
  </si>
  <si>
    <t>61.4.0</t>
  </si>
  <si>
    <t>20110824-0500</t>
  </si>
  <si>
    <t>20110824-0600</t>
  </si>
  <si>
    <t>20110824-0700</t>
  </si>
  <si>
    <t>20110824-0800</t>
  </si>
  <si>
    <t>20110824-0900</t>
  </si>
  <si>
    <t>20110824-1000</t>
  </si>
  <si>
    <t>20110824-1100</t>
  </si>
  <si>
    <t>20110824-1200</t>
  </si>
  <si>
    <t>20110824-1300</t>
  </si>
  <si>
    <t>20110824-1400</t>
  </si>
  <si>
    <t>20110824-1500</t>
  </si>
  <si>
    <t>20110824-1600</t>
  </si>
  <si>
    <t>20110824-1700</t>
  </si>
  <si>
    <t>20110824-1800</t>
  </si>
  <si>
    <t>20110824-1900</t>
  </si>
  <si>
    <t>20110824-2000</t>
  </si>
  <si>
    <t>20110824-2100</t>
  </si>
  <si>
    <t>20110824-2200</t>
  </si>
  <si>
    <t>20110824-2300</t>
  </si>
  <si>
    <t>20110825-0000</t>
  </si>
  <si>
    <t>20110825-0100</t>
  </si>
  <si>
    <t>20110825-0200</t>
  </si>
  <si>
    <t>20110825-0300</t>
  </si>
  <si>
    <t>20110825-0400</t>
  </si>
  <si>
    <t>20110825-0500</t>
  </si>
  <si>
    <t>20110825-0600</t>
  </si>
  <si>
    <t>20110825-0700</t>
  </si>
  <si>
    <t>20110825-0800</t>
  </si>
  <si>
    <t>20110825-0900</t>
  </si>
  <si>
    <t>20110825-1000</t>
  </si>
  <si>
    <t>20110825-1100</t>
  </si>
  <si>
    <t>20110825-1200</t>
  </si>
  <si>
    <t>20110825-1300</t>
  </si>
  <si>
    <t>20110825-1400</t>
  </si>
  <si>
    <t>20110825-1500</t>
  </si>
  <si>
    <t>20110825-1600</t>
  </si>
  <si>
    <t>20110825-1700</t>
  </si>
  <si>
    <t>20110825-1800</t>
  </si>
  <si>
    <t>20110825-1900</t>
  </si>
  <si>
    <t>20110825-2000</t>
  </si>
  <si>
    <t>20110825-2100</t>
  </si>
  <si>
    <t>20110825-2200</t>
  </si>
  <si>
    <t>20110825-2300</t>
  </si>
  <si>
    <t>20110826-0000</t>
  </si>
  <si>
    <t>20110826-0100</t>
  </si>
  <si>
    <t>20110826-0200</t>
  </si>
  <si>
    <t>20110826-0300</t>
  </si>
  <si>
    <t>57.2.0</t>
  </si>
  <si>
    <t>20110826-0400</t>
  </si>
  <si>
    <t>20110826-0500</t>
  </si>
  <si>
    <t>20110826-0600</t>
  </si>
  <si>
    <t>20110826-0700</t>
  </si>
  <si>
    <t>20110826-0800</t>
  </si>
  <si>
    <t>20110826-0900</t>
  </si>
  <si>
    <t>20110826-1000</t>
  </si>
  <si>
    <t>20110826-1100</t>
  </si>
  <si>
    <t>20110826-1200</t>
  </si>
  <si>
    <t>20110826-1300</t>
  </si>
  <si>
    <t>20110826-1400</t>
  </si>
  <si>
    <t>20110826-1500</t>
  </si>
  <si>
    <t>20110826-1600</t>
  </si>
  <si>
    <t>20110826-1700</t>
  </si>
  <si>
    <t>20110826-1800</t>
  </si>
  <si>
    <t>20110826-1900</t>
  </si>
  <si>
    <t>20110826-2000</t>
  </si>
  <si>
    <t>20110826-2100</t>
  </si>
  <si>
    <t>29.9.0</t>
  </si>
  <si>
    <t>20110826-2200</t>
  </si>
  <si>
    <t>31.8.0</t>
  </si>
  <si>
    <t>20110826-2300</t>
  </si>
  <si>
    <t>33.9.0</t>
  </si>
  <si>
    <t>20110827-0000</t>
  </si>
  <si>
    <t>20110827-0100</t>
  </si>
  <si>
    <t>37.55.0</t>
  </si>
  <si>
    <t>20110827-0200</t>
  </si>
  <si>
    <t>38.85.0</t>
  </si>
  <si>
    <t>20110827-0300</t>
  </si>
  <si>
    <t>20110827-0400</t>
  </si>
  <si>
    <t>20110827-0500</t>
  </si>
  <si>
    <t>42.8.0</t>
  </si>
  <si>
    <t>20110827-0600</t>
  </si>
  <si>
    <t>20110827-0700</t>
  </si>
  <si>
    <t>20110827-0800</t>
  </si>
  <si>
    <t>20110827-0900</t>
  </si>
  <si>
    <t>20110827-1000</t>
  </si>
  <si>
    <t>20110827-1100</t>
  </si>
  <si>
    <t>20110827-1200</t>
  </si>
  <si>
    <t>319.5.9</t>
  </si>
  <si>
    <t>20110827-1300</t>
  </si>
  <si>
    <t>325.3.62</t>
  </si>
  <si>
    <t>20110827-1400</t>
  </si>
  <si>
    <t>20110827-1500</t>
  </si>
  <si>
    <t>20110827-1600</t>
  </si>
  <si>
    <t>20110827-1700</t>
  </si>
  <si>
    <t>20110827-1800</t>
  </si>
  <si>
    <t>20110827-1900</t>
  </si>
  <si>
    <t>20110827-2000</t>
  </si>
  <si>
    <t>20110827-2100</t>
  </si>
  <si>
    <t>17.7.0</t>
  </si>
  <si>
    <t>323.2.62</t>
  </si>
  <si>
    <t>20110827-2200</t>
  </si>
  <si>
    <t>321.25.7</t>
  </si>
  <si>
    <t>20110827-2300</t>
  </si>
  <si>
    <t>2.85.0</t>
  </si>
  <si>
    <t>319.9.76</t>
  </si>
  <si>
    <t>20110828-0000</t>
  </si>
  <si>
    <t>20110828-0100</t>
  </si>
  <si>
    <t>35.2.0</t>
  </si>
  <si>
    <t>20110828-0200</t>
  </si>
  <si>
    <t>20110828-0300</t>
  </si>
  <si>
    <t>20110828-0400</t>
  </si>
  <si>
    <t>20110828-0500</t>
  </si>
  <si>
    <t>20110828-0600</t>
  </si>
  <si>
    <t>20110828-0700</t>
  </si>
  <si>
    <t>20110828-0800</t>
  </si>
  <si>
    <t>20110828-0900</t>
  </si>
  <si>
    <t>20110828-1000</t>
  </si>
  <si>
    <t>20110828-1100</t>
  </si>
  <si>
    <t>20110828-1200</t>
  </si>
  <si>
    <t>20110828-1300</t>
  </si>
  <si>
    <t>20110828-1400</t>
  </si>
  <si>
    <t>20110828-1500</t>
  </si>
  <si>
    <t>20110828-1600</t>
  </si>
  <si>
    <t>20110828-1700</t>
  </si>
  <si>
    <t>20110828-1800</t>
  </si>
  <si>
    <t>20110828-1900</t>
  </si>
  <si>
    <t>20110828-2000</t>
  </si>
  <si>
    <t>34.9.0</t>
  </si>
  <si>
    <t>20110828-2100</t>
  </si>
  <si>
    <t>20110828-2200</t>
  </si>
  <si>
    <t>20110828-2300</t>
  </si>
  <si>
    <t>20110829-0000</t>
  </si>
  <si>
    <t>20110829-0100</t>
  </si>
  <si>
    <t>20110829-0200</t>
  </si>
  <si>
    <t>20110829-0300</t>
  </si>
  <si>
    <t>20110829-0400</t>
  </si>
  <si>
    <t>20110829-0500</t>
  </si>
  <si>
    <t>20110829-0600</t>
  </si>
  <si>
    <t>20110829-0700</t>
  </si>
  <si>
    <t>20110829-0800</t>
  </si>
  <si>
    <t>20110829-0900</t>
  </si>
  <si>
    <t>20110829-1000</t>
  </si>
  <si>
    <t>20110829-1100</t>
  </si>
  <si>
    <t>20110829-1200</t>
  </si>
  <si>
    <t>20110829-1300</t>
  </si>
  <si>
    <t>20110829-1400</t>
  </si>
  <si>
    <t>20110829-1500</t>
  </si>
  <si>
    <t>20110829-1600</t>
  </si>
  <si>
    <t>20110829-1700</t>
  </si>
  <si>
    <t>20110829-1800</t>
  </si>
  <si>
    <t>20110829-1900</t>
  </si>
  <si>
    <t>20110829-2000</t>
  </si>
  <si>
    <t>20110829-2100</t>
  </si>
  <si>
    <t>20110829-2200</t>
  </si>
  <si>
    <t>20110829-2300</t>
  </si>
  <si>
    <t>20110830-0000</t>
  </si>
  <si>
    <t>20110830-0100</t>
  </si>
  <si>
    <t>20110830-0200</t>
  </si>
  <si>
    <t>20110830-0300</t>
  </si>
  <si>
    <t>20110830-0400</t>
  </si>
  <si>
    <t>20110830-0500</t>
  </si>
  <si>
    <t>20110830-0600</t>
  </si>
  <si>
    <t>20110830-0700</t>
  </si>
  <si>
    <t>20110830-0800</t>
  </si>
  <si>
    <t>20110830-0900</t>
  </si>
  <si>
    <t>20110830-1000</t>
  </si>
  <si>
    <t>20110830-1100</t>
  </si>
  <si>
    <t>20110830-1200</t>
  </si>
  <si>
    <t>20110830-1300</t>
  </si>
  <si>
    <t>20110830-1400</t>
  </si>
  <si>
    <t>20110830-1500</t>
  </si>
  <si>
    <t>20110830-1600</t>
  </si>
  <si>
    <t>20110830-1700</t>
  </si>
  <si>
    <t>20110830-1800</t>
  </si>
  <si>
    <t>20110830-1900</t>
  </si>
  <si>
    <t>20110830-2000</t>
  </si>
  <si>
    <t>20110830-2100</t>
  </si>
  <si>
    <t>24.55.0</t>
  </si>
  <si>
    <t>20110830-2200</t>
  </si>
  <si>
    <t>20110830-2300</t>
  </si>
  <si>
    <t>29.75.0</t>
  </si>
  <si>
    <t>20110831-0000</t>
  </si>
  <si>
    <t>20110831-0100</t>
  </si>
  <si>
    <t>34.15.0</t>
  </si>
  <si>
    <t>20110831-0200</t>
  </si>
  <si>
    <t>20110831-0300</t>
  </si>
  <si>
    <t>20110831-0400</t>
  </si>
  <si>
    <t>48.9.0</t>
  </si>
  <si>
    <t>20110831-0500</t>
  </si>
  <si>
    <t>20110831-0600</t>
  </si>
  <si>
    <t>20110831-0700</t>
  </si>
  <si>
    <t>20110831-0800</t>
  </si>
  <si>
    <t>20110831-0900</t>
  </si>
  <si>
    <t>20110831-1000</t>
  </si>
  <si>
    <t>20110831-1100</t>
  </si>
  <si>
    <t>20110831-1200</t>
  </si>
  <si>
    <t>20110831-1300</t>
  </si>
  <si>
    <t>20110831-1400</t>
  </si>
  <si>
    <t>20110831-1500</t>
  </si>
  <si>
    <t>20110831-1600</t>
  </si>
  <si>
    <t>20110831-1700</t>
  </si>
  <si>
    <t>20110831-1800</t>
  </si>
  <si>
    <t>20110831-1900</t>
  </si>
  <si>
    <t>36.79.0</t>
  </si>
  <si>
    <t>20110831-2000</t>
  </si>
  <si>
    <t>37.34.0</t>
  </si>
  <si>
    <t>20110831-2100</t>
  </si>
  <si>
    <t>37.89.0</t>
  </si>
  <si>
    <t>20110831-2200</t>
  </si>
  <si>
    <t>38.44.0</t>
  </si>
  <si>
    <t>20110831-2300</t>
  </si>
  <si>
    <t>20220901-0000</t>
  </si>
  <si>
    <t>39.55.0</t>
  </si>
  <si>
    <t>20220901-0100</t>
  </si>
  <si>
    <t>20220901-0200</t>
  </si>
  <si>
    <t>4.65.0</t>
  </si>
  <si>
    <t>20220901-0300</t>
  </si>
  <si>
    <t>41.2.0</t>
  </si>
  <si>
    <t>20220901-0400</t>
  </si>
  <si>
    <t>41.76.0</t>
  </si>
  <si>
    <t>20220901-0500</t>
  </si>
  <si>
    <t>42.31.0</t>
  </si>
  <si>
    <t>20220901-0600</t>
  </si>
  <si>
    <t>304.33.99</t>
  </si>
  <si>
    <t>20220901-0700</t>
  </si>
  <si>
    <t>299.25.79</t>
  </si>
  <si>
    <t>20220901-0800</t>
  </si>
  <si>
    <t>20220901-0900</t>
  </si>
  <si>
    <t>20220901-1000</t>
  </si>
  <si>
    <t>20220901-1100</t>
  </si>
  <si>
    <t>20220901-1200</t>
  </si>
  <si>
    <t>20220901-1300</t>
  </si>
  <si>
    <t>20220901-1400</t>
  </si>
  <si>
    <t>20220901-1500</t>
  </si>
  <si>
    <t>20220901-1600</t>
  </si>
  <si>
    <t>20220901-1700</t>
  </si>
  <si>
    <t>20220901-1800</t>
  </si>
  <si>
    <t>20220901-1900</t>
  </si>
  <si>
    <t>20220901-2000</t>
  </si>
  <si>
    <t>20220901-2100</t>
  </si>
  <si>
    <t>22.4.0</t>
  </si>
  <si>
    <t>20220901-2200</t>
  </si>
  <si>
    <t>23.9.0</t>
  </si>
  <si>
    <t>20220901-2300</t>
  </si>
  <si>
    <t>20220902-0000</t>
  </si>
  <si>
    <t>20220902-0100</t>
  </si>
  <si>
    <t>20220902-0200</t>
  </si>
  <si>
    <t>20220902-0300</t>
  </si>
  <si>
    <t>20220902-0400</t>
  </si>
  <si>
    <t>20220902-0500</t>
  </si>
  <si>
    <t>20220902-0600</t>
  </si>
  <si>
    <t>20220902-0700</t>
  </si>
  <si>
    <t>20220902-0800</t>
  </si>
  <si>
    <t>20220902-0900</t>
  </si>
  <si>
    <t>20220902-1000</t>
  </si>
  <si>
    <t>20220902-1100</t>
  </si>
  <si>
    <t>20220902-1200</t>
  </si>
  <si>
    <t>20220902-1300</t>
  </si>
  <si>
    <t>20220902-1400</t>
  </si>
  <si>
    <t>20220902-1500</t>
  </si>
  <si>
    <t>20220902-1600</t>
  </si>
  <si>
    <t>20220902-1700</t>
  </si>
  <si>
    <t>20220902-1800</t>
  </si>
  <si>
    <t>20220902-1900</t>
  </si>
  <si>
    <t>20220902-2000</t>
  </si>
  <si>
    <t>20220902-2100</t>
  </si>
  <si>
    <t>3.55.0</t>
  </si>
  <si>
    <t>20220902-2200</t>
  </si>
  <si>
    <t>20220902-2300</t>
  </si>
  <si>
    <t>20220903-0000</t>
  </si>
  <si>
    <t>20220903-0100</t>
  </si>
  <si>
    <t>20220903-0200</t>
  </si>
  <si>
    <t>49.55.0</t>
  </si>
  <si>
    <t>20220903-0300</t>
  </si>
  <si>
    <t>20220903-0400</t>
  </si>
  <si>
    <t>20220903-0500</t>
  </si>
  <si>
    <t>20220903-0600</t>
  </si>
  <si>
    <t>20220903-0700</t>
  </si>
  <si>
    <t>20220903-0800</t>
  </si>
  <si>
    <t>20220903-0900</t>
  </si>
  <si>
    <t>20220903-1000</t>
  </si>
  <si>
    <t>20220903-1100</t>
  </si>
  <si>
    <t>20220903-1200</t>
  </si>
  <si>
    <t>20220903-1300</t>
  </si>
  <si>
    <t>20220903-1400</t>
  </si>
  <si>
    <t>20220903-1500</t>
  </si>
  <si>
    <t>20220903-1600</t>
  </si>
  <si>
    <t>20220903-1700</t>
  </si>
  <si>
    <t>20220903-1800</t>
  </si>
  <si>
    <t>20220903-1900</t>
  </si>
  <si>
    <t>24.15.0</t>
  </si>
  <si>
    <t>20220903-2000</t>
  </si>
  <si>
    <t>20220903-2100</t>
  </si>
  <si>
    <t>20220903-2200</t>
  </si>
  <si>
    <t>20220903-2300</t>
  </si>
  <si>
    <t>20220904-0000</t>
  </si>
  <si>
    <t>37.1.0</t>
  </si>
  <si>
    <t>20220904-0100</t>
  </si>
  <si>
    <t>39.65.0</t>
  </si>
  <si>
    <t>20220904-0200</t>
  </si>
  <si>
    <t>20220904-0300</t>
  </si>
  <si>
    <t>45.45.0</t>
  </si>
  <si>
    <t>20220904-0400</t>
  </si>
  <si>
    <t>20220904-0500</t>
  </si>
  <si>
    <t>20220904-0600</t>
  </si>
  <si>
    <t>20220904-0700</t>
  </si>
  <si>
    <t>305.2.9</t>
  </si>
  <si>
    <t>20220904-0800</t>
  </si>
  <si>
    <t>308.5.9</t>
  </si>
  <si>
    <t>20220904-0900</t>
  </si>
  <si>
    <t>317.55.55</t>
  </si>
  <si>
    <t>20220904-1000</t>
  </si>
  <si>
    <t>326.1.48</t>
  </si>
  <si>
    <t>20220904-1100</t>
  </si>
  <si>
    <t>20220904-1200</t>
  </si>
  <si>
    <t>20220904-1300</t>
  </si>
  <si>
    <t>20220904-1400</t>
  </si>
  <si>
    <t>20220904-1500</t>
  </si>
  <si>
    <t>20220904-1600</t>
  </si>
  <si>
    <t>20220904-1700</t>
  </si>
  <si>
    <t>20220904-1800</t>
  </si>
  <si>
    <t>20220904-1900</t>
  </si>
  <si>
    <t>2.9.0</t>
  </si>
  <si>
    <t>20220904-2000</t>
  </si>
  <si>
    <t>20220904-2100</t>
  </si>
  <si>
    <t>20220904-2200</t>
  </si>
  <si>
    <t>3.15.0</t>
  </si>
  <si>
    <t>20220904-2300</t>
  </si>
  <si>
    <t>20220905-0000</t>
  </si>
  <si>
    <t>20220905-0100</t>
  </si>
  <si>
    <t>20220905-0200</t>
  </si>
  <si>
    <t>20220905-0300</t>
  </si>
  <si>
    <t>20220905-0400</t>
  </si>
  <si>
    <t>20220905-0500</t>
  </si>
  <si>
    <t>20220905-0600</t>
  </si>
  <si>
    <t>20220905-0700</t>
  </si>
  <si>
    <t>20220905-0800</t>
  </si>
  <si>
    <t>20220905-0900</t>
  </si>
  <si>
    <t>20220905-1000</t>
  </si>
  <si>
    <t>20220905-1100</t>
  </si>
  <si>
    <t>20220905-1200</t>
  </si>
  <si>
    <t>20220905-1300</t>
  </si>
  <si>
    <t>20220905-1400</t>
  </si>
  <si>
    <t>20220905-1500</t>
  </si>
  <si>
    <t>20220905-1600</t>
  </si>
  <si>
    <t>20220905-1700</t>
  </si>
  <si>
    <t>20220905-1800</t>
  </si>
  <si>
    <t>20220905-1900</t>
  </si>
  <si>
    <t>20220905-2000</t>
  </si>
  <si>
    <t>20220905-2100</t>
  </si>
  <si>
    <t>20220905-2200</t>
  </si>
  <si>
    <t>20220905-2300</t>
  </si>
  <si>
    <t>20220906-0000</t>
  </si>
  <si>
    <t>20220906-0100</t>
  </si>
  <si>
    <t>20220906-0200</t>
  </si>
  <si>
    <t>20220906-0300</t>
  </si>
  <si>
    <t>52.75.0</t>
  </si>
  <si>
    <t>20220906-0400</t>
  </si>
  <si>
    <t>312.95.83</t>
  </si>
  <si>
    <t>20220906-0500</t>
  </si>
  <si>
    <t>311.2.83</t>
  </si>
  <si>
    <t>20220906-0600</t>
  </si>
  <si>
    <t>20220906-0700</t>
  </si>
  <si>
    <t>20220906-0800</t>
  </si>
  <si>
    <t>319.7.62</t>
  </si>
  <si>
    <t>20220906-0900</t>
  </si>
  <si>
    <t>328.6.76</t>
  </si>
  <si>
    <t>20220906-1000</t>
  </si>
  <si>
    <t>20220906-1100</t>
  </si>
  <si>
    <t>20220906-1200</t>
  </si>
  <si>
    <t>20220906-1300</t>
  </si>
  <si>
    <t>20220906-1400</t>
  </si>
  <si>
    <t>20220906-1500</t>
  </si>
  <si>
    <t>20220906-1600</t>
  </si>
  <si>
    <t>20220906-1700</t>
  </si>
  <si>
    <t>20220906-1800</t>
  </si>
  <si>
    <t>20220906-1900</t>
  </si>
  <si>
    <t>31.2.0</t>
  </si>
  <si>
    <t>20220906-2000</t>
  </si>
  <si>
    <t>20220906-2100</t>
  </si>
  <si>
    <t>20220906-2200</t>
  </si>
  <si>
    <t>20220906-2300</t>
  </si>
  <si>
    <t>20220907-0000</t>
  </si>
  <si>
    <t>20220907-0100</t>
  </si>
  <si>
    <t>20220907-0200</t>
  </si>
  <si>
    <t>20220907-0300</t>
  </si>
  <si>
    <t>20220907-0400</t>
  </si>
  <si>
    <t>20220907-0500</t>
  </si>
  <si>
    <t>20220907-0600</t>
  </si>
  <si>
    <t>20220907-0700</t>
  </si>
  <si>
    <t>20220907-0800</t>
  </si>
  <si>
    <t>20220907-0900</t>
  </si>
  <si>
    <t>20220907-1000</t>
  </si>
  <si>
    <t>20220907-1100</t>
  </si>
  <si>
    <t>20220907-1200</t>
  </si>
  <si>
    <t>20220907-1300</t>
  </si>
  <si>
    <t>20220907-1400</t>
  </si>
  <si>
    <t>20220907-1500</t>
  </si>
  <si>
    <t>20220907-1600</t>
  </si>
  <si>
    <t>20220907-1700</t>
  </si>
  <si>
    <t>20220907-1800</t>
  </si>
  <si>
    <t>20220907-1900</t>
  </si>
  <si>
    <t>20220907-2000</t>
  </si>
  <si>
    <t>20220907-2100</t>
  </si>
  <si>
    <t>20220907-2200</t>
  </si>
  <si>
    <t>20220907-2300</t>
  </si>
  <si>
    <t>20220908-0000</t>
  </si>
  <si>
    <t>43.1.0</t>
  </si>
  <si>
    <t>20220908-0100</t>
  </si>
  <si>
    <t>20220908-0200</t>
  </si>
  <si>
    <t>20220908-0300</t>
  </si>
  <si>
    <t>20220908-0400</t>
  </si>
  <si>
    <t>20220908-0500</t>
  </si>
  <si>
    <t>20220908-0600</t>
  </si>
  <si>
    <t>20220908-0700</t>
  </si>
  <si>
    <t>20220908-0800</t>
  </si>
  <si>
    <t>20220908-0900</t>
  </si>
  <si>
    <t>20220908-1000</t>
  </si>
  <si>
    <t>20220908-1100</t>
  </si>
  <si>
    <t>20220908-1200</t>
  </si>
  <si>
    <t>20220908-1300</t>
  </si>
  <si>
    <t>20220908-1400</t>
  </si>
  <si>
    <t>20220908-1500</t>
  </si>
  <si>
    <t>20220908-1600</t>
  </si>
  <si>
    <t>20220908-1700</t>
  </si>
  <si>
    <t>20220908-1800</t>
  </si>
  <si>
    <t>20220908-1900</t>
  </si>
  <si>
    <t>32.65.0</t>
  </si>
  <si>
    <t>20220908-2000</t>
  </si>
  <si>
    <t>20220908-2100</t>
  </si>
  <si>
    <t>20220908-2200</t>
  </si>
  <si>
    <t>20220908-2300</t>
  </si>
  <si>
    <t>20220909-0000</t>
  </si>
  <si>
    <t>20220909-0100</t>
  </si>
  <si>
    <t>20220909-0200</t>
  </si>
  <si>
    <t>20220909-0300</t>
  </si>
  <si>
    <t>73.15.0</t>
  </si>
  <si>
    <t>20220909-0400</t>
  </si>
  <si>
    <t>20220909-0500</t>
  </si>
  <si>
    <t>8.9.0</t>
  </si>
  <si>
    <t>20220909-0600</t>
  </si>
  <si>
    <t>20220909-0700</t>
  </si>
  <si>
    <t>34.8.97</t>
  </si>
  <si>
    <t>20220909-0800</t>
  </si>
  <si>
    <t>20220909-0900</t>
  </si>
  <si>
    <t>20220909-1000</t>
  </si>
  <si>
    <t>20220909-1100</t>
  </si>
  <si>
    <t>20220909-1200</t>
  </si>
  <si>
    <t>20220909-1300</t>
  </si>
  <si>
    <t>20220909-1400</t>
  </si>
  <si>
    <t>20220909-1500</t>
  </si>
  <si>
    <t>20220909-1600</t>
  </si>
  <si>
    <t>20220909-1700</t>
  </si>
  <si>
    <t>20220909-1800</t>
  </si>
  <si>
    <t>20220909-1900</t>
  </si>
  <si>
    <t>20220909-2000</t>
  </si>
  <si>
    <t>20220909-2100</t>
  </si>
  <si>
    <t>20220909-2200</t>
  </si>
  <si>
    <t>20220909-2300</t>
  </si>
  <si>
    <t>20220910-0000</t>
  </si>
  <si>
    <t>20220910-0100</t>
  </si>
  <si>
    <t>20220910-0200</t>
  </si>
  <si>
    <t>20220910-0300</t>
  </si>
  <si>
    <t>51.5.0</t>
  </si>
  <si>
    <t>20220910-0400</t>
  </si>
  <si>
    <t>20220910-0500</t>
  </si>
  <si>
    <t>338.3.97</t>
  </si>
  <si>
    <t>20220910-0600</t>
  </si>
  <si>
    <t>336.35.97</t>
  </si>
  <si>
    <t>20220910-0700</t>
  </si>
  <si>
    <t>339.5.83</t>
  </si>
  <si>
    <t>20220910-0800</t>
  </si>
  <si>
    <t>344.1.41</t>
  </si>
  <si>
    <t>20220910-0900</t>
  </si>
  <si>
    <t>354.35.55</t>
  </si>
  <si>
    <t>20220910-1000</t>
  </si>
  <si>
    <t>365.0.62</t>
  </si>
  <si>
    <t>20220910-1100</t>
  </si>
  <si>
    <t>20220910-1200</t>
  </si>
  <si>
    <t>20220910-1300</t>
  </si>
  <si>
    <t>20220910-1400</t>
  </si>
  <si>
    <t>20220910-1500</t>
  </si>
  <si>
    <t>20220910-1600</t>
  </si>
  <si>
    <t>20220910-1700</t>
  </si>
  <si>
    <t>20220910-1800</t>
  </si>
  <si>
    <t>20220910-1900</t>
  </si>
  <si>
    <t>20220910-2000</t>
  </si>
  <si>
    <t>24.9.0</t>
  </si>
  <si>
    <t>20220910-2100</t>
  </si>
  <si>
    <t>20220910-2200</t>
  </si>
  <si>
    <t>20220910-2300</t>
  </si>
  <si>
    <t>20220911-0000</t>
  </si>
  <si>
    <t>20220911-0100</t>
  </si>
  <si>
    <t>20220911-0200</t>
  </si>
  <si>
    <t>20220911-0300</t>
  </si>
  <si>
    <t>20220911-0400</t>
  </si>
  <si>
    <t>20220911-0500</t>
  </si>
  <si>
    <t>53.75.0</t>
  </si>
  <si>
    <t>20220911-0600</t>
  </si>
  <si>
    <t>20220911-0700</t>
  </si>
  <si>
    <t>20220911-0800</t>
  </si>
  <si>
    <t>20220911-0900</t>
  </si>
  <si>
    <t>20220911-1000</t>
  </si>
  <si>
    <t>20220911-1100</t>
  </si>
  <si>
    <t>20220911-1200</t>
  </si>
  <si>
    <t>20220911-1300</t>
  </si>
  <si>
    <t>20220911-1400</t>
  </si>
  <si>
    <t>20220911-1500</t>
  </si>
  <si>
    <t>20220911-1600</t>
  </si>
  <si>
    <t>20220911-1700</t>
  </si>
  <si>
    <t>20220911-1800</t>
  </si>
  <si>
    <t>20220911-1900</t>
  </si>
  <si>
    <t>13.35.0</t>
  </si>
  <si>
    <t>20220911-2000</t>
  </si>
  <si>
    <t>16.45.0</t>
  </si>
  <si>
    <t>20220911-2100</t>
  </si>
  <si>
    <t>20220911-2200</t>
  </si>
  <si>
    <t>20220911-2300</t>
  </si>
  <si>
    <t>20220912-0000</t>
  </si>
  <si>
    <t>3.7.0</t>
  </si>
  <si>
    <t>20220912-0100</t>
  </si>
  <si>
    <t>20220912-0200</t>
  </si>
  <si>
    <t>20220912-0300</t>
  </si>
  <si>
    <t>20220912-0400</t>
  </si>
  <si>
    <t>20220912-0500</t>
  </si>
  <si>
    <t>48.2.0</t>
  </si>
  <si>
    <t>20220912-0600</t>
  </si>
  <si>
    <t>357.5.97</t>
  </si>
  <si>
    <t>20220912-0700</t>
  </si>
  <si>
    <t>359.95.69</t>
  </si>
  <si>
    <t>20220912-0800</t>
  </si>
  <si>
    <t>20220912-0900</t>
  </si>
  <si>
    <t>20220912-1000</t>
  </si>
  <si>
    <t>20220912-1100</t>
  </si>
  <si>
    <t>20220912-1200</t>
  </si>
  <si>
    <t>20220912-1300</t>
  </si>
  <si>
    <t>20220912-1400</t>
  </si>
  <si>
    <t>20220912-1500</t>
  </si>
  <si>
    <t>20220912-1600</t>
  </si>
  <si>
    <t>20220912-1700</t>
  </si>
  <si>
    <t>20220912-1800</t>
  </si>
  <si>
    <t>20220912-1900</t>
  </si>
  <si>
    <t>52.85.0</t>
  </si>
  <si>
    <t>20220912-2000</t>
  </si>
  <si>
    <t>20220912-2100</t>
  </si>
  <si>
    <t>41.4.0</t>
  </si>
  <si>
    <t>20220912-2200</t>
  </si>
  <si>
    <t>20220912-2300</t>
  </si>
  <si>
    <t>20220913-0000</t>
  </si>
  <si>
    <t>20220913-0100</t>
  </si>
  <si>
    <t>20220913-0200</t>
  </si>
  <si>
    <t>20220913-0300</t>
  </si>
  <si>
    <t>20220913-0400</t>
  </si>
  <si>
    <t>20220913-0500</t>
  </si>
  <si>
    <t>20220913-0600</t>
  </si>
  <si>
    <t>20220913-0700</t>
  </si>
  <si>
    <t>20220913-0800</t>
  </si>
  <si>
    <t>20220913-0900</t>
  </si>
  <si>
    <t>20220913-1000</t>
  </si>
  <si>
    <t>223.0.0</t>
  </si>
  <si>
    <t>20220913-1100</t>
  </si>
  <si>
    <t>234.0.0</t>
  </si>
  <si>
    <t>20220913-1200</t>
  </si>
  <si>
    <t>20220913-1300</t>
  </si>
  <si>
    <t>20220913-1400</t>
  </si>
  <si>
    <t>20220913-1500</t>
  </si>
  <si>
    <t>20220913-1600</t>
  </si>
  <si>
    <t>20220913-1700</t>
  </si>
  <si>
    <t>20220913-1800</t>
  </si>
  <si>
    <t>20220913-1900</t>
  </si>
  <si>
    <t>20220913-2000</t>
  </si>
  <si>
    <t>61.7.0</t>
  </si>
  <si>
    <t>20220913-2100</t>
  </si>
  <si>
    <t>20220913-2200</t>
  </si>
  <si>
    <t>20220913-2300</t>
  </si>
  <si>
    <t>7.55.0</t>
  </si>
  <si>
    <t>20220914-0000</t>
  </si>
  <si>
    <t>20220914-0100</t>
  </si>
  <si>
    <t>78.15.0</t>
  </si>
  <si>
    <t>20220914-0200</t>
  </si>
  <si>
    <t>8.85.0</t>
  </si>
  <si>
    <t>20220914-0300</t>
  </si>
  <si>
    <t>20220914-0400</t>
  </si>
  <si>
    <t>83.7.0</t>
  </si>
  <si>
    <t>20220914-0500</t>
  </si>
  <si>
    <t>86.6.0</t>
  </si>
  <si>
    <t>20220914-0600</t>
  </si>
  <si>
    <t>20220914-0700</t>
  </si>
  <si>
    <t>20220914-0800</t>
  </si>
  <si>
    <t>20220914-0900</t>
  </si>
  <si>
    <t>20220914-1000</t>
  </si>
  <si>
    <t>20220914-1100</t>
  </si>
  <si>
    <t>20220914-1200</t>
  </si>
  <si>
    <t>20220914-1300</t>
  </si>
  <si>
    <t>20220914-1400</t>
  </si>
  <si>
    <t>20220914-1500</t>
  </si>
  <si>
    <t>20220914-1600</t>
  </si>
  <si>
    <t>20220914-1700</t>
  </si>
  <si>
    <t>20220914-1800</t>
  </si>
  <si>
    <t>20220914-1900</t>
  </si>
  <si>
    <t>20220914-2000</t>
  </si>
  <si>
    <t>20220914-2100</t>
  </si>
  <si>
    <t>20220914-2200</t>
  </si>
  <si>
    <t>20220914-2300</t>
  </si>
  <si>
    <t>20220915-0000</t>
  </si>
  <si>
    <t>20220915-0100</t>
  </si>
  <si>
    <t>72.9.0</t>
  </si>
  <si>
    <t>20220915-0200</t>
  </si>
  <si>
    <t>75.4.0</t>
  </si>
  <si>
    <t>20220915-0300</t>
  </si>
  <si>
    <t>20220915-0400</t>
  </si>
  <si>
    <t>20220915-0500</t>
  </si>
  <si>
    <t>20220915-0600</t>
  </si>
  <si>
    <t>20220915-0700</t>
  </si>
  <si>
    <t>20220915-0800</t>
  </si>
  <si>
    <t>20220915-0900</t>
  </si>
  <si>
    <t>20220915-1000</t>
  </si>
  <si>
    <t>20220915-1100</t>
  </si>
  <si>
    <t>20220915-1200</t>
  </si>
  <si>
    <t>20220915-1300</t>
  </si>
  <si>
    <t>20220915-1400</t>
  </si>
  <si>
    <t>20220915-1500</t>
  </si>
  <si>
    <t>20220915-1600</t>
  </si>
  <si>
    <t>20220915-1700</t>
  </si>
  <si>
    <t>20220915-1800</t>
  </si>
  <si>
    <t>20220915-1900</t>
  </si>
  <si>
    <t>20220915-2000</t>
  </si>
  <si>
    <t>20220915-2100</t>
  </si>
  <si>
    <t>20220915-2200</t>
  </si>
  <si>
    <t>67.85.0</t>
  </si>
  <si>
    <t>20220915-2300</t>
  </si>
  <si>
    <t>20220916-0000</t>
  </si>
  <si>
    <t>20220916-0100</t>
  </si>
  <si>
    <t>75.15.0</t>
  </si>
  <si>
    <t>20220916-0200</t>
  </si>
  <si>
    <t>20220916-0300</t>
  </si>
  <si>
    <t>8.6.0</t>
  </si>
  <si>
    <t>20220916-0400</t>
  </si>
  <si>
    <t>327.5.97</t>
  </si>
  <si>
    <t>20220916-0500</t>
  </si>
  <si>
    <t>323.55.62</t>
  </si>
  <si>
    <t>20220916-0600</t>
  </si>
  <si>
    <t>318.35.7</t>
  </si>
  <si>
    <t>20220916-0700</t>
  </si>
  <si>
    <t>318.15.55</t>
  </si>
  <si>
    <t>20220916-0800</t>
  </si>
  <si>
    <t>322.4.62</t>
  </si>
  <si>
    <t>20220916-0900</t>
  </si>
  <si>
    <t>332.1.69</t>
  </si>
  <si>
    <t>20220916-1000</t>
  </si>
  <si>
    <t>20220916-1100</t>
  </si>
  <si>
    <t>345.5.62</t>
  </si>
  <si>
    <t>20220916-1200</t>
  </si>
  <si>
    <t>351.45.55</t>
  </si>
  <si>
    <t>20220916-1300</t>
  </si>
  <si>
    <t>357.25.62</t>
  </si>
  <si>
    <t>20220916-1400</t>
  </si>
  <si>
    <t>365.95.55</t>
  </si>
  <si>
    <t>20220916-1500</t>
  </si>
  <si>
    <t>365.95.76</t>
  </si>
  <si>
    <t>20220916-1600</t>
  </si>
  <si>
    <t>368.1.97</t>
  </si>
  <si>
    <t>20220916-1700</t>
  </si>
  <si>
    <t>20220916-1800</t>
  </si>
  <si>
    <t>20220916-1900</t>
  </si>
  <si>
    <t>337.3.9</t>
  </si>
  <si>
    <t>20220916-2000</t>
  </si>
  <si>
    <t>20220916-2100</t>
  </si>
  <si>
    <t>20220916-2200</t>
  </si>
  <si>
    <t>20220916-2300</t>
  </si>
  <si>
    <t>20220917-0000</t>
  </si>
  <si>
    <t>20220917-0100</t>
  </si>
  <si>
    <t>20220917-0200</t>
  </si>
  <si>
    <t>20220917-0300</t>
  </si>
  <si>
    <t>20220917-0400</t>
  </si>
  <si>
    <t>20220917-0500</t>
  </si>
  <si>
    <t>20220917-0600</t>
  </si>
  <si>
    <t>20220917-0700</t>
  </si>
  <si>
    <t>20220917-0800</t>
  </si>
  <si>
    <t>20220917-0900</t>
  </si>
  <si>
    <t>20220917-1000</t>
  </si>
  <si>
    <t>20220917-1100</t>
  </si>
  <si>
    <t>20220917-1200</t>
  </si>
  <si>
    <t>35.1.97</t>
  </si>
  <si>
    <t>20220917-1300</t>
  </si>
  <si>
    <t>20220917-1400</t>
  </si>
  <si>
    <t>368.65.97</t>
  </si>
  <si>
    <t>20220917-1500</t>
  </si>
  <si>
    <t>399.25.83</t>
  </si>
  <si>
    <t>20220917-1600</t>
  </si>
  <si>
    <t>392.45.69</t>
  </si>
  <si>
    <t>20220917-1700</t>
  </si>
  <si>
    <t>399.85.9</t>
  </si>
  <si>
    <t>20220917-1800</t>
  </si>
  <si>
    <t>20220917-1900</t>
  </si>
  <si>
    <t>20220917-2000</t>
  </si>
  <si>
    <t>20220917-2100</t>
  </si>
  <si>
    <t>20220917-2200</t>
  </si>
  <si>
    <t>20220917-2300</t>
  </si>
  <si>
    <t>20220918-0000</t>
  </si>
  <si>
    <t>20220918-0100</t>
  </si>
  <si>
    <t>20220918-0200</t>
  </si>
  <si>
    <t>65.85.0</t>
  </si>
  <si>
    <t>20220918-0300</t>
  </si>
  <si>
    <t>20220918-0400</t>
  </si>
  <si>
    <t>20220918-0500</t>
  </si>
  <si>
    <t>20220918-0600</t>
  </si>
  <si>
    <t>20220918-0700</t>
  </si>
  <si>
    <t>20220918-0800</t>
  </si>
  <si>
    <t>20220918-0900</t>
  </si>
  <si>
    <t>20220918-1000</t>
  </si>
  <si>
    <t>20220918-1100</t>
  </si>
  <si>
    <t>20220918-1200</t>
  </si>
  <si>
    <t>20220918-1300</t>
  </si>
  <si>
    <t>20220918-1400</t>
  </si>
  <si>
    <t>20220918-1500</t>
  </si>
  <si>
    <t>20220918-1600</t>
  </si>
  <si>
    <t>20220918-1700</t>
  </si>
  <si>
    <t>20220918-1800</t>
  </si>
  <si>
    <t>43.5.0.0.0</t>
  </si>
  <si>
    <t>20220918-1900</t>
  </si>
  <si>
    <t>20220918-2000</t>
  </si>
  <si>
    <t>45.75.0</t>
  </si>
  <si>
    <t>20220918-2100</t>
  </si>
  <si>
    <t>20220918-2200</t>
  </si>
  <si>
    <t>20220918-2300</t>
  </si>
  <si>
    <t>20220919-0000</t>
  </si>
  <si>
    <t>20220919-0100</t>
  </si>
  <si>
    <t>20220919-0200</t>
  </si>
  <si>
    <t>20220919-0300</t>
  </si>
  <si>
    <t>20220919-0400</t>
  </si>
  <si>
    <t>20220919-0500</t>
  </si>
  <si>
    <t>20220919-0600</t>
  </si>
  <si>
    <t>78.1.0.0.0</t>
  </si>
  <si>
    <t>20220919-0700</t>
  </si>
  <si>
    <t>20220919-0800</t>
  </si>
  <si>
    <t>338.3.83</t>
  </si>
  <si>
    <t>20220919-0900</t>
  </si>
  <si>
    <t>345.45.34</t>
  </si>
  <si>
    <t>20220919-1000</t>
  </si>
  <si>
    <t>351.45.83</t>
  </si>
  <si>
    <t>20220919-1100</t>
  </si>
  <si>
    <t>20220919-1200</t>
  </si>
  <si>
    <t>20220919-1300</t>
  </si>
  <si>
    <t>378.55.83</t>
  </si>
  <si>
    <t>20220919-1400</t>
  </si>
  <si>
    <t>38.45.9</t>
  </si>
  <si>
    <t>20220919-1500</t>
  </si>
  <si>
    <t>404.3.97</t>
  </si>
  <si>
    <t>20220919-1600</t>
  </si>
  <si>
    <t>395.75.83</t>
  </si>
  <si>
    <t>20220919-1700</t>
  </si>
  <si>
    <t>394.2.62</t>
  </si>
  <si>
    <t>20220919-1800</t>
  </si>
  <si>
    <t>36.45.0.0.0</t>
  </si>
  <si>
    <t>394.2.97</t>
  </si>
  <si>
    <t>20220919-1900</t>
  </si>
  <si>
    <t>363.5.76</t>
  </si>
  <si>
    <t>20220919-2000</t>
  </si>
  <si>
    <t>39.85.0</t>
  </si>
  <si>
    <t>357.85.69</t>
  </si>
  <si>
    <t>20220919-2100</t>
  </si>
  <si>
    <t>36.75.0</t>
  </si>
  <si>
    <t>20220919-2200</t>
  </si>
  <si>
    <t>353.75.97</t>
  </si>
  <si>
    <t>20220919-2300</t>
  </si>
  <si>
    <t>20220920-0000</t>
  </si>
  <si>
    <t>20220920-0100</t>
  </si>
  <si>
    <t>343.8.97</t>
  </si>
  <si>
    <t>20220920-0200</t>
  </si>
  <si>
    <t>336.15.76</t>
  </si>
  <si>
    <t>20220920-0300</t>
  </si>
  <si>
    <t>333.5.76</t>
  </si>
  <si>
    <t>20220920-0400</t>
  </si>
  <si>
    <t>33.95.62</t>
  </si>
  <si>
    <t>20220920-0500</t>
  </si>
  <si>
    <t>329.95.14</t>
  </si>
  <si>
    <t>20220920-0600</t>
  </si>
  <si>
    <t>329.2.21</t>
  </si>
  <si>
    <t>20220920-0700</t>
  </si>
  <si>
    <t>20220920-0800</t>
  </si>
  <si>
    <t>338.85.76</t>
  </si>
  <si>
    <t>20220920-0900</t>
  </si>
  <si>
    <t>20220920-1000</t>
  </si>
  <si>
    <t>355.5.41</t>
  </si>
  <si>
    <t>20220920-1100</t>
  </si>
  <si>
    <t>364.2.21</t>
  </si>
  <si>
    <t>20220920-1200</t>
  </si>
  <si>
    <t>372.95.9</t>
  </si>
  <si>
    <t>20220920-1300</t>
  </si>
  <si>
    <t>20220920-1400</t>
  </si>
  <si>
    <t>20220920-1500</t>
  </si>
  <si>
    <t>403.7.83</t>
  </si>
  <si>
    <t>20220920-1600</t>
  </si>
  <si>
    <t>392.65.83</t>
  </si>
  <si>
    <t>20220920-1700</t>
  </si>
  <si>
    <t>384.75.62</t>
  </si>
  <si>
    <t>20220920-1800</t>
  </si>
  <si>
    <t>4.25.0.0.0</t>
  </si>
  <si>
    <t>392.65.48</t>
  </si>
  <si>
    <t>20220920-1900</t>
  </si>
  <si>
    <t>20220920-2000</t>
  </si>
  <si>
    <t>41.15.0</t>
  </si>
  <si>
    <t>374.3.48</t>
  </si>
  <si>
    <t>20220920-2100</t>
  </si>
  <si>
    <t>36.35.48</t>
  </si>
  <si>
    <t>20220920-2200</t>
  </si>
  <si>
    <t>20220920-2300</t>
  </si>
  <si>
    <t>351.25.28</t>
  </si>
  <si>
    <t>20220921-0000</t>
  </si>
  <si>
    <t>344.3.7</t>
  </si>
  <si>
    <t>20220921-0100</t>
  </si>
  <si>
    <t>342.25.76</t>
  </si>
  <si>
    <t>20220921-0200</t>
  </si>
  <si>
    <t>20220921-0300</t>
  </si>
  <si>
    <t>20220921-0400</t>
  </si>
  <si>
    <t>20220921-0500</t>
  </si>
  <si>
    <t>337.5.76</t>
  </si>
  <si>
    <t>20220921-0600</t>
  </si>
  <si>
    <t>8.85.0.0.0</t>
  </si>
  <si>
    <t>333.85.9</t>
  </si>
  <si>
    <t>20220921-0700</t>
  </si>
  <si>
    <t>20220921-0800</t>
  </si>
  <si>
    <t>20220921-0900</t>
  </si>
  <si>
    <t>20220921-1000</t>
  </si>
  <si>
    <t>118.0.0</t>
  </si>
  <si>
    <t>20220921-1100</t>
  </si>
  <si>
    <t>362.5.21</t>
  </si>
  <si>
    <t>20220921-1200</t>
  </si>
  <si>
    <t>20220921-1300</t>
  </si>
  <si>
    <t>359.55.69</t>
  </si>
  <si>
    <t>20220921-1400</t>
  </si>
  <si>
    <t>359.55.97</t>
  </si>
  <si>
    <t>20220921-1500</t>
  </si>
  <si>
    <t>20220921-1600</t>
  </si>
  <si>
    <t>20220921-1700</t>
  </si>
  <si>
    <t>20220921-1800</t>
  </si>
  <si>
    <t>57.75.0.0.0</t>
  </si>
  <si>
    <t>371.0.9</t>
  </si>
  <si>
    <t>20220921-1900</t>
  </si>
  <si>
    <t>71.0.0</t>
  </si>
  <si>
    <t>20220921-2000</t>
  </si>
  <si>
    <t>20220921-2100</t>
  </si>
  <si>
    <t>347.75.48</t>
  </si>
  <si>
    <t>20220921-2200</t>
  </si>
  <si>
    <t>86.7.0</t>
  </si>
  <si>
    <t>20220921-2300</t>
  </si>
  <si>
    <t>86.65.0</t>
  </si>
  <si>
    <t>20220922-0000</t>
  </si>
  <si>
    <t>20220922-0100</t>
  </si>
  <si>
    <t>86.55.0</t>
  </si>
  <si>
    <t>20220922-0200</t>
  </si>
  <si>
    <t>89.6.0</t>
  </si>
  <si>
    <t>20220922-0300</t>
  </si>
  <si>
    <t>20220922-0400</t>
  </si>
  <si>
    <t>20220922-0500</t>
  </si>
  <si>
    <t>92.7.0</t>
  </si>
  <si>
    <t>20220922-0600</t>
  </si>
  <si>
    <t>92.7.0.0.0</t>
  </si>
  <si>
    <t>20220922-0700</t>
  </si>
  <si>
    <t>20220922-0800</t>
  </si>
  <si>
    <t>20220922-0900</t>
  </si>
  <si>
    <t>20220922-1000</t>
  </si>
  <si>
    <t>20220922-1100</t>
  </si>
  <si>
    <t>20220922-1200</t>
  </si>
  <si>
    <t>20220922-1300</t>
  </si>
  <si>
    <t>20220922-1400</t>
  </si>
  <si>
    <t>20220922-1500</t>
  </si>
  <si>
    <t>20220922-1600</t>
  </si>
  <si>
    <t>20220922-1700</t>
  </si>
  <si>
    <t>20220922-1800</t>
  </si>
  <si>
    <t>20220922-1900</t>
  </si>
  <si>
    <t>20220922-2000</t>
  </si>
  <si>
    <t>20220922-2100</t>
  </si>
  <si>
    <t>20220922-2200</t>
  </si>
  <si>
    <t>20220922-2300</t>
  </si>
  <si>
    <t>20220923-0000</t>
  </si>
  <si>
    <t>20220923-0100</t>
  </si>
  <si>
    <t>20220923-0200</t>
  </si>
  <si>
    <t>20220923-0300</t>
  </si>
  <si>
    <t>20220923-0400</t>
  </si>
  <si>
    <t>72.7.0</t>
  </si>
  <si>
    <t>20220923-0500</t>
  </si>
  <si>
    <t>20220923-0600</t>
  </si>
  <si>
    <t>77.85.0.0.0</t>
  </si>
  <si>
    <t>20220923-0700</t>
  </si>
  <si>
    <t>20220923-0800</t>
  </si>
  <si>
    <t>20220923-0900</t>
  </si>
  <si>
    <t>20220923-1000</t>
  </si>
  <si>
    <t>20220923-1100</t>
  </si>
  <si>
    <t>20220923-1200</t>
  </si>
  <si>
    <t>20220923-1300</t>
  </si>
  <si>
    <t>20220923-1400</t>
  </si>
  <si>
    <t>20220923-1500</t>
  </si>
  <si>
    <t>20220923-1600</t>
  </si>
  <si>
    <t>20220923-1700</t>
  </si>
  <si>
    <t>20220923-1800</t>
  </si>
  <si>
    <t>20220923-1900</t>
  </si>
  <si>
    <t>20220923-2000</t>
  </si>
  <si>
    <t>26.8.0</t>
  </si>
  <si>
    <t>20220923-2100</t>
  </si>
  <si>
    <t>20220923-2200</t>
  </si>
  <si>
    <t>20220923-2300</t>
  </si>
  <si>
    <t>37.95.0</t>
  </si>
  <si>
    <t>20220924-0000</t>
  </si>
  <si>
    <t>20220924-0100</t>
  </si>
  <si>
    <t>20220924-0200</t>
  </si>
  <si>
    <t>20220924-0300</t>
  </si>
  <si>
    <t>20220924-0400</t>
  </si>
  <si>
    <t>46.9.0</t>
  </si>
  <si>
    <t>20220924-0500</t>
  </si>
  <si>
    <t>20220924-0600</t>
  </si>
  <si>
    <t>52.25.0.0.0</t>
  </si>
  <si>
    <t>20220924-0700</t>
  </si>
  <si>
    <t>20220924-0800</t>
  </si>
  <si>
    <t>20220924-0900</t>
  </si>
  <si>
    <t>20220924-1000</t>
  </si>
  <si>
    <t>20220924-1100</t>
  </si>
  <si>
    <t>20220924-1200</t>
  </si>
  <si>
    <t>20220924-1300</t>
  </si>
  <si>
    <t>20220924-1400</t>
  </si>
  <si>
    <t>20220924-1500</t>
  </si>
  <si>
    <t>20220924-1600</t>
  </si>
  <si>
    <t>20220924-1700</t>
  </si>
  <si>
    <t>20220924-1800</t>
  </si>
  <si>
    <t>23.5.0</t>
  </si>
  <si>
    <t>20220924-1900</t>
  </si>
  <si>
    <t>20220924-2000</t>
  </si>
  <si>
    <t>20220924-2100</t>
  </si>
  <si>
    <t>20220924-2200</t>
  </si>
  <si>
    <t>20220924-2300</t>
  </si>
  <si>
    <t>20220925-0000</t>
  </si>
  <si>
    <t>54.35.0</t>
  </si>
  <si>
    <t>20220925-0100</t>
  </si>
  <si>
    <t>6.4.0</t>
  </si>
  <si>
    <t>20220925-0200</t>
  </si>
  <si>
    <t>20220925-0300</t>
  </si>
  <si>
    <t>20220925-0400</t>
  </si>
  <si>
    <t>20220925-0500</t>
  </si>
  <si>
    <t>20220925-0600</t>
  </si>
  <si>
    <t>74.55.0.0.0</t>
  </si>
  <si>
    <t>20220925-0700</t>
  </si>
  <si>
    <t>20220925-0800</t>
  </si>
  <si>
    <t>20220925-0900</t>
  </si>
  <si>
    <t>20220925-1000</t>
  </si>
  <si>
    <t>20220925-1100</t>
  </si>
  <si>
    <t>20220925-1200</t>
  </si>
  <si>
    <t>314.3.69</t>
  </si>
  <si>
    <t>20220925-1300</t>
  </si>
  <si>
    <t>319.5.69</t>
  </si>
  <si>
    <t>20220925-1400</t>
  </si>
  <si>
    <t>32.1.9</t>
  </si>
  <si>
    <t>20220925-1500</t>
  </si>
  <si>
    <t>20220925-1600</t>
  </si>
  <si>
    <t>20220925-1700</t>
  </si>
  <si>
    <t>20220925-1800</t>
  </si>
  <si>
    <t>23.4.0</t>
  </si>
  <si>
    <t>20220925-1900</t>
  </si>
  <si>
    <t>20220925-2000</t>
  </si>
  <si>
    <t>20220925-2100</t>
  </si>
  <si>
    <t>20220925-2200</t>
  </si>
  <si>
    <t>20220925-2300</t>
  </si>
  <si>
    <t>20220926-0000</t>
  </si>
  <si>
    <t>77.85.0</t>
  </si>
  <si>
    <t>20220926-0100</t>
  </si>
  <si>
    <t>20220926-0200</t>
  </si>
  <si>
    <t>20220926-0300</t>
  </si>
  <si>
    <t>20220926-0400</t>
  </si>
  <si>
    <t>86.4.0</t>
  </si>
  <si>
    <t>20220926-0500</t>
  </si>
  <si>
    <t>20220926-0600</t>
  </si>
  <si>
    <t>83.4.0.0.0</t>
  </si>
  <si>
    <t>20220926-0700</t>
  </si>
  <si>
    <t>298.4.9</t>
  </si>
  <si>
    <t>20220926-0800</t>
  </si>
  <si>
    <t>301.5.9</t>
  </si>
  <si>
    <t>20220926-0900</t>
  </si>
  <si>
    <t>20220926-1000</t>
  </si>
  <si>
    <t>1.31.0</t>
  </si>
  <si>
    <t>20220926-1100</t>
  </si>
  <si>
    <t>20220926-1200</t>
  </si>
  <si>
    <t>20220926-1300</t>
  </si>
  <si>
    <t>20220926-1400</t>
  </si>
  <si>
    <t>20220926-1500</t>
  </si>
  <si>
    <t>20220926-1600</t>
  </si>
  <si>
    <t>20220926-1700</t>
  </si>
  <si>
    <t>20220926-1800</t>
  </si>
  <si>
    <t>20220926-1900</t>
  </si>
  <si>
    <t>27.3.0</t>
  </si>
  <si>
    <t>20220926-2000</t>
  </si>
  <si>
    <t>20220926-2100</t>
  </si>
  <si>
    <t>20220926-2200</t>
  </si>
  <si>
    <t>36.4.0</t>
  </si>
  <si>
    <t>298.6.83</t>
  </si>
  <si>
    <t>20220926-2300</t>
  </si>
  <si>
    <t>297.5.21</t>
  </si>
  <si>
    <t>20220927-0000</t>
  </si>
  <si>
    <t>41.9.0</t>
  </si>
  <si>
    <t>295.7.76</t>
  </si>
  <si>
    <t>20220927-0100</t>
  </si>
  <si>
    <t>20220927-0200</t>
  </si>
  <si>
    <t>20220927-0300</t>
  </si>
  <si>
    <t>20220927-0400</t>
  </si>
  <si>
    <t>20220927-0500</t>
  </si>
  <si>
    <t>287.0.83</t>
  </si>
  <si>
    <t>20220927-0600</t>
  </si>
  <si>
    <t>285.45.48</t>
  </si>
  <si>
    <t>20220927-0700</t>
  </si>
  <si>
    <t>20220927-0800</t>
  </si>
  <si>
    <t>20220927-0900</t>
  </si>
  <si>
    <t>20220927-1000</t>
  </si>
  <si>
    <t>20220927-1100</t>
  </si>
  <si>
    <t>20220927-1200</t>
  </si>
  <si>
    <t>20220927-1300</t>
  </si>
  <si>
    <t>20220927-1400</t>
  </si>
  <si>
    <t>20220927-1500</t>
  </si>
  <si>
    <t>20220927-1600</t>
  </si>
  <si>
    <t>20220927-1700</t>
  </si>
  <si>
    <t>20220927-1800</t>
  </si>
  <si>
    <t>20220927-1900</t>
  </si>
  <si>
    <t>20220927-2000</t>
  </si>
  <si>
    <t>35.45.0</t>
  </si>
  <si>
    <t>20220927-2100</t>
  </si>
  <si>
    <t>20220927-2200</t>
  </si>
  <si>
    <t>42.3.0</t>
  </si>
  <si>
    <t>20220927-2300</t>
  </si>
  <si>
    <t>20220928-0000</t>
  </si>
  <si>
    <t>20220928-0100</t>
  </si>
  <si>
    <t>20220928-0200</t>
  </si>
  <si>
    <t>6.2.0</t>
  </si>
  <si>
    <t>20220928-0300</t>
  </si>
  <si>
    <t>64.55.0</t>
  </si>
  <si>
    <t>20220928-0400</t>
  </si>
  <si>
    <t>20220928-0500</t>
  </si>
  <si>
    <t>20220928-0600</t>
  </si>
  <si>
    <t>20220928-0700</t>
  </si>
  <si>
    <t>20220928-0800</t>
  </si>
  <si>
    <t>20220928-0900</t>
  </si>
  <si>
    <t>20220928-1000</t>
  </si>
  <si>
    <t>20220928-1100</t>
  </si>
  <si>
    <t>20220928-1200</t>
  </si>
  <si>
    <t>20220928-1300</t>
  </si>
  <si>
    <t>20220928-1400</t>
  </si>
  <si>
    <t>20220928-1500</t>
  </si>
  <si>
    <t>20220928-1600</t>
  </si>
  <si>
    <t>20220928-1700</t>
  </si>
  <si>
    <t>20220928-1800</t>
  </si>
  <si>
    <t>20220928-1900</t>
  </si>
  <si>
    <t>20220928-2000</t>
  </si>
  <si>
    <t>20220928-2100</t>
  </si>
  <si>
    <t>20220928-2200</t>
  </si>
  <si>
    <t>20220928-2300</t>
  </si>
  <si>
    <t>20220929-0000</t>
  </si>
  <si>
    <t>20220929-0100</t>
  </si>
  <si>
    <t>20220929-0200</t>
  </si>
  <si>
    <t>20220929-0300</t>
  </si>
  <si>
    <t>20220929-0400</t>
  </si>
  <si>
    <t>20220929-0500</t>
  </si>
  <si>
    <t>20220929-0600</t>
  </si>
  <si>
    <t>20220929-0700</t>
  </si>
  <si>
    <t>20220929-0800</t>
  </si>
  <si>
    <t>20220929-0900</t>
  </si>
  <si>
    <t>20220929-1000</t>
  </si>
  <si>
    <t>20220929-1100</t>
  </si>
  <si>
    <t>20220929-1200</t>
  </si>
  <si>
    <t>20220929-1300</t>
  </si>
  <si>
    <t>20220929-1400</t>
  </si>
  <si>
    <t>20220929-1500</t>
  </si>
  <si>
    <t>20220929-1600</t>
  </si>
  <si>
    <t>20220929-1700</t>
  </si>
  <si>
    <t>20220929-1800</t>
  </si>
  <si>
    <t>20220929-1900</t>
  </si>
  <si>
    <t>20220929-2000</t>
  </si>
  <si>
    <t>20220929-2100</t>
  </si>
  <si>
    <t>20220929-2200</t>
  </si>
  <si>
    <t>20220929-2300</t>
  </si>
  <si>
    <t>20220930-0000</t>
  </si>
  <si>
    <t>20220930-0100</t>
  </si>
  <si>
    <t>20220930-0200</t>
  </si>
  <si>
    <t>20220930-0300</t>
  </si>
  <si>
    <t>20220930-0400</t>
  </si>
  <si>
    <t>20220930-0500</t>
  </si>
  <si>
    <t>20220930-0600</t>
  </si>
  <si>
    <t>20220930-0700</t>
  </si>
  <si>
    <t>20220930-0800</t>
  </si>
  <si>
    <t>20220930-0900</t>
  </si>
  <si>
    <t>20220930-1000</t>
  </si>
  <si>
    <t>20220930-1100</t>
  </si>
  <si>
    <t>20220930-1200</t>
  </si>
  <si>
    <t>20220930-1300</t>
  </si>
  <si>
    <t>20220930-1400</t>
  </si>
  <si>
    <t>20220930-1500</t>
  </si>
  <si>
    <t>20220930-1600</t>
  </si>
  <si>
    <t>20220930-1700</t>
  </si>
  <si>
    <t>20220930-1800</t>
  </si>
  <si>
    <t>4.58.0</t>
  </si>
  <si>
    <t>20220930-1900</t>
  </si>
  <si>
    <t>20220930-2000</t>
  </si>
  <si>
    <t>47.45.0</t>
  </si>
  <si>
    <t>20220930-2100</t>
  </si>
  <si>
    <t>5.88.0</t>
  </si>
  <si>
    <t>20220930-2200</t>
  </si>
  <si>
    <t>54.31.0</t>
  </si>
  <si>
    <t>20220930-2300</t>
  </si>
  <si>
    <t>20121001-0000</t>
  </si>
  <si>
    <t>61.18.0</t>
  </si>
  <si>
    <t>20121001-0100</t>
  </si>
  <si>
    <t>64.61.0</t>
  </si>
  <si>
    <t>20121001-0200</t>
  </si>
  <si>
    <t>20121001-0300</t>
  </si>
  <si>
    <t>71.48.0</t>
  </si>
  <si>
    <t>20121001-0400</t>
  </si>
  <si>
    <t>74.91.0</t>
  </si>
  <si>
    <t>20121001-0500</t>
  </si>
  <si>
    <t>281.64.98</t>
  </si>
  <si>
    <t>20121001-0600</t>
  </si>
  <si>
    <t>81.78.0</t>
  </si>
  <si>
    <t>28.27.9</t>
  </si>
  <si>
    <t>20121001-0700</t>
  </si>
  <si>
    <t>278.89.83</t>
  </si>
  <si>
    <t>20121001-0800</t>
  </si>
  <si>
    <t>288.75.48</t>
  </si>
  <si>
    <t>20121001-0900</t>
  </si>
  <si>
    <t>20121001-1000</t>
  </si>
  <si>
    <t>20121001-1100</t>
  </si>
  <si>
    <t>20121001-1200</t>
  </si>
  <si>
    <t>20121001-1300</t>
  </si>
  <si>
    <t>20121001-1400</t>
  </si>
  <si>
    <t>20121001-1500</t>
  </si>
  <si>
    <t>20121001-1600</t>
  </si>
  <si>
    <t>20121001-1700</t>
  </si>
  <si>
    <t>20121001-1800</t>
  </si>
  <si>
    <t>20121001-1900</t>
  </si>
  <si>
    <t>20121001-2000</t>
  </si>
  <si>
    <t>20121001-2100</t>
  </si>
  <si>
    <t>20121001-2200</t>
  </si>
  <si>
    <t>20121001-2300</t>
  </si>
  <si>
    <t>20121002-0000</t>
  </si>
  <si>
    <t>20121002-0100</t>
  </si>
  <si>
    <t>297.15.83</t>
  </si>
  <si>
    <t>20121002-0200</t>
  </si>
  <si>
    <t>291.85.55</t>
  </si>
  <si>
    <t>20121002-0300</t>
  </si>
  <si>
    <t>289.7.55</t>
  </si>
  <si>
    <t>20121002-0400</t>
  </si>
  <si>
    <t>288.35.48</t>
  </si>
  <si>
    <t>20121002-0500</t>
  </si>
  <si>
    <t>287.0.28</t>
  </si>
  <si>
    <t>20121002-0600</t>
  </si>
  <si>
    <t>286.6.28</t>
  </si>
  <si>
    <t>20121002-0700</t>
  </si>
  <si>
    <t>292.2.48</t>
  </si>
  <si>
    <t>20121002-0800</t>
  </si>
  <si>
    <t>294.95.21</t>
  </si>
  <si>
    <t>20121002-0900</t>
  </si>
  <si>
    <t>298.2.34</t>
  </si>
  <si>
    <t>20121002-1000</t>
  </si>
  <si>
    <t>306.35.9</t>
  </si>
  <si>
    <t>20121002-1100</t>
  </si>
  <si>
    <t>20121002-1200</t>
  </si>
  <si>
    <t>20121002-1300</t>
  </si>
  <si>
    <t>20121002-1400</t>
  </si>
  <si>
    <t>20121002-1500</t>
  </si>
  <si>
    <t>20121002-1600</t>
  </si>
  <si>
    <t>20121002-1700</t>
  </si>
  <si>
    <t>20121002-1800</t>
  </si>
  <si>
    <t>20121002-1900</t>
  </si>
  <si>
    <t>20121002-2000</t>
  </si>
  <si>
    <t>20121002-2100</t>
  </si>
  <si>
    <t>20121002-2200</t>
  </si>
  <si>
    <t>20121002-2300</t>
  </si>
  <si>
    <t>299.4.83</t>
  </si>
  <si>
    <t>20121003-0000</t>
  </si>
  <si>
    <t>297.45.55</t>
  </si>
  <si>
    <t>20121003-0100</t>
  </si>
  <si>
    <t>295.45.34</t>
  </si>
  <si>
    <t>20121003-0200</t>
  </si>
  <si>
    <t>294.15.14</t>
  </si>
  <si>
    <t>20121003-0300</t>
  </si>
  <si>
    <t>293.2.55</t>
  </si>
  <si>
    <t>20121003-0400</t>
  </si>
  <si>
    <t>291.85.83</t>
  </si>
  <si>
    <t>20121003-0500</t>
  </si>
  <si>
    <t>291.5.9</t>
  </si>
  <si>
    <t>20121003-0600</t>
  </si>
  <si>
    <t>289.3.83</t>
  </si>
  <si>
    <t>20121003-0700</t>
  </si>
  <si>
    <t>291.25.97</t>
  </si>
  <si>
    <t>20121003-0800</t>
  </si>
  <si>
    <t>293.95.48</t>
  </si>
  <si>
    <t>20121003-0900</t>
  </si>
  <si>
    <t>20121003-1000</t>
  </si>
  <si>
    <t>20121003-1100</t>
  </si>
  <si>
    <t>314.85.83</t>
  </si>
  <si>
    <t>20121003-1200</t>
  </si>
  <si>
    <t>317.75.97</t>
  </si>
  <si>
    <t>20121003-1300</t>
  </si>
  <si>
    <t>20121003-1400</t>
  </si>
  <si>
    <t>20121003-1500</t>
  </si>
  <si>
    <t>20121003-1600</t>
  </si>
  <si>
    <t>20121003-1700</t>
  </si>
  <si>
    <t>32.85.76</t>
  </si>
  <si>
    <t>20121003-1800</t>
  </si>
  <si>
    <t>20121003-1900</t>
  </si>
  <si>
    <t>20121003-2000</t>
  </si>
  <si>
    <t>311.55.69</t>
  </si>
  <si>
    <t>20121003-2100</t>
  </si>
  <si>
    <t>49.45.0</t>
  </si>
  <si>
    <t>307.7.28</t>
  </si>
  <si>
    <t>20121003-2200</t>
  </si>
  <si>
    <t>303.85.76</t>
  </si>
  <si>
    <t>20121003-2300</t>
  </si>
  <si>
    <t>3.35.69</t>
  </si>
  <si>
    <t>20121004-0000</t>
  </si>
  <si>
    <t>297.65.55</t>
  </si>
  <si>
    <t>20121004-0100</t>
  </si>
  <si>
    <t>295.5.55</t>
  </si>
  <si>
    <t>20121004-0200</t>
  </si>
  <si>
    <t>20121004-0300</t>
  </si>
  <si>
    <t>291.25.76</t>
  </si>
  <si>
    <t>20121004-0400</t>
  </si>
  <si>
    <t>289.7.9</t>
  </si>
  <si>
    <t>20121004-0500</t>
  </si>
  <si>
    <t>20121004-0600</t>
  </si>
  <si>
    <t>20121004-0700</t>
  </si>
  <si>
    <t>286.8.97</t>
  </si>
  <si>
    <t>20121004-0800</t>
  </si>
  <si>
    <t>288.95.55</t>
  </si>
  <si>
    <t>20121004-0900</t>
  </si>
  <si>
    <t>294.95.69</t>
  </si>
  <si>
    <t>20121004-1000</t>
  </si>
  <si>
    <t>302.85.83</t>
  </si>
  <si>
    <t>20121004-1100</t>
  </si>
  <si>
    <t>31.5.83</t>
  </si>
  <si>
    <t>20121004-1200</t>
  </si>
  <si>
    <t>314.65.55</t>
  </si>
  <si>
    <t>20121004-1300</t>
  </si>
  <si>
    <t>318.95.28</t>
  </si>
  <si>
    <t>20121004-1400</t>
  </si>
  <si>
    <t>321.65.28</t>
  </si>
  <si>
    <t>20121004-1500</t>
  </si>
  <si>
    <t>323.75.21</t>
  </si>
  <si>
    <t>20121004-1600</t>
  </si>
  <si>
    <t>323.95.21</t>
  </si>
  <si>
    <t>20121004-1700</t>
  </si>
  <si>
    <t>20121004-1800</t>
  </si>
  <si>
    <t>20121004-1900</t>
  </si>
  <si>
    <t>47.8.0</t>
  </si>
  <si>
    <t>20121004-2000</t>
  </si>
  <si>
    <t>20121004-2100</t>
  </si>
  <si>
    <t>20121004-2200</t>
  </si>
  <si>
    <t>20121004-2300</t>
  </si>
  <si>
    <t>20121005-0000</t>
  </si>
  <si>
    <t>297.65.83</t>
  </si>
  <si>
    <t>20121005-0100</t>
  </si>
  <si>
    <t>295.5.76</t>
  </si>
  <si>
    <t>20121005-0200</t>
  </si>
  <si>
    <t>293.55.83</t>
  </si>
  <si>
    <t>20121005-0300</t>
  </si>
  <si>
    <t>291.65.76</t>
  </si>
  <si>
    <t>20121005-0400</t>
  </si>
  <si>
    <t>291.5.62</t>
  </si>
  <si>
    <t>20121005-0500</t>
  </si>
  <si>
    <t>29.65.55</t>
  </si>
  <si>
    <t>20121005-0600</t>
  </si>
  <si>
    <t>291.5.48</t>
  </si>
  <si>
    <t>20121005-0700</t>
  </si>
  <si>
    <t>291.45.62</t>
  </si>
  <si>
    <t>20121005-0800</t>
  </si>
  <si>
    <t>297.5.34</t>
  </si>
  <si>
    <t>20121005-0900</t>
  </si>
  <si>
    <t>3.55.34</t>
  </si>
  <si>
    <t>20121005-1000</t>
  </si>
  <si>
    <t>308.65.14</t>
  </si>
  <si>
    <t>20121005-1100</t>
  </si>
  <si>
    <t>315.45.0</t>
  </si>
  <si>
    <t>20121005-1200</t>
  </si>
  <si>
    <t>321.85.14</t>
  </si>
  <si>
    <t>20121005-1300</t>
  </si>
  <si>
    <t>327.25.41</t>
  </si>
  <si>
    <t>20121005-1400</t>
  </si>
  <si>
    <t>33.75.48</t>
  </si>
  <si>
    <t>20121005-1500</t>
  </si>
  <si>
    <t>334.2.55</t>
  </si>
  <si>
    <t>20121005-1600</t>
  </si>
  <si>
    <t>337.1.76</t>
  </si>
  <si>
    <t>20121005-1700</t>
  </si>
  <si>
    <t>34.8.48</t>
  </si>
  <si>
    <t>20121005-1800</t>
  </si>
  <si>
    <t>334.8.83</t>
  </si>
  <si>
    <t>20121005-1900</t>
  </si>
  <si>
    <t>20121005-2000</t>
  </si>
  <si>
    <t>20121005-2100</t>
  </si>
  <si>
    <t>20121005-2200</t>
  </si>
  <si>
    <t>20121005-2300</t>
  </si>
  <si>
    <t>20121006-0000</t>
  </si>
  <si>
    <t>86.45.0</t>
  </si>
  <si>
    <t>20121006-0100</t>
  </si>
  <si>
    <t>20121006-0200</t>
  </si>
  <si>
    <t>20121006-0300</t>
  </si>
  <si>
    <t>20121006-0400</t>
  </si>
  <si>
    <t>20121006-0500</t>
  </si>
  <si>
    <t>20121006-0600</t>
  </si>
  <si>
    <t>20121006-0700</t>
  </si>
  <si>
    <t>20121006-0800</t>
  </si>
  <si>
    <t>319.3.97</t>
  </si>
  <si>
    <t>20121006-0900</t>
  </si>
  <si>
    <t>20121006-1000</t>
  </si>
  <si>
    <t>20121006-1100</t>
  </si>
  <si>
    <t>20121006-1200</t>
  </si>
  <si>
    <t>20121006-1300</t>
  </si>
  <si>
    <t>20121006-1400</t>
  </si>
  <si>
    <t>20121006-1500</t>
  </si>
  <si>
    <t>20121006-1600</t>
  </si>
  <si>
    <t>20121006-1700</t>
  </si>
  <si>
    <t>20121006-1800</t>
  </si>
  <si>
    <t>20121006-1900</t>
  </si>
  <si>
    <t>20121006-2000</t>
  </si>
  <si>
    <t>20121006-2100</t>
  </si>
  <si>
    <t>20121006-2200</t>
  </si>
  <si>
    <t>20121006-2300</t>
  </si>
  <si>
    <t>20121007-0000</t>
  </si>
  <si>
    <t>20121007-0100</t>
  </si>
  <si>
    <t>312.45.9</t>
  </si>
  <si>
    <t>20121007-0200</t>
  </si>
  <si>
    <t>31.6.69</t>
  </si>
  <si>
    <t>20121007-0300</t>
  </si>
  <si>
    <t>308.1.41</t>
  </si>
  <si>
    <t>20121007-0400</t>
  </si>
  <si>
    <t>306.75.69</t>
  </si>
  <si>
    <t>20121007-0500</t>
  </si>
  <si>
    <t>20121007-0600</t>
  </si>
  <si>
    <t>20121007-0700</t>
  </si>
  <si>
    <t>20121007-0800</t>
  </si>
  <si>
    <t>20121007-0900</t>
  </si>
  <si>
    <t>317.2.9</t>
  </si>
  <si>
    <t>20121007-1000</t>
  </si>
  <si>
    <t>326.85.76</t>
  </si>
  <si>
    <t>20121007-1100</t>
  </si>
  <si>
    <t>20121007-1200</t>
  </si>
  <si>
    <t>20121007-1300</t>
  </si>
  <si>
    <t>20121007-1400</t>
  </si>
  <si>
    <t>20121007-1500</t>
  </si>
  <si>
    <t>20121007-1600</t>
  </si>
  <si>
    <t>20121007-1700</t>
  </si>
  <si>
    <t>347.0.62</t>
  </si>
  <si>
    <t>20121007-1800</t>
  </si>
  <si>
    <t>342.75.41</t>
  </si>
  <si>
    <t>20121007-1900</t>
  </si>
  <si>
    <t>20121007-2000</t>
  </si>
  <si>
    <t>20121007-2100</t>
  </si>
  <si>
    <t>20121007-2200</t>
  </si>
  <si>
    <t>20121007-2300</t>
  </si>
  <si>
    <t>20121008-0000</t>
  </si>
  <si>
    <t>20121008-0100</t>
  </si>
  <si>
    <t>325.5.83</t>
  </si>
  <si>
    <t>20121008-0200</t>
  </si>
  <si>
    <t>323.4.69</t>
  </si>
  <si>
    <t>20121008-0300</t>
  </si>
  <si>
    <t>32.5.76</t>
  </si>
  <si>
    <t>20121008-0400</t>
  </si>
  <si>
    <t>318.35.69</t>
  </si>
  <si>
    <t>20121008-0500</t>
  </si>
  <si>
    <t>316.5.34</t>
  </si>
  <si>
    <t>20121008-0600</t>
  </si>
  <si>
    <t>312.55.21</t>
  </si>
  <si>
    <t>20121008-0700</t>
  </si>
  <si>
    <t>314.65.62</t>
  </si>
  <si>
    <t>20121008-0800</t>
  </si>
  <si>
    <t>316.6.34</t>
  </si>
  <si>
    <t>20121008-0900</t>
  </si>
  <si>
    <t>20121008-1000</t>
  </si>
  <si>
    <t>20121008-1100</t>
  </si>
  <si>
    <t>20121008-1200</t>
  </si>
  <si>
    <t>20121008-1300</t>
  </si>
  <si>
    <t>20121008-1400</t>
  </si>
  <si>
    <t>20121008-1500</t>
  </si>
  <si>
    <t>20121008-1600</t>
  </si>
  <si>
    <t>20121008-1700</t>
  </si>
  <si>
    <t>20121008-1800</t>
  </si>
  <si>
    <t>20121008-1900</t>
  </si>
  <si>
    <t>20121008-2000</t>
  </si>
  <si>
    <t>20121008-2100</t>
  </si>
  <si>
    <t>20121008-2200</t>
  </si>
  <si>
    <t>20121008-2300</t>
  </si>
  <si>
    <t>20121009-0000</t>
  </si>
  <si>
    <t>20121009-0100</t>
  </si>
  <si>
    <t>20121009-0200</t>
  </si>
  <si>
    <t>20121009-0300</t>
  </si>
  <si>
    <t>20121009-0400</t>
  </si>
  <si>
    <t>20121009-0500</t>
  </si>
  <si>
    <t>20121009-0600</t>
  </si>
  <si>
    <t>20121009-0700</t>
  </si>
  <si>
    <t>20121009-0800</t>
  </si>
  <si>
    <t>323.4.55</t>
  </si>
  <si>
    <t>20121009-0900</t>
  </si>
  <si>
    <t>33.75.69</t>
  </si>
  <si>
    <t>20121009-1000</t>
  </si>
  <si>
    <t>339.85.83</t>
  </si>
  <si>
    <t>20121009-1100</t>
  </si>
  <si>
    <t>20121009-1200</t>
  </si>
  <si>
    <t>20121009-1300</t>
  </si>
  <si>
    <t>20121009-1400</t>
  </si>
  <si>
    <t>20121009-1500</t>
  </si>
  <si>
    <t>20121009-1600</t>
  </si>
  <si>
    <t>20121009-1700</t>
  </si>
  <si>
    <t>20121009-1800</t>
  </si>
  <si>
    <t>5.55.0</t>
  </si>
  <si>
    <t>20121009-1900</t>
  </si>
  <si>
    <t>20121009-2000</t>
  </si>
  <si>
    <t>20121009-2100</t>
  </si>
  <si>
    <t>20121009-2200</t>
  </si>
  <si>
    <t>20121009-2300</t>
  </si>
  <si>
    <t>20121010-0000</t>
  </si>
  <si>
    <t>332.65.9</t>
  </si>
  <si>
    <t>20121010-0100</t>
  </si>
  <si>
    <t>33.85.69</t>
  </si>
  <si>
    <t>20121010-0200</t>
  </si>
  <si>
    <t>20121010-0300</t>
  </si>
  <si>
    <t>326.65.69</t>
  </si>
  <si>
    <t>20121010-0400</t>
  </si>
  <si>
    <t>324.75.55</t>
  </si>
  <si>
    <t>20121010-0500</t>
  </si>
  <si>
    <t>324.95.48</t>
  </si>
  <si>
    <t>20121010-0600</t>
  </si>
  <si>
    <t>328.2.48</t>
  </si>
  <si>
    <t>20121010-0700</t>
  </si>
  <si>
    <t>331.5.69</t>
  </si>
  <si>
    <t>20121010-0800</t>
  </si>
  <si>
    <t>334.8.41</t>
  </si>
  <si>
    <t>20121010-0900</t>
  </si>
  <si>
    <t>341.75.55</t>
  </si>
  <si>
    <t>20121010-1000</t>
  </si>
  <si>
    <t>352.0.83</t>
  </si>
  <si>
    <t>20121010-1100</t>
  </si>
  <si>
    <t>20121010-1200</t>
  </si>
  <si>
    <t>20121010-1300</t>
  </si>
  <si>
    <t>20121010-1400</t>
  </si>
  <si>
    <t>20121010-1500</t>
  </si>
  <si>
    <t>20121010-1600</t>
  </si>
  <si>
    <t>20121010-1700</t>
  </si>
  <si>
    <t>20121010-1800</t>
  </si>
  <si>
    <t>20121010-1900</t>
  </si>
  <si>
    <t>20121010-2000</t>
  </si>
  <si>
    <t>20121010-2100</t>
  </si>
  <si>
    <t>73.2.0</t>
  </si>
  <si>
    <t>20121010-2200</t>
  </si>
  <si>
    <t>20121010-2300</t>
  </si>
  <si>
    <t>20121011-0000</t>
  </si>
  <si>
    <t>20121011-0100</t>
  </si>
  <si>
    <t>20121011-0200</t>
  </si>
  <si>
    <t>20121011-0300</t>
  </si>
  <si>
    <t>20121011-0400</t>
  </si>
  <si>
    <t>20121011-0500</t>
  </si>
  <si>
    <t>20121011-0600</t>
  </si>
  <si>
    <t>20121011-0700</t>
  </si>
  <si>
    <t>20121011-0800</t>
  </si>
  <si>
    <t>20121011-0900</t>
  </si>
  <si>
    <t>20121011-1000</t>
  </si>
  <si>
    <t>20121011-1100</t>
  </si>
  <si>
    <t>20121011-1200</t>
  </si>
  <si>
    <t>20121011-1300</t>
  </si>
  <si>
    <t>20121011-1400</t>
  </si>
  <si>
    <t>20121011-1500</t>
  </si>
  <si>
    <t>20121011-1600</t>
  </si>
  <si>
    <t>20121011-1700</t>
  </si>
  <si>
    <t>20121011-1800</t>
  </si>
  <si>
    <t>20121011-1900</t>
  </si>
  <si>
    <t>20121011-2000</t>
  </si>
  <si>
    <t>20121011-2100</t>
  </si>
  <si>
    <t>20121011-2200</t>
  </si>
  <si>
    <t>20121011-2300</t>
  </si>
  <si>
    <t>20121012-0000</t>
  </si>
  <si>
    <t>20121012-0100</t>
  </si>
  <si>
    <t>20121012-0200</t>
  </si>
  <si>
    <t>20121012-0300</t>
  </si>
  <si>
    <t>20121012-0400</t>
  </si>
  <si>
    <t>20121012-0500</t>
  </si>
  <si>
    <t>20121012-0600</t>
  </si>
  <si>
    <t>20121012-0700</t>
  </si>
  <si>
    <t>20121012-0800</t>
  </si>
  <si>
    <t>20121012-0900</t>
  </si>
  <si>
    <t>20121012-1000</t>
  </si>
  <si>
    <t>20121012-1100</t>
  </si>
  <si>
    <t>20121012-1200</t>
  </si>
  <si>
    <t>20121012-1300</t>
  </si>
  <si>
    <t>20121012-1400</t>
  </si>
  <si>
    <t>20121012-1500</t>
  </si>
  <si>
    <t>20121012-1600</t>
  </si>
  <si>
    <t>20121012-1700</t>
  </si>
  <si>
    <t>20121012-1800</t>
  </si>
  <si>
    <t>20121012-1900</t>
  </si>
  <si>
    <t>20121012-2000</t>
  </si>
  <si>
    <t>20121012-2100</t>
  </si>
  <si>
    <t>20121012-2200</t>
  </si>
  <si>
    <t>20121012-2300</t>
  </si>
  <si>
    <t>20121013-0000</t>
  </si>
  <si>
    <t>20121013-0100</t>
  </si>
  <si>
    <t>20121013-0200</t>
  </si>
  <si>
    <t>20121013-0300</t>
  </si>
  <si>
    <t>20121013-0400</t>
  </si>
  <si>
    <t>20121013-0500</t>
  </si>
  <si>
    <t>20121013-0600</t>
  </si>
  <si>
    <t>20121013-0700</t>
  </si>
  <si>
    <t>20121013-0800</t>
  </si>
  <si>
    <t>20121013-0900</t>
  </si>
  <si>
    <t>20121013-1000</t>
  </si>
  <si>
    <t>20121013-1100</t>
  </si>
  <si>
    <t>20121013-1200</t>
  </si>
  <si>
    <t>20121013-1300</t>
  </si>
  <si>
    <t>20121013-1400</t>
  </si>
  <si>
    <t>20121013-1500</t>
  </si>
  <si>
    <t>20121013-1600</t>
  </si>
  <si>
    <t>20121013-1700</t>
  </si>
  <si>
    <t>20121013-1800</t>
  </si>
  <si>
    <t>20121013-1900</t>
  </si>
  <si>
    <t>20121013-2000</t>
  </si>
  <si>
    <t>20121013-2100</t>
  </si>
  <si>
    <t>20121013-2200</t>
  </si>
  <si>
    <t>20121013-2300</t>
  </si>
  <si>
    <t>20121014-0000</t>
  </si>
  <si>
    <t>20121014-0100</t>
  </si>
  <si>
    <t>20121014-0200</t>
  </si>
  <si>
    <t>20121014-0300</t>
  </si>
  <si>
    <t>20121014-0400</t>
  </si>
  <si>
    <t>20121014-0500</t>
  </si>
  <si>
    <t>20121014-0600</t>
  </si>
  <si>
    <t>20121014-0700</t>
  </si>
  <si>
    <t>20121014-0800</t>
  </si>
  <si>
    <t>20121014-0900</t>
  </si>
  <si>
    <t>20121014-1000</t>
  </si>
  <si>
    <t>20121014-1100</t>
  </si>
  <si>
    <t>20121014-1200</t>
  </si>
  <si>
    <t>20121014-1300</t>
  </si>
  <si>
    <t>20121014-1400</t>
  </si>
  <si>
    <t>20121014-1500</t>
  </si>
  <si>
    <t>20121014-1600</t>
  </si>
  <si>
    <t>20121014-1700</t>
  </si>
  <si>
    <t>20121014-1800</t>
  </si>
  <si>
    <t>20121014-1900</t>
  </si>
  <si>
    <t>20121014-2000</t>
  </si>
  <si>
    <t>20121014-2100</t>
  </si>
  <si>
    <t>20121014-2200</t>
  </si>
  <si>
    <t>20121014-2300</t>
  </si>
  <si>
    <t>20121015-0000</t>
  </si>
  <si>
    <t>20121015-0100</t>
  </si>
  <si>
    <t>20121015-0200</t>
  </si>
  <si>
    <t>20121015-0300</t>
  </si>
  <si>
    <t>20121015-0400</t>
  </si>
  <si>
    <t>20121015-0500</t>
  </si>
  <si>
    <t>20121015-0600</t>
  </si>
  <si>
    <t>20121015-0700</t>
  </si>
  <si>
    <t>20121015-0800</t>
  </si>
  <si>
    <t>20121015-0900</t>
  </si>
  <si>
    <t>20121015-1000</t>
  </si>
  <si>
    <t>20121015-1100</t>
  </si>
  <si>
    <t>20121015-1200</t>
  </si>
  <si>
    <t>20121015-1300</t>
  </si>
  <si>
    <t>20121015-1400</t>
  </si>
  <si>
    <t>20121015-1500</t>
  </si>
  <si>
    <t>20121015-1600</t>
  </si>
  <si>
    <t>20121015-1700</t>
  </si>
  <si>
    <t>20121015-1800</t>
  </si>
  <si>
    <t>282.95.69</t>
  </si>
  <si>
    <t>20121015-1900</t>
  </si>
  <si>
    <t>279.65.76</t>
  </si>
  <si>
    <t>20121015-2000</t>
  </si>
  <si>
    <t>20121015-2100</t>
  </si>
  <si>
    <t>51.35.0</t>
  </si>
  <si>
    <t>20121015-2200</t>
  </si>
  <si>
    <t>20121015-2300</t>
  </si>
  <si>
    <t>20121016-0000</t>
  </si>
  <si>
    <t>20121016-0100</t>
  </si>
  <si>
    <t>20121016-0200</t>
  </si>
  <si>
    <t>20121016-0300</t>
  </si>
  <si>
    <t>20121016-0400</t>
  </si>
  <si>
    <t>20121016-0500</t>
  </si>
  <si>
    <t>20121016-0600</t>
  </si>
  <si>
    <t>20121016-0700</t>
  </si>
  <si>
    <t>20121016-0800</t>
  </si>
  <si>
    <t>277.1.62</t>
  </si>
  <si>
    <t>20121016-0900</t>
  </si>
  <si>
    <t>20121016-1000</t>
  </si>
  <si>
    <t>20121016-1100</t>
  </si>
  <si>
    <t>20121016-1200</t>
  </si>
  <si>
    <t>20121016-1300</t>
  </si>
  <si>
    <t>20121016-1400</t>
  </si>
  <si>
    <t>20121016-1500</t>
  </si>
  <si>
    <t>20121016-1600</t>
  </si>
  <si>
    <t>20121016-1700</t>
  </si>
  <si>
    <t>20121016-1800</t>
  </si>
  <si>
    <t>20121016-1900</t>
  </si>
  <si>
    <t>20121016-2000</t>
  </si>
  <si>
    <t>20121016-2100</t>
  </si>
  <si>
    <t>20121016-2200</t>
  </si>
  <si>
    <t>20121016-2300</t>
  </si>
  <si>
    <t>20121017-0000</t>
  </si>
  <si>
    <t>20121017-0100</t>
  </si>
  <si>
    <t>20121017-0200</t>
  </si>
  <si>
    <t>20121017-0300</t>
  </si>
  <si>
    <t>20121017-0400</t>
  </si>
  <si>
    <t>20121017-0500</t>
  </si>
  <si>
    <t>20121017-0600</t>
  </si>
  <si>
    <t>20121017-0700</t>
  </si>
  <si>
    <t>20121017-0800</t>
  </si>
  <si>
    <t>20121017-0900</t>
  </si>
  <si>
    <t>20121017-1000</t>
  </si>
  <si>
    <t>20121017-1100</t>
  </si>
  <si>
    <t>20121017-1200</t>
  </si>
  <si>
    <t>20121017-1300</t>
  </si>
  <si>
    <t>20121017-1400</t>
  </si>
  <si>
    <t>20121017-1500</t>
  </si>
  <si>
    <t>20121017-1600</t>
  </si>
  <si>
    <t>20121017-1700</t>
  </si>
  <si>
    <t>20121017-1800</t>
  </si>
  <si>
    <t>20121017-1900</t>
  </si>
  <si>
    <t>35.35.0</t>
  </si>
  <si>
    <t>20121017-2000</t>
  </si>
  <si>
    <t>20121017-2100</t>
  </si>
  <si>
    <t>20121017-2200</t>
  </si>
  <si>
    <t>20121017-2300</t>
  </si>
  <si>
    <t>20121018-0000</t>
  </si>
  <si>
    <t>20121018-0100</t>
  </si>
  <si>
    <t>20121018-0200</t>
  </si>
  <si>
    <t>20121018-0300</t>
  </si>
  <si>
    <t>20121018-0400</t>
  </si>
  <si>
    <t>20121018-0500</t>
  </si>
  <si>
    <t>20121018-0600</t>
  </si>
  <si>
    <t>20121018-0700</t>
  </si>
  <si>
    <t>20121018-0800</t>
  </si>
  <si>
    <t>309.45.97</t>
  </si>
  <si>
    <t>20121018-0900</t>
  </si>
  <si>
    <t>20121018-1000</t>
  </si>
  <si>
    <t>172.0.0</t>
  </si>
  <si>
    <t>20121018-1100</t>
  </si>
  <si>
    <t>20121018-1200</t>
  </si>
  <si>
    <t>20121018-1300</t>
  </si>
  <si>
    <t>20121018-1400</t>
  </si>
  <si>
    <t>20121018-1500</t>
  </si>
  <si>
    <t>20121018-1600</t>
  </si>
  <si>
    <t>20121018-1700</t>
  </si>
  <si>
    <t>20121018-1800</t>
  </si>
  <si>
    <t>20121018-1900</t>
  </si>
  <si>
    <t>20121018-2000</t>
  </si>
  <si>
    <t>38.35.0</t>
  </si>
  <si>
    <t>20121018-2100</t>
  </si>
  <si>
    <t>20121018-2200</t>
  </si>
  <si>
    <t>20121018-2300</t>
  </si>
  <si>
    <t>20121019-0000</t>
  </si>
  <si>
    <t>20121019-0100</t>
  </si>
  <si>
    <t>20121019-0200</t>
  </si>
  <si>
    <t>20121019-0300</t>
  </si>
  <si>
    <t>20121019-0400</t>
  </si>
  <si>
    <t>20121019-0500</t>
  </si>
  <si>
    <t>20121019-0600</t>
  </si>
  <si>
    <t>20121019-0700</t>
  </si>
  <si>
    <t>20121019-0800</t>
  </si>
  <si>
    <t>20121019-0900</t>
  </si>
  <si>
    <t>139.0.0</t>
  </si>
  <si>
    <t>20121019-1000</t>
  </si>
  <si>
    <t>20121019-1100</t>
  </si>
  <si>
    <t>20121019-1200</t>
  </si>
  <si>
    <t>162.0.0</t>
  </si>
  <si>
    <t>20121019-1300</t>
  </si>
  <si>
    <t>20121019-1400</t>
  </si>
  <si>
    <t>20121019-1500</t>
  </si>
  <si>
    <t>353.2.83</t>
  </si>
  <si>
    <t>20121019-1600</t>
  </si>
  <si>
    <t>345.5.69</t>
  </si>
  <si>
    <t>20121019-1700</t>
  </si>
  <si>
    <t>353.55.62</t>
  </si>
  <si>
    <t>20121019-1800</t>
  </si>
  <si>
    <t>20121019-1900</t>
  </si>
  <si>
    <t>346.0.41</t>
  </si>
  <si>
    <t>20121019-2000</t>
  </si>
  <si>
    <t>20121019-2100</t>
  </si>
  <si>
    <t>20121019-2200</t>
  </si>
  <si>
    <t>20121019-2300</t>
  </si>
  <si>
    <t>20121020-0000</t>
  </si>
  <si>
    <t>20121020-0100</t>
  </si>
  <si>
    <t>337.6.76</t>
  </si>
  <si>
    <t>20121020-0200</t>
  </si>
  <si>
    <t>20121020-0300</t>
  </si>
  <si>
    <t>20121020-0400</t>
  </si>
  <si>
    <t>20121020-0500</t>
  </si>
  <si>
    <t>20121020-0600</t>
  </si>
  <si>
    <t>20121020-0700</t>
  </si>
  <si>
    <t>335.2.97</t>
  </si>
  <si>
    <t>20121020-0800</t>
  </si>
  <si>
    <t>338.1.83</t>
  </si>
  <si>
    <t>20121020-0900</t>
  </si>
  <si>
    <t>20121020-1000</t>
  </si>
  <si>
    <t>20121020-1100</t>
  </si>
  <si>
    <t>20121020-1200</t>
  </si>
  <si>
    <t>20121020-1300</t>
  </si>
  <si>
    <t>141.0.0</t>
  </si>
  <si>
    <t>20121020-1400</t>
  </si>
  <si>
    <t>20121020-1500</t>
  </si>
  <si>
    <t>20121020-1600</t>
  </si>
  <si>
    <t>20121020-1700</t>
  </si>
  <si>
    <t>20121020-1800</t>
  </si>
  <si>
    <t>20121020-1900</t>
  </si>
  <si>
    <t>20121020-2000</t>
  </si>
  <si>
    <t>20121020-2100</t>
  </si>
  <si>
    <t>20121020-2200</t>
  </si>
  <si>
    <t>20121020-2300</t>
  </si>
  <si>
    <t>20121021-0000</t>
  </si>
  <si>
    <t>20121021-0100</t>
  </si>
  <si>
    <t>20121021-0200</t>
  </si>
  <si>
    <t>20121021-0300</t>
  </si>
  <si>
    <t>20121021-0400</t>
  </si>
  <si>
    <t>20121021-0500</t>
  </si>
  <si>
    <t>20121021-0600</t>
  </si>
  <si>
    <t>69.15.0</t>
  </si>
  <si>
    <t>20121021-0700</t>
  </si>
  <si>
    <t>20121021-0800</t>
  </si>
  <si>
    <t>20121021-0900</t>
  </si>
  <si>
    <t>20121021-1000</t>
  </si>
  <si>
    <t>20121021-1100</t>
  </si>
  <si>
    <t>20121021-1200</t>
  </si>
  <si>
    <t>20121021-1300</t>
  </si>
  <si>
    <t>20121021-1400</t>
  </si>
  <si>
    <t>20121021-1500</t>
  </si>
  <si>
    <t>20121021-1600</t>
  </si>
  <si>
    <t>20121021-1700</t>
  </si>
  <si>
    <t>20121021-1800</t>
  </si>
  <si>
    <t>20121021-1900</t>
  </si>
  <si>
    <t>20121021-2000</t>
  </si>
  <si>
    <t>20121021-2100</t>
  </si>
  <si>
    <t>20121021-2200</t>
  </si>
  <si>
    <t>20121021-2300</t>
  </si>
  <si>
    <t>20121022-0000</t>
  </si>
  <si>
    <t>20121022-0100</t>
  </si>
  <si>
    <t>20121022-0200</t>
  </si>
  <si>
    <t>372.35.9</t>
  </si>
  <si>
    <t>20121022-0300</t>
  </si>
  <si>
    <t>374.85.69</t>
  </si>
  <si>
    <t>20121022-0400</t>
  </si>
  <si>
    <t>373.5.83</t>
  </si>
  <si>
    <t>20121022-0500</t>
  </si>
  <si>
    <t>368.45.9</t>
  </si>
  <si>
    <t>20121022-0600</t>
  </si>
  <si>
    <t>374.45.76</t>
  </si>
  <si>
    <t>20121022-0700</t>
  </si>
  <si>
    <t>374.1.55</t>
  </si>
  <si>
    <t>20121022-0800</t>
  </si>
  <si>
    <t>375.25.55</t>
  </si>
  <si>
    <t>20121022-0900</t>
  </si>
  <si>
    <t>378.15.97</t>
  </si>
  <si>
    <t>20121022-1000</t>
  </si>
  <si>
    <t>20121022-1100</t>
  </si>
  <si>
    <t>20121022-1200</t>
  </si>
  <si>
    <t>386.3.97</t>
  </si>
  <si>
    <t>20121022-1300</t>
  </si>
  <si>
    <t>388.0.97</t>
  </si>
  <si>
    <t>20121022-1400</t>
  </si>
  <si>
    <t>389.55.69</t>
  </si>
  <si>
    <t>20121022-1500</t>
  </si>
  <si>
    <t>388.2.34</t>
  </si>
  <si>
    <t>20121022-1600</t>
  </si>
  <si>
    <t>389.2.55</t>
  </si>
  <si>
    <t>20121022-1700</t>
  </si>
  <si>
    <t>20121022-1800</t>
  </si>
  <si>
    <t>20121022-1900</t>
  </si>
  <si>
    <t>20121022-2000</t>
  </si>
  <si>
    <t>20121022-2100</t>
  </si>
  <si>
    <t>20121022-2200</t>
  </si>
  <si>
    <t>20121022-2300</t>
  </si>
  <si>
    <t>20121023-0000</t>
  </si>
  <si>
    <t>20121023-0100</t>
  </si>
  <si>
    <t>20121023-0200</t>
  </si>
  <si>
    <t>20121023-0300</t>
  </si>
  <si>
    <t>20121023-0400</t>
  </si>
  <si>
    <t>20121023-0500</t>
  </si>
  <si>
    <t>20121023-0600</t>
  </si>
  <si>
    <t>20121023-0700</t>
  </si>
  <si>
    <t>20121023-0800</t>
  </si>
  <si>
    <t>20121023-0900</t>
  </si>
  <si>
    <t>20121023-1000</t>
  </si>
  <si>
    <t>20121023-1100</t>
  </si>
  <si>
    <t>313.9.9</t>
  </si>
  <si>
    <t>20121023-1200</t>
  </si>
  <si>
    <t>32.5.48</t>
  </si>
  <si>
    <t>20121023-1300</t>
  </si>
  <si>
    <t>326.1.34</t>
  </si>
  <si>
    <t>20121023-1400</t>
  </si>
  <si>
    <t>331.7.34</t>
  </si>
  <si>
    <t>20121023-1500</t>
  </si>
  <si>
    <t>336.35.55</t>
  </si>
  <si>
    <t>20121023-1600</t>
  </si>
  <si>
    <t>347.75.62</t>
  </si>
  <si>
    <t>20121023-1700</t>
  </si>
  <si>
    <t>341.4.34</t>
  </si>
  <si>
    <t>20121023-1800</t>
  </si>
  <si>
    <t>20121023-1900</t>
  </si>
  <si>
    <t>20121023-2000</t>
  </si>
  <si>
    <t>20121023-2100</t>
  </si>
  <si>
    <t>20121023-2200</t>
  </si>
  <si>
    <t>20121023-2300</t>
  </si>
  <si>
    <t>20121024-0000</t>
  </si>
  <si>
    <t>20121024-0100</t>
  </si>
  <si>
    <t>20121024-0200</t>
  </si>
  <si>
    <t>20121024-0300</t>
  </si>
  <si>
    <t>20121024-0400</t>
  </si>
  <si>
    <t>20121024-0500</t>
  </si>
  <si>
    <t>20121024-0600</t>
  </si>
  <si>
    <t>20121024-0700</t>
  </si>
  <si>
    <t>20121024-0800</t>
  </si>
  <si>
    <t>20121024-0900</t>
  </si>
  <si>
    <t>20121024-1000</t>
  </si>
  <si>
    <t>20121024-1100</t>
  </si>
  <si>
    <t>20121024-1200</t>
  </si>
  <si>
    <t>202.0.0</t>
  </si>
  <si>
    <t>20121024-1300</t>
  </si>
  <si>
    <t>20121024-1400</t>
  </si>
  <si>
    <t>20121024-1500</t>
  </si>
  <si>
    <t>20121024-1600</t>
  </si>
  <si>
    <t>20121024-1700</t>
  </si>
  <si>
    <t>20121024-1800</t>
  </si>
  <si>
    <t>20121024-1900</t>
  </si>
  <si>
    <t>20121024-2000</t>
  </si>
  <si>
    <t>20121024-2100</t>
  </si>
  <si>
    <t>20121024-2200</t>
  </si>
  <si>
    <t>20121024-2300</t>
  </si>
  <si>
    <t>20121025-0000</t>
  </si>
  <si>
    <t>20121025-0100</t>
  </si>
  <si>
    <t>20121025-0200</t>
  </si>
  <si>
    <t>20121025-0300</t>
  </si>
  <si>
    <t>20121025-0400</t>
  </si>
  <si>
    <t>20121025-0500</t>
  </si>
  <si>
    <t>20121025-0600</t>
  </si>
  <si>
    <t>20121025-0700</t>
  </si>
  <si>
    <t>20121025-0800</t>
  </si>
  <si>
    <t>20121025-0900</t>
  </si>
  <si>
    <t>20121025-1000</t>
  </si>
  <si>
    <t>20121025-1100</t>
  </si>
  <si>
    <t>20121025-1200</t>
  </si>
  <si>
    <t>20121025-1300</t>
  </si>
  <si>
    <t>20121025-1400</t>
  </si>
  <si>
    <t>20121025-1500</t>
  </si>
  <si>
    <t>20121025-1600</t>
  </si>
  <si>
    <t>20121025-1700</t>
  </si>
  <si>
    <t>20121025-1800</t>
  </si>
  <si>
    <t>20121025-1900</t>
  </si>
  <si>
    <t>20121025-2000</t>
  </si>
  <si>
    <t>20121025-2100</t>
  </si>
  <si>
    <t>20121025-2200</t>
  </si>
  <si>
    <t>20121025-2300</t>
  </si>
  <si>
    <t>20121026-0000</t>
  </si>
  <si>
    <t>20121026-0100</t>
  </si>
  <si>
    <t>20121026-0200</t>
  </si>
  <si>
    <t>20121026-0300</t>
  </si>
  <si>
    <t>20121026-0400</t>
  </si>
  <si>
    <t>20121026-0500</t>
  </si>
  <si>
    <t>20121026-0600</t>
  </si>
  <si>
    <t>20121026-0700</t>
  </si>
  <si>
    <t>20121026-0800</t>
  </si>
  <si>
    <t>20121026-0900</t>
  </si>
  <si>
    <t>20121026-1000</t>
  </si>
  <si>
    <t>20121026-1100</t>
  </si>
  <si>
    <t>20121026-1200</t>
  </si>
  <si>
    <t>20121026-1300</t>
  </si>
  <si>
    <t>20121026-1400</t>
  </si>
  <si>
    <t>20121026-1500</t>
  </si>
  <si>
    <t>20121026-1600</t>
  </si>
  <si>
    <t>20121026-1700</t>
  </si>
  <si>
    <t>20121026-1800</t>
  </si>
  <si>
    <t>20121026-1900</t>
  </si>
  <si>
    <t>20121026-2000</t>
  </si>
  <si>
    <t>20121026-2100</t>
  </si>
  <si>
    <t>20121026-2200</t>
  </si>
  <si>
    <t>20121026-2300</t>
  </si>
  <si>
    <t>20121027-0000</t>
  </si>
  <si>
    <t>20121027-0100</t>
  </si>
  <si>
    <t>20121027-0200</t>
  </si>
  <si>
    <t>20121027-0300</t>
  </si>
  <si>
    <t>20121027-0400</t>
  </si>
  <si>
    <t>20121027-0500</t>
  </si>
  <si>
    <t>20121027-0600</t>
  </si>
  <si>
    <t>20121027-0700</t>
  </si>
  <si>
    <t>20121027-0800</t>
  </si>
  <si>
    <t>20121027-0900</t>
  </si>
  <si>
    <t>20121027-1000</t>
  </si>
  <si>
    <t>20121027-1100</t>
  </si>
  <si>
    <t>20121027-1200</t>
  </si>
  <si>
    <t>20121027-1300</t>
  </si>
  <si>
    <t>20121027-1400</t>
  </si>
  <si>
    <t>20121027-1500</t>
  </si>
  <si>
    <t>20121027-1600</t>
  </si>
  <si>
    <t>20121027-1700</t>
  </si>
  <si>
    <t>89.4.0.0.0</t>
  </si>
  <si>
    <t>20121027-1800</t>
  </si>
  <si>
    <t>20121027-1900</t>
  </si>
  <si>
    <t>20121027-2000</t>
  </si>
  <si>
    <t>20121027-2100</t>
  </si>
  <si>
    <t>20121027-2200</t>
  </si>
  <si>
    <t>20121027-2300</t>
  </si>
  <si>
    <t>56.9.0</t>
  </si>
  <si>
    <t>20121028-0000</t>
  </si>
  <si>
    <t>20121028-0100</t>
  </si>
  <si>
    <t>54.4.0</t>
  </si>
  <si>
    <t>20121028-0200</t>
  </si>
  <si>
    <t>20121028-0300</t>
  </si>
  <si>
    <t>20121028-0400</t>
  </si>
  <si>
    <t>20121028-0500</t>
  </si>
  <si>
    <t>20121028-0600</t>
  </si>
  <si>
    <t>49.65.0</t>
  </si>
  <si>
    <t>20121028-0700</t>
  </si>
  <si>
    <t>20121028-0800</t>
  </si>
  <si>
    <t>20121028-0900</t>
  </si>
  <si>
    <t>20121028-1000</t>
  </si>
  <si>
    <t>20121028-1100</t>
  </si>
  <si>
    <t>20121028-1200</t>
  </si>
  <si>
    <t>20121028-1300</t>
  </si>
  <si>
    <t>20121028-1400</t>
  </si>
  <si>
    <t>20121028-1500</t>
  </si>
  <si>
    <t>20121028-1600</t>
  </si>
  <si>
    <t>20121028-1700</t>
  </si>
  <si>
    <t>43.7.0.0.0</t>
  </si>
  <si>
    <t>20121028-1800</t>
  </si>
  <si>
    <t>20121028-1900</t>
  </si>
  <si>
    <t>20121028-2000</t>
  </si>
  <si>
    <t>20121028-2100</t>
  </si>
  <si>
    <t>20121028-2200</t>
  </si>
  <si>
    <t>63.15.0</t>
  </si>
  <si>
    <t>20121028-2300</t>
  </si>
  <si>
    <t>20121029-0000</t>
  </si>
  <si>
    <t>20121029-0100</t>
  </si>
  <si>
    <t>20121029-0200</t>
  </si>
  <si>
    <t>20121029-0300</t>
  </si>
  <si>
    <t>20121029-0400</t>
  </si>
  <si>
    <t>75.95.0</t>
  </si>
  <si>
    <t>20121029-0500</t>
  </si>
  <si>
    <t>78.9.0</t>
  </si>
  <si>
    <t>20121029-0600</t>
  </si>
  <si>
    <t>20121029-0700</t>
  </si>
  <si>
    <t>20121029-0800</t>
  </si>
  <si>
    <t>235.5.83</t>
  </si>
  <si>
    <t>20121029-0900</t>
  </si>
  <si>
    <t>238.4.97</t>
  </si>
  <si>
    <t>20121029-1000</t>
  </si>
  <si>
    <t>243.5.83</t>
  </si>
  <si>
    <t>20121029-1100</t>
  </si>
  <si>
    <t>249.5.83</t>
  </si>
  <si>
    <t>20121029-1200</t>
  </si>
  <si>
    <t>261.85.83</t>
  </si>
  <si>
    <t>20121029-1300</t>
  </si>
  <si>
    <t>259.1.83</t>
  </si>
  <si>
    <t>20121029-1400</t>
  </si>
  <si>
    <t>262.5.83</t>
  </si>
  <si>
    <t>20121029-1500</t>
  </si>
  <si>
    <t>20121029-1600</t>
  </si>
  <si>
    <t>20121029-1700</t>
  </si>
  <si>
    <t>6.5.0.0.0</t>
  </si>
  <si>
    <t>265.3.9</t>
  </si>
  <si>
    <t>20121029-1800</t>
  </si>
  <si>
    <t>20121029-1900</t>
  </si>
  <si>
    <t>57.4.0</t>
  </si>
  <si>
    <t>287.6.97</t>
  </si>
  <si>
    <t>20121029-2000</t>
  </si>
  <si>
    <t>20121029-2100</t>
  </si>
  <si>
    <t>20121029-2200</t>
  </si>
  <si>
    <t>20121029-2300</t>
  </si>
  <si>
    <t>20121030-0000</t>
  </si>
  <si>
    <t>20121030-0100</t>
  </si>
  <si>
    <t>20121030-0200</t>
  </si>
  <si>
    <t>20121030-0300</t>
  </si>
  <si>
    <t>20121030-0400</t>
  </si>
  <si>
    <t>20121030-0500</t>
  </si>
  <si>
    <t>20121030-0600</t>
  </si>
  <si>
    <t>20121030-0700</t>
  </si>
  <si>
    <t>20121030-0800</t>
  </si>
  <si>
    <t>20121030-0900</t>
  </si>
  <si>
    <t>57.0.0</t>
  </si>
  <si>
    <t>20121030-1000</t>
  </si>
  <si>
    <t>20121030-1100</t>
  </si>
  <si>
    <t>20121030-1200</t>
  </si>
  <si>
    <t>55.0.0</t>
  </si>
  <si>
    <t>20121030-1300</t>
  </si>
  <si>
    <t>20121030-1400</t>
  </si>
  <si>
    <t>20121030-1500</t>
  </si>
  <si>
    <t>20121030-1600</t>
  </si>
  <si>
    <t>20121030-1700</t>
  </si>
  <si>
    <t>20121030-1800</t>
  </si>
  <si>
    <t>20121030-1900</t>
  </si>
  <si>
    <t>20121030-2000</t>
  </si>
  <si>
    <t>20121030-2100</t>
  </si>
  <si>
    <t>20121030-2200</t>
  </si>
  <si>
    <t>20121030-2300</t>
  </si>
  <si>
    <t>20121031-0000</t>
  </si>
  <si>
    <t>20121031-0100</t>
  </si>
  <si>
    <t>20121031-0200</t>
  </si>
  <si>
    <t>20121031-0300</t>
  </si>
  <si>
    <t>20121031-0400</t>
  </si>
  <si>
    <t>20121031-0500</t>
  </si>
  <si>
    <t>20121031-0600</t>
  </si>
  <si>
    <t>20121031-0700</t>
  </si>
  <si>
    <t>20121031-0800</t>
  </si>
  <si>
    <t>20121031-0900</t>
  </si>
  <si>
    <t>20121031-1000</t>
  </si>
  <si>
    <t>20121031-1100</t>
  </si>
  <si>
    <t>20121031-1200</t>
  </si>
  <si>
    <t>20121031-1300</t>
  </si>
  <si>
    <t>20121031-1400</t>
  </si>
  <si>
    <t>20121031-1500</t>
  </si>
  <si>
    <t>20121031-1600</t>
  </si>
  <si>
    <t>20121031-1700</t>
  </si>
  <si>
    <t>65.15.0.0.0</t>
  </si>
  <si>
    <t>20121031-1800</t>
  </si>
  <si>
    <t>66.7.0</t>
  </si>
  <si>
    <t>20121031-1900</t>
  </si>
  <si>
    <t>66.99.0</t>
  </si>
  <si>
    <t>20121031-2000</t>
  </si>
  <si>
    <t>20121031-2100</t>
  </si>
  <si>
    <t>68.83.0</t>
  </si>
  <si>
    <t>20121031-2200</t>
  </si>
  <si>
    <t>20121031-2300</t>
  </si>
  <si>
    <t>7.68.0</t>
  </si>
  <si>
    <t>20201101-0000</t>
  </si>
  <si>
    <t>20201101-0100</t>
  </si>
  <si>
    <t>72.52.0</t>
  </si>
  <si>
    <t>20201101-0200</t>
  </si>
  <si>
    <t>73.44.0</t>
  </si>
  <si>
    <t>296.24.9</t>
  </si>
  <si>
    <t>20201101-0300</t>
  </si>
  <si>
    <t>74.36.0</t>
  </si>
  <si>
    <t>295.15.71</t>
  </si>
  <si>
    <t>20201101-0400</t>
  </si>
  <si>
    <t>75.29.0</t>
  </si>
  <si>
    <t>294.5.52</t>
  </si>
  <si>
    <t>20201101-0500</t>
  </si>
  <si>
    <t>76.21.0</t>
  </si>
  <si>
    <t>292.96.33</t>
  </si>
  <si>
    <t>20201101-0600</t>
  </si>
  <si>
    <t>77.13.0</t>
  </si>
  <si>
    <t>291.86.14</t>
  </si>
  <si>
    <t>20201101-0700</t>
  </si>
  <si>
    <t>20201101-0800</t>
  </si>
  <si>
    <t>294.55.48</t>
  </si>
  <si>
    <t>20201101-0900</t>
  </si>
  <si>
    <t>293.6.41</t>
  </si>
  <si>
    <t>20201101-1000</t>
  </si>
  <si>
    <t>301.3.55</t>
  </si>
  <si>
    <t>20201101-1100</t>
  </si>
  <si>
    <t>308.5.34</t>
  </si>
  <si>
    <t>20201101-1200</t>
  </si>
  <si>
    <t>314.85.28</t>
  </si>
  <si>
    <t>20201101-1300</t>
  </si>
  <si>
    <t>318.55.83</t>
  </si>
  <si>
    <t>20201101-1400</t>
  </si>
  <si>
    <t>20201101-1500</t>
  </si>
  <si>
    <t>20201101-1600</t>
  </si>
  <si>
    <t>20201101-1700</t>
  </si>
  <si>
    <t>20201101-1800</t>
  </si>
  <si>
    <t>20201101-1900</t>
  </si>
  <si>
    <t>20201101-2000</t>
  </si>
  <si>
    <t>20201101-2100</t>
  </si>
  <si>
    <t>52.65.0</t>
  </si>
  <si>
    <t>302.5.62</t>
  </si>
  <si>
    <t>20201101-2200</t>
  </si>
  <si>
    <t>3.95.34</t>
  </si>
  <si>
    <t>20201101-2300</t>
  </si>
  <si>
    <t>298.4.28</t>
  </si>
  <si>
    <t>20201102-0000</t>
  </si>
  <si>
    <t>295.9.21</t>
  </si>
  <si>
    <t>20201102-0100</t>
  </si>
  <si>
    <t>294.65.21</t>
  </si>
  <si>
    <t>20201102-0200</t>
  </si>
  <si>
    <t>293.0.21</t>
  </si>
  <si>
    <t>20201102-0300</t>
  </si>
  <si>
    <t>291.85.21</t>
  </si>
  <si>
    <t>20201102-0400</t>
  </si>
  <si>
    <t>29.3.28</t>
  </si>
  <si>
    <t>20201102-0500</t>
  </si>
  <si>
    <t>288.95.48</t>
  </si>
  <si>
    <t>20201102-0600</t>
  </si>
  <si>
    <t>287.6.55</t>
  </si>
  <si>
    <t>20201102-0700</t>
  </si>
  <si>
    <t>284.85.83</t>
  </si>
  <si>
    <t>20201102-0800</t>
  </si>
  <si>
    <t>285.85.41</t>
  </si>
  <si>
    <t>20201102-0900</t>
  </si>
  <si>
    <t>29.85.21</t>
  </si>
  <si>
    <t>20201102-1000</t>
  </si>
  <si>
    <t>299.4.21</t>
  </si>
  <si>
    <t>20201102-1100</t>
  </si>
  <si>
    <t>309.5.41</t>
  </si>
  <si>
    <t>20201102-1200</t>
  </si>
  <si>
    <t>316.2.83</t>
  </si>
  <si>
    <t>20201102-1300</t>
  </si>
  <si>
    <t>20201102-1400</t>
  </si>
  <si>
    <t>20201102-1500</t>
  </si>
  <si>
    <t>20201102-1600</t>
  </si>
  <si>
    <t>20201102-1700</t>
  </si>
  <si>
    <t>20201102-1800</t>
  </si>
  <si>
    <t>20201102-1900</t>
  </si>
  <si>
    <t>20201102-2000</t>
  </si>
  <si>
    <t>20201102-2100</t>
  </si>
  <si>
    <t>20201102-2200</t>
  </si>
  <si>
    <t>20201102-2300</t>
  </si>
  <si>
    <t>20201103-0000</t>
  </si>
  <si>
    <t>20201103-0100</t>
  </si>
  <si>
    <t>20201103-0200</t>
  </si>
  <si>
    <t>311.0.97</t>
  </si>
  <si>
    <t>20201103-0300</t>
  </si>
  <si>
    <t>307.7.9</t>
  </si>
  <si>
    <t>20201103-0400</t>
  </si>
  <si>
    <t>313.5.69</t>
  </si>
  <si>
    <t>20201103-0500</t>
  </si>
  <si>
    <t>309.45.76</t>
  </si>
  <si>
    <t>20201103-0600</t>
  </si>
  <si>
    <t>20201103-0700</t>
  </si>
  <si>
    <t>20201103-0800</t>
  </si>
  <si>
    <t>312.35.55</t>
  </si>
  <si>
    <t>20201103-0900</t>
  </si>
  <si>
    <t>317.2.76</t>
  </si>
  <si>
    <t>20201103-1000</t>
  </si>
  <si>
    <t>20201103-1100</t>
  </si>
  <si>
    <t>20201103-1200</t>
  </si>
  <si>
    <t>20201103-1300</t>
  </si>
  <si>
    <t>20201103-1400</t>
  </si>
  <si>
    <t>20201103-1500</t>
  </si>
  <si>
    <t>20201103-1600</t>
  </si>
  <si>
    <t>20201103-1700</t>
  </si>
  <si>
    <t>20201103-1800</t>
  </si>
  <si>
    <t>20201103-1900</t>
  </si>
  <si>
    <t>20201103-2000</t>
  </si>
  <si>
    <t>20201103-2100</t>
  </si>
  <si>
    <t>20201103-2200</t>
  </si>
  <si>
    <t>20201103-2300</t>
  </si>
  <si>
    <t>20201104-0000</t>
  </si>
  <si>
    <t>20201104-0100</t>
  </si>
  <si>
    <t>20201104-0200</t>
  </si>
  <si>
    <t>20201104-0300</t>
  </si>
  <si>
    <t>20201104-0400</t>
  </si>
  <si>
    <t>20201104-0500</t>
  </si>
  <si>
    <t>20201104-0600</t>
  </si>
  <si>
    <t>20201104-0700</t>
  </si>
  <si>
    <t>351.85.9</t>
  </si>
  <si>
    <t>20201104-0800</t>
  </si>
  <si>
    <t>20201104-0900</t>
  </si>
  <si>
    <t>20201104-1000</t>
  </si>
  <si>
    <t>151.0.0</t>
  </si>
  <si>
    <t>357.85.97</t>
  </si>
  <si>
    <t>20201104-1100</t>
  </si>
  <si>
    <t>361.5.9</t>
  </si>
  <si>
    <t>20201104-1200</t>
  </si>
  <si>
    <t>20201104-1300</t>
  </si>
  <si>
    <t>20201104-1400</t>
  </si>
  <si>
    <t>20201104-1500</t>
  </si>
  <si>
    <t>20201104-1600</t>
  </si>
  <si>
    <t>20201104-1700</t>
  </si>
  <si>
    <t>20201104-1800</t>
  </si>
  <si>
    <t>20201104-1900</t>
  </si>
  <si>
    <t>20201104-2000</t>
  </si>
  <si>
    <t>20201104-2100</t>
  </si>
  <si>
    <t>20201104-2200</t>
  </si>
  <si>
    <t>20201104-2300</t>
  </si>
  <si>
    <t>20201105-0000</t>
  </si>
  <si>
    <t>20201105-0100</t>
  </si>
  <si>
    <t>20201105-0200</t>
  </si>
  <si>
    <t>20201105-0300</t>
  </si>
  <si>
    <t>20201105-0400</t>
  </si>
  <si>
    <t>20201105-0500</t>
  </si>
  <si>
    <t>20201105-0600</t>
  </si>
  <si>
    <t>20201105-0700</t>
  </si>
  <si>
    <t>20201105-0800</t>
  </si>
  <si>
    <t>20201105-0900</t>
  </si>
  <si>
    <t>20201105-1000</t>
  </si>
  <si>
    <t>20201105-1100</t>
  </si>
  <si>
    <t>20201105-1200</t>
  </si>
  <si>
    <t>20201105-1300</t>
  </si>
  <si>
    <t>20201105-1400</t>
  </si>
  <si>
    <t>20201105-1500</t>
  </si>
  <si>
    <t>20201105-1600</t>
  </si>
  <si>
    <t>20201105-1700</t>
  </si>
  <si>
    <t>20201105-1800</t>
  </si>
  <si>
    <t>20201105-1900</t>
  </si>
  <si>
    <t>20201105-2000</t>
  </si>
  <si>
    <t>20201105-2100</t>
  </si>
  <si>
    <t>20201105-2200</t>
  </si>
  <si>
    <t>20201105-2300</t>
  </si>
  <si>
    <t>20201106-0000</t>
  </si>
  <si>
    <t>20201106-0100</t>
  </si>
  <si>
    <t>20201106-0200</t>
  </si>
  <si>
    <t>20201106-0300</t>
  </si>
  <si>
    <t>20201106-0400</t>
  </si>
  <si>
    <t>20201106-0500</t>
  </si>
  <si>
    <t>20201106-0600</t>
  </si>
  <si>
    <t>20201106-0700</t>
  </si>
  <si>
    <t>20201106-0800</t>
  </si>
  <si>
    <t>20201106-0900</t>
  </si>
  <si>
    <t>20201106-1000</t>
  </si>
  <si>
    <t>20201106-1100</t>
  </si>
  <si>
    <t>20201106-1200</t>
  </si>
  <si>
    <t>159.0.0</t>
  </si>
  <si>
    <t>20201106-1300</t>
  </si>
  <si>
    <t>20201106-1400</t>
  </si>
  <si>
    <t>20201106-1500</t>
  </si>
  <si>
    <t>20201106-1600</t>
  </si>
  <si>
    <t>20201106-1700</t>
  </si>
  <si>
    <t>20201106-1800</t>
  </si>
  <si>
    <t>20201106-1900</t>
  </si>
  <si>
    <t>20201106-2000</t>
  </si>
  <si>
    <t>20201106-2100</t>
  </si>
  <si>
    <t>338.3.48</t>
  </si>
  <si>
    <t>20201106-2200</t>
  </si>
  <si>
    <t>342.35.48</t>
  </si>
  <si>
    <t>20201106-2300</t>
  </si>
  <si>
    <t>349.1.9</t>
  </si>
  <si>
    <t>20201107-0000</t>
  </si>
  <si>
    <t>20201107-0100</t>
  </si>
  <si>
    <t>20201107-0200</t>
  </si>
  <si>
    <t>20201107-0300</t>
  </si>
  <si>
    <t>20201107-0400</t>
  </si>
  <si>
    <t>20201107-0500</t>
  </si>
  <si>
    <t>20201107-0600</t>
  </si>
  <si>
    <t>20201107-0700</t>
  </si>
  <si>
    <t>20201107-0800</t>
  </si>
  <si>
    <t>20201107-0900</t>
  </si>
  <si>
    <t>20201107-1000</t>
  </si>
  <si>
    <t>20201107-1100</t>
  </si>
  <si>
    <t>20201107-1200</t>
  </si>
  <si>
    <t>20201107-1300</t>
  </si>
  <si>
    <t>20201107-1400</t>
  </si>
  <si>
    <t>20201107-1500</t>
  </si>
  <si>
    <t>20201107-1600</t>
  </si>
  <si>
    <t>20201107-1700</t>
  </si>
  <si>
    <t>20201107-1800</t>
  </si>
  <si>
    <t>20201107-1900</t>
  </si>
  <si>
    <t>20201107-2000</t>
  </si>
  <si>
    <t>20201107-2100</t>
  </si>
  <si>
    <t>20201107-2200</t>
  </si>
  <si>
    <t>20201107-2300</t>
  </si>
  <si>
    <t>20201108-0000</t>
  </si>
  <si>
    <t>20201108-0100</t>
  </si>
  <si>
    <t>20201108-0200</t>
  </si>
  <si>
    <t>20201108-0300</t>
  </si>
  <si>
    <t>20201108-0400</t>
  </si>
  <si>
    <t>20201108-0500</t>
  </si>
  <si>
    <t>20201108-0600</t>
  </si>
  <si>
    <t>20201108-0700</t>
  </si>
  <si>
    <t>20201108-0800</t>
  </si>
  <si>
    <t>20201108-0900</t>
  </si>
  <si>
    <t>20201108-1000</t>
  </si>
  <si>
    <t>20201108-1100</t>
  </si>
  <si>
    <t>20201108-1200</t>
  </si>
  <si>
    <t>20201108-1300</t>
  </si>
  <si>
    <t>20201108-1400</t>
  </si>
  <si>
    <t>20201108-1500</t>
  </si>
  <si>
    <t>20201108-1600</t>
  </si>
  <si>
    <t>20201108-1700</t>
  </si>
  <si>
    <t>20201108-1800</t>
  </si>
  <si>
    <t>20201108-1900</t>
  </si>
  <si>
    <t>20201108-2000</t>
  </si>
  <si>
    <t>20201108-2100</t>
  </si>
  <si>
    <t>20201108-2200</t>
  </si>
  <si>
    <t>20201108-2300</t>
  </si>
  <si>
    <t>20201109-0000</t>
  </si>
  <si>
    <t>20201109-0100</t>
  </si>
  <si>
    <t>20201109-0200</t>
  </si>
  <si>
    <t>20201109-0300</t>
  </si>
  <si>
    <t>20201109-0400</t>
  </si>
  <si>
    <t>20201109-0500</t>
  </si>
  <si>
    <t>20201109-0600</t>
  </si>
  <si>
    <t>20201109-0700</t>
  </si>
  <si>
    <t>20201109-0800</t>
  </si>
  <si>
    <t>20201109-0900</t>
  </si>
  <si>
    <t>20201109-1000</t>
  </si>
  <si>
    <t>20201109-1100</t>
  </si>
  <si>
    <t>20201109-1200</t>
  </si>
  <si>
    <t>20201109-1300</t>
  </si>
  <si>
    <t>20201109-1400</t>
  </si>
  <si>
    <t>20201109-1500</t>
  </si>
  <si>
    <t>20201109-1600</t>
  </si>
  <si>
    <t>20201109-1700</t>
  </si>
  <si>
    <t>20201109-1800</t>
  </si>
  <si>
    <t>20201109-1900</t>
  </si>
  <si>
    <t>20201109-2000</t>
  </si>
  <si>
    <t>20201109-2100</t>
  </si>
  <si>
    <t>20201109-2200</t>
  </si>
  <si>
    <t>281.2.9</t>
  </si>
  <si>
    <t>20201109-2300</t>
  </si>
  <si>
    <t>296.85.69</t>
  </si>
  <si>
    <t>20201110-0000</t>
  </si>
  <si>
    <t>293.75.41</t>
  </si>
  <si>
    <t>20201110-0100</t>
  </si>
  <si>
    <t>309.35.28</t>
  </si>
  <si>
    <t>20201110-0200</t>
  </si>
  <si>
    <t>301.5.28</t>
  </si>
  <si>
    <t>20201110-0300</t>
  </si>
  <si>
    <t>334.0.34</t>
  </si>
  <si>
    <t>20201110-0400</t>
  </si>
  <si>
    <t>20201110-0500</t>
  </si>
  <si>
    <t>345.45.9</t>
  </si>
  <si>
    <t>20201110-0600</t>
  </si>
  <si>
    <t>336.15.97</t>
  </si>
  <si>
    <t>20201110-0700</t>
  </si>
  <si>
    <t>20201110-0800</t>
  </si>
  <si>
    <t>20201110-0900</t>
  </si>
  <si>
    <t>20201110-1000</t>
  </si>
  <si>
    <t>20201110-1100</t>
  </si>
  <si>
    <t>20201110-1200</t>
  </si>
  <si>
    <t>20201110-1300</t>
  </si>
  <si>
    <t>20201110-1400</t>
  </si>
  <si>
    <t>20201110-1500</t>
  </si>
  <si>
    <t>20201110-1600</t>
  </si>
  <si>
    <t>20201110-1700</t>
  </si>
  <si>
    <t>20201110-1800</t>
  </si>
  <si>
    <t>20201110-1900</t>
  </si>
  <si>
    <t>20201110-2000</t>
  </si>
  <si>
    <t>20201110-2100</t>
  </si>
  <si>
    <t>20201110-2200</t>
  </si>
  <si>
    <t>20201110-2300</t>
  </si>
  <si>
    <t>20201111-0000</t>
  </si>
  <si>
    <t>20201111-0100</t>
  </si>
  <si>
    <t>20201111-0200</t>
  </si>
  <si>
    <t>20201111-0300</t>
  </si>
  <si>
    <t>20201111-0400</t>
  </si>
  <si>
    <t>20201111-0500</t>
  </si>
  <si>
    <t>20201111-0600</t>
  </si>
  <si>
    <t>20201111-0700</t>
  </si>
  <si>
    <t>20201111-0800</t>
  </si>
  <si>
    <t>27.55.97</t>
  </si>
  <si>
    <t>20201111-0900</t>
  </si>
  <si>
    <t>27.15.83</t>
  </si>
  <si>
    <t>20201111-1000</t>
  </si>
  <si>
    <t>278.5.76</t>
  </si>
  <si>
    <t>20201111-1100</t>
  </si>
  <si>
    <t>285.5.69</t>
  </si>
  <si>
    <t>20201111-1200</t>
  </si>
  <si>
    <t>291.25.34</t>
  </si>
  <si>
    <t>20201111-1300</t>
  </si>
  <si>
    <t>20201111-1400</t>
  </si>
  <si>
    <t>3.35.41</t>
  </si>
  <si>
    <t>20201111-1500</t>
  </si>
  <si>
    <t>297.85.14</t>
  </si>
  <si>
    <t>20201111-1600</t>
  </si>
  <si>
    <t>20201111-1700</t>
  </si>
  <si>
    <t>20201111-1800</t>
  </si>
  <si>
    <t>20201111-1900</t>
  </si>
  <si>
    <t>20201111-2000</t>
  </si>
  <si>
    <t>20201111-2100</t>
  </si>
  <si>
    <t>20201111-2200</t>
  </si>
  <si>
    <t>20201111-2300</t>
  </si>
  <si>
    <t>20201112-0000</t>
  </si>
  <si>
    <t>20201112-0100</t>
  </si>
  <si>
    <t>20201112-0200</t>
  </si>
  <si>
    <t>20201112-0300</t>
  </si>
  <si>
    <t>20201112-0400</t>
  </si>
  <si>
    <t>20201112-0500</t>
  </si>
  <si>
    <t>20201112-0600</t>
  </si>
  <si>
    <t>20201112-0700</t>
  </si>
  <si>
    <t>20201112-0800</t>
  </si>
  <si>
    <t>20201112-0900</t>
  </si>
  <si>
    <t>20201112-1000</t>
  </si>
  <si>
    <t>20201112-1100</t>
  </si>
  <si>
    <t>20201112-1200</t>
  </si>
  <si>
    <t>20201112-1300</t>
  </si>
  <si>
    <t>20201112-1400</t>
  </si>
  <si>
    <t>20201112-1500</t>
  </si>
  <si>
    <t>20201112-1600</t>
  </si>
  <si>
    <t>20201112-1700</t>
  </si>
  <si>
    <t>20201112-1800</t>
  </si>
  <si>
    <t>20201112-1900</t>
  </si>
  <si>
    <t>20201112-2000</t>
  </si>
  <si>
    <t>20201112-2100</t>
  </si>
  <si>
    <t>20201112-2200</t>
  </si>
  <si>
    <t>20201112-2300</t>
  </si>
  <si>
    <t>283.1.9</t>
  </si>
  <si>
    <t>20201113-0000</t>
  </si>
  <si>
    <t>276.35.55</t>
  </si>
  <si>
    <t>20201113-0100</t>
  </si>
  <si>
    <t>271.25.76</t>
  </si>
  <si>
    <t>20201113-0200</t>
  </si>
  <si>
    <t>20201113-0300</t>
  </si>
  <si>
    <t>271.7.9</t>
  </si>
  <si>
    <t>20201113-0400</t>
  </si>
  <si>
    <t>273.85.97</t>
  </si>
  <si>
    <t>20201113-0500</t>
  </si>
  <si>
    <t>275.2.97</t>
  </si>
  <si>
    <t>20201113-0600</t>
  </si>
  <si>
    <t>276.75.83</t>
  </si>
  <si>
    <t>20201113-0700</t>
  </si>
  <si>
    <t>27.75.83</t>
  </si>
  <si>
    <t>20201113-0800</t>
  </si>
  <si>
    <t>275.6.62</t>
  </si>
  <si>
    <t>20201113-0900</t>
  </si>
  <si>
    <t>292.4.48</t>
  </si>
  <si>
    <t>20201113-1000</t>
  </si>
  <si>
    <t>301.9.34</t>
  </si>
  <si>
    <t>20201113-1100</t>
  </si>
  <si>
    <t>311.55.34</t>
  </si>
  <si>
    <t>20201113-1200</t>
  </si>
  <si>
    <t>314.3.83</t>
  </si>
  <si>
    <t>20201113-1300</t>
  </si>
  <si>
    <t>20201113-1400</t>
  </si>
  <si>
    <t>20201113-1500</t>
  </si>
  <si>
    <t>20201113-1600</t>
  </si>
  <si>
    <t>322.6.9</t>
  </si>
  <si>
    <t>20201113-1700</t>
  </si>
  <si>
    <t>20201113-1800</t>
  </si>
  <si>
    <t>20201113-1900</t>
  </si>
  <si>
    <t>32.65.48</t>
  </si>
  <si>
    <t>20201113-2000</t>
  </si>
  <si>
    <t>319.1.69</t>
  </si>
  <si>
    <t>20201113-2100</t>
  </si>
  <si>
    <t>20201113-2200</t>
  </si>
  <si>
    <t>314.85.9</t>
  </si>
  <si>
    <t>20201113-2300</t>
  </si>
  <si>
    <t>20201114-0000</t>
  </si>
  <si>
    <t>20201114-0100</t>
  </si>
  <si>
    <t>20201114-0200</t>
  </si>
  <si>
    <t>20201114-0300</t>
  </si>
  <si>
    <t>20201114-0400</t>
  </si>
  <si>
    <t>20201114-0500</t>
  </si>
  <si>
    <t>20201114-0600</t>
  </si>
  <si>
    <t>20201114-0700</t>
  </si>
  <si>
    <t>8.1.0.0.0</t>
  </si>
  <si>
    <t>20201114-0800</t>
  </si>
  <si>
    <t>20201114-0900</t>
  </si>
  <si>
    <t>20201114-1000</t>
  </si>
  <si>
    <t>20201114-1100</t>
  </si>
  <si>
    <t>20201114-1200</t>
  </si>
  <si>
    <t>20201114-1300</t>
  </si>
  <si>
    <t>20201114-1400</t>
  </si>
  <si>
    <t>20201114-1500</t>
  </si>
  <si>
    <t>20201114-1600</t>
  </si>
  <si>
    <t>20201114-1700</t>
  </si>
  <si>
    <t>20201114-1800</t>
  </si>
  <si>
    <t>20201114-1900</t>
  </si>
  <si>
    <t>20201114-2000</t>
  </si>
  <si>
    <t>20201114-2100</t>
  </si>
  <si>
    <t>20201114-2200</t>
  </si>
  <si>
    <t>20201114-2300</t>
  </si>
  <si>
    <t>20201115-0000</t>
  </si>
  <si>
    <t>20201115-0100</t>
  </si>
  <si>
    <t>20201115-0200</t>
  </si>
  <si>
    <t>20201115-0300</t>
  </si>
  <si>
    <t>20201115-0400</t>
  </si>
  <si>
    <t>20201115-0500</t>
  </si>
  <si>
    <t>20201115-0600</t>
  </si>
  <si>
    <t>20201115-0700</t>
  </si>
  <si>
    <t>95.95.0.0.0</t>
  </si>
  <si>
    <t>20201115-0800</t>
  </si>
  <si>
    <t>20201115-0900</t>
  </si>
  <si>
    <t>20201115-1000</t>
  </si>
  <si>
    <t>20201115-1100</t>
  </si>
  <si>
    <t>20201115-1200</t>
  </si>
  <si>
    <t>20201115-1300</t>
  </si>
  <si>
    <t>20201115-1400</t>
  </si>
  <si>
    <t>20201115-1500</t>
  </si>
  <si>
    <t>20201115-1600</t>
  </si>
  <si>
    <t>20201115-1700</t>
  </si>
  <si>
    <t>20201115-1800</t>
  </si>
  <si>
    <t>20201115-1900</t>
  </si>
  <si>
    <t>20201115-2000</t>
  </si>
  <si>
    <t>20201115-2100</t>
  </si>
  <si>
    <t>20201115-2200</t>
  </si>
  <si>
    <t>20201115-2300</t>
  </si>
  <si>
    <t>20201116-0000</t>
  </si>
  <si>
    <t>20201116-0100</t>
  </si>
  <si>
    <t>20201116-0200</t>
  </si>
  <si>
    <t>20201116-0300</t>
  </si>
  <si>
    <t>20201116-0400</t>
  </si>
  <si>
    <t>20201116-0500</t>
  </si>
  <si>
    <t>20201116-0600</t>
  </si>
  <si>
    <t>20201116-0700</t>
  </si>
  <si>
    <t>92.6.0.0.0</t>
  </si>
  <si>
    <t>20201116-0800</t>
  </si>
  <si>
    <t>20201116-0900</t>
  </si>
  <si>
    <t>20201116-1000</t>
  </si>
  <si>
    <t>20201116-1100</t>
  </si>
  <si>
    <t>20201116-1200</t>
  </si>
  <si>
    <t>20201116-1300</t>
  </si>
  <si>
    <t>20201116-1400</t>
  </si>
  <si>
    <t>20201116-1500</t>
  </si>
  <si>
    <t>20201116-1600</t>
  </si>
  <si>
    <t>20201116-1700</t>
  </si>
  <si>
    <t>20201116-1800</t>
  </si>
  <si>
    <t>20201116-1900</t>
  </si>
  <si>
    <t>20201116-2000</t>
  </si>
  <si>
    <t>20201116-2100</t>
  </si>
  <si>
    <t>20201116-2200</t>
  </si>
  <si>
    <t>20201116-2300</t>
  </si>
  <si>
    <t>20201117-0000</t>
  </si>
  <si>
    <t>304.5.69</t>
  </si>
  <si>
    <t>20201117-0100</t>
  </si>
  <si>
    <t>296.2.28</t>
  </si>
  <si>
    <t>20201117-0200</t>
  </si>
  <si>
    <t>20201117-0300</t>
  </si>
  <si>
    <t>295.1.7</t>
  </si>
  <si>
    <t>20201117-0400</t>
  </si>
  <si>
    <t>307.9.41</t>
  </si>
  <si>
    <t>20201117-0500</t>
  </si>
  <si>
    <t>32.85.55</t>
  </si>
  <si>
    <t>20201117-0600</t>
  </si>
  <si>
    <t>321.45.55</t>
  </si>
  <si>
    <t>20201117-0700</t>
  </si>
  <si>
    <t>341.2.55</t>
  </si>
  <si>
    <t>20201117-0800</t>
  </si>
  <si>
    <t>346.8.41</t>
  </si>
  <si>
    <t>20201117-0900</t>
  </si>
  <si>
    <t>35.5.21</t>
  </si>
  <si>
    <t>20201117-1000</t>
  </si>
  <si>
    <t>357.25.21</t>
  </si>
  <si>
    <t>20201117-1100</t>
  </si>
  <si>
    <t>20201117-1200</t>
  </si>
  <si>
    <t>322.8.28</t>
  </si>
  <si>
    <t>20201117-1300</t>
  </si>
  <si>
    <t>308.1.34</t>
  </si>
  <si>
    <t>20201117-1400</t>
  </si>
  <si>
    <t>308.1.62</t>
  </si>
  <si>
    <t>20201117-1500</t>
  </si>
  <si>
    <t>309.25.83</t>
  </si>
  <si>
    <t>20201117-1600</t>
  </si>
  <si>
    <t>307.9.76</t>
  </si>
  <si>
    <t>20201117-1700</t>
  </si>
  <si>
    <t>304.5.97</t>
  </si>
  <si>
    <t>20201117-1800</t>
  </si>
  <si>
    <t>299.75.9</t>
  </si>
  <si>
    <t>20201117-1900</t>
  </si>
  <si>
    <t>3.35.97</t>
  </si>
  <si>
    <t>20201117-2000</t>
  </si>
  <si>
    <t>20201117-2100</t>
  </si>
  <si>
    <t>296.65.69</t>
  </si>
  <si>
    <t>20201117-2200</t>
  </si>
  <si>
    <t>295.3.48</t>
  </si>
  <si>
    <t>20201117-2300</t>
  </si>
  <si>
    <t>20201118-0000</t>
  </si>
  <si>
    <t>20201118-0100</t>
  </si>
  <si>
    <t>20201118-0200</t>
  </si>
  <si>
    <t>29.3.9</t>
  </si>
  <si>
    <t>20201118-0300</t>
  </si>
  <si>
    <t>291.45.76</t>
  </si>
  <si>
    <t>20201118-0400</t>
  </si>
  <si>
    <t>288.95.76</t>
  </si>
  <si>
    <t>20201118-0500</t>
  </si>
  <si>
    <t>287.4.9</t>
  </si>
  <si>
    <t>20201118-0600</t>
  </si>
  <si>
    <t>20201118-0700</t>
  </si>
  <si>
    <t>20201118-0800</t>
  </si>
  <si>
    <t>283.3.76</t>
  </si>
  <si>
    <t>20201118-0900</t>
  </si>
  <si>
    <t>20201118-1000</t>
  </si>
  <si>
    <t>295.9.55</t>
  </si>
  <si>
    <t>20201118-1100</t>
  </si>
  <si>
    <t>303.5.41</t>
  </si>
  <si>
    <t>20201118-1200</t>
  </si>
  <si>
    <t>31.4.55</t>
  </si>
  <si>
    <t>20201118-1300</t>
  </si>
  <si>
    <t>315.45.83</t>
  </si>
  <si>
    <t>20201118-1400</t>
  </si>
  <si>
    <t>317.95.97</t>
  </si>
  <si>
    <t>20201118-1500</t>
  </si>
  <si>
    <t>20201118-1600</t>
  </si>
  <si>
    <t>20201118-1700</t>
  </si>
  <si>
    <t>20201118-1800</t>
  </si>
  <si>
    <t>20201118-1900</t>
  </si>
  <si>
    <t>20201118-2000</t>
  </si>
  <si>
    <t>20201118-2100</t>
  </si>
  <si>
    <t>20201118-2200</t>
  </si>
  <si>
    <t>20201118-2300</t>
  </si>
  <si>
    <t>20201119-0000</t>
  </si>
  <si>
    <t>20201119-0100</t>
  </si>
  <si>
    <t>20201119-0200</t>
  </si>
  <si>
    <t>20201119-0300</t>
  </si>
  <si>
    <t>20201119-0400</t>
  </si>
  <si>
    <t>20201119-0500</t>
  </si>
  <si>
    <t>20201119-0600</t>
  </si>
  <si>
    <t>20201119-0700</t>
  </si>
  <si>
    <t>20201119-0800</t>
  </si>
  <si>
    <t>20201119-0900</t>
  </si>
  <si>
    <t>20201119-1000</t>
  </si>
  <si>
    <t>20201119-1100</t>
  </si>
  <si>
    <t>20201119-1200</t>
  </si>
  <si>
    <t>20201119-1300</t>
  </si>
  <si>
    <t>20201119-1400</t>
  </si>
  <si>
    <t>20201119-1500</t>
  </si>
  <si>
    <t>20201119-1600</t>
  </si>
  <si>
    <t>20201119-1700</t>
  </si>
  <si>
    <t>20201119-1800</t>
  </si>
  <si>
    <t>20201119-1900</t>
  </si>
  <si>
    <t>20201119-2000</t>
  </si>
  <si>
    <t>20201119-2100</t>
  </si>
  <si>
    <t>20201119-2200</t>
  </si>
  <si>
    <t>20201119-2300</t>
  </si>
  <si>
    <t>20201120-0000</t>
  </si>
  <si>
    <t>20201120-0100</t>
  </si>
  <si>
    <t>20201120-0200</t>
  </si>
  <si>
    <t>20201120-0300</t>
  </si>
  <si>
    <t>20201120-0400</t>
  </si>
  <si>
    <t>20201120-0500</t>
  </si>
  <si>
    <t>20201120-0600</t>
  </si>
  <si>
    <t>20201120-0700</t>
  </si>
  <si>
    <t>20201120-0800</t>
  </si>
  <si>
    <t>20201120-0900</t>
  </si>
  <si>
    <t>20201120-1000</t>
  </si>
  <si>
    <t>20201120-1100</t>
  </si>
  <si>
    <t>20201120-1200</t>
  </si>
  <si>
    <t>20201120-1300</t>
  </si>
  <si>
    <t>20201120-1400</t>
  </si>
  <si>
    <t>20201120-1500</t>
  </si>
  <si>
    <t>20201120-1600</t>
  </si>
  <si>
    <t>20201120-1700</t>
  </si>
  <si>
    <t>20201120-1800</t>
  </si>
  <si>
    <t>20201120-1900</t>
  </si>
  <si>
    <t>20201120-2000</t>
  </si>
  <si>
    <t>20201120-2100</t>
  </si>
  <si>
    <t>20201120-2200</t>
  </si>
  <si>
    <t>20201120-2300</t>
  </si>
  <si>
    <t>20201121-0000</t>
  </si>
  <si>
    <t>20201121-0100</t>
  </si>
  <si>
    <t>20201121-0200</t>
  </si>
  <si>
    <t>20201121-0300</t>
  </si>
  <si>
    <t>20201121-0400</t>
  </si>
  <si>
    <t>54.3.0</t>
  </si>
  <si>
    <t>20201121-0500</t>
  </si>
  <si>
    <t>56.3.0</t>
  </si>
  <si>
    <t>20201121-0600</t>
  </si>
  <si>
    <t>20201121-0700</t>
  </si>
  <si>
    <t>20201121-0800</t>
  </si>
  <si>
    <t>20201121-0900</t>
  </si>
  <si>
    <t>20201121-1000</t>
  </si>
  <si>
    <t>20201121-1100</t>
  </si>
  <si>
    <t>20201121-1200</t>
  </si>
  <si>
    <t>20201121-1300</t>
  </si>
  <si>
    <t>20201121-1400</t>
  </si>
  <si>
    <t>285.85.97</t>
  </si>
  <si>
    <t>20201121-1500</t>
  </si>
  <si>
    <t>286.8.83</t>
  </si>
  <si>
    <t>20201121-1600</t>
  </si>
  <si>
    <t>285.85.76</t>
  </si>
  <si>
    <t>20201121-1700</t>
  </si>
  <si>
    <t>20201121-1800</t>
  </si>
  <si>
    <t>20201121-1900</t>
  </si>
  <si>
    <t>20201121-2000</t>
  </si>
  <si>
    <t>20201121-2100</t>
  </si>
  <si>
    <t>20201121-2200</t>
  </si>
  <si>
    <t>20201121-2300</t>
  </si>
  <si>
    <t>20201122-0000</t>
  </si>
  <si>
    <t>79.4.0</t>
  </si>
  <si>
    <t>20201122-0100</t>
  </si>
  <si>
    <t>20201122-0200</t>
  </si>
  <si>
    <t>20201122-0300</t>
  </si>
  <si>
    <t>20201122-0400</t>
  </si>
  <si>
    <t>20201122-0500</t>
  </si>
  <si>
    <t>20201122-0600</t>
  </si>
  <si>
    <t>20201122-0700</t>
  </si>
  <si>
    <t>20201122-0800</t>
  </si>
  <si>
    <t>246.75.97</t>
  </si>
  <si>
    <t>20201122-0900</t>
  </si>
  <si>
    <t>25.8.76</t>
  </si>
  <si>
    <t>20201122-1000</t>
  </si>
  <si>
    <t>255.25.76</t>
  </si>
  <si>
    <t>20201122-1100</t>
  </si>
  <si>
    <t>262.5.62</t>
  </si>
  <si>
    <t>20201122-1200</t>
  </si>
  <si>
    <t>267.65.62</t>
  </si>
  <si>
    <t>20201122-1300</t>
  </si>
  <si>
    <t>271.7.83</t>
  </si>
  <si>
    <t>20201122-1400</t>
  </si>
  <si>
    <t>20201122-1500</t>
  </si>
  <si>
    <t>20201122-1600</t>
  </si>
  <si>
    <t>20201122-1700</t>
  </si>
  <si>
    <t>20201122-1800</t>
  </si>
  <si>
    <t>20201122-1900</t>
  </si>
  <si>
    <t>20201122-2000</t>
  </si>
  <si>
    <t>20201122-2100</t>
  </si>
  <si>
    <t>20201122-2200</t>
  </si>
  <si>
    <t>20201122-2300</t>
  </si>
  <si>
    <t>20201123-0000</t>
  </si>
  <si>
    <t>20201123-0100</t>
  </si>
  <si>
    <t>20201123-0200</t>
  </si>
  <si>
    <t>20201123-0300</t>
  </si>
  <si>
    <t>20201123-0400</t>
  </si>
  <si>
    <t>20201123-0500</t>
  </si>
  <si>
    <t>20201123-0600</t>
  </si>
  <si>
    <t>20201123-0700</t>
  </si>
  <si>
    <t>20201123-0800</t>
  </si>
  <si>
    <t>20201123-0900</t>
  </si>
  <si>
    <t>239.2.76</t>
  </si>
  <si>
    <t>20201123-1000</t>
  </si>
  <si>
    <t>244.2.76</t>
  </si>
  <si>
    <t>20201123-1100</t>
  </si>
  <si>
    <t>25.8.69</t>
  </si>
  <si>
    <t>20201123-1200</t>
  </si>
  <si>
    <t>257.4.55</t>
  </si>
  <si>
    <t>20201123-1300</t>
  </si>
  <si>
    <t>262.2.34</t>
  </si>
  <si>
    <t>20201123-1400</t>
  </si>
  <si>
    <t>265.5.34</t>
  </si>
  <si>
    <t>20201123-1500</t>
  </si>
  <si>
    <t>20201123-1600</t>
  </si>
  <si>
    <t>266.85.9</t>
  </si>
  <si>
    <t>20201123-1700</t>
  </si>
  <si>
    <t>20201123-1800</t>
  </si>
  <si>
    <t>20201123-1900</t>
  </si>
  <si>
    <t>20201123-2000</t>
  </si>
  <si>
    <t>20201123-2100</t>
  </si>
  <si>
    <t>20201123-2200</t>
  </si>
  <si>
    <t>20201123-2300</t>
  </si>
  <si>
    <t>20201124-0000</t>
  </si>
  <si>
    <t>20201124-0100</t>
  </si>
  <si>
    <t>256.7.83</t>
  </si>
  <si>
    <t>20201124-0200</t>
  </si>
  <si>
    <t>256.6.97</t>
  </si>
  <si>
    <t>20201124-0300</t>
  </si>
  <si>
    <t>20201124-0400</t>
  </si>
  <si>
    <t>20201124-0500</t>
  </si>
  <si>
    <t>20201124-0600</t>
  </si>
  <si>
    <t>253.5.9</t>
  </si>
  <si>
    <t>20201124-0700</t>
  </si>
  <si>
    <t>255.65.97</t>
  </si>
  <si>
    <t>20201124-0800</t>
  </si>
  <si>
    <t>256.6.9</t>
  </si>
  <si>
    <t>20201124-0900</t>
  </si>
  <si>
    <t>263.75.14</t>
  </si>
  <si>
    <t>20201124-1000</t>
  </si>
  <si>
    <t>275.75.21</t>
  </si>
  <si>
    <t>20201124-1100</t>
  </si>
  <si>
    <t>278.3.69</t>
  </si>
  <si>
    <t>20201124-1200</t>
  </si>
  <si>
    <t>20201124-1300</t>
  </si>
  <si>
    <t>20201124-1400</t>
  </si>
  <si>
    <t>20201124-1500</t>
  </si>
  <si>
    <t>20201124-1600</t>
  </si>
  <si>
    <t>20201124-1700</t>
  </si>
  <si>
    <t>20201124-1800</t>
  </si>
  <si>
    <t>20201124-1900</t>
  </si>
  <si>
    <t>20201124-2000</t>
  </si>
  <si>
    <t>20201124-2100</t>
  </si>
  <si>
    <t>20201124-2200</t>
  </si>
  <si>
    <t>20201124-2300</t>
  </si>
  <si>
    <t>20201125-0000</t>
  </si>
  <si>
    <t>20201125-0100</t>
  </si>
  <si>
    <t>20201125-0200</t>
  </si>
  <si>
    <t>20201125-0300</t>
  </si>
  <si>
    <t>20201125-0400</t>
  </si>
  <si>
    <t>20201125-0500</t>
  </si>
  <si>
    <t>20201125-0600</t>
  </si>
  <si>
    <t>20201125-0700</t>
  </si>
  <si>
    <t>20201125-0800</t>
  </si>
  <si>
    <t>20201125-0900</t>
  </si>
  <si>
    <t>20201125-1000</t>
  </si>
  <si>
    <t>20201125-1100</t>
  </si>
  <si>
    <t>20201125-1200</t>
  </si>
  <si>
    <t>20201125-1300</t>
  </si>
  <si>
    <t>20201125-1400</t>
  </si>
  <si>
    <t>20201125-1500</t>
  </si>
  <si>
    <t>20201125-1600</t>
  </si>
  <si>
    <t>20201125-1700</t>
  </si>
  <si>
    <t>20201125-1800</t>
  </si>
  <si>
    <t>20201125-1900</t>
  </si>
  <si>
    <t>20201125-2000</t>
  </si>
  <si>
    <t>20201125-2100</t>
  </si>
  <si>
    <t>20201125-2200</t>
  </si>
  <si>
    <t>20201125-2300</t>
  </si>
  <si>
    <t>20201126-0000</t>
  </si>
  <si>
    <t>20201126-0100</t>
  </si>
  <si>
    <t>20201126-0200</t>
  </si>
  <si>
    <t>20201126-0300</t>
  </si>
  <si>
    <t>20201126-0400</t>
  </si>
  <si>
    <t>20201126-0500</t>
  </si>
  <si>
    <t>20201126-0600</t>
  </si>
  <si>
    <t>20201126-0700</t>
  </si>
  <si>
    <t>20201126-0800</t>
  </si>
  <si>
    <t>20201126-0900</t>
  </si>
  <si>
    <t>88.0.0</t>
  </si>
  <si>
    <t>20201126-1000</t>
  </si>
  <si>
    <t>20201126-1100</t>
  </si>
  <si>
    <t>20201126-1200</t>
  </si>
  <si>
    <t>20201126-1300</t>
  </si>
  <si>
    <t>20201126-1400</t>
  </si>
  <si>
    <t>20201126-1500</t>
  </si>
  <si>
    <t>20201126-1600</t>
  </si>
  <si>
    <t>20201126-1700</t>
  </si>
  <si>
    <t>20201126-1800</t>
  </si>
  <si>
    <t>20201126-1900</t>
  </si>
  <si>
    <t>33.55.14</t>
  </si>
  <si>
    <t>20201126-2000</t>
  </si>
  <si>
    <t>20201126-2100</t>
  </si>
  <si>
    <t>20201126-2200</t>
  </si>
  <si>
    <t>20201126-2300</t>
  </si>
  <si>
    <t>316.2.9</t>
  </si>
  <si>
    <t>20201127-0000</t>
  </si>
  <si>
    <t>20201127-0100</t>
  </si>
  <si>
    <t>20201127-0200</t>
  </si>
  <si>
    <t>20201127-0300</t>
  </si>
  <si>
    <t>20201127-0400</t>
  </si>
  <si>
    <t>20201127-0500</t>
  </si>
  <si>
    <t>20201127-0600</t>
  </si>
  <si>
    <t>20201127-0700</t>
  </si>
  <si>
    <t>20201127-0800</t>
  </si>
  <si>
    <t>20201127-0900</t>
  </si>
  <si>
    <t>20201127-1000</t>
  </si>
  <si>
    <t>20201127-1100</t>
  </si>
  <si>
    <t>148.0.0</t>
  </si>
  <si>
    <t>20201127-1200</t>
  </si>
  <si>
    <t>20201127-1300</t>
  </si>
  <si>
    <t>20201127-1400</t>
  </si>
  <si>
    <t>20201127-1500</t>
  </si>
  <si>
    <t>20201127-1600</t>
  </si>
  <si>
    <t>20201127-1700</t>
  </si>
  <si>
    <t>20201127-1800</t>
  </si>
  <si>
    <t>20201127-1900</t>
  </si>
  <si>
    <t>20201127-2000</t>
  </si>
  <si>
    <t>20201127-2100</t>
  </si>
  <si>
    <t>20201127-2200</t>
  </si>
  <si>
    <t>20201127-2300</t>
  </si>
  <si>
    <t>20201128-0000</t>
  </si>
  <si>
    <t>20201128-0100</t>
  </si>
  <si>
    <t>20201128-0200</t>
  </si>
  <si>
    <t>20201128-0300</t>
  </si>
  <si>
    <t>20201128-0400</t>
  </si>
  <si>
    <t>20201128-0500</t>
  </si>
  <si>
    <t>20201128-0600</t>
  </si>
  <si>
    <t>34.6.97</t>
  </si>
  <si>
    <t>20201128-0700</t>
  </si>
  <si>
    <t>332.1.83</t>
  </si>
  <si>
    <t>20201128-0800</t>
  </si>
  <si>
    <t>20201128-0900</t>
  </si>
  <si>
    <t>20201128-1000</t>
  </si>
  <si>
    <t>20201128-1100</t>
  </si>
  <si>
    <t>20201128-1200</t>
  </si>
  <si>
    <t>20201128-1300</t>
  </si>
  <si>
    <t>20201128-1400</t>
  </si>
  <si>
    <t>20201128-1500</t>
  </si>
  <si>
    <t>20201128-1600</t>
  </si>
  <si>
    <t>20201128-1700</t>
  </si>
  <si>
    <t>20201128-1800</t>
  </si>
  <si>
    <t>20201128-1900</t>
  </si>
  <si>
    <t>20201128-2000</t>
  </si>
  <si>
    <t>20201128-2100</t>
  </si>
  <si>
    <t>20201128-2200</t>
  </si>
  <si>
    <t>20201128-2300</t>
  </si>
  <si>
    <t>20201129-0000</t>
  </si>
  <si>
    <t>20201129-0100</t>
  </si>
  <si>
    <t>20201129-0200</t>
  </si>
  <si>
    <t>20201129-0300</t>
  </si>
  <si>
    <t>20201129-0400</t>
  </si>
  <si>
    <t>20201129-0500</t>
  </si>
  <si>
    <t>20201129-0600</t>
  </si>
  <si>
    <t>20201129-0700</t>
  </si>
  <si>
    <t>20201129-0800</t>
  </si>
  <si>
    <t>20201129-0900</t>
  </si>
  <si>
    <t>20201129-1000</t>
  </si>
  <si>
    <t>20201129-1100</t>
  </si>
  <si>
    <t>20201129-1200</t>
  </si>
  <si>
    <t>20201129-1300</t>
  </si>
  <si>
    <t>20201129-1400</t>
  </si>
  <si>
    <t>20201129-1500</t>
  </si>
  <si>
    <t>20201129-1600</t>
  </si>
  <si>
    <t>20201129-1700</t>
  </si>
  <si>
    <t>20201129-1800</t>
  </si>
  <si>
    <t>20201129-1900</t>
  </si>
  <si>
    <t>20201129-2000</t>
  </si>
  <si>
    <t>20201129-2100</t>
  </si>
  <si>
    <t>20201129-2200</t>
  </si>
  <si>
    <t>20201129-2300</t>
  </si>
  <si>
    <t>20201130-0000</t>
  </si>
  <si>
    <t>20201130-0100</t>
  </si>
  <si>
    <t>20201130-0200</t>
  </si>
  <si>
    <t>20201130-0300</t>
  </si>
  <si>
    <t>20201130-0400</t>
  </si>
  <si>
    <t>20201130-0500</t>
  </si>
  <si>
    <t>20201130-0600</t>
  </si>
  <si>
    <t>20201130-0700</t>
  </si>
  <si>
    <t>20201130-0800</t>
  </si>
  <si>
    <t>20201130-0900</t>
  </si>
  <si>
    <t>20201130-1000</t>
  </si>
  <si>
    <t>20201130-1100</t>
  </si>
  <si>
    <t>20201130-1200</t>
  </si>
  <si>
    <t>20201130-1300</t>
  </si>
  <si>
    <t>20201130-1400</t>
  </si>
  <si>
    <t>20201130-1500</t>
  </si>
  <si>
    <t>20201130-1600</t>
  </si>
  <si>
    <t>20201130-1700</t>
  </si>
  <si>
    <t>75.98.0</t>
  </si>
  <si>
    <t>20201130-1800</t>
  </si>
  <si>
    <t>75.16.0</t>
  </si>
  <si>
    <t>20201130-1900</t>
  </si>
  <si>
    <t>74.34.0</t>
  </si>
  <si>
    <t>20201130-2000</t>
  </si>
  <si>
    <t>73.51.0</t>
  </si>
  <si>
    <t>20201130-2100</t>
  </si>
  <si>
    <t>72.69.0</t>
  </si>
  <si>
    <t>20201130-2200</t>
  </si>
  <si>
    <t>71.87.0</t>
  </si>
  <si>
    <t>20201130-2300</t>
  </si>
  <si>
    <t>20131201-0000</t>
  </si>
  <si>
    <t>7.22.0</t>
  </si>
  <si>
    <t>20131201-0100</t>
  </si>
  <si>
    <t>69.4.0</t>
  </si>
  <si>
    <t>20131201-0200</t>
  </si>
  <si>
    <t>68.58.0</t>
  </si>
  <si>
    <t>20131201-0300</t>
  </si>
  <si>
    <t>20131201-0400</t>
  </si>
  <si>
    <t>66.93.0</t>
  </si>
  <si>
    <t>20131201-0500</t>
  </si>
  <si>
    <t>66.11.0</t>
  </si>
  <si>
    <t>20131201-0600</t>
  </si>
  <si>
    <t>65.28.0</t>
  </si>
  <si>
    <t>20131201-0700</t>
  </si>
  <si>
    <t>64.46.0</t>
  </si>
  <si>
    <t>20131201-0800</t>
  </si>
  <si>
    <t>20131201-0900</t>
  </si>
  <si>
    <t>20131201-1000</t>
  </si>
  <si>
    <t>20131201-1100</t>
  </si>
  <si>
    <t>20131201-1200</t>
  </si>
  <si>
    <t>20131201-1300</t>
  </si>
  <si>
    <t>20131201-1400</t>
  </si>
  <si>
    <t>20131201-1500</t>
  </si>
  <si>
    <t>20131201-1600</t>
  </si>
  <si>
    <t>20131201-1700</t>
  </si>
  <si>
    <t>20131201-1800</t>
  </si>
  <si>
    <t>20131201-1900</t>
  </si>
  <si>
    <t>51.95.0</t>
  </si>
  <si>
    <t>20131201-2000</t>
  </si>
  <si>
    <t>58.2.0</t>
  </si>
  <si>
    <t>20131201-2100</t>
  </si>
  <si>
    <t>20131201-2200</t>
  </si>
  <si>
    <t>20131201-2300</t>
  </si>
  <si>
    <t>20131202-0000</t>
  </si>
  <si>
    <t>20131202-0100</t>
  </si>
  <si>
    <t>67.3.0</t>
  </si>
  <si>
    <t>20131202-0200</t>
  </si>
  <si>
    <t>20131202-0300</t>
  </si>
  <si>
    <t>67.2.0</t>
  </si>
  <si>
    <t>20131202-0400</t>
  </si>
  <si>
    <t>72.6.0</t>
  </si>
  <si>
    <t>20131202-0500</t>
  </si>
  <si>
    <t>20131202-0600</t>
  </si>
  <si>
    <t>75.35.0</t>
  </si>
  <si>
    <t>20131202-0700</t>
  </si>
  <si>
    <t>20131202-0800</t>
  </si>
  <si>
    <t>20131202-0900</t>
  </si>
  <si>
    <t>226.8.83</t>
  </si>
  <si>
    <t>20131202-1000</t>
  </si>
  <si>
    <t>20131202-1100</t>
  </si>
  <si>
    <t>20131202-1200</t>
  </si>
  <si>
    <t>20131202-1300</t>
  </si>
  <si>
    <t>20131202-1400</t>
  </si>
  <si>
    <t>20131202-1500</t>
  </si>
  <si>
    <t>20131202-1600</t>
  </si>
  <si>
    <t>20131202-1700</t>
  </si>
  <si>
    <t>20131202-1800</t>
  </si>
  <si>
    <t>47.6.0</t>
  </si>
  <si>
    <t>20131202-1900</t>
  </si>
  <si>
    <t>51.3.0</t>
  </si>
  <si>
    <t>20131202-2000</t>
  </si>
  <si>
    <t>57.6.0</t>
  </si>
  <si>
    <t>20131202-2100</t>
  </si>
  <si>
    <t>20131202-2200</t>
  </si>
  <si>
    <t>20131202-2300</t>
  </si>
  <si>
    <t>20131203-0000</t>
  </si>
  <si>
    <t>20131203-0100</t>
  </si>
  <si>
    <t>20131203-0200</t>
  </si>
  <si>
    <t>20131203-0300</t>
  </si>
  <si>
    <t>20131203-0400</t>
  </si>
  <si>
    <t>20131203-0500</t>
  </si>
  <si>
    <t>20131203-0600</t>
  </si>
  <si>
    <t>20131203-0700</t>
  </si>
  <si>
    <t>20131203-0800</t>
  </si>
  <si>
    <t>20131203-0900</t>
  </si>
  <si>
    <t>20131203-1000</t>
  </si>
  <si>
    <t>20131203-1100</t>
  </si>
  <si>
    <t>20131203-1200</t>
  </si>
  <si>
    <t>20131203-1300</t>
  </si>
  <si>
    <t>20131203-1400</t>
  </si>
  <si>
    <t>20131203-1500</t>
  </si>
  <si>
    <t>20131203-1600</t>
  </si>
  <si>
    <t>20131203-1700</t>
  </si>
  <si>
    <t>20131203-1800</t>
  </si>
  <si>
    <t>20131203-1900</t>
  </si>
  <si>
    <t>20131203-2000</t>
  </si>
  <si>
    <t>20131203-2100</t>
  </si>
  <si>
    <t>20131203-2200</t>
  </si>
  <si>
    <t>20131203-2300</t>
  </si>
  <si>
    <t>20131204-0000</t>
  </si>
  <si>
    <t>20131204-0100</t>
  </si>
  <si>
    <t>20131204-0200</t>
  </si>
  <si>
    <t>20131204-0300</t>
  </si>
  <si>
    <t>20131204-0400</t>
  </si>
  <si>
    <t>20131204-0500</t>
  </si>
  <si>
    <t>20131204-0600</t>
  </si>
  <si>
    <t>20131204-0700</t>
  </si>
  <si>
    <t>20131204-0800</t>
  </si>
  <si>
    <t>20131204-0900</t>
  </si>
  <si>
    <t>20131204-1000</t>
  </si>
  <si>
    <t>20131204-1100</t>
  </si>
  <si>
    <t>20131204-1200</t>
  </si>
  <si>
    <t>20131204-1300</t>
  </si>
  <si>
    <t>20131204-1400</t>
  </si>
  <si>
    <t>20131204-1500</t>
  </si>
  <si>
    <t>20131204-1600</t>
  </si>
  <si>
    <t>20131204-1700</t>
  </si>
  <si>
    <t>20131204-1800</t>
  </si>
  <si>
    <t>20131204-1900</t>
  </si>
  <si>
    <t>20131204-2000</t>
  </si>
  <si>
    <t>20131204-2100</t>
  </si>
  <si>
    <t>20131204-2200</t>
  </si>
  <si>
    <t>73.45.0</t>
  </si>
  <si>
    <t>20131204-2300</t>
  </si>
  <si>
    <t>20131205-0000</t>
  </si>
  <si>
    <t>20131205-0100</t>
  </si>
  <si>
    <t>88.6.0</t>
  </si>
  <si>
    <t>20131205-0200</t>
  </si>
  <si>
    <t>20131205-0300</t>
  </si>
  <si>
    <t>20131205-0400</t>
  </si>
  <si>
    <t>20131205-0500</t>
  </si>
  <si>
    <t>20131205-0600</t>
  </si>
  <si>
    <t>20131205-0700</t>
  </si>
  <si>
    <t>20131205-0800</t>
  </si>
  <si>
    <t>20131205-0900</t>
  </si>
  <si>
    <t>233.95.83</t>
  </si>
  <si>
    <t>20131205-1000</t>
  </si>
  <si>
    <t>24.15.9</t>
  </si>
  <si>
    <t>20131205-1100</t>
  </si>
  <si>
    <t>20131205-1200</t>
  </si>
  <si>
    <t>20131205-1300</t>
  </si>
  <si>
    <t>20131205-1400</t>
  </si>
  <si>
    <t>20131205-1500</t>
  </si>
  <si>
    <t>20131205-1600</t>
  </si>
  <si>
    <t>20131205-1700</t>
  </si>
  <si>
    <t>20131205-1800</t>
  </si>
  <si>
    <t>5.7.0</t>
  </si>
  <si>
    <t>20131205-1900</t>
  </si>
  <si>
    <t>20131205-2000</t>
  </si>
  <si>
    <t>20131205-2100</t>
  </si>
  <si>
    <t>73.1.0</t>
  </si>
  <si>
    <t>20131205-2200</t>
  </si>
  <si>
    <t>20131205-2300</t>
  </si>
  <si>
    <t>20131206-0000</t>
  </si>
  <si>
    <t>20131206-0100</t>
  </si>
  <si>
    <t>78.75.0</t>
  </si>
  <si>
    <t>20131206-0200</t>
  </si>
  <si>
    <t>20131206-0300</t>
  </si>
  <si>
    <t>20131206-0400</t>
  </si>
  <si>
    <t>20131206-0500</t>
  </si>
  <si>
    <t>20131206-0600</t>
  </si>
  <si>
    <t>20131206-0700</t>
  </si>
  <si>
    <t>88.35.0</t>
  </si>
  <si>
    <t>20131206-0800</t>
  </si>
  <si>
    <t>20131206-0900</t>
  </si>
  <si>
    <t>233.2.9</t>
  </si>
  <si>
    <t>20131206-1000</t>
  </si>
  <si>
    <t>20131206-1100</t>
  </si>
  <si>
    <t>20131206-1200</t>
  </si>
  <si>
    <t>20131206-1300</t>
  </si>
  <si>
    <t>20131206-1400</t>
  </si>
  <si>
    <t>20131206-1500</t>
  </si>
  <si>
    <t>20131206-1600</t>
  </si>
  <si>
    <t>20131206-1700</t>
  </si>
  <si>
    <t>20131206-1800</t>
  </si>
  <si>
    <t>20131206-1900</t>
  </si>
  <si>
    <t>20131206-2000</t>
  </si>
  <si>
    <t>20131206-2100</t>
  </si>
  <si>
    <t>67.7.0</t>
  </si>
  <si>
    <t>20131206-2200</t>
  </si>
  <si>
    <t>20131206-2300</t>
  </si>
  <si>
    <t>20131207-0000</t>
  </si>
  <si>
    <t>20131207-0100</t>
  </si>
  <si>
    <t>20131207-0200</t>
  </si>
  <si>
    <t>20131207-0300</t>
  </si>
  <si>
    <t>20131207-0400</t>
  </si>
  <si>
    <t>20131207-0500</t>
  </si>
  <si>
    <t>20131207-0600</t>
  </si>
  <si>
    <t>20131207-0700</t>
  </si>
  <si>
    <t>20131207-0800</t>
  </si>
  <si>
    <t>20131207-0900</t>
  </si>
  <si>
    <t>227.6.48</t>
  </si>
  <si>
    <t>20131207-1000</t>
  </si>
  <si>
    <t>231.45.48</t>
  </si>
  <si>
    <t>20131207-1100</t>
  </si>
  <si>
    <t>237.25.41</t>
  </si>
  <si>
    <t>20131207-1200</t>
  </si>
  <si>
    <t>242.3.41</t>
  </si>
  <si>
    <t>20131207-1300</t>
  </si>
  <si>
    <t>246.15.62</t>
  </si>
  <si>
    <t>20131207-1400</t>
  </si>
  <si>
    <t>247.9.62</t>
  </si>
  <si>
    <t>20131207-1500</t>
  </si>
  <si>
    <t>247.3.55</t>
  </si>
  <si>
    <t>20131207-1600</t>
  </si>
  <si>
    <t>243.65.62</t>
  </si>
  <si>
    <t>20131207-1700</t>
  </si>
  <si>
    <t>239.6.83</t>
  </si>
  <si>
    <t>20131207-1800</t>
  </si>
  <si>
    <t>20131207-1900</t>
  </si>
  <si>
    <t>237.85.69</t>
  </si>
  <si>
    <t>20131207-2000</t>
  </si>
  <si>
    <t>236.65.55</t>
  </si>
  <si>
    <t>20131207-2100</t>
  </si>
  <si>
    <t>62.6.0</t>
  </si>
  <si>
    <t>235.7.48</t>
  </si>
  <si>
    <t>20131207-2200</t>
  </si>
  <si>
    <t>234.75.41</t>
  </si>
  <si>
    <t>20131207-2300</t>
  </si>
  <si>
    <t>233.95.48</t>
  </si>
  <si>
    <t>20131208-0000</t>
  </si>
  <si>
    <t>233.4.55</t>
  </si>
  <si>
    <t>20131208-0100</t>
  </si>
  <si>
    <t>232.15.83</t>
  </si>
  <si>
    <t>20131208-0200</t>
  </si>
  <si>
    <t>20131208-0300</t>
  </si>
  <si>
    <t>20131208-0400</t>
  </si>
  <si>
    <t>228.75.9</t>
  </si>
  <si>
    <t>20131208-0500</t>
  </si>
  <si>
    <t>227.2.83</t>
  </si>
  <si>
    <t>20131208-0600</t>
  </si>
  <si>
    <t>20131208-0700</t>
  </si>
  <si>
    <t>20131208-0800</t>
  </si>
  <si>
    <t>20131208-0900</t>
  </si>
  <si>
    <t>227.2.48</t>
  </si>
  <si>
    <t>20131208-1000</t>
  </si>
  <si>
    <t>23.3.48</t>
  </si>
  <si>
    <t>20131208-1100</t>
  </si>
  <si>
    <t>235.5.62</t>
  </si>
  <si>
    <t>20131208-1200</t>
  </si>
  <si>
    <t>239.95.69</t>
  </si>
  <si>
    <t>20131208-1300</t>
  </si>
  <si>
    <t>243.5.76</t>
  </si>
  <si>
    <t>20131208-1400</t>
  </si>
  <si>
    <t>244.4.83</t>
  </si>
  <si>
    <t>20131208-1500</t>
  </si>
  <si>
    <t>243.65.97</t>
  </si>
  <si>
    <t>20131208-1600</t>
  </si>
  <si>
    <t>20131208-1700</t>
  </si>
  <si>
    <t>20131208-1800</t>
  </si>
  <si>
    <t>20131208-1900</t>
  </si>
  <si>
    <t>20131208-2000</t>
  </si>
  <si>
    <t>20131208-2100</t>
  </si>
  <si>
    <t>20131208-2200</t>
  </si>
  <si>
    <t>20131208-2300</t>
  </si>
  <si>
    <t>20131209-0000</t>
  </si>
  <si>
    <t>20131209-0100</t>
  </si>
  <si>
    <t>20131209-0200</t>
  </si>
  <si>
    <t>20131209-0300</t>
  </si>
  <si>
    <t>20131209-0400</t>
  </si>
  <si>
    <t>20131209-0500</t>
  </si>
  <si>
    <t>20131209-0600</t>
  </si>
  <si>
    <t>20131209-0700</t>
  </si>
  <si>
    <t>20131209-0800</t>
  </si>
  <si>
    <t>20131209-0900</t>
  </si>
  <si>
    <t>20131209-1000</t>
  </si>
  <si>
    <t>20131209-1100</t>
  </si>
  <si>
    <t>20131209-1200</t>
  </si>
  <si>
    <t>20131209-1300</t>
  </si>
  <si>
    <t>241.9.97</t>
  </si>
  <si>
    <t>20131209-1400</t>
  </si>
  <si>
    <t>244.2.9</t>
  </si>
  <si>
    <t>20131209-1500</t>
  </si>
  <si>
    <t>20131209-1600</t>
  </si>
  <si>
    <t>20131209-1700</t>
  </si>
  <si>
    <t>20131209-1800</t>
  </si>
  <si>
    <t>20131209-1900</t>
  </si>
  <si>
    <t>20131209-2000</t>
  </si>
  <si>
    <t>20131209-2100</t>
  </si>
  <si>
    <t>20131209-2200</t>
  </si>
  <si>
    <t>81.9.0</t>
  </si>
  <si>
    <t>20131209-2300</t>
  </si>
  <si>
    <t>20131210-0000</t>
  </si>
  <si>
    <t>20131210-0100</t>
  </si>
  <si>
    <t>20131210-0200</t>
  </si>
  <si>
    <t>20131210-0300</t>
  </si>
  <si>
    <t>20131210-0400</t>
  </si>
  <si>
    <t>20131210-0500</t>
  </si>
  <si>
    <t>20131210-0600</t>
  </si>
  <si>
    <t>20131210-0700</t>
  </si>
  <si>
    <t>20131210-0800</t>
  </si>
  <si>
    <t>20131210-0900</t>
  </si>
  <si>
    <t>20131210-1000</t>
  </si>
  <si>
    <t>20131210-1100</t>
  </si>
  <si>
    <t>20131210-1200</t>
  </si>
  <si>
    <t>20131210-1300</t>
  </si>
  <si>
    <t>20131210-1400</t>
  </si>
  <si>
    <t>20131210-1500</t>
  </si>
  <si>
    <t>20131210-1600</t>
  </si>
  <si>
    <t>20131210-1700</t>
  </si>
  <si>
    <t>20131210-1800</t>
  </si>
  <si>
    <t>20131210-1900</t>
  </si>
  <si>
    <t>20131210-2000</t>
  </si>
  <si>
    <t>20131210-2100</t>
  </si>
  <si>
    <t>20131210-2200</t>
  </si>
  <si>
    <t>20131210-2300</t>
  </si>
  <si>
    <t>20131211-0000</t>
  </si>
  <si>
    <t>20131211-0100</t>
  </si>
  <si>
    <t>20131211-0200</t>
  </si>
  <si>
    <t>20131211-0300</t>
  </si>
  <si>
    <t>20131211-0400</t>
  </si>
  <si>
    <t>20131211-0500</t>
  </si>
  <si>
    <t>20131211-0600</t>
  </si>
  <si>
    <t>20131211-0700</t>
  </si>
  <si>
    <t>20131211-0800</t>
  </si>
  <si>
    <t>20131211-0900</t>
  </si>
  <si>
    <t>20131211-1000</t>
  </si>
  <si>
    <t>20131211-1100</t>
  </si>
  <si>
    <t>20131211-1200</t>
  </si>
  <si>
    <t>20131211-1300</t>
  </si>
  <si>
    <t>20131211-1400</t>
  </si>
  <si>
    <t>20131211-1500</t>
  </si>
  <si>
    <t>20131211-1600</t>
  </si>
  <si>
    <t>20131211-1700</t>
  </si>
  <si>
    <t>20131211-1800</t>
  </si>
  <si>
    <t>20131211-1900</t>
  </si>
  <si>
    <t>20131211-2000</t>
  </si>
  <si>
    <t>20131211-2100</t>
  </si>
  <si>
    <t>20131211-2200</t>
  </si>
  <si>
    <t>20131211-2300</t>
  </si>
  <si>
    <t>20131212-0000</t>
  </si>
  <si>
    <t>20131212-0100</t>
  </si>
  <si>
    <t>20131212-0200</t>
  </si>
  <si>
    <t>20131212-0300</t>
  </si>
  <si>
    <t>20131212-0400</t>
  </si>
  <si>
    <t>20131212-0500</t>
  </si>
  <si>
    <t>20131212-0600</t>
  </si>
  <si>
    <t>20131212-0700</t>
  </si>
  <si>
    <t>20131212-0800</t>
  </si>
  <si>
    <t>20131212-0900</t>
  </si>
  <si>
    <t>20131212-1000</t>
  </si>
  <si>
    <t>20131212-1100</t>
  </si>
  <si>
    <t>20131212-1200</t>
  </si>
  <si>
    <t>20131212-1300</t>
  </si>
  <si>
    <t>20131212-1400</t>
  </si>
  <si>
    <t>20131212-1500</t>
  </si>
  <si>
    <t>258.95.76</t>
  </si>
  <si>
    <t>20131212-1600</t>
  </si>
  <si>
    <t>257.2.83</t>
  </si>
  <si>
    <t>20131212-1700</t>
  </si>
  <si>
    <t>20131212-1800</t>
  </si>
  <si>
    <t>20131212-1900</t>
  </si>
  <si>
    <t>20131212-2000</t>
  </si>
  <si>
    <t>20131212-2100</t>
  </si>
  <si>
    <t>247.5.69</t>
  </si>
  <si>
    <t>20131212-2200</t>
  </si>
  <si>
    <t>249.65.34</t>
  </si>
  <si>
    <t>20131212-2300</t>
  </si>
  <si>
    <t>25.2.34</t>
  </si>
  <si>
    <t>20131213-0000</t>
  </si>
  <si>
    <t>243.5.34</t>
  </si>
  <si>
    <t>20131213-0100</t>
  </si>
  <si>
    <t>244.35.34</t>
  </si>
  <si>
    <t>20131213-0200</t>
  </si>
  <si>
    <t>243.45.48</t>
  </si>
  <si>
    <t>20131213-0300</t>
  </si>
  <si>
    <t>252.75.62</t>
  </si>
  <si>
    <t>20131213-0400</t>
  </si>
  <si>
    <t>253.9.34</t>
  </si>
  <si>
    <t>20131213-0500</t>
  </si>
  <si>
    <t>252.35.28</t>
  </si>
  <si>
    <t>20131213-0600</t>
  </si>
  <si>
    <t>258.55.9</t>
  </si>
  <si>
    <t>20131213-0700</t>
  </si>
  <si>
    <t>251.2.41</t>
  </si>
  <si>
    <t>20131213-0800</t>
  </si>
  <si>
    <t>251.0.14</t>
  </si>
  <si>
    <t>20131213-0900</t>
  </si>
  <si>
    <t>256.4.21</t>
  </si>
  <si>
    <t>20131213-1000</t>
  </si>
  <si>
    <t>263.75.34</t>
  </si>
  <si>
    <t>20131213-1100</t>
  </si>
  <si>
    <t>277.7.97</t>
  </si>
  <si>
    <t>20131213-1200</t>
  </si>
  <si>
    <t>20131213-1300</t>
  </si>
  <si>
    <t>20131213-1400</t>
  </si>
  <si>
    <t>20131213-1500</t>
  </si>
  <si>
    <t>20131213-1600</t>
  </si>
  <si>
    <t>20131213-1700</t>
  </si>
  <si>
    <t>20131213-1800</t>
  </si>
  <si>
    <t>20131213-1900</t>
  </si>
  <si>
    <t>324.95.62</t>
  </si>
  <si>
    <t>20131213-2000</t>
  </si>
  <si>
    <t>311.55.97</t>
  </si>
  <si>
    <t>20131213-2100</t>
  </si>
  <si>
    <t>20131213-2200</t>
  </si>
  <si>
    <t>20131213-2300</t>
  </si>
  <si>
    <t>20131214-0000</t>
  </si>
  <si>
    <t>316.2.69</t>
  </si>
  <si>
    <t>20131214-0100</t>
  </si>
  <si>
    <t>314.8.97</t>
  </si>
  <si>
    <t>20131214-0200</t>
  </si>
  <si>
    <t>20131214-0300</t>
  </si>
  <si>
    <t>20131214-0400</t>
  </si>
  <si>
    <t>20131214-0500</t>
  </si>
  <si>
    <t>20131214-0600</t>
  </si>
  <si>
    <t>20131214-0700</t>
  </si>
  <si>
    <t>20131214-0800</t>
  </si>
  <si>
    <t>20131214-0900</t>
  </si>
  <si>
    <t>20131214-1000</t>
  </si>
  <si>
    <t>20131214-1100</t>
  </si>
  <si>
    <t>20131214-1200</t>
  </si>
  <si>
    <t>20131214-1300</t>
  </si>
  <si>
    <t>20131214-1400</t>
  </si>
  <si>
    <t>20131214-1500</t>
  </si>
  <si>
    <t>20131214-1600</t>
  </si>
  <si>
    <t>20131214-1700</t>
  </si>
  <si>
    <t>20131214-1800</t>
  </si>
  <si>
    <t>20131214-1900</t>
  </si>
  <si>
    <t>20131214-2000</t>
  </si>
  <si>
    <t>20131214-2100</t>
  </si>
  <si>
    <t>20131214-2200</t>
  </si>
  <si>
    <t>20131214-2300</t>
  </si>
  <si>
    <t>20131215-0000</t>
  </si>
  <si>
    <t>20131215-0100</t>
  </si>
  <si>
    <t>20131215-0200</t>
  </si>
  <si>
    <t>20131215-0300</t>
  </si>
  <si>
    <t>20131215-0400</t>
  </si>
  <si>
    <t>20131215-0500</t>
  </si>
  <si>
    <t>20131215-0600</t>
  </si>
  <si>
    <t>20131215-0700</t>
  </si>
  <si>
    <t>20131215-0800</t>
  </si>
  <si>
    <t>20131215-0900</t>
  </si>
  <si>
    <t>20131215-1000</t>
  </si>
  <si>
    <t>20131215-1100</t>
  </si>
  <si>
    <t>20131215-1200</t>
  </si>
  <si>
    <t>20131215-1300</t>
  </si>
  <si>
    <t>20131215-1400</t>
  </si>
  <si>
    <t>20131215-1500</t>
  </si>
  <si>
    <t>20131215-1600</t>
  </si>
  <si>
    <t>20131215-1700</t>
  </si>
  <si>
    <t>20131215-1800</t>
  </si>
  <si>
    <t>20131215-1900</t>
  </si>
  <si>
    <t>20131215-2000</t>
  </si>
  <si>
    <t>20131215-2100</t>
  </si>
  <si>
    <t>20131215-2200</t>
  </si>
  <si>
    <t>20131215-2300</t>
  </si>
  <si>
    <t>20131216-0000</t>
  </si>
  <si>
    <t>20131216-0100</t>
  </si>
  <si>
    <t>20131216-0200</t>
  </si>
  <si>
    <t>20131216-0300</t>
  </si>
  <si>
    <t>20131216-0400</t>
  </si>
  <si>
    <t>20131216-0500</t>
  </si>
  <si>
    <t>20131216-0600</t>
  </si>
  <si>
    <t>20131216-0700</t>
  </si>
  <si>
    <t>20131216-0800</t>
  </si>
  <si>
    <t>20131216-0900</t>
  </si>
  <si>
    <t>239.95.9</t>
  </si>
  <si>
    <t>20131216-1000</t>
  </si>
  <si>
    <t>20131216-1100</t>
  </si>
  <si>
    <t>25.4.69</t>
  </si>
  <si>
    <t>20131216-1200</t>
  </si>
  <si>
    <t>262.2.55</t>
  </si>
  <si>
    <t>20131216-1300</t>
  </si>
  <si>
    <t>262.8.62</t>
  </si>
  <si>
    <t>20131216-1400</t>
  </si>
  <si>
    <t>266.65.62</t>
  </si>
  <si>
    <t>20131216-1500</t>
  </si>
  <si>
    <t>20131216-1600</t>
  </si>
  <si>
    <t>27.75.55</t>
  </si>
  <si>
    <t>20131216-1700</t>
  </si>
  <si>
    <t>4.95.0</t>
  </si>
  <si>
    <t>266.3.69</t>
  </si>
  <si>
    <t>20131216-1800</t>
  </si>
  <si>
    <t>4.8.0</t>
  </si>
  <si>
    <t>265.1.83</t>
  </si>
  <si>
    <t>20131216-1900</t>
  </si>
  <si>
    <t>263.6.48</t>
  </si>
  <si>
    <t>20131216-2000</t>
  </si>
  <si>
    <t>47.5.0</t>
  </si>
  <si>
    <t>261.45.69</t>
  </si>
  <si>
    <t>20131216-2100</t>
  </si>
  <si>
    <t>20131216-2200</t>
  </si>
  <si>
    <t>20131216-2300</t>
  </si>
  <si>
    <t>20131217-0000</t>
  </si>
  <si>
    <t>20131217-0100</t>
  </si>
  <si>
    <t>20131217-0200</t>
  </si>
  <si>
    <t>20131217-0300</t>
  </si>
  <si>
    <t>20131217-0400</t>
  </si>
  <si>
    <t>20131217-0500</t>
  </si>
  <si>
    <t>20131217-0600</t>
  </si>
  <si>
    <t>20131217-0700</t>
  </si>
  <si>
    <t>20131217-0800</t>
  </si>
  <si>
    <t>20131217-0900</t>
  </si>
  <si>
    <t>286.4.83</t>
  </si>
  <si>
    <t>20131217-1000</t>
  </si>
  <si>
    <t>289.7.62</t>
  </si>
  <si>
    <t>20131217-1100</t>
  </si>
  <si>
    <t>3.75.41</t>
  </si>
  <si>
    <t>20131217-1200</t>
  </si>
  <si>
    <t>293.55.21</t>
  </si>
  <si>
    <t>20131217-1300</t>
  </si>
  <si>
    <t>296.85.21</t>
  </si>
  <si>
    <t>20131217-1400</t>
  </si>
  <si>
    <t>306.95.62</t>
  </si>
  <si>
    <t>20131217-1500</t>
  </si>
  <si>
    <t>314.5.69</t>
  </si>
  <si>
    <t>20131217-1600</t>
  </si>
  <si>
    <t>293.2.76</t>
  </si>
  <si>
    <t>20131217-1700</t>
  </si>
  <si>
    <t>20131217-1800</t>
  </si>
  <si>
    <t>298.6.97</t>
  </si>
  <si>
    <t>20131217-1900</t>
  </si>
  <si>
    <t>20131217-2000</t>
  </si>
  <si>
    <t>302.65.48</t>
  </si>
  <si>
    <t>20131217-2100</t>
  </si>
  <si>
    <t>299.0.76</t>
  </si>
  <si>
    <t>20131217-2200</t>
  </si>
  <si>
    <t>20131217-2300</t>
  </si>
  <si>
    <t>20131218-0000</t>
  </si>
  <si>
    <t>20131218-0100</t>
  </si>
  <si>
    <t>20131218-0200</t>
  </si>
  <si>
    <t>20131218-0300</t>
  </si>
  <si>
    <t>20131218-0400</t>
  </si>
  <si>
    <t>20131218-0500</t>
  </si>
  <si>
    <t>20131218-0600</t>
  </si>
  <si>
    <t>20131218-0700</t>
  </si>
  <si>
    <t>20131218-0800</t>
  </si>
  <si>
    <t>20131218-0900</t>
  </si>
  <si>
    <t>20131218-1000</t>
  </si>
  <si>
    <t>20131218-1100</t>
  </si>
  <si>
    <t>20131218-1200</t>
  </si>
  <si>
    <t>20131218-1300</t>
  </si>
  <si>
    <t>20131218-1400</t>
  </si>
  <si>
    <t>20131218-1500</t>
  </si>
  <si>
    <t>20131218-1600</t>
  </si>
  <si>
    <t>20131218-1700</t>
  </si>
  <si>
    <t>20131218-1800</t>
  </si>
  <si>
    <t>20131218-1900</t>
  </si>
  <si>
    <t>20131218-2000</t>
  </si>
  <si>
    <t>20131218-2100</t>
  </si>
  <si>
    <t>20131218-2200</t>
  </si>
  <si>
    <t>20131218-2300</t>
  </si>
  <si>
    <t>20131219-0000</t>
  </si>
  <si>
    <t>20131219-0100</t>
  </si>
  <si>
    <t>20131219-0200</t>
  </si>
  <si>
    <t>20131219-0300</t>
  </si>
  <si>
    <t>20131219-0400</t>
  </si>
  <si>
    <t>20131219-0500</t>
  </si>
  <si>
    <t>20131219-0600</t>
  </si>
  <si>
    <t>20131219-0700</t>
  </si>
  <si>
    <t>20131219-0800</t>
  </si>
  <si>
    <t>20131219-0900</t>
  </si>
  <si>
    <t>20131219-1000</t>
  </si>
  <si>
    <t>20131219-1100</t>
  </si>
  <si>
    <t>20131219-1200</t>
  </si>
  <si>
    <t>20131219-1300</t>
  </si>
  <si>
    <t>20131219-1400</t>
  </si>
  <si>
    <t>20131219-1500</t>
  </si>
  <si>
    <t>20131219-1600</t>
  </si>
  <si>
    <t>20131219-1700</t>
  </si>
  <si>
    <t>20131219-1800</t>
  </si>
  <si>
    <t>20131219-1900</t>
  </si>
  <si>
    <t>20131219-2000</t>
  </si>
  <si>
    <t>20131219-2100</t>
  </si>
  <si>
    <t>20131219-2200</t>
  </si>
  <si>
    <t>20131219-2300</t>
  </si>
  <si>
    <t>20131220-0000</t>
  </si>
  <si>
    <t>20131220-0100</t>
  </si>
  <si>
    <t>20131220-0200</t>
  </si>
  <si>
    <t>20131220-0300</t>
  </si>
  <si>
    <t>20131220-0400</t>
  </si>
  <si>
    <t>20131220-0500</t>
  </si>
  <si>
    <t>20131220-0600</t>
  </si>
  <si>
    <t>20131220-0700</t>
  </si>
  <si>
    <t>20131220-0800</t>
  </si>
  <si>
    <t>20131220-0900</t>
  </si>
  <si>
    <t>20131220-1000</t>
  </si>
  <si>
    <t>20131220-1100</t>
  </si>
  <si>
    <t>20131220-1200</t>
  </si>
  <si>
    <t>20131220-1300</t>
  </si>
  <si>
    <t>20131220-1400</t>
  </si>
  <si>
    <t>20131220-1500</t>
  </si>
  <si>
    <t>20131220-1600</t>
  </si>
  <si>
    <t>20131220-1700</t>
  </si>
  <si>
    <t>20131220-1800</t>
  </si>
  <si>
    <t>20131220-1900</t>
  </si>
  <si>
    <t>20131220-2000</t>
  </si>
  <si>
    <t>51.7.0</t>
  </si>
  <si>
    <t>20131220-2100</t>
  </si>
  <si>
    <t>53.65.0</t>
  </si>
  <si>
    <t>20131220-2200</t>
  </si>
  <si>
    <t>57.8.0</t>
  </si>
  <si>
    <t>20131220-2300</t>
  </si>
  <si>
    <t>20131221-0000</t>
  </si>
  <si>
    <t>20131221-0100</t>
  </si>
  <si>
    <t>20131221-0200</t>
  </si>
  <si>
    <t>20131221-0300</t>
  </si>
  <si>
    <t>20131221-0400</t>
  </si>
  <si>
    <t>20131221-0500</t>
  </si>
  <si>
    <t>20131221-0600</t>
  </si>
  <si>
    <t>20131221-0700</t>
  </si>
  <si>
    <t>20131221-0800</t>
  </si>
  <si>
    <t>20131221-0900</t>
  </si>
  <si>
    <t>20131221-1000</t>
  </si>
  <si>
    <t>20131221-1100</t>
  </si>
  <si>
    <t>20131221-1200</t>
  </si>
  <si>
    <t>20131221-1300</t>
  </si>
  <si>
    <t>20131221-1400</t>
  </si>
  <si>
    <t>20131221-1500</t>
  </si>
  <si>
    <t>27.15.76</t>
  </si>
  <si>
    <t>20131221-1600</t>
  </si>
  <si>
    <t>268.5.62</t>
  </si>
  <si>
    <t>20131221-1700</t>
  </si>
  <si>
    <t>20131221-1800</t>
  </si>
  <si>
    <t>71.15.0</t>
  </si>
  <si>
    <t>20131221-1900</t>
  </si>
  <si>
    <t>20131221-2000</t>
  </si>
  <si>
    <t>20131221-2100</t>
  </si>
  <si>
    <t>20131221-2200</t>
  </si>
  <si>
    <t>20131221-2300</t>
  </si>
  <si>
    <t>20131222-0000</t>
  </si>
  <si>
    <t>20131222-0100</t>
  </si>
  <si>
    <t>253.5.76</t>
  </si>
  <si>
    <t>20131222-0200</t>
  </si>
  <si>
    <t>252.15.55</t>
  </si>
  <si>
    <t>20131222-0300</t>
  </si>
  <si>
    <t>25.2.48</t>
  </si>
  <si>
    <t>20131222-0400</t>
  </si>
  <si>
    <t>248.85.48</t>
  </si>
  <si>
    <t>20131222-0500</t>
  </si>
  <si>
    <t>248.1.62</t>
  </si>
  <si>
    <t>20131222-0600</t>
  </si>
  <si>
    <t>246.15.83</t>
  </si>
  <si>
    <t>20131222-0700</t>
  </si>
  <si>
    <t>243.65.76</t>
  </si>
  <si>
    <t>20131222-0800</t>
  </si>
  <si>
    <t>242.65.9</t>
  </si>
  <si>
    <t>20131222-0900</t>
  </si>
  <si>
    <t>243.25.28</t>
  </si>
  <si>
    <t>20131222-1000</t>
  </si>
  <si>
    <t>246.35.14</t>
  </si>
  <si>
    <t>20131222-1100</t>
  </si>
  <si>
    <t>251.75.34</t>
  </si>
  <si>
    <t>20131222-1200</t>
  </si>
  <si>
    <t>256.6.83</t>
  </si>
  <si>
    <t>20131222-1300</t>
  </si>
  <si>
    <t>20131222-1400</t>
  </si>
  <si>
    <t>20131222-1500</t>
  </si>
  <si>
    <t>20131222-1600</t>
  </si>
  <si>
    <t>20131222-1700</t>
  </si>
  <si>
    <t>20131222-1800</t>
  </si>
  <si>
    <t>253.9.83</t>
  </si>
  <si>
    <t>20131222-1900</t>
  </si>
  <si>
    <t>253.1.48</t>
  </si>
  <si>
    <t>20131222-2000</t>
  </si>
  <si>
    <t>251.0.55</t>
  </si>
  <si>
    <t>20131222-2100</t>
  </si>
  <si>
    <t>249.65.41</t>
  </si>
  <si>
    <t>20131222-2200</t>
  </si>
  <si>
    <t>249.25.21</t>
  </si>
  <si>
    <t>20131222-2300</t>
  </si>
  <si>
    <t>246.75.21</t>
  </si>
  <si>
    <t>20131223-0000</t>
  </si>
  <si>
    <t>258.95.28</t>
  </si>
  <si>
    <t>20131223-0100</t>
  </si>
  <si>
    <t>244.55.14</t>
  </si>
  <si>
    <t>20131223-0200</t>
  </si>
  <si>
    <t>20131223-0300</t>
  </si>
  <si>
    <t>20131223-0400</t>
  </si>
  <si>
    <t>20131223-0500</t>
  </si>
  <si>
    <t>249.45.55</t>
  </si>
  <si>
    <t>20131223-0600</t>
  </si>
  <si>
    <t>243.45.28</t>
  </si>
  <si>
    <t>20131223-0700</t>
  </si>
  <si>
    <t>248.3.69</t>
  </si>
  <si>
    <t>20131223-0800</t>
  </si>
  <si>
    <t>254.3.97</t>
  </si>
  <si>
    <t>20131223-0900</t>
  </si>
  <si>
    <t>251.6.55</t>
  </si>
  <si>
    <t>20131223-1000</t>
  </si>
  <si>
    <t>20131223-1100</t>
  </si>
  <si>
    <t>20131223-1200</t>
  </si>
  <si>
    <t>20131223-1300</t>
  </si>
  <si>
    <t>20131223-1400</t>
  </si>
  <si>
    <t>20131223-1500</t>
  </si>
  <si>
    <t>20131223-1600</t>
  </si>
  <si>
    <t>20131223-1700</t>
  </si>
  <si>
    <t>20131223-1800</t>
  </si>
  <si>
    <t>20131223-1900</t>
  </si>
  <si>
    <t>20131223-2000</t>
  </si>
  <si>
    <t>20131223-2100</t>
  </si>
  <si>
    <t>20131223-2200</t>
  </si>
  <si>
    <t>20131223-2300</t>
  </si>
  <si>
    <t>20131224-0000</t>
  </si>
  <si>
    <t>20131224-0100</t>
  </si>
  <si>
    <t>20131224-0200</t>
  </si>
  <si>
    <t>20131224-0300</t>
  </si>
  <si>
    <t>20131224-0400</t>
  </si>
  <si>
    <t>20131224-0500</t>
  </si>
  <si>
    <t>20131224-0600</t>
  </si>
  <si>
    <t>20131224-0700</t>
  </si>
  <si>
    <t>20131224-0800</t>
  </si>
  <si>
    <t>20131224-0900</t>
  </si>
  <si>
    <t>20131224-1000</t>
  </si>
  <si>
    <t>20131224-1100</t>
  </si>
  <si>
    <t>20131224-1200</t>
  </si>
  <si>
    <t>113.0.0</t>
  </si>
  <si>
    <t>20131224-1300</t>
  </si>
  <si>
    <t>20131224-1400</t>
  </si>
  <si>
    <t>20131224-1500</t>
  </si>
  <si>
    <t>20131224-1600</t>
  </si>
  <si>
    <t>20131224-1700</t>
  </si>
  <si>
    <t>20131224-1800</t>
  </si>
  <si>
    <t>20131224-1900</t>
  </si>
  <si>
    <t>20131224-2000</t>
  </si>
  <si>
    <t>20131224-2100</t>
  </si>
  <si>
    <t>20131224-2200</t>
  </si>
  <si>
    <t>20131224-2300</t>
  </si>
  <si>
    <t>20131225-0000</t>
  </si>
  <si>
    <t>20131225-0100</t>
  </si>
  <si>
    <t>20131225-0200</t>
  </si>
  <si>
    <t>20131225-0300</t>
  </si>
  <si>
    <t>20131225-0400</t>
  </si>
  <si>
    <t>20131225-0500</t>
  </si>
  <si>
    <t>20131225-0600</t>
  </si>
  <si>
    <t>20131225-0700</t>
  </si>
  <si>
    <t>20131225-0800</t>
  </si>
  <si>
    <t>20131225-0900</t>
  </si>
  <si>
    <t>20131225-1000</t>
  </si>
  <si>
    <t>20131225-1100</t>
  </si>
  <si>
    <t>20131225-1200</t>
  </si>
  <si>
    <t>20131225-1300</t>
  </si>
  <si>
    <t>103.0.0</t>
  </si>
  <si>
    <t>20131225-1400</t>
  </si>
  <si>
    <t>20131225-1500</t>
  </si>
  <si>
    <t>20131225-1600</t>
  </si>
  <si>
    <t>20131225-1700</t>
  </si>
  <si>
    <t>20131225-1800</t>
  </si>
  <si>
    <t>20131225-1900</t>
  </si>
  <si>
    <t>20131225-2000</t>
  </si>
  <si>
    <t>20131225-2100</t>
  </si>
  <si>
    <t>20131225-2200</t>
  </si>
  <si>
    <t>20131225-2300</t>
  </si>
  <si>
    <t>20131226-0000</t>
  </si>
  <si>
    <t>20131226-0100</t>
  </si>
  <si>
    <t>20131226-0200</t>
  </si>
  <si>
    <t>20131226-0300</t>
  </si>
  <si>
    <t>20131226-0400</t>
  </si>
  <si>
    <t>20131226-0500</t>
  </si>
  <si>
    <t>20131226-0600</t>
  </si>
  <si>
    <t>20131226-0700</t>
  </si>
  <si>
    <t>20131226-0800</t>
  </si>
  <si>
    <t>20131226-0900</t>
  </si>
  <si>
    <t>20131226-1000</t>
  </si>
  <si>
    <t>20131226-1100</t>
  </si>
  <si>
    <t>20131226-1200</t>
  </si>
  <si>
    <t>20131226-1300</t>
  </si>
  <si>
    <t>20131226-1400</t>
  </si>
  <si>
    <t>20131226-1500</t>
  </si>
  <si>
    <t>20131226-1600</t>
  </si>
  <si>
    <t>20131226-1700</t>
  </si>
  <si>
    <t>20131226-1800</t>
  </si>
  <si>
    <t>20131226-1900</t>
  </si>
  <si>
    <t>20131226-2000</t>
  </si>
  <si>
    <t>20131226-2100</t>
  </si>
  <si>
    <t>20131226-2200</t>
  </si>
  <si>
    <t>20131226-2300</t>
  </si>
  <si>
    <t>20131227-0000</t>
  </si>
  <si>
    <t>20131227-0100</t>
  </si>
  <si>
    <t>20131227-0200</t>
  </si>
  <si>
    <t>20131227-0300</t>
  </si>
  <si>
    <t>20131227-0400</t>
  </si>
  <si>
    <t>20131227-0500</t>
  </si>
  <si>
    <t>20131227-0600</t>
  </si>
  <si>
    <t>20131227-0700</t>
  </si>
  <si>
    <t>20131227-0800</t>
  </si>
  <si>
    <t>20131227-0900</t>
  </si>
  <si>
    <t>20131227-1000</t>
  </si>
  <si>
    <t>20131227-1100</t>
  </si>
  <si>
    <t>20131227-1200</t>
  </si>
  <si>
    <t>20131227-1300</t>
  </si>
  <si>
    <t>20131227-1400</t>
  </si>
  <si>
    <t>20131227-1500</t>
  </si>
  <si>
    <t>20131227-1600</t>
  </si>
  <si>
    <t>20131227-1700</t>
  </si>
  <si>
    <t>20131227-1800</t>
  </si>
  <si>
    <t>20131227-1900</t>
  </si>
  <si>
    <t>20131227-2000</t>
  </si>
  <si>
    <t>20131227-2100</t>
  </si>
  <si>
    <t>20131227-2200</t>
  </si>
  <si>
    <t>20131227-2300</t>
  </si>
  <si>
    <t>20131228-0000</t>
  </si>
  <si>
    <t>20131228-0100</t>
  </si>
  <si>
    <t>20131228-0200</t>
  </si>
  <si>
    <t>20131228-0300</t>
  </si>
  <si>
    <t>20131228-0400</t>
  </si>
  <si>
    <t>20131228-0500</t>
  </si>
  <si>
    <t>20131228-0600</t>
  </si>
  <si>
    <t>20131228-0700</t>
  </si>
  <si>
    <t>20131228-0800</t>
  </si>
  <si>
    <t>20131228-0900</t>
  </si>
  <si>
    <t>20131228-1000</t>
  </si>
  <si>
    <t>20131228-1100</t>
  </si>
  <si>
    <t>20131228-1200</t>
  </si>
  <si>
    <t>20131228-1300</t>
  </si>
  <si>
    <t>20131228-1400</t>
  </si>
  <si>
    <t>20131228-1500</t>
  </si>
  <si>
    <t>20131228-1600</t>
  </si>
  <si>
    <t>20131228-1700</t>
  </si>
  <si>
    <t>20131228-1800</t>
  </si>
  <si>
    <t>20131228-1900</t>
  </si>
  <si>
    <t>20131228-2000</t>
  </si>
  <si>
    <t>20131228-2100</t>
  </si>
  <si>
    <t>20131228-2200</t>
  </si>
  <si>
    <t>20131228-2300</t>
  </si>
  <si>
    <t>20131229-0000</t>
  </si>
  <si>
    <t>20131229-0100</t>
  </si>
  <si>
    <t>20131229-0200</t>
  </si>
  <si>
    <t>20131229-0300</t>
  </si>
  <si>
    <t>20131229-0400</t>
  </si>
  <si>
    <t>20131229-0500</t>
  </si>
  <si>
    <t>20131229-0600</t>
  </si>
  <si>
    <t>20131229-0700</t>
  </si>
  <si>
    <t>20131229-0800</t>
  </si>
  <si>
    <t>20131229-0900</t>
  </si>
  <si>
    <t>226.5.41</t>
  </si>
  <si>
    <t>20131229-1000</t>
  </si>
  <si>
    <t>228.75.21</t>
  </si>
  <si>
    <t>20131229-1100</t>
  </si>
  <si>
    <t>233.2.55</t>
  </si>
  <si>
    <t>20131229-1200</t>
  </si>
  <si>
    <t>236.3.97</t>
  </si>
  <si>
    <t>20131229-1300</t>
  </si>
  <si>
    <t>20131229-1400</t>
  </si>
  <si>
    <t>20131229-1500</t>
  </si>
  <si>
    <t>20131229-1600</t>
  </si>
  <si>
    <t>24.75.69</t>
  </si>
  <si>
    <t>20131229-1700</t>
  </si>
  <si>
    <t>239.0.41</t>
  </si>
  <si>
    <t>20131229-1800</t>
  </si>
  <si>
    <t>237.45.14</t>
  </si>
  <si>
    <t>20131229-1900</t>
  </si>
  <si>
    <t>20131229-2000</t>
  </si>
  <si>
    <t>20131229-2100</t>
  </si>
  <si>
    <t>20131229-2200</t>
  </si>
  <si>
    <t>20131229-2300</t>
  </si>
  <si>
    <t>20131230-0000</t>
  </si>
  <si>
    <t>20131230-0100</t>
  </si>
  <si>
    <t>20131230-0200</t>
  </si>
  <si>
    <t>20131230-0300</t>
  </si>
  <si>
    <t>225.65.83</t>
  </si>
  <si>
    <t>20131230-0400</t>
  </si>
  <si>
    <t>225.65.69</t>
  </si>
  <si>
    <t>20131230-0500</t>
  </si>
  <si>
    <t>20131230-0600</t>
  </si>
  <si>
    <t>78.65.0</t>
  </si>
  <si>
    <t>225.5.69</t>
  </si>
  <si>
    <t>20131230-0700</t>
  </si>
  <si>
    <t>222.75.7</t>
  </si>
  <si>
    <t>20131230-0800</t>
  </si>
  <si>
    <t>226.5.62</t>
  </si>
  <si>
    <t>20131230-0900</t>
  </si>
  <si>
    <t>24.75.48</t>
  </si>
  <si>
    <t>20131230-1000</t>
  </si>
  <si>
    <t>246.35.48</t>
  </si>
  <si>
    <t>20131230-1100</t>
  </si>
  <si>
    <t>242.3.83</t>
  </si>
  <si>
    <t>20131230-1200</t>
  </si>
  <si>
    <t>20131230-1300</t>
  </si>
  <si>
    <t>20131230-1400</t>
  </si>
  <si>
    <t>20131230-1500</t>
  </si>
  <si>
    <t>20131230-1600</t>
  </si>
  <si>
    <t>20131230-1700</t>
  </si>
  <si>
    <t>254.85.9</t>
  </si>
  <si>
    <t>20131230-1800</t>
  </si>
  <si>
    <t>251.75.69</t>
  </si>
  <si>
    <t>20131230-1900</t>
  </si>
  <si>
    <t>20131230-2000</t>
  </si>
  <si>
    <t>20131230-2100</t>
  </si>
  <si>
    <t>20131230-2200</t>
  </si>
  <si>
    <t>20131230-2300</t>
  </si>
  <si>
    <t>20131231-0000</t>
  </si>
  <si>
    <t>20131231-0100</t>
  </si>
  <si>
    <t>20131231-0200</t>
  </si>
  <si>
    <t>20131231-0300</t>
  </si>
  <si>
    <t>20131231-0400</t>
  </si>
  <si>
    <t>20131231-0500</t>
  </si>
  <si>
    <t>20131231-0600</t>
  </si>
  <si>
    <t>20131231-0700</t>
  </si>
  <si>
    <t>20131231-0800</t>
  </si>
  <si>
    <t>20131231-0900</t>
  </si>
  <si>
    <t>20131231-1000</t>
  </si>
  <si>
    <t>20131231-1100</t>
  </si>
  <si>
    <t>20131231-1200</t>
  </si>
  <si>
    <t>20131231-1300</t>
  </si>
  <si>
    <t>20131231-1400</t>
  </si>
  <si>
    <t>20131231-1500</t>
  </si>
  <si>
    <t>20131231-1600</t>
  </si>
  <si>
    <t>20131231-1700</t>
  </si>
  <si>
    <t>63.17.0</t>
  </si>
  <si>
    <t>20131231-1800</t>
  </si>
  <si>
    <t>66.0.0</t>
  </si>
  <si>
    <t>20131231-1900</t>
  </si>
  <si>
    <t>20131231-2000</t>
  </si>
  <si>
    <t>71.66.0</t>
  </si>
  <si>
    <t>20131231-2100</t>
  </si>
  <si>
    <t>74.49.0</t>
  </si>
  <si>
    <t>20131231-2200</t>
  </si>
  <si>
    <t>77.33.0</t>
  </si>
  <si>
    <t>20131231-2300</t>
  </si>
  <si>
    <t>8.16.0</t>
  </si>
  <si>
    <t>.........</t>
  </si>
  <si>
    <t>T2m: 2-m air temperature (degree Celsius).........</t>
  </si>
  <si>
    <t>RH: relative humidity (%).........</t>
  </si>
  <si>
    <t>G(h): Global irradiance on the horizontal plane (W/m2).........</t>
  </si>
  <si>
    <t>Gb(n): Beam/direct irradiance on a plane always normal to sun rays (W/m2).........</t>
  </si>
  <si>
    <t>Gd(h): Diffuse irradiance on the horizontal plane (W/m2).........</t>
  </si>
  <si>
    <t>IR(h): Surface infrared (thermal) irradiance on a horizontal plane (W/m2).........</t>
  </si>
  <si>
    <t>WS10m: 10-m total wind speed (m/s).........</t>
  </si>
  <si>
    <t>WD10m: 10-m wind direction (0 = N</t>
  </si>
  <si>
    <t>90 = E) (degree).........</t>
  </si>
  <si>
    <t>SP: Surface (air) pressure (Pa).........</t>
  </si>
  <si>
    <t>PVGIS (c) European Union</t>
  </si>
  <si>
    <t>2001-2025.........</t>
  </si>
  <si>
    <t>Fecha y Hora</t>
  </si>
  <si>
    <t>Fecha</t>
  </si>
  <si>
    <t>Fecha con formato</t>
  </si>
  <si>
    <t>Hora</t>
  </si>
  <si>
    <t>G(h) - W/m2</t>
  </si>
  <si>
    <t>Consumo del sistema (Costo de tarea) Wh</t>
  </si>
  <si>
    <t>Corriente suministrada tomando el área calculada para el peor día de producción (mAH)</t>
  </si>
  <si>
    <t>Corriente que falta en cada lapso</t>
  </si>
  <si>
    <t>Corriente que entrega la batería</t>
  </si>
  <si>
    <t>Energía generada en el año (W/m2)</t>
  </si>
  <si>
    <t>Eficiencia del panel η1</t>
  </si>
  <si>
    <t>Eficiencia del convertidor η2</t>
  </si>
  <si>
    <t>Eficiencia del regulador η3</t>
  </si>
  <si>
    <t>E(h)/A=G(h)×η1×η2×η3 (/m2)</t>
  </si>
  <si>
    <t>Energía consumida en el año (W)</t>
  </si>
  <si>
    <t>E(h)=G(h)×A×η1×η2×η3</t>
  </si>
  <si>
    <t>Área que debería tener para Energía cero al final del año</t>
  </si>
  <si>
    <t>Dimensión, suponiendo un panel cuadrado</t>
  </si>
  <si>
    <t>8.4cm aprox?</t>
  </si>
  <si>
    <t>Fechas únicas</t>
  </si>
  <si>
    <t>Irradiancia por día G(24h)</t>
  </si>
  <si>
    <t>Horas de sol de día</t>
  </si>
  <si>
    <t>Horas del sistema 
alimentado por batería</t>
  </si>
  <si>
    <t>Corriente necesaria de batería, 
con el consumo 
medio brindado (mA)</t>
  </si>
  <si>
    <t>Corriente suministrada por panel</t>
  </si>
  <si>
    <t>Corriente suministrada por batería</t>
  </si>
  <si>
    <t>Corriente consumida</t>
  </si>
  <si>
    <t>Mes y Año</t>
  </si>
  <si>
    <t>Meses y años</t>
  </si>
  <si>
    <t>Panel (mA)</t>
  </si>
  <si>
    <t>Panel (Watts)</t>
  </si>
  <si>
    <t>Batería (mA)</t>
  </si>
  <si>
    <t>Bateria (Watts)</t>
  </si>
  <si>
    <t>G(24h)</t>
  </si>
  <si>
    <t>Fecha (si corresponde)</t>
  </si>
  <si>
    <t>Potencia disponible, luego de pérdidas (W/m2)</t>
  </si>
  <si>
    <t>Área calculada para consumo = Pd</t>
  </si>
  <si>
    <t>Dimensiones de un panel cuadrado (m)</t>
  </si>
  <si>
    <t>Consumo estimado en 24hs (Watts)</t>
  </si>
  <si>
    <t>Producción media diaria</t>
  </si>
  <si>
    <t>2021-01</t>
  </si>
  <si>
    <t>2021-02</t>
  </si>
  <si>
    <t>Producción miníma</t>
  </si>
  <si>
    <t>2014-03</t>
  </si>
  <si>
    <t>Producción máxima</t>
  </si>
  <si>
    <t>2020-04</t>
  </si>
  <si>
    <t>2008-05</t>
  </si>
  <si>
    <t>2021-06</t>
  </si>
  <si>
    <t>Enlace de la explicación para realizar los calculos necesarios para batería y demás</t>
  </si>
  <si>
    <t>2013-07</t>
  </si>
  <si>
    <t>¿Cómo calcular el panel solar y la batería para Starlink? - Edgeware Technology</t>
  </si>
  <si>
    <t>2011-08</t>
  </si>
  <si>
    <t>2022-09</t>
  </si>
  <si>
    <t xml:space="preserve">La batería debería tener la capacidad de brindar la energía necesaria para las horas del día que el sistema se encuentra sin sol. </t>
  </si>
  <si>
    <t>2012-10</t>
  </si>
  <si>
    <t>2020-11</t>
  </si>
  <si>
    <t>2013-12</t>
  </si>
  <si>
    <t>El tamaño del panel solar suele calcularse para aportar la energía que requiere el sistema, pero también para cargar la batería. Es decir, P_panel = P_sistema+P_bateria</t>
  </si>
  <si>
    <t>Para no dañar la batería, se suele utilizar solamente hasta el 80% de la capacidad que provee. Es decir, equivale a sobredimensionar la batería un 20%</t>
  </si>
  <si>
    <r>
      <rPr/>
      <t xml:space="preserve">Los datos descargados son de: </t>
    </r>
    <r>
      <rPr>
        <color rgb="FF1155CC"/>
        <u/>
      </rPr>
      <t>https://re.jrc.ec.europa.eu/pvg_tools/en/#MR</t>
    </r>
  </si>
  <si>
    <t>Mes al correo</t>
  </si>
  <si>
    <t>Tarea</t>
  </si>
  <si>
    <t>Consumo (mA)</t>
  </si>
  <si>
    <t>Tiempo de tarea (seg)</t>
  </si>
  <si>
    <t>Porcentaje</t>
  </si>
  <si>
    <t>Consumo según porcentaje (mA)</t>
  </si>
  <si>
    <t>Valores que se pueden modificar</t>
  </si>
  <si>
    <t>Tarea 1</t>
  </si>
  <si>
    <t>Muestras por hora</t>
  </si>
  <si>
    <t>Tarea 2</t>
  </si>
  <si>
    <t>Tiempo por slot (seg)</t>
  </si>
  <si>
    <t>Tarea 3</t>
  </si>
  <si>
    <t>Tarea 1 (mA)</t>
  </si>
  <si>
    <t>Pico On - Resto sleep</t>
  </si>
  <si>
    <t>Tarea 4</t>
  </si>
  <si>
    <t>Tarea 2 (mA)</t>
  </si>
  <si>
    <t>Pico On - 1 Sensor On</t>
  </si>
  <si>
    <t>Tarea 5</t>
  </si>
  <si>
    <t>Tarea 3 (mA)</t>
  </si>
  <si>
    <t>Pico On - 2 Sensor On</t>
  </si>
  <si>
    <t>Tarea 6</t>
  </si>
  <si>
    <t>Tarea 4 (mA)</t>
  </si>
  <si>
    <t>Pico On - 3 Sensor On</t>
  </si>
  <si>
    <t>Tarea 7</t>
  </si>
  <si>
    <t>Tarea 5 (mA)</t>
  </si>
  <si>
    <t>Pico On - 4 Sensor On</t>
  </si>
  <si>
    <t>Tarea 6 (mA)</t>
  </si>
  <si>
    <t>Pico On - Particulas On</t>
  </si>
  <si>
    <t>Tarea 7 (mA)</t>
  </si>
  <si>
    <t>Pico On - Tx - Resto Off</t>
  </si>
  <si>
    <t>Resultados</t>
  </si>
  <si>
    <t>Consumo promedio por hora (mA)</t>
  </si>
  <si>
    <t>mA</t>
  </si>
  <si>
    <t>Alimentación del sistema</t>
  </si>
  <si>
    <t>V</t>
  </si>
  <si>
    <t>Potencia consumida</t>
  </si>
  <si>
    <t>Watts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</si>
</sst>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mmdd"/>
    <numFmt numFmtId="165" formatCode="d/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2" numFmtId="4" xfId="0" applyAlignment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4" xfId="0" applyAlignment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1" fillId="0" fontId="1" numFmtId="3" xfId="0" applyAlignment="1" applyBorder="1" applyFont="1" applyNumberFormat="1">
      <alignment horizontal="center" shrinkToFit="0" wrapText="1"/>
    </xf>
    <xf borderId="1" fillId="0" fontId="1" numFmtId="9" xfId="0" applyAlignment="1" applyBorder="1" applyFont="1" applyNumberFormat="1">
      <alignment horizontal="center" readingOrder="0" shrinkToFit="0" wrapText="1"/>
    </xf>
    <xf borderId="1" fillId="0" fontId="1" numFmtId="2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0" fillId="2" fontId="1" numFmtId="0" xfId="0" applyAlignment="1" applyFill="1" applyFont="1">
      <alignment readingOrder="0"/>
    </xf>
    <xf borderId="0" fillId="0" fontId="2" numFmtId="1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165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2" xfId="0" applyAlignment="1" applyFont="1" applyNumberFormat="1">
      <alignment horizontal="center" shrinkToFit="0" wrapText="1"/>
    </xf>
    <xf borderId="0" fillId="0" fontId="1" numFmtId="2" xfId="0" applyAlignment="1" applyFont="1" applyNumberFormat="1">
      <alignment horizontal="center" vertical="center"/>
    </xf>
    <xf borderId="1" fillId="0" fontId="2" numFmtId="0" xfId="0" applyAlignment="1" applyBorder="1" applyFont="1">
      <alignment horizontal="center" readingOrder="0"/>
    </xf>
    <xf borderId="1" fillId="0" fontId="1" numFmtId="1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2" xfId="0" applyAlignment="1" applyBorder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1" numFmtId="0" xfId="0" applyFont="1"/>
    <xf borderId="1" fillId="0" fontId="1" numFmtId="1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0" fillId="0" fontId="1" numFmtId="165" xfId="0" applyFont="1" applyNumberFormat="1"/>
    <xf borderId="0" fillId="3" fontId="1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1" fillId="4" fontId="1" numFmtId="0" xfId="0" applyAlignment="1" applyBorder="1" applyFill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1" numFmtId="10" xfId="0" applyAlignment="1" applyBorder="1" applyFont="1" applyNumberFormat="1">
      <alignment horizontal="center" readingOrder="0"/>
    </xf>
    <xf borderId="1" fillId="4" fontId="1" numFmtId="2" xfId="0" applyAlignment="1" applyBorder="1" applyFont="1" applyNumberForma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3" fillId="0" fontId="6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/>
    </xf>
    <xf borderId="1" fillId="0" fontId="1" numFmtId="0" xfId="0" applyAlignment="1" applyBorder="1" applyFont="1">
      <alignment horizontal="left" readingOrder="0"/>
    </xf>
    <xf borderId="0" fillId="0" fontId="1" numFmtId="10" xfId="0" applyFont="1" applyNumberFormat="1"/>
    <xf borderId="2" fillId="3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Potencia de radiación solar por unidad de área [G(h)]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Datos_procesados!$E$1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Datos_procesados!$E$2:$E$8761</c:f>
              <c:numCache/>
            </c:numRef>
          </c:val>
          <c:smooth val="0"/>
        </c:ser>
        <c:axId val="940601364"/>
        <c:axId val="477393083"/>
      </c:lineChart>
      <c:catAx>
        <c:axId val="940601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Meses del año. De enero a Diciembre.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393083"/>
      </c:catAx>
      <c:valAx>
        <c:axId val="477393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G(h) = Watts/m2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6013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Potencia producida en el mejor y peor día del 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v>Fecha 8/1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Datos_procesados!$D$170:$D$193</c:f>
            </c:strRef>
          </c:cat>
          <c:val>
            <c:numRef>
              <c:f>Datos_procesados!$E$170:$E$193</c:f>
              <c:numCache/>
            </c:numRef>
          </c:val>
          <c:smooth val="0"/>
        </c:ser>
        <c:ser>
          <c:idx val="1"/>
          <c:order val="1"/>
          <c:tx>
            <c:v>Fecha 11/7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Datos_procesados!$D$170:$D$193</c:f>
            </c:strRef>
          </c:cat>
          <c:val>
            <c:numRef>
              <c:f>Datos_procesados!$E$4586:$E$4609</c:f>
              <c:numCache/>
            </c:numRef>
          </c:val>
          <c:smooth val="0"/>
        </c:ser>
        <c:axId val="3862521"/>
        <c:axId val="1441305539"/>
      </c:lineChart>
      <c:catAx>
        <c:axId val="3862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305539"/>
      </c:catAx>
      <c:valAx>
        <c:axId val="1441305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2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Potencia producida en el mejor y peor día del año</a:t>
            </a:r>
          </a:p>
        </c:rich>
      </c:tx>
      <c:overlay val="0"/>
    </c:title>
    <c:plotArea>
      <c:layout/>
      <c:lineChart>
        <c:ser>
          <c:idx val="0"/>
          <c:order val="0"/>
          <c:tx>
            <c:v>Fecha 8/1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Datos_procesados!$D$170:$D$193</c:f>
            </c:strRef>
          </c:cat>
          <c:val>
            <c:numRef>
              <c:f>Datos_procesados!$E$170:$E$193</c:f>
              <c:numCache/>
            </c:numRef>
          </c:val>
          <c:smooth val="0"/>
        </c:ser>
        <c:ser>
          <c:idx val="1"/>
          <c:order val="1"/>
          <c:tx>
            <c:v>Fecha 11/7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Datos_procesados!$D$170:$D$193</c:f>
            </c:strRef>
          </c:cat>
          <c:val>
            <c:numRef>
              <c:f>Datos_procesados!$E$4586:$E$4609</c:f>
              <c:numCache/>
            </c:numRef>
          </c:val>
          <c:smooth val="0"/>
        </c:ser>
        <c:axId val="4939387"/>
        <c:axId val="890797481"/>
      </c:lineChart>
      <c:catAx>
        <c:axId val="4939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797481"/>
      </c:catAx>
      <c:valAx>
        <c:axId val="890797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G(h)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9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'Producción diaria'!$L$1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'Producción diaria'!$J$2:$J$13</c:f>
            </c:strRef>
          </c:cat>
          <c:val>
            <c:numRef>
              <c:f>'Producción diaria'!$L$2:$L$13</c:f>
              <c:numCache/>
            </c:numRef>
          </c:val>
        </c:ser>
        <c:ser>
          <c:idx val="1"/>
          <c:order val="1"/>
          <c:tx>
            <c:strRef>
              <c:f>'Producción diaria'!$N$1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'Producción diaria'!$J$2:$J$13</c:f>
            </c:strRef>
          </c:cat>
          <c:val>
            <c:numRef>
              <c:f>'Producción diaria'!$N$2:$N$13</c:f>
              <c:numCache/>
            </c:numRef>
          </c:val>
        </c:ser>
        <c:axId val="79079838"/>
        <c:axId val="813741800"/>
      </c:barChart>
      <c:catAx>
        <c:axId val="79079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741800"/>
      </c:catAx>
      <c:valAx>
        <c:axId val="813741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79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752475</xdr:colOff>
      <xdr:row>10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733425</xdr:colOff>
      <xdr:row>4490</xdr:row>
      <xdr:rowOff>104775</xdr:rowOff>
    </xdr:from>
    <xdr:ext cx="6324600" cy="3914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752475</xdr:colOff>
      <xdr:row>30</xdr:row>
      <xdr:rowOff>76200</xdr:rowOff>
    </xdr:from>
    <xdr:ext cx="6324600" cy="3914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704850</xdr:colOff>
      <xdr:row>14</xdr:row>
      <xdr:rowOff>57150</xdr:rowOff>
    </xdr:from>
    <xdr:ext cx="8677275" cy="53721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dgewaretech.com/es/C%C3%B3mo-calcular-el-panel-solar-y-la-bater%C3%ADa-para-Starlink/.html" TargetMode="External"/><Relationship Id="rId2" Type="http://schemas.openxmlformats.org/officeDocument/2006/relationships/hyperlink" Target="https://re.jrc.ec.europa.eu/pvg_tools/en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</row>
    <row r="5">
      <c r="A5" s="1" t="s">
        <v>4</v>
      </c>
      <c r="B5" s="3" t="s">
        <v>5</v>
      </c>
      <c r="C5" s="2"/>
      <c r="D5" s="2"/>
      <c r="E5" s="2"/>
      <c r="F5" s="2"/>
      <c r="G5" s="2"/>
      <c r="H5" s="2"/>
      <c r="I5" s="2"/>
      <c r="J5" s="2"/>
    </row>
    <row r="6">
      <c r="A6" s="1">
        <v>1.0</v>
      </c>
      <c r="B6" s="3" t="s">
        <v>6</v>
      </c>
      <c r="C6" s="2"/>
      <c r="D6" s="2"/>
      <c r="E6" s="2"/>
      <c r="F6" s="2"/>
      <c r="G6" s="2"/>
      <c r="H6" s="2"/>
      <c r="I6" s="2"/>
      <c r="J6" s="2"/>
    </row>
    <row r="7">
      <c r="A7" s="1">
        <v>2.0</v>
      </c>
      <c r="B7" s="3" t="s">
        <v>6</v>
      </c>
      <c r="C7" s="2"/>
      <c r="D7" s="2"/>
      <c r="E7" s="2"/>
      <c r="F7" s="2"/>
      <c r="G7" s="2"/>
      <c r="H7" s="2"/>
      <c r="I7" s="2"/>
      <c r="J7" s="2"/>
    </row>
    <row r="8">
      <c r="A8" s="1">
        <v>3.0</v>
      </c>
      <c r="B8" s="3" t="s">
        <v>7</v>
      </c>
      <c r="C8" s="2"/>
      <c r="D8" s="2"/>
      <c r="E8" s="2"/>
      <c r="F8" s="2"/>
      <c r="G8" s="2"/>
      <c r="H8" s="2"/>
      <c r="I8" s="2"/>
      <c r="J8" s="2"/>
    </row>
    <row r="9">
      <c r="A9" s="1">
        <v>4.0</v>
      </c>
      <c r="B9" s="3" t="s">
        <v>8</v>
      </c>
      <c r="C9" s="2"/>
      <c r="D9" s="2"/>
      <c r="E9" s="2"/>
      <c r="F9" s="2"/>
      <c r="G9" s="2"/>
      <c r="H9" s="2"/>
      <c r="I9" s="2"/>
      <c r="J9" s="2"/>
    </row>
    <row r="10">
      <c r="A10" s="1">
        <v>5.0</v>
      </c>
      <c r="B10" s="3" t="s">
        <v>9</v>
      </c>
      <c r="C10" s="2"/>
      <c r="D10" s="2"/>
      <c r="E10" s="2"/>
      <c r="F10" s="2"/>
      <c r="G10" s="2"/>
      <c r="H10" s="2"/>
      <c r="I10" s="2"/>
      <c r="J10" s="2"/>
    </row>
    <row r="11">
      <c r="A11" s="1">
        <v>6.0</v>
      </c>
      <c r="B11" s="3" t="s">
        <v>6</v>
      </c>
      <c r="C11" s="2"/>
      <c r="D11" s="2"/>
      <c r="E11" s="2"/>
      <c r="F11" s="2"/>
      <c r="G11" s="2"/>
      <c r="H11" s="2"/>
      <c r="I11" s="2"/>
      <c r="J11" s="2"/>
    </row>
    <row r="12">
      <c r="A12" s="1">
        <v>7.0</v>
      </c>
      <c r="B12" s="3" t="s">
        <v>10</v>
      </c>
      <c r="C12" s="2"/>
      <c r="D12" s="2"/>
      <c r="E12" s="2"/>
      <c r="F12" s="2"/>
      <c r="G12" s="2"/>
      <c r="H12" s="2"/>
      <c r="I12" s="2"/>
      <c r="J12" s="2"/>
    </row>
    <row r="13">
      <c r="A13" s="1">
        <v>8.0</v>
      </c>
      <c r="B13" s="3" t="s">
        <v>11</v>
      </c>
      <c r="C13" s="2"/>
      <c r="D13" s="2"/>
      <c r="E13" s="2"/>
      <c r="F13" s="2"/>
      <c r="G13" s="2"/>
      <c r="H13" s="2"/>
      <c r="I13" s="2"/>
      <c r="J13" s="2"/>
    </row>
    <row r="14">
      <c r="A14" s="1">
        <v>9.0</v>
      </c>
      <c r="B14" s="3" t="s">
        <v>12</v>
      </c>
      <c r="C14" s="2"/>
      <c r="D14" s="2"/>
      <c r="E14" s="2"/>
      <c r="F14" s="2"/>
      <c r="G14" s="2"/>
      <c r="H14" s="2"/>
      <c r="I14" s="2"/>
      <c r="J14" s="2"/>
    </row>
    <row r="15">
      <c r="A15" s="1">
        <v>10.0</v>
      </c>
      <c r="B15" s="3" t="s">
        <v>13</v>
      </c>
      <c r="C15" s="2"/>
      <c r="D15" s="2"/>
      <c r="E15" s="2"/>
      <c r="F15" s="2"/>
      <c r="G15" s="2"/>
      <c r="H15" s="2"/>
      <c r="I15" s="2"/>
      <c r="J15" s="2"/>
    </row>
    <row r="16">
      <c r="A16" s="1">
        <v>11.0</v>
      </c>
      <c r="B16" s="3" t="s">
        <v>8</v>
      </c>
      <c r="C16" s="2"/>
      <c r="D16" s="2"/>
      <c r="E16" s="2"/>
      <c r="F16" s="2"/>
      <c r="G16" s="2"/>
      <c r="H16" s="2"/>
      <c r="I16" s="2"/>
      <c r="J16" s="2"/>
    </row>
    <row r="17">
      <c r="A17" s="1">
        <v>12.0</v>
      </c>
      <c r="B17" s="3" t="s">
        <v>10</v>
      </c>
      <c r="C17" s="2"/>
      <c r="D17" s="2"/>
      <c r="E17" s="2"/>
      <c r="F17" s="2"/>
      <c r="G17" s="2"/>
      <c r="H17" s="2"/>
      <c r="I17" s="2"/>
      <c r="J17" s="2"/>
    </row>
    <row r="18">
      <c r="A18" s="1" t="s">
        <v>14</v>
      </c>
      <c r="B18" s="3" t="s">
        <v>15</v>
      </c>
      <c r="C18" s="3" t="s">
        <v>16</v>
      </c>
      <c r="D18" s="3" t="s">
        <v>17</v>
      </c>
      <c r="E18" s="3" t="s">
        <v>18</v>
      </c>
      <c r="F18" s="3" t="s">
        <v>19</v>
      </c>
      <c r="G18" s="3" t="s">
        <v>20</v>
      </c>
      <c r="H18" s="3" t="s">
        <v>21</v>
      </c>
      <c r="I18" s="3" t="s">
        <v>22</v>
      </c>
      <c r="J18" s="3" t="s">
        <v>23</v>
      </c>
    </row>
    <row r="19">
      <c r="A19" s="1" t="s">
        <v>24</v>
      </c>
      <c r="B19" s="3">
        <v>5.47</v>
      </c>
      <c r="C19" s="3" t="s">
        <v>25</v>
      </c>
      <c r="D19" s="3" t="s">
        <v>26</v>
      </c>
      <c r="E19" s="3">
        <v>327.24</v>
      </c>
      <c r="F19" s="3">
        <v>3.26</v>
      </c>
      <c r="G19" s="3">
        <v>256.0</v>
      </c>
      <c r="H19" s="3">
        <v>9336.0</v>
      </c>
      <c r="I19" s="2"/>
      <c r="J19" s="2"/>
    </row>
    <row r="20">
      <c r="A20" s="1" t="s">
        <v>27</v>
      </c>
      <c r="B20" s="3">
        <v>4.94</v>
      </c>
      <c r="C20" s="3" t="s">
        <v>28</v>
      </c>
      <c r="D20" s="3" t="s">
        <v>26</v>
      </c>
      <c r="E20" s="3">
        <v>324.6</v>
      </c>
      <c r="F20" s="3">
        <v>3.47</v>
      </c>
      <c r="G20" s="3">
        <v>265.0</v>
      </c>
      <c r="H20" s="3">
        <v>9329.0</v>
      </c>
      <c r="I20" s="2"/>
      <c r="J20" s="2"/>
    </row>
    <row r="21">
      <c r="A21" s="1" t="s">
        <v>29</v>
      </c>
      <c r="B21" s="3">
        <v>4.4</v>
      </c>
      <c r="C21" s="3" t="s">
        <v>30</v>
      </c>
      <c r="D21" s="3" t="s">
        <v>26</v>
      </c>
      <c r="E21" s="3">
        <v>32.88</v>
      </c>
      <c r="F21" s="3">
        <v>3.69</v>
      </c>
      <c r="G21" s="3">
        <v>266.0</v>
      </c>
      <c r="H21" s="3">
        <v>9326.0</v>
      </c>
      <c r="I21" s="2"/>
      <c r="J21" s="2"/>
    </row>
    <row r="22">
      <c r="A22" s="1" t="s">
        <v>31</v>
      </c>
      <c r="B22" s="3">
        <v>3.87</v>
      </c>
      <c r="C22" s="3" t="s">
        <v>32</v>
      </c>
      <c r="D22" s="3" t="s">
        <v>26</v>
      </c>
      <c r="E22" s="3">
        <v>317.7</v>
      </c>
      <c r="F22" s="3">
        <v>3.9</v>
      </c>
      <c r="G22" s="3">
        <v>271.0</v>
      </c>
      <c r="H22" s="3">
        <v>9326.0</v>
      </c>
      <c r="I22" s="2"/>
      <c r="J22" s="2"/>
    </row>
    <row r="23">
      <c r="A23" s="1" t="s">
        <v>33</v>
      </c>
      <c r="B23" s="3">
        <v>3.34</v>
      </c>
      <c r="C23" s="3" t="s">
        <v>34</v>
      </c>
      <c r="D23" s="3" t="s">
        <v>26</v>
      </c>
      <c r="E23" s="3">
        <v>314.53</v>
      </c>
      <c r="F23" s="3">
        <v>4.12</v>
      </c>
      <c r="G23" s="3">
        <v>273.0</v>
      </c>
      <c r="H23" s="3">
        <v>9327.0</v>
      </c>
      <c r="I23" s="2"/>
      <c r="J23" s="2"/>
    </row>
    <row r="24">
      <c r="A24" s="1" t="s">
        <v>35</v>
      </c>
      <c r="B24" s="3">
        <v>2.81</v>
      </c>
      <c r="C24" s="3" t="s">
        <v>36</v>
      </c>
      <c r="D24" s="3" t="s">
        <v>26</v>
      </c>
      <c r="E24" s="3">
        <v>311.35</v>
      </c>
      <c r="F24" s="3">
        <v>4.33</v>
      </c>
      <c r="G24" s="3">
        <v>274.0</v>
      </c>
      <c r="H24" s="3">
        <v>9328.0</v>
      </c>
      <c r="I24" s="2"/>
      <c r="J24" s="2"/>
    </row>
    <row r="25">
      <c r="A25" s="1" t="s">
        <v>37</v>
      </c>
      <c r="B25" s="3">
        <v>2.28</v>
      </c>
      <c r="C25" s="3" t="s">
        <v>38</v>
      </c>
      <c r="D25" s="3" t="s">
        <v>26</v>
      </c>
      <c r="E25" s="3">
        <v>308.17</v>
      </c>
      <c r="F25" s="3">
        <v>4.55</v>
      </c>
      <c r="G25" s="3">
        <v>275.0</v>
      </c>
      <c r="H25" s="3">
        <v>933.0</v>
      </c>
      <c r="I25" s="2"/>
      <c r="J25" s="2"/>
    </row>
    <row r="26">
      <c r="A26" s="1" t="s">
        <v>39</v>
      </c>
      <c r="B26" s="3">
        <v>1.74</v>
      </c>
      <c r="C26" s="3" t="s">
        <v>40</v>
      </c>
      <c r="D26" s="3" t="s">
        <v>26</v>
      </c>
      <c r="E26" s="3">
        <v>304.99</v>
      </c>
      <c r="F26" s="3">
        <v>4.76</v>
      </c>
      <c r="G26" s="3">
        <v>278.0</v>
      </c>
      <c r="H26" s="3">
        <v>9329.0</v>
      </c>
      <c r="I26" s="2"/>
      <c r="J26" s="2"/>
    </row>
    <row r="27">
      <c r="A27" s="1" t="s">
        <v>41</v>
      </c>
      <c r="B27" s="3">
        <v>2.17</v>
      </c>
      <c r="C27" s="3">
        <v>92.15</v>
      </c>
      <c r="D27" s="3">
        <v>61.0</v>
      </c>
      <c r="E27" s="3">
        <v>409.28</v>
      </c>
      <c r="F27" s="3">
        <v>25.0</v>
      </c>
      <c r="G27" s="3">
        <v>302.65</v>
      </c>
      <c r="H27" s="3">
        <v>3.24</v>
      </c>
      <c r="I27" s="3">
        <v>278.0</v>
      </c>
      <c r="J27" s="3">
        <v>9336.0</v>
      </c>
    </row>
    <row r="28">
      <c r="A28" s="1" t="s">
        <v>42</v>
      </c>
      <c r="B28" s="3">
        <v>2.45</v>
      </c>
      <c r="C28" s="3">
        <v>95.7</v>
      </c>
      <c r="D28" s="3">
        <v>222.0</v>
      </c>
      <c r="E28" s="3">
        <v>69.35</v>
      </c>
      <c r="F28" s="3">
        <v>56.0</v>
      </c>
      <c r="G28" s="3">
        <v>312.35</v>
      </c>
      <c r="H28" s="3">
        <v>3.66</v>
      </c>
      <c r="I28" s="3">
        <v>282.0</v>
      </c>
      <c r="J28" s="3">
        <v>9341.0</v>
      </c>
    </row>
    <row r="29">
      <c r="A29" s="1" t="s">
        <v>43</v>
      </c>
      <c r="B29" s="3">
        <v>3.5</v>
      </c>
      <c r="C29" s="3">
        <v>85.4</v>
      </c>
      <c r="D29" s="3">
        <v>338.0</v>
      </c>
      <c r="E29" s="3">
        <v>65.32</v>
      </c>
      <c r="F29" s="3">
        <v>104.0</v>
      </c>
      <c r="G29" s="3">
        <v>287.2</v>
      </c>
      <c r="H29" s="3">
        <v>3.93</v>
      </c>
      <c r="I29" s="3">
        <v>288.0</v>
      </c>
      <c r="J29" s="3">
        <v>9346.0</v>
      </c>
    </row>
    <row r="30">
      <c r="A30" s="1" t="s">
        <v>44</v>
      </c>
      <c r="B30" s="3">
        <v>4.15</v>
      </c>
      <c r="C30" s="3">
        <v>79.15</v>
      </c>
      <c r="D30" s="3">
        <v>447.0</v>
      </c>
      <c r="E30" s="3">
        <v>822.7</v>
      </c>
      <c r="F30" s="3">
        <v>87.0</v>
      </c>
      <c r="G30" s="3">
        <v>279.45</v>
      </c>
      <c r="H30" s="3">
        <v>3.52</v>
      </c>
      <c r="I30" s="3">
        <v>293.0</v>
      </c>
      <c r="J30" s="3">
        <v>9347.0</v>
      </c>
    </row>
    <row r="31">
      <c r="A31" s="1" t="s">
        <v>45</v>
      </c>
      <c r="B31" s="3">
        <v>4.93</v>
      </c>
      <c r="C31" s="3">
        <v>7.7</v>
      </c>
      <c r="D31" s="3">
        <v>49.0</v>
      </c>
      <c r="E31" s="3">
        <v>869.16</v>
      </c>
      <c r="F31" s="3">
        <v>82.0</v>
      </c>
      <c r="G31" s="3">
        <v>287.6</v>
      </c>
      <c r="H31" s="3">
        <v>3.45</v>
      </c>
      <c r="I31" s="3">
        <v>284.0</v>
      </c>
      <c r="J31" s="3">
        <v>9344.0</v>
      </c>
    </row>
    <row r="32">
      <c r="A32" s="1" t="s">
        <v>46</v>
      </c>
      <c r="B32" s="3">
        <v>5.39</v>
      </c>
      <c r="C32" s="3">
        <v>65.55</v>
      </c>
      <c r="D32" s="3">
        <v>461.0</v>
      </c>
      <c r="E32" s="3">
        <v>811.62</v>
      </c>
      <c r="F32" s="3">
        <v>94.0</v>
      </c>
      <c r="G32" s="3">
        <v>296.5</v>
      </c>
      <c r="H32" s="3">
        <v>3.52</v>
      </c>
      <c r="I32" s="3">
        <v>275.0</v>
      </c>
      <c r="J32" s="3">
        <v>9335.0</v>
      </c>
    </row>
    <row r="33">
      <c r="A33" s="1" t="s">
        <v>47</v>
      </c>
      <c r="B33" s="3">
        <v>5.72</v>
      </c>
      <c r="C33" s="3">
        <v>6.75</v>
      </c>
      <c r="D33" s="3">
        <v>3.0</v>
      </c>
      <c r="E33" s="3">
        <v>32.1</v>
      </c>
      <c r="F33" s="3">
        <v>176.0</v>
      </c>
      <c r="G33" s="3">
        <v>283.1</v>
      </c>
      <c r="H33" s="3">
        <v>3.79</v>
      </c>
      <c r="I33" s="3">
        <v>271.0</v>
      </c>
      <c r="J33" s="3">
        <v>9329.0</v>
      </c>
    </row>
    <row r="34">
      <c r="A34" s="1" t="s">
        <v>48</v>
      </c>
      <c r="B34" s="3">
        <v>5.82</v>
      </c>
      <c r="C34" s="3">
        <v>56.2</v>
      </c>
      <c r="D34" s="3">
        <v>261.0</v>
      </c>
      <c r="E34" s="3">
        <v>708.58</v>
      </c>
      <c r="F34" s="3">
        <v>63.0</v>
      </c>
      <c r="G34" s="3">
        <v>273.85</v>
      </c>
      <c r="H34" s="3">
        <v>4.14</v>
      </c>
      <c r="I34" s="3">
        <v>273.0</v>
      </c>
      <c r="J34" s="3">
        <v>9329.0</v>
      </c>
    </row>
    <row r="35">
      <c r="A35" s="1" t="s">
        <v>49</v>
      </c>
      <c r="B35" s="3">
        <v>5.45</v>
      </c>
      <c r="C35" s="3">
        <v>56.5</v>
      </c>
      <c r="D35" s="3">
        <v>107.0</v>
      </c>
      <c r="E35" s="3">
        <v>545.37</v>
      </c>
      <c r="F35" s="3">
        <v>33.0</v>
      </c>
      <c r="G35" s="3">
        <v>28.8</v>
      </c>
      <c r="H35" s="3">
        <v>4.7</v>
      </c>
      <c r="I35" s="3">
        <v>273.0</v>
      </c>
      <c r="J35" s="3">
        <v>9332.0</v>
      </c>
    </row>
    <row r="36">
      <c r="A36" s="1" t="s">
        <v>50</v>
      </c>
      <c r="B36" s="3">
        <v>4.52</v>
      </c>
      <c r="C36" s="3" t="s">
        <v>51</v>
      </c>
      <c r="D36" s="3" t="s">
        <v>26</v>
      </c>
      <c r="E36" s="3">
        <v>262.5</v>
      </c>
      <c r="F36" s="3">
        <v>3.38</v>
      </c>
      <c r="G36" s="3">
        <v>27.0</v>
      </c>
      <c r="H36" s="3">
        <v>9336.0</v>
      </c>
      <c r="I36" s="2"/>
      <c r="J36" s="2"/>
    </row>
    <row r="37">
      <c r="A37" s="1" t="s">
        <v>52</v>
      </c>
      <c r="B37" s="3">
        <v>3.82</v>
      </c>
      <c r="C37" s="3" t="s">
        <v>53</v>
      </c>
      <c r="D37" s="3" t="s">
        <v>26</v>
      </c>
      <c r="E37" s="3">
        <v>267.45</v>
      </c>
      <c r="F37" s="3">
        <v>3.1</v>
      </c>
      <c r="G37" s="3">
        <v>267.0</v>
      </c>
      <c r="H37" s="3">
        <v>934.0</v>
      </c>
      <c r="I37" s="2"/>
      <c r="J37" s="2"/>
    </row>
    <row r="38">
      <c r="A38" s="1" t="s">
        <v>54</v>
      </c>
      <c r="B38" s="3">
        <v>3.33</v>
      </c>
      <c r="C38" s="3" t="s">
        <v>55</v>
      </c>
      <c r="D38" s="3" t="s">
        <v>26</v>
      </c>
      <c r="E38" s="3">
        <v>242.1</v>
      </c>
      <c r="F38" s="3">
        <v>3.24</v>
      </c>
      <c r="G38" s="3">
        <v>259.0</v>
      </c>
      <c r="H38" s="3">
        <v>934.0</v>
      </c>
      <c r="I38" s="2"/>
      <c r="J38" s="2"/>
    </row>
    <row r="39">
      <c r="A39" s="1" t="s">
        <v>56</v>
      </c>
      <c r="B39" s="3">
        <v>2.63</v>
      </c>
      <c r="C39" s="3" t="s">
        <v>57</v>
      </c>
      <c r="D39" s="3" t="s">
        <v>26</v>
      </c>
      <c r="E39" s="3">
        <v>235.9</v>
      </c>
      <c r="F39" s="3">
        <v>3.17</v>
      </c>
      <c r="G39" s="3">
        <v>259.0</v>
      </c>
      <c r="H39" s="3">
        <v>9342.0</v>
      </c>
      <c r="I39" s="2"/>
      <c r="J39" s="2"/>
    </row>
    <row r="40">
      <c r="A40" s="1" t="s">
        <v>58</v>
      </c>
      <c r="B40" s="3">
        <v>2.12</v>
      </c>
      <c r="C40" s="3" t="s">
        <v>59</v>
      </c>
      <c r="D40" s="3" t="s">
        <v>26</v>
      </c>
      <c r="E40" s="3">
        <v>237.5</v>
      </c>
      <c r="F40" s="3">
        <v>2.9</v>
      </c>
      <c r="G40" s="3">
        <v>262.0</v>
      </c>
      <c r="H40" s="3">
        <v>9348.0</v>
      </c>
      <c r="I40" s="2"/>
      <c r="J40" s="2"/>
    </row>
    <row r="41">
      <c r="A41" s="1" t="s">
        <v>60</v>
      </c>
      <c r="B41" s="3">
        <v>1.53</v>
      </c>
      <c r="C41" s="3" t="s">
        <v>61</v>
      </c>
      <c r="D41" s="3" t="s">
        <v>26</v>
      </c>
      <c r="E41" s="3">
        <v>23.3</v>
      </c>
      <c r="F41" s="3">
        <v>2.62</v>
      </c>
      <c r="G41" s="3">
        <v>265.0</v>
      </c>
      <c r="H41" s="3">
        <v>9347.0</v>
      </c>
      <c r="I41" s="2"/>
      <c r="J41" s="2"/>
    </row>
    <row r="42">
      <c r="A42" s="1" t="s">
        <v>62</v>
      </c>
      <c r="B42" s="3">
        <v>1.7</v>
      </c>
      <c r="C42" s="3" t="s">
        <v>63</v>
      </c>
      <c r="D42" s="3" t="s">
        <v>26</v>
      </c>
      <c r="E42" s="3">
        <v>231.45</v>
      </c>
      <c r="F42" s="3">
        <v>2.41</v>
      </c>
      <c r="G42" s="3">
        <v>267.0</v>
      </c>
      <c r="H42" s="3">
        <v>935.0</v>
      </c>
      <c r="I42" s="2"/>
      <c r="J42" s="2"/>
    </row>
    <row r="43">
      <c r="A43" s="1" t="s">
        <v>64</v>
      </c>
      <c r="B43" s="3">
        <v>0.6</v>
      </c>
      <c r="C43" s="3" t="s">
        <v>65</v>
      </c>
      <c r="D43" s="3" t="s">
        <v>26</v>
      </c>
      <c r="E43" s="3">
        <v>23.5</v>
      </c>
      <c r="F43" s="3">
        <v>2.28</v>
      </c>
      <c r="G43" s="3">
        <v>268.0</v>
      </c>
      <c r="H43" s="3">
        <v>935.0</v>
      </c>
      <c r="I43" s="2"/>
      <c r="J43" s="2"/>
    </row>
    <row r="44">
      <c r="A44" s="1" t="s">
        <v>66</v>
      </c>
      <c r="B44" s="3">
        <v>0.17</v>
      </c>
      <c r="C44" s="3" t="s">
        <v>65</v>
      </c>
      <c r="D44" s="3" t="s">
        <v>26</v>
      </c>
      <c r="E44" s="3">
        <v>23.2</v>
      </c>
      <c r="F44" s="3">
        <v>2.21</v>
      </c>
      <c r="G44" s="3">
        <v>271.0</v>
      </c>
      <c r="H44" s="3">
        <v>9349.0</v>
      </c>
      <c r="I44" s="2"/>
      <c r="J44" s="2"/>
    </row>
    <row r="45">
      <c r="A45" s="1" t="s">
        <v>67</v>
      </c>
      <c r="B45" s="3">
        <v>-0.4</v>
      </c>
      <c r="C45" s="3" t="s">
        <v>68</v>
      </c>
      <c r="D45" s="3" t="s">
        <v>26</v>
      </c>
      <c r="E45" s="3">
        <v>238.8</v>
      </c>
      <c r="F45" s="3">
        <v>2.7</v>
      </c>
      <c r="G45" s="3">
        <v>274.0</v>
      </c>
      <c r="H45" s="3">
        <v>9348.0</v>
      </c>
      <c r="I45" s="2"/>
      <c r="J45" s="2"/>
    </row>
    <row r="46">
      <c r="A46" s="1" t="s">
        <v>69</v>
      </c>
      <c r="B46" s="3">
        <v>-0.39</v>
      </c>
      <c r="C46" s="3" t="s">
        <v>70</v>
      </c>
      <c r="D46" s="3" t="s">
        <v>26</v>
      </c>
      <c r="E46" s="3">
        <v>235.15</v>
      </c>
      <c r="F46" s="3">
        <v>1.93</v>
      </c>
      <c r="G46" s="3">
        <v>276.0</v>
      </c>
      <c r="H46" s="3">
        <v>9349.0</v>
      </c>
      <c r="I46" s="2"/>
      <c r="J46" s="2"/>
    </row>
    <row r="47">
      <c r="A47" s="1" t="s">
        <v>71</v>
      </c>
      <c r="B47" s="3">
        <v>-0.76</v>
      </c>
      <c r="C47" s="3" t="s">
        <v>68</v>
      </c>
      <c r="D47" s="3" t="s">
        <v>26</v>
      </c>
      <c r="E47" s="3">
        <v>234.95</v>
      </c>
      <c r="F47" s="3">
        <v>1.86</v>
      </c>
      <c r="G47" s="3">
        <v>278.0</v>
      </c>
      <c r="H47" s="3">
        <v>935.0</v>
      </c>
      <c r="I47" s="2"/>
      <c r="J47" s="2"/>
    </row>
    <row r="48">
      <c r="A48" s="1" t="s">
        <v>72</v>
      </c>
      <c r="B48" s="3">
        <v>-1.4</v>
      </c>
      <c r="C48" s="3" t="s">
        <v>73</v>
      </c>
      <c r="D48" s="3" t="s">
        <v>26</v>
      </c>
      <c r="E48" s="3">
        <v>225.65</v>
      </c>
      <c r="F48" s="3">
        <v>1.72</v>
      </c>
      <c r="G48" s="3">
        <v>277.0</v>
      </c>
      <c r="H48" s="3">
        <v>9349.0</v>
      </c>
      <c r="I48" s="2"/>
      <c r="J48" s="2"/>
    </row>
    <row r="49">
      <c r="A49" s="1" t="s">
        <v>74</v>
      </c>
      <c r="B49" s="3">
        <v>-2.24</v>
      </c>
      <c r="C49" s="3" t="s">
        <v>75</v>
      </c>
      <c r="D49" s="3" t="s">
        <v>26</v>
      </c>
      <c r="E49" s="3">
        <v>222.55</v>
      </c>
      <c r="F49" s="3">
        <v>1.72</v>
      </c>
      <c r="G49" s="3">
        <v>273.0</v>
      </c>
      <c r="H49" s="3">
        <v>9351.0</v>
      </c>
      <c r="I49" s="2"/>
      <c r="J49" s="2"/>
    </row>
    <row r="50">
      <c r="A50" s="1" t="s">
        <v>76</v>
      </c>
      <c r="B50" s="3">
        <v>-3.13</v>
      </c>
      <c r="C50" s="3" t="s">
        <v>77</v>
      </c>
      <c r="D50" s="3" t="s">
        <v>26</v>
      </c>
      <c r="E50" s="3">
        <v>214.8</v>
      </c>
      <c r="F50" s="3">
        <v>1.66</v>
      </c>
      <c r="G50" s="3">
        <v>277.0</v>
      </c>
      <c r="H50" s="3">
        <v>9355.0</v>
      </c>
      <c r="I50" s="2"/>
      <c r="J50" s="2"/>
    </row>
    <row r="51">
      <c r="A51" s="1" t="s">
        <v>78</v>
      </c>
      <c r="B51" s="3">
        <v>-3.35</v>
      </c>
      <c r="C51" s="3">
        <v>88.25</v>
      </c>
      <c r="D51" s="3">
        <v>51.0</v>
      </c>
      <c r="E51" s="3">
        <v>216.39</v>
      </c>
      <c r="F51" s="3">
        <v>32.0</v>
      </c>
      <c r="G51" s="3">
        <v>213.45</v>
      </c>
      <c r="H51" s="3">
        <v>1.59</v>
      </c>
      <c r="I51" s="3">
        <v>266.0</v>
      </c>
      <c r="J51" s="3">
        <v>9358.0</v>
      </c>
    </row>
    <row r="52">
      <c r="A52" s="1" t="s">
        <v>79</v>
      </c>
      <c r="B52" s="3">
        <v>-0.68</v>
      </c>
      <c r="C52" s="3">
        <v>88.45</v>
      </c>
      <c r="D52" s="3">
        <v>225.0</v>
      </c>
      <c r="E52" s="3">
        <v>698.23</v>
      </c>
      <c r="F52" s="3">
        <v>57.0</v>
      </c>
      <c r="G52" s="3">
        <v>213.45</v>
      </c>
      <c r="H52" s="3">
        <v>1.66</v>
      </c>
      <c r="I52" s="3">
        <v>263.0</v>
      </c>
      <c r="J52" s="3">
        <v>9364.0</v>
      </c>
    </row>
    <row r="53">
      <c r="A53" s="1" t="s">
        <v>80</v>
      </c>
      <c r="B53" s="3">
        <v>1.76</v>
      </c>
      <c r="C53" s="3">
        <v>75.95</v>
      </c>
      <c r="D53" s="3">
        <v>371.0</v>
      </c>
      <c r="E53" s="3">
        <v>852.0</v>
      </c>
      <c r="F53" s="3">
        <v>64.0</v>
      </c>
      <c r="G53" s="3">
        <v>216.75</v>
      </c>
      <c r="H53" s="3">
        <v>2.28</v>
      </c>
      <c r="I53" s="3">
        <v>267.0</v>
      </c>
      <c r="J53" s="3">
        <v>9369.0</v>
      </c>
    </row>
    <row r="54">
      <c r="A54" s="1" t="s">
        <v>81</v>
      </c>
      <c r="B54" s="3">
        <v>3.51</v>
      </c>
      <c r="C54" s="3">
        <v>65.2</v>
      </c>
      <c r="D54" s="3">
        <v>469.0</v>
      </c>
      <c r="E54" s="3">
        <v>911.57</v>
      </c>
      <c r="F54" s="3">
        <v>69.0</v>
      </c>
      <c r="G54" s="3">
        <v>222.55</v>
      </c>
      <c r="H54" s="3">
        <v>2.83</v>
      </c>
      <c r="I54" s="3">
        <v>273.0</v>
      </c>
      <c r="J54" s="3">
        <v>937.0</v>
      </c>
    </row>
    <row r="55">
      <c r="A55" s="1" t="s">
        <v>82</v>
      </c>
      <c r="B55" s="3">
        <v>4.78</v>
      </c>
      <c r="C55" s="3">
        <v>55.95</v>
      </c>
      <c r="D55" s="3">
        <v>51.0</v>
      </c>
      <c r="E55" s="3">
        <v>941.18</v>
      </c>
      <c r="F55" s="3">
        <v>67.0</v>
      </c>
      <c r="G55" s="3">
        <v>226.6</v>
      </c>
      <c r="H55" s="3">
        <v>3.38</v>
      </c>
      <c r="I55" s="3">
        <v>286.0</v>
      </c>
      <c r="J55" s="3">
        <v>9366.0</v>
      </c>
    </row>
    <row r="56">
      <c r="A56" s="1" t="s">
        <v>83</v>
      </c>
      <c r="B56" s="3">
        <v>5.52</v>
      </c>
      <c r="C56" s="3">
        <v>49.8</v>
      </c>
      <c r="D56" s="3">
        <v>486.0</v>
      </c>
      <c r="E56" s="3">
        <v>918.91</v>
      </c>
      <c r="F56" s="3">
        <v>69.0</v>
      </c>
      <c r="G56" s="3">
        <v>24.35</v>
      </c>
      <c r="H56" s="3">
        <v>3.59</v>
      </c>
      <c r="I56" s="3">
        <v>295.0</v>
      </c>
      <c r="J56" s="3">
        <v>936.0</v>
      </c>
    </row>
    <row r="57">
      <c r="A57" s="1" t="s">
        <v>84</v>
      </c>
      <c r="B57" s="3">
        <v>5.81</v>
      </c>
      <c r="C57" s="3">
        <v>46.1</v>
      </c>
      <c r="D57" s="3">
        <v>377.0</v>
      </c>
      <c r="E57" s="3">
        <v>69.99</v>
      </c>
      <c r="F57" s="3">
        <v>108.0</v>
      </c>
      <c r="G57" s="3">
        <v>237.5</v>
      </c>
      <c r="H57" s="3">
        <v>3.59</v>
      </c>
      <c r="I57" s="3">
        <v>302.0</v>
      </c>
      <c r="J57" s="3">
        <v>9356.0</v>
      </c>
    </row>
    <row r="58">
      <c r="A58" s="1" t="s">
        <v>85</v>
      </c>
      <c r="B58" s="3">
        <v>5.76</v>
      </c>
      <c r="C58" s="3">
        <v>46.1</v>
      </c>
      <c r="D58" s="3">
        <v>283.0</v>
      </c>
      <c r="E58" s="3">
        <v>845.24</v>
      </c>
      <c r="F58" s="3">
        <v>45.0</v>
      </c>
      <c r="G58" s="3">
        <v>239.75</v>
      </c>
      <c r="H58" s="3">
        <v>3.52</v>
      </c>
      <c r="I58" s="3">
        <v>309.0</v>
      </c>
      <c r="J58" s="3">
        <v>9358.0</v>
      </c>
    </row>
    <row r="59">
      <c r="A59" s="1" t="s">
        <v>86</v>
      </c>
      <c r="B59" s="3">
        <v>5.19</v>
      </c>
      <c r="C59" s="3">
        <v>47.85</v>
      </c>
      <c r="D59" s="3">
        <v>113.0</v>
      </c>
      <c r="E59" s="3">
        <v>587.6</v>
      </c>
      <c r="F59" s="3">
        <v>32.0</v>
      </c>
      <c r="G59" s="3">
        <v>249.85</v>
      </c>
      <c r="H59" s="3">
        <v>3.24</v>
      </c>
      <c r="I59" s="3">
        <v>317.0</v>
      </c>
      <c r="J59" s="3">
        <v>9363.0</v>
      </c>
    </row>
    <row r="60">
      <c r="A60" s="1" t="s">
        <v>87</v>
      </c>
      <c r="B60" s="3">
        <v>4.5</v>
      </c>
      <c r="C60" s="3" t="s">
        <v>88</v>
      </c>
      <c r="D60" s="3" t="s">
        <v>26</v>
      </c>
      <c r="E60" s="3">
        <v>246.95</v>
      </c>
      <c r="F60" s="3">
        <v>2.48</v>
      </c>
      <c r="G60" s="3">
        <v>32.0</v>
      </c>
      <c r="H60" s="3">
        <v>9369.0</v>
      </c>
      <c r="I60" s="2"/>
      <c r="J60" s="2"/>
    </row>
    <row r="61">
      <c r="A61" s="1" t="s">
        <v>89</v>
      </c>
      <c r="B61" s="3">
        <v>2.82</v>
      </c>
      <c r="C61" s="3" t="s">
        <v>90</v>
      </c>
      <c r="D61" s="3" t="s">
        <v>26</v>
      </c>
      <c r="E61" s="3">
        <v>241.5</v>
      </c>
      <c r="F61" s="3">
        <v>2.0</v>
      </c>
      <c r="G61" s="3">
        <v>313.0</v>
      </c>
      <c r="H61" s="3">
        <v>9374.0</v>
      </c>
      <c r="I61" s="2"/>
      <c r="J61" s="2"/>
    </row>
    <row r="62">
      <c r="A62" s="1" t="s">
        <v>91</v>
      </c>
      <c r="B62" s="3">
        <v>1.86</v>
      </c>
      <c r="C62" s="3" t="s">
        <v>92</v>
      </c>
      <c r="D62" s="3" t="s">
        <v>26</v>
      </c>
      <c r="E62" s="3">
        <v>227.6</v>
      </c>
      <c r="F62" s="3">
        <v>1.93</v>
      </c>
      <c r="G62" s="3">
        <v>299.0</v>
      </c>
      <c r="H62" s="3">
        <v>9374.0</v>
      </c>
      <c r="I62" s="2"/>
      <c r="J62" s="2"/>
    </row>
    <row r="63">
      <c r="A63" s="1" t="s">
        <v>93</v>
      </c>
      <c r="B63" s="3">
        <v>0.73</v>
      </c>
      <c r="C63" s="3" t="s">
        <v>94</v>
      </c>
      <c r="D63" s="3" t="s">
        <v>26</v>
      </c>
      <c r="E63" s="3">
        <v>224.1</v>
      </c>
      <c r="F63" s="3">
        <v>2.0</v>
      </c>
      <c r="G63" s="3">
        <v>302.0</v>
      </c>
      <c r="H63" s="3">
        <v>9378.0</v>
      </c>
      <c r="I63" s="2"/>
      <c r="J63" s="2"/>
    </row>
    <row r="64">
      <c r="A64" s="1" t="s">
        <v>95</v>
      </c>
      <c r="B64" s="3">
        <v>-0.29</v>
      </c>
      <c r="C64" s="3" t="s">
        <v>96</v>
      </c>
      <c r="D64" s="3" t="s">
        <v>26</v>
      </c>
      <c r="E64" s="3">
        <v>221.75</v>
      </c>
      <c r="F64" s="3">
        <v>2.7</v>
      </c>
      <c r="G64" s="3">
        <v>306.0</v>
      </c>
      <c r="H64" s="3">
        <v>9382.0</v>
      </c>
      <c r="I64" s="2"/>
      <c r="J64" s="2"/>
    </row>
    <row r="65">
      <c r="A65" s="1" t="s">
        <v>97</v>
      </c>
      <c r="B65" s="3">
        <v>-1.15</v>
      </c>
      <c r="C65" s="3" t="s">
        <v>98</v>
      </c>
      <c r="D65" s="3" t="s">
        <v>26</v>
      </c>
      <c r="E65" s="3">
        <v>219.85</v>
      </c>
      <c r="F65" s="3">
        <v>2.7</v>
      </c>
      <c r="G65" s="3">
        <v>299.0</v>
      </c>
      <c r="H65" s="3">
        <v>9384.0</v>
      </c>
      <c r="I65" s="2"/>
      <c r="J65" s="2"/>
    </row>
    <row r="66">
      <c r="A66" s="1" t="s">
        <v>99</v>
      </c>
      <c r="B66" s="3">
        <v>-1.97</v>
      </c>
      <c r="C66" s="3" t="s">
        <v>100</v>
      </c>
      <c r="D66" s="3" t="s">
        <v>26</v>
      </c>
      <c r="E66" s="3">
        <v>218.65</v>
      </c>
      <c r="F66" s="3">
        <v>2.0</v>
      </c>
      <c r="G66" s="3">
        <v>295.0</v>
      </c>
      <c r="H66" s="3">
        <v>9386.0</v>
      </c>
      <c r="I66" s="2"/>
      <c r="J66" s="2"/>
    </row>
    <row r="67">
      <c r="A67" s="1" t="s">
        <v>101</v>
      </c>
      <c r="B67" s="3">
        <v>-2.55</v>
      </c>
      <c r="C67" s="3" t="s">
        <v>102</v>
      </c>
      <c r="D67" s="3" t="s">
        <v>26</v>
      </c>
      <c r="E67" s="3">
        <v>217.15</v>
      </c>
      <c r="F67" s="3">
        <v>1.93</v>
      </c>
      <c r="G67" s="3">
        <v>292.0</v>
      </c>
      <c r="H67" s="3">
        <v>9387.0</v>
      </c>
      <c r="I67" s="2"/>
      <c r="J67" s="2"/>
    </row>
    <row r="68">
      <c r="A68" s="1" t="s">
        <v>103</v>
      </c>
      <c r="B68" s="3">
        <v>-2.84</v>
      </c>
      <c r="C68" s="3" t="s">
        <v>102</v>
      </c>
      <c r="D68" s="3" t="s">
        <v>26</v>
      </c>
      <c r="E68" s="3">
        <v>218.2</v>
      </c>
      <c r="F68" s="3">
        <v>1.86</v>
      </c>
      <c r="G68" s="3">
        <v>29.0</v>
      </c>
      <c r="H68" s="3">
        <v>9385.0</v>
      </c>
      <c r="I68" s="2"/>
      <c r="J68" s="2"/>
    </row>
    <row r="69">
      <c r="A69" s="1" t="s">
        <v>104</v>
      </c>
      <c r="B69" s="3">
        <v>-2.9</v>
      </c>
      <c r="C69" s="3" t="s">
        <v>105</v>
      </c>
      <c r="D69" s="3" t="s">
        <v>26</v>
      </c>
      <c r="E69" s="3">
        <v>217.15</v>
      </c>
      <c r="F69" s="3">
        <v>1.72</v>
      </c>
      <c r="G69" s="3">
        <v>284.0</v>
      </c>
      <c r="H69" s="3">
        <v>9383.0</v>
      </c>
      <c r="I69" s="2"/>
      <c r="J69" s="2"/>
    </row>
    <row r="70">
      <c r="A70" s="1" t="s">
        <v>106</v>
      </c>
      <c r="B70" s="3">
        <v>-3.2</v>
      </c>
      <c r="C70" s="3" t="s">
        <v>105</v>
      </c>
      <c r="D70" s="3" t="s">
        <v>26</v>
      </c>
      <c r="E70" s="3">
        <v>217.3</v>
      </c>
      <c r="F70" s="3">
        <v>1.66</v>
      </c>
      <c r="G70" s="3">
        <v>273.0</v>
      </c>
      <c r="H70" s="3">
        <v>9382.0</v>
      </c>
      <c r="I70" s="2"/>
      <c r="J70" s="2"/>
    </row>
    <row r="71">
      <c r="A71" s="1" t="s">
        <v>107</v>
      </c>
      <c r="B71" s="3">
        <v>-3.28</v>
      </c>
      <c r="C71" s="3" t="s">
        <v>105</v>
      </c>
      <c r="D71" s="3" t="s">
        <v>26</v>
      </c>
      <c r="E71" s="3">
        <v>217.5</v>
      </c>
      <c r="F71" s="3">
        <v>1.72</v>
      </c>
      <c r="G71" s="3">
        <v>262.0</v>
      </c>
      <c r="H71" s="3">
        <v>9383.0</v>
      </c>
      <c r="I71" s="2"/>
      <c r="J71" s="2"/>
    </row>
    <row r="72">
      <c r="A72" s="1" t="s">
        <v>108</v>
      </c>
      <c r="B72" s="3">
        <v>-3.51</v>
      </c>
      <c r="C72" s="3" t="s">
        <v>109</v>
      </c>
      <c r="D72" s="3" t="s">
        <v>26</v>
      </c>
      <c r="E72" s="3">
        <v>217.7</v>
      </c>
      <c r="F72" s="3">
        <v>1.86</v>
      </c>
      <c r="G72" s="3">
        <v>26.0</v>
      </c>
      <c r="H72" s="3">
        <v>9385.0</v>
      </c>
      <c r="I72" s="2"/>
      <c r="J72" s="2"/>
    </row>
    <row r="73">
      <c r="A73" s="1" t="s">
        <v>110</v>
      </c>
      <c r="B73" s="3">
        <v>-3.52</v>
      </c>
      <c r="C73" s="3" t="s">
        <v>109</v>
      </c>
      <c r="D73" s="3" t="s">
        <v>26</v>
      </c>
      <c r="E73" s="3">
        <v>219.5</v>
      </c>
      <c r="F73" s="3">
        <v>1.79</v>
      </c>
      <c r="G73" s="3">
        <v>258.0</v>
      </c>
      <c r="H73" s="3">
        <v>9387.0</v>
      </c>
      <c r="I73" s="2"/>
      <c r="J73" s="2"/>
    </row>
    <row r="74">
      <c r="A74" s="1" t="s">
        <v>111</v>
      </c>
      <c r="B74" s="3">
        <v>-3.55</v>
      </c>
      <c r="C74" s="3" t="s">
        <v>112</v>
      </c>
      <c r="D74" s="3" t="s">
        <v>26</v>
      </c>
      <c r="E74" s="3">
        <v>217.5</v>
      </c>
      <c r="F74" s="3">
        <v>2.7</v>
      </c>
      <c r="G74" s="3">
        <v>255.0</v>
      </c>
      <c r="H74" s="3">
        <v>9386.0</v>
      </c>
      <c r="I74" s="2"/>
      <c r="J74" s="2"/>
    </row>
    <row r="75">
      <c r="A75" s="1" t="s">
        <v>113</v>
      </c>
      <c r="B75" s="3">
        <v>-3.31</v>
      </c>
      <c r="C75" s="3">
        <v>84.8</v>
      </c>
      <c r="D75" s="3">
        <v>63.0</v>
      </c>
      <c r="E75" s="3">
        <v>433.4</v>
      </c>
      <c r="F75" s="3">
        <v>25.0</v>
      </c>
      <c r="G75" s="3">
        <v>22.5</v>
      </c>
      <c r="H75" s="3">
        <v>2.0</v>
      </c>
      <c r="I75" s="3">
        <v>25.0</v>
      </c>
      <c r="J75" s="3">
        <v>9389.0</v>
      </c>
    </row>
    <row r="76">
      <c r="A76" s="1" t="s">
        <v>114</v>
      </c>
      <c r="B76" s="3">
        <v>-0.77</v>
      </c>
      <c r="C76" s="3">
        <v>78.6</v>
      </c>
      <c r="D76" s="3">
        <v>222.0</v>
      </c>
      <c r="E76" s="3">
        <v>668.4</v>
      </c>
      <c r="F76" s="3">
        <v>61.0</v>
      </c>
      <c r="G76" s="3">
        <v>219.25</v>
      </c>
      <c r="H76" s="3">
        <v>1.72</v>
      </c>
      <c r="I76" s="3">
        <v>251.0</v>
      </c>
      <c r="J76" s="3">
        <v>9391.0</v>
      </c>
    </row>
    <row r="77">
      <c r="A77" s="1" t="s">
        <v>115</v>
      </c>
      <c r="B77" s="3">
        <v>1.78</v>
      </c>
      <c r="C77" s="3">
        <v>67.5</v>
      </c>
      <c r="D77" s="3">
        <v>363.0</v>
      </c>
      <c r="E77" s="3">
        <v>792.35</v>
      </c>
      <c r="F77" s="3">
        <v>77.0</v>
      </c>
      <c r="G77" s="3">
        <v>221.95</v>
      </c>
      <c r="H77" s="3">
        <v>2.7</v>
      </c>
      <c r="I77" s="3">
        <v>258.0</v>
      </c>
      <c r="J77" s="3">
        <v>9395.0</v>
      </c>
    </row>
    <row r="78">
      <c r="A78" s="1" t="s">
        <v>116</v>
      </c>
      <c r="B78" s="3">
        <v>3.58</v>
      </c>
      <c r="C78" s="3">
        <v>6.3</v>
      </c>
      <c r="D78" s="3">
        <v>456.0</v>
      </c>
      <c r="E78" s="3">
        <v>839.0</v>
      </c>
      <c r="F78" s="3">
        <v>87.0</v>
      </c>
      <c r="G78" s="3">
        <v>225.85</v>
      </c>
      <c r="H78" s="3">
        <v>2.21</v>
      </c>
      <c r="I78" s="3">
        <v>259.0</v>
      </c>
      <c r="J78" s="3">
        <v>9394.0</v>
      </c>
    </row>
    <row r="79">
      <c r="A79" s="1" t="s">
        <v>117</v>
      </c>
      <c r="B79" s="3">
        <v>4.96</v>
      </c>
      <c r="C79" s="3">
        <v>55.95</v>
      </c>
      <c r="D79" s="3">
        <v>497.0</v>
      </c>
      <c r="E79" s="3">
        <v>87.64</v>
      </c>
      <c r="F79" s="3">
        <v>86.0</v>
      </c>
      <c r="G79" s="3">
        <v>23.1</v>
      </c>
      <c r="H79" s="3">
        <v>2.55</v>
      </c>
      <c r="I79" s="3">
        <v>261.0</v>
      </c>
      <c r="J79" s="3">
        <v>9389.0</v>
      </c>
    </row>
    <row r="80">
      <c r="A80" s="1" t="s">
        <v>118</v>
      </c>
      <c r="B80" s="3">
        <v>5.71</v>
      </c>
      <c r="C80" s="3">
        <v>51.95</v>
      </c>
      <c r="D80" s="3">
        <v>48.0</v>
      </c>
      <c r="E80" s="3">
        <v>878.1</v>
      </c>
      <c r="F80" s="3">
        <v>8.0</v>
      </c>
      <c r="G80" s="3">
        <v>231.65</v>
      </c>
      <c r="H80" s="3">
        <v>3.3</v>
      </c>
      <c r="I80" s="3">
        <v>263.0</v>
      </c>
      <c r="J80" s="3">
        <v>9383.0</v>
      </c>
    </row>
    <row r="81">
      <c r="A81" s="1" t="s">
        <v>119</v>
      </c>
      <c r="B81" s="3">
        <v>5.93</v>
      </c>
      <c r="C81" s="3">
        <v>51.95</v>
      </c>
      <c r="D81" s="3">
        <v>401.0</v>
      </c>
      <c r="E81" s="3">
        <v>838.19</v>
      </c>
      <c r="F81" s="3">
        <v>73.0</v>
      </c>
      <c r="G81" s="3">
        <v>232.2</v>
      </c>
      <c r="H81" s="3">
        <v>3.24</v>
      </c>
      <c r="I81" s="3">
        <v>264.0</v>
      </c>
      <c r="J81" s="3">
        <v>9378.0</v>
      </c>
    </row>
    <row r="82">
      <c r="A82" s="1" t="s">
        <v>120</v>
      </c>
      <c r="B82" s="3">
        <v>5.77</v>
      </c>
      <c r="C82" s="3">
        <v>51.95</v>
      </c>
      <c r="D82" s="3">
        <v>271.0</v>
      </c>
      <c r="E82" s="3">
        <v>729.34</v>
      </c>
      <c r="F82" s="3">
        <v>64.0</v>
      </c>
      <c r="G82" s="3">
        <v>233.2</v>
      </c>
      <c r="H82" s="3">
        <v>3.24</v>
      </c>
      <c r="I82" s="3">
        <v>263.0</v>
      </c>
      <c r="J82" s="3">
        <v>9375.0</v>
      </c>
    </row>
    <row r="83">
      <c r="A83" s="1" t="s">
        <v>121</v>
      </c>
      <c r="B83" s="3">
        <v>5.8</v>
      </c>
      <c r="C83" s="3">
        <v>58.2</v>
      </c>
      <c r="D83" s="3">
        <v>112.0</v>
      </c>
      <c r="E83" s="3">
        <v>541.5</v>
      </c>
      <c r="F83" s="3">
        <v>36.0</v>
      </c>
      <c r="G83" s="3">
        <v>233.95</v>
      </c>
      <c r="H83" s="3">
        <v>2.69</v>
      </c>
      <c r="I83" s="3">
        <v>256.0</v>
      </c>
      <c r="J83" s="3">
        <v>9374.0</v>
      </c>
    </row>
    <row r="84">
      <c r="A84" s="1" t="s">
        <v>122</v>
      </c>
      <c r="B84" s="3">
        <v>3.43</v>
      </c>
      <c r="C84" s="3" t="s">
        <v>123</v>
      </c>
      <c r="D84" s="3" t="s">
        <v>26</v>
      </c>
      <c r="E84" s="3">
        <v>232.4</v>
      </c>
      <c r="F84" s="3">
        <v>2.55</v>
      </c>
      <c r="G84" s="3">
        <v>25.0</v>
      </c>
      <c r="H84" s="3">
        <v>9374.0</v>
      </c>
      <c r="I84" s="2"/>
      <c r="J84" s="2"/>
    </row>
    <row r="85">
      <c r="A85" s="1" t="s">
        <v>124</v>
      </c>
      <c r="B85" s="3">
        <v>2.0</v>
      </c>
      <c r="C85" s="3" t="s">
        <v>125</v>
      </c>
      <c r="D85" s="3" t="s">
        <v>26</v>
      </c>
      <c r="E85" s="3">
        <v>232.2</v>
      </c>
      <c r="F85" s="3">
        <v>2.55</v>
      </c>
      <c r="G85" s="3">
        <v>25.0</v>
      </c>
      <c r="H85" s="3">
        <v>9375.0</v>
      </c>
      <c r="I85" s="2"/>
      <c r="J85" s="2"/>
    </row>
    <row r="86">
      <c r="A86" s="1" t="s">
        <v>126</v>
      </c>
      <c r="B86" s="3">
        <v>1.93</v>
      </c>
      <c r="C86" s="3" t="s">
        <v>125</v>
      </c>
      <c r="D86" s="3" t="s">
        <v>26</v>
      </c>
      <c r="E86" s="3">
        <v>233.0</v>
      </c>
      <c r="F86" s="3">
        <v>2.9</v>
      </c>
      <c r="G86" s="3">
        <v>246.0</v>
      </c>
      <c r="H86" s="3">
        <v>9375.0</v>
      </c>
      <c r="I86" s="2"/>
      <c r="J86" s="2"/>
    </row>
    <row r="87">
      <c r="A87" s="1" t="s">
        <v>127</v>
      </c>
      <c r="B87" s="3">
        <v>1.51</v>
      </c>
      <c r="C87" s="3" t="s">
        <v>128</v>
      </c>
      <c r="D87" s="3" t="s">
        <v>26</v>
      </c>
      <c r="E87" s="3">
        <v>236.5</v>
      </c>
      <c r="F87" s="3">
        <v>2.9</v>
      </c>
      <c r="G87" s="3">
        <v>247.0</v>
      </c>
      <c r="H87" s="3">
        <v>9377.0</v>
      </c>
      <c r="I87" s="2"/>
      <c r="J87" s="2"/>
    </row>
    <row r="88">
      <c r="A88" s="1" t="s">
        <v>129</v>
      </c>
      <c r="B88" s="3">
        <v>1.16</v>
      </c>
      <c r="C88" s="3" t="s">
        <v>130</v>
      </c>
      <c r="D88" s="3" t="s">
        <v>26</v>
      </c>
      <c r="E88" s="3">
        <v>237.65</v>
      </c>
      <c r="F88" s="3">
        <v>2.83</v>
      </c>
      <c r="G88" s="3">
        <v>243.0</v>
      </c>
      <c r="H88" s="3">
        <v>9377.0</v>
      </c>
      <c r="I88" s="2"/>
      <c r="J88" s="2"/>
    </row>
    <row r="89">
      <c r="A89" s="1" t="s">
        <v>131</v>
      </c>
      <c r="B89" s="3">
        <v>1.8</v>
      </c>
      <c r="C89" s="3" t="s">
        <v>132</v>
      </c>
      <c r="D89" s="3" t="s">
        <v>26</v>
      </c>
      <c r="E89" s="3">
        <v>254.5</v>
      </c>
      <c r="F89" s="3">
        <v>2.62</v>
      </c>
      <c r="G89" s="3">
        <v>24.0</v>
      </c>
      <c r="H89" s="3">
        <v>9374.0</v>
      </c>
      <c r="I89" s="2"/>
      <c r="J89" s="2"/>
    </row>
    <row r="90">
      <c r="A90" s="1" t="s">
        <v>133</v>
      </c>
      <c r="B90" s="3">
        <v>0.74</v>
      </c>
      <c r="C90" s="3" t="s">
        <v>132</v>
      </c>
      <c r="D90" s="3" t="s">
        <v>26</v>
      </c>
      <c r="E90" s="3">
        <v>248.65</v>
      </c>
      <c r="F90" s="3">
        <v>2.48</v>
      </c>
      <c r="G90" s="3">
        <v>237.0</v>
      </c>
      <c r="H90" s="3">
        <v>9371.0</v>
      </c>
      <c r="I90" s="2"/>
      <c r="J90" s="2"/>
    </row>
    <row r="91">
      <c r="A91" s="1" t="s">
        <v>134</v>
      </c>
      <c r="B91" s="3">
        <v>0.54</v>
      </c>
      <c r="C91" s="3" t="s">
        <v>135</v>
      </c>
      <c r="D91" s="3" t="s">
        <v>26</v>
      </c>
      <c r="E91" s="3">
        <v>254.1</v>
      </c>
      <c r="F91" s="3">
        <v>2.41</v>
      </c>
      <c r="G91" s="3">
        <v>236.0</v>
      </c>
      <c r="H91" s="3">
        <v>937.0</v>
      </c>
      <c r="I91" s="2"/>
      <c r="J91" s="2"/>
    </row>
    <row r="92">
      <c r="A92" s="1" t="s">
        <v>136</v>
      </c>
      <c r="B92" s="3">
        <v>0.16</v>
      </c>
      <c r="C92" s="3" t="s">
        <v>135</v>
      </c>
      <c r="D92" s="3" t="s">
        <v>26</v>
      </c>
      <c r="E92" s="3">
        <v>239.9</v>
      </c>
      <c r="F92" s="3">
        <v>2.48</v>
      </c>
      <c r="G92" s="3">
        <v>237.0</v>
      </c>
      <c r="H92" s="3">
        <v>9367.0</v>
      </c>
      <c r="I92" s="2"/>
      <c r="J92" s="2"/>
    </row>
    <row r="93">
      <c r="A93" s="1" t="s">
        <v>137</v>
      </c>
      <c r="B93" s="3">
        <v>0.4</v>
      </c>
      <c r="C93" s="3" t="s">
        <v>68</v>
      </c>
      <c r="D93" s="3" t="s">
        <v>26</v>
      </c>
      <c r="E93" s="3">
        <v>244.5</v>
      </c>
      <c r="F93" s="3">
        <v>2.62</v>
      </c>
      <c r="G93" s="3">
        <v>237.0</v>
      </c>
      <c r="H93" s="3">
        <v>9367.0</v>
      </c>
      <c r="I93" s="2"/>
      <c r="J93" s="2"/>
    </row>
    <row r="94">
      <c r="A94" s="1" t="s">
        <v>138</v>
      </c>
      <c r="B94" s="3">
        <v>-0.14</v>
      </c>
      <c r="C94" s="3" t="s">
        <v>68</v>
      </c>
      <c r="D94" s="3" t="s">
        <v>26</v>
      </c>
      <c r="E94" s="3">
        <v>239.2</v>
      </c>
      <c r="F94" s="3">
        <v>2.62</v>
      </c>
      <c r="G94" s="3">
        <v>238.0</v>
      </c>
      <c r="H94" s="3">
        <v>9366.0</v>
      </c>
      <c r="I94" s="2"/>
      <c r="J94" s="2"/>
    </row>
    <row r="95">
      <c r="A95" s="1" t="s">
        <v>139</v>
      </c>
      <c r="B95" s="3">
        <v>-0.23</v>
      </c>
      <c r="C95" s="3" t="s">
        <v>140</v>
      </c>
      <c r="D95" s="3" t="s">
        <v>26</v>
      </c>
      <c r="E95" s="3">
        <v>245.95</v>
      </c>
      <c r="F95" s="3">
        <v>2.55</v>
      </c>
      <c r="G95" s="3">
        <v>24.0</v>
      </c>
      <c r="H95" s="3">
        <v>9363.0</v>
      </c>
      <c r="I95" s="2"/>
      <c r="J95" s="2"/>
    </row>
    <row r="96">
      <c r="A96" s="1" t="s">
        <v>141</v>
      </c>
      <c r="B96" s="3">
        <v>-0.12</v>
      </c>
      <c r="C96" s="3" t="s">
        <v>142</v>
      </c>
      <c r="D96" s="3" t="s">
        <v>26</v>
      </c>
      <c r="E96" s="3">
        <v>268.2</v>
      </c>
      <c r="F96" s="3">
        <v>2.48</v>
      </c>
      <c r="G96" s="3">
        <v>243.0</v>
      </c>
      <c r="H96" s="3">
        <v>9358.0</v>
      </c>
      <c r="I96" s="2"/>
      <c r="J96" s="2"/>
    </row>
    <row r="97">
      <c r="A97" s="1" t="s">
        <v>143</v>
      </c>
      <c r="B97" s="3">
        <v>0.5</v>
      </c>
      <c r="C97" s="3" t="s">
        <v>144</v>
      </c>
      <c r="D97" s="3" t="s">
        <v>26</v>
      </c>
      <c r="E97" s="3">
        <v>294.55</v>
      </c>
      <c r="F97" s="3">
        <v>2.34</v>
      </c>
      <c r="G97" s="3">
        <v>243.0</v>
      </c>
      <c r="H97" s="3">
        <v>9357.0</v>
      </c>
      <c r="I97" s="2"/>
      <c r="J97" s="2"/>
    </row>
    <row r="98">
      <c r="A98" s="1" t="s">
        <v>145</v>
      </c>
      <c r="B98" s="3">
        <v>-0.4</v>
      </c>
      <c r="C98" s="3" t="s">
        <v>142</v>
      </c>
      <c r="D98" s="3" t="s">
        <v>26</v>
      </c>
      <c r="E98" s="3">
        <v>266.5</v>
      </c>
      <c r="F98" s="3">
        <v>2.55</v>
      </c>
      <c r="G98" s="3">
        <v>234.0</v>
      </c>
      <c r="H98" s="3">
        <v>9355.0</v>
      </c>
      <c r="I98" s="2"/>
      <c r="J98" s="2"/>
    </row>
    <row r="99">
      <c r="A99" s="1" t="s">
        <v>146</v>
      </c>
      <c r="B99" s="3">
        <v>0.1</v>
      </c>
      <c r="C99" s="3">
        <v>99.4</v>
      </c>
      <c r="D99" s="3">
        <v>5.0</v>
      </c>
      <c r="E99" s="3">
        <v>193.6</v>
      </c>
      <c r="F99" s="3">
        <v>33.0</v>
      </c>
      <c r="G99" s="3">
        <v>281.75</v>
      </c>
      <c r="H99" s="3">
        <v>2.48</v>
      </c>
      <c r="I99" s="3">
        <v>235.0</v>
      </c>
      <c r="J99" s="3">
        <v>9356.0</v>
      </c>
    </row>
    <row r="100">
      <c r="A100" s="1" t="s">
        <v>147</v>
      </c>
      <c r="B100" s="3">
        <v>0.97</v>
      </c>
      <c r="C100" s="3">
        <v>88.55</v>
      </c>
      <c r="D100" s="3">
        <v>156.0</v>
      </c>
      <c r="E100" s="3">
        <v>186.53</v>
      </c>
      <c r="F100" s="3">
        <v>111.0</v>
      </c>
      <c r="G100" s="3">
        <v>305.0</v>
      </c>
      <c r="H100" s="3">
        <v>3.66</v>
      </c>
      <c r="I100" s="3">
        <v>245.0</v>
      </c>
      <c r="J100" s="3">
        <v>9358.0</v>
      </c>
    </row>
    <row r="101">
      <c r="A101" s="1" t="s">
        <v>148</v>
      </c>
      <c r="B101" s="3">
        <v>1.76</v>
      </c>
      <c r="C101" s="3">
        <v>85.3</v>
      </c>
      <c r="D101" s="3">
        <v>151.0</v>
      </c>
      <c r="E101" s="3">
        <v>13.82</v>
      </c>
      <c r="F101" s="3">
        <v>146.0</v>
      </c>
      <c r="G101" s="3">
        <v>299.0</v>
      </c>
      <c r="H101" s="3">
        <v>3.86</v>
      </c>
      <c r="I101" s="3">
        <v>249.0</v>
      </c>
      <c r="J101" s="3">
        <v>9361.0</v>
      </c>
    </row>
    <row r="102">
      <c r="A102" s="1" t="s">
        <v>149</v>
      </c>
      <c r="B102" s="3">
        <v>2.81</v>
      </c>
      <c r="C102" s="3">
        <v>82.2</v>
      </c>
      <c r="D102" s="3">
        <v>254.0</v>
      </c>
      <c r="E102" s="3">
        <v>83.91</v>
      </c>
      <c r="F102" s="3">
        <v>217.0</v>
      </c>
      <c r="G102" s="3">
        <v>313.3</v>
      </c>
      <c r="H102" s="3">
        <v>3.79</v>
      </c>
      <c r="I102" s="3">
        <v>255.0</v>
      </c>
      <c r="J102" s="3">
        <v>9357.0</v>
      </c>
    </row>
    <row r="103">
      <c r="A103" s="1" t="s">
        <v>150</v>
      </c>
      <c r="B103" s="3">
        <v>3.7</v>
      </c>
      <c r="C103" s="3">
        <v>79.15</v>
      </c>
      <c r="D103" s="3">
        <v>249.0</v>
      </c>
      <c r="E103" s="3">
        <v>5.68</v>
      </c>
      <c r="F103" s="3">
        <v>225.0</v>
      </c>
      <c r="G103" s="3">
        <v>305.95</v>
      </c>
      <c r="H103" s="3">
        <v>4.14</v>
      </c>
      <c r="I103" s="3">
        <v>264.0</v>
      </c>
      <c r="J103" s="3">
        <v>9352.0</v>
      </c>
    </row>
    <row r="104">
      <c r="A104" s="1" t="s">
        <v>151</v>
      </c>
      <c r="B104" s="3">
        <v>4.6</v>
      </c>
      <c r="C104" s="3">
        <v>79.15</v>
      </c>
      <c r="D104" s="3" t="s">
        <v>152</v>
      </c>
      <c r="E104" s="3">
        <v>64.0</v>
      </c>
      <c r="F104" s="3">
        <v>312.95</v>
      </c>
      <c r="G104" s="3">
        <v>3.72</v>
      </c>
      <c r="H104" s="3">
        <v>268.0</v>
      </c>
      <c r="I104" s="3">
        <v>9344.0</v>
      </c>
      <c r="J104" s="2"/>
    </row>
    <row r="105">
      <c r="A105" s="1" t="s">
        <v>153</v>
      </c>
      <c r="B105" s="3">
        <v>4.35</v>
      </c>
      <c r="C105" s="3">
        <v>79.2</v>
      </c>
      <c r="D105" s="3" t="s">
        <v>154</v>
      </c>
      <c r="E105" s="3">
        <v>123.0</v>
      </c>
      <c r="F105" s="3">
        <v>302.85</v>
      </c>
      <c r="G105" s="3">
        <v>3.1</v>
      </c>
      <c r="H105" s="3">
        <v>262.0</v>
      </c>
      <c r="I105" s="3">
        <v>9339.0</v>
      </c>
      <c r="J105" s="2"/>
    </row>
    <row r="106">
      <c r="A106" s="1" t="s">
        <v>155</v>
      </c>
      <c r="B106" s="3">
        <v>3.84</v>
      </c>
      <c r="C106" s="3">
        <v>85.45</v>
      </c>
      <c r="D106" s="3">
        <v>116.0</v>
      </c>
      <c r="E106" s="3">
        <v>17.47</v>
      </c>
      <c r="F106" s="3">
        <v>111.0</v>
      </c>
      <c r="G106" s="3">
        <v>302.85</v>
      </c>
      <c r="H106" s="3">
        <v>2.9</v>
      </c>
      <c r="I106" s="3">
        <v>259.0</v>
      </c>
      <c r="J106" s="3">
        <v>9336.0</v>
      </c>
    </row>
    <row r="107">
      <c r="A107" s="1" t="s">
        <v>156</v>
      </c>
      <c r="B107" s="3">
        <v>3.6</v>
      </c>
      <c r="C107" s="3">
        <v>82.25</v>
      </c>
      <c r="D107" s="3">
        <v>104.0</v>
      </c>
      <c r="E107" s="3">
        <v>406.13</v>
      </c>
      <c r="F107" s="3">
        <v>46.0</v>
      </c>
      <c r="G107" s="3">
        <v>264.95</v>
      </c>
      <c r="H107" s="3">
        <v>2.69</v>
      </c>
      <c r="I107" s="3">
        <v>261.0</v>
      </c>
      <c r="J107" s="3">
        <v>9336.0</v>
      </c>
    </row>
    <row r="108">
      <c r="A108" s="1" t="s">
        <v>157</v>
      </c>
      <c r="B108" s="3">
        <v>2.83</v>
      </c>
      <c r="C108" s="3" t="s">
        <v>158</v>
      </c>
      <c r="D108" s="3" t="s">
        <v>26</v>
      </c>
      <c r="E108" s="3">
        <v>269.4</v>
      </c>
      <c r="F108" s="3">
        <v>2.14</v>
      </c>
      <c r="G108" s="3">
        <v>255.0</v>
      </c>
      <c r="H108" s="3">
        <v>9336.0</v>
      </c>
      <c r="I108" s="2"/>
      <c r="J108" s="2"/>
    </row>
    <row r="109">
      <c r="A109" s="1" t="s">
        <v>159</v>
      </c>
      <c r="B109" s="3">
        <v>1.87</v>
      </c>
      <c r="C109" s="3" t="s">
        <v>160</v>
      </c>
      <c r="D109" s="3" t="s">
        <v>26</v>
      </c>
      <c r="E109" s="3">
        <v>26.85</v>
      </c>
      <c r="F109" s="3">
        <v>2.7</v>
      </c>
      <c r="G109" s="3">
        <v>24.0</v>
      </c>
      <c r="H109" s="3">
        <v>934.0</v>
      </c>
      <c r="I109" s="2"/>
      <c r="J109" s="2"/>
    </row>
    <row r="110">
      <c r="A110" s="1" t="s">
        <v>161</v>
      </c>
      <c r="B110" s="3">
        <v>2.4</v>
      </c>
      <c r="C110" s="3" t="s">
        <v>162</v>
      </c>
      <c r="D110" s="3" t="s">
        <v>26</v>
      </c>
      <c r="E110" s="3">
        <v>299.55</v>
      </c>
      <c r="F110" s="3">
        <v>2.0</v>
      </c>
      <c r="G110" s="3">
        <v>257.0</v>
      </c>
      <c r="H110" s="3">
        <v>9343.0</v>
      </c>
      <c r="I110" s="2"/>
      <c r="J110" s="2"/>
    </row>
    <row r="111">
      <c r="A111" s="1" t="s">
        <v>163</v>
      </c>
      <c r="B111" s="3">
        <v>1.2</v>
      </c>
      <c r="C111" s="3" t="s">
        <v>164</v>
      </c>
      <c r="D111" s="3" t="s">
        <v>26</v>
      </c>
      <c r="E111" s="3">
        <v>262.2</v>
      </c>
      <c r="F111" s="3">
        <v>1.86</v>
      </c>
      <c r="G111" s="3">
        <v>245.0</v>
      </c>
      <c r="H111" s="3">
        <v>9343.0</v>
      </c>
      <c r="I111" s="2"/>
      <c r="J111" s="2"/>
    </row>
    <row r="112">
      <c r="A112" s="1" t="s">
        <v>165</v>
      </c>
      <c r="B112" s="3">
        <v>0.64</v>
      </c>
      <c r="C112" s="3" t="s">
        <v>164</v>
      </c>
      <c r="D112" s="3" t="s">
        <v>26</v>
      </c>
      <c r="E112" s="3">
        <v>259.3</v>
      </c>
      <c r="F112" s="3">
        <v>1.79</v>
      </c>
      <c r="G112" s="3">
        <v>234.0</v>
      </c>
      <c r="H112" s="3">
        <v>9344.0</v>
      </c>
      <c r="I112" s="2"/>
      <c r="J112" s="2"/>
    </row>
    <row r="113">
      <c r="A113" s="1" t="s">
        <v>166</v>
      </c>
      <c r="B113" s="3">
        <v>0.8</v>
      </c>
      <c r="C113" s="3" t="s">
        <v>142</v>
      </c>
      <c r="D113" s="3" t="s">
        <v>26</v>
      </c>
      <c r="E113" s="3">
        <v>248.3</v>
      </c>
      <c r="F113" s="3">
        <v>1.79</v>
      </c>
      <c r="G113" s="3">
        <v>228.0</v>
      </c>
      <c r="H113" s="3">
        <v>9345.0</v>
      </c>
      <c r="I113" s="2"/>
      <c r="J113" s="2"/>
    </row>
    <row r="114">
      <c r="A114" s="1" t="s">
        <v>167</v>
      </c>
      <c r="B114" s="3">
        <v>-0.53</v>
      </c>
      <c r="C114" s="3" t="s">
        <v>142</v>
      </c>
      <c r="D114" s="3" t="s">
        <v>26</v>
      </c>
      <c r="E114" s="3">
        <v>236.3</v>
      </c>
      <c r="F114" s="3">
        <v>1.79</v>
      </c>
      <c r="G114" s="3">
        <v>224.0</v>
      </c>
      <c r="H114" s="3">
        <v>9344.0</v>
      </c>
      <c r="I114" s="2"/>
      <c r="J114" s="2"/>
    </row>
    <row r="115">
      <c r="A115" s="1" t="s">
        <v>168</v>
      </c>
      <c r="B115" s="3">
        <v>-1.9</v>
      </c>
      <c r="C115" s="3" t="s">
        <v>142</v>
      </c>
      <c r="D115" s="3" t="s">
        <v>26</v>
      </c>
      <c r="E115" s="3">
        <v>232.6</v>
      </c>
      <c r="F115" s="3">
        <v>1.72</v>
      </c>
      <c r="G115" s="3">
        <v>227.0</v>
      </c>
      <c r="H115" s="3">
        <v>9343.0</v>
      </c>
      <c r="I115" s="2"/>
      <c r="J115" s="2"/>
    </row>
    <row r="116">
      <c r="A116" s="1" t="s">
        <v>169</v>
      </c>
      <c r="B116" s="3">
        <v>-1.72</v>
      </c>
      <c r="C116" s="3" t="s">
        <v>142</v>
      </c>
      <c r="D116" s="3" t="s">
        <v>26</v>
      </c>
      <c r="E116" s="3">
        <v>226.55</v>
      </c>
      <c r="F116" s="3">
        <v>1.79</v>
      </c>
      <c r="G116" s="3">
        <v>23.0</v>
      </c>
      <c r="H116" s="3">
        <v>9343.0</v>
      </c>
      <c r="I116" s="2"/>
      <c r="J116" s="2"/>
    </row>
    <row r="117">
      <c r="A117" s="1" t="s">
        <v>170</v>
      </c>
      <c r="B117" s="3">
        <v>-2.34</v>
      </c>
      <c r="C117" s="3" t="s">
        <v>171</v>
      </c>
      <c r="D117" s="3" t="s">
        <v>26</v>
      </c>
      <c r="E117" s="3">
        <v>232.5</v>
      </c>
      <c r="F117" s="3">
        <v>1.52</v>
      </c>
      <c r="G117" s="3">
        <v>23.0</v>
      </c>
      <c r="H117" s="3">
        <v>9342.0</v>
      </c>
      <c r="I117" s="2"/>
      <c r="J117" s="2"/>
    </row>
    <row r="118">
      <c r="A118" s="1" t="s">
        <v>172</v>
      </c>
      <c r="B118" s="3">
        <v>-2.67</v>
      </c>
      <c r="C118" s="3" t="s">
        <v>171</v>
      </c>
      <c r="D118" s="3" t="s">
        <v>26</v>
      </c>
      <c r="E118" s="3" t="s">
        <v>173</v>
      </c>
      <c r="F118" s="3">
        <v>226.0</v>
      </c>
      <c r="G118" s="3">
        <v>9342.0</v>
      </c>
      <c r="H118" s="2"/>
      <c r="I118" s="2"/>
      <c r="J118" s="2"/>
    </row>
    <row r="119">
      <c r="A119" s="1" t="s">
        <v>174</v>
      </c>
      <c r="B119" s="3">
        <v>-1.8</v>
      </c>
      <c r="C119" s="3" t="s">
        <v>142</v>
      </c>
      <c r="D119" s="3" t="s">
        <v>26</v>
      </c>
      <c r="E119" s="3" t="s">
        <v>175</v>
      </c>
      <c r="F119" s="3">
        <v>194.0</v>
      </c>
      <c r="G119" s="3">
        <v>9337.0</v>
      </c>
      <c r="H119" s="2"/>
      <c r="I119" s="2"/>
      <c r="J119" s="2"/>
    </row>
    <row r="120">
      <c r="A120" s="1" t="s">
        <v>176</v>
      </c>
      <c r="B120" s="3">
        <v>-2.26</v>
      </c>
      <c r="C120" s="3" t="s">
        <v>171</v>
      </c>
      <c r="D120" s="3" t="s">
        <v>26</v>
      </c>
      <c r="E120" s="3" t="s">
        <v>177</v>
      </c>
      <c r="F120" s="3">
        <v>165.0</v>
      </c>
      <c r="G120" s="3">
        <v>9336.0</v>
      </c>
      <c r="H120" s="2"/>
      <c r="I120" s="2"/>
      <c r="J120" s="2"/>
    </row>
    <row r="121">
      <c r="A121" s="1" t="s">
        <v>178</v>
      </c>
      <c r="B121" s="3">
        <v>-4.24</v>
      </c>
      <c r="C121" s="3" t="s">
        <v>179</v>
      </c>
      <c r="D121" s="3" t="s">
        <v>26</v>
      </c>
      <c r="E121" s="3">
        <v>216.75</v>
      </c>
      <c r="F121" s="3">
        <v>1.31</v>
      </c>
      <c r="G121" s="3">
        <v>167.0</v>
      </c>
      <c r="H121" s="3">
        <v>9337.0</v>
      </c>
      <c r="I121" s="2"/>
      <c r="J121" s="2"/>
    </row>
    <row r="122">
      <c r="A122" s="1" t="s">
        <v>180</v>
      </c>
      <c r="B122" s="3">
        <v>-1.94</v>
      </c>
      <c r="C122" s="3" t="s">
        <v>144</v>
      </c>
      <c r="D122" s="3" t="s">
        <v>26</v>
      </c>
      <c r="E122" s="3" t="s">
        <v>181</v>
      </c>
      <c r="F122" s="3">
        <v>133.0</v>
      </c>
      <c r="G122" s="3">
        <v>9343.0</v>
      </c>
      <c r="H122" s="2"/>
      <c r="I122" s="2"/>
      <c r="J122" s="2"/>
    </row>
    <row r="123">
      <c r="A123" s="1" t="s">
        <v>182</v>
      </c>
      <c r="B123" s="3">
        <v>-1.6</v>
      </c>
      <c r="C123" s="3">
        <v>99.4</v>
      </c>
      <c r="D123" s="3">
        <v>58.0</v>
      </c>
      <c r="E123" s="3">
        <v>341.3</v>
      </c>
      <c r="F123" s="3">
        <v>28.0</v>
      </c>
      <c r="G123" s="3" t="s">
        <v>183</v>
      </c>
      <c r="H123" s="3">
        <v>97.0</v>
      </c>
      <c r="I123" s="3">
        <v>9346.0</v>
      </c>
      <c r="J123" s="2"/>
    </row>
    <row r="124">
      <c r="A124" s="1" t="s">
        <v>184</v>
      </c>
      <c r="B124" s="3">
        <v>-0.43</v>
      </c>
      <c r="C124" s="3">
        <v>95.6</v>
      </c>
      <c r="D124" s="3">
        <v>194.0</v>
      </c>
      <c r="E124" s="3">
        <v>413.68</v>
      </c>
      <c r="F124" s="3">
        <v>94.0</v>
      </c>
      <c r="G124" s="3" t="s">
        <v>185</v>
      </c>
      <c r="H124" s="3">
        <v>117.0</v>
      </c>
      <c r="I124" s="3">
        <v>9351.0</v>
      </c>
      <c r="J124" s="2"/>
    </row>
    <row r="125">
      <c r="A125" s="1" t="s">
        <v>186</v>
      </c>
      <c r="B125" s="3">
        <v>0.53</v>
      </c>
      <c r="C125" s="3">
        <v>88.5</v>
      </c>
      <c r="D125" s="3">
        <v>29.0</v>
      </c>
      <c r="E125" s="3">
        <v>35.31</v>
      </c>
      <c r="F125" s="3">
        <v>163.0</v>
      </c>
      <c r="G125" s="3" t="s">
        <v>187</v>
      </c>
      <c r="H125" s="3">
        <v>126.0</v>
      </c>
      <c r="I125" s="3">
        <v>9354.0</v>
      </c>
      <c r="J125" s="2"/>
    </row>
    <row r="126">
      <c r="A126" s="1" t="s">
        <v>188</v>
      </c>
      <c r="B126" s="3">
        <v>1.74</v>
      </c>
      <c r="C126" s="3">
        <v>82.5</v>
      </c>
      <c r="D126" s="3">
        <v>324.0</v>
      </c>
      <c r="E126" s="3">
        <v>232.95</v>
      </c>
      <c r="F126" s="3">
        <v>221.0</v>
      </c>
      <c r="G126" s="3" t="s">
        <v>189</v>
      </c>
      <c r="H126" s="3">
        <v>76.0</v>
      </c>
      <c r="I126" s="3">
        <v>9352.0</v>
      </c>
      <c r="J126" s="2"/>
    </row>
    <row r="127">
      <c r="A127" s="1" t="s">
        <v>190</v>
      </c>
      <c r="B127" s="3">
        <v>3.5</v>
      </c>
      <c r="C127" s="3">
        <v>73.2</v>
      </c>
      <c r="D127" s="3">
        <v>324.0</v>
      </c>
      <c r="E127" s="3">
        <v>17.47</v>
      </c>
      <c r="F127" s="3">
        <v>243.0</v>
      </c>
      <c r="G127" s="3" t="s">
        <v>191</v>
      </c>
      <c r="H127" s="3">
        <v>15.0</v>
      </c>
      <c r="I127" s="3">
        <v>9344.0</v>
      </c>
      <c r="J127" s="2"/>
    </row>
    <row r="128">
      <c r="A128" s="1" t="s">
        <v>192</v>
      </c>
      <c r="B128" s="3">
        <v>4.7</v>
      </c>
      <c r="C128" s="3">
        <v>67.8</v>
      </c>
      <c r="D128" s="3">
        <v>49.0</v>
      </c>
      <c r="E128" s="3">
        <v>907.89</v>
      </c>
      <c r="F128" s="3">
        <v>73.0</v>
      </c>
      <c r="G128" s="3" t="s">
        <v>193</v>
      </c>
      <c r="H128" s="3">
        <v>22.0</v>
      </c>
      <c r="I128" s="3">
        <v>9335.0</v>
      </c>
      <c r="J128" s="2"/>
    </row>
    <row r="129">
      <c r="A129" s="1" t="s">
        <v>194</v>
      </c>
      <c r="B129" s="3">
        <v>4.87</v>
      </c>
      <c r="C129" s="3">
        <v>58.2</v>
      </c>
      <c r="D129" s="3">
        <v>411.0</v>
      </c>
      <c r="E129" s="3">
        <v>869.42</v>
      </c>
      <c r="F129" s="3">
        <v>67.0</v>
      </c>
      <c r="G129" s="3">
        <v>251.75</v>
      </c>
      <c r="H129" s="3">
        <v>1.1</v>
      </c>
      <c r="I129" s="3">
        <v>47.0</v>
      </c>
      <c r="J129" s="3">
        <v>9329.0</v>
      </c>
    </row>
    <row r="130">
      <c r="A130" s="1" t="s">
        <v>195</v>
      </c>
      <c r="B130" s="3">
        <v>5.23</v>
      </c>
      <c r="C130" s="3">
        <v>51.8</v>
      </c>
      <c r="D130" s="3">
        <v>278.0</v>
      </c>
      <c r="E130" s="3">
        <v>748.48</v>
      </c>
      <c r="F130" s="3">
        <v>62.0</v>
      </c>
      <c r="G130" s="3">
        <v>271.1</v>
      </c>
      <c r="H130" s="3">
        <v>1.31</v>
      </c>
      <c r="I130" s="3">
        <v>55.0</v>
      </c>
      <c r="J130" s="3">
        <v>9327.0</v>
      </c>
    </row>
    <row r="131">
      <c r="A131" s="1" t="s">
        <v>196</v>
      </c>
      <c r="B131" s="3">
        <v>4.95</v>
      </c>
      <c r="C131" s="3">
        <v>51.7</v>
      </c>
      <c r="D131" s="3">
        <v>12.0</v>
      </c>
      <c r="E131" s="3">
        <v>584.79</v>
      </c>
      <c r="F131" s="3">
        <v>35.0</v>
      </c>
      <c r="G131" s="3">
        <v>24.55</v>
      </c>
      <c r="H131" s="3">
        <v>1.38</v>
      </c>
      <c r="I131" s="3">
        <v>56.0</v>
      </c>
      <c r="J131" s="3">
        <v>933.0</v>
      </c>
    </row>
    <row r="132">
      <c r="A132" s="1" t="s">
        <v>197</v>
      </c>
      <c r="B132" s="3">
        <v>3.85</v>
      </c>
      <c r="C132" s="3" t="s">
        <v>198</v>
      </c>
      <c r="D132" s="3" t="s">
        <v>26</v>
      </c>
      <c r="E132" s="3">
        <v>23.65</v>
      </c>
      <c r="F132" s="3">
        <v>1.72</v>
      </c>
      <c r="G132" s="3">
        <v>39.0</v>
      </c>
      <c r="H132" s="3">
        <v>9331.0</v>
      </c>
      <c r="I132" s="2"/>
      <c r="J132" s="2"/>
    </row>
    <row r="133">
      <c r="A133" s="1" t="s">
        <v>199</v>
      </c>
      <c r="B133" s="3">
        <v>2.6</v>
      </c>
      <c r="C133" s="3" t="s">
        <v>92</v>
      </c>
      <c r="D133" s="3" t="s">
        <v>26</v>
      </c>
      <c r="E133" s="3">
        <v>225.25</v>
      </c>
      <c r="F133" s="3">
        <v>2.14</v>
      </c>
      <c r="G133" s="3">
        <v>4.0</v>
      </c>
      <c r="H133" s="3">
        <v>9333.0</v>
      </c>
      <c r="I133" s="2"/>
      <c r="J133" s="2"/>
    </row>
    <row r="134">
      <c r="A134" s="1" t="s">
        <v>200</v>
      </c>
      <c r="B134" s="3">
        <v>1.27</v>
      </c>
      <c r="C134" s="3" t="s">
        <v>201</v>
      </c>
      <c r="D134" s="3" t="s">
        <v>26</v>
      </c>
      <c r="E134" s="3">
        <v>221.2</v>
      </c>
      <c r="F134" s="3">
        <v>2.21</v>
      </c>
      <c r="G134" s="3">
        <v>52.0</v>
      </c>
      <c r="H134" s="3">
        <v>9332.0</v>
      </c>
      <c r="I134" s="2"/>
      <c r="J134" s="2"/>
    </row>
    <row r="135">
      <c r="A135" s="1" t="s">
        <v>202</v>
      </c>
      <c r="B135" s="3">
        <v>0.13</v>
      </c>
      <c r="C135" s="3" t="s">
        <v>203</v>
      </c>
      <c r="D135" s="3" t="s">
        <v>26</v>
      </c>
      <c r="E135" s="3">
        <v>217.15</v>
      </c>
      <c r="F135" s="3">
        <v>2.21</v>
      </c>
      <c r="G135" s="3">
        <v>52.0</v>
      </c>
      <c r="H135" s="3">
        <v>9334.0</v>
      </c>
      <c r="I135" s="2"/>
      <c r="J135" s="2"/>
    </row>
    <row r="136">
      <c r="A136" s="1" t="s">
        <v>204</v>
      </c>
      <c r="B136" s="3">
        <v>-0.83</v>
      </c>
      <c r="C136" s="3" t="s">
        <v>205</v>
      </c>
      <c r="D136" s="3" t="s">
        <v>26</v>
      </c>
      <c r="E136" s="3">
        <v>215.2</v>
      </c>
      <c r="F136" s="3">
        <v>2.21</v>
      </c>
      <c r="G136" s="3">
        <v>53.0</v>
      </c>
      <c r="H136" s="3">
        <v>9335.0</v>
      </c>
      <c r="I136" s="2"/>
      <c r="J136" s="2"/>
    </row>
    <row r="137">
      <c r="A137" s="1" t="s">
        <v>206</v>
      </c>
      <c r="B137" s="3">
        <v>-1.63</v>
      </c>
      <c r="C137" s="3" t="s">
        <v>207</v>
      </c>
      <c r="D137" s="3" t="s">
        <v>26</v>
      </c>
      <c r="E137" s="3">
        <v>212.85</v>
      </c>
      <c r="F137" s="3">
        <v>2.7</v>
      </c>
      <c r="G137" s="3">
        <v>56.0</v>
      </c>
      <c r="H137" s="3">
        <v>9337.0</v>
      </c>
      <c r="I137" s="2"/>
      <c r="J137" s="2"/>
    </row>
    <row r="138">
      <c r="A138" s="1" t="s">
        <v>208</v>
      </c>
      <c r="B138" s="3">
        <v>-2.33</v>
      </c>
      <c r="C138" s="3" t="s">
        <v>209</v>
      </c>
      <c r="D138" s="3" t="s">
        <v>26</v>
      </c>
      <c r="E138" s="3">
        <v>211.9</v>
      </c>
      <c r="F138" s="3">
        <v>2.7</v>
      </c>
      <c r="G138" s="3">
        <v>57.0</v>
      </c>
      <c r="H138" s="3">
        <v>9336.0</v>
      </c>
      <c r="I138" s="2"/>
      <c r="J138" s="2"/>
    </row>
    <row r="139">
      <c r="A139" s="1" t="s">
        <v>210</v>
      </c>
      <c r="B139" s="3">
        <v>-2.9</v>
      </c>
      <c r="C139" s="3" t="s">
        <v>211</v>
      </c>
      <c r="D139" s="3" t="s">
        <v>26</v>
      </c>
      <c r="E139" s="3">
        <v>211.15</v>
      </c>
      <c r="F139" s="3">
        <v>2.0</v>
      </c>
      <c r="G139" s="3">
        <v>56.0</v>
      </c>
      <c r="H139" s="3">
        <v>9336.0</v>
      </c>
      <c r="I139" s="2"/>
      <c r="J139" s="2"/>
    </row>
    <row r="140">
      <c r="A140" s="1" t="s">
        <v>212</v>
      </c>
      <c r="B140" s="3">
        <v>-3.26</v>
      </c>
      <c r="C140" s="3" t="s">
        <v>211</v>
      </c>
      <c r="D140" s="3" t="s">
        <v>26</v>
      </c>
      <c r="E140" s="3">
        <v>212.2</v>
      </c>
      <c r="F140" s="3">
        <v>2.0</v>
      </c>
      <c r="G140" s="3">
        <v>51.0</v>
      </c>
      <c r="H140" s="3">
        <v>9335.0</v>
      </c>
      <c r="I140" s="2"/>
      <c r="J140" s="2"/>
    </row>
    <row r="141">
      <c r="A141" s="1" t="s">
        <v>213</v>
      </c>
      <c r="B141" s="3">
        <v>-3.46</v>
      </c>
      <c r="C141" s="3" t="s">
        <v>112</v>
      </c>
      <c r="D141" s="3" t="s">
        <v>26</v>
      </c>
      <c r="E141" s="3">
        <v>211.3</v>
      </c>
      <c r="F141" s="3">
        <v>2.0</v>
      </c>
      <c r="G141" s="3">
        <v>48.0</v>
      </c>
      <c r="H141" s="3">
        <v>9331.0</v>
      </c>
      <c r="I141" s="2"/>
      <c r="J141" s="2"/>
    </row>
    <row r="142">
      <c r="A142" s="1" t="s">
        <v>214</v>
      </c>
      <c r="B142" s="3">
        <v>-3.54</v>
      </c>
      <c r="C142" s="3" t="s">
        <v>112</v>
      </c>
      <c r="D142" s="3" t="s">
        <v>26</v>
      </c>
      <c r="E142" s="3">
        <v>212.5</v>
      </c>
      <c r="F142" s="3">
        <v>2.0</v>
      </c>
      <c r="G142" s="3">
        <v>48.0</v>
      </c>
      <c r="H142" s="3">
        <v>9333.0</v>
      </c>
      <c r="I142" s="2"/>
      <c r="J142" s="2"/>
    </row>
    <row r="143">
      <c r="A143" s="1" t="s">
        <v>215</v>
      </c>
      <c r="B143" s="3">
        <v>-3.61</v>
      </c>
      <c r="C143" s="3" t="s">
        <v>112</v>
      </c>
      <c r="D143" s="3" t="s">
        <v>26</v>
      </c>
      <c r="E143" s="3">
        <v>213.45</v>
      </c>
      <c r="F143" s="3">
        <v>1.93</v>
      </c>
      <c r="G143" s="3">
        <v>48.0</v>
      </c>
      <c r="H143" s="3">
        <v>9331.0</v>
      </c>
      <c r="I143" s="2"/>
      <c r="J143" s="2"/>
    </row>
    <row r="144">
      <c r="A144" s="1" t="s">
        <v>216</v>
      </c>
      <c r="B144" s="3">
        <v>-3.73</v>
      </c>
      <c r="C144" s="3" t="s">
        <v>109</v>
      </c>
      <c r="D144" s="3" t="s">
        <v>26</v>
      </c>
      <c r="E144" s="3">
        <v>215.75</v>
      </c>
      <c r="F144" s="3">
        <v>1.86</v>
      </c>
      <c r="G144" s="3">
        <v>49.0</v>
      </c>
      <c r="H144" s="3">
        <v>933.0</v>
      </c>
      <c r="I144" s="2"/>
      <c r="J144" s="2"/>
    </row>
    <row r="145">
      <c r="A145" s="1" t="s">
        <v>217</v>
      </c>
      <c r="B145" s="3">
        <v>-3.88</v>
      </c>
      <c r="C145" s="3" t="s">
        <v>109</v>
      </c>
      <c r="D145" s="3" t="s">
        <v>26</v>
      </c>
      <c r="E145" s="3">
        <v>215.75</v>
      </c>
      <c r="F145" s="3">
        <v>1.72</v>
      </c>
      <c r="G145" s="3">
        <v>49.0</v>
      </c>
      <c r="H145" s="3">
        <v>9332.0</v>
      </c>
      <c r="I145" s="2"/>
      <c r="J145" s="2"/>
    </row>
    <row r="146">
      <c r="A146" s="1" t="s">
        <v>218</v>
      </c>
      <c r="B146" s="3">
        <v>-3.87</v>
      </c>
      <c r="C146" s="3" t="s">
        <v>112</v>
      </c>
      <c r="D146" s="3" t="s">
        <v>26</v>
      </c>
      <c r="E146" s="3">
        <v>221.0</v>
      </c>
      <c r="F146" s="3">
        <v>1.93</v>
      </c>
      <c r="G146" s="3">
        <v>45.0</v>
      </c>
      <c r="H146" s="3">
        <v>9343.0</v>
      </c>
      <c r="I146" s="2"/>
      <c r="J146" s="2"/>
    </row>
    <row r="147">
      <c r="A147" s="1" t="s">
        <v>219</v>
      </c>
      <c r="B147" s="3">
        <v>-3.66</v>
      </c>
      <c r="C147" s="3">
        <v>88.2</v>
      </c>
      <c r="D147" s="3">
        <v>63.0</v>
      </c>
      <c r="E147" s="3">
        <v>441.99</v>
      </c>
      <c r="F147" s="3">
        <v>24.0</v>
      </c>
      <c r="G147" s="3">
        <v>227.95</v>
      </c>
      <c r="H147" s="3">
        <v>1.93</v>
      </c>
      <c r="I147" s="3">
        <v>52.0</v>
      </c>
      <c r="J147" s="3">
        <v>9345.0</v>
      </c>
    </row>
    <row r="148">
      <c r="A148" s="1" t="s">
        <v>220</v>
      </c>
      <c r="B148" s="3">
        <v>-1.3</v>
      </c>
      <c r="C148" s="3">
        <v>78.5</v>
      </c>
      <c r="D148" s="3">
        <v>174.0</v>
      </c>
      <c r="E148" s="3">
        <v>272.36</v>
      </c>
      <c r="F148" s="3">
        <v>108.0</v>
      </c>
      <c r="G148" s="3">
        <v>223.15</v>
      </c>
      <c r="H148" s="3">
        <v>1.66</v>
      </c>
      <c r="I148" s="3">
        <v>55.0</v>
      </c>
      <c r="J148" s="3">
        <v>9349.0</v>
      </c>
    </row>
    <row r="149">
      <c r="A149" s="1" t="s">
        <v>221</v>
      </c>
      <c r="B149" s="3">
        <v>1.16</v>
      </c>
      <c r="C149" s="3">
        <v>67.4</v>
      </c>
      <c r="D149" s="3">
        <v>318.0</v>
      </c>
      <c r="E149" s="3">
        <v>489.68</v>
      </c>
      <c r="F149" s="3">
        <v>14.0</v>
      </c>
      <c r="G149" s="3">
        <v>233.0</v>
      </c>
      <c r="H149" s="3">
        <v>1.79</v>
      </c>
      <c r="I149" s="3">
        <v>58.0</v>
      </c>
      <c r="J149" s="3">
        <v>9354.0</v>
      </c>
    </row>
    <row r="150">
      <c r="A150" s="1" t="s">
        <v>222</v>
      </c>
      <c r="B150" s="3">
        <v>3.13</v>
      </c>
      <c r="C150" s="3">
        <v>6.15</v>
      </c>
      <c r="D150" s="3">
        <v>416.0</v>
      </c>
      <c r="E150" s="3">
        <v>593.1</v>
      </c>
      <c r="F150" s="3">
        <v>153.0</v>
      </c>
      <c r="G150" s="3">
        <v>239.95</v>
      </c>
      <c r="H150" s="3">
        <v>1.72</v>
      </c>
      <c r="I150" s="3">
        <v>6.0</v>
      </c>
      <c r="J150" s="3">
        <v>9353.0</v>
      </c>
    </row>
    <row r="151">
      <c r="A151" s="1" t="s">
        <v>223</v>
      </c>
      <c r="B151" s="3">
        <v>4.52</v>
      </c>
      <c r="C151" s="3">
        <v>55.85</v>
      </c>
      <c r="D151" s="3">
        <v>374.0</v>
      </c>
      <c r="E151" s="3">
        <v>301.96</v>
      </c>
      <c r="F151" s="3">
        <v>23.0</v>
      </c>
      <c r="G151" s="3">
        <v>249.85</v>
      </c>
      <c r="H151" s="3">
        <v>1.66</v>
      </c>
      <c r="I151" s="3">
        <v>61.0</v>
      </c>
      <c r="J151" s="3">
        <v>9349.0</v>
      </c>
    </row>
    <row r="152">
      <c r="A152" s="1" t="s">
        <v>224</v>
      </c>
      <c r="B152" s="3">
        <v>4.92</v>
      </c>
      <c r="C152" s="3">
        <v>53.8</v>
      </c>
      <c r="D152" s="3">
        <v>437.0</v>
      </c>
      <c r="E152" s="3">
        <v>611.24</v>
      </c>
      <c r="F152" s="3">
        <v>155.0</v>
      </c>
      <c r="G152" s="3">
        <v>273.65</v>
      </c>
      <c r="H152" s="3">
        <v>1.79</v>
      </c>
      <c r="I152" s="3">
        <v>63.0</v>
      </c>
      <c r="J152" s="3">
        <v>9338.0</v>
      </c>
    </row>
    <row r="153">
      <c r="A153" s="1" t="s">
        <v>225</v>
      </c>
      <c r="B153" s="3">
        <v>5.34</v>
      </c>
      <c r="C153" s="3">
        <v>51.8</v>
      </c>
      <c r="D153" s="3">
        <v>307.0</v>
      </c>
      <c r="E153" s="3">
        <v>301.51</v>
      </c>
      <c r="F153" s="3">
        <v>187.0</v>
      </c>
      <c r="G153" s="3">
        <v>277.5</v>
      </c>
      <c r="H153" s="3">
        <v>2.0</v>
      </c>
      <c r="I153" s="3">
        <v>65.0</v>
      </c>
      <c r="J153" s="3">
        <v>9335.0</v>
      </c>
    </row>
    <row r="154">
      <c r="A154" s="1" t="s">
        <v>226</v>
      </c>
      <c r="B154" s="3">
        <v>4.95</v>
      </c>
      <c r="C154" s="3">
        <v>55.95</v>
      </c>
      <c r="D154" s="3">
        <v>197.0</v>
      </c>
      <c r="E154" s="3">
        <v>209.55</v>
      </c>
      <c r="F154" s="3">
        <v>136.0</v>
      </c>
      <c r="G154" s="3">
        <v>277.3</v>
      </c>
      <c r="H154" s="3">
        <v>1.72</v>
      </c>
      <c r="I154" s="3">
        <v>63.0</v>
      </c>
      <c r="J154" s="3">
        <v>9336.0</v>
      </c>
    </row>
    <row r="155">
      <c r="A155" s="1" t="s">
        <v>227</v>
      </c>
      <c r="B155" s="3">
        <v>4.21</v>
      </c>
      <c r="C155" s="3">
        <v>58.5</v>
      </c>
      <c r="D155" s="3">
        <v>94.0</v>
      </c>
      <c r="E155" s="3">
        <v>236.53</v>
      </c>
      <c r="F155" s="3">
        <v>59.0</v>
      </c>
      <c r="G155" s="3">
        <v>295.7</v>
      </c>
      <c r="H155" s="3">
        <v>1.93</v>
      </c>
      <c r="I155" s="3">
        <v>6.0</v>
      </c>
      <c r="J155" s="3">
        <v>9336.0</v>
      </c>
    </row>
    <row r="156">
      <c r="A156" s="1" t="s">
        <v>228</v>
      </c>
      <c r="B156" s="3">
        <v>3.2</v>
      </c>
      <c r="C156" s="3" t="s">
        <v>229</v>
      </c>
      <c r="D156" s="3" t="s">
        <v>26</v>
      </c>
      <c r="E156" s="3">
        <v>305.75</v>
      </c>
      <c r="F156" s="3">
        <v>2.7</v>
      </c>
      <c r="G156" s="3">
        <v>67.0</v>
      </c>
      <c r="H156" s="3">
        <v>9334.0</v>
      </c>
      <c r="I156" s="2"/>
      <c r="J156" s="2"/>
    </row>
    <row r="157">
      <c r="A157" s="1" t="s">
        <v>230</v>
      </c>
      <c r="B157" s="3">
        <v>2.5</v>
      </c>
      <c r="C157" s="3" t="s">
        <v>231</v>
      </c>
      <c r="D157" s="3" t="s">
        <v>26</v>
      </c>
      <c r="E157" s="3">
        <v>305.55</v>
      </c>
      <c r="F157" s="3">
        <v>2.14</v>
      </c>
      <c r="G157" s="3">
        <v>73.0</v>
      </c>
      <c r="H157" s="3">
        <v>9336.0</v>
      </c>
      <c r="I157" s="2"/>
      <c r="J157" s="2"/>
    </row>
    <row r="158">
      <c r="A158" s="1" t="s">
        <v>232</v>
      </c>
      <c r="B158" s="3">
        <v>2.42</v>
      </c>
      <c r="C158" s="3" t="s">
        <v>231</v>
      </c>
      <c r="D158" s="3" t="s">
        <v>26</v>
      </c>
      <c r="E158" s="3">
        <v>292.8</v>
      </c>
      <c r="F158" s="3">
        <v>2.28</v>
      </c>
      <c r="G158" s="3">
        <v>58.0</v>
      </c>
      <c r="H158" s="3">
        <v>9335.0</v>
      </c>
      <c r="I158" s="2"/>
      <c r="J158" s="2"/>
    </row>
    <row r="159">
      <c r="A159" s="1" t="s">
        <v>233</v>
      </c>
      <c r="B159" s="3">
        <v>2.21</v>
      </c>
      <c r="C159" s="3" t="s">
        <v>231</v>
      </c>
      <c r="D159" s="3" t="s">
        <v>26</v>
      </c>
      <c r="E159" s="3">
        <v>296.3</v>
      </c>
      <c r="F159" s="3">
        <v>2.48</v>
      </c>
      <c r="G159" s="3">
        <v>64.0</v>
      </c>
      <c r="H159" s="3">
        <v>9331.0</v>
      </c>
      <c r="I159" s="2"/>
      <c r="J159" s="2"/>
    </row>
    <row r="160">
      <c r="A160" s="1" t="s">
        <v>234</v>
      </c>
      <c r="B160" s="3">
        <v>1.99</v>
      </c>
      <c r="C160" s="3" t="s">
        <v>235</v>
      </c>
      <c r="D160" s="3" t="s">
        <v>26</v>
      </c>
      <c r="E160" s="3">
        <v>294.75</v>
      </c>
      <c r="F160" s="3">
        <v>2.41</v>
      </c>
      <c r="G160" s="3">
        <v>66.0</v>
      </c>
      <c r="H160" s="3">
        <v>9331.0</v>
      </c>
      <c r="I160" s="2"/>
      <c r="J160" s="2"/>
    </row>
    <row r="161">
      <c r="A161" s="1" t="s">
        <v>236</v>
      </c>
      <c r="B161" s="3">
        <v>1.68</v>
      </c>
      <c r="C161" s="3" t="s">
        <v>125</v>
      </c>
      <c r="D161" s="3" t="s">
        <v>26</v>
      </c>
      <c r="E161" s="3">
        <v>296.85</v>
      </c>
      <c r="F161" s="3">
        <v>2.34</v>
      </c>
      <c r="G161" s="3">
        <v>65.0</v>
      </c>
      <c r="H161" s="3">
        <v>9326.0</v>
      </c>
      <c r="I161" s="2"/>
      <c r="J161" s="2"/>
    </row>
    <row r="162">
      <c r="A162" s="1" t="s">
        <v>237</v>
      </c>
      <c r="B162" s="3">
        <v>1.46</v>
      </c>
      <c r="C162" s="3" t="s">
        <v>128</v>
      </c>
      <c r="D162" s="3" t="s">
        <v>26</v>
      </c>
      <c r="E162" s="3">
        <v>297.85</v>
      </c>
      <c r="F162" s="3">
        <v>2.28</v>
      </c>
      <c r="G162" s="3">
        <v>66.0</v>
      </c>
      <c r="H162" s="3">
        <v>9321.0</v>
      </c>
      <c r="I162" s="2"/>
      <c r="J162" s="2"/>
    </row>
    <row r="163">
      <c r="A163" s="1" t="s">
        <v>238</v>
      </c>
      <c r="B163" s="3">
        <v>1.33</v>
      </c>
      <c r="C163" s="3" t="s">
        <v>130</v>
      </c>
      <c r="D163" s="3" t="s">
        <v>26</v>
      </c>
      <c r="E163" s="3">
        <v>299.55</v>
      </c>
      <c r="F163" s="3">
        <v>2.34</v>
      </c>
      <c r="G163" s="3">
        <v>62.0</v>
      </c>
      <c r="H163" s="3">
        <v>9321.0</v>
      </c>
      <c r="I163" s="2"/>
      <c r="J163" s="2"/>
    </row>
    <row r="164">
      <c r="A164" s="1" t="s">
        <v>239</v>
      </c>
      <c r="B164" s="3">
        <v>1.13</v>
      </c>
      <c r="C164" s="3" t="s">
        <v>240</v>
      </c>
      <c r="D164" s="3" t="s">
        <v>26</v>
      </c>
      <c r="E164" s="3">
        <v>297.15</v>
      </c>
      <c r="F164" s="3">
        <v>2.41</v>
      </c>
      <c r="G164" s="3">
        <v>61.0</v>
      </c>
      <c r="H164" s="3">
        <v>9316.0</v>
      </c>
      <c r="I164" s="2"/>
      <c r="J164" s="2"/>
    </row>
    <row r="165">
      <c r="A165" s="1" t="s">
        <v>241</v>
      </c>
      <c r="B165" s="3">
        <v>0.89</v>
      </c>
      <c r="C165" s="3" t="s">
        <v>63</v>
      </c>
      <c r="D165" s="3" t="s">
        <v>26</v>
      </c>
      <c r="E165" s="3">
        <v>298.5</v>
      </c>
      <c r="F165" s="3">
        <v>2.41</v>
      </c>
      <c r="G165" s="3">
        <v>58.0</v>
      </c>
      <c r="H165" s="3">
        <v>9316.0</v>
      </c>
      <c r="I165" s="2"/>
      <c r="J165" s="2"/>
    </row>
    <row r="166">
      <c r="A166" s="1" t="s">
        <v>242</v>
      </c>
      <c r="B166" s="3">
        <v>0.89</v>
      </c>
      <c r="C166" s="3" t="s">
        <v>164</v>
      </c>
      <c r="D166" s="3" t="s">
        <v>26</v>
      </c>
      <c r="E166" s="3">
        <v>303.85</v>
      </c>
      <c r="F166" s="3">
        <v>2.69</v>
      </c>
      <c r="G166" s="3">
        <v>59.0</v>
      </c>
      <c r="H166" s="3">
        <v>9314.0</v>
      </c>
      <c r="I166" s="2"/>
      <c r="J166" s="2"/>
    </row>
    <row r="167">
      <c r="A167" s="1" t="s">
        <v>243</v>
      </c>
      <c r="B167" s="3">
        <v>0.97</v>
      </c>
      <c r="C167" s="3" t="s">
        <v>244</v>
      </c>
      <c r="D167" s="3" t="s">
        <v>26</v>
      </c>
      <c r="E167" s="3">
        <v>305.95</v>
      </c>
      <c r="F167" s="3">
        <v>2.9</v>
      </c>
      <c r="G167" s="3">
        <v>63.0</v>
      </c>
      <c r="H167" s="3">
        <v>9312.0</v>
      </c>
      <c r="I167" s="2"/>
      <c r="J167" s="2"/>
    </row>
    <row r="168">
      <c r="A168" s="1" t="s">
        <v>245</v>
      </c>
      <c r="B168" s="3">
        <v>1.1</v>
      </c>
      <c r="C168" s="3" t="s">
        <v>244</v>
      </c>
      <c r="D168" s="3" t="s">
        <v>26</v>
      </c>
      <c r="E168" s="3">
        <v>305.0</v>
      </c>
      <c r="F168" s="3">
        <v>3.3</v>
      </c>
      <c r="G168" s="3">
        <v>67.0</v>
      </c>
      <c r="H168" s="3">
        <v>9307.0</v>
      </c>
      <c r="I168" s="2"/>
      <c r="J168" s="2"/>
    </row>
    <row r="169">
      <c r="A169" s="1" t="s">
        <v>246</v>
      </c>
      <c r="B169" s="3">
        <v>1.9</v>
      </c>
      <c r="C169" s="3" t="s">
        <v>244</v>
      </c>
      <c r="D169" s="3" t="s">
        <v>26</v>
      </c>
      <c r="E169" s="3">
        <v>305.95</v>
      </c>
      <c r="F169" s="3">
        <v>3.3</v>
      </c>
      <c r="G169" s="3">
        <v>66.0</v>
      </c>
      <c r="H169" s="3">
        <v>9309.0</v>
      </c>
      <c r="I169" s="2"/>
      <c r="J169" s="2"/>
    </row>
    <row r="170">
      <c r="A170" s="1" t="s">
        <v>247</v>
      </c>
      <c r="B170" s="3">
        <v>1.4</v>
      </c>
      <c r="C170" s="3" t="s">
        <v>248</v>
      </c>
      <c r="D170" s="3" t="s">
        <v>26</v>
      </c>
      <c r="E170" s="3">
        <v>311.4</v>
      </c>
      <c r="F170" s="3">
        <v>2.83</v>
      </c>
      <c r="G170" s="3">
        <v>61.0</v>
      </c>
      <c r="H170" s="3">
        <v>9312.0</v>
      </c>
      <c r="I170" s="2"/>
      <c r="J170" s="2"/>
    </row>
    <row r="171">
      <c r="A171" s="1" t="s">
        <v>249</v>
      </c>
      <c r="B171" s="3">
        <v>1.2</v>
      </c>
      <c r="C171" s="3">
        <v>99.35</v>
      </c>
      <c r="D171" s="3" t="s">
        <v>250</v>
      </c>
      <c r="E171" s="3">
        <v>16.0</v>
      </c>
      <c r="F171" s="3">
        <v>309.85</v>
      </c>
      <c r="G171" s="3">
        <v>2.76</v>
      </c>
      <c r="H171" s="3">
        <v>59.0</v>
      </c>
      <c r="I171" s="3">
        <v>9314.0</v>
      </c>
      <c r="J171" s="2"/>
    </row>
    <row r="172">
      <c r="A172" s="1" t="s">
        <v>251</v>
      </c>
      <c r="B172" s="3">
        <v>1.2</v>
      </c>
      <c r="C172" s="3">
        <v>95.65</v>
      </c>
      <c r="D172" s="3" t="s">
        <v>252</v>
      </c>
      <c r="E172" s="3">
        <v>58.0</v>
      </c>
      <c r="F172" s="3">
        <v>312.35</v>
      </c>
      <c r="G172" s="3">
        <v>2.76</v>
      </c>
      <c r="H172" s="3">
        <v>55.0</v>
      </c>
      <c r="I172" s="3">
        <v>9321.0</v>
      </c>
      <c r="J172" s="2"/>
    </row>
    <row r="173">
      <c r="A173" s="1" t="s">
        <v>253</v>
      </c>
      <c r="B173" s="3">
        <v>1.36</v>
      </c>
      <c r="C173" s="3">
        <v>95.65</v>
      </c>
      <c r="D173" s="3" t="s">
        <v>254</v>
      </c>
      <c r="E173" s="3">
        <v>111.0</v>
      </c>
      <c r="F173" s="3">
        <v>311.75</v>
      </c>
      <c r="G173" s="3">
        <v>3.1</v>
      </c>
      <c r="H173" s="3">
        <v>54.0</v>
      </c>
      <c r="I173" s="3">
        <v>9325.0</v>
      </c>
      <c r="J173" s="2"/>
    </row>
    <row r="174">
      <c r="A174" s="1" t="s">
        <v>255</v>
      </c>
      <c r="B174" s="3">
        <v>1.46</v>
      </c>
      <c r="C174" s="3">
        <v>99.4</v>
      </c>
      <c r="D174" s="3" t="s">
        <v>256</v>
      </c>
      <c r="E174" s="3">
        <v>63.0</v>
      </c>
      <c r="F174" s="3">
        <v>312.95</v>
      </c>
      <c r="G174" s="3">
        <v>2.76</v>
      </c>
      <c r="H174" s="3">
        <v>52.0</v>
      </c>
      <c r="I174" s="3">
        <v>9325.0</v>
      </c>
      <c r="J174" s="2"/>
    </row>
    <row r="175">
      <c r="A175" s="1" t="s">
        <v>257</v>
      </c>
      <c r="B175" s="3">
        <v>1.57</v>
      </c>
      <c r="C175" s="3">
        <v>99.4</v>
      </c>
      <c r="D175" s="3" t="s">
        <v>258</v>
      </c>
      <c r="E175" s="3">
        <v>82.0</v>
      </c>
      <c r="F175" s="3">
        <v>314.1</v>
      </c>
      <c r="G175" s="3">
        <v>2.76</v>
      </c>
      <c r="H175" s="3">
        <v>48.0</v>
      </c>
      <c r="I175" s="3">
        <v>9319.0</v>
      </c>
      <c r="J175" s="2"/>
    </row>
    <row r="176">
      <c r="A176" s="1" t="s">
        <v>259</v>
      </c>
      <c r="B176" s="3">
        <v>1.26</v>
      </c>
      <c r="C176" s="3">
        <v>99.4</v>
      </c>
      <c r="D176" s="3" t="s">
        <v>260</v>
      </c>
      <c r="E176" s="3">
        <v>87.0</v>
      </c>
      <c r="F176" s="3">
        <v>317.55</v>
      </c>
      <c r="G176" s="3">
        <v>2.48</v>
      </c>
      <c r="H176" s="3">
        <v>44.0</v>
      </c>
      <c r="I176" s="3">
        <v>9314.0</v>
      </c>
      <c r="J176" s="2"/>
    </row>
    <row r="177">
      <c r="A177" s="1" t="s">
        <v>261</v>
      </c>
      <c r="B177" s="3">
        <v>1.14</v>
      </c>
      <c r="C177" s="3">
        <v>95.65</v>
      </c>
      <c r="D177" s="3" t="s">
        <v>140</v>
      </c>
      <c r="E177" s="3">
        <v>92.0</v>
      </c>
      <c r="F177" s="3">
        <v>318.55</v>
      </c>
      <c r="G177" s="3">
        <v>2.48</v>
      </c>
      <c r="H177" s="3">
        <v>44.0</v>
      </c>
      <c r="I177" s="3">
        <v>9314.0</v>
      </c>
      <c r="J177" s="2"/>
    </row>
    <row r="178">
      <c r="A178" s="1" t="s">
        <v>262</v>
      </c>
      <c r="B178" s="3">
        <v>1.17</v>
      </c>
      <c r="C178" s="3">
        <v>95.65</v>
      </c>
      <c r="D178" s="3">
        <v>115.0</v>
      </c>
      <c r="E178" s="3">
        <v>13.62</v>
      </c>
      <c r="F178" s="3">
        <v>111.0</v>
      </c>
      <c r="G178" s="3">
        <v>317.75</v>
      </c>
      <c r="H178" s="3">
        <v>2.41</v>
      </c>
      <c r="I178" s="3">
        <v>44.0</v>
      </c>
      <c r="J178" s="3">
        <v>9316.0</v>
      </c>
    </row>
    <row r="179">
      <c r="A179" s="1" t="s">
        <v>263</v>
      </c>
      <c r="B179" s="3">
        <v>1.16</v>
      </c>
      <c r="C179" s="3">
        <v>95.65</v>
      </c>
      <c r="D179" s="3">
        <v>62.0</v>
      </c>
      <c r="E179" s="3">
        <v>39.82</v>
      </c>
      <c r="F179" s="3">
        <v>56.0</v>
      </c>
      <c r="G179" s="3">
        <v>316.4</v>
      </c>
      <c r="H179" s="3">
        <v>2.9</v>
      </c>
      <c r="I179" s="3">
        <v>46.0</v>
      </c>
      <c r="J179" s="3">
        <v>9322.0</v>
      </c>
    </row>
    <row r="180">
      <c r="A180" s="1" t="s">
        <v>264</v>
      </c>
      <c r="B180" s="3">
        <v>1.3</v>
      </c>
      <c r="C180" s="3" t="s">
        <v>248</v>
      </c>
      <c r="D180" s="3" t="s">
        <v>26</v>
      </c>
      <c r="E180" s="3">
        <v>316.4</v>
      </c>
      <c r="F180" s="3">
        <v>2.9</v>
      </c>
      <c r="G180" s="3">
        <v>46.0</v>
      </c>
      <c r="H180" s="3">
        <v>9325.0</v>
      </c>
      <c r="I180" s="2"/>
      <c r="J180" s="2"/>
    </row>
    <row r="181">
      <c r="A181" s="1" t="s">
        <v>265</v>
      </c>
      <c r="B181" s="3">
        <v>0.9</v>
      </c>
      <c r="C181" s="3" t="s">
        <v>244</v>
      </c>
      <c r="D181" s="3" t="s">
        <v>26</v>
      </c>
      <c r="E181" s="3">
        <v>313.3</v>
      </c>
      <c r="F181" s="3">
        <v>3.3</v>
      </c>
      <c r="G181" s="3">
        <v>49.0</v>
      </c>
      <c r="H181" s="3">
        <v>9326.0</v>
      </c>
      <c r="I181" s="2"/>
      <c r="J181" s="2"/>
    </row>
    <row r="182">
      <c r="A182" s="1" t="s">
        <v>266</v>
      </c>
      <c r="B182" s="3">
        <v>0.82</v>
      </c>
      <c r="C182" s="3" t="s">
        <v>244</v>
      </c>
      <c r="D182" s="3" t="s">
        <v>26</v>
      </c>
      <c r="E182" s="3">
        <v>311.4</v>
      </c>
      <c r="F182" s="3">
        <v>3.45</v>
      </c>
      <c r="G182" s="3">
        <v>42.0</v>
      </c>
      <c r="H182" s="3">
        <v>9326.0</v>
      </c>
      <c r="I182" s="2"/>
      <c r="J182" s="2"/>
    </row>
    <row r="183">
      <c r="A183" s="1" t="s">
        <v>267</v>
      </c>
      <c r="B183" s="3">
        <v>0.83</v>
      </c>
      <c r="C183" s="3" t="s">
        <v>244</v>
      </c>
      <c r="D183" s="3" t="s">
        <v>26</v>
      </c>
      <c r="E183" s="3">
        <v>307.5</v>
      </c>
      <c r="F183" s="3">
        <v>3.59</v>
      </c>
      <c r="G183" s="3">
        <v>45.0</v>
      </c>
      <c r="H183" s="3">
        <v>9326.0</v>
      </c>
      <c r="I183" s="2"/>
      <c r="J183" s="2"/>
    </row>
    <row r="184">
      <c r="A184" s="1" t="s">
        <v>268</v>
      </c>
      <c r="B184" s="3">
        <v>0.85</v>
      </c>
      <c r="C184" s="3" t="s">
        <v>164</v>
      </c>
      <c r="D184" s="3" t="s">
        <v>26</v>
      </c>
      <c r="E184" s="3">
        <v>307.9</v>
      </c>
      <c r="F184" s="3">
        <v>3.38</v>
      </c>
      <c r="G184" s="3">
        <v>51.0</v>
      </c>
      <c r="H184" s="3">
        <v>9325.0</v>
      </c>
      <c r="I184" s="2"/>
      <c r="J184" s="2"/>
    </row>
    <row r="185">
      <c r="A185" s="1" t="s">
        <v>269</v>
      </c>
      <c r="B185" s="3">
        <v>0.79</v>
      </c>
      <c r="C185" s="3" t="s">
        <v>164</v>
      </c>
      <c r="D185" s="3" t="s">
        <v>26</v>
      </c>
      <c r="E185" s="3">
        <v>298.6</v>
      </c>
      <c r="F185" s="3">
        <v>3.24</v>
      </c>
      <c r="G185" s="3">
        <v>55.0</v>
      </c>
      <c r="H185" s="3">
        <v>9324.0</v>
      </c>
      <c r="I185" s="2"/>
      <c r="J185" s="2"/>
    </row>
    <row r="186">
      <c r="A186" s="1" t="s">
        <v>270</v>
      </c>
      <c r="B186" s="3">
        <v>0.67</v>
      </c>
      <c r="C186" s="3" t="s">
        <v>164</v>
      </c>
      <c r="D186" s="3" t="s">
        <v>26</v>
      </c>
      <c r="E186" s="3">
        <v>293.95</v>
      </c>
      <c r="F186" s="3">
        <v>3.24</v>
      </c>
      <c r="G186" s="3">
        <v>56.0</v>
      </c>
      <c r="H186" s="3">
        <v>9319.0</v>
      </c>
      <c r="I186" s="2"/>
      <c r="J186" s="2"/>
    </row>
    <row r="187">
      <c r="A187" s="1" t="s">
        <v>271</v>
      </c>
      <c r="B187" s="3">
        <v>0.66</v>
      </c>
      <c r="C187" s="3" t="s">
        <v>164</v>
      </c>
      <c r="D187" s="3" t="s">
        <v>26</v>
      </c>
      <c r="E187" s="3">
        <v>295.1</v>
      </c>
      <c r="F187" s="3">
        <v>3.24</v>
      </c>
      <c r="G187" s="3">
        <v>55.0</v>
      </c>
      <c r="H187" s="3">
        <v>9316.0</v>
      </c>
      <c r="I187" s="2"/>
      <c r="J187" s="2"/>
    </row>
    <row r="188">
      <c r="A188" s="1" t="s">
        <v>272</v>
      </c>
      <c r="B188" s="3">
        <v>0.59</v>
      </c>
      <c r="C188" s="3" t="s">
        <v>244</v>
      </c>
      <c r="D188" s="3" t="s">
        <v>26</v>
      </c>
      <c r="E188" s="3">
        <v>291.35</v>
      </c>
      <c r="F188" s="3">
        <v>3.3</v>
      </c>
      <c r="G188" s="3">
        <v>53.0</v>
      </c>
      <c r="H188" s="3">
        <v>9312.0</v>
      </c>
      <c r="I188" s="2"/>
      <c r="J188" s="2"/>
    </row>
    <row r="189">
      <c r="A189" s="1" t="s">
        <v>273</v>
      </c>
      <c r="B189" s="3">
        <v>0.6</v>
      </c>
      <c r="C189" s="3" t="s">
        <v>244</v>
      </c>
      <c r="D189" s="3" t="s">
        <v>26</v>
      </c>
      <c r="E189" s="3">
        <v>294.15</v>
      </c>
      <c r="F189" s="3">
        <v>3.3</v>
      </c>
      <c r="G189" s="3">
        <v>52.0</v>
      </c>
      <c r="H189" s="3">
        <v>9309.0</v>
      </c>
      <c r="I189" s="2"/>
      <c r="J189" s="2"/>
    </row>
    <row r="190">
      <c r="A190" s="1" t="s">
        <v>274</v>
      </c>
      <c r="B190" s="3">
        <v>0.67</v>
      </c>
      <c r="C190" s="3" t="s">
        <v>164</v>
      </c>
      <c r="D190" s="3" t="s">
        <v>26</v>
      </c>
      <c r="E190" s="3">
        <v>301.1</v>
      </c>
      <c r="F190" s="3">
        <v>3.1</v>
      </c>
      <c r="G190" s="3">
        <v>53.0</v>
      </c>
      <c r="H190" s="3">
        <v>9309.0</v>
      </c>
      <c r="I190" s="2"/>
      <c r="J190" s="2"/>
    </row>
    <row r="191">
      <c r="A191" s="1" t="s">
        <v>275</v>
      </c>
      <c r="B191" s="3">
        <v>0.68</v>
      </c>
      <c r="C191" s="3" t="s">
        <v>164</v>
      </c>
      <c r="D191" s="3" t="s">
        <v>26</v>
      </c>
      <c r="E191" s="3">
        <v>303.25</v>
      </c>
      <c r="F191" s="3">
        <v>3.1</v>
      </c>
      <c r="G191" s="3">
        <v>56.0</v>
      </c>
      <c r="H191" s="3">
        <v>9309.0</v>
      </c>
      <c r="I191" s="2"/>
      <c r="J191" s="2"/>
    </row>
    <row r="192">
      <c r="A192" s="1" t="s">
        <v>276</v>
      </c>
      <c r="B192" s="3">
        <v>0.7</v>
      </c>
      <c r="C192" s="3" t="s">
        <v>244</v>
      </c>
      <c r="D192" s="3" t="s">
        <v>26</v>
      </c>
      <c r="E192" s="3">
        <v>302.3</v>
      </c>
      <c r="F192" s="3">
        <v>3.24</v>
      </c>
      <c r="G192" s="3">
        <v>58.0</v>
      </c>
      <c r="H192" s="3">
        <v>9305.0</v>
      </c>
      <c r="I192" s="2"/>
      <c r="J192" s="2"/>
    </row>
    <row r="193">
      <c r="A193" s="1" t="s">
        <v>277</v>
      </c>
      <c r="B193" s="3">
        <v>0.81</v>
      </c>
      <c r="C193" s="3" t="s">
        <v>244</v>
      </c>
      <c r="D193" s="3" t="s">
        <v>26</v>
      </c>
      <c r="E193" s="3">
        <v>311.2</v>
      </c>
      <c r="F193" s="3">
        <v>3.45</v>
      </c>
      <c r="G193" s="3">
        <v>62.0</v>
      </c>
      <c r="H193" s="3">
        <v>9304.0</v>
      </c>
      <c r="I193" s="2"/>
      <c r="J193" s="2"/>
    </row>
    <row r="194">
      <c r="A194" s="1" t="s">
        <v>278</v>
      </c>
      <c r="B194" s="3">
        <v>1.1</v>
      </c>
      <c r="C194" s="3" t="s">
        <v>244</v>
      </c>
      <c r="D194" s="3" t="s">
        <v>26</v>
      </c>
      <c r="E194" s="3">
        <v>313.5</v>
      </c>
      <c r="F194" s="3">
        <v>3.17</v>
      </c>
      <c r="G194" s="3">
        <v>63.0</v>
      </c>
      <c r="H194" s="3">
        <v>9295.0</v>
      </c>
      <c r="I194" s="2"/>
      <c r="J194" s="2"/>
    </row>
    <row r="195">
      <c r="A195" s="1" t="s">
        <v>279</v>
      </c>
      <c r="B195" s="3">
        <v>1.7</v>
      </c>
      <c r="C195" s="3">
        <v>95.65</v>
      </c>
      <c r="D195" s="3">
        <v>64.0</v>
      </c>
      <c r="E195" s="3">
        <v>471.4</v>
      </c>
      <c r="F195" s="3">
        <v>22.0</v>
      </c>
      <c r="G195" s="3">
        <v>314.85</v>
      </c>
      <c r="H195" s="3">
        <v>3.31</v>
      </c>
      <c r="I195" s="3">
        <v>63.0</v>
      </c>
      <c r="J195" s="3">
        <v>9294.0</v>
      </c>
    </row>
    <row r="196">
      <c r="A196" s="1" t="s">
        <v>280</v>
      </c>
      <c r="B196" s="3">
        <v>1.25</v>
      </c>
      <c r="C196" s="3">
        <v>92.5</v>
      </c>
      <c r="D196" s="3" t="s">
        <v>281</v>
      </c>
      <c r="E196" s="3">
        <v>28.0</v>
      </c>
      <c r="F196" s="3">
        <v>315.85</v>
      </c>
      <c r="G196" s="3">
        <v>3.45</v>
      </c>
      <c r="H196" s="3">
        <v>61.0</v>
      </c>
      <c r="I196" s="3">
        <v>9298.0</v>
      </c>
      <c r="J196" s="2"/>
    </row>
    <row r="197">
      <c r="A197" s="1" t="s">
        <v>282</v>
      </c>
      <c r="B197" s="3">
        <v>1.35</v>
      </c>
      <c r="C197" s="3">
        <v>92.5</v>
      </c>
      <c r="D197" s="3" t="s">
        <v>256</v>
      </c>
      <c r="E197" s="3">
        <v>63.0</v>
      </c>
      <c r="F197" s="3">
        <v>32.3</v>
      </c>
      <c r="G197" s="3">
        <v>3.52</v>
      </c>
      <c r="H197" s="3">
        <v>61.0</v>
      </c>
      <c r="I197" s="3">
        <v>93.0</v>
      </c>
      <c r="J197" s="2"/>
    </row>
    <row r="198">
      <c r="A198" s="1" t="s">
        <v>283</v>
      </c>
      <c r="B198" s="3">
        <v>1.59</v>
      </c>
      <c r="C198" s="3">
        <v>95.65</v>
      </c>
      <c r="D198" s="3" t="s">
        <v>284</v>
      </c>
      <c r="E198" s="3">
        <v>121.0</v>
      </c>
      <c r="F198" s="3">
        <v>316.8</v>
      </c>
      <c r="G198" s="3">
        <v>3.45</v>
      </c>
      <c r="H198" s="3">
        <v>59.0</v>
      </c>
      <c r="I198" s="3">
        <v>9299.0</v>
      </c>
      <c r="J198" s="2"/>
    </row>
    <row r="199">
      <c r="A199" s="1" t="s">
        <v>285</v>
      </c>
      <c r="B199" s="3">
        <v>1.48</v>
      </c>
      <c r="C199" s="3">
        <v>95.65</v>
      </c>
      <c r="D199" s="3" t="s">
        <v>57</v>
      </c>
      <c r="E199" s="3">
        <v>79.0</v>
      </c>
      <c r="F199" s="3">
        <v>317.95</v>
      </c>
      <c r="G199" s="3">
        <v>3.59</v>
      </c>
      <c r="H199" s="3">
        <v>6.0</v>
      </c>
      <c r="I199" s="3">
        <v>9288.0</v>
      </c>
      <c r="J199" s="2"/>
    </row>
    <row r="200">
      <c r="A200" s="1" t="s">
        <v>286</v>
      </c>
      <c r="B200" s="3">
        <v>1.56</v>
      </c>
      <c r="C200" s="3">
        <v>95.65</v>
      </c>
      <c r="D200" s="3" t="s">
        <v>287</v>
      </c>
      <c r="E200" s="3">
        <v>102.0</v>
      </c>
      <c r="F200" s="3">
        <v>318.35</v>
      </c>
      <c r="G200" s="3">
        <v>3.38</v>
      </c>
      <c r="H200" s="3">
        <v>63.0</v>
      </c>
      <c r="I200" s="3">
        <v>9275.0</v>
      </c>
      <c r="J200" s="2"/>
    </row>
    <row r="201">
      <c r="A201" s="1" t="s">
        <v>288</v>
      </c>
      <c r="B201" s="3">
        <v>1.62</v>
      </c>
      <c r="C201" s="3">
        <v>95.65</v>
      </c>
      <c r="D201" s="3" t="s">
        <v>289</v>
      </c>
      <c r="E201" s="3">
        <v>75.0</v>
      </c>
      <c r="F201" s="3">
        <v>319.5</v>
      </c>
      <c r="G201" s="3">
        <v>4.0</v>
      </c>
      <c r="H201" s="3">
        <v>69.0</v>
      </c>
      <c r="I201" s="3">
        <v>9268.0</v>
      </c>
      <c r="J201" s="2"/>
    </row>
    <row r="202">
      <c r="A202" s="1" t="s">
        <v>290</v>
      </c>
      <c r="B202" s="3">
        <v>1.65</v>
      </c>
      <c r="C202" s="3">
        <v>92.1</v>
      </c>
      <c r="D202" s="3" t="s">
        <v>291</v>
      </c>
      <c r="E202" s="3">
        <v>84.0</v>
      </c>
      <c r="F202" s="3">
        <v>32.3</v>
      </c>
      <c r="G202" s="3">
        <v>4.0</v>
      </c>
      <c r="H202" s="3">
        <v>68.0</v>
      </c>
      <c r="I202" s="3">
        <v>926.0</v>
      </c>
      <c r="J202" s="2"/>
    </row>
    <row r="203">
      <c r="A203" s="1" t="s">
        <v>292</v>
      </c>
      <c r="B203" s="3">
        <v>1.79</v>
      </c>
      <c r="C203" s="3">
        <v>92.1</v>
      </c>
      <c r="D203" s="3" t="s">
        <v>293</v>
      </c>
      <c r="E203" s="3">
        <v>11.0</v>
      </c>
      <c r="F203" s="3">
        <v>32.1</v>
      </c>
      <c r="G203" s="3">
        <v>4.7</v>
      </c>
      <c r="H203" s="3">
        <v>67.0</v>
      </c>
      <c r="I203" s="3">
        <v>9255.0</v>
      </c>
      <c r="J203" s="2"/>
    </row>
    <row r="204">
      <c r="A204" s="1" t="s">
        <v>294</v>
      </c>
      <c r="B204" s="3">
        <v>1.72</v>
      </c>
      <c r="C204" s="3" t="s">
        <v>160</v>
      </c>
      <c r="D204" s="3" t="s">
        <v>26</v>
      </c>
      <c r="E204" s="3">
        <v>32.1</v>
      </c>
      <c r="F204" s="3">
        <v>3.93</v>
      </c>
      <c r="G204" s="3">
        <v>62.0</v>
      </c>
      <c r="H204" s="3">
        <v>9252.0</v>
      </c>
      <c r="I204" s="2"/>
      <c r="J204" s="2"/>
    </row>
    <row r="205">
      <c r="A205" s="1" t="s">
        <v>295</v>
      </c>
      <c r="B205" s="3">
        <v>1.86</v>
      </c>
      <c r="C205" s="3" t="s">
        <v>160</v>
      </c>
      <c r="D205" s="3" t="s">
        <v>26</v>
      </c>
      <c r="E205" s="3">
        <v>319.7</v>
      </c>
      <c r="F205" s="3">
        <v>3.93</v>
      </c>
      <c r="G205" s="3">
        <v>6.0</v>
      </c>
      <c r="H205" s="3">
        <v>9249.0</v>
      </c>
      <c r="I205" s="2"/>
      <c r="J205" s="2"/>
    </row>
    <row r="206">
      <c r="A206" s="1" t="s">
        <v>296</v>
      </c>
      <c r="B206" s="3">
        <v>2.46</v>
      </c>
      <c r="C206" s="3" t="s">
        <v>160</v>
      </c>
      <c r="D206" s="3" t="s">
        <v>26</v>
      </c>
      <c r="E206" s="3">
        <v>323.0</v>
      </c>
      <c r="F206" s="3">
        <v>3.31</v>
      </c>
      <c r="G206" s="3">
        <v>61.0</v>
      </c>
      <c r="H206" s="3">
        <v>9235.0</v>
      </c>
      <c r="I206" s="2"/>
      <c r="J206" s="2"/>
    </row>
    <row r="207">
      <c r="A207" s="1" t="s">
        <v>297</v>
      </c>
      <c r="B207" s="3">
        <v>2.39</v>
      </c>
      <c r="C207" s="3" t="s">
        <v>160</v>
      </c>
      <c r="D207" s="3" t="s">
        <v>26</v>
      </c>
      <c r="E207" s="3">
        <v>323.95</v>
      </c>
      <c r="F207" s="3">
        <v>3.24</v>
      </c>
      <c r="G207" s="3">
        <v>51.0</v>
      </c>
      <c r="H207" s="3">
        <v>9236.0</v>
      </c>
      <c r="I207" s="2"/>
      <c r="J207" s="2"/>
    </row>
    <row r="208">
      <c r="A208" s="1" t="s">
        <v>298</v>
      </c>
      <c r="B208" s="3">
        <v>2.13</v>
      </c>
      <c r="C208" s="3" t="s">
        <v>162</v>
      </c>
      <c r="D208" s="3" t="s">
        <v>26</v>
      </c>
      <c r="E208" s="3">
        <v>323.0</v>
      </c>
      <c r="F208" s="3">
        <v>3.17</v>
      </c>
      <c r="G208" s="3">
        <v>4.0</v>
      </c>
      <c r="H208" s="3">
        <v>9236.0</v>
      </c>
      <c r="I208" s="2"/>
      <c r="J208" s="2"/>
    </row>
    <row r="209">
      <c r="A209" s="1" t="s">
        <v>299</v>
      </c>
      <c r="B209" s="3">
        <v>1.66</v>
      </c>
      <c r="C209" s="3" t="s">
        <v>162</v>
      </c>
      <c r="D209" s="3" t="s">
        <v>26</v>
      </c>
      <c r="E209" s="3">
        <v>321.45</v>
      </c>
      <c r="F209" s="3">
        <v>3.17</v>
      </c>
      <c r="G209" s="3">
        <v>3.0</v>
      </c>
      <c r="H209" s="3">
        <v>9234.0</v>
      </c>
      <c r="I209" s="2"/>
      <c r="J209" s="2"/>
    </row>
    <row r="210">
      <c r="A210" s="1" t="s">
        <v>300</v>
      </c>
      <c r="B210" s="3">
        <v>1.29</v>
      </c>
      <c r="C210" s="3" t="s">
        <v>164</v>
      </c>
      <c r="D210" s="3" t="s">
        <v>26</v>
      </c>
      <c r="E210" s="3">
        <v>32.85</v>
      </c>
      <c r="F210" s="3">
        <v>3.1</v>
      </c>
      <c r="G210" s="3">
        <v>28.0</v>
      </c>
      <c r="H210" s="3">
        <v>9231.0</v>
      </c>
      <c r="I210" s="2"/>
      <c r="J210" s="2"/>
    </row>
    <row r="211">
      <c r="A211" s="1" t="s">
        <v>301</v>
      </c>
      <c r="B211" s="3">
        <v>0.97</v>
      </c>
      <c r="C211" s="3" t="s">
        <v>244</v>
      </c>
      <c r="D211" s="3" t="s">
        <v>26</v>
      </c>
      <c r="E211" s="3">
        <v>32.85</v>
      </c>
      <c r="F211" s="3">
        <v>2.76</v>
      </c>
      <c r="G211" s="3">
        <v>36.0</v>
      </c>
      <c r="H211" s="3">
        <v>9233.0</v>
      </c>
      <c r="I211" s="2"/>
      <c r="J211" s="2"/>
    </row>
    <row r="212">
      <c r="A212" s="1" t="s">
        <v>302</v>
      </c>
      <c r="B212" s="3">
        <v>0.73</v>
      </c>
      <c r="C212" s="3" t="s">
        <v>244</v>
      </c>
      <c r="D212" s="3" t="s">
        <v>26</v>
      </c>
      <c r="E212" s="3">
        <v>319.8</v>
      </c>
      <c r="F212" s="3">
        <v>2.55</v>
      </c>
      <c r="G212" s="3">
        <v>58.0</v>
      </c>
      <c r="H212" s="3">
        <v>9232.0</v>
      </c>
      <c r="I212" s="2"/>
      <c r="J212" s="2"/>
    </row>
    <row r="213">
      <c r="A213" s="1" t="s">
        <v>303</v>
      </c>
      <c r="B213" s="3">
        <v>0.87</v>
      </c>
      <c r="C213" s="3" t="s">
        <v>244</v>
      </c>
      <c r="D213" s="3" t="s">
        <v>26</v>
      </c>
      <c r="E213" s="3">
        <v>32.3</v>
      </c>
      <c r="F213" s="3">
        <v>2.55</v>
      </c>
      <c r="G213" s="3">
        <v>78.0</v>
      </c>
      <c r="H213" s="3">
        <v>9231.0</v>
      </c>
      <c r="I213" s="2"/>
      <c r="J213" s="2"/>
    </row>
    <row r="214">
      <c r="A214" s="1" t="s">
        <v>304</v>
      </c>
      <c r="B214" s="3">
        <v>1.22</v>
      </c>
      <c r="C214" s="3" t="s">
        <v>164</v>
      </c>
      <c r="D214" s="3" t="s">
        <v>26</v>
      </c>
      <c r="E214" s="3">
        <v>32.5</v>
      </c>
      <c r="F214" s="3">
        <v>1.86</v>
      </c>
      <c r="G214" s="3">
        <v>99.0</v>
      </c>
      <c r="H214" s="3">
        <v>9233.0</v>
      </c>
      <c r="I214" s="2"/>
      <c r="J214" s="2"/>
    </row>
    <row r="215">
      <c r="A215" s="1" t="s">
        <v>305</v>
      </c>
      <c r="B215" s="3">
        <v>1.55</v>
      </c>
      <c r="C215" s="3" t="s">
        <v>244</v>
      </c>
      <c r="D215" s="3" t="s">
        <v>26</v>
      </c>
      <c r="E215" s="3">
        <v>322.5</v>
      </c>
      <c r="F215" s="3">
        <v>1.52</v>
      </c>
      <c r="G215" s="3">
        <v>126.0</v>
      </c>
      <c r="H215" s="3">
        <v>9233.0</v>
      </c>
      <c r="I215" s="2"/>
      <c r="J215" s="2"/>
    </row>
    <row r="216">
      <c r="A216" s="1" t="s">
        <v>306</v>
      </c>
      <c r="B216" s="3">
        <v>1.85</v>
      </c>
      <c r="C216" s="3" t="s">
        <v>244</v>
      </c>
      <c r="D216" s="3" t="s">
        <v>26</v>
      </c>
      <c r="E216" s="3">
        <v>323.55</v>
      </c>
      <c r="F216" s="3">
        <v>1.72</v>
      </c>
      <c r="G216" s="3">
        <v>149.0</v>
      </c>
      <c r="H216" s="3">
        <v>9233.0</v>
      </c>
      <c r="I216" s="2"/>
      <c r="J216" s="2"/>
    </row>
    <row r="217">
      <c r="A217" s="1" t="s">
        <v>307</v>
      </c>
      <c r="B217" s="3">
        <v>2.23</v>
      </c>
      <c r="C217" s="3" t="s">
        <v>308</v>
      </c>
      <c r="D217" s="3" t="s">
        <v>26</v>
      </c>
      <c r="E217" s="3">
        <v>324.75</v>
      </c>
      <c r="F217" s="3">
        <v>2.21</v>
      </c>
      <c r="G217" s="3">
        <v>169.0</v>
      </c>
      <c r="H217" s="3">
        <v>9234.0</v>
      </c>
      <c r="I217" s="2"/>
      <c r="J217" s="2"/>
    </row>
    <row r="218">
      <c r="A218" s="1" t="s">
        <v>309</v>
      </c>
      <c r="B218" s="3">
        <v>3.0</v>
      </c>
      <c r="C218" s="3" t="s">
        <v>144</v>
      </c>
      <c r="D218" s="3" t="s">
        <v>26</v>
      </c>
      <c r="E218" s="3">
        <v>332.3</v>
      </c>
      <c r="F218" s="3">
        <v>3.38</v>
      </c>
      <c r="G218" s="3">
        <v>192.0</v>
      </c>
      <c r="H218" s="3">
        <v>923.0</v>
      </c>
      <c r="I218" s="2"/>
      <c r="J218" s="2"/>
    </row>
    <row r="219">
      <c r="A219" s="1" t="s">
        <v>310</v>
      </c>
      <c r="B219" s="3">
        <v>2.78</v>
      </c>
      <c r="C219" s="3">
        <v>95.7</v>
      </c>
      <c r="D219" s="3" t="s">
        <v>311</v>
      </c>
      <c r="E219" s="3">
        <v>21.0</v>
      </c>
      <c r="F219" s="3">
        <v>328.4</v>
      </c>
      <c r="G219" s="3">
        <v>3.38</v>
      </c>
      <c r="H219" s="3">
        <v>195.0</v>
      </c>
      <c r="I219" s="3">
        <v>9236.0</v>
      </c>
      <c r="J219" s="2"/>
    </row>
    <row r="220">
      <c r="A220" s="1" t="s">
        <v>312</v>
      </c>
      <c r="B220" s="3">
        <v>2.5</v>
      </c>
      <c r="C220" s="3">
        <v>95.7</v>
      </c>
      <c r="D220" s="3" t="s">
        <v>313</v>
      </c>
      <c r="E220" s="3">
        <v>34.0</v>
      </c>
      <c r="F220" s="3">
        <v>328.5</v>
      </c>
      <c r="G220" s="3">
        <v>3.52</v>
      </c>
      <c r="H220" s="3">
        <v>198.0</v>
      </c>
      <c r="I220" s="3">
        <v>9243.0</v>
      </c>
      <c r="J220" s="2"/>
    </row>
    <row r="221">
      <c r="A221" s="1" t="s">
        <v>314</v>
      </c>
      <c r="B221" s="3">
        <v>2.18</v>
      </c>
      <c r="C221" s="3">
        <v>95.7</v>
      </c>
      <c r="D221" s="3" t="s">
        <v>315</v>
      </c>
      <c r="E221" s="3">
        <v>115.0</v>
      </c>
      <c r="F221" s="3">
        <v>325.9</v>
      </c>
      <c r="G221" s="3">
        <v>3.31</v>
      </c>
      <c r="H221" s="3">
        <v>199.0</v>
      </c>
      <c r="I221" s="3">
        <v>9253.0</v>
      </c>
      <c r="J221" s="2"/>
    </row>
    <row r="222">
      <c r="A222" s="1" t="s">
        <v>316</v>
      </c>
      <c r="B222" s="3">
        <v>2.32</v>
      </c>
      <c r="C222" s="3">
        <v>95.7</v>
      </c>
      <c r="D222" s="3" t="s">
        <v>317</v>
      </c>
      <c r="E222" s="3">
        <v>145.0</v>
      </c>
      <c r="F222" s="3">
        <v>315.65</v>
      </c>
      <c r="G222" s="3">
        <v>3.3</v>
      </c>
      <c r="H222" s="3">
        <v>199.0</v>
      </c>
      <c r="I222" s="3">
        <v>9256.0</v>
      </c>
      <c r="J222" s="2"/>
    </row>
    <row r="223">
      <c r="A223" s="1" t="s">
        <v>318</v>
      </c>
      <c r="B223" s="3">
        <v>2.55</v>
      </c>
      <c r="C223" s="3">
        <v>95.7</v>
      </c>
      <c r="D223" s="3" t="s">
        <v>57</v>
      </c>
      <c r="E223" s="3">
        <v>79.0</v>
      </c>
      <c r="F223" s="3">
        <v>317.4</v>
      </c>
      <c r="G223" s="3">
        <v>4.41</v>
      </c>
      <c r="H223" s="3">
        <v>208.0</v>
      </c>
      <c r="I223" s="3">
        <v>9256.0</v>
      </c>
      <c r="J223" s="2"/>
    </row>
    <row r="224">
      <c r="A224" s="1" t="s">
        <v>319</v>
      </c>
      <c r="B224" s="3">
        <v>2.82</v>
      </c>
      <c r="C224" s="3">
        <v>82.2</v>
      </c>
      <c r="D224" s="3">
        <v>234.0</v>
      </c>
      <c r="E224" s="3">
        <v>4.59</v>
      </c>
      <c r="F224" s="3">
        <v>215.0</v>
      </c>
      <c r="G224" s="3">
        <v>313.7</v>
      </c>
      <c r="H224" s="3">
        <v>4.62</v>
      </c>
      <c r="I224" s="3">
        <v>215.0</v>
      </c>
      <c r="J224" s="3">
        <v>9254.0</v>
      </c>
    </row>
    <row r="225">
      <c r="A225" s="1" t="s">
        <v>320</v>
      </c>
      <c r="B225" s="3">
        <v>3.22</v>
      </c>
      <c r="C225" s="3">
        <v>79.15</v>
      </c>
      <c r="D225" s="3" t="s">
        <v>321</v>
      </c>
      <c r="E225" s="3">
        <v>107.0</v>
      </c>
      <c r="F225" s="3">
        <v>311.2</v>
      </c>
      <c r="G225" s="3">
        <v>4.28</v>
      </c>
      <c r="H225" s="3">
        <v>219.0</v>
      </c>
      <c r="I225" s="3">
        <v>9256.0</v>
      </c>
      <c r="J225" s="2"/>
    </row>
    <row r="226">
      <c r="A226" s="1" t="s">
        <v>322</v>
      </c>
      <c r="B226" s="3">
        <v>3.5</v>
      </c>
      <c r="C226" s="3">
        <v>79.15</v>
      </c>
      <c r="D226" s="3">
        <v>103.0</v>
      </c>
      <c r="E226" s="3">
        <v>3.34</v>
      </c>
      <c r="F226" s="3">
        <v>102.0</v>
      </c>
      <c r="G226" s="3">
        <v>299.6</v>
      </c>
      <c r="H226" s="3">
        <v>3.31</v>
      </c>
      <c r="I226" s="3">
        <v>218.0</v>
      </c>
      <c r="J226" s="3">
        <v>9259.0</v>
      </c>
    </row>
    <row r="227">
      <c r="A227" s="1" t="s">
        <v>323</v>
      </c>
      <c r="B227" s="3">
        <v>3.24</v>
      </c>
      <c r="C227" s="3">
        <v>79.15</v>
      </c>
      <c r="D227" s="3">
        <v>67.0</v>
      </c>
      <c r="E227" s="3">
        <v>44.78</v>
      </c>
      <c r="F227" s="3">
        <v>6.0</v>
      </c>
      <c r="G227" s="3">
        <v>311.2</v>
      </c>
      <c r="H227" s="3">
        <v>2.69</v>
      </c>
      <c r="I227" s="3">
        <v>212.0</v>
      </c>
      <c r="J227" s="3">
        <v>9267.0</v>
      </c>
    </row>
    <row r="228">
      <c r="A228" s="1" t="s">
        <v>324</v>
      </c>
      <c r="B228" s="3">
        <v>2.7</v>
      </c>
      <c r="C228" s="3" t="s">
        <v>325</v>
      </c>
      <c r="D228" s="3" t="s">
        <v>26</v>
      </c>
      <c r="E228" s="3">
        <v>313.3</v>
      </c>
      <c r="F228" s="3">
        <v>1.93</v>
      </c>
      <c r="G228" s="3">
        <v>199.0</v>
      </c>
      <c r="H228" s="3">
        <v>9273.0</v>
      </c>
      <c r="I228" s="2"/>
      <c r="J228" s="2"/>
    </row>
    <row r="229">
      <c r="A229" s="1" t="s">
        <v>326</v>
      </c>
      <c r="B229" s="3">
        <v>2.17</v>
      </c>
      <c r="C229" s="3" t="s">
        <v>327</v>
      </c>
      <c r="D229" s="3" t="s">
        <v>26</v>
      </c>
      <c r="E229" s="3">
        <v>299.95</v>
      </c>
      <c r="F229" s="3">
        <v>1.79</v>
      </c>
      <c r="G229" s="3">
        <v>177.0</v>
      </c>
      <c r="H229" s="3">
        <v>9278.0</v>
      </c>
      <c r="I229" s="2"/>
      <c r="J229" s="2"/>
    </row>
    <row r="230">
      <c r="A230" s="1" t="s">
        <v>328</v>
      </c>
      <c r="B230" s="3">
        <v>0.3</v>
      </c>
      <c r="C230" s="3" t="s">
        <v>140</v>
      </c>
      <c r="D230" s="3" t="s">
        <v>26</v>
      </c>
      <c r="E230" s="3">
        <v>237.5</v>
      </c>
      <c r="F230" s="3">
        <v>2.0</v>
      </c>
      <c r="G230" s="3">
        <v>138.0</v>
      </c>
      <c r="H230" s="3">
        <v>9277.0</v>
      </c>
      <c r="I230" s="2"/>
      <c r="J230" s="2"/>
    </row>
    <row r="231">
      <c r="A231" s="1" t="s">
        <v>329</v>
      </c>
      <c r="B231" s="3">
        <v>-0.46</v>
      </c>
      <c r="C231" s="3" t="s">
        <v>142</v>
      </c>
      <c r="D231" s="3" t="s">
        <v>26</v>
      </c>
      <c r="E231" s="3">
        <v>239.2</v>
      </c>
      <c r="F231" s="3">
        <v>1.93</v>
      </c>
      <c r="G231" s="3">
        <v>129.0</v>
      </c>
      <c r="H231" s="3">
        <v>9282.0</v>
      </c>
      <c r="I231" s="2"/>
      <c r="J231" s="2"/>
    </row>
    <row r="232">
      <c r="A232" s="1" t="s">
        <v>330</v>
      </c>
      <c r="B232" s="3">
        <v>-0.9</v>
      </c>
      <c r="C232" s="3" t="s">
        <v>142</v>
      </c>
      <c r="D232" s="3" t="s">
        <v>26</v>
      </c>
      <c r="E232" s="3">
        <v>243.85</v>
      </c>
      <c r="F232" s="3">
        <v>1.79</v>
      </c>
      <c r="G232" s="3">
        <v>113.0</v>
      </c>
      <c r="H232" s="3">
        <v>9285.0</v>
      </c>
      <c r="I232" s="2"/>
      <c r="J232" s="2"/>
    </row>
    <row r="233">
      <c r="A233" s="1" t="s">
        <v>331</v>
      </c>
      <c r="B233" s="3">
        <v>-1.38</v>
      </c>
      <c r="C233" s="3" t="s">
        <v>70</v>
      </c>
      <c r="D233" s="3" t="s">
        <v>26</v>
      </c>
      <c r="E233" s="3">
        <v>245.95</v>
      </c>
      <c r="F233" s="3">
        <v>1.79</v>
      </c>
      <c r="G233" s="3">
        <v>83.0</v>
      </c>
      <c r="H233" s="3">
        <v>9287.0</v>
      </c>
      <c r="I233" s="2"/>
      <c r="J233" s="2"/>
    </row>
    <row r="234">
      <c r="A234" s="1" t="s">
        <v>332</v>
      </c>
      <c r="B234" s="3">
        <v>-2.2</v>
      </c>
      <c r="C234" s="3" t="s">
        <v>171</v>
      </c>
      <c r="D234" s="3" t="s">
        <v>26</v>
      </c>
      <c r="E234" s="3">
        <v>237.45</v>
      </c>
      <c r="F234" s="3">
        <v>1.93</v>
      </c>
      <c r="G234" s="3">
        <v>64.0</v>
      </c>
      <c r="H234" s="3">
        <v>9289.0</v>
      </c>
      <c r="I234" s="2"/>
      <c r="J234" s="2"/>
    </row>
    <row r="235">
      <c r="A235" s="1" t="s">
        <v>333</v>
      </c>
      <c r="B235" s="3">
        <v>-2.79</v>
      </c>
      <c r="C235" s="3" t="s">
        <v>171</v>
      </c>
      <c r="D235" s="3" t="s">
        <v>26</v>
      </c>
      <c r="E235" s="3">
        <v>22.4</v>
      </c>
      <c r="F235" s="3">
        <v>2.14</v>
      </c>
      <c r="G235" s="3">
        <v>53.0</v>
      </c>
      <c r="H235" s="3">
        <v>9289.0</v>
      </c>
      <c r="I235" s="2"/>
      <c r="J235" s="2"/>
    </row>
    <row r="236">
      <c r="A236" s="1" t="s">
        <v>334</v>
      </c>
      <c r="B236" s="3">
        <v>-3.2</v>
      </c>
      <c r="C236" s="3" t="s">
        <v>171</v>
      </c>
      <c r="D236" s="3" t="s">
        <v>26</v>
      </c>
      <c r="E236" s="3">
        <v>228.85</v>
      </c>
      <c r="F236" s="3">
        <v>2.21</v>
      </c>
      <c r="G236" s="3">
        <v>44.0</v>
      </c>
      <c r="H236" s="3">
        <v>9287.0</v>
      </c>
      <c r="I236" s="2"/>
      <c r="J236" s="2"/>
    </row>
    <row r="237">
      <c r="A237" s="1" t="s">
        <v>335</v>
      </c>
      <c r="B237" s="3">
        <v>-2.58</v>
      </c>
      <c r="C237" s="3" t="s">
        <v>171</v>
      </c>
      <c r="D237" s="3" t="s">
        <v>26</v>
      </c>
      <c r="E237" s="3">
        <v>257.4</v>
      </c>
      <c r="F237" s="3">
        <v>1.86</v>
      </c>
      <c r="G237" s="3">
        <v>39.0</v>
      </c>
      <c r="H237" s="3">
        <v>9292.0</v>
      </c>
      <c r="I237" s="2"/>
      <c r="J237" s="2"/>
    </row>
    <row r="238">
      <c r="A238" s="1" t="s">
        <v>336</v>
      </c>
      <c r="B238" s="3">
        <v>-2.48</v>
      </c>
      <c r="C238" s="3" t="s">
        <v>171</v>
      </c>
      <c r="D238" s="3" t="s">
        <v>26</v>
      </c>
      <c r="E238" s="3">
        <v>272.65</v>
      </c>
      <c r="F238" s="3">
        <v>2.21</v>
      </c>
      <c r="G238" s="3">
        <v>34.0</v>
      </c>
      <c r="H238" s="3">
        <v>9294.0</v>
      </c>
      <c r="I238" s="2"/>
      <c r="J238" s="2"/>
    </row>
    <row r="239">
      <c r="A239" s="1" t="s">
        <v>337</v>
      </c>
      <c r="B239" s="3">
        <v>-2.2</v>
      </c>
      <c r="C239" s="3" t="s">
        <v>75</v>
      </c>
      <c r="D239" s="3" t="s">
        <v>26</v>
      </c>
      <c r="E239" s="3">
        <v>269.75</v>
      </c>
      <c r="F239" s="3">
        <v>2.34</v>
      </c>
      <c r="G239" s="3">
        <v>39.0</v>
      </c>
      <c r="H239" s="3">
        <v>9296.0</v>
      </c>
      <c r="I239" s="2"/>
      <c r="J239" s="2"/>
    </row>
    <row r="240">
      <c r="A240" s="1" t="s">
        <v>338</v>
      </c>
      <c r="B240" s="3">
        <v>-1.84</v>
      </c>
      <c r="C240" s="3" t="s">
        <v>73</v>
      </c>
      <c r="D240" s="3" t="s">
        <v>26</v>
      </c>
      <c r="E240" s="3">
        <v>269.0</v>
      </c>
      <c r="F240" s="3">
        <v>2.28</v>
      </c>
      <c r="G240" s="3">
        <v>4.0</v>
      </c>
      <c r="H240" s="3">
        <v>9298.0</v>
      </c>
      <c r="I240" s="2"/>
      <c r="J240" s="2"/>
    </row>
    <row r="241">
      <c r="A241" s="1" t="s">
        <v>339</v>
      </c>
      <c r="B241" s="3">
        <v>-1.64</v>
      </c>
      <c r="C241" s="3" t="s">
        <v>73</v>
      </c>
      <c r="D241" s="3" t="s">
        <v>26</v>
      </c>
      <c r="E241" s="3">
        <v>277.3</v>
      </c>
      <c r="F241" s="3">
        <v>2.0</v>
      </c>
      <c r="G241" s="3">
        <v>44.0</v>
      </c>
      <c r="H241" s="3">
        <v>9303.0</v>
      </c>
      <c r="I241" s="2"/>
      <c r="J241" s="2"/>
    </row>
    <row r="242">
      <c r="A242" s="1" t="s">
        <v>340</v>
      </c>
      <c r="B242" s="3">
        <v>-1.3</v>
      </c>
      <c r="C242" s="3" t="s">
        <v>70</v>
      </c>
      <c r="D242" s="3" t="s">
        <v>26</v>
      </c>
      <c r="E242" s="3">
        <v>284.85</v>
      </c>
      <c r="F242" s="3">
        <v>1.79</v>
      </c>
      <c r="G242" s="3">
        <v>52.0</v>
      </c>
      <c r="H242" s="3">
        <v>9302.0</v>
      </c>
      <c r="I242" s="2"/>
      <c r="J242" s="2"/>
    </row>
    <row r="243">
      <c r="A243" s="1" t="s">
        <v>341</v>
      </c>
      <c r="B243" s="3">
        <v>-1.36</v>
      </c>
      <c r="C243" s="3">
        <v>91.95</v>
      </c>
      <c r="D243" s="3">
        <v>35.0</v>
      </c>
      <c r="E243" s="3">
        <v>44.26</v>
      </c>
      <c r="F243" s="3">
        <v>31.0</v>
      </c>
      <c r="G243" s="3">
        <v>266.3</v>
      </c>
      <c r="H243" s="3">
        <v>1.59</v>
      </c>
      <c r="I243" s="3">
        <v>5.0</v>
      </c>
      <c r="J243" s="3">
        <v>9309.0</v>
      </c>
    </row>
    <row r="244">
      <c r="A244" s="1" t="s">
        <v>342</v>
      </c>
      <c r="B244" s="3">
        <v>-0.58</v>
      </c>
      <c r="C244" s="3">
        <v>91.95</v>
      </c>
      <c r="D244" s="3">
        <v>194.0</v>
      </c>
      <c r="E244" s="3">
        <v>402.73</v>
      </c>
      <c r="F244" s="3">
        <v>95.0</v>
      </c>
      <c r="G244" s="3">
        <v>266.65</v>
      </c>
      <c r="H244" s="3">
        <v>1.79</v>
      </c>
      <c r="I244" s="3">
        <v>35.0</v>
      </c>
      <c r="J244" s="3">
        <v>9317.0</v>
      </c>
    </row>
    <row r="245">
      <c r="A245" s="1" t="s">
        <v>343</v>
      </c>
      <c r="B245" s="3">
        <v>1.4</v>
      </c>
      <c r="C245" s="3">
        <v>85.2</v>
      </c>
      <c r="D245" s="3">
        <v>347.0</v>
      </c>
      <c r="E245" s="3">
        <v>654.3</v>
      </c>
      <c r="F245" s="3">
        <v>106.0</v>
      </c>
      <c r="G245" s="3">
        <v>265.3</v>
      </c>
      <c r="H245" s="3">
        <v>2.83</v>
      </c>
      <c r="I245" s="3">
        <v>39.0</v>
      </c>
      <c r="J245" s="3">
        <v>9325.0</v>
      </c>
    </row>
    <row r="246">
      <c r="A246" s="1" t="s">
        <v>344</v>
      </c>
      <c r="B246" s="3">
        <v>2.41</v>
      </c>
      <c r="C246" s="3">
        <v>79.0</v>
      </c>
      <c r="D246" s="3">
        <v>485.0</v>
      </c>
      <c r="E246" s="3">
        <v>948.87</v>
      </c>
      <c r="F246" s="3">
        <v>58.0</v>
      </c>
      <c r="G246" s="3">
        <v>254.85</v>
      </c>
      <c r="H246" s="3">
        <v>3.17</v>
      </c>
      <c r="I246" s="3">
        <v>39.0</v>
      </c>
      <c r="J246" s="3">
        <v>933.0</v>
      </c>
    </row>
    <row r="247">
      <c r="A247" s="1" t="s">
        <v>345</v>
      </c>
      <c r="B247" s="3">
        <v>2.58</v>
      </c>
      <c r="C247" s="3">
        <v>79.0</v>
      </c>
      <c r="D247" s="3">
        <v>497.0</v>
      </c>
      <c r="E247" s="3">
        <v>812.65</v>
      </c>
      <c r="F247" s="3">
        <v>103.0</v>
      </c>
      <c r="G247" s="3">
        <v>27.15</v>
      </c>
      <c r="H247" s="3">
        <v>3.45</v>
      </c>
      <c r="I247" s="3">
        <v>4.0</v>
      </c>
      <c r="J247" s="3">
        <v>9332.0</v>
      </c>
    </row>
    <row r="248">
      <c r="A248" s="1" t="s">
        <v>346</v>
      </c>
      <c r="B248" s="3">
        <v>2.9</v>
      </c>
      <c r="C248" s="3">
        <v>76.1</v>
      </c>
      <c r="D248" s="3">
        <v>507.0</v>
      </c>
      <c r="E248" s="3">
        <v>945.62</v>
      </c>
      <c r="F248" s="3">
        <v>62.0</v>
      </c>
      <c r="G248" s="3">
        <v>282.75</v>
      </c>
      <c r="H248" s="3">
        <v>3.38</v>
      </c>
      <c r="I248" s="3">
        <v>41.0</v>
      </c>
      <c r="J248" s="3">
        <v>9331.0</v>
      </c>
    </row>
    <row r="249">
      <c r="A249" s="1" t="s">
        <v>347</v>
      </c>
      <c r="B249" s="3">
        <v>3.5</v>
      </c>
      <c r="C249" s="3">
        <v>76.1</v>
      </c>
      <c r="D249" s="3">
        <v>429.0</v>
      </c>
      <c r="E249" s="3">
        <v>906.32</v>
      </c>
      <c r="F249" s="3">
        <v>59.0</v>
      </c>
      <c r="G249" s="3">
        <v>293.0</v>
      </c>
      <c r="H249" s="3">
        <v>3.24</v>
      </c>
      <c r="I249" s="3">
        <v>41.0</v>
      </c>
      <c r="J249" s="3">
        <v>9333.0</v>
      </c>
    </row>
    <row r="250">
      <c r="A250" s="1" t="s">
        <v>348</v>
      </c>
      <c r="B250" s="3">
        <v>3.21</v>
      </c>
      <c r="C250" s="3">
        <v>73.3</v>
      </c>
      <c r="D250" s="3">
        <v>298.0</v>
      </c>
      <c r="E250" s="3">
        <v>811.11</v>
      </c>
      <c r="F250" s="3">
        <v>53.0</v>
      </c>
      <c r="G250" s="3">
        <v>279.5</v>
      </c>
      <c r="H250" s="3">
        <v>3.1</v>
      </c>
      <c r="I250" s="3">
        <v>48.0</v>
      </c>
      <c r="J250" s="3">
        <v>9336.0</v>
      </c>
    </row>
    <row r="251">
      <c r="A251" s="1" t="s">
        <v>349</v>
      </c>
      <c r="B251" s="3">
        <v>3.1</v>
      </c>
      <c r="C251" s="3">
        <v>76.1</v>
      </c>
      <c r="D251" s="3">
        <v>135.0</v>
      </c>
      <c r="E251" s="3">
        <v>627.95</v>
      </c>
      <c r="F251" s="3">
        <v>35.0</v>
      </c>
      <c r="G251" s="3">
        <v>277.9</v>
      </c>
      <c r="H251" s="3">
        <v>2.69</v>
      </c>
      <c r="I251" s="3">
        <v>44.0</v>
      </c>
      <c r="J251" s="3">
        <v>9343.0</v>
      </c>
    </row>
    <row r="252">
      <c r="A252" s="1" t="s">
        <v>350</v>
      </c>
      <c r="B252" s="3">
        <v>2.35</v>
      </c>
      <c r="C252" s="3" t="s">
        <v>57</v>
      </c>
      <c r="D252" s="3" t="s">
        <v>26</v>
      </c>
      <c r="E252" s="3">
        <v>286.6</v>
      </c>
      <c r="F252" s="3">
        <v>2.55</v>
      </c>
      <c r="G252" s="3">
        <v>32.0</v>
      </c>
      <c r="H252" s="3">
        <v>9349.0</v>
      </c>
      <c r="I252" s="2"/>
      <c r="J252" s="2"/>
    </row>
    <row r="253">
      <c r="A253" s="1" t="s">
        <v>351</v>
      </c>
      <c r="B253" s="3">
        <v>1.7</v>
      </c>
      <c r="C253" s="3" t="s">
        <v>59</v>
      </c>
      <c r="D253" s="3" t="s">
        <v>26</v>
      </c>
      <c r="E253" s="3">
        <v>284.85</v>
      </c>
      <c r="F253" s="3">
        <v>2.48</v>
      </c>
      <c r="G253" s="3">
        <v>34.0</v>
      </c>
      <c r="H253" s="3">
        <v>9356.0</v>
      </c>
      <c r="I253" s="2"/>
      <c r="J253" s="2"/>
    </row>
    <row r="254">
      <c r="A254" s="1" t="s">
        <v>352</v>
      </c>
      <c r="B254" s="3">
        <v>1.29</v>
      </c>
      <c r="C254" s="3" t="s">
        <v>61</v>
      </c>
      <c r="D254" s="3" t="s">
        <v>26</v>
      </c>
      <c r="E254" s="3">
        <v>274.6</v>
      </c>
      <c r="F254" s="3">
        <v>2.48</v>
      </c>
      <c r="G254" s="3">
        <v>34.0</v>
      </c>
      <c r="H254" s="3">
        <v>9363.0</v>
      </c>
      <c r="I254" s="2"/>
      <c r="J254" s="2"/>
    </row>
    <row r="255">
      <c r="A255" s="1" t="s">
        <v>353</v>
      </c>
      <c r="B255" s="3">
        <v>1.6</v>
      </c>
      <c r="C255" s="3" t="s">
        <v>240</v>
      </c>
      <c r="D255" s="3" t="s">
        <v>26</v>
      </c>
      <c r="E255" s="3">
        <v>279.65</v>
      </c>
      <c r="F255" s="3">
        <v>2.21</v>
      </c>
      <c r="G255" s="3">
        <v>39.0</v>
      </c>
      <c r="H255" s="3">
        <v>9367.0</v>
      </c>
      <c r="I255" s="2"/>
      <c r="J255" s="2"/>
    </row>
    <row r="256">
      <c r="A256" s="1" t="s">
        <v>354</v>
      </c>
      <c r="B256" s="3">
        <v>0.38</v>
      </c>
      <c r="C256" s="3" t="s">
        <v>135</v>
      </c>
      <c r="D256" s="3" t="s">
        <v>26</v>
      </c>
      <c r="E256" s="3">
        <v>255.85</v>
      </c>
      <c r="F256" s="3">
        <v>2.7</v>
      </c>
      <c r="G256" s="3">
        <v>43.0</v>
      </c>
      <c r="H256" s="3">
        <v>9372.0</v>
      </c>
      <c r="I256" s="2"/>
      <c r="J256" s="2"/>
    </row>
    <row r="257">
      <c r="A257" s="1" t="s">
        <v>355</v>
      </c>
      <c r="B257" s="3">
        <v>-0.37</v>
      </c>
      <c r="C257" s="3" t="s">
        <v>356</v>
      </c>
      <c r="D257" s="3" t="s">
        <v>26</v>
      </c>
      <c r="E257" s="3">
        <v>244.6</v>
      </c>
      <c r="F257" s="3">
        <v>2.7</v>
      </c>
      <c r="G257" s="3">
        <v>42.0</v>
      </c>
      <c r="H257" s="3">
        <v>9374.0</v>
      </c>
      <c r="I257" s="2"/>
      <c r="J257" s="2"/>
    </row>
    <row r="258">
      <c r="A258" s="1" t="s">
        <v>357</v>
      </c>
      <c r="B258" s="3">
        <v>-1.29</v>
      </c>
      <c r="C258" s="3" t="s">
        <v>358</v>
      </c>
      <c r="D258" s="3" t="s">
        <v>26</v>
      </c>
      <c r="E258" s="3">
        <v>232.5</v>
      </c>
      <c r="F258" s="3">
        <v>2.14</v>
      </c>
      <c r="G258" s="3">
        <v>4.0</v>
      </c>
      <c r="H258" s="3">
        <v>9379.0</v>
      </c>
      <c r="I258" s="2"/>
      <c r="J258" s="2"/>
    </row>
    <row r="259">
      <c r="A259" s="1" t="s">
        <v>359</v>
      </c>
      <c r="B259" s="3">
        <v>-2.14</v>
      </c>
      <c r="C259" s="3" t="s">
        <v>360</v>
      </c>
      <c r="D259" s="3" t="s">
        <v>26</v>
      </c>
      <c r="E259" s="3">
        <v>225.25</v>
      </c>
      <c r="F259" s="3">
        <v>2.28</v>
      </c>
      <c r="G259" s="3">
        <v>37.0</v>
      </c>
      <c r="H259" s="3">
        <v>9383.0</v>
      </c>
      <c r="I259" s="2"/>
      <c r="J259" s="2"/>
    </row>
    <row r="260">
      <c r="A260" s="1" t="s">
        <v>361</v>
      </c>
      <c r="B260" s="3">
        <v>-2.6</v>
      </c>
      <c r="C260" s="3" t="s">
        <v>211</v>
      </c>
      <c r="D260" s="3" t="s">
        <v>26</v>
      </c>
      <c r="E260" s="3">
        <v>23.8</v>
      </c>
      <c r="F260" s="3">
        <v>2.48</v>
      </c>
      <c r="G260" s="3">
        <v>32.0</v>
      </c>
      <c r="H260" s="3">
        <v>9387.0</v>
      </c>
      <c r="I260" s="2"/>
      <c r="J260" s="2"/>
    </row>
    <row r="261">
      <c r="A261" s="1" t="s">
        <v>362</v>
      </c>
      <c r="B261" s="3">
        <v>-2.8</v>
      </c>
      <c r="C261" s="3" t="s">
        <v>211</v>
      </c>
      <c r="D261" s="3" t="s">
        <v>26</v>
      </c>
      <c r="E261" s="3">
        <v>229.3</v>
      </c>
      <c r="F261" s="3">
        <v>2.62</v>
      </c>
      <c r="G261" s="3">
        <v>31.0</v>
      </c>
      <c r="H261" s="3">
        <v>9389.0</v>
      </c>
      <c r="I261" s="2"/>
      <c r="J261" s="2"/>
    </row>
    <row r="262">
      <c r="A262" s="1" t="s">
        <v>363</v>
      </c>
      <c r="B262" s="3">
        <v>-2.93</v>
      </c>
      <c r="C262" s="3" t="s">
        <v>211</v>
      </c>
      <c r="D262" s="3" t="s">
        <v>26</v>
      </c>
      <c r="E262" s="3">
        <v>23.1</v>
      </c>
      <c r="F262" s="3">
        <v>2.62</v>
      </c>
      <c r="G262" s="3">
        <v>3.0</v>
      </c>
      <c r="H262" s="3">
        <v>9391.0</v>
      </c>
      <c r="I262" s="2"/>
      <c r="J262" s="2"/>
    </row>
    <row r="263">
      <c r="A263" s="1" t="s">
        <v>364</v>
      </c>
      <c r="B263" s="3">
        <v>-3.16</v>
      </c>
      <c r="C263" s="3" t="s">
        <v>365</v>
      </c>
      <c r="D263" s="3" t="s">
        <v>26</v>
      </c>
      <c r="E263" s="3">
        <v>22.6</v>
      </c>
      <c r="F263" s="3">
        <v>2.62</v>
      </c>
      <c r="G263" s="3">
        <v>3.0</v>
      </c>
      <c r="H263" s="3">
        <v>9393.0</v>
      </c>
      <c r="I263" s="2"/>
      <c r="J263" s="2"/>
    </row>
    <row r="264">
      <c r="A264" s="1" t="s">
        <v>366</v>
      </c>
      <c r="B264" s="3">
        <v>-3.4</v>
      </c>
      <c r="C264" s="3" t="s">
        <v>105</v>
      </c>
      <c r="D264" s="3" t="s">
        <v>26</v>
      </c>
      <c r="E264" s="3">
        <v>221.75</v>
      </c>
      <c r="F264" s="3">
        <v>2.62</v>
      </c>
      <c r="G264" s="3">
        <v>31.0</v>
      </c>
      <c r="H264" s="3">
        <v>9396.0</v>
      </c>
      <c r="I264" s="2"/>
      <c r="J264" s="2"/>
    </row>
    <row r="265">
      <c r="A265" s="1" t="s">
        <v>367</v>
      </c>
      <c r="B265" s="3">
        <v>-3.69</v>
      </c>
      <c r="C265" s="3" t="s">
        <v>368</v>
      </c>
      <c r="D265" s="3" t="s">
        <v>26</v>
      </c>
      <c r="E265" s="3">
        <v>219.25</v>
      </c>
      <c r="F265" s="3">
        <v>2.55</v>
      </c>
      <c r="G265" s="3">
        <v>33.0</v>
      </c>
      <c r="H265" s="3">
        <v>9401.0</v>
      </c>
      <c r="I265" s="2"/>
      <c r="J265" s="2"/>
    </row>
    <row r="266">
      <c r="A266" s="1" t="s">
        <v>369</v>
      </c>
      <c r="B266" s="3">
        <v>-3.22</v>
      </c>
      <c r="C266" s="3" t="s">
        <v>105</v>
      </c>
      <c r="D266" s="3" t="s">
        <v>26</v>
      </c>
      <c r="E266" s="3">
        <v>221.6</v>
      </c>
      <c r="F266" s="3">
        <v>2.48</v>
      </c>
      <c r="G266" s="3">
        <v>35.0</v>
      </c>
      <c r="H266" s="3">
        <v>94.0</v>
      </c>
      <c r="I266" s="2"/>
      <c r="J266" s="2"/>
    </row>
    <row r="267">
      <c r="A267" s="1" t="s">
        <v>370</v>
      </c>
      <c r="B267" s="3">
        <v>-3.61</v>
      </c>
      <c r="C267" s="3">
        <v>81.4</v>
      </c>
      <c r="D267" s="3">
        <v>65.0</v>
      </c>
      <c r="E267" s="3">
        <v>438.67</v>
      </c>
      <c r="F267" s="3">
        <v>25.0</v>
      </c>
      <c r="G267" s="3">
        <v>216.75</v>
      </c>
      <c r="H267" s="3">
        <v>2.48</v>
      </c>
      <c r="I267" s="3">
        <v>36.0</v>
      </c>
      <c r="J267" s="3">
        <v>9406.0</v>
      </c>
    </row>
    <row r="268">
      <c r="A268" s="1" t="s">
        <v>371</v>
      </c>
      <c r="B268" s="3">
        <v>-2.68</v>
      </c>
      <c r="C268" s="3">
        <v>78.3</v>
      </c>
      <c r="D268" s="3">
        <v>231.0</v>
      </c>
      <c r="E268" s="3">
        <v>716.67</v>
      </c>
      <c r="F268" s="3">
        <v>54.0</v>
      </c>
      <c r="G268" s="3">
        <v>217.9</v>
      </c>
      <c r="H268" s="3">
        <v>2.55</v>
      </c>
      <c r="I268" s="3">
        <v>35.0</v>
      </c>
      <c r="J268" s="3">
        <v>9415.0</v>
      </c>
    </row>
    <row r="269">
      <c r="A269" s="1" t="s">
        <v>372</v>
      </c>
      <c r="B269" s="3">
        <v>-0.4</v>
      </c>
      <c r="C269" s="3">
        <v>69.75</v>
      </c>
      <c r="D269" s="3">
        <v>383.0</v>
      </c>
      <c r="E269" s="3">
        <v>878.35</v>
      </c>
      <c r="F269" s="3">
        <v>58.0</v>
      </c>
      <c r="G269" s="3">
        <v>218.5</v>
      </c>
      <c r="H269" s="3">
        <v>3.45</v>
      </c>
      <c r="I269" s="3">
        <v>36.0</v>
      </c>
      <c r="J269" s="3">
        <v>9425.0</v>
      </c>
    </row>
    <row r="270">
      <c r="A270" s="1" t="s">
        <v>373</v>
      </c>
      <c r="B270" s="3">
        <v>1.12</v>
      </c>
      <c r="C270" s="3">
        <v>64.65</v>
      </c>
      <c r="D270" s="3">
        <v>489.0</v>
      </c>
      <c r="E270" s="3">
        <v>953.73</v>
      </c>
      <c r="F270" s="3">
        <v>58.0</v>
      </c>
      <c r="G270" s="3">
        <v>222.35</v>
      </c>
      <c r="H270" s="3">
        <v>3.79</v>
      </c>
      <c r="I270" s="3">
        <v>36.0</v>
      </c>
      <c r="J270" s="3">
        <v>943.0</v>
      </c>
    </row>
    <row r="271">
      <c r="A271" s="1" t="s">
        <v>374</v>
      </c>
      <c r="B271" s="3">
        <v>2.14</v>
      </c>
      <c r="C271" s="3">
        <v>62.35</v>
      </c>
      <c r="D271" s="3">
        <v>54.0</v>
      </c>
      <c r="E271" s="3">
        <v>1008.3</v>
      </c>
      <c r="F271" s="3">
        <v>49.0</v>
      </c>
      <c r="G271" s="3">
        <v>233.0</v>
      </c>
      <c r="H271" s="3">
        <v>3.79</v>
      </c>
      <c r="I271" s="3">
        <v>34.0</v>
      </c>
      <c r="J271" s="3">
        <v>9427.0</v>
      </c>
    </row>
    <row r="272">
      <c r="A272" s="1" t="s">
        <v>375</v>
      </c>
      <c r="B272" s="3">
        <v>2.85</v>
      </c>
      <c r="C272" s="3">
        <v>57.8</v>
      </c>
      <c r="D272" s="3">
        <v>517.0</v>
      </c>
      <c r="E272" s="3">
        <v>976.44</v>
      </c>
      <c r="F272" s="3">
        <v>55.0</v>
      </c>
      <c r="G272" s="3">
        <v>234.55</v>
      </c>
      <c r="H272" s="3">
        <v>3.72</v>
      </c>
      <c r="I272" s="3">
        <v>32.0</v>
      </c>
      <c r="J272" s="3">
        <v>9425.0</v>
      </c>
    </row>
    <row r="273">
      <c r="A273" s="1" t="s">
        <v>376</v>
      </c>
      <c r="B273" s="3">
        <v>3.16</v>
      </c>
      <c r="C273" s="3">
        <v>55.7</v>
      </c>
      <c r="D273" s="3">
        <v>436.0</v>
      </c>
      <c r="E273" s="3">
        <v>924.48</v>
      </c>
      <c r="F273" s="3">
        <v>56.0</v>
      </c>
      <c r="G273" s="3">
        <v>236.65</v>
      </c>
      <c r="H273" s="3">
        <v>3.52</v>
      </c>
      <c r="I273" s="3">
        <v>31.0</v>
      </c>
      <c r="J273" s="3">
        <v>9422.0</v>
      </c>
    </row>
    <row r="274">
      <c r="A274" s="1" t="s">
        <v>377</v>
      </c>
      <c r="B274" s="3">
        <v>3.19</v>
      </c>
      <c r="C274" s="3">
        <v>57.95</v>
      </c>
      <c r="D274" s="3">
        <v>303.0</v>
      </c>
      <c r="E274" s="3">
        <v>816.39</v>
      </c>
      <c r="F274" s="3">
        <v>54.0</v>
      </c>
      <c r="G274" s="3">
        <v>233.95</v>
      </c>
      <c r="H274" s="3">
        <v>3.38</v>
      </c>
      <c r="I274" s="3">
        <v>28.0</v>
      </c>
      <c r="J274" s="3">
        <v>9425.0</v>
      </c>
    </row>
    <row r="275">
      <c r="A275" s="1" t="s">
        <v>378</v>
      </c>
      <c r="B275" s="3">
        <v>2.88</v>
      </c>
      <c r="C275" s="3">
        <v>6.15</v>
      </c>
      <c r="D275" s="3">
        <v>137.0</v>
      </c>
      <c r="E275" s="3">
        <v>622.49</v>
      </c>
      <c r="F275" s="3">
        <v>36.0</v>
      </c>
      <c r="G275" s="3">
        <v>237.5</v>
      </c>
      <c r="H275" s="3">
        <v>3.1</v>
      </c>
      <c r="I275" s="3">
        <v>25.0</v>
      </c>
      <c r="J275" s="3">
        <v>9433.0</v>
      </c>
    </row>
    <row r="276">
      <c r="A276" s="1" t="s">
        <v>379</v>
      </c>
      <c r="B276" s="3">
        <v>1.87</v>
      </c>
      <c r="C276" s="3" t="s">
        <v>235</v>
      </c>
      <c r="D276" s="3" t="s">
        <v>26</v>
      </c>
      <c r="E276" s="3">
        <v>23.1</v>
      </c>
      <c r="F276" s="3">
        <v>2.21</v>
      </c>
      <c r="G276" s="3">
        <v>2.0</v>
      </c>
      <c r="H276" s="3">
        <v>9439.0</v>
      </c>
      <c r="I276" s="2"/>
      <c r="J276" s="2"/>
    </row>
    <row r="277">
      <c r="A277" s="1" t="s">
        <v>380</v>
      </c>
      <c r="B277" s="3">
        <v>0.4</v>
      </c>
      <c r="C277" s="3" t="s">
        <v>381</v>
      </c>
      <c r="D277" s="3" t="s">
        <v>26</v>
      </c>
      <c r="E277" s="3">
        <v>238.5</v>
      </c>
      <c r="F277" s="3">
        <v>1.79</v>
      </c>
      <c r="G277" s="3">
        <v>17.0</v>
      </c>
      <c r="H277" s="3">
        <v>9446.0</v>
      </c>
      <c r="I277" s="2"/>
      <c r="J277" s="2"/>
    </row>
    <row r="278">
      <c r="A278" s="1" t="s">
        <v>382</v>
      </c>
      <c r="B278" s="3">
        <v>-1.26</v>
      </c>
      <c r="C278" s="3" t="s">
        <v>383</v>
      </c>
      <c r="D278" s="3" t="s">
        <v>26</v>
      </c>
      <c r="E278" s="3">
        <v>239.6</v>
      </c>
      <c r="F278" s="3">
        <v>1.59</v>
      </c>
      <c r="G278" s="3">
        <v>18.0</v>
      </c>
      <c r="H278" s="3">
        <v>945.0</v>
      </c>
      <c r="I278" s="2"/>
      <c r="J278" s="2"/>
    </row>
    <row r="279">
      <c r="A279" s="1" t="s">
        <v>384</v>
      </c>
      <c r="B279" s="3">
        <v>-1.48</v>
      </c>
      <c r="C279" s="3" t="s">
        <v>385</v>
      </c>
      <c r="D279" s="3" t="s">
        <v>26</v>
      </c>
      <c r="E279" s="3">
        <v>223.15</v>
      </c>
      <c r="F279" s="3">
        <v>1.59</v>
      </c>
      <c r="G279" s="3">
        <v>21.0</v>
      </c>
      <c r="H279" s="3">
        <v>9456.0</v>
      </c>
      <c r="I279" s="2"/>
      <c r="J279" s="2"/>
    </row>
    <row r="280">
      <c r="A280" s="1" t="s">
        <v>386</v>
      </c>
      <c r="B280" s="3">
        <v>-1.39</v>
      </c>
      <c r="C280" s="3" t="s">
        <v>387</v>
      </c>
      <c r="D280" s="3" t="s">
        <v>26</v>
      </c>
      <c r="E280" s="3">
        <v>227.2</v>
      </c>
      <c r="F280" s="3">
        <v>1.52</v>
      </c>
      <c r="G280" s="3">
        <v>23.0</v>
      </c>
      <c r="H280" s="3">
        <v>9461.0</v>
      </c>
      <c r="I280" s="2"/>
      <c r="J280" s="2"/>
    </row>
    <row r="281">
      <c r="A281" s="1" t="s">
        <v>388</v>
      </c>
      <c r="B281" s="3">
        <v>-1.56</v>
      </c>
      <c r="C281" s="3" t="s">
        <v>387</v>
      </c>
      <c r="D281" s="3" t="s">
        <v>26</v>
      </c>
      <c r="E281" s="3">
        <v>218.5</v>
      </c>
      <c r="F281" s="3">
        <v>1.59</v>
      </c>
      <c r="G281" s="3">
        <v>22.0</v>
      </c>
      <c r="H281" s="3">
        <v>9468.0</v>
      </c>
      <c r="I281" s="2"/>
      <c r="J281" s="2"/>
    </row>
    <row r="282">
      <c r="A282" s="1" t="s">
        <v>389</v>
      </c>
      <c r="B282" s="3">
        <v>-2.17</v>
      </c>
      <c r="C282" s="3" t="s">
        <v>390</v>
      </c>
      <c r="D282" s="3" t="s">
        <v>26</v>
      </c>
      <c r="E282" s="3">
        <v>216.35</v>
      </c>
      <c r="F282" s="3">
        <v>1.66</v>
      </c>
      <c r="G282" s="3">
        <v>2.0</v>
      </c>
      <c r="H282" s="3">
        <v>9474.0</v>
      </c>
      <c r="I282" s="2"/>
      <c r="J282" s="2"/>
    </row>
    <row r="283">
      <c r="A283" s="1" t="s">
        <v>391</v>
      </c>
      <c r="B283" s="3">
        <v>-2.23</v>
      </c>
      <c r="C283" s="3" t="s">
        <v>390</v>
      </c>
      <c r="D283" s="3" t="s">
        <v>26</v>
      </c>
      <c r="E283" s="3">
        <v>215.0</v>
      </c>
      <c r="F283" s="3">
        <v>1.66</v>
      </c>
      <c r="G283" s="3">
        <v>23.0</v>
      </c>
      <c r="H283" s="3">
        <v>9478.0</v>
      </c>
      <c r="I283" s="2"/>
      <c r="J283" s="2"/>
    </row>
    <row r="284">
      <c r="A284" s="1" t="s">
        <v>392</v>
      </c>
      <c r="B284" s="3">
        <v>-1.81</v>
      </c>
      <c r="C284" s="3" t="s">
        <v>393</v>
      </c>
      <c r="D284" s="3" t="s">
        <v>26</v>
      </c>
      <c r="E284" s="3">
        <v>212.4</v>
      </c>
      <c r="F284" s="3">
        <v>1.59</v>
      </c>
      <c r="G284" s="3">
        <v>27.0</v>
      </c>
      <c r="H284" s="3">
        <v>9478.0</v>
      </c>
      <c r="I284" s="2"/>
      <c r="J284" s="2"/>
    </row>
    <row r="285">
      <c r="A285" s="1" t="s">
        <v>394</v>
      </c>
      <c r="B285" s="3">
        <v>-1.6</v>
      </c>
      <c r="C285" s="3" t="s">
        <v>395</v>
      </c>
      <c r="D285" s="3" t="s">
        <v>26</v>
      </c>
      <c r="E285" s="3">
        <v>21.15</v>
      </c>
      <c r="F285" s="3">
        <v>1.45</v>
      </c>
      <c r="G285" s="3">
        <v>32.0</v>
      </c>
      <c r="H285" s="3">
        <v>948.0</v>
      </c>
      <c r="I285" s="2"/>
      <c r="J285" s="2"/>
    </row>
    <row r="286">
      <c r="A286" s="1" t="s">
        <v>396</v>
      </c>
      <c r="B286" s="3">
        <v>-1.18</v>
      </c>
      <c r="C286" s="3" t="s">
        <v>395</v>
      </c>
      <c r="D286" s="3" t="s">
        <v>26</v>
      </c>
      <c r="E286" s="3">
        <v>21.35</v>
      </c>
      <c r="F286" s="3">
        <v>1.38</v>
      </c>
      <c r="G286" s="3">
        <v>36.0</v>
      </c>
      <c r="H286" s="3">
        <v>9484.0</v>
      </c>
      <c r="I286" s="2"/>
      <c r="J286" s="2"/>
    </row>
    <row r="287">
      <c r="A287" s="1" t="s">
        <v>397</v>
      </c>
      <c r="B287" s="3">
        <v>-1.52</v>
      </c>
      <c r="C287" s="3" t="s">
        <v>393</v>
      </c>
      <c r="D287" s="3" t="s">
        <v>26</v>
      </c>
      <c r="E287" s="3">
        <v>207.25</v>
      </c>
      <c r="F287" s="3">
        <v>1.24</v>
      </c>
      <c r="G287" s="3">
        <v>37.0</v>
      </c>
      <c r="H287" s="3">
        <v>9487.0</v>
      </c>
      <c r="I287" s="2"/>
      <c r="J287" s="2"/>
    </row>
    <row r="288">
      <c r="A288" s="1" t="s">
        <v>398</v>
      </c>
      <c r="B288" s="3">
        <v>-1.85</v>
      </c>
      <c r="C288" s="3" t="s">
        <v>393</v>
      </c>
      <c r="D288" s="3" t="s">
        <v>26</v>
      </c>
      <c r="E288" s="3" t="s">
        <v>399</v>
      </c>
      <c r="F288" s="3">
        <v>46.0</v>
      </c>
      <c r="G288" s="3">
        <v>9487.0</v>
      </c>
      <c r="H288" s="2"/>
      <c r="I288" s="2"/>
      <c r="J288" s="2"/>
    </row>
    <row r="289">
      <c r="A289" s="1" t="s">
        <v>400</v>
      </c>
      <c r="B289" s="3">
        <v>-2.12</v>
      </c>
      <c r="C289" s="3" t="s">
        <v>390</v>
      </c>
      <c r="D289" s="3" t="s">
        <v>26</v>
      </c>
      <c r="E289" s="3" t="s">
        <v>401</v>
      </c>
      <c r="F289" s="3">
        <v>8.0</v>
      </c>
      <c r="G289" s="3">
        <v>949.0</v>
      </c>
      <c r="H289" s="2"/>
      <c r="I289" s="2"/>
      <c r="J289" s="2"/>
    </row>
    <row r="290">
      <c r="A290" s="1" t="s">
        <v>402</v>
      </c>
      <c r="B290" s="3">
        <v>-2.78</v>
      </c>
      <c r="C290" s="3" t="s">
        <v>403</v>
      </c>
      <c r="D290" s="3" t="s">
        <v>26</v>
      </c>
      <c r="E290" s="3" t="s">
        <v>404</v>
      </c>
      <c r="F290" s="3">
        <v>71.0</v>
      </c>
      <c r="G290" s="3">
        <v>9496.0</v>
      </c>
      <c r="H290" s="2"/>
      <c r="I290" s="2"/>
      <c r="J290" s="2"/>
    </row>
    <row r="291">
      <c r="A291" s="1" t="s">
        <v>405</v>
      </c>
      <c r="B291" s="3">
        <v>-2.99</v>
      </c>
      <c r="C291" s="3">
        <v>75.1</v>
      </c>
      <c r="D291" s="3">
        <v>67.0</v>
      </c>
      <c r="E291" s="3">
        <v>456.5</v>
      </c>
      <c r="F291" s="3">
        <v>25.0</v>
      </c>
      <c r="G291" s="3" t="s">
        <v>406</v>
      </c>
      <c r="H291" s="3">
        <v>126.0</v>
      </c>
      <c r="I291" s="3">
        <v>9502.0</v>
      </c>
      <c r="J291" s="2"/>
    </row>
    <row r="292">
      <c r="A292" s="1" t="s">
        <v>407</v>
      </c>
      <c r="B292" s="3">
        <v>-1.77</v>
      </c>
      <c r="C292" s="3">
        <v>69.55</v>
      </c>
      <c r="D292" s="3">
        <v>232.0</v>
      </c>
      <c r="E292" s="3">
        <v>688.86</v>
      </c>
      <c r="F292" s="3">
        <v>61.0</v>
      </c>
      <c r="G292" s="3" t="s">
        <v>408</v>
      </c>
      <c r="H292" s="3">
        <v>164.0</v>
      </c>
      <c r="I292" s="3">
        <v>9508.0</v>
      </c>
      <c r="J292" s="2"/>
    </row>
    <row r="293">
      <c r="A293" s="1" t="s">
        <v>409</v>
      </c>
      <c r="B293" s="3">
        <v>0.72</v>
      </c>
      <c r="C293" s="3">
        <v>57.35</v>
      </c>
      <c r="D293" s="3">
        <v>389.0</v>
      </c>
      <c r="E293" s="3">
        <v>879.87</v>
      </c>
      <c r="F293" s="3">
        <v>62.0</v>
      </c>
      <c r="G293" s="3" t="s">
        <v>410</v>
      </c>
      <c r="H293" s="3">
        <v>119.0</v>
      </c>
      <c r="I293" s="3">
        <v>9513.0</v>
      </c>
      <c r="J293" s="2"/>
    </row>
    <row r="294">
      <c r="A294" s="1" t="s">
        <v>411</v>
      </c>
      <c r="B294" s="3">
        <v>2.42</v>
      </c>
      <c r="C294" s="3">
        <v>51.15</v>
      </c>
      <c r="D294" s="3">
        <v>496.0</v>
      </c>
      <c r="E294" s="3">
        <v>953.91</v>
      </c>
      <c r="F294" s="3">
        <v>63.0</v>
      </c>
      <c r="G294" s="3" t="s">
        <v>412</v>
      </c>
      <c r="H294" s="3">
        <v>56.0</v>
      </c>
      <c r="I294" s="3">
        <v>9517.0</v>
      </c>
      <c r="J294" s="2"/>
    </row>
    <row r="295">
      <c r="A295" s="1" t="s">
        <v>413</v>
      </c>
      <c r="B295" s="3">
        <v>3.86</v>
      </c>
      <c r="C295" s="3">
        <v>6.3</v>
      </c>
      <c r="D295" s="3">
        <v>54.0</v>
      </c>
      <c r="E295" s="3">
        <v>972.53</v>
      </c>
      <c r="F295" s="3">
        <v>64.0</v>
      </c>
      <c r="G295" s="3" t="s">
        <v>414</v>
      </c>
      <c r="H295" s="3">
        <v>4.0</v>
      </c>
      <c r="I295" s="3">
        <v>9513.0</v>
      </c>
      <c r="J295" s="2"/>
    </row>
    <row r="296">
      <c r="A296" s="1" t="s">
        <v>415</v>
      </c>
      <c r="B296" s="3">
        <v>4.92</v>
      </c>
      <c r="C296" s="3">
        <v>45.85</v>
      </c>
      <c r="D296" s="3">
        <v>525.0</v>
      </c>
      <c r="E296" s="3">
        <v>977.29</v>
      </c>
      <c r="F296" s="3">
        <v>6.0</v>
      </c>
      <c r="G296" s="3" t="s">
        <v>416</v>
      </c>
      <c r="H296" s="3">
        <v>22.0</v>
      </c>
      <c r="I296" s="3">
        <v>9505.0</v>
      </c>
      <c r="J296" s="2"/>
    </row>
    <row r="297">
      <c r="A297" s="1" t="s">
        <v>417</v>
      </c>
      <c r="B297" s="3">
        <v>4.26</v>
      </c>
      <c r="C297" s="3">
        <v>58.5</v>
      </c>
      <c r="D297" s="3">
        <v>444.0</v>
      </c>
      <c r="E297" s="3">
        <v>927.7</v>
      </c>
      <c r="F297" s="3">
        <v>6.0</v>
      </c>
      <c r="G297" s="3" t="s">
        <v>418</v>
      </c>
      <c r="H297" s="3">
        <v>358.0</v>
      </c>
      <c r="I297" s="3">
        <v>9499.0</v>
      </c>
      <c r="J297" s="2"/>
    </row>
    <row r="298">
      <c r="A298" s="1" t="s">
        <v>419</v>
      </c>
      <c r="B298" s="3">
        <v>5.55</v>
      </c>
      <c r="C298" s="3">
        <v>49.8</v>
      </c>
      <c r="D298" s="3">
        <v>311.0</v>
      </c>
      <c r="E298" s="3">
        <v>834.34</v>
      </c>
      <c r="F298" s="3">
        <v>54.0</v>
      </c>
      <c r="G298" s="3">
        <v>239.95</v>
      </c>
      <c r="H298" s="3">
        <v>1.1</v>
      </c>
      <c r="I298" s="3">
        <v>352.0</v>
      </c>
      <c r="J298" s="3">
        <v>9501.0</v>
      </c>
    </row>
    <row r="299">
      <c r="A299" s="1" t="s">
        <v>420</v>
      </c>
      <c r="B299" s="3">
        <v>5.9</v>
      </c>
      <c r="C299" s="3">
        <v>53.8</v>
      </c>
      <c r="D299" s="3">
        <v>145.0</v>
      </c>
      <c r="E299" s="3">
        <v>665.36</v>
      </c>
      <c r="F299" s="3">
        <v>35.0</v>
      </c>
      <c r="G299" s="3" t="s">
        <v>421</v>
      </c>
      <c r="H299" s="3">
        <v>344.0</v>
      </c>
      <c r="I299" s="3">
        <v>9503.0</v>
      </c>
      <c r="J299" s="2"/>
    </row>
    <row r="300">
      <c r="A300" s="1" t="s">
        <v>422</v>
      </c>
      <c r="B300" s="3">
        <v>4.82</v>
      </c>
      <c r="C300" s="3" t="s">
        <v>423</v>
      </c>
      <c r="D300" s="3" t="s">
        <v>26</v>
      </c>
      <c r="E300" s="3" t="s">
        <v>424</v>
      </c>
      <c r="F300" s="3">
        <v>332.0</v>
      </c>
      <c r="G300" s="3">
        <v>9505.0</v>
      </c>
      <c r="H300" s="2"/>
      <c r="I300" s="2"/>
      <c r="J300" s="2"/>
    </row>
    <row r="301">
      <c r="A301" s="1" t="s">
        <v>425</v>
      </c>
      <c r="B301" s="3">
        <v>3.85</v>
      </c>
      <c r="C301" s="3" t="s">
        <v>88</v>
      </c>
      <c r="D301" s="3" t="s">
        <v>26</v>
      </c>
      <c r="E301" s="3" t="s">
        <v>426</v>
      </c>
      <c r="F301" s="3">
        <v>27.0</v>
      </c>
      <c r="G301" s="3">
        <v>9507.0</v>
      </c>
      <c r="H301" s="2"/>
      <c r="I301" s="2"/>
      <c r="J301" s="2"/>
    </row>
    <row r="302">
      <c r="A302" s="1" t="s">
        <v>427</v>
      </c>
      <c r="B302" s="3">
        <v>2.58</v>
      </c>
      <c r="C302" s="3" t="s">
        <v>428</v>
      </c>
      <c r="D302" s="3" t="s">
        <v>26</v>
      </c>
      <c r="E302" s="3" t="s">
        <v>429</v>
      </c>
      <c r="F302" s="3">
        <v>67.0</v>
      </c>
      <c r="G302" s="3">
        <v>9512.0</v>
      </c>
      <c r="H302" s="2"/>
      <c r="I302" s="2"/>
      <c r="J302" s="2"/>
    </row>
    <row r="303">
      <c r="A303" s="1" t="s">
        <v>430</v>
      </c>
      <c r="B303" s="3">
        <v>1.42</v>
      </c>
      <c r="C303" s="3" t="s">
        <v>431</v>
      </c>
      <c r="D303" s="3" t="s">
        <v>26</v>
      </c>
      <c r="E303" s="3" t="s">
        <v>432</v>
      </c>
      <c r="F303" s="3">
        <v>87.0</v>
      </c>
      <c r="G303" s="3">
        <v>9512.0</v>
      </c>
      <c r="H303" s="2"/>
      <c r="I303" s="2"/>
      <c r="J303" s="2"/>
    </row>
    <row r="304">
      <c r="A304" s="1" t="s">
        <v>433</v>
      </c>
      <c r="B304" s="3">
        <v>0.35</v>
      </c>
      <c r="C304" s="3" t="s">
        <v>434</v>
      </c>
      <c r="D304" s="3" t="s">
        <v>26</v>
      </c>
      <c r="E304" s="3" t="s">
        <v>435</v>
      </c>
      <c r="F304" s="3">
        <v>94.0</v>
      </c>
      <c r="G304" s="3">
        <v>9515.0</v>
      </c>
      <c r="H304" s="2"/>
      <c r="I304" s="2"/>
      <c r="J304" s="2"/>
    </row>
    <row r="305">
      <c r="A305" s="1" t="s">
        <v>436</v>
      </c>
      <c r="B305" s="3">
        <v>-0.4</v>
      </c>
      <c r="C305" s="3" t="s">
        <v>437</v>
      </c>
      <c r="D305" s="3" t="s">
        <v>26</v>
      </c>
      <c r="E305" s="3" t="s">
        <v>438</v>
      </c>
      <c r="F305" s="3">
        <v>102.0</v>
      </c>
      <c r="G305" s="3">
        <v>9518.0</v>
      </c>
      <c r="H305" s="2"/>
      <c r="I305" s="2"/>
      <c r="J305" s="2"/>
    </row>
    <row r="306">
      <c r="A306" s="1" t="s">
        <v>439</v>
      </c>
      <c r="B306" s="3">
        <v>-0.85</v>
      </c>
      <c r="C306" s="3" t="s">
        <v>437</v>
      </c>
      <c r="D306" s="3" t="s">
        <v>26</v>
      </c>
      <c r="E306" s="3" t="s">
        <v>440</v>
      </c>
      <c r="F306" s="3">
        <v>103.0</v>
      </c>
      <c r="G306" s="3">
        <v>9521.0</v>
      </c>
      <c r="H306" s="2"/>
      <c r="I306" s="2"/>
      <c r="J306" s="2"/>
    </row>
    <row r="307">
      <c r="A307" s="1" t="s">
        <v>441</v>
      </c>
      <c r="B307" s="3">
        <v>-1.2</v>
      </c>
      <c r="C307" s="3" t="s">
        <v>442</v>
      </c>
      <c r="D307" s="3" t="s">
        <v>26</v>
      </c>
      <c r="E307" s="3" t="s">
        <v>443</v>
      </c>
      <c r="F307" s="3">
        <v>96.0</v>
      </c>
      <c r="G307" s="3">
        <v>952.0</v>
      </c>
      <c r="H307" s="2"/>
      <c r="I307" s="2"/>
      <c r="J307" s="2"/>
    </row>
    <row r="308">
      <c r="A308" s="1" t="s">
        <v>444</v>
      </c>
      <c r="B308" s="3">
        <v>-1.47</v>
      </c>
      <c r="C308" s="3" t="s">
        <v>385</v>
      </c>
      <c r="D308" s="3" t="s">
        <v>26</v>
      </c>
      <c r="E308" s="3" t="s">
        <v>445</v>
      </c>
      <c r="F308" s="3">
        <v>96.0</v>
      </c>
      <c r="G308" s="3">
        <v>9516.0</v>
      </c>
      <c r="H308" s="2"/>
      <c r="I308" s="2"/>
      <c r="J308" s="2"/>
    </row>
    <row r="309">
      <c r="A309" s="1" t="s">
        <v>446</v>
      </c>
      <c r="B309" s="3">
        <v>-1.71</v>
      </c>
      <c r="C309" s="3" t="s">
        <v>385</v>
      </c>
      <c r="D309" s="3" t="s">
        <v>26</v>
      </c>
      <c r="E309" s="3">
        <v>218.3</v>
      </c>
      <c r="F309" s="3">
        <v>1.1</v>
      </c>
      <c r="G309" s="3">
        <v>89.0</v>
      </c>
      <c r="H309" s="3">
        <v>9512.0</v>
      </c>
      <c r="I309" s="2"/>
      <c r="J309" s="2"/>
    </row>
    <row r="310">
      <c r="A310" s="1" t="s">
        <v>447</v>
      </c>
      <c r="B310" s="3">
        <v>-2.12</v>
      </c>
      <c r="C310" s="3" t="s">
        <v>448</v>
      </c>
      <c r="D310" s="3" t="s">
        <v>26</v>
      </c>
      <c r="E310" s="3">
        <v>219.5</v>
      </c>
      <c r="F310" s="3">
        <v>1.17</v>
      </c>
      <c r="G310" s="3">
        <v>81.0</v>
      </c>
      <c r="H310" s="3">
        <v>9513.0</v>
      </c>
      <c r="I310" s="2"/>
      <c r="J310" s="2"/>
    </row>
    <row r="311">
      <c r="A311" s="1" t="s">
        <v>449</v>
      </c>
      <c r="B311" s="3">
        <v>-2.33</v>
      </c>
      <c r="C311" s="3" t="s">
        <v>450</v>
      </c>
      <c r="D311" s="3" t="s">
        <v>26</v>
      </c>
      <c r="E311" s="3">
        <v>224.1</v>
      </c>
      <c r="F311" s="3">
        <v>1.3</v>
      </c>
      <c r="G311" s="3">
        <v>81.0</v>
      </c>
      <c r="H311" s="3">
        <v>9512.0</v>
      </c>
      <c r="I311" s="2"/>
      <c r="J311" s="2"/>
    </row>
    <row r="312">
      <c r="A312" s="1" t="s">
        <v>451</v>
      </c>
      <c r="B312" s="3">
        <v>-2.42</v>
      </c>
      <c r="C312" s="3" t="s">
        <v>452</v>
      </c>
      <c r="D312" s="3" t="s">
        <v>26</v>
      </c>
      <c r="E312" s="3" t="s">
        <v>453</v>
      </c>
      <c r="F312" s="3">
        <v>87.0</v>
      </c>
      <c r="G312" s="3">
        <v>9509.0</v>
      </c>
      <c r="H312" s="2"/>
      <c r="I312" s="2"/>
      <c r="J312" s="2"/>
    </row>
    <row r="313">
      <c r="A313" s="1" t="s">
        <v>454</v>
      </c>
      <c r="B313" s="3">
        <v>-2.44</v>
      </c>
      <c r="C313" s="3" t="s">
        <v>452</v>
      </c>
      <c r="D313" s="3" t="s">
        <v>26</v>
      </c>
      <c r="E313" s="3" t="s">
        <v>455</v>
      </c>
      <c r="F313" s="3">
        <v>91.0</v>
      </c>
      <c r="G313" s="3">
        <v>9509.0</v>
      </c>
      <c r="H313" s="2"/>
      <c r="I313" s="2"/>
      <c r="J313" s="2"/>
    </row>
    <row r="314">
      <c r="A314" s="1" t="s">
        <v>456</v>
      </c>
      <c r="B314" s="3">
        <v>-2.33</v>
      </c>
      <c r="C314" s="3" t="s">
        <v>450</v>
      </c>
      <c r="D314" s="3" t="s">
        <v>26</v>
      </c>
      <c r="E314" s="3" t="s">
        <v>457</v>
      </c>
      <c r="F314" s="3">
        <v>109.0</v>
      </c>
      <c r="G314" s="3">
        <v>9509.0</v>
      </c>
      <c r="H314" s="2"/>
      <c r="I314" s="2"/>
      <c r="J314" s="2"/>
    </row>
    <row r="315">
      <c r="A315" s="1" t="s">
        <v>458</v>
      </c>
      <c r="B315" s="3">
        <v>-2.43</v>
      </c>
      <c r="C315" s="3">
        <v>75.2</v>
      </c>
      <c r="D315" s="3">
        <v>67.0</v>
      </c>
      <c r="E315" s="3">
        <v>44.32</v>
      </c>
      <c r="F315" s="3">
        <v>26.0</v>
      </c>
      <c r="G315" s="3">
        <v>221.2</v>
      </c>
      <c r="H315" s="3">
        <v>1.17</v>
      </c>
      <c r="I315" s="3">
        <v>119.0</v>
      </c>
      <c r="J315" s="3">
        <v>9513.0</v>
      </c>
    </row>
    <row r="316">
      <c r="A316" s="1" t="s">
        <v>459</v>
      </c>
      <c r="B316" s="3">
        <v>-1.7</v>
      </c>
      <c r="C316" s="3">
        <v>72.5</v>
      </c>
      <c r="D316" s="3">
        <v>23.0</v>
      </c>
      <c r="E316" s="3">
        <v>673.6</v>
      </c>
      <c r="F316" s="3">
        <v>62.0</v>
      </c>
      <c r="G316" s="3" t="s">
        <v>460</v>
      </c>
      <c r="H316" s="3">
        <v>136.0</v>
      </c>
      <c r="I316" s="3">
        <v>9519.0</v>
      </c>
      <c r="J316" s="2"/>
    </row>
    <row r="317">
      <c r="A317" s="1" t="s">
        <v>461</v>
      </c>
      <c r="B317" s="3">
        <v>2.8</v>
      </c>
      <c r="C317" s="3">
        <v>59.95</v>
      </c>
      <c r="D317" s="3">
        <v>384.0</v>
      </c>
      <c r="E317" s="3">
        <v>851.65</v>
      </c>
      <c r="F317" s="3">
        <v>66.0</v>
      </c>
      <c r="G317" s="3" t="s">
        <v>462</v>
      </c>
      <c r="H317" s="3">
        <v>118.0</v>
      </c>
      <c r="I317" s="3">
        <v>9524.0</v>
      </c>
      <c r="J317" s="2"/>
    </row>
    <row r="318">
      <c r="A318" s="1" t="s">
        <v>463</v>
      </c>
      <c r="B318" s="3">
        <v>4.74</v>
      </c>
      <c r="C318" s="3">
        <v>51.7</v>
      </c>
      <c r="D318" s="3">
        <v>489.0</v>
      </c>
      <c r="E318" s="3">
        <v>927.56</v>
      </c>
      <c r="F318" s="3">
        <v>66.0</v>
      </c>
      <c r="G318" s="3" t="s">
        <v>464</v>
      </c>
      <c r="H318" s="3">
        <v>51.0</v>
      </c>
      <c r="I318" s="3">
        <v>9526.0</v>
      </c>
      <c r="J318" s="2"/>
    </row>
    <row r="319">
      <c r="A319" s="1" t="s">
        <v>465</v>
      </c>
      <c r="B319" s="3">
        <v>6.57</v>
      </c>
      <c r="C319" s="3">
        <v>46.25</v>
      </c>
      <c r="D319" s="3">
        <v>539.0</v>
      </c>
      <c r="E319" s="3">
        <v>971.73</v>
      </c>
      <c r="F319" s="3">
        <v>61.0</v>
      </c>
      <c r="G319" s="3" t="s">
        <v>466</v>
      </c>
      <c r="H319" s="3">
        <v>17.0</v>
      </c>
      <c r="I319" s="3">
        <v>952.0</v>
      </c>
      <c r="J319" s="2"/>
    </row>
    <row r="320">
      <c r="A320" s="1" t="s">
        <v>467</v>
      </c>
      <c r="B320" s="3">
        <v>7.8</v>
      </c>
      <c r="C320" s="3">
        <v>44.85</v>
      </c>
      <c r="D320" s="3">
        <v>522.0</v>
      </c>
      <c r="E320" s="3">
        <v>963.31</v>
      </c>
      <c r="F320" s="3">
        <v>61.0</v>
      </c>
      <c r="G320" s="3" t="s">
        <v>468</v>
      </c>
      <c r="H320" s="3">
        <v>2.0</v>
      </c>
      <c r="I320" s="3">
        <v>9511.0</v>
      </c>
      <c r="J320" s="2"/>
    </row>
    <row r="321">
      <c r="A321" s="1" t="s">
        <v>469</v>
      </c>
      <c r="B321" s="3">
        <v>8.26</v>
      </c>
      <c r="C321" s="3">
        <v>43.25</v>
      </c>
      <c r="D321" s="3">
        <v>435.0</v>
      </c>
      <c r="E321" s="3">
        <v>875.51</v>
      </c>
      <c r="F321" s="3">
        <v>7.0</v>
      </c>
      <c r="G321" s="3" t="s">
        <v>470</v>
      </c>
      <c r="H321" s="3">
        <v>358.0</v>
      </c>
      <c r="I321" s="3">
        <v>9504.0</v>
      </c>
      <c r="J321" s="2"/>
    </row>
    <row r="322">
      <c r="A322" s="1" t="s">
        <v>471</v>
      </c>
      <c r="B322" s="3">
        <v>8.28</v>
      </c>
      <c r="C322" s="3">
        <v>45.0</v>
      </c>
      <c r="D322" s="3">
        <v>309.0</v>
      </c>
      <c r="E322" s="3">
        <v>809.94</v>
      </c>
      <c r="F322" s="3">
        <v>57.0</v>
      </c>
      <c r="G322" s="3">
        <v>247.5</v>
      </c>
      <c r="H322" s="3">
        <v>1.3</v>
      </c>
      <c r="I322" s="3">
        <v>357.0</v>
      </c>
      <c r="J322" s="3">
        <v>9502.0</v>
      </c>
    </row>
    <row r="323">
      <c r="A323" s="1" t="s">
        <v>472</v>
      </c>
      <c r="B323" s="3">
        <v>7.66</v>
      </c>
      <c r="C323" s="3">
        <v>52.35</v>
      </c>
      <c r="D323" s="3">
        <v>145.0</v>
      </c>
      <c r="E323" s="3">
        <v>641.7</v>
      </c>
      <c r="F323" s="3">
        <v>37.0</v>
      </c>
      <c r="G323" s="3" t="s">
        <v>473</v>
      </c>
      <c r="H323" s="3">
        <v>344.0</v>
      </c>
      <c r="I323" s="3">
        <v>9503.0</v>
      </c>
      <c r="J323" s="2"/>
    </row>
    <row r="324">
      <c r="A324" s="1" t="s">
        <v>474</v>
      </c>
      <c r="B324" s="3">
        <v>6.5</v>
      </c>
      <c r="C324" s="3" t="s">
        <v>475</v>
      </c>
      <c r="D324" s="3" t="s">
        <v>26</v>
      </c>
      <c r="E324" s="3" t="s">
        <v>476</v>
      </c>
      <c r="F324" s="3">
        <v>335.0</v>
      </c>
      <c r="G324" s="3">
        <v>9502.0</v>
      </c>
      <c r="H324" s="2"/>
      <c r="I324" s="2"/>
      <c r="J324" s="2"/>
    </row>
    <row r="325">
      <c r="A325" s="1" t="s">
        <v>477</v>
      </c>
      <c r="B325" s="3">
        <v>5.47</v>
      </c>
      <c r="C325" s="3" t="s">
        <v>478</v>
      </c>
      <c r="D325" s="3" t="s">
        <v>26</v>
      </c>
      <c r="E325" s="3" t="s">
        <v>479</v>
      </c>
      <c r="F325" s="3">
        <v>7.0</v>
      </c>
      <c r="G325" s="3">
        <v>9503.0</v>
      </c>
      <c r="H325" s="2"/>
      <c r="I325" s="2"/>
      <c r="J325" s="2"/>
    </row>
    <row r="326">
      <c r="A326" s="1" t="s">
        <v>480</v>
      </c>
      <c r="B326" s="3">
        <v>4.35</v>
      </c>
      <c r="C326" s="3" t="s">
        <v>481</v>
      </c>
      <c r="D326" s="3" t="s">
        <v>26</v>
      </c>
      <c r="E326" s="3" t="s">
        <v>482</v>
      </c>
      <c r="F326" s="3">
        <v>146.0</v>
      </c>
      <c r="G326" s="3">
        <v>9504.0</v>
      </c>
      <c r="H326" s="2"/>
      <c r="I326" s="2"/>
      <c r="J326" s="2"/>
    </row>
    <row r="327">
      <c r="A327" s="1" t="s">
        <v>483</v>
      </c>
      <c r="B327" s="3">
        <v>3.42</v>
      </c>
      <c r="C327" s="3" t="s">
        <v>229</v>
      </c>
      <c r="D327" s="3" t="s">
        <v>26</v>
      </c>
      <c r="E327" s="3" t="s">
        <v>484</v>
      </c>
      <c r="F327" s="3">
        <v>15.0</v>
      </c>
      <c r="G327" s="3">
        <v>9505.0</v>
      </c>
      <c r="H327" s="2"/>
      <c r="I327" s="2"/>
      <c r="J327" s="2"/>
    </row>
    <row r="328">
      <c r="A328" s="1" t="s">
        <v>485</v>
      </c>
      <c r="B328" s="3">
        <v>2.57</v>
      </c>
      <c r="C328" s="3" t="s">
        <v>231</v>
      </c>
      <c r="D328" s="3" t="s">
        <v>26</v>
      </c>
      <c r="E328" s="3" t="s">
        <v>486</v>
      </c>
      <c r="F328" s="3">
        <v>144.0</v>
      </c>
      <c r="G328" s="3">
        <v>9506.0</v>
      </c>
      <c r="H328" s="2"/>
      <c r="I328" s="2"/>
      <c r="J328" s="2"/>
    </row>
    <row r="329">
      <c r="A329" s="1" t="s">
        <v>487</v>
      </c>
      <c r="B329" s="3">
        <v>1.83</v>
      </c>
      <c r="C329" s="3" t="s">
        <v>488</v>
      </c>
      <c r="D329" s="3" t="s">
        <v>26</v>
      </c>
      <c r="E329" s="3" t="s">
        <v>489</v>
      </c>
      <c r="F329" s="3">
        <v>162.0</v>
      </c>
      <c r="G329" s="3">
        <v>9507.0</v>
      </c>
      <c r="H329" s="2"/>
      <c r="I329" s="2"/>
      <c r="J329" s="2"/>
    </row>
    <row r="330">
      <c r="A330" s="1" t="s">
        <v>490</v>
      </c>
      <c r="B330" s="3">
        <v>1.17</v>
      </c>
      <c r="C330" s="3" t="s">
        <v>491</v>
      </c>
      <c r="D330" s="3" t="s">
        <v>26</v>
      </c>
      <c r="E330" s="3" t="s">
        <v>492</v>
      </c>
      <c r="F330" s="3">
        <v>266.0</v>
      </c>
      <c r="G330" s="3">
        <v>9506.0</v>
      </c>
      <c r="H330" s="2"/>
      <c r="I330" s="2"/>
      <c r="J330" s="2"/>
    </row>
    <row r="331">
      <c r="A331" s="1" t="s">
        <v>493</v>
      </c>
      <c r="B331" s="3">
        <v>0.57</v>
      </c>
      <c r="C331" s="3" t="s">
        <v>494</v>
      </c>
      <c r="D331" s="3" t="s">
        <v>26</v>
      </c>
      <c r="E331" s="3" t="s">
        <v>495</v>
      </c>
      <c r="F331" s="3">
        <v>294.0</v>
      </c>
      <c r="G331" s="3">
        <v>9507.0</v>
      </c>
      <c r="H331" s="2"/>
      <c r="I331" s="2"/>
      <c r="J331" s="2"/>
    </row>
    <row r="332">
      <c r="A332" s="1" t="s">
        <v>496</v>
      </c>
      <c r="B332" s="3">
        <v>0.12</v>
      </c>
      <c r="C332" s="3" t="s">
        <v>381</v>
      </c>
      <c r="D332" s="3" t="s">
        <v>26</v>
      </c>
      <c r="E332" s="3" t="s">
        <v>497</v>
      </c>
      <c r="F332" s="3">
        <v>263.0</v>
      </c>
      <c r="G332" s="3">
        <v>9501.0</v>
      </c>
      <c r="H332" s="2"/>
      <c r="I332" s="2"/>
      <c r="J332" s="2"/>
    </row>
    <row r="333">
      <c r="A333" s="1" t="s">
        <v>498</v>
      </c>
      <c r="B333" s="3">
        <v>-0.5</v>
      </c>
      <c r="C333" s="3" t="s">
        <v>499</v>
      </c>
      <c r="D333" s="3" t="s">
        <v>26</v>
      </c>
      <c r="E333" s="3" t="s">
        <v>500</v>
      </c>
      <c r="F333" s="3">
        <v>24.0</v>
      </c>
      <c r="G333" s="3">
        <v>9498.0</v>
      </c>
      <c r="H333" s="2"/>
      <c r="I333" s="2"/>
      <c r="J333" s="2"/>
    </row>
    <row r="334">
      <c r="A334" s="1" t="s">
        <v>501</v>
      </c>
      <c r="B334" s="3">
        <v>-1.56</v>
      </c>
      <c r="C334" s="3" t="s">
        <v>502</v>
      </c>
      <c r="D334" s="3" t="s">
        <v>26</v>
      </c>
      <c r="E334" s="3">
        <v>234.15</v>
      </c>
      <c r="F334" s="3">
        <v>1.1</v>
      </c>
      <c r="G334" s="3">
        <v>236.0</v>
      </c>
      <c r="H334" s="3">
        <v>9492.0</v>
      </c>
      <c r="I334" s="2"/>
      <c r="J334" s="2"/>
    </row>
    <row r="335">
      <c r="A335" s="1" t="s">
        <v>503</v>
      </c>
      <c r="B335" s="3">
        <v>-1.29</v>
      </c>
      <c r="C335" s="3" t="s">
        <v>504</v>
      </c>
      <c r="D335" s="3" t="s">
        <v>26</v>
      </c>
      <c r="E335" s="3" t="s">
        <v>505</v>
      </c>
      <c r="F335" s="3">
        <v>251.0</v>
      </c>
      <c r="G335" s="3">
        <v>9491.0</v>
      </c>
      <c r="H335" s="2"/>
      <c r="I335" s="2"/>
      <c r="J335" s="2"/>
    </row>
    <row r="336">
      <c r="A336" s="1" t="s">
        <v>506</v>
      </c>
      <c r="B336" s="3">
        <v>-1.28</v>
      </c>
      <c r="C336" s="3" t="s">
        <v>504</v>
      </c>
      <c r="D336" s="3" t="s">
        <v>26</v>
      </c>
      <c r="E336" s="3" t="s">
        <v>507</v>
      </c>
      <c r="F336" s="3">
        <v>274.0</v>
      </c>
      <c r="G336" s="3">
        <v>9488.0</v>
      </c>
      <c r="H336" s="2"/>
      <c r="I336" s="2"/>
      <c r="J336" s="2"/>
    </row>
    <row r="337">
      <c r="A337" s="1" t="s">
        <v>508</v>
      </c>
      <c r="B337" s="3">
        <v>-0.86</v>
      </c>
      <c r="C337" s="3" t="s">
        <v>509</v>
      </c>
      <c r="D337" s="3" t="s">
        <v>26</v>
      </c>
      <c r="E337" s="3" t="s">
        <v>510</v>
      </c>
      <c r="F337" s="3">
        <v>279.0</v>
      </c>
      <c r="G337" s="3">
        <v>949.0</v>
      </c>
      <c r="H337" s="2"/>
      <c r="I337" s="2"/>
      <c r="J337" s="2"/>
    </row>
    <row r="338">
      <c r="A338" s="1" t="s">
        <v>511</v>
      </c>
      <c r="B338" s="3">
        <v>-0.93</v>
      </c>
      <c r="C338" s="3" t="s">
        <v>504</v>
      </c>
      <c r="D338" s="3" t="s">
        <v>26</v>
      </c>
      <c r="E338" s="3" t="s">
        <v>512</v>
      </c>
      <c r="F338" s="3">
        <v>193.0</v>
      </c>
      <c r="G338" s="3">
        <v>9489.0</v>
      </c>
      <c r="H338" s="2"/>
      <c r="I338" s="2"/>
      <c r="J338" s="2"/>
    </row>
    <row r="339">
      <c r="A339" s="1" t="s">
        <v>513</v>
      </c>
      <c r="B339" s="3">
        <v>-1.67</v>
      </c>
      <c r="C339" s="3">
        <v>81.65</v>
      </c>
      <c r="D339" s="3">
        <v>68.0</v>
      </c>
      <c r="E339" s="3">
        <v>466.91</v>
      </c>
      <c r="F339" s="3">
        <v>24.0</v>
      </c>
      <c r="G339" s="3" t="s">
        <v>514</v>
      </c>
      <c r="H339" s="3">
        <v>19.0</v>
      </c>
      <c r="I339" s="3">
        <v>9489.0</v>
      </c>
      <c r="J339" s="2"/>
    </row>
    <row r="340">
      <c r="A340" s="1" t="s">
        <v>515</v>
      </c>
      <c r="B340" s="3">
        <v>-0.63</v>
      </c>
      <c r="C340" s="3">
        <v>81.75</v>
      </c>
      <c r="D340" s="3">
        <v>236.0</v>
      </c>
      <c r="E340" s="3">
        <v>732.82</v>
      </c>
      <c r="F340" s="3">
        <v>52.0</v>
      </c>
      <c r="G340" s="3" t="s">
        <v>516</v>
      </c>
      <c r="H340" s="3">
        <v>198.0</v>
      </c>
      <c r="I340" s="3">
        <v>9492.0</v>
      </c>
      <c r="J340" s="2"/>
    </row>
    <row r="341">
      <c r="A341" s="1" t="s">
        <v>517</v>
      </c>
      <c r="B341" s="3">
        <v>3.17</v>
      </c>
      <c r="C341" s="3">
        <v>62.7</v>
      </c>
      <c r="D341" s="3">
        <v>385.0</v>
      </c>
      <c r="E341" s="3">
        <v>855.44</v>
      </c>
      <c r="F341" s="3">
        <v>64.0</v>
      </c>
      <c r="G341" s="3" t="s">
        <v>518</v>
      </c>
      <c r="H341" s="3">
        <v>29.0</v>
      </c>
      <c r="I341" s="3">
        <v>9496.0</v>
      </c>
      <c r="J341" s="2"/>
    </row>
    <row r="342">
      <c r="A342" s="1" t="s">
        <v>519</v>
      </c>
      <c r="B342" s="3">
        <v>5.99</v>
      </c>
      <c r="C342" s="3">
        <v>54.5</v>
      </c>
      <c r="D342" s="3">
        <v>486.0</v>
      </c>
      <c r="E342" s="3">
        <v>907.79</v>
      </c>
      <c r="F342" s="3">
        <v>7.0</v>
      </c>
      <c r="G342" s="3" t="s">
        <v>520</v>
      </c>
      <c r="H342" s="3">
        <v>356.0</v>
      </c>
      <c r="I342" s="3">
        <v>9495.0</v>
      </c>
      <c r="J342" s="2"/>
    </row>
    <row r="343">
      <c r="A343" s="1" t="s">
        <v>521</v>
      </c>
      <c r="B343" s="3">
        <v>7.75</v>
      </c>
      <c r="C343" s="3">
        <v>48.55</v>
      </c>
      <c r="D343" s="3">
        <v>528.0</v>
      </c>
      <c r="E343" s="3">
        <v>914.12</v>
      </c>
      <c r="F343" s="3">
        <v>76.0</v>
      </c>
      <c r="G343" s="3" t="s">
        <v>522</v>
      </c>
      <c r="H343" s="3">
        <v>324.0</v>
      </c>
      <c r="I343" s="3">
        <v>9489.0</v>
      </c>
      <c r="J343" s="2"/>
    </row>
    <row r="344">
      <c r="A344" s="1" t="s">
        <v>523</v>
      </c>
      <c r="B344" s="3">
        <v>8.77</v>
      </c>
      <c r="C344" s="3">
        <v>43.4</v>
      </c>
      <c r="D344" s="3">
        <v>53.0</v>
      </c>
      <c r="E344" s="3">
        <v>995.1</v>
      </c>
      <c r="F344" s="3">
        <v>51.0</v>
      </c>
      <c r="G344" s="3" t="s">
        <v>524</v>
      </c>
      <c r="H344" s="3">
        <v>318.0</v>
      </c>
      <c r="I344" s="3">
        <v>9479.0</v>
      </c>
      <c r="J344" s="2"/>
    </row>
    <row r="345">
      <c r="A345" s="1" t="s">
        <v>525</v>
      </c>
      <c r="B345" s="3">
        <v>9.32</v>
      </c>
      <c r="C345" s="3">
        <v>41.85</v>
      </c>
      <c r="D345" s="3">
        <v>35.0</v>
      </c>
      <c r="E345" s="3">
        <v>407.19</v>
      </c>
      <c r="F345" s="3">
        <v>179.0</v>
      </c>
      <c r="G345" s="3">
        <v>249.25</v>
      </c>
      <c r="H345" s="3">
        <v>1.17</v>
      </c>
      <c r="I345" s="3">
        <v>325.0</v>
      </c>
      <c r="J345" s="3">
        <v>9474.0</v>
      </c>
    </row>
    <row r="346">
      <c r="A346" s="1" t="s">
        <v>526</v>
      </c>
      <c r="B346" s="3">
        <v>9.24</v>
      </c>
      <c r="C346" s="3">
        <v>41.85</v>
      </c>
      <c r="D346" s="3">
        <v>317.0</v>
      </c>
      <c r="E346" s="3">
        <v>846.29</v>
      </c>
      <c r="F346" s="3">
        <v>51.0</v>
      </c>
      <c r="G346" s="3">
        <v>249.5</v>
      </c>
      <c r="H346" s="3">
        <v>1.45</v>
      </c>
      <c r="I346" s="3">
        <v>335.0</v>
      </c>
      <c r="J346" s="3">
        <v>9472.0</v>
      </c>
    </row>
    <row r="347">
      <c r="A347" s="1" t="s">
        <v>527</v>
      </c>
      <c r="B347" s="3">
        <v>8.33</v>
      </c>
      <c r="C347" s="3">
        <v>48.65</v>
      </c>
      <c r="D347" s="3">
        <v>109.0</v>
      </c>
      <c r="E347" s="3">
        <v>221.35</v>
      </c>
      <c r="F347" s="3">
        <v>71.0</v>
      </c>
      <c r="G347" s="3">
        <v>246.35</v>
      </c>
      <c r="H347" s="3">
        <v>1.31</v>
      </c>
      <c r="I347" s="3">
        <v>341.0</v>
      </c>
      <c r="J347" s="3">
        <v>9475.0</v>
      </c>
    </row>
    <row r="348">
      <c r="A348" s="1" t="s">
        <v>528</v>
      </c>
      <c r="B348" s="3">
        <v>5.92</v>
      </c>
      <c r="C348" s="3" t="s">
        <v>529</v>
      </c>
      <c r="D348" s="3">
        <v>239.95</v>
      </c>
      <c r="E348" s="3">
        <v>1.1</v>
      </c>
      <c r="F348" s="3">
        <v>351.0</v>
      </c>
      <c r="G348" s="3">
        <v>9479.0</v>
      </c>
      <c r="H348" s="2"/>
      <c r="I348" s="2"/>
      <c r="J348" s="2"/>
    </row>
    <row r="349">
      <c r="A349" s="1" t="s">
        <v>530</v>
      </c>
      <c r="B349" s="3">
        <v>5.0</v>
      </c>
      <c r="C349" s="3" t="s">
        <v>531</v>
      </c>
      <c r="D349" s="3" t="s">
        <v>26</v>
      </c>
      <c r="E349" s="3" t="s">
        <v>532</v>
      </c>
      <c r="F349" s="3">
        <v>12.0</v>
      </c>
      <c r="G349" s="3">
        <v>9483.0</v>
      </c>
      <c r="H349" s="2"/>
      <c r="I349" s="2"/>
      <c r="J349" s="2"/>
    </row>
    <row r="350">
      <c r="A350" s="1" t="s">
        <v>533</v>
      </c>
      <c r="B350" s="3">
        <v>3.45</v>
      </c>
      <c r="C350" s="3" t="s">
        <v>534</v>
      </c>
      <c r="D350" s="3" t="s">
        <v>26</v>
      </c>
      <c r="E350" s="3" t="s">
        <v>535</v>
      </c>
      <c r="F350" s="3">
        <v>8.0</v>
      </c>
      <c r="G350" s="3">
        <v>9483.0</v>
      </c>
      <c r="H350" s="2"/>
      <c r="I350" s="2"/>
      <c r="J350" s="2"/>
    </row>
    <row r="351">
      <c r="A351" s="1" t="s">
        <v>536</v>
      </c>
      <c r="B351" s="3">
        <v>2.61</v>
      </c>
      <c r="C351" s="3" t="s">
        <v>537</v>
      </c>
      <c r="D351" s="3" t="s">
        <v>26</v>
      </c>
      <c r="E351" s="3" t="s">
        <v>538</v>
      </c>
      <c r="F351" s="3">
        <v>51.0</v>
      </c>
      <c r="G351" s="3">
        <v>9485.0</v>
      </c>
      <c r="H351" s="2"/>
      <c r="I351" s="2"/>
      <c r="J351" s="2"/>
    </row>
    <row r="352">
      <c r="A352" s="1" t="s">
        <v>539</v>
      </c>
      <c r="B352" s="3">
        <v>1.89</v>
      </c>
      <c r="C352" s="3" t="s">
        <v>235</v>
      </c>
      <c r="D352" s="3" t="s">
        <v>26</v>
      </c>
      <c r="E352" s="3" t="s">
        <v>540</v>
      </c>
      <c r="F352" s="3">
        <v>48.0</v>
      </c>
      <c r="G352" s="3">
        <v>9487.0</v>
      </c>
      <c r="H352" s="2"/>
      <c r="I352" s="2"/>
      <c r="J352" s="2"/>
    </row>
    <row r="353">
      <c r="A353" s="1" t="s">
        <v>541</v>
      </c>
      <c r="B353" s="3">
        <v>1.12</v>
      </c>
      <c r="C353" s="3" t="s">
        <v>55</v>
      </c>
      <c r="D353" s="3" t="s">
        <v>26</v>
      </c>
      <c r="E353" s="3" t="s">
        <v>542</v>
      </c>
      <c r="F353" s="3">
        <v>44.0</v>
      </c>
      <c r="G353" s="3">
        <v>9489.0</v>
      </c>
      <c r="H353" s="2"/>
      <c r="I353" s="2"/>
      <c r="J353" s="2"/>
    </row>
    <row r="354">
      <c r="A354" s="1" t="s">
        <v>543</v>
      </c>
      <c r="B354" s="3">
        <v>0.56</v>
      </c>
      <c r="C354" s="3" t="s">
        <v>544</v>
      </c>
      <c r="D354" s="3" t="s">
        <v>26</v>
      </c>
      <c r="E354" s="3" t="s">
        <v>545</v>
      </c>
      <c r="F354" s="3">
        <v>42.0</v>
      </c>
      <c r="G354" s="3">
        <v>9492.0</v>
      </c>
      <c r="H354" s="2"/>
      <c r="I354" s="2"/>
      <c r="J354" s="2"/>
    </row>
    <row r="355">
      <c r="A355" s="1" t="s">
        <v>546</v>
      </c>
      <c r="B355" s="3">
        <v>0.53</v>
      </c>
      <c r="C355" s="3" t="s">
        <v>544</v>
      </c>
      <c r="D355" s="3" t="s">
        <v>26</v>
      </c>
      <c r="E355" s="3">
        <v>231.65</v>
      </c>
      <c r="F355" s="3">
        <v>1.3</v>
      </c>
      <c r="G355" s="3">
        <v>46.0</v>
      </c>
      <c r="H355" s="3">
        <v>9494.0</v>
      </c>
      <c r="I355" s="2"/>
      <c r="J355" s="2"/>
    </row>
    <row r="356">
      <c r="A356" s="1" t="s">
        <v>547</v>
      </c>
      <c r="B356" s="3">
        <v>-0.25</v>
      </c>
      <c r="C356" s="3" t="s">
        <v>548</v>
      </c>
      <c r="D356" s="3" t="s">
        <v>26</v>
      </c>
      <c r="E356" s="3">
        <v>236.4</v>
      </c>
      <c r="F356" s="3">
        <v>1.24</v>
      </c>
      <c r="G356" s="3">
        <v>46.0</v>
      </c>
      <c r="H356" s="3">
        <v>9494.0</v>
      </c>
      <c r="I356" s="2"/>
      <c r="J356" s="2"/>
    </row>
    <row r="357">
      <c r="A357" s="1" t="s">
        <v>549</v>
      </c>
      <c r="B357" s="3">
        <v>-1.35</v>
      </c>
      <c r="C357" s="3" t="s">
        <v>383</v>
      </c>
      <c r="D357" s="3" t="s">
        <v>26</v>
      </c>
      <c r="E357" s="3">
        <v>237.45</v>
      </c>
      <c r="F357" s="3">
        <v>1.66</v>
      </c>
      <c r="G357" s="3">
        <v>45.0</v>
      </c>
      <c r="H357" s="3">
        <v>9492.0</v>
      </c>
      <c r="I357" s="2"/>
      <c r="J357" s="2"/>
    </row>
    <row r="358">
      <c r="A358" s="1" t="s">
        <v>550</v>
      </c>
      <c r="B358" s="3">
        <v>-1.8</v>
      </c>
      <c r="C358" s="3" t="s">
        <v>551</v>
      </c>
      <c r="D358" s="3" t="s">
        <v>26</v>
      </c>
      <c r="E358" s="3">
        <v>235.5</v>
      </c>
      <c r="F358" s="3">
        <v>1.86</v>
      </c>
      <c r="G358" s="3">
        <v>46.0</v>
      </c>
      <c r="H358" s="3">
        <v>9491.0</v>
      </c>
      <c r="I358" s="2"/>
      <c r="J358" s="2"/>
    </row>
    <row r="359">
      <c r="A359" s="1" t="s">
        <v>552</v>
      </c>
      <c r="B359" s="3">
        <v>-1.92</v>
      </c>
      <c r="C359" s="3" t="s">
        <v>209</v>
      </c>
      <c r="D359" s="3" t="s">
        <v>26</v>
      </c>
      <c r="E359" s="3">
        <v>235.5</v>
      </c>
      <c r="F359" s="3">
        <v>1.86</v>
      </c>
      <c r="G359" s="3">
        <v>45.0</v>
      </c>
      <c r="H359" s="3">
        <v>949.0</v>
      </c>
      <c r="I359" s="2"/>
      <c r="J359" s="2"/>
    </row>
    <row r="360">
      <c r="A360" s="1" t="s">
        <v>553</v>
      </c>
      <c r="B360" s="3">
        <v>-2.11</v>
      </c>
      <c r="C360" s="3" t="s">
        <v>360</v>
      </c>
      <c r="D360" s="3" t="s">
        <v>26</v>
      </c>
      <c r="E360" s="3">
        <v>231.25</v>
      </c>
      <c r="F360" s="3">
        <v>1.93</v>
      </c>
      <c r="G360" s="3">
        <v>48.0</v>
      </c>
      <c r="H360" s="3">
        <v>9488.0</v>
      </c>
      <c r="I360" s="2"/>
      <c r="J360" s="2"/>
    </row>
    <row r="361">
      <c r="A361" s="1" t="s">
        <v>554</v>
      </c>
      <c r="B361" s="3">
        <v>-2.12</v>
      </c>
      <c r="C361" s="3" t="s">
        <v>360</v>
      </c>
      <c r="D361" s="3" t="s">
        <v>26</v>
      </c>
      <c r="E361" s="3">
        <v>232.8</v>
      </c>
      <c r="F361" s="3">
        <v>1.93</v>
      </c>
      <c r="G361" s="3">
        <v>52.0</v>
      </c>
      <c r="H361" s="3">
        <v>9488.0</v>
      </c>
      <c r="I361" s="2"/>
      <c r="J361" s="2"/>
    </row>
    <row r="362">
      <c r="A362" s="1" t="s">
        <v>555</v>
      </c>
      <c r="B362" s="3">
        <v>0.21</v>
      </c>
      <c r="C362" s="3" t="s">
        <v>203</v>
      </c>
      <c r="D362" s="3" t="s">
        <v>26</v>
      </c>
      <c r="E362" s="3" t="s">
        <v>556</v>
      </c>
      <c r="F362" s="3">
        <v>78.0</v>
      </c>
      <c r="G362" s="3">
        <v>9492.0</v>
      </c>
      <c r="H362" s="2"/>
      <c r="I362" s="2"/>
      <c r="J362" s="2"/>
    </row>
    <row r="363">
      <c r="A363" s="1" t="s">
        <v>557</v>
      </c>
      <c r="B363" s="3">
        <v>0.0</v>
      </c>
      <c r="C363" s="3">
        <v>78.65</v>
      </c>
      <c r="D363" s="3">
        <v>71.0</v>
      </c>
      <c r="E363" s="3">
        <v>492.31</v>
      </c>
      <c r="F363" s="3">
        <v>24.0</v>
      </c>
      <c r="G363" s="3" t="s">
        <v>558</v>
      </c>
      <c r="H363" s="3">
        <v>98.0</v>
      </c>
      <c r="I363" s="3">
        <v>9493.0</v>
      </c>
      <c r="J363" s="2"/>
    </row>
    <row r="364">
      <c r="A364" s="1" t="s">
        <v>559</v>
      </c>
      <c r="B364" s="3">
        <v>0.51</v>
      </c>
      <c r="C364" s="3">
        <v>78.75</v>
      </c>
      <c r="D364" s="3">
        <v>243.0</v>
      </c>
      <c r="E364" s="3">
        <v>755.92</v>
      </c>
      <c r="F364" s="3">
        <v>52.0</v>
      </c>
      <c r="G364" s="3" t="s">
        <v>560</v>
      </c>
      <c r="H364" s="3">
        <v>98.0</v>
      </c>
      <c r="I364" s="3">
        <v>9498.0</v>
      </c>
      <c r="J364" s="2"/>
    </row>
    <row r="365">
      <c r="A365" s="1" t="s">
        <v>561</v>
      </c>
      <c r="B365" s="3">
        <v>3.62</v>
      </c>
      <c r="C365" s="3">
        <v>73.3</v>
      </c>
      <c r="D365" s="3">
        <v>392.0</v>
      </c>
      <c r="E365" s="3">
        <v>872.2</v>
      </c>
      <c r="F365" s="3">
        <v>63.0</v>
      </c>
      <c r="G365" s="3" t="s">
        <v>562</v>
      </c>
      <c r="H365" s="3">
        <v>69.0</v>
      </c>
      <c r="I365" s="3">
        <v>9504.0</v>
      </c>
      <c r="J365" s="2"/>
    </row>
    <row r="366">
      <c r="A366" s="1" t="s">
        <v>563</v>
      </c>
      <c r="B366" s="3">
        <v>6.9</v>
      </c>
      <c r="C366" s="3">
        <v>68.2</v>
      </c>
      <c r="D366" s="3">
        <v>494.0</v>
      </c>
      <c r="E366" s="3">
        <v>92.57</v>
      </c>
      <c r="F366" s="3">
        <v>7.0</v>
      </c>
      <c r="G366" s="3">
        <v>236.1</v>
      </c>
      <c r="H366" s="3">
        <v>1.1</v>
      </c>
      <c r="I366" s="3">
        <v>46.0</v>
      </c>
      <c r="J366" s="3">
        <v>9504.0</v>
      </c>
    </row>
    <row r="367">
      <c r="A367" s="1" t="s">
        <v>564</v>
      </c>
      <c r="B367" s="3">
        <v>7.64</v>
      </c>
      <c r="C367" s="3">
        <v>65.95</v>
      </c>
      <c r="D367" s="3">
        <v>539.0</v>
      </c>
      <c r="E367" s="3">
        <v>939.4</v>
      </c>
      <c r="F367" s="3">
        <v>72.0</v>
      </c>
      <c r="G367" s="3">
        <v>241.3</v>
      </c>
      <c r="H367" s="3">
        <v>1.66</v>
      </c>
      <c r="I367" s="3">
        <v>34.0</v>
      </c>
      <c r="J367" s="3">
        <v>95.0</v>
      </c>
    </row>
    <row r="368">
      <c r="A368" s="1" t="s">
        <v>565</v>
      </c>
      <c r="B368" s="3">
        <v>8.37</v>
      </c>
      <c r="C368" s="3">
        <v>61.3</v>
      </c>
      <c r="D368" s="3">
        <v>523.0</v>
      </c>
      <c r="E368" s="3">
        <v>933.23</v>
      </c>
      <c r="F368" s="3">
        <v>71.0</v>
      </c>
      <c r="G368" s="3">
        <v>245.0</v>
      </c>
      <c r="H368" s="3">
        <v>2.7</v>
      </c>
      <c r="I368" s="3">
        <v>31.0</v>
      </c>
      <c r="J368" s="3">
        <v>9493.0</v>
      </c>
    </row>
    <row r="369">
      <c r="A369" s="1" t="s">
        <v>566</v>
      </c>
      <c r="B369" s="3">
        <v>8.58</v>
      </c>
      <c r="C369" s="3">
        <v>59.0</v>
      </c>
      <c r="D369" s="3">
        <v>398.0</v>
      </c>
      <c r="E369" s="3">
        <v>612.16</v>
      </c>
      <c r="F369" s="3">
        <v>139.0</v>
      </c>
      <c r="G369" s="3">
        <v>245.0</v>
      </c>
      <c r="H369" s="3">
        <v>2.41</v>
      </c>
      <c r="I369" s="3">
        <v>32.0</v>
      </c>
      <c r="J369" s="3">
        <v>9489.0</v>
      </c>
    </row>
    <row r="370">
      <c r="A370" s="1" t="s">
        <v>567</v>
      </c>
      <c r="B370" s="3">
        <v>8.27</v>
      </c>
      <c r="C370" s="3">
        <v>56.8</v>
      </c>
      <c r="D370" s="3">
        <v>218.0</v>
      </c>
      <c r="E370" s="3">
        <v>21.98</v>
      </c>
      <c r="F370" s="3">
        <v>151.0</v>
      </c>
      <c r="G370" s="3">
        <v>251.6</v>
      </c>
      <c r="H370" s="3">
        <v>2.21</v>
      </c>
      <c r="I370" s="3">
        <v>37.0</v>
      </c>
      <c r="J370" s="3">
        <v>9488.0</v>
      </c>
    </row>
    <row r="371">
      <c r="A371" s="1" t="s">
        <v>568</v>
      </c>
      <c r="B371" s="3">
        <v>7.25</v>
      </c>
      <c r="C371" s="3">
        <v>61.1</v>
      </c>
      <c r="D371" s="3">
        <v>152.0</v>
      </c>
      <c r="E371" s="3">
        <v>651.61</v>
      </c>
      <c r="F371" s="3">
        <v>38.0</v>
      </c>
      <c r="G371" s="3">
        <v>249.85</v>
      </c>
      <c r="H371" s="3">
        <v>1.38</v>
      </c>
      <c r="I371" s="3">
        <v>43.0</v>
      </c>
      <c r="J371" s="3">
        <v>949.0</v>
      </c>
    </row>
    <row r="372">
      <c r="A372" s="1" t="s">
        <v>569</v>
      </c>
      <c r="B372" s="3">
        <v>5.34</v>
      </c>
      <c r="C372" s="3" t="s">
        <v>570</v>
      </c>
      <c r="D372" s="3">
        <v>236.5</v>
      </c>
      <c r="E372" s="3">
        <v>1.45</v>
      </c>
      <c r="F372" s="3">
        <v>48.0</v>
      </c>
      <c r="G372" s="3">
        <v>9488.0</v>
      </c>
      <c r="H372" s="2"/>
      <c r="I372" s="2"/>
      <c r="J372" s="2"/>
    </row>
    <row r="373">
      <c r="A373" s="1" t="s">
        <v>571</v>
      </c>
      <c r="B373" s="3">
        <v>2.38</v>
      </c>
      <c r="C373" s="3" t="s">
        <v>57</v>
      </c>
      <c r="D373" s="3" t="s">
        <v>26</v>
      </c>
      <c r="E373" s="3">
        <v>231.25</v>
      </c>
      <c r="F373" s="3">
        <v>1.45</v>
      </c>
      <c r="G373" s="3">
        <v>57.0</v>
      </c>
      <c r="H373" s="3">
        <v>949.0</v>
      </c>
      <c r="I373" s="2"/>
      <c r="J373" s="2"/>
    </row>
    <row r="374">
      <c r="A374" s="1" t="s">
        <v>572</v>
      </c>
      <c r="B374" s="3">
        <v>0.83</v>
      </c>
      <c r="C374" s="3" t="s">
        <v>240</v>
      </c>
      <c r="D374" s="3" t="s">
        <v>26</v>
      </c>
      <c r="E374" s="3">
        <v>23.85</v>
      </c>
      <c r="F374" s="3">
        <v>1.45</v>
      </c>
      <c r="G374" s="3">
        <v>69.0</v>
      </c>
      <c r="H374" s="3">
        <v>9488.0</v>
      </c>
      <c r="I374" s="2"/>
      <c r="J374" s="2"/>
    </row>
    <row r="375">
      <c r="A375" s="1" t="s">
        <v>573</v>
      </c>
      <c r="B375" s="3">
        <v>-0.98</v>
      </c>
      <c r="C375" s="3" t="s">
        <v>70</v>
      </c>
      <c r="D375" s="3" t="s">
        <v>26</v>
      </c>
      <c r="E375" s="3">
        <v>228.35</v>
      </c>
      <c r="F375" s="3">
        <v>1.66</v>
      </c>
      <c r="G375" s="3">
        <v>69.0</v>
      </c>
      <c r="H375" s="3">
        <v>949.0</v>
      </c>
      <c r="I375" s="2"/>
      <c r="J375" s="2"/>
    </row>
    <row r="376">
      <c r="A376" s="1" t="s">
        <v>574</v>
      </c>
      <c r="B376" s="3">
        <v>-0.62</v>
      </c>
      <c r="C376" s="3" t="s">
        <v>68</v>
      </c>
      <c r="D376" s="3" t="s">
        <v>26</v>
      </c>
      <c r="E376" s="3">
        <v>227.75</v>
      </c>
      <c r="F376" s="3">
        <v>1.17</v>
      </c>
      <c r="G376" s="3">
        <v>84.0</v>
      </c>
      <c r="H376" s="3">
        <v>9492.0</v>
      </c>
      <c r="I376" s="2"/>
      <c r="J376" s="2"/>
    </row>
    <row r="377">
      <c r="A377" s="1" t="s">
        <v>575</v>
      </c>
      <c r="B377" s="3">
        <v>0.71</v>
      </c>
      <c r="C377" s="3" t="s">
        <v>240</v>
      </c>
      <c r="D377" s="3" t="s">
        <v>26</v>
      </c>
      <c r="E377" s="3" t="s">
        <v>576</v>
      </c>
      <c r="F377" s="3">
        <v>116.0</v>
      </c>
      <c r="G377" s="3">
        <v>9492.0</v>
      </c>
      <c r="H377" s="2"/>
      <c r="I377" s="2"/>
      <c r="J377" s="2"/>
    </row>
    <row r="378">
      <c r="A378" s="1" t="s">
        <v>577</v>
      </c>
      <c r="B378" s="3">
        <v>0.71</v>
      </c>
      <c r="C378" s="3" t="s">
        <v>240</v>
      </c>
      <c r="D378" s="3" t="s">
        <v>26</v>
      </c>
      <c r="E378" s="3" t="s">
        <v>578</v>
      </c>
      <c r="F378" s="3">
        <v>201.0</v>
      </c>
      <c r="G378" s="3">
        <v>9492.0</v>
      </c>
      <c r="H378" s="2"/>
      <c r="I378" s="2"/>
      <c r="J378" s="2"/>
    </row>
    <row r="379">
      <c r="A379" s="1" t="s">
        <v>579</v>
      </c>
      <c r="B379" s="3">
        <v>0.7</v>
      </c>
      <c r="C379" s="3" t="s">
        <v>240</v>
      </c>
      <c r="D379" s="3" t="s">
        <v>26</v>
      </c>
      <c r="E379" s="3" t="s">
        <v>580</v>
      </c>
      <c r="F379" s="3">
        <v>265.0</v>
      </c>
      <c r="G379" s="3">
        <v>9495.0</v>
      </c>
      <c r="H379" s="2"/>
      <c r="I379" s="2"/>
      <c r="J379" s="2"/>
    </row>
    <row r="380">
      <c r="A380" s="1" t="s">
        <v>581</v>
      </c>
      <c r="B380" s="3">
        <v>0.49</v>
      </c>
      <c r="C380" s="3" t="s">
        <v>135</v>
      </c>
      <c r="D380" s="3" t="s">
        <v>26</v>
      </c>
      <c r="E380" s="3" t="s">
        <v>582</v>
      </c>
      <c r="F380" s="3">
        <v>279.0</v>
      </c>
      <c r="G380" s="3">
        <v>9492.0</v>
      </c>
      <c r="H380" s="2"/>
      <c r="I380" s="2"/>
      <c r="J380" s="2"/>
    </row>
    <row r="381">
      <c r="A381" s="1" t="s">
        <v>583</v>
      </c>
      <c r="B381" s="3">
        <v>0.31</v>
      </c>
      <c r="C381" s="3" t="s">
        <v>135</v>
      </c>
      <c r="D381" s="3" t="s">
        <v>26</v>
      </c>
      <c r="E381" s="3" t="s">
        <v>584</v>
      </c>
      <c r="F381" s="3">
        <v>311.0</v>
      </c>
      <c r="G381" s="3">
        <v>9489.0</v>
      </c>
      <c r="H381" s="2"/>
      <c r="I381" s="2"/>
      <c r="J381" s="2"/>
    </row>
    <row r="382">
      <c r="A382" s="1" t="s">
        <v>585</v>
      </c>
      <c r="B382" s="3">
        <v>0.2</v>
      </c>
      <c r="C382" s="3" t="s">
        <v>135</v>
      </c>
      <c r="D382" s="3" t="s">
        <v>26</v>
      </c>
      <c r="E382" s="3" t="s">
        <v>586</v>
      </c>
      <c r="F382" s="3">
        <v>355.0</v>
      </c>
      <c r="G382" s="3">
        <v>9489.0</v>
      </c>
      <c r="H382" s="2"/>
      <c r="I382" s="2"/>
      <c r="J382" s="2"/>
    </row>
    <row r="383">
      <c r="A383" s="1" t="s">
        <v>587</v>
      </c>
      <c r="B383" s="3">
        <v>0.14</v>
      </c>
      <c r="C383" s="3" t="s">
        <v>135</v>
      </c>
      <c r="D383" s="3" t="s">
        <v>26</v>
      </c>
      <c r="E383" s="3" t="s">
        <v>588</v>
      </c>
      <c r="F383" s="3">
        <v>41.0</v>
      </c>
      <c r="G383" s="3">
        <v>9488.0</v>
      </c>
      <c r="H383" s="2"/>
      <c r="I383" s="2"/>
      <c r="J383" s="2"/>
    </row>
    <row r="384">
      <c r="A384" s="1" t="s">
        <v>589</v>
      </c>
      <c r="B384" s="3">
        <v>0.11</v>
      </c>
      <c r="C384" s="3" t="s">
        <v>356</v>
      </c>
      <c r="D384" s="3" t="s">
        <v>26</v>
      </c>
      <c r="E384" s="3" t="s">
        <v>590</v>
      </c>
      <c r="F384" s="3">
        <v>62.0</v>
      </c>
      <c r="G384" s="3">
        <v>9485.0</v>
      </c>
      <c r="H384" s="2"/>
      <c r="I384" s="2"/>
      <c r="J384" s="2"/>
    </row>
    <row r="385">
      <c r="A385" s="1" t="s">
        <v>591</v>
      </c>
      <c r="B385" s="3">
        <v>0.2</v>
      </c>
      <c r="C385" s="3" t="s">
        <v>356</v>
      </c>
      <c r="D385" s="3" t="s">
        <v>26</v>
      </c>
      <c r="E385" s="3" t="s">
        <v>592</v>
      </c>
      <c r="F385" s="3">
        <v>78.0</v>
      </c>
      <c r="G385" s="3">
        <v>9486.0</v>
      </c>
      <c r="H385" s="2"/>
      <c r="I385" s="2"/>
      <c r="J385" s="2"/>
    </row>
    <row r="386">
      <c r="A386" s="1" t="s">
        <v>593</v>
      </c>
      <c r="B386" s="3">
        <v>-0.29</v>
      </c>
      <c r="C386" s="3" t="s">
        <v>594</v>
      </c>
      <c r="D386" s="3" t="s">
        <v>26</v>
      </c>
      <c r="E386" s="3" t="s">
        <v>595</v>
      </c>
      <c r="F386" s="3">
        <v>33.0</v>
      </c>
      <c r="G386" s="3">
        <v>9492.0</v>
      </c>
      <c r="H386" s="2"/>
      <c r="I386" s="2"/>
      <c r="J386" s="2"/>
    </row>
    <row r="387">
      <c r="A387" s="1" t="s">
        <v>596</v>
      </c>
      <c r="B387" s="3">
        <v>-0.49</v>
      </c>
      <c r="C387" s="3">
        <v>85.5</v>
      </c>
      <c r="D387" s="3">
        <v>67.0</v>
      </c>
      <c r="E387" s="3">
        <v>392.54</v>
      </c>
      <c r="F387" s="3">
        <v>29.0</v>
      </c>
      <c r="G387" s="3" t="s">
        <v>597</v>
      </c>
      <c r="H387" s="3">
        <v>88.0</v>
      </c>
      <c r="I387" s="3">
        <v>9492.0</v>
      </c>
      <c r="J387" s="2"/>
    </row>
    <row r="388">
      <c r="A388" s="1" t="s">
        <v>598</v>
      </c>
      <c r="B388" s="3">
        <v>-0.49</v>
      </c>
      <c r="C388" s="3">
        <v>85.5</v>
      </c>
      <c r="D388" s="3">
        <v>242.0</v>
      </c>
      <c r="E388" s="3">
        <v>746.96</v>
      </c>
      <c r="F388" s="3">
        <v>52.0</v>
      </c>
      <c r="G388" s="3" t="s">
        <v>599</v>
      </c>
      <c r="H388" s="3">
        <v>109.0</v>
      </c>
      <c r="I388" s="3">
        <v>95.0</v>
      </c>
      <c r="J388" s="2"/>
    </row>
    <row r="389">
      <c r="A389" s="1" t="s">
        <v>600</v>
      </c>
      <c r="B389" s="3">
        <v>3.36</v>
      </c>
      <c r="C389" s="3">
        <v>65.2</v>
      </c>
      <c r="D389" s="3">
        <v>387.0</v>
      </c>
      <c r="E389" s="3">
        <v>838.45</v>
      </c>
      <c r="F389" s="3">
        <v>69.0</v>
      </c>
      <c r="G389" s="3" t="s">
        <v>601</v>
      </c>
      <c r="H389" s="3">
        <v>1.0</v>
      </c>
      <c r="I389" s="3">
        <v>9507.0</v>
      </c>
      <c r="J389" s="2"/>
    </row>
    <row r="390">
      <c r="A390" s="1" t="s">
        <v>602</v>
      </c>
      <c r="B390" s="3">
        <v>5.77</v>
      </c>
      <c r="C390" s="3">
        <v>56.2</v>
      </c>
      <c r="D390" s="3">
        <v>491.0</v>
      </c>
      <c r="E390" s="3">
        <v>9.62</v>
      </c>
      <c r="F390" s="3">
        <v>74.0</v>
      </c>
      <c r="G390" s="3" t="s">
        <v>603</v>
      </c>
      <c r="H390" s="3">
        <v>8.0</v>
      </c>
      <c r="I390" s="3">
        <v>9511.0</v>
      </c>
      <c r="J390" s="2"/>
    </row>
    <row r="391">
      <c r="A391" s="1" t="s">
        <v>604</v>
      </c>
      <c r="B391" s="3">
        <v>7.39</v>
      </c>
      <c r="C391" s="3">
        <v>54.4</v>
      </c>
      <c r="D391" s="3">
        <v>536.0</v>
      </c>
      <c r="E391" s="3">
        <v>918.22</v>
      </c>
      <c r="F391" s="3">
        <v>77.0</v>
      </c>
      <c r="G391" s="3">
        <v>242.5</v>
      </c>
      <c r="H391" s="3">
        <v>1.1</v>
      </c>
      <c r="I391" s="3">
        <v>63.0</v>
      </c>
      <c r="J391" s="3">
        <v>9509.0</v>
      </c>
    </row>
    <row r="392">
      <c r="A392" s="1" t="s">
        <v>605</v>
      </c>
      <c r="B392" s="3">
        <v>8.25</v>
      </c>
      <c r="C392" s="3">
        <v>5.6</v>
      </c>
      <c r="D392" s="3">
        <v>52.0</v>
      </c>
      <c r="E392" s="3">
        <v>911.2</v>
      </c>
      <c r="F392" s="3">
        <v>76.0</v>
      </c>
      <c r="G392" s="3">
        <v>245.6</v>
      </c>
      <c r="H392" s="3">
        <v>1.24</v>
      </c>
      <c r="I392" s="3">
        <v>45.0</v>
      </c>
      <c r="J392" s="3">
        <v>9505.0</v>
      </c>
    </row>
    <row r="393">
      <c r="A393" s="1" t="s">
        <v>606</v>
      </c>
      <c r="B393" s="3">
        <v>8.81</v>
      </c>
      <c r="C393" s="3">
        <v>46.95</v>
      </c>
      <c r="D393" s="3">
        <v>444.0</v>
      </c>
      <c r="E393" s="3">
        <v>877.28</v>
      </c>
      <c r="F393" s="3">
        <v>7.0</v>
      </c>
      <c r="G393" s="3">
        <v>249.5</v>
      </c>
      <c r="H393" s="3">
        <v>1.45</v>
      </c>
      <c r="I393" s="3">
        <v>34.0</v>
      </c>
      <c r="J393" s="3">
        <v>9501.0</v>
      </c>
    </row>
    <row r="394">
      <c r="A394" s="1" t="s">
        <v>607</v>
      </c>
      <c r="B394" s="3">
        <v>8.8</v>
      </c>
      <c r="C394" s="3">
        <v>46.95</v>
      </c>
      <c r="D394" s="3">
        <v>317.0</v>
      </c>
      <c r="E394" s="3">
        <v>8.89</v>
      </c>
      <c r="F394" s="3">
        <v>6.0</v>
      </c>
      <c r="G394" s="3">
        <v>246.15</v>
      </c>
      <c r="H394" s="3">
        <v>1.52</v>
      </c>
      <c r="I394" s="3">
        <v>35.0</v>
      </c>
      <c r="J394" s="3">
        <v>95.0</v>
      </c>
    </row>
    <row r="395">
      <c r="A395" s="1" t="s">
        <v>608</v>
      </c>
      <c r="B395" s="3">
        <v>7.99</v>
      </c>
      <c r="C395" s="3">
        <v>54.55</v>
      </c>
      <c r="D395" s="3">
        <v>157.0</v>
      </c>
      <c r="E395" s="3">
        <v>667.47</v>
      </c>
      <c r="F395" s="3">
        <v>38.0</v>
      </c>
      <c r="G395" s="3">
        <v>244.2</v>
      </c>
      <c r="H395" s="3">
        <v>1.31</v>
      </c>
      <c r="I395" s="3">
        <v>5.0</v>
      </c>
      <c r="J395" s="3">
        <v>9503.0</v>
      </c>
    </row>
    <row r="396">
      <c r="A396" s="1" t="s">
        <v>609</v>
      </c>
      <c r="B396" s="3">
        <v>6.3</v>
      </c>
      <c r="C396" s="3" t="s">
        <v>610</v>
      </c>
      <c r="D396" s="3">
        <v>239.0</v>
      </c>
      <c r="E396" s="3">
        <v>1.66</v>
      </c>
      <c r="F396" s="3">
        <v>67.0</v>
      </c>
      <c r="G396" s="3">
        <v>9505.0</v>
      </c>
      <c r="H396" s="2"/>
      <c r="I396" s="2"/>
      <c r="J396" s="2"/>
    </row>
    <row r="397">
      <c r="A397" s="1" t="s">
        <v>611</v>
      </c>
      <c r="B397" s="3">
        <v>3.12</v>
      </c>
      <c r="C397" s="3" t="s">
        <v>612</v>
      </c>
      <c r="D397" s="3" t="s">
        <v>26</v>
      </c>
      <c r="E397" s="3">
        <v>234.35</v>
      </c>
      <c r="F397" s="3">
        <v>1.79</v>
      </c>
      <c r="G397" s="3">
        <v>76.0</v>
      </c>
      <c r="H397" s="3">
        <v>9509.0</v>
      </c>
      <c r="I397" s="2"/>
      <c r="J397" s="2"/>
    </row>
    <row r="398">
      <c r="A398" s="1" t="s">
        <v>613</v>
      </c>
      <c r="B398" s="3">
        <v>1.2</v>
      </c>
      <c r="C398" s="3" t="s">
        <v>614</v>
      </c>
      <c r="D398" s="3" t="s">
        <v>26</v>
      </c>
      <c r="E398" s="3">
        <v>233.95</v>
      </c>
      <c r="F398" s="3">
        <v>1.66</v>
      </c>
      <c r="G398" s="3">
        <v>78.0</v>
      </c>
      <c r="H398" s="3">
        <v>951.0</v>
      </c>
      <c r="I398" s="2"/>
      <c r="J398" s="2"/>
    </row>
    <row r="399">
      <c r="A399" s="1" t="s">
        <v>615</v>
      </c>
      <c r="B399" s="3">
        <v>0.71</v>
      </c>
      <c r="C399" s="3" t="s">
        <v>616</v>
      </c>
      <c r="D399" s="3" t="s">
        <v>26</v>
      </c>
      <c r="E399" s="3">
        <v>23.65</v>
      </c>
      <c r="F399" s="3">
        <v>1.24</v>
      </c>
      <c r="G399" s="3">
        <v>8.0</v>
      </c>
      <c r="H399" s="3">
        <v>9512.0</v>
      </c>
      <c r="I399" s="2"/>
      <c r="J399" s="2"/>
    </row>
    <row r="400">
      <c r="A400" s="1" t="s">
        <v>617</v>
      </c>
      <c r="B400" s="3">
        <v>0.71</v>
      </c>
      <c r="C400" s="3" t="s">
        <v>618</v>
      </c>
      <c r="D400" s="3" t="s">
        <v>26</v>
      </c>
      <c r="E400" s="3">
        <v>229.15</v>
      </c>
      <c r="F400" s="3">
        <v>1.3</v>
      </c>
      <c r="G400" s="3">
        <v>7.0</v>
      </c>
      <c r="H400" s="3">
        <v>9516.0</v>
      </c>
      <c r="I400" s="2"/>
      <c r="J400" s="2"/>
    </row>
    <row r="401">
      <c r="A401" s="1" t="s">
        <v>619</v>
      </c>
      <c r="B401" s="3">
        <v>-0.5</v>
      </c>
      <c r="C401" s="3" t="s">
        <v>499</v>
      </c>
      <c r="D401" s="3" t="s">
        <v>26</v>
      </c>
      <c r="E401" s="3">
        <v>227.4</v>
      </c>
      <c r="F401" s="3">
        <v>1.1</v>
      </c>
      <c r="G401" s="3">
        <v>73.0</v>
      </c>
      <c r="H401" s="3">
        <v>9518.0</v>
      </c>
      <c r="I401" s="2"/>
      <c r="J401" s="2"/>
    </row>
    <row r="402">
      <c r="A402" s="1" t="s">
        <v>620</v>
      </c>
      <c r="B402" s="3">
        <v>-0.95</v>
      </c>
      <c r="C402" s="3" t="s">
        <v>621</v>
      </c>
      <c r="D402" s="3" t="s">
        <v>26</v>
      </c>
      <c r="E402" s="3">
        <v>226.2</v>
      </c>
      <c r="F402" s="3">
        <v>1.1</v>
      </c>
      <c r="G402" s="3">
        <v>88.0</v>
      </c>
      <c r="H402" s="3">
        <v>9519.0</v>
      </c>
      <c r="I402" s="2"/>
      <c r="J402" s="2"/>
    </row>
    <row r="403">
      <c r="A403" s="1" t="s">
        <v>622</v>
      </c>
      <c r="B403" s="3">
        <v>-0.56</v>
      </c>
      <c r="C403" s="3" t="s">
        <v>499</v>
      </c>
      <c r="D403" s="3" t="s">
        <v>26</v>
      </c>
      <c r="E403" s="3" t="s">
        <v>623</v>
      </c>
      <c r="F403" s="3">
        <v>11.0</v>
      </c>
      <c r="G403" s="3">
        <v>9522.0</v>
      </c>
      <c r="H403" s="2"/>
      <c r="I403" s="2"/>
      <c r="J403" s="2"/>
    </row>
    <row r="404">
      <c r="A404" s="1" t="s">
        <v>624</v>
      </c>
      <c r="B404" s="3">
        <v>-0.48</v>
      </c>
      <c r="C404" s="3" t="s">
        <v>499</v>
      </c>
      <c r="D404" s="3" t="s">
        <v>26</v>
      </c>
      <c r="E404" s="3" t="s">
        <v>625</v>
      </c>
      <c r="F404" s="3">
        <v>123.0</v>
      </c>
      <c r="G404" s="3">
        <v>9516.0</v>
      </c>
      <c r="H404" s="2"/>
      <c r="I404" s="2"/>
      <c r="J404" s="2"/>
    </row>
    <row r="405">
      <c r="A405" s="1" t="s">
        <v>626</v>
      </c>
      <c r="B405" s="3">
        <v>-0.43</v>
      </c>
      <c r="C405" s="3" t="s">
        <v>509</v>
      </c>
      <c r="D405" s="3" t="s">
        <v>26</v>
      </c>
      <c r="E405" s="3" t="s">
        <v>627</v>
      </c>
      <c r="F405" s="3">
        <v>124.0</v>
      </c>
      <c r="G405" s="3">
        <v>9514.0</v>
      </c>
      <c r="H405" s="2"/>
      <c r="I405" s="2"/>
      <c r="J405" s="2"/>
    </row>
    <row r="406">
      <c r="A406" s="1" t="s">
        <v>628</v>
      </c>
      <c r="B406" s="3">
        <v>-0.66</v>
      </c>
      <c r="C406" s="3" t="s">
        <v>509</v>
      </c>
      <c r="D406" s="3" t="s">
        <v>26</v>
      </c>
      <c r="E406" s="3" t="s">
        <v>629</v>
      </c>
      <c r="F406" s="3">
        <v>113.0</v>
      </c>
      <c r="G406" s="3">
        <v>9511.0</v>
      </c>
      <c r="H406" s="2"/>
      <c r="I406" s="2"/>
      <c r="J406" s="2"/>
    </row>
    <row r="407">
      <c r="A407" s="1" t="s">
        <v>630</v>
      </c>
      <c r="B407" s="3">
        <v>-1.3</v>
      </c>
      <c r="C407" s="3" t="s">
        <v>383</v>
      </c>
      <c r="D407" s="3" t="s">
        <v>26</v>
      </c>
      <c r="E407" s="3" t="s">
        <v>631</v>
      </c>
      <c r="F407" s="3">
        <v>109.0</v>
      </c>
      <c r="G407" s="3">
        <v>9509.0</v>
      </c>
      <c r="H407" s="2"/>
      <c r="I407" s="2"/>
      <c r="J407" s="2"/>
    </row>
    <row r="408">
      <c r="A408" s="1" t="s">
        <v>632</v>
      </c>
      <c r="B408" s="3">
        <v>-1.93</v>
      </c>
      <c r="C408" s="3" t="s">
        <v>633</v>
      </c>
      <c r="D408" s="3" t="s">
        <v>26</v>
      </c>
      <c r="E408" s="3" t="s">
        <v>631</v>
      </c>
      <c r="F408" s="3">
        <v>109.0</v>
      </c>
      <c r="G408" s="3">
        <v>9506.0</v>
      </c>
      <c r="H408" s="2"/>
      <c r="I408" s="2"/>
      <c r="J408" s="2"/>
    </row>
    <row r="409">
      <c r="A409" s="1" t="s">
        <v>634</v>
      </c>
      <c r="B409" s="3">
        <v>-1.62</v>
      </c>
      <c r="C409" s="3" t="s">
        <v>551</v>
      </c>
      <c r="D409" s="3" t="s">
        <v>26</v>
      </c>
      <c r="E409" s="3" t="s">
        <v>635</v>
      </c>
      <c r="F409" s="3">
        <v>98.0</v>
      </c>
      <c r="G409" s="3">
        <v>9507.0</v>
      </c>
      <c r="H409" s="2"/>
      <c r="I409" s="2"/>
      <c r="J409" s="2"/>
    </row>
    <row r="410">
      <c r="A410" s="1" t="s">
        <v>636</v>
      </c>
      <c r="B410" s="3">
        <v>-2.13</v>
      </c>
      <c r="C410" s="3" t="s">
        <v>448</v>
      </c>
      <c r="D410" s="3" t="s">
        <v>26</v>
      </c>
      <c r="E410" s="3" t="s">
        <v>637</v>
      </c>
      <c r="F410" s="3">
        <v>102.0</v>
      </c>
      <c r="G410" s="3">
        <v>9509.0</v>
      </c>
      <c r="H410" s="2"/>
      <c r="I410" s="2"/>
      <c r="J410" s="2"/>
    </row>
    <row r="411">
      <c r="A411" s="1" t="s">
        <v>638</v>
      </c>
      <c r="B411" s="3">
        <v>-1.83</v>
      </c>
      <c r="C411" s="3">
        <v>72.4</v>
      </c>
      <c r="D411" s="3">
        <v>73.0</v>
      </c>
      <c r="E411" s="3">
        <v>488.56</v>
      </c>
      <c r="F411" s="3">
        <v>25.0</v>
      </c>
      <c r="G411" s="3" t="s">
        <v>639</v>
      </c>
      <c r="H411" s="3">
        <v>86.0</v>
      </c>
      <c r="I411" s="3">
        <v>9511.0</v>
      </c>
      <c r="J411" s="2"/>
    </row>
    <row r="412">
      <c r="A412" s="1" t="s">
        <v>640</v>
      </c>
      <c r="B412" s="3">
        <v>-0.7</v>
      </c>
      <c r="C412" s="3">
        <v>72.6</v>
      </c>
      <c r="D412" s="3">
        <v>248.0</v>
      </c>
      <c r="E412" s="3">
        <v>772.93</v>
      </c>
      <c r="F412" s="3">
        <v>5.0</v>
      </c>
      <c r="G412" s="3" t="s">
        <v>641</v>
      </c>
      <c r="H412" s="3">
        <v>68.0</v>
      </c>
      <c r="I412" s="3">
        <v>9517.0</v>
      </c>
      <c r="J412" s="2"/>
    </row>
    <row r="413">
      <c r="A413" s="1" t="s">
        <v>642</v>
      </c>
      <c r="B413" s="3">
        <v>3.77</v>
      </c>
      <c r="C413" s="3">
        <v>57.95</v>
      </c>
      <c r="D413" s="3">
        <v>393.0</v>
      </c>
      <c r="E413" s="3">
        <v>852.2</v>
      </c>
      <c r="F413" s="3">
        <v>68.0</v>
      </c>
      <c r="G413" s="3" t="s">
        <v>538</v>
      </c>
      <c r="H413" s="3">
        <v>58.0</v>
      </c>
      <c r="I413" s="3">
        <v>9522.0</v>
      </c>
      <c r="J413" s="2"/>
    </row>
    <row r="414">
      <c r="A414" s="1" t="s">
        <v>643</v>
      </c>
      <c r="B414" s="3">
        <v>6.87</v>
      </c>
      <c r="C414" s="3">
        <v>5.2</v>
      </c>
      <c r="D414" s="3">
        <v>493.0</v>
      </c>
      <c r="E414" s="3">
        <v>884.99</v>
      </c>
      <c r="F414" s="3">
        <v>81.0</v>
      </c>
      <c r="G414" s="3" t="s">
        <v>644</v>
      </c>
      <c r="H414" s="3">
        <v>52.0</v>
      </c>
      <c r="I414" s="3">
        <v>9521.0</v>
      </c>
      <c r="J414" s="2"/>
    </row>
    <row r="415">
      <c r="A415" s="1" t="s">
        <v>645</v>
      </c>
      <c r="B415" s="3">
        <v>8.86</v>
      </c>
      <c r="C415" s="3">
        <v>46.95</v>
      </c>
      <c r="D415" s="3">
        <v>538.0</v>
      </c>
      <c r="E415" s="3">
        <v>903.6</v>
      </c>
      <c r="F415" s="3">
        <v>84.0</v>
      </c>
      <c r="G415" s="3" t="s">
        <v>646</v>
      </c>
      <c r="H415" s="3">
        <v>34.0</v>
      </c>
      <c r="I415" s="3">
        <v>9518.0</v>
      </c>
      <c r="J415" s="2"/>
    </row>
    <row r="416">
      <c r="A416" s="1" t="s">
        <v>647</v>
      </c>
      <c r="B416" s="3">
        <v>9.89</v>
      </c>
      <c r="C416" s="3">
        <v>43.7</v>
      </c>
      <c r="D416" s="3">
        <v>522.0</v>
      </c>
      <c r="E416" s="3">
        <v>895.4</v>
      </c>
      <c r="F416" s="3">
        <v>83.0</v>
      </c>
      <c r="G416" s="3" t="s">
        <v>648</v>
      </c>
      <c r="H416" s="3">
        <v>1.0</v>
      </c>
      <c r="I416" s="3">
        <v>9507.0</v>
      </c>
      <c r="J416" s="2"/>
    </row>
    <row r="417">
      <c r="A417" s="1" t="s">
        <v>649</v>
      </c>
      <c r="B417" s="3">
        <v>10.5</v>
      </c>
      <c r="C417" s="3">
        <v>42.15</v>
      </c>
      <c r="D417" s="3">
        <v>45.0</v>
      </c>
      <c r="E417" s="3">
        <v>877.53</v>
      </c>
      <c r="F417" s="3">
        <v>73.0</v>
      </c>
      <c r="G417" s="3" t="s">
        <v>650</v>
      </c>
      <c r="H417" s="3">
        <v>6.0</v>
      </c>
      <c r="I417" s="3">
        <v>9502.0</v>
      </c>
      <c r="J417" s="2"/>
    </row>
    <row r="418">
      <c r="A418" s="1" t="s">
        <v>651</v>
      </c>
      <c r="B418" s="3">
        <v>10.56</v>
      </c>
      <c r="C418" s="3">
        <v>43.8</v>
      </c>
      <c r="D418" s="3">
        <v>322.0</v>
      </c>
      <c r="E418" s="3">
        <v>804.83</v>
      </c>
      <c r="F418" s="3">
        <v>61.0</v>
      </c>
      <c r="G418" s="3" t="s">
        <v>652</v>
      </c>
      <c r="H418" s="3">
        <v>26.0</v>
      </c>
      <c r="I418" s="3">
        <v>9498.0</v>
      </c>
      <c r="J418" s="2"/>
    </row>
    <row r="419">
      <c r="A419" s="1" t="s">
        <v>653</v>
      </c>
      <c r="B419" s="3">
        <v>9.83</v>
      </c>
      <c r="C419" s="3">
        <v>52.95</v>
      </c>
      <c r="D419" s="3">
        <v>16.0</v>
      </c>
      <c r="E419" s="3">
        <v>66.49</v>
      </c>
      <c r="F419" s="3">
        <v>4.0</v>
      </c>
      <c r="G419" s="3" t="s">
        <v>654</v>
      </c>
      <c r="H419" s="3">
        <v>48.0</v>
      </c>
      <c r="I419" s="3">
        <v>9498.0</v>
      </c>
      <c r="J419" s="2"/>
    </row>
    <row r="420">
      <c r="A420" s="1" t="s">
        <v>655</v>
      </c>
      <c r="B420" s="3">
        <v>7.21</v>
      </c>
      <c r="C420" s="3" t="s">
        <v>656</v>
      </c>
      <c r="D420" s="3">
        <v>243.25</v>
      </c>
      <c r="E420" s="3">
        <v>1.31</v>
      </c>
      <c r="F420" s="3">
        <v>6.0</v>
      </c>
      <c r="G420" s="3">
        <v>95.0</v>
      </c>
      <c r="H420" s="2"/>
      <c r="I420" s="2"/>
      <c r="J420" s="2"/>
    </row>
    <row r="421">
      <c r="A421" s="1" t="s">
        <v>657</v>
      </c>
      <c r="B421" s="3">
        <v>3.85</v>
      </c>
      <c r="C421" s="3" t="s">
        <v>658</v>
      </c>
      <c r="D421" s="3" t="s">
        <v>26</v>
      </c>
      <c r="E421" s="3">
        <v>238.8</v>
      </c>
      <c r="F421" s="3">
        <v>1.59</v>
      </c>
      <c r="G421" s="3">
        <v>68.0</v>
      </c>
      <c r="H421" s="3">
        <v>9503.0</v>
      </c>
      <c r="I421" s="2"/>
      <c r="J421" s="2"/>
    </row>
    <row r="422">
      <c r="A422" s="1" t="s">
        <v>659</v>
      </c>
      <c r="B422" s="3">
        <v>0.87</v>
      </c>
      <c r="C422" s="3" t="s">
        <v>614</v>
      </c>
      <c r="D422" s="3" t="s">
        <v>26</v>
      </c>
      <c r="E422" s="3">
        <v>236.5</v>
      </c>
      <c r="F422" s="3">
        <v>2.14</v>
      </c>
      <c r="G422" s="3">
        <v>68.0</v>
      </c>
      <c r="H422" s="3">
        <v>95.0</v>
      </c>
      <c r="I422" s="2"/>
      <c r="J422" s="2"/>
    </row>
    <row r="423">
      <c r="A423" s="1" t="s">
        <v>660</v>
      </c>
      <c r="B423" s="3">
        <v>-0.62</v>
      </c>
      <c r="C423" s="3" t="s">
        <v>661</v>
      </c>
      <c r="D423" s="3" t="s">
        <v>26</v>
      </c>
      <c r="E423" s="3">
        <v>233.2</v>
      </c>
      <c r="F423" s="3">
        <v>2.14</v>
      </c>
      <c r="G423" s="3">
        <v>7.0</v>
      </c>
      <c r="H423" s="3">
        <v>9501.0</v>
      </c>
      <c r="I423" s="2"/>
      <c r="J423" s="2"/>
    </row>
    <row r="424">
      <c r="A424" s="1" t="s">
        <v>662</v>
      </c>
      <c r="B424" s="3">
        <v>-1.42</v>
      </c>
      <c r="C424" s="3" t="s">
        <v>207</v>
      </c>
      <c r="D424" s="3" t="s">
        <v>26</v>
      </c>
      <c r="E424" s="3">
        <v>229.9</v>
      </c>
      <c r="F424" s="3">
        <v>2.0</v>
      </c>
      <c r="G424" s="3">
        <v>68.0</v>
      </c>
      <c r="H424" s="3">
        <v>95.0</v>
      </c>
      <c r="I424" s="2"/>
      <c r="J424" s="2"/>
    </row>
    <row r="425">
      <c r="A425" s="1" t="s">
        <v>663</v>
      </c>
      <c r="B425" s="3">
        <v>-2.7</v>
      </c>
      <c r="C425" s="3" t="s">
        <v>209</v>
      </c>
      <c r="D425" s="3" t="s">
        <v>26</v>
      </c>
      <c r="E425" s="3">
        <v>226.4</v>
      </c>
      <c r="F425" s="3">
        <v>1.93</v>
      </c>
      <c r="G425" s="3">
        <v>64.0</v>
      </c>
      <c r="H425" s="3">
        <v>9503.0</v>
      </c>
      <c r="I425" s="2"/>
      <c r="J425" s="2"/>
    </row>
    <row r="426">
      <c r="A426" s="1" t="s">
        <v>664</v>
      </c>
      <c r="B426" s="3">
        <v>-2.47</v>
      </c>
      <c r="C426" s="3" t="s">
        <v>209</v>
      </c>
      <c r="D426" s="3" t="s">
        <v>26</v>
      </c>
      <c r="E426" s="3">
        <v>224.3</v>
      </c>
      <c r="F426" s="3">
        <v>1.79</v>
      </c>
      <c r="G426" s="3">
        <v>65.0</v>
      </c>
      <c r="H426" s="3">
        <v>9504.0</v>
      </c>
      <c r="I426" s="2"/>
      <c r="J426" s="2"/>
    </row>
    <row r="427">
      <c r="A427" s="1" t="s">
        <v>665</v>
      </c>
      <c r="B427" s="3">
        <v>-2.73</v>
      </c>
      <c r="C427" s="3" t="s">
        <v>666</v>
      </c>
      <c r="D427" s="3" t="s">
        <v>26</v>
      </c>
      <c r="E427" s="3">
        <v>223.3</v>
      </c>
      <c r="F427" s="3">
        <v>1.72</v>
      </c>
      <c r="G427" s="3">
        <v>7.0</v>
      </c>
      <c r="H427" s="3">
        <v>9506.0</v>
      </c>
      <c r="I427" s="2"/>
      <c r="J427" s="2"/>
    </row>
    <row r="428">
      <c r="A428" s="1" t="s">
        <v>667</v>
      </c>
      <c r="B428" s="3">
        <v>-2.9</v>
      </c>
      <c r="C428" s="3" t="s">
        <v>105</v>
      </c>
      <c r="D428" s="3" t="s">
        <v>26</v>
      </c>
      <c r="E428" s="3">
        <v>225.55</v>
      </c>
      <c r="F428" s="3">
        <v>1.72</v>
      </c>
      <c r="G428" s="3">
        <v>71.0</v>
      </c>
      <c r="H428" s="3">
        <v>9499.0</v>
      </c>
      <c r="I428" s="2"/>
      <c r="J428" s="2"/>
    </row>
    <row r="429">
      <c r="A429" s="1" t="s">
        <v>668</v>
      </c>
      <c r="B429" s="3">
        <v>-2.91</v>
      </c>
      <c r="C429" s="3" t="s">
        <v>105</v>
      </c>
      <c r="D429" s="3" t="s">
        <v>26</v>
      </c>
      <c r="E429" s="3">
        <v>228.35</v>
      </c>
      <c r="F429" s="3">
        <v>1.79</v>
      </c>
      <c r="G429" s="3">
        <v>67.0</v>
      </c>
      <c r="H429" s="3">
        <v>9496.0</v>
      </c>
      <c r="I429" s="2"/>
      <c r="J429" s="2"/>
    </row>
    <row r="430">
      <c r="A430" s="1" t="s">
        <v>669</v>
      </c>
      <c r="B430" s="3">
        <v>-2.86</v>
      </c>
      <c r="C430" s="3" t="s">
        <v>452</v>
      </c>
      <c r="D430" s="3" t="s">
        <v>26</v>
      </c>
      <c r="E430" s="3">
        <v>231.5</v>
      </c>
      <c r="F430" s="3">
        <v>1.86</v>
      </c>
      <c r="G430" s="3">
        <v>63.0</v>
      </c>
      <c r="H430" s="3">
        <v>9491.0</v>
      </c>
      <c r="I430" s="2"/>
      <c r="J430" s="2"/>
    </row>
    <row r="431">
      <c r="A431" s="1" t="s">
        <v>670</v>
      </c>
      <c r="B431" s="3">
        <v>-2.74</v>
      </c>
      <c r="C431" s="3" t="s">
        <v>102</v>
      </c>
      <c r="D431" s="3" t="s">
        <v>26</v>
      </c>
      <c r="E431" s="3">
        <v>233.75</v>
      </c>
      <c r="F431" s="3">
        <v>1.86</v>
      </c>
      <c r="G431" s="3">
        <v>61.0</v>
      </c>
      <c r="H431" s="3">
        <v>9489.0</v>
      </c>
      <c r="I431" s="2"/>
      <c r="J431" s="2"/>
    </row>
    <row r="432">
      <c r="A432" s="1" t="s">
        <v>671</v>
      </c>
      <c r="B432" s="3">
        <v>-2.67</v>
      </c>
      <c r="C432" s="3" t="s">
        <v>102</v>
      </c>
      <c r="D432" s="3" t="s">
        <v>26</v>
      </c>
      <c r="E432" s="3">
        <v>235.3</v>
      </c>
      <c r="F432" s="3">
        <v>1.86</v>
      </c>
      <c r="G432" s="3">
        <v>6.0</v>
      </c>
      <c r="H432" s="3">
        <v>9489.0</v>
      </c>
      <c r="I432" s="2"/>
      <c r="J432" s="2"/>
    </row>
    <row r="433">
      <c r="A433" s="1" t="s">
        <v>672</v>
      </c>
      <c r="B433" s="3">
        <v>-2.6</v>
      </c>
      <c r="C433" s="3" t="s">
        <v>666</v>
      </c>
      <c r="D433" s="3" t="s">
        <v>26</v>
      </c>
      <c r="E433" s="3">
        <v>235.7</v>
      </c>
      <c r="F433" s="3">
        <v>1.93</v>
      </c>
      <c r="G433" s="3">
        <v>6.0</v>
      </c>
      <c r="H433" s="3">
        <v>949.0</v>
      </c>
      <c r="I433" s="2"/>
      <c r="J433" s="2"/>
    </row>
    <row r="434">
      <c r="A434" s="1" t="s">
        <v>673</v>
      </c>
      <c r="B434" s="3">
        <v>-2.45</v>
      </c>
      <c r="C434" s="3" t="s">
        <v>102</v>
      </c>
      <c r="D434" s="3" t="s">
        <v>26</v>
      </c>
      <c r="E434" s="3">
        <v>236.85</v>
      </c>
      <c r="F434" s="3">
        <v>1.66</v>
      </c>
      <c r="G434" s="3">
        <v>64.0</v>
      </c>
      <c r="H434" s="3">
        <v>9494.0</v>
      </c>
      <c r="I434" s="2"/>
      <c r="J434" s="2"/>
    </row>
    <row r="435">
      <c r="A435" s="1" t="s">
        <v>674</v>
      </c>
      <c r="B435" s="3">
        <v>-2.27</v>
      </c>
      <c r="C435" s="3">
        <v>78.35</v>
      </c>
      <c r="D435" s="3">
        <v>75.0</v>
      </c>
      <c r="E435" s="3">
        <v>501.2</v>
      </c>
      <c r="F435" s="3">
        <v>25.0</v>
      </c>
      <c r="G435" s="3">
        <v>236.3</v>
      </c>
      <c r="H435" s="3">
        <v>1.59</v>
      </c>
      <c r="I435" s="3">
        <v>6.0</v>
      </c>
      <c r="J435" s="3">
        <v>9495.0</v>
      </c>
    </row>
    <row r="436">
      <c r="A436" s="1" t="s">
        <v>675</v>
      </c>
      <c r="B436" s="3">
        <v>0.39</v>
      </c>
      <c r="C436" s="3">
        <v>78.75</v>
      </c>
      <c r="D436" s="3">
        <v>247.0</v>
      </c>
      <c r="E436" s="3">
        <v>747.85</v>
      </c>
      <c r="F436" s="3">
        <v>54.0</v>
      </c>
      <c r="G436" s="3">
        <v>237.25</v>
      </c>
      <c r="H436" s="3">
        <v>1.1</v>
      </c>
      <c r="I436" s="3">
        <v>57.0</v>
      </c>
      <c r="J436" s="3">
        <v>9498.0</v>
      </c>
    </row>
    <row r="437">
      <c r="A437" s="1" t="s">
        <v>676</v>
      </c>
      <c r="B437" s="3">
        <v>4.82</v>
      </c>
      <c r="C437" s="3">
        <v>65.4</v>
      </c>
      <c r="D437" s="3">
        <v>392.0</v>
      </c>
      <c r="E437" s="3">
        <v>836.55</v>
      </c>
      <c r="F437" s="3">
        <v>71.0</v>
      </c>
      <c r="G437" s="3">
        <v>24.75</v>
      </c>
      <c r="H437" s="3">
        <v>1.38</v>
      </c>
      <c r="I437" s="3">
        <v>52.0</v>
      </c>
      <c r="J437" s="3">
        <v>95.0</v>
      </c>
    </row>
    <row r="438">
      <c r="A438" s="1" t="s">
        <v>677</v>
      </c>
      <c r="B438" s="3">
        <v>7.4</v>
      </c>
      <c r="C438" s="3">
        <v>65.95</v>
      </c>
      <c r="D438" s="3">
        <v>492.0</v>
      </c>
      <c r="E438" s="3">
        <v>867.2</v>
      </c>
      <c r="F438" s="3">
        <v>86.0</v>
      </c>
      <c r="G438" s="3">
        <v>245.95</v>
      </c>
      <c r="H438" s="3">
        <v>1.72</v>
      </c>
      <c r="I438" s="3">
        <v>51.0</v>
      </c>
      <c r="J438" s="3">
        <v>95.0</v>
      </c>
    </row>
    <row r="439">
      <c r="A439" s="1" t="s">
        <v>678</v>
      </c>
      <c r="B439" s="3">
        <v>9.2</v>
      </c>
      <c r="C439" s="3">
        <v>66.25</v>
      </c>
      <c r="D439" s="3">
        <v>54.0</v>
      </c>
      <c r="E439" s="3">
        <v>901.76</v>
      </c>
      <c r="F439" s="3">
        <v>84.0</v>
      </c>
      <c r="G439" s="3">
        <v>251.2</v>
      </c>
      <c r="H439" s="3">
        <v>1.93</v>
      </c>
      <c r="I439" s="3">
        <v>52.0</v>
      </c>
      <c r="J439" s="3">
        <v>9496.0</v>
      </c>
    </row>
    <row r="440">
      <c r="A440" s="1" t="s">
        <v>679</v>
      </c>
      <c r="B440" s="3">
        <v>10.51</v>
      </c>
      <c r="C440" s="3">
        <v>64.1</v>
      </c>
      <c r="D440" s="3">
        <v>525.0</v>
      </c>
      <c r="E440" s="3">
        <v>893.29</v>
      </c>
      <c r="F440" s="3">
        <v>84.0</v>
      </c>
      <c r="G440" s="3">
        <v>256.5</v>
      </c>
      <c r="H440" s="3">
        <v>1.93</v>
      </c>
      <c r="I440" s="3">
        <v>52.0</v>
      </c>
      <c r="J440" s="3">
        <v>9488.0</v>
      </c>
    </row>
    <row r="441">
      <c r="A441" s="1" t="s">
        <v>680</v>
      </c>
      <c r="B441" s="3">
        <v>11.31</v>
      </c>
      <c r="C441" s="3">
        <v>59.7</v>
      </c>
      <c r="D441" s="3">
        <v>45.0</v>
      </c>
      <c r="E441" s="3">
        <v>861.45</v>
      </c>
      <c r="F441" s="3">
        <v>77.0</v>
      </c>
      <c r="G441" s="3">
        <v>259.3</v>
      </c>
      <c r="H441" s="3">
        <v>1.93</v>
      </c>
      <c r="I441" s="3">
        <v>52.0</v>
      </c>
      <c r="J441" s="3">
        <v>9481.0</v>
      </c>
    </row>
    <row r="442">
      <c r="A442" s="1" t="s">
        <v>681</v>
      </c>
      <c r="B442" s="3">
        <v>11.55</v>
      </c>
      <c r="C442" s="3">
        <v>59.7</v>
      </c>
      <c r="D442" s="3">
        <v>325.0</v>
      </c>
      <c r="E442" s="3">
        <v>802.43</v>
      </c>
      <c r="F442" s="3">
        <v>62.0</v>
      </c>
      <c r="G442" s="3">
        <v>26.85</v>
      </c>
      <c r="H442" s="3">
        <v>1.79</v>
      </c>
      <c r="I442" s="3">
        <v>54.0</v>
      </c>
      <c r="J442" s="3">
        <v>9479.0</v>
      </c>
    </row>
    <row r="443">
      <c r="A443" s="1" t="s">
        <v>682</v>
      </c>
      <c r="B443" s="3">
        <v>10.99</v>
      </c>
      <c r="C443" s="3">
        <v>64.25</v>
      </c>
      <c r="D443" s="3">
        <v>164.0</v>
      </c>
      <c r="E443" s="3">
        <v>669.77</v>
      </c>
      <c r="F443" s="3">
        <v>4.0</v>
      </c>
      <c r="G443" s="3">
        <v>26.65</v>
      </c>
      <c r="H443" s="3">
        <v>1.45</v>
      </c>
      <c r="I443" s="3">
        <v>48.0</v>
      </c>
      <c r="J443" s="3">
        <v>9479.0</v>
      </c>
    </row>
    <row r="444">
      <c r="A444" s="1" t="s">
        <v>683</v>
      </c>
      <c r="B444" s="3">
        <v>9.2</v>
      </c>
      <c r="C444" s="3" t="s">
        <v>684</v>
      </c>
      <c r="D444" s="3">
        <v>256.6</v>
      </c>
      <c r="E444" s="3">
        <v>2.7</v>
      </c>
      <c r="F444" s="3">
        <v>43.0</v>
      </c>
      <c r="G444" s="3">
        <v>9481.0</v>
      </c>
      <c r="H444" s="2"/>
      <c r="I444" s="2"/>
      <c r="J444" s="2"/>
    </row>
    <row r="445">
      <c r="A445" s="1" t="s">
        <v>685</v>
      </c>
      <c r="B445" s="3">
        <v>6.29</v>
      </c>
      <c r="C445" s="3" t="s">
        <v>686</v>
      </c>
      <c r="D445" s="3" t="s">
        <v>26</v>
      </c>
      <c r="E445" s="3">
        <v>25.8</v>
      </c>
      <c r="F445" s="3">
        <v>2.21</v>
      </c>
      <c r="G445" s="3">
        <v>47.0</v>
      </c>
      <c r="H445" s="3">
        <v>9482.0</v>
      </c>
      <c r="I445" s="2"/>
      <c r="J445" s="2"/>
    </row>
    <row r="446">
      <c r="A446" s="1" t="s">
        <v>687</v>
      </c>
      <c r="B446" s="3">
        <v>4.57</v>
      </c>
      <c r="C446" s="3" t="s">
        <v>688</v>
      </c>
      <c r="D446" s="3" t="s">
        <v>26</v>
      </c>
      <c r="E446" s="3">
        <v>244.8</v>
      </c>
      <c r="F446" s="3">
        <v>2.21</v>
      </c>
      <c r="G446" s="3">
        <v>56.0</v>
      </c>
      <c r="H446" s="3">
        <v>9487.0</v>
      </c>
      <c r="I446" s="2"/>
      <c r="J446" s="2"/>
    </row>
    <row r="447">
      <c r="A447" s="1" t="s">
        <v>689</v>
      </c>
      <c r="B447" s="3">
        <v>2.86</v>
      </c>
      <c r="C447" s="3" t="s">
        <v>690</v>
      </c>
      <c r="D447" s="3" t="s">
        <v>26</v>
      </c>
      <c r="E447" s="3">
        <v>241.7</v>
      </c>
      <c r="F447" s="3">
        <v>2.7</v>
      </c>
      <c r="G447" s="3">
        <v>68.0</v>
      </c>
      <c r="H447" s="3">
        <v>9489.0</v>
      </c>
      <c r="I447" s="2"/>
      <c r="J447" s="2"/>
    </row>
    <row r="448">
      <c r="A448" s="1" t="s">
        <v>691</v>
      </c>
      <c r="B448" s="3">
        <v>1.35</v>
      </c>
      <c r="C448" s="3" t="s">
        <v>164</v>
      </c>
      <c r="D448" s="3" t="s">
        <v>26</v>
      </c>
      <c r="E448" s="3">
        <v>239.4</v>
      </c>
      <c r="F448" s="3">
        <v>1.93</v>
      </c>
      <c r="G448" s="3">
        <v>77.0</v>
      </c>
      <c r="H448" s="3">
        <v>9492.0</v>
      </c>
      <c r="I448" s="2"/>
      <c r="J448" s="2"/>
    </row>
    <row r="449">
      <c r="A449" s="1" t="s">
        <v>692</v>
      </c>
      <c r="B449" s="3">
        <v>-0.8</v>
      </c>
      <c r="C449" s="3" t="s">
        <v>142</v>
      </c>
      <c r="D449" s="3" t="s">
        <v>26</v>
      </c>
      <c r="E449" s="3">
        <v>237.85</v>
      </c>
      <c r="F449" s="3">
        <v>1.72</v>
      </c>
      <c r="G449" s="3">
        <v>79.0</v>
      </c>
      <c r="H449" s="3">
        <v>9492.0</v>
      </c>
      <c r="I449" s="2"/>
      <c r="J449" s="2"/>
    </row>
    <row r="450">
      <c r="A450" s="1" t="s">
        <v>693</v>
      </c>
      <c r="B450" s="3">
        <v>-0.98</v>
      </c>
      <c r="C450" s="3" t="s">
        <v>142</v>
      </c>
      <c r="D450" s="3" t="s">
        <v>26</v>
      </c>
      <c r="E450" s="3">
        <v>236.5</v>
      </c>
      <c r="F450" s="3">
        <v>1.59</v>
      </c>
      <c r="G450" s="3">
        <v>78.0</v>
      </c>
      <c r="H450" s="3">
        <v>9492.0</v>
      </c>
      <c r="I450" s="2"/>
      <c r="J450" s="2"/>
    </row>
    <row r="451">
      <c r="A451" s="1" t="s">
        <v>694</v>
      </c>
      <c r="B451" s="3">
        <v>-1.15</v>
      </c>
      <c r="C451" s="3" t="s">
        <v>142</v>
      </c>
      <c r="D451" s="3" t="s">
        <v>26</v>
      </c>
      <c r="E451" s="3">
        <v>237.5</v>
      </c>
      <c r="F451" s="3">
        <v>1.38</v>
      </c>
      <c r="G451" s="3">
        <v>77.0</v>
      </c>
      <c r="H451" s="3">
        <v>9492.0</v>
      </c>
      <c r="I451" s="2"/>
      <c r="J451" s="2"/>
    </row>
    <row r="452">
      <c r="A452" s="1" t="s">
        <v>695</v>
      </c>
      <c r="B452" s="3">
        <v>-1.15</v>
      </c>
      <c r="C452" s="3" t="s">
        <v>142</v>
      </c>
      <c r="D452" s="3" t="s">
        <v>26</v>
      </c>
      <c r="E452" s="3">
        <v>235.45</v>
      </c>
      <c r="F452" s="3">
        <v>1.24</v>
      </c>
      <c r="G452" s="3">
        <v>78.0</v>
      </c>
      <c r="H452" s="3">
        <v>9488.0</v>
      </c>
      <c r="I452" s="2"/>
      <c r="J452" s="2"/>
    </row>
    <row r="453">
      <c r="A453" s="1" t="s">
        <v>696</v>
      </c>
      <c r="B453" s="3">
        <v>-1.21</v>
      </c>
      <c r="C453" s="3" t="s">
        <v>70</v>
      </c>
      <c r="D453" s="3" t="s">
        <v>26</v>
      </c>
      <c r="E453" s="3">
        <v>235.5</v>
      </c>
      <c r="F453" s="3">
        <v>1.17</v>
      </c>
      <c r="G453" s="3">
        <v>85.0</v>
      </c>
      <c r="H453" s="3">
        <v>9483.0</v>
      </c>
      <c r="I453" s="2"/>
      <c r="J453" s="2"/>
    </row>
    <row r="454">
      <c r="A454" s="1" t="s">
        <v>697</v>
      </c>
      <c r="B454" s="3">
        <v>-1.3</v>
      </c>
      <c r="C454" s="3" t="s">
        <v>70</v>
      </c>
      <c r="D454" s="3" t="s">
        <v>26</v>
      </c>
      <c r="E454" s="3">
        <v>235.3</v>
      </c>
      <c r="F454" s="3">
        <v>1.1</v>
      </c>
      <c r="G454" s="3">
        <v>93.0</v>
      </c>
      <c r="H454" s="3">
        <v>9479.0</v>
      </c>
      <c r="I454" s="2"/>
      <c r="J454" s="2"/>
    </row>
    <row r="455">
      <c r="A455" s="1" t="s">
        <v>698</v>
      </c>
      <c r="B455" s="3">
        <v>-1.33</v>
      </c>
      <c r="C455" s="3" t="s">
        <v>70</v>
      </c>
      <c r="D455" s="3" t="s">
        <v>26</v>
      </c>
      <c r="E455" s="3">
        <v>236.1</v>
      </c>
      <c r="F455" s="3">
        <v>1.3</v>
      </c>
      <c r="G455" s="3">
        <v>1.0</v>
      </c>
      <c r="H455" s="3">
        <v>9478.0</v>
      </c>
      <c r="I455" s="2"/>
      <c r="J455" s="2"/>
    </row>
    <row r="456">
      <c r="A456" s="1" t="s">
        <v>699</v>
      </c>
      <c r="B456" s="3">
        <v>-1.27</v>
      </c>
      <c r="C456" s="3" t="s">
        <v>70</v>
      </c>
      <c r="D456" s="3" t="s">
        <v>26</v>
      </c>
      <c r="E456" s="3" t="s">
        <v>700</v>
      </c>
      <c r="F456" s="3">
        <v>108.0</v>
      </c>
      <c r="G456" s="3">
        <v>9475.0</v>
      </c>
      <c r="H456" s="2"/>
      <c r="I456" s="2"/>
      <c r="J456" s="2"/>
    </row>
    <row r="457">
      <c r="A457" s="1" t="s">
        <v>701</v>
      </c>
      <c r="B457" s="3">
        <v>-1.26</v>
      </c>
      <c r="C457" s="3" t="s">
        <v>358</v>
      </c>
      <c r="D457" s="3" t="s">
        <v>26</v>
      </c>
      <c r="E457" s="3" t="s">
        <v>702</v>
      </c>
      <c r="F457" s="3">
        <v>113.0</v>
      </c>
      <c r="G457" s="3">
        <v>9474.0</v>
      </c>
      <c r="H457" s="2"/>
      <c r="I457" s="2"/>
      <c r="J457" s="2"/>
    </row>
    <row r="458">
      <c r="A458" s="1" t="s">
        <v>703</v>
      </c>
      <c r="B458" s="3">
        <v>-1.93</v>
      </c>
      <c r="C458" s="3" t="s">
        <v>75</v>
      </c>
      <c r="D458" s="3" t="s">
        <v>26</v>
      </c>
      <c r="E458" s="3">
        <v>239.4</v>
      </c>
      <c r="F458" s="3">
        <v>1.31</v>
      </c>
      <c r="G458" s="3">
        <v>118.0</v>
      </c>
      <c r="H458" s="3">
        <v>9477.0</v>
      </c>
      <c r="I458" s="2"/>
      <c r="J458" s="2"/>
    </row>
    <row r="459">
      <c r="A459" s="1" t="s">
        <v>704</v>
      </c>
      <c r="B459" s="3">
        <v>-1.84</v>
      </c>
      <c r="C459" s="3">
        <v>88.35</v>
      </c>
      <c r="D459" s="3">
        <v>76.0</v>
      </c>
      <c r="E459" s="3">
        <v>502.71</v>
      </c>
      <c r="F459" s="3">
        <v>25.0</v>
      </c>
      <c r="G459" s="3">
        <v>239.2</v>
      </c>
      <c r="H459" s="3">
        <v>1.17</v>
      </c>
      <c r="I459" s="3">
        <v>124.0</v>
      </c>
      <c r="J459" s="3">
        <v>9477.0</v>
      </c>
    </row>
    <row r="460">
      <c r="A460" s="1" t="s">
        <v>705</v>
      </c>
      <c r="B460" s="3">
        <v>0.79</v>
      </c>
      <c r="C460" s="3">
        <v>88.55</v>
      </c>
      <c r="D460" s="3">
        <v>241.0</v>
      </c>
      <c r="E460" s="3">
        <v>695.92</v>
      </c>
      <c r="F460" s="3">
        <v>6.0</v>
      </c>
      <c r="G460" s="3" t="s">
        <v>706</v>
      </c>
      <c r="H460" s="3">
        <v>128.0</v>
      </c>
      <c r="I460" s="3">
        <v>9478.0</v>
      </c>
      <c r="J460" s="2"/>
    </row>
    <row r="461">
      <c r="A461" s="1" t="s">
        <v>707</v>
      </c>
      <c r="B461" s="3">
        <v>5.68</v>
      </c>
      <c r="C461" s="3">
        <v>73.65</v>
      </c>
      <c r="D461" s="3">
        <v>392.0</v>
      </c>
      <c r="E461" s="3">
        <v>836.57</v>
      </c>
      <c r="F461" s="3">
        <v>69.0</v>
      </c>
      <c r="G461" s="3" t="s">
        <v>708</v>
      </c>
      <c r="H461" s="3">
        <v>148.0</v>
      </c>
      <c r="I461" s="3">
        <v>9478.0</v>
      </c>
      <c r="J461" s="2"/>
    </row>
    <row r="462">
      <c r="A462" s="1" t="s">
        <v>709</v>
      </c>
      <c r="B462" s="3">
        <v>8.73</v>
      </c>
      <c r="C462" s="3">
        <v>63.8</v>
      </c>
      <c r="D462" s="3">
        <v>492.0</v>
      </c>
      <c r="E462" s="3">
        <v>87.67</v>
      </c>
      <c r="F462" s="3">
        <v>82.0</v>
      </c>
      <c r="G462" s="3" t="s">
        <v>710</v>
      </c>
      <c r="H462" s="3">
        <v>178.0</v>
      </c>
      <c r="I462" s="3">
        <v>9476.0</v>
      </c>
      <c r="J462" s="2"/>
    </row>
    <row r="463">
      <c r="A463" s="1" t="s">
        <v>711</v>
      </c>
      <c r="B463" s="3">
        <v>10.49</v>
      </c>
      <c r="C463" s="3">
        <v>59.5</v>
      </c>
      <c r="D463" s="3">
        <v>531.0</v>
      </c>
      <c r="E463" s="3">
        <v>855.9</v>
      </c>
      <c r="F463" s="3">
        <v>96.0</v>
      </c>
      <c r="G463" s="3">
        <v>255.25</v>
      </c>
      <c r="H463" s="3">
        <v>1.45</v>
      </c>
      <c r="I463" s="3">
        <v>198.0</v>
      </c>
      <c r="J463" s="3">
        <v>9468.0</v>
      </c>
    </row>
    <row r="464">
      <c r="A464" s="1" t="s">
        <v>712</v>
      </c>
      <c r="B464" s="3">
        <v>11.5</v>
      </c>
      <c r="C464" s="3">
        <v>53.35</v>
      </c>
      <c r="D464" s="3">
        <v>523.0</v>
      </c>
      <c r="E464" s="3">
        <v>881.35</v>
      </c>
      <c r="F464" s="3">
        <v>85.0</v>
      </c>
      <c r="G464" s="3">
        <v>258.35</v>
      </c>
      <c r="H464" s="3">
        <v>1.79</v>
      </c>
      <c r="I464" s="3">
        <v>207.0</v>
      </c>
      <c r="J464" s="3">
        <v>9458.0</v>
      </c>
    </row>
    <row r="465">
      <c r="A465" s="1" t="s">
        <v>713</v>
      </c>
      <c r="B465" s="3">
        <v>12.1</v>
      </c>
      <c r="C465" s="3">
        <v>51.5</v>
      </c>
      <c r="D465" s="3">
        <v>444.0</v>
      </c>
      <c r="E465" s="3">
        <v>817.97</v>
      </c>
      <c r="F465" s="3">
        <v>87.0</v>
      </c>
      <c r="G465" s="3">
        <v>26.1</v>
      </c>
      <c r="H465" s="3">
        <v>2.7</v>
      </c>
      <c r="I465" s="3">
        <v>21.0</v>
      </c>
      <c r="J465" s="3">
        <v>9448.0</v>
      </c>
    </row>
    <row r="466">
      <c r="A466" s="1" t="s">
        <v>714</v>
      </c>
      <c r="B466" s="3">
        <v>12.2</v>
      </c>
      <c r="C466" s="3">
        <v>49.6</v>
      </c>
      <c r="D466" s="3">
        <v>32.0</v>
      </c>
      <c r="E466" s="3">
        <v>748.6</v>
      </c>
      <c r="F466" s="3">
        <v>72.0</v>
      </c>
      <c r="G466" s="3">
        <v>263.75</v>
      </c>
      <c r="H466" s="3">
        <v>2.21</v>
      </c>
      <c r="I466" s="3">
        <v>216.0</v>
      </c>
      <c r="J466" s="3">
        <v>9443.0</v>
      </c>
    </row>
    <row r="467">
      <c r="A467" s="1" t="s">
        <v>715</v>
      </c>
      <c r="B467" s="3">
        <v>11.51</v>
      </c>
      <c r="C467" s="3">
        <v>53.35</v>
      </c>
      <c r="D467" s="3">
        <v>16.0</v>
      </c>
      <c r="E467" s="3">
        <v>593.69</v>
      </c>
      <c r="F467" s="3">
        <v>48.0</v>
      </c>
      <c r="G467" s="3">
        <v>268.5</v>
      </c>
      <c r="H467" s="3">
        <v>1.66</v>
      </c>
      <c r="I467" s="3">
        <v>215.0</v>
      </c>
      <c r="J467" s="3">
        <v>9442.0</v>
      </c>
    </row>
    <row r="468">
      <c r="A468" s="1" t="s">
        <v>716</v>
      </c>
      <c r="B468" s="3">
        <v>9.76</v>
      </c>
      <c r="C468" s="3" t="s">
        <v>717</v>
      </c>
      <c r="D468" s="3">
        <v>271.1</v>
      </c>
      <c r="E468" s="3">
        <v>2.0</v>
      </c>
      <c r="F468" s="3">
        <v>203.0</v>
      </c>
      <c r="G468" s="3">
        <v>9439.0</v>
      </c>
      <c r="H468" s="2"/>
      <c r="I468" s="2"/>
      <c r="J468" s="2"/>
    </row>
    <row r="469">
      <c r="A469" s="1" t="s">
        <v>718</v>
      </c>
      <c r="B469" s="3">
        <v>7.62</v>
      </c>
      <c r="C469" s="3" t="s">
        <v>719</v>
      </c>
      <c r="D469" s="3" t="s">
        <v>26</v>
      </c>
      <c r="E469" s="3">
        <v>275.2</v>
      </c>
      <c r="F469" s="3">
        <v>2.21</v>
      </c>
      <c r="G469" s="3">
        <v>193.0</v>
      </c>
      <c r="H469" s="3">
        <v>9438.0</v>
      </c>
      <c r="I469" s="2"/>
      <c r="J469" s="2"/>
    </row>
    <row r="470">
      <c r="A470" s="1" t="s">
        <v>720</v>
      </c>
      <c r="B470" s="3">
        <v>6.14</v>
      </c>
      <c r="C470" s="3" t="s">
        <v>721</v>
      </c>
      <c r="D470" s="3" t="s">
        <v>26</v>
      </c>
      <c r="E470" s="3">
        <v>264.95</v>
      </c>
      <c r="F470" s="3">
        <v>2.14</v>
      </c>
      <c r="G470" s="3">
        <v>205.0</v>
      </c>
      <c r="H470" s="3">
        <v>9441.0</v>
      </c>
      <c r="I470" s="2"/>
      <c r="J470" s="2"/>
    </row>
    <row r="471">
      <c r="A471" s="1" t="s">
        <v>722</v>
      </c>
      <c r="B471" s="3">
        <v>4.59</v>
      </c>
      <c r="C471" s="3" t="s">
        <v>723</v>
      </c>
      <c r="D471" s="3" t="s">
        <v>26</v>
      </c>
      <c r="E471" s="3">
        <v>251.2</v>
      </c>
      <c r="F471" s="3">
        <v>2.21</v>
      </c>
      <c r="G471" s="3">
        <v>187.0</v>
      </c>
      <c r="H471" s="3">
        <v>9436.0</v>
      </c>
      <c r="I471" s="2"/>
      <c r="J471" s="2"/>
    </row>
    <row r="472">
      <c r="A472" s="1" t="s">
        <v>724</v>
      </c>
      <c r="B472" s="3">
        <v>3.25</v>
      </c>
      <c r="C472" s="3" t="s">
        <v>725</v>
      </c>
      <c r="D472" s="3" t="s">
        <v>26</v>
      </c>
      <c r="E472" s="3">
        <v>248.65</v>
      </c>
      <c r="F472" s="3">
        <v>2.21</v>
      </c>
      <c r="G472" s="3">
        <v>18.0</v>
      </c>
      <c r="H472" s="3">
        <v>9431.0</v>
      </c>
      <c r="I472" s="2"/>
      <c r="J472" s="2"/>
    </row>
    <row r="473">
      <c r="A473" s="1" t="s">
        <v>726</v>
      </c>
      <c r="B473" s="3">
        <v>2.28</v>
      </c>
      <c r="C473" s="3" t="s">
        <v>727</v>
      </c>
      <c r="D473" s="3" t="s">
        <v>26</v>
      </c>
      <c r="E473" s="3">
        <v>247.5</v>
      </c>
      <c r="F473" s="3">
        <v>2.14</v>
      </c>
      <c r="G473" s="3">
        <v>179.0</v>
      </c>
      <c r="H473" s="3">
        <v>9424.0</v>
      </c>
      <c r="I473" s="2"/>
      <c r="J473" s="2"/>
    </row>
    <row r="474">
      <c r="A474" s="1" t="s">
        <v>728</v>
      </c>
      <c r="B474" s="3">
        <v>1.39</v>
      </c>
      <c r="C474" s="3" t="s">
        <v>61</v>
      </c>
      <c r="D474" s="3" t="s">
        <v>26</v>
      </c>
      <c r="E474" s="3">
        <v>245.95</v>
      </c>
      <c r="F474" s="3">
        <v>2.7</v>
      </c>
      <c r="G474" s="3">
        <v>184.0</v>
      </c>
      <c r="H474" s="3">
        <v>942.0</v>
      </c>
      <c r="I474" s="2"/>
      <c r="J474" s="2"/>
    </row>
    <row r="475">
      <c r="A475" s="1" t="s">
        <v>729</v>
      </c>
      <c r="B475" s="3">
        <v>0.58</v>
      </c>
      <c r="C475" s="3" t="s">
        <v>65</v>
      </c>
      <c r="D475" s="3" t="s">
        <v>26</v>
      </c>
      <c r="E475" s="3">
        <v>243.45</v>
      </c>
      <c r="F475" s="3">
        <v>2.7</v>
      </c>
      <c r="G475" s="3">
        <v>195.0</v>
      </c>
      <c r="H475" s="3">
        <v>9415.0</v>
      </c>
      <c r="I475" s="2"/>
      <c r="J475" s="2"/>
    </row>
    <row r="476">
      <c r="A476" s="1" t="s">
        <v>730</v>
      </c>
      <c r="B476" s="3">
        <v>0.16</v>
      </c>
      <c r="C476" s="3" t="s">
        <v>135</v>
      </c>
      <c r="D476" s="3" t="s">
        <v>26</v>
      </c>
      <c r="E476" s="3">
        <v>245.7</v>
      </c>
      <c r="F476" s="3">
        <v>2.7</v>
      </c>
      <c r="G476" s="3">
        <v>191.0</v>
      </c>
      <c r="H476" s="3">
        <v>9407.0</v>
      </c>
      <c r="I476" s="2"/>
      <c r="J476" s="2"/>
    </row>
    <row r="477">
      <c r="A477" s="1" t="s">
        <v>731</v>
      </c>
      <c r="B477" s="3">
        <v>0.2</v>
      </c>
      <c r="C477" s="3" t="s">
        <v>65</v>
      </c>
      <c r="D477" s="3" t="s">
        <v>26</v>
      </c>
      <c r="E477" s="3">
        <v>249.45</v>
      </c>
      <c r="F477" s="3">
        <v>2.0</v>
      </c>
      <c r="G477" s="3">
        <v>195.0</v>
      </c>
      <c r="H477" s="3">
        <v>9398.0</v>
      </c>
      <c r="I477" s="2"/>
      <c r="J477" s="2"/>
    </row>
    <row r="478">
      <c r="A478" s="1" t="s">
        <v>732</v>
      </c>
      <c r="B478" s="3">
        <v>0.26</v>
      </c>
      <c r="C478" s="3" t="s">
        <v>65</v>
      </c>
      <c r="D478" s="3" t="s">
        <v>26</v>
      </c>
      <c r="E478" s="3">
        <v>265.9</v>
      </c>
      <c r="F478" s="3">
        <v>2.7</v>
      </c>
      <c r="G478" s="3">
        <v>21.0</v>
      </c>
      <c r="H478" s="3">
        <v>9396.0</v>
      </c>
      <c r="I478" s="2"/>
      <c r="J478" s="2"/>
    </row>
    <row r="479">
      <c r="A479" s="1" t="s">
        <v>733</v>
      </c>
      <c r="B479" s="3">
        <v>1.23</v>
      </c>
      <c r="C479" s="3" t="s">
        <v>164</v>
      </c>
      <c r="D479" s="3" t="s">
        <v>26</v>
      </c>
      <c r="E479" s="3">
        <v>287.2</v>
      </c>
      <c r="F479" s="3">
        <v>2.21</v>
      </c>
      <c r="G479" s="3">
        <v>213.0</v>
      </c>
      <c r="H479" s="3">
        <v>939.0</v>
      </c>
      <c r="I479" s="2"/>
      <c r="J479" s="2"/>
    </row>
    <row r="480">
      <c r="A480" s="1" t="s">
        <v>734</v>
      </c>
      <c r="B480" s="3">
        <v>2.42</v>
      </c>
      <c r="C480" s="3" t="s">
        <v>308</v>
      </c>
      <c r="D480" s="3" t="s">
        <v>26</v>
      </c>
      <c r="E480" s="3">
        <v>297.5</v>
      </c>
      <c r="F480" s="3">
        <v>2.41</v>
      </c>
      <c r="G480" s="3">
        <v>213.0</v>
      </c>
      <c r="H480" s="3">
        <v>9385.0</v>
      </c>
      <c r="I480" s="2"/>
      <c r="J480" s="2"/>
    </row>
    <row r="481">
      <c r="A481" s="1" t="s">
        <v>735</v>
      </c>
      <c r="B481" s="3">
        <v>3.83</v>
      </c>
      <c r="C481" s="3" t="s">
        <v>308</v>
      </c>
      <c r="D481" s="3" t="s">
        <v>26</v>
      </c>
      <c r="E481" s="3">
        <v>312.95</v>
      </c>
      <c r="F481" s="3">
        <v>2.83</v>
      </c>
      <c r="G481" s="3">
        <v>203.0</v>
      </c>
      <c r="H481" s="3">
        <v>9381.0</v>
      </c>
      <c r="I481" s="2"/>
      <c r="J481" s="2"/>
    </row>
    <row r="482">
      <c r="A482" s="1" t="s">
        <v>736</v>
      </c>
      <c r="B482" s="3">
        <v>4.78</v>
      </c>
      <c r="C482" s="3" t="s">
        <v>737</v>
      </c>
      <c r="D482" s="3" t="s">
        <v>26</v>
      </c>
      <c r="E482" s="3">
        <v>333.45</v>
      </c>
      <c r="F482" s="3">
        <v>2.9</v>
      </c>
      <c r="G482" s="3">
        <v>18.0</v>
      </c>
      <c r="H482" s="3">
        <v>9377.0</v>
      </c>
      <c r="I482" s="2"/>
      <c r="J482" s="2"/>
    </row>
    <row r="483">
      <c r="A483" s="1" t="s">
        <v>738</v>
      </c>
      <c r="B483" s="3">
        <v>5.34</v>
      </c>
      <c r="C483" s="3">
        <v>92.25</v>
      </c>
      <c r="D483" s="3" t="s">
        <v>739</v>
      </c>
      <c r="E483" s="3">
        <v>8.0</v>
      </c>
      <c r="F483" s="3">
        <v>336.55</v>
      </c>
      <c r="G483" s="3">
        <v>3.38</v>
      </c>
      <c r="H483" s="3">
        <v>184.0</v>
      </c>
      <c r="I483" s="3">
        <v>9372.0</v>
      </c>
      <c r="J483" s="2"/>
    </row>
    <row r="484">
      <c r="A484" s="1" t="s">
        <v>740</v>
      </c>
      <c r="B484" s="3">
        <v>5.78</v>
      </c>
      <c r="C484" s="3">
        <v>88.9</v>
      </c>
      <c r="D484" s="3" t="s">
        <v>256</v>
      </c>
      <c r="E484" s="3">
        <v>63.0</v>
      </c>
      <c r="F484" s="3">
        <v>339.5</v>
      </c>
      <c r="G484" s="3">
        <v>3.86</v>
      </c>
      <c r="H484" s="3">
        <v>19.0</v>
      </c>
      <c r="I484" s="3">
        <v>937.0</v>
      </c>
      <c r="J484" s="2"/>
    </row>
    <row r="485">
      <c r="A485" s="1" t="s">
        <v>741</v>
      </c>
      <c r="B485" s="3">
        <v>6.2</v>
      </c>
      <c r="C485" s="3">
        <v>88.95</v>
      </c>
      <c r="D485" s="3" t="s">
        <v>742</v>
      </c>
      <c r="E485" s="3">
        <v>91.0</v>
      </c>
      <c r="F485" s="3">
        <v>341.4</v>
      </c>
      <c r="G485" s="3">
        <v>4.48</v>
      </c>
      <c r="H485" s="3">
        <v>194.0</v>
      </c>
      <c r="I485" s="3">
        <v>9369.0</v>
      </c>
      <c r="J485" s="2"/>
    </row>
    <row r="486">
      <c r="A486" s="1" t="s">
        <v>743</v>
      </c>
      <c r="B486" s="3">
        <v>6.41</v>
      </c>
      <c r="C486" s="3">
        <v>92.3</v>
      </c>
      <c r="D486" s="3">
        <v>172.0</v>
      </c>
      <c r="E486" s="3">
        <v>4.22</v>
      </c>
      <c r="F486" s="3">
        <v>17.0</v>
      </c>
      <c r="G486" s="3">
        <v>341.2</v>
      </c>
      <c r="H486" s="3">
        <v>4.9</v>
      </c>
      <c r="I486" s="3">
        <v>194.0</v>
      </c>
      <c r="J486" s="3">
        <v>9363.0</v>
      </c>
    </row>
    <row r="487">
      <c r="A487" s="1" t="s">
        <v>744</v>
      </c>
      <c r="B487" s="3">
        <v>6.93</v>
      </c>
      <c r="C487" s="3">
        <v>92.35</v>
      </c>
      <c r="D487" s="3" t="s">
        <v>745</v>
      </c>
      <c r="E487" s="3">
        <v>83.0</v>
      </c>
      <c r="F487" s="3">
        <v>341.75</v>
      </c>
      <c r="G487" s="3">
        <v>5.1</v>
      </c>
      <c r="H487" s="3">
        <v>194.0</v>
      </c>
      <c r="I487" s="3">
        <v>9352.0</v>
      </c>
      <c r="J487" s="2"/>
    </row>
    <row r="488">
      <c r="A488" s="1" t="s">
        <v>746</v>
      </c>
      <c r="B488" s="3">
        <v>7.57</v>
      </c>
      <c r="C488" s="3">
        <v>92.35</v>
      </c>
      <c r="D488" s="3" t="s">
        <v>747</v>
      </c>
      <c r="E488" s="3">
        <v>138.0</v>
      </c>
      <c r="F488" s="3">
        <v>344.1</v>
      </c>
      <c r="G488" s="3">
        <v>5.66</v>
      </c>
      <c r="H488" s="3">
        <v>196.0</v>
      </c>
      <c r="I488" s="3">
        <v>9345.0</v>
      </c>
      <c r="J488" s="2"/>
    </row>
    <row r="489">
      <c r="A489" s="1" t="s">
        <v>748</v>
      </c>
      <c r="B489" s="3">
        <v>8.19</v>
      </c>
      <c r="C489" s="3">
        <v>89.5</v>
      </c>
      <c r="D489" s="3" t="s">
        <v>749</v>
      </c>
      <c r="E489" s="3">
        <v>124.0</v>
      </c>
      <c r="F489" s="3">
        <v>335.0</v>
      </c>
      <c r="G489" s="3">
        <v>5.79</v>
      </c>
      <c r="H489" s="3">
        <v>198.0</v>
      </c>
      <c r="I489" s="3">
        <v>9338.0</v>
      </c>
      <c r="J489" s="2"/>
    </row>
    <row r="490">
      <c r="A490" s="1" t="s">
        <v>750</v>
      </c>
      <c r="B490" s="3">
        <v>8.65</v>
      </c>
      <c r="C490" s="3">
        <v>89.1</v>
      </c>
      <c r="D490" s="3">
        <v>185.0</v>
      </c>
      <c r="E490" s="3">
        <v>89.59</v>
      </c>
      <c r="F490" s="3">
        <v>155.0</v>
      </c>
      <c r="G490" s="3">
        <v>33.95</v>
      </c>
      <c r="H490" s="3">
        <v>4.83</v>
      </c>
      <c r="I490" s="3">
        <v>206.0</v>
      </c>
      <c r="J490" s="3">
        <v>9338.0</v>
      </c>
    </row>
    <row r="491">
      <c r="A491" s="1" t="s">
        <v>751</v>
      </c>
      <c r="B491" s="3">
        <v>8.49</v>
      </c>
      <c r="C491" s="3">
        <v>92.4</v>
      </c>
      <c r="D491" s="3">
        <v>103.0</v>
      </c>
      <c r="E491" s="3">
        <v>109.25</v>
      </c>
      <c r="F491" s="3">
        <v>82.0</v>
      </c>
      <c r="G491" s="3">
        <v>331.1</v>
      </c>
      <c r="H491" s="3">
        <v>4.76</v>
      </c>
      <c r="I491" s="3">
        <v>208.0</v>
      </c>
      <c r="J491" s="3">
        <v>9337.0</v>
      </c>
    </row>
    <row r="492">
      <c r="A492" s="1" t="s">
        <v>752</v>
      </c>
      <c r="B492" s="3">
        <v>8.42</v>
      </c>
      <c r="C492" s="3" t="s">
        <v>753</v>
      </c>
      <c r="D492" s="3">
        <v>341.75</v>
      </c>
      <c r="E492" s="3">
        <v>4.7</v>
      </c>
      <c r="F492" s="3">
        <v>21.0</v>
      </c>
      <c r="G492" s="3">
        <v>9339.0</v>
      </c>
      <c r="H492" s="2"/>
      <c r="I492" s="2"/>
      <c r="J492" s="2"/>
    </row>
    <row r="493">
      <c r="A493" s="1" t="s">
        <v>754</v>
      </c>
      <c r="B493" s="3">
        <v>8.31</v>
      </c>
      <c r="C493" s="3" t="s">
        <v>755</v>
      </c>
      <c r="D493" s="3" t="s">
        <v>26</v>
      </c>
      <c r="E493" s="3">
        <v>341.95</v>
      </c>
      <c r="F493" s="3">
        <v>4.0</v>
      </c>
      <c r="G493" s="3">
        <v>215.0</v>
      </c>
      <c r="H493" s="3">
        <v>9344.0</v>
      </c>
      <c r="I493" s="2"/>
      <c r="J493" s="2"/>
    </row>
    <row r="494">
      <c r="A494" s="1" t="s">
        <v>756</v>
      </c>
      <c r="B494" s="3">
        <v>8.29</v>
      </c>
      <c r="C494" s="3" t="s">
        <v>755</v>
      </c>
      <c r="D494" s="3" t="s">
        <v>26</v>
      </c>
      <c r="E494" s="3">
        <v>339.45</v>
      </c>
      <c r="F494" s="3">
        <v>4.48</v>
      </c>
      <c r="G494" s="3">
        <v>217.0</v>
      </c>
      <c r="H494" s="3">
        <v>9345.0</v>
      </c>
      <c r="I494" s="2"/>
      <c r="J494" s="2"/>
    </row>
    <row r="495">
      <c r="A495" s="1" t="s">
        <v>757</v>
      </c>
      <c r="B495" s="3">
        <v>8.38</v>
      </c>
      <c r="C495" s="3" t="s">
        <v>758</v>
      </c>
      <c r="D495" s="3" t="s">
        <v>26</v>
      </c>
      <c r="E495" s="3">
        <v>348.75</v>
      </c>
      <c r="F495" s="3">
        <v>5.3</v>
      </c>
      <c r="G495" s="3">
        <v>223.0</v>
      </c>
      <c r="H495" s="3">
        <v>935.0</v>
      </c>
      <c r="I495" s="2"/>
      <c r="J495" s="2"/>
    </row>
    <row r="496">
      <c r="A496" s="1" t="s">
        <v>759</v>
      </c>
      <c r="B496" s="3">
        <v>8.25</v>
      </c>
      <c r="C496" s="3" t="s">
        <v>758</v>
      </c>
      <c r="D496" s="3" t="s">
        <v>26</v>
      </c>
      <c r="E496" s="3">
        <v>346.4</v>
      </c>
      <c r="F496" s="3">
        <v>5.1</v>
      </c>
      <c r="G496" s="3">
        <v>229.0</v>
      </c>
      <c r="H496" s="3">
        <v>9355.0</v>
      </c>
      <c r="I496" s="2"/>
      <c r="J496" s="2"/>
    </row>
    <row r="497">
      <c r="A497" s="1" t="s">
        <v>760</v>
      </c>
      <c r="B497" s="3">
        <v>8.4</v>
      </c>
      <c r="C497" s="3" t="s">
        <v>761</v>
      </c>
      <c r="D497" s="3" t="s">
        <v>26</v>
      </c>
      <c r="E497" s="3">
        <v>351.85</v>
      </c>
      <c r="F497" s="3">
        <v>4.83</v>
      </c>
      <c r="G497" s="3">
        <v>237.0</v>
      </c>
      <c r="H497" s="3">
        <v>9361.0</v>
      </c>
      <c r="I497" s="2"/>
      <c r="J497" s="2"/>
    </row>
    <row r="498">
      <c r="A498" s="1" t="s">
        <v>762</v>
      </c>
      <c r="B498" s="3">
        <v>7.86</v>
      </c>
      <c r="C498" s="3" t="s">
        <v>758</v>
      </c>
      <c r="D498" s="3" t="s">
        <v>26</v>
      </c>
      <c r="E498" s="3">
        <v>348.95</v>
      </c>
      <c r="F498" s="3">
        <v>4.55</v>
      </c>
      <c r="G498" s="3">
        <v>243.0</v>
      </c>
      <c r="H498" s="3">
        <v>9368.0</v>
      </c>
      <c r="I498" s="2"/>
      <c r="J498" s="2"/>
    </row>
    <row r="499">
      <c r="A499" s="1" t="s">
        <v>763</v>
      </c>
      <c r="B499" s="3">
        <v>7.67</v>
      </c>
      <c r="C499" s="3" t="s">
        <v>761</v>
      </c>
      <c r="D499" s="3" t="s">
        <v>26</v>
      </c>
      <c r="E499" s="3">
        <v>34.2</v>
      </c>
      <c r="F499" s="3">
        <v>4.41</v>
      </c>
      <c r="G499" s="3">
        <v>24.0</v>
      </c>
      <c r="H499" s="3">
        <v>9373.0</v>
      </c>
      <c r="I499" s="2"/>
      <c r="J499" s="2"/>
    </row>
    <row r="500">
      <c r="A500" s="1" t="s">
        <v>764</v>
      </c>
      <c r="B500" s="3">
        <v>7.6</v>
      </c>
      <c r="C500" s="3" t="s">
        <v>761</v>
      </c>
      <c r="D500" s="3" t="s">
        <v>26</v>
      </c>
      <c r="E500" s="3">
        <v>345.95</v>
      </c>
      <c r="F500" s="3">
        <v>4.21</v>
      </c>
      <c r="G500" s="3">
        <v>234.0</v>
      </c>
      <c r="H500" s="3">
        <v>9373.0</v>
      </c>
      <c r="I500" s="2"/>
      <c r="J500" s="2"/>
    </row>
    <row r="501">
      <c r="A501" s="1" t="s">
        <v>765</v>
      </c>
      <c r="B501" s="3">
        <v>7.58</v>
      </c>
      <c r="C501" s="3" t="s">
        <v>761</v>
      </c>
      <c r="D501" s="3" t="s">
        <v>26</v>
      </c>
      <c r="E501" s="3">
        <v>345.5</v>
      </c>
      <c r="F501" s="3">
        <v>4.34</v>
      </c>
      <c r="G501" s="3">
        <v>234.0</v>
      </c>
      <c r="H501" s="3">
        <v>9376.0</v>
      </c>
      <c r="I501" s="2"/>
      <c r="J501" s="2"/>
    </row>
    <row r="502">
      <c r="A502" s="1" t="s">
        <v>766</v>
      </c>
      <c r="B502" s="3">
        <v>7.65</v>
      </c>
      <c r="C502" s="3" t="s">
        <v>761</v>
      </c>
      <c r="D502" s="3" t="s">
        <v>26</v>
      </c>
      <c r="E502" s="3">
        <v>348.35</v>
      </c>
      <c r="F502" s="3">
        <v>4.21</v>
      </c>
      <c r="G502" s="3">
        <v>237.0</v>
      </c>
      <c r="H502" s="3">
        <v>9381.0</v>
      </c>
      <c r="I502" s="2"/>
      <c r="J502" s="2"/>
    </row>
    <row r="503">
      <c r="A503" s="1" t="s">
        <v>767</v>
      </c>
      <c r="B503" s="3">
        <v>7.67</v>
      </c>
      <c r="C503" s="3" t="s">
        <v>761</v>
      </c>
      <c r="D503" s="3" t="s">
        <v>26</v>
      </c>
      <c r="E503" s="3">
        <v>347.95</v>
      </c>
      <c r="F503" s="3">
        <v>4.0</v>
      </c>
      <c r="G503" s="3">
        <v>237.0</v>
      </c>
      <c r="H503" s="3">
        <v>9386.0</v>
      </c>
      <c r="I503" s="2"/>
      <c r="J503" s="2"/>
    </row>
    <row r="504">
      <c r="A504" s="1" t="s">
        <v>768</v>
      </c>
      <c r="B504" s="3">
        <v>7.53</v>
      </c>
      <c r="C504" s="3" t="s">
        <v>761</v>
      </c>
      <c r="D504" s="3" t="s">
        <v>26</v>
      </c>
      <c r="E504" s="3">
        <v>34.0</v>
      </c>
      <c r="F504" s="3">
        <v>3.79</v>
      </c>
      <c r="G504" s="3">
        <v>238.0</v>
      </c>
      <c r="H504" s="3">
        <v>9389.0</v>
      </c>
      <c r="I504" s="2"/>
      <c r="J504" s="2"/>
    </row>
    <row r="505">
      <c r="A505" s="1" t="s">
        <v>769</v>
      </c>
      <c r="B505" s="3">
        <v>7.54</v>
      </c>
      <c r="C505" s="3" t="s">
        <v>761</v>
      </c>
      <c r="D505" s="3" t="s">
        <v>26</v>
      </c>
      <c r="E505" s="3">
        <v>348.35</v>
      </c>
      <c r="F505" s="3">
        <v>3.59</v>
      </c>
      <c r="G505" s="3">
        <v>238.0</v>
      </c>
      <c r="H505" s="3">
        <v>9395.0</v>
      </c>
      <c r="I505" s="2"/>
      <c r="J505" s="2"/>
    </row>
    <row r="506">
      <c r="A506" s="1" t="s">
        <v>770</v>
      </c>
      <c r="B506" s="3">
        <v>7.84</v>
      </c>
      <c r="C506" s="3" t="s">
        <v>761</v>
      </c>
      <c r="D506" s="3" t="s">
        <v>26</v>
      </c>
      <c r="E506" s="3">
        <v>348.55</v>
      </c>
      <c r="F506" s="3">
        <v>4.0</v>
      </c>
      <c r="G506" s="3">
        <v>239.0</v>
      </c>
      <c r="H506" s="3">
        <v>9393.0</v>
      </c>
      <c r="I506" s="2"/>
      <c r="J506" s="2"/>
    </row>
    <row r="507">
      <c r="A507" s="1" t="s">
        <v>771</v>
      </c>
      <c r="B507" s="3">
        <v>8.6</v>
      </c>
      <c r="C507" s="3">
        <v>99.4</v>
      </c>
      <c r="D507" s="3">
        <v>55.0</v>
      </c>
      <c r="E507" s="3">
        <v>152.28</v>
      </c>
      <c r="F507" s="3">
        <v>39.0</v>
      </c>
      <c r="G507" s="3">
        <v>351.45</v>
      </c>
      <c r="H507" s="3">
        <v>3.72</v>
      </c>
      <c r="I507" s="3">
        <v>238.0</v>
      </c>
      <c r="J507" s="3">
        <v>9395.0</v>
      </c>
    </row>
    <row r="508">
      <c r="A508" s="1" t="s">
        <v>772</v>
      </c>
      <c r="B508" s="3">
        <v>8.32</v>
      </c>
      <c r="C508" s="3">
        <v>95.85</v>
      </c>
      <c r="D508" s="3">
        <v>193.0</v>
      </c>
      <c r="E508" s="3">
        <v>313.89</v>
      </c>
      <c r="F508" s="3">
        <v>11.0</v>
      </c>
      <c r="G508" s="3">
        <v>353.2</v>
      </c>
      <c r="H508" s="3">
        <v>3.66</v>
      </c>
      <c r="I508" s="3">
        <v>235.0</v>
      </c>
      <c r="J508" s="3">
        <v>94.0</v>
      </c>
    </row>
    <row r="509">
      <c r="A509" s="1" t="s">
        <v>773</v>
      </c>
      <c r="B509" s="3">
        <v>8.68</v>
      </c>
      <c r="C509" s="3">
        <v>95.85</v>
      </c>
      <c r="D509" s="3">
        <v>161.0</v>
      </c>
      <c r="E509" s="3">
        <v>15.34</v>
      </c>
      <c r="F509" s="3">
        <v>155.0</v>
      </c>
      <c r="G509" s="3">
        <v>353.75</v>
      </c>
      <c r="H509" s="3">
        <v>4.55</v>
      </c>
      <c r="I509" s="3">
        <v>231.0</v>
      </c>
      <c r="J509" s="3">
        <v>9405.0</v>
      </c>
    </row>
    <row r="510">
      <c r="A510" s="1" t="s">
        <v>774</v>
      </c>
      <c r="B510" s="3">
        <v>9.9</v>
      </c>
      <c r="C510" s="3">
        <v>92.45</v>
      </c>
      <c r="D510" s="3">
        <v>265.0</v>
      </c>
      <c r="E510" s="3">
        <v>75.53</v>
      </c>
      <c r="F510" s="3">
        <v>229.0</v>
      </c>
      <c r="G510" s="3">
        <v>353.4</v>
      </c>
      <c r="H510" s="3">
        <v>4.76</v>
      </c>
      <c r="I510" s="3">
        <v>232.0</v>
      </c>
      <c r="J510" s="3">
        <v>9409.0</v>
      </c>
    </row>
    <row r="511">
      <c r="A511" s="1" t="s">
        <v>775</v>
      </c>
      <c r="B511" s="3">
        <v>9.81</v>
      </c>
      <c r="C511" s="3">
        <v>82.95</v>
      </c>
      <c r="D511" s="3">
        <v>267.0</v>
      </c>
      <c r="E511" s="3">
        <v>5.48</v>
      </c>
      <c r="F511" s="3">
        <v>241.0</v>
      </c>
      <c r="G511" s="3">
        <v>329.0</v>
      </c>
      <c r="H511" s="3">
        <v>6.48</v>
      </c>
      <c r="I511" s="3">
        <v>241.0</v>
      </c>
      <c r="J511" s="3">
        <v>9408.0</v>
      </c>
    </row>
    <row r="512">
      <c r="A512" s="1" t="s">
        <v>776</v>
      </c>
      <c r="B512" s="3">
        <v>10.73</v>
      </c>
      <c r="C512" s="3">
        <v>74.45</v>
      </c>
      <c r="D512" s="3">
        <v>383.0</v>
      </c>
      <c r="E512" s="3">
        <v>289.81</v>
      </c>
      <c r="F512" s="3">
        <v>237.0</v>
      </c>
      <c r="G512" s="3">
        <v>329.2</v>
      </c>
      <c r="H512" s="3">
        <v>6.28</v>
      </c>
      <c r="I512" s="3">
        <v>237.0</v>
      </c>
      <c r="J512" s="3">
        <v>94.0</v>
      </c>
    </row>
    <row r="513">
      <c r="A513" s="1" t="s">
        <v>777</v>
      </c>
      <c r="B513" s="3">
        <v>11.5</v>
      </c>
      <c r="C513" s="3">
        <v>69.25</v>
      </c>
      <c r="D513" s="3">
        <v>205.0</v>
      </c>
      <c r="E513" s="3">
        <v>29.31</v>
      </c>
      <c r="F513" s="3">
        <v>192.0</v>
      </c>
      <c r="G513" s="3">
        <v>322.4</v>
      </c>
      <c r="H513" s="3">
        <v>6.55</v>
      </c>
      <c r="I513" s="3">
        <v>236.0</v>
      </c>
      <c r="J513" s="3">
        <v>9391.0</v>
      </c>
    </row>
    <row r="514">
      <c r="A514" s="1" t="s">
        <v>778</v>
      </c>
      <c r="B514" s="3">
        <v>11.6</v>
      </c>
      <c r="C514" s="3">
        <v>69.25</v>
      </c>
      <c r="D514" s="3">
        <v>138.0</v>
      </c>
      <c r="E514" s="3">
        <v>17.72</v>
      </c>
      <c r="F514" s="3">
        <v>132.0</v>
      </c>
      <c r="G514" s="3">
        <v>339.65</v>
      </c>
      <c r="H514" s="3">
        <v>5.3</v>
      </c>
      <c r="I514" s="3">
        <v>231.0</v>
      </c>
      <c r="J514" s="3">
        <v>9389.0</v>
      </c>
    </row>
    <row r="515">
      <c r="A515" s="1" t="s">
        <v>779</v>
      </c>
      <c r="B515" s="3">
        <v>11.16</v>
      </c>
      <c r="C515" s="3">
        <v>71.75</v>
      </c>
      <c r="D515" s="3">
        <v>9.0</v>
      </c>
      <c r="E515" s="3">
        <v>51.6</v>
      </c>
      <c r="F515" s="3">
        <v>8.0</v>
      </c>
      <c r="G515" s="3">
        <v>348.95</v>
      </c>
      <c r="H515" s="3">
        <v>5.3</v>
      </c>
      <c r="I515" s="3">
        <v>231.0</v>
      </c>
      <c r="J515" s="3">
        <v>939.0</v>
      </c>
    </row>
    <row r="516">
      <c r="A516" s="1" t="s">
        <v>780</v>
      </c>
      <c r="B516" s="3">
        <v>10.83</v>
      </c>
      <c r="C516" s="3" t="s">
        <v>781</v>
      </c>
      <c r="D516" s="3">
        <v>354.75</v>
      </c>
      <c r="E516" s="3">
        <v>4.97</v>
      </c>
      <c r="F516" s="3">
        <v>231.0</v>
      </c>
      <c r="G516" s="3">
        <v>9392.0</v>
      </c>
      <c r="H516" s="2"/>
      <c r="I516" s="2"/>
      <c r="J516" s="2"/>
    </row>
    <row r="517">
      <c r="A517" s="1" t="s">
        <v>782</v>
      </c>
      <c r="B517" s="3">
        <v>10.62</v>
      </c>
      <c r="C517" s="3" t="s">
        <v>745</v>
      </c>
      <c r="D517" s="3" t="s">
        <v>26</v>
      </c>
      <c r="E517" s="3">
        <v>356.1</v>
      </c>
      <c r="F517" s="3">
        <v>4.97</v>
      </c>
      <c r="G517" s="3">
        <v>231.0</v>
      </c>
      <c r="H517" s="3">
        <v>9391.0</v>
      </c>
      <c r="I517" s="2"/>
      <c r="J517" s="2"/>
    </row>
    <row r="518">
      <c r="A518" s="1" t="s">
        <v>783</v>
      </c>
      <c r="B518" s="3">
        <v>10.9</v>
      </c>
      <c r="C518" s="3" t="s">
        <v>784</v>
      </c>
      <c r="D518" s="3" t="s">
        <v>26</v>
      </c>
      <c r="E518" s="3">
        <v>357.25</v>
      </c>
      <c r="F518" s="3">
        <v>4.76</v>
      </c>
      <c r="G518" s="3">
        <v>23.0</v>
      </c>
      <c r="H518" s="3">
        <v>9392.0</v>
      </c>
      <c r="I518" s="2"/>
      <c r="J518" s="2"/>
    </row>
    <row r="519">
      <c r="A519" s="1" t="s">
        <v>785</v>
      </c>
      <c r="B519" s="3">
        <v>10.4</v>
      </c>
      <c r="C519" s="3" t="s">
        <v>164</v>
      </c>
      <c r="D519" s="3" t="s">
        <v>26</v>
      </c>
      <c r="E519" s="3">
        <v>358.2</v>
      </c>
      <c r="F519" s="3">
        <v>5.1</v>
      </c>
      <c r="G519" s="3">
        <v>228.0</v>
      </c>
      <c r="H519" s="3">
        <v>9389.0</v>
      </c>
      <c r="I519" s="2"/>
      <c r="J519" s="2"/>
    </row>
    <row r="520">
      <c r="A520" s="1" t="s">
        <v>786</v>
      </c>
      <c r="B520" s="3">
        <v>9.88</v>
      </c>
      <c r="C520" s="3" t="s">
        <v>784</v>
      </c>
      <c r="D520" s="3" t="s">
        <v>26</v>
      </c>
      <c r="E520" s="3">
        <v>356.85</v>
      </c>
      <c r="F520" s="3">
        <v>5.52</v>
      </c>
      <c r="G520" s="3">
        <v>225.0</v>
      </c>
      <c r="H520" s="3">
        <v>9384.0</v>
      </c>
      <c r="I520" s="2"/>
      <c r="J520" s="2"/>
    </row>
    <row r="521">
      <c r="A521" s="1" t="s">
        <v>787</v>
      </c>
      <c r="B521" s="3">
        <v>9.73</v>
      </c>
      <c r="C521" s="3" t="s">
        <v>784</v>
      </c>
      <c r="D521" s="3" t="s">
        <v>26</v>
      </c>
      <c r="E521" s="3">
        <v>359.2</v>
      </c>
      <c r="F521" s="3">
        <v>5.72</v>
      </c>
      <c r="G521" s="3">
        <v>223.0</v>
      </c>
      <c r="H521" s="3">
        <v>9383.0</v>
      </c>
      <c r="I521" s="2"/>
      <c r="J521" s="2"/>
    </row>
    <row r="522">
      <c r="A522" s="1" t="s">
        <v>788</v>
      </c>
      <c r="B522" s="3">
        <v>9.63</v>
      </c>
      <c r="C522" s="3" t="s">
        <v>789</v>
      </c>
      <c r="D522" s="3" t="s">
        <v>26</v>
      </c>
      <c r="E522" s="3">
        <v>355.5</v>
      </c>
      <c r="F522" s="3">
        <v>5.86</v>
      </c>
      <c r="G522" s="3">
        <v>221.0</v>
      </c>
      <c r="H522" s="3">
        <v>9376.0</v>
      </c>
      <c r="I522" s="2"/>
      <c r="J522" s="2"/>
    </row>
    <row r="523">
      <c r="A523" s="1" t="s">
        <v>790</v>
      </c>
      <c r="B523" s="3">
        <v>9.59</v>
      </c>
      <c r="C523" s="3" t="s">
        <v>755</v>
      </c>
      <c r="D523" s="3" t="s">
        <v>26</v>
      </c>
      <c r="E523" s="3">
        <v>353.0</v>
      </c>
      <c r="F523" s="3">
        <v>6.7</v>
      </c>
      <c r="G523" s="3">
        <v>22.0</v>
      </c>
      <c r="H523" s="3">
        <v>9371.0</v>
      </c>
      <c r="I523" s="2"/>
      <c r="J523" s="2"/>
    </row>
    <row r="524">
      <c r="A524" s="1" t="s">
        <v>791</v>
      </c>
      <c r="B524" s="3">
        <v>9.48</v>
      </c>
      <c r="C524" s="3" t="s">
        <v>755</v>
      </c>
      <c r="D524" s="3" t="s">
        <v>26</v>
      </c>
      <c r="E524" s="3">
        <v>356.0</v>
      </c>
      <c r="F524" s="3">
        <v>6.28</v>
      </c>
      <c r="G524" s="3">
        <v>222.0</v>
      </c>
      <c r="H524" s="3">
        <v>9363.0</v>
      </c>
      <c r="I524" s="2"/>
      <c r="J524" s="2"/>
    </row>
    <row r="525">
      <c r="A525" s="1" t="s">
        <v>792</v>
      </c>
      <c r="B525" s="3">
        <v>9.51</v>
      </c>
      <c r="C525" s="3" t="s">
        <v>755</v>
      </c>
      <c r="D525" s="3" t="s">
        <v>26</v>
      </c>
      <c r="E525" s="3">
        <v>359.0</v>
      </c>
      <c r="F525" s="3">
        <v>6.34</v>
      </c>
      <c r="G525" s="3">
        <v>224.0</v>
      </c>
      <c r="H525" s="3">
        <v>9356.0</v>
      </c>
      <c r="I525" s="2"/>
      <c r="J525" s="2"/>
    </row>
    <row r="526">
      <c r="A526" s="1" t="s">
        <v>793</v>
      </c>
      <c r="B526" s="3">
        <v>9.66</v>
      </c>
      <c r="C526" s="3" t="s">
        <v>144</v>
      </c>
      <c r="D526" s="3" t="s">
        <v>26</v>
      </c>
      <c r="E526" s="3">
        <v>346.4</v>
      </c>
      <c r="F526" s="3">
        <v>6.62</v>
      </c>
      <c r="G526" s="3">
        <v>225.0</v>
      </c>
      <c r="H526" s="3">
        <v>935.0</v>
      </c>
      <c r="I526" s="2"/>
      <c r="J526" s="2"/>
    </row>
    <row r="527">
      <c r="A527" s="1" t="s">
        <v>794</v>
      </c>
      <c r="B527" s="3">
        <v>10.11</v>
      </c>
      <c r="C527" s="3" t="s">
        <v>795</v>
      </c>
      <c r="D527" s="3" t="s">
        <v>26</v>
      </c>
      <c r="E527" s="3">
        <v>358.4</v>
      </c>
      <c r="F527" s="3">
        <v>6.9</v>
      </c>
      <c r="G527" s="3">
        <v>234.0</v>
      </c>
      <c r="H527" s="3">
        <v>9344.0</v>
      </c>
      <c r="I527" s="2"/>
      <c r="J527" s="2"/>
    </row>
    <row r="528">
      <c r="A528" s="1" t="s">
        <v>796</v>
      </c>
      <c r="B528" s="3">
        <v>10.23</v>
      </c>
      <c r="C528" s="3" t="s">
        <v>164</v>
      </c>
      <c r="D528" s="3" t="s">
        <v>26</v>
      </c>
      <c r="E528" s="3">
        <v>352.0</v>
      </c>
      <c r="F528" s="3">
        <v>7.79</v>
      </c>
      <c r="G528" s="3">
        <v>238.0</v>
      </c>
      <c r="H528" s="3">
        <v>9337.0</v>
      </c>
      <c r="I528" s="2"/>
      <c r="J528" s="2"/>
    </row>
    <row r="529">
      <c r="A529" s="1" t="s">
        <v>797</v>
      </c>
      <c r="B529" s="3">
        <v>9.77</v>
      </c>
      <c r="C529" s="3" t="s">
        <v>784</v>
      </c>
      <c r="D529" s="3" t="s">
        <v>26</v>
      </c>
      <c r="E529" s="3">
        <v>339.85</v>
      </c>
      <c r="F529" s="3">
        <v>8.76</v>
      </c>
      <c r="G529" s="3">
        <v>247.0</v>
      </c>
      <c r="H529" s="3">
        <v>9336.0</v>
      </c>
      <c r="I529" s="2"/>
      <c r="J529" s="2"/>
    </row>
    <row r="530">
      <c r="A530" s="1" t="s">
        <v>798</v>
      </c>
      <c r="B530" s="3">
        <v>9.45</v>
      </c>
      <c r="C530" s="3" t="s">
        <v>799</v>
      </c>
      <c r="D530" s="3" t="s">
        <v>26</v>
      </c>
      <c r="E530" s="3">
        <v>322.4</v>
      </c>
      <c r="F530" s="3">
        <v>8.7</v>
      </c>
      <c r="G530" s="3">
        <v>261.0</v>
      </c>
      <c r="H530" s="3">
        <v>9343.0</v>
      </c>
      <c r="I530" s="2"/>
      <c r="J530" s="2"/>
    </row>
    <row r="531">
      <c r="A531" s="1" t="s">
        <v>800</v>
      </c>
      <c r="B531" s="3">
        <v>8.28</v>
      </c>
      <c r="C531" s="3">
        <v>82.75</v>
      </c>
      <c r="D531" s="3">
        <v>81.0</v>
      </c>
      <c r="E531" s="3">
        <v>523.18</v>
      </c>
      <c r="F531" s="3">
        <v>25.0</v>
      </c>
      <c r="G531" s="3">
        <v>306.15</v>
      </c>
      <c r="H531" s="3">
        <v>6.9</v>
      </c>
      <c r="I531" s="3">
        <v>266.0</v>
      </c>
      <c r="J531" s="3">
        <v>9354.0</v>
      </c>
    </row>
    <row r="532">
      <c r="A532" s="1" t="s">
        <v>801</v>
      </c>
      <c r="B532" s="3">
        <v>8.3</v>
      </c>
      <c r="C532" s="3">
        <v>79.7</v>
      </c>
      <c r="D532" s="3">
        <v>159.0</v>
      </c>
      <c r="E532" s="3">
        <v>138.71</v>
      </c>
      <c r="F532" s="3">
        <v>122.0</v>
      </c>
      <c r="G532" s="3">
        <v>293.75</v>
      </c>
      <c r="H532" s="3">
        <v>6.0</v>
      </c>
      <c r="I532" s="3">
        <v>261.0</v>
      </c>
      <c r="J532" s="3">
        <v>936.0</v>
      </c>
    </row>
    <row r="533">
      <c r="A533" s="1" t="s">
        <v>802</v>
      </c>
      <c r="B533" s="3">
        <v>8.25</v>
      </c>
      <c r="C533" s="3">
        <v>76.85</v>
      </c>
      <c r="D533" s="3">
        <v>211.0</v>
      </c>
      <c r="E533" s="3">
        <v>68.56</v>
      </c>
      <c r="F533" s="3">
        <v>184.0</v>
      </c>
      <c r="G533" s="3">
        <v>289.1</v>
      </c>
      <c r="H533" s="3">
        <v>7.3</v>
      </c>
      <c r="I533" s="3">
        <v>256.0</v>
      </c>
      <c r="J533" s="3">
        <v>9367.0</v>
      </c>
    </row>
    <row r="534">
      <c r="A534" s="1" t="s">
        <v>803</v>
      </c>
      <c r="B534" s="3">
        <v>8.85</v>
      </c>
      <c r="C534" s="3">
        <v>71.4</v>
      </c>
      <c r="D534" s="3" t="s">
        <v>804</v>
      </c>
      <c r="E534" s="3">
        <v>126.0</v>
      </c>
      <c r="F534" s="3">
        <v>284.5</v>
      </c>
      <c r="G534" s="3">
        <v>7.93</v>
      </c>
      <c r="H534" s="3">
        <v>262.0</v>
      </c>
      <c r="I534" s="3">
        <v>937.0</v>
      </c>
      <c r="J534" s="2"/>
    </row>
    <row r="535">
      <c r="A535" s="1" t="s">
        <v>805</v>
      </c>
      <c r="B535" s="3">
        <v>9.1</v>
      </c>
      <c r="C535" s="3">
        <v>74.15</v>
      </c>
      <c r="D535" s="3">
        <v>245.0</v>
      </c>
      <c r="E535" s="3">
        <v>28.94</v>
      </c>
      <c r="F535" s="3">
        <v>23.0</v>
      </c>
      <c r="G535" s="3">
        <v>303.5</v>
      </c>
      <c r="H535" s="3">
        <v>7.3</v>
      </c>
      <c r="I535" s="3">
        <v>262.0</v>
      </c>
      <c r="J535" s="3">
        <v>9378.0</v>
      </c>
    </row>
    <row r="536">
      <c r="A536" s="1" t="s">
        <v>806</v>
      </c>
      <c r="B536" s="3">
        <v>8.96</v>
      </c>
      <c r="C536" s="3">
        <v>74.15</v>
      </c>
      <c r="D536" s="3">
        <v>474.0</v>
      </c>
      <c r="E536" s="3">
        <v>613.5</v>
      </c>
      <c r="F536" s="3">
        <v>163.0</v>
      </c>
      <c r="G536" s="3">
        <v>302.5</v>
      </c>
      <c r="H536" s="3">
        <v>6.83</v>
      </c>
      <c r="I536" s="3">
        <v>259.0</v>
      </c>
      <c r="J536" s="3">
        <v>937.0</v>
      </c>
    </row>
    <row r="537">
      <c r="A537" s="1" t="s">
        <v>807</v>
      </c>
      <c r="B537" s="3">
        <v>9.24</v>
      </c>
      <c r="C537" s="3">
        <v>68.9</v>
      </c>
      <c r="D537" s="3" t="s">
        <v>808</v>
      </c>
      <c r="E537" s="3">
        <v>48.0</v>
      </c>
      <c r="F537" s="3">
        <v>303.5</v>
      </c>
      <c r="G537" s="3">
        <v>6.55</v>
      </c>
      <c r="H537" s="3">
        <v>262.0</v>
      </c>
      <c r="I537" s="3">
        <v>9369.0</v>
      </c>
      <c r="J537" s="2"/>
    </row>
    <row r="538">
      <c r="A538" s="1" t="s">
        <v>809</v>
      </c>
      <c r="B538" s="3">
        <v>8.74</v>
      </c>
      <c r="C538" s="3">
        <v>71.4</v>
      </c>
      <c r="D538" s="3">
        <v>24.0</v>
      </c>
      <c r="E538" s="3">
        <v>242.52</v>
      </c>
      <c r="F538" s="3">
        <v>157.0</v>
      </c>
      <c r="G538" s="3">
        <v>29.85</v>
      </c>
      <c r="H538" s="3">
        <v>6.76</v>
      </c>
      <c r="I538" s="3">
        <v>265.0</v>
      </c>
      <c r="J538" s="3">
        <v>937.0</v>
      </c>
    </row>
    <row r="539">
      <c r="A539" s="1" t="s">
        <v>810</v>
      </c>
      <c r="B539" s="3">
        <v>8.33</v>
      </c>
      <c r="C539" s="3">
        <v>74.5</v>
      </c>
      <c r="D539" s="3">
        <v>131.0</v>
      </c>
      <c r="E539" s="3">
        <v>245.62</v>
      </c>
      <c r="F539" s="3">
        <v>82.0</v>
      </c>
      <c r="G539" s="3">
        <v>299.95</v>
      </c>
      <c r="H539" s="3">
        <v>5.31</v>
      </c>
      <c r="I539" s="3">
        <v>26.0</v>
      </c>
      <c r="J539" s="3">
        <v>9376.0</v>
      </c>
    </row>
    <row r="540">
      <c r="A540" s="1" t="s">
        <v>811</v>
      </c>
      <c r="B540" s="3">
        <v>8.14</v>
      </c>
      <c r="C540" s="3">
        <v>73.95</v>
      </c>
      <c r="D540" s="3" t="s">
        <v>812</v>
      </c>
      <c r="E540" s="3">
        <v>2.0</v>
      </c>
      <c r="F540" s="3">
        <v>287.95</v>
      </c>
      <c r="G540" s="3">
        <v>5.66</v>
      </c>
      <c r="H540" s="3">
        <v>268.0</v>
      </c>
      <c r="I540" s="3">
        <v>9383.0</v>
      </c>
      <c r="J540" s="2"/>
    </row>
    <row r="541">
      <c r="A541" s="1" t="s">
        <v>813</v>
      </c>
      <c r="B541" s="3">
        <v>7.34</v>
      </c>
      <c r="C541" s="3" t="s">
        <v>814</v>
      </c>
      <c r="D541" s="3" t="s">
        <v>26</v>
      </c>
      <c r="E541" s="3">
        <v>264.35</v>
      </c>
      <c r="F541" s="3">
        <v>4.9</v>
      </c>
      <c r="G541" s="3">
        <v>267.0</v>
      </c>
      <c r="H541" s="3">
        <v>9393.0</v>
      </c>
      <c r="I541" s="2"/>
      <c r="J541" s="2"/>
    </row>
    <row r="542">
      <c r="A542" s="1" t="s">
        <v>815</v>
      </c>
      <c r="B542" s="3">
        <v>6.52</v>
      </c>
      <c r="C542" s="3" t="s">
        <v>816</v>
      </c>
      <c r="D542" s="3" t="s">
        <v>26</v>
      </c>
      <c r="E542" s="3">
        <v>263.2</v>
      </c>
      <c r="F542" s="3">
        <v>4.41</v>
      </c>
      <c r="G542" s="3">
        <v>266.0</v>
      </c>
      <c r="H542" s="3">
        <v>9398.0</v>
      </c>
      <c r="I542" s="2"/>
      <c r="J542" s="2"/>
    </row>
    <row r="543">
      <c r="A543" s="1" t="s">
        <v>817</v>
      </c>
      <c r="B543" s="3">
        <v>6.13</v>
      </c>
      <c r="C543" s="3" t="s">
        <v>818</v>
      </c>
      <c r="D543" s="3" t="s">
        <v>26</v>
      </c>
      <c r="E543" s="3">
        <v>262.5</v>
      </c>
      <c r="F543" s="3">
        <v>4.7</v>
      </c>
      <c r="G543" s="3">
        <v>259.0</v>
      </c>
      <c r="H543" s="3">
        <v>9406.0</v>
      </c>
      <c r="I543" s="2"/>
      <c r="J543" s="2"/>
    </row>
    <row r="544">
      <c r="A544" s="1" t="s">
        <v>819</v>
      </c>
      <c r="B544" s="3">
        <v>5.73</v>
      </c>
      <c r="C544" s="3" t="s">
        <v>818</v>
      </c>
      <c r="D544" s="3" t="s">
        <v>26</v>
      </c>
      <c r="E544" s="3">
        <v>257.95</v>
      </c>
      <c r="F544" s="3">
        <v>4.0</v>
      </c>
      <c r="G544" s="3">
        <v>251.0</v>
      </c>
      <c r="H544" s="3">
        <v>9412.0</v>
      </c>
      <c r="I544" s="2"/>
      <c r="J544" s="2"/>
    </row>
    <row r="545">
      <c r="A545" s="1" t="s">
        <v>820</v>
      </c>
      <c r="B545" s="3">
        <v>5.42</v>
      </c>
      <c r="C545" s="3" t="s">
        <v>821</v>
      </c>
      <c r="D545" s="3" t="s">
        <v>26</v>
      </c>
      <c r="E545" s="3">
        <v>256.8</v>
      </c>
      <c r="F545" s="3">
        <v>4.0</v>
      </c>
      <c r="G545" s="3">
        <v>246.0</v>
      </c>
      <c r="H545" s="3">
        <v>942.0</v>
      </c>
      <c r="I545" s="2"/>
      <c r="J545" s="2"/>
    </row>
    <row r="546">
      <c r="A546" s="1" t="s">
        <v>822</v>
      </c>
      <c r="B546" s="3">
        <v>5.14</v>
      </c>
      <c r="C546" s="3" t="s">
        <v>823</v>
      </c>
      <c r="D546" s="3" t="s">
        <v>26</v>
      </c>
      <c r="E546" s="3">
        <v>257.4</v>
      </c>
      <c r="F546" s="3">
        <v>3.86</v>
      </c>
      <c r="G546" s="3">
        <v>242.0</v>
      </c>
      <c r="H546" s="3">
        <v>9421.0</v>
      </c>
      <c r="I546" s="2"/>
      <c r="J546" s="2"/>
    </row>
    <row r="547">
      <c r="A547" s="1" t="s">
        <v>824</v>
      </c>
      <c r="B547" s="3">
        <v>5.5</v>
      </c>
      <c r="C547" s="3" t="s">
        <v>825</v>
      </c>
      <c r="D547" s="3" t="s">
        <v>26</v>
      </c>
      <c r="E547" s="3">
        <v>266.3</v>
      </c>
      <c r="F547" s="3">
        <v>3.86</v>
      </c>
      <c r="G547" s="3">
        <v>241.0</v>
      </c>
      <c r="H547" s="3">
        <v>9423.0</v>
      </c>
      <c r="I547" s="2"/>
      <c r="J547" s="2"/>
    </row>
    <row r="548">
      <c r="A548" s="1" t="s">
        <v>826</v>
      </c>
      <c r="B548" s="3">
        <v>4.93</v>
      </c>
      <c r="C548" s="3" t="s">
        <v>825</v>
      </c>
      <c r="D548" s="3" t="s">
        <v>26</v>
      </c>
      <c r="E548" s="3">
        <v>266.0</v>
      </c>
      <c r="F548" s="3">
        <v>3.79</v>
      </c>
      <c r="G548" s="3">
        <v>241.0</v>
      </c>
      <c r="H548" s="3">
        <v>9419.0</v>
      </c>
      <c r="I548" s="2"/>
      <c r="J548" s="2"/>
    </row>
    <row r="549">
      <c r="A549" s="1" t="s">
        <v>827</v>
      </c>
      <c r="B549" s="3">
        <v>4.95</v>
      </c>
      <c r="C549" s="3" t="s">
        <v>828</v>
      </c>
      <c r="D549" s="3" t="s">
        <v>26</v>
      </c>
      <c r="E549" s="3">
        <v>273.5</v>
      </c>
      <c r="F549" s="3">
        <v>3.79</v>
      </c>
      <c r="G549" s="3">
        <v>241.0</v>
      </c>
      <c r="H549" s="3">
        <v>942.0</v>
      </c>
      <c r="I549" s="2"/>
      <c r="J549" s="2"/>
    </row>
    <row r="550">
      <c r="A550" s="1" t="s">
        <v>829</v>
      </c>
      <c r="B550" s="3">
        <v>5.17</v>
      </c>
      <c r="C550" s="3" t="s">
        <v>830</v>
      </c>
      <c r="D550" s="3" t="s">
        <v>26</v>
      </c>
      <c r="E550" s="3">
        <v>298.6</v>
      </c>
      <c r="F550" s="3">
        <v>3.86</v>
      </c>
      <c r="G550" s="3">
        <v>244.0</v>
      </c>
      <c r="H550" s="3">
        <v>9419.0</v>
      </c>
      <c r="I550" s="2"/>
      <c r="J550" s="2"/>
    </row>
    <row r="551">
      <c r="A551" s="1" t="s">
        <v>831</v>
      </c>
      <c r="B551" s="3">
        <v>5.35</v>
      </c>
      <c r="C551" s="3" t="s">
        <v>830</v>
      </c>
      <c r="D551" s="3" t="s">
        <v>26</v>
      </c>
      <c r="E551" s="3">
        <v>313.1</v>
      </c>
      <c r="F551" s="3">
        <v>4.0</v>
      </c>
      <c r="G551" s="3">
        <v>245.0</v>
      </c>
      <c r="H551" s="3">
        <v>9417.0</v>
      </c>
      <c r="I551" s="2"/>
      <c r="J551" s="2"/>
    </row>
    <row r="552">
      <c r="A552" s="1" t="s">
        <v>832</v>
      </c>
      <c r="B552" s="3">
        <v>5.34</v>
      </c>
      <c r="C552" s="3" t="s">
        <v>830</v>
      </c>
      <c r="D552" s="3" t="s">
        <v>26</v>
      </c>
      <c r="E552" s="3">
        <v>316.8</v>
      </c>
      <c r="F552" s="3">
        <v>4.0</v>
      </c>
      <c r="G552" s="3">
        <v>243.0</v>
      </c>
      <c r="H552" s="3">
        <v>9412.0</v>
      </c>
      <c r="I552" s="2"/>
      <c r="J552" s="2"/>
    </row>
    <row r="553">
      <c r="A553" s="1" t="s">
        <v>833</v>
      </c>
      <c r="B553" s="3">
        <v>5.35</v>
      </c>
      <c r="C553" s="3" t="s">
        <v>830</v>
      </c>
      <c r="D553" s="3" t="s">
        <v>26</v>
      </c>
      <c r="E553" s="3">
        <v>328.8</v>
      </c>
      <c r="F553" s="3">
        <v>4.0</v>
      </c>
      <c r="G553" s="3">
        <v>241.0</v>
      </c>
      <c r="H553" s="3">
        <v>9408.0</v>
      </c>
      <c r="I553" s="2"/>
      <c r="J553" s="2"/>
    </row>
    <row r="554">
      <c r="A554" s="1" t="s">
        <v>834</v>
      </c>
      <c r="B554" s="3">
        <v>5.12</v>
      </c>
      <c r="C554" s="3" t="s">
        <v>830</v>
      </c>
      <c r="D554" s="3" t="s">
        <v>26</v>
      </c>
      <c r="E554" s="3">
        <v>322.8</v>
      </c>
      <c r="F554" s="3">
        <v>3.72</v>
      </c>
      <c r="G554" s="3">
        <v>242.0</v>
      </c>
      <c r="H554" s="3">
        <v>9414.0</v>
      </c>
      <c r="I554" s="2"/>
      <c r="J554" s="2"/>
    </row>
    <row r="555">
      <c r="A555" s="1" t="s">
        <v>835</v>
      </c>
      <c r="B555" s="3">
        <v>5.9</v>
      </c>
      <c r="C555" s="3">
        <v>92.25</v>
      </c>
      <c r="D555" s="3">
        <v>62.0</v>
      </c>
      <c r="E555" s="3">
        <v>201.64</v>
      </c>
      <c r="F555" s="3">
        <v>4.0</v>
      </c>
      <c r="G555" s="3">
        <v>326.3</v>
      </c>
      <c r="H555" s="3">
        <v>3.93</v>
      </c>
      <c r="I555" s="3">
        <v>237.0</v>
      </c>
      <c r="J555" s="3">
        <v>9412.0</v>
      </c>
    </row>
    <row r="556">
      <c r="A556" s="1" t="s">
        <v>836</v>
      </c>
      <c r="B556" s="3">
        <v>5.77</v>
      </c>
      <c r="C556" s="3">
        <v>82.5</v>
      </c>
      <c r="D556" s="3">
        <v>171.0</v>
      </c>
      <c r="E556" s="3">
        <v>182.4</v>
      </c>
      <c r="F556" s="3">
        <v>122.0</v>
      </c>
      <c r="G556" s="3">
        <v>322.5</v>
      </c>
      <c r="H556" s="3">
        <v>4.69</v>
      </c>
      <c r="I556" s="3">
        <v>238.0</v>
      </c>
      <c r="J556" s="3">
        <v>9413.0</v>
      </c>
    </row>
    <row r="557">
      <c r="A557" s="1" t="s">
        <v>837</v>
      </c>
      <c r="B557" s="3">
        <v>6.55</v>
      </c>
      <c r="C557" s="3">
        <v>82.55</v>
      </c>
      <c r="D557" s="3">
        <v>168.0</v>
      </c>
      <c r="E557" s="3">
        <v>17.65</v>
      </c>
      <c r="F557" s="3">
        <v>161.0</v>
      </c>
      <c r="G557" s="3">
        <v>329.55</v>
      </c>
      <c r="H557" s="3">
        <v>4.9</v>
      </c>
      <c r="I557" s="3">
        <v>238.0</v>
      </c>
      <c r="J557" s="3">
        <v>9415.0</v>
      </c>
    </row>
    <row r="558">
      <c r="A558" s="1" t="s">
        <v>838</v>
      </c>
      <c r="B558" s="3">
        <v>7.71</v>
      </c>
      <c r="C558" s="3">
        <v>73.95</v>
      </c>
      <c r="D558" s="3">
        <v>214.0</v>
      </c>
      <c r="E558" s="3">
        <v>2.71</v>
      </c>
      <c r="F558" s="3">
        <v>204.0</v>
      </c>
      <c r="G558" s="3">
        <v>32.85</v>
      </c>
      <c r="H558" s="3">
        <v>5.93</v>
      </c>
      <c r="I558" s="3">
        <v>243.0</v>
      </c>
      <c r="J558" s="3">
        <v>9413.0</v>
      </c>
    </row>
    <row r="559">
      <c r="A559" s="1" t="s">
        <v>839</v>
      </c>
      <c r="B559" s="3">
        <v>8.54</v>
      </c>
      <c r="C559" s="3">
        <v>74.5</v>
      </c>
      <c r="D559" s="3">
        <v>183.0</v>
      </c>
      <c r="E559" s="3">
        <v>1.92</v>
      </c>
      <c r="F559" s="3">
        <v>182.0</v>
      </c>
      <c r="G559" s="3">
        <v>334.8</v>
      </c>
      <c r="H559" s="3">
        <v>6.14</v>
      </c>
      <c r="I559" s="3">
        <v>244.0</v>
      </c>
      <c r="J559" s="3">
        <v>9408.0</v>
      </c>
    </row>
    <row r="560">
      <c r="A560" s="1" t="s">
        <v>840</v>
      </c>
      <c r="B560" s="3">
        <v>8.76</v>
      </c>
      <c r="C560" s="3">
        <v>71.4</v>
      </c>
      <c r="D560" s="3">
        <v>169.0</v>
      </c>
      <c r="E560" s="3">
        <v>1.96</v>
      </c>
      <c r="F560" s="3">
        <v>168.0</v>
      </c>
      <c r="G560" s="3">
        <v>329.4</v>
      </c>
      <c r="H560" s="3">
        <v>5.59</v>
      </c>
      <c r="I560" s="3">
        <v>236.0</v>
      </c>
      <c r="J560" s="3">
        <v>9396.0</v>
      </c>
    </row>
    <row r="561">
      <c r="A561" s="1" t="s">
        <v>841</v>
      </c>
      <c r="B561" s="3">
        <v>8.35</v>
      </c>
      <c r="C561" s="3">
        <v>82.75</v>
      </c>
      <c r="D561" s="3">
        <v>259.0</v>
      </c>
      <c r="E561" s="3">
        <v>88.7</v>
      </c>
      <c r="F561" s="3">
        <v>219.0</v>
      </c>
      <c r="G561" s="3">
        <v>342.35</v>
      </c>
      <c r="H561" s="3">
        <v>4.83</v>
      </c>
      <c r="I561" s="3">
        <v>227.0</v>
      </c>
      <c r="J561" s="3">
        <v>9387.0</v>
      </c>
    </row>
    <row r="562">
      <c r="A562" s="1" t="s">
        <v>842</v>
      </c>
      <c r="B562" s="3">
        <v>8.31</v>
      </c>
      <c r="C562" s="3">
        <v>85.9</v>
      </c>
      <c r="D562" s="3">
        <v>262.0</v>
      </c>
      <c r="E562" s="3">
        <v>329.47</v>
      </c>
      <c r="F562" s="3">
        <v>148.0</v>
      </c>
      <c r="G562" s="3">
        <v>344.65</v>
      </c>
      <c r="H562" s="3">
        <v>4.62</v>
      </c>
      <c r="I562" s="3">
        <v>228.0</v>
      </c>
      <c r="J562" s="3">
        <v>9383.0</v>
      </c>
    </row>
    <row r="563">
      <c r="A563" s="1" t="s">
        <v>843</v>
      </c>
      <c r="B563" s="3">
        <v>8.16</v>
      </c>
      <c r="C563" s="3">
        <v>92.4</v>
      </c>
      <c r="D563" s="3">
        <v>147.0</v>
      </c>
      <c r="E563" s="3">
        <v>359.23</v>
      </c>
      <c r="F563" s="3">
        <v>74.0</v>
      </c>
      <c r="G563" s="3">
        <v>345.85</v>
      </c>
      <c r="H563" s="3">
        <v>4.48</v>
      </c>
      <c r="I563" s="3">
        <v>222.0</v>
      </c>
      <c r="J563" s="3">
        <v>9378.0</v>
      </c>
    </row>
    <row r="564">
      <c r="A564" s="1" t="s">
        <v>844</v>
      </c>
      <c r="B564" s="3">
        <v>8.21</v>
      </c>
      <c r="C564" s="3">
        <v>89.1</v>
      </c>
      <c r="D564" s="3" t="s">
        <v>845</v>
      </c>
      <c r="E564" s="3">
        <v>3.0</v>
      </c>
      <c r="F564" s="3">
        <v>347.4</v>
      </c>
      <c r="G564" s="3">
        <v>4.9</v>
      </c>
      <c r="H564" s="3">
        <v>22.0</v>
      </c>
      <c r="I564" s="3">
        <v>937.0</v>
      </c>
      <c r="J564" s="2"/>
    </row>
    <row r="565">
      <c r="A565" s="1" t="s">
        <v>846</v>
      </c>
      <c r="B565" s="3">
        <v>8.27</v>
      </c>
      <c r="C565" s="3" t="s">
        <v>758</v>
      </c>
      <c r="D565" s="3" t="s">
        <v>26</v>
      </c>
      <c r="E565" s="3">
        <v>348.55</v>
      </c>
      <c r="F565" s="3">
        <v>5.38</v>
      </c>
      <c r="G565" s="3">
        <v>224.0</v>
      </c>
      <c r="H565" s="3">
        <v>9368.0</v>
      </c>
      <c r="I565" s="2"/>
      <c r="J565" s="2"/>
    </row>
    <row r="566">
      <c r="A566" s="1" t="s">
        <v>847</v>
      </c>
      <c r="B566" s="3">
        <v>8.93</v>
      </c>
      <c r="C566" s="3" t="s">
        <v>789</v>
      </c>
      <c r="D566" s="3" t="s">
        <v>26</v>
      </c>
      <c r="E566" s="3">
        <v>352.0</v>
      </c>
      <c r="F566" s="3">
        <v>6.34</v>
      </c>
      <c r="G566" s="3">
        <v>226.0</v>
      </c>
      <c r="H566" s="3">
        <v>9362.0</v>
      </c>
      <c r="I566" s="2"/>
      <c r="J566" s="2"/>
    </row>
    <row r="567">
      <c r="A567" s="1" t="s">
        <v>848</v>
      </c>
      <c r="B567" s="3">
        <v>9.2</v>
      </c>
      <c r="C567" s="3" t="s">
        <v>755</v>
      </c>
      <c r="D567" s="3" t="s">
        <v>26</v>
      </c>
      <c r="E567" s="3">
        <v>354.55</v>
      </c>
      <c r="F567" s="3">
        <v>6.41</v>
      </c>
      <c r="G567" s="3">
        <v>23.0</v>
      </c>
      <c r="H567" s="3">
        <v>936.0</v>
      </c>
      <c r="I567" s="2"/>
      <c r="J567" s="2"/>
    </row>
    <row r="568">
      <c r="A568" s="1" t="s">
        <v>849</v>
      </c>
      <c r="B568" s="3">
        <v>9.52</v>
      </c>
      <c r="C568" s="3" t="s">
        <v>755</v>
      </c>
      <c r="D568" s="3" t="s">
        <v>26</v>
      </c>
      <c r="E568" s="3">
        <v>356.85</v>
      </c>
      <c r="F568" s="3">
        <v>6.55</v>
      </c>
      <c r="G568" s="3">
        <v>233.0</v>
      </c>
      <c r="H568" s="3">
        <v>9358.0</v>
      </c>
      <c r="I568" s="2"/>
      <c r="J568" s="2"/>
    </row>
    <row r="569">
      <c r="A569" s="1" t="s">
        <v>850</v>
      </c>
      <c r="B569" s="3">
        <v>9.83</v>
      </c>
      <c r="C569" s="3" t="s">
        <v>795</v>
      </c>
      <c r="D569" s="3" t="s">
        <v>26</v>
      </c>
      <c r="E569" s="3">
        <v>358.8</v>
      </c>
      <c r="F569" s="3">
        <v>6.48</v>
      </c>
      <c r="G569" s="3">
        <v>236.0</v>
      </c>
      <c r="H569" s="3">
        <v>9359.0</v>
      </c>
      <c r="I569" s="2"/>
      <c r="J569" s="2"/>
    </row>
    <row r="570">
      <c r="A570" s="1" t="s">
        <v>851</v>
      </c>
      <c r="B570" s="3">
        <v>10.5</v>
      </c>
      <c r="C570" s="3" t="s">
        <v>795</v>
      </c>
      <c r="D570" s="3" t="s">
        <v>26</v>
      </c>
      <c r="E570" s="3">
        <v>361.3</v>
      </c>
      <c r="F570" s="3">
        <v>6.55</v>
      </c>
      <c r="G570" s="3">
        <v>237.0</v>
      </c>
      <c r="H570" s="3">
        <v>9354.0</v>
      </c>
      <c r="I570" s="2"/>
      <c r="J570" s="2"/>
    </row>
    <row r="571">
      <c r="A571" s="1" t="s">
        <v>852</v>
      </c>
      <c r="B571" s="3">
        <v>10.26</v>
      </c>
      <c r="C571" s="3" t="s">
        <v>164</v>
      </c>
      <c r="D571" s="3" t="s">
        <v>26</v>
      </c>
      <c r="E571" s="3">
        <v>362.85</v>
      </c>
      <c r="F571" s="3">
        <v>6.48</v>
      </c>
      <c r="G571" s="3">
        <v>24.0</v>
      </c>
      <c r="H571" s="3">
        <v>9355.0</v>
      </c>
      <c r="I571" s="2"/>
      <c r="J571" s="2"/>
    </row>
    <row r="572">
      <c r="A572" s="1" t="s">
        <v>853</v>
      </c>
      <c r="B572" s="3">
        <v>10.33</v>
      </c>
      <c r="C572" s="3" t="s">
        <v>795</v>
      </c>
      <c r="D572" s="3" t="s">
        <v>26</v>
      </c>
      <c r="E572" s="3">
        <v>364.35</v>
      </c>
      <c r="F572" s="3">
        <v>6.41</v>
      </c>
      <c r="G572" s="3">
        <v>247.0</v>
      </c>
      <c r="H572" s="3">
        <v>9355.0</v>
      </c>
      <c r="I572" s="2"/>
      <c r="J572" s="2"/>
    </row>
    <row r="573">
      <c r="A573" s="1" t="s">
        <v>854</v>
      </c>
      <c r="B573" s="3">
        <v>10.36</v>
      </c>
      <c r="C573" s="3" t="s">
        <v>795</v>
      </c>
      <c r="D573" s="3" t="s">
        <v>26</v>
      </c>
      <c r="E573" s="3">
        <v>364.8</v>
      </c>
      <c r="F573" s="3">
        <v>6.28</v>
      </c>
      <c r="G573" s="3">
        <v>252.0</v>
      </c>
      <c r="H573" s="3">
        <v>9359.0</v>
      </c>
      <c r="I573" s="2"/>
      <c r="J573" s="2"/>
    </row>
    <row r="574">
      <c r="A574" s="1" t="s">
        <v>855</v>
      </c>
      <c r="B574" s="3">
        <v>10.31</v>
      </c>
      <c r="C574" s="3" t="s">
        <v>795</v>
      </c>
      <c r="D574" s="3" t="s">
        <v>26</v>
      </c>
      <c r="E574" s="3">
        <v>364.0</v>
      </c>
      <c r="F574" s="3">
        <v>6.41</v>
      </c>
      <c r="G574" s="3">
        <v>258.0</v>
      </c>
      <c r="H574" s="3">
        <v>9361.0</v>
      </c>
      <c r="I574" s="2"/>
      <c r="J574" s="2"/>
    </row>
    <row r="575">
      <c r="A575" s="1" t="s">
        <v>856</v>
      </c>
      <c r="B575" s="3">
        <v>9.98</v>
      </c>
      <c r="C575" s="3" t="s">
        <v>795</v>
      </c>
      <c r="D575" s="3" t="s">
        <v>26</v>
      </c>
      <c r="E575" s="3">
        <v>353.2</v>
      </c>
      <c r="F575" s="3">
        <v>5.52</v>
      </c>
      <c r="G575" s="3">
        <v>265.0</v>
      </c>
      <c r="H575" s="3">
        <v>9365.0</v>
      </c>
      <c r="I575" s="2"/>
      <c r="J575" s="2"/>
    </row>
    <row r="576">
      <c r="A576" s="1" t="s">
        <v>857</v>
      </c>
      <c r="B576" s="3">
        <v>9.27</v>
      </c>
      <c r="C576" s="3" t="s">
        <v>789</v>
      </c>
      <c r="D576" s="3" t="s">
        <v>26</v>
      </c>
      <c r="E576" s="3">
        <v>353.4</v>
      </c>
      <c r="F576" s="3">
        <v>5.17</v>
      </c>
      <c r="G576" s="3">
        <v>268.0</v>
      </c>
      <c r="H576" s="3">
        <v>9368.0</v>
      </c>
      <c r="I576" s="2"/>
      <c r="J576" s="2"/>
    </row>
    <row r="577">
      <c r="A577" s="1" t="s">
        <v>858</v>
      </c>
      <c r="B577" s="3">
        <v>8.3</v>
      </c>
      <c r="C577" s="3" t="s">
        <v>758</v>
      </c>
      <c r="D577" s="3" t="s">
        <v>26</v>
      </c>
      <c r="E577" s="3">
        <v>317.75</v>
      </c>
      <c r="F577" s="3">
        <v>4.55</v>
      </c>
      <c r="G577" s="3">
        <v>267.0</v>
      </c>
      <c r="H577" s="3">
        <v>9375.0</v>
      </c>
      <c r="I577" s="2"/>
      <c r="J577" s="2"/>
    </row>
    <row r="578">
      <c r="A578" s="1" t="s">
        <v>859</v>
      </c>
      <c r="B578" s="3">
        <v>8.27</v>
      </c>
      <c r="C578" s="3" t="s">
        <v>860</v>
      </c>
      <c r="D578" s="3" t="s">
        <v>26</v>
      </c>
      <c r="E578" s="3">
        <v>314.5</v>
      </c>
      <c r="F578" s="3">
        <v>4.34</v>
      </c>
      <c r="G578" s="3">
        <v>267.0</v>
      </c>
      <c r="H578" s="3">
        <v>9374.0</v>
      </c>
      <c r="I578" s="2"/>
      <c r="J578" s="2"/>
    </row>
    <row r="579">
      <c r="A579" s="1" t="s">
        <v>861</v>
      </c>
      <c r="B579" s="3">
        <v>7.88</v>
      </c>
      <c r="C579" s="3">
        <v>92.4</v>
      </c>
      <c r="D579" s="3">
        <v>75.0</v>
      </c>
      <c r="E579" s="3">
        <v>35.47</v>
      </c>
      <c r="F579" s="3">
        <v>36.0</v>
      </c>
      <c r="G579" s="3">
        <v>321.85</v>
      </c>
      <c r="H579" s="3">
        <v>3.86</v>
      </c>
      <c r="I579" s="3">
        <v>264.0</v>
      </c>
      <c r="J579" s="3">
        <v>9382.0</v>
      </c>
    </row>
    <row r="580">
      <c r="A580" s="1" t="s">
        <v>862</v>
      </c>
      <c r="B580" s="3">
        <v>8.7</v>
      </c>
      <c r="C580" s="3">
        <v>92.4</v>
      </c>
      <c r="D580" s="3">
        <v>18.0</v>
      </c>
      <c r="E580" s="3">
        <v>213.47</v>
      </c>
      <c r="F580" s="3">
        <v>122.0</v>
      </c>
      <c r="G580" s="3">
        <v>327.25</v>
      </c>
      <c r="H580" s="3">
        <v>3.66</v>
      </c>
      <c r="I580" s="3">
        <v>262.0</v>
      </c>
      <c r="J580" s="3">
        <v>9389.0</v>
      </c>
    </row>
    <row r="581">
      <c r="A581" s="1" t="s">
        <v>863</v>
      </c>
      <c r="B581" s="3">
        <v>8.5</v>
      </c>
      <c r="C581" s="3">
        <v>82.75</v>
      </c>
      <c r="D581" s="3">
        <v>314.0</v>
      </c>
      <c r="E581" s="3">
        <v>35.44</v>
      </c>
      <c r="F581" s="3">
        <v>174.0</v>
      </c>
      <c r="G581" s="3">
        <v>303.45</v>
      </c>
      <c r="H581" s="3">
        <v>4.14</v>
      </c>
      <c r="I581" s="3">
        <v>265.0</v>
      </c>
      <c r="J581" s="3">
        <v>9397.0</v>
      </c>
    </row>
    <row r="582">
      <c r="A582" s="1" t="s">
        <v>864</v>
      </c>
      <c r="B582" s="3">
        <v>8.98</v>
      </c>
      <c r="C582" s="3">
        <v>76.95</v>
      </c>
      <c r="D582" s="3">
        <v>37.0</v>
      </c>
      <c r="E582" s="3">
        <v>29.14</v>
      </c>
      <c r="F582" s="3">
        <v>229.0</v>
      </c>
      <c r="G582" s="3">
        <v>318.55</v>
      </c>
      <c r="H582" s="3">
        <v>4.14</v>
      </c>
      <c r="I582" s="3">
        <v>266.0</v>
      </c>
      <c r="J582" s="3">
        <v>9402.0</v>
      </c>
    </row>
    <row r="583">
      <c r="A583" s="1" t="s">
        <v>865</v>
      </c>
      <c r="B583" s="3">
        <v>9.54</v>
      </c>
      <c r="C583" s="3">
        <v>71.5</v>
      </c>
      <c r="D583" s="3">
        <v>483.0</v>
      </c>
      <c r="E583" s="3">
        <v>569.29</v>
      </c>
      <c r="F583" s="3">
        <v>184.0</v>
      </c>
      <c r="G583" s="3">
        <v>319.7</v>
      </c>
      <c r="H583" s="3">
        <v>4.7</v>
      </c>
      <c r="I583" s="3">
        <v>265.0</v>
      </c>
      <c r="J583" s="3">
        <v>9402.0</v>
      </c>
    </row>
    <row r="584">
      <c r="A584" s="1" t="s">
        <v>866</v>
      </c>
      <c r="B584" s="3">
        <v>10.11</v>
      </c>
      <c r="C584" s="3">
        <v>69.0</v>
      </c>
      <c r="D584" s="3">
        <v>401.0</v>
      </c>
      <c r="E584" s="3">
        <v>31.94</v>
      </c>
      <c r="F584" s="3">
        <v>241.0</v>
      </c>
      <c r="G584" s="3">
        <v>311.75</v>
      </c>
      <c r="H584" s="3">
        <v>4.34</v>
      </c>
      <c r="I584" s="3">
        <v>267.0</v>
      </c>
      <c r="J584" s="3">
        <v>9393.0</v>
      </c>
    </row>
    <row r="585">
      <c r="A585" s="1" t="s">
        <v>867</v>
      </c>
      <c r="B585" s="3">
        <v>10.46</v>
      </c>
      <c r="C585" s="3">
        <v>64.1</v>
      </c>
      <c r="D585" s="3">
        <v>41.0</v>
      </c>
      <c r="E585" s="3">
        <v>556.36</v>
      </c>
      <c r="F585" s="3">
        <v>157.0</v>
      </c>
      <c r="G585" s="3">
        <v>311.55</v>
      </c>
      <c r="H585" s="3">
        <v>4.34</v>
      </c>
      <c r="I585" s="3">
        <v>268.0</v>
      </c>
      <c r="J585" s="3">
        <v>939.0</v>
      </c>
    </row>
    <row r="586">
      <c r="A586" s="1" t="s">
        <v>868</v>
      </c>
      <c r="B586" s="3">
        <v>10.4</v>
      </c>
      <c r="C586" s="3">
        <v>64.1</v>
      </c>
      <c r="D586" s="3">
        <v>287.0</v>
      </c>
      <c r="E586" s="3">
        <v>434.5</v>
      </c>
      <c r="F586" s="3">
        <v>135.0</v>
      </c>
      <c r="G586" s="3">
        <v>315.25</v>
      </c>
      <c r="H586" s="3">
        <v>4.14</v>
      </c>
      <c r="I586" s="3">
        <v>267.0</v>
      </c>
      <c r="J586" s="3">
        <v>9386.0</v>
      </c>
    </row>
    <row r="587">
      <c r="A587" s="1" t="s">
        <v>869</v>
      </c>
      <c r="B587" s="3">
        <v>10.22</v>
      </c>
      <c r="C587" s="3">
        <v>66.45</v>
      </c>
      <c r="D587" s="3">
        <v>178.0</v>
      </c>
      <c r="E587" s="3">
        <v>632.93</v>
      </c>
      <c r="F587" s="3">
        <v>47.0</v>
      </c>
      <c r="G587" s="3">
        <v>299.4</v>
      </c>
      <c r="H587" s="3">
        <v>4.34</v>
      </c>
      <c r="I587" s="3">
        <v>267.0</v>
      </c>
      <c r="J587" s="3">
        <v>9388.0</v>
      </c>
    </row>
    <row r="588">
      <c r="A588" s="1" t="s">
        <v>870</v>
      </c>
      <c r="B588" s="3">
        <v>9.47</v>
      </c>
      <c r="C588" s="3">
        <v>68.9</v>
      </c>
      <c r="D588" s="3" t="s">
        <v>871</v>
      </c>
      <c r="E588" s="3">
        <v>5.0</v>
      </c>
      <c r="F588" s="3">
        <v>292.2</v>
      </c>
      <c r="G588" s="3">
        <v>3.17</v>
      </c>
      <c r="H588" s="3">
        <v>259.0</v>
      </c>
      <c r="I588" s="3">
        <v>9393.0</v>
      </c>
      <c r="J588" s="2"/>
    </row>
    <row r="589">
      <c r="A589" s="1" t="s">
        <v>872</v>
      </c>
      <c r="B589" s="3">
        <v>8.62</v>
      </c>
      <c r="C589" s="3" t="s">
        <v>873</v>
      </c>
      <c r="D589" s="3" t="s">
        <v>26</v>
      </c>
      <c r="E589" s="3">
        <v>299.95</v>
      </c>
      <c r="F589" s="3">
        <v>3.3</v>
      </c>
      <c r="G589" s="3">
        <v>255.0</v>
      </c>
      <c r="H589" s="3">
        <v>9397.0</v>
      </c>
      <c r="I589" s="2"/>
      <c r="J589" s="2"/>
    </row>
    <row r="590">
      <c r="A590" s="1" t="s">
        <v>874</v>
      </c>
      <c r="B590" s="3">
        <v>9.35</v>
      </c>
      <c r="C590" s="3" t="s">
        <v>875</v>
      </c>
      <c r="D590" s="3" t="s">
        <v>26</v>
      </c>
      <c r="E590" s="3">
        <v>319.9</v>
      </c>
      <c r="F590" s="3">
        <v>3.66</v>
      </c>
      <c r="G590" s="3">
        <v>262.0</v>
      </c>
      <c r="H590" s="3">
        <v>9398.0</v>
      </c>
      <c r="I590" s="2"/>
      <c r="J590" s="2"/>
    </row>
    <row r="591">
      <c r="A591" s="1" t="s">
        <v>876</v>
      </c>
      <c r="B591" s="3">
        <v>9.22</v>
      </c>
      <c r="C591" s="3" t="s">
        <v>875</v>
      </c>
      <c r="D591" s="3" t="s">
        <v>26</v>
      </c>
      <c r="E591" s="3">
        <v>334.0</v>
      </c>
      <c r="F591" s="3">
        <v>3.52</v>
      </c>
      <c r="G591" s="3">
        <v>257.0</v>
      </c>
      <c r="H591" s="3">
        <v>9401.0</v>
      </c>
      <c r="I591" s="2"/>
      <c r="J591" s="2"/>
    </row>
    <row r="592">
      <c r="A592" s="1" t="s">
        <v>877</v>
      </c>
      <c r="B592" s="3">
        <v>8.93</v>
      </c>
      <c r="C592" s="3" t="s">
        <v>878</v>
      </c>
      <c r="D592" s="3" t="s">
        <v>26</v>
      </c>
      <c r="E592" s="3">
        <v>327.5</v>
      </c>
      <c r="F592" s="3">
        <v>3.17</v>
      </c>
      <c r="G592" s="3">
        <v>249.0</v>
      </c>
      <c r="H592" s="3">
        <v>9403.0</v>
      </c>
      <c r="I592" s="2"/>
      <c r="J592" s="2"/>
    </row>
    <row r="593">
      <c r="A593" s="1" t="s">
        <v>879</v>
      </c>
      <c r="B593" s="3">
        <v>8.69</v>
      </c>
      <c r="C593" s="3" t="s">
        <v>880</v>
      </c>
      <c r="D593" s="3" t="s">
        <v>26</v>
      </c>
      <c r="E593" s="3">
        <v>326.5</v>
      </c>
      <c r="F593" s="3">
        <v>2.9</v>
      </c>
      <c r="G593" s="3">
        <v>24.0</v>
      </c>
      <c r="H593" s="3">
        <v>9403.0</v>
      </c>
      <c r="I593" s="2"/>
      <c r="J593" s="2"/>
    </row>
    <row r="594">
      <c r="A594" s="1" t="s">
        <v>881</v>
      </c>
      <c r="B594" s="3">
        <v>8.51</v>
      </c>
      <c r="C594" s="3" t="s">
        <v>880</v>
      </c>
      <c r="D594" s="3" t="s">
        <v>26</v>
      </c>
      <c r="E594" s="3">
        <v>325.7</v>
      </c>
      <c r="F594" s="3">
        <v>2.83</v>
      </c>
      <c r="G594" s="3">
        <v>231.0</v>
      </c>
      <c r="H594" s="3">
        <v>9401.0</v>
      </c>
      <c r="I594" s="2"/>
      <c r="J594" s="2"/>
    </row>
    <row r="595">
      <c r="A595" s="1" t="s">
        <v>882</v>
      </c>
      <c r="B595" s="3">
        <v>8.53</v>
      </c>
      <c r="C595" s="3" t="s">
        <v>883</v>
      </c>
      <c r="D595" s="3" t="s">
        <v>26</v>
      </c>
      <c r="E595" s="3">
        <v>329.95</v>
      </c>
      <c r="F595" s="3">
        <v>3.3</v>
      </c>
      <c r="G595" s="3">
        <v>227.0</v>
      </c>
      <c r="H595" s="3">
        <v>9401.0</v>
      </c>
      <c r="I595" s="2"/>
      <c r="J595" s="2"/>
    </row>
    <row r="596">
      <c r="A596" s="1" t="s">
        <v>884</v>
      </c>
      <c r="B596" s="3">
        <v>8.75</v>
      </c>
      <c r="C596" s="3" t="s">
        <v>885</v>
      </c>
      <c r="D596" s="3" t="s">
        <v>26</v>
      </c>
      <c r="E596" s="3">
        <v>342.85</v>
      </c>
      <c r="F596" s="3">
        <v>3.24</v>
      </c>
      <c r="G596" s="3">
        <v>23.0</v>
      </c>
      <c r="H596" s="3">
        <v>9396.0</v>
      </c>
      <c r="I596" s="2"/>
      <c r="J596" s="2"/>
    </row>
    <row r="597">
      <c r="A597" s="1" t="s">
        <v>886</v>
      </c>
      <c r="B597" s="3">
        <v>8.92</v>
      </c>
      <c r="C597" s="3" t="s">
        <v>887</v>
      </c>
      <c r="D597" s="3" t="s">
        <v>26</v>
      </c>
      <c r="E597" s="3">
        <v>348.55</v>
      </c>
      <c r="F597" s="3">
        <v>3.52</v>
      </c>
      <c r="G597" s="3">
        <v>234.0</v>
      </c>
      <c r="H597" s="3">
        <v>9394.0</v>
      </c>
      <c r="I597" s="2"/>
      <c r="J597" s="2"/>
    </row>
    <row r="598">
      <c r="A598" s="1" t="s">
        <v>888</v>
      </c>
      <c r="B598" s="3">
        <v>9.1</v>
      </c>
      <c r="C598" s="3" t="s">
        <v>889</v>
      </c>
      <c r="D598" s="3" t="s">
        <v>26</v>
      </c>
      <c r="E598" s="3">
        <v>35.5</v>
      </c>
      <c r="F598" s="3">
        <v>3.72</v>
      </c>
      <c r="G598" s="3">
        <v>237.0</v>
      </c>
      <c r="H598" s="3">
        <v>9391.0</v>
      </c>
      <c r="I598" s="2"/>
      <c r="J598" s="2"/>
    </row>
    <row r="599">
      <c r="A599" s="1" t="s">
        <v>890</v>
      </c>
      <c r="B599" s="3">
        <v>9.2</v>
      </c>
      <c r="C599" s="3" t="s">
        <v>860</v>
      </c>
      <c r="D599" s="3" t="s">
        <v>26</v>
      </c>
      <c r="E599" s="3">
        <v>352.0</v>
      </c>
      <c r="F599" s="3">
        <v>3.93</v>
      </c>
      <c r="G599" s="3">
        <v>237.0</v>
      </c>
      <c r="H599" s="3">
        <v>9386.0</v>
      </c>
      <c r="I599" s="2"/>
      <c r="J599" s="2"/>
    </row>
    <row r="600">
      <c r="A600" s="1" t="s">
        <v>891</v>
      </c>
      <c r="B600" s="3">
        <v>8.93</v>
      </c>
      <c r="C600" s="3" t="s">
        <v>860</v>
      </c>
      <c r="D600" s="3" t="s">
        <v>26</v>
      </c>
      <c r="E600" s="3">
        <v>349.9</v>
      </c>
      <c r="F600" s="3">
        <v>4.0</v>
      </c>
      <c r="G600" s="3">
        <v>236.0</v>
      </c>
      <c r="H600" s="3">
        <v>9382.0</v>
      </c>
      <c r="I600" s="2"/>
      <c r="J600" s="2"/>
    </row>
    <row r="601">
      <c r="A601" s="1" t="s">
        <v>892</v>
      </c>
      <c r="B601" s="3">
        <v>8.83</v>
      </c>
      <c r="C601" s="3" t="s">
        <v>789</v>
      </c>
      <c r="D601" s="3" t="s">
        <v>26</v>
      </c>
      <c r="E601" s="3">
        <v>349.1</v>
      </c>
      <c r="F601" s="3">
        <v>3.93</v>
      </c>
      <c r="G601" s="3">
        <v>237.0</v>
      </c>
      <c r="H601" s="3">
        <v>9382.0</v>
      </c>
      <c r="I601" s="2"/>
      <c r="J601" s="2"/>
    </row>
    <row r="602">
      <c r="A602" s="1" t="s">
        <v>893</v>
      </c>
      <c r="B602" s="3">
        <v>8.94</v>
      </c>
      <c r="C602" s="3" t="s">
        <v>789</v>
      </c>
      <c r="D602" s="3" t="s">
        <v>26</v>
      </c>
      <c r="E602" s="3">
        <v>353.55</v>
      </c>
      <c r="F602" s="3">
        <v>3.93</v>
      </c>
      <c r="G602" s="3">
        <v>232.0</v>
      </c>
      <c r="H602" s="3">
        <v>9382.0</v>
      </c>
      <c r="I602" s="2"/>
      <c r="J602" s="2"/>
    </row>
    <row r="603">
      <c r="A603" s="1" t="s">
        <v>894</v>
      </c>
      <c r="B603" s="3">
        <v>9.2</v>
      </c>
      <c r="C603" s="3">
        <v>95.85</v>
      </c>
      <c r="D603" s="3">
        <v>51.0</v>
      </c>
      <c r="E603" s="3">
        <v>79.26</v>
      </c>
      <c r="F603" s="3">
        <v>42.0</v>
      </c>
      <c r="G603" s="3">
        <v>354.75</v>
      </c>
      <c r="H603" s="3">
        <v>4.14</v>
      </c>
      <c r="I603" s="3">
        <v>231.0</v>
      </c>
      <c r="J603" s="3">
        <v>9383.0</v>
      </c>
    </row>
    <row r="604">
      <c r="A604" s="1" t="s">
        <v>895</v>
      </c>
      <c r="B604" s="3">
        <v>9.48</v>
      </c>
      <c r="C604" s="3">
        <v>92.45</v>
      </c>
      <c r="D604" s="3">
        <v>122.0</v>
      </c>
      <c r="E604" s="3">
        <v>36.45</v>
      </c>
      <c r="F604" s="3">
        <v>112.0</v>
      </c>
      <c r="G604" s="3">
        <v>355.1</v>
      </c>
      <c r="H604" s="3">
        <v>5.1</v>
      </c>
      <c r="I604" s="3">
        <v>228.0</v>
      </c>
      <c r="J604" s="3">
        <v>9385.0</v>
      </c>
    </row>
    <row r="605">
      <c r="A605" s="1" t="s">
        <v>896</v>
      </c>
      <c r="B605" s="3">
        <v>9.75</v>
      </c>
      <c r="C605" s="3">
        <v>89.2</v>
      </c>
      <c r="D605" s="3" t="s">
        <v>897</v>
      </c>
      <c r="E605" s="3">
        <v>85.0</v>
      </c>
      <c r="F605" s="3">
        <v>356.5</v>
      </c>
      <c r="G605" s="3">
        <v>5.66</v>
      </c>
      <c r="H605" s="3">
        <v>226.0</v>
      </c>
      <c r="I605" s="3">
        <v>9387.0</v>
      </c>
      <c r="J605" s="2"/>
    </row>
    <row r="606">
      <c r="A606" s="1" t="s">
        <v>898</v>
      </c>
      <c r="B606" s="3">
        <v>10.1</v>
      </c>
      <c r="C606" s="3">
        <v>92.5</v>
      </c>
      <c r="D606" s="3" t="s">
        <v>899</v>
      </c>
      <c r="E606" s="3">
        <v>89.0</v>
      </c>
      <c r="F606" s="3">
        <v>358.6</v>
      </c>
      <c r="G606" s="3">
        <v>5.72</v>
      </c>
      <c r="H606" s="3">
        <v>227.0</v>
      </c>
      <c r="I606" s="3">
        <v>9386.0</v>
      </c>
      <c r="J606" s="2"/>
    </row>
    <row r="607">
      <c r="A607" s="1" t="s">
        <v>900</v>
      </c>
      <c r="B607" s="3">
        <v>10.67</v>
      </c>
      <c r="C607" s="3">
        <v>92.5</v>
      </c>
      <c r="D607" s="3">
        <v>18.0</v>
      </c>
      <c r="E607" s="3">
        <v>1.89</v>
      </c>
      <c r="F607" s="3">
        <v>179.0</v>
      </c>
      <c r="G607" s="3">
        <v>36.95</v>
      </c>
      <c r="H607" s="3">
        <v>6.28</v>
      </c>
      <c r="I607" s="3">
        <v>236.0</v>
      </c>
      <c r="J607" s="3">
        <v>9385.0</v>
      </c>
    </row>
    <row r="608">
      <c r="A608" s="1" t="s">
        <v>901</v>
      </c>
      <c r="B608" s="3">
        <v>11.46</v>
      </c>
      <c r="C608" s="3">
        <v>89.3</v>
      </c>
      <c r="D608" s="3">
        <v>201.0</v>
      </c>
      <c r="E608" s="3">
        <v>7.72</v>
      </c>
      <c r="F608" s="3">
        <v>197.0</v>
      </c>
      <c r="G608" s="3">
        <v>361.3</v>
      </c>
      <c r="H608" s="3">
        <v>5.86</v>
      </c>
      <c r="I608" s="3">
        <v>248.0</v>
      </c>
      <c r="J608" s="3">
        <v>9379.0</v>
      </c>
    </row>
    <row r="609">
      <c r="A609" s="1" t="s">
        <v>902</v>
      </c>
      <c r="B609" s="3">
        <v>12.47</v>
      </c>
      <c r="C609" s="3">
        <v>8.3</v>
      </c>
      <c r="D609" s="3">
        <v>242.0</v>
      </c>
      <c r="E609" s="3">
        <v>63.24</v>
      </c>
      <c r="F609" s="3">
        <v>213.0</v>
      </c>
      <c r="G609" s="3">
        <v>36.35</v>
      </c>
      <c r="H609" s="3">
        <v>5.59</v>
      </c>
      <c r="I609" s="3">
        <v>258.0</v>
      </c>
      <c r="J609" s="3">
        <v>9375.0</v>
      </c>
    </row>
    <row r="610">
      <c r="A610" s="1" t="s">
        <v>903</v>
      </c>
      <c r="B610" s="3">
        <v>12.56</v>
      </c>
      <c r="C610" s="3">
        <v>8.3</v>
      </c>
      <c r="D610" s="3">
        <v>248.0</v>
      </c>
      <c r="E610" s="3">
        <v>251.62</v>
      </c>
      <c r="F610" s="3">
        <v>159.0</v>
      </c>
      <c r="G610" s="3">
        <v>359.55</v>
      </c>
      <c r="H610" s="3">
        <v>6.0</v>
      </c>
      <c r="I610" s="3">
        <v>264.0</v>
      </c>
      <c r="J610" s="3">
        <v>9378.0</v>
      </c>
    </row>
    <row r="611">
      <c r="A611" s="1" t="s">
        <v>904</v>
      </c>
      <c r="B611" s="3">
        <v>12.43</v>
      </c>
      <c r="C611" s="3">
        <v>8.3</v>
      </c>
      <c r="D611" s="3">
        <v>87.0</v>
      </c>
      <c r="E611" s="3">
        <v>33.21</v>
      </c>
      <c r="F611" s="3">
        <v>8.0</v>
      </c>
      <c r="G611" s="3">
        <v>359.55</v>
      </c>
      <c r="H611" s="3">
        <v>5.66</v>
      </c>
      <c r="I611" s="3">
        <v>266.0</v>
      </c>
      <c r="J611" s="3">
        <v>9383.0</v>
      </c>
    </row>
    <row r="612">
      <c r="A612" s="1" t="s">
        <v>905</v>
      </c>
      <c r="B612" s="3">
        <v>11.94</v>
      </c>
      <c r="C612" s="3">
        <v>83.15</v>
      </c>
      <c r="D612" s="3" t="s">
        <v>40</v>
      </c>
      <c r="E612" s="3">
        <v>1.0</v>
      </c>
      <c r="F612" s="3">
        <v>346.0</v>
      </c>
      <c r="G612" s="3">
        <v>4.97</v>
      </c>
      <c r="H612" s="3">
        <v>267.0</v>
      </c>
      <c r="I612" s="3">
        <v>9391.0</v>
      </c>
      <c r="J612" s="2"/>
    </row>
    <row r="613">
      <c r="A613" s="1" t="s">
        <v>906</v>
      </c>
      <c r="B613" s="3">
        <v>11.48</v>
      </c>
      <c r="C613" s="3" t="s">
        <v>907</v>
      </c>
      <c r="D613" s="3" t="s">
        <v>26</v>
      </c>
      <c r="E613" s="3">
        <v>348.95</v>
      </c>
      <c r="F613" s="3">
        <v>4.48</v>
      </c>
      <c r="G613" s="3">
        <v>265.0</v>
      </c>
      <c r="H613" s="3">
        <v>9398.0</v>
      </c>
      <c r="I613" s="2"/>
      <c r="J613" s="2"/>
    </row>
    <row r="614">
      <c r="A614" s="1" t="s">
        <v>908</v>
      </c>
      <c r="B614" s="3">
        <v>11.72</v>
      </c>
      <c r="C614" s="3" t="s">
        <v>909</v>
      </c>
      <c r="D614" s="3" t="s">
        <v>26</v>
      </c>
      <c r="E614" s="3">
        <v>366.55</v>
      </c>
      <c r="F614" s="3">
        <v>4.48</v>
      </c>
      <c r="G614" s="3">
        <v>263.0</v>
      </c>
      <c r="H614" s="3">
        <v>9398.0</v>
      </c>
      <c r="I614" s="2"/>
      <c r="J614" s="2"/>
    </row>
    <row r="615">
      <c r="A615" s="1" t="s">
        <v>910</v>
      </c>
      <c r="B615" s="3">
        <v>11.61</v>
      </c>
      <c r="C615" s="3" t="s">
        <v>909</v>
      </c>
      <c r="D615" s="3" t="s">
        <v>26</v>
      </c>
      <c r="E615" s="3">
        <v>368.1</v>
      </c>
      <c r="F615" s="3">
        <v>4.28</v>
      </c>
      <c r="G615" s="3">
        <v>262.0</v>
      </c>
      <c r="H615" s="3">
        <v>9405.0</v>
      </c>
      <c r="I615" s="2"/>
      <c r="J615" s="2"/>
    </row>
    <row r="616">
      <c r="A616" s="1" t="s">
        <v>911</v>
      </c>
      <c r="B616" s="3">
        <v>11.51</v>
      </c>
      <c r="C616" s="3" t="s">
        <v>795</v>
      </c>
      <c r="D616" s="3" t="s">
        <v>26</v>
      </c>
      <c r="E616" s="3">
        <v>367.3</v>
      </c>
      <c r="F616" s="3">
        <v>4.21</v>
      </c>
      <c r="G616" s="3">
        <v>263.0</v>
      </c>
      <c r="H616" s="3">
        <v>9411.0</v>
      </c>
      <c r="I616" s="2"/>
      <c r="J616" s="2"/>
    </row>
    <row r="617">
      <c r="A617" s="1" t="s">
        <v>912</v>
      </c>
      <c r="B617" s="3">
        <v>11.4</v>
      </c>
      <c r="C617" s="3" t="s">
        <v>795</v>
      </c>
      <c r="D617" s="3" t="s">
        <v>26</v>
      </c>
      <c r="E617" s="3">
        <v>367.7</v>
      </c>
      <c r="F617" s="3">
        <v>4.0</v>
      </c>
      <c r="G617" s="3">
        <v>266.0</v>
      </c>
      <c r="H617" s="3">
        <v>9419.0</v>
      </c>
      <c r="I617" s="2"/>
      <c r="J617" s="2"/>
    </row>
    <row r="618">
      <c r="A618" s="1" t="s">
        <v>913</v>
      </c>
      <c r="B618" s="3">
        <v>11.29</v>
      </c>
      <c r="C618" s="3" t="s">
        <v>795</v>
      </c>
      <c r="D618" s="3" t="s">
        <v>26</v>
      </c>
      <c r="E618" s="3">
        <v>368.1</v>
      </c>
      <c r="F618" s="3">
        <v>3.72</v>
      </c>
      <c r="G618" s="3">
        <v>268.0</v>
      </c>
      <c r="H618" s="3">
        <v>9423.0</v>
      </c>
      <c r="I618" s="2"/>
      <c r="J618" s="2"/>
    </row>
    <row r="619">
      <c r="A619" s="1" t="s">
        <v>914</v>
      </c>
      <c r="B619" s="3">
        <v>11.17</v>
      </c>
      <c r="C619" s="3" t="s">
        <v>248</v>
      </c>
      <c r="D619" s="3" t="s">
        <v>26</v>
      </c>
      <c r="E619" s="3">
        <v>367.3</v>
      </c>
      <c r="F619" s="3">
        <v>3.45</v>
      </c>
      <c r="G619" s="3">
        <v>268.0</v>
      </c>
      <c r="H619" s="3">
        <v>9427.0</v>
      </c>
      <c r="I619" s="2"/>
      <c r="J619" s="2"/>
    </row>
    <row r="620">
      <c r="A620" s="1" t="s">
        <v>915</v>
      </c>
      <c r="B620" s="3">
        <v>11.3</v>
      </c>
      <c r="C620" s="3" t="s">
        <v>248</v>
      </c>
      <c r="D620" s="3" t="s">
        <v>26</v>
      </c>
      <c r="E620" s="3">
        <v>366.65</v>
      </c>
      <c r="F620" s="3">
        <v>3.24</v>
      </c>
      <c r="G620" s="3">
        <v>27.0</v>
      </c>
      <c r="H620" s="3">
        <v>9429.0</v>
      </c>
      <c r="I620" s="2"/>
      <c r="J620" s="2"/>
    </row>
    <row r="621">
      <c r="A621" s="1" t="s">
        <v>916</v>
      </c>
      <c r="B621" s="3">
        <v>10.95</v>
      </c>
      <c r="C621" s="3" t="s">
        <v>248</v>
      </c>
      <c r="D621" s="3" t="s">
        <v>26</v>
      </c>
      <c r="E621" s="3">
        <v>367.3</v>
      </c>
      <c r="F621" s="3">
        <v>3.24</v>
      </c>
      <c r="G621" s="3">
        <v>272.0</v>
      </c>
      <c r="H621" s="3">
        <v>9434.0</v>
      </c>
      <c r="I621" s="2"/>
      <c r="J621" s="2"/>
    </row>
    <row r="622">
      <c r="A622" s="1" t="s">
        <v>917</v>
      </c>
      <c r="B622" s="3">
        <v>10.87</v>
      </c>
      <c r="C622" s="3" t="s">
        <v>248</v>
      </c>
      <c r="D622" s="3" t="s">
        <v>26</v>
      </c>
      <c r="E622" s="3">
        <v>363.65</v>
      </c>
      <c r="F622" s="3">
        <v>3.3</v>
      </c>
      <c r="G622" s="3">
        <v>273.0</v>
      </c>
      <c r="H622" s="3">
        <v>9439.0</v>
      </c>
      <c r="I622" s="2"/>
      <c r="J622" s="2"/>
    </row>
    <row r="623">
      <c r="A623" s="1" t="s">
        <v>918</v>
      </c>
      <c r="B623" s="3">
        <v>10.83</v>
      </c>
      <c r="C623" s="3" t="s">
        <v>795</v>
      </c>
      <c r="D623" s="3" t="s">
        <v>26</v>
      </c>
      <c r="E623" s="3">
        <v>366.55</v>
      </c>
      <c r="F623" s="3">
        <v>2.97</v>
      </c>
      <c r="G623" s="3">
        <v>273.0</v>
      </c>
      <c r="H623" s="3">
        <v>944.0</v>
      </c>
      <c r="I623" s="2"/>
      <c r="J623" s="2"/>
    </row>
    <row r="624">
      <c r="A624" s="1" t="s">
        <v>919</v>
      </c>
      <c r="B624" s="3">
        <v>10.78</v>
      </c>
      <c r="C624" s="3" t="s">
        <v>795</v>
      </c>
      <c r="D624" s="3" t="s">
        <v>26</v>
      </c>
      <c r="E624" s="3">
        <v>366.95</v>
      </c>
      <c r="F624" s="3">
        <v>2.76</v>
      </c>
      <c r="G624" s="3">
        <v>271.0</v>
      </c>
      <c r="H624" s="3">
        <v>9441.0</v>
      </c>
      <c r="I624" s="2"/>
      <c r="J624" s="2"/>
    </row>
    <row r="625">
      <c r="A625" s="1" t="s">
        <v>920</v>
      </c>
      <c r="B625" s="3">
        <v>10.74</v>
      </c>
      <c r="C625" s="3" t="s">
        <v>795</v>
      </c>
      <c r="D625" s="3" t="s">
        <v>26</v>
      </c>
      <c r="E625" s="3">
        <v>364.0</v>
      </c>
      <c r="F625" s="3">
        <v>2.55</v>
      </c>
      <c r="G625" s="3">
        <v>272.0</v>
      </c>
      <c r="H625" s="3">
        <v>9447.0</v>
      </c>
      <c r="I625" s="2"/>
      <c r="J625" s="2"/>
    </row>
    <row r="626">
      <c r="A626" s="1" t="s">
        <v>921</v>
      </c>
      <c r="B626" s="3">
        <v>10.82</v>
      </c>
      <c r="C626" s="3" t="s">
        <v>795</v>
      </c>
      <c r="D626" s="3" t="s">
        <v>26</v>
      </c>
      <c r="E626" s="3">
        <v>365.95</v>
      </c>
      <c r="F626" s="3">
        <v>2.34</v>
      </c>
      <c r="G626" s="3">
        <v>264.0</v>
      </c>
      <c r="H626" s="3">
        <v>9452.0</v>
      </c>
      <c r="I626" s="2"/>
      <c r="J626" s="2"/>
    </row>
    <row r="627">
      <c r="A627" s="1" t="s">
        <v>922</v>
      </c>
      <c r="B627" s="3">
        <v>10.75</v>
      </c>
      <c r="C627" s="3">
        <v>95.9</v>
      </c>
      <c r="D627" s="3">
        <v>72.0</v>
      </c>
      <c r="E627" s="3">
        <v>284.67</v>
      </c>
      <c r="F627" s="3">
        <v>39.0</v>
      </c>
      <c r="G627" s="3">
        <v>362.85</v>
      </c>
      <c r="H627" s="3">
        <v>2.7</v>
      </c>
      <c r="I627" s="3">
        <v>26.0</v>
      </c>
      <c r="J627" s="3">
        <v>9461.0</v>
      </c>
    </row>
    <row r="628">
      <c r="A628" s="1" t="s">
        <v>923</v>
      </c>
      <c r="B628" s="3">
        <v>10.88</v>
      </c>
      <c r="C628" s="3">
        <v>95.9</v>
      </c>
      <c r="D628" s="3">
        <v>116.0</v>
      </c>
      <c r="E628" s="3">
        <v>25.27</v>
      </c>
      <c r="F628" s="3">
        <v>109.0</v>
      </c>
      <c r="G628" s="3">
        <v>355.7</v>
      </c>
      <c r="H628" s="3">
        <v>2.34</v>
      </c>
      <c r="I628" s="3">
        <v>251.0</v>
      </c>
      <c r="J628" s="3">
        <v>9466.0</v>
      </c>
    </row>
    <row r="629">
      <c r="A629" s="1" t="s">
        <v>924</v>
      </c>
      <c r="B629" s="3">
        <v>11.32</v>
      </c>
      <c r="C629" s="3">
        <v>92.55</v>
      </c>
      <c r="D629" s="3" t="s">
        <v>925</v>
      </c>
      <c r="E629" s="3">
        <v>125.0</v>
      </c>
      <c r="F629" s="3">
        <v>366.95</v>
      </c>
      <c r="G629" s="3">
        <v>3.59</v>
      </c>
      <c r="H629" s="3">
        <v>263.0</v>
      </c>
      <c r="I629" s="3">
        <v>9472.0</v>
      </c>
      <c r="J629" s="2"/>
    </row>
    <row r="630">
      <c r="A630" s="1" t="s">
        <v>926</v>
      </c>
      <c r="B630" s="3">
        <v>11.84</v>
      </c>
      <c r="C630" s="3">
        <v>86.2</v>
      </c>
      <c r="D630" s="3">
        <v>218.0</v>
      </c>
      <c r="E630" s="3">
        <v>2.3</v>
      </c>
      <c r="F630" s="3">
        <v>208.0</v>
      </c>
      <c r="G630" s="3">
        <v>362.65</v>
      </c>
      <c r="H630" s="3">
        <v>3.24</v>
      </c>
      <c r="I630" s="3">
        <v>265.0</v>
      </c>
      <c r="J630" s="3">
        <v>9476.0</v>
      </c>
    </row>
    <row r="631">
      <c r="A631" s="1" t="s">
        <v>927</v>
      </c>
      <c r="B631" s="3">
        <v>12.21</v>
      </c>
      <c r="C631" s="3">
        <v>86.2</v>
      </c>
      <c r="D631" s="3">
        <v>207.0</v>
      </c>
      <c r="E631" s="3">
        <v>7.51</v>
      </c>
      <c r="F631" s="3">
        <v>203.0</v>
      </c>
      <c r="G631" s="3">
        <v>366.95</v>
      </c>
      <c r="H631" s="3">
        <v>3.3</v>
      </c>
      <c r="I631" s="3">
        <v>256.0</v>
      </c>
      <c r="J631" s="3">
        <v>9476.0</v>
      </c>
    </row>
    <row r="632">
      <c r="A632" s="1" t="s">
        <v>928</v>
      </c>
      <c r="B632" s="3">
        <v>12.24</v>
      </c>
      <c r="C632" s="3">
        <v>89.35</v>
      </c>
      <c r="D632" s="3">
        <v>171.0</v>
      </c>
      <c r="E632" s="3">
        <v>1.92</v>
      </c>
      <c r="F632" s="3">
        <v>17.0</v>
      </c>
      <c r="G632" s="3">
        <v>367.7</v>
      </c>
      <c r="H632" s="3">
        <v>3.1</v>
      </c>
      <c r="I632" s="3">
        <v>251.0</v>
      </c>
      <c r="J632" s="3">
        <v>9473.0</v>
      </c>
    </row>
    <row r="633">
      <c r="A633" s="1" t="s">
        <v>929</v>
      </c>
      <c r="B633" s="3">
        <v>12.2</v>
      </c>
      <c r="C633" s="3">
        <v>89.35</v>
      </c>
      <c r="D633" s="3">
        <v>158.0</v>
      </c>
      <c r="E633" s="3">
        <v>2.16</v>
      </c>
      <c r="F633" s="3">
        <v>157.0</v>
      </c>
      <c r="G633" s="3">
        <v>368.65</v>
      </c>
      <c r="H633" s="3">
        <v>2.83</v>
      </c>
      <c r="I633" s="3">
        <v>24.0</v>
      </c>
      <c r="J633" s="3">
        <v>9467.0</v>
      </c>
    </row>
    <row r="634">
      <c r="A634" s="1" t="s">
        <v>930</v>
      </c>
      <c r="B634" s="3">
        <v>12.1</v>
      </c>
      <c r="C634" s="3">
        <v>92.6</v>
      </c>
      <c r="D634" s="3">
        <v>146.0</v>
      </c>
      <c r="E634" s="3">
        <v>16.78</v>
      </c>
      <c r="F634" s="3">
        <v>14.0</v>
      </c>
      <c r="G634" s="3">
        <v>369.85</v>
      </c>
      <c r="H634" s="3">
        <v>2.76</v>
      </c>
      <c r="I634" s="3">
        <v>23.0</v>
      </c>
      <c r="J634" s="3">
        <v>9467.0</v>
      </c>
    </row>
    <row r="635">
      <c r="A635" s="1" t="s">
        <v>931</v>
      </c>
      <c r="B635" s="3">
        <v>11.71</v>
      </c>
      <c r="C635" s="3">
        <v>95.9</v>
      </c>
      <c r="D635" s="3">
        <v>119.0</v>
      </c>
      <c r="E635" s="3">
        <v>13.46</v>
      </c>
      <c r="F635" s="3">
        <v>91.0</v>
      </c>
      <c r="G635" s="3">
        <v>369.65</v>
      </c>
      <c r="H635" s="3">
        <v>1.93</v>
      </c>
      <c r="I635" s="3">
        <v>226.0</v>
      </c>
      <c r="J635" s="3">
        <v>9469.0</v>
      </c>
    </row>
    <row r="636">
      <c r="A636" s="1" t="s">
        <v>932</v>
      </c>
      <c r="B636" s="3">
        <v>11.52</v>
      </c>
      <c r="C636" s="3">
        <v>99.4</v>
      </c>
      <c r="D636" s="3" t="s">
        <v>871</v>
      </c>
      <c r="E636" s="3">
        <v>5.0</v>
      </c>
      <c r="F636" s="3">
        <v>368.85</v>
      </c>
      <c r="G636" s="3">
        <v>1.86</v>
      </c>
      <c r="H636" s="3">
        <v>228.0</v>
      </c>
      <c r="I636" s="3">
        <v>9473.0</v>
      </c>
      <c r="J636" s="2"/>
    </row>
    <row r="637">
      <c r="A637" s="1" t="s">
        <v>933</v>
      </c>
      <c r="B637" s="3">
        <v>11.38</v>
      </c>
      <c r="C637" s="3" t="s">
        <v>144</v>
      </c>
      <c r="D637" s="3" t="s">
        <v>26</v>
      </c>
      <c r="E637" s="3">
        <v>369.65</v>
      </c>
      <c r="F637" s="3">
        <v>2.0</v>
      </c>
      <c r="G637" s="3">
        <v>234.0</v>
      </c>
      <c r="H637" s="3">
        <v>9479.0</v>
      </c>
      <c r="I637" s="2"/>
      <c r="J637" s="2"/>
    </row>
    <row r="638">
      <c r="A638" s="1" t="s">
        <v>934</v>
      </c>
      <c r="B638" s="3">
        <v>11.86</v>
      </c>
      <c r="C638" s="3" t="s">
        <v>144</v>
      </c>
      <c r="D638" s="3" t="s">
        <v>26</v>
      </c>
      <c r="E638" s="3">
        <v>372.75</v>
      </c>
      <c r="F638" s="3">
        <v>2.41</v>
      </c>
      <c r="G638" s="3">
        <v>238.0</v>
      </c>
      <c r="H638" s="3">
        <v>9479.0</v>
      </c>
      <c r="I638" s="2"/>
      <c r="J638" s="2"/>
    </row>
    <row r="639">
      <c r="A639" s="1" t="s">
        <v>935</v>
      </c>
      <c r="B639" s="3">
        <v>12.1</v>
      </c>
      <c r="C639" s="3" t="s">
        <v>144</v>
      </c>
      <c r="D639" s="3" t="s">
        <v>26</v>
      </c>
      <c r="E639" s="3">
        <v>372.55</v>
      </c>
      <c r="F639" s="3">
        <v>2.41</v>
      </c>
      <c r="G639" s="3">
        <v>242.0</v>
      </c>
      <c r="H639" s="3">
        <v>9482.0</v>
      </c>
      <c r="I639" s="2"/>
      <c r="J639" s="2"/>
    </row>
    <row r="640">
      <c r="A640" s="1" t="s">
        <v>936</v>
      </c>
      <c r="B640" s="3">
        <v>12.15</v>
      </c>
      <c r="C640" s="3" t="s">
        <v>144</v>
      </c>
      <c r="D640" s="3" t="s">
        <v>26</v>
      </c>
      <c r="E640" s="3">
        <v>374.65</v>
      </c>
      <c r="F640" s="3">
        <v>2.28</v>
      </c>
      <c r="G640" s="3">
        <v>244.0</v>
      </c>
      <c r="H640" s="3">
        <v>9481.0</v>
      </c>
      <c r="I640" s="2"/>
      <c r="J640" s="2"/>
    </row>
    <row r="641">
      <c r="A641" s="1" t="s">
        <v>937</v>
      </c>
      <c r="B641" s="3">
        <v>12.27</v>
      </c>
      <c r="C641" s="3" t="s">
        <v>144</v>
      </c>
      <c r="D641" s="3" t="s">
        <v>26</v>
      </c>
      <c r="E641" s="3">
        <v>375.5</v>
      </c>
      <c r="F641" s="3">
        <v>2.14</v>
      </c>
      <c r="G641" s="3">
        <v>247.0</v>
      </c>
      <c r="H641" s="3">
        <v>9485.0</v>
      </c>
      <c r="I641" s="2"/>
      <c r="J641" s="2"/>
    </row>
    <row r="642">
      <c r="A642" s="1" t="s">
        <v>938</v>
      </c>
      <c r="B642" s="3">
        <v>12.36</v>
      </c>
      <c r="C642" s="3" t="s">
        <v>144</v>
      </c>
      <c r="D642" s="3" t="s">
        <v>26</v>
      </c>
      <c r="E642" s="3">
        <v>375.5</v>
      </c>
      <c r="F642" s="3">
        <v>2.21</v>
      </c>
      <c r="G642" s="3">
        <v>249.0</v>
      </c>
      <c r="H642" s="3">
        <v>9487.0</v>
      </c>
      <c r="I642" s="2"/>
      <c r="J642" s="2"/>
    </row>
    <row r="643">
      <c r="A643" s="1" t="s">
        <v>939</v>
      </c>
      <c r="B643" s="3">
        <v>12.47</v>
      </c>
      <c r="C643" s="3" t="s">
        <v>144</v>
      </c>
      <c r="D643" s="3" t="s">
        <v>26</v>
      </c>
      <c r="E643" s="3">
        <v>376.6</v>
      </c>
      <c r="F643" s="3">
        <v>2.21</v>
      </c>
      <c r="G643" s="3">
        <v>251.0</v>
      </c>
      <c r="H643" s="3">
        <v>9488.0</v>
      </c>
      <c r="I643" s="2"/>
      <c r="J643" s="2"/>
    </row>
    <row r="644">
      <c r="A644" s="1" t="s">
        <v>940</v>
      </c>
      <c r="B644" s="3">
        <v>12.5</v>
      </c>
      <c r="C644" s="3" t="s">
        <v>144</v>
      </c>
      <c r="D644" s="3" t="s">
        <v>26</v>
      </c>
      <c r="E644" s="3">
        <v>376.7</v>
      </c>
      <c r="F644" s="3">
        <v>2.7</v>
      </c>
      <c r="G644" s="3">
        <v>251.0</v>
      </c>
      <c r="H644" s="3">
        <v>9483.0</v>
      </c>
      <c r="I644" s="2"/>
      <c r="J644" s="2"/>
    </row>
    <row r="645">
      <c r="A645" s="1" t="s">
        <v>941</v>
      </c>
      <c r="B645" s="3">
        <v>12.5</v>
      </c>
      <c r="C645" s="3" t="s">
        <v>144</v>
      </c>
      <c r="D645" s="3" t="s">
        <v>26</v>
      </c>
      <c r="E645" s="3">
        <v>375.25</v>
      </c>
      <c r="F645" s="3">
        <v>2.14</v>
      </c>
      <c r="G645" s="3">
        <v>252.0</v>
      </c>
      <c r="H645" s="3">
        <v>9479.0</v>
      </c>
      <c r="I645" s="2"/>
      <c r="J645" s="2"/>
    </row>
    <row r="646">
      <c r="A646" s="1" t="s">
        <v>942</v>
      </c>
      <c r="B646" s="3">
        <v>12.5</v>
      </c>
      <c r="C646" s="3" t="s">
        <v>144</v>
      </c>
      <c r="D646" s="3" t="s">
        <v>26</v>
      </c>
      <c r="E646" s="3">
        <v>376.4</v>
      </c>
      <c r="F646" s="3">
        <v>2.14</v>
      </c>
      <c r="G646" s="3">
        <v>257.0</v>
      </c>
      <c r="H646" s="3">
        <v>9478.0</v>
      </c>
      <c r="I646" s="2"/>
      <c r="J646" s="2"/>
    </row>
    <row r="647">
      <c r="A647" s="1" t="s">
        <v>943</v>
      </c>
      <c r="B647" s="3">
        <v>12.45</v>
      </c>
      <c r="C647" s="3" t="s">
        <v>144</v>
      </c>
      <c r="D647" s="3" t="s">
        <v>26</v>
      </c>
      <c r="E647" s="3">
        <v>376.2</v>
      </c>
      <c r="F647" s="3">
        <v>2.14</v>
      </c>
      <c r="G647" s="3">
        <v>265.0</v>
      </c>
      <c r="H647" s="3">
        <v>9476.0</v>
      </c>
      <c r="I647" s="2"/>
      <c r="J647" s="2"/>
    </row>
    <row r="648">
      <c r="A648" s="1" t="s">
        <v>944</v>
      </c>
      <c r="B648" s="3">
        <v>12.36</v>
      </c>
      <c r="C648" s="3" t="s">
        <v>144</v>
      </c>
      <c r="D648" s="3" t="s">
        <v>26</v>
      </c>
      <c r="E648" s="3">
        <v>375.5</v>
      </c>
      <c r="F648" s="3">
        <v>2.0</v>
      </c>
      <c r="G648" s="3">
        <v>269.0</v>
      </c>
      <c r="H648" s="3">
        <v>9477.0</v>
      </c>
      <c r="I648" s="2"/>
      <c r="J648" s="2"/>
    </row>
    <row r="649">
      <c r="A649" s="1" t="s">
        <v>945</v>
      </c>
      <c r="B649" s="3">
        <v>12.19</v>
      </c>
      <c r="C649" s="3" t="s">
        <v>144</v>
      </c>
      <c r="D649" s="3" t="s">
        <v>26</v>
      </c>
      <c r="E649" s="3">
        <v>371.0</v>
      </c>
      <c r="F649" s="3">
        <v>1.93</v>
      </c>
      <c r="G649" s="3">
        <v>273.0</v>
      </c>
      <c r="H649" s="3">
        <v>9477.0</v>
      </c>
      <c r="I649" s="2"/>
      <c r="J649" s="2"/>
    </row>
    <row r="650">
      <c r="A650" s="1" t="s">
        <v>946</v>
      </c>
      <c r="B650" s="3">
        <v>12.3</v>
      </c>
      <c r="C650" s="3" t="s">
        <v>144</v>
      </c>
      <c r="D650" s="3" t="s">
        <v>26</v>
      </c>
      <c r="E650" s="3">
        <v>374.85</v>
      </c>
      <c r="F650" s="3">
        <v>1.72</v>
      </c>
      <c r="G650" s="3">
        <v>27.0</v>
      </c>
      <c r="H650" s="3">
        <v>9478.0</v>
      </c>
      <c r="I650" s="2"/>
      <c r="J650" s="2"/>
    </row>
    <row r="651">
      <c r="A651" s="1" t="s">
        <v>947</v>
      </c>
      <c r="B651" s="3">
        <v>12.19</v>
      </c>
      <c r="C651" s="3">
        <v>99.4</v>
      </c>
      <c r="D651" s="3">
        <v>52.0</v>
      </c>
      <c r="E651" s="3">
        <v>67.57</v>
      </c>
      <c r="F651" s="3">
        <v>44.0</v>
      </c>
      <c r="G651" s="3">
        <v>373.9</v>
      </c>
      <c r="H651" s="3">
        <v>1.45</v>
      </c>
      <c r="I651" s="3">
        <v>26.0</v>
      </c>
      <c r="J651" s="3">
        <v>9483.0</v>
      </c>
    </row>
    <row r="652">
      <c r="A652" s="1" t="s">
        <v>948</v>
      </c>
      <c r="B652" s="3">
        <v>12.28</v>
      </c>
      <c r="C652" s="3">
        <v>99.4</v>
      </c>
      <c r="D652" s="3">
        <v>156.0</v>
      </c>
      <c r="E652" s="3">
        <v>107.2</v>
      </c>
      <c r="F652" s="3">
        <v>126.0</v>
      </c>
      <c r="G652" s="3">
        <v>371.75</v>
      </c>
      <c r="H652" s="3">
        <v>1.45</v>
      </c>
      <c r="I652" s="3">
        <v>256.0</v>
      </c>
      <c r="J652" s="3">
        <v>9486.0</v>
      </c>
    </row>
    <row r="653">
      <c r="A653" s="1" t="s">
        <v>949</v>
      </c>
      <c r="B653" s="3">
        <v>12.37</v>
      </c>
      <c r="C653" s="3">
        <v>95.95</v>
      </c>
      <c r="D653" s="3">
        <v>192.0</v>
      </c>
      <c r="E653" s="3">
        <v>36.7</v>
      </c>
      <c r="F653" s="3">
        <v>177.0</v>
      </c>
      <c r="G653" s="3">
        <v>375.45</v>
      </c>
      <c r="H653" s="3">
        <v>2.0</v>
      </c>
      <c r="I653" s="3">
        <v>282.0</v>
      </c>
      <c r="J653" s="3">
        <v>9492.0</v>
      </c>
    </row>
    <row r="654">
      <c r="A654" s="1" t="s">
        <v>950</v>
      </c>
      <c r="B654" s="3">
        <v>12.67</v>
      </c>
      <c r="C654" s="3">
        <v>89.4</v>
      </c>
      <c r="D654" s="3">
        <v>257.0</v>
      </c>
      <c r="E654" s="3">
        <v>54.43</v>
      </c>
      <c r="F654" s="3">
        <v>23.0</v>
      </c>
      <c r="G654" s="3">
        <v>372.15</v>
      </c>
      <c r="H654" s="3">
        <v>2.0</v>
      </c>
      <c r="I654" s="3">
        <v>301.0</v>
      </c>
      <c r="J654" s="3">
        <v>9498.0</v>
      </c>
    </row>
    <row r="655">
      <c r="A655" s="1" t="s">
        <v>951</v>
      </c>
      <c r="B655" s="3">
        <v>13.76</v>
      </c>
      <c r="C655" s="3">
        <v>86.35</v>
      </c>
      <c r="D655" s="3">
        <v>296.0</v>
      </c>
      <c r="E655" s="3">
        <v>72.75</v>
      </c>
      <c r="F655" s="3">
        <v>257.0</v>
      </c>
      <c r="G655" s="3">
        <v>372.75</v>
      </c>
      <c r="H655" s="3">
        <v>1.52</v>
      </c>
      <c r="I655" s="3">
        <v>313.0</v>
      </c>
      <c r="J655" s="3">
        <v>9498.0</v>
      </c>
    </row>
    <row r="656">
      <c r="A656" s="1" t="s">
        <v>952</v>
      </c>
      <c r="B656" s="3">
        <v>14.62</v>
      </c>
      <c r="C656" s="3">
        <v>8.45</v>
      </c>
      <c r="D656" s="3">
        <v>471.0</v>
      </c>
      <c r="E656" s="3">
        <v>549.44</v>
      </c>
      <c r="F656" s="3">
        <v>182.0</v>
      </c>
      <c r="G656" s="3">
        <v>371.2</v>
      </c>
      <c r="H656" s="3">
        <v>1.31</v>
      </c>
      <c r="I656" s="3">
        <v>326.0</v>
      </c>
      <c r="J656" s="3">
        <v>9491.0</v>
      </c>
    </row>
    <row r="657">
      <c r="A657" s="1" t="s">
        <v>953</v>
      </c>
      <c r="B657" s="3">
        <v>15.26</v>
      </c>
      <c r="C657" s="3">
        <v>77.75</v>
      </c>
      <c r="D657" s="3">
        <v>369.0</v>
      </c>
      <c r="E657" s="3">
        <v>36.15</v>
      </c>
      <c r="F657" s="3">
        <v>201.0</v>
      </c>
      <c r="G657" s="3">
        <v>376.8</v>
      </c>
      <c r="H657" s="3">
        <v>1.31</v>
      </c>
      <c r="I657" s="3">
        <v>327.0</v>
      </c>
      <c r="J657" s="3">
        <v>9487.0</v>
      </c>
    </row>
    <row r="658">
      <c r="A658" s="1" t="s">
        <v>954</v>
      </c>
      <c r="B658" s="3">
        <v>15.48</v>
      </c>
      <c r="C658" s="3">
        <v>72.45</v>
      </c>
      <c r="D658" s="3">
        <v>32.0</v>
      </c>
      <c r="E658" s="3">
        <v>597.35</v>
      </c>
      <c r="F658" s="3">
        <v>104.0</v>
      </c>
      <c r="G658" s="3">
        <v>368.65</v>
      </c>
      <c r="H658" s="3">
        <v>1.38</v>
      </c>
      <c r="I658" s="3">
        <v>318.0</v>
      </c>
      <c r="J658" s="3">
        <v>9486.0</v>
      </c>
    </row>
    <row r="659">
      <c r="A659" s="1" t="s">
        <v>955</v>
      </c>
      <c r="B659" s="3">
        <v>15.48</v>
      </c>
      <c r="C659" s="3">
        <v>72.45</v>
      </c>
      <c r="D659" s="3">
        <v>184.0</v>
      </c>
      <c r="E659" s="3">
        <v>613.26</v>
      </c>
      <c r="F659" s="3">
        <v>5.0</v>
      </c>
      <c r="G659" s="3">
        <v>366.55</v>
      </c>
      <c r="H659" s="3">
        <v>1.17</v>
      </c>
      <c r="I659" s="3">
        <v>308.0</v>
      </c>
      <c r="J659" s="3">
        <v>9489.0</v>
      </c>
    </row>
    <row r="660">
      <c r="A660" s="1" t="s">
        <v>956</v>
      </c>
      <c r="B660" s="3">
        <v>14.95</v>
      </c>
      <c r="C660" s="3">
        <v>77.75</v>
      </c>
      <c r="D660" s="3" t="s">
        <v>957</v>
      </c>
      <c r="E660" s="3">
        <v>9.0</v>
      </c>
      <c r="F660" s="3">
        <v>373.9</v>
      </c>
      <c r="G660" s="3">
        <v>1.3</v>
      </c>
      <c r="H660" s="3">
        <v>256.0</v>
      </c>
      <c r="I660" s="3">
        <v>9489.0</v>
      </c>
      <c r="J660" s="2"/>
    </row>
    <row r="661">
      <c r="A661" s="1" t="s">
        <v>958</v>
      </c>
      <c r="B661" s="3">
        <v>13.88</v>
      </c>
      <c r="C661" s="3" t="s">
        <v>959</v>
      </c>
      <c r="D661" s="3" t="s">
        <v>26</v>
      </c>
      <c r="E661" s="3">
        <v>356.5</v>
      </c>
      <c r="F661" s="3">
        <v>1.38</v>
      </c>
      <c r="G661" s="3">
        <v>247.0</v>
      </c>
      <c r="H661" s="3">
        <v>9492.0</v>
      </c>
      <c r="I661" s="2"/>
      <c r="J661" s="2"/>
    </row>
    <row r="662">
      <c r="A662" s="1" t="s">
        <v>960</v>
      </c>
      <c r="B662" s="3">
        <v>12.36</v>
      </c>
      <c r="C662" s="3" t="s">
        <v>961</v>
      </c>
      <c r="D662" s="3" t="s">
        <v>26</v>
      </c>
      <c r="E662" s="3">
        <v>301.9</v>
      </c>
      <c r="F662" s="3">
        <v>1.45</v>
      </c>
      <c r="G662" s="3">
        <v>249.0</v>
      </c>
      <c r="H662" s="3">
        <v>9492.0</v>
      </c>
      <c r="I662" s="2"/>
      <c r="J662" s="2"/>
    </row>
    <row r="663">
      <c r="A663" s="1" t="s">
        <v>962</v>
      </c>
      <c r="B663" s="3">
        <v>10.46</v>
      </c>
      <c r="C663" s="3" t="s">
        <v>164</v>
      </c>
      <c r="D663" s="3" t="s">
        <v>26</v>
      </c>
      <c r="E663" s="3">
        <v>293.55</v>
      </c>
      <c r="F663" s="3">
        <v>1.66</v>
      </c>
      <c r="G663" s="3">
        <v>243.0</v>
      </c>
      <c r="H663" s="3">
        <v>9494.0</v>
      </c>
      <c r="I663" s="2"/>
      <c r="J663" s="2"/>
    </row>
    <row r="664">
      <c r="A664" s="1" t="s">
        <v>963</v>
      </c>
      <c r="B664" s="3">
        <v>9.21</v>
      </c>
      <c r="C664" s="3" t="s">
        <v>755</v>
      </c>
      <c r="D664" s="3" t="s">
        <v>26</v>
      </c>
      <c r="E664" s="3">
        <v>293.75</v>
      </c>
      <c r="F664" s="3">
        <v>1.72</v>
      </c>
      <c r="G664" s="3">
        <v>234.0</v>
      </c>
      <c r="H664" s="3">
        <v>9494.0</v>
      </c>
      <c r="I664" s="2"/>
      <c r="J664" s="2"/>
    </row>
    <row r="665">
      <c r="A665" s="1" t="s">
        <v>964</v>
      </c>
      <c r="B665" s="3">
        <v>8.31</v>
      </c>
      <c r="C665" s="3" t="s">
        <v>755</v>
      </c>
      <c r="D665" s="3" t="s">
        <v>26</v>
      </c>
      <c r="E665" s="3">
        <v>293.0</v>
      </c>
      <c r="F665" s="3">
        <v>1.72</v>
      </c>
      <c r="G665" s="3">
        <v>232.0</v>
      </c>
      <c r="H665" s="3">
        <v>9494.0</v>
      </c>
      <c r="I665" s="2"/>
      <c r="J665" s="2"/>
    </row>
    <row r="666">
      <c r="A666" s="1" t="s">
        <v>965</v>
      </c>
      <c r="B666" s="3">
        <v>7.63</v>
      </c>
      <c r="C666" s="3" t="s">
        <v>144</v>
      </c>
      <c r="D666" s="3" t="s">
        <v>26</v>
      </c>
      <c r="E666" s="3">
        <v>29.1</v>
      </c>
      <c r="F666" s="3">
        <v>1.72</v>
      </c>
      <c r="G666" s="3">
        <v>242.0</v>
      </c>
      <c r="H666" s="3">
        <v>9495.0</v>
      </c>
      <c r="I666" s="2"/>
      <c r="J666" s="2"/>
    </row>
    <row r="667">
      <c r="A667" s="1" t="s">
        <v>966</v>
      </c>
      <c r="B667" s="3">
        <v>7.0</v>
      </c>
      <c r="C667" s="3" t="s">
        <v>144</v>
      </c>
      <c r="D667" s="3" t="s">
        <v>26</v>
      </c>
      <c r="E667" s="3">
        <v>286.6</v>
      </c>
      <c r="F667" s="3">
        <v>1.72</v>
      </c>
      <c r="G667" s="3">
        <v>253.0</v>
      </c>
      <c r="H667" s="3">
        <v>9492.0</v>
      </c>
      <c r="I667" s="2"/>
      <c r="J667" s="2"/>
    </row>
    <row r="668">
      <c r="A668" s="1" t="s">
        <v>967</v>
      </c>
      <c r="B668" s="3">
        <v>6.6</v>
      </c>
      <c r="C668" s="3" t="s">
        <v>144</v>
      </c>
      <c r="D668" s="3" t="s">
        <v>26</v>
      </c>
      <c r="E668" s="3">
        <v>284.6</v>
      </c>
      <c r="F668" s="3">
        <v>1.66</v>
      </c>
      <c r="G668" s="3">
        <v>26.0</v>
      </c>
      <c r="H668" s="3">
        <v>9489.0</v>
      </c>
      <c r="I668" s="2"/>
      <c r="J668" s="2"/>
    </row>
    <row r="669">
      <c r="A669" s="1" t="s">
        <v>968</v>
      </c>
      <c r="B669" s="3">
        <v>6.63</v>
      </c>
      <c r="C669" s="3" t="s">
        <v>144</v>
      </c>
      <c r="D669" s="3" t="s">
        <v>26</v>
      </c>
      <c r="E669" s="3">
        <v>284.1</v>
      </c>
      <c r="F669" s="3">
        <v>1.38</v>
      </c>
      <c r="G669" s="3">
        <v>256.0</v>
      </c>
      <c r="H669" s="3">
        <v>9483.0</v>
      </c>
      <c r="I669" s="2"/>
      <c r="J669" s="2"/>
    </row>
    <row r="670">
      <c r="A670" s="1" t="s">
        <v>969</v>
      </c>
      <c r="B670" s="3">
        <v>6.88</v>
      </c>
      <c r="C670" s="3" t="s">
        <v>144</v>
      </c>
      <c r="D670" s="3" t="s">
        <v>26</v>
      </c>
      <c r="E670" s="3">
        <v>299.95</v>
      </c>
      <c r="F670" s="3">
        <v>1.3</v>
      </c>
      <c r="G670" s="3">
        <v>237.0</v>
      </c>
      <c r="H670" s="3">
        <v>948.0</v>
      </c>
      <c r="I670" s="2"/>
      <c r="J670" s="2"/>
    </row>
    <row r="671">
      <c r="A671" s="1" t="s">
        <v>970</v>
      </c>
      <c r="B671" s="3">
        <v>6.81</v>
      </c>
      <c r="C671" s="3" t="s">
        <v>144</v>
      </c>
      <c r="D671" s="3" t="s">
        <v>26</v>
      </c>
      <c r="E671" s="3" t="s">
        <v>971</v>
      </c>
      <c r="F671" s="3">
        <v>218.0</v>
      </c>
      <c r="G671" s="3">
        <v>948.0</v>
      </c>
      <c r="H671" s="2"/>
      <c r="I671" s="2"/>
      <c r="J671" s="2"/>
    </row>
    <row r="672">
      <c r="A672" s="1" t="s">
        <v>972</v>
      </c>
      <c r="B672" s="3">
        <v>6.71</v>
      </c>
      <c r="C672" s="3" t="s">
        <v>144</v>
      </c>
      <c r="D672" s="3" t="s">
        <v>26</v>
      </c>
      <c r="E672" s="3" t="s">
        <v>973</v>
      </c>
      <c r="F672" s="3">
        <v>205.0</v>
      </c>
      <c r="G672" s="3">
        <v>9478.0</v>
      </c>
      <c r="H672" s="2"/>
      <c r="I672" s="2"/>
      <c r="J672" s="2"/>
    </row>
    <row r="673">
      <c r="A673" s="1" t="s">
        <v>974</v>
      </c>
      <c r="B673" s="3">
        <v>7.1</v>
      </c>
      <c r="C673" s="3" t="s">
        <v>144</v>
      </c>
      <c r="D673" s="3" t="s">
        <v>26</v>
      </c>
      <c r="E673" s="3" t="s">
        <v>975</v>
      </c>
      <c r="F673" s="3">
        <v>194.0</v>
      </c>
      <c r="G673" s="3">
        <v>9479.0</v>
      </c>
      <c r="H673" s="2"/>
      <c r="I673" s="2"/>
      <c r="J673" s="2"/>
    </row>
    <row r="674">
      <c r="A674" s="1" t="s">
        <v>976</v>
      </c>
      <c r="B674" s="3">
        <v>8.3</v>
      </c>
      <c r="C674" s="3" t="s">
        <v>144</v>
      </c>
      <c r="D674" s="3" t="s">
        <v>26</v>
      </c>
      <c r="E674" s="3">
        <v>354.95</v>
      </c>
      <c r="F674" s="3">
        <v>1.1</v>
      </c>
      <c r="G674" s="3">
        <v>202.0</v>
      </c>
      <c r="H674" s="3">
        <v>9482.0</v>
      </c>
      <c r="I674" s="2"/>
      <c r="J674" s="2"/>
    </row>
    <row r="675">
      <c r="A675" s="1" t="s">
        <v>977</v>
      </c>
      <c r="B675" s="3">
        <v>8.7</v>
      </c>
      <c r="C675" s="3">
        <v>99.4</v>
      </c>
      <c r="D675" s="3">
        <v>7.0</v>
      </c>
      <c r="E675" s="3">
        <v>198.39</v>
      </c>
      <c r="F675" s="3">
        <v>46.0</v>
      </c>
      <c r="G675" s="3" t="s">
        <v>978</v>
      </c>
      <c r="H675" s="3">
        <v>199.0</v>
      </c>
      <c r="I675" s="3">
        <v>9487.0</v>
      </c>
      <c r="J675" s="2"/>
    </row>
    <row r="676">
      <c r="A676" s="1" t="s">
        <v>979</v>
      </c>
      <c r="B676" s="3">
        <v>8.45</v>
      </c>
      <c r="C676" s="3">
        <v>99.4</v>
      </c>
      <c r="D676" s="3">
        <v>166.0</v>
      </c>
      <c r="E676" s="3">
        <v>127.31</v>
      </c>
      <c r="F676" s="3">
        <v>13.0</v>
      </c>
      <c r="G676" s="3" t="s">
        <v>980</v>
      </c>
      <c r="H676" s="3">
        <v>204.0</v>
      </c>
      <c r="I676" s="3">
        <v>9489.0</v>
      </c>
      <c r="J676" s="2"/>
    </row>
    <row r="677">
      <c r="A677" s="1" t="s">
        <v>981</v>
      </c>
      <c r="B677" s="3">
        <v>9.65</v>
      </c>
      <c r="C677" s="3">
        <v>95.85</v>
      </c>
      <c r="D677" s="3">
        <v>234.0</v>
      </c>
      <c r="E677" s="3">
        <v>89.82</v>
      </c>
      <c r="F677" s="3">
        <v>197.0</v>
      </c>
      <c r="G677" s="3" t="s">
        <v>982</v>
      </c>
      <c r="H677" s="3">
        <v>213.0</v>
      </c>
      <c r="I677" s="3">
        <v>949.0</v>
      </c>
      <c r="J677" s="2"/>
    </row>
    <row r="678">
      <c r="A678" s="1" t="s">
        <v>983</v>
      </c>
      <c r="B678" s="3">
        <v>11.55</v>
      </c>
      <c r="C678" s="3">
        <v>86.15</v>
      </c>
      <c r="D678" s="3">
        <v>304.0</v>
      </c>
      <c r="E678" s="3">
        <v>114.9</v>
      </c>
      <c r="F678" s="3">
        <v>247.0</v>
      </c>
      <c r="G678" s="3" t="s">
        <v>984</v>
      </c>
      <c r="H678" s="3">
        <v>219.0</v>
      </c>
      <c r="I678" s="3">
        <v>9492.0</v>
      </c>
      <c r="J678" s="2"/>
    </row>
    <row r="679">
      <c r="A679" s="1" t="s">
        <v>985</v>
      </c>
      <c r="B679" s="3">
        <v>13.9</v>
      </c>
      <c r="C679" s="3">
        <v>77.65</v>
      </c>
      <c r="D679" s="3">
        <v>378.0</v>
      </c>
      <c r="E679" s="3">
        <v>203.76</v>
      </c>
      <c r="F679" s="3">
        <v>268.0</v>
      </c>
      <c r="G679" s="3" t="s">
        <v>986</v>
      </c>
      <c r="H679" s="3">
        <v>222.0</v>
      </c>
      <c r="I679" s="3">
        <v>9486.0</v>
      </c>
      <c r="J679" s="2"/>
    </row>
    <row r="680">
      <c r="A680" s="1" t="s">
        <v>987</v>
      </c>
      <c r="B680" s="3">
        <v>16.12</v>
      </c>
      <c r="C680" s="3">
        <v>7.0</v>
      </c>
      <c r="D680" s="3">
        <v>539.0</v>
      </c>
      <c r="E680" s="3">
        <v>828.41</v>
      </c>
      <c r="F680" s="3">
        <v>1.0</v>
      </c>
      <c r="G680" s="3" t="s">
        <v>988</v>
      </c>
      <c r="H680" s="3">
        <v>232.0</v>
      </c>
      <c r="I680" s="3">
        <v>9477.0</v>
      </c>
      <c r="J680" s="2"/>
    </row>
    <row r="681">
      <c r="A681" s="1" t="s">
        <v>989</v>
      </c>
      <c r="B681" s="3">
        <v>17.49</v>
      </c>
      <c r="C681" s="3">
        <v>65.45</v>
      </c>
      <c r="D681" s="3">
        <v>482.0</v>
      </c>
      <c r="E681" s="3">
        <v>867.17</v>
      </c>
      <c r="F681" s="3">
        <v>74.0</v>
      </c>
      <c r="G681" s="3">
        <v>305.2</v>
      </c>
      <c r="H681" s="3">
        <v>1.1</v>
      </c>
      <c r="I681" s="3">
        <v>242.0</v>
      </c>
      <c r="J681" s="3">
        <v>9469.0</v>
      </c>
    </row>
    <row r="682">
      <c r="A682" s="1" t="s">
        <v>990</v>
      </c>
      <c r="B682" s="3">
        <v>18.16</v>
      </c>
      <c r="C682" s="3">
        <v>61.5</v>
      </c>
      <c r="D682" s="3">
        <v>359.0</v>
      </c>
      <c r="E682" s="3">
        <v>809.6</v>
      </c>
      <c r="F682" s="3">
        <v>63.0</v>
      </c>
      <c r="G682" s="3">
        <v>307.7</v>
      </c>
      <c r="H682" s="3">
        <v>1.31</v>
      </c>
      <c r="I682" s="3">
        <v>252.0</v>
      </c>
      <c r="J682" s="3">
        <v>9465.0</v>
      </c>
    </row>
    <row r="683">
      <c r="A683" s="1" t="s">
        <v>991</v>
      </c>
      <c r="B683" s="3">
        <v>18.6</v>
      </c>
      <c r="C683" s="3">
        <v>63.3</v>
      </c>
      <c r="D683" s="3">
        <v>158.0</v>
      </c>
      <c r="E683" s="3">
        <v>319.21</v>
      </c>
      <c r="F683" s="3">
        <v>87.0</v>
      </c>
      <c r="G683" s="3">
        <v>309.5</v>
      </c>
      <c r="H683" s="3">
        <v>1.31</v>
      </c>
      <c r="I683" s="3">
        <v>256.0</v>
      </c>
      <c r="J683" s="3">
        <v>9462.0</v>
      </c>
    </row>
    <row r="684">
      <c r="A684" s="1" t="s">
        <v>992</v>
      </c>
      <c r="B684" s="3">
        <v>17.1</v>
      </c>
      <c r="C684" s="3">
        <v>67.75</v>
      </c>
      <c r="D684" s="3" t="s">
        <v>739</v>
      </c>
      <c r="E684" s="3">
        <v>8.0</v>
      </c>
      <c r="F684" s="3">
        <v>305.55</v>
      </c>
      <c r="G684" s="3">
        <v>1.24</v>
      </c>
      <c r="H684" s="3">
        <v>26.0</v>
      </c>
      <c r="I684" s="3">
        <v>9463.0</v>
      </c>
      <c r="J684" s="2"/>
    </row>
    <row r="685">
      <c r="A685" s="1" t="s">
        <v>993</v>
      </c>
      <c r="B685" s="3">
        <v>14.47</v>
      </c>
      <c r="C685" s="3" t="s">
        <v>959</v>
      </c>
      <c r="D685" s="3" t="s">
        <v>26</v>
      </c>
      <c r="E685" s="3">
        <v>301.5</v>
      </c>
      <c r="F685" s="3">
        <v>1.38</v>
      </c>
      <c r="G685" s="3">
        <v>249.0</v>
      </c>
      <c r="H685" s="3">
        <v>9463.0</v>
      </c>
      <c r="I685" s="2"/>
      <c r="J685" s="2"/>
    </row>
    <row r="686">
      <c r="A686" s="1" t="s">
        <v>994</v>
      </c>
      <c r="B686" s="3">
        <v>12.25</v>
      </c>
      <c r="C686" s="3" t="s">
        <v>995</v>
      </c>
      <c r="D686" s="3" t="s">
        <v>26</v>
      </c>
      <c r="E686" s="3">
        <v>301.5</v>
      </c>
      <c r="F686" s="3">
        <v>1.59</v>
      </c>
      <c r="G686" s="3">
        <v>262.0</v>
      </c>
      <c r="H686" s="3">
        <v>9465.0</v>
      </c>
      <c r="I686" s="2"/>
      <c r="J686" s="2"/>
    </row>
    <row r="687">
      <c r="A687" s="1" t="s">
        <v>996</v>
      </c>
      <c r="B687" s="3">
        <v>10.89</v>
      </c>
      <c r="C687" s="3" t="s">
        <v>997</v>
      </c>
      <c r="D687" s="3" t="s">
        <v>26</v>
      </c>
      <c r="E687" s="3">
        <v>297.45</v>
      </c>
      <c r="F687" s="3">
        <v>1.59</v>
      </c>
      <c r="G687" s="3">
        <v>246.0</v>
      </c>
      <c r="H687" s="3">
        <v>9467.0</v>
      </c>
      <c r="I687" s="2"/>
      <c r="J687" s="2"/>
    </row>
    <row r="688">
      <c r="A688" s="1" t="s">
        <v>998</v>
      </c>
      <c r="B688" s="3">
        <v>9.52</v>
      </c>
      <c r="C688" s="3" t="s">
        <v>789</v>
      </c>
      <c r="D688" s="3" t="s">
        <v>26</v>
      </c>
      <c r="E688" s="3">
        <v>293.0</v>
      </c>
      <c r="F688" s="3">
        <v>1.72</v>
      </c>
      <c r="G688" s="3">
        <v>234.0</v>
      </c>
      <c r="H688" s="3">
        <v>9468.0</v>
      </c>
      <c r="I688" s="2"/>
      <c r="J688" s="2"/>
    </row>
    <row r="689">
      <c r="A689" s="1" t="s">
        <v>999</v>
      </c>
      <c r="B689" s="3">
        <v>8.41</v>
      </c>
      <c r="C689" s="3" t="s">
        <v>758</v>
      </c>
      <c r="D689" s="3" t="s">
        <v>26</v>
      </c>
      <c r="E689" s="3">
        <v>287.6</v>
      </c>
      <c r="F689" s="3">
        <v>1.86</v>
      </c>
      <c r="G689" s="3">
        <v>228.0</v>
      </c>
      <c r="H689" s="3">
        <v>9467.0</v>
      </c>
      <c r="I689" s="2"/>
      <c r="J689" s="2"/>
    </row>
    <row r="690">
      <c r="A690" s="1" t="s">
        <v>1000</v>
      </c>
      <c r="B690" s="3">
        <v>7.69</v>
      </c>
      <c r="C690" s="3" t="s">
        <v>761</v>
      </c>
      <c r="D690" s="3" t="s">
        <v>26</v>
      </c>
      <c r="E690" s="3">
        <v>283.5</v>
      </c>
      <c r="F690" s="3">
        <v>1.93</v>
      </c>
      <c r="G690" s="3">
        <v>234.0</v>
      </c>
      <c r="H690" s="3">
        <v>9469.0</v>
      </c>
      <c r="I690" s="2"/>
      <c r="J690" s="2"/>
    </row>
    <row r="691">
      <c r="A691" s="1" t="s">
        <v>1001</v>
      </c>
      <c r="B691" s="3">
        <v>7.8</v>
      </c>
      <c r="C691" s="3" t="s">
        <v>761</v>
      </c>
      <c r="D691" s="3" t="s">
        <v>26</v>
      </c>
      <c r="E691" s="3">
        <v>282.55</v>
      </c>
      <c r="F691" s="3">
        <v>1.93</v>
      </c>
      <c r="G691" s="3">
        <v>232.0</v>
      </c>
      <c r="H691" s="3">
        <v>9468.0</v>
      </c>
      <c r="I691" s="2"/>
      <c r="J691" s="2"/>
    </row>
    <row r="692">
      <c r="A692" s="1" t="s">
        <v>1002</v>
      </c>
      <c r="B692" s="3">
        <v>6.75</v>
      </c>
      <c r="C692" s="3" t="s">
        <v>1003</v>
      </c>
      <c r="D692" s="3" t="s">
        <v>26</v>
      </c>
      <c r="E692" s="3">
        <v>281.1</v>
      </c>
      <c r="F692" s="3">
        <v>2.7</v>
      </c>
      <c r="G692" s="3">
        <v>224.0</v>
      </c>
      <c r="H692" s="3">
        <v>9464.0</v>
      </c>
      <c r="I692" s="2"/>
      <c r="J692" s="2"/>
    </row>
    <row r="693">
      <c r="A693" s="1" t="s">
        <v>1004</v>
      </c>
      <c r="B693" s="3">
        <v>6.47</v>
      </c>
      <c r="C693" s="3" t="s">
        <v>761</v>
      </c>
      <c r="D693" s="3" t="s">
        <v>26</v>
      </c>
      <c r="E693" s="3">
        <v>279.85</v>
      </c>
      <c r="F693" s="3">
        <v>2.0</v>
      </c>
      <c r="G693" s="3">
        <v>229.0</v>
      </c>
      <c r="H693" s="3">
        <v>9458.0</v>
      </c>
      <c r="I693" s="2"/>
      <c r="J693" s="2"/>
    </row>
    <row r="694">
      <c r="A694" s="1" t="s">
        <v>1005</v>
      </c>
      <c r="B694" s="3">
        <v>6.17</v>
      </c>
      <c r="C694" s="3" t="s">
        <v>737</v>
      </c>
      <c r="D694" s="3" t="s">
        <v>26</v>
      </c>
      <c r="E694" s="3">
        <v>277.3</v>
      </c>
      <c r="F694" s="3">
        <v>2.0</v>
      </c>
      <c r="G694" s="3">
        <v>229.0</v>
      </c>
      <c r="H694" s="3">
        <v>9458.0</v>
      </c>
      <c r="I694" s="2"/>
      <c r="J694" s="2"/>
    </row>
    <row r="695">
      <c r="A695" s="1" t="s">
        <v>1006</v>
      </c>
      <c r="B695" s="3">
        <v>5.89</v>
      </c>
      <c r="C695" s="3" t="s">
        <v>737</v>
      </c>
      <c r="D695" s="3" t="s">
        <v>26</v>
      </c>
      <c r="E695" s="3">
        <v>276.55</v>
      </c>
      <c r="F695" s="3">
        <v>2.0</v>
      </c>
      <c r="G695" s="3">
        <v>22.0</v>
      </c>
      <c r="H695" s="3">
        <v>9454.0</v>
      </c>
      <c r="I695" s="2"/>
      <c r="J695" s="2"/>
    </row>
    <row r="696">
      <c r="A696" s="1" t="s">
        <v>1007</v>
      </c>
      <c r="B696" s="3">
        <v>5.77</v>
      </c>
      <c r="C696" s="3" t="s">
        <v>1008</v>
      </c>
      <c r="D696" s="3" t="s">
        <v>26</v>
      </c>
      <c r="E696" s="3">
        <v>275.2</v>
      </c>
      <c r="F696" s="3">
        <v>1.86</v>
      </c>
      <c r="G696" s="3">
        <v>215.0</v>
      </c>
      <c r="H696" s="3">
        <v>9451.0</v>
      </c>
      <c r="I696" s="2"/>
      <c r="J696" s="2"/>
    </row>
    <row r="697">
      <c r="A697" s="1" t="s">
        <v>1009</v>
      </c>
      <c r="B697" s="3">
        <v>6.12</v>
      </c>
      <c r="C697" s="3" t="s">
        <v>737</v>
      </c>
      <c r="D697" s="3" t="s">
        <v>26</v>
      </c>
      <c r="E697" s="3">
        <v>275.95</v>
      </c>
      <c r="F697" s="3">
        <v>1.59</v>
      </c>
      <c r="G697" s="3">
        <v>224.0</v>
      </c>
      <c r="H697" s="3">
        <v>9451.0</v>
      </c>
      <c r="I697" s="2"/>
      <c r="J697" s="2"/>
    </row>
    <row r="698">
      <c r="A698" s="1" t="s">
        <v>1010</v>
      </c>
      <c r="B698" s="3">
        <v>4.51</v>
      </c>
      <c r="C698" s="3" t="s">
        <v>144</v>
      </c>
      <c r="D698" s="3" t="s">
        <v>26</v>
      </c>
      <c r="E698" s="3">
        <v>29.1</v>
      </c>
      <c r="F698" s="3">
        <v>1.24</v>
      </c>
      <c r="G698" s="3">
        <v>228.0</v>
      </c>
      <c r="H698" s="3">
        <v>9458.0</v>
      </c>
      <c r="I698" s="2"/>
      <c r="J698" s="2"/>
    </row>
    <row r="699">
      <c r="A699" s="1" t="s">
        <v>1011</v>
      </c>
      <c r="B699" s="3">
        <v>4.71</v>
      </c>
      <c r="C699" s="3">
        <v>95.75</v>
      </c>
      <c r="D699" s="3">
        <v>97.0</v>
      </c>
      <c r="E699" s="3">
        <v>566.15</v>
      </c>
      <c r="F699" s="3">
        <v>27.0</v>
      </c>
      <c r="G699" s="3">
        <v>293.95</v>
      </c>
      <c r="H699" s="3">
        <v>1.38</v>
      </c>
      <c r="I699" s="3">
        <v>224.0</v>
      </c>
      <c r="J699" s="3">
        <v>9458.0</v>
      </c>
    </row>
    <row r="700">
      <c r="A700" s="1" t="s">
        <v>1012</v>
      </c>
      <c r="B700" s="3">
        <v>8.12</v>
      </c>
      <c r="C700" s="3">
        <v>95.8</v>
      </c>
      <c r="D700" s="3">
        <v>277.0</v>
      </c>
      <c r="E700" s="3">
        <v>804.79</v>
      </c>
      <c r="F700" s="3">
        <v>47.0</v>
      </c>
      <c r="G700" s="3">
        <v>297.45</v>
      </c>
      <c r="H700" s="3">
        <v>1.17</v>
      </c>
      <c r="I700" s="3">
        <v>231.0</v>
      </c>
      <c r="J700" s="3">
        <v>9459.0</v>
      </c>
    </row>
    <row r="701">
      <c r="A701" s="1" t="s">
        <v>1013</v>
      </c>
      <c r="B701" s="3">
        <v>11.36</v>
      </c>
      <c r="C701" s="3">
        <v>86.15</v>
      </c>
      <c r="D701" s="3">
        <v>419.0</v>
      </c>
      <c r="E701" s="3">
        <v>842.85</v>
      </c>
      <c r="F701" s="3">
        <v>69.0</v>
      </c>
      <c r="G701" s="3">
        <v>313.3</v>
      </c>
      <c r="H701" s="3">
        <v>1.31</v>
      </c>
      <c r="I701" s="3">
        <v>235.0</v>
      </c>
      <c r="J701" s="3">
        <v>9459.0</v>
      </c>
    </row>
    <row r="702">
      <c r="A702" s="1" t="s">
        <v>1014</v>
      </c>
      <c r="B702" s="3">
        <v>14.36</v>
      </c>
      <c r="C702" s="3">
        <v>74.95</v>
      </c>
      <c r="D702" s="3">
        <v>533.0</v>
      </c>
      <c r="E702" s="3">
        <v>929.99</v>
      </c>
      <c r="F702" s="3">
        <v>65.0</v>
      </c>
      <c r="G702" s="3">
        <v>309.25</v>
      </c>
      <c r="H702" s="3">
        <v>1.86</v>
      </c>
      <c r="I702" s="3">
        <v>237.0</v>
      </c>
      <c r="J702" s="3">
        <v>946.0</v>
      </c>
    </row>
    <row r="703">
      <c r="A703" s="1" t="s">
        <v>1015</v>
      </c>
      <c r="B703" s="3">
        <v>16.43</v>
      </c>
      <c r="C703" s="3">
        <v>65.25</v>
      </c>
      <c r="D703" s="3">
        <v>574.0</v>
      </c>
      <c r="E703" s="3">
        <v>912.26</v>
      </c>
      <c r="F703" s="3">
        <v>78.0</v>
      </c>
      <c r="G703" s="3">
        <v>294.55</v>
      </c>
      <c r="H703" s="3">
        <v>2.34</v>
      </c>
      <c r="I703" s="3">
        <v>242.0</v>
      </c>
      <c r="J703" s="3">
        <v>9456.0</v>
      </c>
    </row>
    <row r="704">
      <c r="A704" s="1" t="s">
        <v>1016</v>
      </c>
      <c r="B704" s="3">
        <v>17.71</v>
      </c>
      <c r="C704" s="3">
        <v>6.95</v>
      </c>
      <c r="D704" s="3">
        <v>549.0</v>
      </c>
      <c r="E704" s="3">
        <v>852.17</v>
      </c>
      <c r="F704" s="3">
        <v>94.0</v>
      </c>
      <c r="G704" s="3">
        <v>294.95</v>
      </c>
      <c r="H704" s="3">
        <v>2.76</v>
      </c>
      <c r="I704" s="3">
        <v>248.0</v>
      </c>
      <c r="J704" s="3">
        <v>945.0</v>
      </c>
    </row>
    <row r="705">
      <c r="A705" s="1" t="s">
        <v>1017</v>
      </c>
      <c r="B705" s="3">
        <v>18.32</v>
      </c>
      <c r="C705" s="3">
        <v>54.95</v>
      </c>
      <c r="D705" s="3">
        <v>478.0</v>
      </c>
      <c r="E705" s="3">
        <v>821.8</v>
      </c>
      <c r="F705" s="3">
        <v>88.0</v>
      </c>
      <c r="G705" s="3">
        <v>3.55</v>
      </c>
      <c r="H705" s="3">
        <v>3.1</v>
      </c>
      <c r="I705" s="3">
        <v>242.0</v>
      </c>
      <c r="J705" s="3">
        <v>9441.0</v>
      </c>
    </row>
    <row r="706">
      <c r="A706" s="1" t="s">
        <v>1018</v>
      </c>
      <c r="B706" s="3">
        <v>18.46</v>
      </c>
      <c r="C706" s="3">
        <v>53.0</v>
      </c>
      <c r="D706" s="3">
        <v>354.0</v>
      </c>
      <c r="E706" s="3">
        <v>743.91</v>
      </c>
      <c r="F706" s="3">
        <v>79.0</v>
      </c>
      <c r="G706" s="3">
        <v>302.5</v>
      </c>
      <c r="H706" s="3">
        <v>3.38</v>
      </c>
      <c r="I706" s="3">
        <v>235.0</v>
      </c>
      <c r="J706" s="3">
        <v>9434.0</v>
      </c>
    </row>
    <row r="707">
      <c r="A707" s="1" t="s">
        <v>1019</v>
      </c>
      <c r="B707" s="3">
        <v>18.1</v>
      </c>
      <c r="C707" s="3">
        <v>56.85</v>
      </c>
      <c r="D707" s="3">
        <v>201.0</v>
      </c>
      <c r="E707" s="3">
        <v>68.28</v>
      </c>
      <c r="F707" s="3">
        <v>47.0</v>
      </c>
      <c r="G707" s="3">
        <v>301.7</v>
      </c>
      <c r="H707" s="3">
        <v>3.17</v>
      </c>
      <c r="I707" s="3">
        <v>241.0</v>
      </c>
      <c r="J707" s="3">
        <v>9433.0</v>
      </c>
    </row>
    <row r="708">
      <c r="A708" s="1" t="s">
        <v>1020</v>
      </c>
      <c r="B708" s="3">
        <v>16.45</v>
      </c>
      <c r="C708" s="3">
        <v>62.95</v>
      </c>
      <c r="D708" s="3">
        <v>15.0</v>
      </c>
      <c r="E708" s="3">
        <v>18.36</v>
      </c>
      <c r="F708" s="3">
        <v>14.0</v>
      </c>
      <c r="G708" s="3">
        <v>299.4</v>
      </c>
      <c r="H708" s="3">
        <v>2.48</v>
      </c>
      <c r="I708" s="3">
        <v>254.0</v>
      </c>
      <c r="J708" s="3">
        <v>9436.0</v>
      </c>
    </row>
    <row r="709">
      <c r="A709" s="1" t="s">
        <v>1021</v>
      </c>
      <c r="B709" s="3">
        <v>14.17</v>
      </c>
      <c r="C709" s="3" t="s">
        <v>450</v>
      </c>
      <c r="D709" s="3" t="s">
        <v>26</v>
      </c>
      <c r="E709" s="3">
        <v>295.5</v>
      </c>
      <c r="F709" s="3">
        <v>2.28</v>
      </c>
      <c r="G709" s="3">
        <v>25.0</v>
      </c>
      <c r="H709" s="3">
        <v>9436.0</v>
      </c>
      <c r="I709" s="2"/>
      <c r="J709" s="2"/>
    </row>
    <row r="710">
      <c r="A710" s="1" t="s">
        <v>1022</v>
      </c>
      <c r="B710" s="3">
        <v>12.46</v>
      </c>
      <c r="C710" s="3" t="s">
        <v>1023</v>
      </c>
      <c r="D710" s="3" t="s">
        <v>26</v>
      </c>
      <c r="E710" s="3">
        <v>29.1</v>
      </c>
      <c r="F710" s="3">
        <v>2.34</v>
      </c>
      <c r="G710" s="3">
        <v>236.0</v>
      </c>
      <c r="H710" s="3">
        <v>9437.0</v>
      </c>
      <c r="I710" s="2"/>
      <c r="J710" s="2"/>
    </row>
    <row r="711">
      <c r="A711" s="1" t="s">
        <v>1024</v>
      </c>
      <c r="B711" s="3">
        <v>11.32</v>
      </c>
      <c r="C711" s="3" t="s">
        <v>907</v>
      </c>
      <c r="D711" s="3" t="s">
        <v>26</v>
      </c>
      <c r="E711" s="3">
        <v>284.65</v>
      </c>
      <c r="F711" s="3">
        <v>2.34</v>
      </c>
      <c r="G711" s="3">
        <v>234.0</v>
      </c>
      <c r="H711" s="3">
        <v>9437.0</v>
      </c>
      <c r="I711" s="2"/>
      <c r="J711" s="2"/>
    </row>
    <row r="712">
      <c r="A712" s="1" t="s">
        <v>1025</v>
      </c>
      <c r="B712" s="3">
        <v>10.53</v>
      </c>
      <c r="C712" s="3" t="s">
        <v>1026</v>
      </c>
      <c r="D712" s="3" t="s">
        <v>26</v>
      </c>
      <c r="E712" s="3">
        <v>283.3</v>
      </c>
      <c r="F712" s="3">
        <v>2.41</v>
      </c>
      <c r="G712" s="3">
        <v>234.0</v>
      </c>
      <c r="H712" s="3">
        <v>9441.0</v>
      </c>
      <c r="I712" s="2"/>
      <c r="J712" s="2"/>
    </row>
    <row r="713">
      <c r="A713" s="1" t="s">
        <v>1027</v>
      </c>
      <c r="B713" s="3">
        <v>10.1</v>
      </c>
      <c r="C713" s="3" t="s">
        <v>164</v>
      </c>
      <c r="D713" s="3" t="s">
        <v>26</v>
      </c>
      <c r="E713" s="3">
        <v>283.1</v>
      </c>
      <c r="F713" s="3">
        <v>2.55</v>
      </c>
      <c r="G713" s="3">
        <v>23.0</v>
      </c>
      <c r="H713" s="3">
        <v>9439.0</v>
      </c>
      <c r="I713" s="2"/>
      <c r="J713" s="2"/>
    </row>
    <row r="714">
      <c r="A714" s="1" t="s">
        <v>1028</v>
      </c>
      <c r="B714" s="3">
        <v>9.87</v>
      </c>
      <c r="C714" s="3" t="s">
        <v>164</v>
      </c>
      <c r="D714" s="3" t="s">
        <v>26</v>
      </c>
      <c r="E714" s="3">
        <v>289.5</v>
      </c>
      <c r="F714" s="3">
        <v>2.69</v>
      </c>
      <c r="G714" s="3">
        <v>226.0</v>
      </c>
      <c r="H714" s="3">
        <v>9437.0</v>
      </c>
      <c r="I714" s="2"/>
      <c r="J714" s="2"/>
    </row>
    <row r="715">
      <c r="A715" s="1" t="s">
        <v>1029</v>
      </c>
      <c r="B715" s="3">
        <v>10.16</v>
      </c>
      <c r="C715" s="3" t="s">
        <v>795</v>
      </c>
      <c r="D715" s="3" t="s">
        <v>26</v>
      </c>
      <c r="E715" s="3">
        <v>319.3</v>
      </c>
      <c r="F715" s="3">
        <v>2.83</v>
      </c>
      <c r="G715" s="3">
        <v>226.0</v>
      </c>
      <c r="H715" s="3">
        <v>9432.0</v>
      </c>
      <c r="I715" s="2"/>
      <c r="J715" s="2"/>
    </row>
    <row r="716">
      <c r="A716" s="1" t="s">
        <v>1030</v>
      </c>
      <c r="B716" s="3">
        <v>10.46</v>
      </c>
      <c r="C716" s="3" t="s">
        <v>795</v>
      </c>
      <c r="D716" s="3" t="s">
        <v>26</v>
      </c>
      <c r="E716" s="3">
        <v>345.75</v>
      </c>
      <c r="F716" s="3">
        <v>3.1</v>
      </c>
      <c r="G716" s="3">
        <v>219.0</v>
      </c>
      <c r="H716" s="3">
        <v>9421.0</v>
      </c>
      <c r="I716" s="2"/>
      <c r="J716" s="2"/>
    </row>
    <row r="717">
      <c r="A717" s="1" t="s">
        <v>1031</v>
      </c>
      <c r="B717" s="3">
        <v>10.67</v>
      </c>
      <c r="C717" s="3" t="s">
        <v>144</v>
      </c>
      <c r="D717" s="3" t="s">
        <v>26</v>
      </c>
      <c r="E717" s="3">
        <v>363.85</v>
      </c>
      <c r="F717" s="3">
        <v>3.45</v>
      </c>
      <c r="G717" s="3">
        <v>216.0</v>
      </c>
      <c r="H717" s="3">
        <v>9408.0</v>
      </c>
      <c r="I717" s="2"/>
      <c r="J717" s="2"/>
    </row>
    <row r="718">
      <c r="A718" s="1" t="s">
        <v>1032</v>
      </c>
      <c r="B718" s="3">
        <v>10.58</v>
      </c>
      <c r="C718" s="3" t="s">
        <v>144</v>
      </c>
      <c r="D718" s="3" t="s">
        <v>26</v>
      </c>
      <c r="E718" s="3">
        <v>359.2</v>
      </c>
      <c r="F718" s="3">
        <v>3.66</v>
      </c>
      <c r="G718" s="3">
        <v>227.0</v>
      </c>
      <c r="H718" s="3">
        <v>9403.0</v>
      </c>
      <c r="I718" s="2"/>
      <c r="J718" s="2"/>
    </row>
    <row r="719">
      <c r="A719" s="1" t="s">
        <v>1033</v>
      </c>
      <c r="B719" s="3">
        <v>10.23</v>
      </c>
      <c r="C719" s="3" t="s">
        <v>795</v>
      </c>
      <c r="D719" s="3" t="s">
        <v>26</v>
      </c>
      <c r="E719" s="3">
        <v>352.6</v>
      </c>
      <c r="F719" s="3">
        <v>4.7</v>
      </c>
      <c r="G719" s="3">
        <v>239.0</v>
      </c>
      <c r="H719" s="3">
        <v>9399.0</v>
      </c>
      <c r="I719" s="2"/>
      <c r="J719" s="2"/>
    </row>
    <row r="720">
      <c r="A720" s="1" t="s">
        <v>1034</v>
      </c>
      <c r="B720" s="3">
        <v>9.95</v>
      </c>
      <c r="C720" s="3" t="s">
        <v>795</v>
      </c>
      <c r="D720" s="3" t="s">
        <v>26</v>
      </c>
      <c r="E720" s="3">
        <v>362.3</v>
      </c>
      <c r="F720" s="3">
        <v>4.21</v>
      </c>
      <c r="G720" s="3">
        <v>248.0</v>
      </c>
      <c r="H720" s="3">
        <v>94.0</v>
      </c>
      <c r="I720" s="2"/>
      <c r="J720" s="2"/>
    </row>
    <row r="721">
      <c r="A721" s="1" t="s">
        <v>1035</v>
      </c>
      <c r="B721" s="3">
        <v>9.65</v>
      </c>
      <c r="C721" s="3" t="s">
        <v>755</v>
      </c>
      <c r="D721" s="3" t="s">
        <v>26</v>
      </c>
      <c r="E721" s="3">
        <v>36.75</v>
      </c>
      <c r="F721" s="3">
        <v>4.21</v>
      </c>
      <c r="G721" s="3">
        <v>241.0</v>
      </c>
      <c r="H721" s="3">
        <v>9398.0</v>
      </c>
      <c r="I721" s="2"/>
      <c r="J721" s="2"/>
    </row>
    <row r="722">
      <c r="A722" s="1" t="s">
        <v>1036</v>
      </c>
      <c r="B722" s="3">
        <v>9.49</v>
      </c>
      <c r="C722" s="3" t="s">
        <v>789</v>
      </c>
      <c r="D722" s="3" t="s">
        <v>26</v>
      </c>
      <c r="E722" s="3">
        <v>355.3</v>
      </c>
      <c r="F722" s="3">
        <v>4.69</v>
      </c>
      <c r="G722" s="3">
        <v>231.0</v>
      </c>
      <c r="H722" s="3">
        <v>9392.0</v>
      </c>
      <c r="I722" s="2"/>
      <c r="J722" s="2"/>
    </row>
    <row r="723">
      <c r="A723" s="1" t="s">
        <v>1037</v>
      </c>
      <c r="B723" s="3">
        <v>9.53</v>
      </c>
      <c r="C723" s="3">
        <v>92.45</v>
      </c>
      <c r="D723" s="3">
        <v>61.0</v>
      </c>
      <c r="E723" s="3">
        <v>94.93</v>
      </c>
      <c r="F723" s="3">
        <v>49.0</v>
      </c>
      <c r="G723" s="3">
        <v>356.85</v>
      </c>
      <c r="H723" s="3">
        <v>5.31</v>
      </c>
      <c r="I723" s="3">
        <v>236.0</v>
      </c>
      <c r="J723" s="3">
        <v>939.0</v>
      </c>
    </row>
    <row r="724">
      <c r="A724" s="1" t="s">
        <v>1038</v>
      </c>
      <c r="B724" s="3">
        <v>9.84</v>
      </c>
      <c r="C724" s="3">
        <v>92.5</v>
      </c>
      <c r="D724" s="3">
        <v>214.0</v>
      </c>
      <c r="E724" s="3">
        <v>325.38</v>
      </c>
      <c r="F724" s="3">
        <v>12.0</v>
      </c>
      <c r="G724" s="3">
        <v>359.95</v>
      </c>
      <c r="H724" s="3">
        <v>4.97</v>
      </c>
      <c r="I724" s="3">
        <v>245.0</v>
      </c>
      <c r="J724" s="3">
        <v>9396.0</v>
      </c>
    </row>
    <row r="725">
      <c r="A725" s="1" t="s">
        <v>1039</v>
      </c>
      <c r="B725" s="3">
        <v>10.25</v>
      </c>
      <c r="C725" s="3">
        <v>83.0</v>
      </c>
      <c r="D725" s="3">
        <v>336.0</v>
      </c>
      <c r="E725" s="3">
        <v>379.77</v>
      </c>
      <c r="F725" s="3">
        <v>177.0</v>
      </c>
      <c r="G725" s="3">
        <v>342.35</v>
      </c>
      <c r="H725" s="3">
        <v>5.52</v>
      </c>
      <c r="I725" s="3">
        <v>258.0</v>
      </c>
      <c r="J725" s="3">
        <v>9398.0</v>
      </c>
    </row>
    <row r="726">
      <c r="A726" s="1" t="s">
        <v>1040</v>
      </c>
      <c r="B726" s="3">
        <v>10.94</v>
      </c>
      <c r="C726" s="3">
        <v>77.2</v>
      </c>
      <c r="D726" s="3">
        <v>492.0</v>
      </c>
      <c r="E726" s="3">
        <v>704.25</v>
      </c>
      <c r="F726" s="3">
        <v>135.0</v>
      </c>
      <c r="G726" s="3">
        <v>291.65</v>
      </c>
      <c r="H726" s="3">
        <v>5.79</v>
      </c>
      <c r="I726" s="3">
        <v>261.0</v>
      </c>
      <c r="J726" s="3">
        <v>9397.0</v>
      </c>
    </row>
    <row r="727">
      <c r="A727" s="1" t="s">
        <v>1041</v>
      </c>
      <c r="B727" s="3">
        <v>11.54</v>
      </c>
      <c r="C727" s="3">
        <v>66.75</v>
      </c>
      <c r="D727" s="3">
        <v>503.0</v>
      </c>
      <c r="E727" s="3">
        <v>569.74</v>
      </c>
      <c r="F727" s="3">
        <v>191.0</v>
      </c>
      <c r="G727" s="3">
        <v>294.95</v>
      </c>
      <c r="H727" s="3">
        <v>6.7</v>
      </c>
      <c r="I727" s="3">
        <v>261.0</v>
      </c>
      <c r="J727" s="3">
        <v>9392.0</v>
      </c>
    </row>
    <row r="728">
      <c r="A728" s="1" t="s">
        <v>1042</v>
      </c>
      <c r="B728" s="3">
        <v>11.66</v>
      </c>
      <c r="C728" s="3">
        <v>59.7</v>
      </c>
      <c r="D728" s="3">
        <v>526.0</v>
      </c>
      <c r="E728" s="3">
        <v>715.63</v>
      </c>
      <c r="F728" s="3">
        <v>141.0</v>
      </c>
      <c r="G728" s="3">
        <v>313.7</v>
      </c>
      <c r="H728" s="3">
        <v>6.69</v>
      </c>
      <c r="I728" s="3">
        <v>265.0</v>
      </c>
      <c r="J728" s="3">
        <v>9385.0</v>
      </c>
    </row>
    <row r="729">
      <c r="A729" s="1" t="s">
        <v>1043</v>
      </c>
      <c r="B729" s="3">
        <v>11.73</v>
      </c>
      <c r="C729" s="3">
        <v>57.55</v>
      </c>
      <c r="D729" s="3">
        <v>245.0</v>
      </c>
      <c r="E729" s="3">
        <v>48.5</v>
      </c>
      <c r="F729" s="3">
        <v>222.0</v>
      </c>
      <c r="G729" s="3">
        <v>324.95</v>
      </c>
      <c r="H729" s="3">
        <v>7.3</v>
      </c>
      <c r="I729" s="3">
        <v>268.0</v>
      </c>
      <c r="J729" s="3">
        <v>9379.0</v>
      </c>
    </row>
    <row r="730">
      <c r="A730" s="1" t="s">
        <v>1044</v>
      </c>
      <c r="B730" s="3">
        <v>11.48</v>
      </c>
      <c r="C730" s="3">
        <v>55.4</v>
      </c>
      <c r="D730" s="3">
        <v>22.0</v>
      </c>
      <c r="E730" s="3">
        <v>112.37</v>
      </c>
      <c r="F730" s="3">
        <v>178.0</v>
      </c>
      <c r="G730" s="3">
        <v>314.1</v>
      </c>
      <c r="H730" s="3">
        <v>6.97</v>
      </c>
      <c r="I730" s="3">
        <v>27.0</v>
      </c>
      <c r="J730" s="3">
        <v>9378.0</v>
      </c>
    </row>
    <row r="731">
      <c r="A731" s="1" t="s">
        <v>1045</v>
      </c>
      <c r="B731" s="3">
        <v>10.91</v>
      </c>
      <c r="C731" s="3">
        <v>59.6</v>
      </c>
      <c r="D731" s="3">
        <v>184.0</v>
      </c>
      <c r="E731" s="3">
        <v>477.51</v>
      </c>
      <c r="F731" s="3">
        <v>74.0</v>
      </c>
      <c r="G731" s="3">
        <v>317.4</v>
      </c>
      <c r="H731" s="3">
        <v>5.93</v>
      </c>
      <c r="I731" s="3">
        <v>268.0</v>
      </c>
      <c r="J731" s="3">
        <v>938.0</v>
      </c>
    </row>
    <row r="732">
      <c r="A732" s="1" t="s">
        <v>1046</v>
      </c>
      <c r="B732" s="3">
        <v>10.24</v>
      </c>
      <c r="C732" s="3">
        <v>61.75</v>
      </c>
      <c r="D732" s="3" t="s">
        <v>871</v>
      </c>
      <c r="E732" s="3">
        <v>5.0</v>
      </c>
      <c r="F732" s="3">
        <v>308.85</v>
      </c>
      <c r="G732" s="3">
        <v>5.79</v>
      </c>
      <c r="H732" s="3">
        <v>264.0</v>
      </c>
      <c r="I732" s="3">
        <v>9379.0</v>
      </c>
      <c r="J732" s="2"/>
    </row>
    <row r="733">
      <c r="A733" s="1" t="s">
        <v>1047</v>
      </c>
      <c r="B733" s="3">
        <v>9.47</v>
      </c>
      <c r="C733" s="3" t="s">
        <v>1048</v>
      </c>
      <c r="D733" s="3" t="s">
        <v>26</v>
      </c>
      <c r="E733" s="3">
        <v>295.5</v>
      </c>
      <c r="F733" s="3">
        <v>5.52</v>
      </c>
      <c r="G733" s="3">
        <v>258.0</v>
      </c>
      <c r="H733" s="3">
        <v>9379.0</v>
      </c>
      <c r="I733" s="2"/>
      <c r="J733" s="2"/>
    </row>
    <row r="734">
      <c r="A734" s="1" t="s">
        <v>1049</v>
      </c>
      <c r="B734" s="3">
        <v>9.33</v>
      </c>
      <c r="C734" s="3" t="s">
        <v>875</v>
      </c>
      <c r="D734" s="3" t="s">
        <v>26</v>
      </c>
      <c r="E734" s="3">
        <v>296.5</v>
      </c>
      <c r="F734" s="3">
        <v>5.79</v>
      </c>
      <c r="G734" s="3">
        <v>262.0</v>
      </c>
      <c r="H734" s="3">
        <v>9384.0</v>
      </c>
      <c r="I734" s="2"/>
      <c r="J734" s="2"/>
    </row>
    <row r="735">
      <c r="A735" s="1" t="s">
        <v>1050</v>
      </c>
      <c r="B735" s="3">
        <v>9.17</v>
      </c>
      <c r="C735" s="3" t="s">
        <v>1051</v>
      </c>
      <c r="D735" s="3" t="s">
        <v>26</v>
      </c>
      <c r="E735" s="3">
        <v>307.1</v>
      </c>
      <c r="F735" s="3">
        <v>5.72</v>
      </c>
      <c r="G735" s="3">
        <v>264.0</v>
      </c>
      <c r="H735" s="3">
        <v>9385.0</v>
      </c>
      <c r="I735" s="2"/>
      <c r="J735" s="2"/>
    </row>
    <row r="736">
      <c r="A736" s="1" t="s">
        <v>1052</v>
      </c>
      <c r="B736" s="3">
        <v>8.97</v>
      </c>
      <c r="C736" s="3" t="s">
        <v>1053</v>
      </c>
      <c r="D736" s="3" t="s">
        <v>26</v>
      </c>
      <c r="E736" s="3">
        <v>316.2</v>
      </c>
      <c r="F736" s="3">
        <v>5.52</v>
      </c>
      <c r="G736" s="3">
        <v>264.0</v>
      </c>
      <c r="H736" s="3">
        <v>9385.0</v>
      </c>
      <c r="I736" s="2"/>
      <c r="J736" s="2"/>
    </row>
    <row r="737">
      <c r="A737" s="1" t="s">
        <v>1054</v>
      </c>
      <c r="B737" s="3">
        <v>8.57</v>
      </c>
      <c r="C737" s="3" t="s">
        <v>873</v>
      </c>
      <c r="D737" s="3" t="s">
        <v>26</v>
      </c>
      <c r="E737" s="3">
        <v>307.9</v>
      </c>
      <c r="F737" s="3">
        <v>5.52</v>
      </c>
      <c r="G737" s="3">
        <v>265.0</v>
      </c>
      <c r="H737" s="3">
        <v>9389.0</v>
      </c>
      <c r="I737" s="2"/>
      <c r="J737" s="2"/>
    </row>
    <row r="738">
      <c r="A738" s="1" t="s">
        <v>1055</v>
      </c>
      <c r="B738" s="3">
        <v>8.1</v>
      </c>
      <c r="C738" s="3" t="s">
        <v>1056</v>
      </c>
      <c r="D738" s="3" t="s">
        <v>26</v>
      </c>
      <c r="E738" s="3">
        <v>296.85</v>
      </c>
      <c r="F738" s="3">
        <v>5.1</v>
      </c>
      <c r="G738" s="3">
        <v>265.0</v>
      </c>
      <c r="H738" s="3">
        <v>9392.0</v>
      </c>
      <c r="I738" s="2"/>
      <c r="J738" s="2"/>
    </row>
    <row r="739">
      <c r="A739" s="1" t="s">
        <v>1057</v>
      </c>
      <c r="B739" s="3">
        <v>7.94</v>
      </c>
      <c r="C739" s="3" t="s">
        <v>1056</v>
      </c>
      <c r="D739" s="3" t="s">
        <v>26</v>
      </c>
      <c r="E739" s="3">
        <v>315.25</v>
      </c>
      <c r="F739" s="3">
        <v>4.83</v>
      </c>
      <c r="G739" s="3">
        <v>263.0</v>
      </c>
      <c r="H739" s="3">
        <v>9395.0</v>
      </c>
      <c r="I739" s="2"/>
      <c r="J739" s="2"/>
    </row>
    <row r="740">
      <c r="A740" s="1" t="s">
        <v>1058</v>
      </c>
      <c r="B740" s="3">
        <v>7.84</v>
      </c>
      <c r="C740" s="3" t="s">
        <v>1056</v>
      </c>
      <c r="D740" s="3" t="s">
        <v>26</v>
      </c>
      <c r="E740" s="3">
        <v>32.4</v>
      </c>
      <c r="F740" s="3">
        <v>4.69</v>
      </c>
      <c r="G740" s="3">
        <v>261.0</v>
      </c>
      <c r="H740" s="3">
        <v>9394.0</v>
      </c>
      <c r="I740" s="2"/>
      <c r="J740" s="2"/>
    </row>
    <row r="741">
      <c r="A741" s="1" t="s">
        <v>1059</v>
      </c>
      <c r="B741" s="3">
        <v>7.68</v>
      </c>
      <c r="C741" s="3" t="s">
        <v>1060</v>
      </c>
      <c r="D741" s="3" t="s">
        <v>26</v>
      </c>
      <c r="E741" s="3">
        <v>312.75</v>
      </c>
      <c r="F741" s="3">
        <v>4.69</v>
      </c>
      <c r="G741" s="3">
        <v>26.0</v>
      </c>
      <c r="H741" s="3">
        <v>9392.0</v>
      </c>
      <c r="I741" s="2"/>
      <c r="J741" s="2"/>
    </row>
    <row r="742">
      <c r="A742" s="1" t="s">
        <v>1061</v>
      </c>
      <c r="B742" s="3">
        <v>7.7</v>
      </c>
      <c r="C742" s="3" t="s">
        <v>1062</v>
      </c>
      <c r="D742" s="3" t="s">
        <v>26</v>
      </c>
      <c r="E742" s="3">
        <v>328.6</v>
      </c>
      <c r="F742" s="3">
        <v>4.69</v>
      </c>
      <c r="G742" s="3">
        <v>261.0</v>
      </c>
      <c r="H742" s="3">
        <v>9392.0</v>
      </c>
      <c r="I742" s="2"/>
      <c r="J742" s="2"/>
    </row>
    <row r="743">
      <c r="A743" s="1" t="s">
        <v>1063</v>
      </c>
      <c r="B743" s="3">
        <v>7.54</v>
      </c>
      <c r="C743" s="3" t="s">
        <v>1060</v>
      </c>
      <c r="D743" s="3" t="s">
        <v>26</v>
      </c>
      <c r="E743" s="3">
        <v>326.85</v>
      </c>
      <c r="F743" s="3">
        <v>4.55</v>
      </c>
      <c r="G743" s="3">
        <v>259.0</v>
      </c>
      <c r="H743" s="3">
        <v>9389.0</v>
      </c>
      <c r="I743" s="2"/>
      <c r="J743" s="2"/>
    </row>
    <row r="744">
      <c r="A744" s="1" t="s">
        <v>1064</v>
      </c>
      <c r="B744" s="3">
        <v>7.44</v>
      </c>
      <c r="C744" s="3" t="s">
        <v>1060</v>
      </c>
      <c r="D744" s="3" t="s">
        <v>26</v>
      </c>
      <c r="E744" s="3">
        <v>327.5</v>
      </c>
      <c r="F744" s="3">
        <v>4.55</v>
      </c>
      <c r="G744" s="3">
        <v>262.0</v>
      </c>
      <c r="H744" s="3">
        <v>9392.0</v>
      </c>
      <c r="I744" s="2"/>
      <c r="J744" s="2"/>
    </row>
    <row r="745">
      <c r="A745" s="1" t="s">
        <v>1065</v>
      </c>
      <c r="B745" s="3">
        <v>7.45</v>
      </c>
      <c r="C745" s="3" t="s">
        <v>1066</v>
      </c>
      <c r="D745" s="3" t="s">
        <v>26</v>
      </c>
      <c r="E745" s="3">
        <v>335.95</v>
      </c>
      <c r="F745" s="3">
        <v>4.41</v>
      </c>
      <c r="G745" s="3">
        <v>262.0</v>
      </c>
      <c r="H745" s="3">
        <v>9396.0</v>
      </c>
      <c r="I745" s="2"/>
      <c r="J745" s="2"/>
    </row>
    <row r="746">
      <c r="A746" s="1" t="s">
        <v>1067</v>
      </c>
      <c r="B746" s="3">
        <v>7.34</v>
      </c>
      <c r="C746" s="3" t="s">
        <v>1066</v>
      </c>
      <c r="D746" s="3" t="s">
        <v>26</v>
      </c>
      <c r="E746" s="3">
        <v>33.35</v>
      </c>
      <c r="F746" s="3">
        <v>5.38</v>
      </c>
      <c r="G746" s="3">
        <v>261.0</v>
      </c>
      <c r="H746" s="3">
        <v>9401.0</v>
      </c>
      <c r="I746" s="2"/>
      <c r="J746" s="2"/>
    </row>
    <row r="747">
      <c r="A747" s="1" t="s">
        <v>1068</v>
      </c>
      <c r="B747" s="3">
        <v>7.49</v>
      </c>
      <c r="C747" s="3">
        <v>85.8</v>
      </c>
      <c r="D747" s="3" t="s">
        <v>1069</v>
      </c>
      <c r="E747" s="3">
        <v>12.0</v>
      </c>
      <c r="F747" s="3">
        <v>341.95</v>
      </c>
      <c r="G747" s="3">
        <v>4.76</v>
      </c>
      <c r="H747" s="3">
        <v>257.0</v>
      </c>
      <c r="I747" s="3">
        <v>9404.0</v>
      </c>
      <c r="J747" s="2"/>
    </row>
    <row r="748">
      <c r="A748" s="1" t="s">
        <v>1070</v>
      </c>
      <c r="B748" s="3">
        <v>8.1</v>
      </c>
      <c r="C748" s="3">
        <v>85.85</v>
      </c>
      <c r="D748" s="3">
        <v>148.0</v>
      </c>
      <c r="E748" s="3">
        <v>65.5</v>
      </c>
      <c r="F748" s="3">
        <v>129.0</v>
      </c>
      <c r="G748" s="3">
        <v>344.1</v>
      </c>
      <c r="H748" s="3">
        <v>5.31</v>
      </c>
      <c r="I748" s="3">
        <v>26.0</v>
      </c>
      <c r="J748" s="3">
        <v>9407.0</v>
      </c>
    </row>
    <row r="749">
      <c r="A749" s="1" t="s">
        <v>1071</v>
      </c>
      <c r="B749" s="3">
        <v>8.31</v>
      </c>
      <c r="C749" s="3">
        <v>85.9</v>
      </c>
      <c r="D749" s="3" t="s">
        <v>289</v>
      </c>
      <c r="E749" s="3">
        <v>75.0</v>
      </c>
      <c r="F749" s="3">
        <v>346.2</v>
      </c>
      <c r="G749" s="3">
        <v>5.17</v>
      </c>
      <c r="H749" s="3">
        <v>255.0</v>
      </c>
      <c r="I749" s="3">
        <v>9412.0</v>
      </c>
      <c r="J749" s="2"/>
    </row>
    <row r="750">
      <c r="A750" s="1" t="s">
        <v>1072</v>
      </c>
      <c r="B750" s="3">
        <v>8.68</v>
      </c>
      <c r="C750" s="3">
        <v>89.1</v>
      </c>
      <c r="D750" s="3">
        <v>171.0</v>
      </c>
      <c r="E750" s="3">
        <v>1.96</v>
      </c>
      <c r="F750" s="3">
        <v>17.0</v>
      </c>
      <c r="G750" s="3">
        <v>348.35</v>
      </c>
      <c r="H750" s="3">
        <v>4.76</v>
      </c>
      <c r="I750" s="3">
        <v>25.0</v>
      </c>
      <c r="J750" s="3">
        <v>9412.0</v>
      </c>
    </row>
    <row r="751">
      <c r="A751" s="1" t="s">
        <v>1073</v>
      </c>
      <c r="B751" s="3">
        <v>9.3</v>
      </c>
      <c r="C751" s="3">
        <v>85.95</v>
      </c>
      <c r="D751" s="3" t="s">
        <v>1074</v>
      </c>
      <c r="E751" s="3">
        <v>153.0</v>
      </c>
      <c r="F751" s="3">
        <v>349.7</v>
      </c>
      <c r="G751" s="3">
        <v>4.69</v>
      </c>
      <c r="H751" s="3">
        <v>248.0</v>
      </c>
      <c r="I751" s="3">
        <v>9409.0</v>
      </c>
      <c r="J751" s="2"/>
    </row>
    <row r="752">
      <c r="A752" s="1" t="s">
        <v>1075</v>
      </c>
      <c r="B752" s="3">
        <v>9.78</v>
      </c>
      <c r="C752" s="3">
        <v>79.95</v>
      </c>
      <c r="D752" s="3" t="s">
        <v>287</v>
      </c>
      <c r="E752" s="3">
        <v>102.0</v>
      </c>
      <c r="F752" s="3">
        <v>351.45</v>
      </c>
      <c r="G752" s="3">
        <v>6.21</v>
      </c>
      <c r="H752" s="3">
        <v>253.0</v>
      </c>
      <c r="I752" s="3">
        <v>9403.0</v>
      </c>
      <c r="J752" s="2"/>
    </row>
    <row r="753">
      <c r="A753" s="1" t="s">
        <v>1076</v>
      </c>
      <c r="B753" s="3">
        <v>9.92</v>
      </c>
      <c r="C753" s="3">
        <v>79.95</v>
      </c>
      <c r="D753" s="3" t="s">
        <v>1077</v>
      </c>
      <c r="E753" s="3">
        <v>81.0</v>
      </c>
      <c r="F753" s="3">
        <v>353.75</v>
      </c>
      <c r="G753" s="3">
        <v>5.79</v>
      </c>
      <c r="H753" s="3">
        <v>251.0</v>
      </c>
      <c r="I753" s="3">
        <v>9401.0</v>
      </c>
      <c r="J753" s="2"/>
    </row>
    <row r="754">
      <c r="A754" s="1" t="s">
        <v>1078</v>
      </c>
      <c r="B754" s="3">
        <v>10.8</v>
      </c>
      <c r="C754" s="3">
        <v>82.95</v>
      </c>
      <c r="D754" s="3">
        <v>231.0</v>
      </c>
      <c r="E754" s="3">
        <v>134.96</v>
      </c>
      <c r="F754" s="3">
        <v>18.0</v>
      </c>
      <c r="G754" s="3">
        <v>354.55</v>
      </c>
      <c r="H754" s="3">
        <v>5.52</v>
      </c>
      <c r="I754" s="3">
        <v>246.0</v>
      </c>
      <c r="J754" s="3">
        <v>9397.0</v>
      </c>
    </row>
    <row r="755">
      <c r="A755" s="1" t="s">
        <v>1079</v>
      </c>
      <c r="B755" s="3">
        <v>10.88</v>
      </c>
      <c r="C755" s="3">
        <v>91.23</v>
      </c>
      <c r="D755" s="3">
        <v>166.0</v>
      </c>
      <c r="E755" s="3">
        <v>315.73</v>
      </c>
      <c r="F755" s="3">
        <v>92.0</v>
      </c>
      <c r="G755" s="3">
        <v>362.57</v>
      </c>
      <c r="H755" s="3">
        <v>5.23</v>
      </c>
      <c r="I755" s="3">
        <v>24.0</v>
      </c>
      <c r="J755" s="3">
        <v>9396.0</v>
      </c>
    </row>
    <row r="756">
      <c r="A756" s="1" t="s">
        <v>1080</v>
      </c>
      <c r="B756" s="3">
        <v>10.8</v>
      </c>
      <c r="C756" s="3">
        <v>91.35</v>
      </c>
      <c r="D756" s="3" t="s">
        <v>845</v>
      </c>
      <c r="E756" s="3">
        <v>3.0</v>
      </c>
      <c r="F756" s="3">
        <v>361.9</v>
      </c>
      <c r="G756" s="3">
        <v>5.18</v>
      </c>
      <c r="H756" s="3">
        <v>239.0</v>
      </c>
      <c r="I756" s="3">
        <v>9395.0</v>
      </c>
      <c r="J756" s="2"/>
    </row>
    <row r="757">
      <c r="A757" s="1" t="s">
        <v>1081</v>
      </c>
      <c r="B757" s="3">
        <v>10.72</v>
      </c>
      <c r="C757" s="3" t="s">
        <v>1082</v>
      </c>
      <c r="D757" s="3" t="s">
        <v>26</v>
      </c>
      <c r="E757" s="3">
        <v>361.24</v>
      </c>
      <c r="F757" s="3">
        <v>5.13</v>
      </c>
      <c r="G757" s="3">
        <v>239.0</v>
      </c>
      <c r="H757" s="3">
        <v>9392.0</v>
      </c>
      <c r="I757" s="2"/>
      <c r="J757" s="2"/>
    </row>
    <row r="758">
      <c r="A758" s="1" t="s">
        <v>1083</v>
      </c>
      <c r="B758" s="3">
        <v>10.64</v>
      </c>
      <c r="C758" s="3" t="s">
        <v>1084</v>
      </c>
      <c r="D758" s="3" t="s">
        <v>26</v>
      </c>
      <c r="E758" s="3">
        <v>36.58</v>
      </c>
      <c r="F758" s="3">
        <v>5.8</v>
      </c>
      <c r="G758" s="3">
        <v>244.0</v>
      </c>
      <c r="H758" s="3">
        <v>939.0</v>
      </c>
      <c r="I758" s="2"/>
      <c r="J758" s="2"/>
    </row>
    <row r="759">
      <c r="A759" s="1" t="s">
        <v>1085</v>
      </c>
      <c r="B759" s="3">
        <v>10.56</v>
      </c>
      <c r="C759" s="3" t="s">
        <v>1086</v>
      </c>
      <c r="D759" s="3" t="s">
        <v>26</v>
      </c>
      <c r="E759" s="3">
        <v>359.91</v>
      </c>
      <c r="F759" s="3">
        <v>5.3</v>
      </c>
      <c r="G759" s="3">
        <v>245.0</v>
      </c>
      <c r="H759" s="3">
        <v>9388.0</v>
      </c>
      <c r="I759" s="2"/>
      <c r="J759" s="2"/>
    </row>
    <row r="760">
      <c r="A760" s="1" t="s">
        <v>1087</v>
      </c>
      <c r="B760" s="3">
        <v>10.48</v>
      </c>
      <c r="C760" s="3" t="s">
        <v>1088</v>
      </c>
      <c r="D760" s="3" t="s">
        <v>26</v>
      </c>
      <c r="E760" s="3">
        <v>359.25</v>
      </c>
      <c r="F760" s="3">
        <v>4.98</v>
      </c>
      <c r="G760" s="3">
        <v>25.0</v>
      </c>
      <c r="H760" s="3">
        <v>9389.0</v>
      </c>
      <c r="I760" s="2"/>
      <c r="J760" s="2"/>
    </row>
    <row r="761">
      <c r="A761" s="1" t="s">
        <v>1089</v>
      </c>
      <c r="B761" s="3">
        <v>10.4</v>
      </c>
      <c r="C761" s="3" t="s">
        <v>1090</v>
      </c>
      <c r="D761" s="3" t="s">
        <v>26</v>
      </c>
      <c r="E761" s="3">
        <v>358.58</v>
      </c>
      <c r="F761" s="3">
        <v>4.93</v>
      </c>
      <c r="G761" s="3">
        <v>254.0</v>
      </c>
      <c r="H761" s="3">
        <v>9392.0</v>
      </c>
      <c r="I761" s="2"/>
      <c r="J761" s="2"/>
    </row>
    <row r="762">
      <c r="A762" s="1" t="s">
        <v>1091</v>
      </c>
      <c r="B762" s="3">
        <v>10.32</v>
      </c>
      <c r="C762" s="3" t="s">
        <v>164</v>
      </c>
      <c r="D762" s="3" t="s">
        <v>26</v>
      </c>
      <c r="E762" s="3">
        <v>357.92</v>
      </c>
      <c r="F762" s="3">
        <v>4.88</v>
      </c>
      <c r="G762" s="3">
        <v>255.0</v>
      </c>
      <c r="H762" s="3">
        <v>9393.0</v>
      </c>
      <c r="I762" s="2"/>
      <c r="J762" s="2"/>
    </row>
    <row r="763">
      <c r="A763" s="1" t="s">
        <v>1092</v>
      </c>
      <c r="B763" s="3">
        <v>10.24</v>
      </c>
      <c r="C763" s="3" t="s">
        <v>1093</v>
      </c>
      <c r="D763" s="3" t="s">
        <v>26</v>
      </c>
      <c r="E763" s="3">
        <v>357.25</v>
      </c>
      <c r="F763" s="3">
        <v>4.83</v>
      </c>
      <c r="G763" s="3">
        <v>258.0</v>
      </c>
      <c r="H763" s="3">
        <v>9396.0</v>
      </c>
      <c r="I763" s="2"/>
      <c r="J763" s="2"/>
    </row>
    <row r="764">
      <c r="A764" s="1" t="s">
        <v>1094</v>
      </c>
      <c r="B764" s="3">
        <v>10.16</v>
      </c>
      <c r="C764" s="3" t="s">
        <v>1095</v>
      </c>
      <c r="D764" s="3" t="s">
        <v>26</v>
      </c>
      <c r="E764" s="3">
        <v>356.59</v>
      </c>
      <c r="F764" s="3">
        <v>4.78</v>
      </c>
      <c r="G764" s="3">
        <v>258.0</v>
      </c>
      <c r="H764" s="3">
        <v>9397.0</v>
      </c>
      <c r="I764" s="2"/>
      <c r="J764" s="2"/>
    </row>
    <row r="765">
      <c r="A765" s="1" t="s">
        <v>1096</v>
      </c>
      <c r="B765" s="3">
        <v>10.8</v>
      </c>
      <c r="C765" s="3" t="s">
        <v>1097</v>
      </c>
      <c r="D765" s="3" t="s">
        <v>26</v>
      </c>
      <c r="E765" s="3">
        <v>355.92</v>
      </c>
      <c r="F765" s="3">
        <v>4.73</v>
      </c>
      <c r="G765" s="3">
        <v>256.0</v>
      </c>
      <c r="H765" s="3">
        <v>9394.0</v>
      </c>
      <c r="I765" s="2"/>
      <c r="J765" s="2"/>
    </row>
    <row r="766">
      <c r="A766" s="1" t="s">
        <v>1098</v>
      </c>
      <c r="B766" s="3">
        <v>10.0</v>
      </c>
      <c r="C766" s="3" t="s">
        <v>1099</v>
      </c>
      <c r="D766" s="3" t="s">
        <v>26</v>
      </c>
      <c r="E766" s="3">
        <v>355.26</v>
      </c>
      <c r="F766" s="3">
        <v>4.69</v>
      </c>
      <c r="G766" s="3">
        <v>255.0</v>
      </c>
      <c r="H766" s="3">
        <v>9393.0</v>
      </c>
      <c r="I766" s="2"/>
      <c r="J766" s="2"/>
    </row>
    <row r="767">
      <c r="A767" s="1" t="s">
        <v>1100</v>
      </c>
      <c r="B767" s="3">
        <v>9.92</v>
      </c>
      <c r="C767" s="3" t="s">
        <v>1101</v>
      </c>
      <c r="D767" s="3" t="s">
        <v>26</v>
      </c>
      <c r="E767" s="3">
        <v>354.59</v>
      </c>
      <c r="F767" s="3">
        <v>4.64</v>
      </c>
      <c r="G767" s="3">
        <v>254.0</v>
      </c>
      <c r="H767" s="3">
        <v>9394.0</v>
      </c>
      <c r="I767" s="2"/>
      <c r="J767" s="2"/>
    </row>
    <row r="768">
      <c r="A768" s="1" t="s">
        <v>1102</v>
      </c>
      <c r="B768" s="3">
        <v>9.84</v>
      </c>
      <c r="C768" s="3" t="s">
        <v>1103</v>
      </c>
      <c r="D768" s="3" t="s">
        <v>26</v>
      </c>
      <c r="E768" s="3">
        <v>353.93</v>
      </c>
      <c r="F768" s="3">
        <v>4.59</v>
      </c>
      <c r="G768" s="3">
        <v>252.0</v>
      </c>
      <c r="H768" s="3">
        <v>9395.0</v>
      </c>
      <c r="I768" s="2"/>
      <c r="J768" s="2"/>
    </row>
    <row r="769">
      <c r="A769" s="1" t="s">
        <v>1104</v>
      </c>
      <c r="B769" s="3">
        <v>9.76</v>
      </c>
      <c r="C769" s="3" t="s">
        <v>1105</v>
      </c>
      <c r="D769" s="3" t="s">
        <v>26</v>
      </c>
      <c r="E769" s="3">
        <v>353.26</v>
      </c>
      <c r="F769" s="3">
        <v>4.54</v>
      </c>
      <c r="G769" s="3">
        <v>251.0</v>
      </c>
      <c r="H769" s="3">
        <v>9398.0</v>
      </c>
      <c r="I769" s="2"/>
      <c r="J769" s="2"/>
    </row>
    <row r="770">
      <c r="A770" s="1" t="s">
        <v>1106</v>
      </c>
      <c r="B770" s="3">
        <v>9.69</v>
      </c>
      <c r="C770" s="3" t="s">
        <v>1107</v>
      </c>
      <c r="D770" s="3" t="s">
        <v>26</v>
      </c>
      <c r="E770" s="3">
        <v>352.6</v>
      </c>
      <c r="F770" s="3">
        <v>4.49</v>
      </c>
      <c r="G770" s="3">
        <v>248.0</v>
      </c>
      <c r="H770" s="3">
        <v>9404.0</v>
      </c>
      <c r="I770" s="2"/>
      <c r="J770" s="2"/>
    </row>
    <row r="771">
      <c r="A771" s="1" t="s">
        <v>1108</v>
      </c>
      <c r="B771" s="3">
        <v>8.74</v>
      </c>
      <c r="C771" s="3">
        <v>89.1</v>
      </c>
      <c r="D771" s="3">
        <v>86.0</v>
      </c>
      <c r="E771" s="3">
        <v>279.81</v>
      </c>
      <c r="F771" s="3">
        <v>49.0</v>
      </c>
      <c r="G771" s="3">
        <v>334.4</v>
      </c>
      <c r="H771" s="3">
        <v>3.93</v>
      </c>
      <c r="I771" s="3">
        <v>249.0</v>
      </c>
      <c r="J771" s="3">
        <v>9409.0</v>
      </c>
    </row>
    <row r="772">
      <c r="A772" s="1" t="s">
        <v>1109</v>
      </c>
      <c r="B772" s="3">
        <v>8.85</v>
      </c>
      <c r="C772" s="3">
        <v>85.95</v>
      </c>
      <c r="D772" s="3">
        <v>249.0</v>
      </c>
      <c r="E772" s="3">
        <v>504.45</v>
      </c>
      <c r="F772" s="3">
        <v>1.0</v>
      </c>
      <c r="G772" s="3">
        <v>344.3</v>
      </c>
      <c r="H772" s="3">
        <v>4.55</v>
      </c>
      <c r="I772" s="3">
        <v>255.0</v>
      </c>
      <c r="J772" s="3">
        <v>9415.0</v>
      </c>
    </row>
    <row r="773">
      <c r="A773" s="1" t="s">
        <v>1110</v>
      </c>
      <c r="B773" s="3">
        <v>9.32</v>
      </c>
      <c r="C773" s="3">
        <v>82.9</v>
      </c>
      <c r="D773" s="3">
        <v>312.0</v>
      </c>
      <c r="E773" s="3">
        <v>263.5</v>
      </c>
      <c r="F773" s="3">
        <v>2.0</v>
      </c>
      <c r="G773" s="3">
        <v>339.85</v>
      </c>
      <c r="H773" s="3">
        <v>4.69</v>
      </c>
      <c r="I773" s="3">
        <v>259.0</v>
      </c>
      <c r="J773" s="3">
        <v>9419.0</v>
      </c>
    </row>
    <row r="774">
      <c r="A774" s="1" t="s">
        <v>1111</v>
      </c>
      <c r="B774" s="3">
        <v>9.99</v>
      </c>
      <c r="C774" s="3">
        <v>79.95</v>
      </c>
      <c r="D774" s="3">
        <v>365.0</v>
      </c>
      <c r="E774" s="3">
        <v>213.78</v>
      </c>
      <c r="F774" s="3">
        <v>255.0</v>
      </c>
      <c r="G774" s="3">
        <v>351.25</v>
      </c>
      <c r="H774" s="3">
        <v>4.55</v>
      </c>
      <c r="I774" s="3">
        <v>262.0</v>
      </c>
      <c r="J774" s="3">
        <v>9425.0</v>
      </c>
    </row>
    <row r="775">
      <c r="A775" s="1" t="s">
        <v>1112</v>
      </c>
      <c r="B775" s="3">
        <v>10.95</v>
      </c>
      <c r="C775" s="3">
        <v>74.45</v>
      </c>
      <c r="D775" s="3">
        <v>27.0</v>
      </c>
      <c r="E775" s="3">
        <v>32.39</v>
      </c>
      <c r="F775" s="3">
        <v>252.0</v>
      </c>
      <c r="G775" s="3">
        <v>345.85</v>
      </c>
      <c r="H775" s="3">
        <v>4.48</v>
      </c>
      <c r="I775" s="3">
        <v>262.0</v>
      </c>
      <c r="J775" s="3">
        <v>9423.0</v>
      </c>
    </row>
    <row r="776">
      <c r="A776" s="1" t="s">
        <v>1113</v>
      </c>
      <c r="B776" s="3">
        <v>11.61</v>
      </c>
      <c r="C776" s="3">
        <v>71.85</v>
      </c>
      <c r="D776" s="3">
        <v>307.0</v>
      </c>
      <c r="E776" s="3">
        <v>73.22</v>
      </c>
      <c r="F776" s="3">
        <v>267.0</v>
      </c>
      <c r="G776" s="3">
        <v>353.2</v>
      </c>
      <c r="H776" s="3">
        <v>4.55</v>
      </c>
      <c r="I776" s="3">
        <v>264.0</v>
      </c>
      <c r="J776" s="3">
        <v>9418.0</v>
      </c>
    </row>
    <row r="777">
      <c r="A777" s="1" t="s">
        <v>1114</v>
      </c>
      <c r="B777" s="3">
        <v>12.3</v>
      </c>
      <c r="C777" s="3">
        <v>69.35</v>
      </c>
      <c r="D777" s="3">
        <v>331.0</v>
      </c>
      <c r="E777" s="3">
        <v>184.78</v>
      </c>
      <c r="F777" s="3">
        <v>241.0</v>
      </c>
      <c r="G777" s="3">
        <v>34.8</v>
      </c>
      <c r="H777" s="3">
        <v>4.97</v>
      </c>
      <c r="I777" s="3">
        <v>268.0</v>
      </c>
      <c r="J777" s="3">
        <v>9418.0</v>
      </c>
    </row>
    <row r="778">
      <c r="A778" s="1" t="s">
        <v>1115</v>
      </c>
      <c r="B778" s="3">
        <v>12.25</v>
      </c>
      <c r="C778" s="3">
        <v>66.95</v>
      </c>
      <c r="D778" s="3">
        <v>159.0</v>
      </c>
      <c r="E778" s="3">
        <v>18.32</v>
      </c>
      <c r="F778" s="3">
        <v>152.0</v>
      </c>
      <c r="G778" s="3">
        <v>34.8</v>
      </c>
      <c r="H778" s="3">
        <v>4.83</v>
      </c>
      <c r="I778" s="3">
        <v>271.0</v>
      </c>
      <c r="J778" s="3">
        <v>9417.0</v>
      </c>
    </row>
    <row r="779">
      <c r="A779" s="1" t="s">
        <v>1116</v>
      </c>
      <c r="B779" s="3">
        <v>11.94</v>
      </c>
      <c r="C779" s="3">
        <v>69.35</v>
      </c>
      <c r="D779" s="3">
        <v>174.0</v>
      </c>
      <c r="E779" s="3">
        <v>331.35</v>
      </c>
      <c r="F779" s="3">
        <v>95.0</v>
      </c>
      <c r="G779" s="3">
        <v>332.85</v>
      </c>
      <c r="H779" s="3">
        <v>4.69</v>
      </c>
      <c r="I779" s="3">
        <v>27.0</v>
      </c>
      <c r="J779" s="3">
        <v>9421.0</v>
      </c>
    </row>
    <row r="780">
      <c r="A780" s="1" t="s">
        <v>1117</v>
      </c>
      <c r="B780" s="3">
        <v>11.2</v>
      </c>
      <c r="C780" s="3">
        <v>74.45</v>
      </c>
      <c r="D780" s="3" t="s">
        <v>293</v>
      </c>
      <c r="E780" s="3">
        <v>11.0</v>
      </c>
      <c r="F780" s="3">
        <v>326.85</v>
      </c>
      <c r="G780" s="3">
        <v>3.86</v>
      </c>
      <c r="H780" s="3">
        <v>267.0</v>
      </c>
      <c r="I780" s="3">
        <v>9421.0</v>
      </c>
      <c r="J780" s="2"/>
    </row>
    <row r="781">
      <c r="A781" s="1" t="s">
        <v>1118</v>
      </c>
      <c r="B781" s="3">
        <v>10.27</v>
      </c>
      <c r="C781" s="3" t="s">
        <v>1119</v>
      </c>
      <c r="D781" s="3" t="s">
        <v>26</v>
      </c>
      <c r="E781" s="3">
        <v>313.3</v>
      </c>
      <c r="F781" s="3">
        <v>3.38</v>
      </c>
      <c r="G781" s="3">
        <v>263.0</v>
      </c>
      <c r="H781" s="3">
        <v>9425.0</v>
      </c>
      <c r="I781" s="2"/>
      <c r="J781" s="2"/>
    </row>
    <row r="782">
      <c r="A782" s="1" t="s">
        <v>1120</v>
      </c>
      <c r="B782" s="3">
        <v>9.99</v>
      </c>
      <c r="C782" s="3" t="s">
        <v>1121</v>
      </c>
      <c r="D782" s="3" t="s">
        <v>26</v>
      </c>
      <c r="E782" s="3">
        <v>336.55</v>
      </c>
      <c r="F782" s="3">
        <v>3.31</v>
      </c>
      <c r="G782" s="3">
        <v>259.0</v>
      </c>
      <c r="H782" s="3">
        <v>9427.0</v>
      </c>
      <c r="I782" s="2"/>
      <c r="J782" s="2"/>
    </row>
    <row r="783">
      <c r="A783" s="1" t="s">
        <v>1122</v>
      </c>
      <c r="B783" s="3">
        <v>9.64</v>
      </c>
      <c r="C783" s="3" t="s">
        <v>1123</v>
      </c>
      <c r="D783" s="3" t="s">
        <v>26</v>
      </c>
      <c r="E783" s="3">
        <v>334.4</v>
      </c>
      <c r="F783" s="3">
        <v>3.1</v>
      </c>
      <c r="G783" s="3">
        <v>257.0</v>
      </c>
      <c r="H783" s="3">
        <v>9431.0</v>
      </c>
      <c r="I783" s="2"/>
      <c r="J783" s="2"/>
    </row>
    <row r="784">
      <c r="A784" s="1" t="s">
        <v>1124</v>
      </c>
      <c r="B784" s="3">
        <v>9.24</v>
      </c>
      <c r="C784" s="3" t="s">
        <v>799</v>
      </c>
      <c r="D784" s="3" t="s">
        <v>26</v>
      </c>
      <c r="E784" s="3">
        <v>323.0</v>
      </c>
      <c r="F784" s="3">
        <v>2.97</v>
      </c>
      <c r="G784" s="3">
        <v>256.0</v>
      </c>
      <c r="H784" s="3">
        <v>9433.0</v>
      </c>
      <c r="I784" s="2"/>
      <c r="J784" s="2"/>
    </row>
    <row r="785">
      <c r="A785" s="1" t="s">
        <v>1125</v>
      </c>
      <c r="B785" s="3">
        <v>8.89</v>
      </c>
      <c r="C785" s="3" t="s">
        <v>889</v>
      </c>
      <c r="D785" s="3" t="s">
        <v>26</v>
      </c>
      <c r="E785" s="3">
        <v>316.2</v>
      </c>
      <c r="F785" s="3">
        <v>2.9</v>
      </c>
      <c r="G785" s="3">
        <v>256.0</v>
      </c>
      <c r="H785" s="3">
        <v>9433.0</v>
      </c>
      <c r="I785" s="2"/>
      <c r="J785" s="2"/>
    </row>
    <row r="786">
      <c r="A786" s="1" t="s">
        <v>1126</v>
      </c>
      <c r="B786" s="3">
        <v>8.48</v>
      </c>
      <c r="C786" s="3" t="s">
        <v>860</v>
      </c>
      <c r="D786" s="3" t="s">
        <v>26</v>
      </c>
      <c r="E786" s="3">
        <v>304.4</v>
      </c>
      <c r="F786" s="3">
        <v>2.76</v>
      </c>
      <c r="G786" s="3">
        <v>257.0</v>
      </c>
      <c r="H786" s="3">
        <v>9432.0</v>
      </c>
      <c r="I786" s="2"/>
      <c r="J786" s="2"/>
    </row>
    <row r="787">
      <c r="A787" s="1" t="s">
        <v>1127</v>
      </c>
      <c r="B787" s="3">
        <v>8.23</v>
      </c>
      <c r="C787" s="3" t="s">
        <v>860</v>
      </c>
      <c r="D787" s="3" t="s">
        <v>26</v>
      </c>
      <c r="E787" s="3">
        <v>303.45</v>
      </c>
      <c r="F787" s="3">
        <v>2.69</v>
      </c>
      <c r="G787" s="3">
        <v>251.0</v>
      </c>
      <c r="H787" s="3">
        <v>9434.0</v>
      </c>
      <c r="I787" s="2"/>
      <c r="J787" s="2"/>
    </row>
    <row r="788">
      <c r="A788" s="1" t="s">
        <v>1128</v>
      </c>
      <c r="B788" s="3">
        <v>8.7</v>
      </c>
      <c r="C788" s="3" t="s">
        <v>758</v>
      </c>
      <c r="D788" s="3" t="s">
        <v>26</v>
      </c>
      <c r="E788" s="3">
        <v>307.45</v>
      </c>
      <c r="F788" s="3">
        <v>2.48</v>
      </c>
      <c r="G788" s="3">
        <v>241.0</v>
      </c>
      <c r="H788" s="3">
        <v>9434.0</v>
      </c>
      <c r="I788" s="2"/>
      <c r="J788" s="2"/>
    </row>
    <row r="789">
      <c r="A789" s="1" t="s">
        <v>1129</v>
      </c>
      <c r="B789" s="3">
        <v>8.17</v>
      </c>
      <c r="C789" s="3" t="s">
        <v>761</v>
      </c>
      <c r="D789" s="3" t="s">
        <v>26</v>
      </c>
      <c r="E789" s="3">
        <v>325.1</v>
      </c>
      <c r="F789" s="3">
        <v>2.41</v>
      </c>
      <c r="G789" s="3">
        <v>23.0</v>
      </c>
      <c r="H789" s="3">
        <v>9434.0</v>
      </c>
      <c r="I789" s="2"/>
      <c r="J789" s="2"/>
    </row>
    <row r="790">
      <c r="A790" s="1" t="s">
        <v>1130</v>
      </c>
      <c r="B790" s="3">
        <v>8.36</v>
      </c>
      <c r="C790" s="3" t="s">
        <v>758</v>
      </c>
      <c r="D790" s="3" t="s">
        <v>26</v>
      </c>
      <c r="E790" s="3">
        <v>34.4</v>
      </c>
      <c r="F790" s="3">
        <v>2.34</v>
      </c>
      <c r="G790" s="3">
        <v>226.0</v>
      </c>
      <c r="H790" s="3">
        <v>9433.0</v>
      </c>
      <c r="I790" s="2"/>
      <c r="J790" s="2"/>
    </row>
    <row r="791">
      <c r="A791" s="1" t="s">
        <v>1131</v>
      </c>
      <c r="B791" s="3">
        <v>8.54</v>
      </c>
      <c r="C791" s="3" t="s">
        <v>758</v>
      </c>
      <c r="D791" s="3" t="s">
        <v>26</v>
      </c>
      <c r="E791" s="3">
        <v>347.95</v>
      </c>
      <c r="F791" s="3">
        <v>2.28</v>
      </c>
      <c r="G791" s="3">
        <v>23.0</v>
      </c>
      <c r="H791" s="3">
        <v>9433.0</v>
      </c>
      <c r="I791" s="2"/>
      <c r="J791" s="2"/>
    </row>
    <row r="792">
      <c r="A792" s="1" t="s">
        <v>1132</v>
      </c>
      <c r="B792" s="3">
        <v>8.53</v>
      </c>
      <c r="C792" s="3" t="s">
        <v>758</v>
      </c>
      <c r="D792" s="3" t="s">
        <v>26</v>
      </c>
      <c r="E792" s="3">
        <v>343.9</v>
      </c>
      <c r="F792" s="3">
        <v>2.14</v>
      </c>
      <c r="G792" s="3">
        <v>232.0</v>
      </c>
      <c r="H792" s="3">
        <v>9434.0</v>
      </c>
      <c r="I792" s="2"/>
      <c r="J792" s="2"/>
    </row>
    <row r="793">
      <c r="A793" s="1" t="s">
        <v>1133</v>
      </c>
      <c r="B793" s="3">
        <v>8.45</v>
      </c>
      <c r="C793" s="3" t="s">
        <v>758</v>
      </c>
      <c r="D793" s="3" t="s">
        <v>26</v>
      </c>
      <c r="E793" s="3">
        <v>341.4</v>
      </c>
      <c r="F793" s="3">
        <v>1.93</v>
      </c>
      <c r="G793" s="3">
        <v>227.0</v>
      </c>
      <c r="H793" s="3">
        <v>9434.0</v>
      </c>
      <c r="I793" s="2"/>
      <c r="J793" s="2"/>
    </row>
    <row r="794">
      <c r="A794" s="1" t="s">
        <v>1134</v>
      </c>
      <c r="B794" s="3">
        <v>8.79</v>
      </c>
      <c r="C794" s="3" t="s">
        <v>889</v>
      </c>
      <c r="D794" s="3" t="s">
        <v>26</v>
      </c>
      <c r="E794" s="3">
        <v>347.75</v>
      </c>
      <c r="F794" s="3">
        <v>2.48</v>
      </c>
      <c r="G794" s="3">
        <v>23.0</v>
      </c>
      <c r="H794" s="3">
        <v>9434.0</v>
      </c>
      <c r="I794" s="2"/>
      <c r="J794" s="2"/>
    </row>
    <row r="795">
      <c r="A795" s="1" t="s">
        <v>1135</v>
      </c>
      <c r="B795" s="3">
        <v>8.46</v>
      </c>
      <c r="C795" s="3">
        <v>89.1</v>
      </c>
      <c r="D795" s="3">
        <v>61.0</v>
      </c>
      <c r="E795" s="3">
        <v>66.53</v>
      </c>
      <c r="F795" s="3">
        <v>52.0</v>
      </c>
      <c r="G795" s="3">
        <v>315.45</v>
      </c>
      <c r="H795" s="3">
        <v>2.0</v>
      </c>
      <c r="I795" s="3">
        <v>221.0</v>
      </c>
      <c r="J795" s="3">
        <v>9435.0</v>
      </c>
    </row>
    <row r="796">
      <c r="A796" s="1" t="s">
        <v>1136</v>
      </c>
      <c r="B796" s="3">
        <v>8.93</v>
      </c>
      <c r="C796" s="3">
        <v>82.85</v>
      </c>
      <c r="D796" s="3">
        <v>164.0</v>
      </c>
      <c r="E796" s="3">
        <v>9.38</v>
      </c>
      <c r="F796" s="3">
        <v>137.0</v>
      </c>
      <c r="G796" s="3">
        <v>335.95</v>
      </c>
      <c r="H796" s="3">
        <v>2.55</v>
      </c>
      <c r="I796" s="3">
        <v>236.0</v>
      </c>
      <c r="J796" s="3">
        <v>9435.0</v>
      </c>
    </row>
    <row r="797">
      <c r="A797" s="1" t="s">
        <v>1137</v>
      </c>
      <c r="B797" s="3">
        <v>9.67</v>
      </c>
      <c r="C797" s="3">
        <v>79.9</v>
      </c>
      <c r="D797" s="3">
        <v>235.0</v>
      </c>
      <c r="E797" s="3">
        <v>72.19</v>
      </c>
      <c r="F797" s="3">
        <v>204.0</v>
      </c>
      <c r="G797" s="3">
        <v>335.75</v>
      </c>
      <c r="H797" s="3">
        <v>2.28</v>
      </c>
      <c r="I797" s="3">
        <v>239.0</v>
      </c>
      <c r="J797" s="3">
        <v>9438.0</v>
      </c>
    </row>
    <row r="798">
      <c r="A798" s="1" t="s">
        <v>1138</v>
      </c>
      <c r="B798" s="3">
        <v>10.68</v>
      </c>
      <c r="C798" s="3">
        <v>74.4</v>
      </c>
      <c r="D798" s="3">
        <v>205.0</v>
      </c>
      <c r="E798" s="3">
        <v>7.72</v>
      </c>
      <c r="F798" s="3">
        <v>201.0</v>
      </c>
      <c r="G798" s="3">
        <v>334.6</v>
      </c>
      <c r="H798" s="3">
        <v>2.14</v>
      </c>
      <c r="I798" s="3">
        <v>239.0</v>
      </c>
      <c r="J798" s="3">
        <v>9435.0</v>
      </c>
    </row>
    <row r="799">
      <c r="A799" s="1" t="s">
        <v>1139</v>
      </c>
      <c r="B799" s="3">
        <v>11.57</v>
      </c>
      <c r="C799" s="3">
        <v>69.25</v>
      </c>
      <c r="D799" s="3" t="s">
        <v>1140</v>
      </c>
      <c r="E799" s="3">
        <v>178.0</v>
      </c>
      <c r="F799" s="3">
        <v>329.2</v>
      </c>
      <c r="G799" s="3">
        <v>2.7</v>
      </c>
      <c r="H799" s="3">
        <v>24.0</v>
      </c>
      <c r="I799" s="3">
        <v>943.0</v>
      </c>
      <c r="J799" s="2"/>
    </row>
    <row r="800">
      <c r="A800" s="1" t="s">
        <v>1141</v>
      </c>
      <c r="B800" s="3">
        <v>12.83</v>
      </c>
      <c r="C800" s="3">
        <v>62.3</v>
      </c>
      <c r="D800" s="3">
        <v>229.0</v>
      </c>
      <c r="E800" s="3">
        <v>1.9</v>
      </c>
      <c r="F800" s="3">
        <v>223.0</v>
      </c>
      <c r="G800" s="3">
        <v>314.3</v>
      </c>
      <c r="H800" s="3">
        <v>2.21</v>
      </c>
      <c r="I800" s="3">
        <v>243.0</v>
      </c>
      <c r="J800" s="3">
        <v>9421.0</v>
      </c>
    </row>
    <row r="801">
      <c r="A801" s="1" t="s">
        <v>1142</v>
      </c>
      <c r="B801" s="3">
        <v>13.81</v>
      </c>
      <c r="C801" s="3">
        <v>58.1</v>
      </c>
      <c r="D801" s="3">
        <v>264.0</v>
      </c>
      <c r="E801" s="3">
        <v>61.6</v>
      </c>
      <c r="F801" s="3">
        <v>234.0</v>
      </c>
      <c r="G801" s="3">
        <v>299.2</v>
      </c>
      <c r="H801" s="3">
        <v>2.48</v>
      </c>
      <c r="I801" s="3">
        <v>247.0</v>
      </c>
      <c r="J801" s="3">
        <v>9414.0</v>
      </c>
    </row>
    <row r="802">
      <c r="A802" s="1" t="s">
        <v>1143</v>
      </c>
      <c r="B802" s="3">
        <v>14.1</v>
      </c>
      <c r="C802" s="3">
        <v>58.1</v>
      </c>
      <c r="D802" s="3">
        <v>234.0</v>
      </c>
      <c r="E802" s="3">
        <v>124.26</v>
      </c>
      <c r="F802" s="3">
        <v>186.0</v>
      </c>
      <c r="G802" s="3">
        <v>305.95</v>
      </c>
      <c r="H802" s="3">
        <v>2.41</v>
      </c>
      <c r="I802" s="3">
        <v>244.0</v>
      </c>
      <c r="J802" s="3">
        <v>9406.0</v>
      </c>
    </row>
    <row r="803">
      <c r="A803" s="1" t="s">
        <v>1144</v>
      </c>
      <c r="B803" s="3">
        <v>13.96</v>
      </c>
      <c r="C803" s="3">
        <v>58.1</v>
      </c>
      <c r="D803" s="3">
        <v>184.0</v>
      </c>
      <c r="E803" s="3">
        <v>375.27</v>
      </c>
      <c r="F803" s="3">
        <v>93.0</v>
      </c>
      <c r="G803" s="3">
        <v>288.15</v>
      </c>
      <c r="H803" s="3">
        <v>2.28</v>
      </c>
      <c r="I803" s="3">
        <v>238.0</v>
      </c>
      <c r="J803" s="3">
        <v>9403.0</v>
      </c>
    </row>
    <row r="804">
      <c r="A804" s="1" t="s">
        <v>1145</v>
      </c>
      <c r="B804" s="3">
        <v>13.21</v>
      </c>
      <c r="C804" s="3">
        <v>62.3</v>
      </c>
      <c r="D804" s="3" t="s">
        <v>1146</v>
      </c>
      <c r="E804" s="3">
        <v>13.0</v>
      </c>
      <c r="F804" s="3">
        <v>278.1</v>
      </c>
      <c r="G804" s="3">
        <v>1.79</v>
      </c>
      <c r="H804" s="3">
        <v>238.0</v>
      </c>
      <c r="I804" s="3">
        <v>9401.0</v>
      </c>
      <c r="J804" s="2"/>
    </row>
    <row r="805">
      <c r="A805" s="1" t="s">
        <v>1147</v>
      </c>
      <c r="B805" s="3">
        <v>11.64</v>
      </c>
      <c r="C805" s="3" t="s">
        <v>1148</v>
      </c>
      <c r="D805" s="3" t="s">
        <v>26</v>
      </c>
      <c r="E805" s="3">
        <v>278.65</v>
      </c>
      <c r="F805" s="3">
        <v>1.79</v>
      </c>
      <c r="G805" s="3">
        <v>241.0</v>
      </c>
      <c r="H805" s="3">
        <v>9403.0</v>
      </c>
      <c r="I805" s="2"/>
      <c r="J805" s="2"/>
    </row>
    <row r="806">
      <c r="A806" s="1" t="s">
        <v>1149</v>
      </c>
      <c r="B806" s="3">
        <v>10.79</v>
      </c>
      <c r="C806" s="3" t="s">
        <v>1150</v>
      </c>
      <c r="D806" s="3" t="s">
        <v>26</v>
      </c>
      <c r="E806" s="3">
        <v>314.3</v>
      </c>
      <c r="F806" s="3">
        <v>1.66</v>
      </c>
      <c r="G806" s="3">
        <v>242.0</v>
      </c>
      <c r="H806" s="3">
        <v>9407.0</v>
      </c>
      <c r="I806" s="2"/>
      <c r="J806" s="2"/>
    </row>
    <row r="807">
      <c r="A807" s="1" t="s">
        <v>1151</v>
      </c>
      <c r="B807" s="3">
        <v>9.84</v>
      </c>
      <c r="C807" s="3" t="s">
        <v>1152</v>
      </c>
      <c r="D807" s="3" t="s">
        <v>26</v>
      </c>
      <c r="E807" s="3">
        <v>299.95</v>
      </c>
      <c r="F807" s="3">
        <v>1.72</v>
      </c>
      <c r="G807" s="3">
        <v>235.0</v>
      </c>
      <c r="H807" s="3">
        <v>9411.0</v>
      </c>
      <c r="I807" s="2"/>
      <c r="J807" s="2"/>
    </row>
    <row r="808">
      <c r="A808" s="1" t="s">
        <v>1153</v>
      </c>
      <c r="B808" s="3">
        <v>9.73</v>
      </c>
      <c r="C808" s="3" t="s">
        <v>1152</v>
      </c>
      <c r="D808" s="3" t="s">
        <v>26</v>
      </c>
      <c r="E808" s="3">
        <v>327.85</v>
      </c>
      <c r="F808" s="3">
        <v>1.66</v>
      </c>
      <c r="G808" s="3">
        <v>221.0</v>
      </c>
      <c r="H808" s="3">
        <v>9411.0</v>
      </c>
      <c r="I808" s="2"/>
      <c r="J808" s="2"/>
    </row>
    <row r="809">
      <c r="A809" s="1" t="s">
        <v>1154</v>
      </c>
      <c r="B809" s="3">
        <v>9.69</v>
      </c>
      <c r="C809" s="3" t="s">
        <v>799</v>
      </c>
      <c r="D809" s="3" t="s">
        <v>26</v>
      </c>
      <c r="E809" s="3">
        <v>331.7</v>
      </c>
      <c r="F809" s="3">
        <v>1.86</v>
      </c>
      <c r="G809" s="3">
        <v>21.0</v>
      </c>
      <c r="H809" s="3">
        <v>9409.0</v>
      </c>
      <c r="I809" s="2"/>
      <c r="J809" s="2"/>
    </row>
    <row r="810">
      <c r="A810" s="1" t="s">
        <v>1155</v>
      </c>
      <c r="B810" s="3">
        <v>9.9</v>
      </c>
      <c r="C810" s="3" t="s">
        <v>889</v>
      </c>
      <c r="D810" s="3" t="s">
        <v>26</v>
      </c>
      <c r="E810" s="3">
        <v>303.85</v>
      </c>
      <c r="F810" s="3">
        <v>2.0</v>
      </c>
      <c r="G810" s="3">
        <v>203.0</v>
      </c>
      <c r="H810" s="3">
        <v>9407.0</v>
      </c>
      <c r="I810" s="2"/>
      <c r="J810" s="2"/>
    </row>
    <row r="811">
      <c r="A811" s="1" t="s">
        <v>1156</v>
      </c>
      <c r="B811" s="3">
        <v>8.55</v>
      </c>
      <c r="C811" s="3" t="s">
        <v>860</v>
      </c>
      <c r="D811" s="3" t="s">
        <v>26</v>
      </c>
      <c r="E811" s="3">
        <v>294.35</v>
      </c>
      <c r="F811" s="3">
        <v>2.0</v>
      </c>
      <c r="G811" s="3">
        <v>204.0</v>
      </c>
      <c r="H811" s="3">
        <v>9407.0</v>
      </c>
      <c r="I811" s="2"/>
      <c r="J811" s="2"/>
    </row>
    <row r="812">
      <c r="A812" s="1" t="s">
        <v>1157</v>
      </c>
      <c r="B812" s="3">
        <v>7.96</v>
      </c>
      <c r="C812" s="3" t="s">
        <v>1158</v>
      </c>
      <c r="D812" s="3" t="s">
        <v>26</v>
      </c>
      <c r="E812" s="3">
        <v>285.55</v>
      </c>
      <c r="F812" s="3">
        <v>2.0</v>
      </c>
      <c r="G812" s="3">
        <v>204.0</v>
      </c>
      <c r="H812" s="3">
        <v>9404.0</v>
      </c>
      <c r="I812" s="2"/>
      <c r="J812" s="2"/>
    </row>
    <row r="813">
      <c r="A813" s="1" t="s">
        <v>1159</v>
      </c>
      <c r="B813" s="3">
        <v>7.44</v>
      </c>
      <c r="C813" s="3" t="s">
        <v>1003</v>
      </c>
      <c r="D813" s="3" t="s">
        <v>26</v>
      </c>
      <c r="E813" s="3">
        <v>28.2</v>
      </c>
      <c r="F813" s="3">
        <v>1.93</v>
      </c>
      <c r="G813" s="3">
        <v>21.0</v>
      </c>
      <c r="H813" s="3">
        <v>9401.0</v>
      </c>
      <c r="I813" s="2"/>
      <c r="J813" s="2"/>
    </row>
    <row r="814">
      <c r="A814" s="1" t="s">
        <v>1160</v>
      </c>
      <c r="B814" s="3">
        <v>7.24</v>
      </c>
      <c r="C814" s="3" t="s">
        <v>1003</v>
      </c>
      <c r="D814" s="3" t="s">
        <v>26</v>
      </c>
      <c r="E814" s="3">
        <v>292.4</v>
      </c>
      <c r="F814" s="3">
        <v>1.86</v>
      </c>
      <c r="G814" s="3">
        <v>21.0</v>
      </c>
      <c r="H814" s="3">
        <v>9397.0</v>
      </c>
      <c r="I814" s="2"/>
      <c r="J814" s="2"/>
    </row>
    <row r="815">
      <c r="A815" s="1" t="s">
        <v>1161</v>
      </c>
      <c r="B815" s="3">
        <v>7.5</v>
      </c>
      <c r="C815" s="3" t="s">
        <v>761</v>
      </c>
      <c r="D815" s="3" t="s">
        <v>26</v>
      </c>
      <c r="E815" s="3">
        <v>297.85</v>
      </c>
      <c r="F815" s="3">
        <v>1.86</v>
      </c>
      <c r="G815" s="3">
        <v>206.0</v>
      </c>
      <c r="H815" s="3">
        <v>9393.0</v>
      </c>
      <c r="I815" s="2"/>
      <c r="J815" s="2"/>
    </row>
    <row r="816">
      <c r="A816" s="1" t="s">
        <v>1162</v>
      </c>
      <c r="B816" s="3">
        <v>7.24</v>
      </c>
      <c r="C816" s="3" t="s">
        <v>1003</v>
      </c>
      <c r="D816" s="3" t="s">
        <v>26</v>
      </c>
      <c r="E816" s="3">
        <v>312.35</v>
      </c>
      <c r="F816" s="3">
        <v>1.86</v>
      </c>
      <c r="G816" s="3">
        <v>21.0</v>
      </c>
      <c r="H816" s="3">
        <v>9392.0</v>
      </c>
      <c r="I816" s="2"/>
      <c r="J816" s="2"/>
    </row>
    <row r="817">
      <c r="A817" s="1" t="s">
        <v>1163</v>
      </c>
      <c r="B817" s="3">
        <v>7.34</v>
      </c>
      <c r="C817" s="3" t="s">
        <v>761</v>
      </c>
      <c r="D817" s="3" t="s">
        <v>26</v>
      </c>
      <c r="E817" s="3">
        <v>324.15</v>
      </c>
      <c r="F817" s="3">
        <v>1.72</v>
      </c>
      <c r="G817" s="3">
        <v>218.0</v>
      </c>
      <c r="H817" s="3">
        <v>9392.0</v>
      </c>
      <c r="I817" s="2"/>
      <c r="J817" s="2"/>
    </row>
    <row r="818">
      <c r="A818" s="1" t="s">
        <v>1164</v>
      </c>
      <c r="B818" s="3">
        <v>7.13</v>
      </c>
      <c r="C818" s="3" t="s">
        <v>1003</v>
      </c>
      <c r="D818" s="3" t="s">
        <v>26</v>
      </c>
      <c r="E818" s="3">
        <v>287.0</v>
      </c>
      <c r="F818" s="3">
        <v>1.66</v>
      </c>
      <c r="G818" s="3">
        <v>197.0</v>
      </c>
      <c r="H818" s="3">
        <v>9396.0</v>
      </c>
      <c r="I818" s="2"/>
      <c r="J818" s="2"/>
    </row>
    <row r="819">
      <c r="A819" s="1" t="s">
        <v>1165</v>
      </c>
      <c r="B819" s="3">
        <v>6.98</v>
      </c>
      <c r="C819" s="3">
        <v>92.35</v>
      </c>
      <c r="D819" s="3">
        <v>61.0</v>
      </c>
      <c r="E819" s="3">
        <v>57.79</v>
      </c>
      <c r="F819" s="3">
        <v>53.0</v>
      </c>
      <c r="G819" s="3">
        <v>287.6</v>
      </c>
      <c r="H819" s="3">
        <v>1.59</v>
      </c>
      <c r="I819" s="3">
        <v>206.0</v>
      </c>
      <c r="J819" s="3">
        <v>9397.0</v>
      </c>
    </row>
    <row r="820">
      <c r="A820" s="1" t="s">
        <v>1166</v>
      </c>
      <c r="B820" s="3">
        <v>9.9</v>
      </c>
      <c r="C820" s="3">
        <v>85.95</v>
      </c>
      <c r="D820" s="3">
        <v>15.0</v>
      </c>
      <c r="E820" s="3">
        <v>56.25</v>
      </c>
      <c r="F820" s="3">
        <v>133.0</v>
      </c>
      <c r="G820" s="3">
        <v>3.55</v>
      </c>
      <c r="H820" s="3">
        <v>2.0</v>
      </c>
      <c r="I820" s="3">
        <v>219.0</v>
      </c>
      <c r="J820" s="3">
        <v>9403.0</v>
      </c>
    </row>
    <row r="821">
      <c r="A821" s="1" t="s">
        <v>1167</v>
      </c>
      <c r="B821" s="3">
        <v>10.49</v>
      </c>
      <c r="C821" s="3">
        <v>77.15</v>
      </c>
      <c r="D821" s="3">
        <v>327.0</v>
      </c>
      <c r="E821" s="3">
        <v>288.56</v>
      </c>
      <c r="F821" s="3">
        <v>202.0</v>
      </c>
      <c r="G821" s="3">
        <v>298.8</v>
      </c>
      <c r="H821" s="3">
        <v>2.62</v>
      </c>
      <c r="I821" s="3">
        <v>227.0</v>
      </c>
      <c r="J821" s="3">
        <v>9403.0</v>
      </c>
    </row>
    <row r="822">
      <c r="A822" s="1" t="s">
        <v>1168</v>
      </c>
      <c r="B822" s="3">
        <v>11.61</v>
      </c>
      <c r="C822" s="3">
        <v>71.85</v>
      </c>
      <c r="D822" s="3">
        <v>335.0</v>
      </c>
      <c r="E822" s="3">
        <v>137.81</v>
      </c>
      <c r="F822" s="3">
        <v>263.0</v>
      </c>
      <c r="G822" s="3">
        <v>309.85</v>
      </c>
      <c r="H822" s="3">
        <v>2.34</v>
      </c>
      <c r="I822" s="3">
        <v>222.0</v>
      </c>
      <c r="J822" s="3">
        <v>9403.0</v>
      </c>
    </row>
    <row r="823">
      <c r="A823" s="1" t="s">
        <v>1169</v>
      </c>
      <c r="B823" s="3">
        <v>13.3</v>
      </c>
      <c r="C823" s="3">
        <v>64.65</v>
      </c>
      <c r="D823" s="3">
        <v>548.0</v>
      </c>
      <c r="E823" s="3">
        <v>672.8</v>
      </c>
      <c r="F823" s="3">
        <v>169.0</v>
      </c>
      <c r="G823" s="3">
        <v>294.35</v>
      </c>
      <c r="H823" s="3">
        <v>2.28</v>
      </c>
      <c r="I823" s="3">
        <v>217.0</v>
      </c>
      <c r="J823" s="3">
        <v>9394.0</v>
      </c>
    </row>
    <row r="824">
      <c r="A824" s="1" t="s">
        <v>1170</v>
      </c>
      <c r="B824" s="3">
        <v>14.26</v>
      </c>
      <c r="C824" s="3">
        <v>6.3</v>
      </c>
      <c r="D824" s="3">
        <v>372.0</v>
      </c>
      <c r="E824" s="3">
        <v>164.3</v>
      </c>
      <c r="F824" s="3">
        <v>281.0</v>
      </c>
      <c r="G824" s="3">
        <v>287.95</v>
      </c>
      <c r="H824" s="3">
        <v>2.48</v>
      </c>
      <c r="I824" s="3">
        <v>217.0</v>
      </c>
      <c r="J824" s="3">
        <v>9389.0</v>
      </c>
    </row>
    <row r="825">
      <c r="A825" s="1" t="s">
        <v>1171</v>
      </c>
      <c r="B825" s="3">
        <v>15.8</v>
      </c>
      <c r="C825" s="3">
        <v>58.25</v>
      </c>
      <c r="D825" s="3">
        <v>258.0</v>
      </c>
      <c r="E825" s="3">
        <v>52.46</v>
      </c>
      <c r="F825" s="3">
        <v>232.0</v>
      </c>
      <c r="G825" s="3">
        <v>299.95</v>
      </c>
      <c r="H825" s="3">
        <v>2.76</v>
      </c>
      <c r="I825" s="3">
        <v>225.0</v>
      </c>
      <c r="J825" s="3">
        <v>938.0</v>
      </c>
    </row>
    <row r="826">
      <c r="A826" s="1" t="s">
        <v>1172</v>
      </c>
      <c r="B826" s="3">
        <v>15.43</v>
      </c>
      <c r="C826" s="3">
        <v>56.25</v>
      </c>
      <c r="D826" s="3">
        <v>251.0</v>
      </c>
      <c r="E826" s="3">
        <v>158.77</v>
      </c>
      <c r="F826" s="3">
        <v>189.0</v>
      </c>
      <c r="G826" s="3">
        <v>318.15</v>
      </c>
      <c r="H826" s="3">
        <v>2.97</v>
      </c>
      <c r="I826" s="3">
        <v>23.0</v>
      </c>
      <c r="J826" s="3">
        <v>9377.0</v>
      </c>
    </row>
    <row r="827">
      <c r="A827" s="1" t="s">
        <v>1173</v>
      </c>
      <c r="B827" s="3">
        <v>15.21</v>
      </c>
      <c r="C827" s="3">
        <v>58.25</v>
      </c>
      <c r="D827" s="3">
        <v>159.0</v>
      </c>
      <c r="E827" s="3">
        <v>202.77</v>
      </c>
      <c r="F827" s="3">
        <v>109.0</v>
      </c>
      <c r="G827" s="3">
        <v>325.1</v>
      </c>
      <c r="H827" s="3">
        <v>2.76</v>
      </c>
      <c r="I827" s="3">
        <v>229.0</v>
      </c>
      <c r="J827" s="3">
        <v>9375.0</v>
      </c>
    </row>
    <row r="828">
      <c r="A828" s="1" t="s">
        <v>1174</v>
      </c>
      <c r="B828" s="3">
        <v>14.35</v>
      </c>
      <c r="C828" s="3">
        <v>6.3</v>
      </c>
      <c r="D828" s="3">
        <v>23.0</v>
      </c>
      <c r="E828" s="3">
        <v>27.15</v>
      </c>
      <c r="F828" s="3">
        <v>21.0</v>
      </c>
      <c r="G828" s="3">
        <v>333.65</v>
      </c>
      <c r="H828" s="3">
        <v>1.86</v>
      </c>
      <c r="I828" s="3">
        <v>215.0</v>
      </c>
      <c r="J828" s="3">
        <v>9376.0</v>
      </c>
    </row>
    <row r="829">
      <c r="A829" s="1" t="s">
        <v>1175</v>
      </c>
      <c r="B829" s="3">
        <v>12.96</v>
      </c>
      <c r="C829" s="3" t="s">
        <v>235</v>
      </c>
      <c r="D829" s="3" t="s">
        <v>26</v>
      </c>
      <c r="E829" s="3">
        <v>329.2</v>
      </c>
      <c r="F829" s="3">
        <v>1.86</v>
      </c>
      <c r="G829" s="3">
        <v>193.0</v>
      </c>
      <c r="H829" s="3">
        <v>9376.0</v>
      </c>
      <c r="I829" s="2"/>
      <c r="J829" s="2"/>
    </row>
    <row r="830">
      <c r="A830" s="1" t="s">
        <v>1176</v>
      </c>
      <c r="B830" s="3">
        <v>12.8</v>
      </c>
      <c r="C830" s="3" t="s">
        <v>1177</v>
      </c>
      <c r="D830" s="3" t="s">
        <v>26</v>
      </c>
      <c r="E830" s="3">
        <v>337.3</v>
      </c>
      <c r="F830" s="3">
        <v>1.38</v>
      </c>
      <c r="G830" s="3">
        <v>202.0</v>
      </c>
      <c r="H830" s="3">
        <v>9378.0</v>
      </c>
      <c r="I830" s="2"/>
      <c r="J830" s="2"/>
    </row>
    <row r="831">
      <c r="A831" s="1" t="s">
        <v>1178</v>
      </c>
      <c r="B831" s="3">
        <v>11.0</v>
      </c>
      <c r="C831" s="3" t="s">
        <v>1179</v>
      </c>
      <c r="D831" s="3" t="s">
        <v>26</v>
      </c>
      <c r="E831" s="3">
        <v>316.2</v>
      </c>
      <c r="F831" s="3">
        <v>1.66</v>
      </c>
      <c r="G831" s="3">
        <v>184.0</v>
      </c>
      <c r="H831" s="3">
        <v>9375.0</v>
      </c>
      <c r="I831" s="2"/>
      <c r="J831" s="2"/>
    </row>
    <row r="832">
      <c r="A832" s="1" t="s">
        <v>1180</v>
      </c>
      <c r="B832" s="3">
        <v>10.1</v>
      </c>
      <c r="C832" s="3" t="s">
        <v>1181</v>
      </c>
      <c r="D832" s="3" t="s">
        <v>26</v>
      </c>
      <c r="E832" s="3">
        <v>306.75</v>
      </c>
      <c r="F832" s="3">
        <v>1.79</v>
      </c>
      <c r="G832" s="3">
        <v>183.0</v>
      </c>
      <c r="H832" s="3">
        <v>9374.0</v>
      </c>
      <c r="I832" s="2"/>
      <c r="J832" s="2"/>
    </row>
    <row r="833">
      <c r="A833" s="1" t="s">
        <v>1182</v>
      </c>
      <c r="B833" s="3">
        <v>9.4</v>
      </c>
      <c r="C833" s="3" t="s">
        <v>889</v>
      </c>
      <c r="D833" s="3" t="s">
        <v>26</v>
      </c>
      <c r="E833" s="3">
        <v>305.55</v>
      </c>
      <c r="F833" s="3">
        <v>1.72</v>
      </c>
      <c r="G833" s="3">
        <v>19.0</v>
      </c>
      <c r="H833" s="3">
        <v>9374.0</v>
      </c>
      <c r="I833" s="2"/>
      <c r="J833" s="2"/>
    </row>
    <row r="834">
      <c r="A834" s="1" t="s">
        <v>1183</v>
      </c>
      <c r="B834" s="3">
        <v>8.63</v>
      </c>
      <c r="C834" s="3" t="s">
        <v>758</v>
      </c>
      <c r="D834" s="3" t="s">
        <v>26</v>
      </c>
      <c r="E834" s="3">
        <v>305.2</v>
      </c>
      <c r="F834" s="3">
        <v>1.52</v>
      </c>
      <c r="G834" s="3">
        <v>194.0</v>
      </c>
      <c r="H834" s="3">
        <v>9372.0</v>
      </c>
      <c r="I834" s="2"/>
      <c r="J834" s="2"/>
    </row>
    <row r="835">
      <c r="A835" s="1" t="s">
        <v>1184</v>
      </c>
      <c r="B835" s="3">
        <v>7.86</v>
      </c>
      <c r="C835" s="3" t="s">
        <v>758</v>
      </c>
      <c r="D835" s="3" t="s">
        <v>26</v>
      </c>
      <c r="E835" s="3">
        <v>294.55</v>
      </c>
      <c r="F835" s="3">
        <v>1.24</v>
      </c>
      <c r="G835" s="3">
        <v>196.0</v>
      </c>
      <c r="H835" s="3">
        <v>9372.0</v>
      </c>
      <c r="I835" s="2"/>
      <c r="J835" s="2"/>
    </row>
    <row r="836">
      <c r="A836" s="1" t="s">
        <v>1185</v>
      </c>
      <c r="B836" s="3">
        <v>7.69</v>
      </c>
      <c r="C836" s="3" t="s">
        <v>1003</v>
      </c>
      <c r="D836" s="3" t="s">
        <v>26</v>
      </c>
      <c r="E836" s="3">
        <v>296.8</v>
      </c>
      <c r="F836" s="3">
        <v>1.3</v>
      </c>
      <c r="G836" s="3">
        <v>197.0</v>
      </c>
      <c r="H836" s="3">
        <v>937.0</v>
      </c>
      <c r="I836" s="2"/>
      <c r="J836" s="2"/>
    </row>
    <row r="837">
      <c r="A837" s="1" t="s">
        <v>1186</v>
      </c>
      <c r="B837" s="3">
        <v>7.54</v>
      </c>
      <c r="C837" s="3" t="s">
        <v>1003</v>
      </c>
      <c r="D837" s="3" t="s">
        <v>26</v>
      </c>
      <c r="E837" s="3" t="s">
        <v>1187</v>
      </c>
      <c r="F837" s="3">
        <v>195.0</v>
      </c>
      <c r="G837" s="3">
        <v>9364.0</v>
      </c>
      <c r="H837" s="2"/>
      <c r="I837" s="2"/>
      <c r="J837" s="2"/>
    </row>
    <row r="838">
      <c r="A838" s="1" t="s">
        <v>1188</v>
      </c>
      <c r="B838" s="3">
        <v>7.17</v>
      </c>
      <c r="C838" s="3" t="s">
        <v>761</v>
      </c>
      <c r="D838" s="3" t="s">
        <v>26</v>
      </c>
      <c r="E838" s="3" t="s">
        <v>1189</v>
      </c>
      <c r="F838" s="3">
        <v>183.0</v>
      </c>
      <c r="G838" s="3">
        <v>9361.0</v>
      </c>
      <c r="H838" s="2"/>
      <c r="I838" s="2"/>
      <c r="J838" s="2"/>
    </row>
    <row r="839">
      <c r="A839" s="1" t="s">
        <v>1190</v>
      </c>
      <c r="B839" s="3">
        <v>6.42</v>
      </c>
      <c r="C839" s="3" t="s">
        <v>761</v>
      </c>
      <c r="D839" s="3" t="s">
        <v>26</v>
      </c>
      <c r="E839" s="3" t="s">
        <v>1191</v>
      </c>
      <c r="F839" s="3">
        <v>162.0</v>
      </c>
      <c r="G839" s="3">
        <v>9356.0</v>
      </c>
      <c r="H839" s="2"/>
      <c r="I839" s="2"/>
      <c r="J839" s="2"/>
    </row>
    <row r="840">
      <c r="A840" s="1" t="s">
        <v>1192</v>
      </c>
      <c r="B840" s="3">
        <v>6.24</v>
      </c>
      <c r="C840" s="3" t="s">
        <v>761</v>
      </c>
      <c r="D840" s="3" t="s">
        <v>26</v>
      </c>
      <c r="E840" s="3">
        <v>319.1</v>
      </c>
      <c r="F840" s="3">
        <v>1.3</v>
      </c>
      <c r="G840" s="3">
        <v>138.0</v>
      </c>
      <c r="H840" s="3">
        <v>9353.0</v>
      </c>
      <c r="I840" s="2"/>
      <c r="J840" s="2"/>
    </row>
    <row r="841">
      <c r="A841" s="1" t="s">
        <v>1193</v>
      </c>
      <c r="B841" s="3">
        <v>6.28</v>
      </c>
      <c r="C841" s="3" t="s">
        <v>761</v>
      </c>
      <c r="D841" s="3" t="s">
        <v>26</v>
      </c>
      <c r="E841" s="3">
        <v>317.55</v>
      </c>
      <c r="F841" s="3">
        <v>1.17</v>
      </c>
      <c r="G841" s="3">
        <v>13.0</v>
      </c>
      <c r="H841" s="3">
        <v>9351.0</v>
      </c>
      <c r="I841" s="2"/>
      <c r="J841" s="2"/>
    </row>
    <row r="842">
      <c r="A842" s="1" t="s">
        <v>1194</v>
      </c>
      <c r="B842" s="3">
        <v>5.84</v>
      </c>
      <c r="C842" s="3" t="s">
        <v>737</v>
      </c>
      <c r="D842" s="3" t="s">
        <v>26</v>
      </c>
      <c r="E842" s="3">
        <v>291.5</v>
      </c>
      <c r="F842" s="3">
        <v>1.66</v>
      </c>
      <c r="G842" s="3">
        <v>116.0</v>
      </c>
      <c r="H842" s="3">
        <v>9346.0</v>
      </c>
      <c r="I842" s="2"/>
      <c r="J842" s="2"/>
    </row>
    <row r="843">
      <c r="A843" s="1" t="s">
        <v>1195</v>
      </c>
      <c r="B843" s="3">
        <v>5.81</v>
      </c>
      <c r="C843" s="3">
        <v>95.75</v>
      </c>
      <c r="D843" s="3">
        <v>88.0</v>
      </c>
      <c r="E843" s="3">
        <v>232.94</v>
      </c>
      <c r="F843" s="3">
        <v>55.0</v>
      </c>
      <c r="G843" s="3">
        <v>287.95</v>
      </c>
      <c r="H843" s="3">
        <v>1.52</v>
      </c>
      <c r="I843" s="3">
        <v>113.0</v>
      </c>
      <c r="J843" s="3">
        <v>9345.0</v>
      </c>
    </row>
    <row r="844">
      <c r="A844" s="1" t="s">
        <v>1196</v>
      </c>
      <c r="B844" s="3">
        <v>8.8</v>
      </c>
      <c r="C844" s="3">
        <v>85.95</v>
      </c>
      <c r="D844" s="3">
        <v>22.0</v>
      </c>
      <c r="E844" s="3">
        <v>284.55</v>
      </c>
      <c r="F844" s="3">
        <v>133.0</v>
      </c>
      <c r="G844" s="3">
        <v>285.65</v>
      </c>
      <c r="H844" s="3">
        <v>1.38</v>
      </c>
      <c r="I844" s="3">
        <v>114.0</v>
      </c>
      <c r="J844" s="3">
        <v>9344.0</v>
      </c>
    </row>
    <row r="845">
      <c r="A845" s="1" t="s">
        <v>1197</v>
      </c>
      <c r="B845" s="3">
        <v>11.64</v>
      </c>
      <c r="C845" s="3">
        <v>71.85</v>
      </c>
      <c r="D845" s="3">
        <v>434.0</v>
      </c>
      <c r="E845" s="3">
        <v>784.89</v>
      </c>
      <c r="F845" s="3">
        <v>91.0</v>
      </c>
      <c r="G845" s="3">
        <v>284.5</v>
      </c>
      <c r="H845" s="3">
        <v>1.79</v>
      </c>
      <c r="I845" s="3">
        <v>128.0</v>
      </c>
      <c r="J845" s="3">
        <v>9339.0</v>
      </c>
    </row>
    <row r="846">
      <c r="A846" s="1" t="s">
        <v>1198</v>
      </c>
      <c r="B846" s="3">
        <v>14.21</v>
      </c>
      <c r="C846" s="3">
        <v>6.3</v>
      </c>
      <c r="D846" s="3">
        <v>31.0</v>
      </c>
      <c r="E846" s="3">
        <v>94.97</v>
      </c>
      <c r="F846" s="3">
        <v>26.0</v>
      </c>
      <c r="G846" s="3">
        <v>281.95</v>
      </c>
      <c r="H846" s="3">
        <v>2.55</v>
      </c>
      <c r="I846" s="3">
        <v>16.0</v>
      </c>
      <c r="J846" s="3">
        <v>9335.0</v>
      </c>
    </row>
    <row r="847">
      <c r="A847" s="1" t="s">
        <v>1199</v>
      </c>
      <c r="B847" s="3">
        <v>16.7</v>
      </c>
      <c r="C847" s="3">
        <v>5.5</v>
      </c>
      <c r="D847" s="3">
        <v>411.0</v>
      </c>
      <c r="E847" s="3">
        <v>227.5</v>
      </c>
      <c r="F847" s="3">
        <v>282.0</v>
      </c>
      <c r="G847" s="3">
        <v>29.3</v>
      </c>
      <c r="H847" s="3">
        <v>4.14</v>
      </c>
      <c r="I847" s="3">
        <v>187.0</v>
      </c>
      <c r="J847" s="3">
        <v>9327.0</v>
      </c>
    </row>
    <row r="848">
      <c r="A848" s="1" t="s">
        <v>1200</v>
      </c>
      <c r="B848" s="3">
        <v>16.75</v>
      </c>
      <c r="C848" s="3">
        <v>48.8</v>
      </c>
      <c r="D848" s="3">
        <v>49.0</v>
      </c>
      <c r="E848" s="3">
        <v>477.56</v>
      </c>
      <c r="F848" s="3">
        <v>223.0</v>
      </c>
      <c r="G848" s="3">
        <v>288.75</v>
      </c>
      <c r="H848" s="3">
        <v>4.76</v>
      </c>
      <c r="I848" s="3">
        <v>204.0</v>
      </c>
      <c r="J848" s="3">
        <v>932.0</v>
      </c>
    </row>
    <row r="849">
      <c r="A849" s="1" t="s">
        <v>1201</v>
      </c>
      <c r="B849" s="3">
        <v>16.79</v>
      </c>
      <c r="C849" s="3">
        <v>48.9</v>
      </c>
      <c r="D849" s="3">
        <v>44.0</v>
      </c>
      <c r="E849" s="3">
        <v>502.5</v>
      </c>
      <c r="F849" s="3">
        <v>189.0</v>
      </c>
      <c r="G849" s="3">
        <v>294.15</v>
      </c>
      <c r="H849" s="3">
        <v>4.69</v>
      </c>
      <c r="I849" s="3">
        <v>216.0</v>
      </c>
      <c r="J849" s="3">
        <v>9316.0</v>
      </c>
    </row>
    <row r="850">
      <c r="A850" s="1" t="s">
        <v>1202</v>
      </c>
      <c r="B850" s="3">
        <v>16.32</v>
      </c>
      <c r="C850" s="3">
        <v>54.45</v>
      </c>
      <c r="D850" s="3">
        <v>317.0</v>
      </c>
      <c r="E850" s="3">
        <v>39.11</v>
      </c>
      <c r="F850" s="3">
        <v>163.0</v>
      </c>
      <c r="G850" s="3">
        <v>307.3</v>
      </c>
      <c r="H850" s="3">
        <v>4.55</v>
      </c>
      <c r="I850" s="3">
        <v>222.0</v>
      </c>
      <c r="J850" s="3">
        <v>9317.0</v>
      </c>
    </row>
    <row r="851">
      <c r="A851" s="1" t="s">
        <v>1203</v>
      </c>
      <c r="B851" s="3">
        <v>15.48</v>
      </c>
      <c r="C851" s="3">
        <v>6.5</v>
      </c>
      <c r="D851" s="3">
        <v>119.0</v>
      </c>
      <c r="E851" s="3">
        <v>55.84</v>
      </c>
      <c r="F851" s="3">
        <v>105.0</v>
      </c>
      <c r="G851" s="3">
        <v>326.5</v>
      </c>
      <c r="H851" s="3">
        <v>3.66</v>
      </c>
      <c r="I851" s="3">
        <v>22.0</v>
      </c>
      <c r="J851" s="3">
        <v>9323.0</v>
      </c>
    </row>
    <row r="852">
      <c r="A852" s="1" t="s">
        <v>1204</v>
      </c>
      <c r="B852" s="3">
        <v>13.99</v>
      </c>
      <c r="C852" s="3">
        <v>69.75</v>
      </c>
      <c r="D852" s="3" t="s">
        <v>1205</v>
      </c>
      <c r="E852" s="3">
        <v>15.0</v>
      </c>
      <c r="F852" s="3">
        <v>34.2</v>
      </c>
      <c r="G852" s="3">
        <v>2.7</v>
      </c>
      <c r="H852" s="3">
        <v>219.0</v>
      </c>
      <c r="I852" s="3">
        <v>9325.0</v>
      </c>
      <c r="J852" s="2"/>
    </row>
    <row r="853">
      <c r="A853" s="1" t="s">
        <v>1206</v>
      </c>
      <c r="B853" s="3">
        <v>12.91</v>
      </c>
      <c r="C853" s="3" t="s">
        <v>1207</v>
      </c>
      <c r="D853" s="3" t="s">
        <v>26</v>
      </c>
      <c r="E853" s="3">
        <v>326.65</v>
      </c>
      <c r="F853" s="3">
        <v>1.1</v>
      </c>
      <c r="G853" s="3">
        <v>222.0</v>
      </c>
      <c r="H853" s="3">
        <v>9325.0</v>
      </c>
      <c r="I853" s="2"/>
      <c r="J853" s="2"/>
    </row>
    <row r="854">
      <c r="A854" s="1" t="s">
        <v>1208</v>
      </c>
      <c r="B854" s="3">
        <v>12.97</v>
      </c>
      <c r="C854" s="3" t="s">
        <v>1209</v>
      </c>
      <c r="D854" s="3" t="s">
        <v>26</v>
      </c>
      <c r="E854" s="3" t="s">
        <v>1210</v>
      </c>
      <c r="F854" s="3">
        <v>174.0</v>
      </c>
      <c r="G854" s="3">
        <v>9329.0</v>
      </c>
      <c r="H854" s="2"/>
      <c r="I854" s="2"/>
      <c r="J854" s="2"/>
    </row>
    <row r="855">
      <c r="A855" s="1" t="s">
        <v>1211</v>
      </c>
      <c r="B855" s="3">
        <v>11.39</v>
      </c>
      <c r="C855" s="3" t="s">
        <v>1212</v>
      </c>
      <c r="D855" s="3" t="s">
        <v>26</v>
      </c>
      <c r="E855" s="3">
        <v>326.65</v>
      </c>
      <c r="F855" s="3">
        <v>1.86</v>
      </c>
      <c r="G855" s="3">
        <v>102.0</v>
      </c>
      <c r="H855" s="3">
        <v>9327.0</v>
      </c>
      <c r="I855" s="2"/>
      <c r="J855" s="2"/>
    </row>
    <row r="856">
      <c r="A856" s="1" t="s">
        <v>1213</v>
      </c>
      <c r="B856" s="3">
        <v>9.6</v>
      </c>
      <c r="C856" s="3" t="s">
        <v>889</v>
      </c>
      <c r="D856" s="3" t="s">
        <v>26</v>
      </c>
      <c r="E856" s="3">
        <v>296.5</v>
      </c>
      <c r="F856" s="3">
        <v>1.79</v>
      </c>
      <c r="G856" s="3">
        <v>1.0</v>
      </c>
      <c r="H856" s="3">
        <v>9326.0</v>
      </c>
      <c r="I856" s="2"/>
      <c r="J856" s="2"/>
    </row>
    <row r="857">
      <c r="A857" s="1" t="s">
        <v>1214</v>
      </c>
      <c r="B857" s="3">
        <v>8.8</v>
      </c>
      <c r="C857" s="3" t="s">
        <v>889</v>
      </c>
      <c r="D857" s="3" t="s">
        <v>26</v>
      </c>
      <c r="E857" s="3">
        <v>294.35</v>
      </c>
      <c r="F857" s="3">
        <v>2.0</v>
      </c>
      <c r="G857" s="3">
        <v>86.0</v>
      </c>
      <c r="H857" s="3">
        <v>9323.0</v>
      </c>
      <c r="I857" s="2"/>
      <c r="J857" s="2"/>
    </row>
    <row r="858">
      <c r="A858" s="1" t="s">
        <v>1215</v>
      </c>
      <c r="B858" s="3">
        <v>8.82</v>
      </c>
      <c r="C858" s="3" t="s">
        <v>889</v>
      </c>
      <c r="D858" s="3" t="s">
        <v>26</v>
      </c>
      <c r="E858" s="3">
        <v>296.3</v>
      </c>
      <c r="F858" s="3">
        <v>2.34</v>
      </c>
      <c r="G858" s="3">
        <v>81.0</v>
      </c>
      <c r="H858" s="3">
        <v>9317.0</v>
      </c>
      <c r="I858" s="2"/>
      <c r="J858" s="2"/>
    </row>
    <row r="859">
      <c r="A859" s="1" t="s">
        <v>1216</v>
      </c>
      <c r="B859" s="3">
        <v>8.59</v>
      </c>
      <c r="C859" s="3" t="s">
        <v>1217</v>
      </c>
      <c r="D859" s="3" t="s">
        <v>26</v>
      </c>
      <c r="E859" s="3">
        <v>292.4</v>
      </c>
      <c r="F859" s="3">
        <v>2.14</v>
      </c>
      <c r="G859" s="3">
        <v>72.0</v>
      </c>
      <c r="H859" s="3">
        <v>9314.0</v>
      </c>
      <c r="I859" s="2"/>
      <c r="J859" s="2"/>
    </row>
    <row r="860">
      <c r="A860" s="1" t="s">
        <v>1218</v>
      </c>
      <c r="B860" s="3">
        <v>8.4</v>
      </c>
      <c r="C860" s="3" t="s">
        <v>1217</v>
      </c>
      <c r="D860" s="3" t="s">
        <v>26</v>
      </c>
      <c r="E860" s="3">
        <v>31.7</v>
      </c>
      <c r="F860" s="3">
        <v>1.93</v>
      </c>
      <c r="G860" s="3">
        <v>44.0</v>
      </c>
      <c r="H860" s="3">
        <v>9311.0</v>
      </c>
      <c r="I860" s="2"/>
      <c r="J860" s="2"/>
    </row>
    <row r="861">
      <c r="A861" s="1" t="s">
        <v>1219</v>
      </c>
      <c r="B861" s="3">
        <v>8.36</v>
      </c>
      <c r="C861" s="3" t="s">
        <v>1217</v>
      </c>
      <c r="D861" s="3" t="s">
        <v>26</v>
      </c>
      <c r="E861" s="3">
        <v>312.15</v>
      </c>
      <c r="F861" s="3">
        <v>2.0</v>
      </c>
      <c r="G861" s="3">
        <v>3.0</v>
      </c>
      <c r="H861" s="3">
        <v>9302.0</v>
      </c>
      <c r="I861" s="2"/>
      <c r="J861" s="2"/>
    </row>
    <row r="862">
      <c r="A862" s="1" t="s">
        <v>1220</v>
      </c>
      <c r="B862" s="3">
        <v>8.42</v>
      </c>
      <c r="C862" s="3" t="s">
        <v>883</v>
      </c>
      <c r="D862" s="3" t="s">
        <v>26</v>
      </c>
      <c r="E862" s="3">
        <v>296.85</v>
      </c>
      <c r="F862" s="3">
        <v>2.28</v>
      </c>
      <c r="G862" s="3">
        <v>28.0</v>
      </c>
      <c r="H862" s="3">
        <v>9292.0</v>
      </c>
      <c r="I862" s="2"/>
      <c r="J862" s="2"/>
    </row>
    <row r="863">
      <c r="A863" s="1" t="s">
        <v>1221</v>
      </c>
      <c r="B863" s="3">
        <v>8.13</v>
      </c>
      <c r="C863" s="3" t="s">
        <v>1222</v>
      </c>
      <c r="D863" s="3" t="s">
        <v>26</v>
      </c>
      <c r="E863" s="3">
        <v>292.4</v>
      </c>
      <c r="F863" s="3">
        <v>2.14</v>
      </c>
      <c r="G863" s="3">
        <v>31.0</v>
      </c>
      <c r="H863" s="3">
        <v>9285.0</v>
      </c>
      <c r="I863" s="2"/>
      <c r="J863" s="2"/>
    </row>
    <row r="864">
      <c r="A864" s="1" t="s">
        <v>1223</v>
      </c>
      <c r="B864" s="3">
        <v>7.8</v>
      </c>
      <c r="C864" s="3" t="s">
        <v>899</v>
      </c>
      <c r="D864" s="3" t="s">
        <v>26</v>
      </c>
      <c r="E864" s="3">
        <v>273.65</v>
      </c>
      <c r="F864" s="3">
        <v>1.79</v>
      </c>
      <c r="G864" s="3">
        <v>36.0</v>
      </c>
      <c r="H864" s="3">
        <v>928.0</v>
      </c>
      <c r="I864" s="2"/>
      <c r="J864" s="2"/>
    </row>
    <row r="865">
      <c r="A865" s="1" t="s">
        <v>1224</v>
      </c>
      <c r="B865" s="3">
        <v>6.2</v>
      </c>
      <c r="C865" s="3" t="s">
        <v>1008</v>
      </c>
      <c r="D865" s="3" t="s">
        <v>26</v>
      </c>
      <c r="E865" s="3">
        <v>272.65</v>
      </c>
      <c r="F865" s="3">
        <v>1.45</v>
      </c>
      <c r="G865" s="3">
        <v>53.0</v>
      </c>
      <c r="H865" s="3">
        <v>9278.0</v>
      </c>
      <c r="I865" s="2"/>
      <c r="J865" s="2"/>
    </row>
    <row r="866">
      <c r="A866" s="1" t="s">
        <v>1225</v>
      </c>
      <c r="B866" s="3">
        <v>6.47</v>
      </c>
      <c r="C866" s="3" t="s">
        <v>1226</v>
      </c>
      <c r="D866" s="3" t="s">
        <v>26</v>
      </c>
      <c r="E866" s="3" t="s">
        <v>1227</v>
      </c>
      <c r="F866" s="3">
        <v>5.0</v>
      </c>
      <c r="G866" s="3">
        <v>9279.0</v>
      </c>
      <c r="H866" s="2"/>
      <c r="I866" s="2"/>
      <c r="J866" s="2"/>
    </row>
    <row r="867">
      <c r="A867" s="1" t="s">
        <v>1228</v>
      </c>
      <c r="B867" s="3">
        <v>6.7</v>
      </c>
      <c r="C867" s="3">
        <v>88.9</v>
      </c>
      <c r="D867" s="3">
        <v>112.0</v>
      </c>
      <c r="E867" s="3">
        <v>489.67</v>
      </c>
      <c r="F867" s="3">
        <v>41.0</v>
      </c>
      <c r="G867" s="3" t="s">
        <v>1229</v>
      </c>
      <c r="H867" s="3">
        <v>42.0</v>
      </c>
      <c r="I867" s="3">
        <v>9281.0</v>
      </c>
      <c r="J867" s="2"/>
    </row>
    <row r="868">
      <c r="A868" s="1" t="s">
        <v>1230</v>
      </c>
      <c r="B868" s="3">
        <v>8.29</v>
      </c>
      <c r="C868" s="3">
        <v>82.75</v>
      </c>
      <c r="D868" s="3">
        <v>283.0</v>
      </c>
      <c r="E868" s="3">
        <v>665.86</v>
      </c>
      <c r="F868" s="3">
        <v>77.0</v>
      </c>
      <c r="G868" s="3" t="s">
        <v>1231</v>
      </c>
      <c r="H868" s="3">
        <v>72.0</v>
      </c>
      <c r="I868" s="3">
        <v>9279.0</v>
      </c>
      <c r="J868" s="2"/>
    </row>
    <row r="869">
      <c r="A869" s="1" t="s">
        <v>1232</v>
      </c>
      <c r="B869" s="3">
        <v>11.81</v>
      </c>
      <c r="C869" s="3">
        <v>64.45</v>
      </c>
      <c r="D869" s="3">
        <v>425.0</v>
      </c>
      <c r="E869" s="3">
        <v>712.17</v>
      </c>
      <c r="F869" s="3">
        <v>111.0</v>
      </c>
      <c r="G869" s="3">
        <v>271.7</v>
      </c>
      <c r="H869" s="3">
        <v>1.3</v>
      </c>
      <c r="I869" s="3">
        <v>86.0</v>
      </c>
      <c r="J869" s="3">
        <v>9276.0</v>
      </c>
    </row>
    <row r="870">
      <c r="A870" s="1" t="s">
        <v>1233</v>
      </c>
      <c r="B870" s="3">
        <v>14.6</v>
      </c>
      <c r="C870" s="3">
        <v>56.0</v>
      </c>
      <c r="D870" s="3">
        <v>529.0</v>
      </c>
      <c r="E870" s="3">
        <v>759.48</v>
      </c>
      <c r="F870" s="3">
        <v>126.0</v>
      </c>
      <c r="G870" s="3">
        <v>279.5</v>
      </c>
      <c r="H870" s="3">
        <v>1.24</v>
      </c>
      <c r="I870" s="3">
        <v>108.0</v>
      </c>
      <c r="J870" s="3">
        <v>9272.0</v>
      </c>
    </row>
    <row r="871">
      <c r="A871" s="1" t="s">
        <v>1234</v>
      </c>
      <c r="B871" s="3">
        <v>16.86</v>
      </c>
      <c r="C871" s="3">
        <v>47.15</v>
      </c>
      <c r="D871" s="3">
        <v>581.0</v>
      </c>
      <c r="E871" s="3">
        <v>793.12</v>
      </c>
      <c r="F871" s="3">
        <v>127.0</v>
      </c>
      <c r="G871" s="3">
        <v>286.6</v>
      </c>
      <c r="H871" s="3">
        <v>1.86</v>
      </c>
      <c r="I871" s="3">
        <v>13.0</v>
      </c>
      <c r="J871" s="3">
        <v>9264.0</v>
      </c>
    </row>
    <row r="872">
      <c r="A872" s="1" t="s">
        <v>1235</v>
      </c>
      <c r="B872" s="3">
        <v>18.28</v>
      </c>
      <c r="C872" s="3">
        <v>42.45</v>
      </c>
      <c r="D872" s="3">
        <v>564.0</v>
      </c>
      <c r="E872" s="3">
        <v>759.61</v>
      </c>
      <c r="F872" s="3">
        <v>136.0</v>
      </c>
      <c r="G872" s="3">
        <v>296.5</v>
      </c>
      <c r="H872" s="3">
        <v>2.41</v>
      </c>
      <c r="I872" s="3">
        <v>147.0</v>
      </c>
      <c r="J872" s="3">
        <v>9254.0</v>
      </c>
    </row>
    <row r="873">
      <c r="A873" s="1" t="s">
        <v>1236</v>
      </c>
      <c r="B873" s="3">
        <v>18.83</v>
      </c>
      <c r="C873" s="3">
        <v>38.2</v>
      </c>
      <c r="D873" s="3">
        <v>491.0</v>
      </c>
      <c r="E873" s="3">
        <v>715.82</v>
      </c>
      <c r="F873" s="3">
        <v>13.0</v>
      </c>
      <c r="G873" s="3">
        <v>296.3</v>
      </c>
      <c r="H873" s="3">
        <v>2.41</v>
      </c>
      <c r="I873" s="3">
        <v>162.0</v>
      </c>
      <c r="J873" s="3">
        <v>9241.0</v>
      </c>
    </row>
    <row r="874">
      <c r="A874" s="1" t="s">
        <v>1237</v>
      </c>
      <c r="B874" s="3">
        <v>18.86</v>
      </c>
      <c r="C874" s="3">
        <v>38.2</v>
      </c>
      <c r="D874" s="3">
        <v>367.0</v>
      </c>
      <c r="E874" s="3">
        <v>631.5</v>
      </c>
      <c r="F874" s="3">
        <v>115.0</v>
      </c>
      <c r="G874" s="3">
        <v>296.65</v>
      </c>
      <c r="H874" s="3">
        <v>2.34</v>
      </c>
      <c r="I874" s="3">
        <v>179.0</v>
      </c>
      <c r="J874" s="3">
        <v>9236.0</v>
      </c>
    </row>
    <row r="875">
      <c r="A875" s="1" t="s">
        <v>1238</v>
      </c>
      <c r="B875" s="3">
        <v>18.4</v>
      </c>
      <c r="C875" s="3">
        <v>4.9</v>
      </c>
      <c r="D875" s="3">
        <v>212.0</v>
      </c>
      <c r="E875" s="3">
        <v>529.77</v>
      </c>
      <c r="F875" s="3">
        <v>77.0</v>
      </c>
      <c r="G875" s="3">
        <v>297.65</v>
      </c>
      <c r="H875" s="3">
        <v>2.62</v>
      </c>
      <c r="I875" s="3">
        <v>214.0</v>
      </c>
      <c r="J875" s="3">
        <v>9236.0</v>
      </c>
    </row>
    <row r="876">
      <c r="A876" s="1" t="s">
        <v>1239</v>
      </c>
      <c r="B876" s="3">
        <v>16.0</v>
      </c>
      <c r="C876" s="3">
        <v>5.5</v>
      </c>
      <c r="D876" s="3">
        <v>48.0</v>
      </c>
      <c r="E876" s="3">
        <v>306.83</v>
      </c>
      <c r="F876" s="3">
        <v>23.0</v>
      </c>
      <c r="G876" s="3">
        <v>313.3</v>
      </c>
      <c r="H876" s="3">
        <v>3.45</v>
      </c>
      <c r="I876" s="3">
        <v>243.0</v>
      </c>
      <c r="J876" s="3">
        <v>9241.0</v>
      </c>
    </row>
    <row r="877">
      <c r="A877" s="1" t="s">
        <v>1240</v>
      </c>
      <c r="B877" s="3">
        <v>13.31</v>
      </c>
      <c r="C877" s="3" t="s">
        <v>1241</v>
      </c>
      <c r="D877" s="3" t="s">
        <v>26</v>
      </c>
      <c r="E877" s="3">
        <v>318.95</v>
      </c>
      <c r="F877" s="3">
        <v>3.38</v>
      </c>
      <c r="G877" s="3">
        <v>246.0</v>
      </c>
      <c r="H877" s="3">
        <v>9246.0</v>
      </c>
      <c r="I877" s="2"/>
      <c r="J877" s="2"/>
    </row>
    <row r="878">
      <c r="A878" s="1" t="s">
        <v>1242</v>
      </c>
      <c r="B878" s="3">
        <v>11.31</v>
      </c>
      <c r="C878" s="3" t="s">
        <v>1243</v>
      </c>
      <c r="D878" s="3" t="s">
        <v>26</v>
      </c>
      <c r="E878" s="3">
        <v>339.85</v>
      </c>
      <c r="F878" s="3">
        <v>3.86</v>
      </c>
      <c r="G878" s="3">
        <v>239.0</v>
      </c>
      <c r="H878" s="3">
        <v>9265.0</v>
      </c>
      <c r="I878" s="2"/>
      <c r="J878" s="2"/>
    </row>
    <row r="879">
      <c r="A879" s="1" t="s">
        <v>1244</v>
      </c>
      <c r="B879" s="3">
        <v>10.2</v>
      </c>
      <c r="C879" s="3" t="s">
        <v>1181</v>
      </c>
      <c r="D879" s="3" t="s">
        <v>26</v>
      </c>
      <c r="E879" s="3">
        <v>328.6</v>
      </c>
      <c r="F879" s="3">
        <v>2.97</v>
      </c>
      <c r="G879" s="3">
        <v>224.0</v>
      </c>
      <c r="H879" s="3">
        <v>9271.0</v>
      </c>
      <c r="I879" s="2"/>
      <c r="J879" s="2"/>
    </row>
    <row r="880">
      <c r="A880" s="1" t="s">
        <v>1245</v>
      </c>
      <c r="B880" s="3">
        <v>9.1</v>
      </c>
      <c r="C880" s="3" t="s">
        <v>889</v>
      </c>
      <c r="D880" s="3" t="s">
        <v>26</v>
      </c>
      <c r="E880" s="3">
        <v>303.85</v>
      </c>
      <c r="F880" s="3">
        <v>1.45</v>
      </c>
      <c r="G880" s="3">
        <v>154.0</v>
      </c>
      <c r="H880" s="3">
        <v>9265.0</v>
      </c>
      <c r="I880" s="2"/>
      <c r="J880" s="2"/>
    </row>
    <row r="881">
      <c r="A881" s="1" t="s">
        <v>1246</v>
      </c>
      <c r="B881" s="3">
        <v>8.19</v>
      </c>
      <c r="C881" s="3" t="s">
        <v>1158</v>
      </c>
      <c r="D881" s="3" t="s">
        <v>26</v>
      </c>
      <c r="E881" s="3">
        <v>29.1</v>
      </c>
      <c r="F881" s="3">
        <v>1.93</v>
      </c>
      <c r="G881" s="3">
        <v>144.0</v>
      </c>
      <c r="H881" s="3">
        <v>9263.0</v>
      </c>
      <c r="I881" s="2"/>
      <c r="J881" s="2"/>
    </row>
    <row r="882">
      <c r="A882" s="1" t="s">
        <v>1247</v>
      </c>
      <c r="B882" s="3">
        <v>7.75</v>
      </c>
      <c r="C882" s="3" t="s">
        <v>1222</v>
      </c>
      <c r="D882" s="3" t="s">
        <v>26</v>
      </c>
      <c r="E882" s="3">
        <v>287.95</v>
      </c>
      <c r="F882" s="3">
        <v>2.0</v>
      </c>
      <c r="G882" s="3">
        <v>171.0</v>
      </c>
      <c r="H882" s="3">
        <v>9262.0</v>
      </c>
      <c r="I882" s="2"/>
      <c r="J882" s="2"/>
    </row>
    <row r="883">
      <c r="A883" s="1" t="s">
        <v>1248</v>
      </c>
      <c r="B883" s="3">
        <v>7.42</v>
      </c>
      <c r="C883" s="3" t="s">
        <v>1066</v>
      </c>
      <c r="D883" s="3" t="s">
        <v>26</v>
      </c>
      <c r="E883" s="3">
        <v>288.55</v>
      </c>
      <c r="F883" s="3">
        <v>2.34</v>
      </c>
      <c r="G883" s="3">
        <v>198.0</v>
      </c>
      <c r="H883" s="3">
        <v>9266.0</v>
      </c>
      <c r="I883" s="2"/>
      <c r="J883" s="2"/>
    </row>
    <row r="884">
      <c r="A884" s="1" t="s">
        <v>1249</v>
      </c>
      <c r="B884" s="3">
        <v>6.83</v>
      </c>
      <c r="C884" s="3" t="s">
        <v>899</v>
      </c>
      <c r="D884" s="3" t="s">
        <v>26</v>
      </c>
      <c r="E884" s="3">
        <v>276.25</v>
      </c>
      <c r="F884" s="3">
        <v>2.41</v>
      </c>
      <c r="G884" s="3">
        <v>193.0</v>
      </c>
      <c r="H884" s="3">
        <v>9265.0</v>
      </c>
      <c r="I884" s="2"/>
      <c r="J884" s="2"/>
    </row>
    <row r="885">
      <c r="A885" s="1" t="s">
        <v>1250</v>
      </c>
      <c r="B885" s="3">
        <v>6.6</v>
      </c>
      <c r="C885" s="3" t="s">
        <v>1008</v>
      </c>
      <c r="D885" s="3" t="s">
        <v>26</v>
      </c>
      <c r="E885" s="3">
        <v>286.4</v>
      </c>
      <c r="F885" s="3">
        <v>2.55</v>
      </c>
      <c r="G885" s="3">
        <v>179.0</v>
      </c>
      <c r="H885" s="3">
        <v>9259.0</v>
      </c>
      <c r="I885" s="2"/>
      <c r="J885" s="2"/>
    </row>
    <row r="886">
      <c r="A886" s="1" t="s">
        <v>1251</v>
      </c>
      <c r="B886" s="3">
        <v>6.84</v>
      </c>
      <c r="C886" s="3" t="s">
        <v>1003</v>
      </c>
      <c r="D886" s="3" t="s">
        <v>26</v>
      </c>
      <c r="E886" s="3">
        <v>304.6</v>
      </c>
      <c r="F886" s="3">
        <v>2.69</v>
      </c>
      <c r="G886" s="3">
        <v>178.0</v>
      </c>
      <c r="H886" s="3">
        <v>9257.0</v>
      </c>
      <c r="I886" s="2"/>
      <c r="J886" s="2"/>
    </row>
    <row r="887">
      <c r="A887" s="1" t="s">
        <v>1252</v>
      </c>
      <c r="B887" s="3">
        <v>7.2</v>
      </c>
      <c r="C887" s="3" t="s">
        <v>1003</v>
      </c>
      <c r="D887" s="3" t="s">
        <v>26</v>
      </c>
      <c r="E887" s="3">
        <v>314.1</v>
      </c>
      <c r="F887" s="3">
        <v>2.9</v>
      </c>
      <c r="G887" s="3">
        <v>182.0</v>
      </c>
      <c r="H887" s="3">
        <v>9255.0</v>
      </c>
      <c r="I887" s="2"/>
      <c r="J887" s="2"/>
    </row>
    <row r="888">
      <c r="A888" s="1" t="s">
        <v>1253</v>
      </c>
      <c r="B888" s="3">
        <v>7.13</v>
      </c>
      <c r="C888" s="3" t="s">
        <v>761</v>
      </c>
      <c r="D888" s="3" t="s">
        <v>26</v>
      </c>
      <c r="E888" s="3">
        <v>332.5</v>
      </c>
      <c r="F888" s="3">
        <v>3.66</v>
      </c>
      <c r="G888" s="3">
        <v>191.0</v>
      </c>
      <c r="H888" s="3">
        <v>9255.0</v>
      </c>
      <c r="I888" s="2"/>
      <c r="J888" s="2"/>
    </row>
    <row r="889">
      <c r="A889" s="1" t="s">
        <v>1254</v>
      </c>
      <c r="B889" s="3">
        <v>7.18</v>
      </c>
      <c r="C889" s="3" t="s">
        <v>761</v>
      </c>
      <c r="D889" s="3" t="s">
        <v>26</v>
      </c>
      <c r="E889" s="3">
        <v>329.4</v>
      </c>
      <c r="F889" s="3">
        <v>4.0</v>
      </c>
      <c r="G889" s="3">
        <v>2.0</v>
      </c>
      <c r="H889" s="3">
        <v>9255.0</v>
      </c>
      <c r="I889" s="2"/>
      <c r="J889" s="2"/>
    </row>
    <row r="890">
      <c r="A890" s="1" t="s">
        <v>1255</v>
      </c>
      <c r="B890" s="3">
        <v>7.64</v>
      </c>
      <c r="C890" s="3" t="s">
        <v>1003</v>
      </c>
      <c r="D890" s="3" t="s">
        <v>26</v>
      </c>
      <c r="E890" s="3">
        <v>347.95</v>
      </c>
      <c r="F890" s="3">
        <v>3.52</v>
      </c>
      <c r="G890" s="3">
        <v>194.0</v>
      </c>
      <c r="H890" s="3">
        <v>9257.0</v>
      </c>
      <c r="I890" s="2"/>
      <c r="J890" s="2"/>
    </row>
    <row r="891">
      <c r="A891" s="1" t="s">
        <v>1256</v>
      </c>
      <c r="B891" s="3">
        <v>7.63</v>
      </c>
      <c r="C891" s="3">
        <v>92.35</v>
      </c>
      <c r="D891" s="3">
        <v>78.0</v>
      </c>
      <c r="E891" s="3">
        <v>121.28</v>
      </c>
      <c r="F891" s="3">
        <v>6.0</v>
      </c>
      <c r="G891" s="3">
        <v>343.9</v>
      </c>
      <c r="H891" s="3">
        <v>4.34</v>
      </c>
      <c r="I891" s="3">
        <v>206.0</v>
      </c>
      <c r="J891" s="3">
        <v>926.0</v>
      </c>
    </row>
    <row r="892">
      <c r="A892" s="1" t="s">
        <v>1257</v>
      </c>
      <c r="B892" s="3">
        <v>7.48</v>
      </c>
      <c r="C892" s="3">
        <v>89.0</v>
      </c>
      <c r="D892" s="3">
        <v>167.0</v>
      </c>
      <c r="E892" s="3">
        <v>79.85</v>
      </c>
      <c r="F892" s="3">
        <v>142.0</v>
      </c>
      <c r="G892" s="3">
        <v>306.35</v>
      </c>
      <c r="H892" s="3">
        <v>4.14</v>
      </c>
      <c r="I892" s="3">
        <v>214.0</v>
      </c>
      <c r="J892" s="3">
        <v>9263.0</v>
      </c>
    </row>
    <row r="893">
      <c r="A893" s="1" t="s">
        <v>1258</v>
      </c>
      <c r="B893" s="3">
        <v>7.68</v>
      </c>
      <c r="C893" s="3">
        <v>92.35</v>
      </c>
      <c r="D893" s="3">
        <v>288.0</v>
      </c>
      <c r="E893" s="3">
        <v>155.1</v>
      </c>
      <c r="F893" s="3">
        <v>219.0</v>
      </c>
      <c r="G893" s="3">
        <v>302.5</v>
      </c>
      <c r="H893" s="3">
        <v>4.28</v>
      </c>
      <c r="I893" s="3">
        <v>22.0</v>
      </c>
      <c r="J893" s="3">
        <v>9268.0</v>
      </c>
    </row>
    <row r="894">
      <c r="A894" s="1" t="s">
        <v>1259</v>
      </c>
      <c r="B894" s="3">
        <v>8.14</v>
      </c>
      <c r="C894" s="3">
        <v>92.4</v>
      </c>
      <c r="D894" s="3">
        <v>331.0</v>
      </c>
      <c r="E894" s="3">
        <v>117.8</v>
      </c>
      <c r="F894" s="3">
        <v>268.0</v>
      </c>
      <c r="G894" s="3">
        <v>322.2</v>
      </c>
      <c r="H894" s="3">
        <v>3.38</v>
      </c>
      <c r="I894" s="3">
        <v>222.0</v>
      </c>
      <c r="J894" s="3">
        <v>9268.0</v>
      </c>
    </row>
    <row r="895">
      <c r="A895" s="1" t="s">
        <v>1260</v>
      </c>
      <c r="B895" s="3">
        <v>9.8</v>
      </c>
      <c r="C895" s="3">
        <v>89.1</v>
      </c>
      <c r="D895" s="3">
        <v>262.0</v>
      </c>
      <c r="E895" s="3">
        <v>2.81</v>
      </c>
      <c r="F895" s="3">
        <v>25.0</v>
      </c>
      <c r="G895" s="3">
        <v>318.95</v>
      </c>
      <c r="H895" s="3">
        <v>3.31</v>
      </c>
      <c r="I895" s="3">
        <v>226.0</v>
      </c>
      <c r="J895" s="3">
        <v>9268.0</v>
      </c>
    </row>
    <row r="896">
      <c r="A896" s="1" t="s">
        <v>1261</v>
      </c>
      <c r="B896" s="3">
        <v>9.3</v>
      </c>
      <c r="C896" s="3">
        <v>89.1</v>
      </c>
      <c r="D896" s="3" t="s">
        <v>1262</v>
      </c>
      <c r="E896" s="3">
        <v>182.0</v>
      </c>
      <c r="F896" s="3">
        <v>328.6</v>
      </c>
      <c r="G896" s="3">
        <v>3.24</v>
      </c>
      <c r="H896" s="3">
        <v>227.0</v>
      </c>
      <c r="I896" s="3">
        <v>9264.0</v>
      </c>
      <c r="J896" s="2"/>
    </row>
    <row r="897">
      <c r="A897" s="1" t="s">
        <v>1263</v>
      </c>
      <c r="B897" s="3">
        <v>9.75</v>
      </c>
      <c r="C897" s="3">
        <v>86.0</v>
      </c>
      <c r="D897" s="3" t="s">
        <v>1264</v>
      </c>
      <c r="E897" s="3">
        <v>101.0</v>
      </c>
      <c r="F897" s="3">
        <v>323.4</v>
      </c>
      <c r="G897" s="3">
        <v>2.76</v>
      </c>
      <c r="H897" s="3">
        <v>231.0</v>
      </c>
      <c r="I897" s="3">
        <v>926.0</v>
      </c>
      <c r="J897" s="2"/>
    </row>
    <row r="898">
      <c r="A898" s="1" t="s">
        <v>1265</v>
      </c>
      <c r="B898" s="3">
        <v>10.1</v>
      </c>
      <c r="C898" s="3">
        <v>82.95</v>
      </c>
      <c r="D898" s="3">
        <v>206.0</v>
      </c>
      <c r="E898" s="3">
        <v>57.2</v>
      </c>
      <c r="F898" s="3">
        <v>183.0</v>
      </c>
      <c r="G898" s="3">
        <v>327.85</v>
      </c>
      <c r="H898" s="3">
        <v>2.41</v>
      </c>
      <c r="I898" s="3">
        <v>238.0</v>
      </c>
      <c r="J898" s="3">
        <v>9262.0</v>
      </c>
    </row>
    <row r="899">
      <c r="A899" s="1" t="s">
        <v>1266</v>
      </c>
      <c r="B899" s="3">
        <v>9.6</v>
      </c>
      <c r="C899" s="3">
        <v>82.85</v>
      </c>
      <c r="D899" s="3">
        <v>172.0</v>
      </c>
      <c r="E899" s="3">
        <v>227.82</v>
      </c>
      <c r="F899" s="3">
        <v>113.0</v>
      </c>
      <c r="G899" s="3">
        <v>333.25</v>
      </c>
      <c r="H899" s="3">
        <v>2.55</v>
      </c>
      <c r="I899" s="3">
        <v>255.0</v>
      </c>
      <c r="J899" s="3">
        <v>9263.0</v>
      </c>
    </row>
    <row r="900">
      <c r="A900" s="1" t="s">
        <v>1267</v>
      </c>
      <c r="B900" s="3">
        <v>8.49</v>
      </c>
      <c r="C900" s="3">
        <v>82.75</v>
      </c>
      <c r="D900" s="3" t="s">
        <v>1268</v>
      </c>
      <c r="E900" s="3">
        <v>6.0</v>
      </c>
      <c r="F900" s="3">
        <v>305.95</v>
      </c>
      <c r="G900" s="3">
        <v>2.28</v>
      </c>
      <c r="H900" s="3">
        <v>268.0</v>
      </c>
      <c r="I900" s="3">
        <v>9271.0</v>
      </c>
      <c r="J900" s="2"/>
    </row>
    <row r="901">
      <c r="A901" s="1" t="s">
        <v>1269</v>
      </c>
      <c r="B901" s="3">
        <v>7.81</v>
      </c>
      <c r="C901" s="3" t="s">
        <v>1158</v>
      </c>
      <c r="D901" s="3" t="s">
        <v>26</v>
      </c>
      <c r="E901" s="3">
        <v>332.65</v>
      </c>
      <c r="F901" s="3">
        <v>1.66</v>
      </c>
      <c r="G901" s="3">
        <v>267.0</v>
      </c>
      <c r="H901" s="3">
        <v>9276.0</v>
      </c>
      <c r="I901" s="2"/>
      <c r="J901" s="2"/>
    </row>
    <row r="902">
      <c r="A902" s="1" t="s">
        <v>1270</v>
      </c>
      <c r="B902" s="3">
        <v>7.9</v>
      </c>
      <c r="C902" s="3" t="s">
        <v>1158</v>
      </c>
      <c r="D902" s="3" t="s">
        <v>26</v>
      </c>
      <c r="E902" s="3">
        <v>325.3</v>
      </c>
      <c r="F902" s="3">
        <v>1.86</v>
      </c>
      <c r="G902" s="3">
        <v>243.0</v>
      </c>
      <c r="H902" s="3">
        <v>928.0</v>
      </c>
      <c r="I902" s="2"/>
      <c r="J902" s="2"/>
    </row>
    <row r="903">
      <c r="A903" s="1" t="s">
        <v>1271</v>
      </c>
      <c r="B903" s="3">
        <v>7.53</v>
      </c>
      <c r="C903" s="3" t="s">
        <v>1003</v>
      </c>
      <c r="D903" s="3" t="s">
        <v>26</v>
      </c>
      <c r="E903" s="3">
        <v>323.2</v>
      </c>
      <c r="F903" s="3">
        <v>1.72</v>
      </c>
      <c r="G903" s="3">
        <v>238.0</v>
      </c>
      <c r="H903" s="3">
        <v>9283.0</v>
      </c>
      <c r="I903" s="2"/>
      <c r="J903" s="2"/>
    </row>
    <row r="904">
      <c r="A904" s="1" t="s">
        <v>1272</v>
      </c>
      <c r="B904" s="3">
        <v>6.96</v>
      </c>
      <c r="C904" s="3" t="s">
        <v>1003</v>
      </c>
      <c r="D904" s="3" t="s">
        <v>26</v>
      </c>
      <c r="E904" s="3">
        <v>302.1</v>
      </c>
      <c r="F904" s="3">
        <v>1.66</v>
      </c>
      <c r="G904" s="3">
        <v>232.0</v>
      </c>
      <c r="H904" s="3">
        <v>9288.0</v>
      </c>
      <c r="I904" s="2"/>
      <c r="J904" s="2"/>
    </row>
    <row r="905">
      <c r="A905" s="1" t="s">
        <v>1273</v>
      </c>
      <c r="B905" s="3">
        <v>6.56</v>
      </c>
      <c r="C905" s="3" t="s">
        <v>761</v>
      </c>
      <c r="D905" s="3" t="s">
        <v>26</v>
      </c>
      <c r="E905" s="3">
        <v>299.55</v>
      </c>
      <c r="F905" s="3">
        <v>1.72</v>
      </c>
      <c r="G905" s="3">
        <v>229.0</v>
      </c>
      <c r="H905" s="3">
        <v>9289.0</v>
      </c>
      <c r="I905" s="2"/>
      <c r="J905" s="2"/>
    </row>
    <row r="906">
      <c r="A906" s="1" t="s">
        <v>1274</v>
      </c>
      <c r="B906" s="3">
        <v>6.58</v>
      </c>
      <c r="C906" s="3" t="s">
        <v>761</v>
      </c>
      <c r="D906" s="3" t="s">
        <v>26</v>
      </c>
      <c r="E906" s="3">
        <v>312.35</v>
      </c>
      <c r="F906" s="3">
        <v>1.72</v>
      </c>
      <c r="G906" s="3">
        <v>234.0</v>
      </c>
      <c r="H906" s="3">
        <v>9294.0</v>
      </c>
      <c r="I906" s="2"/>
      <c r="J906" s="2"/>
    </row>
    <row r="907">
      <c r="A907" s="1" t="s">
        <v>1275</v>
      </c>
      <c r="B907" s="3">
        <v>6.28</v>
      </c>
      <c r="C907" s="3" t="s">
        <v>761</v>
      </c>
      <c r="D907" s="3" t="s">
        <v>26</v>
      </c>
      <c r="E907" s="3">
        <v>298.8</v>
      </c>
      <c r="F907" s="3">
        <v>1.79</v>
      </c>
      <c r="G907" s="3">
        <v>248.0</v>
      </c>
      <c r="H907" s="3">
        <v>9297.0</v>
      </c>
      <c r="I907" s="2"/>
      <c r="J907" s="2"/>
    </row>
    <row r="908">
      <c r="A908" s="1" t="s">
        <v>1276</v>
      </c>
      <c r="B908" s="3">
        <v>6.71</v>
      </c>
      <c r="C908" s="3" t="s">
        <v>761</v>
      </c>
      <c r="D908" s="3" t="s">
        <v>26</v>
      </c>
      <c r="E908" s="3">
        <v>333.75</v>
      </c>
      <c r="F908" s="3">
        <v>1.93</v>
      </c>
      <c r="G908" s="3">
        <v>258.0</v>
      </c>
      <c r="H908" s="3">
        <v>9299.0</v>
      </c>
      <c r="I908" s="2"/>
      <c r="J908" s="2"/>
    </row>
    <row r="909">
      <c r="A909" s="1" t="s">
        <v>1277</v>
      </c>
      <c r="B909" s="3">
        <v>6.76</v>
      </c>
      <c r="C909" s="3" t="s">
        <v>761</v>
      </c>
      <c r="D909" s="3" t="s">
        <v>26</v>
      </c>
      <c r="E909" s="3">
        <v>336.75</v>
      </c>
      <c r="F909" s="3">
        <v>1.93</v>
      </c>
      <c r="G909" s="3">
        <v>264.0</v>
      </c>
      <c r="H909" s="3">
        <v>93.0</v>
      </c>
      <c r="I909" s="2"/>
      <c r="J909" s="2"/>
    </row>
    <row r="910">
      <c r="A910" s="1" t="s">
        <v>1278</v>
      </c>
      <c r="B910" s="3">
        <v>6.7</v>
      </c>
      <c r="C910" s="3" t="s">
        <v>761</v>
      </c>
      <c r="D910" s="3" t="s">
        <v>26</v>
      </c>
      <c r="E910" s="3">
        <v>338.3</v>
      </c>
      <c r="F910" s="3">
        <v>1.93</v>
      </c>
      <c r="G910" s="3">
        <v>261.0</v>
      </c>
      <c r="H910" s="3">
        <v>9301.0</v>
      </c>
      <c r="I910" s="2"/>
      <c r="J910" s="2"/>
    </row>
    <row r="911">
      <c r="A911" s="1" t="s">
        <v>1279</v>
      </c>
      <c r="B911" s="3">
        <v>6.74</v>
      </c>
      <c r="C911" s="3" t="s">
        <v>761</v>
      </c>
      <c r="D911" s="3" t="s">
        <v>26</v>
      </c>
      <c r="E911" s="3">
        <v>345.5</v>
      </c>
      <c r="F911" s="3">
        <v>2.55</v>
      </c>
      <c r="G911" s="3">
        <v>266.0</v>
      </c>
      <c r="H911" s="3">
        <v>9302.0</v>
      </c>
      <c r="I911" s="2"/>
      <c r="J911" s="2"/>
    </row>
    <row r="912">
      <c r="A912" s="1" t="s">
        <v>1280</v>
      </c>
      <c r="B912" s="3">
        <v>6.84</v>
      </c>
      <c r="C912" s="3" t="s">
        <v>1003</v>
      </c>
      <c r="D912" s="3" t="s">
        <v>26</v>
      </c>
      <c r="E912" s="3">
        <v>345.65</v>
      </c>
      <c r="F912" s="3">
        <v>2.41</v>
      </c>
      <c r="G912" s="3">
        <v>273.0</v>
      </c>
      <c r="H912" s="3">
        <v>9301.0</v>
      </c>
      <c r="I912" s="2"/>
      <c r="J912" s="2"/>
    </row>
    <row r="913">
      <c r="A913" s="1" t="s">
        <v>1281</v>
      </c>
      <c r="B913" s="3">
        <v>6.75</v>
      </c>
      <c r="C913" s="3" t="s">
        <v>761</v>
      </c>
      <c r="D913" s="3" t="s">
        <v>26</v>
      </c>
      <c r="E913" s="3">
        <v>337.1</v>
      </c>
      <c r="F913" s="3">
        <v>1.66</v>
      </c>
      <c r="G913" s="3">
        <v>272.0</v>
      </c>
      <c r="H913" s="3">
        <v>9303.0</v>
      </c>
      <c r="I913" s="2"/>
      <c r="J913" s="2"/>
    </row>
    <row r="914">
      <c r="A914" s="1" t="s">
        <v>1282</v>
      </c>
      <c r="B914" s="3">
        <v>6.64</v>
      </c>
      <c r="C914" s="3" t="s">
        <v>761</v>
      </c>
      <c r="D914" s="3" t="s">
        <v>26</v>
      </c>
      <c r="E914" s="3">
        <v>33.55</v>
      </c>
      <c r="F914" s="3">
        <v>2.7</v>
      </c>
      <c r="G914" s="3">
        <v>269.0</v>
      </c>
      <c r="H914" s="3">
        <v>9305.0</v>
      </c>
      <c r="I914" s="2"/>
      <c r="J914" s="2"/>
    </row>
    <row r="915">
      <c r="A915" s="1" t="s">
        <v>1283</v>
      </c>
      <c r="B915" s="3">
        <v>6.78</v>
      </c>
      <c r="C915" s="3">
        <v>95.8</v>
      </c>
      <c r="D915" s="3">
        <v>79.0</v>
      </c>
      <c r="E915" s="3">
        <v>111.9</v>
      </c>
      <c r="F915" s="3">
        <v>62.0</v>
      </c>
      <c r="G915" s="3">
        <v>341.2</v>
      </c>
      <c r="H915" s="3">
        <v>2.62</v>
      </c>
      <c r="I915" s="3">
        <v>264.0</v>
      </c>
      <c r="J915" s="3">
        <v>9311.0</v>
      </c>
    </row>
    <row r="916">
      <c r="A916" s="1" t="s">
        <v>1284</v>
      </c>
      <c r="B916" s="3">
        <v>6.82</v>
      </c>
      <c r="C916" s="3">
        <v>95.8</v>
      </c>
      <c r="D916" s="3">
        <v>155.0</v>
      </c>
      <c r="E916" s="3">
        <v>5.49</v>
      </c>
      <c r="F916" s="3">
        <v>139.0</v>
      </c>
      <c r="G916" s="3">
        <v>341.4</v>
      </c>
      <c r="H916" s="3">
        <v>2.55</v>
      </c>
      <c r="I916" s="3">
        <v>261.0</v>
      </c>
      <c r="J916" s="3">
        <v>9316.0</v>
      </c>
    </row>
    <row r="917">
      <c r="A917" s="1" t="s">
        <v>1285</v>
      </c>
      <c r="B917" s="3">
        <v>7.2</v>
      </c>
      <c r="C917" s="3">
        <v>95.8</v>
      </c>
      <c r="D917" s="3">
        <v>157.0</v>
      </c>
      <c r="E917" s="3">
        <v>2.23</v>
      </c>
      <c r="F917" s="3">
        <v>156.0</v>
      </c>
      <c r="G917" s="3">
        <v>339.5</v>
      </c>
      <c r="H917" s="3">
        <v>3.59</v>
      </c>
      <c r="I917" s="3">
        <v>256.0</v>
      </c>
      <c r="J917" s="3">
        <v>9322.0</v>
      </c>
    </row>
    <row r="918">
      <c r="A918" s="1" t="s">
        <v>1286</v>
      </c>
      <c r="B918" s="3">
        <v>7.29</v>
      </c>
      <c r="C918" s="3">
        <v>85.8</v>
      </c>
      <c r="D918" s="3">
        <v>331.0</v>
      </c>
      <c r="E918" s="3">
        <v>113.16</v>
      </c>
      <c r="F918" s="3">
        <v>27.0</v>
      </c>
      <c r="G918" s="3">
        <v>334.0</v>
      </c>
      <c r="H918" s="3">
        <v>4.34</v>
      </c>
      <c r="I918" s="3">
        <v>257.0</v>
      </c>
      <c r="J918" s="3">
        <v>9325.0</v>
      </c>
    </row>
    <row r="919">
      <c r="A919" s="1" t="s">
        <v>1287</v>
      </c>
      <c r="B919" s="3">
        <v>8.0</v>
      </c>
      <c r="C919" s="3">
        <v>79.7</v>
      </c>
      <c r="D919" s="3" t="s">
        <v>1288</v>
      </c>
      <c r="E919" s="3">
        <v>95.0</v>
      </c>
      <c r="F919" s="3">
        <v>327.5</v>
      </c>
      <c r="G919" s="3">
        <v>4.48</v>
      </c>
      <c r="H919" s="3">
        <v>26.0</v>
      </c>
      <c r="I919" s="3">
        <v>9325.0</v>
      </c>
      <c r="J919" s="2"/>
    </row>
    <row r="920">
      <c r="A920" s="1" t="s">
        <v>1289</v>
      </c>
      <c r="B920" s="3">
        <v>8.62</v>
      </c>
      <c r="C920" s="3">
        <v>74.5</v>
      </c>
      <c r="D920" s="3" t="s">
        <v>1290</v>
      </c>
      <c r="E920" s="3">
        <v>174.0</v>
      </c>
      <c r="F920" s="3">
        <v>328.8</v>
      </c>
      <c r="G920" s="3">
        <v>4.48</v>
      </c>
      <c r="H920" s="3">
        <v>264.0</v>
      </c>
      <c r="I920" s="3">
        <v>9321.0</v>
      </c>
      <c r="J920" s="2"/>
    </row>
    <row r="921">
      <c r="A921" s="1" t="s">
        <v>1291</v>
      </c>
      <c r="B921" s="3">
        <v>9.7</v>
      </c>
      <c r="C921" s="3">
        <v>68.8</v>
      </c>
      <c r="D921" s="3">
        <v>438.0</v>
      </c>
      <c r="E921" s="3">
        <v>444.32</v>
      </c>
      <c r="F921" s="3">
        <v>21.0</v>
      </c>
      <c r="G921" s="3">
        <v>324.95</v>
      </c>
      <c r="H921" s="3">
        <v>4.41</v>
      </c>
      <c r="I921" s="3">
        <v>266.0</v>
      </c>
      <c r="J921" s="3">
        <v>932.0</v>
      </c>
    </row>
    <row r="922">
      <c r="A922" s="1" t="s">
        <v>1292</v>
      </c>
      <c r="B922" s="3">
        <v>9.51</v>
      </c>
      <c r="C922" s="3">
        <v>63.9</v>
      </c>
      <c r="D922" s="3">
        <v>301.0</v>
      </c>
      <c r="E922" s="3">
        <v>279.62</v>
      </c>
      <c r="F922" s="3">
        <v>187.0</v>
      </c>
      <c r="G922" s="3">
        <v>31.2</v>
      </c>
      <c r="H922" s="3">
        <v>4.55</v>
      </c>
      <c r="I922" s="3">
        <v>265.0</v>
      </c>
      <c r="J922" s="3">
        <v>9321.0</v>
      </c>
    </row>
    <row r="923">
      <c r="A923" s="1" t="s">
        <v>1293</v>
      </c>
      <c r="B923" s="3">
        <v>9.41</v>
      </c>
      <c r="C923" s="3">
        <v>59.25</v>
      </c>
      <c r="D923" s="3">
        <v>147.0</v>
      </c>
      <c r="E923" s="3">
        <v>11.21</v>
      </c>
      <c r="F923" s="3">
        <v>118.0</v>
      </c>
      <c r="G923" s="3">
        <v>299.6</v>
      </c>
      <c r="H923" s="3">
        <v>4.62</v>
      </c>
      <c r="I923" s="3">
        <v>263.0</v>
      </c>
      <c r="J923" s="3">
        <v>9325.0</v>
      </c>
    </row>
    <row r="924">
      <c r="A924" s="1" t="s">
        <v>1294</v>
      </c>
      <c r="B924" s="3">
        <v>8.99</v>
      </c>
      <c r="C924" s="3">
        <v>59.15</v>
      </c>
      <c r="D924" s="3">
        <v>4.0</v>
      </c>
      <c r="E924" s="3">
        <v>1.73</v>
      </c>
      <c r="F924" s="3">
        <v>31.0</v>
      </c>
      <c r="G924" s="3">
        <v>304.8</v>
      </c>
      <c r="H924" s="3">
        <v>4.48</v>
      </c>
      <c r="I924" s="3">
        <v>261.0</v>
      </c>
      <c r="J924" s="3">
        <v>9328.0</v>
      </c>
    </row>
    <row r="925">
      <c r="A925" s="1" t="s">
        <v>1295</v>
      </c>
      <c r="B925" s="3">
        <v>8.24</v>
      </c>
      <c r="C925" s="3" t="s">
        <v>1296</v>
      </c>
      <c r="D925" s="3" t="s">
        <v>26</v>
      </c>
      <c r="E925" s="3">
        <v>314.5</v>
      </c>
      <c r="F925" s="3">
        <v>4.21</v>
      </c>
      <c r="G925" s="3">
        <v>259.0</v>
      </c>
      <c r="H925" s="3">
        <v>9332.0</v>
      </c>
      <c r="I925" s="2"/>
      <c r="J925" s="2"/>
    </row>
    <row r="926">
      <c r="A926" s="1" t="s">
        <v>1297</v>
      </c>
      <c r="B926" s="3">
        <v>6.63</v>
      </c>
      <c r="C926" s="3" t="s">
        <v>1298</v>
      </c>
      <c r="D926" s="3" t="s">
        <v>26</v>
      </c>
      <c r="E926" s="3">
        <v>321.25</v>
      </c>
      <c r="F926" s="3">
        <v>4.21</v>
      </c>
      <c r="G926" s="3">
        <v>262.0</v>
      </c>
      <c r="H926" s="3">
        <v>934.0</v>
      </c>
      <c r="I926" s="2"/>
      <c r="J926" s="2"/>
    </row>
    <row r="927">
      <c r="A927" s="1" t="s">
        <v>1299</v>
      </c>
      <c r="B927" s="3">
        <v>6.4</v>
      </c>
      <c r="C927" s="3" t="s">
        <v>1300</v>
      </c>
      <c r="D927" s="3" t="s">
        <v>26</v>
      </c>
      <c r="E927" s="3">
        <v>33.55</v>
      </c>
      <c r="F927" s="3">
        <v>3.72</v>
      </c>
      <c r="G927" s="3">
        <v>259.0</v>
      </c>
      <c r="H927" s="3">
        <v>934.0</v>
      </c>
      <c r="I927" s="2"/>
      <c r="J927" s="2"/>
    </row>
    <row r="928">
      <c r="A928" s="1" t="s">
        <v>1301</v>
      </c>
      <c r="B928" s="3">
        <v>5.9</v>
      </c>
      <c r="C928" s="3" t="s">
        <v>1300</v>
      </c>
      <c r="D928" s="3" t="s">
        <v>26</v>
      </c>
      <c r="E928" s="3">
        <v>332.65</v>
      </c>
      <c r="F928" s="3">
        <v>3.52</v>
      </c>
      <c r="G928" s="3">
        <v>25.0</v>
      </c>
      <c r="H928" s="3">
        <v>934.0</v>
      </c>
      <c r="I928" s="2"/>
      <c r="J928" s="2"/>
    </row>
    <row r="929">
      <c r="A929" s="1" t="s">
        <v>1302</v>
      </c>
      <c r="B929" s="3">
        <v>6.1</v>
      </c>
      <c r="C929" s="3" t="s">
        <v>1300</v>
      </c>
      <c r="D929" s="3" t="s">
        <v>26</v>
      </c>
      <c r="E929" s="3">
        <v>333.5</v>
      </c>
      <c r="F929" s="3">
        <v>3.59</v>
      </c>
      <c r="G929" s="3">
        <v>238.0</v>
      </c>
      <c r="H929" s="3">
        <v>9339.0</v>
      </c>
      <c r="I929" s="2"/>
      <c r="J929" s="2"/>
    </row>
    <row r="930">
      <c r="A930" s="1" t="s">
        <v>1303</v>
      </c>
      <c r="B930" s="3">
        <v>6.37</v>
      </c>
      <c r="C930" s="3" t="s">
        <v>1226</v>
      </c>
      <c r="D930" s="3" t="s">
        <v>26</v>
      </c>
      <c r="E930" s="3">
        <v>336.55</v>
      </c>
      <c r="F930" s="3">
        <v>3.79</v>
      </c>
      <c r="G930" s="3">
        <v>227.0</v>
      </c>
      <c r="H930" s="3">
        <v>9331.0</v>
      </c>
      <c r="I930" s="2"/>
      <c r="J930" s="2"/>
    </row>
    <row r="931">
      <c r="A931" s="1" t="s">
        <v>1304</v>
      </c>
      <c r="B931" s="3">
        <v>6.65</v>
      </c>
      <c r="C931" s="3" t="s">
        <v>1305</v>
      </c>
      <c r="D931" s="3" t="s">
        <v>26</v>
      </c>
      <c r="E931" s="3">
        <v>337.3</v>
      </c>
      <c r="F931" s="3">
        <v>4.14</v>
      </c>
      <c r="G931" s="3">
        <v>215.0</v>
      </c>
      <c r="H931" s="3">
        <v>9326.0</v>
      </c>
      <c r="I931" s="2"/>
      <c r="J931" s="2"/>
    </row>
    <row r="932">
      <c r="A932" s="1" t="s">
        <v>1306</v>
      </c>
      <c r="B932" s="3">
        <v>6.81</v>
      </c>
      <c r="C932" s="3" t="s">
        <v>1307</v>
      </c>
      <c r="D932" s="3" t="s">
        <v>26</v>
      </c>
      <c r="E932" s="3">
        <v>34.5</v>
      </c>
      <c r="F932" s="3">
        <v>4.48</v>
      </c>
      <c r="G932" s="3">
        <v>209.0</v>
      </c>
      <c r="H932" s="3">
        <v>9316.0</v>
      </c>
      <c r="I932" s="2"/>
      <c r="J932" s="2"/>
    </row>
    <row r="933">
      <c r="A933" s="1" t="s">
        <v>1308</v>
      </c>
      <c r="B933" s="3">
        <v>6.84</v>
      </c>
      <c r="C933" s="3" t="s">
        <v>899</v>
      </c>
      <c r="D933" s="3" t="s">
        <v>26</v>
      </c>
      <c r="E933" s="3">
        <v>338.65</v>
      </c>
      <c r="F933" s="3">
        <v>4.69</v>
      </c>
      <c r="G933" s="3">
        <v>21.0</v>
      </c>
      <c r="H933" s="3">
        <v>9307.0</v>
      </c>
      <c r="I933" s="2"/>
      <c r="J933" s="2"/>
    </row>
    <row r="934">
      <c r="A934" s="1" t="s">
        <v>1309</v>
      </c>
      <c r="B934" s="3">
        <v>6.91</v>
      </c>
      <c r="C934" s="3" t="s">
        <v>1003</v>
      </c>
      <c r="D934" s="3" t="s">
        <v>26</v>
      </c>
      <c r="E934" s="3">
        <v>34.4</v>
      </c>
      <c r="F934" s="3">
        <v>5.17</v>
      </c>
      <c r="G934" s="3">
        <v>215.0</v>
      </c>
      <c r="H934" s="3">
        <v>9302.0</v>
      </c>
      <c r="I934" s="2"/>
      <c r="J934" s="2"/>
    </row>
    <row r="935">
      <c r="A935" s="1" t="s">
        <v>1310</v>
      </c>
      <c r="B935" s="3">
        <v>6.78</v>
      </c>
      <c r="C935" s="3" t="s">
        <v>761</v>
      </c>
      <c r="D935" s="3" t="s">
        <v>26</v>
      </c>
      <c r="E935" s="3">
        <v>342.95</v>
      </c>
      <c r="F935" s="3">
        <v>5.3</v>
      </c>
      <c r="G935" s="3">
        <v>216.0</v>
      </c>
      <c r="H935" s="3">
        <v>9295.0</v>
      </c>
      <c r="I935" s="2"/>
      <c r="J935" s="2"/>
    </row>
    <row r="936">
      <c r="A936" s="1" t="s">
        <v>1311</v>
      </c>
      <c r="B936" s="3">
        <v>6.89</v>
      </c>
      <c r="C936" s="3" t="s">
        <v>144</v>
      </c>
      <c r="D936" s="3" t="s">
        <v>26</v>
      </c>
      <c r="E936" s="3">
        <v>345.45</v>
      </c>
      <c r="F936" s="3">
        <v>4.69</v>
      </c>
      <c r="G936" s="3">
        <v>217.0</v>
      </c>
      <c r="H936" s="3">
        <v>9288.0</v>
      </c>
      <c r="I936" s="2"/>
      <c r="J936" s="2"/>
    </row>
    <row r="937">
      <c r="A937" s="1" t="s">
        <v>1312</v>
      </c>
      <c r="B937" s="3">
        <v>7.35</v>
      </c>
      <c r="C937" s="3" t="s">
        <v>761</v>
      </c>
      <c r="D937" s="3" t="s">
        <v>26</v>
      </c>
      <c r="E937" s="3">
        <v>347.55</v>
      </c>
      <c r="F937" s="3">
        <v>4.48</v>
      </c>
      <c r="G937" s="3">
        <v>221.0</v>
      </c>
      <c r="H937" s="3">
        <v>9284.0</v>
      </c>
      <c r="I937" s="2"/>
      <c r="J937" s="2"/>
    </row>
    <row r="938">
      <c r="A938" s="1" t="s">
        <v>1313</v>
      </c>
      <c r="B938" s="3">
        <v>7.79</v>
      </c>
      <c r="C938" s="3" t="s">
        <v>144</v>
      </c>
      <c r="D938" s="3" t="s">
        <v>26</v>
      </c>
      <c r="E938" s="3">
        <v>352.4</v>
      </c>
      <c r="F938" s="3">
        <v>3.79</v>
      </c>
      <c r="G938" s="3">
        <v>25.0</v>
      </c>
      <c r="H938" s="3">
        <v>9275.0</v>
      </c>
      <c r="I938" s="2"/>
      <c r="J938" s="2"/>
    </row>
    <row r="939">
      <c r="A939" s="1" t="s">
        <v>1314</v>
      </c>
      <c r="B939" s="3">
        <v>7.3</v>
      </c>
      <c r="C939" s="3">
        <v>92.35</v>
      </c>
      <c r="D939" s="3">
        <v>126.0</v>
      </c>
      <c r="E939" s="3">
        <v>54.18</v>
      </c>
      <c r="F939" s="3">
        <v>42.0</v>
      </c>
      <c r="G939" s="3">
        <v>339.45</v>
      </c>
      <c r="H939" s="3">
        <v>5.1</v>
      </c>
      <c r="I939" s="3">
        <v>262.0</v>
      </c>
      <c r="J939" s="3">
        <v>9289.0</v>
      </c>
    </row>
    <row r="940">
      <c r="A940" s="1" t="s">
        <v>1315</v>
      </c>
      <c r="B940" s="3">
        <v>7.24</v>
      </c>
      <c r="C940" s="3">
        <v>89.0</v>
      </c>
      <c r="D940" s="3">
        <v>304.0</v>
      </c>
      <c r="E940" s="3">
        <v>72.2</v>
      </c>
      <c r="F940" s="3">
        <v>73.0</v>
      </c>
      <c r="G940" s="3">
        <v>319.5</v>
      </c>
      <c r="H940" s="3">
        <v>4.9</v>
      </c>
      <c r="I940" s="3">
        <v>256.0</v>
      </c>
      <c r="J940" s="3">
        <v>9298.0</v>
      </c>
    </row>
    <row r="941">
      <c r="A941" s="1" t="s">
        <v>1316</v>
      </c>
      <c r="B941" s="3">
        <v>7.99</v>
      </c>
      <c r="C941" s="3">
        <v>89.5</v>
      </c>
      <c r="D941" s="3">
        <v>35.0</v>
      </c>
      <c r="E941" s="3">
        <v>315.65</v>
      </c>
      <c r="F941" s="3">
        <v>207.0</v>
      </c>
      <c r="G941" s="3">
        <v>292.8</v>
      </c>
      <c r="H941" s="3">
        <v>4.62</v>
      </c>
      <c r="I941" s="3">
        <v>248.0</v>
      </c>
      <c r="J941" s="3">
        <v>9305.0</v>
      </c>
    </row>
    <row r="942">
      <c r="A942" s="1" t="s">
        <v>1317</v>
      </c>
      <c r="B942" s="3">
        <v>8.43</v>
      </c>
      <c r="C942" s="3">
        <v>89.1</v>
      </c>
      <c r="D942" s="3" t="s">
        <v>1318</v>
      </c>
      <c r="E942" s="3">
        <v>143.0</v>
      </c>
      <c r="F942" s="3">
        <v>32.5</v>
      </c>
      <c r="G942" s="3">
        <v>4.41</v>
      </c>
      <c r="H942" s="3">
        <v>241.0</v>
      </c>
      <c r="I942" s="3">
        <v>9309.0</v>
      </c>
      <c r="J942" s="2"/>
    </row>
    <row r="943">
      <c r="A943" s="1" t="s">
        <v>1319</v>
      </c>
      <c r="B943" s="3">
        <v>8.45</v>
      </c>
      <c r="C943" s="3">
        <v>89.1</v>
      </c>
      <c r="D943" s="3">
        <v>464.0</v>
      </c>
      <c r="E943" s="3">
        <v>317.64</v>
      </c>
      <c r="F943" s="3">
        <v>278.0</v>
      </c>
      <c r="G943" s="3">
        <v>339.25</v>
      </c>
      <c r="H943" s="3">
        <v>4.9</v>
      </c>
      <c r="I943" s="3">
        <v>242.0</v>
      </c>
      <c r="J943" s="3">
        <v>9306.0</v>
      </c>
    </row>
    <row r="944">
      <c r="A944" s="1" t="s">
        <v>1320</v>
      </c>
      <c r="B944" s="3">
        <v>8.83</v>
      </c>
      <c r="C944" s="3">
        <v>85.95</v>
      </c>
      <c r="D944" s="3">
        <v>192.0</v>
      </c>
      <c r="E944" s="3">
        <v>1.73</v>
      </c>
      <c r="F944" s="3">
        <v>191.0</v>
      </c>
      <c r="G944" s="3">
        <v>339.65</v>
      </c>
      <c r="H944" s="3">
        <v>5.17</v>
      </c>
      <c r="I944" s="3">
        <v>241.0</v>
      </c>
      <c r="J944" s="3">
        <v>9301.0</v>
      </c>
    </row>
    <row r="945">
      <c r="A945" s="1" t="s">
        <v>1321</v>
      </c>
      <c r="B945" s="3">
        <v>8.78</v>
      </c>
      <c r="C945" s="3">
        <v>82.85</v>
      </c>
      <c r="D945" s="3">
        <v>247.0</v>
      </c>
      <c r="E945" s="3">
        <v>32.84</v>
      </c>
      <c r="F945" s="3">
        <v>23.0</v>
      </c>
      <c r="G945" s="3">
        <v>324.95</v>
      </c>
      <c r="H945" s="3">
        <v>5.52</v>
      </c>
      <c r="I945" s="3">
        <v>246.0</v>
      </c>
      <c r="J945" s="3">
        <v>9298.0</v>
      </c>
    </row>
    <row r="946">
      <c r="A946" s="1" t="s">
        <v>1322</v>
      </c>
      <c r="B946" s="3">
        <v>9.24</v>
      </c>
      <c r="C946" s="3">
        <v>79.9</v>
      </c>
      <c r="D946" s="3">
        <v>416.0</v>
      </c>
      <c r="E946" s="3">
        <v>822.73</v>
      </c>
      <c r="F946" s="3">
        <v>77.0</v>
      </c>
      <c r="G946" s="3">
        <v>315.65</v>
      </c>
      <c r="H946" s="3">
        <v>5.66</v>
      </c>
      <c r="I946" s="3">
        <v>249.0</v>
      </c>
      <c r="J946" s="3">
        <v>93.0</v>
      </c>
    </row>
    <row r="947">
      <c r="A947" s="1" t="s">
        <v>1323</v>
      </c>
      <c r="B947" s="3">
        <v>9.25</v>
      </c>
      <c r="C947" s="3">
        <v>74.2</v>
      </c>
      <c r="D947" s="3" t="s">
        <v>1324</v>
      </c>
      <c r="E947" s="3">
        <v>73.0</v>
      </c>
      <c r="F947" s="3">
        <v>29.85</v>
      </c>
      <c r="G947" s="3">
        <v>6.34</v>
      </c>
      <c r="H947" s="3">
        <v>254.0</v>
      </c>
      <c r="I947" s="3">
        <v>9304.0</v>
      </c>
      <c r="J947" s="2"/>
    </row>
    <row r="948">
      <c r="A948" s="1" t="s">
        <v>1325</v>
      </c>
      <c r="B948" s="3">
        <v>9.0</v>
      </c>
      <c r="C948" s="3">
        <v>71.4</v>
      </c>
      <c r="D948" s="3" t="s">
        <v>293</v>
      </c>
      <c r="E948" s="3">
        <v>11.0</v>
      </c>
      <c r="F948" s="3">
        <v>295.5</v>
      </c>
      <c r="G948" s="3">
        <v>5.86</v>
      </c>
      <c r="H948" s="3">
        <v>253.0</v>
      </c>
      <c r="I948" s="3">
        <v>931.0</v>
      </c>
      <c r="J948" s="2"/>
    </row>
    <row r="949">
      <c r="A949" s="1" t="s">
        <v>1326</v>
      </c>
      <c r="B949" s="3">
        <v>8.35</v>
      </c>
      <c r="C949" s="3" t="s">
        <v>1327</v>
      </c>
      <c r="D949" s="3" t="s">
        <v>26</v>
      </c>
      <c r="E949" s="3">
        <v>281.6</v>
      </c>
      <c r="F949" s="3">
        <v>5.1</v>
      </c>
      <c r="G949" s="3">
        <v>25.0</v>
      </c>
      <c r="H949" s="3">
        <v>9318.0</v>
      </c>
      <c r="I949" s="2"/>
      <c r="J949" s="2"/>
    </row>
    <row r="950">
      <c r="A950" s="1" t="s">
        <v>1328</v>
      </c>
      <c r="B950" s="3">
        <v>8.37</v>
      </c>
      <c r="C950" s="3" t="s">
        <v>873</v>
      </c>
      <c r="D950" s="3" t="s">
        <v>26</v>
      </c>
      <c r="E950" s="3">
        <v>291.5</v>
      </c>
      <c r="F950" s="3">
        <v>4.9</v>
      </c>
      <c r="G950" s="3">
        <v>254.0</v>
      </c>
      <c r="H950" s="3">
        <v>9325.0</v>
      </c>
      <c r="I950" s="2"/>
      <c r="J950" s="2"/>
    </row>
    <row r="951">
      <c r="A951" s="1" t="s">
        <v>1329</v>
      </c>
      <c r="B951" s="3">
        <v>8.9</v>
      </c>
      <c r="C951" s="3" t="s">
        <v>1056</v>
      </c>
      <c r="D951" s="3" t="s">
        <v>26</v>
      </c>
      <c r="E951" s="3">
        <v>296.65</v>
      </c>
      <c r="F951" s="3">
        <v>4.83</v>
      </c>
      <c r="G951" s="3">
        <v>255.0</v>
      </c>
      <c r="H951" s="3">
        <v>9334.0</v>
      </c>
      <c r="I951" s="2"/>
      <c r="J951" s="2"/>
    </row>
    <row r="952">
      <c r="A952" s="1" t="s">
        <v>1330</v>
      </c>
      <c r="B952" s="3">
        <v>7.83</v>
      </c>
      <c r="C952" s="3" t="s">
        <v>1056</v>
      </c>
      <c r="D952" s="3" t="s">
        <v>26</v>
      </c>
      <c r="E952" s="3">
        <v>307.9</v>
      </c>
      <c r="F952" s="3">
        <v>4.48</v>
      </c>
      <c r="G952" s="3">
        <v>25.0</v>
      </c>
      <c r="H952" s="3">
        <v>9338.0</v>
      </c>
      <c r="I952" s="2"/>
      <c r="J952" s="2"/>
    </row>
    <row r="953">
      <c r="A953" s="1" t="s">
        <v>1331</v>
      </c>
      <c r="B953" s="3">
        <v>7.84</v>
      </c>
      <c r="C953" s="3" t="s">
        <v>1056</v>
      </c>
      <c r="D953" s="3" t="s">
        <v>26</v>
      </c>
      <c r="E953" s="3">
        <v>325.9</v>
      </c>
      <c r="F953" s="3">
        <v>4.21</v>
      </c>
      <c r="G953" s="3">
        <v>25.0</v>
      </c>
      <c r="H953" s="3">
        <v>9344.0</v>
      </c>
      <c r="I953" s="2"/>
      <c r="J953" s="2"/>
    </row>
    <row r="954">
      <c r="A954" s="1" t="s">
        <v>1332</v>
      </c>
      <c r="B954" s="3">
        <v>7.74</v>
      </c>
      <c r="C954" s="3" t="s">
        <v>1062</v>
      </c>
      <c r="D954" s="3" t="s">
        <v>26</v>
      </c>
      <c r="E954" s="3">
        <v>337.9</v>
      </c>
      <c r="F954" s="3">
        <v>4.0</v>
      </c>
      <c r="G954" s="3">
        <v>246.0</v>
      </c>
      <c r="H954" s="3">
        <v>9347.0</v>
      </c>
      <c r="I954" s="2"/>
      <c r="J954" s="2"/>
    </row>
    <row r="955">
      <c r="A955" s="1" t="s">
        <v>1333</v>
      </c>
      <c r="B955" s="3">
        <v>7.58</v>
      </c>
      <c r="C955" s="3" t="s">
        <v>1060</v>
      </c>
      <c r="D955" s="3" t="s">
        <v>26</v>
      </c>
      <c r="E955" s="3">
        <v>34.8</v>
      </c>
      <c r="F955" s="3">
        <v>3.86</v>
      </c>
      <c r="G955" s="3">
        <v>242.0</v>
      </c>
      <c r="H955" s="3">
        <v>935.0</v>
      </c>
      <c r="I955" s="2"/>
      <c r="J955" s="2"/>
    </row>
    <row r="956">
      <c r="A956" s="1" t="s">
        <v>1334</v>
      </c>
      <c r="B956" s="3">
        <v>7.36</v>
      </c>
      <c r="C956" s="3" t="s">
        <v>1066</v>
      </c>
      <c r="D956" s="3" t="s">
        <v>26</v>
      </c>
      <c r="E956" s="3">
        <v>333.15</v>
      </c>
      <c r="F956" s="3">
        <v>3.45</v>
      </c>
      <c r="G956" s="3">
        <v>242.0</v>
      </c>
      <c r="H956" s="3">
        <v>9349.0</v>
      </c>
      <c r="I956" s="2"/>
      <c r="J956" s="2"/>
    </row>
    <row r="957">
      <c r="A957" s="1" t="s">
        <v>1335</v>
      </c>
      <c r="B957" s="3">
        <v>7.14</v>
      </c>
      <c r="C957" s="3" t="s">
        <v>1307</v>
      </c>
      <c r="D957" s="3" t="s">
        <v>26</v>
      </c>
      <c r="E957" s="3">
        <v>332.85</v>
      </c>
      <c r="F957" s="3">
        <v>3.17</v>
      </c>
      <c r="G957" s="3">
        <v>244.0</v>
      </c>
      <c r="H957" s="3">
        <v>9352.0</v>
      </c>
      <c r="I957" s="2"/>
      <c r="J957" s="2"/>
    </row>
    <row r="958">
      <c r="A958" s="1" t="s">
        <v>1336</v>
      </c>
      <c r="B958" s="3">
        <v>6.63</v>
      </c>
      <c r="C958" s="3" t="s">
        <v>1305</v>
      </c>
      <c r="D958" s="3" t="s">
        <v>26</v>
      </c>
      <c r="E958" s="3">
        <v>307.1</v>
      </c>
      <c r="F958" s="3">
        <v>2.76</v>
      </c>
      <c r="G958" s="3">
        <v>226.0</v>
      </c>
      <c r="H958" s="3">
        <v>9345.0</v>
      </c>
      <c r="I958" s="2"/>
      <c r="J958" s="2"/>
    </row>
    <row r="959">
      <c r="A959" s="1" t="s">
        <v>1337</v>
      </c>
      <c r="B959" s="3">
        <v>6.51</v>
      </c>
      <c r="C959" s="3" t="s">
        <v>1305</v>
      </c>
      <c r="D959" s="3" t="s">
        <v>26</v>
      </c>
      <c r="E959" s="3">
        <v>311.4</v>
      </c>
      <c r="F959" s="3">
        <v>2.76</v>
      </c>
      <c r="G959" s="3">
        <v>207.0</v>
      </c>
      <c r="H959" s="3">
        <v>9338.0</v>
      </c>
      <c r="I959" s="2"/>
      <c r="J959" s="2"/>
    </row>
    <row r="960">
      <c r="A960" s="1" t="s">
        <v>1338</v>
      </c>
      <c r="B960" s="3">
        <v>6.83</v>
      </c>
      <c r="C960" s="3" t="s">
        <v>1003</v>
      </c>
      <c r="D960" s="3" t="s">
        <v>26</v>
      </c>
      <c r="E960" s="3">
        <v>33.75</v>
      </c>
      <c r="F960" s="3">
        <v>3.59</v>
      </c>
      <c r="G960" s="3">
        <v>204.0</v>
      </c>
      <c r="H960" s="3">
        <v>9331.0</v>
      </c>
      <c r="I960" s="2"/>
      <c r="J960" s="2"/>
    </row>
    <row r="961">
      <c r="A961" s="1" t="s">
        <v>1339</v>
      </c>
      <c r="B961" s="3">
        <v>7.32</v>
      </c>
      <c r="C961" s="3" t="s">
        <v>1003</v>
      </c>
      <c r="D961" s="3" t="s">
        <v>26</v>
      </c>
      <c r="E961" s="3">
        <v>347.0</v>
      </c>
      <c r="F961" s="3">
        <v>4.48</v>
      </c>
      <c r="G961" s="3">
        <v>215.0</v>
      </c>
      <c r="H961" s="3">
        <v>9327.0</v>
      </c>
      <c r="I961" s="2"/>
      <c r="J961" s="2"/>
    </row>
    <row r="962">
      <c r="A962" s="1" t="s">
        <v>1340</v>
      </c>
      <c r="B962" s="3">
        <v>7.33</v>
      </c>
      <c r="C962" s="3" t="s">
        <v>1003</v>
      </c>
      <c r="D962" s="3" t="s">
        <v>26</v>
      </c>
      <c r="E962" s="3">
        <v>343.3</v>
      </c>
      <c r="F962" s="3">
        <v>4.14</v>
      </c>
      <c r="G962" s="3">
        <v>223.0</v>
      </c>
      <c r="H962" s="3">
        <v>9323.0</v>
      </c>
      <c r="I962" s="2"/>
      <c r="J962" s="2"/>
    </row>
    <row r="963">
      <c r="A963" s="1" t="s">
        <v>1341</v>
      </c>
      <c r="B963" s="3">
        <v>7.56</v>
      </c>
      <c r="C963" s="3">
        <v>92.35</v>
      </c>
      <c r="D963" s="3">
        <v>5.0</v>
      </c>
      <c r="E963" s="3">
        <v>6.28</v>
      </c>
      <c r="F963" s="3">
        <v>49.0</v>
      </c>
      <c r="G963" s="3">
        <v>345.45</v>
      </c>
      <c r="H963" s="3">
        <v>4.21</v>
      </c>
      <c r="I963" s="3">
        <v>221.0</v>
      </c>
      <c r="J963" s="3">
        <v>9323.0</v>
      </c>
    </row>
    <row r="964">
      <c r="A964" s="1" t="s">
        <v>1342</v>
      </c>
      <c r="B964" s="3">
        <v>8.22</v>
      </c>
      <c r="C964" s="3">
        <v>89.1</v>
      </c>
      <c r="D964" s="3" t="s">
        <v>258</v>
      </c>
      <c r="E964" s="3">
        <v>82.0</v>
      </c>
      <c r="F964" s="3">
        <v>348.95</v>
      </c>
      <c r="G964" s="3">
        <v>5.3</v>
      </c>
      <c r="H964" s="3">
        <v>221.0</v>
      </c>
      <c r="I964" s="3">
        <v>9322.0</v>
      </c>
      <c r="J964" s="2"/>
    </row>
    <row r="965">
      <c r="A965" s="1" t="s">
        <v>1343</v>
      </c>
      <c r="B965" s="3">
        <v>9.0</v>
      </c>
      <c r="C965" s="3">
        <v>85.95</v>
      </c>
      <c r="D965" s="3" t="s">
        <v>1344</v>
      </c>
      <c r="E965" s="3">
        <v>78.0</v>
      </c>
      <c r="F965" s="3">
        <v>348.35</v>
      </c>
      <c r="G965" s="3">
        <v>4.9</v>
      </c>
      <c r="H965" s="3">
        <v>217.0</v>
      </c>
      <c r="I965" s="3">
        <v>9317.0</v>
      </c>
      <c r="J965" s="2"/>
    </row>
    <row r="966">
      <c r="A966" s="1" t="s">
        <v>1345</v>
      </c>
      <c r="B966" s="3">
        <v>9.71</v>
      </c>
      <c r="C966" s="3">
        <v>82.9</v>
      </c>
      <c r="D966" s="3">
        <v>438.0</v>
      </c>
      <c r="E966" s="3">
        <v>343.24</v>
      </c>
      <c r="F966" s="3">
        <v>25.0</v>
      </c>
      <c r="G966" s="3">
        <v>342.55</v>
      </c>
      <c r="H966" s="3">
        <v>6.34</v>
      </c>
      <c r="I966" s="3">
        <v>216.0</v>
      </c>
      <c r="J966" s="3">
        <v>9313.0</v>
      </c>
    </row>
    <row r="967">
      <c r="A967" s="1" t="s">
        <v>1346</v>
      </c>
      <c r="B967" s="3">
        <v>10.36</v>
      </c>
      <c r="C967" s="3">
        <v>77.15</v>
      </c>
      <c r="D967" s="3">
        <v>366.0</v>
      </c>
      <c r="E967" s="3">
        <v>116.94</v>
      </c>
      <c r="F967" s="3">
        <v>297.0</v>
      </c>
      <c r="G967" s="3">
        <v>341.75</v>
      </c>
      <c r="H967" s="3">
        <v>7.79</v>
      </c>
      <c r="I967" s="3">
        <v>218.0</v>
      </c>
      <c r="J967" s="3">
        <v>9304.0</v>
      </c>
    </row>
    <row r="968">
      <c r="A968" s="1" t="s">
        <v>1347</v>
      </c>
      <c r="B968" s="3">
        <v>9.9</v>
      </c>
      <c r="C968" s="3">
        <v>86.0</v>
      </c>
      <c r="D968" s="3" t="s">
        <v>1348</v>
      </c>
      <c r="E968" s="3">
        <v>132.0</v>
      </c>
      <c r="F968" s="3">
        <v>344.85</v>
      </c>
      <c r="G968" s="3">
        <v>7.79</v>
      </c>
      <c r="H968" s="3">
        <v>223.0</v>
      </c>
      <c r="I968" s="3">
        <v>9296.0</v>
      </c>
      <c r="J968" s="2"/>
    </row>
    <row r="969">
      <c r="A969" s="1" t="s">
        <v>1349</v>
      </c>
      <c r="B969" s="3">
        <v>9.76</v>
      </c>
      <c r="C969" s="3">
        <v>89.2</v>
      </c>
      <c r="D969" s="3" t="s">
        <v>1077</v>
      </c>
      <c r="E969" s="3">
        <v>81.0</v>
      </c>
      <c r="F969" s="3">
        <v>346.4</v>
      </c>
      <c r="G969" s="3">
        <v>7.38</v>
      </c>
      <c r="H969" s="3">
        <v>226.0</v>
      </c>
      <c r="I969" s="3">
        <v>9288.0</v>
      </c>
      <c r="J969" s="2"/>
    </row>
    <row r="970">
      <c r="A970" s="1" t="s">
        <v>1350</v>
      </c>
      <c r="B970" s="3">
        <v>10.4</v>
      </c>
      <c r="C970" s="3">
        <v>89.2</v>
      </c>
      <c r="D970" s="3" t="s">
        <v>1351</v>
      </c>
      <c r="E970" s="3">
        <v>93.0</v>
      </c>
      <c r="F970" s="3">
        <v>348.55</v>
      </c>
      <c r="G970" s="3">
        <v>7.52</v>
      </c>
      <c r="H970" s="3">
        <v>231.0</v>
      </c>
      <c r="I970" s="3">
        <v>9284.0</v>
      </c>
      <c r="J970" s="2"/>
    </row>
    <row r="971">
      <c r="A971" s="1" t="s">
        <v>1352</v>
      </c>
      <c r="B971" s="3">
        <v>10.0</v>
      </c>
      <c r="C971" s="3">
        <v>89.2</v>
      </c>
      <c r="D971" s="3">
        <v>119.0</v>
      </c>
      <c r="E971" s="3">
        <v>33.15</v>
      </c>
      <c r="F971" s="3">
        <v>11.0</v>
      </c>
      <c r="G971" s="3">
        <v>351.45</v>
      </c>
      <c r="H971" s="3">
        <v>7.24</v>
      </c>
      <c r="I971" s="3">
        <v>237.0</v>
      </c>
      <c r="J971" s="3">
        <v>9286.0</v>
      </c>
    </row>
    <row r="972">
      <c r="A972" s="1" t="s">
        <v>1353</v>
      </c>
      <c r="B972" s="3">
        <v>9.99</v>
      </c>
      <c r="C972" s="3">
        <v>89.2</v>
      </c>
      <c r="D972" s="3">
        <v>43.0</v>
      </c>
      <c r="E972" s="3">
        <v>92.55</v>
      </c>
      <c r="F972" s="3">
        <v>34.0</v>
      </c>
      <c r="G972" s="3">
        <v>351.25</v>
      </c>
      <c r="H972" s="3">
        <v>6.83</v>
      </c>
      <c r="I972" s="3">
        <v>238.0</v>
      </c>
      <c r="J972" s="3">
        <v>9289.0</v>
      </c>
    </row>
    <row r="973">
      <c r="A973" s="1" t="s">
        <v>1354</v>
      </c>
      <c r="B973" s="3">
        <v>9.76</v>
      </c>
      <c r="C973" s="3" t="s">
        <v>784</v>
      </c>
      <c r="D973" s="3" t="s">
        <v>26</v>
      </c>
      <c r="E973" s="3">
        <v>353.95</v>
      </c>
      <c r="F973" s="3">
        <v>6.76</v>
      </c>
      <c r="G973" s="3">
        <v>246.0</v>
      </c>
      <c r="H973" s="3">
        <v>9296.0</v>
      </c>
      <c r="I973" s="2"/>
      <c r="J973" s="2"/>
    </row>
    <row r="974">
      <c r="A974" s="1" t="s">
        <v>1355</v>
      </c>
      <c r="B974" s="3">
        <v>9.8</v>
      </c>
      <c r="C974" s="3" t="s">
        <v>1356</v>
      </c>
      <c r="D974" s="3" t="s">
        <v>26</v>
      </c>
      <c r="E974" s="3">
        <v>34.6</v>
      </c>
      <c r="F974" s="3">
        <v>6.14</v>
      </c>
      <c r="G974" s="3">
        <v>246.0</v>
      </c>
      <c r="H974" s="3">
        <v>9298.0</v>
      </c>
      <c r="I974" s="2"/>
      <c r="J974" s="2"/>
    </row>
    <row r="975">
      <c r="A975" s="1" t="s">
        <v>1357</v>
      </c>
      <c r="B975" s="3">
        <v>9.75</v>
      </c>
      <c r="C975" s="3" t="s">
        <v>784</v>
      </c>
      <c r="D975" s="3" t="s">
        <v>26</v>
      </c>
      <c r="E975" s="3">
        <v>351.65</v>
      </c>
      <c r="F975" s="3">
        <v>6.14</v>
      </c>
      <c r="G975" s="3">
        <v>246.0</v>
      </c>
      <c r="H975" s="3">
        <v>9303.0</v>
      </c>
      <c r="I975" s="2"/>
      <c r="J975" s="2"/>
    </row>
    <row r="976">
      <c r="A976" s="1" t="s">
        <v>1358</v>
      </c>
      <c r="B976" s="3">
        <v>9.28</v>
      </c>
      <c r="C976" s="3" t="s">
        <v>889</v>
      </c>
      <c r="D976" s="3" t="s">
        <v>26</v>
      </c>
      <c r="E976" s="3">
        <v>335.0</v>
      </c>
      <c r="F976" s="3">
        <v>6.41</v>
      </c>
      <c r="G976" s="3">
        <v>251.0</v>
      </c>
      <c r="H976" s="3">
        <v>9306.0</v>
      </c>
      <c r="I976" s="2"/>
      <c r="J976" s="2"/>
    </row>
    <row r="977">
      <c r="A977" s="1" t="s">
        <v>1359</v>
      </c>
      <c r="B977" s="3">
        <v>8.68</v>
      </c>
      <c r="C977" s="3" t="s">
        <v>1217</v>
      </c>
      <c r="D977" s="3" t="s">
        <v>26</v>
      </c>
      <c r="E977" s="3">
        <v>304.8</v>
      </c>
      <c r="F977" s="3">
        <v>5.86</v>
      </c>
      <c r="G977" s="3">
        <v>252.0</v>
      </c>
      <c r="H977" s="3">
        <v>9312.0</v>
      </c>
      <c r="I977" s="2"/>
      <c r="J977" s="2"/>
    </row>
    <row r="978">
      <c r="A978" s="1" t="s">
        <v>1360</v>
      </c>
      <c r="B978" s="3">
        <v>8.26</v>
      </c>
      <c r="C978" s="3" t="s">
        <v>883</v>
      </c>
      <c r="D978" s="3" t="s">
        <v>26</v>
      </c>
      <c r="E978" s="3">
        <v>304.6</v>
      </c>
      <c r="F978" s="3">
        <v>5.66</v>
      </c>
      <c r="G978" s="3">
        <v>248.0</v>
      </c>
      <c r="H978" s="3">
        <v>9316.0</v>
      </c>
      <c r="I978" s="2"/>
      <c r="J978" s="2"/>
    </row>
    <row r="979">
      <c r="A979" s="1" t="s">
        <v>1361</v>
      </c>
      <c r="B979" s="3">
        <v>8.3</v>
      </c>
      <c r="C979" s="3" t="s">
        <v>1222</v>
      </c>
      <c r="D979" s="3" t="s">
        <v>26</v>
      </c>
      <c r="E979" s="3">
        <v>299.6</v>
      </c>
      <c r="F979" s="3">
        <v>5.93</v>
      </c>
      <c r="G979" s="3">
        <v>245.0</v>
      </c>
      <c r="H979" s="3">
        <v>9318.0</v>
      </c>
      <c r="I979" s="2"/>
      <c r="J979" s="2"/>
    </row>
    <row r="980">
      <c r="A980" s="1" t="s">
        <v>1362</v>
      </c>
      <c r="B980" s="3">
        <v>7.79</v>
      </c>
      <c r="C980" s="3" t="s">
        <v>1222</v>
      </c>
      <c r="D980" s="3" t="s">
        <v>26</v>
      </c>
      <c r="E980" s="3">
        <v>291.35</v>
      </c>
      <c r="F980" s="3">
        <v>5.93</v>
      </c>
      <c r="G980" s="3">
        <v>242.0</v>
      </c>
      <c r="H980" s="3">
        <v>9318.0</v>
      </c>
      <c r="I980" s="2"/>
      <c r="J980" s="2"/>
    </row>
    <row r="981">
      <c r="A981" s="1" t="s">
        <v>1363</v>
      </c>
      <c r="B981" s="3">
        <v>7.67</v>
      </c>
      <c r="C981" s="3" t="s">
        <v>899</v>
      </c>
      <c r="D981" s="3" t="s">
        <v>26</v>
      </c>
      <c r="E981" s="3">
        <v>306.15</v>
      </c>
      <c r="F981" s="3">
        <v>6.21</v>
      </c>
      <c r="G981" s="3">
        <v>244.0</v>
      </c>
      <c r="H981" s="3">
        <v>9316.0</v>
      </c>
      <c r="I981" s="2"/>
      <c r="J981" s="2"/>
    </row>
    <row r="982">
      <c r="A982" s="1" t="s">
        <v>1364</v>
      </c>
      <c r="B982" s="3">
        <v>7.77</v>
      </c>
      <c r="C982" s="3" t="s">
        <v>1222</v>
      </c>
      <c r="D982" s="3" t="s">
        <v>26</v>
      </c>
      <c r="E982" s="3">
        <v>33.55</v>
      </c>
      <c r="F982" s="3">
        <v>6.28</v>
      </c>
      <c r="G982" s="3">
        <v>244.0</v>
      </c>
      <c r="H982" s="3">
        <v>9317.0</v>
      </c>
      <c r="I982" s="2"/>
      <c r="J982" s="2"/>
    </row>
    <row r="983">
      <c r="A983" s="1" t="s">
        <v>1365</v>
      </c>
      <c r="B983" s="3">
        <v>7.69</v>
      </c>
      <c r="C983" s="3" t="s">
        <v>899</v>
      </c>
      <c r="D983" s="3" t="s">
        <v>26</v>
      </c>
      <c r="E983" s="3">
        <v>324.75</v>
      </c>
      <c r="F983" s="3">
        <v>5.93</v>
      </c>
      <c r="G983" s="3">
        <v>243.0</v>
      </c>
      <c r="H983" s="3">
        <v>9316.0</v>
      </c>
      <c r="I983" s="2"/>
      <c r="J983" s="2"/>
    </row>
    <row r="984">
      <c r="A984" s="1" t="s">
        <v>1366</v>
      </c>
      <c r="B984" s="3">
        <v>7.78</v>
      </c>
      <c r="C984" s="3" t="s">
        <v>1222</v>
      </c>
      <c r="D984" s="3" t="s">
        <v>26</v>
      </c>
      <c r="E984" s="3">
        <v>331.3</v>
      </c>
      <c r="F984" s="3">
        <v>5.72</v>
      </c>
      <c r="G984" s="3">
        <v>244.0</v>
      </c>
      <c r="H984" s="3">
        <v>9318.0</v>
      </c>
      <c r="I984" s="2"/>
      <c r="J984" s="2"/>
    </row>
    <row r="985">
      <c r="A985" s="1" t="s">
        <v>1367</v>
      </c>
      <c r="B985" s="3">
        <v>7.98</v>
      </c>
      <c r="C985" s="3" t="s">
        <v>1158</v>
      </c>
      <c r="D985" s="3" t="s">
        <v>26</v>
      </c>
      <c r="E985" s="3">
        <v>338.65</v>
      </c>
      <c r="F985" s="3">
        <v>5.45</v>
      </c>
      <c r="G985" s="3">
        <v>244.0</v>
      </c>
      <c r="H985" s="3">
        <v>9322.0</v>
      </c>
      <c r="I985" s="2"/>
      <c r="J985" s="2"/>
    </row>
    <row r="986">
      <c r="A986" s="1" t="s">
        <v>1368</v>
      </c>
      <c r="B986" s="3">
        <v>8.54</v>
      </c>
      <c r="C986" s="3" t="s">
        <v>758</v>
      </c>
      <c r="D986" s="3" t="s">
        <v>26</v>
      </c>
      <c r="E986" s="3">
        <v>348.95</v>
      </c>
      <c r="F986" s="3">
        <v>5.1</v>
      </c>
      <c r="G986" s="3">
        <v>257.0</v>
      </c>
      <c r="H986" s="3">
        <v>9328.0</v>
      </c>
      <c r="I986" s="2"/>
      <c r="J986" s="2"/>
    </row>
    <row r="987">
      <c r="A987" s="1" t="s">
        <v>1369</v>
      </c>
      <c r="B987" s="3">
        <v>8.65</v>
      </c>
      <c r="C987" s="3">
        <v>92.4</v>
      </c>
      <c r="D987" s="3">
        <v>105.0</v>
      </c>
      <c r="E987" s="3">
        <v>251.64</v>
      </c>
      <c r="F987" s="3">
        <v>64.0</v>
      </c>
      <c r="G987" s="3">
        <v>349.7</v>
      </c>
      <c r="H987" s="3">
        <v>4.69</v>
      </c>
      <c r="I987" s="3">
        <v>26.0</v>
      </c>
      <c r="J987" s="3">
        <v>9339.0</v>
      </c>
    </row>
    <row r="988">
      <c r="A988" s="1" t="s">
        <v>1370</v>
      </c>
      <c r="B988" s="3">
        <v>8.81</v>
      </c>
      <c r="C988" s="3">
        <v>89.1</v>
      </c>
      <c r="D988" s="3">
        <v>188.0</v>
      </c>
      <c r="E988" s="3">
        <v>103.44</v>
      </c>
      <c r="F988" s="3">
        <v>154.0</v>
      </c>
      <c r="G988" s="3">
        <v>348.75</v>
      </c>
      <c r="H988" s="3">
        <v>4.55</v>
      </c>
      <c r="I988" s="3">
        <v>26.0</v>
      </c>
      <c r="J988" s="3">
        <v>9346.0</v>
      </c>
    </row>
    <row r="989">
      <c r="A989" s="1" t="s">
        <v>1371</v>
      </c>
      <c r="B989" s="3">
        <v>9.25</v>
      </c>
      <c r="C989" s="3">
        <v>85.95</v>
      </c>
      <c r="D989" s="3">
        <v>459.0</v>
      </c>
      <c r="E989" s="3">
        <v>764.97</v>
      </c>
      <c r="F989" s="3">
        <v>106.0</v>
      </c>
      <c r="G989" s="3">
        <v>336.95</v>
      </c>
      <c r="H989" s="3">
        <v>5.17</v>
      </c>
      <c r="I989" s="3">
        <v>262.0</v>
      </c>
      <c r="J989" s="3">
        <v>9355.0</v>
      </c>
    </row>
    <row r="990">
      <c r="A990" s="1" t="s">
        <v>1372</v>
      </c>
      <c r="B990" s="3">
        <v>10.5</v>
      </c>
      <c r="C990" s="3">
        <v>74.4</v>
      </c>
      <c r="D990" s="3">
        <v>557.0</v>
      </c>
      <c r="E990" s="3">
        <v>766.12</v>
      </c>
      <c r="F990" s="3">
        <v>134.0</v>
      </c>
      <c r="G990" s="3">
        <v>316.8</v>
      </c>
      <c r="H990" s="3">
        <v>6.7</v>
      </c>
      <c r="I990" s="3">
        <v>268.0</v>
      </c>
      <c r="J990" s="3">
        <v>9364.0</v>
      </c>
    </row>
    <row r="991">
      <c r="A991" s="1" t="s">
        <v>1373</v>
      </c>
      <c r="B991" s="3">
        <v>11.23</v>
      </c>
      <c r="C991" s="3">
        <v>69.15</v>
      </c>
      <c r="D991" s="3">
        <v>625.0</v>
      </c>
      <c r="E991" s="3">
        <v>862.82</v>
      </c>
      <c r="F991" s="3">
        <v>112.0</v>
      </c>
      <c r="G991" s="3">
        <v>329.75</v>
      </c>
      <c r="H991" s="3">
        <v>5.93</v>
      </c>
      <c r="I991" s="3">
        <v>273.0</v>
      </c>
      <c r="J991" s="3">
        <v>9372.0</v>
      </c>
    </row>
    <row r="992">
      <c r="A992" s="1" t="s">
        <v>1374</v>
      </c>
      <c r="B992" s="3">
        <v>12.2</v>
      </c>
      <c r="C992" s="3">
        <v>62.1</v>
      </c>
      <c r="D992" s="3">
        <v>617.0</v>
      </c>
      <c r="E992" s="3">
        <v>868.84</v>
      </c>
      <c r="F992" s="3">
        <v>108.0</v>
      </c>
      <c r="G992" s="3">
        <v>319.1</v>
      </c>
      <c r="H992" s="3">
        <v>5.66</v>
      </c>
      <c r="I992" s="3">
        <v>274.0</v>
      </c>
      <c r="J992" s="3">
        <v>9373.0</v>
      </c>
    </row>
    <row r="993">
      <c r="A993" s="1" t="s">
        <v>1375</v>
      </c>
      <c r="B993" s="3">
        <v>12.59</v>
      </c>
      <c r="C993" s="3">
        <v>57.75</v>
      </c>
      <c r="D993" s="3">
        <v>55.0</v>
      </c>
      <c r="E993" s="3">
        <v>862.18</v>
      </c>
      <c r="F993" s="3">
        <v>96.0</v>
      </c>
      <c r="G993" s="3">
        <v>297.5</v>
      </c>
      <c r="H993" s="3">
        <v>4.83</v>
      </c>
      <c r="I993" s="3">
        <v>272.0</v>
      </c>
      <c r="J993" s="3">
        <v>9373.0</v>
      </c>
    </row>
    <row r="994">
      <c r="A994" s="1" t="s">
        <v>1376</v>
      </c>
      <c r="B994" s="3">
        <v>12.62</v>
      </c>
      <c r="C994" s="3">
        <v>55.65</v>
      </c>
      <c r="D994" s="3">
        <v>41.0</v>
      </c>
      <c r="E994" s="3">
        <v>736.71</v>
      </c>
      <c r="F994" s="3">
        <v>1.0</v>
      </c>
      <c r="G994" s="3">
        <v>297.5</v>
      </c>
      <c r="H994" s="3">
        <v>4.41</v>
      </c>
      <c r="I994" s="3">
        <v>271.0</v>
      </c>
      <c r="J994" s="3">
        <v>9374.0</v>
      </c>
    </row>
    <row r="995">
      <c r="A995" s="1" t="s">
        <v>1377</v>
      </c>
      <c r="B995" s="3">
        <v>12.44</v>
      </c>
      <c r="C995" s="3">
        <v>55.65</v>
      </c>
      <c r="D995" s="3">
        <v>247.0</v>
      </c>
      <c r="E995" s="3">
        <v>641.99</v>
      </c>
      <c r="F995" s="3">
        <v>7.0</v>
      </c>
      <c r="G995" s="3">
        <v>293.0</v>
      </c>
      <c r="H995" s="3">
        <v>4.7</v>
      </c>
      <c r="I995" s="3">
        <v>268.0</v>
      </c>
      <c r="J995" s="3">
        <v>9381.0</v>
      </c>
    </row>
    <row r="996">
      <c r="A996" s="1" t="s">
        <v>1378</v>
      </c>
      <c r="B996" s="3">
        <v>11.77</v>
      </c>
      <c r="C996" s="3">
        <v>57.65</v>
      </c>
      <c r="D996" s="3">
        <v>68.0</v>
      </c>
      <c r="E996" s="3">
        <v>385.34</v>
      </c>
      <c r="F996" s="3">
        <v>29.0</v>
      </c>
      <c r="G996" s="3">
        <v>271.3</v>
      </c>
      <c r="H996" s="3">
        <v>2.97</v>
      </c>
      <c r="I996" s="3">
        <v>266.0</v>
      </c>
      <c r="J996" s="3">
        <v>9387.0</v>
      </c>
    </row>
    <row r="997">
      <c r="A997" s="1" t="s">
        <v>1379</v>
      </c>
      <c r="B997" s="3">
        <v>10.38</v>
      </c>
      <c r="C997" s="3" t="s">
        <v>1380</v>
      </c>
      <c r="D997" s="3" t="s">
        <v>26</v>
      </c>
      <c r="E997" s="3">
        <v>269.95</v>
      </c>
      <c r="F997" s="3">
        <v>2.69</v>
      </c>
      <c r="G997" s="3">
        <v>263.0</v>
      </c>
      <c r="H997" s="3">
        <v>9396.0</v>
      </c>
      <c r="I997" s="2"/>
      <c r="J997" s="2"/>
    </row>
    <row r="998">
      <c r="A998" s="1" t="s">
        <v>1381</v>
      </c>
      <c r="B998" s="3">
        <v>9.93</v>
      </c>
      <c r="C998" s="3" t="s">
        <v>1382</v>
      </c>
      <c r="D998" s="3" t="s">
        <v>26</v>
      </c>
      <c r="E998" s="3">
        <v>278.1</v>
      </c>
      <c r="F998" s="3">
        <v>2.41</v>
      </c>
      <c r="G998" s="3">
        <v>256.0</v>
      </c>
      <c r="H998" s="3">
        <v>9398.0</v>
      </c>
      <c r="I998" s="2"/>
      <c r="J998" s="2"/>
    </row>
    <row r="999">
      <c r="A999" s="1" t="s">
        <v>1383</v>
      </c>
      <c r="B999" s="3">
        <v>9.41</v>
      </c>
      <c r="C999" s="3" t="s">
        <v>875</v>
      </c>
      <c r="D999" s="3" t="s">
        <v>26</v>
      </c>
      <c r="E999" s="3">
        <v>298.2</v>
      </c>
      <c r="F999" s="3">
        <v>2.14</v>
      </c>
      <c r="G999" s="3">
        <v>242.0</v>
      </c>
      <c r="H999" s="3">
        <v>9404.0</v>
      </c>
      <c r="I999" s="2"/>
      <c r="J999" s="2"/>
    </row>
    <row r="1000">
      <c r="A1000" s="1" t="s">
        <v>1384</v>
      </c>
      <c r="B1000" s="3">
        <v>9.16</v>
      </c>
      <c r="C1000" s="3" t="s">
        <v>878</v>
      </c>
      <c r="D1000" s="3" t="s">
        <v>26</v>
      </c>
      <c r="E1000" s="3">
        <v>307.3</v>
      </c>
      <c r="F1000" s="3">
        <v>2.14</v>
      </c>
      <c r="G1000" s="3">
        <v>232.0</v>
      </c>
      <c r="H1000" s="3">
        <v>941.0</v>
      </c>
      <c r="I1000" s="2"/>
      <c r="J1000" s="2"/>
    </row>
    <row r="1001">
      <c r="A1001" s="1" t="s">
        <v>1385</v>
      </c>
      <c r="B1001" s="3">
        <v>9.34</v>
      </c>
      <c r="C1001" s="3" t="s">
        <v>1386</v>
      </c>
      <c r="D1001" s="3" t="s">
        <v>26</v>
      </c>
      <c r="E1001" s="3">
        <v>327.65</v>
      </c>
      <c r="F1001" s="3">
        <v>2.7</v>
      </c>
      <c r="G1001" s="3">
        <v>226.0</v>
      </c>
      <c r="H1001" s="3">
        <v>9416.0</v>
      </c>
      <c r="I1001" s="2"/>
      <c r="J1001" s="2"/>
    </row>
    <row r="1002">
      <c r="A1002" s="1" t="s">
        <v>1387</v>
      </c>
      <c r="B1002" s="3">
        <v>9.2</v>
      </c>
      <c r="C1002" s="3" t="s">
        <v>889</v>
      </c>
      <c r="D1002" s="3" t="s">
        <v>26</v>
      </c>
      <c r="E1002" s="3">
        <v>318.35</v>
      </c>
      <c r="F1002" s="3">
        <v>2.7</v>
      </c>
      <c r="G1002" s="3">
        <v>229.0</v>
      </c>
      <c r="H1002" s="3">
        <v>942.0</v>
      </c>
      <c r="I1002" s="2"/>
      <c r="J1002" s="2"/>
    </row>
    <row r="1003">
      <c r="A1003" s="1" t="s">
        <v>1388</v>
      </c>
      <c r="B1003" s="3">
        <v>9.43</v>
      </c>
      <c r="C1003" s="3" t="s">
        <v>889</v>
      </c>
      <c r="D1003" s="3" t="s">
        <v>26</v>
      </c>
      <c r="E1003" s="3">
        <v>333.65</v>
      </c>
      <c r="F1003" s="3">
        <v>2.7</v>
      </c>
      <c r="G1003" s="3">
        <v>234.0</v>
      </c>
      <c r="H1003" s="3">
        <v>9425.0</v>
      </c>
      <c r="I1003" s="2"/>
      <c r="J1003" s="2"/>
    </row>
    <row r="1004">
      <c r="A1004" s="1" t="s">
        <v>1389</v>
      </c>
      <c r="B1004" s="3">
        <v>9.53</v>
      </c>
      <c r="C1004" s="3" t="s">
        <v>789</v>
      </c>
      <c r="D1004" s="3" t="s">
        <v>26</v>
      </c>
      <c r="E1004" s="3">
        <v>335.7</v>
      </c>
      <c r="F1004" s="3">
        <v>1.93</v>
      </c>
      <c r="G1004" s="3">
        <v>234.0</v>
      </c>
      <c r="H1004" s="3">
        <v>9426.0</v>
      </c>
      <c r="I1004" s="2"/>
      <c r="J1004" s="2"/>
    </row>
    <row r="1005">
      <c r="A1005" s="1" t="s">
        <v>1390</v>
      </c>
      <c r="B1005" s="3">
        <v>9.92</v>
      </c>
      <c r="C1005" s="3" t="s">
        <v>164</v>
      </c>
      <c r="D1005" s="3" t="s">
        <v>26</v>
      </c>
      <c r="E1005" s="3">
        <v>356.5</v>
      </c>
      <c r="F1005" s="3">
        <v>1.86</v>
      </c>
      <c r="G1005" s="3">
        <v>236.0</v>
      </c>
      <c r="H1005" s="3">
        <v>9426.0</v>
      </c>
      <c r="I1005" s="2"/>
      <c r="J1005" s="2"/>
    </row>
    <row r="1006">
      <c r="A1006" s="1" t="s">
        <v>1391</v>
      </c>
      <c r="B1006" s="3">
        <v>10.21</v>
      </c>
      <c r="C1006" s="3" t="s">
        <v>795</v>
      </c>
      <c r="D1006" s="3" t="s">
        <v>26</v>
      </c>
      <c r="E1006" s="3">
        <v>364.0</v>
      </c>
      <c r="F1006" s="3">
        <v>1.86</v>
      </c>
      <c r="G1006" s="3">
        <v>238.0</v>
      </c>
      <c r="H1006" s="3">
        <v>9425.0</v>
      </c>
      <c r="I1006" s="2"/>
      <c r="J1006" s="2"/>
    </row>
    <row r="1007">
      <c r="A1007" s="1" t="s">
        <v>1392</v>
      </c>
      <c r="B1007" s="3">
        <v>10.26</v>
      </c>
      <c r="C1007" s="3" t="s">
        <v>795</v>
      </c>
      <c r="D1007" s="3" t="s">
        <v>26</v>
      </c>
      <c r="E1007" s="3">
        <v>362.3</v>
      </c>
      <c r="F1007" s="3">
        <v>1.79</v>
      </c>
      <c r="G1007" s="3">
        <v>24.0</v>
      </c>
      <c r="H1007" s="3">
        <v>9423.0</v>
      </c>
      <c r="I1007" s="2"/>
      <c r="J1007" s="2"/>
    </row>
    <row r="1008">
      <c r="A1008" s="1" t="s">
        <v>1393</v>
      </c>
      <c r="B1008" s="3">
        <v>10.33</v>
      </c>
      <c r="C1008" s="3" t="s">
        <v>144</v>
      </c>
      <c r="D1008" s="3" t="s">
        <v>26</v>
      </c>
      <c r="E1008" s="3">
        <v>364.4</v>
      </c>
      <c r="F1008" s="3">
        <v>1.79</v>
      </c>
      <c r="G1008" s="3">
        <v>238.0</v>
      </c>
      <c r="H1008" s="3">
        <v>9424.0</v>
      </c>
      <c r="I1008" s="2"/>
      <c r="J1008" s="2"/>
    </row>
    <row r="1009">
      <c r="A1009" s="1" t="s">
        <v>1394</v>
      </c>
      <c r="B1009" s="3">
        <v>10.41</v>
      </c>
      <c r="C1009" s="3" t="s">
        <v>144</v>
      </c>
      <c r="D1009" s="3" t="s">
        <v>26</v>
      </c>
      <c r="E1009" s="3">
        <v>364.4</v>
      </c>
      <c r="F1009" s="3">
        <v>1.72</v>
      </c>
      <c r="G1009" s="3">
        <v>231.0</v>
      </c>
      <c r="H1009" s="3">
        <v>9425.0</v>
      </c>
      <c r="I1009" s="2"/>
      <c r="J1009" s="2"/>
    </row>
    <row r="1010">
      <c r="A1010" s="1" t="s">
        <v>1395</v>
      </c>
      <c r="B1010" s="3">
        <v>10.98</v>
      </c>
      <c r="C1010" s="3" t="s">
        <v>248</v>
      </c>
      <c r="D1010" s="3" t="s">
        <v>26</v>
      </c>
      <c r="E1010" s="3">
        <v>368.45</v>
      </c>
      <c r="F1010" s="3">
        <v>1.93</v>
      </c>
      <c r="G1010" s="3">
        <v>227.0</v>
      </c>
      <c r="H1010" s="3">
        <v>9431.0</v>
      </c>
      <c r="I1010" s="2"/>
      <c r="J1010" s="2"/>
    </row>
    <row r="1011">
      <c r="A1011" s="1" t="s">
        <v>1396</v>
      </c>
      <c r="B1011" s="3">
        <v>11.15</v>
      </c>
      <c r="C1011" s="3">
        <v>99.35</v>
      </c>
      <c r="D1011" s="3">
        <v>81.0</v>
      </c>
      <c r="E1011" s="3">
        <v>83.95</v>
      </c>
      <c r="F1011" s="3">
        <v>67.0</v>
      </c>
      <c r="G1011" s="3">
        <v>367.5</v>
      </c>
      <c r="H1011" s="3">
        <v>1.93</v>
      </c>
      <c r="I1011" s="3">
        <v>227.0</v>
      </c>
      <c r="J1011" s="3">
        <v>9434.0</v>
      </c>
    </row>
    <row r="1012">
      <c r="A1012" s="1" t="s">
        <v>1397</v>
      </c>
      <c r="B1012" s="3">
        <v>11.47</v>
      </c>
      <c r="C1012" s="3">
        <v>95.9</v>
      </c>
      <c r="D1012" s="3">
        <v>203.0</v>
      </c>
      <c r="E1012" s="3">
        <v>147.24</v>
      </c>
      <c r="F1012" s="3">
        <v>154.0</v>
      </c>
      <c r="G1012" s="3">
        <v>363.25</v>
      </c>
      <c r="H1012" s="3">
        <v>2.34</v>
      </c>
      <c r="I1012" s="3">
        <v>237.0</v>
      </c>
      <c r="J1012" s="3">
        <v>9439.0</v>
      </c>
    </row>
    <row r="1013">
      <c r="A1013" s="1" t="s">
        <v>1398</v>
      </c>
      <c r="B1013" s="3">
        <v>12.9</v>
      </c>
      <c r="C1013" s="3">
        <v>92.6</v>
      </c>
      <c r="D1013" s="3">
        <v>217.0</v>
      </c>
      <c r="E1013" s="3">
        <v>32.21</v>
      </c>
      <c r="F1013" s="3">
        <v>202.0</v>
      </c>
      <c r="G1013" s="3">
        <v>366.95</v>
      </c>
      <c r="H1013" s="3">
        <v>2.69</v>
      </c>
      <c r="I1013" s="3">
        <v>246.0</v>
      </c>
      <c r="J1013" s="3">
        <v>9442.0</v>
      </c>
    </row>
    <row r="1014">
      <c r="A1014" s="1" t="s">
        <v>1399</v>
      </c>
      <c r="B1014" s="3">
        <v>13.15</v>
      </c>
      <c r="C1014" s="3">
        <v>8.35</v>
      </c>
      <c r="D1014" s="3">
        <v>391.0</v>
      </c>
      <c r="E1014" s="3">
        <v>212.0</v>
      </c>
      <c r="F1014" s="3">
        <v>273.0</v>
      </c>
      <c r="G1014" s="3">
        <v>346.4</v>
      </c>
      <c r="H1014" s="3">
        <v>2.62</v>
      </c>
      <c r="I1014" s="3">
        <v>244.0</v>
      </c>
      <c r="J1014" s="3">
        <v>9444.0</v>
      </c>
    </row>
    <row r="1015">
      <c r="A1015" s="1" t="s">
        <v>1400</v>
      </c>
      <c r="B1015" s="3">
        <v>14.9</v>
      </c>
      <c r="C1015" s="3">
        <v>74.95</v>
      </c>
      <c r="D1015" s="3">
        <v>328.0</v>
      </c>
      <c r="E1015" s="3">
        <v>66.76</v>
      </c>
      <c r="F1015" s="3">
        <v>288.0</v>
      </c>
      <c r="G1015" s="3">
        <v>354.15</v>
      </c>
      <c r="H1015" s="3">
        <v>2.48</v>
      </c>
      <c r="I1015" s="3">
        <v>241.0</v>
      </c>
      <c r="J1015" s="3">
        <v>9441.0</v>
      </c>
    </row>
    <row r="1016">
      <c r="A1016" s="1" t="s">
        <v>1401</v>
      </c>
      <c r="B1016" s="3">
        <v>14.65</v>
      </c>
      <c r="C1016" s="3">
        <v>72.3</v>
      </c>
      <c r="D1016" s="3">
        <v>229.0</v>
      </c>
      <c r="E1016" s="3">
        <v>6.77</v>
      </c>
      <c r="F1016" s="3">
        <v>225.0</v>
      </c>
      <c r="G1016" s="3">
        <v>371.4</v>
      </c>
      <c r="H1016" s="3">
        <v>2.48</v>
      </c>
      <c r="I1016" s="3">
        <v>241.0</v>
      </c>
      <c r="J1016" s="3">
        <v>9435.0</v>
      </c>
    </row>
    <row r="1017">
      <c r="A1017" s="1" t="s">
        <v>1402</v>
      </c>
      <c r="B1017" s="3">
        <v>15.6</v>
      </c>
      <c r="C1017" s="3">
        <v>69.85</v>
      </c>
      <c r="D1017" s="3">
        <v>321.0</v>
      </c>
      <c r="E1017" s="3">
        <v>114.86</v>
      </c>
      <c r="F1017" s="3">
        <v>26.0</v>
      </c>
      <c r="G1017" s="3">
        <v>373.7</v>
      </c>
      <c r="H1017" s="3">
        <v>2.48</v>
      </c>
      <c r="I1017" s="3">
        <v>24.0</v>
      </c>
      <c r="J1017" s="3">
        <v>943.0</v>
      </c>
    </row>
    <row r="1018">
      <c r="A1018" s="1" t="s">
        <v>1403</v>
      </c>
      <c r="B1018" s="3">
        <v>15.36</v>
      </c>
      <c r="C1018" s="3">
        <v>67.45</v>
      </c>
      <c r="D1018" s="3">
        <v>144.0</v>
      </c>
      <c r="E1018" s="3">
        <v>2.35</v>
      </c>
      <c r="F1018" s="3">
        <v>143.0</v>
      </c>
      <c r="G1018" s="3">
        <v>375.45</v>
      </c>
      <c r="H1018" s="3">
        <v>2.28</v>
      </c>
      <c r="I1018" s="3">
        <v>242.0</v>
      </c>
      <c r="J1018" s="3">
        <v>9427.0</v>
      </c>
    </row>
    <row r="1019">
      <c r="A1019" s="1" t="s">
        <v>1404</v>
      </c>
      <c r="B1019" s="3">
        <v>15.13</v>
      </c>
      <c r="C1019" s="3">
        <v>72.4</v>
      </c>
      <c r="D1019" s="3">
        <v>134.0</v>
      </c>
      <c r="E1019" s="3">
        <v>57.16</v>
      </c>
      <c r="F1019" s="3">
        <v>118.0</v>
      </c>
      <c r="G1019" s="3">
        <v>373.1</v>
      </c>
      <c r="H1019" s="3">
        <v>2.7</v>
      </c>
      <c r="I1019" s="3">
        <v>241.0</v>
      </c>
      <c r="J1019" s="3">
        <v>9428.0</v>
      </c>
    </row>
    <row r="1020">
      <c r="A1020" s="1" t="s">
        <v>1405</v>
      </c>
      <c r="B1020" s="3">
        <v>14.64</v>
      </c>
      <c r="C1020" s="3">
        <v>74.95</v>
      </c>
      <c r="D1020" s="3">
        <v>34.0</v>
      </c>
      <c r="E1020" s="3">
        <v>19.2</v>
      </c>
      <c r="F1020" s="3">
        <v>32.0</v>
      </c>
      <c r="G1020" s="3">
        <v>371.95</v>
      </c>
      <c r="H1020" s="3">
        <v>1.79</v>
      </c>
      <c r="I1020" s="3">
        <v>246.0</v>
      </c>
      <c r="J1020" s="3">
        <v>9429.0</v>
      </c>
    </row>
    <row r="1021">
      <c r="A1021" s="1" t="s">
        <v>1406</v>
      </c>
      <c r="B1021" s="3">
        <v>13.84</v>
      </c>
      <c r="C1021" s="3" t="s">
        <v>1407</v>
      </c>
      <c r="D1021" s="3" t="s">
        <v>26</v>
      </c>
      <c r="E1021" s="3">
        <v>368.85</v>
      </c>
      <c r="F1021" s="3">
        <v>1.52</v>
      </c>
      <c r="G1021" s="3">
        <v>247.0</v>
      </c>
      <c r="H1021" s="3">
        <v>943.0</v>
      </c>
      <c r="I1021" s="2"/>
      <c r="J1021" s="2"/>
    </row>
    <row r="1022">
      <c r="A1022" s="1" t="s">
        <v>1408</v>
      </c>
      <c r="B1022" s="3">
        <v>13.5</v>
      </c>
      <c r="C1022" s="3" t="s">
        <v>1409</v>
      </c>
      <c r="D1022" s="3" t="s">
        <v>26</v>
      </c>
      <c r="E1022" s="3" t="s">
        <v>1410</v>
      </c>
      <c r="F1022" s="3">
        <v>285.0</v>
      </c>
      <c r="G1022" s="3">
        <v>9433.0</v>
      </c>
      <c r="H1022" s="2"/>
      <c r="I1022" s="2"/>
      <c r="J1022" s="2"/>
    </row>
    <row r="1023">
      <c r="A1023" s="1" t="s">
        <v>1411</v>
      </c>
      <c r="B1023" s="3">
        <v>12.61</v>
      </c>
      <c r="C1023" s="3" t="s">
        <v>1412</v>
      </c>
      <c r="D1023" s="3" t="s">
        <v>26</v>
      </c>
      <c r="E1023" s="3" t="s">
        <v>1413</v>
      </c>
      <c r="F1023" s="3">
        <v>235.0</v>
      </c>
      <c r="G1023" s="3">
        <v>9434.0</v>
      </c>
      <c r="H1023" s="2"/>
      <c r="I1023" s="2"/>
      <c r="J1023" s="2"/>
    </row>
    <row r="1024">
      <c r="A1024" s="1" t="s">
        <v>1414</v>
      </c>
      <c r="B1024" s="3">
        <v>11.93</v>
      </c>
      <c r="C1024" s="3" t="s">
        <v>1415</v>
      </c>
      <c r="D1024" s="3" t="s">
        <v>26</v>
      </c>
      <c r="E1024" s="3">
        <v>356.85</v>
      </c>
      <c r="F1024" s="3">
        <v>1.17</v>
      </c>
      <c r="G1024" s="3">
        <v>177.0</v>
      </c>
      <c r="H1024" s="3">
        <v>9431.0</v>
      </c>
      <c r="I1024" s="2"/>
      <c r="J1024" s="2"/>
    </row>
    <row r="1025">
      <c r="A1025" s="1" t="s">
        <v>1416</v>
      </c>
      <c r="B1025" s="3">
        <v>11.8</v>
      </c>
      <c r="C1025" s="3" t="s">
        <v>795</v>
      </c>
      <c r="D1025" s="3" t="s">
        <v>26</v>
      </c>
      <c r="E1025" s="3">
        <v>333.5</v>
      </c>
      <c r="F1025" s="3">
        <v>1.59</v>
      </c>
      <c r="G1025" s="3">
        <v>179.0</v>
      </c>
      <c r="H1025" s="3">
        <v>9429.0</v>
      </c>
      <c r="I1025" s="2"/>
      <c r="J1025" s="2"/>
    </row>
    <row r="1026">
      <c r="A1026" s="1" t="s">
        <v>1417</v>
      </c>
      <c r="B1026" s="3">
        <v>11.3</v>
      </c>
      <c r="C1026" s="3" t="s">
        <v>795</v>
      </c>
      <c r="D1026" s="3" t="s">
        <v>26</v>
      </c>
      <c r="E1026" s="3">
        <v>337.7</v>
      </c>
      <c r="F1026" s="3">
        <v>1.79</v>
      </c>
      <c r="G1026" s="3">
        <v>193.0</v>
      </c>
      <c r="H1026" s="3">
        <v>9424.0</v>
      </c>
      <c r="I1026" s="2"/>
      <c r="J1026" s="2"/>
    </row>
    <row r="1027">
      <c r="A1027" s="1" t="s">
        <v>1418</v>
      </c>
      <c r="B1027" s="3">
        <v>10.83</v>
      </c>
      <c r="C1027" s="3" t="s">
        <v>795</v>
      </c>
      <c r="D1027" s="3" t="s">
        <v>26</v>
      </c>
      <c r="E1027" s="3">
        <v>324.95</v>
      </c>
      <c r="F1027" s="3">
        <v>2.7</v>
      </c>
      <c r="G1027" s="3">
        <v>211.0</v>
      </c>
      <c r="H1027" s="3">
        <v>9425.0</v>
      </c>
      <c r="I1027" s="2"/>
      <c r="J1027" s="2"/>
    </row>
    <row r="1028">
      <c r="A1028" s="1" t="s">
        <v>1419</v>
      </c>
      <c r="B1028" s="3">
        <v>11.2</v>
      </c>
      <c r="C1028" s="3" t="s">
        <v>795</v>
      </c>
      <c r="D1028" s="3" t="s">
        <v>26</v>
      </c>
      <c r="E1028" s="3">
        <v>346.35</v>
      </c>
      <c r="F1028" s="3">
        <v>2.28</v>
      </c>
      <c r="G1028" s="3">
        <v>227.0</v>
      </c>
      <c r="H1028" s="3">
        <v>9426.0</v>
      </c>
      <c r="I1028" s="2"/>
      <c r="J1028" s="2"/>
    </row>
    <row r="1029">
      <c r="A1029" s="1" t="s">
        <v>1420</v>
      </c>
      <c r="B1029" s="3">
        <v>11.14</v>
      </c>
      <c r="C1029" s="3" t="s">
        <v>795</v>
      </c>
      <c r="D1029" s="3" t="s">
        <v>26</v>
      </c>
      <c r="E1029" s="3">
        <v>36.35</v>
      </c>
      <c r="F1029" s="3">
        <v>2.55</v>
      </c>
      <c r="G1029" s="3">
        <v>236.0</v>
      </c>
      <c r="H1029" s="3">
        <v>9426.0</v>
      </c>
      <c r="I1029" s="2"/>
      <c r="J1029" s="2"/>
    </row>
    <row r="1030">
      <c r="A1030" s="1" t="s">
        <v>1421</v>
      </c>
      <c r="B1030" s="3">
        <v>11.11</v>
      </c>
      <c r="C1030" s="3" t="s">
        <v>795</v>
      </c>
      <c r="D1030" s="3" t="s">
        <v>26</v>
      </c>
      <c r="E1030" s="3">
        <v>364.8</v>
      </c>
      <c r="F1030" s="3">
        <v>2.55</v>
      </c>
      <c r="G1030" s="3">
        <v>235.0</v>
      </c>
      <c r="H1030" s="3">
        <v>9427.0</v>
      </c>
      <c r="I1030" s="2"/>
      <c r="J1030" s="2"/>
    </row>
    <row r="1031">
      <c r="A1031" s="1" t="s">
        <v>1422</v>
      </c>
      <c r="B1031" s="3">
        <v>11.1</v>
      </c>
      <c r="C1031" s="3" t="s">
        <v>795</v>
      </c>
      <c r="D1031" s="3" t="s">
        <v>26</v>
      </c>
      <c r="E1031" s="3">
        <v>369.5</v>
      </c>
      <c r="F1031" s="3">
        <v>2.62</v>
      </c>
      <c r="G1031" s="3">
        <v>23.0</v>
      </c>
      <c r="H1031" s="3">
        <v>9424.0</v>
      </c>
      <c r="I1031" s="2"/>
      <c r="J1031" s="2"/>
    </row>
    <row r="1032">
      <c r="A1032" s="1" t="s">
        <v>1423</v>
      </c>
      <c r="B1032" s="3">
        <v>10.75</v>
      </c>
      <c r="C1032" s="3" t="s">
        <v>909</v>
      </c>
      <c r="D1032" s="3" t="s">
        <v>26</v>
      </c>
      <c r="E1032" s="3">
        <v>36.95</v>
      </c>
      <c r="F1032" s="3">
        <v>2.62</v>
      </c>
      <c r="G1032" s="3">
        <v>221.0</v>
      </c>
      <c r="H1032" s="3">
        <v>9423.0</v>
      </c>
      <c r="I1032" s="2"/>
      <c r="J1032" s="2"/>
    </row>
    <row r="1033">
      <c r="A1033" s="1" t="s">
        <v>1424</v>
      </c>
      <c r="B1033" s="3">
        <v>10.45</v>
      </c>
      <c r="C1033" s="3" t="s">
        <v>795</v>
      </c>
      <c r="D1033" s="3" t="s">
        <v>26</v>
      </c>
      <c r="E1033" s="3">
        <v>355.9</v>
      </c>
      <c r="F1033" s="3">
        <v>2.97</v>
      </c>
      <c r="G1033" s="3">
        <v>218.0</v>
      </c>
      <c r="H1033" s="3">
        <v>9423.0</v>
      </c>
      <c r="I1033" s="2"/>
      <c r="J1033" s="2"/>
    </row>
    <row r="1034">
      <c r="A1034" s="1" t="s">
        <v>1425</v>
      </c>
      <c r="B1034" s="3">
        <v>10.31</v>
      </c>
      <c r="C1034" s="3" t="s">
        <v>795</v>
      </c>
      <c r="D1034" s="3" t="s">
        <v>26</v>
      </c>
      <c r="E1034" s="3">
        <v>353.0</v>
      </c>
      <c r="F1034" s="3">
        <v>4.21</v>
      </c>
      <c r="G1034" s="3">
        <v>249.0</v>
      </c>
      <c r="H1034" s="3">
        <v>9425.0</v>
      </c>
      <c r="I1034" s="2"/>
      <c r="J1034" s="2"/>
    </row>
    <row r="1035">
      <c r="A1035" s="1" t="s">
        <v>1426</v>
      </c>
      <c r="B1035" s="3">
        <v>9.65</v>
      </c>
      <c r="C1035" s="3">
        <v>95.85</v>
      </c>
      <c r="D1035" s="3">
        <v>136.0</v>
      </c>
      <c r="E1035" s="3">
        <v>509.71</v>
      </c>
      <c r="F1035" s="3">
        <v>49.0</v>
      </c>
      <c r="G1035" s="3">
        <v>359.4</v>
      </c>
      <c r="H1035" s="3">
        <v>4.28</v>
      </c>
      <c r="I1035" s="3">
        <v>273.0</v>
      </c>
      <c r="J1035" s="3">
        <v>9431.0</v>
      </c>
    </row>
    <row r="1036">
      <c r="A1036" s="1" t="s">
        <v>1427</v>
      </c>
      <c r="B1036" s="3">
        <v>9.68</v>
      </c>
      <c r="C1036" s="3">
        <v>95.85</v>
      </c>
      <c r="D1036" s="3">
        <v>295.0</v>
      </c>
      <c r="E1036" s="3">
        <v>557.92</v>
      </c>
      <c r="F1036" s="3">
        <v>107.0</v>
      </c>
      <c r="G1036" s="3">
        <v>342.75</v>
      </c>
      <c r="H1036" s="3">
        <v>3.1</v>
      </c>
      <c r="I1036" s="3">
        <v>264.0</v>
      </c>
      <c r="J1036" s="3">
        <v>9436.0</v>
      </c>
    </row>
    <row r="1037">
      <c r="A1037" s="1" t="s">
        <v>1428</v>
      </c>
      <c r="B1037" s="3">
        <v>10.35</v>
      </c>
      <c r="C1037" s="3">
        <v>89.25</v>
      </c>
      <c r="D1037" s="3">
        <v>433.0</v>
      </c>
      <c r="E1037" s="3">
        <v>597.7</v>
      </c>
      <c r="F1037" s="3">
        <v>152.0</v>
      </c>
      <c r="G1037" s="3">
        <v>302.65</v>
      </c>
      <c r="H1037" s="3">
        <v>4.48</v>
      </c>
      <c r="I1037" s="3">
        <v>265.0</v>
      </c>
      <c r="J1037" s="3">
        <v>944.0</v>
      </c>
    </row>
    <row r="1038">
      <c r="A1038" s="1" t="s">
        <v>1429</v>
      </c>
      <c r="B1038" s="3">
        <v>11.22</v>
      </c>
      <c r="C1038" s="3">
        <v>71.75</v>
      </c>
      <c r="D1038" s="3">
        <v>564.0</v>
      </c>
      <c r="E1038" s="3">
        <v>773.46</v>
      </c>
      <c r="F1038" s="3">
        <v>13.0</v>
      </c>
      <c r="G1038" s="3">
        <v>279.65</v>
      </c>
      <c r="H1038" s="3">
        <v>4.83</v>
      </c>
      <c r="I1038" s="3">
        <v>272.0</v>
      </c>
      <c r="J1038" s="3">
        <v>9442.0</v>
      </c>
    </row>
    <row r="1039">
      <c r="A1039" s="1" t="s">
        <v>1430</v>
      </c>
      <c r="B1039" s="3">
        <v>12.24</v>
      </c>
      <c r="C1039" s="3">
        <v>59.85</v>
      </c>
      <c r="D1039" s="3">
        <v>512.0</v>
      </c>
      <c r="E1039" s="3">
        <v>414.1</v>
      </c>
      <c r="F1039" s="3">
        <v>262.0</v>
      </c>
      <c r="G1039" s="3">
        <v>297.5</v>
      </c>
      <c r="H1039" s="3">
        <v>4.76</v>
      </c>
      <c r="I1039" s="3">
        <v>276.0</v>
      </c>
      <c r="J1039" s="3">
        <v>9441.0</v>
      </c>
    </row>
    <row r="1040">
      <c r="A1040" s="1" t="s">
        <v>1431</v>
      </c>
      <c r="B1040" s="3">
        <v>12.92</v>
      </c>
      <c r="C1040" s="3">
        <v>53.7</v>
      </c>
      <c r="D1040" s="3">
        <v>45.0</v>
      </c>
      <c r="E1040" s="3">
        <v>267.22</v>
      </c>
      <c r="F1040" s="3">
        <v>291.0</v>
      </c>
      <c r="G1040" s="3">
        <v>282.95</v>
      </c>
      <c r="H1040" s="3">
        <v>5.1</v>
      </c>
      <c r="I1040" s="3">
        <v>283.0</v>
      </c>
      <c r="J1040" s="3">
        <v>9442.0</v>
      </c>
    </row>
    <row r="1041">
      <c r="A1041" s="1" t="s">
        <v>1432</v>
      </c>
      <c r="B1041" s="3">
        <v>13.35</v>
      </c>
      <c r="C1041" s="3">
        <v>51.9</v>
      </c>
      <c r="D1041" s="3">
        <v>53.0</v>
      </c>
      <c r="E1041" s="3">
        <v>744.92</v>
      </c>
      <c r="F1041" s="3">
        <v>131.0</v>
      </c>
      <c r="G1041" s="3">
        <v>272.85</v>
      </c>
      <c r="H1041" s="3">
        <v>5.17</v>
      </c>
      <c r="I1041" s="3">
        <v>292.0</v>
      </c>
      <c r="J1041" s="3">
        <v>9442.0</v>
      </c>
    </row>
    <row r="1042">
      <c r="A1042" s="1" t="s">
        <v>1433</v>
      </c>
      <c r="B1042" s="3">
        <v>13.4</v>
      </c>
      <c r="C1042" s="3">
        <v>5.0</v>
      </c>
      <c r="D1042" s="3">
        <v>424.0</v>
      </c>
      <c r="E1042" s="3">
        <v>777.49</v>
      </c>
      <c r="F1042" s="3">
        <v>9.0</v>
      </c>
      <c r="G1042" s="3">
        <v>304.5</v>
      </c>
      <c r="H1042" s="3">
        <v>4.62</v>
      </c>
      <c r="I1042" s="3">
        <v>299.0</v>
      </c>
      <c r="J1042" s="3">
        <v>9443.0</v>
      </c>
    </row>
    <row r="1043">
      <c r="A1043" s="1" t="s">
        <v>1434</v>
      </c>
      <c r="B1043" s="3">
        <v>13.5</v>
      </c>
      <c r="C1043" s="3">
        <v>49.85</v>
      </c>
      <c r="D1043" s="3">
        <v>265.0</v>
      </c>
      <c r="E1043" s="3">
        <v>714.49</v>
      </c>
      <c r="F1043" s="3">
        <v>62.0</v>
      </c>
      <c r="G1043" s="3">
        <v>32.5</v>
      </c>
      <c r="H1043" s="3">
        <v>4.0</v>
      </c>
      <c r="I1043" s="3">
        <v>3.0</v>
      </c>
      <c r="J1043" s="3">
        <v>9449.0</v>
      </c>
    </row>
    <row r="1044">
      <c r="A1044" s="1" t="s">
        <v>1435</v>
      </c>
      <c r="B1044" s="3">
        <v>12.44</v>
      </c>
      <c r="C1044" s="3">
        <v>53.6</v>
      </c>
      <c r="D1044" s="3">
        <v>62.0</v>
      </c>
      <c r="E1044" s="3">
        <v>21.73</v>
      </c>
      <c r="F1044" s="3">
        <v>39.0</v>
      </c>
      <c r="G1044" s="3">
        <v>301.7</v>
      </c>
      <c r="H1044" s="3">
        <v>3.17</v>
      </c>
      <c r="I1044" s="3">
        <v>296.0</v>
      </c>
      <c r="J1044" s="3">
        <v>9451.0</v>
      </c>
    </row>
    <row r="1045">
      <c r="A1045" s="1" t="s">
        <v>1436</v>
      </c>
      <c r="B1045" s="3">
        <v>10.98</v>
      </c>
      <c r="C1045" s="3" t="s">
        <v>1437</v>
      </c>
      <c r="D1045" s="3" t="s">
        <v>26</v>
      </c>
      <c r="E1045" s="3">
        <v>273.5</v>
      </c>
      <c r="F1045" s="3">
        <v>2.41</v>
      </c>
      <c r="G1045" s="3">
        <v>285.0</v>
      </c>
      <c r="H1045" s="3">
        <v>9457.0</v>
      </c>
      <c r="I1045" s="2"/>
      <c r="J1045" s="2"/>
    </row>
    <row r="1046">
      <c r="A1046" s="1" t="s">
        <v>1438</v>
      </c>
      <c r="B1046" s="3">
        <v>10.8</v>
      </c>
      <c r="C1046" s="3" t="s">
        <v>1382</v>
      </c>
      <c r="D1046" s="3" t="s">
        <v>26</v>
      </c>
      <c r="E1046" s="3">
        <v>275.75</v>
      </c>
      <c r="F1046" s="3">
        <v>2.34</v>
      </c>
      <c r="G1046" s="3">
        <v>278.0</v>
      </c>
      <c r="H1046" s="3">
        <v>9461.0</v>
      </c>
      <c r="I1046" s="2"/>
      <c r="J1046" s="2"/>
    </row>
    <row r="1047">
      <c r="A1047" s="1" t="s">
        <v>1439</v>
      </c>
      <c r="B1047" s="3">
        <v>9.1</v>
      </c>
      <c r="C1047" s="3" t="s">
        <v>1051</v>
      </c>
      <c r="D1047" s="3" t="s">
        <v>26</v>
      </c>
      <c r="E1047" s="3">
        <v>267.45</v>
      </c>
      <c r="F1047" s="3">
        <v>2.21</v>
      </c>
      <c r="G1047" s="3">
        <v>274.0</v>
      </c>
      <c r="H1047" s="3">
        <v>9465.0</v>
      </c>
      <c r="I1047" s="2"/>
      <c r="J1047" s="2"/>
    </row>
    <row r="1048">
      <c r="A1048" s="1" t="s">
        <v>1440</v>
      </c>
      <c r="B1048" s="3">
        <v>8.11</v>
      </c>
      <c r="C1048" s="3" t="s">
        <v>1062</v>
      </c>
      <c r="D1048" s="3" t="s">
        <v>26</v>
      </c>
      <c r="E1048" s="3">
        <v>264.75</v>
      </c>
      <c r="F1048" s="3">
        <v>2.0</v>
      </c>
      <c r="G1048" s="3">
        <v>269.0</v>
      </c>
      <c r="H1048" s="3">
        <v>9468.0</v>
      </c>
      <c r="I1048" s="2"/>
      <c r="J1048" s="2"/>
    </row>
    <row r="1049">
      <c r="A1049" s="1" t="s">
        <v>1441</v>
      </c>
      <c r="B1049" s="3">
        <v>7.24</v>
      </c>
      <c r="C1049" s="3" t="s">
        <v>1442</v>
      </c>
      <c r="D1049" s="3" t="s">
        <v>26</v>
      </c>
      <c r="E1049" s="3">
        <v>262.6</v>
      </c>
      <c r="F1049" s="3">
        <v>1.93</v>
      </c>
      <c r="G1049" s="3">
        <v>267.0</v>
      </c>
      <c r="H1049" s="3">
        <v>9472.0</v>
      </c>
      <c r="I1049" s="2"/>
      <c r="J1049" s="2"/>
    </row>
    <row r="1050">
      <c r="A1050" s="1" t="s">
        <v>1443</v>
      </c>
      <c r="B1050" s="3">
        <v>6.33</v>
      </c>
      <c r="C1050" s="3" t="s">
        <v>1226</v>
      </c>
      <c r="D1050" s="3" t="s">
        <v>26</v>
      </c>
      <c r="E1050" s="3">
        <v>262.2</v>
      </c>
      <c r="F1050" s="3">
        <v>1.79</v>
      </c>
      <c r="G1050" s="3">
        <v>266.0</v>
      </c>
      <c r="H1050" s="3">
        <v>9474.0</v>
      </c>
      <c r="I1050" s="2"/>
      <c r="J1050" s="2"/>
    </row>
    <row r="1051">
      <c r="A1051" s="1" t="s">
        <v>1444</v>
      </c>
      <c r="B1051" s="3">
        <v>5.38</v>
      </c>
      <c r="C1051" s="3" t="s">
        <v>830</v>
      </c>
      <c r="D1051" s="3" t="s">
        <v>26</v>
      </c>
      <c r="E1051" s="3">
        <v>259.9</v>
      </c>
      <c r="F1051" s="3">
        <v>1.72</v>
      </c>
      <c r="G1051" s="3">
        <v>254.0</v>
      </c>
      <c r="H1051" s="3">
        <v>9478.0</v>
      </c>
      <c r="I1051" s="2"/>
      <c r="J1051" s="2"/>
    </row>
    <row r="1052">
      <c r="A1052" s="1" t="s">
        <v>1445</v>
      </c>
      <c r="B1052" s="3">
        <v>4.66</v>
      </c>
      <c r="C1052" s="3" t="s">
        <v>737</v>
      </c>
      <c r="D1052" s="3" t="s">
        <v>26</v>
      </c>
      <c r="E1052" s="3">
        <v>257.7</v>
      </c>
      <c r="F1052" s="3">
        <v>1.59</v>
      </c>
      <c r="G1052" s="3">
        <v>244.0</v>
      </c>
      <c r="H1052" s="3">
        <v>9476.0</v>
      </c>
      <c r="I1052" s="2"/>
      <c r="J1052" s="2"/>
    </row>
    <row r="1053">
      <c r="A1053" s="1" t="s">
        <v>1446</v>
      </c>
      <c r="B1053" s="3">
        <v>4.26</v>
      </c>
      <c r="C1053" s="3" t="s">
        <v>1447</v>
      </c>
      <c r="D1053" s="3" t="s">
        <v>26</v>
      </c>
      <c r="E1053" s="3">
        <v>258.35</v>
      </c>
      <c r="F1053" s="3">
        <v>1.52</v>
      </c>
      <c r="G1053" s="3">
        <v>239.0</v>
      </c>
      <c r="H1053" s="3">
        <v>9477.0</v>
      </c>
      <c r="I1053" s="2"/>
      <c r="J1053" s="2"/>
    </row>
    <row r="1054">
      <c r="A1054" s="1" t="s">
        <v>1448</v>
      </c>
      <c r="B1054" s="3">
        <v>3.96</v>
      </c>
      <c r="C1054" s="3" t="s">
        <v>308</v>
      </c>
      <c r="D1054" s="3" t="s">
        <v>26</v>
      </c>
      <c r="E1054" s="3">
        <v>258.95</v>
      </c>
      <c r="F1054" s="3">
        <v>1.45</v>
      </c>
      <c r="G1054" s="3">
        <v>233.0</v>
      </c>
      <c r="H1054" s="3">
        <v>9476.0</v>
      </c>
      <c r="I1054" s="2"/>
      <c r="J1054" s="2"/>
    </row>
    <row r="1055">
      <c r="A1055" s="1" t="s">
        <v>1449</v>
      </c>
      <c r="B1055" s="3">
        <v>3.62</v>
      </c>
      <c r="C1055" s="3" t="s">
        <v>1450</v>
      </c>
      <c r="D1055" s="3" t="s">
        <v>26</v>
      </c>
      <c r="E1055" s="3">
        <v>252.15</v>
      </c>
      <c r="F1055" s="3">
        <v>1.38</v>
      </c>
      <c r="G1055" s="3">
        <v>229.0</v>
      </c>
      <c r="H1055" s="3">
        <v>9476.0</v>
      </c>
      <c r="I1055" s="2"/>
      <c r="J1055" s="2"/>
    </row>
    <row r="1056">
      <c r="A1056" s="1" t="s">
        <v>1451</v>
      </c>
      <c r="B1056" s="3">
        <v>3.2</v>
      </c>
      <c r="C1056" s="3" t="s">
        <v>1450</v>
      </c>
      <c r="D1056" s="3" t="s">
        <v>26</v>
      </c>
      <c r="E1056" s="3">
        <v>25.4</v>
      </c>
      <c r="F1056" s="3">
        <v>1.45</v>
      </c>
      <c r="G1056" s="3">
        <v>236.0</v>
      </c>
      <c r="H1056" s="3">
        <v>9478.0</v>
      </c>
      <c r="I1056" s="2"/>
      <c r="J1056" s="2"/>
    </row>
    <row r="1057">
      <c r="A1057" s="1" t="s">
        <v>1452</v>
      </c>
      <c r="B1057" s="3">
        <v>2.86</v>
      </c>
      <c r="C1057" s="3" t="s">
        <v>1450</v>
      </c>
      <c r="D1057" s="3" t="s">
        <v>26</v>
      </c>
      <c r="E1057" s="3">
        <v>25.5</v>
      </c>
      <c r="F1057" s="3">
        <v>1.45</v>
      </c>
      <c r="G1057" s="3">
        <v>245.0</v>
      </c>
      <c r="H1057" s="3">
        <v>9482.0</v>
      </c>
      <c r="I1057" s="2"/>
      <c r="J1057" s="2"/>
    </row>
    <row r="1058">
      <c r="A1058" s="1" t="s">
        <v>1453</v>
      </c>
      <c r="B1058" s="3">
        <v>2.66</v>
      </c>
      <c r="C1058" s="3" t="s">
        <v>308</v>
      </c>
      <c r="D1058" s="3" t="s">
        <v>26</v>
      </c>
      <c r="E1058" s="3">
        <v>254.3</v>
      </c>
      <c r="F1058" s="3">
        <v>1.66</v>
      </c>
      <c r="G1058" s="3">
        <v>228.0</v>
      </c>
      <c r="H1058" s="3">
        <v>9483.0</v>
      </c>
      <c r="I1058" s="2"/>
      <c r="J1058" s="2"/>
    </row>
    <row r="1059">
      <c r="A1059" s="1" t="s">
        <v>1454</v>
      </c>
      <c r="B1059" s="3">
        <v>3.48</v>
      </c>
      <c r="C1059" s="3">
        <v>95.7</v>
      </c>
      <c r="D1059" s="3">
        <v>127.0</v>
      </c>
      <c r="E1059" s="3">
        <v>366.39</v>
      </c>
      <c r="F1059" s="3">
        <v>63.0</v>
      </c>
      <c r="G1059" s="3">
        <v>266.5</v>
      </c>
      <c r="H1059" s="3">
        <v>1.45</v>
      </c>
      <c r="I1059" s="3">
        <v>224.0</v>
      </c>
      <c r="J1059" s="3">
        <v>9485.0</v>
      </c>
    </row>
    <row r="1060">
      <c r="A1060" s="1" t="s">
        <v>1455</v>
      </c>
      <c r="B1060" s="3">
        <v>7.6</v>
      </c>
      <c r="C1060" s="3">
        <v>85.8</v>
      </c>
      <c r="D1060" s="3">
        <v>293.0</v>
      </c>
      <c r="E1060" s="3">
        <v>501.18</v>
      </c>
      <c r="F1060" s="3">
        <v>122.0</v>
      </c>
      <c r="G1060" s="3">
        <v>268.6</v>
      </c>
      <c r="H1060" s="3">
        <v>1.38</v>
      </c>
      <c r="I1060" s="3">
        <v>224.0</v>
      </c>
      <c r="J1060" s="3">
        <v>9488.0</v>
      </c>
    </row>
    <row r="1061">
      <c r="A1061" s="1" t="s">
        <v>1456</v>
      </c>
      <c r="B1061" s="3">
        <v>10.22</v>
      </c>
      <c r="C1061" s="3">
        <v>77.1</v>
      </c>
      <c r="D1061" s="3">
        <v>249.0</v>
      </c>
      <c r="E1061" s="3">
        <v>54.79</v>
      </c>
      <c r="F1061" s="3">
        <v>223.0</v>
      </c>
      <c r="G1061" s="3">
        <v>257.95</v>
      </c>
      <c r="H1061" s="3">
        <v>1.66</v>
      </c>
      <c r="I1061" s="3">
        <v>237.0</v>
      </c>
      <c r="J1061" s="3">
        <v>9489.0</v>
      </c>
    </row>
    <row r="1062">
      <c r="A1062" s="1" t="s">
        <v>1457</v>
      </c>
      <c r="B1062" s="3">
        <v>12.2</v>
      </c>
      <c r="C1062" s="3">
        <v>66.85</v>
      </c>
      <c r="D1062" s="3">
        <v>522.0</v>
      </c>
      <c r="E1062" s="3">
        <v>549.78</v>
      </c>
      <c r="F1062" s="3">
        <v>211.0</v>
      </c>
      <c r="G1062" s="3">
        <v>264.55</v>
      </c>
      <c r="H1062" s="3">
        <v>1.86</v>
      </c>
      <c r="I1062" s="3">
        <v>255.0</v>
      </c>
      <c r="J1062" s="3">
        <v>949.0</v>
      </c>
    </row>
    <row r="1063">
      <c r="A1063" s="1" t="s">
        <v>1458</v>
      </c>
      <c r="B1063" s="3">
        <v>13.76</v>
      </c>
      <c r="C1063" s="3">
        <v>56.0</v>
      </c>
      <c r="D1063" s="3">
        <v>628.0</v>
      </c>
      <c r="E1063" s="3">
        <v>797.25</v>
      </c>
      <c r="F1063" s="3">
        <v>143.0</v>
      </c>
      <c r="G1063" s="3">
        <v>274.8</v>
      </c>
      <c r="H1063" s="3">
        <v>2.14</v>
      </c>
      <c r="I1063" s="3">
        <v>268.0</v>
      </c>
      <c r="J1063" s="3">
        <v>949.0</v>
      </c>
    </row>
    <row r="1064">
      <c r="A1064" s="1" t="s">
        <v>1459</v>
      </c>
      <c r="B1064" s="3">
        <v>14.97</v>
      </c>
      <c r="C1064" s="3">
        <v>48.4</v>
      </c>
      <c r="D1064" s="3">
        <v>631.0</v>
      </c>
      <c r="E1064" s="3">
        <v>857.17</v>
      </c>
      <c r="F1064" s="3">
        <v>117.0</v>
      </c>
      <c r="G1064" s="3">
        <v>274.8</v>
      </c>
      <c r="H1064" s="3">
        <v>2.41</v>
      </c>
      <c r="I1064" s="3">
        <v>277.0</v>
      </c>
      <c r="J1064" s="3">
        <v>9482.0</v>
      </c>
    </row>
    <row r="1065">
      <c r="A1065" s="1" t="s">
        <v>1460</v>
      </c>
      <c r="B1065" s="3">
        <v>15.7</v>
      </c>
      <c r="C1065" s="3">
        <v>45.5</v>
      </c>
      <c r="D1065" s="3">
        <v>558.0</v>
      </c>
      <c r="E1065" s="3">
        <v>829.35</v>
      </c>
      <c r="F1065" s="3">
        <v>11.0</v>
      </c>
      <c r="G1065" s="3">
        <v>277.5</v>
      </c>
      <c r="H1065" s="3">
        <v>2.69</v>
      </c>
      <c r="I1065" s="3">
        <v>285.0</v>
      </c>
      <c r="J1065" s="3">
        <v>9477.0</v>
      </c>
    </row>
    <row r="1066">
      <c r="A1066" s="1" t="s">
        <v>1461</v>
      </c>
      <c r="B1066" s="3">
        <v>15.9</v>
      </c>
      <c r="C1066" s="3">
        <v>41.9</v>
      </c>
      <c r="D1066" s="3">
        <v>438.0</v>
      </c>
      <c r="E1066" s="3">
        <v>804.16</v>
      </c>
      <c r="F1066" s="3">
        <v>89.0</v>
      </c>
      <c r="G1066" s="3">
        <v>281.6</v>
      </c>
      <c r="H1066" s="3">
        <v>2.69</v>
      </c>
      <c r="I1066" s="3">
        <v>292.0</v>
      </c>
      <c r="J1066" s="3">
        <v>9476.0</v>
      </c>
    </row>
    <row r="1067">
      <c r="A1067" s="1" t="s">
        <v>1462</v>
      </c>
      <c r="B1067" s="3">
        <v>15.58</v>
      </c>
      <c r="C1067" s="3">
        <v>41.75</v>
      </c>
      <c r="D1067" s="3">
        <v>274.0</v>
      </c>
      <c r="E1067" s="3">
        <v>731.8</v>
      </c>
      <c r="F1067" s="3">
        <v>63.0</v>
      </c>
      <c r="G1067" s="3">
        <v>276.95</v>
      </c>
      <c r="H1067" s="3">
        <v>2.21</v>
      </c>
      <c r="I1067" s="3">
        <v>294.0</v>
      </c>
      <c r="J1067" s="3">
        <v>9475.0</v>
      </c>
    </row>
    <row r="1068">
      <c r="A1068" s="1" t="s">
        <v>1463</v>
      </c>
      <c r="B1068" s="3">
        <v>14.56</v>
      </c>
      <c r="C1068" s="3">
        <v>48.25</v>
      </c>
      <c r="D1068" s="3">
        <v>82.0</v>
      </c>
      <c r="E1068" s="3">
        <v>45.87</v>
      </c>
      <c r="F1068" s="3">
        <v>31.0</v>
      </c>
      <c r="G1068" s="3">
        <v>276.35</v>
      </c>
      <c r="H1068" s="3">
        <v>1.59</v>
      </c>
      <c r="I1068" s="3">
        <v>282.0</v>
      </c>
      <c r="J1068" s="3">
        <v>9476.0</v>
      </c>
    </row>
    <row r="1069">
      <c r="A1069" s="1" t="s">
        <v>1464</v>
      </c>
      <c r="B1069" s="3">
        <v>12.61</v>
      </c>
      <c r="C1069" s="3" t="s">
        <v>1465</v>
      </c>
      <c r="D1069" s="3" t="s">
        <v>26</v>
      </c>
      <c r="E1069" s="3">
        <v>273.65</v>
      </c>
      <c r="F1069" s="3">
        <v>2.0</v>
      </c>
      <c r="G1069" s="3">
        <v>282.0</v>
      </c>
      <c r="H1069" s="3">
        <v>9481.0</v>
      </c>
      <c r="I1069" s="2"/>
      <c r="J1069" s="2"/>
    </row>
    <row r="1070">
      <c r="A1070" s="1" t="s">
        <v>1466</v>
      </c>
      <c r="B1070" s="3">
        <v>10.98</v>
      </c>
      <c r="C1070" s="3" t="s">
        <v>1467</v>
      </c>
      <c r="D1070" s="3" t="s">
        <v>26</v>
      </c>
      <c r="E1070" s="3">
        <v>275.4</v>
      </c>
      <c r="F1070" s="3">
        <v>2.14</v>
      </c>
      <c r="G1070" s="3">
        <v>289.0</v>
      </c>
      <c r="H1070" s="3">
        <v>9485.0</v>
      </c>
      <c r="I1070" s="2"/>
      <c r="J1070" s="2"/>
    </row>
    <row r="1071">
      <c r="A1071" s="1" t="s">
        <v>1468</v>
      </c>
      <c r="B1071" s="3">
        <v>9.46</v>
      </c>
      <c r="C1071" s="3" t="s">
        <v>1048</v>
      </c>
      <c r="D1071" s="3" t="s">
        <v>26</v>
      </c>
      <c r="E1071" s="3">
        <v>272.85</v>
      </c>
      <c r="F1071" s="3">
        <v>1.86</v>
      </c>
      <c r="G1071" s="3">
        <v>301.0</v>
      </c>
      <c r="H1071" s="3">
        <v>9491.0</v>
      </c>
      <c r="I1071" s="2"/>
      <c r="J1071" s="2"/>
    </row>
    <row r="1072">
      <c r="A1072" s="1" t="s">
        <v>1469</v>
      </c>
      <c r="B1072" s="3">
        <v>8.48</v>
      </c>
      <c r="C1072" s="3" t="s">
        <v>873</v>
      </c>
      <c r="D1072" s="3" t="s">
        <v>26</v>
      </c>
      <c r="E1072" s="3">
        <v>269.95</v>
      </c>
      <c r="F1072" s="3">
        <v>1.24</v>
      </c>
      <c r="G1072" s="3">
        <v>324.0</v>
      </c>
      <c r="H1072" s="3">
        <v>9492.0</v>
      </c>
      <c r="I1072" s="2"/>
      <c r="J1072" s="2"/>
    </row>
    <row r="1073">
      <c r="A1073" s="1" t="s">
        <v>1470</v>
      </c>
      <c r="B1073" s="3">
        <v>9.51</v>
      </c>
      <c r="C1073" s="3" t="s">
        <v>1048</v>
      </c>
      <c r="D1073" s="3" t="s">
        <v>26</v>
      </c>
      <c r="E1073" s="3" t="s">
        <v>1471</v>
      </c>
      <c r="F1073" s="3">
        <v>358.0</v>
      </c>
      <c r="G1073" s="3">
        <v>9495.0</v>
      </c>
      <c r="H1073" s="2"/>
      <c r="I1073" s="2"/>
      <c r="J1073" s="2"/>
    </row>
    <row r="1074">
      <c r="A1074" s="1" t="s">
        <v>1472</v>
      </c>
      <c r="B1074" s="3">
        <v>8.64</v>
      </c>
      <c r="C1074" s="3" t="s">
        <v>873</v>
      </c>
      <c r="D1074" s="3" t="s">
        <v>26</v>
      </c>
      <c r="E1074" s="3" t="s">
        <v>1473</v>
      </c>
      <c r="F1074" s="3">
        <v>81.0</v>
      </c>
      <c r="G1074" s="3">
        <v>9494.0</v>
      </c>
      <c r="H1074" s="2"/>
      <c r="I1074" s="2"/>
      <c r="J1074" s="2"/>
    </row>
    <row r="1075">
      <c r="A1075" s="1" t="s">
        <v>1474</v>
      </c>
      <c r="B1075" s="3">
        <v>7.62</v>
      </c>
      <c r="C1075" s="3" t="s">
        <v>1442</v>
      </c>
      <c r="D1075" s="3" t="s">
        <v>26</v>
      </c>
      <c r="E1075" s="3" t="s">
        <v>1475</v>
      </c>
      <c r="F1075" s="3">
        <v>9.0</v>
      </c>
      <c r="G1075" s="3">
        <v>9496.0</v>
      </c>
      <c r="H1075" s="2"/>
      <c r="I1075" s="2"/>
      <c r="J1075" s="2"/>
    </row>
    <row r="1076">
      <c r="A1076" s="1" t="s">
        <v>1476</v>
      </c>
      <c r="B1076" s="3">
        <v>5.79</v>
      </c>
      <c r="C1076" s="3" t="s">
        <v>1477</v>
      </c>
      <c r="D1076" s="3" t="s">
        <v>26</v>
      </c>
      <c r="E1076" s="3">
        <v>258.65</v>
      </c>
      <c r="F1076" s="3">
        <v>1.17</v>
      </c>
      <c r="G1076" s="3">
        <v>84.0</v>
      </c>
      <c r="H1076" s="3">
        <v>9495.0</v>
      </c>
      <c r="I1076" s="2"/>
      <c r="J1076" s="2"/>
    </row>
    <row r="1077">
      <c r="A1077" s="1" t="s">
        <v>1478</v>
      </c>
      <c r="B1077" s="3">
        <v>4.82</v>
      </c>
      <c r="C1077" s="3" t="s">
        <v>828</v>
      </c>
      <c r="D1077" s="3" t="s">
        <v>26</v>
      </c>
      <c r="E1077" s="3">
        <v>256.6</v>
      </c>
      <c r="F1077" s="3">
        <v>1.24</v>
      </c>
      <c r="G1077" s="3">
        <v>79.0</v>
      </c>
      <c r="H1077" s="3">
        <v>9493.0</v>
      </c>
      <c r="I1077" s="2"/>
      <c r="J1077" s="2"/>
    </row>
    <row r="1078">
      <c r="A1078" s="1" t="s">
        <v>1479</v>
      </c>
      <c r="B1078" s="3">
        <v>4.1</v>
      </c>
      <c r="C1078" s="3" t="s">
        <v>1450</v>
      </c>
      <c r="D1078" s="3" t="s">
        <v>26</v>
      </c>
      <c r="E1078" s="3">
        <v>254.85</v>
      </c>
      <c r="F1078" s="3">
        <v>1.38</v>
      </c>
      <c r="G1078" s="3">
        <v>74.0</v>
      </c>
      <c r="H1078" s="3">
        <v>9492.0</v>
      </c>
      <c r="I1078" s="2"/>
      <c r="J1078" s="2"/>
    </row>
    <row r="1079">
      <c r="A1079" s="1" t="s">
        <v>1480</v>
      </c>
      <c r="B1079" s="3">
        <v>3.36</v>
      </c>
      <c r="C1079" s="3" t="s">
        <v>1481</v>
      </c>
      <c r="D1079" s="3" t="s">
        <v>26</v>
      </c>
      <c r="E1079" s="3">
        <v>254.5</v>
      </c>
      <c r="F1079" s="3">
        <v>1.45</v>
      </c>
      <c r="G1079" s="3">
        <v>66.0</v>
      </c>
      <c r="H1079" s="3">
        <v>9491.0</v>
      </c>
      <c r="I1079" s="2"/>
      <c r="J1079" s="2"/>
    </row>
    <row r="1080">
      <c r="A1080" s="1" t="s">
        <v>1482</v>
      </c>
      <c r="B1080" s="3">
        <v>2.66</v>
      </c>
      <c r="C1080" s="3" t="s">
        <v>690</v>
      </c>
      <c r="D1080" s="3" t="s">
        <v>26</v>
      </c>
      <c r="E1080" s="3">
        <v>251.75</v>
      </c>
      <c r="F1080" s="3">
        <v>1.59</v>
      </c>
      <c r="G1080" s="3">
        <v>64.0</v>
      </c>
      <c r="H1080" s="3">
        <v>9492.0</v>
      </c>
      <c r="I1080" s="2"/>
      <c r="J1080" s="2"/>
    </row>
    <row r="1081">
      <c r="A1081" s="1" t="s">
        <v>1483</v>
      </c>
      <c r="B1081" s="3">
        <v>2.6</v>
      </c>
      <c r="C1081" s="3" t="s">
        <v>162</v>
      </c>
      <c r="D1081" s="3" t="s">
        <v>26</v>
      </c>
      <c r="E1081" s="3">
        <v>25.8</v>
      </c>
      <c r="F1081" s="3">
        <v>1.72</v>
      </c>
      <c r="G1081" s="3">
        <v>69.0</v>
      </c>
      <c r="H1081" s="3">
        <v>9495.0</v>
      </c>
      <c r="I1081" s="2"/>
      <c r="J1081" s="2"/>
    </row>
    <row r="1082">
      <c r="A1082" s="1" t="s">
        <v>1484</v>
      </c>
      <c r="B1082" s="3">
        <v>1.95</v>
      </c>
      <c r="C1082" s="3" t="s">
        <v>244</v>
      </c>
      <c r="D1082" s="3" t="s">
        <v>26</v>
      </c>
      <c r="E1082" s="3">
        <v>252.15</v>
      </c>
      <c r="F1082" s="3">
        <v>1.72</v>
      </c>
      <c r="G1082" s="3">
        <v>67.0</v>
      </c>
      <c r="H1082" s="3">
        <v>9501.0</v>
      </c>
      <c r="I1082" s="2"/>
      <c r="J1082" s="2"/>
    </row>
    <row r="1083">
      <c r="A1083" s="1" t="s">
        <v>1485</v>
      </c>
      <c r="B1083" s="3">
        <v>2.71</v>
      </c>
      <c r="C1083" s="3">
        <v>92.15</v>
      </c>
      <c r="D1083" s="3">
        <v>141.0</v>
      </c>
      <c r="E1083" s="3">
        <v>475.54</v>
      </c>
      <c r="F1083" s="3">
        <v>56.0</v>
      </c>
      <c r="G1083" s="3">
        <v>251.75</v>
      </c>
      <c r="H1083" s="3">
        <v>1.59</v>
      </c>
      <c r="I1083" s="3">
        <v>72.0</v>
      </c>
      <c r="J1083" s="3">
        <v>9506.0</v>
      </c>
    </row>
    <row r="1084">
      <c r="A1084" s="1" t="s">
        <v>1486</v>
      </c>
      <c r="B1084" s="3">
        <v>7.52</v>
      </c>
      <c r="C1084" s="3">
        <v>79.65</v>
      </c>
      <c r="D1084" s="3">
        <v>339.0</v>
      </c>
      <c r="E1084" s="3">
        <v>764.12</v>
      </c>
      <c r="F1084" s="3">
        <v>75.0</v>
      </c>
      <c r="G1084" s="3">
        <v>254.3</v>
      </c>
      <c r="H1084" s="3">
        <v>1.45</v>
      </c>
      <c r="I1084" s="3">
        <v>73.0</v>
      </c>
      <c r="J1084" s="3">
        <v>951.0</v>
      </c>
    </row>
    <row r="1085">
      <c r="A1085" s="1" t="s">
        <v>1487</v>
      </c>
      <c r="B1085" s="3">
        <v>10.98</v>
      </c>
      <c r="C1085" s="3">
        <v>64.25</v>
      </c>
      <c r="D1085" s="3">
        <v>492.0</v>
      </c>
      <c r="E1085" s="3">
        <v>826.65</v>
      </c>
      <c r="F1085" s="3">
        <v>96.0</v>
      </c>
      <c r="G1085" s="3">
        <v>259.9</v>
      </c>
      <c r="H1085" s="3">
        <v>1.79</v>
      </c>
      <c r="I1085" s="3">
        <v>78.0</v>
      </c>
      <c r="J1085" s="3">
        <v>951.0</v>
      </c>
    </row>
    <row r="1086">
      <c r="A1086" s="1" t="s">
        <v>1488</v>
      </c>
      <c r="B1086" s="3">
        <v>13.48</v>
      </c>
      <c r="C1086" s="3">
        <v>51.9</v>
      </c>
      <c r="D1086" s="3">
        <v>604.0</v>
      </c>
      <c r="E1086" s="3">
        <v>875.0</v>
      </c>
      <c r="F1086" s="3">
        <v>105.0</v>
      </c>
      <c r="G1086" s="3">
        <v>266.5</v>
      </c>
      <c r="H1086" s="3">
        <v>2.21</v>
      </c>
      <c r="I1086" s="3">
        <v>85.0</v>
      </c>
      <c r="J1086" s="3">
        <v>951.0</v>
      </c>
    </row>
    <row r="1087">
      <c r="A1087" s="1" t="s">
        <v>1489</v>
      </c>
      <c r="B1087" s="3">
        <v>15.24</v>
      </c>
      <c r="C1087" s="3">
        <v>48.4</v>
      </c>
      <c r="D1087" s="3">
        <v>642.0</v>
      </c>
      <c r="E1087" s="3">
        <v>835.23</v>
      </c>
      <c r="F1087" s="3">
        <v>13.0</v>
      </c>
      <c r="G1087" s="3">
        <v>271.7</v>
      </c>
      <c r="H1087" s="3">
        <v>2.34</v>
      </c>
      <c r="I1087" s="3">
        <v>91.0</v>
      </c>
      <c r="J1087" s="3">
        <v>9506.0</v>
      </c>
    </row>
    <row r="1088">
      <c r="A1088" s="1" t="s">
        <v>1490</v>
      </c>
      <c r="B1088" s="3">
        <v>16.41</v>
      </c>
      <c r="C1088" s="3">
        <v>43.65</v>
      </c>
      <c r="D1088" s="3">
        <v>642.0</v>
      </c>
      <c r="E1088" s="3">
        <v>877.5</v>
      </c>
      <c r="F1088" s="3">
        <v>112.0</v>
      </c>
      <c r="G1088" s="3">
        <v>276.55</v>
      </c>
      <c r="H1088" s="3">
        <v>2.21</v>
      </c>
      <c r="I1088" s="3">
        <v>94.0</v>
      </c>
      <c r="J1088" s="3">
        <v>9501.0</v>
      </c>
    </row>
    <row r="1089">
      <c r="A1089" s="1" t="s">
        <v>1491</v>
      </c>
      <c r="B1089" s="3">
        <v>17.15</v>
      </c>
      <c r="C1089" s="3">
        <v>42.15</v>
      </c>
      <c r="D1089" s="3">
        <v>566.0</v>
      </c>
      <c r="E1089" s="3">
        <v>835.25</v>
      </c>
      <c r="F1089" s="3">
        <v>111.0</v>
      </c>
      <c r="G1089" s="3">
        <v>279.85</v>
      </c>
      <c r="H1089" s="3">
        <v>1.93</v>
      </c>
      <c r="I1089" s="3">
        <v>96.0</v>
      </c>
      <c r="J1089" s="3">
        <v>9497.0</v>
      </c>
    </row>
    <row r="1090">
      <c r="A1090" s="1" t="s">
        <v>1492</v>
      </c>
      <c r="B1090" s="3">
        <v>17.5</v>
      </c>
      <c r="C1090" s="3">
        <v>4.75</v>
      </c>
      <c r="D1090" s="3">
        <v>44.0</v>
      </c>
      <c r="E1090" s="3">
        <v>789.21</v>
      </c>
      <c r="F1090" s="3">
        <v>94.0</v>
      </c>
      <c r="G1090" s="3">
        <v>283.5</v>
      </c>
      <c r="H1090" s="3">
        <v>1.66</v>
      </c>
      <c r="I1090" s="3">
        <v>94.0</v>
      </c>
      <c r="J1090" s="3">
        <v>9497.0</v>
      </c>
    </row>
    <row r="1091">
      <c r="A1091" s="1" t="s">
        <v>1493</v>
      </c>
      <c r="B1091" s="3">
        <v>17.41</v>
      </c>
      <c r="C1091" s="3">
        <v>4.75</v>
      </c>
      <c r="D1091" s="3">
        <v>278.0</v>
      </c>
      <c r="E1091" s="3">
        <v>731.51</v>
      </c>
      <c r="F1091" s="3">
        <v>64.0</v>
      </c>
      <c r="G1091" s="3">
        <v>285.5</v>
      </c>
      <c r="H1091" s="3">
        <v>1.45</v>
      </c>
      <c r="I1091" s="3">
        <v>9.0</v>
      </c>
      <c r="J1091" s="3">
        <v>95.0</v>
      </c>
    </row>
    <row r="1092">
      <c r="A1092" s="1" t="s">
        <v>1494</v>
      </c>
      <c r="B1092" s="3">
        <v>16.41</v>
      </c>
      <c r="C1092" s="3">
        <v>47.0</v>
      </c>
      <c r="D1092" s="3">
        <v>83.0</v>
      </c>
      <c r="E1092" s="3">
        <v>418.5</v>
      </c>
      <c r="F1092" s="3">
        <v>34.0</v>
      </c>
      <c r="G1092" s="3">
        <v>285.85</v>
      </c>
      <c r="H1092" s="3">
        <v>1.38</v>
      </c>
      <c r="I1092" s="3">
        <v>59.0</v>
      </c>
      <c r="J1092" s="3">
        <v>9503.0</v>
      </c>
    </row>
    <row r="1093">
      <c r="A1093" s="1" t="s">
        <v>1495</v>
      </c>
      <c r="B1093" s="3">
        <v>14.1</v>
      </c>
      <c r="C1093" s="3" t="s">
        <v>1496</v>
      </c>
      <c r="D1093" s="3" t="s">
        <v>26</v>
      </c>
      <c r="E1093" s="3">
        <v>281.95</v>
      </c>
      <c r="F1093" s="3">
        <v>1.93</v>
      </c>
      <c r="G1093" s="3">
        <v>54.0</v>
      </c>
      <c r="H1093" s="3">
        <v>9504.0</v>
      </c>
      <c r="I1093" s="2"/>
      <c r="J1093" s="2"/>
    </row>
    <row r="1094">
      <c r="A1094" s="1" t="s">
        <v>1497</v>
      </c>
      <c r="B1094" s="3">
        <v>11.67</v>
      </c>
      <c r="C1094" s="3" t="s">
        <v>1498</v>
      </c>
      <c r="D1094" s="3" t="s">
        <v>26</v>
      </c>
      <c r="E1094" s="3">
        <v>278.85</v>
      </c>
      <c r="F1094" s="3">
        <v>2.0</v>
      </c>
      <c r="G1094" s="3">
        <v>47.0</v>
      </c>
      <c r="H1094" s="3">
        <v>9509.0</v>
      </c>
      <c r="I1094" s="2"/>
      <c r="J1094" s="2"/>
    </row>
    <row r="1095">
      <c r="A1095" s="1" t="s">
        <v>1499</v>
      </c>
      <c r="B1095" s="3">
        <v>9.77</v>
      </c>
      <c r="C1095" s="3" t="s">
        <v>1382</v>
      </c>
      <c r="D1095" s="3" t="s">
        <v>26</v>
      </c>
      <c r="E1095" s="3">
        <v>276.75</v>
      </c>
      <c r="F1095" s="3">
        <v>1.86</v>
      </c>
      <c r="G1095" s="3">
        <v>54.0</v>
      </c>
      <c r="H1095" s="3">
        <v>9511.0</v>
      </c>
      <c r="I1095" s="2"/>
      <c r="J1095" s="2"/>
    </row>
    <row r="1096">
      <c r="A1096" s="1" t="s">
        <v>1500</v>
      </c>
      <c r="B1096" s="3">
        <v>8.12</v>
      </c>
      <c r="C1096" s="3" t="s">
        <v>1056</v>
      </c>
      <c r="D1096" s="3" t="s">
        <v>26</v>
      </c>
      <c r="E1096" s="3">
        <v>273.45</v>
      </c>
      <c r="F1096" s="3">
        <v>1.72</v>
      </c>
      <c r="G1096" s="3">
        <v>63.0</v>
      </c>
      <c r="H1096" s="3">
        <v>9514.0</v>
      </c>
      <c r="I1096" s="2"/>
      <c r="J1096" s="2"/>
    </row>
    <row r="1097">
      <c r="A1097" s="1" t="s">
        <v>1501</v>
      </c>
      <c r="B1097" s="3">
        <v>6.79</v>
      </c>
      <c r="C1097" s="3" t="s">
        <v>1502</v>
      </c>
      <c r="D1097" s="3" t="s">
        <v>26</v>
      </c>
      <c r="E1097" s="3">
        <v>27.15</v>
      </c>
      <c r="F1097" s="3">
        <v>1.72</v>
      </c>
      <c r="G1097" s="3">
        <v>74.0</v>
      </c>
      <c r="H1097" s="3">
        <v>9517.0</v>
      </c>
      <c r="I1097" s="2"/>
      <c r="J1097" s="2"/>
    </row>
    <row r="1098">
      <c r="A1098" s="1" t="s">
        <v>1503</v>
      </c>
      <c r="B1098" s="3">
        <v>5.89</v>
      </c>
      <c r="C1098" s="3" t="s">
        <v>1477</v>
      </c>
      <c r="D1098" s="3" t="s">
        <v>26</v>
      </c>
      <c r="E1098" s="3">
        <v>269.2</v>
      </c>
      <c r="F1098" s="3">
        <v>1.86</v>
      </c>
      <c r="G1098" s="3">
        <v>89.0</v>
      </c>
      <c r="H1098" s="3">
        <v>9518.0</v>
      </c>
      <c r="I1098" s="2"/>
      <c r="J1098" s="2"/>
    </row>
    <row r="1099">
      <c r="A1099" s="1" t="s">
        <v>1504</v>
      </c>
      <c r="B1099" s="3">
        <v>5.23</v>
      </c>
      <c r="C1099" s="3" t="s">
        <v>828</v>
      </c>
      <c r="D1099" s="3" t="s">
        <v>26</v>
      </c>
      <c r="E1099" s="3">
        <v>265.9</v>
      </c>
      <c r="F1099" s="3">
        <v>1.93</v>
      </c>
      <c r="G1099" s="3">
        <v>98.0</v>
      </c>
      <c r="H1099" s="3">
        <v>9521.0</v>
      </c>
      <c r="I1099" s="2"/>
      <c r="J1099" s="2"/>
    </row>
    <row r="1100">
      <c r="A1100" s="1" t="s">
        <v>1505</v>
      </c>
      <c r="B1100" s="3">
        <v>4.62</v>
      </c>
      <c r="C1100" s="3" t="s">
        <v>1447</v>
      </c>
      <c r="D1100" s="3" t="s">
        <v>26</v>
      </c>
      <c r="E1100" s="3">
        <v>262.15</v>
      </c>
      <c r="F1100" s="3">
        <v>1.86</v>
      </c>
      <c r="G1100" s="3">
        <v>1.0</v>
      </c>
      <c r="H1100" s="3">
        <v>9521.0</v>
      </c>
      <c r="I1100" s="2"/>
      <c r="J1100" s="2"/>
    </row>
    <row r="1101">
      <c r="A1101" s="1" t="s">
        <v>1506</v>
      </c>
      <c r="B1101" s="3">
        <v>4.12</v>
      </c>
      <c r="C1101" s="3" t="s">
        <v>1450</v>
      </c>
      <c r="D1101" s="3" t="s">
        <v>26</v>
      </c>
      <c r="E1101" s="3">
        <v>259.7</v>
      </c>
      <c r="F1101" s="3">
        <v>1.86</v>
      </c>
      <c r="G1101" s="3">
        <v>101.0</v>
      </c>
      <c r="H1101" s="3">
        <v>9521.0</v>
      </c>
      <c r="I1101" s="2"/>
      <c r="J1101" s="2"/>
    </row>
    <row r="1102">
      <c r="A1102" s="1" t="s">
        <v>1507</v>
      </c>
      <c r="B1102" s="3">
        <v>3.67</v>
      </c>
      <c r="C1102" s="3" t="s">
        <v>1450</v>
      </c>
      <c r="D1102" s="3" t="s">
        <v>26</v>
      </c>
      <c r="E1102" s="3">
        <v>258.15</v>
      </c>
      <c r="F1102" s="3">
        <v>1.86</v>
      </c>
      <c r="G1102" s="3">
        <v>102.0</v>
      </c>
      <c r="H1102" s="3">
        <v>952.0</v>
      </c>
      <c r="I1102" s="2"/>
      <c r="J1102" s="2"/>
    </row>
    <row r="1103">
      <c r="A1103" s="1" t="s">
        <v>1508</v>
      </c>
      <c r="B1103" s="3">
        <v>3.22</v>
      </c>
      <c r="C1103" s="3" t="s">
        <v>1481</v>
      </c>
      <c r="D1103" s="3" t="s">
        <v>26</v>
      </c>
      <c r="E1103" s="3">
        <v>255.85</v>
      </c>
      <c r="F1103" s="3">
        <v>1.86</v>
      </c>
      <c r="G1103" s="3">
        <v>102.0</v>
      </c>
      <c r="H1103" s="3">
        <v>952.0</v>
      </c>
      <c r="I1103" s="2"/>
      <c r="J1103" s="2"/>
    </row>
    <row r="1104">
      <c r="A1104" s="1" t="s">
        <v>1509</v>
      </c>
      <c r="B1104" s="3">
        <v>2.8</v>
      </c>
      <c r="C1104" s="3" t="s">
        <v>1450</v>
      </c>
      <c r="D1104" s="3" t="s">
        <v>26</v>
      </c>
      <c r="E1104" s="3">
        <v>254.1</v>
      </c>
      <c r="F1104" s="3">
        <v>1.79</v>
      </c>
      <c r="G1104" s="3">
        <v>99.0</v>
      </c>
      <c r="H1104" s="3">
        <v>952.0</v>
      </c>
      <c r="I1104" s="2"/>
      <c r="J1104" s="2"/>
    </row>
    <row r="1105">
      <c r="A1105" s="1" t="s">
        <v>1510</v>
      </c>
      <c r="B1105" s="3">
        <v>2.43</v>
      </c>
      <c r="C1105" s="3" t="s">
        <v>308</v>
      </c>
      <c r="D1105" s="3" t="s">
        <v>26</v>
      </c>
      <c r="E1105" s="3">
        <v>252.75</v>
      </c>
      <c r="F1105" s="3">
        <v>1.86</v>
      </c>
      <c r="G1105" s="3">
        <v>99.0</v>
      </c>
      <c r="H1105" s="3">
        <v>9522.0</v>
      </c>
      <c r="I1105" s="2"/>
      <c r="J1105" s="2"/>
    </row>
    <row r="1106">
      <c r="A1106" s="1" t="s">
        <v>1511</v>
      </c>
      <c r="B1106" s="3">
        <v>2.27</v>
      </c>
      <c r="C1106" s="3" t="s">
        <v>308</v>
      </c>
      <c r="D1106" s="3" t="s">
        <v>26</v>
      </c>
      <c r="E1106" s="3">
        <v>252.15</v>
      </c>
      <c r="F1106" s="3">
        <v>1.72</v>
      </c>
      <c r="G1106" s="3">
        <v>9.0</v>
      </c>
      <c r="H1106" s="3">
        <v>9526.0</v>
      </c>
      <c r="I1106" s="2"/>
      <c r="J1106" s="2"/>
    </row>
    <row r="1107">
      <c r="A1107" s="1" t="s">
        <v>1512</v>
      </c>
      <c r="B1107" s="3">
        <v>3.5</v>
      </c>
      <c r="C1107" s="3">
        <v>95.7</v>
      </c>
      <c r="D1107" s="3">
        <v>119.0</v>
      </c>
      <c r="E1107" s="3">
        <v>235.12</v>
      </c>
      <c r="F1107" s="3">
        <v>76.0</v>
      </c>
      <c r="G1107" s="3">
        <v>25.2</v>
      </c>
      <c r="H1107" s="3">
        <v>1.38</v>
      </c>
      <c r="I1107" s="3">
        <v>9.0</v>
      </c>
      <c r="J1107" s="3">
        <v>953.0</v>
      </c>
    </row>
    <row r="1108">
      <c r="A1108" s="1" t="s">
        <v>1513</v>
      </c>
      <c r="B1108" s="3">
        <v>7.33</v>
      </c>
      <c r="C1108" s="3">
        <v>79.65</v>
      </c>
      <c r="D1108" s="3">
        <v>347.0</v>
      </c>
      <c r="E1108" s="3">
        <v>788.89</v>
      </c>
      <c r="F1108" s="3">
        <v>71.0</v>
      </c>
      <c r="G1108" s="3">
        <v>255.85</v>
      </c>
      <c r="H1108" s="3">
        <v>1.31</v>
      </c>
      <c r="I1108" s="3">
        <v>92.0</v>
      </c>
      <c r="J1108" s="3">
        <v>9536.0</v>
      </c>
    </row>
    <row r="1109">
      <c r="A1109" s="1" t="s">
        <v>1514</v>
      </c>
      <c r="B1109" s="3">
        <v>10.28</v>
      </c>
      <c r="C1109" s="3">
        <v>66.55</v>
      </c>
      <c r="D1109" s="3">
        <v>497.0</v>
      </c>
      <c r="E1109" s="3">
        <v>829.23</v>
      </c>
      <c r="F1109" s="3">
        <v>96.0</v>
      </c>
      <c r="G1109" s="3">
        <v>26.65</v>
      </c>
      <c r="H1109" s="3">
        <v>1.38</v>
      </c>
      <c r="I1109" s="3">
        <v>94.0</v>
      </c>
      <c r="J1109" s="3">
        <v>9537.0</v>
      </c>
    </row>
    <row r="1110">
      <c r="A1110" s="1" t="s">
        <v>1515</v>
      </c>
      <c r="B1110" s="3">
        <v>12.61</v>
      </c>
      <c r="C1110" s="3">
        <v>57.75</v>
      </c>
      <c r="D1110" s="3">
        <v>603.0</v>
      </c>
      <c r="E1110" s="3">
        <v>85.53</v>
      </c>
      <c r="F1110" s="3">
        <v>114.0</v>
      </c>
      <c r="G1110" s="3">
        <v>27.35</v>
      </c>
      <c r="H1110" s="3">
        <v>1.52</v>
      </c>
      <c r="I1110" s="3">
        <v>99.0</v>
      </c>
      <c r="J1110" s="3">
        <v>9538.0</v>
      </c>
    </row>
    <row r="1111">
      <c r="A1111" s="1" t="s">
        <v>1516</v>
      </c>
      <c r="B1111" s="3">
        <v>14.36</v>
      </c>
      <c r="C1111" s="3">
        <v>5.1</v>
      </c>
      <c r="D1111" s="3">
        <v>644.0</v>
      </c>
      <c r="E1111" s="3">
        <v>82.78</v>
      </c>
      <c r="F1111" s="3">
        <v>137.0</v>
      </c>
      <c r="G1111" s="3">
        <v>272.85</v>
      </c>
      <c r="H1111" s="3">
        <v>1.52</v>
      </c>
      <c r="I1111" s="3">
        <v>104.0</v>
      </c>
      <c r="J1111" s="3">
        <v>9534.0</v>
      </c>
    </row>
    <row r="1112">
      <c r="A1112" s="1" t="s">
        <v>1517</v>
      </c>
      <c r="B1112" s="3">
        <v>15.64</v>
      </c>
      <c r="C1112" s="3">
        <v>46.75</v>
      </c>
      <c r="D1112" s="3">
        <v>641.0</v>
      </c>
      <c r="E1112" s="3">
        <v>848.98</v>
      </c>
      <c r="F1112" s="3">
        <v>124.0</v>
      </c>
      <c r="G1112" s="3">
        <v>277.7</v>
      </c>
      <c r="H1112" s="3">
        <v>1.52</v>
      </c>
      <c r="I1112" s="3">
        <v>114.0</v>
      </c>
      <c r="J1112" s="3">
        <v>9526.0</v>
      </c>
    </row>
    <row r="1113">
      <c r="A1113" s="1" t="s">
        <v>1518</v>
      </c>
      <c r="B1113" s="3">
        <v>16.51</v>
      </c>
      <c r="C1113" s="3">
        <v>43.65</v>
      </c>
      <c r="D1113" s="3">
        <v>577.0</v>
      </c>
      <c r="E1113" s="3">
        <v>862.88</v>
      </c>
      <c r="F1113" s="3">
        <v>103.0</v>
      </c>
      <c r="G1113" s="3">
        <v>281.6</v>
      </c>
      <c r="H1113" s="3">
        <v>1.52</v>
      </c>
      <c r="I1113" s="3">
        <v>126.0</v>
      </c>
      <c r="J1113" s="3">
        <v>9518.0</v>
      </c>
    </row>
    <row r="1114">
      <c r="A1114" s="1" t="s">
        <v>1519</v>
      </c>
      <c r="B1114" s="3">
        <v>16.95</v>
      </c>
      <c r="C1114" s="3">
        <v>42.15</v>
      </c>
      <c r="D1114" s="3">
        <v>449.0</v>
      </c>
      <c r="E1114" s="3">
        <v>812.95</v>
      </c>
      <c r="F1114" s="3">
        <v>89.0</v>
      </c>
      <c r="G1114" s="3">
        <v>283.5</v>
      </c>
      <c r="H1114" s="3">
        <v>1.52</v>
      </c>
      <c r="I1114" s="3">
        <v>137.0</v>
      </c>
      <c r="J1114" s="3">
        <v>9515.0</v>
      </c>
    </row>
    <row r="1115">
      <c r="A1115" s="1" t="s">
        <v>1520</v>
      </c>
      <c r="B1115" s="3">
        <v>16.93</v>
      </c>
      <c r="C1115" s="3">
        <v>42.15</v>
      </c>
      <c r="D1115" s="3">
        <v>286.0</v>
      </c>
      <c r="E1115" s="3">
        <v>754.82</v>
      </c>
      <c r="F1115" s="3">
        <v>62.0</v>
      </c>
      <c r="G1115" s="3">
        <v>284.3</v>
      </c>
      <c r="H1115" s="3">
        <v>1.45</v>
      </c>
      <c r="I1115" s="3">
        <v>143.0</v>
      </c>
      <c r="J1115" s="3">
        <v>9512.0</v>
      </c>
    </row>
    <row r="1116">
      <c r="A1116" s="1" t="s">
        <v>1521</v>
      </c>
      <c r="B1116" s="3">
        <v>15.96</v>
      </c>
      <c r="C1116" s="3">
        <v>54.35</v>
      </c>
      <c r="D1116" s="3">
        <v>88.0</v>
      </c>
      <c r="E1116" s="3">
        <v>446.9</v>
      </c>
      <c r="F1116" s="3">
        <v>34.0</v>
      </c>
      <c r="G1116" s="3">
        <v>283.3</v>
      </c>
      <c r="H1116" s="3">
        <v>1.3</v>
      </c>
      <c r="I1116" s="3">
        <v>136.0</v>
      </c>
      <c r="J1116" s="3">
        <v>9512.0</v>
      </c>
    </row>
    <row r="1117">
      <c r="A1117" s="1" t="s">
        <v>1522</v>
      </c>
      <c r="B1117" s="3">
        <v>13.82</v>
      </c>
      <c r="C1117" s="3" t="s">
        <v>1523</v>
      </c>
      <c r="D1117" s="3" t="s">
        <v>26</v>
      </c>
      <c r="E1117" s="3">
        <v>279.25</v>
      </c>
      <c r="F1117" s="3">
        <v>1.1</v>
      </c>
      <c r="G1117" s="3">
        <v>115.0</v>
      </c>
      <c r="H1117" s="3">
        <v>9512.0</v>
      </c>
      <c r="I1117" s="2"/>
      <c r="J1117" s="2"/>
    </row>
    <row r="1118">
      <c r="A1118" s="1" t="s">
        <v>1524</v>
      </c>
      <c r="B1118" s="3">
        <v>11.57</v>
      </c>
      <c r="C1118" s="3" t="s">
        <v>1498</v>
      </c>
      <c r="D1118" s="3" t="s">
        <v>26</v>
      </c>
      <c r="E1118" s="3">
        <v>276.15</v>
      </c>
      <c r="F1118" s="3">
        <v>1.38</v>
      </c>
      <c r="G1118" s="3">
        <v>111.0</v>
      </c>
      <c r="H1118" s="3">
        <v>9508.0</v>
      </c>
      <c r="I1118" s="2"/>
      <c r="J1118" s="2"/>
    </row>
    <row r="1119">
      <c r="A1119" s="1" t="s">
        <v>1525</v>
      </c>
      <c r="B1119" s="3">
        <v>9.82</v>
      </c>
      <c r="C1119" s="3" t="s">
        <v>1382</v>
      </c>
      <c r="D1119" s="3" t="s">
        <v>26</v>
      </c>
      <c r="E1119" s="3">
        <v>27.95</v>
      </c>
      <c r="F1119" s="3">
        <v>1.52</v>
      </c>
      <c r="G1119" s="3">
        <v>113.0</v>
      </c>
      <c r="H1119" s="3">
        <v>951.0</v>
      </c>
      <c r="I1119" s="2"/>
      <c r="J1119" s="2"/>
    </row>
    <row r="1120">
      <c r="A1120" s="1" t="s">
        <v>1526</v>
      </c>
      <c r="B1120" s="3">
        <v>7.74</v>
      </c>
      <c r="C1120" s="3" t="s">
        <v>1527</v>
      </c>
      <c r="D1120" s="3" t="s">
        <v>26</v>
      </c>
      <c r="E1120" s="3">
        <v>269.0</v>
      </c>
      <c r="F1120" s="3">
        <v>1.79</v>
      </c>
      <c r="G1120" s="3">
        <v>112.0</v>
      </c>
      <c r="H1120" s="3">
        <v>9511.0</v>
      </c>
      <c r="I1120" s="2"/>
      <c r="J1120" s="2"/>
    </row>
    <row r="1121">
      <c r="A1121" s="1" t="s">
        <v>1528</v>
      </c>
      <c r="B1121" s="3">
        <v>6.27</v>
      </c>
      <c r="C1121" s="3" t="s">
        <v>686</v>
      </c>
      <c r="D1121" s="3" t="s">
        <v>26</v>
      </c>
      <c r="E1121" s="3">
        <v>267.85</v>
      </c>
      <c r="F1121" s="3">
        <v>1.79</v>
      </c>
      <c r="G1121" s="3">
        <v>107.0</v>
      </c>
      <c r="H1121" s="3">
        <v>9512.0</v>
      </c>
      <c r="I1121" s="2"/>
      <c r="J1121" s="2"/>
    </row>
    <row r="1122">
      <c r="A1122" s="1" t="s">
        <v>1529</v>
      </c>
      <c r="B1122" s="3">
        <v>5.27</v>
      </c>
      <c r="C1122" s="3" t="s">
        <v>1530</v>
      </c>
      <c r="D1122" s="3" t="s">
        <v>26</v>
      </c>
      <c r="E1122" s="3">
        <v>264.55</v>
      </c>
      <c r="F1122" s="3">
        <v>1.72</v>
      </c>
      <c r="G1122" s="3">
        <v>103.0</v>
      </c>
      <c r="H1122" s="3">
        <v>951.0</v>
      </c>
      <c r="I1122" s="2"/>
      <c r="J1122" s="2"/>
    </row>
    <row r="1123">
      <c r="A1123" s="1" t="s">
        <v>1531</v>
      </c>
      <c r="B1123" s="3">
        <v>4.56</v>
      </c>
      <c r="C1123" s="3" t="s">
        <v>688</v>
      </c>
      <c r="D1123" s="3" t="s">
        <v>26</v>
      </c>
      <c r="E1123" s="3">
        <v>262.2</v>
      </c>
      <c r="F1123" s="3">
        <v>1.72</v>
      </c>
      <c r="G1123" s="3">
        <v>103.0</v>
      </c>
      <c r="H1123" s="3">
        <v>951.0</v>
      </c>
      <c r="I1123" s="2"/>
      <c r="J1123" s="2"/>
    </row>
    <row r="1124">
      <c r="A1124" s="1" t="s">
        <v>1532</v>
      </c>
      <c r="B1124" s="3">
        <v>4.13</v>
      </c>
      <c r="C1124" s="3" t="s">
        <v>1450</v>
      </c>
      <c r="D1124" s="3" t="s">
        <v>26</v>
      </c>
      <c r="E1124" s="3">
        <v>259.6</v>
      </c>
      <c r="F1124" s="3">
        <v>1.59</v>
      </c>
      <c r="G1124" s="3">
        <v>103.0</v>
      </c>
      <c r="H1124" s="3">
        <v>9507.0</v>
      </c>
      <c r="I1124" s="2"/>
      <c r="J1124" s="2"/>
    </row>
    <row r="1125">
      <c r="A1125" s="1" t="s">
        <v>1533</v>
      </c>
      <c r="B1125" s="3">
        <v>3.77</v>
      </c>
      <c r="C1125" s="3" t="s">
        <v>1481</v>
      </c>
      <c r="D1125" s="3" t="s">
        <v>26</v>
      </c>
      <c r="E1125" s="3">
        <v>257.6</v>
      </c>
      <c r="F1125" s="3">
        <v>1.52</v>
      </c>
      <c r="G1125" s="3">
        <v>101.0</v>
      </c>
      <c r="H1125" s="3">
        <v>9505.0</v>
      </c>
      <c r="I1125" s="2"/>
      <c r="J1125" s="2"/>
    </row>
    <row r="1126">
      <c r="A1126" s="1" t="s">
        <v>1534</v>
      </c>
      <c r="B1126" s="3">
        <v>3.33</v>
      </c>
      <c r="C1126" s="3" t="s">
        <v>1481</v>
      </c>
      <c r="D1126" s="3" t="s">
        <v>26</v>
      </c>
      <c r="E1126" s="3">
        <v>256.5</v>
      </c>
      <c r="F1126" s="3">
        <v>1.52</v>
      </c>
      <c r="G1126" s="3">
        <v>103.0</v>
      </c>
      <c r="H1126" s="3">
        <v>95.0</v>
      </c>
      <c r="I1126" s="2"/>
      <c r="J1126" s="2"/>
    </row>
    <row r="1127">
      <c r="A1127" s="1" t="s">
        <v>1535</v>
      </c>
      <c r="B1127" s="3">
        <v>2.9</v>
      </c>
      <c r="C1127" s="3" t="s">
        <v>1450</v>
      </c>
      <c r="D1127" s="3" t="s">
        <v>26</v>
      </c>
      <c r="E1127" s="3">
        <v>254.65</v>
      </c>
      <c r="F1127" s="3">
        <v>1.52</v>
      </c>
      <c r="G1127" s="3">
        <v>105.0</v>
      </c>
      <c r="H1127" s="3">
        <v>9496.0</v>
      </c>
      <c r="I1127" s="2"/>
      <c r="J1127" s="2"/>
    </row>
    <row r="1128">
      <c r="A1128" s="1" t="s">
        <v>1536</v>
      </c>
      <c r="B1128" s="3">
        <v>2.57</v>
      </c>
      <c r="C1128" s="3" t="s">
        <v>1450</v>
      </c>
      <c r="D1128" s="3" t="s">
        <v>26</v>
      </c>
      <c r="E1128" s="3">
        <v>252.35</v>
      </c>
      <c r="F1128" s="3">
        <v>1.45</v>
      </c>
      <c r="G1128" s="3">
        <v>106.0</v>
      </c>
      <c r="H1128" s="3">
        <v>9492.0</v>
      </c>
      <c r="I1128" s="2"/>
      <c r="J1128" s="2"/>
    </row>
    <row r="1129">
      <c r="A1129" s="1" t="s">
        <v>1537</v>
      </c>
      <c r="B1129" s="3">
        <v>2.27</v>
      </c>
      <c r="C1129" s="3" t="s">
        <v>1450</v>
      </c>
      <c r="D1129" s="3" t="s">
        <v>26</v>
      </c>
      <c r="E1129" s="3">
        <v>251.0</v>
      </c>
      <c r="F1129" s="3">
        <v>1.38</v>
      </c>
      <c r="G1129" s="3">
        <v>107.0</v>
      </c>
      <c r="H1129" s="3">
        <v>9492.0</v>
      </c>
      <c r="I1129" s="2"/>
      <c r="J1129" s="2"/>
    </row>
    <row r="1130">
      <c r="A1130" s="1" t="s">
        <v>1538</v>
      </c>
      <c r="B1130" s="3">
        <v>2.34</v>
      </c>
      <c r="C1130" s="3" t="s">
        <v>1450</v>
      </c>
      <c r="D1130" s="3" t="s">
        <v>26</v>
      </c>
      <c r="E1130" s="3">
        <v>25.8</v>
      </c>
      <c r="F1130" s="3">
        <v>1.24</v>
      </c>
      <c r="G1130" s="3">
        <v>104.0</v>
      </c>
      <c r="H1130" s="3">
        <v>9493.0</v>
      </c>
      <c r="I1130" s="2"/>
      <c r="J1130" s="2"/>
    </row>
    <row r="1131">
      <c r="A1131" s="1" t="s">
        <v>1539</v>
      </c>
      <c r="B1131" s="3">
        <v>4.16</v>
      </c>
      <c r="C1131" s="3">
        <v>95.7</v>
      </c>
      <c r="D1131" s="3">
        <v>133.0</v>
      </c>
      <c r="E1131" s="3">
        <v>326.2</v>
      </c>
      <c r="F1131" s="3">
        <v>72.0</v>
      </c>
      <c r="G1131" s="3" t="s">
        <v>1540</v>
      </c>
      <c r="H1131" s="3">
        <v>98.0</v>
      </c>
      <c r="I1131" s="3">
        <v>9498.0</v>
      </c>
      <c r="J1131" s="2"/>
    </row>
    <row r="1132">
      <c r="A1132" s="1" t="s">
        <v>1541</v>
      </c>
      <c r="B1132" s="3">
        <v>7.15</v>
      </c>
      <c r="C1132" s="3">
        <v>85.75</v>
      </c>
      <c r="D1132" s="3">
        <v>276.0</v>
      </c>
      <c r="E1132" s="3">
        <v>347.18</v>
      </c>
      <c r="F1132" s="3">
        <v>153.0</v>
      </c>
      <c r="G1132" s="3" t="s">
        <v>1542</v>
      </c>
      <c r="H1132" s="3">
        <v>57.0</v>
      </c>
      <c r="I1132" s="3">
        <v>9503.0</v>
      </c>
      <c r="J1132" s="2"/>
    </row>
    <row r="1133">
      <c r="A1133" s="1" t="s">
        <v>1543</v>
      </c>
      <c r="B1133" s="3">
        <v>11.13</v>
      </c>
      <c r="C1133" s="3">
        <v>66.65</v>
      </c>
      <c r="D1133" s="3">
        <v>427.0</v>
      </c>
      <c r="E1133" s="3">
        <v>471.15</v>
      </c>
      <c r="F1133" s="3">
        <v>197.0</v>
      </c>
      <c r="G1133" s="3" t="s">
        <v>1544</v>
      </c>
      <c r="H1133" s="3">
        <v>267.0</v>
      </c>
      <c r="I1133" s="3">
        <v>9508.0</v>
      </c>
      <c r="J1133" s="2"/>
    </row>
    <row r="1134">
      <c r="A1134" s="1" t="s">
        <v>1545</v>
      </c>
      <c r="B1134" s="3">
        <v>13.6</v>
      </c>
      <c r="C1134" s="3">
        <v>53.85</v>
      </c>
      <c r="D1134" s="3">
        <v>612.0</v>
      </c>
      <c r="E1134" s="3">
        <v>867.81</v>
      </c>
      <c r="F1134" s="3">
        <v>109.0</v>
      </c>
      <c r="G1134" s="3">
        <v>268.6</v>
      </c>
      <c r="H1134" s="3">
        <v>1.52</v>
      </c>
      <c r="I1134" s="3">
        <v>251.0</v>
      </c>
      <c r="J1134" s="3">
        <v>9508.0</v>
      </c>
    </row>
    <row r="1135">
      <c r="A1135" s="1" t="s">
        <v>1546</v>
      </c>
      <c r="B1135" s="3">
        <v>15.36</v>
      </c>
      <c r="C1135" s="3">
        <v>46.75</v>
      </c>
      <c r="D1135" s="3">
        <v>65.0</v>
      </c>
      <c r="E1135" s="3">
        <v>822.59</v>
      </c>
      <c r="F1135" s="3">
        <v>138.0</v>
      </c>
      <c r="G1135" s="3">
        <v>275.6</v>
      </c>
      <c r="H1135" s="3">
        <v>2.14</v>
      </c>
      <c r="I1135" s="3">
        <v>25.0</v>
      </c>
      <c r="J1135" s="3">
        <v>9506.0</v>
      </c>
    </row>
    <row r="1136">
      <c r="A1136" s="1" t="s">
        <v>1547</v>
      </c>
      <c r="B1136" s="3">
        <v>16.62</v>
      </c>
      <c r="C1136" s="3">
        <v>43.65</v>
      </c>
      <c r="D1136" s="3">
        <v>657.0</v>
      </c>
      <c r="E1136" s="3">
        <v>894.64</v>
      </c>
      <c r="F1136" s="3">
        <v>108.0</v>
      </c>
      <c r="G1136" s="3">
        <v>28.6</v>
      </c>
      <c r="H1136" s="3">
        <v>2.34</v>
      </c>
      <c r="I1136" s="3">
        <v>25.0</v>
      </c>
      <c r="J1136" s="3">
        <v>9497.0</v>
      </c>
    </row>
    <row r="1137">
      <c r="A1137" s="1" t="s">
        <v>1548</v>
      </c>
      <c r="B1137" s="3">
        <v>17.41</v>
      </c>
      <c r="C1137" s="3">
        <v>4.75</v>
      </c>
      <c r="D1137" s="3">
        <v>58.0</v>
      </c>
      <c r="E1137" s="3">
        <v>853.94</v>
      </c>
      <c r="F1137" s="3">
        <v>107.0</v>
      </c>
      <c r="G1137" s="3">
        <v>284.3</v>
      </c>
      <c r="H1137" s="3">
        <v>2.28</v>
      </c>
      <c r="I1137" s="3">
        <v>247.0</v>
      </c>
      <c r="J1137" s="3">
        <v>949.0</v>
      </c>
    </row>
    <row r="1138">
      <c r="A1138" s="1" t="s">
        <v>1549</v>
      </c>
      <c r="B1138" s="3">
        <v>17.71</v>
      </c>
      <c r="C1138" s="3">
        <v>4.75</v>
      </c>
      <c r="D1138" s="3">
        <v>445.0</v>
      </c>
      <c r="E1138" s="3">
        <v>766.9</v>
      </c>
      <c r="F1138" s="3">
        <v>102.0</v>
      </c>
      <c r="G1138" s="3">
        <v>286.6</v>
      </c>
      <c r="H1138" s="3">
        <v>2.21</v>
      </c>
      <c r="I1138" s="3">
        <v>237.0</v>
      </c>
      <c r="J1138" s="3">
        <v>9484.0</v>
      </c>
    </row>
    <row r="1139">
      <c r="A1139" s="1" t="s">
        <v>1550</v>
      </c>
      <c r="B1139" s="3">
        <v>17.52</v>
      </c>
      <c r="C1139" s="3">
        <v>4.75</v>
      </c>
      <c r="D1139" s="3">
        <v>284.0</v>
      </c>
      <c r="E1139" s="3">
        <v>711.4</v>
      </c>
      <c r="F1139" s="3">
        <v>7.0</v>
      </c>
      <c r="G1139" s="3">
        <v>287.0</v>
      </c>
      <c r="H1139" s="3">
        <v>2.28</v>
      </c>
      <c r="I1139" s="3">
        <v>227.0</v>
      </c>
      <c r="J1139" s="3">
        <v>9481.0</v>
      </c>
    </row>
    <row r="1140">
      <c r="A1140" s="1" t="s">
        <v>1551</v>
      </c>
      <c r="B1140" s="3">
        <v>16.38</v>
      </c>
      <c r="C1140" s="3">
        <v>47.0</v>
      </c>
      <c r="D1140" s="3">
        <v>9.0</v>
      </c>
      <c r="E1140" s="3">
        <v>423.95</v>
      </c>
      <c r="F1140" s="3">
        <v>37.0</v>
      </c>
      <c r="G1140" s="3">
        <v>285.65</v>
      </c>
      <c r="H1140" s="3">
        <v>1.93</v>
      </c>
      <c r="I1140" s="3">
        <v>218.0</v>
      </c>
      <c r="J1140" s="3">
        <v>948.0</v>
      </c>
    </row>
    <row r="1141">
      <c r="A1141" s="1" t="s">
        <v>1552</v>
      </c>
      <c r="B1141" s="3">
        <v>14.17</v>
      </c>
      <c r="C1141" s="3" t="s">
        <v>1496</v>
      </c>
      <c r="D1141" s="3" t="s">
        <v>26</v>
      </c>
      <c r="E1141" s="3">
        <v>28.6</v>
      </c>
      <c r="F1141" s="3">
        <v>2.21</v>
      </c>
      <c r="G1141" s="3">
        <v>212.0</v>
      </c>
      <c r="H1141" s="3">
        <v>948.0</v>
      </c>
      <c r="I1141" s="2"/>
      <c r="J1141" s="2"/>
    </row>
    <row r="1142">
      <c r="A1142" s="1" t="s">
        <v>1553</v>
      </c>
      <c r="B1142" s="3">
        <v>12.19</v>
      </c>
      <c r="C1142" s="3" t="s">
        <v>1554</v>
      </c>
      <c r="D1142" s="3" t="s">
        <v>26</v>
      </c>
      <c r="E1142" s="3">
        <v>277.1</v>
      </c>
      <c r="F1142" s="3">
        <v>1.59</v>
      </c>
      <c r="G1142" s="3">
        <v>232.0</v>
      </c>
      <c r="H1142" s="3">
        <v>9479.0</v>
      </c>
      <c r="I1142" s="2"/>
      <c r="J1142" s="2"/>
    </row>
    <row r="1143">
      <c r="A1143" s="1" t="s">
        <v>1555</v>
      </c>
      <c r="B1143" s="3">
        <v>10.36</v>
      </c>
      <c r="C1143" s="3" t="s">
        <v>1556</v>
      </c>
      <c r="D1143" s="3" t="s">
        <v>26</v>
      </c>
      <c r="E1143" s="3">
        <v>28.5</v>
      </c>
      <c r="F1143" s="3">
        <v>1.45</v>
      </c>
      <c r="G1143" s="3">
        <v>231.0</v>
      </c>
      <c r="H1143" s="3">
        <v>948.0</v>
      </c>
      <c r="I1143" s="2"/>
      <c r="J1143" s="2"/>
    </row>
    <row r="1144">
      <c r="A1144" s="1" t="s">
        <v>1557</v>
      </c>
      <c r="B1144" s="3">
        <v>9.54</v>
      </c>
      <c r="C1144" s="3" t="s">
        <v>1558</v>
      </c>
      <c r="D1144" s="3" t="s">
        <v>26</v>
      </c>
      <c r="E1144" s="3">
        <v>274.2</v>
      </c>
      <c r="F1144" s="3">
        <v>1.24</v>
      </c>
      <c r="G1144" s="3">
        <v>216.0</v>
      </c>
      <c r="H1144" s="3">
        <v>9479.0</v>
      </c>
      <c r="I1144" s="2"/>
      <c r="J1144" s="2"/>
    </row>
    <row r="1145">
      <c r="A1145" s="1" t="s">
        <v>1559</v>
      </c>
      <c r="B1145" s="3">
        <v>9.93</v>
      </c>
      <c r="C1145" s="3" t="s">
        <v>1560</v>
      </c>
      <c r="D1145" s="3" t="s">
        <v>26</v>
      </c>
      <c r="E1145" s="3" t="s">
        <v>1561</v>
      </c>
      <c r="F1145" s="3">
        <v>21.0</v>
      </c>
      <c r="G1145" s="3">
        <v>9481.0</v>
      </c>
      <c r="H1145" s="2"/>
      <c r="I1145" s="2"/>
      <c r="J1145" s="2"/>
    </row>
    <row r="1146">
      <c r="A1146" s="1" t="s">
        <v>1562</v>
      </c>
      <c r="B1146" s="3">
        <v>9.49</v>
      </c>
      <c r="C1146" s="3" t="s">
        <v>875</v>
      </c>
      <c r="D1146" s="3" t="s">
        <v>26</v>
      </c>
      <c r="E1146" s="3" t="s">
        <v>1563</v>
      </c>
      <c r="F1146" s="3">
        <v>215.0</v>
      </c>
      <c r="G1146" s="3">
        <v>9481.0</v>
      </c>
      <c r="H1146" s="2"/>
      <c r="I1146" s="2"/>
      <c r="J1146" s="2"/>
    </row>
    <row r="1147">
      <c r="A1147" s="1" t="s">
        <v>1564</v>
      </c>
      <c r="B1147" s="3">
        <v>8.98</v>
      </c>
      <c r="C1147" s="3" t="s">
        <v>1051</v>
      </c>
      <c r="D1147" s="3" t="s">
        <v>26</v>
      </c>
      <c r="E1147" s="3" t="s">
        <v>1565</v>
      </c>
      <c r="F1147" s="3">
        <v>215.0</v>
      </c>
      <c r="G1147" s="3">
        <v>948.0</v>
      </c>
      <c r="H1147" s="2"/>
      <c r="I1147" s="2"/>
      <c r="J1147" s="2"/>
    </row>
    <row r="1148">
      <c r="A1148" s="1" t="s">
        <v>1566</v>
      </c>
      <c r="B1148" s="3">
        <v>8.42</v>
      </c>
      <c r="C1148" s="3" t="s">
        <v>1567</v>
      </c>
      <c r="D1148" s="3" t="s">
        <v>26</v>
      </c>
      <c r="E1148" s="3" t="s">
        <v>1568</v>
      </c>
      <c r="F1148" s="3">
        <v>205.0</v>
      </c>
      <c r="G1148" s="3">
        <v>9475.0</v>
      </c>
      <c r="H1148" s="2"/>
      <c r="I1148" s="2"/>
      <c r="J1148" s="2"/>
    </row>
    <row r="1149">
      <c r="A1149" s="1" t="s">
        <v>1569</v>
      </c>
      <c r="B1149" s="3">
        <v>7.97</v>
      </c>
      <c r="C1149" s="3" t="s">
        <v>1056</v>
      </c>
      <c r="D1149" s="3" t="s">
        <v>26</v>
      </c>
      <c r="E1149" s="3" t="s">
        <v>1570</v>
      </c>
      <c r="F1149" s="3">
        <v>204.0</v>
      </c>
      <c r="G1149" s="3">
        <v>9473.0</v>
      </c>
      <c r="H1149" s="2"/>
      <c r="I1149" s="2"/>
      <c r="J1149" s="2"/>
    </row>
    <row r="1150">
      <c r="A1150" s="1" t="s">
        <v>1571</v>
      </c>
      <c r="B1150" s="3">
        <v>7.57</v>
      </c>
      <c r="C1150" s="3" t="s">
        <v>1442</v>
      </c>
      <c r="D1150" s="3" t="s">
        <v>26</v>
      </c>
      <c r="E1150" s="3" t="s">
        <v>1572</v>
      </c>
      <c r="F1150" s="3">
        <v>171.0</v>
      </c>
      <c r="G1150" s="3">
        <v>9471.0</v>
      </c>
      <c r="H1150" s="2"/>
      <c r="I1150" s="2"/>
      <c r="J1150" s="2"/>
    </row>
    <row r="1151">
      <c r="A1151" s="1" t="s">
        <v>1573</v>
      </c>
      <c r="B1151" s="3">
        <v>7.2</v>
      </c>
      <c r="C1151" s="3" t="s">
        <v>1442</v>
      </c>
      <c r="D1151" s="3" t="s">
        <v>26</v>
      </c>
      <c r="E1151" s="3" t="s">
        <v>1574</v>
      </c>
      <c r="F1151" s="3">
        <v>152.0</v>
      </c>
      <c r="G1151" s="3">
        <v>9467.0</v>
      </c>
      <c r="H1151" s="2"/>
      <c r="I1151" s="2"/>
      <c r="J1151" s="2"/>
    </row>
    <row r="1152">
      <c r="A1152" s="1" t="s">
        <v>1575</v>
      </c>
      <c r="B1152" s="3">
        <v>6.65</v>
      </c>
      <c r="C1152" s="3" t="s">
        <v>1226</v>
      </c>
      <c r="D1152" s="3" t="s">
        <v>26</v>
      </c>
      <c r="E1152" s="3" t="s">
        <v>1576</v>
      </c>
      <c r="F1152" s="3">
        <v>151.0</v>
      </c>
      <c r="G1152" s="3">
        <v>9465.0</v>
      </c>
      <c r="H1152" s="2"/>
      <c r="I1152" s="2"/>
      <c r="J1152" s="2"/>
    </row>
    <row r="1153">
      <c r="A1153" s="1" t="s">
        <v>1577</v>
      </c>
      <c r="B1153" s="3">
        <v>6.5</v>
      </c>
      <c r="C1153" s="3" t="s">
        <v>1300</v>
      </c>
      <c r="D1153" s="3" t="s">
        <v>26</v>
      </c>
      <c r="E1153" s="3" t="s">
        <v>1578</v>
      </c>
      <c r="F1153" s="3">
        <v>153.0</v>
      </c>
      <c r="G1153" s="3">
        <v>9465.0</v>
      </c>
      <c r="H1153" s="2"/>
      <c r="I1153" s="2"/>
      <c r="J1153" s="2"/>
    </row>
    <row r="1154">
      <c r="A1154" s="1" t="s">
        <v>1579</v>
      </c>
      <c r="B1154" s="3">
        <v>4.91</v>
      </c>
      <c r="C1154" s="3" t="s">
        <v>1580</v>
      </c>
      <c r="D1154" s="3">
        <v>259.3</v>
      </c>
      <c r="E1154" s="3">
        <v>1.3</v>
      </c>
      <c r="F1154" s="3">
        <v>13.0</v>
      </c>
      <c r="G1154" s="3">
        <v>9466.0</v>
      </c>
      <c r="H1154" s="2"/>
      <c r="I1154" s="2"/>
      <c r="J1154" s="2"/>
    </row>
    <row r="1155">
      <c r="A1155" s="1" t="s">
        <v>1581</v>
      </c>
      <c r="B1155" s="3">
        <v>4.63</v>
      </c>
      <c r="C1155" s="3">
        <v>95.75</v>
      </c>
      <c r="D1155" s="3">
        <v>147.0</v>
      </c>
      <c r="E1155" s="3">
        <v>423.22</v>
      </c>
      <c r="F1155" s="3">
        <v>66.0</v>
      </c>
      <c r="G1155" s="3" t="s">
        <v>1582</v>
      </c>
      <c r="H1155" s="3">
        <v>11.0</v>
      </c>
      <c r="I1155" s="3">
        <v>9468.0</v>
      </c>
      <c r="J1155" s="2"/>
    </row>
    <row r="1156">
      <c r="A1156" s="1" t="s">
        <v>1583</v>
      </c>
      <c r="B1156" s="3">
        <v>8.3</v>
      </c>
      <c r="C1156" s="3">
        <v>79.75</v>
      </c>
      <c r="D1156" s="3">
        <v>351.0</v>
      </c>
      <c r="E1156" s="3">
        <v>758.15</v>
      </c>
      <c r="F1156" s="3">
        <v>79.0</v>
      </c>
      <c r="G1156" s="3" t="s">
        <v>1584</v>
      </c>
      <c r="H1156" s="3">
        <v>131.0</v>
      </c>
      <c r="I1156" s="3">
        <v>947.0</v>
      </c>
      <c r="J1156" s="2"/>
    </row>
    <row r="1157">
      <c r="A1157" s="1" t="s">
        <v>1585</v>
      </c>
      <c r="B1157" s="3">
        <v>12.54</v>
      </c>
      <c r="C1157" s="3">
        <v>62.2</v>
      </c>
      <c r="D1157" s="3">
        <v>502.0</v>
      </c>
      <c r="E1157" s="3">
        <v>797.48</v>
      </c>
      <c r="F1157" s="3">
        <v>109.0</v>
      </c>
      <c r="G1157" s="3" t="s">
        <v>1586</v>
      </c>
      <c r="H1157" s="3">
        <v>147.0</v>
      </c>
      <c r="I1157" s="3">
        <v>9468.0</v>
      </c>
      <c r="J1157" s="2"/>
    </row>
    <row r="1158">
      <c r="A1158" s="1" t="s">
        <v>1587</v>
      </c>
      <c r="B1158" s="3">
        <v>15.9</v>
      </c>
      <c r="C1158" s="3">
        <v>52.15</v>
      </c>
      <c r="D1158" s="3">
        <v>612.0</v>
      </c>
      <c r="E1158" s="3">
        <v>84.25</v>
      </c>
      <c r="F1158" s="3">
        <v>121.0</v>
      </c>
      <c r="G1158" s="3" t="s">
        <v>1588</v>
      </c>
      <c r="H1158" s="3">
        <v>178.0</v>
      </c>
      <c r="I1158" s="3">
        <v>9464.0</v>
      </c>
      <c r="J1158" s="2"/>
    </row>
    <row r="1159">
      <c r="A1159" s="1" t="s">
        <v>1589</v>
      </c>
      <c r="B1159" s="3">
        <v>16.91</v>
      </c>
      <c r="C1159" s="3">
        <v>45.45</v>
      </c>
      <c r="D1159" s="3">
        <v>665.0</v>
      </c>
      <c r="E1159" s="3">
        <v>859.41</v>
      </c>
      <c r="F1159" s="3">
        <v>126.0</v>
      </c>
      <c r="G1159" s="3">
        <v>278.85</v>
      </c>
      <c r="H1159" s="3">
        <v>1.24</v>
      </c>
      <c r="I1159" s="3">
        <v>202.0</v>
      </c>
      <c r="J1159" s="3">
        <v>9457.0</v>
      </c>
    </row>
    <row r="1160">
      <c r="A1160" s="1" t="s">
        <v>1590</v>
      </c>
      <c r="B1160" s="3">
        <v>18.16</v>
      </c>
      <c r="C1160" s="3">
        <v>4.9</v>
      </c>
      <c r="D1160" s="3">
        <v>646.0</v>
      </c>
      <c r="E1160" s="3">
        <v>823.15</v>
      </c>
      <c r="F1160" s="3">
        <v>137.0</v>
      </c>
      <c r="G1160" s="3">
        <v>284.3</v>
      </c>
      <c r="H1160" s="3">
        <v>1.66</v>
      </c>
      <c r="I1160" s="3">
        <v>216.0</v>
      </c>
      <c r="J1160" s="3">
        <v>9448.0</v>
      </c>
    </row>
    <row r="1161">
      <c r="A1161" s="1" t="s">
        <v>1591</v>
      </c>
      <c r="B1161" s="3">
        <v>18.86</v>
      </c>
      <c r="C1161" s="3">
        <v>36.8</v>
      </c>
      <c r="D1161" s="3">
        <v>583.0</v>
      </c>
      <c r="E1161" s="3">
        <v>843.34</v>
      </c>
      <c r="F1161" s="3">
        <v>112.0</v>
      </c>
      <c r="G1161" s="3">
        <v>287.6</v>
      </c>
      <c r="H1161" s="3">
        <v>1.86</v>
      </c>
      <c r="I1161" s="3">
        <v>227.0</v>
      </c>
      <c r="J1161" s="3">
        <v>9437.0</v>
      </c>
    </row>
    <row r="1162">
      <c r="A1162" s="1" t="s">
        <v>1592</v>
      </c>
      <c r="B1162" s="3">
        <v>19.4</v>
      </c>
      <c r="C1162" s="3">
        <v>36.8</v>
      </c>
      <c r="D1162" s="3">
        <v>454.0</v>
      </c>
      <c r="E1162" s="3">
        <v>785.96</v>
      </c>
      <c r="F1162" s="3">
        <v>99.0</v>
      </c>
      <c r="G1162" s="3">
        <v>288.55</v>
      </c>
      <c r="H1162" s="3">
        <v>1.93</v>
      </c>
      <c r="I1162" s="3">
        <v>234.0</v>
      </c>
      <c r="J1162" s="3">
        <v>9432.0</v>
      </c>
    </row>
    <row r="1163">
      <c r="A1163" s="1" t="s">
        <v>1593</v>
      </c>
      <c r="B1163" s="3">
        <v>18.73</v>
      </c>
      <c r="C1163" s="3">
        <v>38.1</v>
      </c>
      <c r="D1163" s="3">
        <v>281.0</v>
      </c>
      <c r="E1163" s="3">
        <v>665.2</v>
      </c>
      <c r="F1163" s="3">
        <v>78.0</v>
      </c>
      <c r="G1163" s="3">
        <v>287.2</v>
      </c>
      <c r="H1163" s="3">
        <v>1.86</v>
      </c>
      <c r="I1163" s="3">
        <v>236.0</v>
      </c>
      <c r="J1163" s="3">
        <v>943.0</v>
      </c>
    </row>
    <row r="1164">
      <c r="A1164" s="1" t="s">
        <v>1594</v>
      </c>
      <c r="B1164" s="3">
        <v>17.49</v>
      </c>
      <c r="C1164" s="3">
        <v>47.3</v>
      </c>
      <c r="D1164" s="3">
        <v>1.0</v>
      </c>
      <c r="E1164" s="3">
        <v>511.73</v>
      </c>
      <c r="F1164" s="3">
        <v>34.0</v>
      </c>
      <c r="G1164" s="3">
        <v>285.25</v>
      </c>
      <c r="H1164" s="3">
        <v>1.38</v>
      </c>
      <c r="I1164" s="3">
        <v>235.0</v>
      </c>
      <c r="J1164" s="3">
        <v>9427.0</v>
      </c>
    </row>
    <row r="1165">
      <c r="A1165" s="1" t="s">
        <v>1595</v>
      </c>
      <c r="B1165" s="3">
        <v>14.74</v>
      </c>
      <c r="C1165" s="3" t="s">
        <v>1596</v>
      </c>
      <c r="D1165" s="3" t="s">
        <v>26</v>
      </c>
      <c r="E1165" s="3">
        <v>28.5</v>
      </c>
      <c r="F1165" s="3">
        <v>1.38</v>
      </c>
      <c r="G1165" s="3">
        <v>229.0</v>
      </c>
      <c r="H1165" s="3">
        <v>9426.0</v>
      </c>
      <c r="I1165" s="2"/>
      <c r="J1165" s="2"/>
    </row>
    <row r="1166">
      <c r="A1166" s="1" t="s">
        <v>1597</v>
      </c>
      <c r="B1166" s="3">
        <v>14.67</v>
      </c>
      <c r="C1166" s="3" t="s">
        <v>1598</v>
      </c>
      <c r="D1166" s="3" t="s">
        <v>26</v>
      </c>
      <c r="E1166" s="3">
        <v>275.4</v>
      </c>
      <c r="F1166" s="3">
        <v>1.1</v>
      </c>
      <c r="G1166" s="3">
        <v>222.0</v>
      </c>
      <c r="H1166" s="3">
        <v>9426.0</v>
      </c>
      <c r="I1166" s="2"/>
      <c r="J1166" s="2"/>
    </row>
    <row r="1167">
      <c r="A1167" s="1" t="s">
        <v>1599</v>
      </c>
      <c r="B1167" s="3">
        <v>13.66</v>
      </c>
      <c r="C1167" s="3" t="s">
        <v>1600</v>
      </c>
      <c r="D1167" s="3" t="s">
        <v>26</v>
      </c>
      <c r="E1167" s="3">
        <v>273.5</v>
      </c>
      <c r="F1167" s="3">
        <v>1.1</v>
      </c>
      <c r="G1167" s="3">
        <v>218.0</v>
      </c>
      <c r="H1167" s="3">
        <v>9427.0</v>
      </c>
      <c r="I1167" s="2"/>
      <c r="J1167" s="2"/>
    </row>
    <row r="1168">
      <c r="A1168" s="1" t="s">
        <v>1601</v>
      </c>
      <c r="B1168" s="3">
        <v>12.4</v>
      </c>
      <c r="C1168" s="3" t="s">
        <v>1602</v>
      </c>
      <c r="D1168" s="3" t="s">
        <v>26</v>
      </c>
      <c r="E1168" s="3">
        <v>271.5</v>
      </c>
      <c r="F1168" s="3">
        <v>1.17</v>
      </c>
      <c r="G1168" s="3">
        <v>216.0</v>
      </c>
      <c r="H1168" s="3">
        <v>9427.0</v>
      </c>
      <c r="I1168" s="2"/>
      <c r="J1168" s="2"/>
    </row>
    <row r="1169">
      <c r="A1169" s="1" t="s">
        <v>1603</v>
      </c>
      <c r="B1169" s="3">
        <v>11.14</v>
      </c>
      <c r="C1169" s="3" t="s">
        <v>1467</v>
      </c>
      <c r="D1169" s="3" t="s">
        <v>26</v>
      </c>
      <c r="E1169" s="3">
        <v>269.4</v>
      </c>
      <c r="F1169" s="3">
        <v>1.17</v>
      </c>
      <c r="G1169" s="3">
        <v>218.0</v>
      </c>
      <c r="H1169" s="3">
        <v>9426.0</v>
      </c>
      <c r="I1169" s="2"/>
      <c r="J1169" s="2"/>
    </row>
    <row r="1170">
      <c r="A1170" s="1" t="s">
        <v>1604</v>
      </c>
      <c r="B1170" s="3">
        <v>10.13</v>
      </c>
      <c r="C1170" s="3" t="s">
        <v>1382</v>
      </c>
      <c r="D1170" s="3" t="s">
        <v>26</v>
      </c>
      <c r="E1170" s="3">
        <v>268.2</v>
      </c>
      <c r="F1170" s="3">
        <v>1.17</v>
      </c>
      <c r="G1170" s="3">
        <v>222.0</v>
      </c>
      <c r="H1170" s="3">
        <v>9422.0</v>
      </c>
      <c r="I1170" s="2"/>
      <c r="J1170" s="2"/>
    </row>
    <row r="1171">
      <c r="A1171" s="1" t="s">
        <v>1605</v>
      </c>
      <c r="B1171" s="3">
        <v>9.26</v>
      </c>
      <c r="C1171" s="3" t="s">
        <v>1606</v>
      </c>
      <c r="D1171" s="3" t="s">
        <v>26</v>
      </c>
      <c r="E1171" s="3">
        <v>267.85</v>
      </c>
      <c r="F1171" s="3">
        <v>1.17</v>
      </c>
      <c r="G1171" s="3">
        <v>233.0</v>
      </c>
      <c r="H1171" s="3">
        <v>942.0</v>
      </c>
      <c r="I1171" s="2"/>
      <c r="J1171" s="2"/>
    </row>
    <row r="1172">
      <c r="A1172" s="1" t="s">
        <v>1607</v>
      </c>
      <c r="B1172" s="3">
        <v>7.45</v>
      </c>
      <c r="C1172" s="3" t="s">
        <v>1608</v>
      </c>
      <c r="D1172" s="3" t="s">
        <v>26</v>
      </c>
      <c r="E1172" s="3">
        <v>268.15</v>
      </c>
      <c r="F1172" s="3">
        <v>1.45</v>
      </c>
      <c r="G1172" s="3">
        <v>244.0</v>
      </c>
      <c r="H1172" s="3">
        <v>9416.0</v>
      </c>
      <c r="I1172" s="2"/>
      <c r="J1172" s="2"/>
    </row>
    <row r="1173">
      <c r="A1173" s="1" t="s">
        <v>1609</v>
      </c>
      <c r="B1173" s="3">
        <v>6.2</v>
      </c>
      <c r="C1173" s="3" t="s">
        <v>1298</v>
      </c>
      <c r="D1173" s="3" t="s">
        <v>26</v>
      </c>
      <c r="E1173" s="3">
        <v>267.85</v>
      </c>
      <c r="F1173" s="3">
        <v>1.66</v>
      </c>
      <c r="G1173" s="3">
        <v>249.0</v>
      </c>
      <c r="H1173" s="3">
        <v>9413.0</v>
      </c>
      <c r="I1173" s="2"/>
      <c r="J1173" s="2"/>
    </row>
    <row r="1174">
      <c r="A1174" s="1" t="s">
        <v>1610</v>
      </c>
      <c r="B1174" s="3">
        <v>5.31</v>
      </c>
      <c r="C1174" s="3" t="s">
        <v>1530</v>
      </c>
      <c r="D1174" s="3" t="s">
        <v>26</v>
      </c>
      <c r="E1174" s="3">
        <v>267.25</v>
      </c>
      <c r="F1174" s="3">
        <v>1.86</v>
      </c>
      <c r="G1174" s="3">
        <v>242.0</v>
      </c>
      <c r="H1174" s="3">
        <v>941.0</v>
      </c>
      <c r="I1174" s="2"/>
      <c r="J1174" s="2"/>
    </row>
    <row r="1175">
      <c r="A1175" s="1" t="s">
        <v>1611</v>
      </c>
      <c r="B1175" s="3">
        <v>4.79</v>
      </c>
      <c r="C1175" s="3" t="s">
        <v>828</v>
      </c>
      <c r="D1175" s="3" t="s">
        <v>26</v>
      </c>
      <c r="E1175" s="3">
        <v>266.1</v>
      </c>
      <c r="F1175" s="3">
        <v>1.86</v>
      </c>
      <c r="G1175" s="3">
        <v>228.0</v>
      </c>
      <c r="H1175" s="3">
        <v>9407.0</v>
      </c>
      <c r="I1175" s="2"/>
      <c r="J1175" s="2"/>
    </row>
    <row r="1176">
      <c r="A1176" s="1" t="s">
        <v>1612</v>
      </c>
      <c r="B1176" s="3">
        <v>4.9</v>
      </c>
      <c r="C1176" s="3" t="s">
        <v>1450</v>
      </c>
      <c r="D1176" s="3" t="s">
        <v>26</v>
      </c>
      <c r="E1176" s="3">
        <v>263.0</v>
      </c>
      <c r="F1176" s="3">
        <v>1.93</v>
      </c>
      <c r="G1176" s="3">
        <v>217.0</v>
      </c>
      <c r="H1176" s="3">
        <v>9405.0</v>
      </c>
      <c r="I1176" s="2"/>
      <c r="J1176" s="2"/>
    </row>
    <row r="1177">
      <c r="A1177" s="1" t="s">
        <v>1613</v>
      </c>
      <c r="B1177" s="3">
        <v>3.63</v>
      </c>
      <c r="C1177" s="3" t="s">
        <v>1450</v>
      </c>
      <c r="D1177" s="3" t="s">
        <v>26</v>
      </c>
      <c r="E1177" s="3">
        <v>26.85</v>
      </c>
      <c r="F1177" s="3">
        <v>1.79</v>
      </c>
      <c r="G1177" s="3">
        <v>221.0</v>
      </c>
      <c r="H1177" s="3">
        <v>9406.0</v>
      </c>
      <c r="I1177" s="2"/>
      <c r="J1177" s="2"/>
    </row>
    <row r="1178">
      <c r="A1178" s="1" t="s">
        <v>1614</v>
      </c>
      <c r="B1178" s="3">
        <v>4.19</v>
      </c>
      <c r="C1178" s="3" t="s">
        <v>1615</v>
      </c>
      <c r="D1178" s="3">
        <v>26.85</v>
      </c>
      <c r="E1178" s="3">
        <v>1.52</v>
      </c>
      <c r="F1178" s="3">
        <v>228.0</v>
      </c>
      <c r="G1178" s="3">
        <v>9413.0</v>
      </c>
      <c r="H1178" s="2"/>
      <c r="I1178" s="2"/>
      <c r="J1178" s="2"/>
    </row>
    <row r="1179">
      <c r="A1179" s="1" t="s">
        <v>1616</v>
      </c>
      <c r="B1179" s="3">
        <v>4.54</v>
      </c>
      <c r="C1179" s="3">
        <v>92.2</v>
      </c>
      <c r="D1179" s="3">
        <v>157.0</v>
      </c>
      <c r="E1179" s="3">
        <v>49.44</v>
      </c>
      <c r="F1179" s="3">
        <v>61.0</v>
      </c>
      <c r="G1179" s="3">
        <v>262.2</v>
      </c>
      <c r="H1179" s="3">
        <v>1.31</v>
      </c>
      <c r="I1179" s="3">
        <v>233.0</v>
      </c>
      <c r="J1179" s="3">
        <v>9419.0</v>
      </c>
    </row>
    <row r="1180">
      <c r="A1180" s="1" t="s">
        <v>1617</v>
      </c>
      <c r="B1180" s="3">
        <v>9.17</v>
      </c>
      <c r="C1180" s="3">
        <v>79.85</v>
      </c>
      <c r="D1180" s="3">
        <v>336.0</v>
      </c>
      <c r="E1180" s="3">
        <v>641.32</v>
      </c>
      <c r="F1180" s="3">
        <v>103.0</v>
      </c>
      <c r="G1180" s="3" t="s">
        <v>1618</v>
      </c>
      <c r="H1180" s="3">
        <v>231.0</v>
      </c>
      <c r="I1180" s="3">
        <v>9423.0</v>
      </c>
      <c r="J1180" s="2"/>
    </row>
    <row r="1181">
      <c r="A1181" s="1" t="s">
        <v>1619</v>
      </c>
      <c r="B1181" s="3">
        <v>13.0</v>
      </c>
      <c r="C1181" s="3">
        <v>64.65</v>
      </c>
      <c r="D1181" s="3">
        <v>503.0</v>
      </c>
      <c r="E1181" s="3">
        <v>789.97</v>
      </c>
      <c r="F1181" s="3">
        <v>11.0</v>
      </c>
      <c r="G1181" s="3">
        <v>27.55</v>
      </c>
      <c r="H1181" s="3">
        <v>1.24</v>
      </c>
      <c r="I1181" s="3">
        <v>238.0</v>
      </c>
      <c r="J1181" s="3">
        <v>9425.0</v>
      </c>
    </row>
    <row r="1182">
      <c r="A1182" s="1" t="s">
        <v>1620</v>
      </c>
      <c r="B1182" s="3">
        <v>14.94</v>
      </c>
      <c r="C1182" s="3">
        <v>58.25</v>
      </c>
      <c r="D1182" s="3">
        <v>62.0</v>
      </c>
      <c r="E1182" s="3">
        <v>865.71</v>
      </c>
      <c r="F1182" s="3">
        <v>11.0</v>
      </c>
      <c r="G1182" s="3">
        <v>279.25</v>
      </c>
      <c r="H1182" s="3">
        <v>2.0</v>
      </c>
      <c r="I1182" s="3">
        <v>248.0</v>
      </c>
      <c r="J1182" s="3">
        <v>9425.0</v>
      </c>
    </row>
    <row r="1183">
      <c r="A1183" s="1" t="s">
        <v>1621</v>
      </c>
      <c r="B1183" s="3">
        <v>16.2</v>
      </c>
      <c r="C1183" s="3">
        <v>5.5</v>
      </c>
      <c r="D1183" s="3">
        <v>665.0</v>
      </c>
      <c r="E1183" s="3">
        <v>852.92</v>
      </c>
      <c r="F1183" s="3">
        <v>126.0</v>
      </c>
      <c r="G1183" s="3">
        <v>286.4</v>
      </c>
      <c r="H1183" s="3">
        <v>2.34</v>
      </c>
      <c r="I1183" s="3">
        <v>259.0</v>
      </c>
      <c r="J1183" s="3">
        <v>9424.0</v>
      </c>
    </row>
    <row r="1184">
      <c r="A1184" s="1" t="s">
        <v>1622</v>
      </c>
      <c r="B1184" s="3">
        <v>16.95</v>
      </c>
      <c r="C1184" s="3">
        <v>42.15</v>
      </c>
      <c r="D1184" s="3">
        <v>669.0</v>
      </c>
      <c r="E1184" s="3">
        <v>903.59</v>
      </c>
      <c r="F1184" s="3">
        <v>106.0</v>
      </c>
      <c r="G1184" s="3">
        <v>29.3</v>
      </c>
      <c r="H1184" s="3">
        <v>2.48</v>
      </c>
      <c r="I1184" s="3">
        <v>263.0</v>
      </c>
      <c r="J1184" s="3">
        <v>9418.0</v>
      </c>
    </row>
    <row r="1185">
      <c r="A1185" s="1" t="s">
        <v>1623</v>
      </c>
      <c r="B1185" s="3">
        <v>17.27</v>
      </c>
      <c r="C1185" s="3">
        <v>42.15</v>
      </c>
      <c r="D1185" s="3">
        <v>597.0</v>
      </c>
      <c r="E1185" s="3">
        <v>886.18</v>
      </c>
      <c r="F1185" s="3">
        <v>98.0</v>
      </c>
      <c r="G1185" s="3">
        <v>291.25</v>
      </c>
      <c r="H1185" s="3">
        <v>2.48</v>
      </c>
      <c r="I1185" s="3">
        <v>262.0</v>
      </c>
      <c r="J1185" s="3">
        <v>9411.0</v>
      </c>
    </row>
    <row r="1186">
      <c r="A1186" s="1" t="s">
        <v>1624</v>
      </c>
      <c r="B1186" s="3">
        <v>17.34</v>
      </c>
      <c r="C1186" s="3">
        <v>39.25</v>
      </c>
      <c r="D1186" s="3">
        <v>458.0</v>
      </c>
      <c r="E1186" s="3">
        <v>793.7</v>
      </c>
      <c r="F1186" s="3">
        <v>96.0</v>
      </c>
      <c r="G1186" s="3">
        <v>29.5</v>
      </c>
      <c r="H1186" s="3">
        <v>2.48</v>
      </c>
      <c r="I1186" s="3">
        <v>262.0</v>
      </c>
      <c r="J1186" s="3">
        <v>9409.0</v>
      </c>
    </row>
    <row r="1187">
      <c r="A1187" s="1" t="s">
        <v>1625</v>
      </c>
      <c r="B1187" s="3">
        <v>17.0</v>
      </c>
      <c r="C1187" s="3">
        <v>4.6</v>
      </c>
      <c r="D1187" s="3">
        <v>29.0</v>
      </c>
      <c r="E1187" s="3">
        <v>701.42</v>
      </c>
      <c r="F1187" s="3">
        <v>73.0</v>
      </c>
      <c r="G1187" s="3">
        <v>287.75</v>
      </c>
      <c r="H1187" s="3">
        <v>2.28</v>
      </c>
      <c r="I1187" s="3">
        <v>263.0</v>
      </c>
      <c r="J1187" s="3">
        <v>9412.0</v>
      </c>
    </row>
    <row r="1188">
      <c r="A1188" s="1" t="s">
        <v>1626</v>
      </c>
      <c r="B1188" s="3">
        <v>16.1</v>
      </c>
      <c r="C1188" s="3">
        <v>45.15</v>
      </c>
      <c r="D1188" s="3">
        <v>101.0</v>
      </c>
      <c r="E1188" s="3">
        <v>481.47</v>
      </c>
      <c r="F1188" s="3">
        <v>37.0</v>
      </c>
      <c r="G1188" s="3">
        <v>286.2</v>
      </c>
      <c r="H1188" s="3">
        <v>1.52</v>
      </c>
      <c r="I1188" s="3">
        <v>268.0</v>
      </c>
      <c r="J1188" s="3">
        <v>9415.0</v>
      </c>
    </row>
    <row r="1189">
      <c r="A1189" s="1" t="s">
        <v>1627</v>
      </c>
      <c r="B1189" s="3">
        <v>13.91</v>
      </c>
      <c r="C1189" s="3" t="s">
        <v>1523</v>
      </c>
      <c r="D1189" s="3" t="s">
        <v>26</v>
      </c>
      <c r="E1189" s="3">
        <v>282.35</v>
      </c>
      <c r="F1189" s="3">
        <v>1.31</v>
      </c>
      <c r="G1189" s="3">
        <v>27.0</v>
      </c>
      <c r="H1189" s="3">
        <v>9418.0</v>
      </c>
      <c r="I1189" s="2"/>
      <c r="J1189" s="2"/>
    </row>
    <row r="1190">
      <c r="A1190" s="1" t="s">
        <v>1628</v>
      </c>
      <c r="B1190" s="3">
        <v>11.3</v>
      </c>
      <c r="C1190" s="3" t="s">
        <v>1629</v>
      </c>
      <c r="D1190" s="3" t="s">
        <v>26</v>
      </c>
      <c r="E1190" s="3">
        <v>275.6</v>
      </c>
      <c r="F1190" s="3">
        <v>1.59</v>
      </c>
      <c r="G1190" s="3">
        <v>277.0</v>
      </c>
      <c r="H1190" s="3">
        <v>9423.0</v>
      </c>
      <c r="I1190" s="2"/>
      <c r="J1190" s="2"/>
    </row>
    <row r="1191">
      <c r="A1191" s="1" t="s">
        <v>1630</v>
      </c>
      <c r="B1191" s="3">
        <v>10.44</v>
      </c>
      <c r="C1191" s="3" t="s">
        <v>1380</v>
      </c>
      <c r="D1191" s="3" t="s">
        <v>26</v>
      </c>
      <c r="E1191" s="3">
        <v>273.45</v>
      </c>
      <c r="F1191" s="3">
        <v>1.24</v>
      </c>
      <c r="G1191" s="3">
        <v>264.0</v>
      </c>
      <c r="H1191" s="3">
        <v>9427.0</v>
      </c>
      <c r="I1191" s="2"/>
      <c r="J1191" s="2"/>
    </row>
    <row r="1192">
      <c r="A1192" s="1" t="s">
        <v>1631</v>
      </c>
      <c r="B1192" s="3">
        <v>10.59</v>
      </c>
      <c r="C1192" s="3" t="s">
        <v>1380</v>
      </c>
      <c r="D1192" s="3" t="s">
        <v>26</v>
      </c>
      <c r="E1192" s="3">
        <v>274.6</v>
      </c>
      <c r="F1192" s="3">
        <v>1.3</v>
      </c>
      <c r="G1192" s="3">
        <v>219.0</v>
      </c>
      <c r="H1192" s="3">
        <v>9429.0</v>
      </c>
      <c r="I1192" s="2"/>
      <c r="J1192" s="2"/>
    </row>
    <row r="1193">
      <c r="A1193" s="1" t="s">
        <v>1632</v>
      </c>
      <c r="B1193" s="3">
        <v>7.55</v>
      </c>
      <c r="C1193" s="3" t="s">
        <v>1442</v>
      </c>
      <c r="D1193" s="3" t="s">
        <v>26</v>
      </c>
      <c r="E1193" s="3">
        <v>27.75</v>
      </c>
      <c r="F1193" s="3">
        <v>1.59</v>
      </c>
      <c r="G1193" s="3">
        <v>181.0</v>
      </c>
      <c r="H1193" s="3">
        <v>943.0</v>
      </c>
      <c r="I1193" s="2"/>
      <c r="J1193" s="2"/>
    </row>
    <row r="1194">
      <c r="A1194" s="1" t="s">
        <v>1633</v>
      </c>
      <c r="B1194" s="3">
        <v>5.98</v>
      </c>
      <c r="C1194" s="3" t="s">
        <v>1300</v>
      </c>
      <c r="D1194" s="3" t="s">
        <v>26</v>
      </c>
      <c r="E1194" s="3">
        <v>269.0</v>
      </c>
      <c r="F1194" s="3">
        <v>1.79</v>
      </c>
      <c r="G1194" s="3">
        <v>174.0</v>
      </c>
      <c r="H1194" s="3">
        <v>943.0</v>
      </c>
      <c r="I1194" s="2"/>
      <c r="J1194" s="2"/>
    </row>
    <row r="1195">
      <c r="A1195" s="1" t="s">
        <v>1634</v>
      </c>
      <c r="B1195" s="3">
        <v>5.35</v>
      </c>
      <c r="C1195" s="3" t="s">
        <v>830</v>
      </c>
      <c r="D1195" s="3" t="s">
        <v>26</v>
      </c>
      <c r="E1195" s="3">
        <v>269.2</v>
      </c>
      <c r="F1195" s="3">
        <v>1.72</v>
      </c>
      <c r="G1195" s="3">
        <v>17.0</v>
      </c>
      <c r="H1195" s="3">
        <v>9429.0</v>
      </c>
      <c r="I1195" s="2"/>
      <c r="J1195" s="2"/>
    </row>
    <row r="1196">
      <c r="A1196" s="1" t="s">
        <v>1635</v>
      </c>
      <c r="B1196" s="3">
        <v>4.77</v>
      </c>
      <c r="C1196" s="3" t="s">
        <v>737</v>
      </c>
      <c r="D1196" s="3" t="s">
        <v>26</v>
      </c>
      <c r="E1196" s="3">
        <v>267.35</v>
      </c>
      <c r="F1196" s="3">
        <v>1.79</v>
      </c>
      <c r="G1196" s="3">
        <v>163.0</v>
      </c>
      <c r="H1196" s="3">
        <v>9427.0</v>
      </c>
      <c r="I1196" s="2"/>
      <c r="J1196" s="2"/>
    </row>
    <row r="1197">
      <c r="A1197" s="1" t="s">
        <v>1636</v>
      </c>
      <c r="B1197" s="3">
        <v>4.26</v>
      </c>
      <c r="C1197" s="3" t="s">
        <v>737</v>
      </c>
      <c r="D1197" s="3" t="s">
        <v>26</v>
      </c>
      <c r="E1197" s="3">
        <v>263.6</v>
      </c>
      <c r="F1197" s="3">
        <v>1.86</v>
      </c>
      <c r="G1197" s="3">
        <v>157.0</v>
      </c>
      <c r="H1197" s="3">
        <v>9424.0</v>
      </c>
      <c r="I1197" s="2"/>
      <c r="J1197" s="2"/>
    </row>
    <row r="1198">
      <c r="A1198" s="1" t="s">
        <v>1637</v>
      </c>
      <c r="B1198" s="3">
        <v>3.99</v>
      </c>
      <c r="C1198" s="3" t="s">
        <v>144</v>
      </c>
      <c r="D1198" s="3" t="s">
        <v>26</v>
      </c>
      <c r="E1198" s="3">
        <v>261.45</v>
      </c>
      <c r="F1198" s="3">
        <v>1.86</v>
      </c>
      <c r="G1198" s="3">
        <v>157.0</v>
      </c>
      <c r="H1198" s="3">
        <v>9419.0</v>
      </c>
      <c r="I1198" s="2"/>
      <c r="J1198" s="2"/>
    </row>
    <row r="1199">
      <c r="A1199" s="1" t="s">
        <v>1638</v>
      </c>
      <c r="B1199" s="3">
        <v>3.49</v>
      </c>
      <c r="C1199" s="3" t="s">
        <v>144</v>
      </c>
      <c r="D1199" s="3" t="s">
        <v>26</v>
      </c>
      <c r="E1199" s="3">
        <v>258.95</v>
      </c>
      <c r="F1199" s="3">
        <v>1.93</v>
      </c>
      <c r="G1199" s="3">
        <v>159.0</v>
      </c>
      <c r="H1199" s="3">
        <v>9417.0</v>
      </c>
      <c r="I1199" s="2"/>
      <c r="J1199" s="2"/>
    </row>
    <row r="1200">
      <c r="A1200" s="1" t="s">
        <v>1639</v>
      </c>
      <c r="B1200" s="3">
        <v>3.18</v>
      </c>
      <c r="C1200" s="3" t="s">
        <v>308</v>
      </c>
      <c r="D1200" s="3" t="s">
        <v>26</v>
      </c>
      <c r="E1200" s="3">
        <v>256.6</v>
      </c>
      <c r="F1200" s="3">
        <v>1.86</v>
      </c>
      <c r="G1200" s="3">
        <v>16.0</v>
      </c>
      <c r="H1200" s="3">
        <v>9418.0</v>
      </c>
      <c r="I1200" s="2"/>
      <c r="J1200" s="2"/>
    </row>
    <row r="1201">
      <c r="A1201" s="1" t="s">
        <v>1640</v>
      </c>
      <c r="B1201" s="3">
        <v>3.7</v>
      </c>
      <c r="C1201" s="3" t="s">
        <v>144</v>
      </c>
      <c r="D1201" s="3" t="s">
        <v>26</v>
      </c>
      <c r="E1201" s="3">
        <v>254.3</v>
      </c>
      <c r="F1201" s="3">
        <v>1.79</v>
      </c>
      <c r="G1201" s="3">
        <v>16.0</v>
      </c>
      <c r="H1201" s="3">
        <v>942.0</v>
      </c>
      <c r="I1201" s="2"/>
      <c r="J1201" s="2"/>
    </row>
    <row r="1202">
      <c r="A1202" s="1" t="s">
        <v>1641</v>
      </c>
      <c r="B1202" s="3">
        <v>2.91</v>
      </c>
      <c r="C1202" s="3" t="s">
        <v>1642</v>
      </c>
      <c r="D1202" s="3">
        <v>253.3</v>
      </c>
      <c r="E1202" s="3">
        <v>1.59</v>
      </c>
      <c r="F1202" s="3">
        <v>157.0</v>
      </c>
      <c r="G1202" s="3">
        <v>9425.0</v>
      </c>
      <c r="H1202" s="2"/>
      <c r="I1202" s="2"/>
      <c r="J1202" s="2"/>
    </row>
    <row r="1203">
      <c r="A1203" s="1" t="s">
        <v>1643</v>
      </c>
      <c r="B1203" s="3">
        <v>4.15</v>
      </c>
      <c r="C1203" s="3">
        <v>99.4</v>
      </c>
      <c r="D1203" s="3">
        <v>165.0</v>
      </c>
      <c r="E1203" s="3">
        <v>529.58</v>
      </c>
      <c r="F1203" s="3">
        <v>59.0</v>
      </c>
      <c r="G1203" s="3">
        <v>252.35</v>
      </c>
      <c r="H1203" s="3">
        <v>1.24</v>
      </c>
      <c r="I1203" s="3">
        <v>151.0</v>
      </c>
      <c r="J1203" s="3">
        <v>9429.0</v>
      </c>
    </row>
    <row r="1204">
      <c r="A1204" s="1" t="s">
        <v>1644</v>
      </c>
      <c r="B1204" s="3">
        <v>8.96</v>
      </c>
      <c r="C1204" s="3">
        <v>82.85</v>
      </c>
      <c r="D1204" s="3">
        <v>357.0</v>
      </c>
      <c r="E1204" s="3">
        <v>739.3</v>
      </c>
      <c r="F1204" s="3">
        <v>85.0</v>
      </c>
      <c r="G1204" s="3" t="s">
        <v>1645</v>
      </c>
      <c r="H1204" s="3">
        <v>159.0</v>
      </c>
      <c r="I1204" s="3">
        <v>9432.0</v>
      </c>
      <c r="J1204" s="2"/>
    </row>
    <row r="1205">
      <c r="A1205" s="1" t="s">
        <v>1646</v>
      </c>
      <c r="B1205" s="3">
        <v>12.89</v>
      </c>
      <c r="C1205" s="3">
        <v>6.5</v>
      </c>
      <c r="D1205" s="3">
        <v>516.0</v>
      </c>
      <c r="E1205" s="3">
        <v>826.35</v>
      </c>
      <c r="F1205" s="3">
        <v>101.0</v>
      </c>
      <c r="G1205" s="3">
        <v>263.0</v>
      </c>
      <c r="H1205" s="3">
        <v>1.45</v>
      </c>
      <c r="I1205" s="3">
        <v>175.0</v>
      </c>
      <c r="J1205" s="3">
        <v>9432.0</v>
      </c>
    </row>
    <row r="1206">
      <c r="A1206" s="1" t="s">
        <v>1647</v>
      </c>
      <c r="B1206" s="3">
        <v>15.33</v>
      </c>
      <c r="C1206" s="3">
        <v>46.75</v>
      </c>
      <c r="D1206" s="3">
        <v>635.0</v>
      </c>
      <c r="E1206" s="3">
        <v>895.77</v>
      </c>
      <c r="F1206" s="3">
        <v>103.0</v>
      </c>
      <c r="G1206" s="3">
        <v>27.35</v>
      </c>
      <c r="H1206" s="3">
        <v>2.41</v>
      </c>
      <c r="I1206" s="3">
        <v>188.0</v>
      </c>
      <c r="J1206" s="3">
        <v>9429.0</v>
      </c>
    </row>
    <row r="1207">
      <c r="A1207" s="1" t="s">
        <v>1648</v>
      </c>
      <c r="B1207" s="3">
        <v>16.94</v>
      </c>
      <c r="C1207" s="3">
        <v>39.15</v>
      </c>
      <c r="D1207" s="3">
        <v>662.0</v>
      </c>
      <c r="E1207" s="3">
        <v>808.81</v>
      </c>
      <c r="F1207" s="3">
        <v>147.0</v>
      </c>
      <c r="G1207" s="3">
        <v>276.95</v>
      </c>
      <c r="H1207" s="3">
        <v>3.17</v>
      </c>
      <c r="I1207" s="3">
        <v>197.0</v>
      </c>
      <c r="J1207" s="3">
        <v>9425.0</v>
      </c>
    </row>
    <row r="1208">
      <c r="A1208" s="1" t="s">
        <v>1649</v>
      </c>
      <c r="B1208" s="3">
        <v>17.73</v>
      </c>
      <c r="C1208" s="3">
        <v>35.5</v>
      </c>
      <c r="D1208" s="3">
        <v>67.0</v>
      </c>
      <c r="E1208" s="3">
        <v>885.64</v>
      </c>
      <c r="F1208" s="3">
        <v>114.0</v>
      </c>
      <c r="G1208" s="3">
        <v>281.0</v>
      </c>
      <c r="H1208" s="3">
        <v>3.72</v>
      </c>
      <c r="I1208" s="3">
        <v>202.0</v>
      </c>
      <c r="J1208" s="3">
        <v>9415.0</v>
      </c>
    </row>
    <row r="1209">
      <c r="A1209" s="1" t="s">
        <v>1650</v>
      </c>
      <c r="B1209" s="3">
        <v>18.9</v>
      </c>
      <c r="C1209" s="3">
        <v>32.65</v>
      </c>
      <c r="D1209" s="3">
        <v>598.0</v>
      </c>
      <c r="E1209" s="3">
        <v>87.2</v>
      </c>
      <c r="F1209" s="3">
        <v>104.0</v>
      </c>
      <c r="G1209" s="3">
        <v>283.1</v>
      </c>
      <c r="H1209" s="3">
        <v>3.86</v>
      </c>
      <c r="I1209" s="3">
        <v>206.0</v>
      </c>
      <c r="J1209" s="3">
        <v>9407.0</v>
      </c>
    </row>
    <row r="1210">
      <c r="A1210" s="1" t="s">
        <v>1651</v>
      </c>
      <c r="B1210" s="3">
        <v>18.11</v>
      </c>
      <c r="C1210" s="3">
        <v>32.65</v>
      </c>
      <c r="D1210" s="3">
        <v>47.0</v>
      </c>
      <c r="E1210" s="3">
        <v>82.83</v>
      </c>
      <c r="F1210" s="3">
        <v>92.0</v>
      </c>
      <c r="G1210" s="3">
        <v>283.9</v>
      </c>
      <c r="H1210" s="3">
        <v>3.86</v>
      </c>
      <c r="I1210" s="3">
        <v>208.0</v>
      </c>
      <c r="J1210" s="3">
        <v>9402.0</v>
      </c>
    </row>
    <row r="1211">
      <c r="A1211" s="1" t="s">
        <v>1652</v>
      </c>
      <c r="B1211" s="3">
        <v>17.7</v>
      </c>
      <c r="C1211" s="3">
        <v>33.75</v>
      </c>
      <c r="D1211" s="3">
        <v>296.0</v>
      </c>
      <c r="E1211" s="3">
        <v>711.17</v>
      </c>
      <c r="F1211" s="3">
        <v>73.0</v>
      </c>
      <c r="G1211" s="3">
        <v>283.5</v>
      </c>
      <c r="H1211" s="3">
        <v>3.59</v>
      </c>
      <c r="I1211" s="3">
        <v>206.0</v>
      </c>
      <c r="J1211" s="3">
        <v>9401.0</v>
      </c>
    </row>
    <row r="1212">
      <c r="A1212" s="1" t="s">
        <v>1653</v>
      </c>
      <c r="B1212" s="3">
        <v>16.59</v>
      </c>
      <c r="C1212" s="3">
        <v>4.5</v>
      </c>
      <c r="D1212" s="3">
        <v>107.0</v>
      </c>
      <c r="E1212" s="3">
        <v>518.73</v>
      </c>
      <c r="F1212" s="3">
        <v>36.0</v>
      </c>
      <c r="G1212" s="3">
        <v>282.15</v>
      </c>
      <c r="H1212" s="3">
        <v>2.55</v>
      </c>
      <c r="I1212" s="3">
        <v>204.0</v>
      </c>
      <c r="J1212" s="3">
        <v>9401.0</v>
      </c>
    </row>
    <row r="1213">
      <c r="A1213" s="1" t="s">
        <v>1654</v>
      </c>
      <c r="B1213" s="3">
        <v>14.41</v>
      </c>
      <c r="C1213" s="3" t="s">
        <v>1655</v>
      </c>
      <c r="D1213" s="3" t="s">
        <v>26</v>
      </c>
      <c r="E1213" s="3">
        <v>278.65</v>
      </c>
      <c r="F1213" s="3">
        <v>2.21</v>
      </c>
      <c r="G1213" s="3">
        <v>202.0</v>
      </c>
      <c r="H1213" s="3">
        <v>9403.0</v>
      </c>
      <c r="I1213" s="2"/>
      <c r="J1213" s="2"/>
    </row>
    <row r="1214">
      <c r="A1214" s="1" t="s">
        <v>1656</v>
      </c>
      <c r="B1214" s="3">
        <v>12.7</v>
      </c>
      <c r="C1214" s="3" t="s">
        <v>1465</v>
      </c>
      <c r="D1214" s="3" t="s">
        <v>26</v>
      </c>
      <c r="E1214" s="3">
        <v>275.0</v>
      </c>
      <c r="F1214" s="3">
        <v>2.0</v>
      </c>
      <c r="G1214" s="3">
        <v>214.0</v>
      </c>
      <c r="H1214" s="3">
        <v>9406.0</v>
      </c>
      <c r="I1214" s="2"/>
      <c r="J1214" s="2"/>
    </row>
    <row r="1215">
      <c r="A1215" s="1" t="s">
        <v>1657</v>
      </c>
      <c r="B1215" s="3">
        <v>10.85</v>
      </c>
      <c r="C1215" s="3" t="s">
        <v>1467</v>
      </c>
      <c r="D1215" s="3" t="s">
        <v>26</v>
      </c>
      <c r="E1215" s="3">
        <v>274.6</v>
      </c>
      <c r="F1215" s="3">
        <v>1.93</v>
      </c>
      <c r="G1215" s="3">
        <v>209.0</v>
      </c>
      <c r="H1215" s="3">
        <v>9407.0</v>
      </c>
      <c r="I1215" s="2"/>
      <c r="J1215" s="2"/>
    </row>
    <row r="1216">
      <c r="A1216" s="1" t="s">
        <v>1658</v>
      </c>
      <c r="B1216" s="3">
        <v>9.33</v>
      </c>
      <c r="C1216" s="3" t="s">
        <v>875</v>
      </c>
      <c r="D1216" s="3" t="s">
        <v>26</v>
      </c>
      <c r="E1216" s="3">
        <v>282.95</v>
      </c>
      <c r="F1216" s="3">
        <v>1.86</v>
      </c>
      <c r="G1216" s="3">
        <v>201.0</v>
      </c>
      <c r="H1216" s="3">
        <v>9408.0</v>
      </c>
      <c r="I1216" s="2"/>
      <c r="J1216" s="2"/>
    </row>
    <row r="1217">
      <c r="A1217" s="1" t="s">
        <v>1659</v>
      </c>
      <c r="B1217" s="3">
        <v>8.21</v>
      </c>
      <c r="C1217" s="3" t="s">
        <v>873</v>
      </c>
      <c r="D1217" s="3" t="s">
        <v>26</v>
      </c>
      <c r="E1217" s="3">
        <v>278.3</v>
      </c>
      <c r="F1217" s="3">
        <v>1.86</v>
      </c>
      <c r="G1217" s="3">
        <v>195.0</v>
      </c>
      <c r="H1217" s="3">
        <v>9408.0</v>
      </c>
      <c r="I1217" s="2"/>
      <c r="J1217" s="2"/>
    </row>
    <row r="1218">
      <c r="A1218" s="1" t="s">
        <v>1660</v>
      </c>
      <c r="B1218" s="3">
        <v>7.46</v>
      </c>
      <c r="C1218" s="3" t="s">
        <v>1442</v>
      </c>
      <c r="D1218" s="3" t="s">
        <v>26</v>
      </c>
      <c r="E1218" s="3">
        <v>28.4</v>
      </c>
      <c r="F1218" s="3">
        <v>1.93</v>
      </c>
      <c r="G1218" s="3">
        <v>18.0</v>
      </c>
      <c r="H1218" s="3">
        <v>9406.0</v>
      </c>
      <c r="I1218" s="2"/>
      <c r="J1218" s="2"/>
    </row>
    <row r="1219">
      <c r="A1219" s="1" t="s">
        <v>1661</v>
      </c>
      <c r="B1219" s="3">
        <v>6.74</v>
      </c>
      <c r="C1219" s="3" t="s">
        <v>1502</v>
      </c>
      <c r="D1219" s="3" t="s">
        <v>26</v>
      </c>
      <c r="E1219" s="3">
        <v>27.55</v>
      </c>
      <c r="F1219" s="3">
        <v>1.93</v>
      </c>
      <c r="G1219" s="3">
        <v>165.0</v>
      </c>
      <c r="H1219" s="3">
        <v>9404.0</v>
      </c>
      <c r="I1219" s="2"/>
      <c r="J1219" s="2"/>
    </row>
    <row r="1220">
      <c r="A1220" s="1" t="s">
        <v>1662</v>
      </c>
      <c r="B1220" s="3">
        <v>6.13</v>
      </c>
      <c r="C1220" s="3" t="s">
        <v>1300</v>
      </c>
      <c r="D1220" s="3" t="s">
        <v>26</v>
      </c>
      <c r="E1220" s="3">
        <v>27.5</v>
      </c>
      <c r="F1220" s="3">
        <v>2.7</v>
      </c>
      <c r="G1220" s="3">
        <v>153.0</v>
      </c>
      <c r="H1220" s="3">
        <v>9399.0</v>
      </c>
      <c r="I1220" s="2"/>
      <c r="J1220" s="2"/>
    </row>
    <row r="1221">
      <c r="A1221" s="1" t="s">
        <v>1663</v>
      </c>
      <c r="B1221" s="3">
        <v>5.59</v>
      </c>
      <c r="C1221" s="3" t="s">
        <v>830</v>
      </c>
      <c r="D1221" s="3" t="s">
        <v>26</v>
      </c>
      <c r="E1221" s="3">
        <v>263.95</v>
      </c>
      <c r="F1221" s="3">
        <v>2.7</v>
      </c>
      <c r="G1221" s="3">
        <v>152.0</v>
      </c>
      <c r="H1221" s="3">
        <v>9393.0</v>
      </c>
      <c r="I1221" s="2"/>
      <c r="J1221" s="2"/>
    </row>
    <row r="1222">
      <c r="A1222" s="1" t="s">
        <v>1664</v>
      </c>
      <c r="B1222" s="3">
        <v>5.11</v>
      </c>
      <c r="C1222" s="3" t="s">
        <v>830</v>
      </c>
      <c r="D1222" s="3" t="s">
        <v>26</v>
      </c>
      <c r="E1222" s="3">
        <v>262.6</v>
      </c>
      <c r="F1222" s="3">
        <v>2.0</v>
      </c>
      <c r="G1222" s="3">
        <v>154.0</v>
      </c>
      <c r="H1222" s="3">
        <v>9389.0</v>
      </c>
      <c r="I1222" s="2"/>
      <c r="J1222" s="2"/>
    </row>
    <row r="1223">
      <c r="A1223" s="1" t="s">
        <v>1665</v>
      </c>
      <c r="B1223" s="3">
        <v>4.76</v>
      </c>
      <c r="C1223" s="3" t="s">
        <v>830</v>
      </c>
      <c r="D1223" s="3" t="s">
        <v>26</v>
      </c>
      <c r="E1223" s="3">
        <v>262.8</v>
      </c>
      <c r="F1223" s="3">
        <v>2.14</v>
      </c>
      <c r="G1223" s="3">
        <v>143.0</v>
      </c>
      <c r="H1223" s="3">
        <v>9385.0</v>
      </c>
      <c r="I1223" s="2"/>
      <c r="J1223" s="2"/>
    </row>
    <row r="1224">
      <c r="A1224" s="1" t="s">
        <v>1666</v>
      </c>
      <c r="B1224" s="3">
        <v>4.6</v>
      </c>
      <c r="C1224" s="3" t="s">
        <v>1447</v>
      </c>
      <c r="D1224" s="3" t="s">
        <v>26</v>
      </c>
      <c r="E1224" s="3">
        <v>265.5</v>
      </c>
      <c r="F1224" s="3">
        <v>2.14</v>
      </c>
      <c r="G1224" s="3">
        <v>14.0</v>
      </c>
      <c r="H1224" s="3">
        <v>9383.0</v>
      </c>
      <c r="I1224" s="2"/>
      <c r="J1224" s="2"/>
    </row>
    <row r="1225">
      <c r="A1225" s="1" t="s">
        <v>1667</v>
      </c>
      <c r="B1225" s="3">
        <v>4.59</v>
      </c>
      <c r="C1225" s="3" t="s">
        <v>1447</v>
      </c>
      <c r="D1225" s="3" t="s">
        <v>26</v>
      </c>
      <c r="E1225" s="3">
        <v>271.1</v>
      </c>
      <c r="F1225" s="3">
        <v>2.0</v>
      </c>
      <c r="G1225" s="3">
        <v>145.0</v>
      </c>
      <c r="H1225" s="3">
        <v>9383.0</v>
      </c>
      <c r="I1225" s="2"/>
      <c r="J1225" s="2"/>
    </row>
    <row r="1226">
      <c r="A1226" s="1" t="s">
        <v>1668</v>
      </c>
      <c r="B1226" s="3">
        <v>4.3</v>
      </c>
      <c r="C1226" s="3" t="s">
        <v>1669</v>
      </c>
      <c r="D1226" s="3">
        <v>258.75</v>
      </c>
      <c r="E1226" s="3">
        <v>2.28</v>
      </c>
      <c r="F1226" s="3">
        <v>15.0</v>
      </c>
      <c r="G1226" s="3">
        <v>9383.0</v>
      </c>
      <c r="H1226" s="2"/>
      <c r="I1226" s="2"/>
      <c r="J1226" s="2"/>
    </row>
    <row r="1227">
      <c r="A1227" s="1" t="s">
        <v>1670</v>
      </c>
      <c r="B1227" s="3">
        <v>5.21</v>
      </c>
      <c r="C1227" s="3">
        <v>85.6</v>
      </c>
      <c r="D1227" s="3">
        <v>148.0</v>
      </c>
      <c r="E1227" s="3">
        <v>332.29</v>
      </c>
      <c r="F1227" s="3">
        <v>8.0</v>
      </c>
      <c r="G1227" s="3">
        <v>259.1</v>
      </c>
      <c r="H1227" s="3">
        <v>2.0</v>
      </c>
      <c r="I1227" s="3">
        <v>159.0</v>
      </c>
      <c r="J1227" s="3">
        <v>9387.0</v>
      </c>
    </row>
    <row r="1228">
      <c r="A1228" s="1" t="s">
        <v>1671</v>
      </c>
      <c r="B1228" s="3">
        <v>10.77</v>
      </c>
      <c r="C1228" s="3">
        <v>64.25</v>
      </c>
      <c r="D1228" s="3">
        <v>287.0</v>
      </c>
      <c r="E1228" s="3">
        <v>33.14</v>
      </c>
      <c r="F1228" s="3">
        <v>164.0</v>
      </c>
      <c r="G1228" s="3">
        <v>264.15</v>
      </c>
      <c r="H1228" s="3">
        <v>1.66</v>
      </c>
      <c r="I1228" s="3">
        <v>171.0</v>
      </c>
      <c r="J1228" s="3">
        <v>9392.0</v>
      </c>
    </row>
    <row r="1229">
      <c r="A1229" s="1" t="s">
        <v>1672</v>
      </c>
      <c r="B1229" s="3">
        <v>14.16</v>
      </c>
      <c r="C1229" s="3">
        <v>5.1</v>
      </c>
      <c r="D1229" s="3">
        <v>392.0</v>
      </c>
      <c r="E1229" s="3">
        <v>299.81</v>
      </c>
      <c r="F1229" s="3">
        <v>24.0</v>
      </c>
      <c r="G1229" s="3">
        <v>271.1</v>
      </c>
      <c r="H1229" s="3">
        <v>2.62</v>
      </c>
      <c r="I1229" s="3">
        <v>183.0</v>
      </c>
      <c r="J1229" s="3">
        <v>939.0</v>
      </c>
    </row>
    <row r="1230">
      <c r="A1230" s="1" t="s">
        <v>1673</v>
      </c>
      <c r="B1230" s="3">
        <v>16.5</v>
      </c>
      <c r="C1230" s="3">
        <v>45.15</v>
      </c>
      <c r="D1230" s="3">
        <v>617.0</v>
      </c>
      <c r="E1230" s="3">
        <v>805.5</v>
      </c>
      <c r="F1230" s="3">
        <v>135.0</v>
      </c>
      <c r="G1230" s="3">
        <v>282.35</v>
      </c>
      <c r="H1230" s="3">
        <v>3.72</v>
      </c>
      <c r="I1230" s="3">
        <v>189.0</v>
      </c>
      <c r="J1230" s="3">
        <v>9386.0</v>
      </c>
    </row>
    <row r="1231">
      <c r="A1231" s="1" t="s">
        <v>1674</v>
      </c>
      <c r="B1231" s="3">
        <v>17.25</v>
      </c>
      <c r="C1231" s="3">
        <v>37.65</v>
      </c>
      <c r="D1231" s="3">
        <v>657.0</v>
      </c>
      <c r="E1231" s="3">
        <v>774.69</v>
      </c>
      <c r="F1231" s="3">
        <v>16.0</v>
      </c>
      <c r="G1231" s="3">
        <v>288.75</v>
      </c>
      <c r="H1231" s="3">
        <v>4.62</v>
      </c>
      <c r="I1231" s="3">
        <v>192.0</v>
      </c>
      <c r="J1231" s="3">
        <v>9379.0</v>
      </c>
    </row>
    <row r="1232">
      <c r="A1232" s="1" t="s">
        <v>1675</v>
      </c>
      <c r="B1232" s="3">
        <v>17.96</v>
      </c>
      <c r="C1232" s="3">
        <v>31.4</v>
      </c>
      <c r="D1232" s="3">
        <v>522.0</v>
      </c>
      <c r="E1232" s="3">
        <v>357.3</v>
      </c>
      <c r="F1232" s="3">
        <v>296.0</v>
      </c>
      <c r="G1232" s="3">
        <v>286.4</v>
      </c>
      <c r="H1232" s="3">
        <v>4.97</v>
      </c>
      <c r="I1232" s="3">
        <v>193.0</v>
      </c>
      <c r="J1232" s="3">
        <v>9369.0</v>
      </c>
    </row>
    <row r="1233">
      <c r="A1233" s="1" t="s">
        <v>1676</v>
      </c>
      <c r="B1233" s="3">
        <v>18.31</v>
      </c>
      <c r="C1233" s="3">
        <v>28.1</v>
      </c>
      <c r="D1233" s="3">
        <v>558.0</v>
      </c>
      <c r="E1233" s="3">
        <v>677.99</v>
      </c>
      <c r="F1233" s="3">
        <v>17.0</v>
      </c>
      <c r="G1233" s="3">
        <v>284.5</v>
      </c>
      <c r="H1233" s="3">
        <v>4.83</v>
      </c>
      <c r="I1233" s="3">
        <v>192.0</v>
      </c>
      <c r="J1233" s="3">
        <v>9356.0</v>
      </c>
    </row>
    <row r="1234">
      <c r="A1234" s="1" t="s">
        <v>1677</v>
      </c>
      <c r="B1234" s="3">
        <v>18.32</v>
      </c>
      <c r="C1234" s="3">
        <v>29.2</v>
      </c>
      <c r="D1234" s="3">
        <v>462.0</v>
      </c>
      <c r="E1234" s="3">
        <v>767.88</v>
      </c>
      <c r="F1234" s="3">
        <v>105.0</v>
      </c>
      <c r="G1234" s="3">
        <v>291.5</v>
      </c>
      <c r="H1234" s="3">
        <v>4.55</v>
      </c>
      <c r="I1234" s="3">
        <v>191.0</v>
      </c>
      <c r="J1234" s="3">
        <v>935.0</v>
      </c>
    </row>
    <row r="1235">
      <c r="A1235" s="1" t="s">
        <v>1678</v>
      </c>
      <c r="B1235" s="3">
        <v>17.94</v>
      </c>
      <c r="C1235" s="3">
        <v>32.65</v>
      </c>
      <c r="D1235" s="3">
        <v>268.0</v>
      </c>
      <c r="E1235" s="3">
        <v>494.1</v>
      </c>
      <c r="F1235" s="3">
        <v>111.0</v>
      </c>
      <c r="G1235" s="3">
        <v>296.85</v>
      </c>
      <c r="H1235" s="3">
        <v>3.93</v>
      </c>
      <c r="I1235" s="3">
        <v>191.0</v>
      </c>
      <c r="J1235" s="3">
        <v>9346.0</v>
      </c>
    </row>
    <row r="1236">
      <c r="A1236" s="1" t="s">
        <v>1679</v>
      </c>
      <c r="B1236" s="3">
        <v>16.87</v>
      </c>
      <c r="C1236" s="3">
        <v>37.65</v>
      </c>
      <c r="D1236" s="3">
        <v>84.0</v>
      </c>
      <c r="E1236" s="3">
        <v>205.95</v>
      </c>
      <c r="F1236" s="3">
        <v>55.0</v>
      </c>
      <c r="G1236" s="3">
        <v>304.5</v>
      </c>
      <c r="H1236" s="3">
        <v>2.62</v>
      </c>
      <c r="I1236" s="3">
        <v>192.0</v>
      </c>
      <c r="J1236" s="3">
        <v>9344.0</v>
      </c>
    </row>
    <row r="1237">
      <c r="A1237" s="1" t="s">
        <v>1680</v>
      </c>
      <c r="B1237" s="3">
        <v>14.97</v>
      </c>
      <c r="C1237" s="3" t="s">
        <v>1681</v>
      </c>
      <c r="D1237" s="3" t="s">
        <v>26</v>
      </c>
      <c r="E1237" s="3">
        <v>299.95</v>
      </c>
      <c r="F1237" s="3">
        <v>2.7</v>
      </c>
      <c r="G1237" s="3">
        <v>194.0</v>
      </c>
      <c r="H1237" s="3">
        <v>9344.0</v>
      </c>
      <c r="I1237" s="2"/>
      <c r="J1237" s="2"/>
    </row>
    <row r="1238">
      <c r="A1238" s="1" t="s">
        <v>1682</v>
      </c>
      <c r="B1238" s="3">
        <v>13.34</v>
      </c>
      <c r="C1238" s="3" t="s">
        <v>871</v>
      </c>
      <c r="D1238" s="3" t="s">
        <v>26</v>
      </c>
      <c r="E1238" s="3">
        <v>309.25</v>
      </c>
      <c r="F1238" s="3">
        <v>1.59</v>
      </c>
      <c r="G1238" s="3">
        <v>169.0</v>
      </c>
      <c r="H1238" s="3">
        <v>9345.0</v>
      </c>
      <c r="I1238" s="2"/>
      <c r="J1238" s="2"/>
    </row>
    <row r="1239">
      <c r="A1239" s="1" t="s">
        <v>1683</v>
      </c>
      <c r="B1239" s="3">
        <v>11.91</v>
      </c>
      <c r="C1239" s="3" t="s">
        <v>1684</v>
      </c>
      <c r="D1239" s="3" t="s">
        <v>26</v>
      </c>
      <c r="E1239" s="3">
        <v>305.95</v>
      </c>
      <c r="F1239" s="3">
        <v>2.7</v>
      </c>
      <c r="G1239" s="3">
        <v>142.0</v>
      </c>
      <c r="H1239" s="3">
        <v>9342.0</v>
      </c>
      <c r="I1239" s="2"/>
      <c r="J1239" s="2"/>
    </row>
    <row r="1240">
      <c r="A1240" s="1" t="s">
        <v>1685</v>
      </c>
      <c r="B1240" s="3">
        <v>10.9</v>
      </c>
      <c r="C1240" s="3" t="s">
        <v>1686</v>
      </c>
      <c r="D1240" s="3" t="s">
        <v>26</v>
      </c>
      <c r="E1240" s="3">
        <v>308.85</v>
      </c>
      <c r="F1240" s="3">
        <v>2.21</v>
      </c>
      <c r="G1240" s="3">
        <v>127.0</v>
      </c>
      <c r="H1240" s="3">
        <v>9339.0</v>
      </c>
      <c r="I1240" s="2"/>
      <c r="J1240" s="2"/>
    </row>
    <row r="1241">
      <c r="A1241" s="1" t="s">
        <v>1687</v>
      </c>
      <c r="B1241" s="3">
        <v>10.4</v>
      </c>
      <c r="C1241" s="3" t="s">
        <v>1688</v>
      </c>
      <c r="D1241" s="3" t="s">
        <v>26</v>
      </c>
      <c r="E1241" s="3">
        <v>305.75</v>
      </c>
      <c r="F1241" s="3">
        <v>2.28</v>
      </c>
      <c r="G1241" s="3">
        <v>122.0</v>
      </c>
      <c r="H1241" s="3">
        <v>9336.0</v>
      </c>
      <c r="I1241" s="2"/>
      <c r="J1241" s="2"/>
    </row>
    <row r="1242">
      <c r="A1242" s="1" t="s">
        <v>1689</v>
      </c>
      <c r="B1242" s="3">
        <v>10.7</v>
      </c>
      <c r="C1242" s="3" t="s">
        <v>1690</v>
      </c>
      <c r="D1242" s="3" t="s">
        <v>26</v>
      </c>
      <c r="E1242" s="3">
        <v>309.65</v>
      </c>
      <c r="F1242" s="3">
        <v>2.21</v>
      </c>
      <c r="G1242" s="3">
        <v>12.0</v>
      </c>
      <c r="H1242" s="3">
        <v>9333.0</v>
      </c>
      <c r="I1242" s="2"/>
      <c r="J1242" s="2"/>
    </row>
    <row r="1243">
      <c r="A1243" s="1" t="s">
        <v>1691</v>
      </c>
      <c r="B1243" s="3">
        <v>9.96</v>
      </c>
      <c r="C1243" s="3" t="s">
        <v>1692</v>
      </c>
      <c r="D1243" s="3" t="s">
        <v>26</v>
      </c>
      <c r="E1243" s="3">
        <v>304.8</v>
      </c>
      <c r="F1243" s="3">
        <v>2.62</v>
      </c>
      <c r="G1243" s="3">
        <v>112.0</v>
      </c>
      <c r="H1243" s="3">
        <v>9326.0</v>
      </c>
      <c r="I1243" s="2"/>
      <c r="J1243" s="2"/>
    </row>
    <row r="1244">
      <c r="A1244" s="1" t="s">
        <v>1693</v>
      </c>
      <c r="B1244" s="3">
        <v>10.12</v>
      </c>
      <c r="C1244" s="3" t="s">
        <v>1694</v>
      </c>
      <c r="D1244" s="3" t="s">
        <v>26</v>
      </c>
      <c r="E1244" s="3">
        <v>307.45</v>
      </c>
      <c r="F1244" s="3">
        <v>2.69</v>
      </c>
      <c r="G1244" s="3">
        <v>112.0</v>
      </c>
      <c r="H1244" s="3">
        <v>9317.0</v>
      </c>
      <c r="I1244" s="2"/>
      <c r="J1244" s="2"/>
    </row>
    <row r="1245">
      <c r="A1245" s="1" t="s">
        <v>1695</v>
      </c>
      <c r="B1245" s="3">
        <v>10.21</v>
      </c>
      <c r="C1245" s="3" t="s">
        <v>1694</v>
      </c>
      <c r="D1245" s="3" t="s">
        <v>26</v>
      </c>
      <c r="E1245" s="3">
        <v>313.9</v>
      </c>
      <c r="F1245" s="3">
        <v>2.55</v>
      </c>
      <c r="G1245" s="3">
        <v>113.0</v>
      </c>
      <c r="H1245" s="3">
        <v>9311.0</v>
      </c>
      <c r="I1245" s="2"/>
      <c r="J1245" s="2"/>
    </row>
    <row r="1246">
      <c r="A1246" s="1" t="s">
        <v>1696</v>
      </c>
      <c r="B1246" s="3">
        <v>9.99</v>
      </c>
      <c r="C1246" s="3" t="s">
        <v>1692</v>
      </c>
      <c r="D1246" s="3" t="s">
        <v>26</v>
      </c>
      <c r="E1246" s="3">
        <v>312.75</v>
      </c>
      <c r="F1246" s="3">
        <v>2.21</v>
      </c>
      <c r="G1246" s="3">
        <v>115.0</v>
      </c>
      <c r="H1246" s="3">
        <v>9306.0</v>
      </c>
      <c r="I1246" s="2"/>
      <c r="J1246" s="2"/>
    </row>
    <row r="1247">
      <c r="A1247" s="1" t="s">
        <v>1697</v>
      </c>
      <c r="B1247" s="3">
        <v>9.25</v>
      </c>
      <c r="C1247" s="3" t="s">
        <v>1698</v>
      </c>
      <c r="D1247" s="3" t="s">
        <v>26</v>
      </c>
      <c r="E1247" s="3">
        <v>301.3</v>
      </c>
      <c r="F1247" s="3">
        <v>1.86</v>
      </c>
      <c r="G1247" s="3">
        <v>111.0</v>
      </c>
      <c r="H1247" s="3">
        <v>9302.0</v>
      </c>
      <c r="I1247" s="2"/>
      <c r="J1247" s="2"/>
    </row>
    <row r="1248">
      <c r="A1248" s="1" t="s">
        <v>1699</v>
      </c>
      <c r="B1248" s="3">
        <v>8.45</v>
      </c>
      <c r="C1248" s="3" t="s">
        <v>1700</v>
      </c>
      <c r="D1248" s="3" t="s">
        <v>26</v>
      </c>
      <c r="E1248" s="3">
        <v>303.5</v>
      </c>
      <c r="F1248" s="3">
        <v>1.79</v>
      </c>
      <c r="G1248" s="3">
        <v>96.0</v>
      </c>
      <c r="H1248" s="3">
        <v>9301.0</v>
      </c>
      <c r="I1248" s="2"/>
      <c r="J1248" s="2"/>
    </row>
    <row r="1249">
      <c r="A1249" s="1" t="s">
        <v>1701</v>
      </c>
      <c r="B1249" s="3">
        <v>7.84</v>
      </c>
      <c r="C1249" s="3" t="s">
        <v>1702</v>
      </c>
      <c r="D1249" s="3" t="s">
        <v>26</v>
      </c>
      <c r="E1249" s="3">
        <v>304.4</v>
      </c>
      <c r="F1249" s="3">
        <v>1.79</v>
      </c>
      <c r="G1249" s="3">
        <v>86.0</v>
      </c>
      <c r="H1249" s="3">
        <v>9298.0</v>
      </c>
      <c r="I1249" s="2"/>
      <c r="J1249" s="2"/>
    </row>
    <row r="1250">
      <c r="A1250" s="1" t="s">
        <v>1703</v>
      </c>
      <c r="B1250" s="3">
        <v>7.91</v>
      </c>
      <c r="C1250" s="3" t="s">
        <v>1704</v>
      </c>
      <c r="D1250" s="3">
        <v>309.0</v>
      </c>
      <c r="E1250" s="3">
        <v>61.0</v>
      </c>
      <c r="F1250" s="3">
        <v>9302.0</v>
      </c>
      <c r="G1250" s="2"/>
      <c r="H1250" s="2"/>
      <c r="I1250" s="2"/>
      <c r="J1250" s="2"/>
    </row>
    <row r="1251">
      <c r="A1251" s="1" t="s">
        <v>1705</v>
      </c>
      <c r="B1251" s="3">
        <v>7.56</v>
      </c>
      <c r="C1251" s="3">
        <v>82.65</v>
      </c>
      <c r="D1251" s="3" t="s">
        <v>1496</v>
      </c>
      <c r="E1251" s="3">
        <v>52.0</v>
      </c>
      <c r="F1251" s="3">
        <v>313.1</v>
      </c>
      <c r="G1251" s="3">
        <v>1.17</v>
      </c>
      <c r="H1251" s="3">
        <v>74.0</v>
      </c>
      <c r="I1251" s="3">
        <v>9302.0</v>
      </c>
      <c r="J1251" s="2"/>
    </row>
    <row r="1252">
      <c r="A1252" s="1" t="s">
        <v>1706</v>
      </c>
      <c r="B1252" s="3">
        <v>9.61</v>
      </c>
      <c r="C1252" s="3">
        <v>68.9</v>
      </c>
      <c r="D1252" s="3" t="s">
        <v>1707</v>
      </c>
      <c r="E1252" s="3">
        <v>109.0</v>
      </c>
      <c r="F1252" s="3">
        <v>311.2</v>
      </c>
      <c r="G1252" s="3">
        <v>1.52</v>
      </c>
      <c r="H1252" s="3">
        <v>78.0</v>
      </c>
      <c r="I1252" s="3">
        <v>9298.0</v>
      </c>
      <c r="J1252" s="2"/>
    </row>
    <row r="1253">
      <c r="A1253" s="1" t="s">
        <v>1708</v>
      </c>
      <c r="B1253" s="3">
        <v>10.97</v>
      </c>
      <c r="C1253" s="3">
        <v>61.85</v>
      </c>
      <c r="D1253" s="3">
        <v>221.0</v>
      </c>
      <c r="E1253" s="3">
        <v>17.59</v>
      </c>
      <c r="F1253" s="3">
        <v>212.0</v>
      </c>
      <c r="G1253" s="3">
        <v>317.95</v>
      </c>
      <c r="H1253" s="3">
        <v>1.86</v>
      </c>
      <c r="I1253" s="3">
        <v>84.0</v>
      </c>
      <c r="J1253" s="3">
        <v>9298.0</v>
      </c>
    </row>
    <row r="1254">
      <c r="A1254" s="1" t="s">
        <v>1709</v>
      </c>
      <c r="B1254" s="3">
        <v>11.43</v>
      </c>
      <c r="C1254" s="3">
        <v>59.7</v>
      </c>
      <c r="D1254" s="3">
        <v>251.0</v>
      </c>
      <c r="E1254" s="3">
        <v>11.6</v>
      </c>
      <c r="F1254" s="3">
        <v>244.0</v>
      </c>
      <c r="G1254" s="3">
        <v>324.35</v>
      </c>
      <c r="H1254" s="3">
        <v>1.79</v>
      </c>
      <c r="I1254" s="3">
        <v>95.0</v>
      </c>
      <c r="J1254" s="3">
        <v>9296.0</v>
      </c>
    </row>
    <row r="1255">
      <c r="A1255" s="1" t="s">
        <v>1710</v>
      </c>
      <c r="B1255" s="3">
        <v>12.26</v>
      </c>
      <c r="C1255" s="3">
        <v>55.65</v>
      </c>
      <c r="D1255" s="3">
        <v>426.0</v>
      </c>
      <c r="E1255" s="3">
        <v>145.43</v>
      </c>
      <c r="F1255" s="3">
        <v>332.0</v>
      </c>
      <c r="G1255" s="3">
        <v>325.3</v>
      </c>
      <c r="H1255" s="3">
        <v>1.45</v>
      </c>
      <c r="I1255" s="3">
        <v>141.0</v>
      </c>
      <c r="J1255" s="3">
        <v>9292.0</v>
      </c>
    </row>
    <row r="1256">
      <c r="A1256" s="1" t="s">
        <v>1711</v>
      </c>
      <c r="B1256" s="3">
        <v>11.9</v>
      </c>
      <c r="C1256" s="3">
        <v>57.65</v>
      </c>
      <c r="D1256" s="3" t="s">
        <v>1712</v>
      </c>
      <c r="E1256" s="3">
        <v>179.0</v>
      </c>
      <c r="F1256" s="3">
        <v>331.5</v>
      </c>
      <c r="G1256" s="3">
        <v>1.93</v>
      </c>
      <c r="H1256" s="3">
        <v>191.0</v>
      </c>
      <c r="I1256" s="3">
        <v>9285.0</v>
      </c>
      <c r="J1256" s="2"/>
    </row>
    <row r="1257">
      <c r="A1257" s="1" t="s">
        <v>1713</v>
      </c>
      <c r="B1257" s="3">
        <v>11.32</v>
      </c>
      <c r="C1257" s="3">
        <v>64.35</v>
      </c>
      <c r="D1257" s="3" t="s">
        <v>1714</v>
      </c>
      <c r="E1257" s="3">
        <v>14.0</v>
      </c>
      <c r="F1257" s="3">
        <v>333.65</v>
      </c>
      <c r="G1257" s="3">
        <v>1.79</v>
      </c>
      <c r="H1257" s="3">
        <v>179.0</v>
      </c>
      <c r="I1257" s="3">
        <v>9276.0</v>
      </c>
      <c r="J1257" s="2"/>
    </row>
    <row r="1258">
      <c r="A1258" s="1" t="s">
        <v>1715</v>
      </c>
      <c r="B1258" s="3">
        <v>10.92</v>
      </c>
      <c r="C1258" s="3">
        <v>69.15</v>
      </c>
      <c r="D1258" s="3" t="s">
        <v>1716</v>
      </c>
      <c r="E1258" s="3">
        <v>142.0</v>
      </c>
      <c r="F1258" s="3">
        <v>333.65</v>
      </c>
      <c r="G1258" s="3">
        <v>1.72</v>
      </c>
      <c r="H1258" s="3">
        <v>164.0</v>
      </c>
      <c r="I1258" s="3">
        <v>9275.0</v>
      </c>
      <c r="J1258" s="2"/>
    </row>
    <row r="1259">
      <c r="A1259" s="1" t="s">
        <v>1717</v>
      </c>
      <c r="B1259" s="3">
        <v>10.58</v>
      </c>
      <c r="C1259" s="3">
        <v>74.4</v>
      </c>
      <c r="D1259" s="3" t="s">
        <v>1718</v>
      </c>
      <c r="E1259" s="3">
        <v>32.0</v>
      </c>
      <c r="F1259" s="3">
        <v>332.65</v>
      </c>
      <c r="G1259" s="3">
        <v>1.59</v>
      </c>
      <c r="H1259" s="3">
        <v>15.0</v>
      </c>
      <c r="I1259" s="3">
        <v>9275.0</v>
      </c>
      <c r="J1259" s="2"/>
    </row>
    <row r="1260">
      <c r="A1260" s="1" t="s">
        <v>1719</v>
      </c>
      <c r="B1260" s="3">
        <v>9.78</v>
      </c>
      <c r="C1260" s="3">
        <v>82.95</v>
      </c>
      <c r="D1260" s="3">
        <v>55.0</v>
      </c>
      <c r="E1260" s="3">
        <v>27.64</v>
      </c>
      <c r="F1260" s="3">
        <v>51.0</v>
      </c>
      <c r="G1260" s="3">
        <v>332.3</v>
      </c>
      <c r="H1260" s="3">
        <v>2.21</v>
      </c>
      <c r="I1260" s="3">
        <v>164.0</v>
      </c>
      <c r="J1260" s="3">
        <v>9278.0</v>
      </c>
    </row>
    <row r="1261">
      <c r="A1261" s="1" t="s">
        <v>1720</v>
      </c>
      <c r="B1261" s="3">
        <v>8.86</v>
      </c>
      <c r="C1261" s="3" t="s">
        <v>889</v>
      </c>
      <c r="D1261" s="3" t="s">
        <v>26</v>
      </c>
      <c r="E1261" s="3">
        <v>335.75</v>
      </c>
      <c r="F1261" s="3">
        <v>2.9</v>
      </c>
      <c r="G1261" s="3">
        <v>197.0</v>
      </c>
      <c r="H1261" s="3">
        <v>9286.0</v>
      </c>
      <c r="I1261" s="2"/>
      <c r="J1261" s="2"/>
    </row>
    <row r="1262">
      <c r="A1262" s="1" t="s">
        <v>1721</v>
      </c>
      <c r="B1262" s="3">
        <v>7.95</v>
      </c>
      <c r="C1262" s="3" t="s">
        <v>1158</v>
      </c>
      <c r="D1262" s="3" t="s">
        <v>26</v>
      </c>
      <c r="E1262" s="3">
        <v>341.0</v>
      </c>
      <c r="F1262" s="3">
        <v>3.24</v>
      </c>
      <c r="G1262" s="3">
        <v>258.0</v>
      </c>
      <c r="H1262" s="3">
        <v>9303.0</v>
      </c>
      <c r="I1262" s="2"/>
      <c r="J1262" s="2"/>
    </row>
    <row r="1263">
      <c r="A1263" s="1" t="s">
        <v>1722</v>
      </c>
      <c r="B1263" s="3">
        <v>6.95</v>
      </c>
      <c r="C1263" s="3" t="s">
        <v>1003</v>
      </c>
      <c r="D1263" s="3" t="s">
        <v>26</v>
      </c>
      <c r="E1263" s="3">
        <v>342.75</v>
      </c>
      <c r="F1263" s="3">
        <v>3.86</v>
      </c>
      <c r="G1263" s="3">
        <v>263.0</v>
      </c>
      <c r="H1263" s="3">
        <v>9313.0</v>
      </c>
      <c r="I1263" s="2"/>
      <c r="J1263" s="2"/>
    </row>
    <row r="1264">
      <c r="A1264" s="1" t="s">
        <v>1723</v>
      </c>
      <c r="B1264" s="3">
        <v>6.25</v>
      </c>
      <c r="C1264" s="3" t="s">
        <v>1008</v>
      </c>
      <c r="D1264" s="3" t="s">
        <v>26</v>
      </c>
      <c r="E1264" s="3">
        <v>34.8</v>
      </c>
      <c r="F1264" s="3">
        <v>4.34</v>
      </c>
      <c r="G1264" s="3">
        <v>255.0</v>
      </c>
      <c r="H1264" s="3">
        <v>9323.0</v>
      </c>
      <c r="I1264" s="2"/>
      <c r="J1264" s="2"/>
    </row>
    <row r="1265">
      <c r="A1265" s="1" t="s">
        <v>1724</v>
      </c>
      <c r="B1265" s="3">
        <v>6.1</v>
      </c>
      <c r="C1265" s="3" t="s">
        <v>1008</v>
      </c>
      <c r="D1265" s="3" t="s">
        <v>26</v>
      </c>
      <c r="E1265" s="3">
        <v>338.3</v>
      </c>
      <c r="F1265" s="3">
        <v>4.48</v>
      </c>
      <c r="G1265" s="3">
        <v>254.0</v>
      </c>
      <c r="H1265" s="3">
        <v>9329.0</v>
      </c>
      <c r="I1265" s="2"/>
      <c r="J1265" s="2"/>
    </row>
    <row r="1266">
      <c r="A1266" s="1" t="s">
        <v>1725</v>
      </c>
      <c r="B1266" s="3">
        <v>6.2</v>
      </c>
      <c r="C1266" s="3" t="s">
        <v>1300</v>
      </c>
      <c r="D1266" s="3" t="s">
        <v>26</v>
      </c>
      <c r="E1266" s="3">
        <v>33.35</v>
      </c>
      <c r="F1266" s="3">
        <v>4.41</v>
      </c>
      <c r="G1266" s="3">
        <v>257.0</v>
      </c>
      <c r="H1266" s="3">
        <v>9335.0</v>
      </c>
      <c r="I1266" s="2"/>
      <c r="J1266" s="2"/>
    </row>
    <row r="1267">
      <c r="A1267" s="1" t="s">
        <v>1726</v>
      </c>
      <c r="B1267" s="3">
        <v>5.88</v>
      </c>
      <c r="C1267" s="3" t="s">
        <v>1300</v>
      </c>
      <c r="D1267" s="3" t="s">
        <v>26</v>
      </c>
      <c r="E1267" s="3">
        <v>314.1</v>
      </c>
      <c r="F1267" s="3">
        <v>4.14</v>
      </c>
      <c r="G1267" s="3">
        <v>258.0</v>
      </c>
      <c r="H1267" s="3">
        <v>9341.0</v>
      </c>
      <c r="I1267" s="2"/>
      <c r="J1267" s="2"/>
    </row>
    <row r="1268">
      <c r="A1268" s="1" t="s">
        <v>1727</v>
      </c>
      <c r="B1268" s="3">
        <v>5.72</v>
      </c>
      <c r="C1268" s="3" t="s">
        <v>1477</v>
      </c>
      <c r="D1268" s="3" t="s">
        <v>26</v>
      </c>
      <c r="E1268" s="3">
        <v>305.7</v>
      </c>
      <c r="F1268" s="3">
        <v>4.0</v>
      </c>
      <c r="G1268" s="3">
        <v>258.0</v>
      </c>
      <c r="H1268" s="3">
        <v>9348.0</v>
      </c>
      <c r="I1268" s="2"/>
      <c r="J1268" s="2"/>
    </row>
    <row r="1269">
      <c r="A1269" s="1" t="s">
        <v>1728</v>
      </c>
      <c r="B1269" s="3">
        <v>5.34</v>
      </c>
      <c r="C1269" s="3" t="s">
        <v>828</v>
      </c>
      <c r="D1269" s="3" t="s">
        <v>26</v>
      </c>
      <c r="E1269" s="3">
        <v>293.2</v>
      </c>
      <c r="F1269" s="3">
        <v>4.0</v>
      </c>
      <c r="G1269" s="3">
        <v>257.0</v>
      </c>
      <c r="H1269" s="3">
        <v>9356.0</v>
      </c>
      <c r="I1269" s="2"/>
      <c r="J1269" s="2"/>
    </row>
    <row r="1270">
      <c r="A1270" s="1" t="s">
        <v>1729</v>
      </c>
      <c r="B1270" s="3">
        <v>5.9</v>
      </c>
      <c r="C1270" s="3" t="s">
        <v>830</v>
      </c>
      <c r="D1270" s="3" t="s">
        <v>26</v>
      </c>
      <c r="E1270" s="3">
        <v>3.15</v>
      </c>
      <c r="F1270" s="3">
        <v>3.93</v>
      </c>
      <c r="G1270" s="3">
        <v>257.0</v>
      </c>
      <c r="H1270" s="3">
        <v>9363.0</v>
      </c>
      <c r="I1270" s="2"/>
      <c r="J1270" s="2"/>
    </row>
    <row r="1271">
      <c r="A1271" s="1" t="s">
        <v>1730</v>
      </c>
      <c r="B1271" s="3">
        <v>5.4</v>
      </c>
      <c r="C1271" s="3" t="s">
        <v>830</v>
      </c>
      <c r="D1271" s="3" t="s">
        <v>26</v>
      </c>
      <c r="E1271" s="3">
        <v>319.3</v>
      </c>
      <c r="F1271" s="3">
        <v>3.79</v>
      </c>
      <c r="G1271" s="3">
        <v>26.0</v>
      </c>
      <c r="H1271" s="3">
        <v>9368.0</v>
      </c>
      <c r="I1271" s="2"/>
      <c r="J1271" s="2"/>
    </row>
    <row r="1272">
      <c r="A1272" s="1" t="s">
        <v>1731</v>
      </c>
      <c r="B1272" s="3">
        <v>4.7</v>
      </c>
      <c r="C1272" s="3" t="s">
        <v>828</v>
      </c>
      <c r="D1272" s="3" t="s">
        <v>26</v>
      </c>
      <c r="E1272" s="3">
        <v>299.75</v>
      </c>
      <c r="F1272" s="3">
        <v>3.59</v>
      </c>
      <c r="G1272" s="3">
        <v>262.0</v>
      </c>
      <c r="H1272" s="3">
        <v>9372.0</v>
      </c>
      <c r="I1272" s="2"/>
      <c r="J1272" s="2"/>
    </row>
    <row r="1273">
      <c r="A1273" s="1" t="s">
        <v>1732</v>
      </c>
      <c r="B1273" s="3">
        <v>4.38</v>
      </c>
      <c r="C1273" s="3" t="s">
        <v>1447</v>
      </c>
      <c r="D1273" s="3" t="s">
        <v>26</v>
      </c>
      <c r="E1273" s="3">
        <v>297.85</v>
      </c>
      <c r="F1273" s="3">
        <v>3.38</v>
      </c>
      <c r="G1273" s="3">
        <v>262.0</v>
      </c>
      <c r="H1273" s="3">
        <v>9379.0</v>
      </c>
      <c r="I1273" s="2"/>
      <c r="J1273" s="2"/>
    </row>
    <row r="1274">
      <c r="A1274" s="1" t="s">
        <v>1733</v>
      </c>
      <c r="B1274" s="3">
        <v>3.51</v>
      </c>
      <c r="C1274" s="3" t="s">
        <v>1669</v>
      </c>
      <c r="D1274" s="3">
        <v>284.65</v>
      </c>
      <c r="E1274" s="3">
        <v>3.66</v>
      </c>
      <c r="F1274" s="3">
        <v>261.0</v>
      </c>
      <c r="G1274" s="3">
        <v>9388.0</v>
      </c>
      <c r="H1274" s="2"/>
      <c r="I1274" s="2"/>
      <c r="J1274" s="2"/>
    </row>
    <row r="1275">
      <c r="A1275" s="1" t="s">
        <v>1734</v>
      </c>
      <c r="B1275" s="3">
        <v>3.81</v>
      </c>
      <c r="C1275" s="3">
        <v>92.15</v>
      </c>
      <c r="D1275" s="3">
        <v>146.0</v>
      </c>
      <c r="E1275" s="3">
        <v>266.61</v>
      </c>
      <c r="F1275" s="3">
        <v>89.0</v>
      </c>
      <c r="G1275" s="3">
        <v>311.0</v>
      </c>
      <c r="H1275" s="3">
        <v>4.69</v>
      </c>
      <c r="I1275" s="3">
        <v>266.0</v>
      </c>
      <c r="J1275" s="3">
        <v>9399.0</v>
      </c>
    </row>
    <row r="1276">
      <c r="A1276" s="1" t="s">
        <v>1735</v>
      </c>
      <c r="B1276" s="3">
        <v>4.45</v>
      </c>
      <c r="C1276" s="3">
        <v>85.5</v>
      </c>
      <c r="D1276" s="3">
        <v>189.0</v>
      </c>
      <c r="E1276" s="3">
        <v>47.12</v>
      </c>
      <c r="F1276" s="3">
        <v>171.0</v>
      </c>
      <c r="G1276" s="3">
        <v>298.2</v>
      </c>
      <c r="H1276" s="3">
        <v>4.21</v>
      </c>
      <c r="I1276" s="3">
        <v>273.0</v>
      </c>
      <c r="J1276" s="3">
        <v>9411.0</v>
      </c>
    </row>
    <row r="1277">
      <c r="A1277" s="1" t="s">
        <v>1736</v>
      </c>
      <c r="B1277" s="3">
        <v>5.62</v>
      </c>
      <c r="C1277" s="3">
        <v>79.35</v>
      </c>
      <c r="D1277" s="3">
        <v>437.0</v>
      </c>
      <c r="E1277" s="3">
        <v>42.3</v>
      </c>
      <c r="F1277" s="3">
        <v>22.0</v>
      </c>
      <c r="G1277" s="3">
        <v>317.2</v>
      </c>
      <c r="H1277" s="3">
        <v>3.79</v>
      </c>
      <c r="I1277" s="3">
        <v>277.0</v>
      </c>
      <c r="J1277" s="3">
        <v>9418.0</v>
      </c>
    </row>
    <row r="1278">
      <c r="A1278" s="1" t="s">
        <v>1737</v>
      </c>
      <c r="B1278" s="3">
        <v>7.63</v>
      </c>
      <c r="C1278" s="3">
        <v>65.95</v>
      </c>
      <c r="D1278" s="3">
        <v>672.0</v>
      </c>
      <c r="E1278" s="3">
        <v>977.9</v>
      </c>
      <c r="F1278" s="3">
        <v>77.0</v>
      </c>
      <c r="G1278" s="3">
        <v>309.25</v>
      </c>
      <c r="H1278" s="3">
        <v>3.31</v>
      </c>
      <c r="I1278" s="3">
        <v>279.0</v>
      </c>
      <c r="J1278" s="3">
        <v>9421.0</v>
      </c>
    </row>
    <row r="1279">
      <c r="A1279" s="1" t="s">
        <v>1738</v>
      </c>
      <c r="B1279" s="3">
        <v>9.1</v>
      </c>
      <c r="C1279" s="3">
        <v>59.15</v>
      </c>
      <c r="D1279" s="3">
        <v>713.0</v>
      </c>
      <c r="E1279" s="3">
        <v>95.54</v>
      </c>
      <c r="F1279" s="3">
        <v>94.0</v>
      </c>
      <c r="G1279" s="3">
        <v>29.1</v>
      </c>
      <c r="H1279" s="3">
        <v>2.97</v>
      </c>
      <c r="I1279" s="3">
        <v>276.0</v>
      </c>
      <c r="J1279" s="3">
        <v>9422.0</v>
      </c>
    </row>
    <row r="1280">
      <c r="A1280" s="1" t="s">
        <v>1739</v>
      </c>
      <c r="B1280" s="3">
        <v>10.28</v>
      </c>
      <c r="C1280" s="3">
        <v>53.1</v>
      </c>
      <c r="D1280" s="3">
        <v>705.0</v>
      </c>
      <c r="E1280" s="3">
        <v>957.93</v>
      </c>
      <c r="F1280" s="3">
        <v>9.0</v>
      </c>
      <c r="G1280" s="3">
        <v>28.6</v>
      </c>
      <c r="H1280" s="3">
        <v>2.97</v>
      </c>
      <c r="I1280" s="3">
        <v>276.0</v>
      </c>
      <c r="J1280" s="3">
        <v>9421.0</v>
      </c>
    </row>
    <row r="1281">
      <c r="A1281" s="1" t="s">
        <v>1740</v>
      </c>
      <c r="B1281" s="3">
        <v>11.11</v>
      </c>
      <c r="C1281" s="3">
        <v>49.3</v>
      </c>
      <c r="D1281" s="3">
        <v>601.0</v>
      </c>
      <c r="E1281" s="3">
        <v>827.22</v>
      </c>
      <c r="F1281" s="3">
        <v>12.0</v>
      </c>
      <c r="G1281" s="3">
        <v>295.1</v>
      </c>
      <c r="H1281" s="3">
        <v>3.17</v>
      </c>
      <c r="I1281" s="3">
        <v>281.0</v>
      </c>
      <c r="J1281" s="3">
        <v>9419.0</v>
      </c>
    </row>
    <row r="1282">
      <c r="A1282" s="1" t="s">
        <v>1741</v>
      </c>
      <c r="B1282" s="3">
        <v>11.45</v>
      </c>
      <c r="C1282" s="3">
        <v>44.1</v>
      </c>
      <c r="D1282" s="3">
        <v>48.0</v>
      </c>
      <c r="E1282" s="3">
        <v>81.62</v>
      </c>
      <c r="F1282" s="3">
        <v>96.0</v>
      </c>
      <c r="G1282" s="3">
        <v>273.85</v>
      </c>
      <c r="H1282" s="3">
        <v>3.17</v>
      </c>
      <c r="I1282" s="3">
        <v>285.0</v>
      </c>
      <c r="J1282" s="3">
        <v>9423.0</v>
      </c>
    </row>
    <row r="1283">
      <c r="A1283" s="1" t="s">
        <v>1742</v>
      </c>
      <c r="B1283" s="3">
        <v>11.36</v>
      </c>
      <c r="C1283" s="3">
        <v>42.4</v>
      </c>
      <c r="D1283" s="3">
        <v>31.0</v>
      </c>
      <c r="E1283" s="3">
        <v>723.74</v>
      </c>
      <c r="F1283" s="3">
        <v>74.0</v>
      </c>
      <c r="G1283" s="3">
        <v>292.5</v>
      </c>
      <c r="H1283" s="3">
        <v>2.97</v>
      </c>
      <c r="I1283" s="3">
        <v>287.0</v>
      </c>
      <c r="J1283" s="3">
        <v>9431.0</v>
      </c>
    </row>
    <row r="1284">
      <c r="A1284" s="1" t="s">
        <v>1743</v>
      </c>
      <c r="B1284" s="3">
        <v>10.93</v>
      </c>
      <c r="C1284" s="3">
        <v>43.95</v>
      </c>
      <c r="D1284" s="3">
        <v>109.0</v>
      </c>
      <c r="E1284" s="3">
        <v>417.9</v>
      </c>
      <c r="F1284" s="3">
        <v>47.0</v>
      </c>
      <c r="G1284" s="3">
        <v>296.5</v>
      </c>
      <c r="H1284" s="3">
        <v>2.48</v>
      </c>
      <c r="I1284" s="3">
        <v>281.0</v>
      </c>
      <c r="J1284" s="3">
        <v>9439.0</v>
      </c>
    </row>
    <row r="1285">
      <c r="A1285" s="1" t="s">
        <v>1744</v>
      </c>
      <c r="B1285" s="3">
        <v>9.93</v>
      </c>
      <c r="C1285" s="3" t="s">
        <v>1745</v>
      </c>
      <c r="D1285" s="3" t="s">
        <v>26</v>
      </c>
      <c r="E1285" s="3">
        <v>292.8</v>
      </c>
      <c r="F1285" s="3">
        <v>2.0</v>
      </c>
      <c r="G1285" s="3">
        <v>266.0</v>
      </c>
      <c r="H1285" s="3">
        <v>945.0</v>
      </c>
      <c r="I1285" s="2"/>
      <c r="J1285" s="2"/>
    </row>
    <row r="1286">
      <c r="A1286" s="1" t="s">
        <v>1746</v>
      </c>
      <c r="B1286" s="3">
        <v>8.6</v>
      </c>
      <c r="C1286" s="3" t="s">
        <v>1747</v>
      </c>
      <c r="D1286" s="3" t="s">
        <v>26</v>
      </c>
      <c r="E1286" s="3">
        <v>274.5</v>
      </c>
      <c r="F1286" s="3">
        <v>2.0</v>
      </c>
      <c r="G1286" s="3">
        <v>258.0</v>
      </c>
      <c r="H1286" s="3">
        <v>9455.0</v>
      </c>
      <c r="I1286" s="2"/>
      <c r="J1286" s="2"/>
    </row>
    <row r="1287">
      <c r="A1287" s="1" t="s">
        <v>1748</v>
      </c>
      <c r="B1287" s="3">
        <v>7.4</v>
      </c>
      <c r="C1287" s="3" t="s">
        <v>1749</v>
      </c>
      <c r="D1287" s="3" t="s">
        <v>26</v>
      </c>
      <c r="E1287" s="3">
        <v>263.95</v>
      </c>
      <c r="F1287" s="3">
        <v>1.93</v>
      </c>
      <c r="G1287" s="3">
        <v>256.0</v>
      </c>
      <c r="H1287" s="3">
        <v>9461.0</v>
      </c>
      <c r="I1287" s="2"/>
      <c r="J1287" s="2"/>
    </row>
    <row r="1288">
      <c r="A1288" s="1" t="s">
        <v>1750</v>
      </c>
      <c r="B1288" s="3">
        <v>6.21</v>
      </c>
      <c r="C1288" s="3" t="s">
        <v>1751</v>
      </c>
      <c r="D1288" s="3" t="s">
        <v>26</v>
      </c>
      <c r="E1288" s="3">
        <v>257.75</v>
      </c>
      <c r="F1288" s="3">
        <v>1.86</v>
      </c>
      <c r="G1288" s="3">
        <v>254.0</v>
      </c>
      <c r="H1288" s="3">
        <v>9468.0</v>
      </c>
      <c r="I1288" s="2"/>
      <c r="J1288" s="2"/>
    </row>
    <row r="1289">
      <c r="A1289" s="1" t="s">
        <v>1752</v>
      </c>
      <c r="B1289" s="3">
        <v>5.38</v>
      </c>
      <c r="C1289" s="3" t="s">
        <v>1753</v>
      </c>
      <c r="D1289" s="3" t="s">
        <v>26</v>
      </c>
      <c r="E1289" s="3">
        <v>264.35</v>
      </c>
      <c r="F1289" s="3">
        <v>1.93</v>
      </c>
      <c r="G1289" s="3">
        <v>263.0</v>
      </c>
      <c r="H1289" s="3">
        <v>9475.0</v>
      </c>
      <c r="I1289" s="2"/>
      <c r="J1289" s="2"/>
    </row>
    <row r="1290">
      <c r="A1290" s="1" t="s">
        <v>1754</v>
      </c>
      <c r="B1290" s="3">
        <v>4.81</v>
      </c>
      <c r="C1290" s="3" t="s">
        <v>1755</v>
      </c>
      <c r="D1290" s="3" t="s">
        <v>26</v>
      </c>
      <c r="E1290" s="3">
        <v>272.5</v>
      </c>
      <c r="F1290" s="3">
        <v>1.72</v>
      </c>
      <c r="G1290" s="3">
        <v>27.0</v>
      </c>
      <c r="H1290" s="3">
        <v>9481.0</v>
      </c>
      <c r="I1290" s="2"/>
      <c r="J1290" s="2"/>
    </row>
    <row r="1291">
      <c r="A1291" s="1" t="s">
        <v>1756</v>
      </c>
      <c r="B1291" s="3">
        <v>4.16</v>
      </c>
      <c r="C1291" s="3" t="s">
        <v>725</v>
      </c>
      <c r="D1291" s="3" t="s">
        <v>26</v>
      </c>
      <c r="E1291" s="3">
        <v>27.55</v>
      </c>
      <c r="F1291" s="3">
        <v>1.52</v>
      </c>
      <c r="G1291" s="3">
        <v>274.0</v>
      </c>
      <c r="H1291" s="3">
        <v>9485.0</v>
      </c>
      <c r="I1291" s="2"/>
      <c r="J1291" s="2"/>
    </row>
    <row r="1292">
      <c r="A1292" s="1" t="s">
        <v>1757</v>
      </c>
      <c r="B1292" s="3">
        <v>3.73</v>
      </c>
      <c r="C1292" s="3" t="s">
        <v>1758</v>
      </c>
      <c r="D1292" s="3" t="s">
        <v>26</v>
      </c>
      <c r="E1292" s="3">
        <v>254.2</v>
      </c>
      <c r="F1292" s="3">
        <v>1.38</v>
      </c>
      <c r="G1292" s="3">
        <v>274.0</v>
      </c>
      <c r="H1292" s="3">
        <v>9487.0</v>
      </c>
      <c r="I1292" s="2"/>
      <c r="J1292" s="2"/>
    </row>
    <row r="1293">
      <c r="A1293" s="1" t="s">
        <v>1759</v>
      </c>
      <c r="B1293" s="3">
        <v>4.2</v>
      </c>
      <c r="C1293" s="3" t="s">
        <v>1760</v>
      </c>
      <c r="D1293" s="3" t="s">
        <v>26</v>
      </c>
      <c r="E1293" s="3">
        <v>252.35</v>
      </c>
      <c r="F1293" s="3">
        <v>1.3</v>
      </c>
      <c r="G1293" s="3">
        <v>27.0</v>
      </c>
      <c r="H1293" s="3">
        <v>949.0</v>
      </c>
      <c r="I1293" s="2"/>
      <c r="J1293" s="2"/>
    </row>
    <row r="1294">
      <c r="A1294" s="1" t="s">
        <v>1761</v>
      </c>
      <c r="B1294" s="3">
        <v>4.92</v>
      </c>
      <c r="C1294" s="3" t="s">
        <v>1762</v>
      </c>
      <c r="D1294" s="3" t="s">
        <v>26</v>
      </c>
      <c r="E1294" s="3" t="s">
        <v>1763</v>
      </c>
      <c r="F1294" s="3">
        <v>225.0</v>
      </c>
      <c r="G1294" s="3">
        <v>9491.0</v>
      </c>
      <c r="H1294" s="2"/>
      <c r="I1294" s="2"/>
      <c r="J1294" s="2"/>
    </row>
    <row r="1295">
      <c r="A1295" s="1" t="s">
        <v>1764</v>
      </c>
      <c r="B1295" s="3">
        <v>4.43</v>
      </c>
      <c r="C1295" s="3" t="s">
        <v>1765</v>
      </c>
      <c r="D1295" s="3" t="s">
        <v>26</v>
      </c>
      <c r="E1295" s="3" t="s">
        <v>1766</v>
      </c>
      <c r="F1295" s="3">
        <v>116.0</v>
      </c>
      <c r="G1295" s="3">
        <v>9494.0</v>
      </c>
      <c r="H1295" s="2"/>
      <c r="I1295" s="2"/>
      <c r="J1295" s="2"/>
    </row>
    <row r="1296">
      <c r="A1296" s="1" t="s">
        <v>1767</v>
      </c>
      <c r="B1296" s="3">
        <v>2.46</v>
      </c>
      <c r="C1296" s="3" t="s">
        <v>727</v>
      </c>
      <c r="D1296" s="3" t="s">
        <v>26</v>
      </c>
      <c r="E1296" s="3">
        <v>248.65</v>
      </c>
      <c r="F1296" s="3">
        <v>1.17</v>
      </c>
      <c r="G1296" s="3">
        <v>99.0</v>
      </c>
      <c r="H1296" s="3">
        <v>9497.0</v>
      </c>
      <c r="I1296" s="2"/>
      <c r="J1296" s="2"/>
    </row>
    <row r="1297">
      <c r="A1297" s="1" t="s">
        <v>1768</v>
      </c>
      <c r="B1297" s="3">
        <v>1.3</v>
      </c>
      <c r="C1297" s="3" t="s">
        <v>63</v>
      </c>
      <c r="D1297" s="3" t="s">
        <v>26</v>
      </c>
      <c r="E1297" s="3">
        <v>247.7</v>
      </c>
      <c r="F1297" s="3">
        <v>1.66</v>
      </c>
      <c r="G1297" s="3">
        <v>87.0</v>
      </c>
      <c r="H1297" s="3">
        <v>9503.0</v>
      </c>
      <c r="I1297" s="2"/>
      <c r="J1297" s="2"/>
    </row>
    <row r="1298">
      <c r="A1298" s="1" t="s">
        <v>1769</v>
      </c>
      <c r="B1298" s="3">
        <v>0.85</v>
      </c>
      <c r="C1298" s="3">
        <v>88.55</v>
      </c>
      <c r="D1298" s="3" t="s">
        <v>845</v>
      </c>
      <c r="E1298" s="3">
        <v>3.0</v>
      </c>
      <c r="F1298" s="3">
        <v>247.9</v>
      </c>
      <c r="G1298" s="3">
        <v>1.52</v>
      </c>
      <c r="H1298" s="3">
        <v>86.0</v>
      </c>
      <c r="I1298" s="3">
        <v>9515.0</v>
      </c>
      <c r="J1298" s="2"/>
    </row>
    <row r="1299">
      <c r="A1299" s="1" t="s">
        <v>1770</v>
      </c>
      <c r="B1299" s="3">
        <v>2.16</v>
      </c>
      <c r="C1299" s="3">
        <v>85.35</v>
      </c>
      <c r="D1299" s="3">
        <v>187.0</v>
      </c>
      <c r="E1299" s="3">
        <v>59.51</v>
      </c>
      <c r="F1299" s="3">
        <v>58.0</v>
      </c>
      <c r="G1299" s="3">
        <v>246.55</v>
      </c>
      <c r="H1299" s="3">
        <v>1.38</v>
      </c>
      <c r="I1299" s="3">
        <v>88.0</v>
      </c>
      <c r="J1299" s="3">
        <v>9525.0</v>
      </c>
    </row>
    <row r="1300">
      <c r="A1300" s="1" t="s">
        <v>1771</v>
      </c>
      <c r="B1300" s="3">
        <v>6.83</v>
      </c>
      <c r="C1300" s="3">
        <v>73.8</v>
      </c>
      <c r="D1300" s="3">
        <v>385.0</v>
      </c>
      <c r="E1300" s="3">
        <v>791.6</v>
      </c>
      <c r="F1300" s="3">
        <v>79.0</v>
      </c>
      <c r="G1300" s="3">
        <v>248.85</v>
      </c>
      <c r="H1300" s="3">
        <v>1.66</v>
      </c>
      <c r="I1300" s="3">
        <v>82.0</v>
      </c>
      <c r="J1300" s="3">
        <v>9531.0</v>
      </c>
    </row>
    <row r="1301">
      <c r="A1301" s="1" t="s">
        <v>1772</v>
      </c>
      <c r="B1301" s="3">
        <v>9.48</v>
      </c>
      <c r="C1301" s="3">
        <v>66.35</v>
      </c>
      <c r="D1301" s="3">
        <v>546.0</v>
      </c>
      <c r="E1301" s="3">
        <v>866.71</v>
      </c>
      <c r="F1301" s="3">
        <v>94.0</v>
      </c>
      <c r="G1301" s="3">
        <v>254.3</v>
      </c>
      <c r="H1301" s="3">
        <v>2.0</v>
      </c>
      <c r="I1301" s="3">
        <v>84.0</v>
      </c>
      <c r="J1301" s="3">
        <v>9535.0</v>
      </c>
    </row>
    <row r="1302">
      <c r="A1302" s="1" t="s">
        <v>1773</v>
      </c>
      <c r="B1302" s="3">
        <v>11.45</v>
      </c>
      <c r="C1302" s="3">
        <v>59.7</v>
      </c>
      <c r="D1302" s="3">
        <v>653.0</v>
      </c>
      <c r="E1302" s="3">
        <v>888.57</v>
      </c>
      <c r="F1302" s="3">
        <v>108.0</v>
      </c>
      <c r="G1302" s="3">
        <v>259.7</v>
      </c>
      <c r="H1302" s="3">
        <v>2.34</v>
      </c>
      <c r="I1302" s="3">
        <v>91.0</v>
      </c>
      <c r="J1302" s="3">
        <v>9537.0</v>
      </c>
    </row>
    <row r="1303">
      <c r="A1303" s="1" t="s">
        <v>1774</v>
      </c>
      <c r="B1303" s="3">
        <v>12.83</v>
      </c>
      <c r="C1303" s="3">
        <v>53.7</v>
      </c>
      <c r="D1303" s="3">
        <v>641.0</v>
      </c>
      <c r="E1303" s="3">
        <v>653.9</v>
      </c>
      <c r="F1303" s="3">
        <v>212.0</v>
      </c>
      <c r="G1303" s="3">
        <v>265.1</v>
      </c>
      <c r="H1303" s="3">
        <v>2.41</v>
      </c>
      <c r="I1303" s="3">
        <v>91.0</v>
      </c>
      <c r="J1303" s="3">
        <v>9534.0</v>
      </c>
    </row>
    <row r="1304">
      <c r="A1304" s="1" t="s">
        <v>1775</v>
      </c>
      <c r="B1304" s="3">
        <v>13.93</v>
      </c>
      <c r="C1304" s="3">
        <v>48.25</v>
      </c>
      <c r="D1304" s="3">
        <v>487.0</v>
      </c>
      <c r="E1304" s="3">
        <v>248.94</v>
      </c>
      <c r="F1304" s="3">
        <v>326.0</v>
      </c>
      <c r="G1304" s="3">
        <v>269.4</v>
      </c>
      <c r="H1304" s="3">
        <v>2.69</v>
      </c>
      <c r="I1304" s="3">
        <v>94.0</v>
      </c>
      <c r="J1304" s="3">
        <v>953.0</v>
      </c>
    </row>
    <row r="1305">
      <c r="A1305" s="1" t="s">
        <v>1776</v>
      </c>
      <c r="B1305" s="3">
        <v>14.71</v>
      </c>
      <c r="C1305" s="3">
        <v>46.5</v>
      </c>
      <c r="D1305" s="3">
        <v>609.0</v>
      </c>
      <c r="E1305" s="3">
        <v>832.7</v>
      </c>
      <c r="F1305" s="3">
        <v>121.0</v>
      </c>
      <c r="G1305" s="3">
        <v>274.6</v>
      </c>
      <c r="H1305" s="3">
        <v>2.97</v>
      </c>
      <c r="I1305" s="3">
        <v>102.0</v>
      </c>
      <c r="J1305" s="3">
        <v>9524.0</v>
      </c>
    </row>
    <row r="1306">
      <c r="A1306" s="1" t="s">
        <v>1777</v>
      </c>
      <c r="B1306" s="3">
        <v>14.97</v>
      </c>
      <c r="C1306" s="3">
        <v>43.25</v>
      </c>
      <c r="D1306" s="3">
        <v>482.0</v>
      </c>
      <c r="E1306" s="3">
        <v>792.74</v>
      </c>
      <c r="F1306" s="3">
        <v>103.0</v>
      </c>
      <c r="G1306" s="3">
        <v>284.3</v>
      </c>
      <c r="H1306" s="3">
        <v>2.9</v>
      </c>
      <c r="I1306" s="3">
        <v>104.0</v>
      </c>
      <c r="J1306" s="3">
        <v>9522.0</v>
      </c>
    </row>
    <row r="1307">
      <c r="A1307" s="1" t="s">
        <v>1778</v>
      </c>
      <c r="B1307" s="3">
        <v>14.86</v>
      </c>
      <c r="C1307" s="3">
        <v>41.65</v>
      </c>
      <c r="D1307" s="3">
        <v>312.0</v>
      </c>
      <c r="E1307" s="3">
        <v>711.62</v>
      </c>
      <c r="F1307" s="3">
        <v>77.0</v>
      </c>
      <c r="G1307" s="3">
        <v>279.65</v>
      </c>
      <c r="H1307" s="3">
        <v>2.76</v>
      </c>
      <c r="I1307" s="3">
        <v>107.0</v>
      </c>
      <c r="J1307" s="3">
        <v>9523.0</v>
      </c>
    </row>
    <row r="1308">
      <c r="A1308" s="1" t="s">
        <v>1779</v>
      </c>
      <c r="B1308" s="3">
        <v>14.26</v>
      </c>
      <c r="C1308" s="3">
        <v>43.1</v>
      </c>
      <c r="D1308" s="3">
        <v>114.0</v>
      </c>
      <c r="E1308" s="3">
        <v>432.64</v>
      </c>
      <c r="F1308" s="3">
        <v>48.0</v>
      </c>
      <c r="G1308" s="3">
        <v>275.2</v>
      </c>
      <c r="H1308" s="3">
        <v>2.0</v>
      </c>
      <c r="I1308" s="3">
        <v>102.0</v>
      </c>
      <c r="J1308" s="3">
        <v>9525.0</v>
      </c>
    </row>
    <row r="1309">
      <c r="A1309" s="1" t="s">
        <v>1780</v>
      </c>
      <c r="B1309" s="3">
        <v>12.51</v>
      </c>
      <c r="C1309" s="3" t="s">
        <v>1781</v>
      </c>
      <c r="D1309" s="3" t="s">
        <v>26</v>
      </c>
      <c r="E1309" s="3">
        <v>273.5</v>
      </c>
      <c r="F1309" s="3">
        <v>2.0</v>
      </c>
      <c r="G1309" s="3">
        <v>75.0</v>
      </c>
      <c r="H1309" s="3">
        <v>9527.0</v>
      </c>
      <c r="I1309" s="2"/>
      <c r="J1309" s="2"/>
    </row>
    <row r="1310">
      <c r="A1310" s="1" t="s">
        <v>1782</v>
      </c>
      <c r="B1310" s="3">
        <v>10.91</v>
      </c>
      <c r="C1310" s="3" t="s">
        <v>1783</v>
      </c>
      <c r="D1310" s="3" t="s">
        <v>26</v>
      </c>
      <c r="E1310" s="3">
        <v>269.75</v>
      </c>
      <c r="F1310" s="3">
        <v>2.21</v>
      </c>
      <c r="G1310" s="3">
        <v>74.0</v>
      </c>
      <c r="H1310" s="3">
        <v>9533.0</v>
      </c>
      <c r="I1310" s="2"/>
      <c r="J1310" s="2"/>
    </row>
    <row r="1311">
      <c r="A1311" s="1" t="s">
        <v>1784</v>
      </c>
      <c r="B1311" s="3">
        <v>9.53</v>
      </c>
      <c r="C1311" s="3" t="s">
        <v>1785</v>
      </c>
      <c r="D1311" s="3" t="s">
        <v>26</v>
      </c>
      <c r="E1311" s="3">
        <v>268.2</v>
      </c>
      <c r="F1311" s="3">
        <v>2.48</v>
      </c>
      <c r="G1311" s="3">
        <v>75.0</v>
      </c>
      <c r="H1311" s="3">
        <v>9538.0</v>
      </c>
      <c r="I1311" s="2"/>
      <c r="J1311" s="2"/>
    </row>
    <row r="1312">
      <c r="A1312" s="1" t="s">
        <v>1786</v>
      </c>
      <c r="B1312" s="3">
        <v>8.67</v>
      </c>
      <c r="C1312" s="3" t="s">
        <v>1296</v>
      </c>
      <c r="D1312" s="3" t="s">
        <v>26</v>
      </c>
      <c r="E1312" s="3">
        <v>266.3</v>
      </c>
      <c r="F1312" s="3">
        <v>2.76</v>
      </c>
      <c r="G1312" s="3">
        <v>82.0</v>
      </c>
      <c r="H1312" s="3">
        <v>954.0</v>
      </c>
      <c r="I1312" s="2"/>
      <c r="J1312" s="2"/>
    </row>
    <row r="1313">
      <c r="A1313" s="1" t="s">
        <v>1787</v>
      </c>
      <c r="B1313" s="3">
        <v>8.13</v>
      </c>
      <c r="C1313" s="3" t="s">
        <v>1788</v>
      </c>
      <c r="D1313" s="3" t="s">
        <v>26</v>
      </c>
      <c r="E1313" s="3">
        <v>264.75</v>
      </c>
      <c r="F1313" s="3">
        <v>2.97</v>
      </c>
      <c r="G1313" s="3">
        <v>92.0</v>
      </c>
      <c r="H1313" s="3">
        <v>9541.0</v>
      </c>
      <c r="I1313" s="2"/>
      <c r="J1313" s="2"/>
    </row>
    <row r="1314">
      <c r="A1314" s="1" t="s">
        <v>1789</v>
      </c>
      <c r="B1314" s="3">
        <v>7.7</v>
      </c>
      <c r="C1314" s="3" t="s">
        <v>719</v>
      </c>
      <c r="D1314" s="3" t="s">
        <v>26</v>
      </c>
      <c r="E1314" s="3">
        <v>263.75</v>
      </c>
      <c r="F1314" s="3">
        <v>2.83</v>
      </c>
      <c r="G1314" s="3">
        <v>97.0</v>
      </c>
      <c r="H1314" s="3">
        <v>9541.0</v>
      </c>
      <c r="I1314" s="2"/>
      <c r="J1314" s="2"/>
    </row>
    <row r="1315">
      <c r="A1315" s="1" t="s">
        <v>1790</v>
      </c>
      <c r="B1315" s="3">
        <v>7.3</v>
      </c>
      <c r="C1315" s="3" t="s">
        <v>719</v>
      </c>
      <c r="D1315" s="3" t="s">
        <v>26</v>
      </c>
      <c r="E1315" s="3">
        <v>263.2</v>
      </c>
      <c r="F1315" s="3">
        <v>2.62</v>
      </c>
      <c r="G1315" s="3">
        <v>1.0</v>
      </c>
      <c r="H1315" s="3">
        <v>9541.0</v>
      </c>
      <c r="I1315" s="2"/>
      <c r="J1315" s="2"/>
    </row>
    <row r="1316">
      <c r="A1316" s="1" t="s">
        <v>1791</v>
      </c>
      <c r="B1316" s="3">
        <v>6.94</v>
      </c>
      <c r="C1316" s="3" t="s">
        <v>1792</v>
      </c>
      <c r="D1316" s="3" t="s">
        <v>26</v>
      </c>
      <c r="E1316" s="3">
        <v>262.9</v>
      </c>
      <c r="F1316" s="3">
        <v>2.55</v>
      </c>
      <c r="G1316" s="3">
        <v>101.0</v>
      </c>
      <c r="H1316" s="3">
        <v>9539.0</v>
      </c>
      <c r="I1316" s="2"/>
      <c r="J1316" s="2"/>
    </row>
    <row r="1317">
      <c r="A1317" s="1" t="s">
        <v>1793</v>
      </c>
      <c r="B1317" s="3">
        <v>6.61</v>
      </c>
      <c r="C1317" s="3" t="s">
        <v>1794</v>
      </c>
      <c r="D1317" s="3" t="s">
        <v>26</v>
      </c>
      <c r="E1317" s="3">
        <v>262.4</v>
      </c>
      <c r="F1317" s="3">
        <v>2.48</v>
      </c>
      <c r="G1317" s="3">
        <v>102.0</v>
      </c>
      <c r="H1317" s="3">
        <v>9535.0</v>
      </c>
      <c r="I1317" s="2"/>
      <c r="J1317" s="2"/>
    </row>
    <row r="1318">
      <c r="A1318" s="1" t="s">
        <v>1795</v>
      </c>
      <c r="B1318" s="3">
        <v>6.24</v>
      </c>
      <c r="C1318" s="3" t="s">
        <v>1794</v>
      </c>
      <c r="D1318" s="3" t="s">
        <v>26</v>
      </c>
      <c r="E1318" s="3">
        <v>262.5</v>
      </c>
      <c r="F1318" s="3">
        <v>2.34</v>
      </c>
      <c r="G1318" s="3">
        <v>1.0</v>
      </c>
      <c r="H1318" s="3">
        <v>9531.0</v>
      </c>
      <c r="I1318" s="2"/>
      <c r="J1318" s="2"/>
    </row>
    <row r="1319">
      <c r="A1319" s="1" t="s">
        <v>1796</v>
      </c>
      <c r="B1319" s="3">
        <v>5.84</v>
      </c>
      <c r="C1319" s="3" t="s">
        <v>59</v>
      </c>
      <c r="D1319" s="3" t="s">
        <v>26</v>
      </c>
      <c r="E1319" s="3">
        <v>26.65</v>
      </c>
      <c r="F1319" s="3">
        <v>2.28</v>
      </c>
      <c r="G1319" s="3">
        <v>98.0</v>
      </c>
      <c r="H1319" s="3">
        <v>9527.0</v>
      </c>
      <c r="I1319" s="2"/>
      <c r="J1319" s="2"/>
    </row>
    <row r="1320">
      <c r="A1320" s="1" t="s">
        <v>1797</v>
      </c>
      <c r="B1320" s="3">
        <v>5.41</v>
      </c>
      <c r="C1320" s="3" t="s">
        <v>1530</v>
      </c>
      <c r="D1320" s="3" t="s">
        <v>26</v>
      </c>
      <c r="E1320" s="3">
        <v>259.7</v>
      </c>
      <c r="F1320" s="3">
        <v>2.14</v>
      </c>
      <c r="G1320" s="3">
        <v>94.0</v>
      </c>
      <c r="H1320" s="3">
        <v>9527.0</v>
      </c>
      <c r="I1320" s="2"/>
      <c r="J1320" s="2"/>
    </row>
    <row r="1321">
      <c r="A1321" s="1" t="s">
        <v>1798</v>
      </c>
      <c r="B1321" s="3">
        <v>4.82</v>
      </c>
      <c r="C1321" s="3" t="s">
        <v>828</v>
      </c>
      <c r="D1321" s="3" t="s">
        <v>26</v>
      </c>
      <c r="E1321" s="3">
        <v>258.95</v>
      </c>
      <c r="F1321" s="3">
        <v>2.0</v>
      </c>
      <c r="G1321" s="3">
        <v>89.0</v>
      </c>
      <c r="H1321" s="3">
        <v>9527.0</v>
      </c>
      <c r="I1321" s="2"/>
      <c r="J1321" s="2"/>
    </row>
    <row r="1322">
      <c r="A1322" s="1" t="s">
        <v>1799</v>
      </c>
      <c r="B1322" s="3">
        <v>4.16</v>
      </c>
      <c r="C1322" s="3">
        <v>95.7</v>
      </c>
      <c r="D1322" s="3" t="s">
        <v>1800</v>
      </c>
      <c r="E1322" s="3">
        <v>4.0</v>
      </c>
      <c r="F1322" s="3">
        <v>256.8</v>
      </c>
      <c r="G1322" s="3">
        <v>1.93</v>
      </c>
      <c r="H1322" s="3">
        <v>84.0</v>
      </c>
      <c r="I1322" s="3">
        <v>9531.0</v>
      </c>
      <c r="J1322" s="2"/>
    </row>
    <row r="1323">
      <c r="A1323" s="1" t="s">
        <v>1801</v>
      </c>
      <c r="B1323" s="3">
        <v>5.3</v>
      </c>
      <c r="C1323" s="3">
        <v>92.25</v>
      </c>
      <c r="D1323" s="3">
        <v>182.0</v>
      </c>
      <c r="E1323" s="3">
        <v>501.86</v>
      </c>
      <c r="F1323" s="3">
        <v>7.0</v>
      </c>
      <c r="G1323" s="3">
        <v>257.4</v>
      </c>
      <c r="H1323" s="3">
        <v>1.59</v>
      </c>
      <c r="I1323" s="3">
        <v>85.0</v>
      </c>
      <c r="J1323" s="3">
        <v>9535.0</v>
      </c>
    </row>
    <row r="1324">
      <c r="A1324" s="1" t="s">
        <v>1802</v>
      </c>
      <c r="B1324" s="3">
        <v>9.17</v>
      </c>
      <c r="C1324" s="3">
        <v>71.4</v>
      </c>
      <c r="D1324" s="3">
        <v>373.0</v>
      </c>
      <c r="E1324" s="3">
        <v>702.13</v>
      </c>
      <c r="F1324" s="3">
        <v>98.0</v>
      </c>
      <c r="G1324" s="3">
        <v>266.1</v>
      </c>
      <c r="H1324" s="3">
        <v>1.86</v>
      </c>
      <c r="I1324" s="3">
        <v>96.0</v>
      </c>
      <c r="J1324" s="3">
        <v>9536.0</v>
      </c>
    </row>
    <row r="1325">
      <c r="A1325" s="1" t="s">
        <v>1803</v>
      </c>
      <c r="B1325" s="3">
        <v>11.87</v>
      </c>
      <c r="C1325" s="3">
        <v>57.65</v>
      </c>
      <c r="D1325" s="3">
        <v>533.0</v>
      </c>
      <c r="E1325" s="3">
        <v>795.93</v>
      </c>
      <c r="F1325" s="3">
        <v>114.0</v>
      </c>
      <c r="G1325" s="3">
        <v>268.5</v>
      </c>
      <c r="H1325" s="3">
        <v>2.41</v>
      </c>
      <c r="I1325" s="3">
        <v>117.0</v>
      </c>
      <c r="J1325" s="3">
        <v>9534.0</v>
      </c>
    </row>
    <row r="1326">
      <c r="A1326" s="1" t="s">
        <v>1804</v>
      </c>
      <c r="B1326" s="3">
        <v>14.11</v>
      </c>
      <c r="C1326" s="3">
        <v>5.1</v>
      </c>
      <c r="D1326" s="3">
        <v>654.0</v>
      </c>
      <c r="E1326" s="3">
        <v>879.88</v>
      </c>
      <c r="F1326" s="3">
        <v>11.0</v>
      </c>
      <c r="G1326" s="3">
        <v>275.0</v>
      </c>
      <c r="H1326" s="3">
        <v>3.3</v>
      </c>
      <c r="I1326" s="3">
        <v>134.0</v>
      </c>
      <c r="J1326" s="3">
        <v>9529.0</v>
      </c>
    </row>
    <row r="1327">
      <c r="A1327" s="1" t="s">
        <v>1805</v>
      </c>
      <c r="B1327" s="3">
        <v>15.64</v>
      </c>
      <c r="C1327" s="3">
        <v>46.75</v>
      </c>
      <c r="D1327" s="3">
        <v>699.0</v>
      </c>
      <c r="E1327" s="3">
        <v>871.51</v>
      </c>
      <c r="F1327" s="3">
        <v>123.0</v>
      </c>
      <c r="G1327" s="3">
        <v>28.8</v>
      </c>
      <c r="H1327" s="3">
        <v>3.17</v>
      </c>
      <c r="I1327" s="3">
        <v>142.0</v>
      </c>
      <c r="J1327" s="3">
        <v>9524.0</v>
      </c>
    </row>
    <row r="1328">
      <c r="A1328" s="1" t="s">
        <v>1806</v>
      </c>
      <c r="B1328" s="3">
        <v>16.63</v>
      </c>
      <c r="C1328" s="3">
        <v>43.65</v>
      </c>
      <c r="D1328" s="3">
        <v>698.0</v>
      </c>
      <c r="E1328" s="3">
        <v>907.14</v>
      </c>
      <c r="F1328" s="3">
        <v>107.0</v>
      </c>
      <c r="G1328" s="3">
        <v>285.25</v>
      </c>
      <c r="H1328" s="3">
        <v>3.1</v>
      </c>
      <c r="I1328" s="3">
        <v>144.0</v>
      </c>
      <c r="J1328" s="3">
        <v>9514.0</v>
      </c>
    </row>
    <row r="1329">
      <c r="A1329" s="1" t="s">
        <v>1807</v>
      </c>
      <c r="B1329" s="3">
        <v>17.19</v>
      </c>
      <c r="C1329" s="3">
        <v>42.15</v>
      </c>
      <c r="D1329" s="3">
        <v>619.0</v>
      </c>
      <c r="E1329" s="3">
        <v>866.88</v>
      </c>
      <c r="F1329" s="3">
        <v>107.0</v>
      </c>
      <c r="G1329" s="3">
        <v>288.15</v>
      </c>
      <c r="H1329" s="3">
        <v>3.3</v>
      </c>
      <c r="I1329" s="3">
        <v>144.0</v>
      </c>
      <c r="J1329" s="3">
        <v>9504.0</v>
      </c>
    </row>
    <row r="1330">
      <c r="A1330" s="1" t="s">
        <v>1808</v>
      </c>
      <c r="B1330" s="3">
        <v>17.42</v>
      </c>
      <c r="C1330" s="3">
        <v>4.75</v>
      </c>
      <c r="D1330" s="3">
        <v>482.0</v>
      </c>
      <c r="E1330" s="3">
        <v>785.56</v>
      </c>
      <c r="F1330" s="3">
        <v>103.0</v>
      </c>
      <c r="G1330" s="3">
        <v>29.1</v>
      </c>
      <c r="H1330" s="3">
        <v>3.3</v>
      </c>
      <c r="I1330" s="3">
        <v>142.0</v>
      </c>
      <c r="J1330" s="3">
        <v>9499.0</v>
      </c>
    </row>
    <row r="1331">
      <c r="A1331" s="1" t="s">
        <v>1809</v>
      </c>
      <c r="B1331" s="3">
        <v>17.23</v>
      </c>
      <c r="C1331" s="3">
        <v>42.15</v>
      </c>
      <c r="D1331" s="3">
        <v>307.0</v>
      </c>
      <c r="E1331" s="3">
        <v>657.97</v>
      </c>
      <c r="F1331" s="3">
        <v>87.0</v>
      </c>
      <c r="G1331" s="3">
        <v>289.9</v>
      </c>
      <c r="H1331" s="3">
        <v>2.97</v>
      </c>
      <c r="I1331" s="3">
        <v>142.0</v>
      </c>
      <c r="J1331" s="3">
        <v>9494.0</v>
      </c>
    </row>
    <row r="1332">
      <c r="A1332" s="1" t="s">
        <v>1810</v>
      </c>
      <c r="B1332" s="3">
        <v>16.49</v>
      </c>
      <c r="C1332" s="3">
        <v>43.65</v>
      </c>
      <c r="D1332" s="3">
        <v>105.0</v>
      </c>
      <c r="E1332" s="3">
        <v>306.83</v>
      </c>
      <c r="F1332" s="3">
        <v>57.0</v>
      </c>
      <c r="G1332" s="3">
        <v>288.95</v>
      </c>
      <c r="H1332" s="3">
        <v>2.34</v>
      </c>
      <c r="I1332" s="3">
        <v>14.0</v>
      </c>
      <c r="J1332" s="3">
        <v>9494.0</v>
      </c>
    </row>
    <row r="1333">
      <c r="A1333" s="1" t="s">
        <v>1811</v>
      </c>
      <c r="B1333" s="3">
        <v>14.53</v>
      </c>
      <c r="C1333" s="3" t="s">
        <v>1812</v>
      </c>
      <c r="D1333" s="3" t="s">
        <v>26</v>
      </c>
      <c r="E1333" s="3">
        <v>285.85</v>
      </c>
      <c r="F1333" s="3">
        <v>2.14</v>
      </c>
      <c r="G1333" s="3">
        <v>129.0</v>
      </c>
      <c r="H1333" s="3">
        <v>9493.0</v>
      </c>
      <c r="I1333" s="2"/>
      <c r="J1333" s="2"/>
    </row>
    <row r="1334">
      <c r="A1334" s="1" t="s">
        <v>1813</v>
      </c>
      <c r="B1334" s="3">
        <v>12.49</v>
      </c>
      <c r="C1334" s="3" t="s">
        <v>1465</v>
      </c>
      <c r="D1334" s="3" t="s">
        <v>26</v>
      </c>
      <c r="E1334" s="3">
        <v>28.5</v>
      </c>
      <c r="F1334" s="3">
        <v>2.28</v>
      </c>
      <c r="G1334" s="3">
        <v>106.0</v>
      </c>
      <c r="H1334" s="3">
        <v>9494.0</v>
      </c>
      <c r="I1334" s="2"/>
      <c r="J1334" s="2"/>
    </row>
    <row r="1335">
      <c r="A1335" s="1" t="s">
        <v>1814</v>
      </c>
      <c r="B1335" s="3">
        <v>11.1</v>
      </c>
      <c r="C1335" s="3" t="s">
        <v>1437</v>
      </c>
      <c r="D1335" s="3" t="s">
        <v>26</v>
      </c>
      <c r="E1335" s="3">
        <v>277.5</v>
      </c>
      <c r="F1335" s="3">
        <v>2.62</v>
      </c>
      <c r="G1335" s="3">
        <v>102.0</v>
      </c>
      <c r="H1335" s="3">
        <v>9496.0</v>
      </c>
      <c r="I1335" s="2"/>
      <c r="J1335" s="2"/>
    </row>
    <row r="1336">
      <c r="A1336" s="1" t="s">
        <v>1815</v>
      </c>
      <c r="B1336" s="3">
        <v>10.6</v>
      </c>
      <c r="C1336" s="3" t="s">
        <v>152</v>
      </c>
      <c r="D1336" s="3" t="s">
        <v>26</v>
      </c>
      <c r="E1336" s="3">
        <v>273.45</v>
      </c>
      <c r="F1336" s="3">
        <v>2.62</v>
      </c>
      <c r="G1336" s="3">
        <v>103.0</v>
      </c>
      <c r="H1336" s="3">
        <v>9497.0</v>
      </c>
      <c r="I1336" s="2"/>
      <c r="J1336" s="2"/>
    </row>
    <row r="1337">
      <c r="A1337" s="1" t="s">
        <v>1816</v>
      </c>
      <c r="B1337" s="3">
        <v>9.14</v>
      </c>
      <c r="C1337" s="3" t="s">
        <v>1817</v>
      </c>
      <c r="D1337" s="3" t="s">
        <v>26</v>
      </c>
      <c r="E1337" s="3">
        <v>27.35</v>
      </c>
      <c r="F1337" s="3">
        <v>2.41</v>
      </c>
      <c r="G1337" s="3">
        <v>102.0</v>
      </c>
      <c r="H1337" s="3">
        <v>9499.0</v>
      </c>
      <c r="I1337" s="2"/>
      <c r="J1337" s="2"/>
    </row>
    <row r="1338">
      <c r="A1338" s="1" t="s">
        <v>1818</v>
      </c>
      <c r="B1338" s="3">
        <v>8.19</v>
      </c>
      <c r="C1338" s="3" t="s">
        <v>1527</v>
      </c>
      <c r="D1338" s="3" t="s">
        <v>26</v>
      </c>
      <c r="E1338" s="3">
        <v>266.3</v>
      </c>
      <c r="F1338" s="3">
        <v>2.14</v>
      </c>
      <c r="G1338" s="3">
        <v>99.0</v>
      </c>
      <c r="H1338" s="3">
        <v>9496.0</v>
      </c>
      <c r="I1338" s="2"/>
      <c r="J1338" s="2"/>
    </row>
    <row r="1339">
      <c r="A1339" s="1" t="s">
        <v>1819</v>
      </c>
      <c r="B1339" s="3">
        <v>7.23</v>
      </c>
      <c r="C1339" s="3" t="s">
        <v>1608</v>
      </c>
      <c r="D1339" s="3" t="s">
        <v>26</v>
      </c>
      <c r="E1339" s="3">
        <v>263.4</v>
      </c>
      <c r="F1339" s="3">
        <v>2.0</v>
      </c>
      <c r="G1339" s="3">
        <v>95.0</v>
      </c>
      <c r="H1339" s="3">
        <v>9498.0</v>
      </c>
      <c r="I1339" s="2"/>
      <c r="J1339" s="2"/>
    </row>
    <row r="1340">
      <c r="A1340" s="1" t="s">
        <v>1820</v>
      </c>
      <c r="B1340" s="3">
        <v>6.26</v>
      </c>
      <c r="C1340" s="3" t="s">
        <v>1298</v>
      </c>
      <c r="D1340" s="3" t="s">
        <v>26</v>
      </c>
      <c r="E1340" s="3">
        <v>261.95</v>
      </c>
      <c r="F1340" s="3">
        <v>1.93</v>
      </c>
      <c r="G1340" s="3">
        <v>93.0</v>
      </c>
      <c r="H1340" s="3">
        <v>9492.0</v>
      </c>
      <c r="I1340" s="2"/>
      <c r="J1340" s="2"/>
    </row>
    <row r="1341">
      <c r="A1341" s="1" t="s">
        <v>1821</v>
      </c>
      <c r="B1341" s="3">
        <v>5.36</v>
      </c>
      <c r="C1341" s="3" t="s">
        <v>1530</v>
      </c>
      <c r="D1341" s="3" t="s">
        <v>26</v>
      </c>
      <c r="E1341" s="3">
        <v>26.65</v>
      </c>
      <c r="F1341" s="3">
        <v>1.86</v>
      </c>
      <c r="G1341" s="3">
        <v>93.0</v>
      </c>
      <c r="H1341" s="3">
        <v>9488.0</v>
      </c>
      <c r="I1341" s="2"/>
      <c r="J1341" s="2"/>
    </row>
    <row r="1342">
      <c r="A1342" s="1" t="s">
        <v>1822</v>
      </c>
      <c r="B1342" s="3">
        <v>4.57</v>
      </c>
      <c r="C1342" s="3" t="s">
        <v>688</v>
      </c>
      <c r="D1342" s="3" t="s">
        <v>26</v>
      </c>
      <c r="E1342" s="3">
        <v>26.5</v>
      </c>
      <c r="F1342" s="3">
        <v>1.86</v>
      </c>
      <c r="G1342" s="3">
        <v>93.0</v>
      </c>
      <c r="H1342" s="3">
        <v>9482.0</v>
      </c>
      <c r="I1342" s="2"/>
      <c r="J1342" s="2"/>
    </row>
    <row r="1343">
      <c r="A1343" s="1" t="s">
        <v>1823</v>
      </c>
      <c r="B1343" s="3">
        <v>3.98</v>
      </c>
      <c r="C1343" s="3" t="s">
        <v>1481</v>
      </c>
      <c r="D1343" s="3" t="s">
        <v>26</v>
      </c>
      <c r="E1343" s="3">
        <v>259.15</v>
      </c>
      <c r="F1343" s="3">
        <v>1.79</v>
      </c>
      <c r="G1343" s="3">
        <v>93.0</v>
      </c>
      <c r="H1343" s="3">
        <v>9481.0</v>
      </c>
      <c r="I1343" s="2"/>
      <c r="J1343" s="2"/>
    </row>
    <row r="1344">
      <c r="A1344" s="1" t="s">
        <v>1824</v>
      </c>
      <c r="B1344" s="3">
        <v>3.41</v>
      </c>
      <c r="C1344" s="3" t="s">
        <v>1825</v>
      </c>
      <c r="D1344" s="3" t="s">
        <v>26</v>
      </c>
      <c r="E1344" s="3">
        <v>258.35</v>
      </c>
      <c r="F1344" s="3">
        <v>1.72</v>
      </c>
      <c r="G1344" s="3">
        <v>92.0</v>
      </c>
      <c r="H1344" s="3">
        <v>9482.0</v>
      </c>
      <c r="I1344" s="2"/>
      <c r="J1344" s="2"/>
    </row>
    <row r="1345">
      <c r="A1345" s="1" t="s">
        <v>1826</v>
      </c>
      <c r="B1345" s="3">
        <v>3.11</v>
      </c>
      <c r="C1345" s="3" t="s">
        <v>690</v>
      </c>
      <c r="D1345" s="3" t="s">
        <v>26</v>
      </c>
      <c r="E1345" s="3">
        <v>256.6</v>
      </c>
      <c r="F1345" s="3">
        <v>1.59</v>
      </c>
      <c r="G1345" s="3">
        <v>85.0</v>
      </c>
      <c r="H1345" s="3">
        <v>9483.0</v>
      </c>
      <c r="I1345" s="2"/>
      <c r="J1345" s="2"/>
    </row>
    <row r="1346">
      <c r="A1346" s="1" t="s">
        <v>1827</v>
      </c>
      <c r="B1346" s="3">
        <v>3.57</v>
      </c>
      <c r="C1346" s="3">
        <v>85.45</v>
      </c>
      <c r="D1346" s="3" t="s">
        <v>812</v>
      </c>
      <c r="E1346" s="3">
        <v>2.0</v>
      </c>
      <c r="F1346" s="3">
        <v>26.1</v>
      </c>
      <c r="G1346" s="3">
        <v>1.38</v>
      </c>
      <c r="H1346" s="3">
        <v>97.0</v>
      </c>
      <c r="I1346" s="3">
        <v>9488.0</v>
      </c>
      <c r="J1346" s="2"/>
    </row>
    <row r="1347">
      <c r="A1347" s="1" t="s">
        <v>1828</v>
      </c>
      <c r="B1347" s="3">
        <v>5.0</v>
      </c>
      <c r="C1347" s="3">
        <v>85.55</v>
      </c>
      <c r="D1347" s="3">
        <v>13.0</v>
      </c>
      <c r="E1347" s="3">
        <v>131.61</v>
      </c>
      <c r="F1347" s="3">
        <v>1.0</v>
      </c>
      <c r="G1347" s="3">
        <v>26.65</v>
      </c>
      <c r="H1347" s="3">
        <v>1.3</v>
      </c>
      <c r="I1347" s="3">
        <v>91.0</v>
      </c>
      <c r="J1347" s="3">
        <v>9493.0</v>
      </c>
    </row>
    <row r="1348">
      <c r="A1348" s="1" t="s">
        <v>1829</v>
      </c>
      <c r="B1348" s="3">
        <v>8.91</v>
      </c>
      <c r="C1348" s="3">
        <v>68.8</v>
      </c>
      <c r="D1348" s="3">
        <v>353.0</v>
      </c>
      <c r="E1348" s="3">
        <v>569.91</v>
      </c>
      <c r="F1348" s="3">
        <v>127.0</v>
      </c>
      <c r="G1348" s="3" t="s">
        <v>1830</v>
      </c>
      <c r="H1348" s="3">
        <v>96.0</v>
      </c>
      <c r="I1348" s="3">
        <v>9497.0</v>
      </c>
      <c r="J1348" s="2"/>
    </row>
    <row r="1349">
      <c r="A1349" s="1" t="s">
        <v>1831</v>
      </c>
      <c r="B1349" s="3">
        <v>11.53</v>
      </c>
      <c r="C1349" s="3">
        <v>59.7</v>
      </c>
      <c r="D1349" s="3">
        <v>498.0</v>
      </c>
      <c r="E1349" s="3">
        <v>621.4</v>
      </c>
      <c r="F1349" s="3">
        <v>168.0</v>
      </c>
      <c r="G1349" s="3" t="s">
        <v>1832</v>
      </c>
      <c r="H1349" s="3">
        <v>104.0</v>
      </c>
      <c r="I1349" s="3">
        <v>9497.0</v>
      </c>
      <c r="J1349" s="2"/>
    </row>
    <row r="1350">
      <c r="A1350" s="1" t="s">
        <v>1833</v>
      </c>
      <c r="B1350" s="3">
        <v>13.59</v>
      </c>
      <c r="C1350" s="3">
        <v>51.9</v>
      </c>
      <c r="D1350" s="3">
        <v>565.0</v>
      </c>
      <c r="E1350" s="3">
        <v>527.92</v>
      </c>
      <c r="F1350" s="3">
        <v>236.0</v>
      </c>
      <c r="G1350" s="3" t="s">
        <v>1834</v>
      </c>
      <c r="H1350" s="3">
        <v>11.0</v>
      </c>
      <c r="I1350" s="3">
        <v>9495.0</v>
      </c>
      <c r="J1350" s="2"/>
    </row>
    <row r="1351">
      <c r="A1351" s="1" t="s">
        <v>1835</v>
      </c>
      <c r="B1351" s="3">
        <v>15.22</v>
      </c>
      <c r="C1351" s="3">
        <v>52.15</v>
      </c>
      <c r="D1351" s="3">
        <v>599.0</v>
      </c>
      <c r="E1351" s="3">
        <v>503.16</v>
      </c>
      <c r="F1351" s="3">
        <v>264.0</v>
      </c>
      <c r="G1351" s="3" t="s">
        <v>1836</v>
      </c>
      <c r="H1351" s="3">
        <v>103.0</v>
      </c>
      <c r="I1351" s="3">
        <v>9492.0</v>
      </c>
      <c r="J1351" s="2"/>
    </row>
    <row r="1352">
      <c r="A1352" s="1" t="s">
        <v>1837</v>
      </c>
      <c r="B1352" s="3">
        <v>16.32</v>
      </c>
      <c r="C1352" s="3">
        <v>47.0</v>
      </c>
      <c r="D1352" s="3">
        <v>432.0</v>
      </c>
      <c r="E1352" s="3">
        <v>146.29</v>
      </c>
      <c r="F1352" s="3">
        <v>336.0</v>
      </c>
      <c r="G1352" s="3" t="s">
        <v>1838</v>
      </c>
      <c r="H1352" s="3">
        <v>77.0</v>
      </c>
      <c r="I1352" s="3">
        <v>9483.0</v>
      </c>
      <c r="J1352" s="2"/>
    </row>
    <row r="1353">
      <c r="A1353" s="1" t="s">
        <v>1839</v>
      </c>
      <c r="B1353" s="3">
        <v>17.5</v>
      </c>
      <c r="C1353" s="3">
        <v>45.45</v>
      </c>
      <c r="D1353" s="3">
        <v>401.0</v>
      </c>
      <c r="E1353" s="3">
        <v>169.69</v>
      </c>
      <c r="F1353" s="3">
        <v>3.0</v>
      </c>
      <c r="G1353" s="3" t="s">
        <v>1840</v>
      </c>
      <c r="H1353" s="3">
        <v>66.0</v>
      </c>
      <c r="I1353" s="3">
        <v>9476.0</v>
      </c>
      <c r="J1353" s="2"/>
    </row>
    <row r="1354">
      <c r="A1354" s="1" t="s">
        <v>1841</v>
      </c>
      <c r="B1354" s="3">
        <v>17.31</v>
      </c>
      <c r="C1354" s="3">
        <v>43.9</v>
      </c>
      <c r="D1354" s="3">
        <v>186.0</v>
      </c>
      <c r="E1354" s="3">
        <v>8.22</v>
      </c>
      <c r="F1354" s="3">
        <v>182.0</v>
      </c>
      <c r="G1354" s="3" t="s">
        <v>1842</v>
      </c>
      <c r="H1354" s="3">
        <v>64.0</v>
      </c>
      <c r="I1354" s="3">
        <v>9471.0</v>
      </c>
      <c r="J1354" s="2"/>
    </row>
    <row r="1355">
      <c r="A1355" s="1" t="s">
        <v>1843</v>
      </c>
      <c r="B1355" s="3">
        <v>17.32</v>
      </c>
      <c r="C1355" s="3">
        <v>42.3</v>
      </c>
      <c r="D1355" s="3">
        <v>186.0</v>
      </c>
      <c r="E1355" s="3">
        <v>91.59</v>
      </c>
      <c r="F1355" s="3">
        <v>155.0</v>
      </c>
      <c r="G1355" s="3" t="s">
        <v>1844</v>
      </c>
      <c r="H1355" s="3">
        <v>73.0</v>
      </c>
      <c r="I1355" s="3">
        <v>9469.0</v>
      </c>
      <c r="J1355" s="2"/>
    </row>
    <row r="1356">
      <c r="A1356" s="1" t="s">
        <v>1845</v>
      </c>
      <c r="B1356" s="3">
        <v>16.61</v>
      </c>
      <c r="C1356" s="3">
        <v>48.8</v>
      </c>
      <c r="D1356" s="3">
        <v>6.0</v>
      </c>
      <c r="E1356" s="3">
        <v>24.95</v>
      </c>
      <c r="F1356" s="3">
        <v>56.0</v>
      </c>
      <c r="G1356" s="3">
        <v>336.55</v>
      </c>
      <c r="H1356" s="3">
        <v>1.3</v>
      </c>
      <c r="I1356" s="3">
        <v>354.0</v>
      </c>
      <c r="J1356" s="3">
        <v>9469.0</v>
      </c>
    </row>
    <row r="1357">
      <c r="A1357" s="1" t="s">
        <v>1846</v>
      </c>
      <c r="B1357" s="3">
        <v>15.7</v>
      </c>
      <c r="C1357" s="3" t="s">
        <v>1847</v>
      </c>
      <c r="D1357" s="3" t="s">
        <v>26</v>
      </c>
      <c r="E1357" s="3">
        <v>338.5</v>
      </c>
      <c r="F1357" s="3">
        <v>1.66</v>
      </c>
      <c r="G1357" s="3">
        <v>36.0</v>
      </c>
      <c r="H1357" s="3">
        <v>9472.0</v>
      </c>
      <c r="I1357" s="2"/>
      <c r="J1357" s="2"/>
    </row>
    <row r="1358">
      <c r="A1358" s="1" t="s">
        <v>1848</v>
      </c>
      <c r="B1358" s="3">
        <v>12.71</v>
      </c>
      <c r="C1358" s="3" t="s">
        <v>390</v>
      </c>
      <c r="D1358" s="3" t="s">
        <v>26</v>
      </c>
      <c r="E1358" s="3">
        <v>353.75</v>
      </c>
      <c r="F1358" s="3">
        <v>1.86</v>
      </c>
      <c r="G1358" s="3">
        <v>12.0</v>
      </c>
      <c r="H1358" s="3">
        <v>9475.0</v>
      </c>
      <c r="I1358" s="2"/>
      <c r="J1358" s="2"/>
    </row>
    <row r="1359">
      <c r="A1359" s="1" t="s">
        <v>1849</v>
      </c>
      <c r="B1359" s="3">
        <v>12.2</v>
      </c>
      <c r="C1359" s="3" t="s">
        <v>1850</v>
      </c>
      <c r="D1359" s="3" t="s">
        <v>26</v>
      </c>
      <c r="E1359" s="3">
        <v>332.65</v>
      </c>
      <c r="F1359" s="3">
        <v>1.66</v>
      </c>
      <c r="G1359" s="3">
        <v>36.0</v>
      </c>
      <c r="H1359" s="3">
        <v>9477.0</v>
      </c>
      <c r="I1359" s="2"/>
      <c r="J1359" s="2"/>
    </row>
    <row r="1360">
      <c r="A1360" s="1" t="s">
        <v>1851</v>
      </c>
      <c r="B1360" s="3">
        <v>11.52</v>
      </c>
      <c r="C1360" s="3" t="s">
        <v>1243</v>
      </c>
      <c r="D1360" s="3" t="s">
        <v>26</v>
      </c>
      <c r="E1360" s="3">
        <v>329.95</v>
      </c>
      <c r="F1360" s="3">
        <v>1.66</v>
      </c>
      <c r="G1360" s="3">
        <v>66.0</v>
      </c>
      <c r="H1360" s="3">
        <v>9478.0</v>
      </c>
      <c r="I1360" s="2"/>
      <c r="J1360" s="2"/>
    </row>
    <row r="1361">
      <c r="A1361" s="1" t="s">
        <v>1852</v>
      </c>
      <c r="B1361" s="3">
        <v>10.96</v>
      </c>
      <c r="C1361" s="3" t="s">
        <v>1150</v>
      </c>
      <c r="D1361" s="3" t="s">
        <v>26</v>
      </c>
      <c r="E1361" s="3">
        <v>322.2</v>
      </c>
      <c r="F1361" s="3">
        <v>2.0</v>
      </c>
      <c r="G1361" s="3">
        <v>88.0</v>
      </c>
      <c r="H1361" s="3">
        <v>9481.0</v>
      </c>
      <c r="I1361" s="2"/>
      <c r="J1361" s="2"/>
    </row>
    <row r="1362">
      <c r="A1362" s="1" t="s">
        <v>1853</v>
      </c>
      <c r="B1362" s="3">
        <v>10.1</v>
      </c>
      <c r="C1362" s="3" t="s">
        <v>1854</v>
      </c>
      <c r="D1362" s="3" t="s">
        <v>26</v>
      </c>
      <c r="E1362" s="3">
        <v>299.0</v>
      </c>
      <c r="F1362" s="3">
        <v>2.28</v>
      </c>
      <c r="G1362" s="3">
        <v>94.0</v>
      </c>
      <c r="H1362" s="3">
        <v>9481.0</v>
      </c>
      <c r="I1362" s="2"/>
      <c r="J1362" s="2"/>
    </row>
    <row r="1363">
      <c r="A1363" s="1" t="s">
        <v>1855</v>
      </c>
      <c r="B1363" s="3">
        <v>9.36</v>
      </c>
      <c r="C1363" s="3" t="s">
        <v>1048</v>
      </c>
      <c r="D1363" s="3" t="s">
        <v>26</v>
      </c>
      <c r="E1363" s="3">
        <v>288.15</v>
      </c>
      <c r="F1363" s="3">
        <v>2.41</v>
      </c>
      <c r="G1363" s="3">
        <v>95.0</v>
      </c>
      <c r="H1363" s="3">
        <v>9484.0</v>
      </c>
      <c r="I1363" s="2"/>
      <c r="J1363" s="2"/>
    </row>
    <row r="1364">
      <c r="A1364" s="1" t="s">
        <v>1856</v>
      </c>
      <c r="B1364" s="3">
        <v>8.77</v>
      </c>
      <c r="C1364" s="3" t="s">
        <v>1053</v>
      </c>
      <c r="D1364" s="3" t="s">
        <v>26</v>
      </c>
      <c r="E1364" s="3">
        <v>286.9</v>
      </c>
      <c r="F1364" s="3">
        <v>2.41</v>
      </c>
      <c r="G1364" s="3">
        <v>91.0</v>
      </c>
      <c r="H1364" s="3">
        <v>9481.0</v>
      </c>
      <c r="I1364" s="2"/>
      <c r="J1364" s="2"/>
    </row>
    <row r="1365">
      <c r="A1365" s="1" t="s">
        <v>1857</v>
      </c>
      <c r="B1365" s="3">
        <v>8.2</v>
      </c>
      <c r="C1365" s="3" t="s">
        <v>1527</v>
      </c>
      <c r="D1365" s="3" t="s">
        <v>26</v>
      </c>
      <c r="E1365" s="3">
        <v>28.8</v>
      </c>
      <c r="F1365" s="3">
        <v>2.34</v>
      </c>
      <c r="G1365" s="3">
        <v>86.0</v>
      </c>
      <c r="H1365" s="3">
        <v>948.0</v>
      </c>
      <c r="I1365" s="2"/>
      <c r="J1365" s="2"/>
    </row>
    <row r="1366">
      <c r="A1366" s="1" t="s">
        <v>1858</v>
      </c>
      <c r="B1366" s="3">
        <v>7.59</v>
      </c>
      <c r="C1366" s="3" t="s">
        <v>1608</v>
      </c>
      <c r="D1366" s="3" t="s">
        <v>26</v>
      </c>
      <c r="E1366" s="3">
        <v>274.5</v>
      </c>
      <c r="F1366" s="3">
        <v>2.28</v>
      </c>
      <c r="G1366" s="3">
        <v>78.0</v>
      </c>
      <c r="H1366" s="3">
        <v>9479.0</v>
      </c>
      <c r="I1366" s="2"/>
      <c r="J1366" s="2"/>
    </row>
    <row r="1367">
      <c r="A1367" s="1" t="s">
        <v>1859</v>
      </c>
      <c r="B1367" s="3">
        <v>7.6</v>
      </c>
      <c r="C1367" s="3" t="s">
        <v>1860</v>
      </c>
      <c r="D1367" s="3" t="s">
        <v>26</v>
      </c>
      <c r="E1367" s="3">
        <v>271.5</v>
      </c>
      <c r="F1367" s="3">
        <v>2.21</v>
      </c>
      <c r="G1367" s="3">
        <v>7.0</v>
      </c>
      <c r="H1367" s="3">
        <v>9479.0</v>
      </c>
      <c r="I1367" s="2"/>
      <c r="J1367" s="2"/>
    </row>
    <row r="1368">
      <c r="A1368" s="1" t="s">
        <v>1861</v>
      </c>
      <c r="B1368" s="3">
        <v>6.63</v>
      </c>
      <c r="C1368" s="3" t="s">
        <v>686</v>
      </c>
      <c r="D1368" s="3" t="s">
        <v>26</v>
      </c>
      <c r="E1368" s="3">
        <v>269.6</v>
      </c>
      <c r="F1368" s="3">
        <v>2.28</v>
      </c>
      <c r="G1368" s="3">
        <v>65.0</v>
      </c>
      <c r="H1368" s="3">
        <v>948.0</v>
      </c>
      <c r="I1368" s="2"/>
      <c r="J1368" s="2"/>
    </row>
    <row r="1369">
      <c r="A1369" s="1" t="s">
        <v>1862</v>
      </c>
      <c r="B1369" s="3">
        <v>6.36</v>
      </c>
      <c r="C1369" s="3" t="s">
        <v>686</v>
      </c>
      <c r="D1369" s="3" t="s">
        <v>26</v>
      </c>
      <c r="E1369" s="3">
        <v>272.65</v>
      </c>
      <c r="F1369" s="3">
        <v>2.28</v>
      </c>
      <c r="G1369" s="3">
        <v>62.0</v>
      </c>
      <c r="H1369" s="3">
        <v>9481.0</v>
      </c>
      <c r="I1369" s="2"/>
      <c r="J1369" s="2"/>
    </row>
    <row r="1370">
      <c r="A1370" s="1" t="s">
        <v>1863</v>
      </c>
      <c r="B1370" s="3">
        <v>6.53</v>
      </c>
      <c r="C1370" s="3">
        <v>85.7</v>
      </c>
      <c r="D1370" s="3">
        <v>1.0</v>
      </c>
      <c r="E1370" s="3">
        <v>23.99</v>
      </c>
      <c r="F1370" s="3">
        <v>9.0</v>
      </c>
      <c r="G1370" s="3">
        <v>27.55</v>
      </c>
      <c r="H1370" s="3">
        <v>2.34</v>
      </c>
      <c r="I1370" s="3">
        <v>66.0</v>
      </c>
      <c r="J1370" s="3">
        <v>9482.0</v>
      </c>
    </row>
    <row r="1371">
      <c r="A1371" s="1" t="s">
        <v>1864</v>
      </c>
      <c r="B1371" s="3">
        <v>7.25</v>
      </c>
      <c r="C1371" s="3">
        <v>79.65</v>
      </c>
      <c r="D1371" s="3">
        <v>138.0</v>
      </c>
      <c r="E1371" s="3">
        <v>154.67</v>
      </c>
      <c r="F1371" s="3">
        <v>102.0</v>
      </c>
      <c r="G1371" s="3">
        <v>271.9</v>
      </c>
      <c r="H1371" s="3">
        <v>2.0</v>
      </c>
      <c r="I1371" s="3">
        <v>66.0</v>
      </c>
      <c r="J1371" s="3">
        <v>9488.0</v>
      </c>
    </row>
    <row r="1372">
      <c r="A1372" s="1" t="s">
        <v>1865</v>
      </c>
      <c r="B1372" s="3">
        <v>9.57</v>
      </c>
      <c r="C1372" s="3">
        <v>71.5</v>
      </c>
      <c r="D1372" s="3">
        <v>307.0</v>
      </c>
      <c r="E1372" s="3">
        <v>326.3</v>
      </c>
      <c r="F1372" s="3">
        <v>176.0</v>
      </c>
      <c r="G1372" s="3">
        <v>273.85</v>
      </c>
      <c r="H1372" s="3">
        <v>2.48</v>
      </c>
      <c r="I1372" s="3">
        <v>73.0</v>
      </c>
      <c r="J1372" s="3">
        <v>9492.0</v>
      </c>
    </row>
    <row r="1373">
      <c r="A1373" s="1" t="s">
        <v>1866</v>
      </c>
      <c r="B1373" s="3">
        <v>11.88</v>
      </c>
      <c r="C1373" s="3">
        <v>62.1</v>
      </c>
      <c r="D1373" s="3">
        <v>461.0</v>
      </c>
      <c r="E1373" s="3">
        <v>451.21</v>
      </c>
      <c r="F1373" s="3">
        <v>219.0</v>
      </c>
      <c r="G1373" s="3">
        <v>279.25</v>
      </c>
      <c r="H1373" s="3">
        <v>2.48</v>
      </c>
      <c r="I1373" s="3">
        <v>78.0</v>
      </c>
      <c r="J1373" s="3">
        <v>9494.0</v>
      </c>
    </row>
    <row r="1374">
      <c r="A1374" s="1" t="s">
        <v>1867</v>
      </c>
      <c r="B1374" s="3">
        <v>14.9</v>
      </c>
      <c r="C1374" s="3">
        <v>53.95</v>
      </c>
      <c r="D1374" s="3">
        <v>604.0</v>
      </c>
      <c r="E1374" s="3">
        <v>646.34</v>
      </c>
      <c r="F1374" s="3">
        <v>198.0</v>
      </c>
      <c r="G1374" s="3">
        <v>288.35</v>
      </c>
      <c r="H1374" s="3">
        <v>2.41</v>
      </c>
      <c r="I1374" s="3">
        <v>82.0</v>
      </c>
      <c r="J1374" s="3">
        <v>9492.0</v>
      </c>
    </row>
    <row r="1375">
      <c r="A1375" s="1" t="s">
        <v>1868</v>
      </c>
      <c r="B1375" s="3">
        <v>15.97</v>
      </c>
      <c r="C1375" s="3">
        <v>46.9</v>
      </c>
      <c r="D1375" s="3">
        <v>683.0</v>
      </c>
      <c r="E1375" s="3">
        <v>772.38</v>
      </c>
      <c r="F1375" s="3">
        <v>165.0</v>
      </c>
      <c r="G1375" s="3">
        <v>291.65</v>
      </c>
      <c r="H1375" s="3">
        <v>2.41</v>
      </c>
      <c r="I1375" s="3">
        <v>85.0</v>
      </c>
      <c r="J1375" s="3">
        <v>9489.0</v>
      </c>
    </row>
    <row r="1376">
      <c r="A1376" s="1" t="s">
        <v>1869</v>
      </c>
      <c r="B1376" s="3">
        <v>17.2</v>
      </c>
      <c r="C1376" s="3">
        <v>42.15</v>
      </c>
      <c r="D1376" s="3">
        <v>675.0</v>
      </c>
      <c r="E1376" s="3">
        <v>783.7</v>
      </c>
      <c r="F1376" s="3">
        <v>157.0</v>
      </c>
      <c r="G1376" s="3">
        <v>297.25</v>
      </c>
      <c r="H1376" s="3">
        <v>2.41</v>
      </c>
      <c r="I1376" s="3">
        <v>88.0</v>
      </c>
      <c r="J1376" s="3">
        <v>9481.0</v>
      </c>
    </row>
    <row r="1377">
      <c r="A1377" s="1" t="s">
        <v>1870</v>
      </c>
      <c r="B1377" s="3">
        <v>17.88</v>
      </c>
      <c r="C1377" s="3">
        <v>39.4</v>
      </c>
      <c r="D1377" s="3">
        <v>518.0</v>
      </c>
      <c r="E1377" s="3">
        <v>445.19</v>
      </c>
      <c r="F1377" s="3">
        <v>251.0</v>
      </c>
      <c r="G1377" s="3">
        <v>298.6</v>
      </c>
      <c r="H1377" s="3">
        <v>2.48</v>
      </c>
      <c r="I1377" s="3">
        <v>88.0</v>
      </c>
      <c r="J1377" s="3">
        <v>9473.0</v>
      </c>
    </row>
    <row r="1378">
      <c r="A1378" s="1" t="s">
        <v>1871</v>
      </c>
      <c r="B1378" s="3">
        <v>18.11</v>
      </c>
      <c r="C1378" s="3">
        <v>39.4</v>
      </c>
      <c r="D1378" s="3">
        <v>43.0</v>
      </c>
      <c r="E1378" s="3">
        <v>5.87</v>
      </c>
      <c r="F1378" s="3">
        <v>184.0</v>
      </c>
      <c r="G1378" s="3">
        <v>299.0</v>
      </c>
      <c r="H1378" s="3">
        <v>2.69</v>
      </c>
      <c r="I1378" s="3">
        <v>84.0</v>
      </c>
      <c r="J1378" s="3">
        <v>9468.0</v>
      </c>
    </row>
    <row r="1379">
      <c r="A1379" s="1" t="s">
        <v>1872</v>
      </c>
      <c r="B1379" s="3">
        <v>17.87</v>
      </c>
      <c r="C1379" s="3">
        <v>37.95</v>
      </c>
      <c r="D1379" s="3">
        <v>314.0</v>
      </c>
      <c r="E1379" s="3">
        <v>656.78</v>
      </c>
      <c r="F1379" s="3">
        <v>89.0</v>
      </c>
      <c r="G1379" s="3">
        <v>304.5</v>
      </c>
      <c r="H1379" s="3">
        <v>2.97</v>
      </c>
      <c r="I1379" s="3">
        <v>78.0</v>
      </c>
      <c r="J1379" s="3">
        <v>9465.0</v>
      </c>
    </row>
    <row r="1380">
      <c r="A1380" s="1" t="s">
        <v>1873</v>
      </c>
      <c r="B1380" s="3">
        <v>17.6</v>
      </c>
      <c r="C1380" s="3">
        <v>4.6</v>
      </c>
      <c r="D1380" s="3">
        <v>85.0</v>
      </c>
      <c r="E1380" s="3">
        <v>109.64</v>
      </c>
      <c r="F1380" s="3">
        <v>67.0</v>
      </c>
      <c r="G1380" s="3">
        <v>301.3</v>
      </c>
      <c r="H1380" s="3">
        <v>2.69</v>
      </c>
      <c r="I1380" s="3">
        <v>67.0</v>
      </c>
      <c r="J1380" s="3">
        <v>9465.0</v>
      </c>
    </row>
    <row r="1381">
      <c r="A1381" s="1" t="s">
        <v>1874</v>
      </c>
      <c r="B1381" s="3">
        <v>15.3</v>
      </c>
      <c r="C1381" s="3" t="s">
        <v>1875</v>
      </c>
      <c r="D1381" s="3" t="s">
        <v>26</v>
      </c>
      <c r="E1381" s="3">
        <v>293.4</v>
      </c>
      <c r="F1381" s="3">
        <v>2.9</v>
      </c>
      <c r="G1381" s="3">
        <v>58.0</v>
      </c>
      <c r="H1381" s="3">
        <v>9469.0</v>
      </c>
      <c r="I1381" s="2"/>
      <c r="J1381" s="2"/>
    </row>
    <row r="1382">
      <c r="A1382" s="1" t="s">
        <v>1876</v>
      </c>
      <c r="B1382" s="3">
        <v>13.55</v>
      </c>
      <c r="C1382" s="3" t="s">
        <v>871</v>
      </c>
      <c r="D1382" s="3" t="s">
        <v>26</v>
      </c>
      <c r="E1382" s="3">
        <v>289.3</v>
      </c>
      <c r="F1382" s="3">
        <v>3.17</v>
      </c>
      <c r="G1382" s="3">
        <v>6.0</v>
      </c>
      <c r="H1382" s="3">
        <v>9473.0</v>
      </c>
      <c r="I1382" s="2"/>
      <c r="J1382" s="2"/>
    </row>
    <row r="1383">
      <c r="A1383" s="1" t="s">
        <v>1877</v>
      </c>
      <c r="B1383" s="3">
        <v>12.35</v>
      </c>
      <c r="C1383" s="3" t="s">
        <v>1465</v>
      </c>
      <c r="D1383" s="3" t="s">
        <v>26</v>
      </c>
      <c r="E1383" s="3">
        <v>285.25</v>
      </c>
      <c r="F1383" s="3">
        <v>3.1</v>
      </c>
      <c r="G1383" s="3">
        <v>68.0</v>
      </c>
      <c r="H1383" s="3">
        <v>9476.0</v>
      </c>
      <c r="I1383" s="2"/>
      <c r="J1383" s="2"/>
    </row>
    <row r="1384">
      <c r="A1384" s="1" t="s">
        <v>1878</v>
      </c>
      <c r="B1384" s="3">
        <v>11.22</v>
      </c>
      <c r="C1384" s="3" t="s">
        <v>1437</v>
      </c>
      <c r="D1384" s="3" t="s">
        <v>26</v>
      </c>
      <c r="E1384" s="3">
        <v>278.1</v>
      </c>
      <c r="F1384" s="3">
        <v>2.76</v>
      </c>
      <c r="G1384" s="3">
        <v>71.0</v>
      </c>
      <c r="H1384" s="3">
        <v>9478.0</v>
      </c>
      <c r="I1384" s="2"/>
      <c r="J1384" s="2"/>
    </row>
    <row r="1385">
      <c r="A1385" s="1" t="s">
        <v>1879</v>
      </c>
      <c r="B1385" s="3">
        <v>10.21</v>
      </c>
      <c r="C1385" s="3" t="s">
        <v>152</v>
      </c>
      <c r="D1385" s="3" t="s">
        <v>26</v>
      </c>
      <c r="E1385" s="3">
        <v>273.5</v>
      </c>
      <c r="F1385" s="3">
        <v>2.55</v>
      </c>
      <c r="G1385" s="3">
        <v>67.0</v>
      </c>
      <c r="H1385" s="3">
        <v>948.0</v>
      </c>
      <c r="I1385" s="2"/>
      <c r="J1385" s="2"/>
    </row>
    <row r="1386">
      <c r="A1386" s="1" t="s">
        <v>1880</v>
      </c>
      <c r="B1386" s="3">
        <v>9.37</v>
      </c>
      <c r="C1386" s="3" t="s">
        <v>1606</v>
      </c>
      <c r="D1386" s="3" t="s">
        <v>26</v>
      </c>
      <c r="E1386" s="3">
        <v>27.35</v>
      </c>
      <c r="F1386" s="3">
        <v>2.48</v>
      </c>
      <c r="G1386" s="3">
        <v>63.0</v>
      </c>
      <c r="H1386" s="3">
        <v>9478.0</v>
      </c>
      <c r="I1386" s="2"/>
      <c r="J1386" s="2"/>
    </row>
    <row r="1387">
      <c r="A1387" s="1" t="s">
        <v>1881</v>
      </c>
      <c r="B1387" s="3">
        <v>8.77</v>
      </c>
      <c r="C1387" s="3" t="s">
        <v>1817</v>
      </c>
      <c r="D1387" s="3" t="s">
        <v>26</v>
      </c>
      <c r="E1387" s="3">
        <v>273.85</v>
      </c>
      <c r="F1387" s="3">
        <v>2.41</v>
      </c>
      <c r="G1387" s="3">
        <v>6.0</v>
      </c>
      <c r="H1387" s="3">
        <v>9477.0</v>
      </c>
      <c r="I1387" s="2"/>
      <c r="J1387" s="2"/>
    </row>
    <row r="1388">
      <c r="A1388" s="1" t="s">
        <v>1882</v>
      </c>
      <c r="B1388" s="3">
        <v>8.29</v>
      </c>
      <c r="C1388" s="3" t="s">
        <v>1327</v>
      </c>
      <c r="D1388" s="3" t="s">
        <v>26</v>
      </c>
      <c r="E1388" s="3">
        <v>273.55</v>
      </c>
      <c r="F1388" s="3">
        <v>2.48</v>
      </c>
      <c r="G1388" s="3">
        <v>58.0</v>
      </c>
      <c r="H1388" s="3">
        <v>9474.0</v>
      </c>
      <c r="I1388" s="2"/>
      <c r="J1388" s="2"/>
    </row>
    <row r="1389">
      <c r="A1389" s="1" t="s">
        <v>1883</v>
      </c>
      <c r="B1389" s="3">
        <v>7.71</v>
      </c>
      <c r="C1389" s="3" t="s">
        <v>1527</v>
      </c>
      <c r="D1389" s="3" t="s">
        <v>26</v>
      </c>
      <c r="E1389" s="3">
        <v>263.95</v>
      </c>
      <c r="F1389" s="3">
        <v>2.41</v>
      </c>
      <c r="G1389" s="3">
        <v>56.0</v>
      </c>
      <c r="H1389" s="3">
        <v>9472.0</v>
      </c>
      <c r="I1389" s="2"/>
      <c r="J1389" s="2"/>
    </row>
    <row r="1390">
      <c r="A1390" s="1" t="s">
        <v>1884</v>
      </c>
      <c r="B1390" s="3">
        <v>7.23</v>
      </c>
      <c r="C1390" s="3" t="s">
        <v>814</v>
      </c>
      <c r="D1390" s="3" t="s">
        <v>26</v>
      </c>
      <c r="E1390" s="3">
        <v>265.3</v>
      </c>
      <c r="F1390" s="3">
        <v>2.48</v>
      </c>
      <c r="G1390" s="3">
        <v>52.0</v>
      </c>
      <c r="H1390" s="3">
        <v>9467.0</v>
      </c>
      <c r="I1390" s="2"/>
      <c r="J1390" s="2"/>
    </row>
    <row r="1391">
      <c r="A1391" s="1" t="s">
        <v>1885</v>
      </c>
      <c r="B1391" s="3">
        <v>6.66</v>
      </c>
      <c r="C1391" s="3" t="s">
        <v>1794</v>
      </c>
      <c r="D1391" s="3" t="s">
        <v>26</v>
      </c>
      <c r="E1391" s="3">
        <v>257.75</v>
      </c>
      <c r="F1391" s="3">
        <v>2.48</v>
      </c>
      <c r="G1391" s="3">
        <v>51.0</v>
      </c>
      <c r="H1391" s="3">
        <v>9465.0</v>
      </c>
      <c r="I1391" s="2"/>
      <c r="J1391" s="2"/>
    </row>
    <row r="1392">
      <c r="A1392" s="1" t="s">
        <v>1886</v>
      </c>
      <c r="B1392" s="3">
        <v>6.24</v>
      </c>
      <c r="C1392" s="3" t="s">
        <v>1887</v>
      </c>
      <c r="D1392" s="3" t="s">
        <v>26</v>
      </c>
      <c r="E1392" s="3">
        <v>261.5</v>
      </c>
      <c r="F1392" s="3">
        <v>2.48</v>
      </c>
      <c r="G1392" s="3">
        <v>5.0</v>
      </c>
      <c r="H1392" s="3">
        <v>9464.0</v>
      </c>
      <c r="I1392" s="2"/>
      <c r="J1392" s="2"/>
    </row>
    <row r="1393">
      <c r="A1393" s="1" t="s">
        <v>1888</v>
      </c>
      <c r="B1393" s="3">
        <v>5.71</v>
      </c>
      <c r="C1393" s="3" t="s">
        <v>1889</v>
      </c>
      <c r="D1393" s="3" t="s">
        <v>26</v>
      </c>
      <c r="E1393" s="3">
        <v>255.5</v>
      </c>
      <c r="F1393" s="3">
        <v>2.41</v>
      </c>
      <c r="G1393" s="3">
        <v>48.0</v>
      </c>
      <c r="H1393" s="3">
        <v>9465.0</v>
      </c>
      <c r="I1393" s="2"/>
      <c r="J1393" s="2"/>
    </row>
    <row r="1394">
      <c r="A1394" s="1" t="s">
        <v>1890</v>
      </c>
      <c r="B1394" s="3">
        <v>5.5</v>
      </c>
      <c r="C1394" s="3">
        <v>88.85</v>
      </c>
      <c r="D1394" s="3" t="s">
        <v>871</v>
      </c>
      <c r="E1394" s="3">
        <v>5.0</v>
      </c>
      <c r="F1394" s="3">
        <v>262.6</v>
      </c>
      <c r="G1394" s="3">
        <v>2.34</v>
      </c>
      <c r="H1394" s="3">
        <v>49.0</v>
      </c>
      <c r="I1394" s="3">
        <v>9466.0</v>
      </c>
      <c r="J1394" s="2"/>
    </row>
    <row r="1395">
      <c r="A1395" s="1" t="s">
        <v>1891</v>
      </c>
      <c r="B1395" s="3">
        <v>6.13</v>
      </c>
      <c r="C1395" s="3">
        <v>82.5</v>
      </c>
      <c r="D1395" s="3">
        <v>79.0</v>
      </c>
      <c r="E1395" s="3">
        <v>4.21</v>
      </c>
      <c r="F1395" s="3">
        <v>78.0</v>
      </c>
      <c r="G1395" s="3">
        <v>264.35</v>
      </c>
      <c r="H1395" s="3">
        <v>2.14</v>
      </c>
      <c r="I1395" s="3">
        <v>49.0</v>
      </c>
      <c r="J1395" s="3">
        <v>947.0</v>
      </c>
    </row>
    <row r="1396">
      <c r="A1396" s="1" t="s">
        <v>1892</v>
      </c>
      <c r="B1396" s="3">
        <v>8.35</v>
      </c>
      <c r="C1396" s="3">
        <v>66.15</v>
      </c>
      <c r="D1396" s="3">
        <v>213.0</v>
      </c>
      <c r="E1396" s="3">
        <v>61.51</v>
      </c>
      <c r="F1396" s="3">
        <v>188.0</v>
      </c>
      <c r="G1396" s="3">
        <v>26.65</v>
      </c>
      <c r="H1396" s="3">
        <v>2.69</v>
      </c>
      <c r="I1396" s="3">
        <v>57.0</v>
      </c>
      <c r="J1396" s="3">
        <v>9471.0</v>
      </c>
    </row>
    <row r="1397">
      <c r="A1397" s="1" t="s">
        <v>1893</v>
      </c>
      <c r="B1397" s="3">
        <v>10.64</v>
      </c>
      <c r="C1397" s="3">
        <v>55.15</v>
      </c>
      <c r="D1397" s="3">
        <v>428.0</v>
      </c>
      <c r="E1397" s="3">
        <v>315.89</v>
      </c>
      <c r="F1397" s="3">
        <v>257.0</v>
      </c>
      <c r="G1397" s="3">
        <v>262.8</v>
      </c>
      <c r="H1397" s="3">
        <v>2.83</v>
      </c>
      <c r="I1397" s="3">
        <v>63.0</v>
      </c>
      <c r="J1397" s="3">
        <v>9467.0</v>
      </c>
    </row>
    <row r="1398">
      <c r="A1398" s="1" t="s">
        <v>1894</v>
      </c>
      <c r="B1398" s="3">
        <v>12.99</v>
      </c>
      <c r="C1398" s="3">
        <v>42.8</v>
      </c>
      <c r="D1398" s="3">
        <v>65.0</v>
      </c>
      <c r="E1398" s="3">
        <v>777.11</v>
      </c>
      <c r="F1398" s="3">
        <v>158.0</v>
      </c>
      <c r="G1398" s="3">
        <v>259.5</v>
      </c>
      <c r="H1398" s="3">
        <v>2.9</v>
      </c>
      <c r="I1398" s="3">
        <v>68.0</v>
      </c>
      <c r="J1398" s="3">
        <v>9464.0</v>
      </c>
    </row>
    <row r="1399">
      <c r="A1399" s="1" t="s">
        <v>1895</v>
      </c>
      <c r="B1399" s="3">
        <v>14.86</v>
      </c>
      <c r="C1399" s="3">
        <v>37.15</v>
      </c>
      <c r="D1399" s="3">
        <v>717.0</v>
      </c>
      <c r="E1399" s="3">
        <v>857.1</v>
      </c>
      <c r="F1399" s="3">
        <v>138.0</v>
      </c>
      <c r="G1399" s="3">
        <v>267.25</v>
      </c>
      <c r="H1399" s="3">
        <v>2.97</v>
      </c>
      <c r="I1399" s="3">
        <v>7.0</v>
      </c>
      <c r="J1399" s="3">
        <v>9459.0</v>
      </c>
    </row>
    <row r="1400">
      <c r="A1400" s="1" t="s">
        <v>1896</v>
      </c>
      <c r="B1400" s="3">
        <v>16.12</v>
      </c>
      <c r="C1400" s="3">
        <v>33.35</v>
      </c>
      <c r="D1400" s="3">
        <v>708.0</v>
      </c>
      <c r="E1400" s="3">
        <v>869.77</v>
      </c>
      <c r="F1400" s="3">
        <v>129.0</v>
      </c>
      <c r="G1400" s="3">
        <v>27.95</v>
      </c>
      <c r="H1400" s="3">
        <v>2.9</v>
      </c>
      <c r="I1400" s="3">
        <v>72.0</v>
      </c>
      <c r="J1400" s="3">
        <v>945.0</v>
      </c>
    </row>
    <row r="1401">
      <c r="A1401" s="1" t="s">
        <v>1897</v>
      </c>
      <c r="B1401" s="3">
        <v>16.93</v>
      </c>
      <c r="C1401" s="3">
        <v>29.95</v>
      </c>
      <c r="D1401" s="3">
        <v>629.0</v>
      </c>
      <c r="E1401" s="3">
        <v>827.43</v>
      </c>
      <c r="F1401" s="3">
        <v>129.0</v>
      </c>
      <c r="G1401" s="3">
        <v>273.85</v>
      </c>
      <c r="H1401" s="3">
        <v>2.9</v>
      </c>
      <c r="I1401" s="3">
        <v>68.0</v>
      </c>
      <c r="J1401" s="3">
        <v>9442.0</v>
      </c>
    </row>
    <row r="1402">
      <c r="A1402" s="1" t="s">
        <v>1898</v>
      </c>
      <c r="B1402" s="3">
        <v>17.24</v>
      </c>
      <c r="C1402" s="3">
        <v>29.95</v>
      </c>
      <c r="D1402" s="3">
        <v>485.0</v>
      </c>
      <c r="E1402" s="3">
        <v>706.41</v>
      </c>
      <c r="F1402" s="3">
        <v>135.0</v>
      </c>
      <c r="G1402" s="3">
        <v>277.5</v>
      </c>
      <c r="H1402" s="3">
        <v>3.3</v>
      </c>
      <c r="I1402" s="3">
        <v>66.0</v>
      </c>
      <c r="J1402" s="3">
        <v>9435.0</v>
      </c>
    </row>
    <row r="1403">
      <c r="A1403" s="1" t="s">
        <v>1899</v>
      </c>
      <c r="B1403" s="3">
        <v>17.6</v>
      </c>
      <c r="C1403" s="3">
        <v>29.95</v>
      </c>
      <c r="D1403" s="3">
        <v>32.0</v>
      </c>
      <c r="E1403" s="3">
        <v>643.28</v>
      </c>
      <c r="F1403" s="3">
        <v>97.0</v>
      </c>
      <c r="G1403" s="3">
        <v>278.3</v>
      </c>
      <c r="H1403" s="3">
        <v>3.17</v>
      </c>
      <c r="I1403" s="3">
        <v>64.0</v>
      </c>
      <c r="J1403" s="3">
        <v>9431.0</v>
      </c>
    </row>
    <row r="1404">
      <c r="A1404" s="1" t="s">
        <v>1900</v>
      </c>
      <c r="B1404" s="3">
        <v>16.25</v>
      </c>
      <c r="C1404" s="3">
        <v>33.35</v>
      </c>
      <c r="D1404" s="3">
        <v>129.0</v>
      </c>
      <c r="E1404" s="3">
        <v>452.34</v>
      </c>
      <c r="F1404" s="3">
        <v>53.0</v>
      </c>
      <c r="G1404" s="3">
        <v>279.5</v>
      </c>
      <c r="H1404" s="3">
        <v>2.76</v>
      </c>
      <c r="I1404" s="3">
        <v>56.0</v>
      </c>
      <c r="J1404" s="3">
        <v>943.0</v>
      </c>
    </row>
    <row r="1405">
      <c r="A1405" s="1" t="s">
        <v>1901</v>
      </c>
      <c r="B1405" s="3">
        <v>14.27</v>
      </c>
      <c r="C1405" s="3" t="s">
        <v>1902</v>
      </c>
      <c r="D1405" s="3" t="s">
        <v>26</v>
      </c>
      <c r="E1405" s="3">
        <v>278.3</v>
      </c>
      <c r="F1405" s="3">
        <v>2.76</v>
      </c>
      <c r="G1405" s="3">
        <v>47.0</v>
      </c>
      <c r="H1405" s="3">
        <v>9432.0</v>
      </c>
      <c r="I1405" s="2"/>
      <c r="J1405" s="2"/>
    </row>
    <row r="1406">
      <c r="A1406" s="1" t="s">
        <v>1903</v>
      </c>
      <c r="B1406" s="3">
        <v>12.63</v>
      </c>
      <c r="C1406" s="3" t="s">
        <v>1904</v>
      </c>
      <c r="D1406" s="3" t="s">
        <v>26</v>
      </c>
      <c r="E1406" s="3">
        <v>275.0</v>
      </c>
      <c r="F1406" s="3">
        <v>2.55</v>
      </c>
      <c r="G1406" s="3">
        <v>55.0</v>
      </c>
      <c r="H1406" s="3">
        <v>9429.0</v>
      </c>
      <c r="I1406" s="2"/>
      <c r="J1406" s="2"/>
    </row>
    <row r="1407">
      <c r="A1407" s="1" t="s">
        <v>1905</v>
      </c>
      <c r="B1407" s="3">
        <v>11.35</v>
      </c>
      <c r="C1407" s="3" t="s">
        <v>1906</v>
      </c>
      <c r="D1407" s="3" t="s">
        <v>26</v>
      </c>
      <c r="E1407" s="3">
        <v>271.3</v>
      </c>
      <c r="F1407" s="3">
        <v>2.55</v>
      </c>
      <c r="G1407" s="3">
        <v>63.0</v>
      </c>
      <c r="H1407" s="3">
        <v>943.0</v>
      </c>
      <c r="I1407" s="2"/>
      <c r="J1407" s="2"/>
    </row>
    <row r="1408">
      <c r="A1408" s="1" t="s">
        <v>1907</v>
      </c>
      <c r="B1408" s="3">
        <v>10.28</v>
      </c>
      <c r="C1408" s="3" t="s">
        <v>1908</v>
      </c>
      <c r="D1408" s="3" t="s">
        <v>26</v>
      </c>
      <c r="E1408" s="3">
        <v>266.85</v>
      </c>
      <c r="F1408" s="3">
        <v>2.48</v>
      </c>
      <c r="G1408" s="3">
        <v>69.0</v>
      </c>
      <c r="H1408" s="3">
        <v>9429.0</v>
      </c>
      <c r="I1408" s="2"/>
      <c r="J1408" s="2"/>
    </row>
    <row r="1409">
      <c r="A1409" s="1" t="s">
        <v>1909</v>
      </c>
      <c r="B1409" s="3">
        <v>9.33</v>
      </c>
      <c r="C1409" s="3" t="s">
        <v>1910</v>
      </c>
      <c r="D1409" s="3" t="s">
        <v>26</v>
      </c>
      <c r="E1409" s="3">
        <v>264.95</v>
      </c>
      <c r="F1409" s="3">
        <v>2.34</v>
      </c>
      <c r="G1409" s="3">
        <v>71.0</v>
      </c>
      <c r="H1409" s="3">
        <v>943.0</v>
      </c>
      <c r="I1409" s="2"/>
      <c r="J1409" s="2"/>
    </row>
    <row r="1410">
      <c r="A1410" s="1" t="s">
        <v>1911</v>
      </c>
      <c r="B1410" s="3">
        <v>8.43</v>
      </c>
      <c r="C1410" s="3" t="s">
        <v>1747</v>
      </c>
      <c r="D1410" s="3" t="s">
        <v>26</v>
      </c>
      <c r="E1410" s="3">
        <v>263.4</v>
      </c>
      <c r="F1410" s="3">
        <v>2.28</v>
      </c>
      <c r="G1410" s="3">
        <v>7.0</v>
      </c>
      <c r="H1410" s="3">
        <v>9428.0</v>
      </c>
      <c r="I1410" s="2"/>
      <c r="J1410" s="2"/>
    </row>
    <row r="1411">
      <c r="A1411" s="1" t="s">
        <v>1912</v>
      </c>
      <c r="B1411" s="3">
        <v>7.59</v>
      </c>
      <c r="C1411" s="3" t="s">
        <v>1913</v>
      </c>
      <c r="D1411" s="3" t="s">
        <v>26</v>
      </c>
      <c r="E1411" s="3">
        <v>26.3</v>
      </c>
      <c r="F1411" s="3">
        <v>2.21</v>
      </c>
      <c r="G1411" s="3">
        <v>7.0</v>
      </c>
      <c r="H1411" s="3">
        <v>9428.0</v>
      </c>
      <c r="I1411" s="2"/>
      <c r="J1411" s="2"/>
    </row>
    <row r="1412">
      <c r="A1412" s="1" t="s">
        <v>1914</v>
      </c>
      <c r="B1412" s="3">
        <v>6.8</v>
      </c>
      <c r="C1412" s="3" t="s">
        <v>1915</v>
      </c>
      <c r="D1412" s="3" t="s">
        <v>26</v>
      </c>
      <c r="E1412" s="3">
        <v>257.1</v>
      </c>
      <c r="F1412" s="3">
        <v>2.21</v>
      </c>
      <c r="G1412" s="3">
        <v>72.0</v>
      </c>
      <c r="H1412" s="3">
        <v>9425.0</v>
      </c>
      <c r="I1412" s="2"/>
      <c r="J1412" s="2"/>
    </row>
    <row r="1413">
      <c r="A1413" s="1" t="s">
        <v>1916</v>
      </c>
      <c r="B1413" s="3">
        <v>6.1</v>
      </c>
      <c r="C1413" s="3" t="s">
        <v>1917</v>
      </c>
      <c r="D1413" s="3" t="s">
        <v>26</v>
      </c>
      <c r="E1413" s="3">
        <v>256.5</v>
      </c>
      <c r="F1413" s="3">
        <v>2.14</v>
      </c>
      <c r="G1413" s="3">
        <v>73.0</v>
      </c>
      <c r="H1413" s="3">
        <v>9424.0</v>
      </c>
      <c r="I1413" s="2"/>
      <c r="J1413" s="2"/>
    </row>
    <row r="1414">
      <c r="A1414" s="1" t="s">
        <v>1918</v>
      </c>
      <c r="B1414" s="3">
        <v>5.49</v>
      </c>
      <c r="C1414" s="3" t="s">
        <v>1919</v>
      </c>
      <c r="D1414" s="3" t="s">
        <v>26</v>
      </c>
      <c r="E1414" s="3">
        <v>254.85</v>
      </c>
      <c r="F1414" s="3">
        <v>2.14</v>
      </c>
      <c r="G1414" s="3">
        <v>69.0</v>
      </c>
      <c r="H1414" s="3">
        <v>9418.0</v>
      </c>
      <c r="I1414" s="2"/>
      <c r="J1414" s="2"/>
    </row>
    <row r="1415">
      <c r="A1415" s="1" t="s">
        <v>1920</v>
      </c>
      <c r="B1415" s="3">
        <v>4.89</v>
      </c>
      <c r="C1415" s="3" t="s">
        <v>1762</v>
      </c>
      <c r="D1415" s="3" t="s">
        <v>26</v>
      </c>
      <c r="E1415" s="3">
        <v>254.3</v>
      </c>
      <c r="F1415" s="3">
        <v>2.14</v>
      </c>
      <c r="G1415" s="3">
        <v>68.0</v>
      </c>
      <c r="H1415" s="3">
        <v>9415.0</v>
      </c>
      <c r="I1415" s="2"/>
      <c r="J1415" s="2"/>
    </row>
    <row r="1416">
      <c r="A1416" s="1" t="s">
        <v>1921</v>
      </c>
      <c r="B1416" s="3">
        <v>4.35</v>
      </c>
      <c r="C1416" s="3" t="s">
        <v>1760</v>
      </c>
      <c r="D1416" s="3" t="s">
        <v>26</v>
      </c>
      <c r="E1416" s="3">
        <v>254.85</v>
      </c>
      <c r="F1416" s="3">
        <v>2.7</v>
      </c>
      <c r="G1416" s="3">
        <v>71.0</v>
      </c>
      <c r="H1416" s="3">
        <v>9416.0</v>
      </c>
      <c r="I1416" s="2"/>
      <c r="J1416" s="2"/>
    </row>
    <row r="1417">
      <c r="A1417" s="1" t="s">
        <v>1922</v>
      </c>
      <c r="B1417" s="3">
        <v>3.76</v>
      </c>
      <c r="C1417" s="3" t="s">
        <v>1758</v>
      </c>
      <c r="D1417" s="3" t="s">
        <v>26</v>
      </c>
      <c r="E1417" s="3">
        <v>254.5</v>
      </c>
      <c r="F1417" s="3">
        <v>1.93</v>
      </c>
      <c r="G1417" s="3">
        <v>71.0</v>
      </c>
      <c r="H1417" s="3">
        <v>9416.0</v>
      </c>
      <c r="I1417" s="2"/>
      <c r="J1417" s="2"/>
    </row>
    <row r="1418">
      <c r="A1418" s="1" t="s">
        <v>1923</v>
      </c>
      <c r="B1418" s="3">
        <v>3.2</v>
      </c>
      <c r="C1418" s="3">
        <v>85.4</v>
      </c>
      <c r="D1418" s="3">
        <v>14.0</v>
      </c>
      <c r="E1418" s="3">
        <v>19.54</v>
      </c>
      <c r="F1418" s="3">
        <v>13.0</v>
      </c>
      <c r="G1418" s="3">
        <v>251.0</v>
      </c>
      <c r="H1418" s="3">
        <v>1.66</v>
      </c>
      <c r="I1418" s="3">
        <v>74.0</v>
      </c>
      <c r="J1418" s="3">
        <v>942.0</v>
      </c>
    </row>
    <row r="1419">
      <c r="A1419" s="1" t="s">
        <v>1924</v>
      </c>
      <c r="B1419" s="3">
        <v>4.47</v>
      </c>
      <c r="C1419" s="3">
        <v>88.8</v>
      </c>
      <c r="D1419" s="3">
        <v>208.0</v>
      </c>
      <c r="E1419" s="3">
        <v>577.22</v>
      </c>
      <c r="F1419" s="3">
        <v>68.0</v>
      </c>
      <c r="G1419" s="3">
        <v>251.0</v>
      </c>
      <c r="H1419" s="3">
        <v>1.31</v>
      </c>
      <c r="I1419" s="3">
        <v>8.0</v>
      </c>
      <c r="J1419" s="3">
        <v>9423.0</v>
      </c>
    </row>
    <row r="1420">
      <c r="A1420" s="1" t="s">
        <v>1925</v>
      </c>
      <c r="B1420" s="3">
        <v>8.98</v>
      </c>
      <c r="C1420" s="3">
        <v>66.25</v>
      </c>
      <c r="D1420" s="3">
        <v>404.0</v>
      </c>
      <c r="E1420" s="3">
        <v>768.5</v>
      </c>
      <c r="F1420" s="3">
        <v>88.0</v>
      </c>
      <c r="G1420" s="3">
        <v>254.5</v>
      </c>
      <c r="H1420" s="3">
        <v>1.45</v>
      </c>
      <c r="I1420" s="3">
        <v>1.0</v>
      </c>
      <c r="J1420" s="3">
        <v>9425.0</v>
      </c>
    </row>
    <row r="1421">
      <c r="A1421" s="1" t="s">
        <v>1926</v>
      </c>
      <c r="B1421" s="3">
        <v>11.45</v>
      </c>
      <c r="C1421" s="3">
        <v>57.55</v>
      </c>
      <c r="D1421" s="3">
        <v>575.0</v>
      </c>
      <c r="E1421" s="3">
        <v>882.23</v>
      </c>
      <c r="F1421" s="3">
        <v>93.0</v>
      </c>
      <c r="G1421" s="3">
        <v>259.9</v>
      </c>
      <c r="H1421" s="3">
        <v>1.66</v>
      </c>
      <c r="I1421" s="3">
        <v>12.0</v>
      </c>
      <c r="J1421" s="3">
        <v>9425.0</v>
      </c>
    </row>
    <row r="1422">
      <c r="A1422" s="1" t="s">
        <v>1927</v>
      </c>
      <c r="B1422" s="3">
        <v>13.23</v>
      </c>
      <c r="C1422" s="3">
        <v>49.85</v>
      </c>
      <c r="D1422" s="3">
        <v>678.0</v>
      </c>
      <c r="E1422" s="3">
        <v>89.17</v>
      </c>
      <c r="F1422" s="3">
        <v>11.0</v>
      </c>
      <c r="G1422" s="3">
        <v>273.25</v>
      </c>
      <c r="H1422" s="3">
        <v>1.66</v>
      </c>
      <c r="I1422" s="3">
        <v>127.0</v>
      </c>
      <c r="J1422" s="3">
        <v>9424.0</v>
      </c>
    </row>
    <row r="1423">
      <c r="A1423" s="1" t="s">
        <v>1928</v>
      </c>
      <c r="B1423" s="3">
        <v>14.59</v>
      </c>
      <c r="C1423" s="3">
        <v>46.5</v>
      </c>
      <c r="D1423" s="3">
        <v>639.0</v>
      </c>
      <c r="E1423" s="3">
        <v>574.66</v>
      </c>
      <c r="F1423" s="3">
        <v>248.0</v>
      </c>
      <c r="G1423" s="3">
        <v>282.55</v>
      </c>
      <c r="H1423" s="3">
        <v>1.79</v>
      </c>
      <c r="I1423" s="3">
        <v>123.0</v>
      </c>
      <c r="J1423" s="3">
        <v>942.0</v>
      </c>
    </row>
    <row r="1424">
      <c r="A1424" s="1" t="s">
        <v>1929</v>
      </c>
      <c r="B1424" s="3">
        <v>15.43</v>
      </c>
      <c r="C1424" s="3">
        <v>43.4</v>
      </c>
      <c r="D1424" s="3">
        <v>667.0</v>
      </c>
      <c r="E1424" s="3">
        <v>707.3</v>
      </c>
      <c r="F1424" s="3">
        <v>193.0</v>
      </c>
      <c r="G1424" s="3">
        <v>284.3</v>
      </c>
      <c r="H1424" s="3">
        <v>1.86</v>
      </c>
      <c r="I1424" s="3">
        <v>117.0</v>
      </c>
      <c r="J1424" s="3">
        <v>9412.0</v>
      </c>
    </row>
    <row r="1425">
      <c r="A1425" s="1" t="s">
        <v>1930</v>
      </c>
      <c r="B1425" s="3">
        <v>16.3</v>
      </c>
      <c r="C1425" s="3">
        <v>43.5</v>
      </c>
      <c r="D1425" s="3">
        <v>502.0</v>
      </c>
      <c r="E1425" s="3">
        <v>369.58</v>
      </c>
      <c r="F1425" s="3">
        <v>277.0</v>
      </c>
      <c r="G1425" s="3">
        <v>288.75</v>
      </c>
      <c r="H1425" s="3">
        <v>2.14</v>
      </c>
      <c r="I1425" s="3">
        <v>116.0</v>
      </c>
      <c r="J1425" s="3">
        <v>9402.0</v>
      </c>
    </row>
    <row r="1426">
      <c r="A1426" s="1" t="s">
        <v>1931</v>
      </c>
      <c r="B1426" s="3">
        <v>16.24</v>
      </c>
      <c r="C1426" s="3">
        <v>43.5</v>
      </c>
      <c r="D1426" s="3">
        <v>316.0</v>
      </c>
      <c r="E1426" s="3">
        <v>136.7</v>
      </c>
      <c r="F1426" s="3">
        <v>248.0</v>
      </c>
      <c r="G1426" s="3">
        <v>296.85</v>
      </c>
      <c r="H1426" s="3">
        <v>2.14</v>
      </c>
      <c r="I1426" s="3">
        <v>113.0</v>
      </c>
      <c r="J1426" s="3">
        <v>9397.0</v>
      </c>
    </row>
    <row r="1427">
      <c r="A1427" s="1" t="s">
        <v>1932</v>
      </c>
      <c r="B1427" s="3">
        <v>13.3</v>
      </c>
      <c r="C1427" s="3">
        <v>53.9</v>
      </c>
      <c r="D1427" s="3">
        <v>242.0</v>
      </c>
      <c r="E1427" s="3">
        <v>23.95</v>
      </c>
      <c r="F1427" s="3">
        <v>161.0</v>
      </c>
      <c r="G1427" s="3">
        <v>284.38</v>
      </c>
      <c r="H1427" s="3">
        <v>2.53</v>
      </c>
      <c r="I1427" s="3">
        <v>112.0</v>
      </c>
      <c r="J1427" s="3">
        <v>9396.0</v>
      </c>
    </row>
    <row r="1428">
      <c r="A1428" s="1" t="s">
        <v>1933</v>
      </c>
      <c r="B1428" s="3">
        <v>12.68</v>
      </c>
      <c r="C1428" s="3">
        <v>56.64</v>
      </c>
      <c r="D1428" s="3">
        <v>12.0</v>
      </c>
      <c r="E1428" s="3">
        <v>337.52</v>
      </c>
      <c r="F1428" s="3">
        <v>62.0</v>
      </c>
      <c r="G1428" s="3">
        <v>286.14</v>
      </c>
      <c r="H1428" s="3">
        <v>2.63</v>
      </c>
      <c r="I1428" s="3">
        <v>9.0</v>
      </c>
      <c r="J1428" s="3">
        <v>9401.0</v>
      </c>
    </row>
    <row r="1429">
      <c r="A1429" s="1" t="s">
        <v>1934</v>
      </c>
      <c r="B1429" s="3">
        <v>12.6</v>
      </c>
      <c r="C1429" s="3" t="s">
        <v>1935</v>
      </c>
      <c r="D1429" s="3" t="s">
        <v>26</v>
      </c>
      <c r="E1429" s="3">
        <v>287.89</v>
      </c>
      <c r="F1429" s="3">
        <v>2.74</v>
      </c>
      <c r="G1429" s="3">
        <v>84.0</v>
      </c>
      <c r="H1429" s="3">
        <v>9405.0</v>
      </c>
      <c r="I1429" s="2"/>
      <c r="J1429" s="2"/>
    </row>
    <row r="1430">
      <c r="A1430" s="1" t="s">
        <v>1936</v>
      </c>
      <c r="B1430" s="3">
        <v>11.44</v>
      </c>
      <c r="C1430" s="3" t="s">
        <v>1937</v>
      </c>
      <c r="D1430" s="3" t="s">
        <v>26</v>
      </c>
      <c r="E1430" s="3">
        <v>289.64</v>
      </c>
      <c r="F1430" s="3">
        <v>2.85</v>
      </c>
      <c r="G1430" s="3">
        <v>95.0</v>
      </c>
      <c r="H1430" s="3">
        <v>9406.0</v>
      </c>
      <c r="I1430" s="2"/>
      <c r="J1430" s="2"/>
    </row>
    <row r="1431">
      <c r="A1431" s="1" t="s">
        <v>1938</v>
      </c>
      <c r="B1431" s="3">
        <v>10.82</v>
      </c>
      <c r="C1431" s="3" t="s">
        <v>1939</v>
      </c>
      <c r="D1431" s="3" t="s">
        <v>26</v>
      </c>
      <c r="E1431" s="3">
        <v>291.4</v>
      </c>
      <c r="F1431" s="3">
        <v>2.96</v>
      </c>
      <c r="G1431" s="3">
        <v>88.0</v>
      </c>
      <c r="H1431" s="3">
        <v>941.0</v>
      </c>
      <c r="I1431" s="2"/>
      <c r="J1431" s="2"/>
    </row>
    <row r="1432">
      <c r="A1432" s="1" t="s">
        <v>1940</v>
      </c>
      <c r="B1432" s="3">
        <v>10.2</v>
      </c>
      <c r="C1432" s="3" t="s">
        <v>1941</v>
      </c>
      <c r="D1432" s="3" t="s">
        <v>26</v>
      </c>
      <c r="E1432" s="3">
        <v>293.15</v>
      </c>
      <c r="F1432" s="3">
        <v>3.6</v>
      </c>
      <c r="G1432" s="3">
        <v>89.0</v>
      </c>
      <c r="H1432" s="3">
        <v>9412.0</v>
      </c>
      <c r="I1432" s="2"/>
      <c r="J1432" s="2"/>
    </row>
    <row r="1433">
      <c r="A1433" s="1" t="s">
        <v>1942</v>
      </c>
      <c r="B1433" s="3">
        <v>9.57</v>
      </c>
      <c r="C1433" s="3" t="s">
        <v>1943</v>
      </c>
      <c r="D1433" s="3" t="s">
        <v>26</v>
      </c>
      <c r="E1433" s="3">
        <v>294.9</v>
      </c>
      <c r="F1433" s="3">
        <v>3.17</v>
      </c>
      <c r="G1433" s="3">
        <v>91.0</v>
      </c>
      <c r="H1433" s="3">
        <v>9415.0</v>
      </c>
      <c r="I1433" s="2"/>
      <c r="J1433" s="2"/>
    </row>
    <row r="1434">
      <c r="A1434" s="1" t="s">
        <v>1944</v>
      </c>
      <c r="B1434" s="3">
        <v>8.95</v>
      </c>
      <c r="C1434" s="3" t="s">
        <v>814</v>
      </c>
      <c r="D1434" s="3" t="s">
        <v>26</v>
      </c>
      <c r="E1434" s="3">
        <v>296.66</v>
      </c>
      <c r="F1434" s="3">
        <v>3.28</v>
      </c>
      <c r="G1434" s="3">
        <v>91.0</v>
      </c>
      <c r="H1434" s="3">
        <v>9418.0</v>
      </c>
      <c r="I1434" s="2"/>
      <c r="J1434" s="2"/>
    </row>
    <row r="1435">
      <c r="A1435" s="1" t="s">
        <v>1945</v>
      </c>
      <c r="B1435" s="3">
        <v>8.33</v>
      </c>
      <c r="C1435" s="3" t="s">
        <v>1946</v>
      </c>
      <c r="D1435" s="3" t="s">
        <v>26</v>
      </c>
      <c r="E1435" s="3">
        <v>298.41</v>
      </c>
      <c r="F1435" s="3">
        <v>3.39</v>
      </c>
      <c r="G1435" s="3">
        <v>257.0</v>
      </c>
      <c r="H1435" s="3">
        <v>9418.0</v>
      </c>
      <c r="I1435" s="2"/>
      <c r="J1435" s="2"/>
    </row>
    <row r="1436">
      <c r="A1436" s="1" t="s">
        <v>1947</v>
      </c>
      <c r="B1436" s="3">
        <v>7.71</v>
      </c>
      <c r="C1436" s="3" t="s">
        <v>1948</v>
      </c>
      <c r="D1436" s="3" t="s">
        <v>26</v>
      </c>
      <c r="E1436" s="3">
        <v>3.16</v>
      </c>
      <c r="F1436" s="3">
        <v>3.49</v>
      </c>
      <c r="G1436" s="3">
        <v>257.0</v>
      </c>
      <c r="H1436" s="3">
        <v>9414.0</v>
      </c>
      <c r="I1436" s="2"/>
      <c r="J1436" s="2"/>
    </row>
    <row r="1437">
      <c r="A1437" s="1" t="s">
        <v>1949</v>
      </c>
      <c r="B1437" s="3">
        <v>7.9</v>
      </c>
      <c r="C1437" s="3" t="s">
        <v>1950</v>
      </c>
      <c r="D1437" s="3" t="s">
        <v>26</v>
      </c>
      <c r="E1437" s="3">
        <v>301.92</v>
      </c>
      <c r="F1437" s="3">
        <v>3.6</v>
      </c>
      <c r="G1437" s="3">
        <v>26.0</v>
      </c>
      <c r="H1437" s="3">
        <v>9407.0</v>
      </c>
      <c r="I1437" s="2"/>
      <c r="J1437" s="2"/>
    </row>
    <row r="1438">
      <c r="A1438" s="1" t="s">
        <v>1951</v>
      </c>
      <c r="B1438" s="3">
        <v>6.46</v>
      </c>
      <c r="C1438" s="3" t="s">
        <v>1952</v>
      </c>
      <c r="D1438" s="3" t="s">
        <v>26</v>
      </c>
      <c r="E1438" s="3">
        <v>303.67</v>
      </c>
      <c r="F1438" s="3">
        <v>3.71</v>
      </c>
      <c r="G1438" s="3">
        <v>263.0</v>
      </c>
      <c r="H1438" s="3">
        <v>9402.0</v>
      </c>
      <c r="I1438" s="2"/>
      <c r="J1438" s="2"/>
    </row>
    <row r="1439">
      <c r="A1439" s="1" t="s">
        <v>1953</v>
      </c>
      <c r="B1439" s="3">
        <v>5.84</v>
      </c>
      <c r="C1439" s="3" t="s">
        <v>1954</v>
      </c>
      <c r="D1439" s="3" t="s">
        <v>26</v>
      </c>
      <c r="E1439" s="3">
        <v>305.43</v>
      </c>
      <c r="F1439" s="3">
        <v>3.82</v>
      </c>
      <c r="G1439" s="3">
        <v>266.0</v>
      </c>
      <c r="H1439" s="3">
        <v>9394.0</v>
      </c>
      <c r="I1439" s="2"/>
      <c r="J1439" s="2"/>
    </row>
    <row r="1440">
      <c r="A1440" s="1" t="s">
        <v>1955</v>
      </c>
      <c r="B1440" s="3">
        <v>5.22</v>
      </c>
      <c r="C1440" s="3" t="s">
        <v>1956</v>
      </c>
      <c r="D1440" s="3" t="s">
        <v>26</v>
      </c>
      <c r="E1440" s="3">
        <v>307.18</v>
      </c>
      <c r="F1440" s="3">
        <v>3.92</v>
      </c>
      <c r="G1440" s="3">
        <v>256.0</v>
      </c>
      <c r="H1440" s="3">
        <v>9389.0</v>
      </c>
      <c r="I1440" s="2"/>
      <c r="J1440" s="2"/>
    </row>
    <row r="1441">
      <c r="A1441" s="1" t="s">
        <v>1957</v>
      </c>
      <c r="B1441" s="3">
        <v>4.6</v>
      </c>
      <c r="C1441" s="3" t="s">
        <v>1095</v>
      </c>
      <c r="D1441" s="3" t="s">
        <v>26</v>
      </c>
      <c r="E1441" s="3">
        <v>308.93</v>
      </c>
      <c r="F1441" s="3">
        <v>4.3</v>
      </c>
      <c r="G1441" s="3">
        <v>256.0</v>
      </c>
      <c r="H1441" s="3">
        <v>9388.0</v>
      </c>
      <c r="I1441" s="2"/>
      <c r="J1441" s="2"/>
    </row>
    <row r="1442">
      <c r="A1442" s="1" t="s">
        <v>1958</v>
      </c>
      <c r="B1442" s="3">
        <v>3.98</v>
      </c>
      <c r="C1442" s="3">
        <v>95.3</v>
      </c>
      <c r="D1442" s="3" t="s">
        <v>1146</v>
      </c>
      <c r="E1442" s="3">
        <v>13.0</v>
      </c>
      <c r="F1442" s="3">
        <v>31.69</v>
      </c>
      <c r="G1442" s="3">
        <v>4.14</v>
      </c>
      <c r="H1442" s="3">
        <v>263.0</v>
      </c>
      <c r="I1442" s="3">
        <v>9381.0</v>
      </c>
      <c r="J1442" s="2"/>
    </row>
    <row r="1443">
      <c r="A1443" s="1" t="s">
        <v>1959</v>
      </c>
      <c r="B1443" s="3">
        <v>6.32</v>
      </c>
      <c r="C1443" s="3">
        <v>82.55</v>
      </c>
      <c r="D1443" s="3">
        <v>83.0</v>
      </c>
      <c r="E1443" s="3">
        <v>8.8</v>
      </c>
      <c r="F1443" s="3">
        <v>81.0</v>
      </c>
      <c r="G1443" s="3">
        <v>327.45</v>
      </c>
      <c r="H1443" s="3">
        <v>5.24</v>
      </c>
      <c r="I1443" s="3">
        <v>259.0</v>
      </c>
      <c r="J1443" s="3">
        <v>9377.0</v>
      </c>
    </row>
    <row r="1444">
      <c r="A1444" s="1" t="s">
        <v>1960</v>
      </c>
      <c r="B1444" s="3">
        <v>6.65</v>
      </c>
      <c r="C1444" s="3">
        <v>82.6</v>
      </c>
      <c r="D1444" s="3" t="s">
        <v>289</v>
      </c>
      <c r="E1444" s="3">
        <v>75.0</v>
      </c>
      <c r="F1444" s="3">
        <v>334.8</v>
      </c>
      <c r="G1444" s="3">
        <v>4.97</v>
      </c>
      <c r="H1444" s="3">
        <v>253.0</v>
      </c>
      <c r="I1444" s="3">
        <v>9377.0</v>
      </c>
      <c r="J1444" s="2"/>
    </row>
    <row r="1445">
      <c r="A1445" s="1" t="s">
        <v>1961</v>
      </c>
      <c r="B1445" s="3">
        <v>6.49</v>
      </c>
      <c r="C1445" s="3">
        <v>89.0</v>
      </c>
      <c r="D1445" s="3">
        <v>222.0</v>
      </c>
      <c r="E1445" s="3">
        <v>1.88</v>
      </c>
      <c r="F1445" s="3">
        <v>216.0</v>
      </c>
      <c r="G1445" s="3">
        <v>338.1</v>
      </c>
      <c r="H1445" s="3">
        <v>3.79</v>
      </c>
      <c r="I1445" s="3">
        <v>238.0</v>
      </c>
      <c r="J1445" s="3">
        <v>9372.0</v>
      </c>
    </row>
    <row r="1446">
      <c r="A1446" s="1" t="s">
        <v>1962</v>
      </c>
      <c r="B1446" s="3">
        <v>6.8</v>
      </c>
      <c r="C1446" s="3">
        <v>92.35</v>
      </c>
      <c r="D1446" s="3" t="s">
        <v>812</v>
      </c>
      <c r="E1446" s="3">
        <v>2.0</v>
      </c>
      <c r="F1446" s="3">
        <v>34.2</v>
      </c>
      <c r="G1446" s="3">
        <v>4.76</v>
      </c>
      <c r="H1446" s="3">
        <v>234.0</v>
      </c>
      <c r="I1446" s="3">
        <v>9363.0</v>
      </c>
      <c r="J1446" s="2"/>
    </row>
    <row r="1447">
      <c r="A1447" s="1" t="s">
        <v>1963</v>
      </c>
      <c r="B1447" s="3">
        <v>7.35</v>
      </c>
      <c r="C1447" s="3">
        <v>92.35</v>
      </c>
      <c r="D1447" s="3" t="s">
        <v>1716</v>
      </c>
      <c r="E1447" s="3">
        <v>142.0</v>
      </c>
      <c r="F1447" s="3">
        <v>343.7</v>
      </c>
      <c r="G1447" s="3">
        <v>5.52</v>
      </c>
      <c r="H1447" s="3">
        <v>237.0</v>
      </c>
      <c r="I1447" s="3">
        <v>9354.0</v>
      </c>
      <c r="J1447" s="2"/>
    </row>
    <row r="1448">
      <c r="A1448" s="1" t="s">
        <v>1964</v>
      </c>
      <c r="B1448" s="3">
        <v>8.73</v>
      </c>
      <c r="C1448" s="3">
        <v>92.45</v>
      </c>
      <c r="D1448" s="3" t="s">
        <v>1965</v>
      </c>
      <c r="E1448" s="3">
        <v>149.0</v>
      </c>
      <c r="F1448" s="3">
        <v>348.75</v>
      </c>
      <c r="G1448" s="3">
        <v>6.55</v>
      </c>
      <c r="H1448" s="3">
        <v>245.0</v>
      </c>
      <c r="I1448" s="3">
        <v>9343.0</v>
      </c>
      <c r="J1448" s="2"/>
    </row>
    <row r="1449">
      <c r="A1449" s="1" t="s">
        <v>1966</v>
      </c>
      <c r="B1449" s="3">
        <v>9.56</v>
      </c>
      <c r="C1449" s="3">
        <v>95.85</v>
      </c>
      <c r="D1449" s="3" t="s">
        <v>1351</v>
      </c>
      <c r="E1449" s="3">
        <v>93.0</v>
      </c>
      <c r="F1449" s="3">
        <v>353.55</v>
      </c>
      <c r="G1449" s="3">
        <v>6.7</v>
      </c>
      <c r="H1449" s="3">
        <v>258.0</v>
      </c>
      <c r="I1449" s="3">
        <v>9332.0</v>
      </c>
      <c r="J1449" s="2"/>
    </row>
    <row r="1450">
      <c r="A1450" s="1" t="s">
        <v>1967</v>
      </c>
      <c r="B1450" s="3">
        <v>9.8</v>
      </c>
      <c r="C1450" s="3">
        <v>95.85</v>
      </c>
      <c r="D1450" s="3" t="s">
        <v>899</v>
      </c>
      <c r="E1450" s="3">
        <v>89.0</v>
      </c>
      <c r="F1450" s="3">
        <v>358.0</v>
      </c>
      <c r="G1450" s="3">
        <v>5.93</v>
      </c>
      <c r="H1450" s="3">
        <v>261.0</v>
      </c>
      <c r="I1450" s="3">
        <v>9325.0</v>
      </c>
      <c r="J1450" s="2"/>
    </row>
    <row r="1451">
      <c r="A1451" s="1" t="s">
        <v>1968</v>
      </c>
      <c r="B1451" s="3">
        <v>10.11</v>
      </c>
      <c r="C1451" s="3">
        <v>92.5</v>
      </c>
      <c r="D1451" s="3" t="s">
        <v>1969</v>
      </c>
      <c r="E1451" s="3">
        <v>104.0</v>
      </c>
      <c r="F1451" s="3">
        <v>359.75</v>
      </c>
      <c r="G1451" s="3">
        <v>5.72</v>
      </c>
      <c r="H1451" s="3">
        <v>262.0</v>
      </c>
      <c r="I1451" s="3">
        <v>9323.0</v>
      </c>
      <c r="J1451" s="2"/>
    </row>
    <row r="1452">
      <c r="A1452" s="1" t="s">
        <v>1970</v>
      </c>
      <c r="B1452" s="3">
        <v>10.7</v>
      </c>
      <c r="C1452" s="3">
        <v>92.5</v>
      </c>
      <c r="D1452" s="3">
        <v>58.0</v>
      </c>
      <c r="E1452" s="3">
        <v>11.39</v>
      </c>
      <c r="F1452" s="3">
        <v>56.0</v>
      </c>
      <c r="G1452" s="3">
        <v>359.4</v>
      </c>
      <c r="H1452" s="3">
        <v>5.59</v>
      </c>
      <c r="I1452" s="3">
        <v>262.0</v>
      </c>
      <c r="J1452" s="3">
        <v>9322.0</v>
      </c>
    </row>
    <row r="1453">
      <c r="A1453" s="1" t="s">
        <v>1971</v>
      </c>
      <c r="B1453" s="3">
        <v>9.96</v>
      </c>
      <c r="C1453" s="3" t="s">
        <v>144</v>
      </c>
      <c r="D1453" s="3" t="s">
        <v>26</v>
      </c>
      <c r="E1453" s="3">
        <v>359.55</v>
      </c>
      <c r="F1453" s="3">
        <v>5.38</v>
      </c>
      <c r="G1453" s="3">
        <v>261.0</v>
      </c>
      <c r="H1453" s="3">
        <v>9322.0</v>
      </c>
      <c r="I1453" s="2"/>
      <c r="J1453" s="2"/>
    </row>
    <row r="1454">
      <c r="A1454" s="1" t="s">
        <v>1972</v>
      </c>
      <c r="B1454" s="3">
        <v>10.55</v>
      </c>
      <c r="C1454" s="3" t="s">
        <v>795</v>
      </c>
      <c r="D1454" s="3" t="s">
        <v>26</v>
      </c>
      <c r="E1454" s="3">
        <v>363.45</v>
      </c>
      <c r="F1454" s="3">
        <v>5.93</v>
      </c>
      <c r="G1454" s="3">
        <v>26.0</v>
      </c>
      <c r="H1454" s="3">
        <v>93.0</v>
      </c>
      <c r="I1454" s="2"/>
      <c r="J1454" s="2"/>
    </row>
    <row r="1455">
      <c r="A1455" s="1" t="s">
        <v>1973</v>
      </c>
      <c r="B1455" s="3">
        <v>10.59</v>
      </c>
      <c r="C1455" s="3" t="s">
        <v>795</v>
      </c>
      <c r="D1455" s="3" t="s">
        <v>26</v>
      </c>
      <c r="E1455" s="3">
        <v>364.6</v>
      </c>
      <c r="F1455" s="3">
        <v>6.0</v>
      </c>
      <c r="G1455" s="3">
        <v>262.0</v>
      </c>
      <c r="H1455" s="3">
        <v>9301.0</v>
      </c>
      <c r="I1455" s="2"/>
      <c r="J1455" s="2"/>
    </row>
    <row r="1456">
      <c r="A1456" s="1" t="s">
        <v>1974</v>
      </c>
      <c r="B1456" s="3">
        <v>10.55</v>
      </c>
      <c r="C1456" s="3" t="s">
        <v>795</v>
      </c>
      <c r="D1456" s="3" t="s">
        <v>26</v>
      </c>
      <c r="E1456" s="3">
        <v>364.6</v>
      </c>
      <c r="F1456" s="3">
        <v>5.79</v>
      </c>
      <c r="G1456" s="3">
        <v>263.0</v>
      </c>
      <c r="H1456" s="3">
        <v>9303.0</v>
      </c>
      <c r="I1456" s="2"/>
      <c r="J1456" s="2"/>
    </row>
    <row r="1457">
      <c r="A1457" s="1" t="s">
        <v>1975</v>
      </c>
      <c r="B1457" s="3">
        <v>10.53</v>
      </c>
      <c r="C1457" s="3" t="s">
        <v>795</v>
      </c>
      <c r="D1457" s="3" t="s">
        <v>26</v>
      </c>
      <c r="E1457" s="3">
        <v>364.8</v>
      </c>
      <c r="F1457" s="3">
        <v>5.66</v>
      </c>
      <c r="G1457" s="3">
        <v>263.0</v>
      </c>
      <c r="H1457" s="3">
        <v>9305.0</v>
      </c>
      <c r="I1457" s="2"/>
      <c r="J1457" s="2"/>
    </row>
    <row r="1458">
      <c r="A1458" s="1" t="s">
        <v>1976</v>
      </c>
      <c r="B1458" s="3">
        <v>10.5</v>
      </c>
      <c r="C1458" s="3" t="s">
        <v>144</v>
      </c>
      <c r="D1458" s="3" t="s">
        <v>26</v>
      </c>
      <c r="E1458" s="3">
        <v>363.45</v>
      </c>
      <c r="F1458" s="3">
        <v>5.59</v>
      </c>
      <c r="G1458" s="3">
        <v>266.0</v>
      </c>
      <c r="H1458" s="3">
        <v>9306.0</v>
      </c>
      <c r="I1458" s="2"/>
      <c r="J1458" s="2"/>
    </row>
    <row r="1459">
      <c r="A1459" s="1" t="s">
        <v>1977</v>
      </c>
      <c r="B1459" s="3">
        <v>10.36</v>
      </c>
      <c r="C1459" s="3" t="s">
        <v>795</v>
      </c>
      <c r="D1459" s="3" t="s">
        <v>26</v>
      </c>
      <c r="E1459" s="3">
        <v>363.5</v>
      </c>
      <c r="F1459" s="3">
        <v>5.31</v>
      </c>
      <c r="G1459" s="3">
        <v>268.0</v>
      </c>
      <c r="H1459" s="3">
        <v>9307.0</v>
      </c>
      <c r="I1459" s="2"/>
      <c r="J1459" s="2"/>
    </row>
    <row r="1460">
      <c r="A1460" s="1" t="s">
        <v>1978</v>
      </c>
      <c r="B1460" s="3">
        <v>10.18</v>
      </c>
      <c r="C1460" s="3" t="s">
        <v>795</v>
      </c>
      <c r="D1460" s="3" t="s">
        <v>26</v>
      </c>
      <c r="E1460" s="3">
        <v>36.65</v>
      </c>
      <c r="F1460" s="3">
        <v>5.17</v>
      </c>
      <c r="G1460" s="3">
        <v>268.0</v>
      </c>
      <c r="H1460" s="3">
        <v>9306.0</v>
      </c>
      <c r="I1460" s="2"/>
      <c r="J1460" s="2"/>
    </row>
    <row r="1461">
      <c r="A1461" s="1" t="s">
        <v>1979</v>
      </c>
      <c r="B1461" s="3">
        <v>10.1</v>
      </c>
      <c r="C1461" s="3" t="s">
        <v>164</v>
      </c>
      <c r="D1461" s="3" t="s">
        <v>26</v>
      </c>
      <c r="E1461" s="3">
        <v>359.95</v>
      </c>
      <c r="F1461" s="3">
        <v>4.97</v>
      </c>
      <c r="G1461" s="3">
        <v>269.0</v>
      </c>
      <c r="H1461" s="3">
        <v>9306.0</v>
      </c>
      <c r="I1461" s="2"/>
      <c r="J1461" s="2"/>
    </row>
    <row r="1462">
      <c r="A1462" s="1" t="s">
        <v>1980</v>
      </c>
      <c r="B1462" s="3">
        <v>9.78</v>
      </c>
      <c r="C1462" s="3" t="s">
        <v>755</v>
      </c>
      <c r="D1462" s="3" t="s">
        <v>26</v>
      </c>
      <c r="E1462" s="3">
        <v>355.5</v>
      </c>
      <c r="F1462" s="3">
        <v>4.69</v>
      </c>
      <c r="G1462" s="3">
        <v>269.0</v>
      </c>
      <c r="H1462" s="3">
        <v>931.0</v>
      </c>
      <c r="I1462" s="2"/>
      <c r="J1462" s="2"/>
    </row>
    <row r="1463">
      <c r="A1463" s="1" t="s">
        <v>1981</v>
      </c>
      <c r="B1463" s="3">
        <v>9.6</v>
      </c>
      <c r="C1463" s="3" t="s">
        <v>755</v>
      </c>
      <c r="D1463" s="3" t="s">
        <v>26</v>
      </c>
      <c r="E1463" s="3">
        <v>358.0</v>
      </c>
      <c r="F1463" s="3">
        <v>4.34</v>
      </c>
      <c r="G1463" s="3">
        <v>269.0</v>
      </c>
      <c r="H1463" s="3">
        <v>9314.0</v>
      </c>
      <c r="I1463" s="2"/>
      <c r="J1463" s="2"/>
    </row>
    <row r="1464">
      <c r="A1464" s="1" t="s">
        <v>1982</v>
      </c>
      <c r="B1464" s="3">
        <v>9.49</v>
      </c>
      <c r="C1464" s="3" t="s">
        <v>755</v>
      </c>
      <c r="D1464" s="3" t="s">
        <v>26</v>
      </c>
      <c r="E1464" s="3">
        <v>357.25</v>
      </c>
      <c r="F1464" s="3">
        <v>4.7</v>
      </c>
      <c r="G1464" s="3">
        <v>27.0</v>
      </c>
      <c r="H1464" s="3">
        <v>9319.0</v>
      </c>
      <c r="I1464" s="2"/>
      <c r="J1464" s="2"/>
    </row>
    <row r="1465">
      <c r="A1465" s="1" t="s">
        <v>1983</v>
      </c>
      <c r="B1465" s="3">
        <v>9.43</v>
      </c>
      <c r="C1465" s="3" t="s">
        <v>755</v>
      </c>
      <c r="D1465" s="3" t="s">
        <v>26</v>
      </c>
      <c r="E1465" s="3">
        <v>356.1</v>
      </c>
      <c r="F1465" s="3">
        <v>4.0</v>
      </c>
      <c r="G1465" s="3">
        <v>272.0</v>
      </c>
      <c r="H1465" s="3">
        <v>9326.0</v>
      </c>
      <c r="I1465" s="2"/>
      <c r="J1465" s="2"/>
    </row>
    <row r="1466">
      <c r="A1466" s="1" t="s">
        <v>1984</v>
      </c>
      <c r="B1466" s="3">
        <v>9.52</v>
      </c>
      <c r="C1466" s="3">
        <v>95.85</v>
      </c>
      <c r="D1466" s="3">
        <v>23.0</v>
      </c>
      <c r="E1466" s="3">
        <v>65.69</v>
      </c>
      <c r="F1466" s="3">
        <v>19.0</v>
      </c>
      <c r="G1466" s="3">
        <v>356.1</v>
      </c>
      <c r="H1466" s="3">
        <v>3.93</v>
      </c>
      <c r="I1466" s="3">
        <v>275.0</v>
      </c>
      <c r="J1466" s="3">
        <v>9329.0</v>
      </c>
    </row>
    <row r="1467">
      <c r="A1467" s="1" t="s">
        <v>1985</v>
      </c>
      <c r="B1467" s="3">
        <v>9.69</v>
      </c>
      <c r="C1467" s="3">
        <v>95.85</v>
      </c>
      <c r="D1467" s="3">
        <v>16.0</v>
      </c>
      <c r="E1467" s="3">
        <v>198.2</v>
      </c>
      <c r="F1467" s="3">
        <v>11.0</v>
      </c>
      <c r="G1467" s="3">
        <v>359.55</v>
      </c>
      <c r="H1467" s="3">
        <v>4.62</v>
      </c>
      <c r="I1467" s="3">
        <v>276.0</v>
      </c>
      <c r="J1467" s="3">
        <v>9336.0</v>
      </c>
    </row>
    <row r="1468">
      <c r="A1468" s="1" t="s">
        <v>1986</v>
      </c>
      <c r="B1468" s="3">
        <v>10.3</v>
      </c>
      <c r="C1468" s="3">
        <v>89.2</v>
      </c>
      <c r="D1468" s="3">
        <v>215.0</v>
      </c>
      <c r="E1468" s="3">
        <v>59.31</v>
      </c>
      <c r="F1468" s="3">
        <v>19.0</v>
      </c>
      <c r="G1468" s="3">
        <v>344.3</v>
      </c>
      <c r="H1468" s="3">
        <v>5.59</v>
      </c>
      <c r="I1468" s="3">
        <v>283.0</v>
      </c>
      <c r="J1468" s="3">
        <v>9342.0</v>
      </c>
    </row>
    <row r="1469">
      <c r="A1469" s="1" t="s">
        <v>1987</v>
      </c>
      <c r="B1469" s="3">
        <v>11.55</v>
      </c>
      <c r="C1469" s="3">
        <v>77.3</v>
      </c>
      <c r="D1469" s="3">
        <v>319.0</v>
      </c>
      <c r="E1469" s="3">
        <v>88.6</v>
      </c>
      <c r="F1469" s="3">
        <v>27.0</v>
      </c>
      <c r="G1469" s="3">
        <v>348.15</v>
      </c>
      <c r="H1469" s="3">
        <v>5.66</v>
      </c>
      <c r="I1469" s="3">
        <v>287.0</v>
      </c>
      <c r="J1469" s="3">
        <v>9345.0</v>
      </c>
    </row>
    <row r="1470">
      <c r="A1470" s="1" t="s">
        <v>1988</v>
      </c>
      <c r="B1470" s="3">
        <v>12.41</v>
      </c>
      <c r="C1470" s="3">
        <v>74.6</v>
      </c>
      <c r="D1470" s="3">
        <v>404.0</v>
      </c>
      <c r="E1470" s="3">
        <v>12.36</v>
      </c>
      <c r="F1470" s="3">
        <v>326.0</v>
      </c>
      <c r="G1470" s="3">
        <v>356.5</v>
      </c>
      <c r="H1470" s="3">
        <v>5.24</v>
      </c>
      <c r="I1470" s="3">
        <v>285.0</v>
      </c>
      <c r="J1470" s="3">
        <v>9349.0</v>
      </c>
    </row>
    <row r="1471">
      <c r="A1471" s="1" t="s">
        <v>1989</v>
      </c>
      <c r="B1471" s="3">
        <v>13.7</v>
      </c>
      <c r="C1471" s="3" t="s">
        <v>1990</v>
      </c>
      <c r="D1471" s="3">
        <v>356.65</v>
      </c>
      <c r="E1471" s="3">
        <v>5.24</v>
      </c>
      <c r="F1471" s="3">
        <v>28.0</v>
      </c>
      <c r="G1471" s="3">
        <v>9349.0</v>
      </c>
      <c r="H1471" s="2"/>
      <c r="I1471" s="2"/>
      <c r="J1471" s="2"/>
    </row>
    <row r="1472">
      <c r="A1472" s="1" t="s">
        <v>1991</v>
      </c>
      <c r="B1472" s="3">
        <v>13.61</v>
      </c>
      <c r="C1472" s="3">
        <v>64.75</v>
      </c>
      <c r="D1472" s="3">
        <v>251.0</v>
      </c>
      <c r="E1472" s="3">
        <v>4.41</v>
      </c>
      <c r="F1472" s="3">
        <v>248.0</v>
      </c>
      <c r="G1472" s="3">
        <v>343.7</v>
      </c>
      <c r="H1472" s="3">
        <v>5.72</v>
      </c>
      <c r="I1472" s="3">
        <v>277.0</v>
      </c>
      <c r="J1472" s="3">
        <v>9346.0</v>
      </c>
    </row>
    <row r="1473">
      <c r="A1473" s="1" t="s">
        <v>1992</v>
      </c>
      <c r="B1473" s="3">
        <v>13.54</v>
      </c>
      <c r="C1473" s="3">
        <v>62.45</v>
      </c>
      <c r="D1473" s="3">
        <v>401.0</v>
      </c>
      <c r="E1473" s="3">
        <v>147.3</v>
      </c>
      <c r="F1473" s="3">
        <v>31.0</v>
      </c>
      <c r="G1473" s="3">
        <v>345.45</v>
      </c>
      <c r="H1473" s="3">
        <v>6.0</v>
      </c>
      <c r="I1473" s="3">
        <v>276.0</v>
      </c>
      <c r="J1473" s="3">
        <v>934.0</v>
      </c>
    </row>
    <row r="1474">
      <c r="A1474" s="1" t="s">
        <v>1993</v>
      </c>
      <c r="B1474" s="3">
        <v>12.89</v>
      </c>
      <c r="C1474" s="3">
        <v>69.45</v>
      </c>
      <c r="D1474" s="3" t="s">
        <v>1994</v>
      </c>
      <c r="E1474" s="3">
        <v>156.0</v>
      </c>
      <c r="F1474" s="3">
        <v>359.4</v>
      </c>
      <c r="G1474" s="3">
        <v>6.7</v>
      </c>
      <c r="H1474" s="3">
        <v>272.0</v>
      </c>
      <c r="I1474" s="3">
        <v>9341.0</v>
      </c>
      <c r="J1474" s="2"/>
    </row>
    <row r="1475">
      <c r="A1475" s="1" t="s">
        <v>1995</v>
      </c>
      <c r="B1475" s="3">
        <v>12.13</v>
      </c>
      <c r="C1475" s="3">
        <v>77.35</v>
      </c>
      <c r="D1475" s="3">
        <v>193.0</v>
      </c>
      <c r="E1475" s="3">
        <v>86.41</v>
      </c>
      <c r="F1475" s="3">
        <v>162.0</v>
      </c>
      <c r="G1475" s="3">
        <v>355.7</v>
      </c>
      <c r="H1475" s="3">
        <v>6.0</v>
      </c>
      <c r="I1475" s="3">
        <v>269.0</v>
      </c>
      <c r="J1475" s="3">
        <v>9343.0</v>
      </c>
    </row>
    <row r="1476">
      <c r="A1476" s="1" t="s">
        <v>1996</v>
      </c>
      <c r="B1476" s="3">
        <v>11.25</v>
      </c>
      <c r="C1476" s="3">
        <v>83.5</v>
      </c>
      <c r="D1476" s="3" t="s">
        <v>1997</v>
      </c>
      <c r="E1476" s="3">
        <v>38.0</v>
      </c>
      <c r="F1476" s="3">
        <v>359.75</v>
      </c>
      <c r="G1476" s="3">
        <v>4.28</v>
      </c>
      <c r="H1476" s="3">
        <v>259.0</v>
      </c>
      <c r="I1476" s="3">
        <v>9346.0</v>
      </c>
      <c r="J1476" s="2"/>
    </row>
    <row r="1477">
      <c r="A1477" s="1" t="s">
        <v>1998</v>
      </c>
      <c r="B1477" s="3">
        <v>10.66</v>
      </c>
      <c r="C1477" s="3" t="s">
        <v>1026</v>
      </c>
      <c r="D1477" s="3" t="s">
        <v>26</v>
      </c>
      <c r="E1477" s="3">
        <v>36.55</v>
      </c>
      <c r="F1477" s="3">
        <v>4.55</v>
      </c>
      <c r="G1477" s="3">
        <v>257.0</v>
      </c>
      <c r="H1477" s="3">
        <v>9347.0</v>
      </c>
      <c r="I1477" s="2"/>
      <c r="J1477" s="2"/>
    </row>
    <row r="1478">
      <c r="A1478" s="1" t="s">
        <v>1999</v>
      </c>
      <c r="B1478" s="3">
        <v>10.75</v>
      </c>
      <c r="C1478" s="3" t="s">
        <v>795</v>
      </c>
      <c r="D1478" s="3" t="s">
        <v>26</v>
      </c>
      <c r="E1478" s="3">
        <v>363.5</v>
      </c>
      <c r="F1478" s="3">
        <v>5.1</v>
      </c>
      <c r="G1478" s="3">
        <v>256.0</v>
      </c>
      <c r="H1478" s="3">
        <v>9343.0</v>
      </c>
      <c r="I1478" s="2"/>
      <c r="J1478" s="2"/>
    </row>
    <row r="1479">
      <c r="A1479" s="1" t="s">
        <v>2000</v>
      </c>
      <c r="B1479" s="3">
        <v>10.65</v>
      </c>
      <c r="C1479" s="3" t="s">
        <v>795</v>
      </c>
      <c r="D1479" s="3" t="s">
        <v>26</v>
      </c>
      <c r="E1479" s="3">
        <v>363.85</v>
      </c>
      <c r="F1479" s="3">
        <v>4.97</v>
      </c>
      <c r="G1479" s="3">
        <v>258.0</v>
      </c>
      <c r="H1479" s="3">
        <v>9339.0</v>
      </c>
      <c r="I1479" s="2"/>
      <c r="J1479" s="2"/>
    </row>
    <row r="1480">
      <c r="A1480" s="1" t="s">
        <v>2001</v>
      </c>
      <c r="B1480" s="3">
        <v>10.59</v>
      </c>
      <c r="C1480" s="3" t="s">
        <v>164</v>
      </c>
      <c r="D1480" s="3" t="s">
        <v>26</v>
      </c>
      <c r="E1480" s="3">
        <v>363.45</v>
      </c>
      <c r="F1480" s="3">
        <v>5.17</v>
      </c>
      <c r="G1480" s="3">
        <v>26.0</v>
      </c>
      <c r="H1480" s="3">
        <v>9344.0</v>
      </c>
      <c r="I1480" s="2"/>
      <c r="J1480" s="2"/>
    </row>
    <row r="1481">
      <c r="A1481" s="1" t="s">
        <v>2002</v>
      </c>
      <c r="B1481" s="3">
        <v>10.33</v>
      </c>
      <c r="C1481" s="3" t="s">
        <v>795</v>
      </c>
      <c r="D1481" s="3" t="s">
        <v>26</v>
      </c>
      <c r="E1481" s="3">
        <v>36.55</v>
      </c>
      <c r="F1481" s="3">
        <v>5.3</v>
      </c>
      <c r="G1481" s="3">
        <v>261.0</v>
      </c>
      <c r="H1481" s="3">
        <v>9343.0</v>
      </c>
      <c r="I1481" s="2"/>
      <c r="J1481" s="2"/>
    </row>
    <row r="1482">
      <c r="A1482" s="1" t="s">
        <v>2003</v>
      </c>
      <c r="B1482" s="3">
        <v>10.18</v>
      </c>
      <c r="C1482" s="3" t="s">
        <v>795</v>
      </c>
      <c r="D1482" s="3" t="s">
        <v>26</v>
      </c>
      <c r="E1482" s="3">
        <v>36.55</v>
      </c>
      <c r="F1482" s="3">
        <v>4.97</v>
      </c>
      <c r="G1482" s="3">
        <v>258.0</v>
      </c>
      <c r="H1482" s="3">
        <v>9341.0</v>
      </c>
      <c r="I1482" s="2"/>
      <c r="J1482" s="2"/>
    </row>
    <row r="1483">
      <c r="A1483" s="1" t="s">
        <v>2004</v>
      </c>
      <c r="B1483" s="3">
        <v>10.14</v>
      </c>
      <c r="C1483" s="3" t="s">
        <v>795</v>
      </c>
      <c r="D1483" s="3" t="s">
        <v>26</v>
      </c>
      <c r="E1483" s="3">
        <v>361.5</v>
      </c>
      <c r="F1483" s="3">
        <v>5.3</v>
      </c>
      <c r="G1483" s="3">
        <v>258.0</v>
      </c>
      <c r="H1483" s="3">
        <v>9335.0</v>
      </c>
      <c r="I1483" s="2"/>
      <c r="J1483" s="2"/>
    </row>
    <row r="1484">
      <c r="A1484" s="1" t="s">
        <v>2005</v>
      </c>
      <c r="B1484" s="3">
        <v>10.5</v>
      </c>
      <c r="C1484" s="3" t="s">
        <v>164</v>
      </c>
      <c r="D1484" s="3" t="s">
        <v>26</v>
      </c>
      <c r="E1484" s="3">
        <v>361.25</v>
      </c>
      <c r="F1484" s="3">
        <v>5.45</v>
      </c>
      <c r="G1484" s="3">
        <v>258.0</v>
      </c>
      <c r="H1484" s="3">
        <v>9332.0</v>
      </c>
      <c r="I1484" s="2"/>
      <c r="J1484" s="2"/>
    </row>
    <row r="1485">
      <c r="A1485" s="1" t="s">
        <v>2006</v>
      </c>
      <c r="B1485" s="3">
        <v>9.65</v>
      </c>
      <c r="C1485" s="3" t="s">
        <v>2007</v>
      </c>
      <c r="D1485" s="3" t="s">
        <v>26</v>
      </c>
      <c r="E1485" s="3">
        <v>36.15</v>
      </c>
      <c r="F1485" s="3">
        <v>5.86</v>
      </c>
      <c r="G1485" s="3">
        <v>265.0</v>
      </c>
      <c r="H1485" s="3">
        <v>9331.0</v>
      </c>
      <c r="I1485" s="2"/>
      <c r="J1485" s="2"/>
    </row>
    <row r="1486">
      <c r="A1486" s="1" t="s">
        <v>2008</v>
      </c>
      <c r="B1486" s="3">
        <v>8.47</v>
      </c>
      <c r="C1486" s="3" t="s">
        <v>1217</v>
      </c>
      <c r="D1486" s="3" t="s">
        <v>26</v>
      </c>
      <c r="E1486" s="3">
        <v>341.4</v>
      </c>
      <c r="F1486" s="3">
        <v>5.59</v>
      </c>
      <c r="G1486" s="3">
        <v>266.0</v>
      </c>
      <c r="H1486" s="3">
        <v>9332.0</v>
      </c>
      <c r="I1486" s="2"/>
      <c r="J1486" s="2"/>
    </row>
    <row r="1487">
      <c r="A1487" s="1" t="s">
        <v>2009</v>
      </c>
      <c r="B1487" s="3">
        <v>7.27</v>
      </c>
      <c r="C1487" s="3" t="s">
        <v>1060</v>
      </c>
      <c r="D1487" s="3" t="s">
        <v>26</v>
      </c>
      <c r="E1487" s="3">
        <v>312.15</v>
      </c>
      <c r="F1487" s="3">
        <v>5.66</v>
      </c>
      <c r="G1487" s="3">
        <v>267.0</v>
      </c>
      <c r="H1487" s="3">
        <v>9332.0</v>
      </c>
      <c r="I1487" s="2"/>
      <c r="J1487" s="2"/>
    </row>
    <row r="1488">
      <c r="A1488" s="1" t="s">
        <v>2010</v>
      </c>
      <c r="B1488" s="3">
        <v>6.54</v>
      </c>
      <c r="C1488" s="3" t="s">
        <v>1502</v>
      </c>
      <c r="D1488" s="3" t="s">
        <v>26</v>
      </c>
      <c r="E1488" s="3">
        <v>305.55</v>
      </c>
      <c r="F1488" s="3">
        <v>5.31</v>
      </c>
      <c r="G1488" s="3">
        <v>268.0</v>
      </c>
      <c r="H1488" s="3">
        <v>9333.0</v>
      </c>
      <c r="I1488" s="2"/>
      <c r="J1488" s="2"/>
    </row>
    <row r="1489">
      <c r="A1489" s="1" t="s">
        <v>2011</v>
      </c>
      <c r="B1489" s="3">
        <v>6.37</v>
      </c>
      <c r="C1489" s="3" t="s">
        <v>1298</v>
      </c>
      <c r="D1489" s="3" t="s">
        <v>26</v>
      </c>
      <c r="E1489" s="3">
        <v>33.15</v>
      </c>
      <c r="F1489" s="3">
        <v>4.97</v>
      </c>
      <c r="G1489" s="3">
        <v>268.0</v>
      </c>
      <c r="H1489" s="3">
        <v>9341.0</v>
      </c>
      <c r="I1489" s="2"/>
      <c r="J1489" s="2"/>
    </row>
    <row r="1490">
      <c r="A1490" s="1" t="s">
        <v>2012</v>
      </c>
      <c r="B1490" s="3">
        <v>6.5</v>
      </c>
      <c r="C1490" s="3">
        <v>79.55</v>
      </c>
      <c r="D1490" s="3">
        <v>26.0</v>
      </c>
      <c r="E1490" s="3">
        <v>75.96</v>
      </c>
      <c r="F1490" s="3">
        <v>21.0</v>
      </c>
      <c r="G1490" s="3">
        <v>314.3</v>
      </c>
      <c r="H1490" s="3">
        <v>6.48</v>
      </c>
      <c r="I1490" s="3">
        <v>271.0</v>
      </c>
      <c r="J1490" s="3">
        <v>9341.0</v>
      </c>
    </row>
    <row r="1491">
      <c r="A1491" s="1" t="s">
        <v>2013</v>
      </c>
      <c r="B1491" s="3">
        <v>6.7</v>
      </c>
      <c r="C1491" s="3">
        <v>76.65</v>
      </c>
      <c r="D1491" s="3">
        <v>228.0</v>
      </c>
      <c r="E1491" s="3">
        <v>597.99</v>
      </c>
      <c r="F1491" s="3">
        <v>74.0</v>
      </c>
      <c r="G1491" s="3">
        <v>327.45</v>
      </c>
      <c r="H1491" s="3">
        <v>5.52</v>
      </c>
      <c r="I1491" s="3">
        <v>275.0</v>
      </c>
      <c r="J1491" s="3">
        <v>9347.0</v>
      </c>
    </row>
    <row r="1492">
      <c r="A1492" s="1" t="s">
        <v>2014</v>
      </c>
      <c r="B1492" s="3">
        <v>6.8</v>
      </c>
      <c r="C1492" s="3">
        <v>76.65</v>
      </c>
      <c r="D1492" s="3">
        <v>147.0</v>
      </c>
      <c r="E1492" s="3">
        <v>2.34</v>
      </c>
      <c r="F1492" s="3">
        <v>146.0</v>
      </c>
      <c r="G1492" s="3">
        <v>297.65</v>
      </c>
      <c r="H1492" s="3">
        <v>5.59</v>
      </c>
      <c r="I1492" s="3">
        <v>278.0</v>
      </c>
      <c r="J1492" s="3">
        <v>9356.0</v>
      </c>
    </row>
    <row r="1493">
      <c r="A1493" s="1" t="s">
        <v>2015</v>
      </c>
      <c r="B1493" s="3">
        <v>7.68</v>
      </c>
      <c r="C1493" s="3">
        <v>66.5</v>
      </c>
      <c r="D1493" s="3">
        <v>525.0</v>
      </c>
      <c r="E1493" s="3">
        <v>582.37</v>
      </c>
      <c r="F1493" s="3">
        <v>198.0</v>
      </c>
      <c r="G1493" s="3">
        <v>283.1</v>
      </c>
      <c r="H1493" s="3">
        <v>6.9</v>
      </c>
      <c r="I1493" s="3">
        <v>284.0</v>
      </c>
      <c r="J1493" s="3">
        <v>936.0</v>
      </c>
    </row>
    <row r="1494">
      <c r="A1494" s="1" t="s">
        <v>2016</v>
      </c>
      <c r="B1494" s="3">
        <v>8.52</v>
      </c>
      <c r="C1494" s="3">
        <v>56.9</v>
      </c>
      <c r="D1494" s="3">
        <v>587.0</v>
      </c>
      <c r="E1494" s="3">
        <v>482.36</v>
      </c>
      <c r="F1494" s="3">
        <v>272.0</v>
      </c>
      <c r="G1494" s="3">
        <v>278.1</v>
      </c>
      <c r="H1494" s="3">
        <v>7.17</v>
      </c>
      <c r="I1494" s="3">
        <v>284.0</v>
      </c>
      <c r="J1494" s="3">
        <v>9363.0</v>
      </c>
    </row>
    <row r="1495">
      <c r="A1495" s="1" t="s">
        <v>2017</v>
      </c>
      <c r="B1495" s="3">
        <v>9.13</v>
      </c>
      <c r="C1495" s="3" t="s">
        <v>2018</v>
      </c>
      <c r="D1495" s="3">
        <v>277.1</v>
      </c>
      <c r="E1495" s="3">
        <v>7.52</v>
      </c>
      <c r="F1495" s="3">
        <v>285.0</v>
      </c>
      <c r="G1495" s="3">
        <v>9363.0</v>
      </c>
      <c r="H1495" s="2"/>
      <c r="I1495" s="2"/>
      <c r="J1495" s="2"/>
    </row>
    <row r="1496">
      <c r="A1496" s="1" t="s">
        <v>2019</v>
      </c>
      <c r="B1496" s="3">
        <v>9.68</v>
      </c>
      <c r="C1496" s="3">
        <v>52.85</v>
      </c>
      <c r="D1496" s="3">
        <v>521.0</v>
      </c>
      <c r="E1496" s="3">
        <v>254.2</v>
      </c>
      <c r="F1496" s="3">
        <v>347.0</v>
      </c>
      <c r="G1496" s="3">
        <v>292.5</v>
      </c>
      <c r="H1496" s="3">
        <v>7.72</v>
      </c>
      <c r="I1496" s="3">
        <v>286.0</v>
      </c>
      <c r="J1496" s="3">
        <v>9364.0</v>
      </c>
    </row>
    <row r="1497">
      <c r="A1497" s="1" t="s">
        <v>2020</v>
      </c>
      <c r="B1497" s="3">
        <v>10.16</v>
      </c>
      <c r="C1497" s="3">
        <v>49.5</v>
      </c>
      <c r="D1497" s="3">
        <v>263.0</v>
      </c>
      <c r="E1497" s="3">
        <v>12.86</v>
      </c>
      <c r="F1497" s="3">
        <v>255.0</v>
      </c>
      <c r="G1497" s="3">
        <v>297.5</v>
      </c>
      <c r="H1497" s="3">
        <v>7.72</v>
      </c>
      <c r="I1497" s="3">
        <v>287.0</v>
      </c>
      <c r="J1497" s="3">
        <v>9359.0</v>
      </c>
    </row>
    <row r="1498">
      <c r="A1498" s="1" t="s">
        <v>2021</v>
      </c>
      <c r="B1498" s="3">
        <v>10.17</v>
      </c>
      <c r="C1498" s="3">
        <v>47.2</v>
      </c>
      <c r="D1498" s="3">
        <v>409.0</v>
      </c>
      <c r="E1498" s="3">
        <v>337.55</v>
      </c>
      <c r="F1498" s="3">
        <v>236.0</v>
      </c>
      <c r="G1498" s="3">
        <v>296.3</v>
      </c>
      <c r="H1498" s="3">
        <v>7.66</v>
      </c>
      <c r="I1498" s="3">
        <v>288.0</v>
      </c>
      <c r="J1498" s="3">
        <v>936.0</v>
      </c>
    </row>
    <row r="1499">
      <c r="A1499" s="1" t="s">
        <v>2022</v>
      </c>
      <c r="B1499" s="3">
        <v>10.2</v>
      </c>
      <c r="C1499" s="3">
        <v>47.2</v>
      </c>
      <c r="D1499" s="3">
        <v>199.0</v>
      </c>
      <c r="E1499" s="3">
        <v>85.45</v>
      </c>
      <c r="F1499" s="3">
        <v>168.0</v>
      </c>
      <c r="G1499" s="3">
        <v>275.6</v>
      </c>
      <c r="H1499" s="3">
        <v>6.69</v>
      </c>
      <c r="I1499" s="3">
        <v>285.0</v>
      </c>
      <c r="J1499" s="3">
        <v>9363.0</v>
      </c>
    </row>
    <row r="1500">
      <c r="A1500" s="1" t="s">
        <v>2023</v>
      </c>
      <c r="B1500" s="3">
        <v>9.69</v>
      </c>
      <c r="C1500" s="3">
        <v>48.95</v>
      </c>
      <c r="D1500" s="3">
        <v>148.0</v>
      </c>
      <c r="E1500" s="3">
        <v>507.62</v>
      </c>
      <c r="F1500" s="3">
        <v>55.0</v>
      </c>
      <c r="G1500" s="3">
        <v>266.65</v>
      </c>
      <c r="H1500" s="3">
        <v>5.79</v>
      </c>
      <c r="I1500" s="3">
        <v>282.0</v>
      </c>
      <c r="J1500" s="3">
        <v>9364.0</v>
      </c>
    </row>
    <row r="1501">
      <c r="A1501" s="1" t="s">
        <v>2024</v>
      </c>
      <c r="B1501" s="3">
        <v>8.9</v>
      </c>
      <c r="C1501" s="3" t="s">
        <v>2025</v>
      </c>
      <c r="D1501" s="3" t="s">
        <v>26</v>
      </c>
      <c r="E1501" s="3">
        <v>287.95</v>
      </c>
      <c r="F1501" s="3">
        <v>5.3</v>
      </c>
      <c r="G1501" s="3">
        <v>277.0</v>
      </c>
      <c r="H1501" s="3">
        <v>937.0</v>
      </c>
      <c r="I1501" s="2"/>
      <c r="J1501" s="2"/>
    </row>
    <row r="1502">
      <c r="A1502" s="1" t="s">
        <v>2026</v>
      </c>
      <c r="B1502" s="3">
        <v>8.17</v>
      </c>
      <c r="C1502" s="3" t="s">
        <v>1747</v>
      </c>
      <c r="D1502" s="3" t="s">
        <v>26</v>
      </c>
      <c r="E1502" s="3">
        <v>275.6</v>
      </c>
      <c r="F1502" s="3">
        <v>5.1</v>
      </c>
      <c r="G1502" s="3">
        <v>274.0</v>
      </c>
      <c r="H1502" s="3">
        <v>9378.0</v>
      </c>
      <c r="I1502" s="2"/>
      <c r="J1502" s="2"/>
    </row>
    <row r="1503">
      <c r="A1503" s="1" t="s">
        <v>2027</v>
      </c>
      <c r="B1503" s="3">
        <v>7.58</v>
      </c>
      <c r="C1503" s="3" t="s">
        <v>2028</v>
      </c>
      <c r="D1503" s="3" t="s">
        <v>26</v>
      </c>
      <c r="E1503" s="3">
        <v>278.5</v>
      </c>
      <c r="F1503" s="3">
        <v>4.9</v>
      </c>
      <c r="G1503" s="3">
        <v>275.0</v>
      </c>
      <c r="H1503" s="3">
        <v>9381.0</v>
      </c>
      <c r="I1503" s="2"/>
      <c r="J1503" s="2"/>
    </row>
    <row r="1504">
      <c r="A1504" s="1" t="s">
        <v>2029</v>
      </c>
      <c r="B1504" s="3">
        <v>6.99</v>
      </c>
      <c r="C1504" s="3" t="s">
        <v>2030</v>
      </c>
      <c r="D1504" s="3" t="s">
        <v>26</v>
      </c>
      <c r="E1504" s="3">
        <v>272.3</v>
      </c>
      <c r="F1504" s="3">
        <v>4.69</v>
      </c>
      <c r="G1504" s="3">
        <v>276.0</v>
      </c>
      <c r="H1504" s="3">
        <v>9385.0</v>
      </c>
      <c r="I1504" s="2"/>
      <c r="J1504" s="2"/>
    </row>
    <row r="1505">
      <c r="A1505" s="1" t="s">
        <v>2031</v>
      </c>
      <c r="B1505" s="3">
        <v>6.36</v>
      </c>
      <c r="C1505" s="3" t="s">
        <v>1887</v>
      </c>
      <c r="D1505" s="3" t="s">
        <v>26</v>
      </c>
      <c r="E1505" s="3">
        <v>257.75</v>
      </c>
      <c r="F1505" s="3">
        <v>4.48</v>
      </c>
      <c r="G1505" s="3">
        <v>277.0</v>
      </c>
      <c r="H1505" s="3">
        <v>9391.0</v>
      </c>
      <c r="I1505" s="2"/>
      <c r="J1505" s="2"/>
    </row>
    <row r="1506">
      <c r="A1506" s="1" t="s">
        <v>2032</v>
      </c>
      <c r="B1506" s="3">
        <v>5.79</v>
      </c>
      <c r="C1506" s="3" t="s">
        <v>721</v>
      </c>
      <c r="D1506" s="3" t="s">
        <v>26</v>
      </c>
      <c r="E1506" s="3">
        <v>252.55</v>
      </c>
      <c r="F1506" s="3">
        <v>4.7</v>
      </c>
      <c r="G1506" s="3">
        <v>277.0</v>
      </c>
      <c r="H1506" s="3">
        <v>9395.0</v>
      </c>
      <c r="I1506" s="2"/>
      <c r="J1506" s="2"/>
    </row>
    <row r="1507">
      <c r="A1507" s="1" t="s">
        <v>2033</v>
      </c>
      <c r="B1507" s="3">
        <v>5.22</v>
      </c>
      <c r="C1507" s="3" t="s">
        <v>2034</v>
      </c>
      <c r="D1507" s="3" t="s">
        <v>26</v>
      </c>
      <c r="E1507" s="3">
        <v>249.85</v>
      </c>
      <c r="F1507" s="3">
        <v>3.79</v>
      </c>
      <c r="G1507" s="3">
        <v>272.0</v>
      </c>
      <c r="H1507" s="3">
        <v>9393.0</v>
      </c>
      <c r="I1507" s="2"/>
      <c r="J1507" s="2"/>
    </row>
    <row r="1508">
      <c r="A1508" s="1" t="s">
        <v>2035</v>
      </c>
      <c r="B1508" s="3">
        <v>4.8</v>
      </c>
      <c r="C1508" s="3" t="s">
        <v>2036</v>
      </c>
      <c r="D1508" s="3" t="s">
        <v>26</v>
      </c>
      <c r="E1508" s="3">
        <v>254.2</v>
      </c>
      <c r="F1508" s="3">
        <v>3.79</v>
      </c>
      <c r="G1508" s="3">
        <v>266.0</v>
      </c>
      <c r="H1508" s="3">
        <v>9395.0</v>
      </c>
      <c r="I1508" s="2"/>
      <c r="J1508" s="2"/>
    </row>
    <row r="1509">
      <c r="A1509" s="1" t="s">
        <v>2037</v>
      </c>
      <c r="B1509" s="3">
        <v>4.32</v>
      </c>
      <c r="C1509" s="3" t="s">
        <v>2038</v>
      </c>
      <c r="D1509" s="3" t="s">
        <v>26</v>
      </c>
      <c r="E1509" s="3">
        <v>249.45</v>
      </c>
      <c r="F1509" s="3">
        <v>3.72</v>
      </c>
      <c r="G1509" s="3">
        <v>262.0</v>
      </c>
      <c r="H1509" s="3">
        <v>9394.0</v>
      </c>
      <c r="I1509" s="2"/>
      <c r="J1509" s="2"/>
    </row>
    <row r="1510">
      <c r="A1510" s="1" t="s">
        <v>2039</v>
      </c>
      <c r="B1510" s="3">
        <v>4.1</v>
      </c>
      <c r="C1510" s="3" t="s">
        <v>2038</v>
      </c>
      <c r="D1510" s="3" t="s">
        <v>26</v>
      </c>
      <c r="E1510" s="3">
        <v>257.95</v>
      </c>
      <c r="F1510" s="3">
        <v>3.52</v>
      </c>
      <c r="G1510" s="3">
        <v>261.0</v>
      </c>
      <c r="H1510" s="3">
        <v>9392.0</v>
      </c>
      <c r="I1510" s="2"/>
      <c r="J1510" s="2"/>
    </row>
    <row r="1511">
      <c r="A1511" s="1" t="s">
        <v>2040</v>
      </c>
      <c r="B1511" s="3">
        <v>3.65</v>
      </c>
      <c r="C1511" s="3" t="s">
        <v>1825</v>
      </c>
      <c r="D1511" s="3" t="s">
        <v>26</v>
      </c>
      <c r="E1511" s="3">
        <v>252.95</v>
      </c>
      <c r="F1511" s="3">
        <v>3.31</v>
      </c>
      <c r="G1511" s="3">
        <v>261.0</v>
      </c>
      <c r="H1511" s="3">
        <v>9395.0</v>
      </c>
      <c r="I1511" s="2"/>
      <c r="J1511" s="2"/>
    </row>
    <row r="1512">
      <c r="A1512" s="1" t="s">
        <v>2041</v>
      </c>
      <c r="B1512" s="3">
        <v>3.13</v>
      </c>
      <c r="C1512" s="3" t="s">
        <v>690</v>
      </c>
      <c r="D1512" s="3" t="s">
        <v>26</v>
      </c>
      <c r="E1512" s="3">
        <v>241.7</v>
      </c>
      <c r="F1512" s="3">
        <v>3.17</v>
      </c>
      <c r="G1512" s="3">
        <v>259.0</v>
      </c>
      <c r="H1512" s="3">
        <v>9396.0</v>
      </c>
      <c r="I1512" s="2"/>
      <c r="J1512" s="2"/>
    </row>
    <row r="1513">
      <c r="A1513" s="1" t="s">
        <v>2042</v>
      </c>
      <c r="B1513" s="3">
        <v>2.98</v>
      </c>
      <c r="C1513" s="3" t="s">
        <v>690</v>
      </c>
      <c r="D1513" s="3" t="s">
        <v>26</v>
      </c>
      <c r="E1513" s="3">
        <v>256.8</v>
      </c>
      <c r="F1513" s="3">
        <v>3.24</v>
      </c>
      <c r="G1513" s="3">
        <v>26.0</v>
      </c>
      <c r="H1513" s="3">
        <v>9402.0</v>
      </c>
      <c r="I1513" s="2"/>
      <c r="J1513" s="2"/>
    </row>
    <row r="1514">
      <c r="A1514" s="1" t="s">
        <v>2043</v>
      </c>
      <c r="B1514" s="3">
        <v>3.51</v>
      </c>
      <c r="C1514" s="3">
        <v>88.75</v>
      </c>
      <c r="D1514" s="3">
        <v>29.0</v>
      </c>
      <c r="E1514" s="3">
        <v>84.74</v>
      </c>
      <c r="F1514" s="3">
        <v>23.0</v>
      </c>
      <c r="G1514" s="3">
        <v>262.4</v>
      </c>
      <c r="H1514" s="3">
        <v>3.24</v>
      </c>
      <c r="I1514" s="3">
        <v>262.0</v>
      </c>
      <c r="J1514" s="3">
        <v>9402.0</v>
      </c>
    </row>
    <row r="1515">
      <c r="A1515" s="1" t="s">
        <v>2044</v>
      </c>
      <c r="B1515" s="3">
        <v>4.3</v>
      </c>
      <c r="C1515" s="3">
        <v>88.8</v>
      </c>
      <c r="D1515" s="3">
        <v>226.0</v>
      </c>
      <c r="E1515" s="3">
        <v>563.59</v>
      </c>
      <c r="F1515" s="3">
        <v>78.0</v>
      </c>
      <c r="G1515" s="3">
        <v>264.35</v>
      </c>
      <c r="H1515" s="3">
        <v>3.79</v>
      </c>
      <c r="I1515" s="3">
        <v>27.0</v>
      </c>
      <c r="J1515" s="3">
        <v>9411.0</v>
      </c>
    </row>
    <row r="1516">
      <c r="A1516" s="1" t="s">
        <v>2045</v>
      </c>
      <c r="B1516" s="3">
        <v>5.61</v>
      </c>
      <c r="C1516" s="3">
        <v>76.5</v>
      </c>
      <c r="D1516" s="3">
        <v>408.0</v>
      </c>
      <c r="E1516" s="3">
        <v>657.87</v>
      </c>
      <c r="F1516" s="3">
        <v>124.0</v>
      </c>
      <c r="G1516" s="3">
        <v>269.6</v>
      </c>
      <c r="H1516" s="3">
        <v>4.41</v>
      </c>
      <c r="I1516" s="3">
        <v>281.0</v>
      </c>
      <c r="J1516" s="3">
        <v>9412.0</v>
      </c>
    </row>
    <row r="1517">
      <c r="A1517" s="1" t="s">
        <v>2046</v>
      </c>
      <c r="B1517" s="3">
        <v>7.7</v>
      </c>
      <c r="C1517" s="3">
        <v>65.95</v>
      </c>
      <c r="D1517" s="3">
        <v>571.0</v>
      </c>
      <c r="E1517" s="3">
        <v>762.48</v>
      </c>
      <c r="F1517" s="3">
        <v>139.0</v>
      </c>
      <c r="G1517" s="3">
        <v>295.9</v>
      </c>
      <c r="H1517" s="3">
        <v>4.34</v>
      </c>
      <c r="I1517" s="3">
        <v>288.0</v>
      </c>
      <c r="J1517" s="3">
        <v>9416.0</v>
      </c>
    </row>
    <row r="1518">
      <c r="A1518" s="1" t="s">
        <v>2047</v>
      </c>
      <c r="B1518" s="3">
        <v>8.51</v>
      </c>
      <c r="C1518" s="3">
        <v>59.15</v>
      </c>
      <c r="D1518" s="3">
        <v>663.0</v>
      </c>
      <c r="E1518" s="3">
        <v>729.45</v>
      </c>
      <c r="F1518" s="3">
        <v>183.0</v>
      </c>
      <c r="G1518" s="3">
        <v>292.8</v>
      </c>
      <c r="H1518" s="3">
        <v>4.41</v>
      </c>
      <c r="I1518" s="3">
        <v>292.0</v>
      </c>
      <c r="J1518" s="3">
        <v>9413.0</v>
      </c>
    </row>
    <row r="1519">
      <c r="A1519" s="1" t="s">
        <v>2048</v>
      </c>
      <c r="B1519" s="3">
        <v>9.68</v>
      </c>
      <c r="C1519" s="3" t="s">
        <v>2049</v>
      </c>
      <c r="D1519" s="3">
        <v>305.55</v>
      </c>
      <c r="E1519" s="3">
        <v>4.62</v>
      </c>
      <c r="F1519" s="3">
        <v>292.0</v>
      </c>
      <c r="G1519" s="3">
        <v>9413.0</v>
      </c>
      <c r="H1519" s="2"/>
      <c r="I1519" s="2"/>
      <c r="J1519" s="2"/>
    </row>
    <row r="1520">
      <c r="A1520" s="1" t="s">
        <v>2050</v>
      </c>
      <c r="B1520" s="3">
        <v>10.39</v>
      </c>
      <c r="C1520" s="3">
        <v>52.95</v>
      </c>
      <c r="D1520" s="3">
        <v>708.0</v>
      </c>
      <c r="E1520" s="3">
        <v>771.96</v>
      </c>
      <c r="F1520" s="3">
        <v>176.0</v>
      </c>
      <c r="G1520" s="3">
        <v>298.4</v>
      </c>
      <c r="H1520" s="3">
        <v>4.76</v>
      </c>
      <c r="I1520" s="3">
        <v>293.0</v>
      </c>
      <c r="J1520" s="3">
        <v>9408.0</v>
      </c>
    </row>
    <row r="1521">
      <c r="A1521" s="1" t="s">
        <v>2051</v>
      </c>
      <c r="B1521" s="3">
        <v>11.29</v>
      </c>
      <c r="C1521" s="3">
        <v>49.3</v>
      </c>
      <c r="D1521" s="3">
        <v>632.0</v>
      </c>
      <c r="E1521" s="3">
        <v>745.18</v>
      </c>
      <c r="F1521" s="3">
        <v>165.0</v>
      </c>
      <c r="G1521" s="3">
        <v>316.2</v>
      </c>
      <c r="H1521" s="3">
        <v>4.76</v>
      </c>
      <c r="I1521" s="3">
        <v>292.0</v>
      </c>
      <c r="J1521" s="3">
        <v>94.0</v>
      </c>
    </row>
    <row r="1522">
      <c r="A1522" s="1" t="s">
        <v>2052</v>
      </c>
      <c r="B1522" s="3">
        <v>11.57</v>
      </c>
      <c r="C1522" s="3">
        <v>47.6</v>
      </c>
      <c r="D1522" s="3">
        <v>497.0</v>
      </c>
      <c r="E1522" s="3">
        <v>665.73</v>
      </c>
      <c r="F1522" s="3">
        <v>153.0</v>
      </c>
      <c r="G1522" s="3">
        <v>297.65</v>
      </c>
      <c r="H1522" s="3">
        <v>4.55</v>
      </c>
      <c r="I1522" s="3">
        <v>289.0</v>
      </c>
      <c r="J1522" s="3">
        <v>9396.0</v>
      </c>
    </row>
    <row r="1523">
      <c r="A1523" s="1" t="s">
        <v>2053</v>
      </c>
      <c r="B1523" s="3">
        <v>11.94</v>
      </c>
      <c r="C1523" s="3">
        <v>47.6</v>
      </c>
      <c r="D1523" s="3">
        <v>27.0</v>
      </c>
      <c r="E1523" s="3">
        <v>289.3</v>
      </c>
      <c r="F1523" s="3">
        <v>164.0</v>
      </c>
      <c r="G1523" s="3">
        <v>299.55</v>
      </c>
      <c r="H1523" s="3">
        <v>4.76</v>
      </c>
      <c r="I1523" s="3">
        <v>295.0</v>
      </c>
      <c r="J1523" s="3">
        <v>9397.0</v>
      </c>
    </row>
    <row r="1524">
      <c r="A1524" s="1" t="s">
        <v>2054</v>
      </c>
      <c r="B1524" s="3">
        <v>11.49</v>
      </c>
      <c r="C1524" s="3">
        <v>51.25</v>
      </c>
      <c r="D1524" s="3">
        <v>97.0</v>
      </c>
      <c r="E1524" s="3">
        <v>101.63</v>
      </c>
      <c r="F1524" s="3">
        <v>78.0</v>
      </c>
      <c r="G1524" s="3">
        <v>315.65</v>
      </c>
      <c r="H1524" s="3">
        <v>4.41</v>
      </c>
      <c r="I1524" s="3">
        <v>292.0</v>
      </c>
      <c r="J1524" s="3">
        <v>9397.0</v>
      </c>
    </row>
    <row r="1525">
      <c r="A1525" s="1" t="s">
        <v>2055</v>
      </c>
      <c r="B1525" s="3">
        <v>10.28</v>
      </c>
      <c r="C1525" s="3" t="s">
        <v>1692</v>
      </c>
      <c r="D1525" s="3" t="s">
        <v>26</v>
      </c>
      <c r="E1525" s="3">
        <v>301.9</v>
      </c>
      <c r="F1525" s="3">
        <v>3.72</v>
      </c>
      <c r="G1525" s="3">
        <v>276.0</v>
      </c>
      <c r="H1525" s="3">
        <v>94.0</v>
      </c>
      <c r="I1525" s="2"/>
      <c r="J1525" s="2"/>
    </row>
    <row r="1526">
      <c r="A1526" s="1" t="s">
        <v>2056</v>
      </c>
      <c r="B1526" s="3">
        <v>8.86</v>
      </c>
      <c r="C1526" s="3" t="s">
        <v>2057</v>
      </c>
      <c r="D1526" s="3" t="s">
        <v>26</v>
      </c>
      <c r="E1526" s="3">
        <v>274.6</v>
      </c>
      <c r="F1526" s="3">
        <v>4.0</v>
      </c>
      <c r="G1526" s="3">
        <v>27.0</v>
      </c>
      <c r="H1526" s="3">
        <v>9405.0</v>
      </c>
      <c r="I1526" s="2"/>
      <c r="J1526" s="2"/>
    </row>
    <row r="1527">
      <c r="A1527" s="1" t="s">
        <v>2058</v>
      </c>
      <c r="B1527" s="3">
        <v>8.12</v>
      </c>
      <c r="C1527" s="3" t="s">
        <v>2059</v>
      </c>
      <c r="D1527" s="3" t="s">
        <v>26</v>
      </c>
      <c r="E1527" s="3">
        <v>273.45</v>
      </c>
      <c r="F1527" s="3">
        <v>3.93</v>
      </c>
      <c r="G1527" s="3">
        <v>267.0</v>
      </c>
      <c r="H1527" s="3">
        <v>9409.0</v>
      </c>
      <c r="I1527" s="2"/>
      <c r="J1527" s="2"/>
    </row>
    <row r="1528">
      <c r="A1528" s="1" t="s">
        <v>2060</v>
      </c>
      <c r="B1528" s="3">
        <v>7.83</v>
      </c>
      <c r="C1528" s="3" t="s">
        <v>1527</v>
      </c>
      <c r="D1528" s="3" t="s">
        <v>26</v>
      </c>
      <c r="E1528" s="3">
        <v>287.2</v>
      </c>
      <c r="F1528" s="3">
        <v>3.93</v>
      </c>
      <c r="G1528" s="3">
        <v>27.0</v>
      </c>
      <c r="H1528" s="3">
        <v>9411.0</v>
      </c>
      <c r="I1528" s="2"/>
      <c r="J1528" s="2"/>
    </row>
    <row r="1529">
      <c r="A1529" s="1" t="s">
        <v>2061</v>
      </c>
      <c r="B1529" s="3">
        <v>7.7</v>
      </c>
      <c r="C1529" s="3" t="s">
        <v>1527</v>
      </c>
      <c r="D1529" s="3" t="s">
        <v>26</v>
      </c>
      <c r="E1529" s="3">
        <v>305.0</v>
      </c>
      <c r="F1529" s="3">
        <v>3.93</v>
      </c>
      <c r="G1529" s="3">
        <v>268.0</v>
      </c>
      <c r="H1529" s="3">
        <v>941.0</v>
      </c>
      <c r="I1529" s="2"/>
      <c r="J1529" s="2"/>
    </row>
    <row r="1530">
      <c r="A1530" s="1" t="s">
        <v>2062</v>
      </c>
      <c r="B1530" s="3">
        <v>7.15</v>
      </c>
      <c r="C1530" s="3" t="s">
        <v>1442</v>
      </c>
      <c r="D1530" s="3" t="s">
        <v>26</v>
      </c>
      <c r="E1530" s="3">
        <v>284.3</v>
      </c>
      <c r="F1530" s="3">
        <v>3.86</v>
      </c>
      <c r="G1530" s="3">
        <v>266.0</v>
      </c>
      <c r="H1530" s="3">
        <v>9409.0</v>
      </c>
      <c r="I1530" s="2"/>
      <c r="J1530" s="2"/>
    </row>
    <row r="1531">
      <c r="A1531" s="1" t="s">
        <v>2063</v>
      </c>
      <c r="B1531" s="3">
        <v>6.68</v>
      </c>
      <c r="C1531" s="3" t="s">
        <v>1307</v>
      </c>
      <c r="D1531" s="3" t="s">
        <v>26</v>
      </c>
      <c r="E1531" s="3">
        <v>28.2</v>
      </c>
      <c r="F1531" s="3">
        <v>3.86</v>
      </c>
      <c r="G1531" s="3">
        <v>266.0</v>
      </c>
      <c r="H1531" s="3">
        <v>9406.0</v>
      </c>
      <c r="I1531" s="2"/>
      <c r="J1531" s="2"/>
    </row>
    <row r="1532">
      <c r="A1532" s="1" t="s">
        <v>2064</v>
      </c>
      <c r="B1532" s="3">
        <v>6.61</v>
      </c>
      <c r="C1532" s="3" t="s">
        <v>1307</v>
      </c>
      <c r="D1532" s="3" t="s">
        <v>26</v>
      </c>
      <c r="E1532" s="3">
        <v>294.65</v>
      </c>
      <c r="F1532" s="3">
        <v>3.93</v>
      </c>
      <c r="G1532" s="3">
        <v>267.0</v>
      </c>
      <c r="H1532" s="3">
        <v>9405.0</v>
      </c>
      <c r="I1532" s="2"/>
      <c r="J1532" s="2"/>
    </row>
    <row r="1533">
      <c r="A1533" s="1" t="s">
        <v>2065</v>
      </c>
      <c r="B1533" s="3">
        <v>6.67</v>
      </c>
      <c r="C1533" s="3" t="s">
        <v>899</v>
      </c>
      <c r="D1533" s="3" t="s">
        <v>26</v>
      </c>
      <c r="E1533" s="3">
        <v>309.5</v>
      </c>
      <c r="F1533" s="3">
        <v>3.86</v>
      </c>
      <c r="G1533" s="3">
        <v>263.0</v>
      </c>
      <c r="H1533" s="3">
        <v>9403.0</v>
      </c>
      <c r="I1533" s="2"/>
      <c r="J1533" s="2"/>
    </row>
    <row r="1534">
      <c r="A1534" s="1" t="s">
        <v>2066</v>
      </c>
      <c r="B1534" s="3">
        <v>6.88</v>
      </c>
      <c r="C1534" s="3" t="s">
        <v>1003</v>
      </c>
      <c r="D1534" s="3" t="s">
        <v>26</v>
      </c>
      <c r="E1534" s="3">
        <v>329.4</v>
      </c>
      <c r="F1534" s="3">
        <v>3.86</v>
      </c>
      <c r="G1534" s="3">
        <v>259.0</v>
      </c>
      <c r="H1534" s="3">
        <v>9394.0</v>
      </c>
      <c r="I1534" s="2"/>
      <c r="J1534" s="2"/>
    </row>
    <row r="1535">
      <c r="A1535" s="1" t="s">
        <v>2067</v>
      </c>
      <c r="B1535" s="3">
        <v>7.13</v>
      </c>
      <c r="C1535" s="3" t="s">
        <v>899</v>
      </c>
      <c r="D1535" s="3" t="s">
        <v>26</v>
      </c>
      <c r="E1535" s="3">
        <v>34.2</v>
      </c>
      <c r="F1535" s="3">
        <v>3.86</v>
      </c>
      <c r="G1535" s="3">
        <v>257.0</v>
      </c>
      <c r="H1535" s="3">
        <v>939.0</v>
      </c>
      <c r="I1535" s="2"/>
      <c r="J1535" s="2"/>
    </row>
    <row r="1536">
      <c r="A1536" s="1" t="s">
        <v>2068</v>
      </c>
      <c r="B1536" s="3">
        <v>7.31</v>
      </c>
      <c r="C1536" s="3" t="s">
        <v>1003</v>
      </c>
      <c r="D1536" s="3" t="s">
        <v>26</v>
      </c>
      <c r="E1536" s="3">
        <v>344.5</v>
      </c>
      <c r="F1536" s="3">
        <v>3.45</v>
      </c>
      <c r="G1536" s="3">
        <v>258.0</v>
      </c>
      <c r="H1536" s="3">
        <v>939.0</v>
      </c>
      <c r="I1536" s="2"/>
      <c r="J1536" s="2"/>
    </row>
    <row r="1537">
      <c r="A1537" s="1" t="s">
        <v>2069</v>
      </c>
      <c r="B1537" s="3">
        <v>7.42</v>
      </c>
      <c r="C1537" s="3" t="s">
        <v>761</v>
      </c>
      <c r="D1537" s="3" t="s">
        <v>26</v>
      </c>
      <c r="E1537" s="3">
        <v>345.85</v>
      </c>
      <c r="F1537" s="3">
        <v>2.83</v>
      </c>
      <c r="G1537" s="3">
        <v>255.0</v>
      </c>
      <c r="H1537" s="3">
        <v>9395.0</v>
      </c>
      <c r="I1537" s="2"/>
      <c r="J1537" s="2"/>
    </row>
    <row r="1538">
      <c r="A1538" s="1" t="s">
        <v>2070</v>
      </c>
      <c r="B1538" s="3">
        <v>8.23</v>
      </c>
      <c r="C1538" s="3">
        <v>92.4</v>
      </c>
      <c r="D1538" s="3">
        <v>26.0</v>
      </c>
      <c r="E1538" s="3">
        <v>39.57</v>
      </c>
      <c r="F1538" s="3">
        <v>23.0</v>
      </c>
      <c r="G1538" s="3">
        <v>35.1</v>
      </c>
      <c r="H1538" s="3">
        <v>3.1</v>
      </c>
      <c r="I1538" s="3">
        <v>261.0</v>
      </c>
      <c r="J1538" s="3">
        <v>9394.0</v>
      </c>
    </row>
    <row r="1539">
      <c r="A1539" s="1" t="s">
        <v>2071</v>
      </c>
      <c r="B1539" s="3">
        <v>8.64</v>
      </c>
      <c r="C1539" s="3">
        <v>89.1</v>
      </c>
      <c r="D1539" s="3">
        <v>136.0</v>
      </c>
      <c r="E1539" s="3">
        <v>7.97</v>
      </c>
      <c r="F1539" s="3">
        <v>117.0</v>
      </c>
      <c r="G1539" s="3">
        <v>352.2</v>
      </c>
      <c r="H1539" s="3">
        <v>2.76</v>
      </c>
      <c r="I1539" s="3">
        <v>271.0</v>
      </c>
      <c r="J1539" s="3">
        <v>9404.0</v>
      </c>
    </row>
    <row r="1540">
      <c r="A1540" s="1" t="s">
        <v>2072</v>
      </c>
      <c r="B1540" s="3">
        <v>9.54</v>
      </c>
      <c r="C1540" s="3">
        <v>82.9</v>
      </c>
      <c r="D1540" s="3">
        <v>327.0</v>
      </c>
      <c r="E1540" s="3">
        <v>283.87</v>
      </c>
      <c r="F1540" s="3">
        <v>203.0</v>
      </c>
      <c r="G1540" s="3">
        <v>336.55</v>
      </c>
      <c r="H1540" s="3">
        <v>2.97</v>
      </c>
      <c r="I1540" s="3">
        <v>289.0</v>
      </c>
      <c r="J1540" s="3">
        <v>9412.0</v>
      </c>
    </row>
    <row r="1541">
      <c r="A1541" s="1" t="s">
        <v>2073</v>
      </c>
      <c r="B1541" s="3">
        <v>10.4</v>
      </c>
      <c r="C1541" s="3">
        <v>77.1</v>
      </c>
      <c r="D1541" s="3">
        <v>524.0</v>
      </c>
      <c r="E1541" s="3">
        <v>545.78</v>
      </c>
      <c r="F1541" s="3">
        <v>212.0</v>
      </c>
      <c r="G1541" s="3">
        <v>346.2</v>
      </c>
      <c r="H1541" s="3">
        <v>2.48</v>
      </c>
      <c r="I1541" s="3">
        <v>302.0</v>
      </c>
      <c r="J1541" s="3">
        <v>9418.0</v>
      </c>
    </row>
    <row r="1542">
      <c r="A1542" s="1" t="s">
        <v>2074</v>
      </c>
      <c r="B1542" s="3">
        <v>12.6</v>
      </c>
      <c r="C1542" s="3">
        <v>62.1</v>
      </c>
      <c r="D1542" s="3">
        <v>636.0</v>
      </c>
      <c r="E1542" s="3">
        <v>613.86</v>
      </c>
      <c r="F1542" s="3">
        <v>229.0</v>
      </c>
      <c r="G1542" s="3">
        <v>33.75</v>
      </c>
      <c r="H1542" s="3">
        <v>2.41</v>
      </c>
      <c r="I1542" s="3">
        <v>332.0</v>
      </c>
      <c r="J1542" s="3">
        <v>9418.0</v>
      </c>
    </row>
    <row r="1543">
      <c r="A1543" s="1" t="s">
        <v>2075</v>
      </c>
      <c r="B1543" s="3">
        <v>13.22</v>
      </c>
      <c r="C1543" s="3">
        <v>57.9</v>
      </c>
      <c r="D1543" s="3">
        <v>659.0</v>
      </c>
      <c r="E1543" s="3">
        <v>55.61</v>
      </c>
      <c r="F1543" s="3">
        <v>271.0</v>
      </c>
      <c r="G1543" s="3">
        <v>311.95</v>
      </c>
      <c r="H1543" s="3">
        <v>2.34</v>
      </c>
      <c r="I1543" s="3">
        <v>2.0</v>
      </c>
      <c r="J1543" s="3">
        <v>9418.0</v>
      </c>
    </row>
    <row r="1544">
      <c r="A1544" s="1" t="s">
        <v>2076</v>
      </c>
      <c r="B1544" s="3">
        <v>13.99</v>
      </c>
      <c r="C1544" s="3">
        <v>51.9</v>
      </c>
      <c r="D1544" s="3">
        <v>683.0</v>
      </c>
      <c r="E1544" s="3">
        <v>663.2</v>
      </c>
      <c r="F1544" s="3">
        <v>223.0</v>
      </c>
      <c r="G1544" s="3">
        <v>313.1</v>
      </c>
      <c r="H1544" s="3">
        <v>2.76</v>
      </c>
      <c r="I1544" s="3">
        <v>17.0</v>
      </c>
      <c r="J1544" s="3">
        <v>9418.0</v>
      </c>
    </row>
    <row r="1545">
      <c r="A1545" s="1" t="s">
        <v>2077</v>
      </c>
      <c r="B1545" s="3">
        <v>14.39</v>
      </c>
      <c r="C1545" s="3">
        <v>5.1</v>
      </c>
      <c r="D1545" s="3">
        <v>632.0</v>
      </c>
      <c r="E1545" s="3">
        <v>72.95</v>
      </c>
      <c r="F1545" s="3">
        <v>177.0</v>
      </c>
      <c r="G1545" s="3">
        <v>31.4</v>
      </c>
      <c r="H1545" s="3">
        <v>2.41</v>
      </c>
      <c r="I1545" s="3">
        <v>2.0</v>
      </c>
      <c r="J1545" s="3">
        <v>9411.0</v>
      </c>
    </row>
    <row r="1546">
      <c r="A1546" s="1" t="s">
        <v>2078</v>
      </c>
      <c r="B1546" s="3">
        <v>14.64</v>
      </c>
      <c r="C1546" s="3">
        <v>48.4</v>
      </c>
      <c r="D1546" s="3">
        <v>52.0</v>
      </c>
      <c r="E1546" s="3">
        <v>754.45</v>
      </c>
      <c r="F1546" s="3">
        <v>127.0</v>
      </c>
      <c r="G1546" s="3">
        <v>308.5</v>
      </c>
      <c r="H1546" s="3">
        <v>2.55</v>
      </c>
      <c r="I1546" s="3">
        <v>21.0</v>
      </c>
      <c r="J1546" s="3">
        <v>9414.0</v>
      </c>
    </row>
    <row r="1547">
      <c r="A1547" s="1" t="s">
        <v>2079</v>
      </c>
      <c r="B1547" s="3">
        <v>14.54</v>
      </c>
      <c r="C1547" s="3">
        <v>5.1</v>
      </c>
      <c r="D1547" s="3">
        <v>341.0</v>
      </c>
      <c r="E1547" s="3">
        <v>631.26</v>
      </c>
      <c r="F1547" s="3">
        <v>107.0</v>
      </c>
      <c r="G1547" s="3">
        <v>309.65</v>
      </c>
      <c r="H1547" s="3">
        <v>2.69</v>
      </c>
      <c r="I1547" s="3">
        <v>23.0</v>
      </c>
      <c r="J1547" s="3">
        <v>9416.0</v>
      </c>
    </row>
    <row r="1548">
      <c r="A1548" s="1" t="s">
        <v>2080</v>
      </c>
      <c r="B1548" s="3">
        <v>14.6</v>
      </c>
      <c r="C1548" s="3">
        <v>48.25</v>
      </c>
      <c r="D1548" s="3">
        <v>149.0</v>
      </c>
      <c r="E1548" s="3">
        <v>466.74</v>
      </c>
      <c r="F1548" s="3">
        <v>6.0</v>
      </c>
      <c r="G1548" s="3">
        <v>299.95</v>
      </c>
      <c r="H1548" s="3">
        <v>2.34</v>
      </c>
      <c r="I1548" s="3">
        <v>31.0</v>
      </c>
      <c r="J1548" s="3">
        <v>9423.0</v>
      </c>
    </row>
    <row r="1549">
      <c r="A1549" s="1" t="s">
        <v>2081</v>
      </c>
      <c r="B1549" s="3">
        <v>12.63</v>
      </c>
      <c r="C1549" s="3" t="s">
        <v>2082</v>
      </c>
      <c r="D1549" s="3" t="s">
        <v>26</v>
      </c>
      <c r="E1549" s="3">
        <v>287.4</v>
      </c>
      <c r="F1549" s="3">
        <v>1.72</v>
      </c>
      <c r="G1549" s="3">
        <v>62.0</v>
      </c>
      <c r="H1549" s="3">
        <v>9429.0</v>
      </c>
      <c r="I1549" s="2"/>
      <c r="J1549" s="2"/>
    </row>
    <row r="1550">
      <c r="A1550" s="1" t="s">
        <v>2083</v>
      </c>
      <c r="B1550" s="3">
        <v>11.51</v>
      </c>
      <c r="C1550" s="3" t="s">
        <v>1629</v>
      </c>
      <c r="D1550" s="3" t="s">
        <v>26</v>
      </c>
      <c r="E1550" s="3">
        <v>276.75</v>
      </c>
      <c r="F1550" s="3">
        <v>1.52</v>
      </c>
      <c r="G1550" s="3">
        <v>79.0</v>
      </c>
      <c r="H1550" s="3">
        <v>943.0</v>
      </c>
      <c r="I1550" s="2"/>
      <c r="J1550" s="2"/>
    </row>
    <row r="1551">
      <c r="A1551" s="1" t="s">
        <v>2084</v>
      </c>
      <c r="B1551" s="3">
        <v>10.3</v>
      </c>
      <c r="C1551" s="3" t="s">
        <v>1560</v>
      </c>
      <c r="D1551" s="3" t="s">
        <v>26</v>
      </c>
      <c r="E1551" s="3">
        <v>274.2</v>
      </c>
      <c r="F1551" s="3">
        <v>1.17</v>
      </c>
      <c r="G1551" s="3">
        <v>106.0</v>
      </c>
      <c r="H1551" s="3">
        <v>9433.0</v>
      </c>
      <c r="I1551" s="2"/>
      <c r="J1551" s="2"/>
    </row>
    <row r="1552">
      <c r="A1552" s="1" t="s">
        <v>2085</v>
      </c>
      <c r="B1552" s="3">
        <v>11.18</v>
      </c>
      <c r="C1552" s="3" t="s">
        <v>1437</v>
      </c>
      <c r="D1552" s="3" t="s">
        <v>26</v>
      </c>
      <c r="E1552" s="3" t="s">
        <v>2086</v>
      </c>
      <c r="F1552" s="3">
        <v>123.0</v>
      </c>
      <c r="G1552" s="3">
        <v>9437.0</v>
      </c>
      <c r="H1552" s="2"/>
      <c r="I1552" s="2"/>
      <c r="J1552" s="2"/>
    </row>
    <row r="1553">
      <c r="A1553" s="1" t="s">
        <v>2087</v>
      </c>
      <c r="B1553" s="3">
        <v>10.61</v>
      </c>
      <c r="C1553" s="3" t="s">
        <v>2088</v>
      </c>
      <c r="D1553" s="3" t="s">
        <v>26</v>
      </c>
      <c r="E1553" s="3" t="s">
        <v>2089</v>
      </c>
      <c r="F1553" s="3">
        <v>79.0</v>
      </c>
      <c r="G1553" s="3">
        <v>944.0</v>
      </c>
      <c r="H1553" s="2"/>
      <c r="I1553" s="2"/>
      <c r="J1553" s="2"/>
    </row>
    <row r="1554">
      <c r="A1554" s="1" t="s">
        <v>2090</v>
      </c>
      <c r="B1554" s="3">
        <v>9.37</v>
      </c>
      <c r="C1554" s="3" t="s">
        <v>2091</v>
      </c>
      <c r="D1554" s="3" t="s">
        <v>26</v>
      </c>
      <c r="E1554" s="3">
        <v>267.25</v>
      </c>
      <c r="F1554" s="3">
        <v>1.3</v>
      </c>
      <c r="G1554" s="3">
        <v>44.0</v>
      </c>
      <c r="H1554" s="3">
        <v>9445.0</v>
      </c>
      <c r="I1554" s="2"/>
      <c r="J1554" s="2"/>
    </row>
    <row r="1555">
      <c r="A1555" s="1" t="s">
        <v>2092</v>
      </c>
      <c r="B1555" s="3">
        <v>5.84</v>
      </c>
      <c r="C1555" s="3" t="s">
        <v>59</v>
      </c>
      <c r="D1555" s="3" t="s">
        <v>26</v>
      </c>
      <c r="E1555" s="3">
        <v>265.9</v>
      </c>
      <c r="F1555" s="3">
        <v>1.66</v>
      </c>
      <c r="G1555" s="3">
        <v>49.0</v>
      </c>
      <c r="H1555" s="3">
        <v>9447.0</v>
      </c>
      <c r="I1555" s="2"/>
      <c r="J1555" s="2"/>
    </row>
    <row r="1556">
      <c r="A1556" s="1" t="s">
        <v>2093</v>
      </c>
      <c r="B1556" s="3">
        <v>4.65</v>
      </c>
      <c r="C1556" s="3" t="s">
        <v>828</v>
      </c>
      <c r="D1556" s="3" t="s">
        <v>26</v>
      </c>
      <c r="E1556" s="3">
        <v>267.75</v>
      </c>
      <c r="F1556" s="3">
        <v>1.86</v>
      </c>
      <c r="G1556" s="3">
        <v>58.0</v>
      </c>
      <c r="H1556" s="3">
        <v>9448.0</v>
      </c>
      <c r="I1556" s="2"/>
      <c r="J1556" s="2"/>
    </row>
    <row r="1557">
      <c r="A1557" s="1" t="s">
        <v>2094</v>
      </c>
      <c r="B1557" s="3">
        <v>3.98</v>
      </c>
      <c r="C1557" s="3" t="s">
        <v>688</v>
      </c>
      <c r="D1557" s="3" t="s">
        <v>26</v>
      </c>
      <c r="E1557" s="3">
        <v>261.5</v>
      </c>
      <c r="F1557" s="3">
        <v>1.93</v>
      </c>
      <c r="G1557" s="3">
        <v>56.0</v>
      </c>
      <c r="H1557" s="3">
        <v>9448.0</v>
      </c>
      <c r="I1557" s="2"/>
      <c r="J1557" s="2"/>
    </row>
    <row r="1558">
      <c r="A1558" s="1" t="s">
        <v>2095</v>
      </c>
      <c r="B1558" s="3">
        <v>3.6</v>
      </c>
      <c r="C1558" s="3" t="s">
        <v>1481</v>
      </c>
      <c r="D1558" s="3" t="s">
        <v>26</v>
      </c>
      <c r="E1558" s="3">
        <v>258.35</v>
      </c>
      <c r="F1558" s="3">
        <v>2.7</v>
      </c>
      <c r="G1558" s="3">
        <v>47.0</v>
      </c>
      <c r="H1558" s="3">
        <v>9448.0</v>
      </c>
      <c r="I1558" s="2"/>
      <c r="J1558" s="2"/>
    </row>
    <row r="1559">
      <c r="A1559" s="1" t="s">
        <v>2096</v>
      </c>
      <c r="B1559" s="3">
        <v>3.31</v>
      </c>
      <c r="C1559" s="3" t="s">
        <v>1450</v>
      </c>
      <c r="D1559" s="3" t="s">
        <v>26</v>
      </c>
      <c r="E1559" s="3">
        <v>256.5</v>
      </c>
      <c r="F1559" s="3">
        <v>2.14</v>
      </c>
      <c r="G1559" s="3">
        <v>43.0</v>
      </c>
      <c r="H1559" s="3">
        <v>9445.0</v>
      </c>
      <c r="I1559" s="2"/>
      <c r="J1559" s="2"/>
    </row>
    <row r="1560">
      <c r="A1560" s="1" t="s">
        <v>2097</v>
      </c>
      <c r="B1560" s="3">
        <v>3.7</v>
      </c>
      <c r="C1560" s="3" t="s">
        <v>1450</v>
      </c>
      <c r="D1560" s="3" t="s">
        <v>26</v>
      </c>
      <c r="E1560" s="3">
        <v>252.15</v>
      </c>
      <c r="F1560" s="3">
        <v>2.7</v>
      </c>
      <c r="G1560" s="3">
        <v>45.0</v>
      </c>
      <c r="H1560" s="3">
        <v>9445.0</v>
      </c>
      <c r="I1560" s="2"/>
      <c r="J1560" s="2"/>
    </row>
    <row r="1561">
      <c r="A1561" s="1" t="s">
        <v>2098</v>
      </c>
      <c r="B1561" s="3">
        <v>2.57</v>
      </c>
      <c r="C1561" s="3" t="s">
        <v>1450</v>
      </c>
      <c r="D1561" s="3" t="s">
        <v>26</v>
      </c>
      <c r="E1561" s="3">
        <v>248.85</v>
      </c>
      <c r="F1561" s="3">
        <v>1.93</v>
      </c>
      <c r="G1561" s="3">
        <v>48.0</v>
      </c>
      <c r="H1561" s="3">
        <v>9446.0</v>
      </c>
      <c r="I1561" s="2"/>
      <c r="J1561" s="2"/>
    </row>
    <row r="1562">
      <c r="A1562" s="1" t="s">
        <v>2099</v>
      </c>
      <c r="B1562" s="3">
        <v>2.74</v>
      </c>
      <c r="C1562" s="3">
        <v>92.15</v>
      </c>
      <c r="D1562" s="3">
        <v>46.0</v>
      </c>
      <c r="E1562" s="3">
        <v>247.26</v>
      </c>
      <c r="F1562" s="3">
        <v>26.0</v>
      </c>
      <c r="G1562" s="3">
        <v>249.65</v>
      </c>
      <c r="H1562" s="3">
        <v>1.59</v>
      </c>
      <c r="I1562" s="3">
        <v>51.0</v>
      </c>
      <c r="J1562" s="3">
        <v>9448.0</v>
      </c>
    </row>
    <row r="1563">
      <c r="A1563" s="1" t="s">
        <v>2100</v>
      </c>
      <c r="B1563" s="3">
        <v>4.78</v>
      </c>
      <c r="C1563" s="3">
        <v>88.85</v>
      </c>
      <c r="D1563" s="3">
        <v>239.0</v>
      </c>
      <c r="E1563" s="3">
        <v>582.76</v>
      </c>
      <c r="F1563" s="3">
        <v>8.0</v>
      </c>
      <c r="G1563" s="3" t="s">
        <v>2101</v>
      </c>
      <c r="H1563" s="3">
        <v>61.0</v>
      </c>
      <c r="I1563" s="3">
        <v>945.0</v>
      </c>
      <c r="J1563" s="2"/>
    </row>
    <row r="1564">
      <c r="A1564" s="1" t="s">
        <v>2102</v>
      </c>
      <c r="B1564" s="3">
        <v>8.34</v>
      </c>
      <c r="C1564" s="3">
        <v>71.35</v>
      </c>
      <c r="D1564" s="3">
        <v>431.0</v>
      </c>
      <c r="E1564" s="3">
        <v>721.77</v>
      </c>
      <c r="F1564" s="3">
        <v>112.0</v>
      </c>
      <c r="G1564" s="3">
        <v>252.35</v>
      </c>
      <c r="H1564" s="3">
        <v>1.31</v>
      </c>
      <c r="I1564" s="3">
        <v>54.0</v>
      </c>
      <c r="J1564" s="3">
        <v>9452.0</v>
      </c>
    </row>
    <row r="1565">
      <c r="A1565" s="1" t="s">
        <v>2103</v>
      </c>
      <c r="B1565" s="3">
        <v>10.29</v>
      </c>
      <c r="C1565" s="3">
        <v>64.0</v>
      </c>
      <c r="D1565" s="3">
        <v>586.0</v>
      </c>
      <c r="E1565" s="3">
        <v>773.29</v>
      </c>
      <c r="F1565" s="3">
        <v>14.0</v>
      </c>
      <c r="G1565" s="3">
        <v>257.4</v>
      </c>
      <c r="H1565" s="3">
        <v>1.59</v>
      </c>
      <c r="I1565" s="3">
        <v>47.0</v>
      </c>
      <c r="J1565" s="3">
        <v>945.0</v>
      </c>
    </row>
    <row r="1566">
      <c r="A1566" s="1" t="s">
        <v>2104</v>
      </c>
      <c r="B1566" s="3">
        <v>12.15</v>
      </c>
      <c r="C1566" s="3">
        <v>53.5</v>
      </c>
      <c r="D1566" s="3">
        <v>705.0</v>
      </c>
      <c r="E1566" s="3">
        <v>844.31</v>
      </c>
      <c r="F1566" s="3">
        <v>141.0</v>
      </c>
      <c r="G1566" s="3">
        <v>262.8</v>
      </c>
      <c r="H1566" s="3">
        <v>1.66</v>
      </c>
      <c r="I1566" s="3">
        <v>34.0</v>
      </c>
      <c r="J1566" s="3">
        <v>9448.0</v>
      </c>
    </row>
    <row r="1567">
      <c r="A1567" s="1" t="s">
        <v>2105</v>
      </c>
      <c r="B1567" s="3">
        <v>13.84</v>
      </c>
      <c r="C1567" s="3">
        <v>48.15</v>
      </c>
      <c r="D1567" s="3">
        <v>67.0</v>
      </c>
      <c r="E1567" s="3">
        <v>565.19</v>
      </c>
      <c r="F1567" s="3">
        <v>269.0</v>
      </c>
      <c r="G1567" s="3">
        <v>268.2</v>
      </c>
      <c r="H1567" s="3">
        <v>1.86</v>
      </c>
      <c r="I1567" s="3">
        <v>24.0</v>
      </c>
      <c r="J1567" s="3">
        <v>9443.0</v>
      </c>
    </row>
    <row r="1568">
      <c r="A1568" s="1" t="s">
        <v>2106</v>
      </c>
      <c r="B1568" s="3">
        <v>15.2</v>
      </c>
      <c r="C1568" s="3">
        <v>43.4</v>
      </c>
      <c r="D1568" s="3">
        <v>739.0</v>
      </c>
      <c r="E1568" s="3">
        <v>841.91</v>
      </c>
      <c r="F1568" s="3">
        <v>151.0</v>
      </c>
      <c r="G1568" s="3">
        <v>273.25</v>
      </c>
      <c r="H1568" s="3">
        <v>2.7</v>
      </c>
      <c r="I1568" s="3">
        <v>16.0</v>
      </c>
      <c r="J1568" s="3">
        <v>9436.0</v>
      </c>
    </row>
    <row r="1569">
      <c r="A1569" s="1" t="s">
        <v>2107</v>
      </c>
      <c r="B1569" s="3">
        <v>16.2</v>
      </c>
      <c r="C1569" s="3">
        <v>39.0</v>
      </c>
      <c r="D1569" s="3">
        <v>665.0</v>
      </c>
      <c r="E1569" s="3">
        <v>829.26</v>
      </c>
      <c r="F1569" s="3">
        <v>138.0</v>
      </c>
      <c r="G1569" s="3">
        <v>277.1</v>
      </c>
      <c r="H1569" s="3">
        <v>2.28</v>
      </c>
      <c r="I1569" s="3">
        <v>12.0</v>
      </c>
      <c r="J1569" s="3">
        <v>9426.0</v>
      </c>
    </row>
    <row r="1570">
      <c r="A1570" s="1" t="s">
        <v>2108</v>
      </c>
      <c r="B1570" s="3">
        <v>16.82</v>
      </c>
      <c r="C1570" s="3">
        <v>37.65</v>
      </c>
      <c r="D1570" s="3">
        <v>53.0</v>
      </c>
      <c r="E1570" s="3">
        <v>773.24</v>
      </c>
      <c r="F1570" s="3">
        <v>124.0</v>
      </c>
      <c r="G1570" s="3">
        <v>28.2</v>
      </c>
      <c r="H1570" s="3">
        <v>2.41</v>
      </c>
      <c r="I1570" s="3">
        <v>11.0</v>
      </c>
      <c r="J1570" s="3">
        <v>9423.0</v>
      </c>
    </row>
    <row r="1571">
      <c r="A1571" s="1" t="s">
        <v>2109</v>
      </c>
      <c r="B1571" s="3">
        <v>16.9</v>
      </c>
      <c r="C1571" s="3">
        <v>36.3</v>
      </c>
      <c r="D1571" s="3">
        <v>348.0</v>
      </c>
      <c r="E1571" s="3">
        <v>648.68</v>
      </c>
      <c r="F1571" s="3">
        <v>105.0</v>
      </c>
      <c r="G1571" s="3">
        <v>281.95</v>
      </c>
      <c r="H1571" s="3">
        <v>2.48</v>
      </c>
      <c r="I1571" s="3">
        <v>17.0</v>
      </c>
      <c r="J1571" s="3">
        <v>942.0</v>
      </c>
    </row>
    <row r="1572">
      <c r="A1572" s="1" t="s">
        <v>2110</v>
      </c>
      <c r="B1572" s="3">
        <v>16.25</v>
      </c>
      <c r="C1572" s="3">
        <v>4.5</v>
      </c>
      <c r="D1572" s="3">
        <v>155.0</v>
      </c>
      <c r="E1572" s="3">
        <v>483.57</v>
      </c>
      <c r="F1572" s="3">
        <v>61.0</v>
      </c>
      <c r="G1572" s="3">
        <v>282.35</v>
      </c>
      <c r="H1572" s="3">
        <v>2.7</v>
      </c>
      <c r="I1572" s="3">
        <v>31.0</v>
      </c>
      <c r="J1572" s="3">
        <v>9421.0</v>
      </c>
    </row>
    <row r="1573">
      <c r="A1573" s="1" t="s">
        <v>2111</v>
      </c>
      <c r="B1573" s="3">
        <v>14.32</v>
      </c>
      <c r="C1573" s="3" t="s">
        <v>1655</v>
      </c>
      <c r="D1573" s="3" t="s">
        <v>26</v>
      </c>
      <c r="E1573" s="3">
        <v>279.45</v>
      </c>
      <c r="F1573" s="3">
        <v>2.0</v>
      </c>
      <c r="G1573" s="3">
        <v>54.0</v>
      </c>
      <c r="H1573" s="3">
        <v>9425.0</v>
      </c>
      <c r="I1573" s="2"/>
      <c r="J1573" s="2"/>
    </row>
    <row r="1574">
      <c r="A1574" s="1" t="s">
        <v>2112</v>
      </c>
      <c r="B1574" s="3">
        <v>12.52</v>
      </c>
      <c r="C1574" s="3" t="s">
        <v>1602</v>
      </c>
      <c r="D1574" s="3" t="s">
        <v>26</v>
      </c>
      <c r="E1574" s="3">
        <v>277.3</v>
      </c>
      <c r="F1574" s="3">
        <v>1.72</v>
      </c>
      <c r="G1574" s="3">
        <v>56.0</v>
      </c>
      <c r="H1574" s="3">
        <v>9421.0</v>
      </c>
      <c r="I1574" s="2"/>
      <c r="J1574" s="2"/>
    </row>
    <row r="1575">
      <c r="A1575" s="1" t="s">
        <v>2113</v>
      </c>
      <c r="B1575" s="3">
        <v>12.63</v>
      </c>
      <c r="C1575" s="3" t="s">
        <v>2114</v>
      </c>
      <c r="D1575" s="3" t="s">
        <v>26</v>
      </c>
      <c r="E1575" s="3" t="s">
        <v>2115</v>
      </c>
      <c r="F1575" s="3">
        <v>73.0</v>
      </c>
      <c r="G1575" s="3">
        <v>9425.0</v>
      </c>
      <c r="H1575" s="2"/>
      <c r="I1575" s="2"/>
      <c r="J1575" s="2"/>
    </row>
    <row r="1576">
      <c r="A1576" s="1" t="s">
        <v>2116</v>
      </c>
      <c r="B1576" s="3">
        <v>12.48</v>
      </c>
      <c r="C1576" s="3" t="s">
        <v>1684</v>
      </c>
      <c r="D1576" s="3" t="s">
        <v>26</v>
      </c>
      <c r="E1576" s="3" t="s">
        <v>2117</v>
      </c>
      <c r="F1576" s="3">
        <v>147.0</v>
      </c>
      <c r="G1576" s="3">
        <v>9426.0</v>
      </c>
      <c r="H1576" s="2"/>
      <c r="I1576" s="2"/>
      <c r="J1576" s="2"/>
    </row>
    <row r="1577">
      <c r="A1577" s="1" t="s">
        <v>2118</v>
      </c>
      <c r="B1577" s="3">
        <v>11.8</v>
      </c>
      <c r="C1577" s="3" t="s">
        <v>2119</v>
      </c>
      <c r="D1577" s="3" t="s">
        <v>26</v>
      </c>
      <c r="E1577" s="3" t="s">
        <v>2120</v>
      </c>
      <c r="F1577" s="3">
        <v>205.0</v>
      </c>
      <c r="G1577" s="3">
        <v>9429.0</v>
      </c>
      <c r="H1577" s="2"/>
      <c r="I1577" s="2"/>
      <c r="J1577" s="2"/>
    </row>
    <row r="1578">
      <c r="A1578" s="1" t="s">
        <v>2121</v>
      </c>
      <c r="B1578" s="3">
        <v>10.83</v>
      </c>
      <c r="C1578" s="3" t="s">
        <v>2088</v>
      </c>
      <c r="D1578" s="3" t="s">
        <v>26</v>
      </c>
      <c r="E1578" s="3" t="s">
        <v>2122</v>
      </c>
      <c r="F1578" s="3">
        <v>78.0</v>
      </c>
      <c r="G1578" s="3">
        <v>9434.0</v>
      </c>
      <c r="H1578" s="2"/>
      <c r="I1578" s="2"/>
      <c r="J1578" s="2"/>
    </row>
    <row r="1579">
      <c r="A1579" s="1" t="s">
        <v>2123</v>
      </c>
      <c r="B1579" s="3">
        <v>6.1</v>
      </c>
      <c r="C1579" s="3" t="s">
        <v>1298</v>
      </c>
      <c r="D1579" s="3" t="s">
        <v>26</v>
      </c>
      <c r="E1579" s="3">
        <v>27.75</v>
      </c>
      <c r="F1579" s="3">
        <v>2.0</v>
      </c>
      <c r="G1579" s="3">
        <v>58.0</v>
      </c>
      <c r="H1579" s="3">
        <v>9434.0</v>
      </c>
      <c r="I1579" s="2"/>
      <c r="J1579" s="2"/>
    </row>
    <row r="1580">
      <c r="A1580" s="1" t="s">
        <v>2124</v>
      </c>
      <c r="B1580" s="3">
        <v>5.34</v>
      </c>
      <c r="C1580" s="3" t="s">
        <v>1530</v>
      </c>
      <c r="D1580" s="3" t="s">
        <v>26</v>
      </c>
      <c r="E1580" s="3">
        <v>268.7</v>
      </c>
      <c r="F1580" s="3">
        <v>2.28</v>
      </c>
      <c r="G1580" s="3">
        <v>61.0</v>
      </c>
      <c r="H1580" s="3">
        <v>9436.0</v>
      </c>
      <c r="I1580" s="2"/>
      <c r="J1580" s="2"/>
    </row>
    <row r="1581">
      <c r="A1581" s="1" t="s">
        <v>2125</v>
      </c>
      <c r="B1581" s="3">
        <v>4.9</v>
      </c>
      <c r="C1581" s="3" t="s">
        <v>828</v>
      </c>
      <c r="D1581" s="3" t="s">
        <v>26</v>
      </c>
      <c r="E1581" s="3">
        <v>265.7</v>
      </c>
      <c r="F1581" s="3">
        <v>2.21</v>
      </c>
      <c r="G1581" s="3">
        <v>56.0</v>
      </c>
      <c r="H1581" s="3">
        <v>9437.0</v>
      </c>
      <c r="I1581" s="2"/>
      <c r="J1581" s="2"/>
    </row>
    <row r="1582">
      <c r="A1582" s="1" t="s">
        <v>2126</v>
      </c>
      <c r="B1582" s="3">
        <v>4.61</v>
      </c>
      <c r="C1582" s="3" t="s">
        <v>828</v>
      </c>
      <c r="D1582" s="3" t="s">
        <v>26</v>
      </c>
      <c r="E1582" s="3">
        <v>261.25</v>
      </c>
      <c r="F1582" s="3">
        <v>2.28</v>
      </c>
      <c r="G1582" s="3">
        <v>53.0</v>
      </c>
      <c r="H1582" s="3">
        <v>9439.0</v>
      </c>
      <c r="I1582" s="2"/>
      <c r="J1582" s="2"/>
    </row>
    <row r="1583">
      <c r="A1583" s="1" t="s">
        <v>2127</v>
      </c>
      <c r="B1583" s="3">
        <v>4.38</v>
      </c>
      <c r="C1583" s="3" t="s">
        <v>1447</v>
      </c>
      <c r="D1583" s="3" t="s">
        <v>26</v>
      </c>
      <c r="E1583" s="3">
        <v>258.35</v>
      </c>
      <c r="F1583" s="3">
        <v>2.21</v>
      </c>
      <c r="G1583" s="3">
        <v>55.0</v>
      </c>
      <c r="H1583" s="3">
        <v>9441.0</v>
      </c>
      <c r="I1583" s="2"/>
      <c r="J1583" s="2"/>
    </row>
    <row r="1584">
      <c r="A1584" s="1" t="s">
        <v>2128</v>
      </c>
      <c r="B1584" s="3">
        <v>4.5</v>
      </c>
      <c r="C1584" s="3" t="s">
        <v>1447</v>
      </c>
      <c r="D1584" s="3" t="s">
        <v>26</v>
      </c>
      <c r="E1584" s="3">
        <v>255.85</v>
      </c>
      <c r="F1584" s="3">
        <v>2.14</v>
      </c>
      <c r="G1584" s="3">
        <v>62.0</v>
      </c>
      <c r="H1584" s="3">
        <v>9445.0</v>
      </c>
      <c r="I1584" s="2"/>
      <c r="J1584" s="2"/>
    </row>
    <row r="1585">
      <c r="A1585" s="1" t="s">
        <v>2129</v>
      </c>
      <c r="B1585" s="3">
        <v>3.72</v>
      </c>
      <c r="C1585" s="3" t="s">
        <v>308</v>
      </c>
      <c r="D1585" s="3" t="s">
        <v>26</v>
      </c>
      <c r="E1585" s="3">
        <v>253.9</v>
      </c>
      <c r="F1585" s="3">
        <v>2.7</v>
      </c>
      <c r="G1585" s="3">
        <v>68.0</v>
      </c>
      <c r="H1585" s="3">
        <v>9448.0</v>
      </c>
      <c r="I1585" s="2"/>
      <c r="J1585" s="2"/>
    </row>
    <row r="1586">
      <c r="A1586" s="1" t="s">
        <v>2130</v>
      </c>
      <c r="B1586" s="3">
        <v>3.58</v>
      </c>
      <c r="C1586" s="3">
        <v>95.7</v>
      </c>
      <c r="D1586" s="3">
        <v>5.0</v>
      </c>
      <c r="E1586" s="3">
        <v>267.49</v>
      </c>
      <c r="F1586" s="3">
        <v>27.0</v>
      </c>
      <c r="G1586" s="3">
        <v>257.75</v>
      </c>
      <c r="H1586" s="3">
        <v>2.0</v>
      </c>
      <c r="I1586" s="3">
        <v>7.0</v>
      </c>
      <c r="J1586" s="3">
        <v>9452.0</v>
      </c>
    </row>
    <row r="1587">
      <c r="A1587" s="1" t="s">
        <v>2131</v>
      </c>
      <c r="B1587" s="3">
        <v>5.75</v>
      </c>
      <c r="C1587" s="3">
        <v>92.3</v>
      </c>
      <c r="D1587" s="3">
        <v>238.0</v>
      </c>
      <c r="E1587" s="3">
        <v>546.76</v>
      </c>
      <c r="F1587" s="3">
        <v>86.0</v>
      </c>
      <c r="G1587" s="3">
        <v>257.4</v>
      </c>
      <c r="H1587" s="3">
        <v>1.72</v>
      </c>
      <c r="I1587" s="3">
        <v>71.0</v>
      </c>
      <c r="J1587" s="3">
        <v>9459.0</v>
      </c>
    </row>
    <row r="1588">
      <c r="A1588" s="1" t="s">
        <v>2132</v>
      </c>
      <c r="B1588" s="3">
        <v>9.1</v>
      </c>
      <c r="C1588" s="3">
        <v>77.0</v>
      </c>
      <c r="D1588" s="3">
        <v>434.0</v>
      </c>
      <c r="E1588" s="3">
        <v>717.91</v>
      </c>
      <c r="F1588" s="3">
        <v>113.0</v>
      </c>
      <c r="G1588" s="3">
        <v>264.15</v>
      </c>
      <c r="H1588" s="3">
        <v>2.0</v>
      </c>
      <c r="I1588" s="3">
        <v>79.0</v>
      </c>
      <c r="J1588" s="3">
        <v>9462.0</v>
      </c>
    </row>
    <row r="1589">
      <c r="A1589" s="1" t="s">
        <v>2133</v>
      </c>
      <c r="B1589" s="3">
        <v>11.36</v>
      </c>
      <c r="C1589" s="3">
        <v>71.75</v>
      </c>
      <c r="D1589" s="3">
        <v>591.0</v>
      </c>
      <c r="E1589" s="3">
        <v>781.99</v>
      </c>
      <c r="F1589" s="3">
        <v>136.0</v>
      </c>
      <c r="G1589" s="3">
        <v>264.35</v>
      </c>
      <c r="H1589" s="3">
        <v>1.93</v>
      </c>
      <c r="I1589" s="3">
        <v>87.0</v>
      </c>
      <c r="J1589" s="3">
        <v>9468.0</v>
      </c>
    </row>
    <row r="1590">
      <c r="A1590" s="1" t="s">
        <v>2134</v>
      </c>
      <c r="B1590" s="3">
        <v>13.28</v>
      </c>
      <c r="C1590" s="3">
        <v>62.3</v>
      </c>
      <c r="D1590" s="3">
        <v>706.0</v>
      </c>
      <c r="E1590" s="3">
        <v>838.6</v>
      </c>
      <c r="F1590" s="3">
        <v>142.0</v>
      </c>
      <c r="G1590" s="3">
        <v>274.2</v>
      </c>
      <c r="H1590" s="3">
        <v>1.52</v>
      </c>
      <c r="I1590" s="3">
        <v>89.0</v>
      </c>
      <c r="J1590" s="3">
        <v>9466.0</v>
      </c>
    </row>
    <row r="1591">
      <c r="A1591" s="1" t="s">
        <v>2135</v>
      </c>
      <c r="B1591" s="3">
        <v>14.82</v>
      </c>
      <c r="C1591" s="3">
        <v>58.25</v>
      </c>
      <c r="D1591" s="3">
        <v>691.0</v>
      </c>
      <c r="E1591" s="3">
        <v>625.78</v>
      </c>
      <c r="F1591" s="3">
        <v>244.0</v>
      </c>
      <c r="G1591" s="3">
        <v>281.6</v>
      </c>
      <c r="H1591" s="3">
        <v>1.1</v>
      </c>
      <c r="I1591" s="3">
        <v>82.0</v>
      </c>
      <c r="J1591" s="3">
        <v>9465.0</v>
      </c>
    </row>
    <row r="1592">
      <c r="A1592" s="1" t="s">
        <v>2136</v>
      </c>
      <c r="B1592" s="3">
        <v>15.97</v>
      </c>
      <c r="C1592" s="3">
        <v>54.35</v>
      </c>
      <c r="D1592" s="3">
        <v>739.0</v>
      </c>
      <c r="E1592" s="3">
        <v>836.4</v>
      </c>
      <c r="F1592" s="3">
        <v>151.0</v>
      </c>
      <c r="G1592" s="3" t="s">
        <v>2137</v>
      </c>
      <c r="H1592" s="3">
        <v>67.0</v>
      </c>
      <c r="I1592" s="3">
        <v>9461.0</v>
      </c>
      <c r="J1592" s="2"/>
    </row>
    <row r="1593">
      <c r="A1593" s="1" t="s">
        <v>2138</v>
      </c>
      <c r="B1593" s="3">
        <v>16.69</v>
      </c>
      <c r="C1593" s="3">
        <v>48.9</v>
      </c>
      <c r="D1593" s="3">
        <v>665.0</v>
      </c>
      <c r="E1593" s="3">
        <v>823.6</v>
      </c>
      <c r="F1593" s="3">
        <v>138.0</v>
      </c>
      <c r="G1593" s="3" t="s">
        <v>2139</v>
      </c>
      <c r="H1593" s="3">
        <v>64.0</v>
      </c>
      <c r="I1593" s="3">
        <v>9453.0</v>
      </c>
      <c r="J1593" s="2"/>
    </row>
    <row r="1594">
      <c r="A1594" s="1" t="s">
        <v>2140</v>
      </c>
      <c r="B1594" s="3">
        <v>17.3</v>
      </c>
      <c r="C1594" s="3">
        <v>47.15</v>
      </c>
      <c r="D1594" s="3">
        <v>534.0</v>
      </c>
      <c r="E1594" s="3">
        <v>776.66</v>
      </c>
      <c r="F1594" s="3">
        <v>123.0</v>
      </c>
      <c r="G1594" s="3" t="s">
        <v>2141</v>
      </c>
      <c r="H1594" s="3">
        <v>65.0</v>
      </c>
      <c r="I1594" s="3">
        <v>9451.0</v>
      </c>
      <c r="J1594" s="2"/>
    </row>
    <row r="1595">
      <c r="A1595" s="1" t="s">
        <v>2142</v>
      </c>
      <c r="B1595" s="3">
        <v>17.1</v>
      </c>
      <c r="C1595" s="3">
        <v>45.45</v>
      </c>
      <c r="D1595" s="3">
        <v>35.0</v>
      </c>
      <c r="E1595" s="3">
        <v>642.1</v>
      </c>
      <c r="F1595" s="3">
        <v>107.0</v>
      </c>
      <c r="G1595" s="3">
        <v>293.4</v>
      </c>
      <c r="H1595" s="3">
        <v>1.1</v>
      </c>
      <c r="I1595" s="3">
        <v>56.0</v>
      </c>
      <c r="J1595" s="3">
        <v>9449.0</v>
      </c>
    </row>
    <row r="1596">
      <c r="A1596" s="1" t="s">
        <v>2143</v>
      </c>
      <c r="B1596" s="3">
        <v>16.59</v>
      </c>
      <c r="C1596" s="3">
        <v>45.45</v>
      </c>
      <c r="D1596" s="3">
        <v>152.0</v>
      </c>
      <c r="E1596" s="3">
        <v>434.18</v>
      </c>
      <c r="F1596" s="3">
        <v>66.0</v>
      </c>
      <c r="G1596" s="3">
        <v>29.85</v>
      </c>
      <c r="H1596" s="3">
        <v>1.31</v>
      </c>
      <c r="I1596" s="3">
        <v>46.0</v>
      </c>
      <c r="J1596" s="3">
        <v>9451.0</v>
      </c>
    </row>
    <row r="1597">
      <c r="A1597" s="1" t="s">
        <v>2144</v>
      </c>
      <c r="B1597" s="3">
        <v>15.2</v>
      </c>
      <c r="C1597" s="3" t="s">
        <v>2145</v>
      </c>
      <c r="D1597" s="3">
        <v>287.75</v>
      </c>
      <c r="E1597" s="3">
        <v>1.86</v>
      </c>
      <c r="F1597" s="3">
        <v>34.0</v>
      </c>
      <c r="G1597" s="3">
        <v>9453.0</v>
      </c>
      <c r="H1597" s="2"/>
      <c r="I1597" s="2"/>
      <c r="J1597" s="2"/>
    </row>
    <row r="1598">
      <c r="A1598" s="1" t="s">
        <v>2146</v>
      </c>
      <c r="B1598" s="3">
        <v>13.18</v>
      </c>
      <c r="C1598" s="3" t="s">
        <v>2147</v>
      </c>
      <c r="D1598" s="3" t="s">
        <v>26</v>
      </c>
      <c r="E1598" s="3">
        <v>283.1</v>
      </c>
      <c r="F1598" s="3">
        <v>2.7</v>
      </c>
      <c r="G1598" s="3">
        <v>42.0</v>
      </c>
      <c r="H1598" s="3">
        <v>9449.0</v>
      </c>
      <c r="I1598" s="2"/>
      <c r="J1598" s="2"/>
    </row>
    <row r="1599">
      <c r="A1599" s="1" t="s">
        <v>2148</v>
      </c>
      <c r="B1599" s="3">
        <v>11.55</v>
      </c>
      <c r="C1599" s="3" t="s">
        <v>1498</v>
      </c>
      <c r="D1599" s="3" t="s">
        <v>26</v>
      </c>
      <c r="E1599" s="3">
        <v>279.45</v>
      </c>
      <c r="F1599" s="3">
        <v>2.28</v>
      </c>
      <c r="G1599" s="3">
        <v>45.0</v>
      </c>
      <c r="H1599" s="3">
        <v>9451.0</v>
      </c>
      <c r="I1599" s="2"/>
      <c r="J1599" s="2"/>
    </row>
    <row r="1600">
      <c r="A1600" s="1" t="s">
        <v>2149</v>
      </c>
      <c r="B1600" s="3">
        <v>10.43</v>
      </c>
      <c r="C1600" s="3" t="s">
        <v>2150</v>
      </c>
      <c r="D1600" s="3" t="s">
        <v>26</v>
      </c>
      <c r="E1600" s="3">
        <v>275.2</v>
      </c>
      <c r="F1600" s="3">
        <v>2.41</v>
      </c>
      <c r="G1600" s="3">
        <v>51.0</v>
      </c>
      <c r="H1600" s="3">
        <v>9455.0</v>
      </c>
      <c r="I1600" s="2"/>
      <c r="J1600" s="2"/>
    </row>
    <row r="1601">
      <c r="A1601" s="1" t="s">
        <v>2151</v>
      </c>
      <c r="B1601" s="3">
        <v>9.43</v>
      </c>
      <c r="C1601" s="3" t="s">
        <v>2152</v>
      </c>
      <c r="D1601" s="3" t="s">
        <v>26</v>
      </c>
      <c r="E1601" s="3">
        <v>27.75</v>
      </c>
      <c r="F1601" s="3">
        <v>2.28</v>
      </c>
      <c r="G1601" s="3">
        <v>58.0</v>
      </c>
      <c r="H1601" s="3">
        <v>9458.0</v>
      </c>
      <c r="I1601" s="2"/>
      <c r="J1601" s="2"/>
    </row>
    <row r="1602">
      <c r="A1602" s="1" t="s">
        <v>2153</v>
      </c>
      <c r="B1602" s="3">
        <v>8.32</v>
      </c>
      <c r="C1602" s="3" t="s">
        <v>2154</v>
      </c>
      <c r="D1602" s="3" t="s">
        <v>26</v>
      </c>
      <c r="E1602" s="3">
        <v>267.25</v>
      </c>
      <c r="F1602" s="3">
        <v>2.7</v>
      </c>
      <c r="G1602" s="3">
        <v>66.0</v>
      </c>
      <c r="H1602" s="3">
        <v>9458.0</v>
      </c>
      <c r="I1602" s="2"/>
      <c r="J1602" s="2"/>
    </row>
    <row r="1603">
      <c r="A1603" s="1" t="s">
        <v>2155</v>
      </c>
      <c r="B1603" s="3">
        <v>6.99</v>
      </c>
      <c r="C1603" s="3" t="s">
        <v>719</v>
      </c>
      <c r="D1603" s="3" t="s">
        <v>26</v>
      </c>
      <c r="E1603" s="3">
        <v>263.95</v>
      </c>
      <c r="F1603" s="3">
        <v>1.93</v>
      </c>
      <c r="G1603" s="3">
        <v>71.0</v>
      </c>
      <c r="H1603" s="3">
        <v>9456.0</v>
      </c>
      <c r="I1603" s="2"/>
      <c r="J1603" s="2"/>
    </row>
    <row r="1604">
      <c r="A1604" s="1" t="s">
        <v>2156</v>
      </c>
      <c r="B1604" s="3">
        <v>5.71</v>
      </c>
      <c r="C1604" s="3" t="s">
        <v>818</v>
      </c>
      <c r="D1604" s="3" t="s">
        <v>26</v>
      </c>
      <c r="E1604" s="3">
        <v>261.95</v>
      </c>
      <c r="F1604" s="3">
        <v>1.79</v>
      </c>
      <c r="G1604" s="3">
        <v>72.0</v>
      </c>
      <c r="H1604" s="3">
        <v>9452.0</v>
      </c>
      <c r="I1604" s="2"/>
      <c r="J1604" s="2"/>
    </row>
    <row r="1605">
      <c r="A1605" s="1" t="s">
        <v>2157</v>
      </c>
      <c r="B1605" s="3">
        <v>4.78</v>
      </c>
      <c r="C1605" s="3" t="s">
        <v>2036</v>
      </c>
      <c r="D1605" s="3" t="s">
        <v>26</v>
      </c>
      <c r="E1605" s="3">
        <v>26.1</v>
      </c>
      <c r="F1605" s="3">
        <v>1.79</v>
      </c>
      <c r="G1605" s="3">
        <v>71.0</v>
      </c>
      <c r="H1605" s="3">
        <v>945.0</v>
      </c>
      <c r="I1605" s="2"/>
      <c r="J1605" s="2"/>
    </row>
    <row r="1606">
      <c r="A1606" s="1" t="s">
        <v>2158</v>
      </c>
      <c r="B1606" s="3">
        <v>4.7</v>
      </c>
      <c r="C1606" s="3" t="s">
        <v>723</v>
      </c>
      <c r="D1606" s="3" t="s">
        <v>26</v>
      </c>
      <c r="E1606" s="3">
        <v>258.15</v>
      </c>
      <c r="F1606" s="3">
        <v>1.86</v>
      </c>
      <c r="G1606" s="3">
        <v>69.0</v>
      </c>
      <c r="H1606" s="3">
        <v>9447.0</v>
      </c>
      <c r="I1606" s="2"/>
      <c r="J1606" s="2"/>
    </row>
    <row r="1607">
      <c r="A1607" s="1" t="s">
        <v>2159</v>
      </c>
      <c r="B1607" s="3">
        <v>3.51</v>
      </c>
      <c r="C1607" s="3" t="s">
        <v>725</v>
      </c>
      <c r="D1607" s="3" t="s">
        <v>26</v>
      </c>
      <c r="E1607" s="3">
        <v>255.25</v>
      </c>
      <c r="F1607" s="3">
        <v>1.86</v>
      </c>
      <c r="G1607" s="3">
        <v>64.0</v>
      </c>
      <c r="H1607" s="3">
        <v>9447.0</v>
      </c>
      <c r="I1607" s="2"/>
      <c r="J1607" s="2"/>
    </row>
    <row r="1608">
      <c r="A1608" s="1" t="s">
        <v>2160</v>
      </c>
      <c r="B1608" s="3">
        <v>3.0</v>
      </c>
      <c r="C1608" s="3" t="s">
        <v>325</v>
      </c>
      <c r="D1608" s="3" t="s">
        <v>26</v>
      </c>
      <c r="E1608" s="3">
        <v>252.35</v>
      </c>
      <c r="F1608" s="3">
        <v>2.0</v>
      </c>
      <c r="G1608" s="3">
        <v>61.0</v>
      </c>
      <c r="H1608" s="3">
        <v>9445.0</v>
      </c>
      <c r="I1608" s="2"/>
      <c r="J1608" s="2"/>
    </row>
    <row r="1609">
      <c r="A1609" s="1" t="s">
        <v>2161</v>
      </c>
      <c r="B1609" s="3">
        <v>2.53</v>
      </c>
      <c r="C1609" s="3" t="s">
        <v>727</v>
      </c>
      <c r="D1609" s="3" t="s">
        <v>26</v>
      </c>
      <c r="E1609" s="3">
        <v>248.5</v>
      </c>
      <c r="F1609" s="3">
        <v>2.0</v>
      </c>
      <c r="G1609" s="3">
        <v>59.0</v>
      </c>
      <c r="H1609" s="3">
        <v>9447.0</v>
      </c>
      <c r="I1609" s="2"/>
      <c r="J1609" s="2"/>
    </row>
    <row r="1610">
      <c r="A1610" s="1" t="s">
        <v>2162</v>
      </c>
      <c r="B1610" s="3">
        <v>2.3</v>
      </c>
      <c r="C1610" s="3">
        <v>85.3</v>
      </c>
      <c r="D1610" s="3">
        <v>57.0</v>
      </c>
      <c r="E1610" s="3">
        <v>307.28</v>
      </c>
      <c r="F1610" s="3">
        <v>29.0</v>
      </c>
      <c r="G1610" s="3">
        <v>247.9</v>
      </c>
      <c r="H1610" s="3">
        <v>1.86</v>
      </c>
      <c r="I1610" s="3">
        <v>62.0</v>
      </c>
      <c r="J1610" s="3">
        <v>9451.0</v>
      </c>
    </row>
    <row r="1611">
      <c r="A1611" s="1" t="s">
        <v>2163</v>
      </c>
      <c r="B1611" s="3">
        <v>4.83</v>
      </c>
      <c r="C1611" s="3">
        <v>79.3</v>
      </c>
      <c r="D1611" s="3">
        <v>251.0</v>
      </c>
      <c r="E1611" s="3">
        <v>582.65</v>
      </c>
      <c r="F1611" s="3">
        <v>86.0</v>
      </c>
      <c r="G1611" s="3">
        <v>246.15</v>
      </c>
      <c r="H1611" s="3">
        <v>1.59</v>
      </c>
      <c r="I1611" s="3">
        <v>6.0</v>
      </c>
      <c r="J1611" s="3">
        <v>9456.0</v>
      </c>
    </row>
    <row r="1612">
      <c r="A1612" s="1" t="s">
        <v>2164</v>
      </c>
      <c r="B1612" s="3">
        <v>8.77</v>
      </c>
      <c r="C1612" s="3">
        <v>61.45</v>
      </c>
      <c r="D1612" s="3">
        <v>452.0</v>
      </c>
      <c r="E1612" s="3">
        <v>749.49</v>
      </c>
      <c r="F1612" s="3">
        <v>113.0</v>
      </c>
      <c r="G1612" s="3">
        <v>247.15</v>
      </c>
      <c r="H1612" s="3">
        <v>1.66</v>
      </c>
      <c r="I1612" s="3">
        <v>62.0</v>
      </c>
      <c r="J1612" s="3">
        <v>9456.0</v>
      </c>
    </row>
    <row r="1613">
      <c r="A1613" s="1" t="s">
        <v>2165</v>
      </c>
      <c r="B1613" s="3">
        <v>11.72</v>
      </c>
      <c r="C1613" s="3">
        <v>53.35</v>
      </c>
      <c r="D1613" s="3">
        <v>609.0</v>
      </c>
      <c r="E1613" s="3">
        <v>797.34</v>
      </c>
      <c r="F1613" s="3">
        <v>141.0</v>
      </c>
      <c r="G1613" s="3">
        <v>25.8</v>
      </c>
      <c r="H1613" s="3">
        <v>1.66</v>
      </c>
      <c r="I1613" s="3">
        <v>65.0</v>
      </c>
      <c r="J1613" s="3">
        <v>9458.0</v>
      </c>
    </row>
    <row r="1614">
      <c r="A1614" s="1" t="s">
        <v>2166</v>
      </c>
      <c r="B1614" s="3">
        <v>14.35</v>
      </c>
      <c r="C1614" s="3">
        <v>43.1</v>
      </c>
      <c r="D1614" s="3">
        <v>721.0</v>
      </c>
      <c r="E1614" s="3">
        <v>837.82</v>
      </c>
      <c r="F1614" s="3">
        <v>153.0</v>
      </c>
      <c r="G1614" s="3">
        <v>256.2</v>
      </c>
      <c r="H1614" s="3">
        <v>1.59</v>
      </c>
      <c r="I1614" s="3">
        <v>7.0</v>
      </c>
      <c r="J1614" s="3">
        <v>9452.0</v>
      </c>
    </row>
    <row r="1615">
      <c r="A1615" s="1" t="s">
        <v>2167</v>
      </c>
      <c r="B1615" s="3">
        <v>16.36</v>
      </c>
      <c r="C1615" s="3">
        <v>34.8</v>
      </c>
      <c r="D1615" s="3">
        <v>708.0</v>
      </c>
      <c r="E1615" s="3">
        <v>632.74</v>
      </c>
      <c r="F1615" s="3">
        <v>253.0</v>
      </c>
      <c r="G1615" s="3">
        <v>261.5</v>
      </c>
      <c r="H1615" s="3">
        <v>1.59</v>
      </c>
      <c r="I1615" s="3">
        <v>81.0</v>
      </c>
      <c r="J1615" s="3">
        <v>9447.0</v>
      </c>
    </row>
    <row r="1616">
      <c r="A1616" s="1" t="s">
        <v>2168</v>
      </c>
      <c r="B1616" s="3">
        <v>17.72</v>
      </c>
      <c r="C1616" s="3">
        <v>3.2</v>
      </c>
      <c r="D1616" s="3">
        <v>758.0</v>
      </c>
      <c r="E1616" s="3">
        <v>849.36</v>
      </c>
      <c r="F1616" s="3">
        <v>157.0</v>
      </c>
      <c r="G1616" s="3">
        <v>266.1</v>
      </c>
      <c r="H1616" s="3">
        <v>1.59</v>
      </c>
      <c r="I1616" s="3">
        <v>89.0</v>
      </c>
      <c r="J1616" s="3">
        <v>9439.0</v>
      </c>
    </row>
    <row r="1617">
      <c r="A1617" s="1" t="s">
        <v>2169</v>
      </c>
      <c r="B1617" s="3">
        <v>18.6</v>
      </c>
      <c r="C1617" s="3">
        <v>27.2</v>
      </c>
      <c r="D1617" s="3">
        <v>683.0</v>
      </c>
      <c r="E1617" s="3">
        <v>838.23</v>
      </c>
      <c r="F1617" s="3">
        <v>143.0</v>
      </c>
      <c r="G1617" s="3">
        <v>27.15</v>
      </c>
      <c r="H1617" s="3">
        <v>1.66</v>
      </c>
      <c r="I1617" s="3">
        <v>9.0</v>
      </c>
      <c r="J1617" s="3">
        <v>9432.0</v>
      </c>
    </row>
    <row r="1618">
      <c r="A1618" s="1" t="s">
        <v>2170</v>
      </c>
      <c r="B1618" s="3">
        <v>19.8</v>
      </c>
      <c r="C1618" s="3">
        <v>26.15</v>
      </c>
      <c r="D1618" s="3">
        <v>546.0</v>
      </c>
      <c r="E1618" s="3">
        <v>783.82</v>
      </c>
      <c r="F1618" s="3">
        <v>128.0</v>
      </c>
      <c r="G1618" s="3">
        <v>273.65</v>
      </c>
      <c r="H1618" s="3">
        <v>1.79</v>
      </c>
      <c r="I1618" s="3">
        <v>88.0</v>
      </c>
      <c r="J1618" s="3">
        <v>9429.0</v>
      </c>
    </row>
    <row r="1619">
      <c r="A1619" s="1" t="s">
        <v>2171</v>
      </c>
      <c r="B1619" s="3">
        <v>19.7</v>
      </c>
      <c r="C1619" s="3">
        <v>26.15</v>
      </c>
      <c r="D1619" s="3">
        <v>362.0</v>
      </c>
      <c r="E1619" s="3">
        <v>661.68</v>
      </c>
      <c r="F1619" s="3">
        <v>109.0</v>
      </c>
      <c r="G1619" s="3">
        <v>274.8</v>
      </c>
      <c r="H1619" s="3">
        <v>2.0</v>
      </c>
      <c r="I1619" s="3">
        <v>85.0</v>
      </c>
      <c r="J1619" s="3">
        <v>9425.0</v>
      </c>
    </row>
    <row r="1620">
      <c r="A1620" s="1" t="s">
        <v>2172</v>
      </c>
      <c r="B1620" s="3">
        <v>18.27</v>
      </c>
      <c r="C1620" s="3">
        <v>32.75</v>
      </c>
      <c r="D1620" s="3">
        <v>165.0</v>
      </c>
      <c r="E1620" s="3">
        <v>5.65</v>
      </c>
      <c r="F1620" s="3">
        <v>64.0</v>
      </c>
      <c r="G1620" s="3">
        <v>274.8</v>
      </c>
      <c r="H1620" s="3">
        <v>1.59</v>
      </c>
      <c r="I1620" s="3">
        <v>73.0</v>
      </c>
      <c r="J1620" s="3">
        <v>9424.0</v>
      </c>
    </row>
    <row r="1621">
      <c r="A1621" s="1" t="s">
        <v>2173</v>
      </c>
      <c r="B1621" s="3">
        <v>16.14</v>
      </c>
      <c r="C1621" s="3" t="s">
        <v>2174</v>
      </c>
      <c r="D1621" s="3">
        <v>272.65</v>
      </c>
      <c r="E1621" s="3">
        <v>2.7</v>
      </c>
      <c r="F1621" s="3">
        <v>57.0</v>
      </c>
      <c r="G1621" s="3">
        <v>9425.0</v>
      </c>
      <c r="H1621" s="2"/>
      <c r="I1621" s="2"/>
      <c r="J1621" s="2"/>
    </row>
    <row r="1622">
      <c r="A1622" s="1" t="s">
        <v>2175</v>
      </c>
      <c r="B1622" s="3">
        <v>13.61</v>
      </c>
      <c r="C1622" s="3" t="s">
        <v>2176</v>
      </c>
      <c r="D1622" s="3" t="s">
        <v>26</v>
      </c>
      <c r="E1622" s="3">
        <v>269.6</v>
      </c>
      <c r="F1622" s="3">
        <v>2.14</v>
      </c>
      <c r="G1622" s="3">
        <v>63.0</v>
      </c>
      <c r="H1622" s="3">
        <v>9421.0</v>
      </c>
      <c r="I1622" s="2"/>
      <c r="J1622" s="2"/>
    </row>
    <row r="1623">
      <c r="A1623" s="1" t="s">
        <v>2177</v>
      </c>
      <c r="B1623" s="3">
        <v>11.42</v>
      </c>
      <c r="C1623" s="3" t="s">
        <v>1783</v>
      </c>
      <c r="D1623" s="3" t="s">
        <v>26</v>
      </c>
      <c r="E1623" s="3">
        <v>266.65</v>
      </c>
      <c r="F1623" s="3">
        <v>2.28</v>
      </c>
      <c r="G1623" s="3">
        <v>7.0</v>
      </c>
      <c r="H1623" s="3">
        <v>9422.0</v>
      </c>
      <c r="I1623" s="2"/>
      <c r="J1623" s="2"/>
    </row>
    <row r="1624">
      <c r="A1624" s="1" t="s">
        <v>2178</v>
      </c>
      <c r="B1624" s="3">
        <v>10.13</v>
      </c>
      <c r="C1624" s="3" t="s">
        <v>2179</v>
      </c>
      <c r="D1624" s="3" t="s">
        <v>26</v>
      </c>
      <c r="E1624" s="3">
        <v>262.8</v>
      </c>
      <c r="F1624" s="3">
        <v>2.55</v>
      </c>
      <c r="G1624" s="3">
        <v>81.0</v>
      </c>
      <c r="H1624" s="3">
        <v>9423.0</v>
      </c>
      <c r="I1624" s="2"/>
      <c r="J1624" s="2"/>
    </row>
    <row r="1625">
      <c r="A1625" s="1" t="s">
        <v>2180</v>
      </c>
      <c r="B1625" s="3">
        <v>9.1</v>
      </c>
      <c r="C1625" s="3" t="s">
        <v>2181</v>
      </c>
      <c r="D1625" s="3" t="s">
        <v>26</v>
      </c>
      <c r="E1625" s="3">
        <v>259.5</v>
      </c>
      <c r="F1625" s="3">
        <v>2.62</v>
      </c>
      <c r="G1625" s="3">
        <v>86.0</v>
      </c>
      <c r="H1625" s="3">
        <v>9427.0</v>
      </c>
      <c r="I1625" s="2"/>
      <c r="J1625" s="2"/>
    </row>
    <row r="1626">
      <c r="A1626" s="1" t="s">
        <v>2182</v>
      </c>
      <c r="B1626" s="3">
        <v>8.19</v>
      </c>
      <c r="C1626" s="3" t="s">
        <v>2183</v>
      </c>
      <c r="D1626" s="3" t="s">
        <v>26</v>
      </c>
      <c r="E1626" s="3">
        <v>256.8</v>
      </c>
      <c r="F1626" s="3">
        <v>2.55</v>
      </c>
      <c r="G1626" s="3">
        <v>86.0</v>
      </c>
      <c r="H1626" s="3">
        <v>9429.0</v>
      </c>
      <c r="I1626" s="2"/>
      <c r="J1626" s="2"/>
    </row>
    <row r="1627">
      <c r="A1627" s="1" t="s">
        <v>2184</v>
      </c>
      <c r="B1627" s="3">
        <v>7.36</v>
      </c>
      <c r="C1627" s="3" t="s">
        <v>2185</v>
      </c>
      <c r="D1627" s="3" t="s">
        <v>26</v>
      </c>
      <c r="E1627" s="3">
        <v>254.3</v>
      </c>
      <c r="F1627" s="3">
        <v>2.48</v>
      </c>
      <c r="G1627" s="3">
        <v>81.0</v>
      </c>
      <c r="H1627" s="3">
        <v>9429.0</v>
      </c>
      <c r="I1627" s="2"/>
      <c r="J1627" s="2"/>
    </row>
    <row r="1628">
      <c r="A1628" s="1" t="s">
        <v>2186</v>
      </c>
      <c r="B1628" s="3">
        <v>6.64</v>
      </c>
      <c r="C1628" s="3" t="s">
        <v>1812</v>
      </c>
      <c r="D1628" s="3" t="s">
        <v>26</v>
      </c>
      <c r="E1628" s="3">
        <v>251.5</v>
      </c>
      <c r="F1628" s="3">
        <v>2.48</v>
      </c>
      <c r="G1628" s="3">
        <v>78.0</v>
      </c>
      <c r="H1628" s="3">
        <v>9429.0</v>
      </c>
      <c r="I1628" s="2"/>
      <c r="J1628" s="2"/>
    </row>
    <row r="1629">
      <c r="A1629" s="1" t="s">
        <v>2187</v>
      </c>
      <c r="B1629" s="3">
        <v>6.4</v>
      </c>
      <c r="C1629" s="3" t="s">
        <v>2188</v>
      </c>
      <c r="D1629" s="3" t="s">
        <v>26</v>
      </c>
      <c r="E1629" s="3">
        <v>248.3</v>
      </c>
      <c r="F1629" s="3">
        <v>2.55</v>
      </c>
      <c r="G1629" s="3">
        <v>75.0</v>
      </c>
      <c r="H1629" s="3">
        <v>9427.0</v>
      </c>
      <c r="I1629" s="2"/>
      <c r="J1629" s="2"/>
    </row>
    <row r="1630">
      <c r="A1630" s="1" t="s">
        <v>2189</v>
      </c>
      <c r="B1630" s="3">
        <v>5.62</v>
      </c>
      <c r="C1630" s="3" t="s">
        <v>2190</v>
      </c>
      <c r="D1630" s="3" t="s">
        <v>26</v>
      </c>
      <c r="E1630" s="3">
        <v>244.8</v>
      </c>
      <c r="F1630" s="3">
        <v>2.55</v>
      </c>
      <c r="G1630" s="3">
        <v>76.0</v>
      </c>
      <c r="H1630" s="3">
        <v>9427.0</v>
      </c>
      <c r="I1630" s="2"/>
      <c r="J1630" s="2"/>
    </row>
    <row r="1631">
      <c r="A1631" s="1" t="s">
        <v>2191</v>
      </c>
      <c r="B1631" s="3">
        <v>5.3</v>
      </c>
      <c r="C1631" s="3" t="s">
        <v>2192</v>
      </c>
      <c r="D1631" s="3" t="s">
        <v>26</v>
      </c>
      <c r="E1631" s="3">
        <v>241.3</v>
      </c>
      <c r="F1631" s="3">
        <v>2.69</v>
      </c>
      <c r="G1631" s="3">
        <v>79.0</v>
      </c>
      <c r="H1631" s="3">
        <v>9428.0</v>
      </c>
      <c r="I1631" s="2"/>
      <c r="J1631" s="2"/>
    </row>
    <row r="1632">
      <c r="A1632" s="1" t="s">
        <v>2193</v>
      </c>
      <c r="B1632" s="3">
        <v>5.5</v>
      </c>
      <c r="C1632" s="3" t="s">
        <v>2194</v>
      </c>
      <c r="D1632" s="3" t="s">
        <v>26</v>
      </c>
      <c r="E1632" s="3">
        <v>238.6</v>
      </c>
      <c r="F1632" s="3">
        <v>2.76</v>
      </c>
      <c r="G1632" s="3">
        <v>81.0</v>
      </c>
      <c r="H1632" s="3">
        <v>943.0</v>
      </c>
      <c r="I1632" s="2"/>
      <c r="J1632" s="2"/>
    </row>
    <row r="1633">
      <c r="A1633" s="1" t="s">
        <v>2195</v>
      </c>
      <c r="B1633" s="3">
        <v>4.82</v>
      </c>
      <c r="C1633" s="3" t="s">
        <v>2196</v>
      </c>
      <c r="D1633" s="3" t="s">
        <v>26</v>
      </c>
      <c r="E1633" s="3">
        <v>235.9</v>
      </c>
      <c r="F1633" s="3">
        <v>2.83</v>
      </c>
      <c r="G1633" s="3">
        <v>82.0</v>
      </c>
      <c r="H1633" s="3">
        <v>9434.0</v>
      </c>
      <c r="I1633" s="2"/>
      <c r="J1633" s="2"/>
    </row>
    <row r="1634">
      <c r="A1634" s="1" t="s">
        <v>2197</v>
      </c>
      <c r="B1634" s="3">
        <v>4.97</v>
      </c>
      <c r="C1634" s="3">
        <v>42.45</v>
      </c>
      <c r="D1634" s="3">
        <v>6.0</v>
      </c>
      <c r="E1634" s="3">
        <v>29.78</v>
      </c>
      <c r="F1634" s="3">
        <v>32.0</v>
      </c>
      <c r="G1634" s="3">
        <v>239.75</v>
      </c>
      <c r="H1634" s="3">
        <v>2.69</v>
      </c>
      <c r="I1634" s="3">
        <v>85.0</v>
      </c>
      <c r="J1634" s="3">
        <v>9445.0</v>
      </c>
    </row>
    <row r="1635">
      <c r="A1635" s="1" t="s">
        <v>2198</v>
      </c>
      <c r="B1635" s="3">
        <v>6.42</v>
      </c>
      <c r="C1635" s="3">
        <v>46.25</v>
      </c>
      <c r="D1635" s="3">
        <v>257.0</v>
      </c>
      <c r="E1635" s="3">
        <v>579.6</v>
      </c>
      <c r="F1635" s="3">
        <v>9.0</v>
      </c>
      <c r="G1635" s="3">
        <v>239.4</v>
      </c>
      <c r="H1635" s="3">
        <v>2.34</v>
      </c>
      <c r="I1635" s="3">
        <v>88.0</v>
      </c>
      <c r="J1635" s="3">
        <v>9451.0</v>
      </c>
    </row>
    <row r="1636">
      <c r="A1636" s="1" t="s">
        <v>2199</v>
      </c>
      <c r="B1636" s="3">
        <v>9.66</v>
      </c>
      <c r="C1636" s="3">
        <v>38.7</v>
      </c>
      <c r="D1636" s="3">
        <v>454.0</v>
      </c>
      <c r="E1636" s="3">
        <v>73.6</v>
      </c>
      <c r="F1636" s="3">
        <v>12.0</v>
      </c>
      <c r="G1636" s="3">
        <v>241.15</v>
      </c>
      <c r="H1636" s="3">
        <v>2.69</v>
      </c>
      <c r="I1636" s="3">
        <v>93.0</v>
      </c>
      <c r="J1636" s="3">
        <v>9455.0</v>
      </c>
    </row>
    <row r="1637">
      <c r="A1637" s="1" t="s">
        <v>2200</v>
      </c>
      <c r="B1637" s="3">
        <v>12.25</v>
      </c>
      <c r="C1637" s="3">
        <v>32.35</v>
      </c>
      <c r="D1637" s="3">
        <v>61.0</v>
      </c>
      <c r="E1637" s="3">
        <v>773.58</v>
      </c>
      <c r="F1637" s="3">
        <v>152.0</v>
      </c>
      <c r="G1637" s="3">
        <v>245.75</v>
      </c>
      <c r="H1637" s="3">
        <v>3.3</v>
      </c>
      <c r="I1637" s="3">
        <v>102.0</v>
      </c>
      <c r="J1637" s="3">
        <v>9457.0</v>
      </c>
    </row>
    <row r="1638">
      <c r="A1638" s="1" t="s">
        <v>2201</v>
      </c>
      <c r="B1638" s="3">
        <v>13.82</v>
      </c>
      <c r="C1638" s="3">
        <v>3.3</v>
      </c>
      <c r="D1638" s="3">
        <v>725.0</v>
      </c>
      <c r="E1638" s="3">
        <v>827.34</v>
      </c>
      <c r="F1638" s="3">
        <v>16.0</v>
      </c>
      <c r="G1638" s="3">
        <v>258.15</v>
      </c>
      <c r="H1638" s="3">
        <v>2.97</v>
      </c>
      <c r="I1638" s="3">
        <v>108.0</v>
      </c>
      <c r="J1638" s="3">
        <v>9455.0</v>
      </c>
    </row>
    <row r="1639">
      <c r="A1639" s="1" t="s">
        <v>2202</v>
      </c>
      <c r="B1639" s="3">
        <v>15.55</v>
      </c>
      <c r="C1639" s="3">
        <v>29.55</v>
      </c>
      <c r="D1639" s="3">
        <v>716.0</v>
      </c>
      <c r="E1639" s="3">
        <v>636.86</v>
      </c>
      <c r="F1639" s="3">
        <v>255.0</v>
      </c>
      <c r="G1639" s="3">
        <v>258.55</v>
      </c>
      <c r="H1639" s="3">
        <v>2.83</v>
      </c>
      <c r="I1639" s="3">
        <v>109.0</v>
      </c>
      <c r="J1639" s="3">
        <v>9453.0</v>
      </c>
    </row>
    <row r="1640">
      <c r="A1640" s="1" t="s">
        <v>2203</v>
      </c>
      <c r="B1640" s="3">
        <v>16.65</v>
      </c>
      <c r="C1640" s="3">
        <v>28.8</v>
      </c>
      <c r="D1640" s="3">
        <v>757.0</v>
      </c>
      <c r="E1640" s="3">
        <v>821.47</v>
      </c>
      <c r="F1640" s="3">
        <v>172.0</v>
      </c>
      <c r="G1640" s="3">
        <v>264.35</v>
      </c>
      <c r="H1640" s="3">
        <v>2.55</v>
      </c>
      <c r="I1640" s="3">
        <v>106.0</v>
      </c>
      <c r="J1640" s="3">
        <v>945.0</v>
      </c>
    </row>
    <row r="1641">
      <c r="A1641" s="1" t="s">
        <v>2204</v>
      </c>
      <c r="B1641" s="3">
        <v>17.31</v>
      </c>
      <c r="C1641" s="3">
        <v>28.95</v>
      </c>
      <c r="D1641" s="3">
        <v>686.0</v>
      </c>
      <c r="E1641" s="3">
        <v>828.4</v>
      </c>
      <c r="F1641" s="3">
        <v>149.0</v>
      </c>
      <c r="G1641" s="3">
        <v>268.2</v>
      </c>
      <c r="H1641" s="3">
        <v>2.48</v>
      </c>
      <c r="I1641" s="3">
        <v>101.0</v>
      </c>
      <c r="J1641" s="3">
        <v>9442.0</v>
      </c>
    </row>
    <row r="1642">
      <c r="A1642" s="1" t="s">
        <v>2205</v>
      </c>
      <c r="B1642" s="3">
        <v>17.56</v>
      </c>
      <c r="C1642" s="3">
        <v>28.95</v>
      </c>
      <c r="D1642" s="3">
        <v>553.0</v>
      </c>
      <c r="E1642" s="3">
        <v>79.92</v>
      </c>
      <c r="F1642" s="3">
        <v>128.0</v>
      </c>
      <c r="G1642" s="3">
        <v>269.6</v>
      </c>
      <c r="H1642" s="3">
        <v>2.69</v>
      </c>
      <c r="I1642" s="3">
        <v>97.0</v>
      </c>
      <c r="J1642" s="3">
        <v>944.0</v>
      </c>
    </row>
    <row r="1643">
      <c r="A1643" s="1" t="s">
        <v>2206</v>
      </c>
      <c r="B1643" s="3">
        <v>17.28</v>
      </c>
      <c r="C1643" s="3">
        <v>28.95</v>
      </c>
      <c r="D1643" s="3">
        <v>366.0</v>
      </c>
      <c r="E1643" s="3">
        <v>655.1</v>
      </c>
      <c r="F1643" s="3">
        <v>113.0</v>
      </c>
      <c r="G1643" s="3">
        <v>27.95</v>
      </c>
      <c r="H1643" s="3">
        <v>2.97</v>
      </c>
      <c r="I1643" s="3">
        <v>94.0</v>
      </c>
      <c r="J1643" s="3">
        <v>9436.0</v>
      </c>
    </row>
    <row r="1644">
      <c r="A1644" s="1" t="s">
        <v>2207</v>
      </c>
      <c r="B1644" s="3">
        <v>16.45</v>
      </c>
      <c r="C1644" s="3">
        <v>32.2</v>
      </c>
      <c r="D1644" s="3">
        <v>17.0</v>
      </c>
      <c r="E1644" s="3">
        <v>521.0</v>
      </c>
      <c r="F1644" s="3">
        <v>63.0</v>
      </c>
      <c r="G1644" s="3">
        <v>269.95</v>
      </c>
      <c r="H1644" s="3">
        <v>2.83</v>
      </c>
      <c r="I1644" s="3">
        <v>91.0</v>
      </c>
      <c r="J1644" s="3">
        <v>9438.0</v>
      </c>
    </row>
    <row r="1645">
      <c r="A1645" s="1" t="s">
        <v>2208</v>
      </c>
      <c r="B1645" s="3">
        <v>14.37</v>
      </c>
      <c r="C1645" s="3" t="s">
        <v>2209</v>
      </c>
      <c r="D1645" s="3">
        <v>268.2</v>
      </c>
      <c r="E1645" s="3">
        <v>2.76</v>
      </c>
      <c r="F1645" s="3">
        <v>82.0</v>
      </c>
      <c r="G1645" s="3">
        <v>9441.0</v>
      </c>
      <c r="H1645" s="2"/>
      <c r="I1645" s="2"/>
      <c r="J1645" s="2"/>
    </row>
    <row r="1646">
      <c r="A1646" s="1" t="s">
        <v>2210</v>
      </c>
      <c r="B1646" s="3">
        <v>12.42</v>
      </c>
      <c r="C1646" s="3" t="s">
        <v>2211</v>
      </c>
      <c r="D1646" s="3" t="s">
        <v>26</v>
      </c>
      <c r="E1646" s="3">
        <v>262.4</v>
      </c>
      <c r="F1646" s="3">
        <v>2.9</v>
      </c>
      <c r="G1646" s="3">
        <v>72.0</v>
      </c>
      <c r="H1646" s="3">
        <v>9441.0</v>
      </c>
      <c r="I1646" s="2"/>
      <c r="J1646" s="2"/>
    </row>
    <row r="1647">
      <c r="A1647" s="1" t="s">
        <v>2212</v>
      </c>
      <c r="B1647" s="3">
        <v>11.1</v>
      </c>
      <c r="C1647" s="3" t="s">
        <v>2194</v>
      </c>
      <c r="D1647" s="3" t="s">
        <v>26</v>
      </c>
      <c r="E1647" s="3">
        <v>258.95</v>
      </c>
      <c r="F1647" s="3">
        <v>3.1</v>
      </c>
      <c r="G1647" s="3">
        <v>72.0</v>
      </c>
      <c r="H1647" s="3">
        <v>9447.0</v>
      </c>
      <c r="I1647" s="2"/>
      <c r="J1647" s="2"/>
    </row>
    <row r="1648">
      <c r="A1648" s="1" t="s">
        <v>2213</v>
      </c>
      <c r="B1648" s="3">
        <v>9.88</v>
      </c>
      <c r="C1648" s="3" t="s">
        <v>2214</v>
      </c>
      <c r="D1648" s="3" t="s">
        <v>26</v>
      </c>
      <c r="E1648" s="3">
        <v>254.85</v>
      </c>
      <c r="F1648" s="3">
        <v>3.17</v>
      </c>
      <c r="G1648" s="3">
        <v>73.0</v>
      </c>
      <c r="H1648" s="3">
        <v>945.0</v>
      </c>
      <c r="I1648" s="2"/>
      <c r="J1648" s="2"/>
    </row>
    <row r="1649">
      <c r="A1649" s="1" t="s">
        <v>2215</v>
      </c>
      <c r="B1649" s="3">
        <v>8.89</v>
      </c>
      <c r="C1649" s="3" t="s">
        <v>2216</v>
      </c>
      <c r="D1649" s="3" t="s">
        <v>26</v>
      </c>
      <c r="E1649" s="3">
        <v>251.2</v>
      </c>
      <c r="F1649" s="3">
        <v>3.17</v>
      </c>
      <c r="G1649" s="3">
        <v>74.0</v>
      </c>
      <c r="H1649" s="3">
        <v>9454.0</v>
      </c>
      <c r="I1649" s="2"/>
      <c r="J1649" s="2"/>
    </row>
    <row r="1650">
      <c r="A1650" s="1" t="s">
        <v>2217</v>
      </c>
      <c r="B1650" s="3">
        <v>7.96</v>
      </c>
      <c r="C1650" s="3" t="s">
        <v>2218</v>
      </c>
      <c r="D1650" s="3" t="s">
        <v>26</v>
      </c>
      <c r="E1650" s="3">
        <v>248.1</v>
      </c>
      <c r="F1650" s="3">
        <v>2.97</v>
      </c>
      <c r="G1650" s="3">
        <v>73.0</v>
      </c>
      <c r="H1650" s="3">
        <v>9455.0</v>
      </c>
      <c r="I1650" s="2"/>
      <c r="J1650" s="2"/>
    </row>
    <row r="1651">
      <c r="A1651" s="1" t="s">
        <v>2219</v>
      </c>
      <c r="B1651" s="3">
        <v>7.6</v>
      </c>
      <c r="C1651" s="3" t="s">
        <v>2220</v>
      </c>
      <c r="D1651" s="3" t="s">
        <v>26</v>
      </c>
      <c r="E1651" s="3">
        <v>245.4</v>
      </c>
      <c r="F1651" s="3">
        <v>2.83</v>
      </c>
      <c r="G1651" s="3">
        <v>71.0</v>
      </c>
      <c r="H1651" s="3">
        <v>9454.0</v>
      </c>
      <c r="I1651" s="2"/>
      <c r="J1651" s="2"/>
    </row>
    <row r="1652">
      <c r="A1652" s="1" t="s">
        <v>2221</v>
      </c>
      <c r="B1652" s="3">
        <v>6.26</v>
      </c>
      <c r="C1652" s="3" t="s">
        <v>2222</v>
      </c>
      <c r="D1652" s="3" t="s">
        <v>26</v>
      </c>
      <c r="E1652" s="3">
        <v>242.6</v>
      </c>
      <c r="F1652" s="3">
        <v>2.83</v>
      </c>
      <c r="G1652" s="3">
        <v>67.0</v>
      </c>
      <c r="H1652" s="3">
        <v>9452.0</v>
      </c>
      <c r="I1652" s="2"/>
      <c r="J1652" s="2"/>
    </row>
    <row r="1653">
      <c r="A1653" s="1" t="s">
        <v>2223</v>
      </c>
      <c r="B1653" s="3">
        <v>5.56</v>
      </c>
      <c r="C1653" s="3" t="s">
        <v>2224</v>
      </c>
      <c r="D1653" s="3" t="s">
        <v>26</v>
      </c>
      <c r="E1653" s="3">
        <v>24.15</v>
      </c>
      <c r="F1653" s="3">
        <v>2.9</v>
      </c>
      <c r="G1653" s="3">
        <v>64.0</v>
      </c>
      <c r="H1653" s="3">
        <v>9448.0</v>
      </c>
      <c r="I1653" s="2"/>
      <c r="J1653" s="2"/>
    </row>
    <row r="1654">
      <c r="A1654" s="1" t="s">
        <v>2225</v>
      </c>
      <c r="B1654" s="3">
        <v>4.96</v>
      </c>
      <c r="C1654" s="3" t="s">
        <v>1753</v>
      </c>
      <c r="D1654" s="3" t="s">
        <v>26</v>
      </c>
      <c r="E1654" s="3">
        <v>236.65</v>
      </c>
      <c r="F1654" s="3">
        <v>2.83</v>
      </c>
      <c r="G1654" s="3">
        <v>61.0</v>
      </c>
      <c r="H1654" s="3">
        <v>9445.0</v>
      </c>
      <c r="I1654" s="2"/>
      <c r="J1654" s="2"/>
    </row>
    <row r="1655">
      <c r="A1655" s="1" t="s">
        <v>2226</v>
      </c>
      <c r="B1655" s="3">
        <v>4.42</v>
      </c>
      <c r="C1655" s="3" t="s">
        <v>1765</v>
      </c>
      <c r="D1655" s="3" t="s">
        <v>26</v>
      </c>
      <c r="E1655" s="3">
        <v>233.75</v>
      </c>
      <c r="F1655" s="3">
        <v>2.83</v>
      </c>
      <c r="G1655" s="3">
        <v>59.0</v>
      </c>
      <c r="H1655" s="3">
        <v>9442.0</v>
      </c>
      <c r="I1655" s="2"/>
      <c r="J1655" s="2"/>
    </row>
    <row r="1656">
      <c r="A1656" s="1" t="s">
        <v>2227</v>
      </c>
      <c r="B1656" s="3">
        <v>3.99</v>
      </c>
      <c r="C1656" s="3" t="s">
        <v>2228</v>
      </c>
      <c r="D1656" s="3" t="s">
        <v>26</v>
      </c>
      <c r="E1656" s="3">
        <v>231.25</v>
      </c>
      <c r="F1656" s="3">
        <v>2.83</v>
      </c>
      <c r="G1656" s="3">
        <v>59.0</v>
      </c>
      <c r="H1656" s="3">
        <v>9441.0</v>
      </c>
      <c r="I1656" s="2"/>
      <c r="J1656" s="2"/>
    </row>
    <row r="1657">
      <c r="A1657" s="1" t="s">
        <v>2229</v>
      </c>
      <c r="B1657" s="3">
        <v>3.6</v>
      </c>
      <c r="C1657" s="3" t="s">
        <v>55</v>
      </c>
      <c r="D1657" s="3" t="s">
        <v>26</v>
      </c>
      <c r="E1657" s="3">
        <v>228.55</v>
      </c>
      <c r="F1657" s="3">
        <v>2.76</v>
      </c>
      <c r="G1657" s="3">
        <v>59.0</v>
      </c>
      <c r="H1657" s="3">
        <v>944.0</v>
      </c>
      <c r="I1657" s="2"/>
      <c r="J1657" s="2"/>
    </row>
    <row r="1658">
      <c r="A1658" s="1" t="s">
        <v>2230</v>
      </c>
      <c r="B1658" s="3">
        <v>3.53</v>
      </c>
      <c r="C1658" s="3">
        <v>73.3</v>
      </c>
      <c r="D1658" s="3">
        <v>66.0</v>
      </c>
      <c r="E1658" s="3">
        <v>315.29</v>
      </c>
      <c r="F1658" s="3">
        <v>34.0</v>
      </c>
      <c r="G1658" s="3">
        <v>227.4</v>
      </c>
      <c r="H1658" s="3">
        <v>2.48</v>
      </c>
      <c r="I1658" s="3">
        <v>59.0</v>
      </c>
      <c r="J1658" s="3">
        <v>9442.0</v>
      </c>
    </row>
    <row r="1659">
      <c r="A1659" s="1" t="s">
        <v>2231</v>
      </c>
      <c r="B1659" s="3">
        <v>5.2</v>
      </c>
      <c r="C1659" s="3">
        <v>68.1</v>
      </c>
      <c r="D1659" s="3">
        <v>267.0</v>
      </c>
      <c r="E1659" s="3">
        <v>606.21</v>
      </c>
      <c r="F1659" s="3">
        <v>89.0</v>
      </c>
      <c r="G1659" s="3">
        <v>227.95</v>
      </c>
      <c r="H1659" s="3">
        <v>2.34</v>
      </c>
      <c r="I1659" s="3">
        <v>59.0</v>
      </c>
      <c r="J1659" s="3">
        <v>9443.0</v>
      </c>
    </row>
    <row r="1660">
      <c r="A1660" s="1" t="s">
        <v>2232</v>
      </c>
      <c r="B1660" s="3">
        <v>7.97</v>
      </c>
      <c r="C1660" s="3">
        <v>56.7</v>
      </c>
      <c r="D1660" s="3">
        <v>467.0</v>
      </c>
      <c r="E1660" s="3">
        <v>758.61</v>
      </c>
      <c r="F1660" s="3">
        <v>116.0</v>
      </c>
      <c r="G1660" s="3">
        <v>232.2</v>
      </c>
      <c r="H1660" s="3">
        <v>3.3</v>
      </c>
      <c r="I1660" s="3">
        <v>64.0</v>
      </c>
      <c r="J1660" s="3">
        <v>9443.0</v>
      </c>
    </row>
    <row r="1661">
      <c r="A1661" s="1" t="s">
        <v>2233</v>
      </c>
      <c r="B1661" s="3">
        <v>10.83</v>
      </c>
      <c r="C1661" s="3">
        <v>47.35</v>
      </c>
      <c r="D1661" s="3">
        <v>629.0</v>
      </c>
      <c r="E1661" s="3">
        <v>815.54</v>
      </c>
      <c r="F1661" s="3">
        <v>142.0</v>
      </c>
      <c r="G1661" s="3">
        <v>238.8</v>
      </c>
      <c r="H1661" s="3">
        <v>3.45</v>
      </c>
      <c r="I1661" s="3">
        <v>67.0</v>
      </c>
      <c r="J1661" s="3">
        <v>9442.0</v>
      </c>
    </row>
    <row r="1662">
      <c r="A1662" s="1" t="s">
        <v>2234</v>
      </c>
      <c r="B1662" s="3">
        <v>13.21</v>
      </c>
      <c r="C1662" s="3">
        <v>36.7</v>
      </c>
      <c r="D1662" s="3">
        <v>75.0</v>
      </c>
      <c r="E1662" s="3">
        <v>885.36</v>
      </c>
      <c r="F1662" s="3">
        <v>141.0</v>
      </c>
      <c r="G1662" s="3">
        <v>246.55</v>
      </c>
      <c r="H1662" s="3">
        <v>3.66</v>
      </c>
      <c r="I1662" s="3">
        <v>68.0</v>
      </c>
      <c r="J1662" s="3">
        <v>9438.0</v>
      </c>
    </row>
    <row r="1663">
      <c r="A1663" s="1" t="s">
        <v>2235</v>
      </c>
      <c r="B1663" s="3">
        <v>14.89</v>
      </c>
      <c r="C1663" s="3">
        <v>31.8</v>
      </c>
      <c r="D1663" s="3">
        <v>749.0</v>
      </c>
      <c r="E1663" s="3">
        <v>716.43</v>
      </c>
      <c r="F1663" s="3">
        <v>227.0</v>
      </c>
      <c r="G1663" s="3">
        <v>252.95</v>
      </c>
      <c r="H1663" s="3">
        <v>3.86</v>
      </c>
      <c r="I1663" s="3">
        <v>71.0</v>
      </c>
      <c r="J1663" s="3">
        <v>9434.0</v>
      </c>
    </row>
    <row r="1664">
      <c r="A1664" s="1" t="s">
        <v>2236</v>
      </c>
      <c r="B1664" s="3">
        <v>15.93</v>
      </c>
      <c r="C1664" s="3">
        <v>28.55</v>
      </c>
      <c r="D1664" s="3">
        <v>778.0</v>
      </c>
      <c r="E1664" s="3">
        <v>865.13</v>
      </c>
      <c r="F1664" s="3">
        <v>158.0</v>
      </c>
      <c r="G1664" s="3">
        <v>258.75</v>
      </c>
      <c r="H1664" s="3">
        <v>3.86</v>
      </c>
      <c r="I1664" s="3">
        <v>72.0</v>
      </c>
      <c r="J1664" s="3">
        <v>9426.0</v>
      </c>
    </row>
    <row r="1665">
      <c r="A1665" s="1" t="s">
        <v>2237</v>
      </c>
      <c r="B1665" s="3">
        <v>16.54</v>
      </c>
      <c r="C1665" s="3">
        <v>27.6</v>
      </c>
      <c r="D1665" s="3">
        <v>697.0</v>
      </c>
      <c r="E1665" s="3">
        <v>839.46</v>
      </c>
      <c r="F1665" s="3">
        <v>149.0</v>
      </c>
      <c r="G1665" s="3">
        <v>262.5</v>
      </c>
      <c r="H1665" s="3">
        <v>3.79</v>
      </c>
      <c r="I1665" s="3">
        <v>71.0</v>
      </c>
      <c r="J1665" s="3">
        <v>9418.0</v>
      </c>
    </row>
    <row r="1666">
      <c r="A1666" s="1" t="s">
        <v>2238</v>
      </c>
      <c r="B1666" s="3">
        <v>16.76</v>
      </c>
      <c r="C1666" s="3">
        <v>25.6</v>
      </c>
      <c r="D1666" s="3">
        <v>569.0</v>
      </c>
      <c r="E1666" s="3">
        <v>827.51</v>
      </c>
      <c r="F1666" s="3">
        <v>121.0</v>
      </c>
      <c r="G1666" s="3">
        <v>263.4</v>
      </c>
      <c r="H1666" s="3">
        <v>3.72</v>
      </c>
      <c r="I1666" s="3">
        <v>7.0</v>
      </c>
      <c r="J1666" s="3">
        <v>9413.0</v>
      </c>
    </row>
    <row r="1667">
      <c r="A1667" s="1" t="s">
        <v>2239</v>
      </c>
      <c r="B1667" s="3">
        <v>16.48</v>
      </c>
      <c r="C1667" s="3">
        <v>25.5</v>
      </c>
      <c r="D1667" s="3">
        <v>378.0</v>
      </c>
      <c r="E1667" s="3">
        <v>694.86</v>
      </c>
      <c r="F1667" s="3">
        <v>107.0</v>
      </c>
      <c r="G1667" s="3">
        <v>263.75</v>
      </c>
      <c r="H1667" s="3">
        <v>3.79</v>
      </c>
      <c r="I1667" s="3">
        <v>68.0</v>
      </c>
      <c r="J1667" s="3">
        <v>9412.0</v>
      </c>
    </row>
    <row r="1668">
      <c r="A1668" s="1" t="s">
        <v>2240</v>
      </c>
      <c r="B1668" s="3">
        <v>15.68</v>
      </c>
      <c r="C1668" s="3">
        <v>26.4</v>
      </c>
      <c r="D1668" s="3">
        <v>175.0</v>
      </c>
      <c r="E1668" s="3">
        <v>526.34</v>
      </c>
      <c r="F1668" s="3">
        <v>65.0</v>
      </c>
      <c r="G1668" s="3">
        <v>262.8</v>
      </c>
      <c r="H1668" s="3">
        <v>3.38</v>
      </c>
      <c r="I1668" s="3">
        <v>64.0</v>
      </c>
      <c r="J1668" s="3">
        <v>9415.0</v>
      </c>
    </row>
    <row r="1669">
      <c r="A1669" s="1" t="s">
        <v>2241</v>
      </c>
      <c r="B1669" s="3">
        <v>13.75</v>
      </c>
      <c r="C1669" s="3" t="s">
        <v>2242</v>
      </c>
      <c r="D1669" s="3">
        <v>259.5</v>
      </c>
      <c r="E1669" s="3">
        <v>2.76</v>
      </c>
      <c r="F1669" s="3">
        <v>57.0</v>
      </c>
      <c r="G1669" s="3">
        <v>942.0</v>
      </c>
      <c r="H1669" s="2"/>
      <c r="I1669" s="2"/>
      <c r="J1669" s="2"/>
    </row>
    <row r="1670">
      <c r="A1670" s="1" t="s">
        <v>2243</v>
      </c>
      <c r="B1670" s="3">
        <v>12.1</v>
      </c>
      <c r="C1670" s="3" t="s">
        <v>2244</v>
      </c>
      <c r="D1670" s="3" t="s">
        <v>26</v>
      </c>
      <c r="E1670" s="3">
        <v>255.65</v>
      </c>
      <c r="F1670" s="3">
        <v>2.69</v>
      </c>
      <c r="G1670" s="3">
        <v>48.0</v>
      </c>
      <c r="H1670" s="3">
        <v>9416.0</v>
      </c>
      <c r="I1670" s="2"/>
      <c r="J1670" s="2"/>
    </row>
    <row r="1671">
      <c r="A1671" s="1" t="s">
        <v>2245</v>
      </c>
      <c r="B1671" s="3">
        <v>10.51</v>
      </c>
      <c r="C1671" s="3" t="s">
        <v>2246</v>
      </c>
      <c r="D1671" s="3" t="s">
        <v>26</v>
      </c>
      <c r="E1671" s="3">
        <v>251.75</v>
      </c>
      <c r="F1671" s="3">
        <v>2.55</v>
      </c>
      <c r="G1671" s="3">
        <v>49.0</v>
      </c>
      <c r="H1671" s="3">
        <v>9419.0</v>
      </c>
      <c r="I1671" s="2"/>
      <c r="J1671" s="2"/>
    </row>
    <row r="1672">
      <c r="A1672" s="1" t="s">
        <v>2247</v>
      </c>
      <c r="B1672" s="3">
        <v>9.21</v>
      </c>
      <c r="C1672" s="3" t="s">
        <v>2248</v>
      </c>
      <c r="D1672" s="3" t="s">
        <v>26</v>
      </c>
      <c r="E1672" s="3">
        <v>248.1</v>
      </c>
      <c r="F1672" s="3">
        <v>2.34</v>
      </c>
      <c r="G1672" s="3">
        <v>51.0</v>
      </c>
      <c r="H1672" s="3">
        <v>9423.0</v>
      </c>
      <c r="I1672" s="2"/>
      <c r="J1672" s="2"/>
    </row>
    <row r="1673">
      <c r="A1673" s="1" t="s">
        <v>2249</v>
      </c>
      <c r="B1673" s="3">
        <v>7.75</v>
      </c>
      <c r="C1673" s="3" t="s">
        <v>2250</v>
      </c>
      <c r="D1673" s="3" t="s">
        <v>26</v>
      </c>
      <c r="E1673" s="3">
        <v>245.6</v>
      </c>
      <c r="F1673" s="3">
        <v>2.14</v>
      </c>
      <c r="G1673" s="3">
        <v>53.0</v>
      </c>
      <c r="H1673" s="3">
        <v>9423.0</v>
      </c>
      <c r="I1673" s="2"/>
      <c r="J1673" s="2"/>
    </row>
    <row r="1674">
      <c r="A1674" s="1" t="s">
        <v>2251</v>
      </c>
      <c r="B1674" s="3">
        <v>6.16</v>
      </c>
      <c r="C1674" s="3" t="s">
        <v>475</v>
      </c>
      <c r="D1674" s="3" t="s">
        <v>26</v>
      </c>
      <c r="E1674" s="3">
        <v>244.2</v>
      </c>
      <c r="F1674" s="3">
        <v>2.0</v>
      </c>
      <c r="G1674" s="3">
        <v>55.0</v>
      </c>
      <c r="H1674" s="3">
        <v>9421.0</v>
      </c>
      <c r="I1674" s="2"/>
      <c r="J1674" s="2"/>
    </row>
    <row r="1675">
      <c r="A1675" s="1" t="s">
        <v>2252</v>
      </c>
      <c r="B1675" s="3">
        <v>4.9</v>
      </c>
      <c r="C1675" s="3" t="s">
        <v>2253</v>
      </c>
      <c r="D1675" s="3" t="s">
        <v>26</v>
      </c>
      <c r="E1675" s="3">
        <v>243.85</v>
      </c>
      <c r="F1675" s="3">
        <v>2.0</v>
      </c>
      <c r="G1675" s="3">
        <v>58.0</v>
      </c>
      <c r="H1675" s="3">
        <v>9421.0</v>
      </c>
      <c r="I1675" s="2"/>
      <c r="J1675" s="2"/>
    </row>
    <row r="1676">
      <c r="A1676" s="1" t="s">
        <v>2254</v>
      </c>
      <c r="B1676" s="3">
        <v>3.96</v>
      </c>
      <c r="C1676" s="3" t="s">
        <v>51</v>
      </c>
      <c r="D1676" s="3" t="s">
        <v>26</v>
      </c>
      <c r="E1676" s="3">
        <v>244.15</v>
      </c>
      <c r="F1676" s="3">
        <v>2.0</v>
      </c>
      <c r="G1676" s="3">
        <v>6.0</v>
      </c>
      <c r="H1676" s="3">
        <v>9417.0</v>
      </c>
      <c r="I1676" s="2"/>
      <c r="J1676" s="2"/>
    </row>
    <row r="1677">
      <c r="A1677" s="1" t="s">
        <v>2255</v>
      </c>
      <c r="B1677" s="3">
        <v>3.25</v>
      </c>
      <c r="C1677" s="3" t="s">
        <v>2256</v>
      </c>
      <c r="D1677" s="3" t="s">
        <v>26</v>
      </c>
      <c r="E1677" s="3">
        <v>243.85</v>
      </c>
      <c r="F1677" s="3">
        <v>1.93</v>
      </c>
      <c r="G1677" s="3">
        <v>6.0</v>
      </c>
      <c r="H1677" s="3">
        <v>9415.0</v>
      </c>
      <c r="I1677" s="2"/>
      <c r="J1677" s="2"/>
    </row>
    <row r="1678">
      <c r="A1678" s="1" t="s">
        <v>2257</v>
      </c>
      <c r="B1678" s="3">
        <v>2.67</v>
      </c>
      <c r="C1678" s="3" t="s">
        <v>537</v>
      </c>
      <c r="D1678" s="3" t="s">
        <v>26</v>
      </c>
      <c r="E1678" s="3">
        <v>243.25</v>
      </c>
      <c r="F1678" s="3">
        <v>1.93</v>
      </c>
      <c r="G1678" s="3">
        <v>57.0</v>
      </c>
      <c r="H1678" s="3">
        <v>9412.0</v>
      </c>
      <c r="I1678" s="2"/>
      <c r="J1678" s="2"/>
    </row>
    <row r="1679">
      <c r="A1679" s="1" t="s">
        <v>2258</v>
      </c>
      <c r="B1679" s="3">
        <v>2.24</v>
      </c>
      <c r="C1679" s="3" t="s">
        <v>235</v>
      </c>
      <c r="D1679" s="3" t="s">
        <v>26</v>
      </c>
      <c r="E1679" s="3">
        <v>242.85</v>
      </c>
      <c r="F1679" s="3">
        <v>2.0</v>
      </c>
      <c r="G1679" s="3">
        <v>54.0</v>
      </c>
      <c r="H1679" s="3">
        <v>9409.0</v>
      </c>
      <c r="I1679" s="2"/>
      <c r="J1679" s="2"/>
    </row>
    <row r="1680">
      <c r="A1680" s="1" t="s">
        <v>2259</v>
      </c>
      <c r="B1680" s="3">
        <v>1.99</v>
      </c>
      <c r="C1680" s="3" t="s">
        <v>488</v>
      </c>
      <c r="D1680" s="3" t="s">
        <v>26</v>
      </c>
      <c r="E1680" s="3">
        <v>241.7</v>
      </c>
      <c r="F1680" s="3">
        <v>2.14</v>
      </c>
      <c r="G1680" s="3">
        <v>54.0</v>
      </c>
      <c r="H1680" s="3">
        <v>941.0</v>
      </c>
      <c r="I1680" s="2"/>
      <c r="J1680" s="2"/>
    </row>
    <row r="1681">
      <c r="A1681" s="1" t="s">
        <v>2260</v>
      </c>
      <c r="B1681" s="3">
        <v>1.89</v>
      </c>
      <c r="C1681" s="3" t="s">
        <v>2261</v>
      </c>
      <c r="D1681" s="3" t="s">
        <v>26</v>
      </c>
      <c r="E1681" s="3">
        <v>24.75</v>
      </c>
      <c r="F1681" s="3">
        <v>2.28</v>
      </c>
      <c r="G1681" s="3">
        <v>54.0</v>
      </c>
      <c r="H1681" s="3">
        <v>9414.0</v>
      </c>
      <c r="I1681" s="2"/>
      <c r="J1681" s="2"/>
    </row>
    <row r="1682">
      <c r="A1682" s="1" t="s">
        <v>2262</v>
      </c>
      <c r="B1682" s="3">
        <v>2.8</v>
      </c>
      <c r="C1682" s="3">
        <v>64.9</v>
      </c>
      <c r="D1682" s="3">
        <v>7.0</v>
      </c>
      <c r="E1682" s="3">
        <v>318.58</v>
      </c>
      <c r="F1682" s="3">
        <v>36.0</v>
      </c>
      <c r="G1682" s="3">
        <v>236.85</v>
      </c>
      <c r="H1682" s="3">
        <v>2.41</v>
      </c>
      <c r="I1682" s="3">
        <v>51.0</v>
      </c>
      <c r="J1682" s="3">
        <v>9415.0</v>
      </c>
    </row>
    <row r="1683">
      <c r="A1683" s="1" t="s">
        <v>2263</v>
      </c>
      <c r="B1683" s="3">
        <v>4.91</v>
      </c>
      <c r="C1683" s="3">
        <v>6.5</v>
      </c>
      <c r="D1683" s="3">
        <v>27.0</v>
      </c>
      <c r="E1683" s="3">
        <v>605.6</v>
      </c>
      <c r="F1683" s="3">
        <v>89.0</v>
      </c>
      <c r="G1683" s="3">
        <v>236.3</v>
      </c>
      <c r="H1683" s="3">
        <v>2.21</v>
      </c>
      <c r="I1683" s="3">
        <v>52.0</v>
      </c>
      <c r="J1683" s="3">
        <v>9419.0</v>
      </c>
    </row>
    <row r="1684">
      <c r="A1684" s="1" t="s">
        <v>2264</v>
      </c>
      <c r="B1684" s="3">
        <v>9.18</v>
      </c>
      <c r="C1684" s="3">
        <v>4.25</v>
      </c>
      <c r="D1684" s="3">
        <v>464.0</v>
      </c>
      <c r="E1684" s="3">
        <v>73.94</v>
      </c>
      <c r="F1684" s="3">
        <v>122.0</v>
      </c>
      <c r="G1684" s="3">
        <v>239.4</v>
      </c>
      <c r="H1684" s="3">
        <v>2.69</v>
      </c>
      <c r="I1684" s="3">
        <v>6.0</v>
      </c>
      <c r="J1684" s="3">
        <v>9422.0</v>
      </c>
    </row>
    <row r="1685">
      <c r="A1685" s="1" t="s">
        <v>2265</v>
      </c>
      <c r="B1685" s="3">
        <v>12.21</v>
      </c>
      <c r="C1685" s="3">
        <v>35.5</v>
      </c>
      <c r="D1685" s="3">
        <v>63.0</v>
      </c>
      <c r="E1685" s="3">
        <v>818.61</v>
      </c>
      <c r="F1685" s="3">
        <v>137.0</v>
      </c>
      <c r="G1685" s="3">
        <v>245.0</v>
      </c>
      <c r="H1685" s="3">
        <v>2.97</v>
      </c>
      <c r="I1685" s="3">
        <v>7.0</v>
      </c>
      <c r="J1685" s="3">
        <v>9424.0</v>
      </c>
    </row>
    <row r="1686">
      <c r="A1686" s="1" t="s">
        <v>2266</v>
      </c>
      <c r="B1686" s="3">
        <v>14.71</v>
      </c>
      <c r="C1686" s="3">
        <v>29.4</v>
      </c>
      <c r="D1686" s="3">
        <v>751.0</v>
      </c>
      <c r="E1686" s="3">
        <v>884.83</v>
      </c>
      <c r="F1686" s="3">
        <v>138.0</v>
      </c>
      <c r="G1686" s="3">
        <v>253.3</v>
      </c>
      <c r="H1686" s="3">
        <v>2.83</v>
      </c>
      <c r="I1686" s="3">
        <v>84.0</v>
      </c>
      <c r="J1686" s="3">
        <v>9422.0</v>
      </c>
    </row>
    <row r="1687">
      <c r="A1687" s="1" t="s">
        <v>2267</v>
      </c>
      <c r="B1687" s="3">
        <v>16.37</v>
      </c>
      <c r="C1687" s="3">
        <v>27.6</v>
      </c>
      <c r="D1687" s="3">
        <v>763.0</v>
      </c>
      <c r="E1687" s="3">
        <v>763.63</v>
      </c>
      <c r="F1687" s="3">
        <v>203.0</v>
      </c>
      <c r="G1687" s="3">
        <v>261.45</v>
      </c>
      <c r="H1687" s="3">
        <v>2.69</v>
      </c>
      <c r="I1687" s="3">
        <v>101.0</v>
      </c>
      <c r="J1687" s="3">
        <v>9421.0</v>
      </c>
    </row>
    <row r="1688">
      <c r="A1688" s="1" t="s">
        <v>2268</v>
      </c>
      <c r="B1688" s="3">
        <v>17.29</v>
      </c>
      <c r="C1688" s="3">
        <v>25.75</v>
      </c>
      <c r="D1688" s="3">
        <v>778.0</v>
      </c>
      <c r="E1688" s="3">
        <v>868.6</v>
      </c>
      <c r="F1688" s="3">
        <v>152.0</v>
      </c>
      <c r="G1688" s="3">
        <v>269.0</v>
      </c>
      <c r="H1688" s="3">
        <v>2.62</v>
      </c>
      <c r="I1688" s="3">
        <v>1.0</v>
      </c>
      <c r="J1688" s="3">
        <v>9414.0</v>
      </c>
    </row>
    <row r="1689">
      <c r="A1689" s="1" t="s">
        <v>2269</v>
      </c>
      <c r="B1689" s="3">
        <v>17.73</v>
      </c>
      <c r="C1689" s="3">
        <v>24.9</v>
      </c>
      <c r="D1689" s="3">
        <v>697.0</v>
      </c>
      <c r="E1689" s="3">
        <v>841.65</v>
      </c>
      <c r="F1689" s="3">
        <v>144.0</v>
      </c>
      <c r="G1689" s="3">
        <v>272.3</v>
      </c>
      <c r="H1689" s="3">
        <v>2.62</v>
      </c>
      <c r="I1689" s="3">
        <v>94.0</v>
      </c>
      <c r="J1689" s="3">
        <v>9408.0</v>
      </c>
    </row>
    <row r="1690">
      <c r="A1690" s="1" t="s">
        <v>2270</v>
      </c>
      <c r="B1690" s="3">
        <v>17.82</v>
      </c>
      <c r="C1690" s="3">
        <v>24.9</v>
      </c>
      <c r="D1690" s="3">
        <v>55.0</v>
      </c>
      <c r="E1690" s="3">
        <v>744.43</v>
      </c>
      <c r="F1690" s="3">
        <v>144.0</v>
      </c>
      <c r="G1690" s="3">
        <v>275.75</v>
      </c>
      <c r="H1690" s="3">
        <v>2.62</v>
      </c>
      <c r="I1690" s="3">
        <v>87.0</v>
      </c>
      <c r="J1690" s="3">
        <v>9406.0</v>
      </c>
    </row>
    <row r="1691">
      <c r="A1691" s="1" t="s">
        <v>2271</v>
      </c>
      <c r="B1691" s="3">
        <v>17.5</v>
      </c>
      <c r="C1691" s="3">
        <v>25.75</v>
      </c>
      <c r="D1691" s="3">
        <v>399.0</v>
      </c>
      <c r="E1691" s="3">
        <v>794.84</v>
      </c>
      <c r="F1691" s="3">
        <v>86.0</v>
      </c>
      <c r="G1691" s="3">
        <v>28.4</v>
      </c>
      <c r="H1691" s="3">
        <v>2.83</v>
      </c>
      <c r="I1691" s="3">
        <v>81.0</v>
      </c>
      <c r="J1691" s="3">
        <v>9404.0</v>
      </c>
    </row>
    <row r="1692">
      <c r="A1692" s="1" t="s">
        <v>2272</v>
      </c>
      <c r="B1692" s="3">
        <v>16.72</v>
      </c>
      <c r="C1692" s="3">
        <v>25.6</v>
      </c>
      <c r="D1692" s="3">
        <v>186.0</v>
      </c>
      <c r="E1692" s="3">
        <v>597.41</v>
      </c>
      <c r="F1692" s="3">
        <v>59.0</v>
      </c>
      <c r="G1692" s="3">
        <v>281.4</v>
      </c>
      <c r="H1692" s="3">
        <v>2.69</v>
      </c>
      <c r="I1692" s="3">
        <v>76.0</v>
      </c>
      <c r="J1692" s="3">
        <v>9408.0</v>
      </c>
    </row>
    <row r="1693">
      <c r="A1693" s="1" t="s">
        <v>2273</v>
      </c>
      <c r="B1693" s="3">
        <v>14.69</v>
      </c>
      <c r="C1693" s="3" t="s">
        <v>2274</v>
      </c>
      <c r="D1693" s="3">
        <v>281.4</v>
      </c>
      <c r="E1693" s="3">
        <v>2.41</v>
      </c>
      <c r="F1693" s="3">
        <v>66.0</v>
      </c>
      <c r="G1693" s="3">
        <v>9413.0</v>
      </c>
      <c r="H1693" s="2"/>
      <c r="I1693" s="2"/>
      <c r="J1693" s="2"/>
    </row>
    <row r="1694">
      <c r="A1694" s="1" t="s">
        <v>2275</v>
      </c>
      <c r="B1694" s="3">
        <v>12.86</v>
      </c>
      <c r="C1694" s="3" t="s">
        <v>2276</v>
      </c>
      <c r="D1694" s="3" t="s">
        <v>26</v>
      </c>
      <c r="E1694" s="3">
        <v>279.45</v>
      </c>
      <c r="F1694" s="3">
        <v>2.76</v>
      </c>
      <c r="G1694" s="3">
        <v>61.0</v>
      </c>
      <c r="H1694" s="3">
        <v>9415.0</v>
      </c>
      <c r="I1694" s="2"/>
      <c r="J1694" s="2"/>
    </row>
    <row r="1695">
      <c r="A1695" s="1" t="s">
        <v>2277</v>
      </c>
      <c r="B1695" s="3">
        <v>11.58</v>
      </c>
      <c r="C1695" s="3" t="s">
        <v>2278</v>
      </c>
      <c r="D1695" s="3" t="s">
        <v>26</v>
      </c>
      <c r="E1695" s="3">
        <v>274.4</v>
      </c>
      <c r="F1695" s="3">
        <v>2.69</v>
      </c>
      <c r="G1695" s="3">
        <v>66.0</v>
      </c>
      <c r="H1695" s="3">
        <v>942.0</v>
      </c>
      <c r="I1695" s="2"/>
      <c r="J1695" s="2"/>
    </row>
    <row r="1696">
      <c r="A1696" s="1" t="s">
        <v>2279</v>
      </c>
      <c r="B1696" s="3">
        <v>10.55</v>
      </c>
      <c r="C1696" s="3" t="s">
        <v>2280</v>
      </c>
      <c r="D1696" s="3" t="s">
        <v>26</v>
      </c>
      <c r="E1696" s="3">
        <v>275.4</v>
      </c>
      <c r="F1696" s="3">
        <v>2.55</v>
      </c>
      <c r="G1696" s="3">
        <v>79.0</v>
      </c>
      <c r="H1696" s="3">
        <v>9427.0</v>
      </c>
      <c r="I1696" s="2"/>
      <c r="J1696" s="2"/>
    </row>
    <row r="1697">
      <c r="A1697" s="1" t="s">
        <v>2281</v>
      </c>
      <c r="B1697" s="3">
        <v>9.83</v>
      </c>
      <c r="C1697" s="3" t="s">
        <v>2282</v>
      </c>
      <c r="D1697" s="3" t="s">
        <v>26</v>
      </c>
      <c r="E1697" s="3">
        <v>28.8</v>
      </c>
      <c r="F1697" s="3">
        <v>2.62</v>
      </c>
      <c r="G1697" s="3">
        <v>91.0</v>
      </c>
      <c r="H1697" s="3">
        <v>9431.0</v>
      </c>
      <c r="I1697" s="2"/>
      <c r="J1697" s="2"/>
    </row>
    <row r="1698">
      <c r="A1698" s="1" t="s">
        <v>2283</v>
      </c>
      <c r="B1698" s="3">
        <v>9.16</v>
      </c>
      <c r="C1698" s="3" t="s">
        <v>2284</v>
      </c>
      <c r="D1698" s="3" t="s">
        <v>26</v>
      </c>
      <c r="E1698" s="3">
        <v>282.15</v>
      </c>
      <c r="F1698" s="3">
        <v>2.55</v>
      </c>
      <c r="G1698" s="3">
        <v>93.0</v>
      </c>
      <c r="H1698" s="3">
        <v>9435.0</v>
      </c>
      <c r="I1698" s="2"/>
      <c r="J1698" s="2"/>
    </row>
    <row r="1699">
      <c r="A1699" s="1" t="s">
        <v>2285</v>
      </c>
      <c r="B1699" s="3">
        <v>8.25</v>
      </c>
      <c r="C1699" s="3" t="s">
        <v>2286</v>
      </c>
      <c r="D1699" s="3" t="s">
        <v>26</v>
      </c>
      <c r="E1699" s="3">
        <v>266.85</v>
      </c>
      <c r="F1699" s="3">
        <v>2.62</v>
      </c>
      <c r="G1699" s="3">
        <v>9.0</v>
      </c>
      <c r="H1699" s="3">
        <v>944.0</v>
      </c>
      <c r="I1699" s="2"/>
      <c r="J1699" s="2"/>
    </row>
    <row r="1700">
      <c r="A1700" s="1" t="s">
        <v>2287</v>
      </c>
      <c r="B1700" s="3">
        <v>7.37</v>
      </c>
      <c r="C1700" s="3" t="s">
        <v>2185</v>
      </c>
      <c r="D1700" s="3" t="s">
        <v>26</v>
      </c>
      <c r="E1700" s="3">
        <v>255.55</v>
      </c>
      <c r="F1700" s="3">
        <v>2.55</v>
      </c>
      <c r="G1700" s="3">
        <v>85.0</v>
      </c>
      <c r="H1700" s="3">
        <v>9439.0</v>
      </c>
      <c r="I1700" s="2"/>
      <c r="J1700" s="2"/>
    </row>
    <row r="1701">
      <c r="A1701" s="1" t="s">
        <v>2288</v>
      </c>
      <c r="B1701" s="3">
        <v>6.74</v>
      </c>
      <c r="C1701" s="3" t="s">
        <v>2289</v>
      </c>
      <c r="D1701" s="3" t="s">
        <v>26</v>
      </c>
      <c r="E1701" s="3">
        <v>256.8</v>
      </c>
      <c r="F1701" s="3">
        <v>2.55</v>
      </c>
      <c r="G1701" s="3">
        <v>75.0</v>
      </c>
      <c r="H1701" s="3">
        <v>9443.0</v>
      </c>
      <c r="I1701" s="2"/>
      <c r="J1701" s="2"/>
    </row>
    <row r="1702">
      <c r="A1702" s="1" t="s">
        <v>2290</v>
      </c>
      <c r="B1702" s="3">
        <v>6.14</v>
      </c>
      <c r="C1702" s="3" t="s">
        <v>475</v>
      </c>
      <c r="D1702" s="3" t="s">
        <v>26</v>
      </c>
      <c r="E1702" s="3">
        <v>255.25</v>
      </c>
      <c r="F1702" s="3">
        <v>2.55</v>
      </c>
      <c r="G1702" s="3">
        <v>66.0</v>
      </c>
      <c r="H1702" s="3">
        <v>9443.0</v>
      </c>
      <c r="I1702" s="2"/>
      <c r="J1702" s="2"/>
    </row>
    <row r="1703">
      <c r="A1703" s="1" t="s">
        <v>2291</v>
      </c>
      <c r="B1703" s="3">
        <v>5.78</v>
      </c>
      <c r="C1703" s="3" t="s">
        <v>2292</v>
      </c>
      <c r="D1703" s="3" t="s">
        <v>26</v>
      </c>
      <c r="E1703" s="3">
        <v>261.65</v>
      </c>
      <c r="F1703" s="3">
        <v>2.55</v>
      </c>
      <c r="G1703" s="3">
        <v>6.0</v>
      </c>
      <c r="H1703" s="3">
        <v>9445.0</v>
      </c>
      <c r="I1703" s="2"/>
      <c r="J1703" s="2"/>
    </row>
    <row r="1704">
      <c r="A1704" s="1" t="s">
        <v>2293</v>
      </c>
      <c r="B1704" s="3">
        <v>5.6</v>
      </c>
      <c r="C1704" s="3" t="s">
        <v>2292</v>
      </c>
      <c r="D1704" s="3" t="s">
        <v>26</v>
      </c>
      <c r="E1704" s="3">
        <v>269.6</v>
      </c>
      <c r="F1704" s="3">
        <v>2.69</v>
      </c>
      <c r="G1704" s="3">
        <v>58.0</v>
      </c>
      <c r="H1704" s="3">
        <v>9448.0</v>
      </c>
      <c r="I1704" s="2"/>
      <c r="J1704" s="2"/>
    </row>
    <row r="1705">
      <c r="A1705" s="1" t="s">
        <v>2294</v>
      </c>
      <c r="B1705" s="3">
        <v>5.38</v>
      </c>
      <c r="C1705" s="3" t="s">
        <v>2295</v>
      </c>
      <c r="D1705" s="3" t="s">
        <v>26</v>
      </c>
      <c r="E1705" s="3">
        <v>268.4</v>
      </c>
      <c r="F1705" s="3">
        <v>2.83</v>
      </c>
      <c r="G1705" s="3">
        <v>58.0</v>
      </c>
      <c r="H1705" s="3">
        <v>9452.0</v>
      </c>
      <c r="I1705" s="2"/>
      <c r="J1705" s="2"/>
    </row>
    <row r="1706">
      <c r="A1706" s="1" t="s">
        <v>2296</v>
      </c>
      <c r="B1706" s="3">
        <v>5.42</v>
      </c>
      <c r="C1706" s="3">
        <v>6.65</v>
      </c>
      <c r="D1706" s="3">
        <v>38.0</v>
      </c>
      <c r="E1706" s="3">
        <v>26.79</v>
      </c>
      <c r="F1706" s="3">
        <v>35.0</v>
      </c>
      <c r="G1706" s="3">
        <v>254.3</v>
      </c>
      <c r="H1706" s="3">
        <v>2.83</v>
      </c>
      <c r="I1706" s="3">
        <v>62.0</v>
      </c>
      <c r="J1706" s="3">
        <v>9458.0</v>
      </c>
    </row>
    <row r="1707">
      <c r="A1707" s="1" t="s">
        <v>2297</v>
      </c>
      <c r="B1707" s="3">
        <v>6.66</v>
      </c>
      <c r="C1707" s="3">
        <v>58.65</v>
      </c>
      <c r="D1707" s="3">
        <v>198.0</v>
      </c>
      <c r="E1707" s="3">
        <v>193.99</v>
      </c>
      <c r="F1707" s="3">
        <v>139.0</v>
      </c>
      <c r="G1707" s="3">
        <v>258.75</v>
      </c>
      <c r="H1707" s="3">
        <v>2.83</v>
      </c>
      <c r="I1707" s="3">
        <v>63.0</v>
      </c>
      <c r="J1707" s="3">
        <v>9462.0</v>
      </c>
    </row>
    <row r="1708">
      <c r="A1708" s="1" t="s">
        <v>2298</v>
      </c>
      <c r="B1708" s="3">
        <v>8.67</v>
      </c>
      <c r="C1708" s="3">
        <v>54.8</v>
      </c>
      <c r="D1708" s="3">
        <v>337.0</v>
      </c>
      <c r="E1708" s="3">
        <v>23.4</v>
      </c>
      <c r="F1708" s="3">
        <v>228.0</v>
      </c>
      <c r="G1708" s="3">
        <v>255.85</v>
      </c>
      <c r="H1708" s="3">
        <v>3.79</v>
      </c>
      <c r="I1708" s="3">
        <v>7.0</v>
      </c>
      <c r="J1708" s="3">
        <v>9465.0</v>
      </c>
    </row>
    <row r="1709">
      <c r="A1709" s="1" t="s">
        <v>2299</v>
      </c>
      <c r="B1709" s="3">
        <v>10.42</v>
      </c>
      <c r="C1709" s="3">
        <v>55.5</v>
      </c>
      <c r="D1709" s="3">
        <v>614.0</v>
      </c>
      <c r="E1709" s="3">
        <v>762.36</v>
      </c>
      <c r="F1709" s="3">
        <v>151.0</v>
      </c>
      <c r="G1709" s="3">
        <v>263.2</v>
      </c>
      <c r="H1709" s="3">
        <v>4.28</v>
      </c>
      <c r="I1709" s="3">
        <v>71.0</v>
      </c>
      <c r="J1709" s="3">
        <v>9466.0</v>
      </c>
    </row>
    <row r="1710">
      <c r="A1710" s="1" t="s">
        <v>2300</v>
      </c>
      <c r="B1710" s="3">
        <v>12.2</v>
      </c>
      <c r="C1710" s="3">
        <v>47.75</v>
      </c>
      <c r="D1710" s="3">
        <v>647.0</v>
      </c>
      <c r="E1710" s="3">
        <v>544.65</v>
      </c>
      <c r="F1710" s="3">
        <v>267.0</v>
      </c>
      <c r="G1710" s="3">
        <v>267.25</v>
      </c>
      <c r="H1710" s="3">
        <v>4.76</v>
      </c>
      <c r="I1710" s="3">
        <v>74.0</v>
      </c>
      <c r="J1710" s="3">
        <v>9462.0</v>
      </c>
    </row>
    <row r="1711">
      <c r="A1711" s="1" t="s">
        <v>2301</v>
      </c>
      <c r="B1711" s="3">
        <v>13.19</v>
      </c>
      <c r="C1711" s="3">
        <v>42.8</v>
      </c>
      <c r="D1711" s="3">
        <v>644.0</v>
      </c>
      <c r="E1711" s="3">
        <v>429.51</v>
      </c>
      <c r="F1711" s="3">
        <v>327.0</v>
      </c>
      <c r="G1711" s="3">
        <v>277.7</v>
      </c>
      <c r="H1711" s="3">
        <v>5.1</v>
      </c>
      <c r="I1711" s="3">
        <v>74.0</v>
      </c>
      <c r="J1711" s="3">
        <v>9457.0</v>
      </c>
    </row>
    <row r="1712">
      <c r="A1712" s="1" t="s">
        <v>2302</v>
      </c>
      <c r="B1712" s="3">
        <v>13.25</v>
      </c>
      <c r="C1712" s="3">
        <v>41.2</v>
      </c>
      <c r="D1712" s="3">
        <v>427.0</v>
      </c>
      <c r="E1712" s="3">
        <v>82.69</v>
      </c>
      <c r="F1712" s="3">
        <v>367.0</v>
      </c>
      <c r="G1712" s="3">
        <v>324.55</v>
      </c>
      <c r="H1712" s="3">
        <v>4.9</v>
      </c>
      <c r="I1712" s="3">
        <v>78.0</v>
      </c>
      <c r="J1712" s="3">
        <v>9451.0</v>
      </c>
    </row>
    <row r="1713">
      <c r="A1713" s="1" t="s">
        <v>2303</v>
      </c>
      <c r="B1713" s="3">
        <v>12.89</v>
      </c>
      <c r="C1713" s="3">
        <v>44.35</v>
      </c>
      <c r="D1713" s="3" t="s">
        <v>2304</v>
      </c>
      <c r="E1713" s="3">
        <v>96.0</v>
      </c>
      <c r="F1713" s="3">
        <v>336.35</v>
      </c>
      <c r="G1713" s="3">
        <v>4.83</v>
      </c>
      <c r="H1713" s="3">
        <v>81.0</v>
      </c>
      <c r="I1713" s="3">
        <v>9448.0</v>
      </c>
      <c r="J1713" s="2"/>
    </row>
    <row r="1714">
      <c r="A1714" s="1" t="s">
        <v>2305</v>
      </c>
      <c r="B1714" s="3">
        <v>12.47</v>
      </c>
      <c r="C1714" s="3">
        <v>47.75</v>
      </c>
      <c r="D1714" s="3" t="s">
        <v>2306</v>
      </c>
      <c r="E1714" s="3">
        <v>168.0</v>
      </c>
      <c r="F1714" s="3">
        <v>322.8</v>
      </c>
      <c r="G1714" s="3">
        <v>4.55</v>
      </c>
      <c r="H1714" s="3">
        <v>78.0</v>
      </c>
      <c r="I1714" s="3">
        <v>9448.0</v>
      </c>
      <c r="J1714" s="2"/>
    </row>
    <row r="1715">
      <c r="A1715" s="1" t="s">
        <v>2307</v>
      </c>
      <c r="B1715" s="3">
        <v>12.47</v>
      </c>
      <c r="C1715" s="3">
        <v>45.95</v>
      </c>
      <c r="D1715" s="3">
        <v>169.0</v>
      </c>
      <c r="E1715" s="3">
        <v>22.64</v>
      </c>
      <c r="F1715" s="3">
        <v>16.0</v>
      </c>
      <c r="G1715" s="3">
        <v>334.4</v>
      </c>
      <c r="H1715" s="3">
        <v>4.41</v>
      </c>
      <c r="I1715" s="3">
        <v>73.0</v>
      </c>
      <c r="J1715" s="3">
        <v>9447.0</v>
      </c>
    </row>
    <row r="1716">
      <c r="A1716" s="1" t="s">
        <v>2308</v>
      </c>
      <c r="B1716" s="3">
        <v>12.14</v>
      </c>
      <c r="C1716" s="3">
        <v>45.95</v>
      </c>
      <c r="D1716" s="3">
        <v>139.0</v>
      </c>
      <c r="E1716" s="3">
        <v>222.6</v>
      </c>
      <c r="F1716" s="3">
        <v>91.0</v>
      </c>
      <c r="G1716" s="3">
        <v>325.3</v>
      </c>
      <c r="H1716" s="3">
        <v>4.21</v>
      </c>
      <c r="I1716" s="3">
        <v>75.0</v>
      </c>
      <c r="J1716" s="3">
        <v>9449.0</v>
      </c>
    </row>
    <row r="1717">
      <c r="A1717" s="1" t="s">
        <v>2309</v>
      </c>
      <c r="B1717" s="3">
        <v>11.46</v>
      </c>
      <c r="C1717" s="3" t="s">
        <v>2310</v>
      </c>
      <c r="D1717" s="3">
        <v>319.1</v>
      </c>
      <c r="E1717" s="3">
        <v>3.45</v>
      </c>
      <c r="F1717" s="3">
        <v>79.0</v>
      </c>
      <c r="G1717" s="3">
        <v>9453.0</v>
      </c>
      <c r="H1717" s="2"/>
      <c r="I1717" s="2"/>
      <c r="J1717" s="2"/>
    </row>
    <row r="1718">
      <c r="A1718" s="1" t="s">
        <v>2311</v>
      </c>
      <c r="B1718" s="3">
        <v>10.4</v>
      </c>
      <c r="C1718" s="3" t="s">
        <v>1694</v>
      </c>
      <c r="D1718" s="3" t="s">
        <v>26</v>
      </c>
      <c r="E1718" s="3">
        <v>275.4</v>
      </c>
      <c r="F1718" s="3">
        <v>2.62</v>
      </c>
      <c r="G1718" s="3">
        <v>93.0</v>
      </c>
      <c r="H1718" s="3">
        <v>9457.0</v>
      </c>
      <c r="I1718" s="2"/>
      <c r="J1718" s="2"/>
    </row>
    <row r="1719">
      <c r="A1719" s="1" t="s">
        <v>2312</v>
      </c>
      <c r="B1719" s="3">
        <v>8.91</v>
      </c>
      <c r="C1719" s="3" t="s">
        <v>2313</v>
      </c>
      <c r="D1719" s="3" t="s">
        <v>26</v>
      </c>
      <c r="E1719" s="3">
        <v>271.5</v>
      </c>
      <c r="F1719" s="3">
        <v>2.55</v>
      </c>
      <c r="G1719" s="3">
        <v>87.0</v>
      </c>
      <c r="H1719" s="3">
        <v>9458.0</v>
      </c>
      <c r="I1719" s="2"/>
      <c r="J1719" s="2"/>
    </row>
    <row r="1720">
      <c r="A1720" s="1" t="s">
        <v>2314</v>
      </c>
      <c r="B1720" s="3">
        <v>7.82</v>
      </c>
      <c r="C1720" s="3" t="s">
        <v>1788</v>
      </c>
      <c r="D1720" s="3" t="s">
        <v>26</v>
      </c>
      <c r="E1720" s="3">
        <v>26.5</v>
      </c>
      <c r="F1720" s="3">
        <v>2.41</v>
      </c>
      <c r="G1720" s="3">
        <v>79.0</v>
      </c>
      <c r="H1720" s="3">
        <v>9467.0</v>
      </c>
      <c r="I1720" s="2"/>
      <c r="J1720" s="2"/>
    </row>
    <row r="1721">
      <c r="A1721" s="1" t="s">
        <v>2315</v>
      </c>
      <c r="B1721" s="3">
        <v>6.89</v>
      </c>
      <c r="C1721" s="3" t="s">
        <v>875</v>
      </c>
      <c r="D1721" s="3" t="s">
        <v>26</v>
      </c>
      <c r="E1721" s="3">
        <v>257.6</v>
      </c>
      <c r="F1721" s="3">
        <v>2.28</v>
      </c>
      <c r="G1721" s="3">
        <v>7.0</v>
      </c>
      <c r="H1721" s="3">
        <v>9469.0</v>
      </c>
      <c r="I1721" s="2"/>
      <c r="J1721" s="2"/>
    </row>
    <row r="1722">
      <c r="A1722" s="1" t="s">
        <v>2316</v>
      </c>
      <c r="B1722" s="3">
        <v>6.12</v>
      </c>
      <c r="C1722" s="3" t="s">
        <v>816</v>
      </c>
      <c r="D1722" s="3" t="s">
        <v>26</v>
      </c>
      <c r="E1722" s="3">
        <v>256.2</v>
      </c>
      <c r="F1722" s="3">
        <v>2.28</v>
      </c>
      <c r="G1722" s="3">
        <v>61.0</v>
      </c>
      <c r="H1722" s="3">
        <v>9473.0</v>
      </c>
      <c r="I1722" s="2"/>
      <c r="J1722" s="2"/>
    </row>
    <row r="1723">
      <c r="A1723" s="1" t="s">
        <v>2317</v>
      </c>
      <c r="B1723" s="3">
        <v>5.43</v>
      </c>
      <c r="C1723" s="3" t="s">
        <v>821</v>
      </c>
      <c r="D1723" s="3" t="s">
        <v>26</v>
      </c>
      <c r="E1723" s="3">
        <v>253.3</v>
      </c>
      <c r="F1723" s="3">
        <v>2.28</v>
      </c>
      <c r="G1723" s="3">
        <v>57.0</v>
      </c>
      <c r="H1723" s="3">
        <v>9472.0</v>
      </c>
      <c r="I1723" s="2"/>
      <c r="J1723" s="2"/>
    </row>
    <row r="1724">
      <c r="A1724" s="1" t="s">
        <v>2318</v>
      </c>
      <c r="B1724" s="3">
        <v>4.94</v>
      </c>
      <c r="C1724" s="3" t="s">
        <v>823</v>
      </c>
      <c r="D1724" s="3" t="s">
        <v>26</v>
      </c>
      <c r="E1724" s="3">
        <v>256.5</v>
      </c>
      <c r="F1724" s="3">
        <v>2.28</v>
      </c>
      <c r="G1724" s="3">
        <v>57.0</v>
      </c>
      <c r="H1724" s="3">
        <v>9468.0</v>
      </c>
      <c r="I1724" s="2"/>
      <c r="J1724" s="2"/>
    </row>
    <row r="1725">
      <c r="A1725" s="1" t="s">
        <v>2319</v>
      </c>
      <c r="B1725" s="3">
        <v>4.43</v>
      </c>
      <c r="C1725" s="3" t="s">
        <v>661</v>
      </c>
      <c r="D1725" s="3" t="s">
        <v>26</v>
      </c>
      <c r="E1725" s="3">
        <v>252.75</v>
      </c>
      <c r="F1725" s="3">
        <v>2.28</v>
      </c>
      <c r="G1725" s="3">
        <v>57.0</v>
      </c>
      <c r="H1725" s="3">
        <v>9465.0</v>
      </c>
      <c r="I1725" s="2"/>
      <c r="J1725" s="2"/>
    </row>
    <row r="1726">
      <c r="A1726" s="1" t="s">
        <v>2320</v>
      </c>
      <c r="B1726" s="3">
        <v>4.28</v>
      </c>
      <c r="C1726" s="3" t="s">
        <v>661</v>
      </c>
      <c r="D1726" s="3" t="s">
        <v>26</v>
      </c>
      <c r="E1726" s="3">
        <v>266.3</v>
      </c>
      <c r="F1726" s="3">
        <v>2.21</v>
      </c>
      <c r="G1726" s="3">
        <v>55.0</v>
      </c>
      <c r="H1726" s="3">
        <v>9465.0</v>
      </c>
      <c r="I1726" s="2"/>
      <c r="J1726" s="2"/>
    </row>
    <row r="1727">
      <c r="A1727" s="1" t="s">
        <v>2321</v>
      </c>
      <c r="B1727" s="3">
        <v>3.81</v>
      </c>
      <c r="C1727" s="3" t="s">
        <v>1481</v>
      </c>
      <c r="D1727" s="3" t="s">
        <v>26</v>
      </c>
      <c r="E1727" s="3">
        <v>252.55</v>
      </c>
      <c r="F1727" s="3">
        <v>2.28</v>
      </c>
      <c r="G1727" s="3">
        <v>54.0</v>
      </c>
      <c r="H1727" s="3">
        <v>9462.0</v>
      </c>
      <c r="I1727" s="2"/>
      <c r="J1727" s="2"/>
    </row>
    <row r="1728">
      <c r="A1728" s="1" t="s">
        <v>2322</v>
      </c>
      <c r="B1728" s="3">
        <v>3.48</v>
      </c>
      <c r="C1728" s="3" t="s">
        <v>1481</v>
      </c>
      <c r="D1728" s="3" t="s">
        <v>26</v>
      </c>
      <c r="E1728" s="3">
        <v>251.4</v>
      </c>
      <c r="F1728" s="3">
        <v>2.34</v>
      </c>
      <c r="G1728" s="3">
        <v>55.0</v>
      </c>
      <c r="H1728" s="3">
        <v>9464.0</v>
      </c>
      <c r="I1728" s="2"/>
      <c r="J1728" s="2"/>
    </row>
    <row r="1729">
      <c r="A1729" s="1" t="s">
        <v>2323</v>
      </c>
      <c r="B1729" s="3">
        <v>3.28</v>
      </c>
      <c r="C1729" s="3" t="s">
        <v>1450</v>
      </c>
      <c r="D1729" s="3" t="s">
        <v>26</v>
      </c>
      <c r="E1729" s="3">
        <v>253.15</v>
      </c>
      <c r="F1729" s="3">
        <v>2.34</v>
      </c>
      <c r="G1729" s="3">
        <v>57.0</v>
      </c>
      <c r="H1729" s="3">
        <v>9466.0</v>
      </c>
      <c r="I1729" s="2"/>
      <c r="J1729" s="2"/>
    </row>
    <row r="1730">
      <c r="A1730" s="1" t="s">
        <v>2324</v>
      </c>
      <c r="B1730" s="3">
        <v>3.44</v>
      </c>
      <c r="C1730" s="3">
        <v>92.15</v>
      </c>
      <c r="D1730" s="3">
        <v>74.0</v>
      </c>
      <c r="E1730" s="3">
        <v>281.44</v>
      </c>
      <c r="F1730" s="3">
        <v>41.0</v>
      </c>
      <c r="G1730" s="3">
        <v>25.2</v>
      </c>
      <c r="H1730" s="3">
        <v>2.21</v>
      </c>
      <c r="I1730" s="3">
        <v>64.0</v>
      </c>
      <c r="J1730" s="3">
        <v>9473.0</v>
      </c>
    </row>
    <row r="1731">
      <c r="A1731" s="1" t="s">
        <v>2325</v>
      </c>
      <c r="B1731" s="3">
        <v>5.12</v>
      </c>
      <c r="C1731" s="3">
        <v>85.6</v>
      </c>
      <c r="D1731" s="3">
        <v>275.0</v>
      </c>
      <c r="E1731" s="3">
        <v>597.91</v>
      </c>
      <c r="F1731" s="3">
        <v>9.0</v>
      </c>
      <c r="G1731" s="3">
        <v>268.6</v>
      </c>
      <c r="H1731" s="3">
        <v>2.55</v>
      </c>
      <c r="I1731" s="3">
        <v>69.0</v>
      </c>
      <c r="J1731" s="3">
        <v>9477.0</v>
      </c>
    </row>
    <row r="1732">
      <c r="A1732" s="1" t="s">
        <v>2326</v>
      </c>
      <c r="B1732" s="3">
        <v>7.44</v>
      </c>
      <c r="C1732" s="3">
        <v>68.5</v>
      </c>
      <c r="D1732" s="3">
        <v>472.0</v>
      </c>
      <c r="E1732" s="3">
        <v>746.4</v>
      </c>
      <c r="F1732" s="3">
        <v>115.0</v>
      </c>
      <c r="G1732" s="3">
        <v>264.55</v>
      </c>
      <c r="H1732" s="3">
        <v>4.0</v>
      </c>
      <c r="I1732" s="3">
        <v>77.0</v>
      </c>
      <c r="J1732" s="3">
        <v>9481.0</v>
      </c>
    </row>
    <row r="1733">
      <c r="A1733" s="1" t="s">
        <v>2327</v>
      </c>
      <c r="B1733" s="3">
        <v>9.29</v>
      </c>
      <c r="C1733" s="3">
        <v>59.25</v>
      </c>
      <c r="D1733" s="3">
        <v>634.0</v>
      </c>
      <c r="E1733" s="3">
        <v>819.72</v>
      </c>
      <c r="F1733" s="3">
        <v>132.0</v>
      </c>
      <c r="G1733" s="3">
        <v>28.5</v>
      </c>
      <c r="H1733" s="3">
        <v>4.7</v>
      </c>
      <c r="I1733" s="3">
        <v>71.0</v>
      </c>
      <c r="J1733" s="3">
        <v>9479.0</v>
      </c>
    </row>
    <row r="1734">
      <c r="A1734" s="1" t="s">
        <v>2328</v>
      </c>
      <c r="B1734" s="3">
        <v>10.65</v>
      </c>
      <c r="C1734" s="3">
        <v>53.1</v>
      </c>
      <c r="D1734" s="3">
        <v>567.0</v>
      </c>
      <c r="E1734" s="3">
        <v>325.94</v>
      </c>
      <c r="F1734" s="3">
        <v>338.0</v>
      </c>
      <c r="G1734" s="3">
        <v>286.8</v>
      </c>
      <c r="H1734" s="3">
        <v>3.86</v>
      </c>
      <c r="I1734" s="3">
        <v>67.0</v>
      </c>
      <c r="J1734" s="3">
        <v>9476.0</v>
      </c>
    </row>
    <row r="1735">
      <c r="A1735" s="1" t="s">
        <v>2329</v>
      </c>
      <c r="B1735" s="3">
        <v>11.47</v>
      </c>
      <c r="C1735" s="3">
        <v>51.25</v>
      </c>
      <c r="D1735" s="3">
        <v>401.0</v>
      </c>
      <c r="E1735" s="3">
        <v>52.51</v>
      </c>
      <c r="F1735" s="3">
        <v>362.0</v>
      </c>
      <c r="G1735" s="3">
        <v>316.4</v>
      </c>
      <c r="H1735" s="3">
        <v>3.66</v>
      </c>
      <c r="I1735" s="3">
        <v>67.0</v>
      </c>
      <c r="J1735" s="3">
        <v>9469.0</v>
      </c>
    </row>
    <row r="1736">
      <c r="A1736" s="1" t="s">
        <v>2330</v>
      </c>
      <c r="B1736" s="3">
        <v>12.8</v>
      </c>
      <c r="C1736" s="3">
        <v>47.75</v>
      </c>
      <c r="D1736" s="3">
        <v>401.0</v>
      </c>
      <c r="E1736" s="3">
        <v>58.9</v>
      </c>
      <c r="F1736" s="3">
        <v>358.0</v>
      </c>
      <c r="G1736" s="3">
        <v>299.75</v>
      </c>
      <c r="H1736" s="3">
        <v>3.45</v>
      </c>
      <c r="I1736" s="3">
        <v>68.0</v>
      </c>
      <c r="J1736" s="3">
        <v>9466.0</v>
      </c>
    </row>
    <row r="1737">
      <c r="A1737" s="1" t="s">
        <v>2331</v>
      </c>
      <c r="B1737" s="3">
        <v>12.76</v>
      </c>
      <c r="C1737" s="3">
        <v>47.85</v>
      </c>
      <c r="D1737" s="3" t="s">
        <v>2332</v>
      </c>
      <c r="E1737" s="3">
        <v>134.0</v>
      </c>
      <c r="F1737" s="3">
        <v>285.25</v>
      </c>
      <c r="G1737" s="3">
        <v>3.31</v>
      </c>
      <c r="H1737" s="3">
        <v>71.0</v>
      </c>
      <c r="I1737" s="3">
        <v>9459.0</v>
      </c>
      <c r="J1737" s="2"/>
    </row>
    <row r="1738">
      <c r="A1738" s="1" t="s">
        <v>2333</v>
      </c>
      <c r="B1738" s="3">
        <v>13.22</v>
      </c>
      <c r="C1738" s="3">
        <v>46.2</v>
      </c>
      <c r="D1738" s="3">
        <v>307.0</v>
      </c>
      <c r="E1738" s="3">
        <v>72.29</v>
      </c>
      <c r="F1738" s="3">
        <v>267.0</v>
      </c>
      <c r="G1738" s="3">
        <v>275.95</v>
      </c>
      <c r="H1738" s="3">
        <v>3.24</v>
      </c>
      <c r="I1738" s="3">
        <v>74.0</v>
      </c>
      <c r="J1738" s="3">
        <v>9456.0</v>
      </c>
    </row>
    <row r="1739">
      <c r="A1739" s="1" t="s">
        <v>2334</v>
      </c>
      <c r="B1739" s="3">
        <v>12.94</v>
      </c>
      <c r="C1739" s="3">
        <v>47.85</v>
      </c>
      <c r="D1739" s="3">
        <v>161.0</v>
      </c>
      <c r="E1739" s="3">
        <v>14.95</v>
      </c>
      <c r="F1739" s="3">
        <v>155.0</v>
      </c>
      <c r="G1739" s="3">
        <v>277.3</v>
      </c>
      <c r="H1739" s="3">
        <v>3.1</v>
      </c>
      <c r="I1739" s="3">
        <v>76.0</v>
      </c>
      <c r="J1739" s="3">
        <v>9458.0</v>
      </c>
    </row>
    <row r="1740">
      <c r="A1740" s="1" t="s">
        <v>2335</v>
      </c>
      <c r="B1740" s="3">
        <v>12.46</v>
      </c>
      <c r="C1740" s="3">
        <v>47.75</v>
      </c>
      <c r="D1740" s="3">
        <v>91.0</v>
      </c>
      <c r="E1740" s="3">
        <v>31.86</v>
      </c>
      <c r="F1740" s="3">
        <v>84.0</v>
      </c>
      <c r="G1740" s="3">
        <v>273.45</v>
      </c>
      <c r="H1740" s="3">
        <v>3.1</v>
      </c>
      <c r="I1740" s="3">
        <v>8.0</v>
      </c>
      <c r="J1740" s="3">
        <v>9459.0</v>
      </c>
    </row>
    <row r="1741">
      <c r="A1741" s="1" t="s">
        <v>2336</v>
      </c>
      <c r="B1741" s="3">
        <v>11.43</v>
      </c>
      <c r="C1741" s="3" t="s">
        <v>2310</v>
      </c>
      <c r="D1741" s="3">
        <v>273.5</v>
      </c>
      <c r="E1741" s="3">
        <v>2.7</v>
      </c>
      <c r="F1741" s="3">
        <v>81.0</v>
      </c>
      <c r="G1741" s="3">
        <v>9467.0</v>
      </c>
      <c r="H1741" s="2"/>
      <c r="I1741" s="2"/>
      <c r="J1741" s="2"/>
    </row>
    <row r="1742">
      <c r="A1742" s="1" t="s">
        <v>2337</v>
      </c>
      <c r="B1742" s="3">
        <v>9.69</v>
      </c>
      <c r="C1742" s="3" t="s">
        <v>1785</v>
      </c>
      <c r="D1742" s="3" t="s">
        <v>26</v>
      </c>
      <c r="E1742" s="3">
        <v>27.15</v>
      </c>
      <c r="F1742" s="3">
        <v>2.0</v>
      </c>
      <c r="G1742" s="3">
        <v>63.0</v>
      </c>
      <c r="H1742" s="3">
        <v>9471.0</v>
      </c>
      <c r="I1742" s="2"/>
      <c r="J1742" s="2"/>
    </row>
    <row r="1743">
      <c r="A1743" s="1" t="s">
        <v>2338</v>
      </c>
      <c r="B1743" s="3">
        <v>8.47</v>
      </c>
      <c r="C1743" s="3" t="s">
        <v>2339</v>
      </c>
      <c r="D1743" s="3" t="s">
        <v>26</v>
      </c>
      <c r="E1743" s="3">
        <v>262.2</v>
      </c>
      <c r="F1743" s="3">
        <v>2.7</v>
      </c>
      <c r="G1743" s="3">
        <v>6.0</v>
      </c>
      <c r="H1743" s="3">
        <v>9476.0</v>
      </c>
      <c r="I1743" s="2"/>
      <c r="J1743" s="2"/>
    </row>
    <row r="1744">
      <c r="A1744" s="1" t="s">
        <v>2340</v>
      </c>
      <c r="B1744" s="3">
        <v>7.41</v>
      </c>
      <c r="C1744" s="3" t="s">
        <v>1749</v>
      </c>
      <c r="D1744" s="3" t="s">
        <v>26</v>
      </c>
      <c r="E1744" s="3">
        <v>258.95</v>
      </c>
      <c r="F1744" s="3">
        <v>2.21</v>
      </c>
      <c r="G1744" s="3">
        <v>62.0</v>
      </c>
      <c r="H1744" s="3">
        <v>9479.0</v>
      </c>
      <c r="I1744" s="2"/>
      <c r="J1744" s="2"/>
    </row>
    <row r="1745">
      <c r="A1745" s="1" t="s">
        <v>2341</v>
      </c>
      <c r="B1745" s="3">
        <v>6.63</v>
      </c>
      <c r="C1745" s="3" t="s">
        <v>2342</v>
      </c>
      <c r="D1745" s="3" t="s">
        <v>26</v>
      </c>
      <c r="E1745" s="3">
        <v>255.85</v>
      </c>
      <c r="F1745" s="3">
        <v>2.41</v>
      </c>
      <c r="G1745" s="3">
        <v>67.0</v>
      </c>
      <c r="H1745" s="3">
        <v>9482.0</v>
      </c>
      <c r="I1745" s="2"/>
      <c r="J1745" s="2"/>
    </row>
    <row r="1746">
      <c r="A1746" s="1" t="s">
        <v>2343</v>
      </c>
      <c r="B1746" s="3">
        <v>5.96</v>
      </c>
      <c r="C1746" s="3" t="s">
        <v>1751</v>
      </c>
      <c r="D1746" s="3" t="s">
        <v>26</v>
      </c>
      <c r="E1746" s="3">
        <v>253.7</v>
      </c>
      <c r="F1746" s="3">
        <v>2.41</v>
      </c>
      <c r="G1746" s="3">
        <v>69.0</v>
      </c>
      <c r="H1746" s="3">
        <v>9484.0</v>
      </c>
      <c r="I1746" s="2"/>
      <c r="J1746" s="2"/>
    </row>
    <row r="1747">
      <c r="A1747" s="1" t="s">
        <v>2344</v>
      </c>
      <c r="B1747" s="3">
        <v>5.26</v>
      </c>
      <c r="C1747" s="3" t="s">
        <v>2345</v>
      </c>
      <c r="D1747" s="3" t="s">
        <v>26</v>
      </c>
      <c r="E1747" s="3">
        <v>251.75</v>
      </c>
      <c r="F1747" s="3">
        <v>2.14</v>
      </c>
      <c r="G1747" s="3">
        <v>66.0</v>
      </c>
      <c r="H1747" s="3">
        <v>9485.0</v>
      </c>
      <c r="I1747" s="2"/>
      <c r="J1747" s="2"/>
    </row>
    <row r="1748">
      <c r="A1748" s="1" t="s">
        <v>2346</v>
      </c>
      <c r="B1748" s="3">
        <v>4.59</v>
      </c>
      <c r="C1748" s="3" t="s">
        <v>2036</v>
      </c>
      <c r="D1748" s="3" t="s">
        <v>26</v>
      </c>
      <c r="E1748" s="3">
        <v>25.15</v>
      </c>
      <c r="F1748" s="3">
        <v>2.7</v>
      </c>
      <c r="G1748" s="3">
        <v>63.0</v>
      </c>
      <c r="H1748" s="3">
        <v>9484.0</v>
      </c>
      <c r="I1748" s="2"/>
      <c r="J1748" s="2"/>
    </row>
    <row r="1749">
      <c r="A1749" s="1" t="s">
        <v>2347</v>
      </c>
      <c r="B1749" s="3">
        <v>3.95</v>
      </c>
      <c r="C1749" s="3" t="s">
        <v>2038</v>
      </c>
      <c r="D1749" s="3" t="s">
        <v>26</v>
      </c>
      <c r="E1749" s="3">
        <v>248.85</v>
      </c>
      <c r="F1749" s="3">
        <v>2.0</v>
      </c>
      <c r="G1749" s="3">
        <v>62.0</v>
      </c>
      <c r="H1749" s="3">
        <v>9482.0</v>
      </c>
      <c r="I1749" s="2"/>
      <c r="J1749" s="2"/>
    </row>
    <row r="1750">
      <c r="A1750" s="1" t="s">
        <v>2348</v>
      </c>
      <c r="B1750" s="3">
        <v>3.26</v>
      </c>
      <c r="C1750" s="3" t="s">
        <v>690</v>
      </c>
      <c r="D1750" s="3" t="s">
        <v>26</v>
      </c>
      <c r="E1750" s="3">
        <v>248.5</v>
      </c>
      <c r="F1750" s="3">
        <v>1.86</v>
      </c>
      <c r="G1750" s="3">
        <v>58.0</v>
      </c>
      <c r="H1750" s="3">
        <v>948.0</v>
      </c>
      <c r="I1750" s="2"/>
      <c r="J1750" s="2"/>
    </row>
    <row r="1751">
      <c r="A1751" s="1" t="s">
        <v>2349</v>
      </c>
      <c r="B1751" s="3">
        <v>2.49</v>
      </c>
      <c r="C1751" s="3" t="s">
        <v>160</v>
      </c>
      <c r="D1751" s="3" t="s">
        <v>26</v>
      </c>
      <c r="E1751" s="3">
        <v>247.3</v>
      </c>
      <c r="F1751" s="3">
        <v>1.79</v>
      </c>
      <c r="G1751" s="3">
        <v>5.0</v>
      </c>
      <c r="H1751" s="3">
        <v>9477.0</v>
      </c>
      <c r="I1751" s="2"/>
      <c r="J1751" s="2"/>
    </row>
    <row r="1752">
      <c r="A1752" s="1" t="s">
        <v>2350</v>
      </c>
      <c r="B1752" s="3">
        <v>1.83</v>
      </c>
      <c r="C1752" s="3" t="s">
        <v>244</v>
      </c>
      <c r="D1752" s="3" t="s">
        <v>26</v>
      </c>
      <c r="E1752" s="3">
        <v>245.2</v>
      </c>
      <c r="F1752" s="3">
        <v>1.79</v>
      </c>
      <c r="G1752" s="3">
        <v>47.0</v>
      </c>
      <c r="H1752" s="3">
        <v>9479.0</v>
      </c>
      <c r="I1752" s="2"/>
      <c r="J1752" s="2"/>
    </row>
    <row r="1753">
      <c r="A1753" s="1" t="s">
        <v>2351</v>
      </c>
      <c r="B1753" s="3">
        <v>1.35</v>
      </c>
      <c r="C1753" s="3" t="s">
        <v>244</v>
      </c>
      <c r="D1753" s="3" t="s">
        <v>26</v>
      </c>
      <c r="E1753" s="3">
        <v>246.95</v>
      </c>
      <c r="F1753" s="3">
        <v>1.72</v>
      </c>
      <c r="G1753" s="3">
        <v>45.0</v>
      </c>
      <c r="H1753" s="3">
        <v>948.0</v>
      </c>
      <c r="I1753" s="2"/>
      <c r="J1753" s="2"/>
    </row>
    <row r="1754">
      <c r="A1754" s="1" t="s">
        <v>2352</v>
      </c>
      <c r="B1754" s="3">
        <v>1.41</v>
      </c>
      <c r="C1754" s="3">
        <v>95.65</v>
      </c>
      <c r="D1754" s="3">
        <v>61.0</v>
      </c>
      <c r="E1754" s="3">
        <v>114.24</v>
      </c>
      <c r="F1754" s="3">
        <v>47.0</v>
      </c>
      <c r="G1754" s="3">
        <v>242.85</v>
      </c>
      <c r="H1754" s="3">
        <v>1.52</v>
      </c>
      <c r="I1754" s="3">
        <v>48.0</v>
      </c>
      <c r="J1754" s="3">
        <v>9485.0</v>
      </c>
    </row>
    <row r="1755">
      <c r="A1755" s="1" t="s">
        <v>2353</v>
      </c>
      <c r="B1755" s="3">
        <v>4.55</v>
      </c>
      <c r="C1755" s="3">
        <v>85.55</v>
      </c>
      <c r="D1755" s="3">
        <v>153.0</v>
      </c>
      <c r="E1755" s="3">
        <v>5.84</v>
      </c>
      <c r="F1755" s="3">
        <v>137.0</v>
      </c>
      <c r="G1755" s="3">
        <v>247.15</v>
      </c>
      <c r="H1755" s="3">
        <v>1.38</v>
      </c>
      <c r="I1755" s="3">
        <v>53.0</v>
      </c>
      <c r="J1755" s="3">
        <v>949.0</v>
      </c>
    </row>
    <row r="1756">
      <c r="A1756" s="1" t="s">
        <v>2354</v>
      </c>
      <c r="B1756" s="3">
        <v>7.55</v>
      </c>
      <c r="C1756" s="3">
        <v>71.25</v>
      </c>
      <c r="D1756" s="3">
        <v>427.0</v>
      </c>
      <c r="E1756" s="3">
        <v>502.59</v>
      </c>
      <c r="F1756" s="3">
        <v>184.0</v>
      </c>
      <c r="G1756" s="3">
        <v>255.45</v>
      </c>
      <c r="H1756" s="3">
        <v>1.79</v>
      </c>
      <c r="I1756" s="3">
        <v>53.0</v>
      </c>
      <c r="J1756" s="3">
        <v>9493.0</v>
      </c>
    </row>
    <row r="1757">
      <c r="A1757" s="1" t="s">
        <v>2355</v>
      </c>
      <c r="B1757" s="3">
        <v>9.86</v>
      </c>
      <c r="C1757" s="3">
        <v>63.9</v>
      </c>
      <c r="D1757" s="3">
        <v>588.0</v>
      </c>
      <c r="E1757" s="3">
        <v>612.18</v>
      </c>
      <c r="F1757" s="3">
        <v>21.0</v>
      </c>
      <c r="G1757" s="3">
        <v>263.2</v>
      </c>
      <c r="H1757" s="3">
        <v>2.21</v>
      </c>
      <c r="I1757" s="3">
        <v>49.0</v>
      </c>
      <c r="J1757" s="3">
        <v>9491.0</v>
      </c>
    </row>
    <row r="1758">
      <c r="A1758" s="1" t="s">
        <v>2356</v>
      </c>
      <c r="B1758" s="3">
        <v>11.72</v>
      </c>
      <c r="C1758" s="3">
        <v>51.35</v>
      </c>
      <c r="D1758" s="3">
        <v>555.0</v>
      </c>
      <c r="E1758" s="3">
        <v>286.94</v>
      </c>
      <c r="F1758" s="3">
        <v>352.0</v>
      </c>
      <c r="G1758" s="3">
        <v>271.5</v>
      </c>
      <c r="H1758" s="3">
        <v>2.69</v>
      </c>
      <c r="I1758" s="3">
        <v>49.0</v>
      </c>
      <c r="J1758" s="3">
        <v>949.0</v>
      </c>
    </row>
    <row r="1759">
      <c r="A1759" s="1" t="s">
        <v>2357</v>
      </c>
      <c r="B1759" s="3">
        <v>13.1</v>
      </c>
      <c r="C1759" s="3">
        <v>42.8</v>
      </c>
      <c r="D1759" s="3">
        <v>566.0</v>
      </c>
      <c r="E1759" s="3">
        <v>244.86</v>
      </c>
      <c r="F1759" s="3">
        <v>383.0</v>
      </c>
      <c r="G1759" s="3">
        <v>269.4</v>
      </c>
      <c r="H1759" s="3">
        <v>2.69</v>
      </c>
      <c r="I1759" s="3">
        <v>49.0</v>
      </c>
      <c r="J1759" s="3">
        <v>9485.0</v>
      </c>
    </row>
    <row r="1760">
      <c r="A1760" s="1" t="s">
        <v>2358</v>
      </c>
      <c r="B1760" s="3">
        <v>14.11</v>
      </c>
      <c r="C1760" s="3">
        <v>38.45</v>
      </c>
      <c r="D1760" s="3">
        <v>734.0</v>
      </c>
      <c r="E1760" s="3">
        <v>69.32</v>
      </c>
      <c r="F1760" s="3">
        <v>227.0</v>
      </c>
      <c r="G1760" s="3">
        <v>274.4</v>
      </c>
      <c r="H1760" s="3">
        <v>2.48</v>
      </c>
      <c r="I1760" s="3">
        <v>44.0</v>
      </c>
      <c r="J1760" s="3">
        <v>9479.0</v>
      </c>
    </row>
    <row r="1761">
      <c r="A1761" s="1" t="s">
        <v>2359</v>
      </c>
      <c r="B1761" s="3">
        <v>14.79</v>
      </c>
      <c r="C1761" s="3">
        <v>35.75</v>
      </c>
      <c r="D1761" s="3">
        <v>463.0</v>
      </c>
      <c r="E1761" s="3">
        <v>176.23</v>
      </c>
      <c r="F1761" s="3">
        <v>345.0</v>
      </c>
      <c r="G1761" s="3">
        <v>273.5</v>
      </c>
      <c r="H1761" s="3">
        <v>2.28</v>
      </c>
      <c r="I1761" s="3">
        <v>37.0</v>
      </c>
      <c r="J1761" s="3">
        <v>9474.0</v>
      </c>
    </row>
    <row r="1762">
      <c r="A1762" s="1" t="s">
        <v>2360</v>
      </c>
      <c r="B1762" s="3">
        <v>15.11</v>
      </c>
      <c r="C1762" s="3">
        <v>33.2</v>
      </c>
      <c r="D1762" s="3">
        <v>474.0</v>
      </c>
      <c r="E1762" s="3">
        <v>421.76</v>
      </c>
      <c r="F1762" s="3">
        <v>239.0</v>
      </c>
      <c r="G1762" s="3">
        <v>272.5</v>
      </c>
      <c r="H1762" s="3">
        <v>2.21</v>
      </c>
      <c r="I1762" s="3">
        <v>32.0</v>
      </c>
      <c r="J1762" s="3">
        <v>9469.0</v>
      </c>
    </row>
    <row r="1763">
      <c r="A1763" s="1" t="s">
        <v>2361</v>
      </c>
      <c r="B1763" s="3">
        <v>15.5</v>
      </c>
      <c r="C1763" s="3">
        <v>31.95</v>
      </c>
      <c r="D1763" s="3">
        <v>315.0</v>
      </c>
      <c r="E1763" s="3">
        <v>338.31</v>
      </c>
      <c r="F1763" s="3">
        <v>178.0</v>
      </c>
      <c r="G1763" s="3">
        <v>271.3</v>
      </c>
      <c r="H1763" s="3">
        <v>2.28</v>
      </c>
      <c r="I1763" s="3">
        <v>31.0</v>
      </c>
      <c r="J1763" s="3">
        <v>9466.0</v>
      </c>
    </row>
    <row r="1764">
      <c r="A1764" s="1" t="s">
        <v>2362</v>
      </c>
      <c r="B1764" s="3">
        <v>14.55</v>
      </c>
      <c r="C1764" s="3">
        <v>31.8</v>
      </c>
      <c r="D1764" s="3">
        <v>152.0</v>
      </c>
      <c r="E1764" s="3">
        <v>264.31</v>
      </c>
      <c r="F1764" s="3">
        <v>93.0</v>
      </c>
      <c r="G1764" s="3">
        <v>269.0</v>
      </c>
      <c r="H1764" s="3">
        <v>2.28</v>
      </c>
      <c r="I1764" s="3">
        <v>35.0</v>
      </c>
      <c r="J1764" s="3">
        <v>947.0</v>
      </c>
    </row>
    <row r="1765">
      <c r="A1765" s="1" t="s">
        <v>2363</v>
      </c>
      <c r="B1765" s="3">
        <v>13.29</v>
      </c>
      <c r="C1765" s="3" t="s">
        <v>2364</v>
      </c>
      <c r="D1765" s="3">
        <v>275.0</v>
      </c>
      <c r="E1765" s="3">
        <v>1.31</v>
      </c>
      <c r="F1765" s="3">
        <v>42.0</v>
      </c>
      <c r="G1765" s="3">
        <v>9473.0</v>
      </c>
      <c r="H1765" s="2"/>
      <c r="I1765" s="2"/>
      <c r="J1765" s="2"/>
    </row>
    <row r="1766">
      <c r="A1766" s="1" t="s">
        <v>2365</v>
      </c>
      <c r="B1766" s="3">
        <v>10.69</v>
      </c>
      <c r="C1766" s="3" t="s">
        <v>2366</v>
      </c>
      <c r="D1766" s="3" t="s">
        <v>26</v>
      </c>
      <c r="E1766" s="3">
        <v>261.5</v>
      </c>
      <c r="F1766" s="3">
        <v>1.1</v>
      </c>
      <c r="G1766" s="3">
        <v>347.0</v>
      </c>
      <c r="H1766" s="3">
        <v>9479.0</v>
      </c>
      <c r="I1766" s="2"/>
      <c r="J1766" s="2"/>
    </row>
    <row r="1767">
      <c r="A1767" s="1" t="s">
        <v>2367</v>
      </c>
      <c r="B1767" s="3">
        <v>8.44</v>
      </c>
      <c r="C1767" s="3" t="s">
        <v>2368</v>
      </c>
      <c r="D1767" s="3" t="s">
        <v>26</v>
      </c>
      <c r="E1767" s="3">
        <v>258.35</v>
      </c>
      <c r="F1767" s="3">
        <v>1.66</v>
      </c>
      <c r="G1767" s="3">
        <v>288.0</v>
      </c>
      <c r="H1767" s="3">
        <v>948.0</v>
      </c>
      <c r="I1767" s="2"/>
      <c r="J1767" s="2"/>
    </row>
    <row r="1768">
      <c r="A1768" s="1" t="s">
        <v>2369</v>
      </c>
      <c r="B1768" s="3">
        <v>6.92</v>
      </c>
      <c r="C1768" s="3" t="s">
        <v>2342</v>
      </c>
      <c r="D1768" s="3" t="s">
        <v>26</v>
      </c>
      <c r="E1768" s="3">
        <v>257.0</v>
      </c>
      <c r="F1768" s="3">
        <v>1.72</v>
      </c>
      <c r="G1768" s="3">
        <v>279.0</v>
      </c>
      <c r="H1768" s="3">
        <v>9487.0</v>
      </c>
      <c r="I1768" s="2"/>
      <c r="J1768" s="2"/>
    </row>
    <row r="1769">
      <c r="A1769" s="1" t="s">
        <v>2370</v>
      </c>
      <c r="B1769" s="3">
        <v>6.51</v>
      </c>
      <c r="C1769" s="3" t="s">
        <v>1915</v>
      </c>
      <c r="D1769" s="3" t="s">
        <v>26</v>
      </c>
      <c r="E1769" s="3">
        <v>256.8</v>
      </c>
      <c r="F1769" s="3">
        <v>1.52</v>
      </c>
      <c r="G1769" s="3">
        <v>281.0</v>
      </c>
      <c r="H1769" s="3">
        <v>9486.0</v>
      </c>
      <c r="I1769" s="2"/>
      <c r="J1769" s="2"/>
    </row>
    <row r="1770">
      <c r="A1770" s="1" t="s">
        <v>2371</v>
      </c>
      <c r="B1770" s="3">
        <v>5.57</v>
      </c>
      <c r="C1770" s="3" t="s">
        <v>1917</v>
      </c>
      <c r="D1770" s="3" t="s">
        <v>26</v>
      </c>
      <c r="E1770" s="3">
        <v>256.8</v>
      </c>
      <c r="F1770" s="3">
        <v>1.59</v>
      </c>
      <c r="G1770" s="3">
        <v>271.0</v>
      </c>
      <c r="H1770" s="3">
        <v>9488.0</v>
      </c>
      <c r="I1770" s="2"/>
      <c r="J1770" s="2"/>
    </row>
    <row r="1771">
      <c r="A1771" s="1" t="s">
        <v>2372</v>
      </c>
      <c r="B1771" s="3">
        <v>4.38</v>
      </c>
      <c r="C1771" s="3" t="s">
        <v>1765</v>
      </c>
      <c r="D1771" s="3" t="s">
        <v>26</v>
      </c>
      <c r="E1771" s="3">
        <v>256.6</v>
      </c>
      <c r="F1771" s="3">
        <v>1.79</v>
      </c>
      <c r="G1771" s="3">
        <v>276.0</v>
      </c>
      <c r="H1771" s="3">
        <v>9485.0</v>
      </c>
      <c r="I1771" s="2"/>
      <c r="J1771" s="2"/>
    </row>
    <row r="1772">
      <c r="A1772" s="1" t="s">
        <v>2373</v>
      </c>
      <c r="B1772" s="3">
        <v>3.87</v>
      </c>
      <c r="C1772" s="3" t="s">
        <v>2374</v>
      </c>
      <c r="D1772" s="3" t="s">
        <v>26</v>
      </c>
      <c r="E1772" s="3">
        <v>256.15</v>
      </c>
      <c r="F1772" s="3">
        <v>1.79</v>
      </c>
      <c r="G1772" s="3">
        <v>301.0</v>
      </c>
      <c r="H1772" s="3">
        <v>9486.0</v>
      </c>
      <c r="I1772" s="2"/>
      <c r="J1772" s="2"/>
    </row>
    <row r="1773">
      <c r="A1773" s="1" t="s">
        <v>2375</v>
      </c>
      <c r="B1773" s="3">
        <v>3.22</v>
      </c>
      <c r="C1773" s="3" t="s">
        <v>2376</v>
      </c>
      <c r="D1773" s="3" t="s">
        <v>26</v>
      </c>
      <c r="E1773" s="3">
        <v>255.25</v>
      </c>
      <c r="F1773" s="3">
        <v>1.79</v>
      </c>
      <c r="G1773" s="3">
        <v>333.0</v>
      </c>
      <c r="H1773" s="3">
        <v>9486.0</v>
      </c>
      <c r="I1773" s="2"/>
      <c r="J1773" s="2"/>
    </row>
    <row r="1774">
      <c r="A1774" s="1" t="s">
        <v>2377</v>
      </c>
      <c r="B1774" s="3">
        <v>3.4</v>
      </c>
      <c r="C1774" s="3" t="s">
        <v>2376</v>
      </c>
      <c r="D1774" s="3" t="s">
        <v>26</v>
      </c>
      <c r="E1774" s="3">
        <v>253.7</v>
      </c>
      <c r="F1774" s="3">
        <v>1.59</v>
      </c>
      <c r="G1774" s="3">
        <v>345.0</v>
      </c>
      <c r="H1774" s="3">
        <v>9485.0</v>
      </c>
      <c r="I1774" s="2"/>
      <c r="J1774" s="2"/>
    </row>
    <row r="1775">
      <c r="A1775" s="1" t="s">
        <v>2378</v>
      </c>
      <c r="B1775" s="3">
        <v>3.65</v>
      </c>
      <c r="C1775" s="3" t="s">
        <v>2374</v>
      </c>
      <c r="D1775" s="3" t="s">
        <v>26</v>
      </c>
      <c r="E1775" s="3">
        <v>252.55</v>
      </c>
      <c r="F1775" s="3">
        <v>1.17</v>
      </c>
      <c r="G1775" s="3">
        <v>352.0</v>
      </c>
      <c r="H1775" s="3">
        <v>9486.0</v>
      </c>
      <c r="I1775" s="2"/>
      <c r="J1775" s="2"/>
    </row>
    <row r="1776">
      <c r="A1776" s="1" t="s">
        <v>2379</v>
      </c>
      <c r="B1776" s="3">
        <v>4.78</v>
      </c>
      <c r="C1776" s="3" t="s">
        <v>1762</v>
      </c>
      <c r="D1776" s="3" t="s">
        <v>26</v>
      </c>
      <c r="E1776" s="3" t="s">
        <v>2380</v>
      </c>
      <c r="F1776" s="3">
        <v>6.0</v>
      </c>
      <c r="G1776" s="3">
        <v>9487.0</v>
      </c>
      <c r="H1776" s="2"/>
      <c r="I1776" s="2"/>
      <c r="J1776" s="2"/>
    </row>
    <row r="1777">
      <c r="A1777" s="1" t="s">
        <v>2381</v>
      </c>
      <c r="B1777" s="3">
        <v>4.37</v>
      </c>
      <c r="C1777" s="3" t="s">
        <v>1765</v>
      </c>
      <c r="D1777" s="3" t="s">
        <v>26</v>
      </c>
      <c r="E1777" s="3" t="s">
        <v>2382</v>
      </c>
      <c r="F1777" s="3">
        <v>35.0</v>
      </c>
      <c r="G1777" s="3">
        <v>949.0</v>
      </c>
      <c r="H1777" s="2"/>
      <c r="I1777" s="2"/>
      <c r="J1777" s="2"/>
    </row>
    <row r="1778">
      <c r="A1778" s="1" t="s">
        <v>2383</v>
      </c>
      <c r="B1778" s="3">
        <v>1.82</v>
      </c>
      <c r="C1778" s="3">
        <v>85.25</v>
      </c>
      <c r="D1778" s="3">
        <v>87.0</v>
      </c>
      <c r="E1778" s="3">
        <v>344.11</v>
      </c>
      <c r="F1778" s="3">
        <v>43.0</v>
      </c>
      <c r="G1778" s="3">
        <v>244.2</v>
      </c>
      <c r="H1778" s="3">
        <v>1.17</v>
      </c>
      <c r="I1778" s="3">
        <v>4.0</v>
      </c>
      <c r="J1778" s="3">
        <v>9498.0</v>
      </c>
    </row>
    <row r="1779">
      <c r="A1779" s="1" t="s">
        <v>2384</v>
      </c>
      <c r="B1779" s="3">
        <v>4.68</v>
      </c>
      <c r="C1779" s="3">
        <v>82.35</v>
      </c>
      <c r="D1779" s="3">
        <v>288.0</v>
      </c>
      <c r="E1779" s="3">
        <v>609.41</v>
      </c>
      <c r="F1779" s="3">
        <v>93.0</v>
      </c>
      <c r="G1779" s="3" t="s">
        <v>2385</v>
      </c>
      <c r="H1779" s="3">
        <v>43.0</v>
      </c>
      <c r="I1779" s="3">
        <v>9504.0</v>
      </c>
      <c r="J1779" s="2"/>
    </row>
    <row r="1780">
      <c r="A1780" s="1" t="s">
        <v>2386</v>
      </c>
      <c r="B1780" s="3">
        <v>9.37</v>
      </c>
      <c r="C1780" s="3">
        <v>59.25</v>
      </c>
      <c r="D1780" s="3">
        <v>49.0</v>
      </c>
      <c r="E1780" s="3">
        <v>767.35</v>
      </c>
      <c r="F1780" s="3">
        <v>115.0</v>
      </c>
      <c r="G1780" s="3" t="s">
        <v>2387</v>
      </c>
      <c r="H1780" s="3">
        <v>33.0</v>
      </c>
      <c r="I1780" s="3">
        <v>9506.0</v>
      </c>
      <c r="J1780" s="2"/>
    </row>
    <row r="1781">
      <c r="A1781" s="1" t="s">
        <v>2388</v>
      </c>
      <c r="B1781" s="3">
        <v>12.15</v>
      </c>
      <c r="C1781" s="3">
        <v>49.6</v>
      </c>
      <c r="D1781" s="3">
        <v>65.0</v>
      </c>
      <c r="E1781" s="3">
        <v>827.3</v>
      </c>
      <c r="F1781" s="3">
        <v>135.0</v>
      </c>
      <c r="G1781" s="3">
        <v>259.1</v>
      </c>
      <c r="H1781" s="3">
        <v>1.38</v>
      </c>
      <c r="I1781" s="3">
        <v>26.0</v>
      </c>
      <c r="J1781" s="3">
        <v>9508.0</v>
      </c>
    </row>
    <row r="1782">
      <c r="A1782" s="1" t="s">
        <v>2389</v>
      </c>
      <c r="B1782" s="3">
        <v>14.51</v>
      </c>
      <c r="C1782" s="3">
        <v>41.5</v>
      </c>
      <c r="D1782" s="3">
        <v>773.0</v>
      </c>
      <c r="E1782" s="3">
        <v>901.29</v>
      </c>
      <c r="F1782" s="3">
        <v>131.0</v>
      </c>
      <c r="G1782" s="3">
        <v>266.65</v>
      </c>
      <c r="H1782" s="3">
        <v>1.93</v>
      </c>
      <c r="I1782" s="3">
        <v>2.0</v>
      </c>
      <c r="J1782" s="3">
        <v>9508.0</v>
      </c>
    </row>
    <row r="1783">
      <c r="A1783" s="1" t="s">
        <v>2390</v>
      </c>
      <c r="B1783" s="3">
        <v>16.5</v>
      </c>
      <c r="C1783" s="3">
        <v>36.0</v>
      </c>
      <c r="D1783" s="3">
        <v>807.0</v>
      </c>
      <c r="E1783" s="3">
        <v>867.5</v>
      </c>
      <c r="F1783" s="3">
        <v>155.0</v>
      </c>
      <c r="G1783" s="3">
        <v>273.5</v>
      </c>
      <c r="H1783" s="3">
        <v>2.34</v>
      </c>
      <c r="I1783" s="3">
        <v>17.0</v>
      </c>
      <c r="J1783" s="3">
        <v>9504.0</v>
      </c>
    </row>
    <row r="1784">
      <c r="A1784" s="1" t="s">
        <v>2391</v>
      </c>
      <c r="B1784" s="3">
        <v>17.4</v>
      </c>
      <c r="C1784" s="3">
        <v>32.35</v>
      </c>
      <c r="D1784" s="3">
        <v>803.0</v>
      </c>
      <c r="E1784" s="3">
        <v>9.11</v>
      </c>
      <c r="F1784" s="3">
        <v>138.0</v>
      </c>
      <c r="G1784" s="3">
        <v>277.3</v>
      </c>
      <c r="H1784" s="3">
        <v>2.48</v>
      </c>
      <c r="I1784" s="3">
        <v>14.0</v>
      </c>
      <c r="J1784" s="3">
        <v>9498.0</v>
      </c>
    </row>
    <row r="1785">
      <c r="A1785" s="1" t="s">
        <v>2392</v>
      </c>
      <c r="B1785" s="3">
        <v>17.64</v>
      </c>
      <c r="C1785" s="3">
        <v>29.1</v>
      </c>
      <c r="D1785" s="3">
        <v>72.0</v>
      </c>
      <c r="E1785" s="3">
        <v>872.82</v>
      </c>
      <c r="F1785" s="3">
        <v>132.0</v>
      </c>
      <c r="G1785" s="3">
        <v>279.65</v>
      </c>
      <c r="H1785" s="3">
        <v>2.55</v>
      </c>
      <c r="I1785" s="3">
        <v>12.0</v>
      </c>
      <c r="J1785" s="3">
        <v>9492.0</v>
      </c>
    </row>
    <row r="1786">
      <c r="A1786" s="1" t="s">
        <v>2393</v>
      </c>
      <c r="B1786" s="3">
        <v>17.88</v>
      </c>
      <c r="C1786" s="3">
        <v>28.0</v>
      </c>
      <c r="D1786" s="3">
        <v>584.0</v>
      </c>
      <c r="E1786" s="3">
        <v>828.79</v>
      </c>
      <c r="F1786" s="3">
        <v>119.0</v>
      </c>
      <c r="G1786" s="3">
        <v>281.0</v>
      </c>
      <c r="H1786" s="3">
        <v>2.48</v>
      </c>
      <c r="I1786" s="3">
        <v>13.0</v>
      </c>
      <c r="J1786" s="3">
        <v>9488.0</v>
      </c>
    </row>
    <row r="1787">
      <c r="A1787" s="1" t="s">
        <v>2394</v>
      </c>
      <c r="B1787" s="3">
        <v>17.75</v>
      </c>
      <c r="C1787" s="3">
        <v>28.0</v>
      </c>
      <c r="D1787" s="3">
        <v>39.0</v>
      </c>
      <c r="E1787" s="3">
        <v>69.15</v>
      </c>
      <c r="F1787" s="3">
        <v>108.0</v>
      </c>
      <c r="G1787" s="3">
        <v>28.8</v>
      </c>
      <c r="H1787" s="3">
        <v>2.28</v>
      </c>
      <c r="I1787" s="3">
        <v>14.0</v>
      </c>
      <c r="J1787" s="3">
        <v>9485.0</v>
      </c>
    </row>
    <row r="1788">
      <c r="A1788" s="1" t="s">
        <v>2395</v>
      </c>
      <c r="B1788" s="3">
        <v>17.18</v>
      </c>
      <c r="C1788" s="3">
        <v>28.95</v>
      </c>
      <c r="D1788" s="3">
        <v>186.0</v>
      </c>
      <c r="E1788" s="3">
        <v>502.83</v>
      </c>
      <c r="F1788" s="3">
        <v>72.0</v>
      </c>
      <c r="G1788" s="3">
        <v>279.25</v>
      </c>
      <c r="H1788" s="3">
        <v>2.7</v>
      </c>
      <c r="I1788" s="3">
        <v>14.0</v>
      </c>
      <c r="J1788" s="3">
        <v>9486.0</v>
      </c>
    </row>
    <row r="1789">
      <c r="A1789" s="1" t="s">
        <v>2396</v>
      </c>
      <c r="B1789" s="3">
        <v>15.21</v>
      </c>
      <c r="C1789" s="3" t="s">
        <v>2397</v>
      </c>
      <c r="D1789" s="3">
        <v>276.75</v>
      </c>
      <c r="E1789" s="3">
        <v>1.1</v>
      </c>
      <c r="F1789" s="3">
        <v>6.0</v>
      </c>
      <c r="G1789" s="3">
        <v>9489.0</v>
      </c>
      <c r="H1789" s="2"/>
      <c r="I1789" s="2"/>
      <c r="J1789" s="2"/>
    </row>
    <row r="1790">
      <c r="A1790" s="1" t="s">
        <v>2398</v>
      </c>
      <c r="B1790" s="3">
        <v>12.95</v>
      </c>
      <c r="C1790" s="3" t="s">
        <v>2399</v>
      </c>
      <c r="D1790" s="3" t="s">
        <v>26</v>
      </c>
      <c r="E1790" s="3">
        <v>272.85</v>
      </c>
      <c r="F1790" s="3">
        <v>1.17</v>
      </c>
      <c r="G1790" s="3">
        <v>348.0</v>
      </c>
      <c r="H1790" s="3">
        <v>9486.0</v>
      </c>
      <c r="I1790" s="2"/>
      <c r="J1790" s="2"/>
    </row>
    <row r="1791">
      <c r="A1791" s="1" t="s">
        <v>2400</v>
      </c>
      <c r="B1791" s="3">
        <v>12.77</v>
      </c>
      <c r="C1791" s="3" t="s">
        <v>2401</v>
      </c>
      <c r="D1791" s="3" t="s">
        <v>26</v>
      </c>
      <c r="E1791" s="3">
        <v>27.35</v>
      </c>
      <c r="F1791" s="3">
        <v>1.1</v>
      </c>
      <c r="G1791" s="3">
        <v>309.0</v>
      </c>
      <c r="H1791" s="3">
        <v>9488.0</v>
      </c>
      <c r="I1791" s="2"/>
      <c r="J1791" s="2"/>
    </row>
    <row r="1792">
      <c r="A1792" s="1" t="s">
        <v>2402</v>
      </c>
      <c r="B1792" s="3">
        <v>10.13</v>
      </c>
      <c r="C1792" s="3" t="s">
        <v>2403</v>
      </c>
      <c r="D1792" s="3" t="s">
        <v>26</v>
      </c>
      <c r="E1792" s="3">
        <v>268.6</v>
      </c>
      <c r="F1792" s="3">
        <v>1.52</v>
      </c>
      <c r="G1792" s="3">
        <v>296.0</v>
      </c>
      <c r="H1792" s="3">
        <v>9492.0</v>
      </c>
      <c r="I1792" s="2"/>
      <c r="J1792" s="2"/>
    </row>
    <row r="1793">
      <c r="A1793" s="1" t="s">
        <v>2404</v>
      </c>
      <c r="B1793" s="3">
        <v>7.91</v>
      </c>
      <c r="C1793" s="3" t="s">
        <v>2405</v>
      </c>
      <c r="D1793" s="3" t="s">
        <v>26</v>
      </c>
      <c r="E1793" s="3">
        <v>266.65</v>
      </c>
      <c r="F1793" s="3">
        <v>1.86</v>
      </c>
      <c r="G1793" s="3">
        <v>306.0</v>
      </c>
      <c r="H1793" s="3">
        <v>9492.0</v>
      </c>
      <c r="I1793" s="2"/>
      <c r="J1793" s="2"/>
    </row>
    <row r="1794">
      <c r="A1794" s="1" t="s">
        <v>2406</v>
      </c>
      <c r="B1794" s="3">
        <v>6.36</v>
      </c>
      <c r="C1794" s="3" t="s">
        <v>1887</v>
      </c>
      <c r="D1794" s="3" t="s">
        <v>26</v>
      </c>
      <c r="E1794" s="3">
        <v>264.35</v>
      </c>
      <c r="F1794" s="3">
        <v>2.7</v>
      </c>
      <c r="G1794" s="3">
        <v>316.0</v>
      </c>
      <c r="H1794" s="3">
        <v>949.0</v>
      </c>
      <c r="I1794" s="2"/>
      <c r="J1794" s="2"/>
    </row>
    <row r="1795">
      <c r="A1795" s="1" t="s">
        <v>2407</v>
      </c>
      <c r="B1795" s="3">
        <v>5.61</v>
      </c>
      <c r="C1795" s="3" t="s">
        <v>1889</v>
      </c>
      <c r="D1795" s="3" t="s">
        <v>26</v>
      </c>
      <c r="E1795" s="3">
        <v>262.2</v>
      </c>
      <c r="F1795" s="3">
        <v>2.7</v>
      </c>
      <c r="G1795" s="3">
        <v>328.0</v>
      </c>
      <c r="H1795" s="3">
        <v>9487.0</v>
      </c>
      <c r="I1795" s="2"/>
      <c r="J1795" s="2"/>
    </row>
    <row r="1796">
      <c r="A1796" s="1" t="s">
        <v>2408</v>
      </c>
      <c r="B1796" s="3">
        <v>5.7</v>
      </c>
      <c r="C1796" s="3" t="s">
        <v>2345</v>
      </c>
      <c r="D1796" s="3" t="s">
        <v>26</v>
      </c>
      <c r="E1796" s="3">
        <v>26.0</v>
      </c>
      <c r="F1796" s="3">
        <v>2.7</v>
      </c>
      <c r="G1796" s="3">
        <v>343.0</v>
      </c>
      <c r="H1796" s="3">
        <v>9483.0</v>
      </c>
      <c r="I1796" s="2"/>
      <c r="J1796" s="2"/>
    </row>
    <row r="1797">
      <c r="A1797" s="1" t="s">
        <v>2409</v>
      </c>
      <c r="B1797" s="3">
        <v>4.54</v>
      </c>
      <c r="C1797" s="3" t="s">
        <v>1755</v>
      </c>
      <c r="D1797" s="3" t="s">
        <v>26</v>
      </c>
      <c r="E1797" s="3">
        <v>257.75</v>
      </c>
      <c r="F1797" s="3">
        <v>2.7</v>
      </c>
      <c r="G1797" s="3">
        <v>359.0</v>
      </c>
      <c r="H1797" s="3">
        <v>9479.0</v>
      </c>
      <c r="I1797" s="2"/>
      <c r="J1797" s="2"/>
    </row>
    <row r="1798">
      <c r="A1798" s="1" t="s">
        <v>2410</v>
      </c>
      <c r="B1798" s="3">
        <v>4.9</v>
      </c>
      <c r="C1798" s="3" t="s">
        <v>723</v>
      </c>
      <c r="D1798" s="3" t="s">
        <v>26</v>
      </c>
      <c r="E1798" s="3">
        <v>255.45</v>
      </c>
      <c r="F1798" s="3">
        <v>1.93</v>
      </c>
      <c r="G1798" s="3">
        <v>11.0</v>
      </c>
      <c r="H1798" s="3">
        <v>9476.0</v>
      </c>
      <c r="I1798" s="2"/>
      <c r="J1798" s="2"/>
    </row>
    <row r="1799">
      <c r="A1799" s="1" t="s">
        <v>2411</v>
      </c>
      <c r="B1799" s="3">
        <v>3.73</v>
      </c>
      <c r="C1799" s="3" t="s">
        <v>1758</v>
      </c>
      <c r="D1799" s="3" t="s">
        <v>26</v>
      </c>
      <c r="E1799" s="3">
        <v>253.15</v>
      </c>
      <c r="F1799" s="3">
        <v>1.86</v>
      </c>
      <c r="G1799" s="3">
        <v>2.0</v>
      </c>
      <c r="H1799" s="3">
        <v>9474.0</v>
      </c>
      <c r="I1799" s="2"/>
      <c r="J1799" s="2"/>
    </row>
    <row r="1800">
      <c r="A1800" s="1" t="s">
        <v>2412</v>
      </c>
      <c r="B1800" s="3">
        <v>3.69</v>
      </c>
      <c r="C1800" s="3" t="s">
        <v>1758</v>
      </c>
      <c r="D1800" s="3" t="s">
        <v>26</v>
      </c>
      <c r="E1800" s="3">
        <v>251.4</v>
      </c>
      <c r="F1800" s="3">
        <v>1.59</v>
      </c>
      <c r="G1800" s="3">
        <v>31.0</v>
      </c>
      <c r="H1800" s="3">
        <v>9474.0</v>
      </c>
      <c r="I1800" s="2"/>
      <c r="J1800" s="2"/>
    </row>
    <row r="1801">
      <c r="A1801" s="1" t="s">
        <v>2413</v>
      </c>
      <c r="B1801" s="3">
        <v>4.26</v>
      </c>
      <c r="C1801" s="3" t="s">
        <v>1760</v>
      </c>
      <c r="D1801" s="3" t="s">
        <v>26</v>
      </c>
      <c r="E1801" s="3">
        <v>249.5</v>
      </c>
      <c r="F1801" s="3">
        <v>1.24</v>
      </c>
      <c r="G1801" s="3">
        <v>44.0</v>
      </c>
      <c r="H1801" s="3">
        <v>9477.0</v>
      </c>
      <c r="I1801" s="2"/>
      <c r="J1801" s="2"/>
    </row>
    <row r="1802">
      <c r="A1802" s="1" t="s">
        <v>2414</v>
      </c>
      <c r="B1802" s="3">
        <v>6.12</v>
      </c>
      <c r="C1802" s="3">
        <v>63.25</v>
      </c>
      <c r="D1802" s="3">
        <v>93.0</v>
      </c>
      <c r="E1802" s="3">
        <v>367.88</v>
      </c>
      <c r="F1802" s="3">
        <v>44.0</v>
      </c>
      <c r="G1802" s="3" t="s">
        <v>2415</v>
      </c>
      <c r="H1802" s="3">
        <v>48.0</v>
      </c>
      <c r="I1802" s="3">
        <v>948.0</v>
      </c>
      <c r="J1802" s="2"/>
    </row>
    <row r="1803">
      <c r="A1803" s="1" t="s">
        <v>2416</v>
      </c>
      <c r="B1803" s="3">
        <v>7.47</v>
      </c>
      <c r="C1803" s="3">
        <v>65.95</v>
      </c>
      <c r="D1803" s="3">
        <v>295.0</v>
      </c>
      <c r="E1803" s="3">
        <v>624.9</v>
      </c>
      <c r="F1803" s="3">
        <v>92.0</v>
      </c>
      <c r="G1803" s="3" t="s">
        <v>2417</v>
      </c>
      <c r="H1803" s="3">
        <v>196.0</v>
      </c>
      <c r="I1803" s="3">
        <v>9484.0</v>
      </c>
      <c r="J1803" s="2"/>
    </row>
    <row r="1804">
      <c r="A1804" s="1" t="s">
        <v>2418</v>
      </c>
      <c r="B1804" s="3">
        <v>11.3</v>
      </c>
      <c r="C1804" s="3">
        <v>51.25</v>
      </c>
      <c r="D1804" s="3">
        <v>495.0</v>
      </c>
      <c r="E1804" s="3">
        <v>767.39</v>
      </c>
      <c r="F1804" s="3">
        <v>116.0</v>
      </c>
      <c r="G1804" s="3" t="s">
        <v>2419</v>
      </c>
      <c r="H1804" s="3">
        <v>319.0</v>
      </c>
      <c r="I1804" s="3">
        <v>9486.0</v>
      </c>
      <c r="J1804" s="2"/>
    </row>
    <row r="1805">
      <c r="A1805" s="1" t="s">
        <v>2420</v>
      </c>
      <c r="B1805" s="3">
        <v>13.76</v>
      </c>
      <c r="C1805" s="3">
        <v>42.95</v>
      </c>
      <c r="D1805" s="3">
        <v>654.0</v>
      </c>
      <c r="E1805" s="3">
        <v>825.44</v>
      </c>
      <c r="F1805" s="3">
        <v>136.0</v>
      </c>
      <c r="G1805" s="3">
        <v>264.75</v>
      </c>
      <c r="H1805" s="3">
        <v>1.24</v>
      </c>
      <c r="I1805" s="3">
        <v>346.0</v>
      </c>
      <c r="J1805" s="3">
        <v>9486.0</v>
      </c>
    </row>
    <row r="1806">
      <c r="A1806" s="1" t="s">
        <v>2421</v>
      </c>
      <c r="B1806" s="3">
        <v>15.61</v>
      </c>
      <c r="C1806" s="3">
        <v>38.85</v>
      </c>
      <c r="D1806" s="3">
        <v>769.0</v>
      </c>
      <c r="E1806" s="3">
        <v>877.1</v>
      </c>
      <c r="F1806" s="3">
        <v>14.0</v>
      </c>
      <c r="G1806" s="3">
        <v>273.5</v>
      </c>
      <c r="H1806" s="3">
        <v>1.72</v>
      </c>
      <c r="I1806" s="3">
        <v>347.0</v>
      </c>
      <c r="J1806" s="3">
        <v>9482.0</v>
      </c>
    </row>
    <row r="1807">
      <c r="A1807" s="1" t="s">
        <v>2422</v>
      </c>
      <c r="B1807" s="3">
        <v>17.21</v>
      </c>
      <c r="C1807" s="3">
        <v>35.5</v>
      </c>
      <c r="D1807" s="3">
        <v>806.0</v>
      </c>
      <c r="E1807" s="3">
        <v>848.58</v>
      </c>
      <c r="F1807" s="3">
        <v>164.0</v>
      </c>
      <c r="G1807" s="3">
        <v>279.85</v>
      </c>
      <c r="H1807" s="3">
        <v>1.86</v>
      </c>
      <c r="I1807" s="3">
        <v>348.0</v>
      </c>
      <c r="J1807" s="3">
        <v>9478.0</v>
      </c>
    </row>
    <row r="1808">
      <c r="A1808" s="1" t="s">
        <v>2423</v>
      </c>
      <c r="B1808" s="3">
        <v>18.44</v>
      </c>
      <c r="C1808" s="3">
        <v>34.5</v>
      </c>
      <c r="D1808" s="3">
        <v>802.0</v>
      </c>
      <c r="E1808" s="3">
        <v>886.8</v>
      </c>
      <c r="F1808" s="3">
        <v>143.0</v>
      </c>
      <c r="G1808" s="3">
        <v>285.85</v>
      </c>
      <c r="H1808" s="3">
        <v>1.66</v>
      </c>
      <c r="I1808" s="3">
        <v>35.0</v>
      </c>
      <c r="J1808" s="3">
        <v>9471.0</v>
      </c>
    </row>
    <row r="1809">
      <c r="A1809" s="1" t="s">
        <v>2424</v>
      </c>
      <c r="B1809" s="3">
        <v>19.31</v>
      </c>
      <c r="C1809" s="3">
        <v>31.8</v>
      </c>
      <c r="D1809" s="3">
        <v>727.0</v>
      </c>
      <c r="E1809" s="3">
        <v>883.81</v>
      </c>
      <c r="F1809" s="3">
        <v>128.0</v>
      </c>
      <c r="G1809" s="3">
        <v>29.3</v>
      </c>
      <c r="H1809" s="3">
        <v>1.38</v>
      </c>
      <c r="I1809" s="3">
        <v>349.0</v>
      </c>
      <c r="J1809" s="3">
        <v>9463.0</v>
      </c>
    </row>
    <row r="1810">
      <c r="A1810" s="1" t="s">
        <v>2425</v>
      </c>
      <c r="B1810" s="3">
        <v>19.82</v>
      </c>
      <c r="C1810" s="3">
        <v>29.6</v>
      </c>
      <c r="D1810" s="3">
        <v>587.0</v>
      </c>
      <c r="E1810" s="3">
        <v>828.48</v>
      </c>
      <c r="F1810" s="3">
        <v>119.0</v>
      </c>
      <c r="G1810" s="3">
        <v>292.4</v>
      </c>
      <c r="H1810" s="3">
        <v>1.17</v>
      </c>
      <c r="I1810" s="3">
        <v>354.0</v>
      </c>
      <c r="J1810" s="3">
        <v>9458.0</v>
      </c>
    </row>
    <row r="1811">
      <c r="A1811" s="1" t="s">
        <v>2426</v>
      </c>
      <c r="B1811" s="3">
        <v>19.88</v>
      </c>
      <c r="C1811" s="3">
        <v>29.6</v>
      </c>
      <c r="D1811" s="3">
        <v>396.0</v>
      </c>
      <c r="E1811" s="3">
        <v>701.5</v>
      </c>
      <c r="F1811" s="3">
        <v>107.0</v>
      </c>
      <c r="G1811" s="3">
        <v>293.2</v>
      </c>
      <c r="H1811" s="3">
        <v>1.3</v>
      </c>
      <c r="I1811" s="3">
        <v>7.0</v>
      </c>
      <c r="J1811" s="3">
        <v>9453.0</v>
      </c>
    </row>
    <row r="1812">
      <c r="A1812" s="1" t="s">
        <v>2427</v>
      </c>
      <c r="B1812" s="3">
        <v>19.45</v>
      </c>
      <c r="C1812" s="3">
        <v>33.5</v>
      </c>
      <c r="D1812" s="3">
        <v>193.0</v>
      </c>
      <c r="E1812" s="3">
        <v>543.3</v>
      </c>
      <c r="F1812" s="3">
        <v>68.0</v>
      </c>
      <c r="G1812" s="3" t="s">
        <v>2428</v>
      </c>
      <c r="H1812" s="3">
        <v>29.0</v>
      </c>
      <c r="I1812" s="3">
        <v>9453.0</v>
      </c>
      <c r="J1812" s="2"/>
    </row>
    <row r="1813">
      <c r="A1813" s="1" t="s">
        <v>2429</v>
      </c>
      <c r="B1813" s="3">
        <v>18.84</v>
      </c>
      <c r="C1813" s="3">
        <v>29.35</v>
      </c>
      <c r="D1813" s="3" t="s">
        <v>2430</v>
      </c>
      <c r="E1813" s="3">
        <v>7.0</v>
      </c>
      <c r="F1813" s="3" t="s">
        <v>2431</v>
      </c>
      <c r="G1813" s="3">
        <v>102.0</v>
      </c>
      <c r="H1813" s="3">
        <v>9456.0</v>
      </c>
      <c r="I1813" s="2"/>
      <c r="J1813" s="2"/>
    </row>
    <row r="1814">
      <c r="A1814" s="1" t="s">
        <v>2432</v>
      </c>
      <c r="B1814" s="3">
        <v>17.23</v>
      </c>
      <c r="C1814" s="3" t="s">
        <v>2433</v>
      </c>
      <c r="D1814" s="3" t="s">
        <v>26</v>
      </c>
      <c r="E1814" s="3" t="s">
        <v>2434</v>
      </c>
      <c r="F1814" s="3">
        <v>224.0</v>
      </c>
      <c r="G1814" s="3">
        <v>9455.0</v>
      </c>
      <c r="H1814" s="2"/>
      <c r="I1814" s="2"/>
      <c r="J1814" s="2"/>
    </row>
    <row r="1815">
      <c r="A1815" s="1" t="s">
        <v>2435</v>
      </c>
      <c r="B1815" s="3">
        <v>13.87</v>
      </c>
      <c r="C1815" s="3" t="s">
        <v>2436</v>
      </c>
      <c r="D1815" s="3" t="s">
        <v>26</v>
      </c>
      <c r="E1815" s="3">
        <v>281.0</v>
      </c>
      <c r="F1815" s="3">
        <v>1.31</v>
      </c>
      <c r="G1815" s="3">
        <v>232.0</v>
      </c>
      <c r="H1815" s="3">
        <v>946.0</v>
      </c>
      <c r="I1815" s="2"/>
      <c r="J1815" s="2"/>
    </row>
    <row r="1816">
      <c r="A1816" s="1" t="s">
        <v>2437</v>
      </c>
      <c r="B1816" s="3">
        <v>11.61</v>
      </c>
      <c r="C1816" s="3" t="s">
        <v>2119</v>
      </c>
      <c r="D1816" s="3" t="s">
        <v>26</v>
      </c>
      <c r="E1816" s="3">
        <v>278.1</v>
      </c>
      <c r="F1816" s="3">
        <v>1.52</v>
      </c>
      <c r="G1816" s="3">
        <v>237.0</v>
      </c>
      <c r="H1816" s="3">
        <v>9461.0</v>
      </c>
      <c r="I1816" s="2"/>
      <c r="J1816" s="2"/>
    </row>
    <row r="1817">
      <c r="A1817" s="1" t="s">
        <v>2438</v>
      </c>
      <c r="B1817" s="3">
        <v>10.67</v>
      </c>
      <c r="C1817" s="3" t="s">
        <v>1688</v>
      </c>
      <c r="D1817" s="3" t="s">
        <v>26</v>
      </c>
      <c r="E1817" s="3">
        <v>275.6</v>
      </c>
      <c r="F1817" s="3">
        <v>1.38</v>
      </c>
      <c r="G1817" s="3">
        <v>244.0</v>
      </c>
      <c r="H1817" s="3">
        <v>9462.0</v>
      </c>
      <c r="I1817" s="2"/>
      <c r="J1817" s="2"/>
    </row>
    <row r="1818">
      <c r="A1818" s="1" t="s">
        <v>2439</v>
      </c>
      <c r="B1818" s="3">
        <v>11.17</v>
      </c>
      <c r="C1818" s="3" t="s">
        <v>1686</v>
      </c>
      <c r="D1818" s="3" t="s">
        <v>26</v>
      </c>
      <c r="E1818" s="3">
        <v>273.45</v>
      </c>
      <c r="F1818" s="3">
        <v>1.1</v>
      </c>
      <c r="G1818" s="3">
        <v>244.0</v>
      </c>
      <c r="H1818" s="3">
        <v>9463.0</v>
      </c>
      <c r="I1818" s="2"/>
      <c r="J1818" s="2"/>
    </row>
    <row r="1819">
      <c r="A1819" s="1" t="s">
        <v>2440</v>
      </c>
      <c r="B1819" s="3">
        <v>11.32</v>
      </c>
      <c r="C1819" s="3" t="s">
        <v>1686</v>
      </c>
      <c r="D1819" s="3" t="s">
        <v>26</v>
      </c>
      <c r="E1819" s="3" t="s">
        <v>2441</v>
      </c>
      <c r="F1819" s="3">
        <v>242.0</v>
      </c>
      <c r="G1819" s="3">
        <v>9461.0</v>
      </c>
      <c r="H1819" s="2"/>
      <c r="I1819" s="2"/>
      <c r="J1819" s="2"/>
    </row>
    <row r="1820">
      <c r="A1820" s="1" t="s">
        <v>2442</v>
      </c>
      <c r="B1820" s="3">
        <v>10.73</v>
      </c>
      <c r="C1820" s="3" t="s">
        <v>1688</v>
      </c>
      <c r="D1820" s="3" t="s">
        <v>26</v>
      </c>
      <c r="E1820" s="3" t="s">
        <v>2443</v>
      </c>
      <c r="F1820" s="3">
        <v>241.0</v>
      </c>
      <c r="G1820" s="3">
        <v>9458.0</v>
      </c>
      <c r="H1820" s="2"/>
      <c r="I1820" s="2"/>
      <c r="J1820" s="2"/>
    </row>
    <row r="1821">
      <c r="A1821" s="1" t="s">
        <v>2444</v>
      </c>
      <c r="B1821" s="3">
        <v>10.6</v>
      </c>
      <c r="C1821" s="3" t="s">
        <v>1690</v>
      </c>
      <c r="D1821" s="3" t="s">
        <v>26</v>
      </c>
      <c r="E1821" s="3" t="s">
        <v>2445</v>
      </c>
      <c r="F1821" s="3">
        <v>22.0</v>
      </c>
      <c r="G1821" s="3">
        <v>9456.0</v>
      </c>
      <c r="H1821" s="2"/>
      <c r="I1821" s="2"/>
      <c r="J1821" s="2"/>
    </row>
    <row r="1822">
      <c r="A1822" s="1" t="s">
        <v>2446</v>
      </c>
      <c r="B1822" s="3">
        <v>9.51</v>
      </c>
      <c r="C1822" s="3" t="s">
        <v>2152</v>
      </c>
      <c r="D1822" s="3" t="s">
        <v>26</v>
      </c>
      <c r="E1822" s="3" t="s">
        <v>2447</v>
      </c>
      <c r="F1822" s="3">
        <v>204.0</v>
      </c>
      <c r="G1822" s="3">
        <v>9452.0</v>
      </c>
      <c r="H1822" s="2"/>
      <c r="I1822" s="2"/>
      <c r="J1822" s="2"/>
    </row>
    <row r="1823">
      <c r="A1823" s="1" t="s">
        <v>2448</v>
      </c>
      <c r="B1823" s="3">
        <v>9.14</v>
      </c>
      <c r="C1823" s="3" t="s">
        <v>2152</v>
      </c>
      <c r="D1823" s="3" t="s">
        <v>26</v>
      </c>
      <c r="E1823" s="3" t="s">
        <v>2449</v>
      </c>
      <c r="F1823" s="3">
        <v>194.0</v>
      </c>
      <c r="G1823" s="3">
        <v>9451.0</v>
      </c>
      <c r="H1823" s="2"/>
      <c r="I1823" s="2"/>
      <c r="J1823" s="2"/>
    </row>
    <row r="1824">
      <c r="A1824" s="1" t="s">
        <v>2450</v>
      </c>
      <c r="B1824" s="3">
        <v>8.85</v>
      </c>
      <c r="C1824" s="3" t="s">
        <v>2057</v>
      </c>
      <c r="D1824" s="3" t="s">
        <v>26</v>
      </c>
      <c r="E1824" s="3" t="s">
        <v>2451</v>
      </c>
      <c r="F1824" s="3">
        <v>168.0</v>
      </c>
      <c r="G1824" s="3">
        <v>945.0</v>
      </c>
      <c r="H1824" s="2"/>
      <c r="I1824" s="2"/>
      <c r="J1824" s="2"/>
    </row>
    <row r="1825">
      <c r="A1825" s="1" t="s">
        <v>2452</v>
      </c>
      <c r="B1825" s="3">
        <v>8.56</v>
      </c>
      <c r="C1825" s="3" t="s">
        <v>2057</v>
      </c>
      <c r="D1825" s="3" t="s">
        <v>26</v>
      </c>
      <c r="E1825" s="3" t="s">
        <v>2453</v>
      </c>
      <c r="F1825" s="3">
        <v>109.0</v>
      </c>
      <c r="G1825" s="3">
        <v>9455.0</v>
      </c>
      <c r="H1825" s="2"/>
      <c r="I1825" s="2"/>
      <c r="J1825" s="2"/>
    </row>
    <row r="1826">
      <c r="A1826" s="1" t="s">
        <v>2454</v>
      </c>
      <c r="B1826" s="3">
        <v>8.3</v>
      </c>
      <c r="C1826" s="3">
        <v>63.7</v>
      </c>
      <c r="D1826" s="3">
        <v>96.0</v>
      </c>
      <c r="E1826" s="3">
        <v>36.92</v>
      </c>
      <c r="F1826" s="3">
        <v>46.0</v>
      </c>
      <c r="G1826" s="3">
        <v>264.35</v>
      </c>
      <c r="H1826" s="3">
        <v>1.3</v>
      </c>
      <c r="I1826" s="3">
        <v>97.0</v>
      </c>
      <c r="J1826" s="3">
        <v>946.0</v>
      </c>
    </row>
    <row r="1827">
      <c r="A1827" s="1" t="s">
        <v>2455</v>
      </c>
      <c r="B1827" s="3">
        <v>9.19</v>
      </c>
      <c r="C1827" s="3">
        <v>63.9</v>
      </c>
      <c r="D1827" s="3">
        <v>297.0</v>
      </c>
      <c r="E1827" s="3">
        <v>617.13</v>
      </c>
      <c r="F1827" s="3">
        <v>93.0</v>
      </c>
      <c r="G1827" s="3" t="s">
        <v>2456</v>
      </c>
      <c r="H1827" s="3">
        <v>82.0</v>
      </c>
      <c r="I1827" s="3">
        <v>9465.0</v>
      </c>
      <c r="J1827" s="2"/>
    </row>
    <row r="1828">
      <c r="A1828" s="1" t="s">
        <v>2457</v>
      </c>
      <c r="B1828" s="3">
        <v>13.43</v>
      </c>
      <c r="C1828" s="3">
        <v>53.7</v>
      </c>
      <c r="D1828" s="3">
        <v>496.0</v>
      </c>
      <c r="E1828" s="3">
        <v>757.42</v>
      </c>
      <c r="F1828" s="3">
        <v>118.0</v>
      </c>
      <c r="G1828" s="3" t="s">
        <v>2458</v>
      </c>
      <c r="H1828" s="3">
        <v>75.0</v>
      </c>
      <c r="I1828" s="3">
        <v>9466.0</v>
      </c>
      <c r="J1828" s="2"/>
    </row>
    <row r="1829">
      <c r="A1829" s="1" t="s">
        <v>2459</v>
      </c>
      <c r="B1829" s="3">
        <v>16.59</v>
      </c>
      <c r="C1829" s="3">
        <v>4.6</v>
      </c>
      <c r="D1829" s="3">
        <v>654.0</v>
      </c>
      <c r="E1829" s="3">
        <v>817.33</v>
      </c>
      <c r="F1829" s="3">
        <v>137.0</v>
      </c>
      <c r="G1829" s="3" t="s">
        <v>2460</v>
      </c>
      <c r="H1829" s="3">
        <v>7.0</v>
      </c>
      <c r="I1829" s="3">
        <v>9467.0</v>
      </c>
      <c r="J1829" s="2"/>
    </row>
    <row r="1830">
      <c r="A1830" s="1" t="s">
        <v>2461</v>
      </c>
      <c r="B1830" s="3">
        <v>18.76</v>
      </c>
      <c r="C1830" s="3">
        <v>34.15</v>
      </c>
      <c r="D1830" s="3">
        <v>772.0</v>
      </c>
      <c r="E1830" s="3">
        <v>879.59</v>
      </c>
      <c r="F1830" s="3">
        <v>137.0</v>
      </c>
      <c r="G1830" s="3" t="s">
        <v>2462</v>
      </c>
      <c r="H1830" s="3">
        <v>63.0</v>
      </c>
      <c r="I1830" s="3">
        <v>9463.0</v>
      </c>
      <c r="J1830" s="2"/>
    </row>
    <row r="1831">
      <c r="A1831" s="1" t="s">
        <v>2463</v>
      </c>
      <c r="B1831" s="3">
        <v>20.18</v>
      </c>
      <c r="C1831" s="3">
        <v>31.95</v>
      </c>
      <c r="D1831" s="3">
        <v>804.0</v>
      </c>
      <c r="E1831" s="3">
        <v>84.88</v>
      </c>
      <c r="F1831" s="3">
        <v>164.0</v>
      </c>
      <c r="G1831" s="3" t="s">
        <v>2464</v>
      </c>
      <c r="H1831" s="3">
        <v>31.0</v>
      </c>
      <c r="I1831" s="3">
        <v>9459.0</v>
      </c>
      <c r="J1831" s="2"/>
    </row>
    <row r="1832">
      <c r="A1832" s="1" t="s">
        <v>2465</v>
      </c>
      <c r="B1832" s="3">
        <v>21.8</v>
      </c>
      <c r="C1832" s="3">
        <v>29.75</v>
      </c>
      <c r="D1832" s="3">
        <v>796.0</v>
      </c>
      <c r="E1832" s="3">
        <v>865.65</v>
      </c>
      <c r="F1832" s="3">
        <v>149.0</v>
      </c>
      <c r="G1832" s="3" t="s">
        <v>2466</v>
      </c>
      <c r="H1832" s="3">
        <v>293.0</v>
      </c>
      <c r="I1832" s="3">
        <v>945.0</v>
      </c>
      <c r="J1832" s="2"/>
    </row>
    <row r="1833">
      <c r="A1833" s="1" t="s">
        <v>2467</v>
      </c>
      <c r="B1833" s="3">
        <v>21.59</v>
      </c>
      <c r="C1833" s="3">
        <v>28.8</v>
      </c>
      <c r="D1833" s="3">
        <v>718.0</v>
      </c>
      <c r="E1833" s="3">
        <v>85.71</v>
      </c>
      <c r="F1833" s="3">
        <v>138.0</v>
      </c>
      <c r="G1833" s="3" t="s">
        <v>2468</v>
      </c>
      <c r="H1833" s="3">
        <v>294.0</v>
      </c>
      <c r="I1833" s="3">
        <v>9443.0</v>
      </c>
      <c r="J1833" s="2"/>
    </row>
    <row r="1834">
      <c r="A1834" s="1" t="s">
        <v>2469</v>
      </c>
      <c r="B1834" s="3">
        <v>21.76</v>
      </c>
      <c r="C1834" s="3">
        <v>27.85</v>
      </c>
      <c r="D1834" s="3">
        <v>582.0</v>
      </c>
      <c r="E1834" s="3">
        <v>807.12</v>
      </c>
      <c r="F1834" s="3">
        <v>123.0</v>
      </c>
      <c r="G1834" s="3" t="s">
        <v>2470</v>
      </c>
      <c r="H1834" s="3">
        <v>296.0</v>
      </c>
      <c r="I1834" s="3">
        <v>9439.0</v>
      </c>
      <c r="J1834" s="2"/>
    </row>
    <row r="1835">
      <c r="A1835" s="1" t="s">
        <v>2471</v>
      </c>
      <c r="B1835" s="3">
        <v>21.59</v>
      </c>
      <c r="C1835" s="3">
        <v>27.7</v>
      </c>
      <c r="D1835" s="3">
        <v>391.0</v>
      </c>
      <c r="E1835" s="3">
        <v>668.54</v>
      </c>
      <c r="F1835" s="3">
        <v>113.0</v>
      </c>
      <c r="G1835" s="3" t="s">
        <v>2472</v>
      </c>
      <c r="H1835" s="3">
        <v>294.0</v>
      </c>
      <c r="I1835" s="3">
        <v>9436.0</v>
      </c>
      <c r="J1835" s="2"/>
    </row>
    <row r="1836">
      <c r="A1836" s="1" t="s">
        <v>2473</v>
      </c>
      <c r="B1836" s="3">
        <v>21.0</v>
      </c>
      <c r="C1836" s="3">
        <v>3.9</v>
      </c>
      <c r="D1836" s="3">
        <v>193.0</v>
      </c>
      <c r="E1836" s="3">
        <v>526.45</v>
      </c>
      <c r="F1836" s="3">
        <v>7.0</v>
      </c>
      <c r="G1836" s="3">
        <v>303.25</v>
      </c>
      <c r="H1836" s="3">
        <v>1.17</v>
      </c>
      <c r="I1836" s="3">
        <v>285.0</v>
      </c>
      <c r="J1836" s="3">
        <v>9436.0</v>
      </c>
    </row>
    <row r="1837">
      <c r="A1837" s="1" t="s">
        <v>2474</v>
      </c>
      <c r="B1837" s="3">
        <v>19.11</v>
      </c>
      <c r="C1837" s="3">
        <v>33.5</v>
      </c>
      <c r="D1837" s="3" t="s">
        <v>739</v>
      </c>
      <c r="E1837" s="3">
        <v>8.0</v>
      </c>
      <c r="F1837" s="3">
        <v>299.95</v>
      </c>
      <c r="G1837" s="3">
        <v>1.93</v>
      </c>
      <c r="H1837" s="3">
        <v>276.0</v>
      </c>
      <c r="I1837" s="3">
        <v>9438.0</v>
      </c>
      <c r="J1837" s="2"/>
    </row>
    <row r="1838">
      <c r="A1838" s="1" t="s">
        <v>2475</v>
      </c>
      <c r="B1838" s="3">
        <v>16.82</v>
      </c>
      <c r="C1838" s="3" t="s">
        <v>2476</v>
      </c>
      <c r="D1838" s="3" t="s">
        <v>26</v>
      </c>
      <c r="E1838" s="3">
        <v>296.5</v>
      </c>
      <c r="F1838" s="3">
        <v>2.41</v>
      </c>
      <c r="G1838" s="3">
        <v>275.0</v>
      </c>
      <c r="H1838" s="3">
        <v>9438.0</v>
      </c>
      <c r="I1838" s="2"/>
      <c r="J1838" s="2"/>
    </row>
    <row r="1839">
      <c r="A1839" s="1" t="s">
        <v>2477</v>
      </c>
      <c r="B1839" s="3">
        <v>15.3</v>
      </c>
      <c r="C1839" s="3" t="s">
        <v>1681</v>
      </c>
      <c r="D1839" s="3" t="s">
        <v>26</v>
      </c>
      <c r="E1839" s="3">
        <v>293.0</v>
      </c>
      <c r="F1839" s="3">
        <v>2.48</v>
      </c>
      <c r="G1839" s="3">
        <v>285.0</v>
      </c>
      <c r="H1839" s="3">
        <v>9443.0</v>
      </c>
      <c r="I1839" s="2"/>
      <c r="J1839" s="2"/>
    </row>
    <row r="1840">
      <c r="A1840" s="1" t="s">
        <v>2478</v>
      </c>
      <c r="B1840" s="3">
        <v>13.76</v>
      </c>
      <c r="C1840" s="3" t="s">
        <v>871</v>
      </c>
      <c r="D1840" s="3" t="s">
        <v>26</v>
      </c>
      <c r="E1840" s="3">
        <v>29.3</v>
      </c>
      <c r="F1840" s="3">
        <v>2.48</v>
      </c>
      <c r="G1840" s="3">
        <v>296.0</v>
      </c>
      <c r="H1840" s="3">
        <v>9446.0</v>
      </c>
      <c r="I1840" s="2"/>
      <c r="J1840" s="2"/>
    </row>
    <row r="1841">
      <c r="A1841" s="1" t="s">
        <v>2479</v>
      </c>
      <c r="B1841" s="3">
        <v>12.63</v>
      </c>
      <c r="C1841" s="3" t="s">
        <v>1465</v>
      </c>
      <c r="D1841" s="3" t="s">
        <v>26</v>
      </c>
      <c r="E1841" s="3">
        <v>287.75</v>
      </c>
      <c r="F1841" s="3">
        <v>2.28</v>
      </c>
      <c r="G1841" s="3">
        <v>309.0</v>
      </c>
      <c r="H1841" s="3">
        <v>9445.0</v>
      </c>
      <c r="I1841" s="2"/>
      <c r="J1841" s="2"/>
    </row>
    <row r="1842">
      <c r="A1842" s="1" t="s">
        <v>2480</v>
      </c>
      <c r="B1842" s="3">
        <v>11.24</v>
      </c>
      <c r="C1842" s="3" t="s">
        <v>2481</v>
      </c>
      <c r="D1842" s="3" t="s">
        <v>26</v>
      </c>
      <c r="E1842" s="3">
        <v>285.5</v>
      </c>
      <c r="F1842" s="3">
        <v>1.93</v>
      </c>
      <c r="G1842" s="3">
        <v>313.0</v>
      </c>
      <c r="H1842" s="3">
        <v>9447.0</v>
      </c>
      <c r="I1842" s="2"/>
      <c r="J1842" s="2"/>
    </row>
    <row r="1843">
      <c r="A1843" s="1" t="s">
        <v>2482</v>
      </c>
      <c r="B1843" s="3">
        <v>10.7</v>
      </c>
      <c r="C1843" s="3" t="s">
        <v>1560</v>
      </c>
      <c r="D1843" s="3" t="s">
        <v>26</v>
      </c>
      <c r="E1843" s="3">
        <v>282.95</v>
      </c>
      <c r="F1843" s="3">
        <v>1.59</v>
      </c>
      <c r="G1843" s="3">
        <v>3.0</v>
      </c>
      <c r="H1843" s="3">
        <v>9442.0</v>
      </c>
      <c r="I1843" s="2"/>
      <c r="J1843" s="2"/>
    </row>
    <row r="1844">
      <c r="A1844" s="1" t="s">
        <v>2483</v>
      </c>
      <c r="B1844" s="3">
        <v>9.58</v>
      </c>
      <c r="C1844" s="3" t="s">
        <v>1048</v>
      </c>
      <c r="D1844" s="3" t="s">
        <v>26</v>
      </c>
      <c r="E1844" s="3">
        <v>281.3</v>
      </c>
      <c r="F1844" s="3">
        <v>1.45</v>
      </c>
      <c r="G1844" s="3">
        <v>269.0</v>
      </c>
      <c r="H1844" s="3">
        <v>9441.0</v>
      </c>
      <c r="I1844" s="2"/>
      <c r="J1844" s="2"/>
    </row>
    <row r="1845">
      <c r="A1845" s="1" t="s">
        <v>2484</v>
      </c>
      <c r="B1845" s="3">
        <v>8.74</v>
      </c>
      <c r="C1845" s="3" t="s">
        <v>1053</v>
      </c>
      <c r="D1845" s="3" t="s">
        <v>26</v>
      </c>
      <c r="E1845" s="3">
        <v>281.2</v>
      </c>
      <c r="F1845" s="3">
        <v>1.45</v>
      </c>
      <c r="G1845" s="3">
        <v>249.0</v>
      </c>
      <c r="H1845" s="3">
        <v>9437.0</v>
      </c>
      <c r="I1845" s="2"/>
      <c r="J1845" s="2"/>
    </row>
    <row r="1846">
      <c r="A1846" s="1" t="s">
        <v>2485</v>
      </c>
      <c r="B1846" s="3">
        <v>8.22</v>
      </c>
      <c r="C1846" s="3" t="s">
        <v>873</v>
      </c>
      <c r="D1846" s="3" t="s">
        <v>26</v>
      </c>
      <c r="E1846" s="3">
        <v>278.5</v>
      </c>
      <c r="F1846" s="3">
        <v>1.31</v>
      </c>
      <c r="G1846" s="3">
        <v>236.0</v>
      </c>
      <c r="H1846" s="3">
        <v>9436.0</v>
      </c>
      <c r="I1846" s="2"/>
      <c r="J1846" s="2"/>
    </row>
    <row r="1847">
      <c r="A1847" s="1" t="s">
        <v>2486</v>
      </c>
      <c r="B1847" s="3">
        <v>8.59</v>
      </c>
      <c r="C1847" s="3" t="s">
        <v>1817</v>
      </c>
      <c r="D1847" s="3" t="s">
        <v>26</v>
      </c>
      <c r="E1847" s="3">
        <v>276.55</v>
      </c>
      <c r="F1847" s="3">
        <v>1.3</v>
      </c>
      <c r="G1847" s="3">
        <v>228.0</v>
      </c>
      <c r="H1847" s="3">
        <v>9432.0</v>
      </c>
      <c r="I1847" s="2"/>
      <c r="J1847" s="2"/>
    </row>
    <row r="1848">
      <c r="A1848" s="1" t="s">
        <v>2487</v>
      </c>
      <c r="B1848" s="3">
        <v>9.18</v>
      </c>
      <c r="C1848" s="3" t="s">
        <v>1606</v>
      </c>
      <c r="D1848" s="3" t="s">
        <v>26</v>
      </c>
      <c r="E1848" s="3" t="s">
        <v>2488</v>
      </c>
      <c r="F1848" s="3">
        <v>219.0</v>
      </c>
      <c r="G1848" s="3">
        <v>9431.0</v>
      </c>
      <c r="H1848" s="2"/>
      <c r="I1848" s="2"/>
      <c r="J1848" s="2"/>
    </row>
    <row r="1849">
      <c r="A1849" s="1" t="s">
        <v>2489</v>
      </c>
      <c r="B1849" s="3">
        <v>8.72</v>
      </c>
      <c r="C1849" s="3" t="s">
        <v>1817</v>
      </c>
      <c r="D1849" s="3" t="s">
        <v>26</v>
      </c>
      <c r="E1849" s="3" t="s">
        <v>2490</v>
      </c>
      <c r="F1849" s="3">
        <v>209.0</v>
      </c>
      <c r="G1849" s="3">
        <v>9433.0</v>
      </c>
      <c r="H1849" s="2"/>
      <c r="I1849" s="2"/>
      <c r="J1849" s="2"/>
    </row>
    <row r="1850">
      <c r="A1850" s="1" t="s">
        <v>2491</v>
      </c>
      <c r="B1850" s="3">
        <v>8.29</v>
      </c>
      <c r="C1850" s="3">
        <v>71.35</v>
      </c>
      <c r="D1850" s="3">
        <v>99.0</v>
      </c>
      <c r="E1850" s="3">
        <v>354.45</v>
      </c>
      <c r="F1850" s="3">
        <v>48.0</v>
      </c>
      <c r="G1850" s="3" t="s">
        <v>2492</v>
      </c>
      <c r="H1850" s="3">
        <v>152.0</v>
      </c>
      <c r="I1850" s="3">
        <v>944.0</v>
      </c>
      <c r="J1850" s="2"/>
    </row>
    <row r="1851">
      <c r="A1851" s="1" t="s">
        <v>2493</v>
      </c>
      <c r="B1851" s="3">
        <v>9.79</v>
      </c>
      <c r="C1851" s="3">
        <v>74.2</v>
      </c>
      <c r="D1851" s="3">
        <v>301.0</v>
      </c>
      <c r="E1851" s="3">
        <v>613.36</v>
      </c>
      <c r="F1851" s="3">
        <v>95.0</v>
      </c>
      <c r="G1851" s="3" t="s">
        <v>2494</v>
      </c>
      <c r="H1851" s="3">
        <v>241.0</v>
      </c>
      <c r="I1851" s="3">
        <v>9445.0</v>
      </c>
      <c r="J1851" s="2"/>
    </row>
    <row r="1852">
      <c r="A1852" s="1" t="s">
        <v>2495</v>
      </c>
      <c r="B1852" s="3">
        <v>14.0</v>
      </c>
      <c r="C1852" s="3">
        <v>55.9</v>
      </c>
      <c r="D1852" s="3">
        <v>485.0</v>
      </c>
      <c r="E1852" s="3">
        <v>69.16</v>
      </c>
      <c r="F1852" s="3">
        <v>137.0</v>
      </c>
      <c r="G1852" s="3" t="s">
        <v>2496</v>
      </c>
      <c r="H1852" s="3">
        <v>26.0</v>
      </c>
      <c r="I1852" s="3">
        <v>9446.0</v>
      </c>
      <c r="J1852" s="2"/>
    </row>
    <row r="1853">
      <c r="A1853" s="1" t="s">
        <v>2497</v>
      </c>
      <c r="B1853" s="3">
        <v>17.3</v>
      </c>
      <c r="C1853" s="3">
        <v>45.45</v>
      </c>
      <c r="D1853" s="3">
        <v>667.0</v>
      </c>
      <c r="E1853" s="3">
        <v>847.1</v>
      </c>
      <c r="F1853" s="3">
        <v>127.0</v>
      </c>
      <c r="G1853" s="3" t="s">
        <v>2498</v>
      </c>
      <c r="H1853" s="3">
        <v>295.0</v>
      </c>
      <c r="I1853" s="3">
        <v>9446.0</v>
      </c>
      <c r="J1853" s="2"/>
    </row>
    <row r="1854">
      <c r="A1854" s="1" t="s">
        <v>2499</v>
      </c>
      <c r="B1854" s="3">
        <v>19.7</v>
      </c>
      <c r="C1854" s="3">
        <v>34.15</v>
      </c>
      <c r="D1854" s="3">
        <v>77.0</v>
      </c>
      <c r="E1854" s="3">
        <v>862.81</v>
      </c>
      <c r="F1854" s="3">
        <v>143.0</v>
      </c>
      <c r="G1854" s="3" t="s">
        <v>2500</v>
      </c>
      <c r="H1854" s="3">
        <v>316.0</v>
      </c>
      <c r="I1854" s="3">
        <v>9444.0</v>
      </c>
      <c r="J1854" s="2"/>
    </row>
    <row r="1855">
      <c r="A1855" s="1" t="s">
        <v>2501</v>
      </c>
      <c r="B1855" s="3">
        <v>20.58</v>
      </c>
      <c r="C1855" s="3">
        <v>31.95</v>
      </c>
      <c r="D1855" s="3">
        <v>823.0</v>
      </c>
      <c r="E1855" s="3">
        <v>89.78</v>
      </c>
      <c r="F1855" s="3">
        <v>141.0</v>
      </c>
      <c r="G1855" s="3">
        <v>3.55</v>
      </c>
      <c r="H1855" s="3">
        <v>1.1</v>
      </c>
      <c r="I1855" s="3">
        <v>322.0</v>
      </c>
      <c r="J1855" s="3">
        <v>9439.0</v>
      </c>
    </row>
    <row r="1856">
      <c r="A1856" s="1" t="s">
        <v>2502</v>
      </c>
      <c r="B1856" s="3">
        <v>21.45</v>
      </c>
      <c r="C1856" s="3">
        <v>29.9</v>
      </c>
      <c r="D1856" s="3">
        <v>805.0</v>
      </c>
      <c r="E1856" s="3">
        <v>884.71</v>
      </c>
      <c r="F1856" s="3">
        <v>14.0</v>
      </c>
      <c r="G1856" s="3">
        <v>305.2</v>
      </c>
      <c r="H1856" s="3">
        <v>1.24</v>
      </c>
      <c r="I1856" s="3">
        <v>323.0</v>
      </c>
      <c r="J1856" s="3">
        <v>9433.0</v>
      </c>
    </row>
    <row r="1857">
      <c r="A1857" s="1" t="s">
        <v>2503</v>
      </c>
      <c r="B1857" s="3">
        <v>21.89</v>
      </c>
      <c r="C1857" s="3">
        <v>28.9</v>
      </c>
      <c r="D1857" s="3">
        <v>715.0</v>
      </c>
      <c r="E1857" s="3">
        <v>834.1</v>
      </c>
      <c r="F1857" s="3">
        <v>143.0</v>
      </c>
      <c r="G1857" s="3">
        <v>308.5</v>
      </c>
      <c r="H1857" s="3">
        <v>1.24</v>
      </c>
      <c r="I1857" s="3">
        <v>318.0</v>
      </c>
      <c r="J1857" s="3">
        <v>9424.0</v>
      </c>
    </row>
    <row r="1858">
      <c r="A1858" s="1" t="s">
        <v>2504</v>
      </c>
      <c r="B1858" s="3">
        <v>22.7</v>
      </c>
      <c r="C1858" s="3">
        <v>27.85</v>
      </c>
      <c r="D1858" s="3">
        <v>587.0</v>
      </c>
      <c r="E1858" s="3">
        <v>814.5</v>
      </c>
      <c r="F1858" s="3">
        <v>121.0</v>
      </c>
      <c r="G1858" s="3" t="s">
        <v>2505</v>
      </c>
      <c r="H1858" s="3">
        <v>304.0</v>
      </c>
      <c r="I1858" s="3">
        <v>9421.0</v>
      </c>
      <c r="J1858" s="2"/>
    </row>
    <row r="1859">
      <c r="A1859" s="1" t="s">
        <v>2506</v>
      </c>
      <c r="B1859" s="3">
        <v>21.94</v>
      </c>
      <c r="C1859" s="3">
        <v>26.8</v>
      </c>
      <c r="D1859" s="3">
        <v>384.0</v>
      </c>
      <c r="E1859" s="3">
        <v>615.17</v>
      </c>
      <c r="F1859" s="3">
        <v>126.0</v>
      </c>
      <c r="G1859" s="3" t="s">
        <v>2507</v>
      </c>
      <c r="H1859" s="3">
        <v>278.0</v>
      </c>
      <c r="I1859" s="3">
        <v>9416.0</v>
      </c>
      <c r="J1859" s="2"/>
    </row>
    <row r="1860">
      <c r="A1860" s="1" t="s">
        <v>2508</v>
      </c>
      <c r="B1860" s="3">
        <v>21.18</v>
      </c>
      <c r="C1860" s="3">
        <v>28.8</v>
      </c>
      <c r="D1860" s="3">
        <v>181.0</v>
      </c>
      <c r="E1860" s="3">
        <v>404.95</v>
      </c>
      <c r="F1860" s="3">
        <v>85.0</v>
      </c>
      <c r="G1860" s="3">
        <v>325.3</v>
      </c>
      <c r="H1860" s="3">
        <v>1.66</v>
      </c>
      <c r="I1860" s="3">
        <v>272.0</v>
      </c>
      <c r="J1860" s="3">
        <v>9416.0</v>
      </c>
    </row>
    <row r="1861">
      <c r="A1861" s="1" t="s">
        <v>2509</v>
      </c>
      <c r="B1861" s="3">
        <v>19.46</v>
      </c>
      <c r="C1861" s="3">
        <v>3.65</v>
      </c>
      <c r="D1861" s="3" t="s">
        <v>957</v>
      </c>
      <c r="E1861" s="3">
        <v>9.0</v>
      </c>
      <c r="F1861" s="3">
        <v>32.3</v>
      </c>
      <c r="G1861" s="3">
        <v>2.48</v>
      </c>
      <c r="H1861" s="3">
        <v>268.0</v>
      </c>
      <c r="I1861" s="3">
        <v>9421.0</v>
      </c>
      <c r="J1861" s="2"/>
    </row>
    <row r="1862">
      <c r="A1862" s="1" t="s">
        <v>2510</v>
      </c>
      <c r="B1862" s="3">
        <v>17.63</v>
      </c>
      <c r="C1862" s="3" t="s">
        <v>2511</v>
      </c>
      <c r="D1862" s="3" t="s">
        <v>26</v>
      </c>
      <c r="E1862" s="3">
        <v>307.3</v>
      </c>
      <c r="F1862" s="3">
        <v>2.83</v>
      </c>
      <c r="G1862" s="3">
        <v>28.0</v>
      </c>
      <c r="H1862" s="3">
        <v>9421.0</v>
      </c>
      <c r="I1862" s="2"/>
      <c r="J1862" s="2"/>
    </row>
    <row r="1863">
      <c r="A1863" s="1" t="s">
        <v>2512</v>
      </c>
      <c r="B1863" s="3">
        <v>16.24</v>
      </c>
      <c r="C1863" s="3" t="s">
        <v>2513</v>
      </c>
      <c r="D1863" s="3" t="s">
        <v>26</v>
      </c>
      <c r="E1863" s="3">
        <v>311.2</v>
      </c>
      <c r="F1863" s="3">
        <v>3.17</v>
      </c>
      <c r="G1863" s="3">
        <v>292.0</v>
      </c>
      <c r="H1863" s="3">
        <v>9429.0</v>
      </c>
      <c r="I1863" s="2"/>
      <c r="J1863" s="2"/>
    </row>
    <row r="1864">
      <c r="A1864" s="1" t="s">
        <v>2514</v>
      </c>
      <c r="B1864" s="3">
        <v>15.11</v>
      </c>
      <c r="C1864" s="3" t="s">
        <v>2515</v>
      </c>
      <c r="D1864" s="3" t="s">
        <v>26</v>
      </c>
      <c r="E1864" s="3">
        <v>302.5</v>
      </c>
      <c r="F1864" s="3">
        <v>2.9</v>
      </c>
      <c r="G1864" s="3">
        <v>3.0</v>
      </c>
      <c r="H1864" s="3">
        <v>943.0</v>
      </c>
      <c r="I1864" s="2"/>
      <c r="J1864" s="2"/>
    </row>
    <row r="1865">
      <c r="A1865" s="1" t="s">
        <v>2516</v>
      </c>
      <c r="B1865" s="3">
        <v>14.34</v>
      </c>
      <c r="C1865" s="3" t="s">
        <v>1496</v>
      </c>
      <c r="D1865" s="3" t="s">
        <v>26</v>
      </c>
      <c r="E1865" s="3">
        <v>311.2</v>
      </c>
      <c r="F1865" s="3">
        <v>2.41</v>
      </c>
      <c r="G1865" s="3">
        <v>308.0</v>
      </c>
      <c r="H1865" s="3">
        <v>9432.0</v>
      </c>
      <c r="I1865" s="2"/>
      <c r="J1865" s="2"/>
    </row>
    <row r="1866">
      <c r="A1866" s="1" t="s">
        <v>2517</v>
      </c>
      <c r="B1866" s="3">
        <v>13.61</v>
      </c>
      <c r="C1866" s="3" t="s">
        <v>2518</v>
      </c>
      <c r="D1866" s="3" t="s">
        <v>26</v>
      </c>
      <c r="E1866" s="3">
        <v>318.95</v>
      </c>
      <c r="F1866" s="3">
        <v>2.14</v>
      </c>
      <c r="G1866" s="3">
        <v>311.0</v>
      </c>
      <c r="H1866" s="3">
        <v>9433.0</v>
      </c>
      <c r="I1866" s="2"/>
      <c r="J1866" s="2"/>
    </row>
    <row r="1867">
      <c r="A1867" s="1" t="s">
        <v>2519</v>
      </c>
      <c r="B1867" s="3">
        <v>12.5</v>
      </c>
      <c r="C1867" s="3" t="s">
        <v>2520</v>
      </c>
      <c r="D1867" s="3" t="s">
        <v>26</v>
      </c>
      <c r="E1867" s="3">
        <v>305.4</v>
      </c>
      <c r="F1867" s="3">
        <v>1.93</v>
      </c>
      <c r="G1867" s="3">
        <v>318.0</v>
      </c>
      <c r="H1867" s="3">
        <v>9433.0</v>
      </c>
      <c r="I1867" s="2"/>
      <c r="J1867" s="2"/>
    </row>
    <row r="1868">
      <c r="A1868" s="1" t="s">
        <v>2521</v>
      </c>
      <c r="B1868" s="3">
        <v>11.26</v>
      </c>
      <c r="C1868" s="3" t="s">
        <v>2481</v>
      </c>
      <c r="D1868" s="3" t="s">
        <v>26</v>
      </c>
      <c r="E1868" s="3">
        <v>292.15</v>
      </c>
      <c r="F1868" s="3">
        <v>1.93</v>
      </c>
      <c r="G1868" s="3">
        <v>335.0</v>
      </c>
      <c r="H1868" s="3">
        <v>9432.0</v>
      </c>
      <c r="I1868" s="2"/>
      <c r="J1868" s="2"/>
    </row>
    <row r="1869">
      <c r="A1869" s="1" t="s">
        <v>2522</v>
      </c>
      <c r="B1869" s="3">
        <v>10.11</v>
      </c>
      <c r="C1869" s="3" t="s">
        <v>1560</v>
      </c>
      <c r="D1869" s="3" t="s">
        <v>26</v>
      </c>
      <c r="E1869" s="3">
        <v>294.75</v>
      </c>
      <c r="F1869" s="3">
        <v>1.66</v>
      </c>
      <c r="G1869" s="3">
        <v>357.0</v>
      </c>
      <c r="H1869" s="3">
        <v>9429.0</v>
      </c>
      <c r="I1869" s="2"/>
      <c r="J1869" s="2"/>
    </row>
    <row r="1870">
      <c r="A1870" s="1" t="s">
        <v>2523</v>
      </c>
      <c r="B1870" s="3">
        <v>9.12</v>
      </c>
      <c r="C1870" s="3" t="s">
        <v>875</v>
      </c>
      <c r="D1870" s="3" t="s">
        <v>26</v>
      </c>
      <c r="E1870" s="3">
        <v>292.4</v>
      </c>
      <c r="F1870" s="3">
        <v>1.66</v>
      </c>
      <c r="G1870" s="3">
        <v>21.0</v>
      </c>
      <c r="H1870" s="3">
        <v>9427.0</v>
      </c>
      <c r="I1870" s="2"/>
      <c r="J1870" s="2"/>
    </row>
    <row r="1871">
      <c r="A1871" s="1" t="s">
        <v>2524</v>
      </c>
      <c r="B1871" s="3">
        <v>8.49</v>
      </c>
      <c r="C1871" s="3" t="s">
        <v>1817</v>
      </c>
      <c r="D1871" s="3" t="s">
        <v>26</v>
      </c>
      <c r="E1871" s="3">
        <v>289.5</v>
      </c>
      <c r="F1871" s="3">
        <v>1.86</v>
      </c>
      <c r="G1871" s="3">
        <v>4.0</v>
      </c>
      <c r="H1871" s="3">
        <v>9425.0</v>
      </c>
      <c r="I1871" s="2"/>
      <c r="J1871" s="2"/>
    </row>
    <row r="1872">
      <c r="A1872" s="1" t="s">
        <v>2525</v>
      </c>
      <c r="B1872" s="3">
        <v>8.13</v>
      </c>
      <c r="C1872" s="3" t="s">
        <v>2059</v>
      </c>
      <c r="D1872" s="3" t="s">
        <v>26</v>
      </c>
      <c r="E1872" s="3">
        <v>285.85</v>
      </c>
      <c r="F1872" s="3">
        <v>2.7</v>
      </c>
      <c r="G1872" s="3">
        <v>48.0</v>
      </c>
      <c r="H1872" s="3">
        <v>9428.0</v>
      </c>
      <c r="I1872" s="2"/>
      <c r="J1872" s="2"/>
    </row>
    <row r="1873">
      <c r="A1873" s="1" t="s">
        <v>2526</v>
      </c>
      <c r="B1873" s="3">
        <v>7.72</v>
      </c>
      <c r="C1873" s="3" t="s">
        <v>2527</v>
      </c>
      <c r="D1873" s="3" t="s">
        <v>26</v>
      </c>
      <c r="E1873" s="3">
        <v>28.4</v>
      </c>
      <c r="F1873" s="3">
        <v>2.14</v>
      </c>
      <c r="G1873" s="3">
        <v>53.0</v>
      </c>
      <c r="H1873" s="3">
        <v>9428.0</v>
      </c>
      <c r="I1873" s="2"/>
      <c r="J1873" s="2"/>
    </row>
    <row r="1874">
      <c r="A1874" s="1" t="s">
        <v>2528</v>
      </c>
      <c r="B1874" s="3">
        <v>8.53</v>
      </c>
      <c r="C1874" s="3">
        <v>66.25</v>
      </c>
      <c r="D1874" s="3">
        <v>111.0</v>
      </c>
      <c r="E1874" s="3">
        <v>435.54</v>
      </c>
      <c r="F1874" s="3">
        <v>46.0</v>
      </c>
      <c r="G1874" s="3">
        <v>288.15</v>
      </c>
      <c r="H1874" s="3">
        <v>2.28</v>
      </c>
      <c r="I1874" s="3">
        <v>74.0</v>
      </c>
      <c r="J1874" s="3">
        <v>9435.0</v>
      </c>
    </row>
    <row r="1875">
      <c r="A1875" s="1" t="s">
        <v>2529</v>
      </c>
      <c r="B1875" s="3">
        <v>11.32</v>
      </c>
      <c r="C1875" s="3">
        <v>57.4</v>
      </c>
      <c r="D1875" s="3">
        <v>315.0</v>
      </c>
      <c r="E1875" s="3">
        <v>665.41</v>
      </c>
      <c r="F1875" s="3">
        <v>88.0</v>
      </c>
      <c r="G1875" s="3">
        <v>281.0</v>
      </c>
      <c r="H1875" s="3">
        <v>2.7</v>
      </c>
      <c r="I1875" s="3">
        <v>78.0</v>
      </c>
      <c r="J1875" s="3">
        <v>9437.0</v>
      </c>
    </row>
    <row r="1876">
      <c r="A1876" s="1" t="s">
        <v>2530</v>
      </c>
      <c r="B1876" s="3">
        <v>14.53</v>
      </c>
      <c r="C1876" s="3">
        <v>44.75</v>
      </c>
      <c r="D1876" s="3">
        <v>353.0</v>
      </c>
      <c r="E1876" s="3">
        <v>206.13</v>
      </c>
      <c r="F1876" s="3">
        <v>248.0</v>
      </c>
      <c r="G1876" s="3">
        <v>285.25</v>
      </c>
      <c r="H1876" s="3">
        <v>2.55</v>
      </c>
      <c r="I1876" s="3">
        <v>9.0</v>
      </c>
      <c r="J1876" s="3">
        <v>9441.0</v>
      </c>
    </row>
    <row r="1877">
      <c r="A1877" s="1" t="s">
        <v>2531</v>
      </c>
      <c r="B1877" s="3">
        <v>16.86</v>
      </c>
      <c r="C1877" s="3">
        <v>39.15</v>
      </c>
      <c r="D1877" s="3">
        <v>454.0</v>
      </c>
      <c r="E1877" s="3">
        <v>205.45</v>
      </c>
      <c r="F1877" s="3">
        <v>322.0</v>
      </c>
      <c r="G1877" s="3">
        <v>287.6</v>
      </c>
      <c r="H1877" s="3">
        <v>2.48</v>
      </c>
      <c r="I1877" s="3">
        <v>96.0</v>
      </c>
      <c r="J1877" s="3">
        <v>9444.0</v>
      </c>
    </row>
    <row r="1878">
      <c r="A1878" s="1" t="s">
        <v>2532</v>
      </c>
      <c r="B1878" s="3">
        <v>18.46</v>
      </c>
      <c r="C1878" s="3">
        <v>36.7</v>
      </c>
      <c r="D1878" s="3">
        <v>571.0</v>
      </c>
      <c r="E1878" s="3">
        <v>291.21</v>
      </c>
      <c r="F1878" s="3">
        <v>358.0</v>
      </c>
      <c r="G1878" s="3">
        <v>303.5</v>
      </c>
      <c r="H1878" s="3">
        <v>2.28</v>
      </c>
      <c r="I1878" s="3">
        <v>105.0</v>
      </c>
      <c r="J1878" s="3">
        <v>9441.0</v>
      </c>
    </row>
    <row r="1879">
      <c r="A1879" s="1" t="s">
        <v>2533</v>
      </c>
      <c r="B1879" s="3">
        <v>19.57</v>
      </c>
      <c r="C1879" s="3">
        <v>34.3</v>
      </c>
      <c r="D1879" s="3">
        <v>797.0</v>
      </c>
      <c r="E1879" s="3">
        <v>799.9</v>
      </c>
      <c r="F1879" s="3">
        <v>181.0</v>
      </c>
      <c r="G1879" s="3">
        <v>308.1</v>
      </c>
      <c r="H1879" s="3">
        <v>1.93</v>
      </c>
      <c r="I1879" s="3">
        <v>109.0</v>
      </c>
      <c r="J1879" s="3">
        <v>9439.0</v>
      </c>
    </row>
    <row r="1880">
      <c r="A1880" s="1" t="s">
        <v>2534</v>
      </c>
      <c r="B1880" s="3">
        <v>20.54</v>
      </c>
      <c r="C1880" s="3">
        <v>33.15</v>
      </c>
      <c r="D1880" s="3">
        <v>723.0</v>
      </c>
      <c r="E1880" s="3">
        <v>612.54</v>
      </c>
      <c r="F1880" s="3">
        <v>26.0</v>
      </c>
      <c r="G1880" s="3">
        <v>32.85</v>
      </c>
      <c r="H1880" s="3">
        <v>1.79</v>
      </c>
      <c r="I1880" s="3">
        <v>11.0</v>
      </c>
      <c r="J1880" s="3">
        <v>943.0</v>
      </c>
    </row>
    <row r="1881">
      <c r="A1881" s="1" t="s">
        <v>2535</v>
      </c>
      <c r="B1881" s="3">
        <v>21.2</v>
      </c>
      <c r="C1881" s="3">
        <v>3.9</v>
      </c>
      <c r="D1881" s="3">
        <v>723.0</v>
      </c>
      <c r="E1881" s="3">
        <v>852.51</v>
      </c>
      <c r="F1881" s="3">
        <v>135.0</v>
      </c>
      <c r="G1881" s="3">
        <v>319.5</v>
      </c>
      <c r="H1881" s="3">
        <v>1.66</v>
      </c>
      <c r="I1881" s="3">
        <v>105.0</v>
      </c>
      <c r="J1881" s="3">
        <v>9423.0</v>
      </c>
    </row>
    <row r="1882">
      <c r="A1882" s="1" t="s">
        <v>2536</v>
      </c>
      <c r="B1882" s="3">
        <v>21.24</v>
      </c>
      <c r="C1882" s="3">
        <v>29.9</v>
      </c>
      <c r="D1882" s="3">
        <v>528.0</v>
      </c>
      <c r="E1882" s="3">
        <v>567.55</v>
      </c>
      <c r="F1882" s="3">
        <v>201.0</v>
      </c>
      <c r="G1882" s="3">
        <v>311.2</v>
      </c>
      <c r="H1882" s="3">
        <v>1.66</v>
      </c>
      <c r="I1882" s="3">
        <v>88.0</v>
      </c>
      <c r="J1882" s="3">
        <v>9418.0</v>
      </c>
    </row>
    <row r="1883">
      <c r="A1883" s="1" t="s">
        <v>2537</v>
      </c>
      <c r="B1883" s="3">
        <v>20.68</v>
      </c>
      <c r="C1883" s="3">
        <v>3.9</v>
      </c>
      <c r="D1883" s="3">
        <v>413.0</v>
      </c>
      <c r="E1883" s="3">
        <v>751.9</v>
      </c>
      <c r="F1883" s="3">
        <v>95.0</v>
      </c>
      <c r="G1883" s="3">
        <v>313.5</v>
      </c>
      <c r="H1883" s="3">
        <v>1.45</v>
      </c>
      <c r="I1883" s="3">
        <v>95.0</v>
      </c>
      <c r="J1883" s="3">
        <v>9412.0</v>
      </c>
    </row>
    <row r="1884">
      <c r="A1884" s="1" t="s">
        <v>2538</v>
      </c>
      <c r="B1884" s="3">
        <v>19.65</v>
      </c>
      <c r="C1884" s="3">
        <v>31.95</v>
      </c>
      <c r="D1884" s="3">
        <v>183.0</v>
      </c>
      <c r="E1884" s="3">
        <v>403.39</v>
      </c>
      <c r="F1884" s="3">
        <v>86.0</v>
      </c>
      <c r="G1884" s="3">
        <v>316.8</v>
      </c>
      <c r="H1884" s="3">
        <v>1.45</v>
      </c>
      <c r="I1884" s="3">
        <v>144.0</v>
      </c>
      <c r="J1884" s="3">
        <v>9414.0</v>
      </c>
    </row>
    <row r="1885">
      <c r="A1885" s="1" t="s">
        <v>2539</v>
      </c>
      <c r="B1885" s="3">
        <v>18.15</v>
      </c>
      <c r="C1885" s="3">
        <v>36.7</v>
      </c>
      <c r="D1885" s="3">
        <v>16.0</v>
      </c>
      <c r="E1885" s="3">
        <v>145.63</v>
      </c>
      <c r="F1885" s="3">
        <v>1.0</v>
      </c>
      <c r="G1885" s="3">
        <v>323.2</v>
      </c>
      <c r="H1885" s="3">
        <v>1.93</v>
      </c>
      <c r="I1885" s="3">
        <v>182.0</v>
      </c>
      <c r="J1885" s="3">
        <v>942.0</v>
      </c>
    </row>
    <row r="1886">
      <c r="A1886" s="1" t="s">
        <v>2540</v>
      </c>
      <c r="B1886" s="3">
        <v>16.39</v>
      </c>
      <c r="C1886" s="3" t="s">
        <v>2541</v>
      </c>
      <c r="D1886" s="3" t="s">
        <v>26</v>
      </c>
      <c r="E1886" s="3">
        <v>3.55</v>
      </c>
      <c r="F1886" s="3">
        <v>1.52</v>
      </c>
      <c r="G1886" s="3">
        <v>205.0</v>
      </c>
      <c r="H1886" s="3">
        <v>942.0</v>
      </c>
      <c r="I1886" s="2"/>
      <c r="J1886" s="2"/>
    </row>
    <row r="1887">
      <c r="A1887" s="1" t="s">
        <v>2542</v>
      </c>
      <c r="B1887" s="3">
        <v>14.2</v>
      </c>
      <c r="C1887" s="3" t="s">
        <v>2543</v>
      </c>
      <c r="D1887" s="3" t="s">
        <v>26</v>
      </c>
      <c r="E1887" s="3">
        <v>298.4</v>
      </c>
      <c r="F1887" s="3">
        <v>1.45</v>
      </c>
      <c r="G1887" s="3">
        <v>231.0</v>
      </c>
      <c r="H1887" s="3">
        <v>9428.0</v>
      </c>
      <c r="I1887" s="2"/>
      <c r="J1887" s="2"/>
    </row>
    <row r="1888">
      <c r="A1888" s="1" t="s">
        <v>2544</v>
      </c>
      <c r="B1888" s="3">
        <v>12.77</v>
      </c>
      <c r="C1888" s="3" t="s">
        <v>390</v>
      </c>
      <c r="D1888" s="3" t="s">
        <v>26</v>
      </c>
      <c r="E1888" s="3">
        <v>293.2</v>
      </c>
      <c r="F1888" s="3">
        <v>1.31</v>
      </c>
      <c r="G1888" s="3">
        <v>247.0</v>
      </c>
      <c r="H1888" s="3">
        <v>9429.0</v>
      </c>
      <c r="I1888" s="2"/>
      <c r="J1888" s="2"/>
    </row>
    <row r="1889">
      <c r="A1889" s="1" t="s">
        <v>2545</v>
      </c>
      <c r="B1889" s="3">
        <v>12.6</v>
      </c>
      <c r="C1889" s="3" t="s">
        <v>1850</v>
      </c>
      <c r="D1889" s="3" t="s">
        <v>26</v>
      </c>
      <c r="E1889" s="3">
        <v>286.4</v>
      </c>
      <c r="F1889" s="3">
        <v>1.24</v>
      </c>
      <c r="G1889" s="3">
        <v>27.0</v>
      </c>
      <c r="H1889" s="3">
        <v>9432.0</v>
      </c>
      <c r="I1889" s="2"/>
      <c r="J1889" s="2"/>
    </row>
    <row r="1890">
      <c r="A1890" s="1" t="s">
        <v>2546</v>
      </c>
      <c r="B1890" s="3">
        <v>10.58</v>
      </c>
      <c r="C1890" s="3" t="s">
        <v>2547</v>
      </c>
      <c r="D1890" s="3" t="s">
        <v>26</v>
      </c>
      <c r="E1890" s="3">
        <v>285.5</v>
      </c>
      <c r="F1890" s="3">
        <v>1.45</v>
      </c>
      <c r="G1890" s="3">
        <v>274.0</v>
      </c>
      <c r="H1890" s="3">
        <v>9432.0</v>
      </c>
      <c r="I1890" s="2"/>
      <c r="J1890" s="2"/>
    </row>
    <row r="1891">
      <c r="A1891" s="1" t="s">
        <v>2548</v>
      </c>
      <c r="B1891" s="3">
        <v>9.67</v>
      </c>
      <c r="C1891" s="3" t="s">
        <v>889</v>
      </c>
      <c r="D1891" s="3" t="s">
        <v>26</v>
      </c>
      <c r="E1891" s="3">
        <v>289.9</v>
      </c>
      <c r="F1891" s="3">
        <v>1.52</v>
      </c>
      <c r="G1891" s="3">
        <v>263.0</v>
      </c>
      <c r="H1891" s="3">
        <v>9428.0</v>
      </c>
      <c r="I1891" s="2"/>
      <c r="J1891" s="2"/>
    </row>
    <row r="1892">
      <c r="A1892" s="1" t="s">
        <v>2549</v>
      </c>
      <c r="B1892" s="3">
        <v>9.19</v>
      </c>
      <c r="C1892" s="3" t="s">
        <v>889</v>
      </c>
      <c r="D1892" s="3" t="s">
        <v>26</v>
      </c>
      <c r="E1892" s="3">
        <v>289.8</v>
      </c>
      <c r="F1892" s="3">
        <v>1.45</v>
      </c>
      <c r="G1892" s="3">
        <v>24.0</v>
      </c>
      <c r="H1892" s="3">
        <v>9425.0</v>
      </c>
      <c r="I1892" s="2"/>
      <c r="J1892" s="2"/>
    </row>
    <row r="1893">
      <c r="A1893" s="1" t="s">
        <v>2550</v>
      </c>
      <c r="B1893" s="3">
        <v>7.86</v>
      </c>
      <c r="C1893" s="3" t="s">
        <v>758</v>
      </c>
      <c r="D1893" s="3" t="s">
        <v>26</v>
      </c>
      <c r="E1893" s="3">
        <v>283.5</v>
      </c>
      <c r="F1893" s="3">
        <v>1.72</v>
      </c>
      <c r="G1893" s="3">
        <v>207.0</v>
      </c>
      <c r="H1893" s="3">
        <v>942.0</v>
      </c>
      <c r="I1893" s="2"/>
      <c r="J1893" s="2"/>
    </row>
    <row r="1894">
      <c r="A1894" s="1" t="s">
        <v>2551</v>
      </c>
      <c r="B1894" s="3">
        <v>7.35</v>
      </c>
      <c r="C1894" s="3" t="s">
        <v>761</v>
      </c>
      <c r="D1894" s="3" t="s">
        <v>26</v>
      </c>
      <c r="E1894" s="3">
        <v>284.1</v>
      </c>
      <c r="F1894" s="3">
        <v>1.72</v>
      </c>
      <c r="G1894" s="3">
        <v>195.0</v>
      </c>
      <c r="H1894" s="3">
        <v>9416.0</v>
      </c>
      <c r="I1894" s="2"/>
      <c r="J1894" s="2"/>
    </row>
    <row r="1895">
      <c r="A1895" s="1" t="s">
        <v>2552</v>
      </c>
      <c r="B1895" s="3">
        <v>7.6</v>
      </c>
      <c r="C1895" s="3" t="s">
        <v>1003</v>
      </c>
      <c r="D1895" s="3" t="s">
        <v>26</v>
      </c>
      <c r="E1895" s="3">
        <v>282.75</v>
      </c>
      <c r="F1895" s="3">
        <v>1.66</v>
      </c>
      <c r="G1895" s="3">
        <v>196.0</v>
      </c>
      <c r="H1895" s="3">
        <v>9415.0</v>
      </c>
      <c r="I1895" s="2"/>
      <c r="J1895" s="2"/>
    </row>
    <row r="1896">
      <c r="A1896" s="1" t="s">
        <v>2553</v>
      </c>
      <c r="B1896" s="3">
        <v>7.12</v>
      </c>
      <c r="C1896" s="3" t="s">
        <v>1003</v>
      </c>
      <c r="D1896" s="3" t="s">
        <v>26</v>
      </c>
      <c r="E1896" s="3">
        <v>286.5</v>
      </c>
      <c r="F1896" s="3">
        <v>1.45</v>
      </c>
      <c r="G1896" s="3">
        <v>204.0</v>
      </c>
      <c r="H1896" s="3">
        <v>9417.0</v>
      </c>
      <c r="I1896" s="2"/>
      <c r="J1896" s="2"/>
    </row>
    <row r="1897">
      <c r="A1897" s="1" t="s">
        <v>2554</v>
      </c>
      <c r="B1897" s="3">
        <v>6.85</v>
      </c>
      <c r="C1897" s="3" t="s">
        <v>761</v>
      </c>
      <c r="D1897" s="3" t="s">
        <v>26</v>
      </c>
      <c r="E1897" s="3">
        <v>284.65</v>
      </c>
      <c r="F1897" s="3">
        <v>1.45</v>
      </c>
      <c r="G1897" s="3">
        <v>216.0</v>
      </c>
      <c r="H1897" s="3">
        <v>9419.0</v>
      </c>
      <c r="I1897" s="2"/>
      <c r="J1897" s="2"/>
    </row>
    <row r="1898">
      <c r="A1898" s="1" t="s">
        <v>2555</v>
      </c>
      <c r="B1898" s="3">
        <v>8.9</v>
      </c>
      <c r="C1898" s="3">
        <v>92.45</v>
      </c>
      <c r="D1898" s="3">
        <v>97.0</v>
      </c>
      <c r="E1898" s="3">
        <v>245.8</v>
      </c>
      <c r="F1898" s="3">
        <v>59.0</v>
      </c>
      <c r="G1898" s="3" t="s">
        <v>2556</v>
      </c>
      <c r="H1898" s="3">
        <v>203.0</v>
      </c>
      <c r="I1898" s="3">
        <v>9425.0</v>
      </c>
      <c r="J1898" s="2"/>
    </row>
    <row r="1899">
      <c r="A1899" s="1" t="s">
        <v>2557</v>
      </c>
      <c r="B1899" s="3">
        <v>10.61</v>
      </c>
      <c r="C1899" s="3">
        <v>89.25</v>
      </c>
      <c r="D1899" s="3">
        <v>274.0</v>
      </c>
      <c r="E1899" s="3">
        <v>404.13</v>
      </c>
      <c r="F1899" s="3">
        <v>134.0</v>
      </c>
      <c r="G1899" s="3" t="s">
        <v>2460</v>
      </c>
      <c r="H1899" s="3">
        <v>221.0</v>
      </c>
      <c r="I1899" s="3">
        <v>9428.0</v>
      </c>
      <c r="J1899" s="2"/>
    </row>
    <row r="1900">
      <c r="A1900" s="1" t="s">
        <v>2558</v>
      </c>
      <c r="B1900" s="3">
        <v>13.62</v>
      </c>
      <c r="C1900" s="3">
        <v>72.2</v>
      </c>
      <c r="D1900" s="3">
        <v>498.0</v>
      </c>
      <c r="E1900" s="3">
        <v>721.6</v>
      </c>
      <c r="F1900" s="3">
        <v>127.0</v>
      </c>
      <c r="G1900" s="3">
        <v>287.95</v>
      </c>
      <c r="H1900" s="3">
        <v>1.52</v>
      </c>
      <c r="I1900" s="3">
        <v>255.0</v>
      </c>
      <c r="J1900" s="3">
        <v>9431.0</v>
      </c>
    </row>
    <row r="1901">
      <c r="A1901" s="1" t="s">
        <v>2559</v>
      </c>
      <c r="B1901" s="3">
        <v>15.47</v>
      </c>
      <c r="C1901" s="3">
        <v>65.5</v>
      </c>
      <c r="D1901" s="3">
        <v>673.0</v>
      </c>
      <c r="E1901" s="3">
        <v>844.86</v>
      </c>
      <c r="F1901" s="3">
        <v>126.0</v>
      </c>
      <c r="G1901" s="3">
        <v>294.55</v>
      </c>
      <c r="H1901" s="3">
        <v>1.52</v>
      </c>
      <c r="I1901" s="3">
        <v>269.0</v>
      </c>
      <c r="J1901" s="3">
        <v>9431.0</v>
      </c>
    </row>
    <row r="1902">
      <c r="A1902" s="1" t="s">
        <v>2560</v>
      </c>
      <c r="B1902" s="3">
        <v>16.99</v>
      </c>
      <c r="C1902" s="3">
        <v>58.7</v>
      </c>
      <c r="D1902" s="3">
        <v>795.0</v>
      </c>
      <c r="E1902" s="3">
        <v>921.4</v>
      </c>
      <c r="F1902" s="3">
        <v>117.0</v>
      </c>
      <c r="G1902" s="3">
        <v>304.8</v>
      </c>
      <c r="H1902" s="3">
        <v>1.45</v>
      </c>
      <c r="I1902" s="3">
        <v>274.0</v>
      </c>
      <c r="J1902" s="3">
        <v>943.0</v>
      </c>
    </row>
    <row r="1903">
      <c r="A1903" s="1" t="s">
        <v>2561</v>
      </c>
      <c r="B1903" s="3">
        <v>18.32</v>
      </c>
      <c r="C1903" s="3">
        <v>53.0</v>
      </c>
      <c r="D1903" s="3">
        <v>844.0</v>
      </c>
      <c r="E1903" s="3">
        <v>937.34</v>
      </c>
      <c r="F1903" s="3">
        <v>118.0</v>
      </c>
      <c r="G1903" s="3">
        <v>31.6</v>
      </c>
      <c r="H1903" s="3">
        <v>1.59</v>
      </c>
      <c r="I1903" s="3">
        <v>281.0</v>
      </c>
      <c r="J1903" s="3">
        <v>9426.0</v>
      </c>
    </row>
    <row r="1904">
      <c r="A1904" s="1" t="s">
        <v>2562</v>
      </c>
      <c r="B1904" s="3">
        <v>19.19</v>
      </c>
      <c r="C1904" s="3">
        <v>46.1</v>
      </c>
      <c r="D1904" s="3">
        <v>817.0</v>
      </c>
      <c r="E1904" s="3">
        <v>906.53</v>
      </c>
      <c r="F1904" s="3">
        <v>128.0</v>
      </c>
      <c r="G1904" s="3">
        <v>327.25</v>
      </c>
      <c r="H1904" s="3">
        <v>1.66</v>
      </c>
      <c r="I1904" s="3">
        <v>282.0</v>
      </c>
      <c r="J1904" s="3">
        <v>9421.0</v>
      </c>
    </row>
    <row r="1905">
      <c r="A1905" s="1" t="s">
        <v>2563</v>
      </c>
      <c r="B1905" s="3">
        <v>19.39</v>
      </c>
      <c r="C1905" s="3">
        <v>42.85</v>
      </c>
      <c r="D1905" s="3">
        <v>729.0</v>
      </c>
      <c r="E1905" s="3">
        <v>866.45</v>
      </c>
      <c r="F1905" s="3">
        <v>128.0</v>
      </c>
      <c r="G1905" s="3">
        <v>327.85</v>
      </c>
      <c r="H1905" s="3">
        <v>1.66</v>
      </c>
      <c r="I1905" s="3">
        <v>281.0</v>
      </c>
      <c r="J1905" s="3">
        <v>9412.0</v>
      </c>
    </row>
    <row r="1906">
      <c r="A1906" s="1" t="s">
        <v>2564</v>
      </c>
      <c r="B1906" s="3">
        <v>18.9</v>
      </c>
      <c r="C1906" s="3">
        <v>45.95</v>
      </c>
      <c r="D1906" s="3">
        <v>586.0</v>
      </c>
      <c r="E1906" s="3">
        <v>8.21</v>
      </c>
      <c r="F1906" s="3">
        <v>122.0</v>
      </c>
      <c r="G1906" s="3">
        <v>336.35</v>
      </c>
      <c r="H1906" s="3">
        <v>1.79</v>
      </c>
      <c r="I1906" s="3">
        <v>284.0</v>
      </c>
      <c r="J1906" s="3">
        <v>941.0</v>
      </c>
    </row>
    <row r="1907">
      <c r="A1907" s="1" t="s">
        <v>2565</v>
      </c>
      <c r="B1907" s="3">
        <v>18.93</v>
      </c>
      <c r="C1907" s="3">
        <v>45.95</v>
      </c>
      <c r="D1907" s="3">
        <v>37.0</v>
      </c>
      <c r="E1907" s="3">
        <v>525.29</v>
      </c>
      <c r="F1907" s="3">
        <v>146.0</v>
      </c>
      <c r="G1907" s="3">
        <v>316.8</v>
      </c>
      <c r="H1907" s="3">
        <v>2.21</v>
      </c>
      <c r="I1907" s="3">
        <v>294.0</v>
      </c>
      <c r="J1907" s="3">
        <v>9407.0</v>
      </c>
    </row>
    <row r="1908">
      <c r="A1908" s="1" t="s">
        <v>2566</v>
      </c>
      <c r="B1908" s="3">
        <v>16.69</v>
      </c>
      <c r="C1908" s="3">
        <v>56.6</v>
      </c>
      <c r="D1908" s="3">
        <v>172.0</v>
      </c>
      <c r="E1908" s="3">
        <v>311.68</v>
      </c>
      <c r="F1908" s="3">
        <v>96.0</v>
      </c>
      <c r="G1908" s="3">
        <v>327.25</v>
      </c>
      <c r="H1908" s="3">
        <v>2.41</v>
      </c>
      <c r="I1908" s="3">
        <v>303.0</v>
      </c>
      <c r="J1908" s="3">
        <v>9409.0</v>
      </c>
    </row>
    <row r="1909">
      <c r="A1909" s="1" t="s">
        <v>2567</v>
      </c>
      <c r="B1909" s="3">
        <v>15.28</v>
      </c>
      <c r="C1909" s="3">
        <v>67.45</v>
      </c>
      <c r="D1909" s="3">
        <v>18.0</v>
      </c>
      <c r="E1909" s="3">
        <v>157.25</v>
      </c>
      <c r="F1909" s="3">
        <v>11.0</v>
      </c>
      <c r="G1909" s="3">
        <v>334.0</v>
      </c>
      <c r="H1909" s="3">
        <v>1.59</v>
      </c>
      <c r="I1909" s="3">
        <v>272.0</v>
      </c>
      <c r="J1909" s="3">
        <v>9421.0</v>
      </c>
    </row>
    <row r="1910">
      <c r="A1910" s="1" t="s">
        <v>2568</v>
      </c>
      <c r="B1910" s="3">
        <v>13.71</v>
      </c>
      <c r="C1910" s="3" t="s">
        <v>2569</v>
      </c>
      <c r="D1910" s="3" t="s">
        <v>26</v>
      </c>
      <c r="E1910" s="3">
        <v>325.1</v>
      </c>
      <c r="F1910" s="3">
        <v>1.93</v>
      </c>
      <c r="G1910" s="3">
        <v>226.0</v>
      </c>
      <c r="H1910" s="3">
        <v>9423.0</v>
      </c>
      <c r="I1910" s="2"/>
      <c r="J1910" s="2"/>
    </row>
    <row r="1911">
      <c r="A1911" s="1" t="s">
        <v>2570</v>
      </c>
      <c r="B1911" s="3">
        <v>12.89</v>
      </c>
      <c r="C1911" s="3" t="s">
        <v>961</v>
      </c>
      <c r="D1911" s="3" t="s">
        <v>26</v>
      </c>
      <c r="E1911" s="3">
        <v>31.8</v>
      </c>
      <c r="F1911" s="3">
        <v>1.86</v>
      </c>
      <c r="G1911" s="3">
        <v>253.0</v>
      </c>
      <c r="H1911" s="3">
        <v>943.0</v>
      </c>
      <c r="I1911" s="2"/>
      <c r="J1911" s="2"/>
    </row>
    <row r="1912">
      <c r="A1912" s="1" t="s">
        <v>2571</v>
      </c>
      <c r="B1912" s="3">
        <v>12.8</v>
      </c>
      <c r="C1912" s="3" t="s">
        <v>2572</v>
      </c>
      <c r="D1912" s="3" t="s">
        <v>26</v>
      </c>
      <c r="E1912" s="3">
        <v>303.25</v>
      </c>
      <c r="F1912" s="3">
        <v>1.79</v>
      </c>
      <c r="G1912" s="3">
        <v>263.0</v>
      </c>
      <c r="H1912" s="3">
        <v>9436.0</v>
      </c>
      <c r="I1912" s="2"/>
      <c r="J1912" s="2"/>
    </row>
    <row r="1913">
      <c r="A1913" s="1" t="s">
        <v>2573</v>
      </c>
      <c r="B1913" s="3">
        <v>11.29</v>
      </c>
      <c r="C1913" s="3" t="s">
        <v>997</v>
      </c>
      <c r="D1913" s="3" t="s">
        <v>26</v>
      </c>
      <c r="E1913" s="3">
        <v>305.95</v>
      </c>
      <c r="F1913" s="3">
        <v>1.59</v>
      </c>
      <c r="G1913" s="3">
        <v>248.0</v>
      </c>
      <c r="H1913" s="3">
        <v>944.0</v>
      </c>
      <c r="I1913" s="2"/>
      <c r="J1913" s="2"/>
    </row>
    <row r="1914">
      <c r="A1914" s="1" t="s">
        <v>2574</v>
      </c>
      <c r="B1914" s="3">
        <v>10.51</v>
      </c>
      <c r="C1914" s="3" t="s">
        <v>164</v>
      </c>
      <c r="D1914" s="3" t="s">
        <v>26</v>
      </c>
      <c r="E1914" s="3">
        <v>302.65</v>
      </c>
      <c r="F1914" s="3">
        <v>1.72</v>
      </c>
      <c r="G1914" s="3">
        <v>22.0</v>
      </c>
      <c r="H1914" s="3">
        <v>9439.0</v>
      </c>
      <c r="I1914" s="2"/>
      <c r="J1914" s="2"/>
    </row>
    <row r="1915">
      <c r="A1915" s="1" t="s">
        <v>2575</v>
      </c>
      <c r="B1915" s="3">
        <v>9.99</v>
      </c>
      <c r="C1915" s="3" t="s">
        <v>755</v>
      </c>
      <c r="D1915" s="3" t="s">
        <v>26</v>
      </c>
      <c r="E1915" s="3">
        <v>298.5</v>
      </c>
      <c r="F1915" s="3">
        <v>1.93</v>
      </c>
      <c r="G1915" s="3">
        <v>22.0</v>
      </c>
      <c r="H1915" s="3">
        <v>9437.0</v>
      </c>
      <c r="I1915" s="2"/>
      <c r="J1915" s="2"/>
    </row>
    <row r="1916">
      <c r="A1916" s="1" t="s">
        <v>2576</v>
      </c>
      <c r="B1916" s="3">
        <v>9.49</v>
      </c>
      <c r="C1916" s="3" t="s">
        <v>789</v>
      </c>
      <c r="D1916" s="3" t="s">
        <v>26</v>
      </c>
      <c r="E1916" s="3">
        <v>287.5</v>
      </c>
      <c r="F1916" s="3">
        <v>1.86</v>
      </c>
      <c r="G1916" s="3">
        <v>23.0</v>
      </c>
      <c r="H1916" s="3">
        <v>9432.0</v>
      </c>
      <c r="I1916" s="2"/>
      <c r="J1916" s="2"/>
    </row>
    <row r="1917">
      <c r="A1917" s="1" t="s">
        <v>2577</v>
      </c>
      <c r="B1917" s="3">
        <v>9.18</v>
      </c>
      <c r="C1917" s="3" t="s">
        <v>789</v>
      </c>
      <c r="D1917" s="3" t="s">
        <v>26</v>
      </c>
      <c r="E1917" s="3">
        <v>291.65</v>
      </c>
      <c r="F1917" s="3">
        <v>1.86</v>
      </c>
      <c r="G1917" s="3">
        <v>239.0</v>
      </c>
      <c r="H1917" s="3">
        <v>9427.0</v>
      </c>
      <c r="I1917" s="2"/>
      <c r="J1917" s="2"/>
    </row>
    <row r="1918">
      <c r="A1918" s="1" t="s">
        <v>2578</v>
      </c>
      <c r="B1918" s="3">
        <v>8.96</v>
      </c>
      <c r="C1918" s="3" t="s">
        <v>789</v>
      </c>
      <c r="D1918" s="3" t="s">
        <v>26</v>
      </c>
      <c r="E1918" s="3">
        <v>292.4</v>
      </c>
      <c r="F1918" s="3">
        <v>1.86</v>
      </c>
      <c r="G1918" s="3">
        <v>238.0</v>
      </c>
      <c r="H1918" s="3">
        <v>9426.0</v>
      </c>
      <c r="I1918" s="2"/>
      <c r="J1918" s="2"/>
    </row>
    <row r="1919">
      <c r="A1919" s="1" t="s">
        <v>2579</v>
      </c>
      <c r="B1919" s="3">
        <v>8.71</v>
      </c>
      <c r="C1919" s="3" t="s">
        <v>789</v>
      </c>
      <c r="D1919" s="3" t="s">
        <v>26</v>
      </c>
      <c r="E1919" s="3">
        <v>288.75</v>
      </c>
      <c r="F1919" s="3">
        <v>1.93</v>
      </c>
      <c r="G1919" s="3">
        <v>229.0</v>
      </c>
      <c r="H1919" s="3">
        <v>9426.0</v>
      </c>
      <c r="I1919" s="2"/>
      <c r="J1919" s="2"/>
    </row>
    <row r="1920">
      <c r="A1920" s="1" t="s">
        <v>2580</v>
      </c>
      <c r="B1920" s="3">
        <v>8.75</v>
      </c>
      <c r="C1920" s="3" t="s">
        <v>789</v>
      </c>
      <c r="D1920" s="3" t="s">
        <v>26</v>
      </c>
      <c r="E1920" s="3">
        <v>298.8</v>
      </c>
      <c r="F1920" s="3">
        <v>2.0</v>
      </c>
      <c r="G1920" s="3">
        <v>224.0</v>
      </c>
      <c r="H1920" s="3">
        <v>9427.0</v>
      </c>
      <c r="I1920" s="2"/>
      <c r="J1920" s="2"/>
    </row>
    <row r="1921">
      <c r="A1921" s="1" t="s">
        <v>2581</v>
      </c>
      <c r="B1921" s="3">
        <v>8.92</v>
      </c>
      <c r="C1921" s="3" t="s">
        <v>789</v>
      </c>
      <c r="D1921" s="3" t="s">
        <v>26</v>
      </c>
      <c r="E1921" s="3">
        <v>31.6</v>
      </c>
      <c r="F1921" s="3">
        <v>1.93</v>
      </c>
      <c r="G1921" s="3">
        <v>225.0</v>
      </c>
      <c r="H1921" s="3">
        <v>9429.0</v>
      </c>
      <c r="I1921" s="2"/>
      <c r="J1921" s="2"/>
    </row>
    <row r="1922">
      <c r="A1922" s="1" t="s">
        <v>2582</v>
      </c>
      <c r="B1922" s="3">
        <v>8.63</v>
      </c>
      <c r="C1922" s="3">
        <v>92.45</v>
      </c>
      <c r="D1922" s="3">
        <v>12.0</v>
      </c>
      <c r="E1922" s="3">
        <v>437.61</v>
      </c>
      <c r="F1922" s="3">
        <v>5.0</v>
      </c>
      <c r="G1922" s="3">
        <v>303.85</v>
      </c>
      <c r="H1922" s="3">
        <v>1.66</v>
      </c>
      <c r="I1922" s="3">
        <v>219.0</v>
      </c>
      <c r="J1922" s="3">
        <v>9438.0</v>
      </c>
    </row>
    <row r="1923">
      <c r="A1923" s="1" t="s">
        <v>2583</v>
      </c>
      <c r="B1923" s="3">
        <v>10.37</v>
      </c>
      <c r="C1923" s="3">
        <v>95.9</v>
      </c>
      <c r="D1923" s="3">
        <v>3.0</v>
      </c>
      <c r="E1923" s="3">
        <v>528.87</v>
      </c>
      <c r="F1923" s="3">
        <v>114.0</v>
      </c>
      <c r="G1923" s="3">
        <v>306.35</v>
      </c>
      <c r="H1923" s="3">
        <v>1.72</v>
      </c>
      <c r="I1923" s="3">
        <v>224.0</v>
      </c>
      <c r="J1923" s="3">
        <v>9443.0</v>
      </c>
    </row>
    <row r="1924">
      <c r="A1924" s="1" t="s">
        <v>2584</v>
      </c>
      <c r="B1924" s="3">
        <v>12.15</v>
      </c>
      <c r="C1924" s="3">
        <v>83.15</v>
      </c>
      <c r="D1924" s="3">
        <v>464.0</v>
      </c>
      <c r="E1924" s="3">
        <v>546.53</v>
      </c>
      <c r="F1924" s="3">
        <v>18.0</v>
      </c>
      <c r="G1924" s="3">
        <v>311.95</v>
      </c>
      <c r="H1924" s="3">
        <v>2.97</v>
      </c>
      <c r="I1924" s="3">
        <v>247.0</v>
      </c>
      <c r="J1924" s="3">
        <v>9445.0</v>
      </c>
    </row>
    <row r="1925">
      <c r="A1925" s="1" t="s">
        <v>2585</v>
      </c>
      <c r="B1925" s="3">
        <v>13.84</v>
      </c>
      <c r="C1925" s="3">
        <v>74.85</v>
      </c>
      <c r="D1925" s="3">
        <v>504.0</v>
      </c>
      <c r="E1925" s="3">
        <v>298.92</v>
      </c>
      <c r="F1925" s="3">
        <v>309.0</v>
      </c>
      <c r="G1925" s="3">
        <v>33.35</v>
      </c>
      <c r="H1925" s="3">
        <v>2.9</v>
      </c>
      <c r="I1925" s="3">
        <v>26.0</v>
      </c>
      <c r="J1925" s="3">
        <v>945.0</v>
      </c>
    </row>
    <row r="1926">
      <c r="A1926" s="1" t="s">
        <v>2586</v>
      </c>
      <c r="B1926" s="3">
        <v>15.4</v>
      </c>
      <c r="C1926" s="3">
        <v>72.4</v>
      </c>
      <c r="D1926" s="3">
        <v>749.0</v>
      </c>
      <c r="E1926" s="3">
        <v>762.7</v>
      </c>
      <c r="F1926" s="3">
        <v>184.0</v>
      </c>
      <c r="G1926" s="3">
        <v>335.4</v>
      </c>
      <c r="H1926" s="3">
        <v>2.62</v>
      </c>
      <c r="I1926" s="3">
        <v>259.0</v>
      </c>
      <c r="J1926" s="3">
        <v>9447.0</v>
      </c>
    </row>
    <row r="1927">
      <c r="A1927" s="1" t="s">
        <v>2587</v>
      </c>
      <c r="B1927" s="3">
        <v>16.31</v>
      </c>
      <c r="C1927" s="3">
        <v>65.25</v>
      </c>
      <c r="D1927" s="3">
        <v>812.0</v>
      </c>
      <c r="E1927" s="3">
        <v>838.33</v>
      </c>
      <c r="F1927" s="3">
        <v>159.0</v>
      </c>
      <c r="G1927" s="3">
        <v>339.5</v>
      </c>
      <c r="H1927" s="3">
        <v>2.55</v>
      </c>
      <c r="I1927" s="3">
        <v>255.0</v>
      </c>
      <c r="J1927" s="3">
        <v>9441.0</v>
      </c>
    </row>
    <row r="1928">
      <c r="A1928" s="1" t="s">
        <v>2588</v>
      </c>
      <c r="B1928" s="3">
        <v>17.27</v>
      </c>
      <c r="C1928" s="3">
        <v>58.8</v>
      </c>
      <c r="D1928" s="3">
        <v>556.0</v>
      </c>
      <c r="E1928" s="3">
        <v>222.47</v>
      </c>
      <c r="F1928" s="3">
        <v>386.0</v>
      </c>
      <c r="G1928" s="3">
        <v>341.75</v>
      </c>
      <c r="H1928" s="3">
        <v>2.69</v>
      </c>
      <c r="I1928" s="3">
        <v>253.0</v>
      </c>
      <c r="J1928" s="3">
        <v>9435.0</v>
      </c>
    </row>
    <row r="1929">
      <c r="A1929" s="1" t="s">
        <v>2589</v>
      </c>
      <c r="B1929" s="3">
        <v>17.58</v>
      </c>
      <c r="C1929" s="3">
        <v>54.85</v>
      </c>
      <c r="D1929" s="3">
        <v>631.0</v>
      </c>
      <c r="E1929" s="3">
        <v>527.59</v>
      </c>
      <c r="F1929" s="3">
        <v>263.0</v>
      </c>
      <c r="G1929" s="3">
        <v>328.8</v>
      </c>
      <c r="H1929" s="3">
        <v>3.3</v>
      </c>
      <c r="I1929" s="3">
        <v>249.0</v>
      </c>
      <c r="J1929" s="3">
        <v>9424.0</v>
      </c>
    </row>
    <row r="1930">
      <c r="A1930" s="1" t="s">
        <v>2590</v>
      </c>
      <c r="B1930" s="3">
        <v>17.82</v>
      </c>
      <c r="C1930" s="3">
        <v>52.9</v>
      </c>
      <c r="D1930" s="3">
        <v>555.0</v>
      </c>
      <c r="E1930" s="3">
        <v>659.82</v>
      </c>
      <c r="F1930" s="3">
        <v>17.0</v>
      </c>
      <c r="G1930" s="3">
        <v>335.2</v>
      </c>
      <c r="H1930" s="3">
        <v>3.31</v>
      </c>
      <c r="I1930" s="3">
        <v>25.0</v>
      </c>
      <c r="J1930" s="3">
        <v>9418.0</v>
      </c>
    </row>
    <row r="1931">
      <c r="A1931" s="1" t="s">
        <v>2591</v>
      </c>
      <c r="B1931" s="3">
        <v>17.73</v>
      </c>
      <c r="C1931" s="3">
        <v>51.0</v>
      </c>
      <c r="D1931" s="3">
        <v>301.0</v>
      </c>
      <c r="E1931" s="3">
        <v>239.59</v>
      </c>
      <c r="F1931" s="3">
        <v>198.0</v>
      </c>
      <c r="G1931" s="3">
        <v>328.8</v>
      </c>
      <c r="H1931" s="3">
        <v>3.52</v>
      </c>
      <c r="I1931" s="3">
        <v>253.0</v>
      </c>
      <c r="J1931" s="3">
        <v>9414.0</v>
      </c>
    </row>
    <row r="1932">
      <c r="A1932" s="1" t="s">
        <v>2592</v>
      </c>
      <c r="B1932" s="3">
        <v>17.19</v>
      </c>
      <c r="C1932" s="3">
        <v>49.5</v>
      </c>
      <c r="D1932" s="3">
        <v>128.0</v>
      </c>
      <c r="E1932" s="3">
        <v>93.5</v>
      </c>
      <c r="F1932" s="3">
        <v>105.0</v>
      </c>
      <c r="G1932" s="3">
        <v>336.75</v>
      </c>
      <c r="H1932" s="3">
        <v>3.45</v>
      </c>
      <c r="I1932" s="3">
        <v>255.0</v>
      </c>
      <c r="J1932" s="3">
        <v>9414.0</v>
      </c>
    </row>
    <row r="1933">
      <c r="A1933" s="1" t="s">
        <v>2593</v>
      </c>
      <c r="B1933" s="3">
        <v>16.5</v>
      </c>
      <c r="C1933" s="3">
        <v>5.6</v>
      </c>
      <c r="D1933" s="3" t="s">
        <v>739</v>
      </c>
      <c r="E1933" s="3">
        <v>8.0</v>
      </c>
      <c r="F1933" s="3">
        <v>33.75</v>
      </c>
      <c r="G1933" s="3">
        <v>2.69</v>
      </c>
      <c r="H1933" s="3">
        <v>258.0</v>
      </c>
      <c r="I1933" s="3">
        <v>9414.0</v>
      </c>
      <c r="J1933" s="2"/>
    </row>
    <row r="1934">
      <c r="A1934" s="1" t="s">
        <v>2594</v>
      </c>
      <c r="B1934" s="3">
        <v>15.9</v>
      </c>
      <c r="C1934" s="3" t="s">
        <v>2595</v>
      </c>
      <c r="D1934" s="3" t="s">
        <v>26</v>
      </c>
      <c r="E1934" s="3">
        <v>33.55</v>
      </c>
      <c r="F1934" s="3">
        <v>2.14</v>
      </c>
      <c r="G1934" s="3">
        <v>247.0</v>
      </c>
      <c r="H1934" s="3">
        <v>942.0</v>
      </c>
      <c r="I1934" s="2"/>
      <c r="J1934" s="2"/>
    </row>
    <row r="1935">
      <c r="A1935" s="1" t="s">
        <v>2596</v>
      </c>
      <c r="B1935" s="3">
        <v>14.28</v>
      </c>
      <c r="C1935" s="3" t="s">
        <v>534</v>
      </c>
      <c r="D1935" s="3" t="s">
        <v>26</v>
      </c>
      <c r="E1935" s="3">
        <v>337.3</v>
      </c>
      <c r="F1935" s="3">
        <v>1.72</v>
      </c>
      <c r="G1935" s="3">
        <v>236.0</v>
      </c>
      <c r="H1935" s="3">
        <v>9422.0</v>
      </c>
      <c r="I1935" s="2"/>
      <c r="J1935" s="2"/>
    </row>
    <row r="1936">
      <c r="A1936" s="1" t="s">
        <v>2597</v>
      </c>
      <c r="B1936" s="3">
        <v>13.42</v>
      </c>
      <c r="C1936" s="3" t="s">
        <v>235</v>
      </c>
      <c r="D1936" s="3" t="s">
        <v>26</v>
      </c>
      <c r="E1936" s="3">
        <v>33.75</v>
      </c>
      <c r="F1936" s="3">
        <v>1.72</v>
      </c>
      <c r="G1936" s="3">
        <v>233.0</v>
      </c>
      <c r="H1936" s="3">
        <v>9425.0</v>
      </c>
      <c r="I1936" s="2"/>
      <c r="J1936" s="2"/>
    </row>
    <row r="1937">
      <c r="A1937" s="1" t="s">
        <v>2598</v>
      </c>
      <c r="B1937" s="3">
        <v>12.32</v>
      </c>
      <c r="C1937" s="3" t="s">
        <v>1850</v>
      </c>
      <c r="D1937" s="3" t="s">
        <v>26</v>
      </c>
      <c r="E1937" s="3">
        <v>306.55</v>
      </c>
      <c r="F1937" s="3">
        <v>1.86</v>
      </c>
      <c r="G1937" s="3">
        <v>235.0</v>
      </c>
      <c r="H1937" s="3">
        <v>9426.0</v>
      </c>
      <c r="I1937" s="2"/>
      <c r="J1937" s="2"/>
    </row>
    <row r="1938">
      <c r="A1938" s="1" t="s">
        <v>2599</v>
      </c>
      <c r="B1938" s="3">
        <v>11.47</v>
      </c>
      <c r="C1938" s="3" t="s">
        <v>2600</v>
      </c>
      <c r="D1938" s="3" t="s">
        <v>26</v>
      </c>
      <c r="E1938" s="3">
        <v>303.5</v>
      </c>
      <c r="F1938" s="3">
        <v>1.93</v>
      </c>
      <c r="G1938" s="3">
        <v>238.0</v>
      </c>
      <c r="H1938" s="3">
        <v>9423.0</v>
      </c>
      <c r="I1938" s="2"/>
      <c r="J1938" s="2"/>
    </row>
    <row r="1939">
      <c r="A1939" s="1" t="s">
        <v>2601</v>
      </c>
      <c r="B1939" s="3">
        <v>10.74</v>
      </c>
      <c r="C1939" s="3" t="s">
        <v>1119</v>
      </c>
      <c r="D1939" s="3" t="s">
        <v>26</v>
      </c>
      <c r="E1939" s="3">
        <v>296.5</v>
      </c>
      <c r="F1939" s="3">
        <v>2.7</v>
      </c>
      <c r="G1939" s="3">
        <v>242.0</v>
      </c>
      <c r="H1939" s="3">
        <v>9419.0</v>
      </c>
      <c r="I1939" s="2"/>
      <c r="J1939" s="2"/>
    </row>
    <row r="1940">
      <c r="A1940" s="1" t="s">
        <v>2602</v>
      </c>
      <c r="B1940" s="3">
        <v>10.22</v>
      </c>
      <c r="C1940" s="3" t="s">
        <v>2603</v>
      </c>
      <c r="D1940" s="3" t="s">
        <v>26</v>
      </c>
      <c r="E1940" s="3">
        <v>295.25</v>
      </c>
      <c r="F1940" s="3">
        <v>2.14</v>
      </c>
      <c r="G1940" s="3">
        <v>246.0</v>
      </c>
      <c r="H1940" s="3">
        <v>9413.0</v>
      </c>
      <c r="I1940" s="2"/>
      <c r="J1940" s="2"/>
    </row>
    <row r="1941">
      <c r="A1941" s="1" t="s">
        <v>2604</v>
      </c>
      <c r="B1941" s="3">
        <v>9.72</v>
      </c>
      <c r="C1941" s="3" t="s">
        <v>1558</v>
      </c>
      <c r="D1941" s="3" t="s">
        <v>26</v>
      </c>
      <c r="E1941" s="3">
        <v>29.3</v>
      </c>
      <c r="F1941" s="3">
        <v>2.21</v>
      </c>
      <c r="G1941" s="3">
        <v>247.0</v>
      </c>
      <c r="H1941" s="3">
        <v>9408.0</v>
      </c>
      <c r="I1941" s="2"/>
      <c r="J1941" s="2"/>
    </row>
    <row r="1942">
      <c r="A1942" s="1" t="s">
        <v>2605</v>
      </c>
      <c r="B1942" s="3">
        <v>9.23</v>
      </c>
      <c r="C1942" s="3" t="s">
        <v>1558</v>
      </c>
      <c r="D1942" s="3" t="s">
        <v>26</v>
      </c>
      <c r="E1942" s="3">
        <v>288.55</v>
      </c>
      <c r="F1942" s="3">
        <v>2.14</v>
      </c>
      <c r="G1942" s="3">
        <v>247.0</v>
      </c>
      <c r="H1942" s="3">
        <v>9403.0</v>
      </c>
      <c r="I1942" s="2"/>
      <c r="J1942" s="2"/>
    </row>
    <row r="1943">
      <c r="A1943" s="1" t="s">
        <v>2606</v>
      </c>
      <c r="B1943" s="3">
        <v>8.82</v>
      </c>
      <c r="C1943" s="3" t="s">
        <v>1051</v>
      </c>
      <c r="D1943" s="3" t="s">
        <v>26</v>
      </c>
      <c r="E1943" s="3">
        <v>29.5</v>
      </c>
      <c r="F1943" s="3">
        <v>2.0</v>
      </c>
      <c r="G1943" s="3">
        <v>241.0</v>
      </c>
      <c r="H1943" s="3">
        <v>9397.0</v>
      </c>
      <c r="I1943" s="2"/>
      <c r="J1943" s="2"/>
    </row>
    <row r="1944">
      <c r="A1944" s="1" t="s">
        <v>2607</v>
      </c>
      <c r="B1944" s="3">
        <v>8.52</v>
      </c>
      <c r="C1944" s="3" t="s">
        <v>878</v>
      </c>
      <c r="D1944" s="3" t="s">
        <v>26</v>
      </c>
      <c r="E1944" s="3">
        <v>293.4</v>
      </c>
      <c r="F1944" s="3">
        <v>2.0</v>
      </c>
      <c r="G1944" s="3">
        <v>234.0</v>
      </c>
      <c r="H1944" s="3">
        <v>9395.0</v>
      </c>
      <c r="I1944" s="2"/>
      <c r="J1944" s="2"/>
    </row>
    <row r="1945">
      <c r="A1945" s="1" t="s">
        <v>2608</v>
      </c>
      <c r="B1945" s="3">
        <v>8.72</v>
      </c>
      <c r="C1945" s="3" t="s">
        <v>878</v>
      </c>
      <c r="D1945" s="3" t="s">
        <v>26</v>
      </c>
      <c r="E1945" s="3">
        <v>314.85</v>
      </c>
      <c r="F1945" s="3">
        <v>2.0</v>
      </c>
      <c r="G1945" s="3">
        <v>232.0</v>
      </c>
      <c r="H1945" s="3">
        <v>9392.0</v>
      </c>
      <c r="I1945" s="2"/>
      <c r="J1945" s="2"/>
    </row>
    <row r="1946">
      <c r="A1946" s="1" t="s">
        <v>2609</v>
      </c>
      <c r="B1946" s="3">
        <v>9.42</v>
      </c>
      <c r="C1946" s="3">
        <v>79.9</v>
      </c>
      <c r="D1946" s="3">
        <v>58.0</v>
      </c>
      <c r="E1946" s="3">
        <v>18.15</v>
      </c>
      <c r="F1946" s="3">
        <v>55.0</v>
      </c>
      <c r="G1946" s="3">
        <v>322.8</v>
      </c>
      <c r="H1946" s="3">
        <v>2.14</v>
      </c>
      <c r="I1946" s="3">
        <v>232.0</v>
      </c>
      <c r="J1946" s="3">
        <v>9401.0</v>
      </c>
    </row>
    <row r="1947">
      <c r="A1947" s="1" t="s">
        <v>2610</v>
      </c>
      <c r="B1947" s="3">
        <v>10.21</v>
      </c>
      <c r="C1947" s="3">
        <v>79.95</v>
      </c>
      <c r="D1947" s="3" t="s">
        <v>1915</v>
      </c>
      <c r="E1947" s="3">
        <v>61.0</v>
      </c>
      <c r="F1947" s="3">
        <v>335.55</v>
      </c>
      <c r="G1947" s="3">
        <v>2.41</v>
      </c>
      <c r="H1947" s="3">
        <v>227.0</v>
      </c>
      <c r="I1947" s="3">
        <v>9403.0</v>
      </c>
      <c r="J1947" s="2"/>
    </row>
    <row r="1948">
      <c r="A1948" s="1" t="s">
        <v>2611</v>
      </c>
      <c r="B1948" s="3">
        <v>10.9</v>
      </c>
      <c r="C1948" s="3">
        <v>83.0</v>
      </c>
      <c r="D1948" s="3" t="s">
        <v>2612</v>
      </c>
      <c r="E1948" s="3">
        <v>116.0</v>
      </c>
      <c r="F1948" s="3">
        <v>344.85</v>
      </c>
      <c r="G1948" s="3">
        <v>3.3</v>
      </c>
      <c r="H1948" s="3">
        <v>227.0</v>
      </c>
      <c r="I1948" s="3">
        <v>9405.0</v>
      </c>
      <c r="J1948" s="2"/>
    </row>
    <row r="1949">
      <c r="A1949" s="1" t="s">
        <v>2613</v>
      </c>
      <c r="B1949" s="3">
        <v>11.59</v>
      </c>
      <c r="C1949" s="3">
        <v>77.3</v>
      </c>
      <c r="D1949" s="3">
        <v>27.0</v>
      </c>
      <c r="E1949" s="3">
        <v>1.65</v>
      </c>
      <c r="F1949" s="3">
        <v>263.0</v>
      </c>
      <c r="G1949" s="3">
        <v>346.8</v>
      </c>
      <c r="H1949" s="3">
        <v>4.0</v>
      </c>
      <c r="I1949" s="3">
        <v>235.0</v>
      </c>
      <c r="J1949" s="3">
        <v>9406.0</v>
      </c>
    </row>
    <row r="1950">
      <c r="A1950" s="1" t="s">
        <v>2614</v>
      </c>
      <c r="B1950" s="3">
        <v>12.41</v>
      </c>
      <c r="C1950" s="3">
        <v>77.35</v>
      </c>
      <c r="D1950" s="3" t="s">
        <v>284</v>
      </c>
      <c r="E1950" s="3">
        <v>121.0</v>
      </c>
      <c r="F1950" s="3">
        <v>349.1</v>
      </c>
      <c r="G1950" s="3">
        <v>4.69</v>
      </c>
      <c r="H1950" s="3">
        <v>24.0</v>
      </c>
      <c r="I1950" s="3">
        <v>9402.0</v>
      </c>
      <c r="J1950" s="2"/>
    </row>
    <row r="1951">
      <c r="A1951" s="1" t="s">
        <v>2615</v>
      </c>
      <c r="B1951" s="3">
        <v>12.67</v>
      </c>
      <c r="C1951" s="3">
        <v>74.7</v>
      </c>
      <c r="D1951" s="3" t="s">
        <v>2616</v>
      </c>
      <c r="E1951" s="3">
        <v>248.0</v>
      </c>
      <c r="F1951" s="3">
        <v>35.1</v>
      </c>
      <c r="G1951" s="3">
        <v>4.83</v>
      </c>
      <c r="H1951" s="3">
        <v>246.0</v>
      </c>
      <c r="I1951" s="3">
        <v>9399.0</v>
      </c>
      <c r="J1951" s="2"/>
    </row>
    <row r="1952">
      <c r="A1952" s="1" t="s">
        <v>2617</v>
      </c>
      <c r="B1952" s="3">
        <v>12.26</v>
      </c>
      <c r="C1952" s="3">
        <v>8.2</v>
      </c>
      <c r="D1952" s="3">
        <v>666.0</v>
      </c>
      <c r="E1952" s="3">
        <v>428.25</v>
      </c>
      <c r="F1952" s="3">
        <v>337.0</v>
      </c>
      <c r="G1952" s="3">
        <v>365.75</v>
      </c>
      <c r="H1952" s="3">
        <v>4.48</v>
      </c>
      <c r="I1952" s="3">
        <v>255.0</v>
      </c>
      <c r="J1952" s="3">
        <v>9395.0</v>
      </c>
    </row>
    <row r="1953">
      <c r="A1953" s="1" t="s">
        <v>2618</v>
      </c>
      <c r="B1953" s="3">
        <v>12.51</v>
      </c>
      <c r="C1953" s="3">
        <v>8.2</v>
      </c>
      <c r="D1953" s="3">
        <v>646.0</v>
      </c>
      <c r="E1953" s="3">
        <v>547.53</v>
      </c>
      <c r="F1953" s="3">
        <v>262.0</v>
      </c>
      <c r="G1953" s="3">
        <v>362.3</v>
      </c>
      <c r="H1953" s="3">
        <v>4.9</v>
      </c>
      <c r="I1953" s="3">
        <v>259.0</v>
      </c>
      <c r="J1953" s="3">
        <v>939.0</v>
      </c>
    </row>
    <row r="1954">
      <c r="A1954" s="1" t="s">
        <v>2619</v>
      </c>
      <c r="B1954" s="3">
        <v>13.45</v>
      </c>
      <c r="C1954" s="3">
        <v>69.55</v>
      </c>
      <c r="D1954" s="3">
        <v>581.0</v>
      </c>
      <c r="E1954" s="3">
        <v>739.22</v>
      </c>
      <c r="F1954" s="3">
        <v>147.0</v>
      </c>
      <c r="G1954" s="3">
        <v>321.85</v>
      </c>
      <c r="H1954" s="3">
        <v>5.1</v>
      </c>
      <c r="I1954" s="3">
        <v>26.0</v>
      </c>
      <c r="J1954" s="3">
        <v>9387.0</v>
      </c>
    </row>
    <row r="1955">
      <c r="A1955" s="1" t="s">
        <v>2620</v>
      </c>
      <c r="B1955" s="3">
        <v>13.68</v>
      </c>
      <c r="C1955" s="3">
        <v>51.9</v>
      </c>
      <c r="D1955" s="3">
        <v>39.0</v>
      </c>
      <c r="E1955" s="3">
        <v>583.84</v>
      </c>
      <c r="F1955" s="3">
        <v>137.0</v>
      </c>
      <c r="G1955" s="3">
        <v>31.5</v>
      </c>
      <c r="H1955" s="3">
        <v>5.1</v>
      </c>
      <c r="I1955" s="3">
        <v>264.0</v>
      </c>
      <c r="J1955" s="3">
        <v>9386.0</v>
      </c>
    </row>
    <row r="1956">
      <c r="A1956" s="1" t="s">
        <v>2621</v>
      </c>
      <c r="B1956" s="3">
        <v>13.62</v>
      </c>
      <c r="C1956" s="3">
        <v>48.15</v>
      </c>
      <c r="D1956" s="3">
        <v>205.0</v>
      </c>
      <c r="E1956" s="3">
        <v>51.94</v>
      </c>
      <c r="F1956" s="3">
        <v>77.0</v>
      </c>
      <c r="G1956" s="3">
        <v>292.5</v>
      </c>
      <c r="H1956" s="3">
        <v>5.3</v>
      </c>
      <c r="I1956" s="3">
        <v>269.0</v>
      </c>
      <c r="J1956" s="3">
        <v>9386.0</v>
      </c>
    </row>
    <row r="1957">
      <c r="A1957" s="1" t="s">
        <v>2622</v>
      </c>
      <c r="B1957" s="3">
        <v>12.85</v>
      </c>
      <c r="C1957" s="3">
        <v>49.7</v>
      </c>
      <c r="D1957" s="3">
        <v>21.0</v>
      </c>
      <c r="E1957" s="3">
        <v>117.41</v>
      </c>
      <c r="F1957" s="3">
        <v>15.0</v>
      </c>
      <c r="G1957" s="3">
        <v>275.0</v>
      </c>
      <c r="H1957" s="3">
        <v>4.21</v>
      </c>
      <c r="I1957" s="3">
        <v>268.0</v>
      </c>
      <c r="J1957" s="3">
        <v>9389.0</v>
      </c>
    </row>
    <row r="1958">
      <c r="A1958" s="1" t="s">
        <v>2623</v>
      </c>
      <c r="B1958" s="3">
        <v>11.41</v>
      </c>
      <c r="C1958" s="3" t="s">
        <v>2624</v>
      </c>
      <c r="D1958" s="3" t="s">
        <v>26</v>
      </c>
      <c r="E1958" s="3">
        <v>27.75</v>
      </c>
      <c r="F1958" s="3">
        <v>3.72</v>
      </c>
      <c r="G1958" s="3">
        <v>263.0</v>
      </c>
      <c r="H1958" s="3">
        <v>9393.0</v>
      </c>
      <c r="I1958" s="2"/>
      <c r="J1958" s="2"/>
    </row>
    <row r="1959">
      <c r="A1959" s="1" t="s">
        <v>2625</v>
      </c>
      <c r="B1959" s="3">
        <v>10.52</v>
      </c>
      <c r="C1959" s="3" t="s">
        <v>2626</v>
      </c>
      <c r="D1959" s="3" t="s">
        <v>26</v>
      </c>
      <c r="E1959" s="3">
        <v>264.35</v>
      </c>
      <c r="F1959" s="3">
        <v>3.72</v>
      </c>
      <c r="G1959" s="3">
        <v>267.0</v>
      </c>
      <c r="H1959" s="3">
        <v>94.0</v>
      </c>
      <c r="I1959" s="2"/>
      <c r="J1959" s="2"/>
    </row>
    <row r="1960">
      <c r="A1960" s="1" t="s">
        <v>2627</v>
      </c>
      <c r="B1960" s="3">
        <v>9.72</v>
      </c>
      <c r="C1960" s="3" t="s">
        <v>1785</v>
      </c>
      <c r="D1960" s="3" t="s">
        <v>26</v>
      </c>
      <c r="E1960" s="3">
        <v>26.5</v>
      </c>
      <c r="F1960" s="3">
        <v>3.59</v>
      </c>
      <c r="G1960" s="3">
        <v>27.0</v>
      </c>
      <c r="H1960" s="3">
        <v>9405.0</v>
      </c>
      <c r="I1960" s="2"/>
      <c r="J1960" s="2"/>
    </row>
    <row r="1961">
      <c r="A1961" s="1" t="s">
        <v>2628</v>
      </c>
      <c r="B1961" s="3">
        <v>8.87</v>
      </c>
      <c r="C1961" s="3" t="s">
        <v>2629</v>
      </c>
      <c r="D1961" s="3" t="s">
        <v>26</v>
      </c>
      <c r="E1961" s="3">
        <v>257.75</v>
      </c>
      <c r="F1961" s="3">
        <v>3.45</v>
      </c>
      <c r="G1961" s="3">
        <v>27.0</v>
      </c>
      <c r="H1961" s="3">
        <v>9409.0</v>
      </c>
      <c r="I1961" s="2"/>
      <c r="J1961" s="2"/>
    </row>
    <row r="1962">
      <c r="A1962" s="1" t="s">
        <v>2630</v>
      </c>
      <c r="B1962" s="3">
        <v>8.7</v>
      </c>
      <c r="C1962" s="3" t="s">
        <v>1296</v>
      </c>
      <c r="D1962" s="3" t="s">
        <v>26</v>
      </c>
      <c r="E1962" s="3">
        <v>254.65</v>
      </c>
      <c r="F1962" s="3">
        <v>3.17</v>
      </c>
      <c r="G1962" s="3">
        <v>268.0</v>
      </c>
      <c r="H1962" s="3">
        <v>9411.0</v>
      </c>
      <c r="I1962" s="2"/>
      <c r="J1962" s="2"/>
    </row>
    <row r="1963">
      <c r="A1963" s="1" t="s">
        <v>2631</v>
      </c>
      <c r="B1963" s="3">
        <v>7.32</v>
      </c>
      <c r="C1963" s="3" t="s">
        <v>2632</v>
      </c>
      <c r="D1963" s="3" t="s">
        <v>26</v>
      </c>
      <c r="E1963" s="3">
        <v>251.4</v>
      </c>
      <c r="F1963" s="3">
        <v>2.97</v>
      </c>
      <c r="G1963" s="3">
        <v>266.0</v>
      </c>
      <c r="H1963" s="3">
        <v>9412.0</v>
      </c>
      <c r="I1963" s="2"/>
      <c r="J1963" s="2"/>
    </row>
    <row r="1964">
      <c r="A1964" s="1" t="s">
        <v>2633</v>
      </c>
      <c r="B1964" s="3">
        <v>6.59</v>
      </c>
      <c r="C1964" s="3" t="s">
        <v>2634</v>
      </c>
      <c r="D1964" s="3" t="s">
        <v>26</v>
      </c>
      <c r="E1964" s="3">
        <v>248.2</v>
      </c>
      <c r="F1964" s="3">
        <v>2.69</v>
      </c>
      <c r="G1964" s="3">
        <v>265.0</v>
      </c>
      <c r="H1964" s="3">
        <v>9412.0</v>
      </c>
      <c r="I1964" s="2"/>
      <c r="J1964" s="2"/>
    </row>
    <row r="1965">
      <c r="A1965" s="1" t="s">
        <v>2635</v>
      </c>
      <c r="B1965" s="3">
        <v>5.86</v>
      </c>
      <c r="C1965" s="3" t="s">
        <v>721</v>
      </c>
      <c r="D1965" s="3" t="s">
        <v>26</v>
      </c>
      <c r="E1965" s="3">
        <v>245.2</v>
      </c>
      <c r="F1965" s="3">
        <v>2.55</v>
      </c>
      <c r="G1965" s="3">
        <v>267.0</v>
      </c>
      <c r="H1965" s="3">
        <v>941.0</v>
      </c>
      <c r="I1965" s="2"/>
      <c r="J1965" s="2"/>
    </row>
    <row r="1966">
      <c r="A1966" s="1" t="s">
        <v>2636</v>
      </c>
      <c r="B1966" s="3">
        <v>5.21</v>
      </c>
      <c r="C1966" s="3" t="s">
        <v>2345</v>
      </c>
      <c r="D1966" s="3" t="s">
        <v>26</v>
      </c>
      <c r="E1966" s="3">
        <v>244.4</v>
      </c>
      <c r="F1966" s="3">
        <v>2.48</v>
      </c>
      <c r="G1966" s="3">
        <v>27.0</v>
      </c>
      <c r="H1966" s="3">
        <v>9406.0</v>
      </c>
      <c r="I1966" s="2"/>
      <c r="J1966" s="2"/>
    </row>
    <row r="1967">
      <c r="A1967" s="1" t="s">
        <v>2637</v>
      </c>
      <c r="B1967" s="3">
        <v>4.55</v>
      </c>
      <c r="C1967" s="3" t="s">
        <v>1755</v>
      </c>
      <c r="D1967" s="3" t="s">
        <v>26</v>
      </c>
      <c r="E1967" s="3">
        <v>24.35</v>
      </c>
      <c r="F1967" s="3">
        <v>2.41</v>
      </c>
      <c r="G1967" s="3">
        <v>276.0</v>
      </c>
      <c r="H1967" s="3">
        <v>9406.0</v>
      </c>
      <c r="I1967" s="2"/>
      <c r="J1967" s="2"/>
    </row>
    <row r="1968">
      <c r="A1968" s="1" t="s">
        <v>2638</v>
      </c>
      <c r="B1968" s="3">
        <v>3.96</v>
      </c>
      <c r="C1968" s="3" t="s">
        <v>1760</v>
      </c>
      <c r="D1968" s="3" t="s">
        <v>26</v>
      </c>
      <c r="E1968" s="3">
        <v>238.5</v>
      </c>
      <c r="F1968" s="3">
        <v>2.41</v>
      </c>
      <c r="G1968" s="3">
        <v>281.0</v>
      </c>
      <c r="H1968" s="3">
        <v>9409.0</v>
      </c>
      <c r="I1968" s="2"/>
      <c r="J1968" s="2"/>
    </row>
    <row r="1969">
      <c r="A1969" s="1" t="s">
        <v>2639</v>
      </c>
      <c r="B1969" s="3">
        <v>3.37</v>
      </c>
      <c r="C1969" s="3" t="s">
        <v>2376</v>
      </c>
      <c r="D1969" s="3" t="s">
        <v>26</v>
      </c>
      <c r="E1969" s="3">
        <v>236.1</v>
      </c>
      <c r="F1969" s="3">
        <v>2.7</v>
      </c>
      <c r="G1969" s="3">
        <v>286.0</v>
      </c>
      <c r="H1969" s="3">
        <v>9414.0</v>
      </c>
      <c r="I1969" s="2"/>
      <c r="J1969" s="2"/>
    </row>
    <row r="1970">
      <c r="A1970" s="1" t="s">
        <v>2640</v>
      </c>
      <c r="B1970" s="3">
        <v>3.21</v>
      </c>
      <c r="C1970" s="3">
        <v>82.2</v>
      </c>
      <c r="D1970" s="3">
        <v>118.0</v>
      </c>
      <c r="E1970" s="3">
        <v>31.54</v>
      </c>
      <c r="F1970" s="3">
        <v>65.0</v>
      </c>
      <c r="G1970" s="3">
        <v>248.1</v>
      </c>
      <c r="H1970" s="3">
        <v>1.52</v>
      </c>
      <c r="I1970" s="3">
        <v>298.0</v>
      </c>
      <c r="J1970" s="3">
        <v>9424.0</v>
      </c>
    </row>
    <row r="1971">
      <c r="A1971" s="1" t="s">
        <v>2641</v>
      </c>
      <c r="B1971" s="3">
        <v>4.95</v>
      </c>
      <c r="C1971" s="3">
        <v>68.1</v>
      </c>
      <c r="D1971" s="3">
        <v>28.0</v>
      </c>
      <c r="E1971" s="3">
        <v>336.84</v>
      </c>
      <c r="F1971" s="3">
        <v>158.0</v>
      </c>
      <c r="G1971" s="3">
        <v>247.15</v>
      </c>
      <c r="H1971" s="3">
        <v>1.45</v>
      </c>
      <c r="I1971" s="3">
        <v>312.0</v>
      </c>
      <c r="J1971" s="3">
        <v>943.0</v>
      </c>
    </row>
    <row r="1972">
      <c r="A1972" s="1" t="s">
        <v>2642</v>
      </c>
      <c r="B1972" s="3">
        <v>6.89</v>
      </c>
      <c r="C1972" s="3">
        <v>61.0</v>
      </c>
      <c r="D1972" s="3">
        <v>549.0</v>
      </c>
      <c r="E1972" s="3">
        <v>821.6</v>
      </c>
      <c r="F1972" s="3">
        <v>114.0</v>
      </c>
      <c r="G1972" s="3">
        <v>25.4</v>
      </c>
      <c r="H1972" s="3">
        <v>1.1</v>
      </c>
      <c r="I1972" s="3">
        <v>343.0</v>
      </c>
      <c r="J1972" s="3">
        <v>943.0</v>
      </c>
    </row>
    <row r="1973">
      <c r="A1973" s="1" t="s">
        <v>2643</v>
      </c>
      <c r="B1973" s="3">
        <v>8.98</v>
      </c>
      <c r="C1973" s="3">
        <v>5.7</v>
      </c>
      <c r="D1973" s="3">
        <v>714.0</v>
      </c>
      <c r="E1973" s="3">
        <v>888.11</v>
      </c>
      <c r="F1973" s="3">
        <v>126.0</v>
      </c>
      <c r="G1973" s="3">
        <v>248.3</v>
      </c>
      <c r="H1973" s="3">
        <v>1.24</v>
      </c>
      <c r="I1973" s="3">
        <v>8.0</v>
      </c>
      <c r="J1973" s="3">
        <v>9432.0</v>
      </c>
    </row>
    <row r="1974">
      <c r="A1974" s="1" t="s">
        <v>2644</v>
      </c>
      <c r="B1974" s="3">
        <v>10.77</v>
      </c>
      <c r="C1974" s="3">
        <v>43.8</v>
      </c>
      <c r="D1974" s="3">
        <v>821.0</v>
      </c>
      <c r="E1974" s="3">
        <v>911.99</v>
      </c>
      <c r="F1974" s="3">
        <v>137.0</v>
      </c>
      <c r="G1974" s="3">
        <v>252.15</v>
      </c>
      <c r="H1974" s="3">
        <v>1.86</v>
      </c>
      <c r="I1974" s="3">
        <v>355.0</v>
      </c>
      <c r="J1974" s="3">
        <v>9432.0</v>
      </c>
    </row>
    <row r="1975">
      <c r="A1975" s="1" t="s">
        <v>2645</v>
      </c>
      <c r="B1975" s="3">
        <v>12.14</v>
      </c>
      <c r="C1975" s="3">
        <v>37.9</v>
      </c>
      <c r="D1975" s="3">
        <v>874.0</v>
      </c>
      <c r="E1975" s="3">
        <v>938.29</v>
      </c>
      <c r="F1975" s="3">
        <v>135.0</v>
      </c>
      <c r="G1975" s="3">
        <v>255.45</v>
      </c>
      <c r="H1975" s="3">
        <v>2.7</v>
      </c>
      <c r="I1975" s="3">
        <v>347.0</v>
      </c>
      <c r="J1975" s="3">
        <v>9432.0</v>
      </c>
    </row>
    <row r="1976">
      <c r="A1976" s="1" t="s">
        <v>2646</v>
      </c>
      <c r="B1976" s="3">
        <v>13.18</v>
      </c>
      <c r="C1976" s="3">
        <v>33.95</v>
      </c>
      <c r="D1976" s="3">
        <v>854.0</v>
      </c>
      <c r="E1976" s="3">
        <v>932.29</v>
      </c>
      <c r="F1976" s="3">
        <v>134.0</v>
      </c>
      <c r="G1976" s="3">
        <v>257.6</v>
      </c>
      <c r="H1976" s="3">
        <v>2.0</v>
      </c>
      <c r="I1976" s="3">
        <v>345.0</v>
      </c>
      <c r="J1976" s="3">
        <v>9426.0</v>
      </c>
    </row>
    <row r="1977">
      <c r="A1977" s="1" t="s">
        <v>2647</v>
      </c>
      <c r="B1977" s="3">
        <v>13.94</v>
      </c>
      <c r="C1977" s="3">
        <v>31.55</v>
      </c>
      <c r="D1977" s="3">
        <v>772.0</v>
      </c>
      <c r="E1977" s="3">
        <v>917.57</v>
      </c>
      <c r="F1977" s="3">
        <v>125.0</v>
      </c>
      <c r="G1977" s="3">
        <v>259.9</v>
      </c>
      <c r="H1977" s="3">
        <v>2.0</v>
      </c>
      <c r="I1977" s="3">
        <v>338.0</v>
      </c>
      <c r="J1977" s="3">
        <v>9421.0</v>
      </c>
    </row>
    <row r="1978">
      <c r="A1978" s="1" t="s">
        <v>2648</v>
      </c>
      <c r="B1978" s="3">
        <v>14.32</v>
      </c>
      <c r="C1978" s="3">
        <v>29.25</v>
      </c>
      <c r="D1978" s="3">
        <v>627.0</v>
      </c>
      <c r="E1978" s="3">
        <v>863.42</v>
      </c>
      <c r="F1978" s="3">
        <v>117.0</v>
      </c>
      <c r="G1978" s="3">
        <v>261.25</v>
      </c>
      <c r="H1978" s="3">
        <v>2.7</v>
      </c>
      <c r="I1978" s="3">
        <v>333.0</v>
      </c>
      <c r="J1978" s="3">
        <v>9417.0</v>
      </c>
    </row>
    <row r="1979">
      <c r="A1979" s="1" t="s">
        <v>2649</v>
      </c>
      <c r="B1979" s="3">
        <v>14.31</v>
      </c>
      <c r="C1979" s="3">
        <v>28.15</v>
      </c>
      <c r="D1979" s="3">
        <v>433.0</v>
      </c>
      <c r="E1979" s="3">
        <v>751.2</v>
      </c>
      <c r="F1979" s="3">
        <v>105.0</v>
      </c>
      <c r="G1979" s="3">
        <v>261.65</v>
      </c>
      <c r="H1979" s="3">
        <v>2.0</v>
      </c>
      <c r="I1979" s="3">
        <v>334.0</v>
      </c>
      <c r="J1979" s="3">
        <v>9416.0</v>
      </c>
    </row>
    <row r="1980">
      <c r="A1980" s="1" t="s">
        <v>2650</v>
      </c>
      <c r="B1980" s="3">
        <v>13.85</v>
      </c>
      <c r="C1980" s="3">
        <v>29.15</v>
      </c>
      <c r="D1980" s="3">
        <v>222.0</v>
      </c>
      <c r="E1980" s="3">
        <v>59.97</v>
      </c>
      <c r="F1980" s="3">
        <v>72.0</v>
      </c>
      <c r="G1980" s="3">
        <v>261.25</v>
      </c>
      <c r="H1980" s="3">
        <v>1.79</v>
      </c>
      <c r="I1980" s="3">
        <v>333.0</v>
      </c>
      <c r="J1980" s="3">
        <v>9417.0</v>
      </c>
    </row>
    <row r="1981">
      <c r="A1981" s="1" t="s">
        <v>2651</v>
      </c>
      <c r="B1981" s="3">
        <v>13.5</v>
      </c>
      <c r="C1981" s="3">
        <v>3.15</v>
      </c>
      <c r="D1981" s="3">
        <v>25.0</v>
      </c>
      <c r="E1981" s="3">
        <v>183.91</v>
      </c>
      <c r="F1981" s="3">
        <v>15.0</v>
      </c>
      <c r="G1981" s="3">
        <v>259.5</v>
      </c>
      <c r="H1981" s="3">
        <v>1.31</v>
      </c>
      <c r="I1981" s="3">
        <v>334.0</v>
      </c>
      <c r="J1981" s="3">
        <v>9419.0</v>
      </c>
    </row>
    <row r="1982">
      <c r="A1982" s="1" t="s">
        <v>2652</v>
      </c>
      <c r="B1982" s="3">
        <v>12.2</v>
      </c>
      <c r="C1982" s="3" t="s">
        <v>2653</v>
      </c>
      <c r="D1982" s="3" t="s">
        <v>26</v>
      </c>
      <c r="E1982" s="3" t="s">
        <v>2654</v>
      </c>
      <c r="F1982" s="3">
        <v>314.0</v>
      </c>
      <c r="G1982" s="3">
        <v>9423.0</v>
      </c>
      <c r="H1982" s="2"/>
      <c r="I1982" s="2"/>
      <c r="J1982" s="2"/>
    </row>
    <row r="1983">
      <c r="A1983" s="1" t="s">
        <v>2655</v>
      </c>
      <c r="B1983" s="3">
        <v>11.32</v>
      </c>
      <c r="C1983" s="3" t="s">
        <v>2656</v>
      </c>
      <c r="D1983" s="3" t="s">
        <v>26</v>
      </c>
      <c r="E1983" s="3" t="s">
        <v>2657</v>
      </c>
      <c r="F1983" s="3">
        <v>286.0</v>
      </c>
      <c r="G1983" s="3">
        <v>9429.0</v>
      </c>
      <c r="H1983" s="2"/>
      <c r="I1983" s="2"/>
      <c r="J1983" s="2"/>
    </row>
    <row r="1984">
      <c r="A1984" s="1" t="s">
        <v>2658</v>
      </c>
      <c r="B1984" s="3">
        <v>10.22</v>
      </c>
      <c r="C1984" s="3" t="s">
        <v>2659</v>
      </c>
      <c r="D1984" s="3" t="s">
        <v>26</v>
      </c>
      <c r="E1984" s="3" t="s">
        <v>2660</v>
      </c>
      <c r="F1984" s="3">
        <v>287.0</v>
      </c>
      <c r="G1984" s="3">
        <v>9434.0</v>
      </c>
      <c r="H1984" s="2"/>
      <c r="I1984" s="2"/>
      <c r="J1984" s="2"/>
    </row>
    <row r="1985">
      <c r="A1985" s="1" t="s">
        <v>2661</v>
      </c>
      <c r="B1985" s="3">
        <v>9.22</v>
      </c>
      <c r="C1985" s="3" t="s">
        <v>2214</v>
      </c>
      <c r="D1985" s="3" t="s">
        <v>26</v>
      </c>
      <c r="E1985" s="3" t="s">
        <v>2662</v>
      </c>
      <c r="F1985" s="3">
        <v>259.0</v>
      </c>
      <c r="G1985" s="3">
        <v>9436.0</v>
      </c>
      <c r="H1985" s="2"/>
      <c r="I1985" s="2"/>
      <c r="J1985" s="2"/>
    </row>
    <row r="1986">
      <c r="A1986" s="1" t="s">
        <v>2663</v>
      </c>
      <c r="B1986" s="3">
        <v>8.21</v>
      </c>
      <c r="C1986" s="3" t="s">
        <v>2183</v>
      </c>
      <c r="D1986" s="3" t="s">
        <v>26</v>
      </c>
      <c r="E1986" s="3" t="s">
        <v>2664</v>
      </c>
      <c r="F1986" s="3">
        <v>241.0</v>
      </c>
      <c r="G1986" s="3">
        <v>9436.0</v>
      </c>
      <c r="H1986" s="2"/>
      <c r="I1986" s="2"/>
      <c r="J1986" s="2"/>
    </row>
    <row r="1987">
      <c r="A1987" s="1" t="s">
        <v>2665</v>
      </c>
      <c r="B1987" s="3">
        <v>6.18</v>
      </c>
      <c r="C1987" s="3" t="s">
        <v>2666</v>
      </c>
      <c r="D1987" s="3" t="s">
        <v>26</v>
      </c>
      <c r="E1987" s="3">
        <v>25.5</v>
      </c>
      <c r="F1987" s="3">
        <v>1.1</v>
      </c>
      <c r="G1987" s="3">
        <v>24.0</v>
      </c>
      <c r="H1987" s="3">
        <v>9434.0</v>
      </c>
      <c r="I1987" s="2"/>
      <c r="J1987" s="2"/>
    </row>
    <row r="1988">
      <c r="A1988" s="1" t="s">
        <v>2667</v>
      </c>
      <c r="B1988" s="3">
        <v>5.33</v>
      </c>
      <c r="C1988" s="3" t="s">
        <v>2668</v>
      </c>
      <c r="D1988" s="3" t="s">
        <v>26</v>
      </c>
      <c r="E1988" s="3">
        <v>248.8</v>
      </c>
      <c r="F1988" s="3">
        <v>1.1</v>
      </c>
      <c r="G1988" s="3">
        <v>247.0</v>
      </c>
      <c r="H1988" s="3">
        <v>9435.0</v>
      </c>
      <c r="I1988" s="2"/>
      <c r="J1988" s="2"/>
    </row>
    <row r="1989">
      <c r="A1989" s="1" t="s">
        <v>2669</v>
      </c>
      <c r="B1989" s="3">
        <v>4.59</v>
      </c>
      <c r="C1989" s="3" t="s">
        <v>1762</v>
      </c>
      <c r="D1989" s="3" t="s">
        <v>26</v>
      </c>
      <c r="E1989" s="3">
        <v>248.3</v>
      </c>
      <c r="F1989" s="3">
        <v>1.17</v>
      </c>
      <c r="G1989" s="3">
        <v>249.0</v>
      </c>
      <c r="H1989" s="3">
        <v>9432.0</v>
      </c>
      <c r="I1989" s="2"/>
      <c r="J1989" s="2"/>
    </row>
    <row r="1990">
      <c r="A1990" s="1" t="s">
        <v>2670</v>
      </c>
      <c r="B1990" s="3">
        <v>3.85</v>
      </c>
      <c r="C1990" s="3" t="s">
        <v>2374</v>
      </c>
      <c r="D1990" s="3" t="s">
        <v>26</v>
      </c>
      <c r="E1990" s="3">
        <v>249.5</v>
      </c>
      <c r="F1990" s="3">
        <v>1.24</v>
      </c>
      <c r="G1990" s="3">
        <v>242.0</v>
      </c>
      <c r="H1990" s="3">
        <v>9428.0</v>
      </c>
      <c r="I1990" s="2"/>
      <c r="J1990" s="2"/>
    </row>
    <row r="1991">
      <c r="A1991" s="1" t="s">
        <v>2671</v>
      </c>
      <c r="B1991" s="3">
        <v>2.87</v>
      </c>
      <c r="C1991" s="3" t="s">
        <v>727</v>
      </c>
      <c r="D1991" s="3" t="s">
        <v>26</v>
      </c>
      <c r="E1991" s="3">
        <v>249.5</v>
      </c>
      <c r="F1991" s="3">
        <v>1.45</v>
      </c>
      <c r="G1991" s="3">
        <v>241.0</v>
      </c>
      <c r="H1991" s="3">
        <v>9427.0</v>
      </c>
      <c r="I1991" s="2"/>
      <c r="J1991" s="2"/>
    </row>
    <row r="1992">
      <c r="A1992" s="1" t="s">
        <v>2672</v>
      </c>
      <c r="B1992" s="3">
        <v>2.41</v>
      </c>
      <c r="C1992" s="3" t="s">
        <v>2673</v>
      </c>
      <c r="D1992" s="3" t="s">
        <v>26</v>
      </c>
      <c r="E1992" s="3">
        <v>251.4</v>
      </c>
      <c r="F1992" s="3">
        <v>1.52</v>
      </c>
      <c r="G1992" s="3">
        <v>237.0</v>
      </c>
      <c r="H1992" s="3">
        <v>9427.0</v>
      </c>
      <c r="I1992" s="2"/>
      <c r="J1992" s="2"/>
    </row>
    <row r="1993">
      <c r="A1993" s="1" t="s">
        <v>2674</v>
      </c>
      <c r="B1993" s="3">
        <v>2.15</v>
      </c>
      <c r="C1993" s="3" t="s">
        <v>2673</v>
      </c>
      <c r="D1993" s="3" t="s">
        <v>26</v>
      </c>
      <c r="E1993" s="3">
        <v>254.5</v>
      </c>
      <c r="F1993" s="3">
        <v>1.59</v>
      </c>
      <c r="G1993" s="3">
        <v>234.0</v>
      </c>
      <c r="H1993" s="3">
        <v>9429.0</v>
      </c>
      <c r="I1993" s="2"/>
      <c r="J1993" s="2"/>
    </row>
    <row r="1994">
      <c r="A1994" s="1" t="s">
        <v>2675</v>
      </c>
      <c r="B1994" s="3">
        <v>2.86</v>
      </c>
      <c r="C1994" s="3">
        <v>88.65</v>
      </c>
      <c r="D1994" s="3">
        <v>125.0</v>
      </c>
      <c r="E1994" s="3">
        <v>357.92</v>
      </c>
      <c r="F1994" s="3">
        <v>62.0</v>
      </c>
      <c r="G1994" s="3">
        <v>277.3</v>
      </c>
      <c r="H1994" s="3">
        <v>1.59</v>
      </c>
      <c r="I1994" s="3">
        <v>241.0</v>
      </c>
      <c r="J1994" s="3">
        <v>9438.0</v>
      </c>
    </row>
    <row r="1995">
      <c r="A1995" s="1" t="s">
        <v>2676</v>
      </c>
      <c r="B1995" s="3">
        <v>6.93</v>
      </c>
      <c r="C1995" s="3">
        <v>71.5</v>
      </c>
      <c r="D1995" s="3">
        <v>315.0</v>
      </c>
      <c r="E1995" s="3">
        <v>514.4</v>
      </c>
      <c r="F1995" s="3">
        <v>126.0</v>
      </c>
      <c r="G1995" s="3">
        <v>276.95</v>
      </c>
      <c r="H1995" s="3">
        <v>1.52</v>
      </c>
      <c r="I1995" s="3">
        <v>245.0</v>
      </c>
      <c r="J1995" s="3">
        <v>9442.0</v>
      </c>
    </row>
    <row r="1996">
      <c r="A1996" s="1" t="s">
        <v>2677</v>
      </c>
      <c r="B1996" s="3">
        <v>9.88</v>
      </c>
      <c r="C1996" s="3">
        <v>59.25</v>
      </c>
      <c r="D1996" s="3">
        <v>525.0</v>
      </c>
      <c r="E1996" s="3">
        <v>731.5</v>
      </c>
      <c r="F1996" s="3">
        <v>134.0</v>
      </c>
      <c r="G1996" s="3">
        <v>264.95</v>
      </c>
      <c r="H1996" s="3">
        <v>2.41</v>
      </c>
      <c r="I1996" s="3">
        <v>248.0</v>
      </c>
      <c r="J1996" s="3">
        <v>9441.0</v>
      </c>
    </row>
    <row r="1997">
      <c r="A1997" s="1" t="s">
        <v>2678</v>
      </c>
      <c r="B1997" s="3">
        <v>12.4</v>
      </c>
      <c r="C1997" s="3">
        <v>47.75</v>
      </c>
      <c r="D1997" s="3">
        <v>697.0</v>
      </c>
      <c r="E1997" s="3">
        <v>845.71</v>
      </c>
      <c r="F1997" s="3">
        <v>133.0</v>
      </c>
      <c r="G1997" s="3">
        <v>271.9</v>
      </c>
      <c r="H1997" s="3">
        <v>3.24</v>
      </c>
      <c r="I1997" s="3">
        <v>249.0</v>
      </c>
      <c r="J1997" s="3">
        <v>9443.0</v>
      </c>
    </row>
    <row r="1998">
      <c r="A1998" s="1" t="s">
        <v>2679</v>
      </c>
      <c r="B1998" s="3">
        <v>13.84</v>
      </c>
      <c r="C1998" s="3">
        <v>41.35</v>
      </c>
      <c r="D1998" s="3">
        <v>78.0</v>
      </c>
      <c r="E1998" s="3">
        <v>797.82</v>
      </c>
      <c r="F1998" s="3">
        <v>178.0</v>
      </c>
      <c r="G1998" s="3">
        <v>273.45</v>
      </c>
      <c r="H1998" s="3">
        <v>3.66</v>
      </c>
      <c r="I1998" s="3">
        <v>252.0</v>
      </c>
      <c r="J1998" s="3">
        <v>9439.0</v>
      </c>
    </row>
    <row r="1999">
      <c r="A1999" s="1" t="s">
        <v>2680</v>
      </c>
      <c r="B1999" s="3">
        <v>15.32</v>
      </c>
      <c r="C1999" s="3">
        <v>37.25</v>
      </c>
      <c r="D1999" s="3">
        <v>857.0</v>
      </c>
      <c r="E1999" s="3">
        <v>909.24</v>
      </c>
      <c r="F1999" s="3">
        <v>137.0</v>
      </c>
      <c r="G1999" s="3">
        <v>278.65</v>
      </c>
      <c r="H1999" s="3">
        <v>4.7</v>
      </c>
      <c r="I1999" s="3">
        <v>255.0</v>
      </c>
      <c r="J1999" s="3">
        <v>9433.0</v>
      </c>
    </row>
    <row r="2000">
      <c r="A2000" s="1" t="s">
        <v>2681</v>
      </c>
      <c r="B2000" s="3">
        <v>16.33</v>
      </c>
      <c r="C2000" s="3">
        <v>34.8</v>
      </c>
      <c r="D2000" s="3">
        <v>815.0</v>
      </c>
      <c r="E2000" s="3">
        <v>836.3</v>
      </c>
      <c r="F2000" s="3">
        <v>166.0</v>
      </c>
      <c r="G2000" s="3">
        <v>295.7</v>
      </c>
      <c r="H2000" s="3">
        <v>4.62</v>
      </c>
      <c r="I2000" s="3">
        <v>261.0</v>
      </c>
      <c r="J2000" s="3">
        <v>9427.0</v>
      </c>
    </row>
    <row r="2001">
      <c r="A2001" s="1" t="s">
        <v>2682</v>
      </c>
      <c r="B2001" s="3">
        <v>16.57</v>
      </c>
      <c r="C2001" s="3">
        <v>34.9</v>
      </c>
      <c r="D2001" s="3">
        <v>411.0</v>
      </c>
      <c r="E2001" s="3">
        <v>81.82</v>
      </c>
      <c r="F2001" s="3">
        <v>353.0</v>
      </c>
      <c r="G2001" s="3">
        <v>303.5</v>
      </c>
      <c r="H2001" s="3">
        <v>5.3</v>
      </c>
      <c r="I2001" s="3">
        <v>268.0</v>
      </c>
      <c r="J2001" s="3">
        <v>9423.0</v>
      </c>
    </row>
    <row r="2002">
      <c r="A2002" s="1" t="s">
        <v>2683</v>
      </c>
      <c r="B2002" s="3">
        <v>15.32</v>
      </c>
      <c r="C2002" s="3">
        <v>4.2</v>
      </c>
      <c r="D2002" s="3">
        <v>382.0</v>
      </c>
      <c r="E2002" s="3">
        <v>143.5</v>
      </c>
      <c r="F2002" s="3">
        <v>297.0</v>
      </c>
      <c r="G2002" s="3">
        <v>338.5</v>
      </c>
      <c r="H2002" s="3">
        <v>5.31</v>
      </c>
      <c r="I2002" s="3">
        <v>278.0</v>
      </c>
      <c r="J2002" s="3">
        <v>9423.0</v>
      </c>
    </row>
    <row r="2003">
      <c r="A2003" s="1" t="s">
        <v>2684</v>
      </c>
      <c r="B2003" s="3">
        <v>12.91</v>
      </c>
      <c r="C2003" s="3">
        <v>51.65</v>
      </c>
      <c r="D2003" s="3" t="s">
        <v>2685</v>
      </c>
      <c r="E2003" s="3">
        <v>114.0</v>
      </c>
      <c r="F2003" s="3">
        <v>359.4</v>
      </c>
      <c r="G2003" s="3">
        <v>4.28</v>
      </c>
      <c r="H2003" s="3">
        <v>277.0</v>
      </c>
      <c r="I2003" s="3">
        <v>9425.0</v>
      </c>
      <c r="J2003" s="2"/>
    </row>
    <row r="2004">
      <c r="A2004" s="1" t="s">
        <v>2686</v>
      </c>
      <c r="B2004" s="3">
        <v>11.24</v>
      </c>
      <c r="C2004" s="3">
        <v>64.25</v>
      </c>
      <c r="D2004" s="3">
        <v>85.0</v>
      </c>
      <c r="E2004" s="3">
        <v>7.78</v>
      </c>
      <c r="F2004" s="3">
        <v>83.0</v>
      </c>
      <c r="G2004" s="3">
        <v>355.5</v>
      </c>
      <c r="H2004" s="3">
        <v>3.72</v>
      </c>
      <c r="I2004" s="3">
        <v>267.0</v>
      </c>
      <c r="J2004" s="3">
        <v>9429.0</v>
      </c>
    </row>
    <row r="2005">
      <c r="A2005" s="1" t="s">
        <v>2687</v>
      </c>
      <c r="B2005" s="3">
        <v>10.12</v>
      </c>
      <c r="C2005" s="3">
        <v>74.3</v>
      </c>
      <c r="D2005" s="3">
        <v>18.0</v>
      </c>
      <c r="E2005" s="3">
        <v>34.7</v>
      </c>
      <c r="F2005" s="3">
        <v>16.0</v>
      </c>
      <c r="G2005" s="3">
        <v>353.0</v>
      </c>
      <c r="H2005" s="3">
        <v>3.66</v>
      </c>
      <c r="I2005" s="3">
        <v>265.0</v>
      </c>
      <c r="J2005" s="3">
        <v>9432.0</v>
      </c>
    </row>
    <row r="2006">
      <c r="A2006" s="1" t="s">
        <v>2688</v>
      </c>
      <c r="B2006" s="3">
        <v>9.43</v>
      </c>
      <c r="C2006" s="3" t="s">
        <v>1386</v>
      </c>
      <c r="D2006" s="3" t="s">
        <v>26</v>
      </c>
      <c r="E2006" s="3">
        <v>35.5</v>
      </c>
      <c r="F2006" s="3">
        <v>5.52</v>
      </c>
      <c r="G2006" s="3">
        <v>269.0</v>
      </c>
      <c r="H2006" s="3">
        <v>9436.0</v>
      </c>
      <c r="I2006" s="2"/>
      <c r="J2006" s="2"/>
    </row>
    <row r="2007">
      <c r="A2007" s="1" t="s">
        <v>2689</v>
      </c>
      <c r="B2007" s="3">
        <v>9.17</v>
      </c>
      <c r="C2007" s="3" t="s">
        <v>799</v>
      </c>
      <c r="D2007" s="3" t="s">
        <v>26</v>
      </c>
      <c r="E2007" s="3">
        <v>348.95</v>
      </c>
      <c r="F2007" s="3">
        <v>5.24</v>
      </c>
      <c r="G2007" s="3">
        <v>275.0</v>
      </c>
      <c r="H2007" s="3">
        <v>9443.0</v>
      </c>
      <c r="I2007" s="2"/>
      <c r="J2007" s="2"/>
    </row>
    <row r="2008">
      <c r="A2008" s="1" t="s">
        <v>2690</v>
      </c>
      <c r="B2008" s="3">
        <v>9.0</v>
      </c>
      <c r="C2008" s="3" t="s">
        <v>1123</v>
      </c>
      <c r="D2008" s="3" t="s">
        <v>26</v>
      </c>
      <c r="E2008" s="3">
        <v>324.75</v>
      </c>
      <c r="F2008" s="3">
        <v>4.7</v>
      </c>
      <c r="G2008" s="3">
        <v>282.0</v>
      </c>
      <c r="H2008" s="3">
        <v>945.0</v>
      </c>
      <c r="I2008" s="2"/>
      <c r="J2008" s="2"/>
    </row>
    <row r="2009">
      <c r="A2009" s="1" t="s">
        <v>2691</v>
      </c>
      <c r="B2009" s="3">
        <v>8.41</v>
      </c>
      <c r="C2009" s="3" t="s">
        <v>1217</v>
      </c>
      <c r="D2009" s="3" t="s">
        <v>26</v>
      </c>
      <c r="E2009" s="3">
        <v>292.4</v>
      </c>
      <c r="F2009" s="3">
        <v>3.79</v>
      </c>
      <c r="G2009" s="3">
        <v>283.0</v>
      </c>
      <c r="H2009" s="3">
        <v>9456.0</v>
      </c>
      <c r="I2009" s="2"/>
      <c r="J2009" s="2"/>
    </row>
    <row r="2010">
      <c r="A2010" s="1" t="s">
        <v>2692</v>
      </c>
      <c r="B2010" s="3">
        <v>7.7</v>
      </c>
      <c r="C2010" s="3" t="s">
        <v>1222</v>
      </c>
      <c r="D2010" s="3" t="s">
        <v>26</v>
      </c>
      <c r="E2010" s="3">
        <v>27.55</v>
      </c>
      <c r="F2010" s="3">
        <v>3.1</v>
      </c>
      <c r="G2010" s="3">
        <v>279.0</v>
      </c>
      <c r="H2010" s="3">
        <v>9459.0</v>
      </c>
      <c r="I2010" s="2"/>
      <c r="J2010" s="2"/>
    </row>
    <row r="2011">
      <c r="A2011" s="1" t="s">
        <v>2693</v>
      </c>
      <c r="B2011" s="3">
        <v>7.2</v>
      </c>
      <c r="C2011" s="3" t="s">
        <v>899</v>
      </c>
      <c r="D2011" s="3" t="s">
        <v>26</v>
      </c>
      <c r="E2011" s="3">
        <v>263.75</v>
      </c>
      <c r="F2011" s="3">
        <v>2.9</v>
      </c>
      <c r="G2011" s="3">
        <v>274.0</v>
      </c>
      <c r="H2011" s="3">
        <v>9459.0</v>
      </c>
      <c r="I2011" s="2"/>
      <c r="J2011" s="2"/>
    </row>
    <row r="2012">
      <c r="A2012" s="1" t="s">
        <v>2694</v>
      </c>
      <c r="B2012" s="3">
        <v>6.41</v>
      </c>
      <c r="C2012" s="3" t="s">
        <v>1008</v>
      </c>
      <c r="D2012" s="3" t="s">
        <v>26</v>
      </c>
      <c r="E2012" s="3">
        <v>255.75</v>
      </c>
      <c r="F2012" s="3">
        <v>3.3</v>
      </c>
      <c r="G2012" s="3">
        <v>273.0</v>
      </c>
      <c r="H2012" s="3">
        <v>9463.0</v>
      </c>
      <c r="I2012" s="2"/>
      <c r="J2012" s="2"/>
    </row>
    <row r="2013">
      <c r="A2013" s="1" t="s">
        <v>2695</v>
      </c>
      <c r="B2013" s="3">
        <v>5.89</v>
      </c>
      <c r="C2013" s="3" t="s">
        <v>1300</v>
      </c>
      <c r="D2013" s="3" t="s">
        <v>26</v>
      </c>
      <c r="E2013" s="3">
        <v>254.85</v>
      </c>
      <c r="F2013" s="3">
        <v>2.9</v>
      </c>
      <c r="G2013" s="3">
        <v>27.0</v>
      </c>
      <c r="H2013" s="3">
        <v>9465.0</v>
      </c>
      <c r="I2013" s="2"/>
      <c r="J2013" s="2"/>
    </row>
    <row r="2014">
      <c r="A2014" s="1" t="s">
        <v>2696</v>
      </c>
      <c r="B2014" s="3">
        <v>5.27</v>
      </c>
      <c r="C2014" s="3" t="s">
        <v>828</v>
      </c>
      <c r="D2014" s="3" t="s">
        <v>26</v>
      </c>
      <c r="E2014" s="3">
        <v>249.65</v>
      </c>
      <c r="F2014" s="3">
        <v>2.76</v>
      </c>
      <c r="G2014" s="3">
        <v>264.0</v>
      </c>
      <c r="H2014" s="3">
        <v>9466.0</v>
      </c>
      <c r="I2014" s="2"/>
      <c r="J2014" s="2"/>
    </row>
    <row r="2015">
      <c r="A2015" s="1" t="s">
        <v>2697</v>
      </c>
      <c r="B2015" s="3">
        <v>4.66</v>
      </c>
      <c r="C2015" s="3" t="s">
        <v>828</v>
      </c>
      <c r="D2015" s="3" t="s">
        <v>26</v>
      </c>
      <c r="E2015" s="3">
        <v>247.7</v>
      </c>
      <c r="F2015" s="3">
        <v>2.55</v>
      </c>
      <c r="G2015" s="3">
        <v>254.0</v>
      </c>
      <c r="H2015" s="3">
        <v>9467.0</v>
      </c>
      <c r="I2015" s="2"/>
      <c r="J2015" s="2"/>
    </row>
    <row r="2016">
      <c r="A2016" s="1" t="s">
        <v>2698</v>
      </c>
      <c r="B2016" s="3">
        <v>4.8</v>
      </c>
      <c r="C2016" s="3" t="s">
        <v>1447</v>
      </c>
      <c r="D2016" s="3" t="s">
        <v>26</v>
      </c>
      <c r="E2016" s="3">
        <v>246.15</v>
      </c>
      <c r="F2016" s="3">
        <v>2.41</v>
      </c>
      <c r="G2016" s="3">
        <v>245.0</v>
      </c>
      <c r="H2016" s="3">
        <v>9466.0</v>
      </c>
      <c r="I2016" s="2"/>
      <c r="J2016" s="2"/>
    </row>
    <row r="2017">
      <c r="A2017" s="1" t="s">
        <v>2699</v>
      </c>
      <c r="B2017" s="3">
        <v>3.67</v>
      </c>
      <c r="C2017" s="3" t="s">
        <v>1450</v>
      </c>
      <c r="D2017" s="3" t="s">
        <v>26</v>
      </c>
      <c r="E2017" s="3">
        <v>247.9</v>
      </c>
      <c r="F2017" s="3">
        <v>2.48</v>
      </c>
      <c r="G2017" s="3">
        <v>244.0</v>
      </c>
      <c r="H2017" s="3">
        <v>947.0</v>
      </c>
      <c r="I2017" s="2"/>
      <c r="J2017" s="2"/>
    </row>
    <row r="2018">
      <c r="A2018" s="1" t="s">
        <v>2700</v>
      </c>
      <c r="B2018" s="3">
        <v>4.16</v>
      </c>
      <c r="C2018" s="3">
        <v>92.2</v>
      </c>
      <c r="D2018" s="3">
        <v>14.0</v>
      </c>
      <c r="E2018" s="3">
        <v>463.19</v>
      </c>
      <c r="F2018" s="3">
        <v>56.0</v>
      </c>
      <c r="G2018" s="3">
        <v>243.65</v>
      </c>
      <c r="H2018" s="3">
        <v>2.48</v>
      </c>
      <c r="I2018" s="3">
        <v>246.0</v>
      </c>
      <c r="J2018" s="3">
        <v>9474.0</v>
      </c>
    </row>
    <row r="2019">
      <c r="A2019" s="1" t="s">
        <v>2701</v>
      </c>
      <c r="B2019" s="3">
        <v>5.63</v>
      </c>
      <c r="C2019" s="3">
        <v>82.5</v>
      </c>
      <c r="D2019" s="3">
        <v>361.0</v>
      </c>
      <c r="E2019" s="3">
        <v>74.7</v>
      </c>
      <c r="F2019" s="3">
        <v>85.0</v>
      </c>
      <c r="G2019" s="3">
        <v>251.95</v>
      </c>
      <c r="H2019" s="3">
        <v>3.38</v>
      </c>
      <c r="I2019" s="3">
        <v>254.0</v>
      </c>
      <c r="J2019" s="3">
        <v>9477.0</v>
      </c>
    </row>
    <row r="2020">
      <c r="A2020" s="1" t="s">
        <v>2702</v>
      </c>
      <c r="B2020" s="3">
        <v>7.65</v>
      </c>
      <c r="C2020" s="3">
        <v>68.6</v>
      </c>
      <c r="D2020" s="3">
        <v>407.0</v>
      </c>
      <c r="E2020" s="3">
        <v>279.7</v>
      </c>
      <c r="F2020" s="3">
        <v>256.0</v>
      </c>
      <c r="G2020" s="3">
        <v>251.0</v>
      </c>
      <c r="H2020" s="3">
        <v>3.79</v>
      </c>
      <c r="I2020" s="3">
        <v>261.0</v>
      </c>
      <c r="J2020" s="3">
        <v>9473.0</v>
      </c>
    </row>
    <row r="2021">
      <c r="A2021" s="1" t="s">
        <v>2703</v>
      </c>
      <c r="B2021" s="3">
        <v>9.48</v>
      </c>
      <c r="C2021" s="3">
        <v>61.55</v>
      </c>
      <c r="D2021" s="3">
        <v>456.0</v>
      </c>
      <c r="E2021" s="3">
        <v>166.75</v>
      </c>
      <c r="F2021" s="3">
        <v>344.0</v>
      </c>
      <c r="G2021" s="3">
        <v>27.15</v>
      </c>
      <c r="H2021" s="3">
        <v>4.34</v>
      </c>
      <c r="I2021" s="3">
        <v>268.0</v>
      </c>
      <c r="J2021" s="3">
        <v>9474.0</v>
      </c>
    </row>
    <row r="2022">
      <c r="A2022" s="1" t="s">
        <v>2704</v>
      </c>
      <c r="B2022" s="3">
        <v>10.36</v>
      </c>
      <c r="C2022" s="3">
        <v>59.35</v>
      </c>
      <c r="D2022" s="3">
        <v>657.0</v>
      </c>
      <c r="E2022" s="3">
        <v>42.25</v>
      </c>
      <c r="F2022" s="3">
        <v>338.0</v>
      </c>
      <c r="G2022" s="3">
        <v>288.15</v>
      </c>
      <c r="H2022" s="3">
        <v>4.55</v>
      </c>
      <c r="I2022" s="3">
        <v>27.0</v>
      </c>
      <c r="J2022" s="3">
        <v>9467.0</v>
      </c>
    </row>
    <row r="2023">
      <c r="A2023" s="1" t="s">
        <v>2705</v>
      </c>
      <c r="B2023" s="3">
        <v>12.21</v>
      </c>
      <c r="C2023" s="3">
        <v>51.5</v>
      </c>
      <c r="D2023" s="3">
        <v>644.0</v>
      </c>
      <c r="E2023" s="3">
        <v>32.31</v>
      </c>
      <c r="F2023" s="3">
        <v>389.0</v>
      </c>
      <c r="G2023" s="3">
        <v>279.25</v>
      </c>
      <c r="H2023" s="3">
        <v>5.1</v>
      </c>
      <c r="I2023" s="3">
        <v>267.0</v>
      </c>
      <c r="J2023" s="3">
        <v>9454.0</v>
      </c>
    </row>
    <row r="2024">
      <c r="A2024" s="1" t="s">
        <v>2706</v>
      </c>
      <c r="B2024" s="3">
        <v>13.31</v>
      </c>
      <c r="C2024" s="3">
        <v>48.0</v>
      </c>
      <c r="D2024" s="3">
        <v>426.0</v>
      </c>
      <c r="E2024" s="3">
        <v>56.39</v>
      </c>
      <c r="F2024" s="3">
        <v>382.0</v>
      </c>
      <c r="G2024" s="3">
        <v>285.45</v>
      </c>
      <c r="H2024" s="3">
        <v>6.7</v>
      </c>
      <c r="I2024" s="3">
        <v>269.0</v>
      </c>
      <c r="J2024" s="3">
        <v>9445.0</v>
      </c>
    </row>
    <row r="2025">
      <c r="A2025" s="1" t="s">
        <v>2707</v>
      </c>
      <c r="B2025" s="3">
        <v>14.3</v>
      </c>
      <c r="C2025" s="3">
        <v>41.5</v>
      </c>
      <c r="D2025" s="3">
        <v>513.0</v>
      </c>
      <c r="E2025" s="3">
        <v>209.1</v>
      </c>
      <c r="F2025" s="3">
        <v>364.0</v>
      </c>
      <c r="G2025" s="3">
        <v>298.6</v>
      </c>
      <c r="H2025" s="3">
        <v>7.66</v>
      </c>
      <c r="I2025" s="3">
        <v>28.0</v>
      </c>
      <c r="J2025" s="3">
        <v>943.0</v>
      </c>
    </row>
    <row r="2026">
      <c r="A2026" s="1" t="s">
        <v>2708</v>
      </c>
      <c r="B2026" s="3">
        <v>13.79</v>
      </c>
      <c r="C2026" s="3">
        <v>42.95</v>
      </c>
      <c r="D2026" s="3">
        <v>459.0</v>
      </c>
      <c r="E2026" s="3">
        <v>289.45</v>
      </c>
      <c r="F2026" s="3">
        <v>286.0</v>
      </c>
      <c r="G2026" s="3">
        <v>316.2</v>
      </c>
      <c r="H2026" s="3">
        <v>8.28</v>
      </c>
      <c r="I2026" s="3">
        <v>281.0</v>
      </c>
      <c r="J2026" s="3">
        <v>9422.0</v>
      </c>
    </row>
    <row r="2027">
      <c r="A2027" s="1" t="s">
        <v>2709</v>
      </c>
      <c r="B2027" s="3">
        <v>12.99</v>
      </c>
      <c r="C2027" s="3">
        <v>47.85</v>
      </c>
      <c r="D2027" s="3">
        <v>247.0</v>
      </c>
      <c r="E2027" s="3">
        <v>85.69</v>
      </c>
      <c r="F2027" s="3">
        <v>209.0</v>
      </c>
      <c r="G2027" s="3">
        <v>325.9</v>
      </c>
      <c r="H2027" s="3">
        <v>8.0</v>
      </c>
      <c r="I2027" s="3">
        <v>279.0</v>
      </c>
      <c r="J2027" s="3">
        <v>9412.0</v>
      </c>
    </row>
    <row r="2028">
      <c r="A2028" s="1" t="s">
        <v>2710</v>
      </c>
      <c r="B2028" s="3">
        <v>12.26</v>
      </c>
      <c r="C2028" s="3">
        <v>49.6</v>
      </c>
      <c r="D2028" s="3">
        <v>156.0</v>
      </c>
      <c r="E2028" s="3">
        <v>153.64</v>
      </c>
      <c r="F2028" s="3">
        <v>116.0</v>
      </c>
      <c r="G2028" s="3">
        <v>321.5</v>
      </c>
      <c r="H2028" s="3">
        <v>8.48</v>
      </c>
      <c r="I2028" s="3">
        <v>278.0</v>
      </c>
      <c r="J2028" s="3">
        <v>9406.0</v>
      </c>
    </row>
    <row r="2029">
      <c r="A2029" s="1" t="s">
        <v>2711</v>
      </c>
      <c r="B2029" s="3">
        <v>10.99</v>
      </c>
      <c r="C2029" s="3">
        <v>59.5</v>
      </c>
      <c r="D2029" s="3" t="s">
        <v>293</v>
      </c>
      <c r="E2029" s="3">
        <v>11.0</v>
      </c>
      <c r="F2029" s="3">
        <v>335.0</v>
      </c>
      <c r="G2029" s="3">
        <v>6.62</v>
      </c>
      <c r="H2029" s="3">
        <v>278.0</v>
      </c>
      <c r="I2029" s="3">
        <v>9404.0</v>
      </c>
      <c r="J2029" s="2"/>
    </row>
    <row r="2030">
      <c r="A2030" s="1" t="s">
        <v>2712</v>
      </c>
      <c r="B2030" s="3">
        <v>9.89</v>
      </c>
      <c r="C2030" s="3" t="s">
        <v>1606</v>
      </c>
      <c r="D2030" s="3" t="s">
        <v>26</v>
      </c>
      <c r="E2030" s="3">
        <v>333.85</v>
      </c>
      <c r="F2030" s="3">
        <v>6.9</v>
      </c>
      <c r="G2030" s="3">
        <v>275.0</v>
      </c>
      <c r="H2030" s="3">
        <v>9394.0</v>
      </c>
      <c r="I2030" s="2"/>
      <c r="J2030" s="2"/>
    </row>
    <row r="2031">
      <c r="A2031" s="1" t="s">
        <v>2713</v>
      </c>
      <c r="B2031" s="3">
        <v>8.64</v>
      </c>
      <c r="C2031" s="3" t="s">
        <v>1053</v>
      </c>
      <c r="D2031" s="3" t="s">
        <v>26</v>
      </c>
      <c r="E2031" s="3">
        <v>301.7</v>
      </c>
      <c r="F2031" s="3">
        <v>6.21</v>
      </c>
      <c r="G2031" s="3">
        <v>28.0</v>
      </c>
      <c r="H2031" s="3">
        <v>9394.0</v>
      </c>
      <c r="I2031" s="2"/>
      <c r="J2031" s="2"/>
    </row>
    <row r="2032">
      <c r="A2032" s="1" t="s">
        <v>2714</v>
      </c>
      <c r="B2032" s="3">
        <v>7.57</v>
      </c>
      <c r="C2032" s="3" t="s">
        <v>1056</v>
      </c>
      <c r="D2032" s="3" t="s">
        <v>26</v>
      </c>
      <c r="E2032" s="3">
        <v>303.45</v>
      </c>
      <c r="F2032" s="3">
        <v>6.28</v>
      </c>
      <c r="G2032" s="3">
        <v>292.0</v>
      </c>
      <c r="H2032" s="3">
        <v>9396.0</v>
      </c>
      <c r="I2032" s="2"/>
      <c r="J2032" s="2"/>
    </row>
    <row r="2033">
      <c r="A2033" s="1" t="s">
        <v>2715</v>
      </c>
      <c r="B2033" s="3">
        <v>6.26</v>
      </c>
      <c r="C2033" s="3" t="s">
        <v>1298</v>
      </c>
      <c r="D2033" s="3" t="s">
        <v>26</v>
      </c>
      <c r="E2033" s="3">
        <v>277.1</v>
      </c>
      <c r="F2033" s="3">
        <v>5.79</v>
      </c>
      <c r="G2033" s="3">
        <v>304.0</v>
      </c>
      <c r="H2033" s="3">
        <v>9395.0</v>
      </c>
      <c r="I2033" s="2"/>
      <c r="J2033" s="2"/>
    </row>
    <row r="2034">
      <c r="A2034" s="1" t="s">
        <v>2716</v>
      </c>
      <c r="B2034" s="3">
        <v>6.0</v>
      </c>
      <c r="C2034" s="3" t="s">
        <v>1794</v>
      </c>
      <c r="D2034" s="3" t="s">
        <v>26</v>
      </c>
      <c r="E2034" s="3">
        <v>282.15</v>
      </c>
      <c r="F2034" s="3">
        <v>4.55</v>
      </c>
      <c r="G2034" s="3">
        <v>306.0</v>
      </c>
      <c r="H2034" s="3">
        <v>9397.0</v>
      </c>
      <c r="I2034" s="2"/>
      <c r="J2034" s="2"/>
    </row>
    <row r="2035">
      <c r="A2035" s="1" t="s">
        <v>2717</v>
      </c>
      <c r="B2035" s="3">
        <v>5.38</v>
      </c>
      <c r="C2035" s="3" t="s">
        <v>2345</v>
      </c>
      <c r="D2035" s="3" t="s">
        <v>26</v>
      </c>
      <c r="E2035" s="3">
        <v>261.45</v>
      </c>
      <c r="F2035" s="3">
        <v>4.7</v>
      </c>
      <c r="G2035" s="3">
        <v>304.0</v>
      </c>
      <c r="H2035" s="3">
        <v>9393.0</v>
      </c>
      <c r="I2035" s="2"/>
      <c r="J2035" s="2"/>
    </row>
    <row r="2036">
      <c r="A2036" s="1" t="s">
        <v>2718</v>
      </c>
      <c r="B2036" s="3">
        <v>4.8</v>
      </c>
      <c r="C2036" s="3" t="s">
        <v>1762</v>
      </c>
      <c r="D2036" s="3" t="s">
        <v>26</v>
      </c>
      <c r="E2036" s="3">
        <v>253.45</v>
      </c>
      <c r="F2036" s="3">
        <v>3.72</v>
      </c>
      <c r="G2036" s="3">
        <v>298.0</v>
      </c>
      <c r="H2036" s="3">
        <v>9392.0</v>
      </c>
      <c r="I2036" s="2"/>
      <c r="J2036" s="2"/>
    </row>
    <row r="2037">
      <c r="A2037" s="1" t="s">
        <v>2719</v>
      </c>
      <c r="B2037" s="3">
        <v>4.11</v>
      </c>
      <c r="C2037" s="3" t="s">
        <v>2228</v>
      </c>
      <c r="D2037" s="3" t="s">
        <v>26</v>
      </c>
      <c r="E2037" s="3">
        <v>244.2</v>
      </c>
      <c r="F2037" s="3">
        <v>3.45</v>
      </c>
      <c r="G2037" s="3">
        <v>289.0</v>
      </c>
      <c r="H2037" s="3">
        <v>9388.0</v>
      </c>
      <c r="I2037" s="2"/>
      <c r="J2037" s="2"/>
    </row>
    <row r="2038">
      <c r="A2038" s="1" t="s">
        <v>2720</v>
      </c>
      <c r="B2038" s="3">
        <v>3.42</v>
      </c>
      <c r="C2038" s="3" t="s">
        <v>612</v>
      </c>
      <c r="D2038" s="3" t="s">
        <v>26</v>
      </c>
      <c r="E2038" s="3">
        <v>233.95</v>
      </c>
      <c r="F2038" s="3">
        <v>3.45</v>
      </c>
      <c r="G2038" s="3">
        <v>279.0</v>
      </c>
      <c r="H2038" s="3">
        <v>9383.0</v>
      </c>
      <c r="I2038" s="2"/>
      <c r="J2038" s="2"/>
    </row>
    <row r="2039">
      <c r="A2039" s="1" t="s">
        <v>2721</v>
      </c>
      <c r="B2039" s="3">
        <v>2.91</v>
      </c>
      <c r="C2039" s="3" t="s">
        <v>2722</v>
      </c>
      <c r="D2039" s="3" t="s">
        <v>26</v>
      </c>
      <c r="E2039" s="3">
        <v>234.15</v>
      </c>
      <c r="F2039" s="3">
        <v>3.52</v>
      </c>
      <c r="G2039" s="3">
        <v>274.0</v>
      </c>
      <c r="H2039" s="3">
        <v>938.0</v>
      </c>
      <c r="I2039" s="2"/>
      <c r="J2039" s="2"/>
    </row>
    <row r="2040">
      <c r="A2040" s="1" t="s">
        <v>2723</v>
      </c>
      <c r="B2040" s="3">
        <v>2.48</v>
      </c>
      <c r="C2040" s="3" t="s">
        <v>2724</v>
      </c>
      <c r="D2040" s="3" t="s">
        <v>26</v>
      </c>
      <c r="E2040" s="3">
        <v>23.1</v>
      </c>
      <c r="F2040" s="3">
        <v>3.66</v>
      </c>
      <c r="G2040" s="3">
        <v>271.0</v>
      </c>
      <c r="H2040" s="3">
        <v>9378.0</v>
      </c>
      <c r="I2040" s="2"/>
      <c r="J2040" s="2"/>
    </row>
    <row r="2041">
      <c r="A2041" s="1" t="s">
        <v>2725</v>
      </c>
      <c r="B2041" s="3">
        <v>2.37</v>
      </c>
      <c r="C2041" s="3" t="s">
        <v>125</v>
      </c>
      <c r="D2041" s="3" t="s">
        <v>26</v>
      </c>
      <c r="E2041" s="3">
        <v>244.8</v>
      </c>
      <c r="F2041" s="3">
        <v>3.66</v>
      </c>
      <c r="G2041" s="3">
        <v>273.0</v>
      </c>
      <c r="H2041" s="3">
        <v>9381.0</v>
      </c>
      <c r="I2041" s="2"/>
      <c r="J2041" s="2"/>
    </row>
    <row r="2042">
      <c r="A2042" s="1" t="s">
        <v>2726</v>
      </c>
      <c r="B2042" s="3">
        <v>3.9</v>
      </c>
      <c r="C2042" s="3">
        <v>65.1</v>
      </c>
      <c r="D2042" s="3">
        <v>151.0</v>
      </c>
      <c r="E2042" s="3">
        <v>508.91</v>
      </c>
      <c r="F2042" s="3">
        <v>56.0</v>
      </c>
      <c r="G2042" s="3">
        <v>248.85</v>
      </c>
      <c r="H2042" s="3">
        <v>3.38</v>
      </c>
      <c r="I2042" s="3">
        <v>278.0</v>
      </c>
      <c r="J2042" s="3">
        <v>9385.0</v>
      </c>
    </row>
    <row r="2043">
      <c r="A2043" s="1" t="s">
        <v>2727</v>
      </c>
      <c r="B2043" s="3">
        <v>4.36</v>
      </c>
      <c r="C2043" s="3">
        <v>62.8</v>
      </c>
      <c r="D2043" s="3">
        <v>36.0</v>
      </c>
      <c r="E2043" s="3">
        <v>696.13</v>
      </c>
      <c r="F2043" s="3">
        <v>97.0</v>
      </c>
      <c r="G2043" s="3">
        <v>257.75</v>
      </c>
      <c r="H2043" s="3">
        <v>4.21</v>
      </c>
      <c r="I2043" s="3">
        <v>282.0</v>
      </c>
      <c r="J2043" s="3">
        <v>9389.0</v>
      </c>
    </row>
    <row r="2044">
      <c r="A2044" s="1" t="s">
        <v>2728</v>
      </c>
      <c r="B2044" s="3">
        <v>6.18</v>
      </c>
      <c r="C2044" s="3">
        <v>56.3</v>
      </c>
      <c r="D2044" s="3">
        <v>559.0</v>
      </c>
      <c r="E2044" s="3">
        <v>807.57</v>
      </c>
      <c r="F2044" s="3">
        <v>119.0</v>
      </c>
      <c r="G2044" s="3">
        <v>258.55</v>
      </c>
      <c r="H2044" s="3">
        <v>4.34</v>
      </c>
      <c r="I2044" s="3">
        <v>296.0</v>
      </c>
      <c r="J2044" s="3">
        <v>9394.0</v>
      </c>
    </row>
    <row r="2045">
      <c r="A2045" s="1" t="s">
        <v>2729</v>
      </c>
      <c r="B2045" s="3">
        <v>8.14</v>
      </c>
      <c r="C2045" s="3">
        <v>48.65</v>
      </c>
      <c r="D2045" s="3">
        <v>627.0</v>
      </c>
      <c r="E2045" s="3">
        <v>544.5</v>
      </c>
      <c r="F2045" s="3">
        <v>259.0</v>
      </c>
      <c r="G2045" s="3">
        <v>266.85</v>
      </c>
      <c r="H2045" s="3">
        <v>4.21</v>
      </c>
      <c r="I2045" s="3">
        <v>315.0</v>
      </c>
      <c r="J2045" s="3">
        <v>9398.0</v>
      </c>
    </row>
    <row r="2046">
      <c r="A2046" s="1" t="s">
        <v>2730</v>
      </c>
      <c r="B2046" s="3">
        <v>10.52</v>
      </c>
      <c r="C2046" s="3">
        <v>37.45</v>
      </c>
      <c r="D2046" s="3">
        <v>588.0</v>
      </c>
      <c r="E2046" s="3">
        <v>261.94</v>
      </c>
      <c r="F2046" s="3">
        <v>388.0</v>
      </c>
      <c r="G2046" s="3">
        <v>264.55</v>
      </c>
      <c r="H2046" s="3">
        <v>4.69</v>
      </c>
      <c r="I2046" s="3">
        <v>342.0</v>
      </c>
      <c r="J2046" s="3">
        <v>9396.0</v>
      </c>
    </row>
    <row r="2047">
      <c r="A2047" s="1" t="s">
        <v>2731</v>
      </c>
      <c r="B2047" s="3">
        <v>11.41</v>
      </c>
      <c r="C2047" s="3">
        <v>34.75</v>
      </c>
      <c r="D2047" s="3">
        <v>702.0</v>
      </c>
      <c r="E2047" s="3">
        <v>423.6</v>
      </c>
      <c r="F2047" s="3">
        <v>363.0</v>
      </c>
      <c r="G2047" s="3">
        <v>287.2</v>
      </c>
      <c r="H2047" s="3">
        <v>4.62</v>
      </c>
      <c r="I2047" s="3">
        <v>334.0</v>
      </c>
      <c r="J2047" s="3">
        <v>9392.0</v>
      </c>
    </row>
    <row r="2048">
      <c r="A2048" s="1" t="s">
        <v>2732</v>
      </c>
      <c r="B2048" s="3">
        <v>11.59</v>
      </c>
      <c r="C2048" s="3">
        <v>33.55</v>
      </c>
      <c r="D2048" s="3">
        <v>745.0</v>
      </c>
      <c r="E2048" s="3">
        <v>571.33</v>
      </c>
      <c r="F2048" s="3">
        <v>297.0</v>
      </c>
      <c r="G2048" s="3">
        <v>299.4</v>
      </c>
      <c r="H2048" s="3">
        <v>4.69</v>
      </c>
      <c r="I2048" s="3">
        <v>327.0</v>
      </c>
      <c r="J2048" s="3">
        <v>9389.0</v>
      </c>
    </row>
    <row r="2049">
      <c r="A2049" s="1" t="s">
        <v>2733</v>
      </c>
      <c r="B2049" s="3">
        <v>11.59</v>
      </c>
      <c r="C2049" s="3" t="s">
        <v>2734</v>
      </c>
      <c r="D2049" s="3">
        <v>3.75</v>
      </c>
      <c r="E2049" s="3">
        <v>4.48</v>
      </c>
      <c r="F2049" s="3">
        <v>322.0</v>
      </c>
      <c r="G2049" s="3">
        <v>9389.0</v>
      </c>
      <c r="H2049" s="2"/>
      <c r="I2049" s="2"/>
      <c r="J2049" s="2"/>
    </row>
    <row r="2050">
      <c r="A2050" s="1" t="s">
        <v>2735</v>
      </c>
      <c r="B2050" s="3">
        <v>11.96</v>
      </c>
      <c r="C2050" s="3">
        <v>34.9</v>
      </c>
      <c r="D2050" s="3">
        <v>3.0</v>
      </c>
      <c r="E2050" s="3">
        <v>38.26</v>
      </c>
      <c r="F2050" s="3">
        <v>277.0</v>
      </c>
      <c r="G2050" s="3">
        <v>28.6</v>
      </c>
      <c r="H2050" s="3">
        <v>4.76</v>
      </c>
      <c r="I2050" s="3">
        <v>317.0</v>
      </c>
      <c r="J2050" s="3">
        <v>9383.0</v>
      </c>
    </row>
    <row r="2051">
      <c r="A2051" s="1" t="s">
        <v>2736</v>
      </c>
      <c r="B2051" s="3">
        <v>12.5</v>
      </c>
      <c r="C2051" s="3">
        <v>32.35</v>
      </c>
      <c r="D2051" s="3">
        <v>25.0</v>
      </c>
      <c r="E2051" s="3">
        <v>85.6</v>
      </c>
      <c r="F2051" s="3">
        <v>212.0</v>
      </c>
      <c r="G2051" s="3">
        <v>284.85</v>
      </c>
      <c r="H2051" s="3">
        <v>4.69</v>
      </c>
      <c r="I2051" s="3">
        <v>312.0</v>
      </c>
      <c r="J2051" s="3">
        <v>938.0</v>
      </c>
    </row>
    <row r="2052">
      <c r="A2052" s="1" t="s">
        <v>2737</v>
      </c>
      <c r="B2052" s="3">
        <v>11.76</v>
      </c>
      <c r="C2052" s="3">
        <v>32.25</v>
      </c>
      <c r="D2052" s="3">
        <v>147.0</v>
      </c>
      <c r="E2052" s="3">
        <v>11.2</v>
      </c>
      <c r="F2052" s="3">
        <v>118.0</v>
      </c>
      <c r="G2052" s="3">
        <v>304.4</v>
      </c>
      <c r="H2052" s="3">
        <v>4.21</v>
      </c>
      <c r="I2052" s="3">
        <v>31.0</v>
      </c>
      <c r="J2052" s="3">
        <v>9381.0</v>
      </c>
    </row>
    <row r="2053">
      <c r="A2053" s="1" t="s">
        <v>2738</v>
      </c>
      <c r="B2053" s="3">
        <v>11.22</v>
      </c>
      <c r="C2053" s="3">
        <v>33.4</v>
      </c>
      <c r="D2053" s="3">
        <v>23.0</v>
      </c>
      <c r="E2053" s="3">
        <v>62.4</v>
      </c>
      <c r="F2053" s="3">
        <v>19.0</v>
      </c>
      <c r="G2053" s="3">
        <v>302.85</v>
      </c>
      <c r="H2053" s="3">
        <v>3.31</v>
      </c>
      <c r="I2053" s="3">
        <v>299.0</v>
      </c>
      <c r="J2053" s="3">
        <v>9386.0</v>
      </c>
    </row>
    <row r="2054">
      <c r="A2054" s="1" t="s">
        <v>2739</v>
      </c>
      <c r="B2054" s="3">
        <v>10.12</v>
      </c>
      <c r="C2054" s="3" t="s">
        <v>2740</v>
      </c>
      <c r="D2054" s="3" t="s">
        <v>26</v>
      </c>
      <c r="E2054" s="3">
        <v>292.6</v>
      </c>
      <c r="F2054" s="3">
        <v>2.48</v>
      </c>
      <c r="G2054" s="3">
        <v>275.0</v>
      </c>
      <c r="H2054" s="3">
        <v>9389.0</v>
      </c>
      <c r="I2054" s="2"/>
      <c r="J2054" s="2"/>
    </row>
    <row r="2055">
      <c r="A2055" s="1" t="s">
        <v>2741</v>
      </c>
      <c r="B2055" s="3">
        <v>8.89</v>
      </c>
      <c r="C2055" s="3" t="s">
        <v>2742</v>
      </c>
      <c r="D2055" s="3" t="s">
        <v>26</v>
      </c>
      <c r="E2055" s="3">
        <v>272.5</v>
      </c>
      <c r="F2055" s="3">
        <v>2.34</v>
      </c>
      <c r="G2055" s="3">
        <v>268.0</v>
      </c>
      <c r="H2055" s="3">
        <v>9391.0</v>
      </c>
      <c r="I2055" s="2"/>
      <c r="J2055" s="2"/>
    </row>
    <row r="2056">
      <c r="A2056" s="1" t="s">
        <v>2743</v>
      </c>
      <c r="B2056" s="3">
        <v>7.75</v>
      </c>
      <c r="C2056" s="3" t="s">
        <v>2250</v>
      </c>
      <c r="D2056" s="3" t="s">
        <v>26</v>
      </c>
      <c r="E2056" s="3">
        <v>257.75</v>
      </c>
      <c r="F2056" s="3">
        <v>2.34</v>
      </c>
      <c r="G2056" s="3">
        <v>274.0</v>
      </c>
      <c r="H2056" s="3">
        <v>9393.0</v>
      </c>
      <c r="I2056" s="2"/>
      <c r="J2056" s="2"/>
    </row>
    <row r="2057">
      <c r="A2057" s="1" t="s">
        <v>2744</v>
      </c>
      <c r="B2057" s="3">
        <v>6.84</v>
      </c>
      <c r="C2057" s="3" t="s">
        <v>2289</v>
      </c>
      <c r="D2057" s="3" t="s">
        <v>26</v>
      </c>
      <c r="E2057" s="3">
        <v>259.5</v>
      </c>
      <c r="F2057" s="3">
        <v>2.14</v>
      </c>
      <c r="G2057" s="3">
        <v>277.0</v>
      </c>
      <c r="H2057" s="3">
        <v>9394.0</v>
      </c>
      <c r="I2057" s="2"/>
      <c r="J2057" s="2"/>
    </row>
    <row r="2058">
      <c r="A2058" s="1" t="s">
        <v>2745</v>
      </c>
      <c r="B2058" s="3">
        <v>5.81</v>
      </c>
      <c r="C2058" s="3" t="s">
        <v>2292</v>
      </c>
      <c r="D2058" s="3" t="s">
        <v>26</v>
      </c>
      <c r="E2058" s="3">
        <v>249.65</v>
      </c>
      <c r="F2058" s="3">
        <v>2.7</v>
      </c>
      <c r="G2058" s="3">
        <v>284.0</v>
      </c>
      <c r="H2058" s="3">
        <v>9393.0</v>
      </c>
      <c r="I2058" s="2"/>
      <c r="J2058" s="2"/>
    </row>
    <row r="2059">
      <c r="A2059" s="1" t="s">
        <v>2746</v>
      </c>
      <c r="B2059" s="3">
        <v>4.85</v>
      </c>
      <c r="C2059" s="3" t="s">
        <v>2747</v>
      </c>
      <c r="D2059" s="3" t="s">
        <v>26</v>
      </c>
      <c r="E2059" s="3">
        <v>253.3</v>
      </c>
      <c r="F2059" s="3">
        <v>1.86</v>
      </c>
      <c r="G2059" s="3">
        <v>289.0</v>
      </c>
      <c r="H2059" s="3">
        <v>9392.0</v>
      </c>
      <c r="I2059" s="2"/>
      <c r="J2059" s="2"/>
    </row>
    <row r="2060">
      <c r="A2060" s="1" t="s">
        <v>2748</v>
      </c>
      <c r="B2060" s="3">
        <v>3.74</v>
      </c>
      <c r="C2060" s="3" t="s">
        <v>2374</v>
      </c>
      <c r="D2060" s="3" t="s">
        <v>26</v>
      </c>
      <c r="E2060" s="3">
        <v>253.8</v>
      </c>
      <c r="F2060" s="3">
        <v>1.52</v>
      </c>
      <c r="G2060" s="3">
        <v>295.0</v>
      </c>
      <c r="H2060" s="3">
        <v>9387.0</v>
      </c>
      <c r="I2060" s="2"/>
      <c r="J2060" s="2"/>
    </row>
    <row r="2061">
      <c r="A2061" s="1" t="s">
        <v>2749</v>
      </c>
      <c r="B2061" s="3">
        <v>3.35</v>
      </c>
      <c r="C2061" s="3" t="s">
        <v>2750</v>
      </c>
      <c r="D2061" s="3" t="s">
        <v>26</v>
      </c>
      <c r="E2061" s="3">
        <v>252.95</v>
      </c>
      <c r="F2061" s="3">
        <v>1.24</v>
      </c>
      <c r="G2061" s="3">
        <v>305.0</v>
      </c>
      <c r="H2061" s="3">
        <v>9381.0</v>
      </c>
      <c r="I2061" s="2"/>
      <c r="J2061" s="2"/>
    </row>
    <row r="2062">
      <c r="A2062" s="1" t="s">
        <v>2751</v>
      </c>
      <c r="B2062" s="3">
        <v>3.52</v>
      </c>
      <c r="C2062" s="3" t="s">
        <v>55</v>
      </c>
      <c r="D2062" s="3" t="s">
        <v>26</v>
      </c>
      <c r="E2062" s="3" t="s">
        <v>2752</v>
      </c>
      <c r="F2062" s="3">
        <v>316.0</v>
      </c>
      <c r="G2062" s="3">
        <v>9375.0</v>
      </c>
      <c r="H2062" s="2"/>
      <c r="I2062" s="2"/>
      <c r="J2062" s="2"/>
    </row>
    <row r="2063">
      <c r="A2063" s="1" t="s">
        <v>2753</v>
      </c>
      <c r="B2063" s="3">
        <v>3.94</v>
      </c>
      <c r="C2063" s="3" t="s">
        <v>2754</v>
      </c>
      <c r="D2063" s="3" t="s">
        <v>26</v>
      </c>
      <c r="E2063" s="3" t="s">
        <v>2755</v>
      </c>
      <c r="F2063" s="3">
        <v>332.0</v>
      </c>
      <c r="G2063" s="3">
        <v>9371.0</v>
      </c>
      <c r="H2063" s="2"/>
      <c r="I2063" s="2"/>
      <c r="J2063" s="2"/>
    </row>
    <row r="2064">
      <c r="A2064" s="1" t="s">
        <v>2756</v>
      </c>
      <c r="B2064" s="3">
        <v>3.51</v>
      </c>
      <c r="C2064" s="3" t="s">
        <v>55</v>
      </c>
      <c r="D2064" s="3" t="s">
        <v>26</v>
      </c>
      <c r="E2064" s="3" t="s">
        <v>2757</v>
      </c>
      <c r="F2064" s="3">
        <v>108.0</v>
      </c>
      <c r="G2064" s="3">
        <v>9369.0</v>
      </c>
      <c r="H2064" s="2"/>
      <c r="I2064" s="2"/>
      <c r="J2064" s="2"/>
    </row>
    <row r="2065">
      <c r="A2065" s="1" t="s">
        <v>2758</v>
      </c>
      <c r="B2065" s="3">
        <v>2.86</v>
      </c>
      <c r="C2065" s="3" t="s">
        <v>2759</v>
      </c>
      <c r="D2065" s="3" t="s">
        <v>26</v>
      </c>
      <c r="E2065" s="3" t="s">
        <v>2760</v>
      </c>
      <c r="F2065" s="3">
        <v>136.0</v>
      </c>
      <c r="G2065" s="3">
        <v>9369.0</v>
      </c>
      <c r="H2065" s="2"/>
      <c r="I2065" s="2"/>
      <c r="J2065" s="2"/>
    </row>
    <row r="2066">
      <c r="A2066" s="1" t="s">
        <v>2761</v>
      </c>
      <c r="B2066" s="3">
        <v>1.57</v>
      </c>
      <c r="C2066" s="3">
        <v>88.6</v>
      </c>
      <c r="D2066" s="3">
        <v>108.0</v>
      </c>
      <c r="E2066" s="3">
        <v>14.64</v>
      </c>
      <c r="F2066" s="3">
        <v>81.0</v>
      </c>
      <c r="G2066" s="3">
        <v>24.15</v>
      </c>
      <c r="H2066" s="3">
        <v>1.17</v>
      </c>
      <c r="I2066" s="3">
        <v>225.0</v>
      </c>
      <c r="J2066" s="3">
        <v>9365.0</v>
      </c>
    </row>
    <row r="2067">
      <c r="A2067" s="1" t="s">
        <v>2762</v>
      </c>
      <c r="B2067" s="3">
        <v>5.17</v>
      </c>
      <c r="C2067" s="3">
        <v>73.55</v>
      </c>
      <c r="D2067" s="3">
        <v>336.0</v>
      </c>
      <c r="E2067" s="3">
        <v>537.91</v>
      </c>
      <c r="F2067" s="3">
        <v>13.0</v>
      </c>
      <c r="G2067" s="3">
        <v>241.5</v>
      </c>
      <c r="H2067" s="3">
        <v>1.24</v>
      </c>
      <c r="I2067" s="3">
        <v>226.0</v>
      </c>
      <c r="J2067" s="3">
        <v>9367.0</v>
      </c>
    </row>
    <row r="2068">
      <c r="A2068" s="1" t="s">
        <v>2763</v>
      </c>
      <c r="B2068" s="3">
        <v>7.69</v>
      </c>
      <c r="C2068" s="3">
        <v>63.6</v>
      </c>
      <c r="D2068" s="3">
        <v>568.0</v>
      </c>
      <c r="E2068" s="3">
        <v>825.77</v>
      </c>
      <c r="F2068" s="3">
        <v>114.0</v>
      </c>
      <c r="G2068" s="3">
        <v>248.1</v>
      </c>
      <c r="H2068" s="3">
        <v>1.31</v>
      </c>
      <c r="I2068" s="3">
        <v>224.0</v>
      </c>
      <c r="J2068" s="3">
        <v>9366.0</v>
      </c>
    </row>
    <row r="2069">
      <c r="A2069" s="1" t="s">
        <v>2764</v>
      </c>
      <c r="B2069" s="3">
        <v>9.71</v>
      </c>
      <c r="C2069" s="3">
        <v>54.9</v>
      </c>
      <c r="D2069" s="3">
        <v>723.0</v>
      </c>
      <c r="E2069" s="3">
        <v>867.71</v>
      </c>
      <c r="F2069" s="3">
        <v>132.0</v>
      </c>
      <c r="G2069" s="3">
        <v>253.15</v>
      </c>
      <c r="H2069" s="3">
        <v>2.21</v>
      </c>
      <c r="I2069" s="3">
        <v>23.0</v>
      </c>
      <c r="J2069" s="3">
        <v>9363.0</v>
      </c>
    </row>
    <row r="2070">
      <c r="A2070" s="1" t="s">
        <v>2765</v>
      </c>
      <c r="B2070" s="3">
        <v>11.22</v>
      </c>
      <c r="C2070" s="3">
        <v>43.95</v>
      </c>
      <c r="D2070" s="3">
        <v>585.0</v>
      </c>
      <c r="E2070" s="3">
        <v>252.62</v>
      </c>
      <c r="F2070" s="3">
        <v>391.0</v>
      </c>
      <c r="G2070" s="3">
        <v>274.4</v>
      </c>
      <c r="H2070" s="3">
        <v>3.38</v>
      </c>
      <c r="I2070" s="3">
        <v>234.0</v>
      </c>
      <c r="J2070" s="3">
        <v>9358.0</v>
      </c>
    </row>
    <row r="2071">
      <c r="A2071" s="1" t="s">
        <v>2766</v>
      </c>
      <c r="B2071" s="3">
        <v>11.86</v>
      </c>
      <c r="C2071" s="3">
        <v>39.25</v>
      </c>
      <c r="D2071" s="3">
        <v>608.0</v>
      </c>
      <c r="E2071" s="3">
        <v>241.17</v>
      </c>
      <c r="F2071" s="3">
        <v>414.0</v>
      </c>
      <c r="G2071" s="3">
        <v>292.4</v>
      </c>
      <c r="H2071" s="3">
        <v>3.52</v>
      </c>
      <c r="I2071" s="3">
        <v>23.0</v>
      </c>
      <c r="J2071" s="3">
        <v>935.0</v>
      </c>
    </row>
    <row r="2072">
      <c r="A2072" s="1" t="s">
        <v>2767</v>
      </c>
      <c r="B2072" s="3">
        <v>12.42</v>
      </c>
      <c r="C2072" s="3">
        <v>37.9</v>
      </c>
      <c r="D2072" s="3">
        <v>746.0</v>
      </c>
      <c r="E2072" s="3">
        <v>568.53</v>
      </c>
      <c r="F2072" s="3">
        <v>298.0</v>
      </c>
      <c r="G2072" s="3">
        <v>311.0</v>
      </c>
      <c r="H2072" s="3">
        <v>3.66</v>
      </c>
      <c r="I2072" s="3">
        <v>223.0</v>
      </c>
      <c r="J2072" s="3">
        <v>9342.0</v>
      </c>
    </row>
    <row r="2073">
      <c r="A2073" s="1" t="s">
        <v>2768</v>
      </c>
      <c r="B2073" s="3">
        <v>12.56</v>
      </c>
      <c r="C2073" s="3">
        <v>35.15</v>
      </c>
      <c r="D2073" s="3">
        <v>414.0</v>
      </c>
      <c r="E2073" s="3">
        <v>75.2</v>
      </c>
      <c r="F2073" s="3">
        <v>36.0</v>
      </c>
      <c r="G2073" s="3">
        <v>321.85</v>
      </c>
      <c r="H2073" s="3">
        <v>3.86</v>
      </c>
      <c r="I2073" s="3">
        <v>221.0</v>
      </c>
      <c r="J2073" s="3">
        <v>933.0</v>
      </c>
    </row>
    <row r="2074">
      <c r="A2074" s="1" t="s">
        <v>2769</v>
      </c>
      <c r="B2074" s="3">
        <v>12.54</v>
      </c>
      <c r="C2074" s="3">
        <v>36.55</v>
      </c>
      <c r="D2074" s="3">
        <v>261.0</v>
      </c>
      <c r="E2074" s="3">
        <v>16.54</v>
      </c>
      <c r="F2074" s="3">
        <v>251.0</v>
      </c>
      <c r="G2074" s="3">
        <v>305.55</v>
      </c>
      <c r="H2074" s="3">
        <v>4.0</v>
      </c>
      <c r="I2074" s="3">
        <v>222.0</v>
      </c>
      <c r="J2074" s="3">
        <v>9327.0</v>
      </c>
    </row>
    <row r="2075">
      <c r="A2075" s="1" t="s">
        <v>2770</v>
      </c>
      <c r="B2075" s="3">
        <v>12.32</v>
      </c>
      <c r="C2075" s="3">
        <v>37.9</v>
      </c>
      <c r="D2075" s="3">
        <v>232.0</v>
      </c>
      <c r="E2075" s="3">
        <v>57.77</v>
      </c>
      <c r="F2075" s="3">
        <v>206.0</v>
      </c>
      <c r="G2075" s="3">
        <v>312.35</v>
      </c>
      <c r="H2075" s="3">
        <v>3.86</v>
      </c>
      <c r="I2075" s="3">
        <v>22.0</v>
      </c>
      <c r="J2075" s="3">
        <v>932.0</v>
      </c>
    </row>
    <row r="2076">
      <c r="A2076" s="1" t="s">
        <v>2771</v>
      </c>
      <c r="B2076" s="3">
        <v>11.83</v>
      </c>
      <c r="C2076" s="3">
        <v>39.25</v>
      </c>
      <c r="D2076" s="3">
        <v>192.0</v>
      </c>
      <c r="E2076" s="3">
        <v>303.61</v>
      </c>
      <c r="F2076" s="3">
        <v>111.0</v>
      </c>
      <c r="G2076" s="3">
        <v>311.0</v>
      </c>
      <c r="H2076" s="3">
        <v>3.59</v>
      </c>
      <c r="I2076" s="3">
        <v>219.0</v>
      </c>
      <c r="J2076" s="3">
        <v>932.0</v>
      </c>
    </row>
    <row r="2077">
      <c r="A2077" s="1" t="s">
        <v>2772</v>
      </c>
      <c r="B2077" s="3">
        <v>11.18</v>
      </c>
      <c r="C2077" s="3">
        <v>4.65</v>
      </c>
      <c r="D2077" s="3">
        <v>31.0</v>
      </c>
      <c r="E2077" s="3">
        <v>148.55</v>
      </c>
      <c r="F2077" s="3">
        <v>21.0</v>
      </c>
      <c r="G2077" s="3">
        <v>314.3</v>
      </c>
      <c r="H2077" s="3">
        <v>2.41</v>
      </c>
      <c r="I2077" s="3">
        <v>215.0</v>
      </c>
      <c r="J2077" s="3">
        <v>9317.0</v>
      </c>
    </row>
    <row r="2078">
      <c r="A2078" s="1" t="s">
        <v>2773</v>
      </c>
      <c r="B2078" s="3">
        <v>10.62</v>
      </c>
      <c r="C2078" s="3" t="s">
        <v>2774</v>
      </c>
      <c r="D2078" s="3" t="s">
        <v>26</v>
      </c>
      <c r="E2078" s="3">
        <v>322.2</v>
      </c>
      <c r="F2078" s="3">
        <v>1.72</v>
      </c>
      <c r="G2078" s="3">
        <v>212.0</v>
      </c>
      <c r="H2078" s="3">
        <v>9313.0</v>
      </c>
      <c r="I2078" s="2"/>
      <c r="J2078" s="2"/>
    </row>
    <row r="2079">
      <c r="A2079" s="1" t="s">
        <v>2775</v>
      </c>
      <c r="B2079" s="3">
        <v>9.6</v>
      </c>
      <c r="C2079" s="3" t="s">
        <v>2181</v>
      </c>
      <c r="D2079" s="3" t="s">
        <v>26</v>
      </c>
      <c r="E2079" s="3">
        <v>303.85</v>
      </c>
      <c r="F2079" s="3">
        <v>1.38</v>
      </c>
      <c r="G2079" s="3">
        <v>175.0</v>
      </c>
      <c r="H2079" s="3">
        <v>9313.0</v>
      </c>
      <c r="I2079" s="2"/>
      <c r="J2079" s="2"/>
    </row>
    <row r="2080">
      <c r="A2080" s="1" t="s">
        <v>2776</v>
      </c>
      <c r="B2080" s="3">
        <v>8.0</v>
      </c>
      <c r="C2080" s="3" t="s">
        <v>2777</v>
      </c>
      <c r="D2080" s="3" t="s">
        <v>26</v>
      </c>
      <c r="E2080" s="3">
        <v>273.5</v>
      </c>
      <c r="F2080" s="3">
        <v>1.79</v>
      </c>
      <c r="G2080" s="3">
        <v>14.0</v>
      </c>
      <c r="H2080" s="3">
        <v>9312.0</v>
      </c>
      <c r="I2080" s="2"/>
      <c r="J2080" s="2"/>
    </row>
    <row r="2081">
      <c r="A2081" s="1" t="s">
        <v>2778</v>
      </c>
      <c r="B2081" s="3">
        <v>6.59</v>
      </c>
      <c r="C2081" s="3" t="s">
        <v>2779</v>
      </c>
      <c r="D2081" s="3" t="s">
        <v>26</v>
      </c>
      <c r="E2081" s="3">
        <v>264.55</v>
      </c>
      <c r="F2081" s="3">
        <v>2.0</v>
      </c>
      <c r="G2081" s="3">
        <v>137.0</v>
      </c>
      <c r="H2081" s="3">
        <v>931.0</v>
      </c>
      <c r="I2081" s="2"/>
      <c r="J2081" s="2"/>
    </row>
    <row r="2082">
      <c r="A2082" s="1" t="s">
        <v>2780</v>
      </c>
      <c r="B2082" s="3">
        <v>5.32</v>
      </c>
      <c r="C2082" s="3" t="s">
        <v>2030</v>
      </c>
      <c r="D2082" s="3" t="s">
        <v>26</v>
      </c>
      <c r="E2082" s="3">
        <v>253.5</v>
      </c>
      <c r="F2082" s="3">
        <v>2.0</v>
      </c>
      <c r="G2082" s="3">
        <v>143.0</v>
      </c>
      <c r="H2082" s="3">
        <v>931.0</v>
      </c>
      <c r="I2082" s="2"/>
      <c r="J2082" s="2"/>
    </row>
    <row r="2083">
      <c r="A2083" s="1" t="s">
        <v>2781</v>
      </c>
      <c r="B2083" s="3">
        <v>4.25</v>
      </c>
      <c r="C2083" s="3" t="s">
        <v>2754</v>
      </c>
      <c r="D2083" s="3" t="s">
        <v>26</v>
      </c>
      <c r="E2083" s="3">
        <v>25.4</v>
      </c>
      <c r="F2083" s="3">
        <v>1.79</v>
      </c>
      <c r="G2083" s="3">
        <v>154.0</v>
      </c>
      <c r="H2083" s="3">
        <v>9311.0</v>
      </c>
      <c r="I2083" s="2"/>
      <c r="J2083" s="2"/>
    </row>
    <row r="2084">
      <c r="A2084" s="1" t="s">
        <v>2782</v>
      </c>
      <c r="B2084" s="3">
        <v>4.34</v>
      </c>
      <c r="C2084" s="3" t="s">
        <v>2754</v>
      </c>
      <c r="D2084" s="3" t="s">
        <v>26</v>
      </c>
      <c r="E2084" s="3">
        <v>256.15</v>
      </c>
      <c r="F2084" s="3">
        <v>1.31</v>
      </c>
      <c r="G2084" s="3">
        <v>16.0</v>
      </c>
      <c r="H2084" s="3">
        <v>9308.0</v>
      </c>
      <c r="I2084" s="2"/>
      <c r="J2084" s="2"/>
    </row>
    <row r="2085">
      <c r="A2085" s="1" t="s">
        <v>2783</v>
      </c>
      <c r="B2085" s="3">
        <v>5.51</v>
      </c>
      <c r="C2085" s="3" t="s">
        <v>2784</v>
      </c>
      <c r="D2085" s="3" t="s">
        <v>26</v>
      </c>
      <c r="E2085" s="3" t="s">
        <v>2785</v>
      </c>
      <c r="F2085" s="3">
        <v>155.0</v>
      </c>
      <c r="G2085" s="3">
        <v>9306.0</v>
      </c>
      <c r="H2085" s="2"/>
      <c r="I2085" s="2"/>
      <c r="J2085" s="2"/>
    </row>
    <row r="2086">
      <c r="A2086" s="1" t="s">
        <v>2786</v>
      </c>
      <c r="B2086" s="3">
        <v>4.44</v>
      </c>
      <c r="C2086" s="3" t="s">
        <v>2787</v>
      </c>
      <c r="D2086" s="3" t="s">
        <v>26</v>
      </c>
      <c r="E2086" s="3" t="s">
        <v>2788</v>
      </c>
      <c r="F2086" s="3">
        <v>106.0</v>
      </c>
      <c r="G2086" s="3">
        <v>9299.0</v>
      </c>
      <c r="H2086" s="2"/>
      <c r="I2086" s="2"/>
      <c r="J2086" s="2"/>
    </row>
    <row r="2087">
      <c r="A2087" s="1" t="s">
        <v>2789</v>
      </c>
      <c r="B2087" s="3">
        <v>2.71</v>
      </c>
      <c r="C2087" s="3" t="s">
        <v>2759</v>
      </c>
      <c r="D2087" s="3" t="s">
        <v>26</v>
      </c>
      <c r="E2087" s="3">
        <v>267.65</v>
      </c>
      <c r="F2087" s="3">
        <v>1.38</v>
      </c>
      <c r="G2087" s="3">
        <v>82.0</v>
      </c>
      <c r="H2087" s="3">
        <v>9298.0</v>
      </c>
      <c r="I2087" s="2"/>
      <c r="J2087" s="2"/>
    </row>
    <row r="2088">
      <c r="A2088" s="1" t="s">
        <v>2790</v>
      </c>
      <c r="B2088" s="3">
        <v>2.12</v>
      </c>
      <c r="C2088" s="3" t="s">
        <v>2791</v>
      </c>
      <c r="D2088" s="3" t="s">
        <v>26</v>
      </c>
      <c r="E2088" s="3">
        <v>266.65</v>
      </c>
      <c r="F2088" s="3">
        <v>1.38</v>
      </c>
      <c r="G2088" s="3">
        <v>81.0</v>
      </c>
      <c r="H2088" s="3">
        <v>9293.0</v>
      </c>
      <c r="I2088" s="2"/>
      <c r="J2088" s="2"/>
    </row>
    <row r="2089">
      <c r="A2089" s="1" t="s">
        <v>2792</v>
      </c>
      <c r="B2089" s="3">
        <v>1.78</v>
      </c>
      <c r="C2089" s="3" t="s">
        <v>258</v>
      </c>
      <c r="D2089" s="3" t="s">
        <v>26</v>
      </c>
      <c r="E2089" s="3">
        <v>264.95</v>
      </c>
      <c r="F2089" s="3">
        <v>1.59</v>
      </c>
      <c r="G2089" s="3">
        <v>83.0</v>
      </c>
      <c r="H2089" s="3">
        <v>9296.0</v>
      </c>
      <c r="I2089" s="2"/>
      <c r="J2089" s="2"/>
    </row>
    <row r="2090">
      <c r="A2090" s="1" t="s">
        <v>2793</v>
      </c>
      <c r="B2090" s="3">
        <v>2.74</v>
      </c>
      <c r="C2090" s="3">
        <v>79.0</v>
      </c>
      <c r="D2090" s="3">
        <v>162.0</v>
      </c>
      <c r="E2090" s="3">
        <v>532.27</v>
      </c>
      <c r="F2090" s="3">
        <v>57.0</v>
      </c>
      <c r="G2090" s="3">
        <v>263.0</v>
      </c>
      <c r="H2090" s="3">
        <v>1.45</v>
      </c>
      <c r="I2090" s="3">
        <v>81.0</v>
      </c>
      <c r="J2090" s="3">
        <v>9293.0</v>
      </c>
    </row>
    <row r="2091">
      <c r="A2091" s="1" t="s">
        <v>2794</v>
      </c>
      <c r="B2091" s="3">
        <v>7.2</v>
      </c>
      <c r="C2091" s="3">
        <v>54.4</v>
      </c>
      <c r="D2091" s="3">
        <v>361.0</v>
      </c>
      <c r="E2091" s="3">
        <v>667.37</v>
      </c>
      <c r="F2091" s="3">
        <v>102.0</v>
      </c>
      <c r="G2091" s="3">
        <v>266.65</v>
      </c>
      <c r="H2091" s="3">
        <v>1.66</v>
      </c>
      <c r="I2091" s="3">
        <v>83.0</v>
      </c>
      <c r="J2091" s="3">
        <v>9296.0</v>
      </c>
    </row>
    <row r="2092">
      <c r="A2092" s="1" t="s">
        <v>2795</v>
      </c>
      <c r="B2092" s="3">
        <v>9.89</v>
      </c>
      <c r="C2092" s="3">
        <v>48.95</v>
      </c>
      <c r="D2092" s="3">
        <v>558.0</v>
      </c>
      <c r="E2092" s="3">
        <v>782.4</v>
      </c>
      <c r="F2092" s="3">
        <v>124.0</v>
      </c>
      <c r="G2092" s="3">
        <v>277.3</v>
      </c>
      <c r="H2092" s="3">
        <v>1.86</v>
      </c>
      <c r="I2092" s="3">
        <v>84.0</v>
      </c>
      <c r="J2092" s="3">
        <v>9296.0</v>
      </c>
    </row>
    <row r="2093">
      <c r="A2093" s="1" t="s">
        <v>2796</v>
      </c>
      <c r="B2093" s="3">
        <v>12.49</v>
      </c>
      <c r="C2093" s="3">
        <v>4.95</v>
      </c>
      <c r="D2093" s="3">
        <v>721.0</v>
      </c>
      <c r="E2093" s="3">
        <v>855.98</v>
      </c>
      <c r="F2093" s="3">
        <v>134.0</v>
      </c>
      <c r="G2093" s="3">
        <v>296.1</v>
      </c>
      <c r="H2093" s="3">
        <v>2.14</v>
      </c>
      <c r="I2093" s="3">
        <v>96.0</v>
      </c>
      <c r="J2093" s="3">
        <v>9296.0</v>
      </c>
    </row>
    <row r="2094">
      <c r="A2094" s="1" t="s">
        <v>2797</v>
      </c>
      <c r="B2094" s="3">
        <v>14.42</v>
      </c>
      <c r="C2094" s="3">
        <v>35.6</v>
      </c>
      <c r="D2094" s="3">
        <v>82.0</v>
      </c>
      <c r="E2094" s="3">
        <v>867.51</v>
      </c>
      <c r="F2094" s="3">
        <v>15.0</v>
      </c>
      <c r="G2094" s="3">
        <v>313.9</v>
      </c>
      <c r="H2094" s="3">
        <v>2.48</v>
      </c>
      <c r="I2094" s="3">
        <v>118.0</v>
      </c>
      <c r="J2094" s="3">
        <v>9293.0</v>
      </c>
    </row>
    <row r="2095">
      <c r="A2095" s="1" t="s">
        <v>2798</v>
      </c>
      <c r="B2095" s="3">
        <v>15.75</v>
      </c>
      <c r="C2095" s="3">
        <v>33.35</v>
      </c>
      <c r="D2095" s="3">
        <v>728.0</v>
      </c>
      <c r="E2095" s="3">
        <v>482.38</v>
      </c>
      <c r="F2095" s="3">
        <v>338.0</v>
      </c>
      <c r="G2095" s="3">
        <v>298.4</v>
      </c>
      <c r="H2095" s="3">
        <v>3.1</v>
      </c>
      <c r="I2095" s="3">
        <v>14.0</v>
      </c>
      <c r="J2095" s="3">
        <v>9288.0</v>
      </c>
    </row>
    <row r="2096">
      <c r="A2096" s="1" t="s">
        <v>2799</v>
      </c>
      <c r="B2096" s="3">
        <v>17.3</v>
      </c>
      <c r="C2096" s="3">
        <v>32.35</v>
      </c>
      <c r="D2096" s="3">
        <v>761.0</v>
      </c>
      <c r="E2096" s="3">
        <v>612.53</v>
      </c>
      <c r="F2096" s="3">
        <v>276.0</v>
      </c>
      <c r="G2096" s="3">
        <v>301.5</v>
      </c>
      <c r="H2096" s="3">
        <v>4.14</v>
      </c>
      <c r="I2096" s="3">
        <v>151.0</v>
      </c>
      <c r="J2096" s="3">
        <v>928.0</v>
      </c>
    </row>
    <row r="2097">
      <c r="A2097" s="1" t="s">
        <v>2800</v>
      </c>
      <c r="B2097" s="3">
        <v>17.71</v>
      </c>
      <c r="C2097" s="3">
        <v>32.65</v>
      </c>
      <c r="D2097" s="3">
        <v>573.0</v>
      </c>
      <c r="E2097" s="3">
        <v>308.27</v>
      </c>
      <c r="F2097" s="3">
        <v>35.0</v>
      </c>
      <c r="G2097" s="3">
        <v>311.2</v>
      </c>
      <c r="H2097" s="3">
        <v>4.14</v>
      </c>
      <c r="I2097" s="3">
        <v>151.0</v>
      </c>
      <c r="J2097" s="3">
        <v>9269.0</v>
      </c>
    </row>
    <row r="2098">
      <c r="A2098" s="1" t="s">
        <v>2801</v>
      </c>
      <c r="B2098" s="3">
        <v>16.92</v>
      </c>
      <c r="C2098" s="3">
        <v>39.15</v>
      </c>
      <c r="D2098" s="3">
        <v>42.0</v>
      </c>
      <c r="E2098" s="3">
        <v>19.81</v>
      </c>
      <c r="F2098" s="3">
        <v>304.0</v>
      </c>
      <c r="G2098" s="3">
        <v>309.25</v>
      </c>
      <c r="H2098" s="3">
        <v>4.14</v>
      </c>
      <c r="I2098" s="3">
        <v>143.0</v>
      </c>
      <c r="J2098" s="3">
        <v>9263.0</v>
      </c>
    </row>
    <row r="2099">
      <c r="A2099" s="1" t="s">
        <v>2802</v>
      </c>
      <c r="B2099" s="3">
        <v>16.5</v>
      </c>
      <c r="C2099" s="3">
        <v>41.9</v>
      </c>
      <c r="D2099" s="3" t="s">
        <v>537</v>
      </c>
      <c r="E2099" s="3">
        <v>65.0</v>
      </c>
      <c r="F2099" s="3">
        <v>34.8</v>
      </c>
      <c r="G2099" s="3">
        <v>3.59</v>
      </c>
      <c r="H2099" s="3">
        <v>134.0</v>
      </c>
      <c r="I2099" s="3">
        <v>9262.0</v>
      </c>
      <c r="J2099" s="2"/>
    </row>
    <row r="2100">
      <c r="A2100" s="1" t="s">
        <v>2803</v>
      </c>
      <c r="B2100" s="3">
        <v>14.2</v>
      </c>
      <c r="C2100" s="3">
        <v>46.5</v>
      </c>
      <c r="D2100" s="3">
        <v>147.0</v>
      </c>
      <c r="E2100" s="3">
        <v>103.71</v>
      </c>
      <c r="F2100" s="3">
        <v>119.0</v>
      </c>
      <c r="G2100" s="3">
        <v>338.65</v>
      </c>
      <c r="H2100" s="3">
        <v>2.48</v>
      </c>
      <c r="I2100" s="3">
        <v>151.0</v>
      </c>
      <c r="J2100" s="3">
        <v>9267.0</v>
      </c>
    </row>
    <row r="2101">
      <c r="A2101" s="1" t="s">
        <v>2804</v>
      </c>
      <c r="B2101" s="3">
        <v>12.1</v>
      </c>
      <c r="C2101" s="3">
        <v>62.1</v>
      </c>
      <c r="D2101" s="3" t="s">
        <v>250</v>
      </c>
      <c r="E2101" s="3">
        <v>16.0</v>
      </c>
      <c r="F2101" s="3" t="s">
        <v>2805</v>
      </c>
      <c r="G2101" s="3">
        <v>266.0</v>
      </c>
      <c r="H2101" s="3">
        <v>9273.0</v>
      </c>
      <c r="I2101" s="2"/>
      <c r="J2101" s="2"/>
    </row>
    <row r="2102">
      <c r="A2102" s="1" t="s">
        <v>2806</v>
      </c>
      <c r="B2102" s="3">
        <v>11.95</v>
      </c>
      <c r="C2102" s="3" t="s">
        <v>1498</v>
      </c>
      <c r="D2102" s="3" t="s">
        <v>26</v>
      </c>
      <c r="E2102" s="3">
        <v>315.5</v>
      </c>
      <c r="F2102" s="3">
        <v>1.3</v>
      </c>
      <c r="G2102" s="3">
        <v>43.0</v>
      </c>
      <c r="H2102" s="3">
        <v>9268.0</v>
      </c>
      <c r="I2102" s="2"/>
      <c r="J2102" s="2"/>
    </row>
    <row r="2103">
      <c r="A2103" s="1" t="s">
        <v>2807</v>
      </c>
      <c r="B2103" s="3">
        <v>10.64</v>
      </c>
      <c r="C2103" s="3" t="s">
        <v>2088</v>
      </c>
      <c r="D2103" s="3" t="s">
        <v>26</v>
      </c>
      <c r="E2103" s="3">
        <v>306.55</v>
      </c>
      <c r="F2103" s="3">
        <v>2.0</v>
      </c>
      <c r="G2103" s="3">
        <v>85.0</v>
      </c>
      <c r="H2103" s="3">
        <v>9268.0</v>
      </c>
      <c r="I2103" s="2"/>
      <c r="J2103" s="2"/>
    </row>
    <row r="2104">
      <c r="A2104" s="1" t="s">
        <v>2808</v>
      </c>
      <c r="B2104" s="3">
        <v>10.25</v>
      </c>
      <c r="C2104" s="3" t="s">
        <v>1694</v>
      </c>
      <c r="D2104" s="3" t="s">
        <v>26</v>
      </c>
      <c r="E2104" s="3">
        <v>303.25</v>
      </c>
      <c r="F2104" s="3">
        <v>3.17</v>
      </c>
      <c r="G2104" s="3">
        <v>111.0</v>
      </c>
      <c r="H2104" s="3">
        <v>9271.0</v>
      </c>
      <c r="I2104" s="2"/>
      <c r="J2104" s="2"/>
    </row>
    <row r="2105">
      <c r="A2105" s="1" t="s">
        <v>2809</v>
      </c>
      <c r="B2105" s="3">
        <v>9.56</v>
      </c>
      <c r="C2105" s="3" t="s">
        <v>1698</v>
      </c>
      <c r="D2105" s="3" t="s">
        <v>26</v>
      </c>
      <c r="E2105" s="3">
        <v>294.75</v>
      </c>
      <c r="F2105" s="3">
        <v>2.83</v>
      </c>
      <c r="G2105" s="3">
        <v>12.0</v>
      </c>
      <c r="H2105" s="3">
        <v>9272.0</v>
      </c>
      <c r="I2105" s="2"/>
      <c r="J2105" s="2"/>
    </row>
    <row r="2106">
      <c r="A2106" s="1" t="s">
        <v>2810</v>
      </c>
      <c r="B2106" s="3">
        <v>8.61</v>
      </c>
      <c r="C2106" s="3" t="s">
        <v>2057</v>
      </c>
      <c r="D2106" s="3" t="s">
        <v>26</v>
      </c>
      <c r="E2106" s="3">
        <v>291.5</v>
      </c>
      <c r="F2106" s="3">
        <v>1.86</v>
      </c>
      <c r="G2106" s="3">
        <v>125.0</v>
      </c>
      <c r="H2106" s="3">
        <v>9276.0</v>
      </c>
      <c r="I2106" s="2"/>
      <c r="J2106" s="2"/>
    </row>
    <row r="2107">
      <c r="A2107" s="1" t="s">
        <v>2811</v>
      </c>
      <c r="B2107" s="3">
        <v>8.0</v>
      </c>
      <c r="C2107" s="3" t="s">
        <v>1327</v>
      </c>
      <c r="D2107" s="3" t="s">
        <v>26</v>
      </c>
      <c r="E2107" s="3" t="s">
        <v>2812</v>
      </c>
      <c r="F2107" s="3">
        <v>103.0</v>
      </c>
      <c r="G2107" s="3">
        <v>9275.0</v>
      </c>
      <c r="H2107" s="2"/>
      <c r="I2107" s="2"/>
      <c r="J2107" s="2"/>
    </row>
    <row r="2108">
      <c r="A2108" s="1" t="s">
        <v>2813</v>
      </c>
      <c r="B2108" s="3">
        <v>7.43</v>
      </c>
      <c r="C2108" s="3" t="s">
        <v>814</v>
      </c>
      <c r="D2108" s="3" t="s">
        <v>26</v>
      </c>
      <c r="E2108" s="3">
        <v>322.5</v>
      </c>
      <c r="F2108" s="3">
        <v>1.1</v>
      </c>
      <c r="G2108" s="3">
        <v>36.0</v>
      </c>
      <c r="H2108" s="3">
        <v>9265.0</v>
      </c>
      <c r="I2108" s="2"/>
      <c r="J2108" s="2"/>
    </row>
    <row r="2109">
      <c r="A2109" s="1" t="s">
        <v>2814</v>
      </c>
      <c r="B2109" s="3">
        <v>7.15</v>
      </c>
      <c r="C2109" s="3" t="s">
        <v>814</v>
      </c>
      <c r="D2109" s="3" t="s">
        <v>26</v>
      </c>
      <c r="E2109" s="3">
        <v>31.2</v>
      </c>
      <c r="F2109" s="3">
        <v>1.52</v>
      </c>
      <c r="G2109" s="3">
        <v>33.0</v>
      </c>
      <c r="H2109" s="3">
        <v>9256.0</v>
      </c>
      <c r="I2109" s="2"/>
      <c r="J2109" s="2"/>
    </row>
    <row r="2110">
      <c r="A2110" s="1" t="s">
        <v>2815</v>
      </c>
      <c r="B2110" s="3">
        <v>6.83</v>
      </c>
      <c r="C2110" s="3" t="s">
        <v>1860</v>
      </c>
      <c r="D2110" s="3" t="s">
        <v>26</v>
      </c>
      <c r="E2110" s="3">
        <v>307.3</v>
      </c>
      <c r="F2110" s="3">
        <v>1.93</v>
      </c>
      <c r="G2110" s="3">
        <v>46.0</v>
      </c>
      <c r="H2110" s="3">
        <v>9246.0</v>
      </c>
      <c r="I2110" s="2"/>
      <c r="J2110" s="2"/>
    </row>
    <row r="2111">
      <c r="A2111" s="1" t="s">
        <v>2816</v>
      </c>
      <c r="B2111" s="3">
        <v>6.8</v>
      </c>
      <c r="C2111" s="3" t="s">
        <v>1860</v>
      </c>
      <c r="D2111" s="3" t="s">
        <v>26</v>
      </c>
      <c r="E2111" s="3">
        <v>301.7</v>
      </c>
      <c r="F2111" s="3">
        <v>2.28</v>
      </c>
      <c r="G2111" s="3">
        <v>59.0</v>
      </c>
      <c r="H2111" s="3">
        <v>924.0</v>
      </c>
      <c r="I2111" s="2"/>
      <c r="J2111" s="2"/>
    </row>
    <row r="2112">
      <c r="A2112" s="1" t="s">
        <v>2817</v>
      </c>
      <c r="B2112" s="3">
        <v>7.23</v>
      </c>
      <c r="C2112" s="3" t="s">
        <v>1060</v>
      </c>
      <c r="D2112" s="3" t="s">
        <v>26</v>
      </c>
      <c r="E2112" s="3">
        <v>313.5</v>
      </c>
      <c r="F2112" s="3">
        <v>2.62</v>
      </c>
      <c r="G2112" s="3">
        <v>73.0</v>
      </c>
      <c r="H2112" s="3">
        <v>9237.0</v>
      </c>
      <c r="I2112" s="2"/>
      <c r="J2112" s="2"/>
    </row>
    <row r="2113">
      <c r="A2113" s="1" t="s">
        <v>2818</v>
      </c>
      <c r="B2113" s="3">
        <v>7.8</v>
      </c>
      <c r="C2113" s="3" t="s">
        <v>2819</v>
      </c>
      <c r="D2113" s="3">
        <v>329.0</v>
      </c>
      <c r="E2113" s="3">
        <v>2.69</v>
      </c>
      <c r="F2113" s="3">
        <v>78.0</v>
      </c>
      <c r="G2113" s="3">
        <v>9237.0</v>
      </c>
      <c r="H2113" s="2"/>
      <c r="I2113" s="2"/>
      <c r="J2113" s="2"/>
    </row>
    <row r="2114">
      <c r="A2114" s="1" t="s">
        <v>2820</v>
      </c>
      <c r="B2114" s="3">
        <v>8.44</v>
      </c>
      <c r="C2114" s="3">
        <v>76.85</v>
      </c>
      <c r="D2114" s="3">
        <v>79.0</v>
      </c>
      <c r="E2114" s="3">
        <v>24.69</v>
      </c>
      <c r="F2114" s="3">
        <v>74.0</v>
      </c>
      <c r="G2114" s="3">
        <v>318.75</v>
      </c>
      <c r="H2114" s="3">
        <v>2.21</v>
      </c>
      <c r="I2114" s="3">
        <v>56.0</v>
      </c>
      <c r="J2114" s="3">
        <v>9249.0</v>
      </c>
    </row>
    <row r="2115">
      <c r="A2115" s="1" t="s">
        <v>2821</v>
      </c>
      <c r="B2115" s="3">
        <v>9.47</v>
      </c>
      <c r="C2115" s="3">
        <v>77.0</v>
      </c>
      <c r="D2115" s="3">
        <v>135.0</v>
      </c>
      <c r="E2115" s="3">
        <v>5.9</v>
      </c>
      <c r="F2115" s="3">
        <v>133.0</v>
      </c>
      <c r="G2115" s="3">
        <v>312.95</v>
      </c>
      <c r="H2115" s="3">
        <v>2.48</v>
      </c>
      <c r="I2115" s="3">
        <v>6.0</v>
      </c>
      <c r="J2115" s="3">
        <v>9252.0</v>
      </c>
    </row>
    <row r="2116">
      <c r="A2116" s="1" t="s">
        <v>2822</v>
      </c>
      <c r="B2116" s="3">
        <v>10.47</v>
      </c>
      <c r="C2116" s="3">
        <v>77.1</v>
      </c>
      <c r="D2116" s="3">
        <v>222.0</v>
      </c>
      <c r="E2116" s="3">
        <v>1.72</v>
      </c>
      <c r="F2116" s="3">
        <v>216.0</v>
      </c>
      <c r="G2116" s="3">
        <v>318.55</v>
      </c>
      <c r="H2116" s="3">
        <v>2.97</v>
      </c>
      <c r="I2116" s="3">
        <v>72.0</v>
      </c>
      <c r="J2116" s="3">
        <v>9253.0</v>
      </c>
    </row>
    <row r="2117">
      <c r="A2117" s="1" t="s">
        <v>2823</v>
      </c>
      <c r="B2117" s="3">
        <v>11.5</v>
      </c>
      <c r="C2117" s="3">
        <v>69.15</v>
      </c>
      <c r="D2117" s="3">
        <v>399.0</v>
      </c>
      <c r="E2117" s="3">
        <v>84.1</v>
      </c>
      <c r="F2117" s="3">
        <v>341.0</v>
      </c>
      <c r="G2117" s="3">
        <v>314.5</v>
      </c>
      <c r="H2117" s="3">
        <v>3.17</v>
      </c>
      <c r="I2117" s="3">
        <v>1.0</v>
      </c>
      <c r="J2117" s="3">
        <v>9254.0</v>
      </c>
    </row>
    <row r="2118">
      <c r="A2118" s="1" t="s">
        <v>2824</v>
      </c>
      <c r="B2118" s="3">
        <v>12.83</v>
      </c>
      <c r="C2118" s="3">
        <v>59.95</v>
      </c>
      <c r="D2118" s="3">
        <v>564.0</v>
      </c>
      <c r="E2118" s="3">
        <v>217.6</v>
      </c>
      <c r="F2118" s="3">
        <v>395.0</v>
      </c>
      <c r="G2118" s="3">
        <v>321.65</v>
      </c>
      <c r="H2118" s="3">
        <v>2.76</v>
      </c>
      <c r="I2118" s="3">
        <v>105.0</v>
      </c>
      <c r="J2118" s="3">
        <v>9253.0</v>
      </c>
    </row>
    <row r="2119">
      <c r="A2119" s="1" t="s">
        <v>2825</v>
      </c>
      <c r="B2119" s="3">
        <v>13.77</v>
      </c>
      <c r="C2119" s="3">
        <v>55.9</v>
      </c>
      <c r="D2119" s="3" t="s">
        <v>2826</v>
      </c>
      <c r="E2119" s="3">
        <v>173.0</v>
      </c>
      <c r="F2119" s="3">
        <v>325.7</v>
      </c>
      <c r="G2119" s="3">
        <v>1.93</v>
      </c>
      <c r="H2119" s="3">
        <v>104.0</v>
      </c>
      <c r="I2119" s="3">
        <v>925.0</v>
      </c>
      <c r="J2119" s="2"/>
    </row>
    <row r="2120">
      <c r="A2120" s="1" t="s">
        <v>2827</v>
      </c>
      <c r="B2120" s="3">
        <v>14.58</v>
      </c>
      <c r="C2120" s="3">
        <v>5.25</v>
      </c>
      <c r="D2120" s="3" t="s">
        <v>2828</v>
      </c>
      <c r="E2120" s="3">
        <v>256.0</v>
      </c>
      <c r="F2120" s="3">
        <v>335.0</v>
      </c>
      <c r="G2120" s="3">
        <v>1.17</v>
      </c>
      <c r="H2120" s="3">
        <v>112.0</v>
      </c>
      <c r="I2120" s="3">
        <v>9243.0</v>
      </c>
      <c r="J2120" s="2"/>
    </row>
    <row r="2121">
      <c r="A2121" s="1" t="s">
        <v>2829</v>
      </c>
      <c r="B2121" s="3">
        <v>13.65</v>
      </c>
      <c r="C2121" s="3">
        <v>58.0</v>
      </c>
      <c r="D2121" s="3">
        <v>327.0</v>
      </c>
      <c r="E2121" s="3">
        <v>19.26</v>
      </c>
      <c r="F2121" s="3">
        <v>313.0</v>
      </c>
      <c r="G2121" s="3">
        <v>342.35</v>
      </c>
      <c r="H2121" s="3">
        <v>1.24</v>
      </c>
      <c r="I2121" s="3">
        <v>199.0</v>
      </c>
      <c r="J2121" s="3">
        <v>9241.0</v>
      </c>
    </row>
    <row r="2122">
      <c r="A2122" s="1" t="s">
        <v>2830</v>
      </c>
      <c r="B2122" s="3">
        <v>11.39</v>
      </c>
      <c r="C2122" s="3">
        <v>77.2</v>
      </c>
      <c r="D2122" s="3" t="s">
        <v>289</v>
      </c>
      <c r="E2122" s="3">
        <v>75.0</v>
      </c>
      <c r="F2122" s="3">
        <v>325.7</v>
      </c>
      <c r="G2122" s="3">
        <v>3.24</v>
      </c>
      <c r="H2122" s="3">
        <v>243.0</v>
      </c>
      <c r="I2122" s="3">
        <v>9249.0</v>
      </c>
      <c r="J2122" s="2"/>
    </row>
    <row r="2123">
      <c r="A2123" s="1" t="s">
        <v>2831</v>
      </c>
      <c r="B2123" s="3">
        <v>9.43</v>
      </c>
      <c r="C2123" s="3">
        <v>89.15</v>
      </c>
      <c r="D2123" s="3">
        <v>162.0</v>
      </c>
      <c r="E2123" s="3">
        <v>4.38</v>
      </c>
      <c r="F2123" s="3">
        <v>16.0</v>
      </c>
      <c r="G2123" s="3">
        <v>341.0</v>
      </c>
      <c r="H2123" s="3">
        <v>3.79</v>
      </c>
      <c r="I2123" s="3">
        <v>264.0</v>
      </c>
      <c r="J2123" s="3">
        <v>9257.0</v>
      </c>
    </row>
    <row r="2124">
      <c r="A2124" s="1" t="s">
        <v>2832</v>
      </c>
      <c r="B2124" s="3">
        <v>8.79</v>
      </c>
      <c r="C2124" s="3">
        <v>89.1</v>
      </c>
      <c r="D2124" s="3" t="s">
        <v>2833</v>
      </c>
      <c r="E2124" s="3">
        <v>54.0</v>
      </c>
      <c r="F2124" s="3">
        <v>333.25</v>
      </c>
      <c r="G2124" s="3">
        <v>3.24</v>
      </c>
      <c r="H2124" s="3">
        <v>267.0</v>
      </c>
      <c r="I2124" s="3">
        <v>9268.0</v>
      </c>
      <c r="J2124" s="2"/>
    </row>
    <row r="2125">
      <c r="A2125" s="1" t="s">
        <v>2834</v>
      </c>
      <c r="B2125" s="3">
        <v>8.27</v>
      </c>
      <c r="C2125" s="3">
        <v>92.4</v>
      </c>
      <c r="D2125" s="3">
        <v>2.0</v>
      </c>
      <c r="E2125" s="3">
        <v>13.57</v>
      </c>
      <c r="F2125" s="3">
        <v>19.0</v>
      </c>
      <c r="G2125" s="3">
        <v>315.5</v>
      </c>
      <c r="H2125" s="3">
        <v>2.97</v>
      </c>
      <c r="I2125" s="3">
        <v>256.0</v>
      </c>
      <c r="J2125" s="3">
        <v>9279.0</v>
      </c>
    </row>
    <row r="2126">
      <c r="A2126" s="1" t="s">
        <v>2835</v>
      </c>
      <c r="B2126" s="3">
        <v>7.92</v>
      </c>
      <c r="C2126" s="3" t="s">
        <v>758</v>
      </c>
      <c r="D2126" s="3" t="s">
        <v>26</v>
      </c>
      <c r="E2126" s="3">
        <v>33.15</v>
      </c>
      <c r="F2126" s="3">
        <v>2.9</v>
      </c>
      <c r="G2126" s="3">
        <v>249.0</v>
      </c>
      <c r="H2126" s="3">
        <v>9292.0</v>
      </c>
      <c r="I2126" s="2"/>
      <c r="J2126" s="2"/>
    </row>
    <row r="2127">
      <c r="A2127" s="1" t="s">
        <v>2836</v>
      </c>
      <c r="B2127" s="3">
        <v>7.66</v>
      </c>
      <c r="C2127" s="3" t="s">
        <v>1158</v>
      </c>
      <c r="D2127" s="3" t="s">
        <v>26</v>
      </c>
      <c r="E2127" s="3">
        <v>344.5</v>
      </c>
      <c r="F2127" s="3">
        <v>2.76</v>
      </c>
      <c r="G2127" s="3">
        <v>237.0</v>
      </c>
      <c r="H2127" s="3">
        <v>9303.0</v>
      </c>
      <c r="I2127" s="2"/>
      <c r="J2127" s="2"/>
    </row>
    <row r="2128">
      <c r="A2128" s="1" t="s">
        <v>2837</v>
      </c>
      <c r="B2128" s="3">
        <v>7.33</v>
      </c>
      <c r="C2128" s="3" t="s">
        <v>1003</v>
      </c>
      <c r="D2128" s="3" t="s">
        <v>26</v>
      </c>
      <c r="E2128" s="3">
        <v>333.5</v>
      </c>
      <c r="F2128" s="3">
        <v>2.34</v>
      </c>
      <c r="G2128" s="3">
        <v>218.0</v>
      </c>
      <c r="H2128" s="3">
        <v>9313.0</v>
      </c>
      <c r="I2128" s="2"/>
      <c r="J2128" s="2"/>
    </row>
    <row r="2129">
      <c r="A2129" s="1" t="s">
        <v>2838</v>
      </c>
      <c r="B2129" s="3">
        <v>7.11</v>
      </c>
      <c r="C2129" s="3" t="s">
        <v>899</v>
      </c>
      <c r="D2129" s="3" t="s">
        <v>26</v>
      </c>
      <c r="E2129" s="3">
        <v>328.4</v>
      </c>
      <c r="F2129" s="3">
        <v>2.28</v>
      </c>
      <c r="G2129" s="3">
        <v>203.0</v>
      </c>
      <c r="H2129" s="3">
        <v>9319.0</v>
      </c>
      <c r="I2129" s="2"/>
      <c r="J2129" s="2"/>
    </row>
    <row r="2130">
      <c r="A2130" s="1" t="s">
        <v>2839</v>
      </c>
      <c r="B2130" s="3">
        <v>6.86</v>
      </c>
      <c r="C2130" s="3" t="s">
        <v>1003</v>
      </c>
      <c r="D2130" s="3" t="s">
        <v>26</v>
      </c>
      <c r="E2130" s="3">
        <v>317.0</v>
      </c>
      <c r="F2130" s="3">
        <v>2.28</v>
      </c>
      <c r="G2130" s="3">
        <v>197.0</v>
      </c>
      <c r="H2130" s="3">
        <v>9325.0</v>
      </c>
      <c r="I2130" s="2"/>
      <c r="J2130" s="2"/>
    </row>
    <row r="2131">
      <c r="A2131" s="1" t="s">
        <v>2840</v>
      </c>
      <c r="B2131" s="3">
        <v>6.7</v>
      </c>
      <c r="C2131" s="3" t="s">
        <v>1003</v>
      </c>
      <c r="D2131" s="3" t="s">
        <v>26</v>
      </c>
      <c r="E2131" s="3">
        <v>315.5</v>
      </c>
      <c r="F2131" s="3">
        <v>2.14</v>
      </c>
      <c r="G2131" s="3">
        <v>193.0</v>
      </c>
      <c r="H2131" s="3">
        <v>9328.0</v>
      </c>
      <c r="I2131" s="2"/>
      <c r="J2131" s="2"/>
    </row>
    <row r="2132">
      <c r="A2132" s="1" t="s">
        <v>2841</v>
      </c>
      <c r="B2132" s="3">
        <v>6.14</v>
      </c>
      <c r="C2132" s="3" t="s">
        <v>1008</v>
      </c>
      <c r="D2132" s="3" t="s">
        <v>26</v>
      </c>
      <c r="E2132" s="3">
        <v>289.25</v>
      </c>
      <c r="F2132" s="3">
        <v>2.0</v>
      </c>
      <c r="G2132" s="3">
        <v>193.0</v>
      </c>
      <c r="H2132" s="3">
        <v>9329.0</v>
      </c>
      <c r="I2132" s="2"/>
      <c r="J2132" s="2"/>
    </row>
    <row r="2133">
      <c r="A2133" s="1" t="s">
        <v>2842</v>
      </c>
      <c r="B2133" s="3">
        <v>5.47</v>
      </c>
      <c r="C2133" s="3" t="s">
        <v>1008</v>
      </c>
      <c r="D2133" s="3" t="s">
        <v>26</v>
      </c>
      <c r="E2133" s="3">
        <v>272.5</v>
      </c>
      <c r="F2133" s="3">
        <v>1.86</v>
      </c>
      <c r="G2133" s="3">
        <v>193.0</v>
      </c>
      <c r="H2133" s="3">
        <v>9329.0</v>
      </c>
      <c r="I2133" s="2"/>
      <c r="J2133" s="2"/>
    </row>
    <row r="2134">
      <c r="A2134" s="1" t="s">
        <v>2843</v>
      </c>
      <c r="B2134" s="3">
        <v>5.1</v>
      </c>
      <c r="C2134" s="3" t="s">
        <v>830</v>
      </c>
      <c r="D2134" s="3" t="s">
        <v>26</v>
      </c>
      <c r="E2134" s="3">
        <v>274.2</v>
      </c>
      <c r="F2134" s="3">
        <v>1.72</v>
      </c>
      <c r="G2134" s="3">
        <v>193.0</v>
      </c>
      <c r="H2134" s="3">
        <v>9327.0</v>
      </c>
      <c r="I2134" s="2"/>
      <c r="J2134" s="2"/>
    </row>
    <row r="2135">
      <c r="A2135" s="1" t="s">
        <v>2844</v>
      </c>
      <c r="B2135" s="3">
        <v>4.52</v>
      </c>
      <c r="C2135" s="3" t="s">
        <v>830</v>
      </c>
      <c r="D2135" s="3" t="s">
        <v>26</v>
      </c>
      <c r="E2135" s="3">
        <v>271.7</v>
      </c>
      <c r="F2135" s="3">
        <v>1.66</v>
      </c>
      <c r="G2135" s="3">
        <v>189.0</v>
      </c>
      <c r="H2135" s="3">
        <v>933.0</v>
      </c>
      <c r="I2135" s="2"/>
      <c r="J2135" s="2"/>
    </row>
    <row r="2136">
      <c r="A2136" s="1" t="s">
        <v>2845</v>
      </c>
      <c r="B2136" s="3">
        <v>3.9</v>
      </c>
      <c r="C2136" s="3" t="s">
        <v>308</v>
      </c>
      <c r="D2136" s="3" t="s">
        <v>26</v>
      </c>
      <c r="E2136" s="3">
        <v>265.3</v>
      </c>
      <c r="F2136" s="3">
        <v>1.66</v>
      </c>
      <c r="G2136" s="3">
        <v>189.0</v>
      </c>
      <c r="H2136" s="3">
        <v>9335.0</v>
      </c>
      <c r="I2136" s="2"/>
      <c r="J2136" s="2"/>
    </row>
    <row r="2137">
      <c r="A2137" s="1" t="s">
        <v>2846</v>
      </c>
      <c r="B2137" s="3">
        <v>3.35</v>
      </c>
      <c r="C2137" s="3" t="s">
        <v>1642</v>
      </c>
      <c r="D2137" s="3">
        <v>26.85</v>
      </c>
      <c r="E2137" s="3">
        <v>1.66</v>
      </c>
      <c r="F2137" s="3">
        <v>193.0</v>
      </c>
      <c r="G2137" s="3">
        <v>9343.0</v>
      </c>
      <c r="H2137" s="2"/>
      <c r="I2137" s="2"/>
      <c r="J2137" s="2"/>
    </row>
    <row r="2138">
      <c r="A2138" s="1" t="s">
        <v>2847</v>
      </c>
      <c r="B2138" s="3">
        <v>3.89</v>
      </c>
      <c r="C2138" s="3">
        <v>99.4</v>
      </c>
      <c r="D2138" s="3" t="s">
        <v>2848</v>
      </c>
      <c r="E2138" s="3">
        <v>19.0</v>
      </c>
      <c r="F2138" s="3">
        <v>252.95</v>
      </c>
      <c r="G2138" s="3">
        <v>1.1</v>
      </c>
      <c r="H2138" s="3">
        <v>209.0</v>
      </c>
      <c r="I2138" s="3">
        <v>9352.0</v>
      </c>
      <c r="J2138" s="2"/>
    </row>
    <row r="2139">
      <c r="A2139" s="1" t="s">
        <v>2849</v>
      </c>
      <c r="B2139" s="3">
        <v>6.59</v>
      </c>
      <c r="C2139" s="3">
        <v>89.0</v>
      </c>
      <c r="D2139" s="3">
        <v>258.0</v>
      </c>
      <c r="E2139" s="3">
        <v>175.77</v>
      </c>
      <c r="F2139" s="3">
        <v>188.0</v>
      </c>
      <c r="G2139" s="3">
        <v>264.15</v>
      </c>
      <c r="H2139" s="3">
        <v>1.86</v>
      </c>
      <c r="I2139" s="3">
        <v>217.0</v>
      </c>
      <c r="J2139" s="3">
        <v>9357.0</v>
      </c>
    </row>
    <row r="2140">
      <c r="A2140" s="1" t="s">
        <v>2850</v>
      </c>
      <c r="B2140" s="3">
        <v>8.62</v>
      </c>
      <c r="C2140" s="3">
        <v>74.15</v>
      </c>
      <c r="D2140" s="3">
        <v>305.0</v>
      </c>
      <c r="E2140" s="3">
        <v>65.55</v>
      </c>
      <c r="F2140" s="3">
        <v>268.0</v>
      </c>
      <c r="G2140" s="3">
        <v>275.75</v>
      </c>
      <c r="H2140" s="3">
        <v>2.7</v>
      </c>
      <c r="I2140" s="3">
        <v>235.0</v>
      </c>
      <c r="J2140" s="3">
        <v>936.0</v>
      </c>
    </row>
    <row r="2141">
      <c r="A2141" s="1" t="s">
        <v>2851</v>
      </c>
      <c r="B2141" s="3">
        <v>10.38</v>
      </c>
      <c r="C2141" s="3">
        <v>61.65</v>
      </c>
      <c r="D2141" s="3">
        <v>425.0</v>
      </c>
      <c r="E2141" s="3">
        <v>106.48</v>
      </c>
      <c r="F2141" s="3">
        <v>351.0</v>
      </c>
      <c r="G2141" s="3">
        <v>278.5</v>
      </c>
      <c r="H2141" s="3">
        <v>2.48</v>
      </c>
      <c r="I2141" s="3">
        <v>249.0</v>
      </c>
      <c r="J2141" s="3">
        <v>9365.0</v>
      </c>
    </row>
    <row r="2142">
      <c r="A2142" s="1" t="s">
        <v>2852</v>
      </c>
      <c r="B2142" s="3">
        <v>11.46</v>
      </c>
      <c r="C2142" s="3">
        <v>53.25</v>
      </c>
      <c r="D2142" s="3">
        <v>712.0</v>
      </c>
      <c r="E2142" s="3">
        <v>509.65</v>
      </c>
      <c r="F2142" s="3">
        <v>314.0</v>
      </c>
      <c r="G2142" s="3">
        <v>293.2</v>
      </c>
      <c r="H2142" s="3">
        <v>2.41</v>
      </c>
      <c r="I2142" s="3">
        <v>247.0</v>
      </c>
      <c r="J2142" s="3">
        <v>9366.0</v>
      </c>
    </row>
    <row r="2143">
      <c r="A2143" s="1" t="s">
        <v>2853</v>
      </c>
      <c r="B2143" s="3">
        <v>11.84</v>
      </c>
      <c r="C2143" s="3">
        <v>49.45</v>
      </c>
      <c r="D2143" s="3" t="s">
        <v>2854</v>
      </c>
      <c r="E2143" s="3">
        <v>163.0</v>
      </c>
      <c r="F2143" s="3">
        <v>329.2</v>
      </c>
      <c r="G2143" s="3">
        <v>2.41</v>
      </c>
      <c r="H2143" s="3">
        <v>245.0</v>
      </c>
      <c r="I2143" s="3">
        <v>9365.0</v>
      </c>
      <c r="J2143" s="2"/>
    </row>
    <row r="2144">
      <c r="A2144" s="1" t="s">
        <v>2855</v>
      </c>
      <c r="B2144" s="3">
        <v>12.7</v>
      </c>
      <c r="C2144" s="3">
        <v>49.6</v>
      </c>
      <c r="D2144" s="3">
        <v>427.0</v>
      </c>
      <c r="E2144" s="3">
        <v>5.5</v>
      </c>
      <c r="F2144" s="3">
        <v>387.0</v>
      </c>
      <c r="G2144" s="3">
        <v>335.0</v>
      </c>
      <c r="H2144" s="3">
        <v>2.69</v>
      </c>
      <c r="I2144" s="3">
        <v>243.0</v>
      </c>
      <c r="J2144" s="3">
        <v>9363.0</v>
      </c>
    </row>
    <row r="2145">
      <c r="A2145" s="1" t="s">
        <v>2856</v>
      </c>
      <c r="B2145" s="3">
        <v>12.52</v>
      </c>
      <c r="C2145" s="3">
        <v>47.85</v>
      </c>
      <c r="D2145" s="3">
        <v>483.0</v>
      </c>
      <c r="E2145" s="3">
        <v>147.86</v>
      </c>
      <c r="F2145" s="3">
        <v>375.0</v>
      </c>
      <c r="G2145" s="3">
        <v>339.85</v>
      </c>
      <c r="H2145" s="3">
        <v>2.9</v>
      </c>
      <c r="I2145" s="3">
        <v>248.0</v>
      </c>
      <c r="J2145" s="3">
        <v>9364.0</v>
      </c>
    </row>
    <row r="2146">
      <c r="A2146" s="1" t="s">
        <v>2857</v>
      </c>
      <c r="B2146" s="3">
        <v>12.65</v>
      </c>
      <c r="C2146" s="3">
        <v>47.85</v>
      </c>
      <c r="D2146" s="3">
        <v>581.0</v>
      </c>
      <c r="E2146" s="3">
        <v>621.58</v>
      </c>
      <c r="F2146" s="3">
        <v>199.0</v>
      </c>
      <c r="G2146" s="3">
        <v>333.5</v>
      </c>
      <c r="H2146" s="3">
        <v>3.3</v>
      </c>
      <c r="I2146" s="3">
        <v>252.0</v>
      </c>
      <c r="J2146" s="3">
        <v>9361.0</v>
      </c>
    </row>
    <row r="2147">
      <c r="A2147" s="1" t="s">
        <v>2858</v>
      </c>
      <c r="B2147" s="3">
        <v>12.92</v>
      </c>
      <c r="C2147" s="3">
        <v>46.1</v>
      </c>
      <c r="D2147" s="3">
        <v>326.0</v>
      </c>
      <c r="E2147" s="3">
        <v>239.3</v>
      </c>
      <c r="F2147" s="3">
        <v>216.0</v>
      </c>
      <c r="G2147" s="3">
        <v>327.65</v>
      </c>
      <c r="H2147" s="3">
        <v>2.9</v>
      </c>
      <c r="I2147" s="3">
        <v>246.0</v>
      </c>
      <c r="J2147" s="3">
        <v>9361.0</v>
      </c>
    </row>
    <row r="2148">
      <c r="A2148" s="1" t="s">
        <v>2859</v>
      </c>
      <c r="B2148" s="3">
        <v>12.91</v>
      </c>
      <c r="C2148" s="3">
        <v>46.1</v>
      </c>
      <c r="D2148" s="3">
        <v>177.0</v>
      </c>
      <c r="E2148" s="3">
        <v>199.7</v>
      </c>
      <c r="F2148" s="3">
        <v>122.0</v>
      </c>
      <c r="G2148" s="3">
        <v>328.0</v>
      </c>
      <c r="H2148" s="3">
        <v>2.83</v>
      </c>
      <c r="I2148" s="3">
        <v>237.0</v>
      </c>
      <c r="J2148" s="3">
        <v>9363.0</v>
      </c>
    </row>
    <row r="2149">
      <c r="A2149" s="1" t="s">
        <v>2860</v>
      </c>
      <c r="B2149" s="3">
        <v>12.38</v>
      </c>
      <c r="C2149" s="3">
        <v>47.75</v>
      </c>
      <c r="D2149" s="3">
        <v>42.0</v>
      </c>
      <c r="E2149" s="3">
        <v>247.13</v>
      </c>
      <c r="F2149" s="3">
        <v>23.0</v>
      </c>
      <c r="G2149" s="3">
        <v>333.65</v>
      </c>
      <c r="H2149" s="3">
        <v>2.48</v>
      </c>
      <c r="I2149" s="3">
        <v>225.0</v>
      </c>
      <c r="J2149" s="3">
        <v>9366.0</v>
      </c>
    </row>
    <row r="2150">
      <c r="A2150" s="1" t="s">
        <v>2861</v>
      </c>
      <c r="B2150" s="3">
        <v>11.42</v>
      </c>
      <c r="C2150" s="3" t="s">
        <v>1686</v>
      </c>
      <c r="D2150" s="3" t="s">
        <v>26</v>
      </c>
      <c r="E2150" s="3">
        <v>321.5</v>
      </c>
      <c r="F2150" s="3">
        <v>2.48</v>
      </c>
      <c r="G2150" s="3">
        <v>2.0</v>
      </c>
      <c r="H2150" s="3">
        <v>9369.0</v>
      </c>
      <c r="I2150" s="2"/>
      <c r="J2150" s="2"/>
    </row>
    <row r="2151">
      <c r="A2151" s="1" t="s">
        <v>2862</v>
      </c>
      <c r="B2151" s="3">
        <v>10.22</v>
      </c>
      <c r="C2151" s="3" t="s">
        <v>2150</v>
      </c>
      <c r="D2151" s="3" t="s">
        <v>26</v>
      </c>
      <c r="E2151" s="3">
        <v>29.85</v>
      </c>
      <c r="F2151" s="3">
        <v>2.69</v>
      </c>
      <c r="G2151" s="3">
        <v>197.0</v>
      </c>
      <c r="H2151" s="3">
        <v>9376.0</v>
      </c>
      <c r="I2151" s="2"/>
      <c r="J2151" s="2"/>
    </row>
    <row r="2152">
      <c r="A2152" s="1" t="s">
        <v>2863</v>
      </c>
      <c r="B2152" s="3">
        <v>9.29</v>
      </c>
      <c r="C2152" s="3" t="s">
        <v>2091</v>
      </c>
      <c r="D2152" s="3" t="s">
        <v>26</v>
      </c>
      <c r="E2152" s="3">
        <v>282.55</v>
      </c>
      <c r="F2152" s="3">
        <v>2.69</v>
      </c>
      <c r="G2152" s="3">
        <v>196.0</v>
      </c>
      <c r="H2152" s="3">
        <v>9383.0</v>
      </c>
      <c r="I2152" s="2"/>
      <c r="J2152" s="2"/>
    </row>
    <row r="2153">
      <c r="A2153" s="1" t="s">
        <v>2864</v>
      </c>
      <c r="B2153" s="3">
        <v>8.78</v>
      </c>
      <c r="C2153" s="3" t="s">
        <v>2865</v>
      </c>
      <c r="D2153" s="3" t="s">
        <v>26</v>
      </c>
      <c r="E2153" s="3">
        <v>288.35</v>
      </c>
      <c r="F2153" s="3">
        <v>2.48</v>
      </c>
      <c r="G2153" s="3">
        <v>196.0</v>
      </c>
      <c r="H2153" s="3">
        <v>9387.0</v>
      </c>
      <c r="I2153" s="2"/>
      <c r="J2153" s="2"/>
    </row>
    <row r="2154">
      <c r="A2154" s="1" t="s">
        <v>2866</v>
      </c>
      <c r="B2154" s="3">
        <v>8.59</v>
      </c>
      <c r="C2154" s="3" t="s">
        <v>2865</v>
      </c>
      <c r="D2154" s="3" t="s">
        <v>26</v>
      </c>
      <c r="E2154" s="3">
        <v>305.55</v>
      </c>
      <c r="F2154" s="3">
        <v>2.34</v>
      </c>
      <c r="G2154" s="3">
        <v>194.0</v>
      </c>
      <c r="H2154" s="3">
        <v>939.0</v>
      </c>
      <c r="I2154" s="2"/>
      <c r="J2154" s="2"/>
    </row>
    <row r="2155">
      <c r="A2155" s="1" t="s">
        <v>2867</v>
      </c>
      <c r="B2155" s="3">
        <v>8.6</v>
      </c>
      <c r="C2155" s="3" t="s">
        <v>1817</v>
      </c>
      <c r="D2155" s="3" t="s">
        <v>26</v>
      </c>
      <c r="E2155" s="3">
        <v>335.4</v>
      </c>
      <c r="F2155" s="3">
        <v>2.21</v>
      </c>
      <c r="G2155" s="3">
        <v>184.0</v>
      </c>
      <c r="H2155" s="3">
        <v>9385.0</v>
      </c>
      <c r="I2155" s="2"/>
      <c r="J2155" s="2"/>
    </row>
    <row r="2156">
      <c r="A2156" s="1" t="s">
        <v>2868</v>
      </c>
      <c r="B2156" s="3">
        <v>8.56</v>
      </c>
      <c r="C2156" s="3" t="s">
        <v>1053</v>
      </c>
      <c r="D2156" s="3" t="s">
        <v>26</v>
      </c>
      <c r="E2156" s="3">
        <v>338.6</v>
      </c>
      <c r="F2156" s="3">
        <v>2.34</v>
      </c>
      <c r="G2156" s="3">
        <v>18.0</v>
      </c>
      <c r="H2156" s="3">
        <v>9386.0</v>
      </c>
      <c r="I2156" s="2"/>
      <c r="J2156" s="2"/>
    </row>
    <row r="2157">
      <c r="A2157" s="1" t="s">
        <v>2869</v>
      </c>
      <c r="B2157" s="3">
        <v>8.1</v>
      </c>
      <c r="C2157" s="3" t="s">
        <v>1567</v>
      </c>
      <c r="D2157" s="3" t="s">
        <v>26</v>
      </c>
      <c r="E2157" s="3">
        <v>304.2</v>
      </c>
      <c r="F2157" s="3">
        <v>2.28</v>
      </c>
      <c r="G2157" s="3">
        <v>184.0</v>
      </c>
      <c r="H2157" s="3">
        <v>938.0</v>
      </c>
      <c r="I2157" s="2"/>
      <c r="J2157" s="2"/>
    </row>
    <row r="2158">
      <c r="A2158" s="1" t="s">
        <v>2870</v>
      </c>
      <c r="B2158" s="3">
        <v>7.99</v>
      </c>
      <c r="C2158" s="3" t="s">
        <v>1567</v>
      </c>
      <c r="D2158" s="3" t="s">
        <v>26</v>
      </c>
      <c r="E2158" s="3">
        <v>309.45</v>
      </c>
      <c r="F2158" s="3">
        <v>2.7</v>
      </c>
      <c r="G2158" s="3">
        <v>196.0</v>
      </c>
      <c r="H2158" s="3">
        <v>9376.0</v>
      </c>
      <c r="I2158" s="2"/>
      <c r="J2158" s="2"/>
    </row>
    <row r="2159">
      <c r="A2159" s="1" t="s">
        <v>2871</v>
      </c>
      <c r="B2159" s="3">
        <v>7.58</v>
      </c>
      <c r="C2159" s="3" t="s">
        <v>1062</v>
      </c>
      <c r="D2159" s="3" t="s">
        <v>26</v>
      </c>
      <c r="E2159" s="3">
        <v>296.1</v>
      </c>
      <c r="F2159" s="3">
        <v>1.79</v>
      </c>
      <c r="G2159" s="3">
        <v>199.0</v>
      </c>
      <c r="H2159" s="3">
        <v>9375.0</v>
      </c>
      <c r="I2159" s="2"/>
      <c r="J2159" s="2"/>
    </row>
    <row r="2160">
      <c r="A2160" s="1" t="s">
        <v>2872</v>
      </c>
      <c r="B2160" s="3">
        <v>7.64</v>
      </c>
      <c r="C2160" s="3" t="s">
        <v>2873</v>
      </c>
      <c r="D2160" s="3" t="s">
        <v>26</v>
      </c>
      <c r="E2160" s="3">
        <v>318.75</v>
      </c>
      <c r="F2160" s="3">
        <v>1.59</v>
      </c>
      <c r="G2160" s="3">
        <v>191.0</v>
      </c>
      <c r="H2160" s="3">
        <v>9375.0</v>
      </c>
      <c r="I2160" s="2"/>
      <c r="J2160" s="2"/>
    </row>
    <row r="2161">
      <c r="A2161" s="1" t="s">
        <v>2874</v>
      </c>
      <c r="B2161" s="3">
        <v>7.69</v>
      </c>
      <c r="C2161" s="3" t="s">
        <v>2819</v>
      </c>
      <c r="D2161" s="3">
        <v>326.3</v>
      </c>
      <c r="E2161" s="3">
        <v>1.45</v>
      </c>
      <c r="F2161" s="3">
        <v>18.0</v>
      </c>
      <c r="G2161" s="3">
        <v>9379.0</v>
      </c>
      <c r="H2161" s="2"/>
      <c r="I2161" s="2"/>
      <c r="J2161" s="2"/>
    </row>
    <row r="2162">
      <c r="A2162" s="1" t="s">
        <v>2875</v>
      </c>
      <c r="B2162" s="3">
        <v>8.82</v>
      </c>
      <c r="C2162" s="3">
        <v>79.85</v>
      </c>
      <c r="D2162" s="3">
        <v>173.0</v>
      </c>
      <c r="E2162" s="3">
        <v>516.44</v>
      </c>
      <c r="F2162" s="3">
        <v>63.0</v>
      </c>
      <c r="G2162" s="3">
        <v>348.75</v>
      </c>
      <c r="H2162" s="3">
        <v>1.52</v>
      </c>
      <c r="I2162" s="3">
        <v>166.0</v>
      </c>
      <c r="J2162" s="3">
        <v>938.0</v>
      </c>
    </row>
    <row r="2163">
      <c r="A2163" s="1" t="s">
        <v>2876</v>
      </c>
      <c r="B2163" s="3">
        <v>9.89</v>
      </c>
      <c r="C2163" s="3">
        <v>77.0</v>
      </c>
      <c r="D2163" s="3">
        <v>359.0</v>
      </c>
      <c r="E2163" s="3">
        <v>582.71</v>
      </c>
      <c r="F2163" s="3">
        <v>124.0</v>
      </c>
      <c r="G2163" s="3">
        <v>336.95</v>
      </c>
      <c r="H2163" s="3">
        <v>2.0</v>
      </c>
      <c r="I2163" s="3">
        <v>176.0</v>
      </c>
      <c r="J2163" s="3">
        <v>9384.0</v>
      </c>
    </row>
    <row r="2164">
      <c r="A2164" s="1" t="s">
        <v>2877</v>
      </c>
      <c r="B2164" s="3">
        <v>11.39</v>
      </c>
      <c r="C2164" s="3">
        <v>71.75</v>
      </c>
      <c r="D2164" s="3">
        <v>245.0</v>
      </c>
      <c r="E2164" s="3">
        <v>17.57</v>
      </c>
      <c r="F2164" s="3">
        <v>235.0</v>
      </c>
      <c r="G2164" s="3">
        <v>338.85</v>
      </c>
      <c r="H2164" s="3">
        <v>3.17</v>
      </c>
      <c r="I2164" s="3">
        <v>195.0</v>
      </c>
      <c r="J2164" s="3">
        <v>9387.0</v>
      </c>
    </row>
    <row r="2165">
      <c r="A2165" s="1" t="s">
        <v>2878</v>
      </c>
      <c r="B2165" s="3">
        <v>12.78</v>
      </c>
      <c r="C2165" s="3">
        <v>64.55</v>
      </c>
      <c r="D2165" s="3">
        <v>468.0</v>
      </c>
      <c r="E2165" s="3">
        <v>16.12</v>
      </c>
      <c r="F2165" s="3">
        <v>356.0</v>
      </c>
      <c r="G2165" s="3">
        <v>329.0</v>
      </c>
      <c r="H2165" s="3">
        <v>3.31</v>
      </c>
      <c r="I2165" s="3">
        <v>199.0</v>
      </c>
      <c r="J2165" s="3">
        <v>939.0</v>
      </c>
    </row>
    <row r="2166">
      <c r="A2166" s="1" t="s">
        <v>2879</v>
      </c>
      <c r="B2166" s="3">
        <v>13.95</v>
      </c>
      <c r="C2166" s="3">
        <v>6.2</v>
      </c>
      <c r="D2166" s="3">
        <v>648.0</v>
      </c>
      <c r="E2166" s="3">
        <v>359.17</v>
      </c>
      <c r="F2166" s="3">
        <v>366.0</v>
      </c>
      <c r="G2166" s="3">
        <v>332.85</v>
      </c>
      <c r="H2166" s="3">
        <v>3.45</v>
      </c>
      <c r="I2166" s="3">
        <v>202.0</v>
      </c>
      <c r="J2166" s="3">
        <v>9387.0</v>
      </c>
    </row>
    <row r="2167">
      <c r="A2167" s="1" t="s">
        <v>2880</v>
      </c>
      <c r="B2167" s="3">
        <v>14.9</v>
      </c>
      <c r="C2167" s="3">
        <v>58.25</v>
      </c>
      <c r="D2167" s="3">
        <v>475.0</v>
      </c>
      <c r="E2167" s="3">
        <v>76.79</v>
      </c>
      <c r="F2167" s="3">
        <v>412.0</v>
      </c>
      <c r="G2167" s="3">
        <v>328.5</v>
      </c>
      <c r="H2167" s="3">
        <v>3.52</v>
      </c>
      <c r="I2167" s="3">
        <v>205.0</v>
      </c>
      <c r="J2167" s="3">
        <v>9381.0</v>
      </c>
    </row>
    <row r="2168">
      <c r="A2168" s="1" t="s">
        <v>2881</v>
      </c>
      <c r="B2168" s="3">
        <v>15.75</v>
      </c>
      <c r="C2168" s="3">
        <v>52.4</v>
      </c>
      <c r="D2168" s="3">
        <v>78.0</v>
      </c>
      <c r="E2168" s="3">
        <v>647.62</v>
      </c>
      <c r="F2168" s="3">
        <v>26.0</v>
      </c>
      <c r="G2168" s="3">
        <v>323.4</v>
      </c>
      <c r="H2168" s="3">
        <v>3.45</v>
      </c>
      <c r="I2168" s="3">
        <v>199.0</v>
      </c>
      <c r="J2168" s="3">
        <v>9373.0</v>
      </c>
    </row>
    <row r="2169">
      <c r="A2169" s="1" t="s">
        <v>2882</v>
      </c>
      <c r="B2169" s="3">
        <v>16.6</v>
      </c>
      <c r="C2169" s="3">
        <v>47.15</v>
      </c>
      <c r="D2169" s="3">
        <v>681.0</v>
      </c>
      <c r="E2169" s="3">
        <v>564.16</v>
      </c>
      <c r="F2169" s="3">
        <v>267.0</v>
      </c>
      <c r="G2169" s="3">
        <v>311.4</v>
      </c>
      <c r="H2169" s="3">
        <v>3.72</v>
      </c>
      <c r="I2169" s="3">
        <v>188.0</v>
      </c>
      <c r="J2169" s="3">
        <v>9362.0</v>
      </c>
    </row>
    <row r="2170">
      <c r="A2170" s="1" t="s">
        <v>2883</v>
      </c>
      <c r="B2170" s="3">
        <v>17.6</v>
      </c>
      <c r="C2170" s="3">
        <v>45.45</v>
      </c>
      <c r="D2170" s="3">
        <v>481.0</v>
      </c>
      <c r="E2170" s="3">
        <v>312.39</v>
      </c>
      <c r="F2170" s="3">
        <v>288.0</v>
      </c>
      <c r="G2170" s="3">
        <v>307.3</v>
      </c>
      <c r="H2170" s="3">
        <v>3.72</v>
      </c>
      <c r="I2170" s="3">
        <v>183.0</v>
      </c>
      <c r="J2170" s="3">
        <v>9352.0</v>
      </c>
    </row>
    <row r="2171">
      <c r="A2171" s="1" t="s">
        <v>2884</v>
      </c>
      <c r="B2171" s="3">
        <v>16.66</v>
      </c>
      <c r="C2171" s="3">
        <v>37.48</v>
      </c>
      <c r="D2171" s="3">
        <v>307.0</v>
      </c>
      <c r="E2171" s="3">
        <v>185.82</v>
      </c>
      <c r="F2171" s="3">
        <v>221.0</v>
      </c>
      <c r="G2171" s="3">
        <v>304.94</v>
      </c>
      <c r="H2171" s="3">
        <v>3.75</v>
      </c>
      <c r="I2171" s="3">
        <v>184.0</v>
      </c>
      <c r="J2171" s="3">
        <v>9345.0</v>
      </c>
    </row>
    <row r="2172">
      <c r="A2172" s="1" t="s">
        <v>2885</v>
      </c>
      <c r="B2172" s="3">
        <v>15.91</v>
      </c>
      <c r="C2172" s="3">
        <v>41.98</v>
      </c>
      <c r="D2172" s="3">
        <v>201.0</v>
      </c>
      <c r="E2172" s="3">
        <v>311.38</v>
      </c>
      <c r="F2172" s="3">
        <v>114.0</v>
      </c>
      <c r="G2172" s="3">
        <v>306.37</v>
      </c>
      <c r="H2172" s="3">
        <v>3.59</v>
      </c>
      <c r="I2172" s="3">
        <v>193.0</v>
      </c>
      <c r="J2172" s="3">
        <v>9345.0</v>
      </c>
    </row>
    <row r="2173">
      <c r="A2173" s="1" t="s">
        <v>2886</v>
      </c>
      <c r="B2173" s="3">
        <v>15.17</v>
      </c>
      <c r="C2173" s="3">
        <v>46.48</v>
      </c>
      <c r="D2173" s="3">
        <v>26.0</v>
      </c>
      <c r="E2173" s="3">
        <v>24.99</v>
      </c>
      <c r="F2173" s="3">
        <v>24.0</v>
      </c>
      <c r="G2173" s="3">
        <v>307.8</v>
      </c>
      <c r="H2173" s="3">
        <v>3.42</v>
      </c>
      <c r="I2173" s="3">
        <v>203.0</v>
      </c>
      <c r="J2173" s="3">
        <v>9347.0</v>
      </c>
    </row>
    <row r="2174">
      <c r="A2174" s="1" t="s">
        <v>2887</v>
      </c>
      <c r="B2174" s="3">
        <v>14.42</v>
      </c>
      <c r="C2174" s="3" t="s">
        <v>2888</v>
      </c>
      <c r="D2174" s="3" t="s">
        <v>26</v>
      </c>
      <c r="E2174" s="3">
        <v>309.23</v>
      </c>
      <c r="F2174" s="3">
        <v>3.26</v>
      </c>
      <c r="G2174" s="3">
        <v>216.0</v>
      </c>
      <c r="H2174" s="3">
        <v>9349.0</v>
      </c>
      <c r="I2174" s="2"/>
      <c r="J2174" s="2"/>
    </row>
    <row r="2175">
      <c r="A2175" s="1" t="s">
        <v>2889</v>
      </c>
      <c r="B2175" s="3">
        <v>13.68</v>
      </c>
      <c r="C2175" s="3" t="s">
        <v>2890</v>
      </c>
      <c r="D2175" s="3" t="s">
        <v>26</v>
      </c>
      <c r="E2175" s="3">
        <v>31.66</v>
      </c>
      <c r="F2175" s="3">
        <v>3.9</v>
      </c>
      <c r="G2175" s="3">
        <v>216.0</v>
      </c>
      <c r="H2175" s="3">
        <v>936.0</v>
      </c>
      <c r="I2175" s="2"/>
      <c r="J2175" s="2"/>
    </row>
    <row r="2176">
      <c r="A2176" s="1" t="s">
        <v>2891</v>
      </c>
      <c r="B2176" s="3">
        <v>12.93</v>
      </c>
      <c r="C2176" s="3" t="s">
        <v>2892</v>
      </c>
      <c r="D2176" s="3" t="s">
        <v>26</v>
      </c>
      <c r="E2176" s="3">
        <v>312.1</v>
      </c>
      <c r="F2176" s="3">
        <v>2.92</v>
      </c>
      <c r="G2176" s="3">
        <v>21.0</v>
      </c>
      <c r="H2176" s="3">
        <v>9362.0</v>
      </c>
      <c r="I2176" s="2"/>
      <c r="J2176" s="2"/>
    </row>
    <row r="2177">
      <c r="A2177" s="1" t="s">
        <v>2893</v>
      </c>
      <c r="B2177" s="3">
        <v>12.18</v>
      </c>
      <c r="C2177" s="3" t="s">
        <v>2894</v>
      </c>
      <c r="D2177" s="3" t="s">
        <v>26</v>
      </c>
      <c r="E2177" s="3">
        <v>313.53</v>
      </c>
      <c r="F2177" s="3">
        <v>2.76</v>
      </c>
      <c r="G2177" s="3">
        <v>206.0</v>
      </c>
      <c r="H2177" s="3">
        <v>9363.0</v>
      </c>
      <c r="I2177" s="2"/>
      <c r="J2177" s="2"/>
    </row>
    <row r="2178">
      <c r="A2178" s="1" t="s">
        <v>2895</v>
      </c>
      <c r="B2178" s="3">
        <v>11.44</v>
      </c>
      <c r="C2178" s="3" t="s">
        <v>2896</v>
      </c>
      <c r="D2178" s="3" t="s">
        <v>26</v>
      </c>
      <c r="E2178" s="3">
        <v>314.96</v>
      </c>
      <c r="F2178" s="3">
        <v>2.59</v>
      </c>
      <c r="G2178" s="3">
        <v>2.0</v>
      </c>
      <c r="H2178" s="3">
        <v>9363.0</v>
      </c>
      <c r="I2178" s="2"/>
      <c r="J2178" s="2"/>
    </row>
    <row r="2179">
      <c r="A2179" s="1" t="s">
        <v>2897</v>
      </c>
      <c r="B2179" s="3">
        <v>10.69</v>
      </c>
      <c r="C2179" s="3" t="s">
        <v>2898</v>
      </c>
      <c r="D2179" s="3" t="s">
        <v>26</v>
      </c>
      <c r="E2179" s="3">
        <v>316.39</v>
      </c>
      <c r="F2179" s="3">
        <v>2.43</v>
      </c>
      <c r="G2179" s="3">
        <v>204.0</v>
      </c>
      <c r="H2179" s="3">
        <v>9333.0</v>
      </c>
      <c r="I2179" s="2"/>
      <c r="J2179" s="2"/>
    </row>
    <row r="2180">
      <c r="A2180" s="1" t="s">
        <v>2899</v>
      </c>
      <c r="B2180" s="3">
        <v>9.94</v>
      </c>
      <c r="C2180" s="3" t="s">
        <v>1344</v>
      </c>
      <c r="D2180" s="3" t="s">
        <v>26</v>
      </c>
      <c r="E2180" s="3">
        <v>317.82</v>
      </c>
      <c r="F2180" s="3">
        <v>2.26</v>
      </c>
      <c r="G2180" s="3">
        <v>206.0</v>
      </c>
      <c r="H2180" s="3">
        <v>9334.0</v>
      </c>
      <c r="I2180" s="2"/>
      <c r="J2180" s="2"/>
    </row>
    <row r="2181">
      <c r="A2181" s="1" t="s">
        <v>2900</v>
      </c>
      <c r="B2181" s="3">
        <v>9.2</v>
      </c>
      <c r="C2181" s="3" t="s">
        <v>59</v>
      </c>
      <c r="D2181" s="3" t="s">
        <v>26</v>
      </c>
      <c r="E2181" s="3">
        <v>319.25</v>
      </c>
      <c r="F2181" s="3">
        <v>2.9</v>
      </c>
      <c r="G2181" s="3">
        <v>209.0</v>
      </c>
      <c r="H2181" s="3">
        <v>9333.0</v>
      </c>
      <c r="I2181" s="2"/>
      <c r="J2181" s="2"/>
    </row>
    <row r="2182">
      <c r="A2182" s="1" t="s">
        <v>2901</v>
      </c>
      <c r="B2182" s="3">
        <v>8.45</v>
      </c>
      <c r="C2182" s="3" t="s">
        <v>260</v>
      </c>
      <c r="D2182" s="3" t="s">
        <v>26</v>
      </c>
      <c r="E2182" s="3">
        <v>32.69</v>
      </c>
      <c r="F2182" s="3">
        <v>1.93</v>
      </c>
      <c r="G2182" s="3">
        <v>212.0</v>
      </c>
      <c r="H2182" s="3">
        <v>9334.0</v>
      </c>
      <c r="I2182" s="2"/>
      <c r="J2182" s="2"/>
    </row>
    <row r="2183">
      <c r="A2183" s="1" t="s">
        <v>2902</v>
      </c>
      <c r="B2183" s="3">
        <v>7.7</v>
      </c>
      <c r="C2183" s="3" t="s">
        <v>2903</v>
      </c>
      <c r="D2183" s="3" t="s">
        <v>26</v>
      </c>
      <c r="E2183" s="3">
        <v>322.12</v>
      </c>
      <c r="F2183" s="3">
        <v>1.76</v>
      </c>
      <c r="G2183" s="3">
        <v>216.0</v>
      </c>
      <c r="H2183" s="3">
        <v>9334.0</v>
      </c>
      <c r="I2183" s="2"/>
      <c r="J2183" s="2"/>
    </row>
    <row r="2184">
      <c r="A2184" s="1" t="s">
        <v>2904</v>
      </c>
      <c r="B2184" s="3">
        <v>6.96</v>
      </c>
      <c r="C2184" s="3" t="s">
        <v>2905</v>
      </c>
      <c r="D2184" s="3" t="s">
        <v>26</v>
      </c>
      <c r="E2184" s="3">
        <v>323.55</v>
      </c>
      <c r="F2184" s="3">
        <v>1.59</v>
      </c>
      <c r="G2184" s="3">
        <v>208.0</v>
      </c>
      <c r="H2184" s="3">
        <v>9335.0</v>
      </c>
      <c r="I2184" s="2"/>
      <c r="J2184" s="2"/>
    </row>
    <row r="2185">
      <c r="A2185" s="1" t="s">
        <v>2906</v>
      </c>
      <c r="B2185" s="3">
        <v>6.21</v>
      </c>
      <c r="C2185" s="3" t="s">
        <v>2907</v>
      </c>
      <c r="D2185" s="3">
        <v>324.98</v>
      </c>
      <c r="E2185" s="3">
        <v>1.43</v>
      </c>
      <c r="F2185" s="3">
        <v>209.0</v>
      </c>
      <c r="G2185" s="3">
        <v>9338.0</v>
      </c>
      <c r="H2185" s="2"/>
      <c r="I2185" s="2"/>
      <c r="J2185" s="2"/>
    </row>
    <row r="2186">
      <c r="A2186" s="1" t="s">
        <v>2908</v>
      </c>
      <c r="B2186" s="3">
        <v>5.46</v>
      </c>
      <c r="C2186" s="3">
        <v>1.0</v>
      </c>
      <c r="D2186" s="3">
        <v>131.0</v>
      </c>
      <c r="E2186" s="3">
        <v>156.71</v>
      </c>
      <c r="F2186" s="3">
        <v>96.0</v>
      </c>
      <c r="G2186" s="3">
        <v>326.41</v>
      </c>
      <c r="H2186" s="3">
        <v>1.26</v>
      </c>
      <c r="I2186" s="3">
        <v>213.0</v>
      </c>
      <c r="J2186" s="3">
        <v>9343.0</v>
      </c>
    </row>
    <row r="2187">
      <c r="A2187" s="1" t="s">
        <v>2909</v>
      </c>
      <c r="B2187" s="3">
        <v>8.56</v>
      </c>
      <c r="C2187" s="3">
        <v>92.4</v>
      </c>
      <c r="D2187" s="3">
        <v>348.0</v>
      </c>
      <c r="E2187" s="3">
        <v>471.88</v>
      </c>
      <c r="F2187" s="3">
        <v>153.0</v>
      </c>
      <c r="G2187" s="3">
        <v>315.65</v>
      </c>
      <c r="H2187" s="3">
        <v>2.7</v>
      </c>
      <c r="I2187" s="3">
        <v>233.0</v>
      </c>
      <c r="J2187" s="3">
        <v>9349.0</v>
      </c>
    </row>
    <row r="2188">
      <c r="A2188" s="1" t="s">
        <v>2910</v>
      </c>
      <c r="B2188" s="3">
        <v>9.74</v>
      </c>
      <c r="C2188" s="3">
        <v>89.15</v>
      </c>
      <c r="D2188" s="3">
        <v>588.0</v>
      </c>
      <c r="E2188" s="3">
        <v>808.76</v>
      </c>
      <c r="F2188" s="3">
        <v>12.0</v>
      </c>
      <c r="G2188" s="3">
        <v>309.25</v>
      </c>
      <c r="H2188" s="3">
        <v>1.79</v>
      </c>
      <c r="I2188" s="3">
        <v>239.0</v>
      </c>
      <c r="J2188" s="3">
        <v>9352.0</v>
      </c>
    </row>
    <row r="2189">
      <c r="A2189" s="1" t="s">
        <v>2911</v>
      </c>
      <c r="B2189" s="3">
        <v>10.95</v>
      </c>
      <c r="C2189" s="3">
        <v>8.1</v>
      </c>
      <c r="D2189" s="3">
        <v>28.0</v>
      </c>
      <c r="E2189" s="3">
        <v>7.6</v>
      </c>
      <c r="F2189" s="3">
        <v>275.0</v>
      </c>
      <c r="G2189" s="3">
        <v>313.1</v>
      </c>
      <c r="H2189" s="3">
        <v>1.59</v>
      </c>
      <c r="I2189" s="3">
        <v>234.0</v>
      </c>
      <c r="J2189" s="3">
        <v>9352.0</v>
      </c>
    </row>
    <row r="2190">
      <c r="A2190" s="1" t="s">
        <v>2912</v>
      </c>
      <c r="B2190" s="3">
        <v>12.23</v>
      </c>
      <c r="C2190" s="3">
        <v>74.6</v>
      </c>
      <c r="D2190" s="3">
        <v>364.0</v>
      </c>
      <c r="E2190" s="3">
        <v>2.17</v>
      </c>
      <c r="F2190" s="3">
        <v>348.0</v>
      </c>
      <c r="G2190" s="3">
        <v>318.95</v>
      </c>
      <c r="H2190" s="3">
        <v>2.7</v>
      </c>
      <c r="I2190" s="3">
        <v>221.0</v>
      </c>
      <c r="J2190" s="3">
        <v>935.0</v>
      </c>
    </row>
    <row r="2191">
      <c r="A2191" s="1" t="s">
        <v>2913</v>
      </c>
      <c r="B2191" s="3">
        <v>13.1</v>
      </c>
      <c r="C2191" s="3">
        <v>69.55</v>
      </c>
      <c r="D2191" s="3">
        <v>722.0</v>
      </c>
      <c r="E2191" s="3">
        <v>431.8</v>
      </c>
      <c r="F2191" s="3">
        <v>365.0</v>
      </c>
      <c r="G2191" s="3">
        <v>323.95</v>
      </c>
      <c r="H2191" s="3">
        <v>2.41</v>
      </c>
      <c r="I2191" s="3">
        <v>221.0</v>
      </c>
      <c r="J2191" s="3">
        <v>9347.0</v>
      </c>
    </row>
    <row r="2192">
      <c r="A2192" s="1" t="s">
        <v>2914</v>
      </c>
      <c r="B2192" s="3">
        <v>13.81</v>
      </c>
      <c r="C2192" s="3">
        <v>67.15</v>
      </c>
      <c r="D2192" s="3">
        <v>708.0</v>
      </c>
      <c r="E2192" s="3">
        <v>439.45</v>
      </c>
      <c r="F2192" s="3">
        <v>352.0</v>
      </c>
      <c r="G2192" s="3">
        <v>303.5</v>
      </c>
      <c r="H2192" s="3">
        <v>2.69</v>
      </c>
      <c r="I2192" s="3">
        <v>225.0</v>
      </c>
      <c r="J2192" s="3">
        <v>9341.0</v>
      </c>
    </row>
    <row r="2193">
      <c r="A2193" s="1" t="s">
        <v>2915</v>
      </c>
      <c r="B2193" s="3">
        <v>13.99</v>
      </c>
      <c r="C2193" s="3">
        <v>62.55</v>
      </c>
      <c r="D2193" s="3">
        <v>672.0</v>
      </c>
      <c r="E2193" s="3">
        <v>514.48</v>
      </c>
      <c r="F2193" s="3">
        <v>291.0</v>
      </c>
      <c r="G2193" s="3">
        <v>317.55</v>
      </c>
      <c r="H2193" s="3">
        <v>2.97</v>
      </c>
      <c r="I2193" s="3">
        <v>232.0</v>
      </c>
      <c r="J2193" s="3">
        <v>9336.0</v>
      </c>
    </row>
    <row r="2194">
      <c r="A2194" s="1" t="s">
        <v>2916</v>
      </c>
      <c r="B2194" s="3">
        <v>13.85</v>
      </c>
      <c r="C2194" s="3">
        <v>62.45</v>
      </c>
      <c r="D2194" s="3">
        <v>504.0</v>
      </c>
      <c r="E2194" s="3">
        <v>354.4</v>
      </c>
      <c r="F2194" s="3">
        <v>283.0</v>
      </c>
      <c r="G2194" s="3">
        <v>32.65</v>
      </c>
      <c r="H2194" s="3">
        <v>3.17</v>
      </c>
      <c r="I2194" s="3">
        <v>239.0</v>
      </c>
      <c r="J2194" s="3">
        <v>9332.0</v>
      </c>
    </row>
    <row r="2195">
      <c r="A2195" s="1" t="s">
        <v>2917</v>
      </c>
      <c r="B2195" s="3">
        <v>12.81</v>
      </c>
      <c r="C2195" s="3">
        <v>59.95</v>
      </c>
      <c r="D2195" s="3">
        <v>302.0</v>
      </c>
      <c r="E2195" s="3">
        <v>162.4</v>
      </c>
      <c r="F2195" s="3">
        <v>226.0</v>
      </c>
      <c r="G2195" s="3">
        <v>315.5</v>
      </c>
      <c r="H2195" s="3">
        <v>3.45</v>
      </c>
      <c r="I2195" s="3">
        <v>246.0</v>
      </c>
      <c r="J2195" s="3">
        <v>9331.0</v>
      </c>
    </row>
    <row r="2196">
      <c r="A2196" s="1" t="s">
        <v>2918</v>
      </c>
      <c r="B2196" s="3">
        <v>12.15</v>
      </c>
      <c r="C2196" s="3">
        <v>55.5</v>
      </c>
      <c r="D2196" s="3">
        <v>191.0</v>
      </c>
      <c r="E2196" s="3">
        <v>234.62</v>
      </c>
      <c r="F2196" s="3">
        <v>124.0</v>
      </c>
      <c r="G2196" s="3">
        <v>3.95</v>
      </c>
      <c r="H2196" s="3">
        <v>3.1</v>
      </c>
      <c r="I2196" s="3">
        <v>262.0</v>
      </c>
      <c r="J2196" s="3">
        <v>9334.0</v>
      </c>
    </row>
    <row r="2197">
      <c r="A2197" s="1" t="s">
        <v>2919</v>
      </c>
      <c r="B2197" s="3">
        <v>11.38</v>
      </c>
      <c r="C2197" s="3">
        <v>57.4</v>
      </c>
      <c r="D2197" s="3">
        <v>39.0</v>
      </c>
      <c r="E2197" s="3">
        <v>104.25</v>
      </c>
      <c r="F2197" s="3">
        <v>3.0</v>
      </c>
      <c r="G2197" s="3">
        <v>295.7</v>
      </c>
      <c r="H2197" s="3">
        <v>2.55</v>
      </c>
      <c r="I2197" s="3">
        <v>262.0</v>
      </c>
      <c r="J2197" s="3">
        <v>9337.0</v>
      </c>
    </row>
    <row r="2198">
      <c r="A2198" s="1" t="s">
        <v>2920</v>
      </c>
      <c r="B2198" s="3">
        <v>9.62</v>
      </c>
      <c r="C2198" s="3" t="s">
        <v>1558</v>
      </c>
      <c r="D2198" s="3" t="s">
        <v>26</v>
      </c>
      <c r="E2198" s="3">
        <v>299.0</v>
      </c>
      <c r="F2198" s="3">
        <v>2.21</v>
      </c>
      <c r="G2198" s="3">
        <v>24.0</v>
      </c>
      <c r="H2198" s="3">
        <v>9346.0</v>
      </c>
      <c r="I2198" s="2"/>
      <c r="J2198" s="2"/>
    </row>
    <row r="2199">
      <c r="A2199" s="1" t="s">
        <v>2921</v>
      </c>
      <c r="B2199" s="3">
        <v>8.82</v>
      </c>
      <c r="C2199" s="3" t="s">
        <v>880</v>
      </c>
      <c r="D2199" s="3" t="s">
        <v>26</v>
      </c>
      <c r="E2199" s="3">
        <v>294.75</v>
      </c>
      <c r="F2199" s="3">
        <v>2.7</v>
      </c>
      <c r="G2199" s="3">
        <v>248.0</v>
      </c>
      <c r="H2199" s="3">
        <v>9353.0</v>
      </c>
      <c r="I2199" s="2"/>
      <c r="J2199" s="2"/>
    </row>
    <row r="2200">
      <c r="A2200" s="1" t="s">
        <v>2922</v>
      </c>
      <c r="B2200" s="3">
        <v>7.91</v>
      </c>
      <c r="C2200" s="3" t="s">
        <v>1062</v>
      </c>
      <c r="D2200" s="3" t="s">
        <v>26</v>
      </c>
      <c r="E2200" s="3">
        <v>277.1</v>
      </c>
      <c r="F2200" s="3">
        <v>1.86</v>
      </c>
      <c r="G2200" s="3">
        <v>242.0</v>
      </c>
      <c r="H2200" s="3">
        <v>9357.0</v>
      </c>
      <c r="I2200" s="2"/>
      <c r="J2200" s="2"/>
    </row>
    <row r="2201">
      <c r="A2201" s="1" t="s">
        <v>2923</v>
      </c>
      <c r="B2201" s="3">
        <v>7.47</v>
      </c>
      <c r="C2201" s="3" t="s">
        <v>2873</v>
      </c>
      <c r="D2201" s="3" t="s">
        <v>26</v>
      </c>
      <c r="E2201" s="3">
        <v>287.4</v>
      </c>
      <c r="F2201" s="3">
        <v>1.66</v>
      </c>
      <c r="G2201" s="3">
        <v>228.0</v>
      </c>
      <c r="H2201" s="3">
        <v>9356.0</v>
      </c>
      <c r="I2201" s="2"/>
      <c r="J2201" s="2"/>
    </row>
    <row r="2202">
      <c r="A2202" s="1" t="s">
        <v>2924</v>
      </c>
      <c r="B2202" s="3">
        <v>6.55</v>
      </c>
      <c r="C2202" s="3" t="s">
        <v>1307</v>
      </c>
      <c r="D2202" s="3" t="s">
        <v>26</v>
      </c>
      <c r="E2202" s="3">
        <v>26.5</v>
      </c>
      <c r="F2202" s="3">
        <v>1.79</v>
      </c>
      <c r="G2202" s="3">
        <v>211.0</v>
      </c>
      <c r="H2202" s="3">
        <v>9354.0</v>
      </c>
      <c r="I2202" s="2"/>
      <c r="J2202" s="2"/>
    </row>
    <row r="2203">
      <c r="A2203" s="1" t="s">
        <v>2925</v>
      </c>
      <c r="B2203" s="3">
        <v>5.86</v>
      </c>
      <c r="C2203" s="3" t="s">
        <v>1008</v>
      </c>
      <c r="D2203" s="3" t="s">
        <v>26</v>
      </c>
      <c r="E2203" s="3">
        <v>266.1</v>
      </c>
      <c r="F2203" s="3">
        <v>1.72</v>
      </c>
      <c r="G2203" s="3">
        <v>204.0</v>
      </c>
      <c r="H2203" s="3">
        <v>9351.0</v>
      </c>
      <c r="I2203" s="2"/>
      <c r="J2203" s="2"/>
    </row>
    <row r="2204">
      <c r="A2204" s="1" t="s">
        <v>2926</v>
      </c>
      <c r="B2204" s="3">
        <v>5.38</v>
      </c>
      <c r="C2204" s="3" t="s">
        <v>1008</v>
      </c>
      <c r="D2204" s="3" t="s">
        <v>26</v>
      </c>
      <c r="E2204" s="3">
        <v>276.5</v>
      </c>
      <c r="F2204" s="3">
        <v>1.52</v>
      </c>
      <c r="G2204" s="3">
        <v>21.0</v>
      </c>
      <c r="H2204" s="3">
        <v>9347.0</v>
      </c>
      <c r="I2204" s="2"/>
      <c r="J2204" s="2"/>
    </row>
    <row r="2205">
      <c r="A2205" s="1" t="s">
        <v>2927</v>
      </c>
      <c r="B2205" s="3">
        <v>5.61</v>
      </c>
      <c r="C2205" s="3" t="s">
        <v>1008</v>
      </c>
      <c r="D2205" s="3" t="s">
        <v>26</v>
      </c>
      <c r="E2205" s="3">
        <v>297.45</v>
      </c>
      <c r="F2205" s="3">
        <v>1.3</v>
      </c>
      <c r="G2205" s="3">
        <v>213.0</v>
      </c>
      <c r="H2205" s="3">
        <v>9345.0</v>
      </c>
      <c r="I2205" s="2"/>
      <c r="J2205" s="2"/>
    </row>
    <row r="2206">
      <c r="A2206" s="1" t="s">
        <v>2928</v>
      </c>
      <c r="B2206" s="3">
        <v>6.7</v>
      </c>
      <c r="C2206" s="3" t="s">
        <v>899</v>
      </c>
      <c r="D2206" s="3" t="s">
        <v>26</v>
      </c>
      <c r="E2206" s="3" t="s">
        <v>2929</v>
      </c>
      <c r="F2206" s="3">
        <v>166.0</v>
      </c>
      <c r="G2206" s="3">
        <v>934.0</v>
      </c>
      <c r="H2206" s="2"/>
      <c r="I2206" s="2"/>
      <c r="J2206" s="2"/>
    </row>
    <row r="2207">
      <c r="A2207" s="1" t="s">
        <v>2930</v>
      </c>
      <c r="B2207" s="3">
        <v>6.56</v>
      </c>
      <c r="C2207" s="3" t="s">
        <v>1003</v>
      </c>
      <c r="D2207" s="3" t="s">
        <v>26</v>
      </c>
      <c r="E2207" s="3" t="s">
        <v>2931</v>
      </c>
      <c r="F2207" s="3">
        <v>142.0</v>
      </c>
      <c r="G2207" s="3">
        <v>9337.0</v>
      </c>
      <c r="H2207" s="2"/>
      <c r="I2207" s="2"/>
      <c r="J2207" s="2"/>
    </row>
    <row r="2208">
      <c r="A2208" s="1" t="s">
        <v>2932</v>
      </c>
      <c r="B2208" s="3">
        <v>6.7</v>
      </c>
      <c r="C2208" s="3" t="s">
        <v>899</v>
      </c>
      <c r="D2208" s="3" t="s">
        <v>26</v>
      </c>
      <c r="E2208" s="3" t="s">
        <v>2933</v>
      </c>
      <c r="F2208" s="3">
        <v>119.0</v>
      </c>
      <c r="G2208" s="3">
        <v>9337.0</v>
      </c>
      <c r="H2208" s="2"/>
      <c r="I2208" s="2"/>
      <c r="J2208" s="2"/>
    </row>
    <row r="2209">
      <c r="A2209" s="1" t="s">
        <v>2934</v>
      </c>
      <c r="B2209" s="3">
        <v>6.66</v>
      </c>
      <c r="C2209" s="3" t="s">
        <v>2935</v>
      </c>
      <c r="D2209" s="3">
        <v>333.65</v>
      </c>
      <c r="E2209" s="3">
        <v>1.1</v>
      </c>
      <c r="F2209" s="3">
        <v>131.0</v>
      </c>
      <c r="G2209" s="3">
        <v>9334.0</v>
      </c>
      <c r="H2209" s="2"/>
      <c r="I2209" s="2"/>
      <c r="J2209" s="2"/>
    </row>
    <row r="2210">
      <c r="A2210" s="1" t="s">
        <v>2936</v>
      </c>
      <c r="B2210" s="3">
        <v>6.53</v>
      </c>
      <c r="C2210" s="3">
        <v>89.0</v>
      </c>
      <c r="D2210" s="3">
        <v>73.0</v>
      </c>
      <c r="E2210" s="3">
        <v>4.38</v>
      </c>
      <c r="F2210" s="3">
        <v>72.0</v>
      </c>
      <c r="G2210" s="3">
        <v>301.7</v>
      </c>
      <c r="H2210" s="3">
        <v>1.3</v>
      </c>
      <c r="I2210" s="3">
        <v>131.0</v>
      </c>
      <c r="J2210" s="3">
        <v>9335.0</v>
      </c>
    </row>
    <row r="2211">
      <c r="A2211" s="1" t="s">
        <v>2937</v>
      </c>
      <c r="B2211" s="3">
        <v>7.28</v>
      </c>
      <c r="C2211" s="3">
        <v>85.8</v>
      </c>
      <c r="D2211" s="3">
        <v>296.0</v>
      </c>
      <c r="E2211" s="3">
        <v>246.32</v>
      </c>
      <c r="F2211" s="3">
        <v>193.0</v>
      </c>
      <c r="G2211" s="3">
        <v>299.95</v>
      </c>
      <c r="H2211" s="3">
        <v>1.38</v>
      </c>
      <c r="I2211" s="3">
        <v>143.0</v>
      </c>
      <c r="J2211" s="3">
        <v>9338.0</v>
      </c>
    </row>
    <row r="2212">
      <c r="A2212" s="1" t="s">
        <v>2938</v>
      </c>
      <c r="B2212" s="3">
        <v>8.54</v>
      </c>
      <c r="C2212" s="3">
        <v>74.5</v>
      </c>
      <c r="D2212" s="3">
        <v>413.0</v>
      </c>
      <c r="E2212" s="3">
        <v>214.29</v>
      </c>
      <c r="F2212" s="3">
        <v>288.0</v>
      </c>
      <c r="G2212" s="3">
        <v>305.2</v>
      </c>
      <c r="H2212" s="3">
        <v>1.1</v>
      </c>
      <c r="I2212" s="3">
        <v>106.0</v>
      </c>
      <c r="J2212" s="3">
        <v>9345.0</v>
      </c>
    </row>
    <row r="2213">
      <c r="A2213" s="1" t="s">
        <v>2939</v>
      </c>
      <c r="B2213" s="3">
        <v>9.92</v>
      </c>
      <c r="C2213" s="3">
        <v>64.0</v>
      </c>
      <c r="D2213" s="3">
        <v>334.0</v>
      </c>
      <c r="E2213" s="3">
        <v>25.26</v>
      </c>
      <c r="F2213" s="3">
        <v>316.0</v>
      </c>
      <c r="G2213" s="3">
        <v>32.65</v>
      </c>
      <c r="H2213" s="3">
        <v>1.52</v>
      </c>
      <c r="I2213" s="3">
        <v>68.0</v>
      </c>
      <c r="J2213" s="3">
        <v>9345.0</v>
      </c>
    </row>
    <row r="2214">
      <c r="A2214" s="1" t="s">
        <v>2940</v>
      </c>
      <c r="B2214" s="3">
        <v>11.25</v>
      </c>
      <c r="C2214" s="3">
        <v>57.4</v>
      </c>
      <c r="D2214" s="3">
        <v>394.0</v>
      </c>
      <c r="E2214" s="3">
        <v>32.6</v>
      </c>
      <c r="F2214" s="3">
        <v>368.0</v>
      </c>
      <c r="G2214" s="3">
        <v>332.1</v>
      </c>
      <c r="H2214" s="3">
        <v>1.79</v>
      </c>
      <c r="I2214" s="3">
        <v>7.0</v>
      </c>
      <c r="J2214" s="3">
        <v>9345.0</v>
      </c>
    </row>
    <row r="2215">
      <c r="A2215" s="1" t="s">
        <v>2941</v>
      </c>
      <c r="B2215" s="3">
        <v>12.17</v>
      </c>
      <c r="C2215" s="3">
        <v>49.6</v>
      </c>
      <c r="D2215" s="3">
        <v>381.0</v>
      </c>
      <c r="E2215" s="3">
        <v>19.23</v>
      </c>
      <c r="F2215" s="3">
        <v>365.0</v>
      </c>
      <c r="G2215" s="3">
        <v>321.65</v>
      </c>
      <c r="H2215" s="3">
        <v>1.79</v>
      </c>
      <c r="I2215" s="3">
        <v>66.0</v>
      </c>
      <c r="J2215" s="3">
        <v>9341.0</v>
      </c>
    </row>
    <row r="2216">
      <c r="A2216" s="1" t="s">
        <v>2942</v>
      </c>
      <c r="B2216" s="3">
        <v>12.73</v>
      </c>
      <c r="C2216" s="3">
        <v>49.7</v>
      </c>
      <c r="D2216" s="3">
        <v>436.0</v>
      </c>
      <c r="E2216" s="3">
        <v>5.39</v>
      </c>
      <c r="F2216" s="3">
        <v>395.0</v>
      </c>
      <c r="G2216" s="3">
        <v>308.3</v>
      </c>
      <c r="H2216" s="3">
        <v>1.66</v>
      </c>
      <c r="I2216" s="3">
        <v>44.0</v>
      </c>
      <c r="J2216" s="3">
        <v>9339.0</v>
      </c>
    </row>
    <row r="2217">
      <c r="A2217" s="1" t="s">
        <v>2943</v>
      </c>
      <c r="B2217" s="3">
        <v>13.52</v>
      </c>
      <c r="C2217" s="3">
        <v>46.35</v>
      </c>
      <c r="D2217" s="3">
        <v>536.0</v>
      </c>
      <c r="E2217" s="3">
        <v>212.41</v>
      </c>
      <c r="F2217" s="3">
        <v>378.0</v>
      </c>
      <c r="G2217" s="3">
        <v>304.5</v>
      </c>
      <c r="H2217" s="3">
        <v>2.0</v>
      </c>
      <c r="I2217" s="3">
        <v>2.0</v>
      </c>
      <c r="J2217" s="3">
        <v>9336.0</v>
      </c>
    </row>
    <row r="2218">
      <c r="A2218" s="1" t="s">
        <v>2944</v>
      </c>
      <c r="B2218" s="3">
        <v>13.88</v>
      </c>
      <c r="C2218" s="3">
        <v>46.35</v>
      </c>
      <c r="D2218" s="3">
        <v>631.0</v>
      </c>
      <c r="E2218" s="3">
        <v>769.9</v>
      </c>
      <c r="F2218" s="3">
        <v>148.0</v>
      </c>
      <c r="G2218" s="3">
        <v>307.7</v>
      </c>
      <c r="H2218" s="3">
        <v>2.62</v>
      </c>
      <c r="I2218" s="3">
        <v>7.0</v>
      </c>
      <c r="J2218" s="3">
        <v>9335.0</v>
      </c>
    </row>
    <row r="2219">
      <c r="A2219" s="1" t="s">
        <v>2945</v>
      </c>
      <c r="B2219" s="3">
        <v>13.85</v>
      </c>
      <c r="C2219" s="3">
        <v>46.35</v>
      </c>
      <c r="D2219" s="3">
        <v>47.0</v>
      </c>
      <c r="E2219" s="3">
        <v>781.64</v>
      </c>
      <c r="F2219" s="3">
        <v>101.0</v>
      </c>
      <c r="G2219" s="3">
        <v>305.0</v>
      </c>
      <c r="H2219" s="3">
        <v>2.83</v>
      </c>
      <c r="I2219" s="3">
        <v>354.0</v>
      </c>
      <c r="J2219" s="3">
        <v>9334.0</v>
      </c>
    </row>
    <row r="2220">
      <c r="A2220" s="1" t="s">
        <v>2946</v>
      </c>
      <c r="B2220" s="3">
        <v>13.68</v>
      </c>
      <c r="C2220" s="3">
        <v>44.65</v>
      </c>
      <c r="D2220" s="3">
        <v>212.0</v>
      </c>
      <c r="E2220" s="3">
        <v>329.15</v>
      </c>
      <c r="F2220" s="3">
        <v>117.0</v>
      </c>
      <c r="G2220" s="3">
        <v>284.3</v>
      </c>
      <c r="H2220" s="3">
        <v>2.97</v>
      </c>
      <c r="I2220" s="3">
        <v>339.0</v>
      </c>
      <c r="J2220" s="3">
        <v>9337.0</v>
      </c>
    </row>
    <row r="2221">
      <c r="A2221" s="1" t="s">
        <v>2947</v>
      </c>
      <c r="B2221" s="3">
        <v>12.94</v>
      </c>
      <c r="C2221" s="3">
        <v>47.85</v>
      </c>
      <c r="D2221" s="3" t="s">
        <v>311</v>
      </c>
      <c r="E2221" s="3">
        <v>21.0</v>
      </c>
      <c r="F2221" s="3">
        <v>282.15</v>
      </c>
      <c r="G2221" s="3">
        <v>2.55</v>
      </c>
      <c r="H2221" s="3">
        <v>344.0</v>
      </c>
      <c r="I2221" s="3">
        <v>9345.0</v>
      </c>
      <c r="J2221" s="2"/>
    </row>
    <row r="2222">
      <c r="A2222" s="1" t="s">
        <v>2948</v>
      </c>
      <c r="B2222" s="3">
        <v>12.41</v>
      </c>
      <c r="C2222" s="3" t="s">
        <v>2949</v>
      </c>
      <c r="D2222" s="3" t="s">
        <v>26</v>
      </c>
      <c r="E2222" s="3">
        <v>31.4</v>
      </c>
      <c r="F2222" s="3">
        <v>2.76</v>
      </c>
      <c r="G2222" s="3">
        <v>5.0</v>
      </c>
      <c r="H2222" s="3">
        <v>9353.0</v>
      </c>
      <c r="I2222" s="2"/>
      <c r="J2222" s="2"/>
    </row>
    <row r="2223">
      <c r="A2223" s="1" t="s">
        <v>2950</v>
      </c>
      <c r="B2223" s="3">
        <v>11.35</v>
      </c>
      <c r="C2223" s="3" t="s">
        <v>1686</v>
      </c>
      <c r="D2223" s="3" t="s">
        <v>26</v>
      </c>
      <c r="E2223" s="3">
        <v>306.15</v>
      </c>
      <c r="F2223" s="3">
        <v>2.41</v>
      </c>
      <c r="G2223" s="3">
        <v>1.0</v>
      </c>
      <c r="H2223" s="3">
        <v>9363.0</v>
      </c>
      <c r="I2223" s="2"/>
      <c r="J2223" s="2"/>
    </row>
    <row r="2224">
      <c r="A2224" s="1" t="s">
        <v>2951</v>
      </c>
      <c r="B2224" s="3">
        <v>10.35</v>
      </c>
      <c r="C2224" s="3" t="s">
        <v>152</v>
      </c>
      <c r="D2224" s="3" t="s">
        <v>26</v>
      </c>
      <c r="E2224" s="3">
        <v>294.75</v>
      </c>
      <c r="F2224" s="3">
        <v>2.7</v>
      </c>
      <c r="G2224" s="3">
        <v>7.0</v>
      </c>
      <c r="H2224" s="3">
        <v>9371.0</v>
      </c>
      <c r="I2224" s="2"/>
      <c r="J2224" s="2"/>
    </row>
    <row r="2225">
      <c r="A2225" s="1" t="s">
        <v>2952</v>
      </c>
      <c r="B2225" s="3">
        <v>9.51</v>
      </c>
      <c r="C2225" s="3" t="s">
        <v>875</v>
      </c>
      <c r="D2225" s="3" t="s">
        <v>26</v>
      </c>
      <c r="E2225" s="3">
        <v>293.75</v>
      </c>
      <c r="F2225" s="3">
        <v>1.79</v>
      </c>
      <c r="G2225" s="3">
        <v>6.0</v>
      </c>
      <c r="H2225" s="3">
        <v>9373.0</v>
      </c>
      <c r="I2225" s="2"/>
      <c r="J2225" s="2"/>
    </row>
    <row r="2226">
      <c r="A2226" s="1" t="s">
        <v>2953</v>
      </c>
      <c r="B2226" s="3">
        <v>8.64</v>
      </c>
      <c r="C2226" s="3" t="s">
        <v>880</v>
      </c>
      <c r="D2226" s="3" t="s">
        <v>26</v>
      </c>
      <c r="E2226" s="3">
        <v>288.95</v>
      </c>
      <c r="F2226" s="3">
        <v>1.66</v>
      </c>
      <c r="G2226" s="3">
        <v>4.0</v>
      </c>
      <c r="H2226" s="3">
        <v>9375.0</v>
      </c>
      <c r="I2226" s="2"/>
      <c r="J2226" s="2"/>
    </row>
    <row r="2227">
      <c r="A2227" s="1" t="s">
        <v>2954</v>
      </c>
      <c r="B2227" s="3">
        <v>7.84</v>
      </c>
      <c r="C2227" s="3" t="s">
        <v>2873</v>
      </c>
      <c r="D2227" s="3" t="s">
        <v>26</v>
      </c>
      <c r="E2227" s="3">
        <v>292.8</v>
      </c>
      <c r="F2227" s="3" t="s">
        <v>2955</v>
      </c>
      <c r="G2227" s="3">
        <v>9375.0</v>
      </c>
      <c r="H2227" s="2"/>
      <c r="I2227" s="2"/>
      <c r="J2227" s="2"/>
    </row>
    <row r="2228">
      <c r="A2228" s="1" t="s">
        <v>2956</v>
      </c>
      <c r="B2228" s="3">
        <v>6.73</v>
      </c>
      <c r="C2228" s="3" t="s">
        <v>899</v>
      </c>
      <c r="D2228" s="3" t="s">
        <v>26</v>
      </c>
      <c r="E2228" s="3">
        <v>275.7</v>
      </c>
      <c r="F2228" s="3">
        <v>1.59</v>
      </c>
      <c r="G2228" s="3">
        <v>36.0</v>
      </c>
      <c r="H2228" s="3">
        <v>9374.0</v>
      </c>
      <c r="I2228" s="2"/>
      <c r="J2228" s="2"/>
    </row>
    <row r="2229">
      <c r="A2229" s="1" t="s">
        <v>2957</v>
      </c>
      <c r="B2229" s="3">
        <v>5.86</v>
      </c>
      <c r="C2229" s="3" t="s">
        <v>1008</v>
      </c>
      <c r="D2229" s="3" t="s">
        <v>26</v>
      </c>
      <c r="E2229" s="3">
        <v>272.5</v>
      </c>
      <c r="F2229" s="3">
        <v>1.52</v>
      </c>
      <c r="G2229" s="3">
        <v>2.0</v>
      </c>
      <c r="H2229" s="3">
        <v>9375.0</v>
      </c>
      <c r="I2229" s="2"/>
      <c r="J2229" s="2"/>
    </row>
    <row r="2230">
      <c r="A2230" s="1" t="s">
        <v>2958</v>
      </c>
      <c r="B2230" s="3">
        <v>5.38</v>
      </c>
      <c r="C2230" s="3" t="s">
        <v>1300</v>
      </c>
      <c r="D2230" s="3" t="s">
        <v>26</v>
      </c>
      <c r="E2230" s="3">
        <v>267.65</v>
      </c>
      <c r="F2230" s="3">
        <v>1.45</v>
      </c>
      <c r="G2230" s="3">
        <v>5.0</v>
      </c>
      <c r="H2230" s="3">
        <v>9376.0</v>
      </c>
      <c r="I2230" s="2"/>
      <c r="J2230" s="2"/>
    </row>
    <row r="2231">
      <c r="A2231" s="1" t="s">
        <v>2959</v>
      </c>
      <c r="B2231" s="3">
        <v>4.83</v>
      </c>
      <c r="C2231" s="3" t="s">
        <v>737</v>
      </c>
      <c r="D2231" s="3" t="s">
        <v>26</v>
      </c>
      <c r="E2231" s="3">
        <v>27.15</v>
      </c>
      <c r="F2231" s="3">
        <v>1.31</v>
      </c>
      <c r="G2231" s="3">
        <v>15.0</v>
      </c>
      <c r="H2231" s="3">
        <v>9376.0</v>
      </c>
      <c r="I2231" s="2"/>
      <c r="J2231" s="2"/>
    </row>
    <row r="2232">
      <c r="A2232" s="1" t="s">
        <v>2960</v>
      </c>
      <c r="B2232" s="3">
        <v>4.39</v>
      </c>
      <c r="C2232" s="3" t="s">
        <v>737</v>
      </c>
      <c r="D2232" s="3" t="s">
        <v>26</v>
      </c>
      <c r="E2232" s="3">
        <v>277.7</v>
      </c>
      <c r="F2232" s="3">
        <v>1.17</v>
      </c>
      <c r="G2232" s="3">
        <v>3.0</v>
      </c>
      <c r="H2232" s="3">
        <v>9378.0</v>
      </c>
      <c r="I2232" s="2"/>
      <c r="J2232" s="2"/>
    </row>
    <row r="2233">
      <c r="A2233" s="1" t="s">
        <v>2961</v>
      </c>
      <c r="B2233" s="3">
        <v>4.8</v>
      </c>
      <c r="C2233" s="3">
        <v>99.4</v>
      </c>
      <c r="D2233" s="3" t="s">
        <v>1800</v>
      </c>
      <c r="E2233" s="3">
        <v>4.0</v>
      </c>
      <c r="F2233" s="3">
        <v>285.85</v>
      </c>
      <c r="G2233" s="3">
        <v>1.17</v>
      </c>
      <c r="H2233" s="3">
        <v>46.0</v>
      </c>
      <c r="I2233" s="3">
        <v>9381.0</v>
      </c>
      <c r="J2233" s="2"/>
    </row>
    <row r="2234">
      <c r="A2234" s="1" t="s">
        <v>2962</v>
      </c>
      <c r="B2234" s="3">
        <v>6.4</v>
      </c>
      <c r="C2234" s="3">
        <v>85.75</v>
      </c>
      <c r="D2234" s="3">
        <v>183.0</v>
      </c>
      <c r="E2234" s="3">
        <v>441.1</v>
      </c>
      <c r="F2234" s="3">
        <v>8.0</v>
      </c>
      <c r="G2234" s="3" t="s">
        <v>2963</v>
      </c>
      <c r="H2234" s="3">
        <v>7.0</v>
      </c>
      <c r="I2234" s="3">
        <v>9389.0</v>
      </c>
      <c r="J2234" s="2"/>
    </row>
    <row r="2235">
      <c r="A2235" s="1" t="s">
        <v>2964</v>
      </c>
      <c r="B2235" s="3">
        <v>8.85</v>
      </c>
      <c r="C2235" s="3">
        <v>85.9</v>
      </c>
      <c r="D2235" s="3">
        <v>354.0</v>
      </c>
      <c r="E2235" s="3">
        <v>451.51</v>
      </c>
      <c r="F2235" s="3">
        <v>163.0</v>
      </c>
      <c r="G2235" s="3">
        <v>276.75</v>
      </c>
      <c r="H2235" s="3">
        <v>1.24</v>
      </c>
      <c r="I2235" s="3">
        <v>59.0</v>
      </c>
      <c r="J2235" s="3">
        <v>9394.0</v>
      </c>
    </row>
    <row r="2236">
      <c r="A2236" s="1" t="s">
        <v>2965</v>
      </c>
      <c r="B2236" s="3">
        <v>10.56</v>
      </c>
      <c r="C2236" s="3">
        <v>74.4</v>
      </c>
      <c r="D2236" s="3">
        <v>527.0</v>
      </c>
      <c r="E2236" s="3">
        <v>523.87</v>
      </c>
      <c r="F2236" s="3">
        <v>219.0</v>
      </c>
      <c r="G2236" s="3">
        <v>28.4</v>
      </c>
      <c r="H2236" s="3">
        <v>1.72</v>
      </c>
      <c r="I2236" s="3">
        <v>6.0</v>
      </c>
      <c r="J2236" s="3">
        <v>9395.0</v>
      </c>
    </row>
    <row r="2237">
      <c r="A2237" s="1" t="s">
        <v>2966</v>
      </c>
      <c r="B2237" s="3">
        <v>12.49</v>
      </c>
      <c r="C2237" s="3">
        <v>59.95</v>
      </c>
      <c r="D2237" s="3">
        <v>765.0</v>
      </c>
      <c r="E2237" s="3">
        <v>889.79</v>
      </c>
      <c r="F2237" s="3">
        <v>127.0</v>
      </c>
      <c r="G2237" s="3">
        <v>276.55</v>
      </c>
      <c r="H2237" s="3">
        <v>1.72</v>
      </c>
      <c r="I2237" s="3">
        <v>58.0</v>
      </c>
      <c r="J2237" s="3">
        <v>9399.0</v>
      </c>
    </row>
    <row r="2238">
      <c r="A2238" s="1" t="s">
        <v>2967</v>
      </c>
      <c r="B2238" s="3">
        <v>13.98</v>
      </c>
      <c r="C2238" s="3">
        <v>52.0</v>
      </c>
      <c r="D2238" s="3">
        <v>805.0</v>
      </c>
      <c r="E2238" s="3">
        <v>717.39</v>
      </c>
      <c r="F2238" s="3">
        <v>23.0</v>
      </c>
      <c r="G2238" s="3">
        <v>297.65</v>
      </c>
      <c r="H2238" s="3">
        <v>1.52</v>
      </c>
      <c r="I2238" s="3">
        <v>5.0</v>
      </c>
      <c r="J2238" s="3">
        <v>9396.0</v>
      </c>
    </row>
    <row r="2239">
      <c r="A2239" s="1" t="s">
        <v>2968</v>
      </c>
      <c r="B2239" s="3">
        <v>14.85</v>
      </c>
      <c r="C2239" s="3">
        <v>46.6</v>
      </c>
      <c r="D2239" s="3">
        <v>806.0</v>
      </c>
      <c r="E2239" s="3">
        <v>615.9</v>
      </c>
      <c r="F2239" s="3">
        <v>292.0</v>
      </c>
      <c r="G2239" s="3">
        <v>317.2</v>
      </c>
      <c r="H2239" s="3">
        <v>1.1</v>
      </c>
      <c r="I2239" s="3">
        <v>45.0</v>
      </c>
      <c r="J2239" s="3">
        <v>9393.0</v>
      </c>
    </row>
    <row r="2240">
      <c r="A2240" s="1" t="s">
        <v>2969</v>
      </c>
      <c r="B2240" s="3">
        <v>15.5</v>
      </c>
      <c r="C2240" s="3">
        <v>41.9</v>
      </c>
      <c r="D2240" s="3">
        <v>785.0</v>
      </c>
      <c r="E2240" s="3">
        <v>61.71</v>
      </c>
      <c r="F2240" s="3">
        <v>286.0</v>
      </c>
      <c r="G2240" s="3" t="s">
        <v>2970</v>
      </c>
      <c r="H2240" s="3">
        <v>42.0</v>
      </c>
      <c r="I2240" s="3">
        <v>9389.0</v>
      </c>
      <c r="J2240" s="2"/>
    </row>
    <row r="2241">
      <c r="A2241" s="1" t="s">
        <v>2971</v>
      </c>
      <c r="B2241" s="3">
        <v>15.78</v>
      </c>
      <c r="C2241" s="3">
        <v>4.35</v>
      </c>
      <c r="D2241" s="3">
        <v>767.0</v>
      </c>
      <c r="E2241" s="3">
        <v>787.4</v>
      </c>
      <c r="F2241" s="3">
        <v>179.0</v>
      </c>
      <c r="G2241" s="3" t="s">
        <v>2972</v>
      </c>
      <c r="H2241" s="3">
        <v>42.0</v>
      </c>
      <c r="I2241" s="3">
        <v>9385.0</v>
      </c>
      <c r="J2241" s="2"/>
    </row>
    <row r="2242">
      <c r="A2242" s="1" t="s">
        <v>2973</v>
      </c>
      <c r="B2242" s="3">
        <v>16.2</v>
      </c>
      <c r="C2242" s="3">
        <v>37.55</v>
      </c>
      <c r="D2242" s="3">
        <v>551.0</v>
      </c>
      <c r="E2242" s="3">
        <v>467.91</v>
      </c>
      <c r="F2242" s="3">
        <v>256.0</v>
      </c>
      <c r="G2242" s="3" t="s">
        <v>2974</v>
      </c>
      <c r="H2242" s="3">
        <v>48.0</v>
      </c>
      <c r="I2242" s="3">
        <v>9381.0</v>
      </c>
      <c r="J2242" s="2"/>
    </row>
    <row r="2243">
      <c r="A2243" s="1" t="s">
        <v>2975</v>
      </c>
      <c r="B2243" s="3">
        <v>16.32</v>
      </c>
      <c r="C2243" s="3">
        <v>36.15</v>
      </c>
      <c r="D2243" s="3">
        <v>469.0</v>
      </c>
      <c r="E2243" s="3">
        <v>766.13</v>
      </c>
      <c r="F2243" s="3">
        <v>105.0</v>
      </c>
      <c r="G2243" s="3" t="s">
        <v>2976</v>
      </c>
      <c r="H2243" s="3">
        <v>65.0</v>
      </c>
      <c r="I2243" s="3">
        <v>9376.0</v>
      </c>
      <c r="J2243" s="2"/>
    </row>
    <row r="2244">
      <c r="A2244" s="1" t="s">
        <v>2977</v>
      </c>
      <c r="B2244" s="3">
        <v>16.26</v>
      </c>
      <c r="C2244" s="3">
        <v>36.15</v>
      </c>
      <c r="D2244" s="3">
        <v>252.0</v>
      </c>
      <c r="E2244" s="3">
        <v>572.61</v>
      </c>
      <c r="F2244" s="3">
        <v>85.0</v>
      </c>
      <c r="G2244" s="3" t="s">
        <v>2978</v>
      </c>
      <c r="H2244" s="3">
        <v>79.0</v>
      </c>
      <c r="I2244" s="3">
        <v>9376.0</v>
      </c>
      <c r="J2244" s="2"/>
    </row>
    <row r="2245">
      <c r="A2245" s="1" t="s">
        <v>2979</v>
      </c>
      <c r="B2245" s="3">
        <v>15.38</v>
      </c>
      <c r="C2245" s="3">
        <v>52.25</v>
      </c>
      <c r="D2245" s="3">
        <v>48.0</v>
      </c>
      <c r="E2245" s="3">
        <v>172.85</v>
      </c>
      <c r="F2245" s="3">
        <v>32.0</v>
      </c>
      <c r="G2245" s="3" t="s">
        <v>2980</v>
      </c>
      <c r="H2245" s="3">
        <v>58.0</v>
      </c>
      <c r="I2245" s="3">
        <v>9376.0</v>
      </c>
      <c r="J2245" s="2"/>
    </row>
    <row r="2246">
      <c r="A2246" s="1" t="s">
        <v>2981</v>
      </c>
      <c r="B2246" s="3">
        <v>13.19</v>
      </c>
      <c r="C2246" s="3" t="s">
        <v>2982</v>
      </c>
      <c r="D2246" s="3" t="s">
        <v>26</v>
      </c>
      <c r="E2246" s="3">
        <v>278.65</v>
      </c>
      <c r="F2246" s="3">
        <v>1.45</v>
      </c>
      <c r="G2246" s="3">
        <v>79.0</v>
      </c>
      <c r="H2246" s="3">
        <v>9376.0</v>
      </c>
      <c r="I2246" s="2"/>
      <c r="J2246" s="2"/>
    </row>
    <row r="2247">
      <c r="A2247" s="1" t="s">
        <v>2983</v>
      </c>
      <c r="B2247" s="3">
        <v>10.87</v>
      </c>
      <c r="C2247" s="3" t="s">
        <v>2984</v>
      </c>
      <c r="D2247" s="3" t="s">
        <v>26</v>
      </c>
      <c r="E2247" s="3">
        <v>274.6</v>
      </c>
      <c r="F2247" s="3">
        <v>1.93</v>
      </c>
      <c r="G2247" s="3">
        <v>8.0</v>
      </c>
      <c r="H2247" s="3">
        <v>9382.0</v>
      </c>
      <c r="I2247" s="2"/>
      <c r="J2247" s="2"/>
    </row>
    <row r="2248">
      <c r="A2248" s="1" t="s">
        <v>2985</v>
      </c>
      <c r="B2248" s="3">
        <v>9.24</v>
      </c>
      <c r="C2248" s="3" t="s">
        <v>2865</v>
      </c>
      <c r="D2248" s="3" t="s">
        <v>26</v>
      </c>
      <c r="E2248" s="3">
        <v>271.1</v>
      </c>
      <c r="F2248" s="3">
        <v>2.7</v>
      </c>
      <c r="G2248" s="3">
        <v>82.0</v>
      </c>
      <c r="H2248" s="3">
        <v>9385.0</v>
      </c>
      <c r="I2248" s="2"/>
      <c r="J2248" s="2"/>
    </row>
    <row r="2249">
      <c r="A2249" s="1" t="s">
        <v>2986</v>
      </c>
      <c r="B2249" s="3">
        <v>8.13</v>
      </c>
      <c r="C2249" s="3" t="s">
        <v>1702</v>
      </c>
      <c r="D2249" s="3" t="s">
        <v>26</v>
      </c>
      <c r="E2249" s="3">
        <v>268.4</v>
      </c>
      <c r="F2249" s="3">
        <v>2.7</v>
      </c>
      <c r="G2249" s="3">
        <v>82.0</v>
      </c>
      <c r="H2249" s="3">
        <v>9387.0</v>
      </c>
      <c r="I2249" s="2"/>
      <c r="J2249" s="2"/>
    </row>
    <row r="2250">
      <c r="A2250" s="1" t="s">
        <v>2987</v>
      </c>
      <c r="B2250" s="3">
        <v>7.32</v>
      </c>
      <c r="C2250" s="3" t="s">
        <v>719</v>
      </c>
      <c r="D2250" s="3" t="s">
        <v>26</v>
      </c>
      <c r="E2250" s="3">
        <v>265.5</v>
      </c>
      <c r="F2250" s="3">
        <v>2.14</v>
      </c>
      <c r="G2250" s="3">
        <v>8.0</v>
      </c>
      <c r="H2250" s="3">
        <v>9388.0</v>
      </c>
      <c r="I2250" s="2"/>
      <c r="J2250" s="2"/>
    </row>
    <row r="2251">
      <c r="A2251" s="1" t="s">
        <v>2988</v>
      </c>
      <c r="B2251" s="3">
        <v>6.59</v>
      </c>
      <c r="C2251" s="3" t="s">
        <v>875</v>
      </c>
      <c r="D2251" s="3" t="s">
        <v>26</v>
      </c>
      <c r="E2251" s="3">
        <v>263.6</v>
      </c>
      <c r="F2251" s="3">
        <v>2.14</v>
      </c>
      <c r="G2251" s="3">
        <v>81.0</v>
      </c>
      <c r="H2251" s="3">
        <v>9388.0</v>
      </c>
      <c r="I2251" s="2"/>
      <c r="J2251" s="2"/>
    </row>
    <row r="2252">
      <c r="A2252" s="1" t="s">
        <v>2989</v>
      </c>
      <c r="B2252" s="3">
        <v>5.93</v>
      </c>
      <c r="C2252" s="3" t="s">
        <v>1887</v>
      </c>
      <c r="D2252" s="3" t="s">
        <v>26</v>
      </c>
      <c r="E2252" s="3">
        <v>261.95</v>
      </c>
      <c r="F2252" s="3">
        <v>2.7</v>
      </c>
      <c r="G2252" s="3">
        <v>84.0</v>
      </c>
      <c r="H2252" s="3">
        <v>9385.0</v>
      </c>
      <c r="I2252" s="2"/>
      <c r="J2252" s="2"/>
    </row>
    <row r="2253">
      <c r="A2253" s="1" t="s">
        <v>2990</v>
      </c>
      <c r="B2253" s="3">
        <v>5.4</v>
      </c>
      <c r="C2253" s="3" t="s">
        <v>721</v>
      </c>
      <c r="D2253" s="3" t="s">
        <v>26</v>
      </c>
      <c r="E2253" s="3">
        <v>26.5</v>
      </c>
      <c r="F2253" s="3">
        <v>2.0</v>
      </c>
      <c r="G2253" s="3">
        <v>89.0</v>
      </c>
      <c r="H2253" s="3">
        <v>9381.0</v>
      </c>
      <c r="I2253" s="2"/>
      <c r="J2253" s="2"/>
    </row>
    <row r="2254">
      <c r="A2254" s="1" t="s">
        <v>2991</v>
      </c>
      <c r="B2254" s="3">
        <v>4.94</v>
      </c>
      <c r="C2254" s="3" t="s">
        <v>821</v>
      </c>
      <c r="D2254" s="3" t="s">
        <v>26</v>
      </c>
      <c r="E2254" s="3">
        <v>26.5</v>
      </c>
      <c r="F2254" s="3">
        <v>2.0</v>
      </c>
      <c r="G2254" s="3">
        <v>95.0</v>
      </c>
      <c r="H2254" s="3">
        <v>9378.0</v>
      </c>
      <c r="I2254" s="2"/>
      <c r="J2254" s="2"/>
    </row>
    <row r="2255">
      <c r="A2255" s="1" t="s">
        <v>2992</v>
      </c>
      <c r="B2255" s="3">
        <v>4.66</v>
      </c>
      <c r="C2255" s="3" t="s">
        <v>823</v>
      </c>
      <c r="D2255" s="3" t="s">
        <v>26</v>
      </c>
      <c r="E2255" s="3">
        <v>259.9</v>
      </c>
      <c r="F2255" s="3">
        <v>2.7</v>
      </c>
      <c r="G2255" s="3">
        <v>98.0</v>
      </c>
      <c r="H2255" s="3">
        <v>9375.0</v>
      </c>
      <c r="I2255" s="2"/>
      <c r="J2255" s="2"/>
    </row>
    <row r="2256">
      <c r="A2256" s="1" t="s">
        <v>2993</v>
      </c>
      <c r="B2256" s="3">
        <v>4.42</v>
      </c>
      <c r="C2256" s="3" t="s">
        <v>825</v>
      </c>
      <c r="D2256" s="3" t="s">
        <v>26</v>
      </c>
      <c r="E2256" s="3">
        <v>258.75</v>
      </c>
      <c r="F2256" s="3">
        <v>2.7</v>
      </c>
      <c r="G2256" s="3">
        <v>99.0</v>
      </c>
      <c r="H2256" s="3">
        <v>9375.0</v>
      </c>
      <c r="I2256" s="2"/>
      <c r="J2256" s="2"/>
    </row>
    <row r="2257">
      <c r="A2257" s="1" t="s">
        <v>2994</v>
      </c>
      <c r="B2257" s="3">
        <v>4.15</v>
      </c>
      <c r="C2257" s="3">
        <v>88.8</v>
      </c>
      <c r="D2257" s="3" t="s">
        <v>739</v>
      </c>
      <c r="E2257" s="3">
        <v>8.0</v>
      </c>
      <c r="F2257" s="3">
        <v>257.4</v>
      </c>
      <c r="G2257" s="3">
        <v>2.0</v>
      </c>
      <c r="H2257" s="3">
        <v>93.0</v>
      </c>
      <c r="I2257" s="3">
        <v>9375.0</v>
      </c>
      <c r="J2257" s="2"/>
    </row>
    <row r="2258">
      <c r="A2258" s="1" t="s">
        <v>2995</v>
      </c>
      <c r="B2258" s="3">
        <v>5.34</v>
      </c>
      <c r="C2258" s="3">
        <v>88.85</v>
      </c>
      <c r="D2258" s="3">
        <v>196.0</v>
      </c>
      <c r="E2258" s="3">
        <v>515.5</v>
      </c>
      <c r="F2258" s="3">
        <v>73.0</v>
      </c>
      <c r="G2258" s="3">
        <v>255.85</v>
      </c>
      <c r="H2258" s="3">
        <v>1.72</v>
      </c>
      <c r="I2258" s="3">
        <v>86.0</v>
      </c>
      <c r="J2258" s="3">
        <v>9377.0</v>
      </c>
    </row>
    <row r="2259">
      <c r="A2259" s="1" t="s">
        <v>2996</v>
      </c>
      <c r="B2259" s="3">
        <v>9.66</v>
      </c>
      <c r="C2259" s="3">
        <v>71.5</v>
      </c>
      <c r="D2259" s="3">
        <v>407.0</v>
      </c>
      <c r="E2259" s="3">
        <v>698.84</v>
      </c>
      <c r="F2259" s="3">
        <v>108.0</v>
      </c>
      <c r="G2259" s="3">
        <v>269.4</v>
      </c>
      <c r="H2259" s="3">
        <v>2.0</v>
      </c>
      <c r="I2259" s="3">
        <v>92.0</v>
      </c>
      <c r="J2259" s="3">
        <v>9379.0</v>
      </c>
    </row>
    <row r="2260">
      <c r="A2260" s="1" t="s">
        <v>2997</v>
      </c>
      <c r="B2260" s="3">
        <v>12.53</v>
      </c>
      <c r="C2260" s="3">
        <v>57.75</v>
      </c>
      <c r="D2260" s="3">
        <v>604.0</v>
      </c>
      <c r="E2260" s="3">
        <v>803.4</v>
      </c>
      <c r="F2260" s="3">
        <v>128.0</v>
      </c>
      <c r="G2260" s="3">
        <v>262.8</v>
      </c>
      <c r="H2260" s="3">
        <v>2.41</v>
      </c>
      <c r="I2260" s="3">
        <v>102.0</v>
      </c>
      <c r="J2260" s="3">
        <v>9381.0</v>
      </c>
    </row>
    <row r="2261">
      <c r="A2261" s="1" t="s">
        <v>2998</v>
      </c>
      <c r="B2261" s="3">
        <v>14.76</v>
      </c>
      <c r="C2261" s="3">
        <v>46.6</v>
      </c>
      <c r="D2261" s="3">
        <v>768.0</v>
      </c>
      <c r="E2261" s="3">
        <v>883.15</v>
      </c>
      <c r="F2261" s="3">
        <v>131.0</v>
      </c>
      <c r="G2261" s="3">
        <v>269.75</v>
      </c>
      <c r="H2261" s="3">
        <v>3.17</v>
      </c>
      <c r="I2261" s="3">
        <v>118.0</v>
      </c>
      <c r="J2261" s="3">
        <v>938.0</v>
      </c>
    </row>
    <row r="2262">
      <c r="A2262" s="1" t="s">
        <v>2999</v>
      </c>
      <c r="B2262" s="3">
        <v>16.45</v>
      </c>
      <c r="C2262" s="3">
        <v>4.5</v>
      </c>
      <c r="D2262" s="3">
        <v>86.0</v>
      </c>
      <c r="E2262" s="3">
        <v>875.26</v>
      </c>
      <c r="F2262" s="3">
        <v>155.0</v>
      </c>
      <c r="G2262" s="3">
        <v>274.4</v>
      </c>
      <c r="H2262" s="3">
        <v>3.45</v>
      </c>
      <c r="I2262" s="3">
        <v>129.0</v>
      </c>
      <c r="J2262" s="3">
        <v>9376.0</v>
      </c>
    </row>
    <row r="2263">
      <c r="A2263" s="1" t="s">
        <v>3000</v>
      </c>
      <c r="B2263" s="3">
        <v>17.79</v>
      </c>
      <c r="C2263" s="3">
        <v>35.2</v>
      </c>
      <c r="D2263" s="3">
        <v>902.0</v>
      </c>
      <c r="E2263" s="3">
        <v>886.44</v>
      </c>
      <c r="F2263" s="3">
        <v>158.0</v>
      </c>
      <c r="G2263" s="3">
        <v>28.6</v>
      </c>
      <c r="H2263" s="3">
        <v>3.45</v>
      </c>
      <c r="I2263" s="3">
        <v>142.0</v>
      </c>
      <c r="J2263" s="3">
        <v>9372.0</v>
      </c>
    </row>
    <row r="2264">
      <c r="A2264" s="1" t="s">
        <v>3001</v>
      </c>
      <c r="B2264" s="3">
        <v>18.61</v>
      </c>
      <c r="C2264" s="3">
        <v>34.5</v>
      </c>
      <c r="D2264" s="3">
        <v>695.0</v>
      </c>
      <c r="E2264" s="3">
        <v>382.7</v>
      </c>
      <c r="F2264" s="3">
        <v>381.0</v>
      </c>
      <c r="G2264" s="3">
        <v>289.5</v>
      </c>
      <c r="H2264" s="3">
        <v>3.38</v>
      </c>
      <c r="I2264" s="3">
        <v>156.0</v>
      </c>
      <c r="J2264" s="3">
        <v>9369.0</v>
      </c>
    </row>
    <row r="2265">
      <c r="A2265" s="1" t="s">
        <v>3002</v>
      </c>
      <c r="B2265" s="3">
        <v>18.85</v>
      </c>
      <c r="C2265" s="3">
        <v>34.5</v>
      </c>
      <c r="D2265" s="3">
        <v>587.0</v>
      </c>
      <c r="E2265" s="3">
        <v>29.55</v>
      </c>
      <c r="F2265" s="3">
        <v>369.0</v>
      </c>
      <c r="G2265" s="3">
        <v>311.55</v>
      </c>
      <c r="H2265" s="3">
        <v>3.52</v>
      </c>
      <c r="I2265" s="3">
        <v>168.0</v>
      </c>
      <c r="J2265" s="3">
        <v>9366.0</v>
      </c>
    </row>
    <row r="2266">
      <c r="A2266" s="1" t="s">
        <v>3003</v>
      </c>
      <c r="B2266" s="3">
        <v>18.64</v>
      </c>
      <c r="C2266" s="3">
        <v>35.35</v>
      </c>
      <c r="D2266" s="3">
        <v>489.0</v>
      </c>
      <c r="E2266" s="3">
        <v>29.44</v>
      </c>
      <c r="F2266" s="3">
        <v>305.0</v>
      </c>
      <c r="G2266" s="3">
        <v>327.45</v>
      </c>
      <c r="H2266" s="3">
        <v>3.45</v>
      </c>
      <c r="I2266" s="3">
        <v>175.0</v>
      </c>
      <c r="J2266" s="3">
        <v>9364.0</v>
      </c>
    </row>
    <row r="2267">
      <c r="A2267" s="1" t="s">
        <v>3004</v>
      </c>
      <c r="B2267" s="3">
        <v>18.22</v>
      </c>
      <c r="C2267" s="3">
        <v>35.35</v>
      </c>
      <c r="D2267" s="3">
        <v>296.0</v>
      </c>
      <c r="E2267" s="3">
        <v>133.86</v>
      </c>
      <c r="F2267" s="3">
        <v>232.0</v>
      </c>
      <c r="G2267" s="3">
        <v>334.0</v>
      </c>
      <c r="H2267" s="3">
        <v>3.38</v>
      </c>
      <c r="I2267" s="3">
        <v>179.0</v>
      </c>
      <c r="J2267" s="3">
        <v>9364.0</v>
      </c>
    </row>
    <row r="2268">
      <c r="A2268" s="1" t="s">
        <v>3005</v>
      </c>
      <c r="B2268" s="3">
        <v>17.67</v>
      </c>
      <c r="C2268" s="3">
        <v>35.2</v>
      </c>
      <c r="D2268" s="3">
        <v>145.0</v>
      </c>
      <c r="E2268" s="3">
        <v>61.9</v>
      </c>
      <c r="F2268" s="3">
        <v>127.0</v>
      </c>
      <c r="G2268" s="3">
        <v>34.0</v>
      </c>
      <c r="H2268" s="3">
        <v>3.59</v>
      </c>
      <c r="I2268" s="3">
        <v>184.0</v>
      </c>
      <c r="J2268" s="3">
        <v>9368.0</v>
      </c>
    </row>
    <row r="2269">
      <c r="A2269" s="1" t="s">
        <v>3006</v>
      </c>
      <c r="B2269" s="3">
        <v>16.53</v>
      </c>
      <c r="C2269" s="3">
        <v>4.6</v>
      </c>
      <c r="D2269" s="3" t="s">
        <v>3007</v>
      </c>
      <c r="E2269" s="3">
        <v>17.0</v>
      </c>
      <c r="F2269" s="3">
        <v>352.6</v>
      </c>
      <c r="G2269" s="3">
        <v>2.62</v>
      </c>
      <c r="H2269" s="3">
        <v>192.0</v>
      </c>
      <c r="I2269" s="3">
        <v>9373.0</v>
      </c>
      <c r="J2269" s="2"/>
    </row>
    <row r="2270">
      <c r="A2270" s="1" t="s">
        <v>3008</v>
      </c>
      <c r="B2270" s="3">
        <v>15.18</v>
      </c>
      <c r="C2270" s="3" t="s">
        <v>2515</v>
      </c>
      <c r="D2270" s="3" t="s">
        <v>26</v>
      </c>
      <c r="E2270" s="3">
        <v>346.4</v>
      </c>
      <c r="F2270" s="3">
        <v>1.86</v>
      </c>
      <c r="G2270" s="3">
        <v>202.0</v>
      </c>
      <c r="H2270" s="3">
        <v>9374.0</v>
      </c>
      <c r="I2270" s="2"/>
      <c r="J2270" s="2"/>
    </row>
    <row r="2271">
      <c r="A2271" s="1" t="s">
        <v>3009</v>
      </c>
      <c r="B2271" s="3">
        <v>13.82</v>
      </c>
      <c r="C2271" s="3" t="s">
        <v>252</v>
      </c>
      <c r="D2271" s="3" t="s">
        <v>26</v>
      </c>
      <c r="E2271" s="3">
        <v>347.0</v>
      </c>
      <c r="F2271" s="3">
        <v>1.79</v>
      </c>
      <c r="G2271" s="3">
        <v>217.0</v>
      </c>
      <c r="H2271" s="3">
        <v>9385.0</v>
      </c>
      <c r="I2271" s="2"/>
      <c r="J2271" s="2"/>
    </row>
    <row r="2272">
      <c r="A2272" s="1" t="s">
        <v>3010</v>
      </c>
      <c r="B2272" s="3">
        <v>12.85</v>
      </c>
      <c r="C2272" s="3" t="s">
        <v>3011</v>
      </c>
      <c r="D2272" s="3" t="s">
        <v>26</v>
      </c>
      <c r="E2272" s="3">
        <v>34.8</v>
      </c>
      <c r="F2272" s="3">
        <v>1.38</v>
      </c>
      <c r="G2272" s="3">
        <v>227.0</v>
      </c>
      <c r="H2272" s="3">
        <v>939.0</v>
      </c>
      <c r="I2272" s="2"/>
      <c r="J2272" s="2"/>
    </row>
    <row r="2273">
      <c r="A2273" s="1" t="s">
        <v>3012</v>
      </c>
      <c r="B2273" s="3">
        <v>11.98</v>
      </c>
      <c r="C2273" s="3" t="s">
        <v>1177</v>
      </c>
      <c r="D2273" s="3" t="s">
        <v>26</v>
      </c>
      <c r="E2273" s="3" t="s">
        <v>3013</v>
      </c>
      <c r="F2273" s="3">
        <v>226.0</v>
      </c>
      <c r="G2273" s="3">
        <v>9396.0</v>
      </c>
      <c r="H2273" s="2"/>
      <c r="I2273" s="2"/>
      <c r="J2273" s="2"/>
    </row>
    <row r="2274">
      <c r="A2274" s="1" t="s">
        <v>3014</v>
      </c>
      <c r="B2274" s="3">
        <v>12.2</v>
      </c>
      <c r="C2274" s="3" t="s">
        <v>3015</v>
      </c>
      <c r="D2274" s="3" t="s">
        <v>26</v>
      </c>
      <c r="E2274" s="3" t="s">
        <v>3016</v>
      </c>
      <c r="F2274" s="3">
        <v>164.0</v>
      </c>
      <c r="G2274" s="3">
        <v>9396.0</v>
      </c>
      <c r="H2274" s="2"/>
      <c r="I2274" s="2"/>
      <c r="J2274" s="2"/>
    </row>
    <row r="2275">
      <c r="A2275" s="1" t="s">
        <v>3017</v>
      </c>
      <c r="B2275" s="3">
        <v>10.99</v>
      </c>
      <c r="C2275" s="3" t="s">
        <v>1179</v>
      </c>
      <c r="D2275" s="3" t="s">
        <v>26</v>
      </c>
      <c r="E2275" s="3" t="s">
        <v>3018</v>
      </c>
      <c r="F2275" s="3">
        <v>109.0</v>
      </c>
      <c r="G2275" s="3">
        <v>94.0</v>
      </c>
      <c r="H2275" s="2"/>
      <c r="I2275" s="2"/>
      <c r="J2275" s="2"/>
    </row>
    <row r="2276">
      <c r="A2276" s="1" t="s">
        <v>3019</v>
      </c>
      <c r="B2276" s="3">
        <v>10.11</v>
      </c>
      <c r="C2276" s="3" t="s">
        <v>1181</v>
      </c>
      <c r="D2276" s="3" t="s">
        <v>26</v>
      </c>
      <c r="E2276" s="3">
        <v>332.8</v>
      </c>
      <c r="F2276" s="3">
        <v>1.24</v>
      </c>
      <c r="G2276" s="3">
        <v>102.0</v>
      </c>
      <c r="H2276" s="3">
        <v>9395.0</v>
      </c>
      <c r="I2276" s="2"/>
      <c r="J2276" s="2"/>
    </row>
    <row r="2277">
      <c r="A2277" s="1" t="s">
        <v>3020</v>
      </c>
      <c r="B2277" s="3">
        <v>9.77</v>
      </c>
      <c r="C2277" s="3" t="s">
        <v>799</v>
      </c>
      <c r="D2277" s="3" t="s">
        <v>26</v>
      </c>
      <c r="E2277" s="3">
        <v>326.1</v>
      </c>
      <c r="F2277" s="3">
        <v>1.45</v>
      </c>
      <c r="G2277" s="3">
        <v>106.0</v>
      </c>
      <c r="H2277" s="3">
        <v>9394.0</v>
      </c>
      <c r="I2277" s="2"/>
      <c r="J2277" s="2"/>
    </row>
    <row r="2278">
      <c r="A2278" s="1" t="s">
        <v>3021</v>
      </c>
      <c r="B2278" s="3">
        <v>9.8</v>
      </c>
      <c r="C2278" s="3" t="s">
        <v>887</v>
      </c>
      <c r="D2278" s="3" t="s">
        <v>26</v>
      </c>
      <c r="E2278" s="3">
        <v>308.65</v>
      </c>
      <c r="F2278" s="3">
        <v>1.66</v>
      </c>
      <c r="G2278" s="3">
        <v>113.0</v>
      </c>
      <c r="H2278" s="3">
        <v>939.0</v>
      </c>
      <c r="I2278" s="2"/>
      <c r="J2278" s="2"/>
    </row>
    <row r="2279">
      <c r="A2279" s="1" t="s">
        <v>3022</v>
      </c>
      <c r="B2279" s="3">
        <v>9.13</v>
      </c>
      <c r="C2279" s="3" t="s">
        <v>885</v>
      </c>
      <c r="D2279" s="3" t="s">
        <v>26</v>
      </c>
      <c r="E2279" s="3">
        <v>327.5</v>
      </c>
      <c r="F2279" s="3">
        <v>1.59</v>
      </c>
      <c r="G2279" s="3">
        <v>119.0</v>
      </c>
      <c r="H2279" s="3">
        <v>9391.0</v>
      </c>
      <c r="I2279" s="2"/>
      <c r="J2279" s="2"/>
    </row>
    <row r="2280">
      <c r="A2280" s="1" t="s">
        <v>3023</v>
      </c>
      <c r="B2280" s="3">
        <v>9.15</v>
      </c>
      <c r="C2280" s="3" t="s">
        <v>885</v>
      </c>
      <c r="D2280" s="3" t="s">
        <v>26</v>
      </c>
      <c r="E2280" s="3">
        <v>33.35</v>
      </c>
      <c r="F2280" s="3">
        <v>1.52</v>
      </c>
      <c r="G2280" s="3">
        <v>122.0</v>
      </c>
      <c r="H2280" s="3">
        <v>9392.0</v>
      </c>
      <c r="I2280" s="2"/>
      <c r="J2280" s="2"/>
    </row>
    <row r="2281">
      <c r="A2281" s="1" t="s">
        <v>3024</v>
      </c>
      <c r="B2281" s="3">
        <v>9.56</v>
      </c>
      <c r="C2281" s="3">
        <v>77.0</v>
      </c>
      <c r="D2281" s="3">
        <v>12.0</v>
      </c>
      <c r="E2281" s="3">
        <v>46.72</v>
      </c>
      <c r="F2281" s="3">
        <v>1.0</v>
      </c>
      <c r="G2281" s="3">
        <v>342.35</v>
      </c>
      <c r="H2281" s="3">
        <v>1.52</v>
      </c>
      <c r="I2281" s="3">
        <v>122.0</v>
      </c>
      <c r="J2281" s="3">
        <v>9396.0</v>
      </c>
    </row>
    <row r="2282">
      <c r="A2282" s="1" t="s">
        <v>3025</v>
      </c>
      <c r="B2282" s="3">
        <v>9.18</v>
      </c>
      <c r="C2282" s="3">
        <v>85.95</v>
      </c>
      <c r="D2282" s="3">
        <v>185.0</v>
      </c>
      <c r="E2282" s="3">
        <v>41.49</v>
      </c>
      <c r="F2282" s="3">
        <v>85.0</v>
      </c>
      <c r="G2282" s="3">
        <v>29.85</v>
      </c>
      <c r="H2282" s="3">
        <v>1.17</v>
      </c>
      <c r="I2282" s="3">
        <v>124.0</v>
      </c>
      <c r="J2282" s="3">
        <v>9404.0</v>
      </c>
    </row>
    <row r="2283">
      <c r="A2283" s="1" t="s">
        <v>3026</v>
      </c>
      <c r="B2283" s="3">
        <v>12.14</v>
      </c>
      <c r="C2283" s="3">
        <v>66.85</v>
      </c>
      <c r="D2283" s="3">
        <v>373.0</v>
      </c>
      <c r="E2283" s="3">
        <v>522.39</v>
      </c>
      <c r="F2283" s="3">
        <v>147.0</v>
      </c>
      <c r="G2283" s="3">
        <v>29.1</v>
      </c>
      <c r="H2283" s="3">
        <v>1.3</v>
      </c>
      <c r="I2283" s="3">
        <v>146.0</v>
      </c>
      <c r="J2283" s="3">
        <v>9407.0</v>
      </c>
    </row>
    <row r="2284">
      <c r="A2284" s="1" t="s">
        <v>3027</v>
      </c>
      <c r="B2284" s="3">
        <v>14.43</v>
      </c>
      <c r="C2284" s="3">
        <v>58.1</v>
      </c>
      <c r="D2284" s="3">
        <v>597.0</v>
      </c>
      <c r="E2284" s="3">
        <v>788.96</v>
      </c>
      <c r="F2284" s="3">
        <v>126.0</v>
      </c>
      <c r="G2284" s="3">
        <v>295.9</v>
      </c>
      <c r="H2284" s="3">
        <v>1.45</v>
      </c>
      <c r="I2284" s="3">
        <v>178.0</v>
      </c>
      <c r="J2284" s="3">
        <v>941.0</v>
      </c>
    </row>
    <row r="2285">
      <c r="A2285" s="1" t="s">
        <v>3028</v>
      </c>
      <c r="B2285" s="3">
        <v>16.2</v>
      </c>
      <c r="C2285" s="3">
        <v>5.6</v>
      </c>
      <c r="D2285" s="3">
        <v>752.0</v>
      </c>
      <c r="E2285" s="3">
        <v>846.33</v>
      </c>
      <c r="F2285" s="3">
        <v>138.0</v>
      </c>
      <c r="G2285" s="3">
        <v>31.2</v>
      </c>
      <c r="H2285" s="3">
        <v>2.14</v>
      </c>
      <c r="I2285" s="3">
        <v>195.0</v>
      </c>
      <c r="J2285" s="3">
        <v>9409.0</v>
      </c>
    </row>
    <row r="2286">
      <c r="A2286" s="1" t="s">
        <v>3029</v>
      </c>
      <c r="B2286" s="3">
        <v>17.7</v>
      </c>
      <c r="C2286" s="3">
        <v>47.4</v>
      </c>
      <c r="D2286" s="3">
        <v>846.0</v>
      </c>
      <c r="E2286" s="3">
        <v>851.28</v>
      </c>
      <c r="F2286" s="3">
        <v>157.0</v>
      </c>
      <c r="G2286" s="3">
        <v>313.7</v>
      </c>
      <c r="H2286" s="3">
        <v>2.76</v>
      </c>
      <c r="I2286" s="3">
        <v>203.0</v>
      </c>
      <c r="J2286" s="3">
        <v>9407.0</v>
      </c>
    </row>
    <row r="2287">
      <c r="A2287" s="1" t="s">
        <v>3030</v>
      </c>
      <c r="B2287" s="3">
        <v>18.87</v>
      </c>
      <c r="C2287" s="3">
        <v>45.85</v>
      </c>
      <c r="D2287" s="3">
        <v>853.0</v>
      </c>
      <c r="E2287" s="3">
        <v>754.52</v>
      </c>
      <c r="F2287" s="3">
        <v>217.0</v>
      </c>
      <c r="G2287" s="3">
        <v>311.55</v>
      </c>
      <c r="H2287" s="3">
        <v>3.59</v>
      </c>
      <c r="I2287" s="3">
        <v>21.0</v>
      </c>
      <c r="J2287" s="3">
        <v>9401.0</v>
      </c>
    </row>
    <row r="2288">
      <c r="A2288" s="1" t="s">
        <v>3031</v>
      </c>
      <c r="B2288" s="3">
        <v>19.7</v>
      </c>
      <c r="C2288" s="3">
        <v>42.7</v>
      </c>
      <c r="D2288" s="3">
        <v>642.0</v>
      </c>
      <c r="E2288" s="3">
        <v>291.32</v>
      </c>
      <c r="F2288" s="3">
        <v>402.0</v>
      </c>
      <c r="G2288" s="3">
        <v>323.75</v>
      </c>
      <c r="H2288" s="3">
        <v>3.79</v>
      </c>
      <c r="I2288" s="3">
        <v>213.0</v>
      </c>
      <c r="J2288" s="3">
        <v>9398.0</v>
      </c>
    </row>
    <row r="2289">
      <c r="A2289" s="1" t="s">
        <v>3032</v>
      </c>
      <c r="B2289" s="3">
        <v>19.17</v>
      </c>
      <c r="C2289" s="3">
        <v>44.3</v>
      </c>
      <c r="D2289" s="3">
        <v>777.0</v>
      </c>
      <c r="E2289" s="3">
        <v>83.83</v>
      </c>
      <c r="F2289" s="3">
        <v>151.0</v>
      </c>
      <c r="G2289" s="3">
        <v>329.95</v>
      </c>
      <c r="H2289" s="3">
        <v>3.79</v>
      </c>
      <c r="I2289" s="3">
        <v>217.0</v>
      </c>
      <c r="J2289" s="3">
        <v>9395.0</v>
      </c>
    </row>
    <row r="2290">
      <c r="A2290" s="1" t="s">
        <v>3033</v>
      </c>
      <c r="B2290" s="3">
        <v>19.2</v>
      </c>
      <c r="C2290" s="3">
        <v>44.3</v>
      </c>
      <c r="D2290" s="3">
        <v>467.0</v>
      </c>
      <c r="E2290" s="3">
        <v>251.36</v>
      </c>
      <c r="F2290" s="3">
        <v>307.0</v>
      </c>
      <c r="G2290" s="3">
        <v>338.3</v>
      </c>
      <c r="H2290" s="3">
        <v>3.66</v>
      </c>
      <c r="I2290" s="3">
        <v>222.0</v>
      </c>
      <c r="J2290" s="3">
        <v>9392.0</v>
      </c>
    </row>
    <row r="2291">
      <c r="A2291" s="1" t="s">
        <v>3034</v>
      </c>
      <c r="B2291" s="3">
        <v>19.4</v>
      </c>
      <c r="C2291" s="3">
        <v>44.3</v>
      </c>
      <c r="D2291" s="3">
        <v>346.0</v>
      </c>
      <c r="E2291" s="3">
        <v>259.83</v>
      </c>
      <c r="F2291" s="3">
        <v>221.0</v>
      </c>
      <c r="G2291" s="3">
        <v>357.85</v>
      </c>
      <c r="H2291" s="3">
        <v>3.45</v>
      </c>
      <c r="I2291" s="3">
        <v>222.0</v>
      </c>
      <c r="J2291" s="3">
        <v>9391.0</v>
      </c>
    </row>
    <row r="2292">
      <c r="A2292" s="1" t="s">
        <v>3035</v>
      </c>
      <c r="B2292" s="3">
        <v>18.62</v>
      </c>
      <c r="C2292" s="3">
        <v>45.85</v>
      </c>
      <c r="D2292" s="3">
        <v>13.0</v>
      </c>
      <c r="E2292" s="3">
        <v>36.96</v>
      </c>
      <c r="F2292" s="3">
        <v>119.0</v>
      </c>
      <c r="G2292" s="3">
        <v>341.75</v>
      </c>
      <c r="H2292" s="3">
        <v>3.24</v>
      </c>
      <c r="I2292" s="3">
        <v>222.0</v>
      </c>
      <c r="J2292" s="3">
        <v>9389.0</v>
      </c>
    </row>
    <row r="2293">
      <c r="A2293" s="1" t="s">
        <v>3036</v>
      </c>
      <c r="B2293" s="3">
        <v>17.68</v>
      </c>
      <c r="C2293" s="3">
        <v>49.15</v>
      </c>
      <c r="D2293" s="3">
        <v>52.0</v>
      </c>
      <c r="E2293" s="3">
        <v>182.27</v>
      </c>
      <c r="F2293" s="3">
        <v>34.0</v>
      </c>
      <c r="G2293" s="3">
        <v>321.65</v>
      </c>
      <c r="H2293" s="3">
        <v>2.76</v>
      </c>
      <c r="I2293" s="3">
        <v>224.0</v>
      </c>
      <c r="J2293" s="3">
        <v>9396.0</v>
      </c>
    </row>
    <row r="2294">
      <c r="A2294" s="1" t="s">
        <v>3037</v>
      </c>
      <c r="B2294" s="3">
        <v>16.53</v>
      </c>
      <c r="C2294" s="3" t="s">
        <v>3038</v>
      </c>
      <c r="D2294" s="3" t="s">
        <v>26</v>
      </c>
      <c r="E2294" s="3">
        <v>34.4</v>
      </c>
      <c r="F2294" s="3">
        <v>2.69</v>
      </c>
      <c r="G2294" s="3">
        <v>231.0</v>
      </c>
      <c r="H2294" s="3">
        <v>9396.0</v>
      </c>
      <c r="I2294" s="2"/>
      <c r="J2294" s="2"/>
    </row>
    <row r="2295">
      <c r="A2295" s="1" t="s">
        <v>3039</v>
      </c>
      <c r="B2295" s="3">
        <v>15.48</v>
      </c>
      <c r="C2295" s="3" t="s">
        <v>2292</v>
      </c>
      <c r="D2295" s="3" t="s">
        <v>26</v>
      </c>
      <c r="E2295" s="3">
        <v>333.45</v>
      </c>
      <c r="F2295" s="3">
        <v>2.62</v>
      </c>
      <c r="G2295" s="3">
        <v>23.0</v>
      </c>
      <c r="H2295" s="3">
        <v>9402.0</v>
      </c>
      <c r="I2295" s="2"/>
      <c r="J2295" s="2"/>
    </row>
    <row r="2296">
      <c r="A2296" s="1" t="s">
        <v>3040</v>
      </c>
      <c r="B2296" s="3">
        <v>14.44</v>
      </c>
      <c r="C2296" s="3" t="s">
        <v>3041</v>
      </c>
      <c r="D2296" s="3" t="s">
        <v>26</v>
      </c>
      <c r="E2296" s="3">
        <v>316.4</v>
      </c>
      <c r="F2296" s="3">
        <v>2.69</v>
      </c>
      <c r="G2296" s="3">
        <v>228.0</v>
      </c>
      <c r="H2296" s="3">
        <v>9409.0</v>
      </c>
      <c r="I2296" s="2"/>
      <c r="J2296" s="2"/>
    </row>
    <row r="2297">
      <c r="A2297" s="1" t="s">
        <v>3042</v>
      </c>
      <c r="B2297" s="3">
        <v>13.59</v>
      </c>
      <c r="C2297" s="3" t="s">
        <v>442</v>
      </c>
      <c r="D2297" s="3" t="s">
        <v>26</v>
      </c>
      <c r="E2297" s="3">
        <v>309.45</v>
      </c>
      <c r="F2297" s="3">
        <v>2.69</v>
      </c>
      <c r="G2297" s="3">
        <v>228.0</v>
      </c>
      <c r="H2297" s="3">
        <v>9413.0</v>
      </c>
      <c r="I2297" s="2"/>
      <c r="J2297" s="2"/>
    </row>
    <row r="2298">
      <c r="A2298" s="1" t="s">
        <v>3043</v>
      </c>
      <c r="B2298" s="3">
        <v>12.71</v>
      </c>
      <c r="C2298" s="3" t="s">
        <v>3044</v>
      </c>
      <c r="D2298" s="3" t="s">
        <v>26</v>
      </c>
      <c r="E2298" s="3">
        <v>298.8</v>
      </c>
      <c r="F2298" s="3">
        <v>2.34</v>
      </c>
      <c r="G2298" s="3">
        <v>225.0</v>
      </c>
      <c r="H2298" s="3">
        <v>9416.0</v>
      </c>
      <c r="I2298" s="2"/>
      <c r="J2298" s="2"/>
    </row>
    <row r="2299">
      <c r="A2299" s="1" t="s">
        <v>3045</v>
      </c>
      <c r="B2299" s="3">
        <v>12.14</v>
      </c>
      <c r="C2299" s="3" t="s">
        <v>3046</v>
      </c>
      <c r="D2299" s="3" t="s">
        <v>26</v>
      </c>
      <c r="E2299" s="3">
        <v>31.2</v>
      </c>
      <c r="F2299" s="3">
        <v>2.0</v>
      </c>
      <c r="G2299" s="3">
        <v>219.0</v>
      </c>
      <c r="H2299" s="3">
        <v>9418.0</v>
      </c>
      <c r="I2299" s="2"/>
      <c r="J2299" s="2"/>
    </row>
    <row r="2300">
      <c r="A2300" s="1" t="s">
        <v>3047</v>
      </c>
      <c r="B2300" s="3">
        <v>11.8</v>
      </c>
      <c r="C2300" s="3" t="s">
        <v>3048</v>
      </c>
      <c r="D2300" s="3" t="s">
        <v>26</v>
      </c>
      <c r="E2300" s="3">
        <v>322.15</v>
      </c>
      <c r="F2300" s="3">
        <v>1.86</v>
      </c>
      <c r="G2300" s="3">
        <v>207.0</v>
      </c>
      <c r="H2300" s="3">
        <v>9417.0</v>
      </c>
      <c r="I2300" s="2"/>
      <c r="J2300" s="2"/>
    </row>
    <row r="2301">
      <c r="A2301" s="1" t="s">
        <v>3049</v>
      </c>
      <c r="B2301" s="3">
        <v>11.44</v>
      </c>
      <c r="C2301" s="3" t="s">
        <v>3048</v>
      </c>
      <c r="D2301" s="3" t="s">
        <v>26</v>
      </c>
      <c r="E2301" s="3">
        <v>32.3</v>
      </c>
      <c r="F2301" s="3">
        <v>1.86</v>
      </c>
      <c r="G2301" s="3">
        <v>201.0</v>
      </c>
      <c r="H2301" s="3">
        <v>9416.0</v>
      </c>
      <c r="I2301" s="2"/>
      <c r="J2301" s="2"/>
    </row>
    <row r="2302">
      <c r="A2302" s="1" t="s">
        <v>3050</v>
      </c>
      <c r="B2302" s="3">
        <v>11.25</v>
      </c>
      <c r="C2302" s="3" t="s">
        <v>3051</v>
      </c>
      <c r="D2302" s="3" t="s">
        <v>26</v>
      </c>
      <c r="E2302" s="3">
        <v>331.1</v>
      </c>
      <c r="F2302" s="3">
        <v>1.79</v>
      </c>
      <c r="G2302" s="3">
        <v>192.0</v>
      </c>
      <c r="H2302" s="3">
        <v>9414.0</v>
      </c>
      <c r="I2302" s="2"/>
      <c r="J2302" s="2"/>
    </row>
    <row r="2303">
      <c r="A2303" s="1" t="s">
        <v>3052</v>
      </c>
      <c r="B2303" s="3">
        <v>11.16</v>
      </c>
      <c r="C2303" s="3" t="s">
        <v>3051</v>
      </c>
      <c r="D2303" s="3" t="s">
        <v>26</v>
      </c>
      <c r="E2303" s="3">
        <v>344.3</v>
      </c>
      <c r="F2303" s="3">
        <v>1.66</v>
      </c>
      <c r="G2303" s="3">
        <v>185.0</v>
      </c>
      <c r="H2303" s="3">
        <v>9416.0</v>
      </c>
      <c r="I2303" s="2"/>
      <c r="J2303" s="2"/>
    </row>
    <row r="2304">
      <c r="A2304" s="1" t="s">
        <v>3053</v>
      </c>
      <c r="B2304" s="3">
        <v>10.79</v>
      </c>
      <c r="C2304" s="3" t="s">
        <v>1026</v>
      </c>
      <c r="D2304" s="3" t="s">
        <v>26</v>
      </c>
      <c r="E2304" s="3">
        <v>349.5</v>
      </c>
      <c r="F2304" s="3">
        <v>1.72</v>
      </c>
      <c r="G2304" s="3">
        <v>186.0</v>
      </c>
      <c r="H2304" s="3">
        <v>9418.0</v>
      </c>
      <c r="I2304" s="2"/>
      <c r="J2304" s="2"/>
    </row>
    <row r="2305">
      <c r="A2305" s="1" t="s">
        <v>3054</v>
      </c>
      <c r="B2305" s="3">
        <v>10.68</v>
      </c>
      <c r="C2305" s="3">
        <v>89.25</v>
      </c>
      <c r="D2305" s="3" t="s">
        <v>40</v>
      </c>
      <c r="E2305" s="3">
        <v>1.0</v>
      </c>
      <c r="F2305" s="3">
        <v>357.5</v>
      </c>
      <c r="G2305" s="3">
        <v>1.59</v>
      </c>
      <c r="H2305" s="3">
        <v>188.0</v>
      </c>
      <c r="I2305" s="3">
        <v>9424.0</v>
      </c>
      <c r="J2305" s="2"/>
    </row>
    <row r="2306">
      <c r="A2306" s="1" t="s">
        <v>3055</v>
      </c>
      <c r="B2306" s="3">
        <v>11.8</v>
      </c>
      <c r="C2306" s="3">
        <v>89.3</v>
      </c>
      <c r="D2306" s="3">
        <v>107.0</v>
      </c>
      <c r="E2306" s="3">
        <v>4.23</v>
      </c>
      <c r="F2306" s="3">
        <v>97.0</v>
      </c>
      <c r="G2306" s="3">
        <v>366.35</v>
      </c>
      <c r="H2306" s="3">
        <v>2.14</v>
      </c>
      <c r="I2306" s="3">
        <v>194.0</v>
      </c>
      <c r="J2306" s="3">
        <v>9429.0</v>
      </c>
    </row>
    <row r="2307">
      <c r="A2307" s="1" t="s">
        <v>3056</v>
      </c>
      <c r="B2307" s="3">
        <v>11.47</v>
      </c>
      <c r="C2307" s="3">
        <v>86.15</v>
      </c>
      <c r="D2307" s="3">
        <v>189.0</v>
      </c>
      <c r="E2307" s="3">
        <v>25.15</v>
      </c>
      <c r="F2307" s="3">
        <v>178.0</v>
      </c>
      <c r="G2307" s="3">
        <v>365.4</v>
      </c>
      <c r="H2307" s="3">
        <v>2.69</v>
      </c>
      <c r="I2307" s="3">
        <v>197.0</v>
      </c>
      <c r="J2307" s="3">
        <v>9434.0</v>
      </c>
    </row>
    <row r="2308">
      <c r="A2308" s="1" t="s">
        <v>3057</v>
      </c>
      <c r="B2308" s="3">
        <v>12.8</v>
      </c>
      <c r="C2308" s="3">
        <v>86.2</v>
      </c>
      <c r="D2308" s="3">
        <v>223.0</v>
      </c>
      <c r="E2308" s="3">
        <v>4.99</v>
      </c>
      <c r="F2308" s="3">
        <v>22.0</v>
      </c>
      <c r="G2308" s="3">
        <v>366.35</v>
      </c>
      <c r="H2308" s="3">
        <v>2.83</v>
      </c>
      <c r="I2308" s="3">
        <v>201.0</v>
      </c>
      <c r="J2308" s="3">
        <v>944.0</v>
      </c>
    </row>
    <row r="2309">
      <c r="A2309" s="1" t="s">
        <v>3058</v>
      </c>
      <c r="B2309" s="3">
        <v>12.65</v>
      </c>
      <c r="C2309" s="3">
        <v>83.25</v>
      </c>
      <c r="D2309" s="3" t="s">
        <v>293</v>
      </c>
      <c r="E2309" s="3">
        <v>11.0</v>
      </c>
      <c r="F2309" s="3">
        <v>369.45</v>
      </c>
      <c r="G2309" s="3">
        <v>2.55</v>
      </c>
      <c r="H2309" s="3">
        <v>206.0</v>
      </c>
      <c r="I2309" s="3">
        <v>9444.0</v>
      </c>
      <c r="J2309" s="2"/>
    </row>
    <row r="2310">
      <c r="A2310" s="1" t="s">
        <v>3059</v>
      </c>
      <c r="B2310" s="3">
        <v>13.24</v>
      </c>
      <c r="C2310" s="3">
        <v>83.25</v>
      </c>
      <c r="D2310" s="3">
        <v>336.0</v>
      </c>
      <c r="E2310" s="3">
        <v>9.84</v>
      </c>
      <c r="F2310" s="3">
        <v>328.0</v>
      </c>
      <c r="G2310" s="3">
        <v>369.85</v>
      </c>
      <c r="H2310" s="3">
        <v>2.83</v>
      </c>
      <c r="I2310" s="3">
        <v>21.0</v>
      </c>
      <c r="J2310" s="3">
        <v>9449.0</v>
      </c>
    </row>
    <row r="2311">
      <c r="A2311" s="1" t="s">
        <v>3060</v>
      </c>
      <c r="B2311" s="3">
        <v>14.6</v>
      </c>
      <c r="C2311" s="3">
        <v>8.45</v>
      </c>
      <c r="D2311" s="3" t="s">
        <v>3061</v>
      </c>
      <c r="E2311" s="3">
        <v>229.0</v>
      </c>
      <c r="F2311" s="3">
        <v>371.0</v>
      </c>
      <c r="G2311" s="3">
        <v>2.9</v>
      </c>
      <c r="H2311" s="3">
        <v>216.0</v>
      </c>
      <c r="I2311" s="3">
        <v>9447.0</v>
      </c>
      <c r="J2311" s="2"/>
    </row>
    <row r="2312">
      <c r="A2312" s="1" t="s">
        <v>3062</v>
      </c>
      <c r="B2312" s="3">
        <v>15.58</v>
      </c>
      <c r="C2312" s="3">
        <v>7.0</v>
      </c>
      <c r="D2312" s="3">
        <v>384.0</v>
      </c>
      <c r="E2312" s="3">
        <v>24.18</v>
      </c>
      <c r="F2312" s="3">
        <v>364.0</v>
      </c>
      <c r="G2312" s="3">
        <v>37.0</v>
      </c>
      <c r="H2312" s="3">
        <v>3.3</v>
      </c>
      <c r="I2312" s="3">
        <v>222.0</v>
      </c>
      <c r="J2312" s="3">
        <v>9445.0</v>
      </c>
    </row>
    <row r="2313">
      <c r="A2313" s="1" t="s">
        <v>3063</v>
      </c>
      <c r="B2313" s="3">
        <v>16.96</v>
      </c>
      <c r="C2313" s="3">
        <v>63.5</v>
      </c>
      <c r="D2313" s="3">
        <v>619.0</v>
      </c>
      <c r="E2313" s="3">
        <v>367.45</v>
      </c>
      <c r="F2313" s="3">
        <v>341.0</v>
      </c>
      <c r="G2313" s="3">
        <v>356.65</v>
      </c>
      <c r="H2313" s="3">
        <v>3.17</v>
      </c>
      <c r="I2313" s="3">
        <v>225.0</v>
      </c>
      <c r="J2313" s="3">
        <v>9442.0</v>
      </c>
    </row>
    <row r="2314">
      <c r="A2314" s="1" t="s">
        <v>3064</v>
      </c>
      <c r="B2314" s="3">
        <v>17.33</v>
      </c>
      <c r="C2314" s="3">
        <v>58.8</v>
      </c>
      <c r="D2314" s="3">
        <v>663.0</v>
      </c>
      <c r="E2314" s="3">
        <v>866.26</v>
      </c>
      <c r="F2314" s="3">
        <v>109.0</v>
      </c>
      <c r="G2314" s="3">
        <v>346.4</v>
      </c>
      <c r="H2314" s="3">
        <v>3.17</v>
      </c>
      <c r="I2314" s="3">
        <v>226.0</v>
      </c>
      <c r="J2314" s="3">
        <v>9437.0</v>
      </c>
    </row>
    <row r="2315">
      <c r="A2315" s="1" t="s">
        <v>3065</v>
      </c>
      <c r="B2315" s="3">
        <v>17.56</v>
      </c>
      <c r="C2315" s="3">
        <v>56.85</v>
      </c>
      <c r="D2315" s="3">
        <v>255.0</v>
      </c>
      <c r="E2315" s="3">
        <v>68.18</v>
      </c>
      <c r="F2315" s="3">
        <v>222.0</v>
      </c>
      <c r="G2315" s="3">
        <v>349.5</v>
      </c>
      <c r="H2315" s="3">
        <v>3.3</v>
      </c>
      <c r="I2315" s="3">
        <v>228.0</v>
      </c>
      <c r="J2315" s="3">
        <v>9434.0</v>
      </c>
    </row>
    <row r="2316">
      <c r="A2316" s="1" t="s">
        <v>3066</v>
      </c>
      <c r="B2316" s="3">
        <v>17.2</v>
      </c>
      <c r="C2316" s="3">
        <v>56.75</v>
      </c>
      <c r="D2316" s="3">
        <v>147.0</v>
      </c>
      <c r="E2316" s="3">
        <v>66.53</v>
      </c>
      <c r="F2316" s="3">
        <v>127.0</v>
      </c>
      <c r="G2316" s="3">
        <v>341.0</v>
      </c>
      <c r="H2316" s="3">
        <v>2.83</v>
      </c>
      <c r="I2316" s="3">
        <v>229.0</v>
      </c>
      <c r="J2316" s="3">
        <v>9435.0</v>
      </c>
    </row>
    <row r="2317">
      <c r="A2317" s="1" t="s">
        <v>3067</v>
      </c>
      <c r="B2317" s="3">
        <v>16.69</v>
      </c>
      <c r="C2317" s="3">
        <v>6.85</v>
      </c>
      <c r="D2317" s="3" t="s">
        <v>3007</v>
      </c>
      <c r="E2317" s="3">
        <v>17.0</v>
      </c>
      <c r="F2317" s="3">
        <v>356.5</v>
      </c>
      <c r="G2317" s="3">
        <v>2.0</v>
      </c>
      <c r="H2317" s="3">
        <v>228.0</v>
      </c>
      <c r="I2317" s="3">
        <v>9438.0</v>
      </c>
      <c r="J2317" s="2"/>
    </row>
    <row r="2318">
      <c r="A2318" s="1" t="s">
        <v>3068</v>
      </c>
      <c r="B2318" s="3">
        <v>15.37</v>
      </c>
      <c r="C2318" s="3" t="s">
        <v>3069</v>
      </c>
      <c r="D2318" s="3" t="s">
        <v>26</v>
      </c>
      <c r="E2318" s="3">
        <v>34.4</v>
      </c>
      <c r="F2318" s="3">
        <v>1.79</v>
      </c>
      <c r="G2318" s="3">
        <v>221.0</v>
      </c>
      <c r="H2318" s="3">
        <v>9442.0</v>
      </c>
      <c r="I2318" s="2"/>
      <c r="J2318" s="2"/>
    </row>
    <row r="2319">
      <c r="A2319" s="1" t="s">
        <v>3070</v>
      </c>
      <c r="B2319" s="3">
        <v>14.58</v>
      </c>
      <c r="C2319" s="3" t="s">
        <v>289</v>
      </c>
      <c r="D2319" s="3" t="s">
        <v>26</v>
      </c>
      <c r="E2319" s="3">
        <v>344.1</v>
      </c>
      <c r="F2319" s="3">
        <v>1.66</v>
      </c>
      <c r="G2319" s="3">
        <v>22.0</v>
      </c>
      <c r="H2319" s="3">
        <v>9448.0</v>
      </c>
      <c r="I2319" s="2"/>
      <c r="J2319" s="2"/>
    </row>
    <row r="2320">
      <c r="A2320" s="1" t="s">
        <v>3071</v>
      </c>
      <c r="B2320" s="3">
        <v>13.7</v>
      </c>
      <c r="C2320" s="3" t="s">
        <v>2569</v>
      </c>
      <c r="D2320" s="3" t="s">
        <v>26</v>
      </c>
      <c r="E2320" s="3">
        <v>332.3</v>
      </c>
      <c r="F2320" s="3">
        <v>1.66</v>
      </c>
      <c r="G2320" s="3">
        <v>213.0</v>
      </c>
      <c r="H2320" s="3">
        <v>9453.0</v>
      </c>
      <c r="I2320" s="2"/>
      <c r="J2320" s="2"/>
    </row>
    <row r="2321">
      <c r="A2321" s="1" t="s">
        <v>3072</v>
      </c>
      <c r="B2321" s="3">
        <v>12.97</v>
      </c>
      <c r="C2321" s="3" t="s">
        <v>3073</v>
      </c>
      <c r="D2321" s="3" t="s">
        <v>26</v>
      </c>
      <c r="E2321" s="3">
        <v>334.2</v>
      </c>
      <c r="F2321" s="3">
        <v>1.66</v>
      </c>
      <c r="G2321" s="3">
        <v>221.0</v>
      </c>
      <c r="H2321" s="3">
        <v>9454.0</v>
      </c>
      <c r="I2321" s="2"/>
      <c r="J2321" s="2"/>
    </row>
    <row r="2322">
      <c r="A2322" s="1" t="s">
        <v>3074</v>
      </c>
      <c r="B2322" s="3">
        <v>12.2</v>
      </c>
      <c r="C2322" s="3" t="s">
        <v>995</v>
      </c>
      <c r="D2322" s="3" t="s">
        <v>26</v>
      </c>
      <c r="E2322" s="3">
        <v>328.4</v>
      </c>
      <c r="F2322" s="3">
        <v>1.59</v>
      </c>
      <c r="G2322" s="3">
        <v>233.0</v>
      </c>
      <c r="H2322" s="3">
        <v>9455.0</v>
      </c>
      <c r="I2322" s="2"/>
      <c r="J2322" s="2"/>
    </row>
    <row r="2323">
      <c r="A2323" s="1" t="s">
        <v>3075</v>
      </c>
      <c r="B2323" s="3">
        <v>11.47</v>
      </c>
      <c r="C2323" s="3" t="s">
        <v>909</v>
      </c>
      <c r="D2323" s="3" t="s">
        <v>26</v>
      </c>
      <c r="E2323" s="3">
        <v>33.35</v>
      </c>
      <c r="F2323" s="3">
        <v>1.17</v>
      </c>
      <c r="G2323" s="3">
        <v>22.0</v>
      </c>
      <c r="H2323" s="3">
        <v>9453.0</v>
      </c>
      <c r="I2323" s="2"/>
      <c r="J2323" s="2"/>
    </row>
    <row r="2324">
      <c r="A2324" s="1" t="s">
        <v>3076</v>
      </c>
      <c r="B2324" s="3">
        <v>11.3</v>
      </c>
      <c r="C2324" s="3" t="s">
        <v>909</v>
      </c>
      <c r="D2324" s="3" t="s">
        <v>26</v>
      </c>
      <c r="E2324" s="3">
        <v>322.5</v>
      </c>
      <c r="F2324" s="3">
        <v>1.1</v>
      </c>
      <c r="G2324" s="3">
        <v>2.0</v>
      </c>
      <c r="H2324" s="3">
        <v>9452.0</v>
      </c>
      <c r="I2324" s="2"/>
      <c r="J2324" s="2"/>
    </row>
    <row r="2325">
      <c r="A2325" s="1" t="s">
        <v>3077</v>
      </c>
      <c r="B2325" s="3">
        <v>11.41</v>
      </c>
      <c r="C2325" s="3" t="s">
        <v>909</v>
      </c>
      <c r="D2325" s="3" t="s">
        <v>26</v>
      </c>
      <c r="E2325" s="3" t="s">
        <v>3078</v>
      </c>
      <c r="F2325" s="3">
        <v>198.0</v>
      </c>
      <c r="G2325" s="3">
        <v>9451.0</v>
      </c>
      <c r="H2325" s="2"/>
      <c r="I2325" s="2"/>
      <c r="J2325" s="2"/>
    </row>
    <row r="2326">
      <c r="A2326" s="1" t="s">
        <v>3079</v>
      </c>
      <c r="B2326" s="3">
        <v>11.52</v>
      </c>
      <c r="C2326" s="3" t="s">
        <v>909</v>
      </c>
      <c r="D2326" s="3" t="s">
        <v>26</v>
      </c>
      <c r="E2326" s="3" t="s">
        <v>3080</v>
      </c>
      <c r="F2326" s="3">
        <v>189.0</v>
      </c>
      <c r="G2326" s="3">
        <v>945.0</v>
      </c>
      <c r="H2326" s="2"/>
      <c r="I2326" s="2"/>
      <c r="J2326" s="2"/>
    </row>
    <row r="2327">
      <c r="A2327" s="1" t="s">
        <v>3081</v>
      </c>
      <c r="B2327" s="3">
        <v>10.86</v>
      </c>
      <c r="C2327" s="3" t="s">
        <v>795</v>
      </c>
      <c r="D2327" s="3" t="s">
        <v>26</v>
      </c>
      <c r="E2327" s="3" t="s">
        <v>3082</v>
      </c>
      <c r="F2327" s="3">
        <v>184.0</v>
      </c>
      <c r="G2327" s="3">
        <v>9451.0</v>
      </c>
      <c r="H2327" s="2"/>
      <c r="I2327" s="2"/>
      <c r="J2327" s="2"/>
    </row>
    <row r="2328">
      <c r="A2328" s="1" t="s">
        <v>3083</v>
      </c>
      <c r="B2328" s="3">
        <v>10.25</v>
      </c>
      <c r="C2328" s="3" t="s">
        <v>144</v>
      </c>
      <c r="D2328" s="3" t="s">
        <v>26</v>
      </c>
      <c r="E2328" s="3" t="s">
        <v>3084</v>
      </c>
      <c r="F2328" s="3">
        <v>21.0</v>
      </c>
      <c r="G2328" s="3">
        <v>9451.0</v>
      </c>
      <c r="H2328" s="2"/>
      <c r="I2328" s="2"/>
      <c r="J2328" s="2"/>
    </row>
    <row r="2329">
      <c r="A2329" s="1" t="s">
        <v>3085</v>
      </c>
      <c r="B2329" s="3">
        <v>10.27</v>
      </c>
      <c r="C2329" s="3">
        <v>99.4</v>
      </c>
      <c r="D2329" s="3">
        <v>16.0</v>
      </c>
      <c r="E2329" s="3">
        <v>37.69</v>
      </c>
      <c r="F2329" s="3">
        <v>14.0</v>
      </c>
      <c r="G2329" s="3" t="s">
        <v>3086</v>
      </c>
      <c r="H2329" s="3">
        <v>237.0</v>
      </c>
      <c r="I2329" s="3">
        <v>9455.0</v>
      </c>
      <c r="J2329" s="2"/>
    </row>
    <row r="2330">
      <c r="A2330" s="1" t="s">
        <v>3087</v>
      </c>
      <c r="B2330" s="3">
        <v>10.94</v>
      </c>
      <c r="C2330" s="3">
        <v>92.55</v>
      </c>
      <c r="D2330" s="3">
        <v>15.0</v>
      </c>
      <c r="E2330" s="3">
        <v>161.74</v>
      </c>
      <c r="F2330" s="3">
        <v>109.0</v>
      </c>
      <c r="G2330" s="3" t="s">
        <v>3088</v>
      </c>
      <c r="H2330" s="3">
        <v>188.0</v>
      </c>
      <c r="I2330" s="3">
        <v>9456.0</v>
      </c>
      <c r="J2330" s="2"/>
    </row>
    <row r="2331">
      <c r="A2331" s="1" t="s">
        <v>3089</v>
      </c>
      <c r="B2331" s="3">
        <v>13.5</v>
      </c>
      <c r="C2331" s="3">
        <v>89.4</v>
      </c>
      <c r="D2331" s="3">
        <v>277.0</v>
      </c>
      <c r="E2331" s="3">
        <v>156.1</v>
      </c>
      <c r="F2331" s="3">
        <v>208.0</v>
      </c>
      <c r="G2331" s="3" t="s">
        <v>3090</v>
      </c>
      <c r="H2331" s="3">
        <v>19.0</v>
      </c>
      <c r="I2331" s="3">
        <v>9459.0</v>
      </c>
      <c r="J2331" s="2"/>
    </row>
    <row r="2332">
      <c r="A2332" s="1" t="s">
        <v>3091</v>
      </c>
      <c r="B2332" s="3">
        <v>14.43</v>
      </c>
      <c r="C2332" s="3">
        <v>86.4</v>
      </c>
      <c r="D2332" s="3">
        <v>566.0</v>
      </c>
      <c r="E2332" s="3">
        <v>638.8</v>
      </c>
      <c r="F2332" s="3">
        <v>179.0</v>
      </c>
      <c r="G2332" s="3" t="s">
        <v>3092</v>
      </c>
      <c r="H2332" s="3">
        <v>198.0</v>
      </c>
      <c r="I2332" s="3">
        <v>9462.0</v>
      </c>
      <c r="J2332" s="2"/>
    </row>
    <row r="2333">
      <c r="A2333" s="1" t="s">
        <v>3093</v>
      </c>
      <c r="B2333" s="3">
        <v>15.96</v>
      </c>
      <c r="C2333" s="3">
        <v>8.65</v>
      </c>
      <c r="D2333" s="3">
        <v>394.0</v>
      </c>
      <c r="E2333" s="3">
        <v>59.97</v>
      </c>
      <c r="F2333" s="3">
        <v>35.0</v>
      </c>
      <c r="G2333" s="3" t="s">
        <v>3094</v>
      </c>
      <c r="H2333" s="3">
        <v>195.0</v>
      </c>
      <c r="I2333" s="3">
        <v>9461.0</v>
      </c>
      <c r="J2333" s="2"/>
    </row>
    <row r="2334">
      <c r="A2334" s="1" t="s">
        <v>3095</v>
      </c>
      <c r="B2334" s="3">
        <v>17.68</v>
      </c>
      <c r="C2334" s="3">
        <v>72.9</v>
      </c>
      <c r="D2334" s="3">
        <v>401.0</v>
      </c>
      <c r="E2334" s="3">
        <v>34.27</v>
      </c>
      <c r="F2334" s="3">
        <v>373.0</v>
      </c>
      <c r="G2334" s="3" t="s">
        <v>3096</v>
      </c>
      <c r="H2334" s="3">
        <v>185.0</v>
      </c>
      <c r="I2334" s="3">
        <v>946.0</v>
      </c>
      <c r="J2334" s="2"/>
    </row>
    <row r="2335">
      <c r="A2335" s="1" t="s">
        <v>3097</v>
      </c>
      <c r="B2335" s="3">
        <v>18.17</v>
      </c>
      <c r="C2335" s="3">
        <v>63.4</v>
      </c>
      <c r="D2335" s="3">
        <v>641.0</v>
      </c>
      <c r="E2335" s="3">
        <v>258.83</v>
      </c>
      <c r="F2335" s="3">
        <v>421.0</v>
      </c>
      <c r="G2335" s="3" t="s">
        <v>3098</v>
      </c>
      <c r="H2335" s="3">
        <v>205.0</v>
      </c>
      <c r="I2335" s="3">
        <v>9455.0</v>
      </c>
      <c r="J2335" s="2"/>
    </row>
    <row r="2336">
      <c r="A2336" s="1" t="s">
        <v>3099</v>
      </c>
      <c r="B2336" s="3">
        <v>19.8</v>
      </c>
      <c r="C2336" s="3">
        <v>59.15</v>
      </c>
      <c r="D2336" s="3">
        <v>783.0</v>
      </c>
      <c r="E2336" s="3">
        <v>604.52</v>
      </c>
      <c r="F2336" s="3">
        <v>281.0</v>
      </c>
      <c r="G2336" s="3">
        <v>347.2</v>
      </c>
      <c r="H2336" s="3">
        <v>1.59</v>
      </c>
      <c r="I2336" s="3">
        <v>235.0</v>
      </c>
      <c r="J2336" s="3">
        <v>9451.0</v>
      </c>
    </row>
    <row r="2337">
      <c r="A2337" s="1" t="s">
        <v>3100</v>
      </c>
      <c r="B2337" s="3">
        <v>19.38</v>
      </c>
      <c r="C2337" s="3">
        <v>59.15</v>
      </c>
      <c r="D2337" s="3">
        <v>799.0</v>
      </c>
      <c r="E2337" s="3">
        <v>883.32</v>
      </c>
      <c r="F2337" s="3">
        <v>128.0</v>
      </c>
      <c r="G2337" s="3">
        <v>358.4</v>
      </c>
      <c r="H2337" s="3">
        <v>2.41</v>
      </c>
      <c r="I2337" s="3">
        <v>251.0</v>
      </c>
      <c r="J2337" s="3">
        <v>9449.0</v>
      </c>
    </row>
    <row r="2338">
      <c r="A2338" s="1" t="s">
        <v>3101</v>
      </c>
      <c r="B2338" s="3">
        <v>18.51</v>
      </c>
      <c r="C2338" s="3">
        <v>63.4</v>
      </c>
      <c r="D2338" s="3">
        <v>54.0</v>
      </c>
      <c r="E2338" s="3">
        <v>431.14</v>
      </c>
      <c r="F2338" s="3">
        <v>263.0</v>
      </c>
      <c r="G2338" s="3">
        <v>347.0</v>
      </c>
      <c r="H2338" s="3">
        <v>2.62</v>
      </c>
      <c r="I2338" s="3">
        <v>261.0</v>
      </c>
      <c r="J2338" s="3">
        <v>9445.0</v>
      </c>
    </row>
    <row r="2339">
      <c r="A2339" s="1" t="s">
        <v>3102</v>
      </c>
      <c r="B2339" s="3">
        <v>18.68</v>
      </c>
      <c r="C2339" s="3">
        <v>61.2</v>
      </c>
      <c r="D2339" s="3">
        <v>442.0</v>
      </c>
      <c r="E2339" s="3">
        <v>618.17</v>
      </c>
      <c r="F2339" s="3">
        <v>141.0</v>
      </c>
      <c r="G2339" s="3">
        <v>335.95</v>
      </c>
      <c r="H2339" s="3">
        <v>2.14</v>
      </c>
      <c r="I2339" s="3">
        <v>27.0</v>
      </c>
      <c r="J2339" s="3">
        <v>9444.0</v>
      </c>
    </row>
    <row r="2340">
      <c r="A2340" s="1" t="s">
        <v>3103</v>
      </c>
      <c r="B2340" s="3">
        <v>18.29</v>
      </c>
      <c r="C2340" s="3">
        <v>59.5</v>
      </c>
      <c r="D2340" s="3">
        <v>242.0</v>
      </c>
      <c r="E2340" s="3">
        <v>457.89</v>
      </c>
      <c r="F2340" s="3">
        <v>103.0</v>
      </c>
      <c r="G2340" s="3">
        <v>341.55</v>
      </c>
      <c r="H2340" s="3">
        <v>1.31</v>
      </c>
      <c r="I2340" s="3">
        <v>278.0</v>
      </c>
      <c r="J2340" s="3">
        <v>9445.0</v>
      </c>
    </row>
    <row r="2341">
      <c r="A2341" s="1" t="s">
        <v>3104</v>
      </c>
      <c r="B2341" s="3">
        <v>17.52</v>
      </c>
      <c r="C2341" s="3">
        <v>63.3</v>
      </c>
      <c r="D2341" s="3">
        <v>52.0</v>
      </c>
      <c r="E2341" s="3">
        <v>142.99</v>
      </c>
      <c r="F2341" s="3">
        <v>37.0</v>
      </c>
      <c r="G2341" s="3" t="s">
        <v>3105</v>
      </c>
      <c r="H2341" s="3">
        <v>341.0</v>
      </c>
      <c r="I2341" s="3">
        <v>9449.0</v>
      </c>
      <c r="J2341" s="2"/>
    </row>
    <row r="2342">
      <c r="A2342" s="1" t="s">
        <v>3106</v>
      </c>
      <c r="B2342" s="3">
        <v>16.52</v>
      </c>
      <c r="C2342" s="3" t="s">
        <v>2030</v>
      </c>
      <c r="D2342" s="3" t="s">
        <v>26</v>
      </c>
      <c r="E2342" s="3">
        <v>337.5</v>
      </c>
      <c r="F2342" s="3">
        <v>1.72</v>
      </c>
      <c r="G2342" s="3">
        <v>336.0</v>
      </c>
      <c r="H2342" s="3">
        <v>945.0</v>
      </c>
      <c r="I2342" s="2"/>
      <c r="J2342" s="2"/>
    </row>
    <row r="2343">
      <c r="A2343" s="1" t="s">
        <v>3107</v>
      </c>
      <c r="B2343" s="3">
        <v>15.19</v>
      </c>
      <c r="C2343" s="3" t="s">
        <v>3069</v>
      </c>
      <c r="D2343" s="3" t="s">
        <v>26</v>
      </c>
      <c r="E2343" s="3">
        <v>333.25</v>
      </c>
      <c r="F2343" s="3">
        <v>1.72</v>
      </c>
      <c r="G2343" s="3">
        <v>5.0</v>
      </c>
      <c r="H2343" s="3">
        <v>9455.0</v>
      </c>
      <c r="I2343" s="2"/>
      <c r="J2343" s="2"/>
    </row>
    <row r="2344">
      <c r="A2344" s="1" t="s">
        <v>3108</v>
      </c>
      <c r="B2344" s="3">
        <v>14.1</v>
      </c>
      <c r="C2344" s="3" t="s">
        <v>3109</v>
      </c>
      <c r="D2344" s="3" t="s">
        <v>26</v>
      </c>
      <c r="E2344" s="3">
        <v>328.0</v>
      </c>
      <c r="F2344" s="3">
        <v>1.59</v>
      </c>
      <c r="G2344" s="3">
        <v>27.0</v>
      </c>
      <c r="H2344" s="3">
        <v>946.0</v>
      </c>
      <c r="I2344" s="2"/>
      <c r="J2344" s="2"/>
    </row>
    <row r="2345">
      <c r="A2345" s="1" t="s">
        <v>3110</v>
      </c>
      <c r="B2345" s="3">
        <v>13.7</v>
      </c>
      <c r="C2345" s="3" t="s">
        <v>1409</v>
      </c>
      <c r="D2345" s="3" t="s">
        <v>26</v>
      </c>
      <c r="E2345" s="3">
        <v>331.5</v>
      </c>
      <c r="F2345" s="3">
        <v>1.31</v>
      </c>
      <c r="G2345" s="3">
        <v>43.0</v>
      </c>
      <c r="H2345" s="3">
        <v>9463.0</v>
      </c>
      <c r="I2345" s="2"/>
      <c r="J2345" s="2"/>
    </row>
    <row r="2346">
      <c r="A2346" s="1" t="s">
        <v>3111</v>
      </c>
      <c r="B2346" s="3">
        <v>13.26</v>
      </c>
      <c r="C2346" s="3" t="s">
        <v>3073</v>
      </c>
      <c r="D2346" s="3" t="s">
        <v>26</v>
      </c>
      <c r="E2346" s="3" t="s">
        <v>3112</v>
      </c>
      <c r="F2346" s="3">
        <v>55.0</v>
      </c>
      <c r="G2346" s="3">
        <v>9463.0</v>
      </c>
      <c r="H2346" s="2"/>
      <c r="I2346" s="2"/>
      <c r="J2346" s="2"/>
    </row>
    <row r="2347">
      <c r="A2347" s="1" t="s">
        <v>3113</v>
      </c>
      <c r="B2347" s="3">
        <v>13.6</v>
      </c>
      <c r="C2347" s="3" t="s">
        <v>3114</v>
      </c>
      <c r="D2347" s="3" t="s">
        <v>26</v>
      </c>
      <c r="E2347" s="3" t="s">
        <v>3115</v>
      </c>
      <c r="F2347" s="3">
        <v>103.0</v>
      </c>
      <c r="G2347" s="3">
        <v>9463.0</v>
      </c>
      <c r="H2347" s="2"/>
      <c r="I2347" s="2"/>
      <c r="J2347" s="2"/>
    </row>
    <row r="2348">
      <c r="A2348" s="1" t="s">
        <v>3116</v>
      </c>
      <c r="B2348" s="3">
        <v>13.1</v>
      </c>
      <c r="C2348" s="3" t="s">
        <v>3117</v>
      </c>
      <c r="D2348" s="3" t="s">
        <v>26</v>
      </c>
      <c r="E2348" s="3" t="s">
        <v>3118</v>
      </c>
      <c r="F2348" s="3">
        <v>271.0</v>
      </c>
      <c r="G2348" s="3">
        <v>9458.0</v>
      </c>
      <c r="H2348" s="2"/>
      <c r="I2348" s="2"/>
      <c r="J2348" s="2"/>
    </row>
    <row r="2349">
      <c r="A2349" s="1" t="s">
        <v>3119</v>
      </c>
      <c r="B2349" s="3">
        <v>12.43</v>
      </c>
      <c r="C2349" s="3" t="s">
        <v>2572</v>
      </c>
      <c r="D2349" s="3" t="s">
        <v>26</v>
      </c>
      <c r="E2349" s="3" t="s">
        <v>3120</v>
      </c>
      <c r="F2349" s="3">
        <v>313.0</v>
      </c>
      <c r="G2349" s="3">
        <v>9455.0</v>
      </c>
      <c r="H2349" s="2"/>
      <c r="I2349" s="2"/>
      <c r="J2349" s="2"/>
    </row>
    <row r="2350">
      <c r="A2350" s="1" t="s">
        <v>3121</v>
      </c>
      <c r="B2350" s="3">
        <v>11.21</v>
      </c>
      <c r="C2350" s="3" t="s">
        <v>997</v>
      </c>
      <c r="D2350" s="3" t="s">
        <v>26</v>
      </c>
      <c r="E2350" s="3" t="s">
        <v>3122</v>
      </c>
      <c r="F2350" s="3">
        <v>8.0</v>
      </c>
      <c r="G2350" s="3">
        <v>945.0</v>
      </c>
      <c r="H2350" s="2"/>
      <c r="I2350" s="2"/>
      <c r="J2350" s="2"/>
    </row>
    <row r="2351">
      <c r="A2351" s="1" t="s">
        <v>3123</v>
      </c>
      <c r="B2351" s="3">
        <v>10.17</v>
      </c>
      <c r="C2351" s="3" t="s">
        <v>164</v>
      </c>
      <c r="D2351" s="3" t="s">
        <v>26</v>
      </c>
      <c r="E2351" s="3" t="s">
        <v>3124</v>
      </c>
      <c r="F2351" s="3">
        <v>41.0</v>
      </c>
      <c r="G2351" s="3">
        <v>9449.0</v>
      </c>
      <c r="H2351" s="2"/>
      <c r="I2351" s="2"/>
      <c r="J2351" s="2"/>
    </row>
    <row r="2352">
      <c r="A2352" s="1" t="s">
        <v>3125</v>
      </c>
      <c r="B2352" s="3">
        <v>9.41</v>
      </c>
      <c r="C2352" s="3" t="s">
        <v>755</v>
      </c>
      <c r="D2352" s="3" t="s">
        <v>26</v>
      </c>
      <c r="E2352" s="3">
        <v>303.25</v>
      </c>
      <c r="F2352" s="3">
        <v>1.3</v>
      </c>
      <c r="G2352" s="3">
        <v>52.0</v>
      </c>
      <c r="H2352" s="3">
        <v>9448.0</v>
      </c>
      <c r="I2352" s="2"/>
      <c r="J2352" s="2"/>
    </row>
    <row r="2353">
      <c r="A2353" s="1" t="s">
        <v>3126</v>
      </c>
      <c r="B2353" s="3">
        <v>9.1</v>
      </c>
      <c r="C2353" s="3">
        <v>95.85</v>
      </c>
      <c r="D2353" s="3" t="s">
        <v>1800</v>
      </c>
      <c r="E2353" s="3">
        <v>4.0</v>
      </c>
      <c r="F2353" s="3" t="s">
        <v>3127</v>
      </c>
      <c r="G2353" s="3">
        <v>62.0</v>
      </c>
      <c r="H2353" s="3">
        <v>945.0</v>
      </c>
      <c r="I2353" s="2"/>
      <c r="J2353" s="2"/>
    </row>
    <row r="2354">
      <c r="A2354" s="1" t="s">
        <v>3128</v>
      </c>
      <c r="B2354" s="3">
        <v>9.63</v>
      </c>
      <c r="C2354" s="3">
        <v>95.85</v>
      </c>
      <c r="D2354" s="3">
        <v>129.0</v>
      </c>
      <c r="E2354" s="3">
        <v>77.41</v>
      </c>
      <c r="F2354" s="3">
        <v>109.0</v>
      </c>
      <c r="G2354" s="3">
        <v>297.85</v>
      </c>
      <c r="H2354" s="3">
        <v>1.1</v>
      </c>
      <c r="I2354" s="3">
        <v>65.0</v>
      </c>
      <c r="J2354" s="3">
        <v>9451.0</v>
      </c>
    </row>
    <row r="2355">
      <c r="A2355" s="1" t="s">
        <v>3129</v>
      </c>
      <c r="B2355" s="3">
        <v>13.16</v>
      </c>
      <c r="C2355" s="3">
        <v>8.35</v>
      </c>
      <c r="D2355" s="3">
        <v>297.0</v>
      </c>
      <c r="E2355" s="3">
        <v>199.26</v>
      </c>
      <c r="F2355" s="3">
        <v>208.0</v>
      </c>
      <c r="G2355" s="3">
        <v>303.25</v>
      </c>
      <c r="H2355" s="3">
        <v>1.17</v>
      </c>
      <c r="I2355" s="3">
        <v>62.0</v>
      </c>
      <c r="J2355" s="3">
        <v>9454.0</v>
      </c>
    </row>
    <row r="2356">
      <c r="A2356" s="1" t="s">
        <v>3130</v>
      </c>
      <c r="B2356" s="3">
        <v>15.32</v>
      </c>
      <c r="C2356" s="3">
        <v>72.45</v>
      </c>
      <c r="D2356" s="3">
        <v>442.0</v>
      </c>
      <c r="E2356" s="3">
        <v>245.84</v>
      </c>
      <c r="F2356" s="3">
        <v>292.0</v>
      </c>
      <c r="G2356" s="3">
        <v>307.9</v>
      </c>
      <c r="H2356" s="3">
        <v>1.1</v>
      </c>
      <c r="I2356" s="3">
        <v>53.0</v>
      </c>
      <c r="J2356" s="3">
        <v>9453.0</v>
      </c>
    </row>
    <row r="2357">
      <c r="A2357" s="1" t="s">
        <v>3131</v>
      </c>
      <c r="B2357" s="3">
        <v>17.39</v>
      </c>
      <c r="C2357" s="3">
        <v>63.2</v>
      </c>
      <c r="D2357" s="3">
        <v>713.0</v>
      </c>
      <c r="E2357" s="3">
        <v>675.3</v>
      </c>
      <c r="F2357" s="3">
        <v>215.0</v>
      </c>
      <c r="G2357" s="3">
        <v>317.75</v>
      </c>
      <c r="H2357" s="3">
        <v>1.3</v>
      </c>
      <c r="I2357" s="3">
        <v>46.0</v>
      </c>
      <c r="J2357" s="3">
        <v>9454.0</v>
      </c>
    </row>
    <row r="2358">
      <c r="A2358" s="1" t="s">
        <v>3132</v>
      </c>
      <c r="B2358" s="3">
        <v>18.76</v>
      </c>
      <c r="C2358" s="3">
        <v>59.5</v>
      </c>
      <c r="D2358" s="3">
        <v>78.0</v>
      </c>
      <c r="E2358" s="3">
        <v>618.97</v>
      </c>
      <c r="F2358" s="3">
        <v>272.0</v>
      </c>
      <c r="G2358" s="3" t="s">
        <v>3133</v>
      </c>
      <c r="H2358" s="3">
        <v>68.0</v>
      </c>
      <c r="I2358" s="3">
        <v>945.0</v>
      </c>
      <c r="J2358" s="2"/>
    </row>
    <row r="2359">
      <c r="A2359" s="1" t="s">
        <v>3134</v>
      </c>
      <c r="B2359" s="3">
        <v>19.54</v>
      </c>
      <c r="C2359" s="3">
        <v>53.25</v>
      </c>
      <c r="D2359" s="3">
        <v>763.0</v>
      </c>
      <c r="E2359" s="3">
        <v>489.8</v>
      </c>
      <c r="F2359" s="3">
        <v>345.0</v>
      </c>
      <c r="G2359" s="3" t="s">
        <v>3135</v>
      </c>
      <c r="H2359" s="3">
        <v>133.0</v>
      </c>
      <c r="I2359" s="3">
        <v>9445.0</v>
      </c>
      <c r="J2359" s="2"/>
    </row>
    <row r="2360">
      <c r="A2360" s="1" t="s">
        <v>3136</v>
      </c>
      <c r="B2360" s="3">
        <v>19.81</v>
      </c>
      <c r="C2360" s="3">
        <v>51.4</v>
      </c>
      <c r="D2360" s="3">
        <v>496.0</v>
      </c>
      <c r="E2360" s="3">
        <v>92.37</v>
      </c>
      <c r="F2360" s="3">
        <v>419.0</v>
      </c>
      <c r="G2360" s="3" t="s">
        <v>3137</v>
      </c>
      <c r="H2360" s="3">
        <v>154.0</v>
      </c>
      <c r="I2360" s="3">
        <v>9439.0</v>
      </c>
      <c r="J2360" s="2"/>
    </row>
    <row r="2361">
      <c r="A2361" s="1" t="s">
        <v>3138</v>
      </c>
      <c r="B2361" s="3">
        <v>20.47</v>
      </c>
      <c r="C2361" s="3">
        <v>47.9</v>
      </c>
      <c r="D2361" s="3">
        <v>694.0</v>
      </c>
      <c r="E2361" s="3">
        <v>541.53</v>
      </c>
      <c r="F2361" s="3">
        <v>281.0</v>
      </c>
      <c r="G2361" s="3" t="s">
        <v>3139</v>
      </c>
      <c r="H2361" s="3">
        <v>152.0</v>
      </c>
      <c r="I2361" s="3">
        <v>9434.0</v>
      </c>
      <c r="J2361" s="2"/>
    </row>
    <row r="2362">
      <c r="A2362" s="1" t="s">
        <v>3140</v>
      </c>
      <c r="B2362" s="3">
        <v>20.72</v>
      </c>
      <c r="C2362" s="3">
        <v>44.7</v>
      </c>
      <c r="D2362" s="3">
        <v>49.0</v>
      </c>
      <c r="E2362" s="3">
        <v>289.75</v>
      </c>
      <c r="F2362" s="3">
        <v>303.0</v>
      </c>
      <c r="G2362" s="3" t="s">
        <v>3141</v>
      </c>
      <c r="H2362" s="3">
        <v>171.0</v>
      </c>
      <c r="I2362" s="3">
        <v>9427.0</v>
      </c>
      <c r="J2362" s="2"/>
    </row>
    <row r="2363">
      <c r="A2363" s="1" t="s">
        <v>3142</v>
      </c>
      <c r="B2363" s="3">
        <v>20.65</v>
      </c>
      <c r="C2363" s="3">
        <v>44.7</v>
      </c>
      <c r="D2363" s="3">
        <v>455.0</v>
      </c>
      <c r="E2363" s="3">
        <v>663.53</v>
      </c>
      <c r="F2363" s="3">
        <v>13.0</v>
      </c>
      <c r="G2363" s="3" t="s">
        <v>3143</v>
      </c>
      <c r="H2363" s="3">
        <v>255.0</v>
      </c>
      <c r="I2363" s="3">
        <v>9425.0</v>
      </c>
      <c r="J2363" s="2"/>
    </row>
    <row r="2364">
      <c r="A2364" s="1" t="s">
        <v>3144</v>
      </c>
      <c r="B2364" s="3">
        <v>20.21</v>
      </c>
      <c r="C2364" s="3">
        <v>47.9</v>
      </c>
      <c r="D2364" s="3">
        <v>252.0</v>
      </c>
      <c r="E2364" s="3">
        <v>502.46</v>
      </c>
      <c r="F2364" s="3">
        <v>98.0</v>
      </c>
      <c r="G2364" s="3">
        <v>366.75</v>
      </c>
      <c r="H2364" s="3">
        <v>1.3</v>
      </c>
      <c r="I2364" s="3">
        <v>279.0</v>
      </c>
      <c r="J2364" s="3">
        <v>9424.0</v>
      </c>
    </row>
    <row r="2365">
      <c r="A2365" s="1" t="s">
        <v>3145</v>
      </c>
      <c r="B2365" s="3">
        <v>19.25</v>
      </c>
      <c r="C2365" s="3">
        <v>55.5</v>
      </c>
      <c r="D2365" s="3">
        <v>56.0</v>
      </c>
      <c r="E2365" s="3">
        <v>157.47</v>
      </c>
      <c r="F2365" s="3">
        <v>39.0</v>
      </c>
      <c r="G2365" s="3">
        <v>351.85</v>
      </c>
      <c r="H2365" s="3">
        <v>1.24</v>
      </c>
      <c r="I2365" s="3">
        <v>303.0</v>
      </c>
      <c r="J2365" s="3">
        <v>9425.0</v>
      </c>
    </row>
    <row r="2366">
      <c r="A2366" s="1" t="s">
        <v>3146</v>
      </c>
      <c r="B2366" s="3">
        <v>17.89</v>
      </c>
      <c r="C2366" s="3" t="s">
        <v>3147</v>
      </c>
      <c r="D2366" s="3" t="s">
        <v>26</v>
      </c>
      <c r="E2366" s="3">
        <v>348.35</v>
      </c>
      <c r="F2366" s="3">
        <v>1.79</v>
      </c>
      <c r="G2366" s="3">
        <v>3.0</v>
      </c>
      <c r="H2366" s="3">
        <v>942.0</v>
      </c>
      <c r="I2366" s="2"/>
      <c r="J2366" s="2"/>
    </row>
    <row r="2367">
      <c r="A2367" s="1" t="s">
        <v>3148</v>
      </c>
      <c r="B2367" s="3">
        <v>16.5</v>
      </c>
      <c r="C2367" s="3" t="s">
        <v>2030</v>
      </c>
      <c r="D2367" s="3" t="s">
        <v>26</v>
      </c>
      <c r="E2367" s="3">
        <v>344.85</v>
      </c>
      <c r="F2367" s="3">
        <v>1.59</v>
      </c>
      <c r="G2367" s="3">
        <v>314.0</v>
      </c>
      <c r="H2367" s="3">
        <v>9423.0</v>
      </c>
      <c r="I2367" s="2"/>
      <c r="J2367" s="2"/>
    </row>
    <row r="2368">
      <c r="A2368" s="1" t="s">
        <v>3149</v>
      </c>
      <c r="B2368" s="3">
        <v>15.6</v>
      </c>
      <c r="C2368" s="3" t="s">
        <v>3069</v>
      </c>
      <c r="D2368" s="3" t="s">
        <v>26</v>
      </c>
      <c r="E2368" s="3">
        <v>336.15</v>
      </c>
      <c r="F2368" s="3">
        <v>1.45</v>
      </c>
      <c r="G2368" s="3">
        <v>317.0</v>
      </c>
      <c r="H2368" s="3">
        <v>9427.0</v>
      </c>
      <c r="I2368" s="2"/>
      <c r="J2368" s="2"/>
    </row>
    <row r="2369">
      <c r="A2369" s="1" t="s">
        <v>3150</v>
      </c>
      <c r="B2369" s="3">
        <v>14.0</v>
      </c>
      <c r="C2369" s="3" t="s">
        <v>3109</v>
      </c>
      <c r="D2369" s="3" t="s">
        <v>26</v>
      </c>
      <c r="E2369" s="3">
        <v>335.55</v>
      </c>
      <c r="F2369" s="3">
        <v>1.31</v>
      </c>
      <c r="G2369" s="3">
        <v>323.0</v>
      </c>
      <c r="H2369" s="3">
        <v>9429.0</v>
      </c>
      <c r="I2369" s="2"/>
      <c r="J2369" s="2"/>
    </row>
    <row r="2370">
      <c r="A2370" s="1" t="s">
        <v>3151</v>
      </c>
      <c r="B2370" s="3">
        <v>13.82</v>
      </c>
      <c r="C2370" s="3" t="s">
        <v>3152</v>
      </c>
      <c r="D2370" s="3" t="s">
        <v>26</v>
      </c>
      <c r="E2370" s="3" t="s">
        <v>3153</v>
      </c>
      <c r="F2370" s="3">
        <v>348.0</v>
      </c>
      <c r="G2370" s="3">
        <v>9426.0</v>
      </c>
      <c r="H2370" s="2"/>
      <c r="I2370" s="2"/>
      <c r="J2370" s="2"/>
    </row>
    <row r="2371">
      <c r="A2371" s="1" t="s">
        <v>3154</v>
      </c>
      <c r="B2371" s="3">
        <v>14.2</v>
      </c>
      <c r="C2371" s="3" t="s">
        <v>3155</v>
      </c>
      <c r="D2371" s="3" t="s">
        <v>26</v>
      </c>
      <c r="E2371" s="3" t="s">
        <v>3156</v>
      </c>
      <c r="F2371" s="3">
        <v>42.0</v>
      </c>
      <c r="G2371" s="3">
        <v>9425.0</v>
      </c>
      <c r="H2371" s="2"/>
      <c r="I2371" s="2"/>
      <c r="J2371" s="2"/>
    </row>
    <row r="2372">
      <c r="A2372" s="1" t="s">
        <v>3157</v>
      </c>
      <c r="B2372" s="3">
        <v>13.23</v>
      </c>
      <c r="C2372" s="3" t="s">
        <v>3158</v>
      </c>
      <c r="D2372" s="3" t="s">
        <v>26</v>
      </c>
      <c r="E2372" s="3" t="s">
        <v>3159</v>
      </c>
      <c r="F2372" s="3">
        <v>154.0</v>
      </c>
      <c r="G2372" s="3">
        <v>9422.0</v>
      </c>
      <c r="H2372" s="2"/>
      <c r="I2372" s="2"/>
      <c r="J2372" s="2"/>
    </row>
    <row r="2373">
      <c r="A2373" s="1" t="s">
        <v>3160</v>
      </c>
      <c r="B2373" s="3">
        <v>11.48</v>
      </c>
      <c r="C2373" s="3" t="s">
        <v>907</v>
      </c>
      <c r="D2373" s="3" t="s">
        <v>26</v>
      </c>
      <c r="E2373" s="3">
        <v>317.55</v>
      </c>
      <c r="F2373" s="3">
        <v>1.17</v>
      </c>
      <c r="G2373" s="3">
        <v>172.0</v>
      </c>
      <c r="H2373" s="3">
        <v>9418.0</v>
      </c>
      <c r="I2373" s="2"/>
      <c r="J2373" s="2"/>
    </row>
    <row r="2374">
      <c r="A2374" s="1" t="s">
        <v>3161</v>
      </c>
      <c r="B2374" s="3">
        <v>11.6</v>
      </c>
      <c r="C2374" s="3" t="s">
        <v>997</v>
      </c>
      <c r="D2374" s="3" t="s">
        <v>26</v>
      </c>
      <c r="E2374" s="3">
        <v>328.4</v>
      </c>
      <c r="F2374" s="3">
        <v>1.24</v>
      </c>
      <c r="G2374" s="3">
        <v>18.0</v>
      </c>
      <c r="H2374" s="3">
        <v>9418.0</v>
      </c>
      <c r="I2374" s="2"/>
      <c r="J2374" s="2"/>
    </row>
    <row r="2375">
      <c r="A2375" s="1" t="s">
        <v>3162</v>
      </c>
      <c r="B2375" s="3">
        <v>10.98</v>
      </c>
      <c r="C2375" s="3" t="s">
        <v>909</v>
      </c>
      <c r="D2375" s="3" t="s">
        <v>26</v>
      </c>
      <c r="E2375" s="3">
        <v>333.5</v>
      </c>
      <c r="F2375" s="3">
        <v>1.17</v>
      </c>
      <c r="G2375" s="3">
        <v>193.0</v>
      </c>
      <c r="H2375" s="3">
        <v>9415.0</v>
      </c>
      <c r="I2375" s="2"/>
      <c r="J2375" s="2"/>
    </row>
    <row r="2376">
      <c r="A2376" s="1" t="s">
        <v>3163</v>
      </c>
      <c r="B2376" s="3">
        <v>11.7</v>
      </c>
      <c r="C2376" s="3" t="s">
        <v>909</v>
      </c>
      <c r="D2376" s="3" t="s">
        <v>26</v>
      </c>
      <c r="E2376" s="3">
        <v>335.95</v>
      </c>
      <c r="F2376" s="3">
        <v>1.3</v>
      </c>
      <c r="G2376" s="3">
        <v>201.0</v>
      </c>
      <c r="H2376" s="3">
        <v>9416.0</v>
      </c>
      <c r="I2376" s="2"/>
      <c r="J2376" s="2"/>
    </row>
    <row r="2377">
      <c r="A2377" s="1" t="s">
        <v>3164</v>
      </c>
      <c r="B2377" s="3">
        <v>11.39</v>
      </c>
      <c r="C2377" s="3">
        <v>92.55</v>
      </c>
      <c r="D2377" s="3">
        <v>26.0</v>
      </c>
      <c r="E2377" s="3">
        <v>11.85</v>
      </c>
      <c r="F2377" s="3">
        <v>19.0</v>
      </c>
      <c r="G2377" s="3" t="s">
        <v>3165</v>
      </c>
      <c r="H2377" s="3">
        <v>196.0</v>
      </c>
      <c r="I2377" s="3">
        <v>9418.0</v>
      </c>
      <c r="J2377" s="2"/>
    </row>
    <row r="2378">
      <c r="A2378" s="1" t="s">
        <v>3166</v>
      </c>
      <c r="B2378" s="3">
        <v>12.91</v>
      </c>
      <c r="C2378" s="3">
        <v>77.45</v>
      </c>
      <c r="D2378" s="3" t="s">
        <v>1718</v>
      </c>
      <c r="E2378" s="3">
        <v>32.0</v>
      </c>
      <c r="F2378" s="3" t="s">
        <v>3167</v>
      </c>
      <c r="G2378" s="3">
        <v>76.0</v>
      </c>
      <c r="H2378" s="3">
        <v>9419.0</v>
      </c>
      <c r="I2378" s="2"/>
      <c r="J2378" s="2"/>
    </row>
    <row r="2379">
      <c r="A2379" s="1" t="s">
        <v>3168</v>
      </c>
      <c r="B2379" s="3">
        <v>14.55</v>
      </c>
      <c r="C2379" s="3">
        <v>69.85</v>
      </c>
      <c r="D2379" s="3" t="s">
        <v>1069</v>
      </c>
      <c r="E2379" s="3">
        <v>12.0</v>
      </c>
      <c r="F2379" s="3" t="s">
        <v>3169</v>
      </c>
      <c r="G2379" s="3">
        <v>86.0</v>
      </c>
      <c r="H2379" s="3">
        <v>9422.0</v>
      </c>
      <c r="I2379" s="2"/>
      <c r="J2379" s="2"/>
    </row>
    <row r="2380">
      <c r="A2380" s="1" t="s">
        <v>3170</v>
      </c>
      <c r="B2380" s="3">
        <v>15.39</v>
      </c>
      <c r="C2380" s="3">
        <v>69.9</v>
      </c>
      <c r="D2380" s="3" t="s">
        <v>2833</v>
      </c>
      <c r="E2380" s="3">
        <v>54.0</v>
      </c>
      <c r="F2380" s="3" t="s">
        <v>3171</v>
      </c>
      <c r="G2380" s="3">
        <v>146.0</v>
      </c>
      <c r="H2380" s="3">
        <v>9424.0</v>
      </c>
      <c r="I2380" s="2"/>
      <c r="J2380" s="2"/>
    </row>
    <row r="2381">
      <c r="A2381" s="1" t="s">
        <v>3172</v>
      </c>
      <c r="B2381" s="3">
        <v>16.52</v>
      </c>
      <c r="C2381" s="3">
        <v>65.35</v>
      </c>
      <c r="D2381" s="3" t="s">
        <v>1262</v>
      </c>
      <c r="E2381" s="3">
        <v>182.0</v>
      </c>
      <c r="F2381" s="3" t="s">
        <v>3173</v>
      </c>
      <c r="G2381" s="3">
        <v>229.0</v>
      </c>
      <c r="H2381" s="3">
        <v>9426.0</v>
      </c>
      <c r="I2381" s="2"/>
      <c r="J2381" s="2"/>
    </row>
    <row r="2382">
      <c r="A2382" s="1" t="s">
        <v>3174</v>
      </c>
      <c r="B2382" s="3">
        <v>17.4</v>
      </c>
      <c r="C2382" s="3">
        <v>65.45</v>
      </c>
      <c r="D2382" s="3" t="s">
        <v>1386</v>
      </c>
      <c r="E2382" s="3">
        <v>77.0</v>
      </c>
      <c r="F2382" s="3">
        <v>36.15</v>
      </c>
      <c r="G2382" s="3">
        <v>1.3</v>
      </c>
      <c r="H2382" s="3">
        <v>217.0</v>
      </c>
      <c r="I2382" s="3">
        <v>9426.0</v>
      </c>
      <c r="J2382" s="2"/>
    </row>
    <row r="2383">
      <c r="A2383" s="1" t="s">
        <v>3175</v>
      </c>
      <c r="B2383" s="3">
        <v>17.21</v>
      </c>
      <c r="C2383" s="3">
        <v>67.85</v>
      </c>
      <c r="D2383" s="3" t="s">
        <v>3176</v>
      </c>
      <c r="E2383" s="3">
        <v>216.0</v>
      </c>
      <c r="F2383" s="3">
        <v>364.2</v>
      </c>
      <c r="G2383" s="3">
        <v>1.59</v>
      </c>
      <c r="H2383" s="3">
        <v>235.0</v>
      </c>
      <c r="I2383" s="3">
        <v>9423.0</v>
      </c>
      <c r="J2383" s="2"/>
    </row>
    <row r="2384">
      <c r="A2384" s="1" t="s">
        <v>3177</v>
      </c>
      <c r="B2384" s="3">
        <v>17.23</v>
      </c>
      <c r="C2384" s="3">
        <v>7.3</v>
      </c>
      <c r="D2384" s="3">
        <v>358.0</v>
      </c>
      <c r="E2384" s="3">
        <v>14.34</v>
      </c>
      <c r="F2384" s="3">
        <v>346.0</v>
      </c>
      <c r="G2384" s="3">
        <v>371.0</v>
      </c>
      <c r="H2384" s="3">
        <v>1.86</v>
      </c>
      <c r="I2384" s="3">
        <v>247.0</v>
      </c>
      <c r="J2384" s="3">
        <v>942.0</v>
      </c>
    </row>
    <row r="2385">
      <c r="A2385" s="1" t="s">
        <v>3178</v>
      </c>
      <c r="B2385" s="3">
        <v>16.79</v>
      </c>
      <c r="C2385" s="3">
        <v>72.7</v>
      </c>
      <c r="D2385" s="3">
        <v>318.0</v>
      </c>
      <c r="E2385" s="3">
        <v>11.75</v>
      </c>
      <c r="F2385" s="3">
        <v>309.0</v>
      </c>
      <c r="G2385" s="3">
        <v>379.9</v>
      </c>
      <c r="H2385" s="3">
        <v>2.28</v>
      </c>
      <c r="I2385" s="3">
        <v>255.0</v>
      </c>
      <c r="J2385" s="3">
        <v>9418.0</v>
      </c>
    </row>
    <row r="2386">
      <c r="A2386" s="1" t="s">
        <v>3179</v>
      </c>
      <c r="B2386" s="3">
        <v>15.7</v>
      </c>
      <c r="C2386" s="3">
        <v>77.85</v>
      </c>
      <c r="D2386" s="3" t="s">
        <v>1356</v>
      </c>
      <c r="E2386" s="3">
        <v>86.0</v>
      </c>
      <c r="F2386" s="3">
        <v>376.0</v>
      </c>
      <c r="G2386" s="3">
        <v>2.21</v>
      </c>
      <c r="H2386" s="3">
        <v>257.0</v>
      </c>
      <c r="I2386" s="3">
        <v>9414.0</v>
      </c>
      <c r="J2386" s="2"/>
    </row>
    <row r="2387">
      <c r="A2387" s="1" t="s">
        <v>3180</v>
      </c>
      <c r="B2387" s="3">
        <v>15.39</v>
      </c>
      <c r="C2387" s="3">
        <v>8.6</v>
      </c>
      <c r="D2387" s="3" t="s">
        <v>3181</v>
      </c>
      <c r="E2387" s="3">
        <v>41.0</v>
      </c>
      <c r="F2387" s="3">
        <v>36.55</v>
      </c>
      <c r="G2387" s="3">
        <v>1.52</v>
      </c>
      <c r="H2387" s="3">
        <v>263.0</v>
      </c>
      <c r="I2387" s="3">
        <v>9414.0</v>
      </c>
      <c r="J2387" s="2"/>
    </row>
    <row r="2388">
      <c r="A2388" s="1" t="s">
        <v>3182</v>
      </c>
      <c r="B2388" s="3">
        <v>15.13</v>
      </c>
      <c r="C2388" s="3">
        <v>8.6</v>
      </c>
      <c r="D2388" s="3" t="s">
        <v>897</v>
      </c>
      <c r="E2388" s="3">
        <v>85.0</v>
      </c>
      <c r="F2388" s="3">
        <v>362.3</v>
      </c>
      <c r="G2388" s="3">
        <v>1.1</v>
      </c>
      <c r="H2388" s="3">
        <v>29.0</v>
      </c>
      <c r="I2388" s="3">
        <v>9417.0</v>
      </c>
      <c r="J2388" s="2"/>
    </row>
    <row r="2389">
      <c r="A2389" s="1" t="s">
        <v>3183</v>
      </c>
      <c r="B2389" s="3">
        <v>14.82</v>
      </c>
      <c r="C2389" s="3">
        <v>89.5</v>
      </c>
      <c r="D2389" s="3" t="s">
        <v>2848</v>
      </c>
      <c r="E2389" s="3">
        <v>19.0</v>
      </c>
      <c r="F2389" s="3">
        <v>359.75</v>
      </c>
      <c r="G2389" s="3">
        <v>1.17</v>
      </c>
      <c r="H2389" s="3">
        <v>309.0</v>
      </c>
      <c r="I2389" s="3">
        <v>942.0</v>
      </c>
      <c r="J2389" s="2"/>
    </row>
    <row r="2390">
      <c r="A2390" s="1" t="s">
        <v>3184</v>
      </c>
      <c r="B2390" s="3">
        <v>13.68</v>
      </c>
      <c r="C2390" s="3" t="s">
        <v>3185</v>
      </c>
      <c r="D2390" s="3" t="s">
        <v>26</v>
      </c>
      <c r="E2390" s="3">
        <v>362.3</v>
      </c>
      <c r="F2390" s="3">
        <v>1.45</v>
      </c>
      <c r="G2390" s="3">
        <v>277.0</v>
      </c>
      <c r="H2390" s="3">
        <v>9423.0</v>
      </c>
      <c r="I2390" s="2"/>
      <c r="J2390" s="2"/>
    </row>
    <row r="2391">
      <c r="A2391" s="1" t="s">
        <v>3186</v>
      </c>
      <c r="B2391" s="3">
        <v>13.21</v>
      </c>
      <c r="C2391" s="3" t="s">
        <v>3187</v>
      </c>
      <c r="D2391" s="3" t="s">
        <v>26</v>
      </c>
      <c r="E2391" s="3">
        <v>356.65</v>
      </c>
      <c r="F2391" s="3">
        <v>1.17</v>
      </c>
      <c r="G2391" s="3">
        <v>267.0</v>
      </c>
      <c r="H2391" s="3">
        <v>9429.0</v>
      </c>
      <c r="I2391" s="2"/>
      <c r="J2391" s="2"/>
    </row>
    <row r="2392">
      <c r="A2392" s="1" t="s">
        <v>3188</v>
      </c>
      <c r="B2392" s="3">
        <v>12.73</v>
      </c>
      <c r="C2392" s="3" t="s">
        <v>1415</v>
      </c>
      <c r="D2392" s="3" t="s">
        <v>26</v>
      </c>
      <c r="E2392" s="3">
        <v>347.4</v>
      </c>
      <c r="F2392" s="3">
        <v>1.17</v>
      </c>
      <c r="G2392" s="3">
        <v>266.0</v>
      </c>
      <c r="H2392" s="3">
        <v>9435.0</v>
      </c>
      <c r="I2392" s="2"/>
      <c r="J2392" s="2"/>
    </row>
    <row r="2393">
      <c r="A2393" s="1" t="s">
        <v>3189</v>
      </c>
      <c r="B2393" s="3">
        <v>12.38</v>
      </c>
      <c r="C2393" s="3" t="s">
        <v>3190</v>
      </c>
      <c r="D2393" s="3" t="s">
        <v>26</v>
      </c>
      <c r="E2393" s="3">
        <v>349.9</v>
      </c>
      <c r="F2393" s="3">
        <v>1.17</v>
      </c>
      <c r="G2393" s="3">
        <v>278.0</v>
      </c>
      <c r="H2393" s="3">
        <v>9435.0</v>
      </c>
      <c r="I2393" s="2"/>
      <c r="J2393" s="2"/>
    </row>
    <row r="2394">
      <c r="A2394" s="1" t="s">
        <v>3191</v>
      </c>
      <c r="B2394" s="3">
        <v>12.17</v>
      </c>
      <c r="C2394" s="3" t="s">
        <v>1415</v>
      </c>
      <c r="D2394" s="3" t="s">
        <v>26</v>
      </c>
      <c r="E2394" s="3">
        <v>354.55</v>
      </c>
      <c r="F2394" s="3">
        <v>1.1</v>
      </c>
      <c r="G2394" s="3">
        <v>287.0</v>
      </c>
      <c r="H2394" s="3">
        <v>9436.0</v>
      </c>
      <c r="I2394" s="2"/>
      <c r="J2394" s="2"/>
    </row>
    <row r="2395">
      <c r="A2395" s="1" t="s">
        <v>3192</v>
      </c>
      <c r="B2395" s="3">
        <v>11.97</v>
      </c>
      <c r="C2395" s="3" t="s">
        <v>1415</v>
      </c>
      <c r="D2395" s="3" t="s">
        <v>26</v>
      </c>
      <c r="E2395" s="3" t="s">
        <v>3193</v>
      </c>
      <c r="F2395" s="3">
        <v>293.0</v>
      </c>
      <c r="G2395" s="3">
        <v>9434.0</v>
      </c>
      <c r="H2395" s="2"/>
      <c r="I2395" s="2"/>
      <c r="J2395" s="2"/>
    </row>
    <row r="2396">
      <c r="A2396" s="1" t="s">
        <v>3194</v>
      </c>
      <c r="B2396" s="3">
        <v>11.76</v>
      </c>
      <c r="C2396" s="3" t="s">
        <v>795</v>
      </c>
      <c r="D2396" s="3" t="s">
        <v>26</v>
      </c>
      <c r="E2396" s="3" t="s">
        <v>3195</v>
      </c>
      <c r="F2396" s="3">
        <v>303.0</v>
      </c>
      <c r="G2396" s="3">
        <v>9433.0</v>
      </c>
      <c r="H2396" s="2"/>
      <c r="I2396" s="2"/>
      <c r="J2396" s="2"/>
    </row>
    <row r="2397">
      <c r="A2397" s="1" t="s">
        <v>3196</v>
      </c>
      <c r="B2397" s="3">
        <v>11.83</v>
      </c>
      <c r="C2397" s="3" t="s">
        <v>909</v>
      </c>
      <c r="D2397" s="3" t="s">
        <v>26</v>
      </c>
      <c r="E2397" s="3" t="s">
        <v>3197</v>
      </c>
      <c r="F2397" s="3">
        <v>348.0</v>
      </c>
      <c r="G2397" s="3">
        <v>9431.0</v>
      </c>
      <c r="H2397" s="2"/>
      <c r="I2397" s="2"/>
      <c r="J2397" s="2"/>
    </row>
    <row r="2398">
      <c r="A2398" s="1" t="s">
        <v>3198</v>
      </c>
      <c r="B2398" s="3">
        <v>11.56</v>
      </c>
      <c r="C2398" s="3" t="s">
        <v>795</v>
      </c>
      <c r="D2398" s="3" t="s">
        <v>26</v>
      </c>
      <c r="E2398" s="3" t="s">
        <v>3199</v>
      </c>
      <c r="F2398" s="3">
        <v>103.0</v>
      </c>
      <c r="G2398" s="3">
        <v>9427.0</v>
      </c>
      <c r="H2398" s="2"/>
      <c r="I2398" s="2"/>
      <c r="J2398" s="2"/>
    </row>
    <row r="2399">
      <c r="A2399" s="1" t="s">
        <v>3200</v>
      </c>
      <c r="B2399" s="3">
        <v>11.47</v>
      </c>
      <c r="C2399" s="3" t="s">
        <v>795</v>
      </c>
      <c r="D2399" s="3" t="s">
        <v>26</v>
      </c>
      <c r="E2399" s="3" t="s">
        <v>3201</v>
      </c>
      <c r="F2399" s="3">
        <v>122.0</v>
      </c>
      <c r="G2399" s="3">
        <v>9426.0</v>
      </c>
      <c r="H2399" s="2"/>
      <c r="I2399" s="2"/>
      <c r="J2399" s="2"/>
    </row>
    <row r="2400">
      <c r="A2400" s="1" t="s">
        <v>3202</v>
      </c>
      <c r="B2400" s="3">
        <v>11.4</v>
      </c>
      <c r="C2400" s="3" t="s">
        <v>248</v>
      </c>
      <c r="D2400" s="3" t="s">
        <v>26</v>
      </c>
      <c r="E2400" s="3" t="s">
        <v>3203</v>
      </c>
      <c r="F2400" s="3">
        <v>145.0</v>
      </c>
      <c r="G2400" s="3">
        <v>9425.0</v>
      </c>
      <c r="H2400" s="2"/>
      <c r="I2400" s="2"/>
      <c r="J2400" s="2"/>
    </row>
    <row r="2401">
      <c r="A2401" s="1" t="s">
        <v>3204</v>
      </c>
      <c r="B2401" s="3">
        <v>11.36</v>
      </c>
      <c r="C2401" s="3">
        <v>99.35</v>
      </c>
      <c r="D2401" s="3">
        <v>18.0</v>
      </c>
      <c r="E2401" s="3">
        <v>14.68</v>
      </c>
      <c r="F2401" s="3">
        <v>17.0</v>
      </c>
      <c r="G2401" s="3" t="s">
        <v>3205</v>
      </c>
      <c r="H2401" s="3">
        <v>166.0</v>
      </c>
      <c r="I2401" s="3">
        <v>9429.0</v>
      </c>
      <c r="J2401" s="2"/>
    </row>
    <row r="2402">
      <c r="A2402" s="1" t="s">
        <v>3206</v>
      </c>
      <c r="B2402" s="3">
        <v>11.71</v>
      </c>
      <c r="C2402" s="3">
        <v>95.9</v>
      </c>
      <c r="D2402" s="3" t="s">
        <v>3207</v>
      </c>
      <c r="E2402" s="3">
        <v>74.0</v>
      </c>
      <c r="F2402" s="3" t="s">
        <v>3208</v>
      </c>
      <c r="G2402" s="3">
        <v>181.0</v>
      </c>
      <c r="H2402" s="3">
        <v>9433.0</v>
      </c>
      <c r="I2402" s="2"/>
      <c r="J2402" s="2"/>
    </row>
    <row r="2403">
      <c r="A2403" s="1" t="s">
        <v>3209</v>
      </c>
      <c r="B2403" s="3">
        <v>11.99</v>
      </c>
      <c r="C2403" s="3">
        <v>92.6</v>
      </c>
      <c r="D2403" s="3">
        <v>188.0</v>
      </c>
      <c r="E2403" s="3">
        <v>19.75</v>
      </c>
      <c r="F2403" s="3">
        <v>179.0</v>
      </c>
      <c r="G2403" s="3" t="s">
        <v>3210</v>
      </c>
      <c r="H2403" s="3">
        <v>192.0</v>
      </c>
      <c r="I2403" s="3">
        <v>9437.0</v>
      </c>
      <c r="J2403" s="2"/>
    </row>
    <row r="2404">
      <c r="A2404" s="1" t="s">
        <v>3211</v>
      </c>
      <c r="B2404" s="3">
        <v>12.19</v>
      </c>
      <c r="C2404" s="3">
        <v>89.35</v>
      </c>
      <c r="D2404" s="3">
        <v>226.0</v>
      </c>
      <c r="E2404" s="3">
        <v>4.85</v>
      </c>
      <c r="F2404" s="3">
        <v>223.0</v>
      </c>
      <c r="G2404" s="3">
        <v>363.25</v>
      </c>
      <c r="H2404" s="3">
        <v>1.24</v>
      </c>
      <c r="I2404" s="3">
        <v>197.0</v>
      </c>
      <c r="J2404" s="3">
        <v>944.0</v>
      </c>
    </row>
    <row r="2405">
      <c r="A2405" s="1" t="s">
        <v>3212</v>
      </c>
      <c r="B2405" s="3">
        <v>12.5</v>
      </c>
      <c r="C2405" s="3">
        <v>86.25</v>
      </c>
      <c r="D2405" s="3" t="s">
        <v>2306</v>
      </c>
      <c r="E2405" s="3">
        <v>168.0</v>
      </c>
      <c r="F2405" s="3">
        <v>36.15</v>
      </c>
      <c r="G2405" s="3">
        <v>1.66</v>
      </c>
      <c r="H2405" s="3">
        <v>192.0</v>
      </c>
      <c r="I2405" s="3">
        <v>9443.0</v>
      </c>
      <c r="J2405" s="2"/>
    </row>
    <row r="2406">
      <c r="A2406" s="1" t="s">
        <v>3213</v>
      </c>
      <c r="B2406" s="3">
        <v>13.23</v>
      </c>
      <c r="C2406" s="3">
        <v>8.35</v>
      </c>
      <c r="D2406" s="3" t="s">
        <v>3214</v>
      </c>
      <c r="E2406" s="3">
        <v>24.0</v>
      </c>
      <c r="F2406" s="3">
        <v>364.2</v>
      </c>
      <c r="G2406" s="3">
        <v>1.86</v>
      </c>
      <c r="H2406" s="3">
        <v>18.0</v>
      </c>
      <c r="I2406" s="3">
        <v>9441.0</v>
      </c>
      <c r="J2406" s="2"/>
    </row>
    <row r="2407">
      <c r="A2407" s="1" t="s">
        <v>3215</v>
      </c>
      <c r="B2407" s="3">
        <v>13.95</v>
      </c>
      <c r="C2407" s="3">
        <v>77.6</v>
      </c>
      <c r="D2407" s="3" t="s">
        <v>3216</v>
      </c>
      <c r="E2407" s="3">
        <v>129.0</v>
      </c>
      <c r="F2407" s="3">
        <v>366.75</v>
      </c>
      <c r="G2407" s="3">
        <v>1.93</v>
      </c>
      <c r="H2407" s="3">
        <v>179.0</v>
      </c>
      <c r="I2407" s="3">
        <v>9438.0</v>
      </c>
      <c r="J2407" s="2"/>
    </row>
    <row r="2408">
      <c r="A2408" s="1" t="s">
        <v>3217</v>
      </c>
      <c r="B2408" s="3">
        <v>14.68</v>
      </c>
      <c r="C2408" s="3">
        <v>69.85</v>
      </c>
      <c r="D2408" s="3">
        <v>305.0</v>
      </c>
      <c r="E2408" s="3">
        <v>3.57</v>
      </c>
      <c r="F2408" s="3">
        <v>302.0</v>
      </c>
      <c r="G2408" s="3">
        <v>369.85</v>
      </c>
      <c r="H2408" s="3">
        <v>1.93</v>
      </c>
      <c r="I2408" s="3">
        <v>182.0</v>
      </c>
      <c r="J2408" s="3">
        <v>9435.0</v>
      </c>
    </row>
    <row r="2409">
      <c r="A2409" s="1" t="s">
        <v>3218</v>
      </c>
      <c r="B2409" s="3">
        <v>15.5</v>
      </c>
      <c r="C2409" s="3">
        <v>67.45</v>
      </c>
      <c r="D2409" s="3">
        <v>494.0</v>
      </c>
      <c r="E2409" s="3">
        <v>14.52</v>
      </c>
      <c r="F2409" s="3">
        <v>386.0</v>
      </c>
      <c r="G2409" s="3">
        <v>37.6</v>
      </c>
      <c r="H2409" s="3">
        <v>1.66</v>
      </c>
      <c r="I2409" s="3">
        <v>178.0</v>
      </c>
      <c r="J2409" s="3">
        <v>9434.0</v>
      </c>
    </row>
    <row r="2410">
      <c r="A2410" s="1" t="s">
        <v>3219</v>
      </c>
      <c r="B2410" s="3">
        <v>15.74</v>
      </c>
      <c r="C2410" s="3">
        <v>62.85</v>
      </c>
      <c r="D2410" s="3">
        <v>257.0</v>
      </c>
      <c r="E2410" s="3">
        <v>9.22</v>
      </c>
      <c r="F2410" s="3">
        <v>251.0</v>
      </c>
      <c r="G2410" s="3">
        <v>374.1</v>
      </c>
      <c r="H2410" s="3">
        <v>1.38</v>
      </c>
      <c r="I2410" s="3">
        <v>177.0</v>
      </c>
      <c r="J2410" s="3">
        <v>9429.0</v>
      </c>
    </row>
    <row r="2411">
      <c r="A2411" s="1" t="s">
        <v>3220</v>
      </c>
      <c r="B2411" s="3">
        <v>15.94</v>
      </c>
      <c r="C2411" s="3">
        <v>62.85</v>
      </c>
      <c r="D2411" s="3" t="s">
        <v>3221</v>
      </c>
      <c r="E2411" s="3">
        <v>105.0</v>
      </c>
      <c r="F2411" s="3">
        <v>373.3</v>
      </c>
      <c r="G2411" s="3">
        <v>1.1</v>
      </c>
      <c r="H2411" s="3">
        <v>173.0</v>
      </c>
      <c r="I2411" s="3">
        <v>943.0</v>
      </c>
      <c r="J2411" s="2"/>
    </row>
    <row r="2412">
      <c r="A2412" s="1" t="s">
        <v>3222</v>
      </c>
      <c r="B2412" s="3">
        <v>15.97</v>
      </c>
      <c r="C2412" s="3">
        <v>62.85</v>
      </c>
      <c r="D2412" s="3">
        <v>148.0</v>
      </c>
      <c r="E2412" s="3">
        <v>54.44</v>
      </c>
      <c r="F2412" s="3">
        <v>131.0</v>
      </c>
      <c r="G2412" s="3">
        <v>353.95</v>
      </c>
      <c r="H2412" s="3">
        <v>1.17</v>
      </c>
      <c r="I2412" s="3">
        <v>163.0</v>
      </c>
      <c r="J2412" s="3">
        <v>9429.0</v>
      </c>
    </row>
    <row r="2413">
      <c r="A2413" s="1" t="s">
        <v>3223</v>
      </c>
      <c r="B2413" s="3">
        <v>15.65</v>
      </c>
      <c r="C2413" s="3">
        <v>62.85</v>
      </c>
      <c r="D2413" s="3">
        <v>69.0</v>
      </c>
      <c r="E2413" s="3">
        <v>28.63</v>
      </c>
      <c r="F2413" s="3">
        <v>37.0</v>
      </c>
      <c r="G2413" s="3">
        <v>34.0</v>
      </c>
      <c r="H2413" s="3">
        <v>1.31</v>
      </c>
      <c r="I2413" s="3">
        <v>136.0</v>
      </c>
      <c r="J2413" s="3">
        <v>9429.0</v>
      </c>
    </row>
    <row r="2414">
      <c r="A2414" s="1" t="s">
        <v>3224</v>
      </c>
      <c r="B2414" s="3">
        <v>14.44</v>
      </c>
      <c r="C2414" s="3" t="s">
        <v>3225</v>
      </c>
      <c r="D2414" s="3" t="s">
        <v>26</v>
      </c>
      <c r="E2414" s="3" t="s">
        <v>3226</v>
      </c>
      <c r="F2414" s="3">
        <v>155.0</v>
      </c>
      <c r="G2414" s="3">
        <v>9431.0</v>
      </c>
      <c r="H2414" s="2"/>
      <c r="I2414" s="2"/>
      <c r="J2414" s="2"/>
    </row>
    <row r="2415">
      <c r="A2415" s="1" t="s">
        <v>3227</v>
      </c>
      <c r="B2415" s="3">
        <v>13.96</v>
      </c>
      <c r="C2415" s="3" t="s">
        <v>3109</v>
      </c>
      <c r="D2415" s="3" t="s">
        <v>26</v>
      </c>
      <c r="E2415" s="3" t="s">
        <v>3228</v>
      </c>
      <c r="F2415" s="3">
        <v>308.0</v>
      </c>
      <c r="G2415" s="3">
        <v>9437.0</v>
      </c>
      <c r="H2415" s="2"/>
      <c r="I2415" s="2"/>
      <c r="J2415" s="2"/>
    </row>
    <row r="2416">
      <c r="A2416" s="1" t="s">
        <v>3229</v>
      </c>
      <c r="B2416" s="3">
        <v>13.35</v>
      </c>
      <c r="C2416" s="3" t="s">
        <v>3073</v>
      </c>
      <c r="D2416" s="3" t="s">
        <v>26</v>
      </c>
      <c r="E2416" s="3" t="s">
        <v>3230</v>
      </c>
      <c r="F2416" s="3">
        <v>352.0</v>
      </c>
      <c r="G2416" s="3">
        <v>9443.0</v>
      </c>
      <c r="H2416" s="2"/>
      <c r="I2416" s="2"/>
      <c r="J2416" s="2"/>
    </row>
    <row r="2417">
      <c r="A2417" s="1" t="s">
        <v>3231</v>
      </c>
      <c r="B2417" s="3">
        <v>12.24</v>
      </c>
      <c r="C2417" s="3" t="s">
        <v>1415</v>
      </c>
      <c r="D2417" s="3" t="s">
        <v>26</v>
      </c>
      <c r="E2417" s="3" t="s">
        <v>3232</v>
      </c>
      <c r="F2417" s="3">
        <v>4.0</v>
      </c>
      <c r="G2417" s="3">
        <v>9445.0</v>
      </c>
      <c r="H2417" s="2"/>
      <c r="I2417" s="2"/>
      <c r="J2417" s="2"/>
    </row>
    <row r="2418">
      <c r="A2418" s="1" t="s">
        <v>3233</v>
      </c>
      <c r="B2418" s="3">
        <v>11.26</v>
      </c>
      <c r="C2418" s="3" t="s">
        <v>795</v>
      </c>
      <c r="D2418" s="3" t="s">
        <v>26</v>
      </c>
      <c r="E2418" s="3">
        <v>33.15</v>
      </c>
      <c r="F2418" s="3">
        <v>1.3</v>
      </c>
      <c r="G2418" s="3">
        <v>84.0</v>
      </c>
      <c r="H2418" s="3">
        <v>9442.0</v>
      </c>
      <c r="I2418" s="2"/>
      <c r="J2418" s="2"/>
    </row>
    <row r="2419">
      <c r="A2419" s="1" t="s">
        <v>3234</v>
      </c>
      <c r="B2419" s="3">
        <v>10.84</v>
      </c>
      <c r="C2419" s="3" t="s">
        <v>795</v>
      </c>
      <c r="D2419" s="3" t="s">
        <v>26</v>
      </c>
      <c r="E2419" s="3">
        <v>334.2</v>
      </c>
      <c r="F2419" s="3">
        <v>1.1</v>
      </c>
      <c r="G2419" s="3">
        <v>119.0</v>
      </c>
      <c r="H2419" s="3">
        <v>944.0</v>
      </c>
      <c r="I2419" s="2"/>
      <c r="J2419" s="2"/>
    </row>
    <row r="2420">
      <c r="A2420" s="1" t="s">
        <v>3235</v>
      </c>
      <c r="B2420" s="3">
        <v>10.75</v>
      </c>
      <c r="C2420" s="3" t="s">
        <v>795</v>
      </c>
      <c r="D2420" s="3" t="s">
        <v>26</v>
      </c>
      <c r="E2420" s="3" t="s">
        <v>3236</v>
      </c>
      <c r="F2420" s="3">
        <v>137.0</v>
      </c>
      <c r="G2420" s="3">
        <v>9436.0</v>
      </c>
      <c r="H2420" s="2"/>
      <c r="I2420" s="2"/>
      <c r="J2420" s="2"/>
    </row>
    <row r="2421">
      <c r="A2421" s="1" t="s">
        <v>3237</v>
      </c>
      <c r="B2421" s="3">
        <v>11.23</v>
      </c>
      <c r="C2421" s="3" t="s">
        <v>909</v>
      </c>
      <c r="D2421" s="3" t="s">
        <v>26</v>
      </c>
      <c r="E2421" s="3" t="s">
        <v>3238</v>
      </c>
      <c r="F2421" s="3">
        <v>122.0</v>
      </c>
      <c r="G2421" s="3">
        <v>9431.0</v>
      </c>
      <c r="H2421" s="2"/>
      <c r="I2421" s="2"/>
      <c r="J2421" s="2"/>
    </row>
    <row r="2422">
      <c r="A2422" s="1" t="s">
        <v>3239</v>
      </c>
      <c r="B2422" s="3">
        <v>10.84</v>
      </c>
      <c r="C2422" s="3" t="s">
        <v>795</v>
      </c>
      <c r="D2422" s="3" t="s">
        <v>26</v>
      </c>
      <c r="E2422" s="3" t="s">
        <v>3240</v>
      </c>
      <c r="F2422" s="3">
        <v>49.0</v>
      </c>
      <c r="G2422" s="3">
        <v>9428.0</v>
      </c>
      <c r="H2422" s="2"/>
      <c r="I2422" s="2"/>
      <c r="J2422" s="2"/>
    </row>
    <row r="2423">
      <c r="A2423" s="1" t="s">
        <v>3241</v>
      </c>
      <c r="B2423" s="3">
        <v>9.73</v>
      </c>
      <c r="C2423" s="3" t="s">
        <v>144</v>
      </c>
      <c r="D2423" s="3" t="s">
        <v>26</v>
      </c>
      <c r="E2423" s="3" t="s">
        <v>3242</v>
      </c>
      <c r="F2423" s="3">
        <v>52.0</v>
      </c>
      <c r="G2423" s="3">
        <v>9429.0</v>
      </c>
      <c r="H2423" s="2"/>
      <c r="I2423" s="2"/>
      <c r="J2423" s="2"/>
    </row>
    <row r="2424">
      <c r="A2424" s="1" t="s">
        <v>3243</v>
      </c>
      <c r="B2424" s="3">
        <v>9.2</v>
      </c>
      <c r="C2424" s="3" t="s">
        <v>144</v>
      </c>
      <c r="D2424" s="3" t="s">
        <v>26</v>
      </c>
      <c r="E2424" s="3" t="s">
        <v>3244</v>
      </c>
      <c r="F2424" s="3">
        <v>83.0</v>
      </c>
      <c r="G2424" s="3">
        <v>9429.0</v>
      </c>
      <c r="H2424" s="2"/>
      <c r="I2424" s="2"/>
      <c r="J2424" s="2"/>
    </row>
    <row r="2425">
      <c r="A2425" s="1" t="s">
        <v>3245</v>
      </c>
      <c r="B2425" s="3">
        <v>8.97</v>
      </c>
      <c r="C2425" s="3">
        <v>99.4</v>
      </c>
      <c r="D2425" s="3" t="s">
        <v>1714</v>
      </c>
      <c r="E2425" s="3">
        <v>14.0</v>
      </c>
      <c r="F2425" s="3" t="s">
        <v>3246</v>
      </c>
      <c r="G2425" s="3">
        <v>94.0</v>
      </c>
      <c r="H2425" s="3">
        <v>943.0</v>
      </c>
      <c r="I2425" s="2"/>
      <c r="J2425" s="2"/>
    </row>
    <row r="2426">
      <c r="A2426" s="1" t="s">
        <v>3247</v>
      </c>
      <c r="B2426" s="3">
        <v>9.67</v>
      </c>
      <c r="C2426" s="3">
        <v>95.85</v>
      </c>
      <c r="D2426" s="3">
        <v>118.0</v>
      </c>
      <c r="E2426" s="3">
        <v>36.67</v>
      </c>
      <c r="F2426" s="3">
        <v>108.0</v>
      </c>
      <c r="G2426" s="3" t="s">
        <v>3248</v>
      </c>
      <c r="H2426" s="3">
        <v>1.0</v>
      </c>
      <c r="I2426" s="3">
        <v>9431.0</v>
      </c>
      <c r="J2426" s="2"/>
    </row>
    <row r="2427">
      <c r="A2427" s="1" t="s">
        <v>3249</v>
      </c>
      <c r="B2427" s="3">
        <v>11.28</v>
      </c>
      <c r="C2427" s="3">
        <v>95.9</v>
      </c>
      <c r="D2427" s="3">
        <v>204.0</v>
      </c>
      <c r="E2427" s="3">
        <v>28.25</v>
      </c>
      <c r="F2427" s="3">
        <v>191.0</v>
      </c>
      <c r="G2427" s="3" t="s">
        <v>3250</v>
      </c>
      <c r="H2427" s="3">
        <v>106.0</v>
      </c>
      <c r="I2427" s="3">
        <v>9433.0</v>
      </c>
      <c r="J2427" s="2"/>
    </row>
    <row r="2428">
      <c r="A2428" s="1" t="s">
        <v>3251</v>
      </c>
      <c r="B2428" s="3">
        <v>13.5</v>
      </c>
      <c r="C2428" s="3">
        <v>89.45</v>
      </c>
      <c r="D2428" s="3">
        <v>301.0</v>
      </c>
      <c r="E2428" s="3">
        <v>36.93</v>
      </c>
      <c r="F2428" s="3">
        <v>278.0</v>
      </c>
      <c r="G2428" s="3" t="s">
        <v>3252</v>
      </c>
      <c r="H2428" s="3">
        <v>101.0</v>
      </c>
      <c r="I2428" s="3">
        <v>9436.0</v>
      </c>
      <c r="J2428" s="2"/>
    </row>
    <row r="2429">
      <c r="A2429" s="1" t="s">
        <v>3253</v>
      </c>
      <c r="B2429" s="3">
        <v>15.14</v>
      </c>
      <c r="C2429" s="3">
        <v>77.8</v>
      </c>
      <c r="D2429" s="3">
        <v>374.0</v>
      </c>
      <c r="E2429" s="3">
        <v>4.3</v>
      </c>
      <c r="F2429" s="3">
        <v>344.0</v>
      </c>
      <c r="G2429" s="3" t="s">
        <v>3254</v>
      </c>
      <c r="H2429" s="3">
        <v>243.0</v>
      </c>
      <c r="I2429" s="3">
        <v>9438.0</v>
      </c>
      <c r="J2429" s="2"/>
    </row>
    <row r="2430">
      <c r="A2430" s="1" t="s">
        <v>3255</v>
      </c>
      <c r="B2430" s="3">
        <v>16.32</v>
      </c>
      <c r="C2430" s="3">
        <v>75.25</v>
      </c>
      <c r="D2430" s="3">
        <v>497.0</v>
      </c>
      <c r="E2430" s="3">
        <v>96.21</v>
      </c>
      <c r="F2430" s="3">
        <v>417.0</v>
      </c>
      <c r="G2430" s="3" t="s">
        <v>3256</v>
      </c>
      <c r="H2430" s="3">
        <v>1.0</v>
      </c>
      <c r="I2430" s="3">
        <v>9436.0</v>
      </c>
      <c r="J2430" s="2"/>
    </row>
    <row r="2431">
      <c r="A2431" s="1" t="s">
        <v>3257</v>
      </c>
      <c r="B2431" s="3">
        <v>17.54</v>
      </c>
      <c r="C2431" s="3">
        <v>67.95</v>
      </c>
      <c r="D2431" s="3">
        <v>587.0</v>
      </c>
      <c r="E2431" s="3">
        <v>169.1</v>
      </c>
      <c r="F2431" s="3">
        <v>441.0</v>
      </c>
      <c r="G2431" s="3" t="s">
        <v>3258</v>
      </c>
      <c r="H2431" s="3">
        <v>31.0</v>
      </c>
      <c r="I2431" s="3">
        <v>9429.0</v>
      </c>
      <c r="J2431" s="2"/>
    </row>
    <row r="2432">
      <c r="A2432" s="1" t="s">
        <v>3259</v>
      </c>
      <c r="B2432" s="3">
        <v>18.39</v>
      </c>
      <c r="C2432" s="3">
        <v>63.4</v>
      </c>
      <c r="D2432" s="3">
        <v>462.0</v>
      </c>
      <c r="E2432" s="3">
        <v>61.69</v>
      </c>
      <c r="F2432" s="3">
        <v>41.0</v>
      </c>
      <c r="G2432" s="3">
        <v>342.35</v>
      </c>
      <c r="H2432" s="3">
        <v>1.24</v>
      </c>
      <c r="I2432" s="3">
        <v>37.0</v>
      </c>
      <c r="J2432" s="3">
        <v>9421.0</v>
      </c>
    </row>
    <row r="2433">
      <c r="A2433" s="1" t="s">
        <v>3260</v>
      </c>
      <c r="B2433" s="3">
        <v>18.51</v>
      </c>
      <c r="C2433" s="3">
        <v>61.2</v>
      </c>
      <c r="D2433" s="3">
        <v>285.0</v>
      </c>
      <c r="E2433" s="3">
        <v>3.89</v>
      </c>
      <c r="F2433" s="3">
        <v>282.0</v>
      </c>
      <c r="G2433" s="3">
        <v>367.3</v>
      </c>
      <c r="H2433" s="3">
        <v>1.52</v>
      </c>
      <c r="I2433" s="3">
        <v>48.0</v>
      </c>
      <c r="J2433" s="3">
        <v>9417.0</v>
      </c>
    </row>
    <row r="2434">
      <c r="A2434" s="1" t="s">
        <v>3261</v>
      </c>
      <c r="B2434" s="3">
        <v>18.56</v>
      </c>
      <c r="C2434" s="3">
        <v>59.5</v>
      </c>
      <c r="D2434" s="3">
        <v>459.0</v>
      </c>
      <c r="E2434" s="3">
        <v>214.1</v>
      </c>
      <c r="F2434" s="3">
        <v>319.0</v>
      </c>
      <c r="G2434" s="3">
        <v>362.3</v>
      </c>
      <c r="H2434" s="3">
        <v>1.79</v>
      </c>
      <c r="I2434" s="3">
        <v>7.0</v>
      </c>
      <c r="J2434" s="3">
        <v>941.0</v>
      </c>
    </row>
    <row r="2435">
      <c r="A2435" s="1" t="s">
        <v>3262</v>
      </c>
      <c r="B2435" s="3">
        <v>18.44</v>
      </c>
      <c r="C2435" s="3">
        <v>59.5</v>
      </c>
      <c r="D2435" s="3">
        <v>293.0</v>
      </c>
      <c r="E2435" s="3">
        <v>114.4</v>
      </c>
      <c r="F2435" s="3">
        <v>236.0</v>
      </c>
      <c r="G2435" s="3">
        <v>362.5</v>
      </c>
      <c r="H2435" s="3">
        <v>2.14</v>
      </c>
      <c r="I2435" s="3">
        <v>81.0</v>
      </c>
      <c r="J2435" s="3">
        <v>9406.0</v>
      </c>
    </row>
    <row r="2436">
      <c r="A2436" s="1" t="s">
        <v>3263</v>
      </c>
      <c r="B2436" s="3">
        <v>18.18</v>
      </c>
      <c r="C2436" s="3">
        <v>56.95</v>
      </c>
      <c r="D2436" s="3">
        <v>213.0</v>
      </c>
      <c r="E2436" s="3">
        <v>253.84</v>
      </c>
      <c r="F2436" s="3">
        <v>133.0</v>
      </c>
      <c r="G2436" s="3">
        <v>353.55</v>
      </c>
      <c r="H2436" s="3">
        <v>2.21</v>
      </c>
      <c r="I2436" s="3">
        <v>85.0</v>
      </c>
      <c r="J2436" s="3">
        <v>9404.0</v>
      </c>
    </row>
    <row r="2437">
      <c r="A2437" s="1" t="s">
        <v>3264</v>
      </c>
      <c r="B2437" s="3">
        <v>17.54</v>
      </c>
      <c r="C2437" s="3">
        <v>58.9</v>
      </c>
      <c r="D2437" s="3">
        <v>4.0</v>
      </c>
      <c r="E2437" s="3">
        <v>25.63</v>
      </c>
      <c r="F2437" s="3">
        <v>37.0</v>
      </c>
      <c r="G2437" s="3">
        <v>351.85</v>
      </c>
      <c r="H2437" s="3">
        <v>1.31</v>
      </c>
      <c r="I2437" s="3">
        <v>81.0</v>
      </c>
      <c r="J2437" s="3">
        <v>9398.0</v>
      </c>
    </row>
    <row r="2438">
      <c r="A2438" s="1" t="s">
        <v>3265</v>
      </c>
      <c r="B2438" s="3">
        <v>14.92</v>
      </c>
      <c r="C2438" s="3" t="s">
        <v>3266</v>
      </c>
      <c r="D2438" s="3" t="s">
        <v>26</v>
      </c>
      <c r="E2438" s="3">
        <v>327.85</v>
      </c>
      <c r="F2438" s="3">
        <v>1.66</v>
      </c>
      <c r="G2438" s="3">
        <v>8.0</v>
      </c>
      <c r="H2438" s="3">
        <v>9403.0</v>
      </c>
      <c r="I2438" s="2"/>
      <c r="J2438" s="2"/>
    </row>
    <row r="2439">
      <c r="A2439" s="1" t="s">
        <v>3267</v>
      </c>
      <c r="B2439" s="3">
        <v>13.93</v>
      </c>
      <c r="C2439" s="3" t="s">
        <v>2569</v>
      </c>
      <c r="D2439" s="3" t="s">
        <v>26</v>
      </c>
      <c r="E2439" s="3">
        <v>316.6</v>
      </c>
      <c r="F2439" s="3">
        <v>1.79</v>
      </c>
      <c r="G2439" s="3">
        <v>32.0</v>
      </c>
      <c r="H2439" s="3">
        <v>9406.0</v>
      </c>
      <c r="I2439" s="2"/>
      <c r="J2439" s="2"/>
    </row>
    <row r="2440">
      <c r="A2440" s="1" t="s">
        <v>3268</v>
      </c>
      <c r="B2440" s="3">
        <v>13.2</v>
      </c>
      <c r="C2440" s="3" t="s">
        <v>1207</v>
      </c>
      <c r="D2440" s="3" t="s">
        <v>26</v>
      </c>
      <c r="E2440" s="3">
        <v>313.1</v>
      </c>
      <c r="F2440" s="3">
        <v>1.93</v>
      </c>
      <c r="G2440" s="3">
        <v>68.0</v>
      </c>
      <c r="H2440" s="3">
        <v>941.0</v>
      </c>
      <c r="I2440" s="2"/>
      <c r="J2440" s="2"/>
    </row>
    <row r="2441">
      <c r="A2441" s="1" t="s">
        <v>3269</v>
      </c>
      <c r="B2441" s="3">
        <v>12.47</v>
      </c>
      <c r="C2441" s="3" t="s">
        <v>98</v>
      </c>
      <c r="D2441" s="3" t="s">
        <v>26</v>
      </c>
      <c r="E2441" s="3">
        <v>304.6</v>
      </c>
      <c r="F2441" s="3">
        <v>2.21</v>
      </c>
      <c r="G2441" s="3">
        <v>9.0</v>
      </c>
      <c r="H2441" s="3">
        <v>9413.0</v>
      </c>
      <c r="I2441" s="2"/>
      <c r="J2441" s="2"/>
    </row>
    <row r="2442">
      <c r="A2442" s="1" t="s">
        <v>3270</v>
      </c>
      <c r="B2442" s="3">
        <v>11.85</v>
      </c>
      <c r="C2442" s="3" t="s">
        <v>3271</v>
      </c>
      <c r="D2442" s="3" t="s">
        <v>26</v>
      </c>
      <c r="E2442" s="3">
        <v>306.35</v>
      </c>
      <c r="F2442" s="3">
        <v>2.48</v>
      </c>
      <c r="G2442" s="3">
        <v>1.0</v>
      </c>
      <c r="H2442" s="3">
        <v>9414.0</v>
      </c>
      <c r="I2442" s="2"/>
      <c r="J2442" s="2"/>
    </row>
    <row r="2443">
      <c r="A2443" s="1" t="s">
        <v>3272</v>
      </c>
      <c r="B2443" s="3">
        <v>11.8</v>
      </c>
      <c r="C2443" s="3" t="s">
        <v>1629</v>
      </c>
      <c r="D2443" s="3" t="s">
        <v>26</v>
      </c>
      <c r="E2443" s="3">
        <v>294.55</v>
      </c>
      <c r="F2443" s="3">
        <v>2.41</v>
      </c>
      <c r="G2443" s="3">
        <v>101.0</v>
      </c>
      <c r="H2443" s="3">
        <v>9411.0</v>
      </c>
      <c r="I2443" s="2"/>
      <c r="J2443" s="2"/>
    </row>
    <row r="2444">
      <c r="A2444" s="1" t="s">
        <v>3273</v>
      </c>
      <c r="B2444" s="3">
        <v>10.35</v>
      </c>
      <c r="C2444" s="3" t="s">
        <v>152</v>
      </c>
      <c r="D2444" s="3" t="s">
        <v>26</v>
      </c>
      <c r="E2444" s="3">
        <v>285.95</v>
      </c>
      <c r="F2444" s="3">
        <v>2.34</v>
      </c>
      <c r="G2444" s="3">
        <v>96.0</v>
      </c>
      <c r="H2444" s="3">
        <v>9409.0</v>
      </c>
      <c r="I2444" s="2"/>
      <c r="J2444" s="2"/>
    </row>
    <row r="2445">
      <c r="A2445" s="1" t="s">
        <v>3274</v>
      </c>
      <c r="B2445" s="3">
        <v>9.66</v>
      </c>
      <c r="C2445" s="3" t="s">
        <v>2152</v>
      </c>
      <c r="D2445" s="3" t="s">
        <v>26</v>
      </c>
      <c r="E2445" s="3">
        <v>281.95</v>
      </c>
      <c r="F2445" s="3">
        <v>2.21</v>
      </c>
      <c r="G2445" s="3">
        <v>92.0</v>
      </c>
      <c r="H2445" s="3">
        <v>9401.0</v>
      </c>
      <c r="I2445" s="2"/>
      <c r="J2445" s="2"/>
    </row>
    <row r="2446">
      <c r="A2446" s="1" t="s">
        <v>3275</v>
      </c>
      <c r="B2446" s="3">
        <v>8.98</v>
      </c>
      <c r="C2446" s="3" t="s">
        <v>2629</v>
      </c>
      <c r="D2446" s="3" t="s">
        <v>26</v>
      </c>
      <c r="E2446" s="3">
        <v>277.3</v>
      </c>
      <c r="F2446" s="3">
        <v>2.14</v>
      </c>
      <c r="G2446" s="3">
        <v>86.0</v>
      </c>
      <c r="H2446" s="3">
        <v>9399.0</v>
      </c>
      <c r="I2446" s="2"/>
      <c r="J2446" s="2"/>
    </row>
    <row r="2447">
      <c r="A2447" s="1" t="s">
        <v>3276</v>
      </c>
      <c r="B2447" s="3">
        <v>8.36</v>
      </c>
      <c r="C2447" s="3" t="s">
        <v>2028</v>
      </c>
      <c r="D2447" s="3" t="s">
        <v>26</v>
      </c>
      <c r="E2447" s="3">
        <v>274.4</v>
      </c>
      <c r="F2447" s="3">
        <v>2.7</v>
      </c>
      <c r="G2447" s="3">
        <v>82.0</v>
      </c>
      <c r="H2447" s="3">
        <v>9397.0</v>
      </c>
      <c r="I2447" s="2"/>
      <c r="J2447" s="2"/>
    </row>
    <row r="2448">
      <c r="A2448" s="1" t="s">
        <v>3277</v>
      </c>
      <c r="B2448" s="3">
        <v>7.79</v>
      </c>
      <c r="C2448" s="3" t="s">
        <v>3278</v>
      </c>
      <c r="D2448" s="3" t="s">
        <v>26</v>
      </c>
      <c r="E2448" s="3">
        <v>272.85</v>
      </c>
      <c r="F2448" s="3">
        <v>2.7</v>
      </c>
      <c r="G2448" s="3">
        <v>8.0</v>
      </c>
      <c r="H2448" s="3">
        <v>9396.0</v>
      </c>
      <c r="I2448" s="2"/>
      <c r="J2448" s="2"/>
    </row>
    <row r="2449">
      <c r="A2449" s="1" t="s">
        <v>3279</v>
      </c>
      <c r="B2449" s="3">
        <v>7.3</v>
      </c>
      <c r="C2449" s="3">
        <v>63.5</v>
      </c>
      <c r="D2449" s="3">
        <v>32.0</v>
      </c>
      <c r="E2449" s="3">
        <v>76.98</v>
      </c>
      <c r="F2449" s="3">
        <v>26.0</v>
      </c>
      <c r="G2449" s="3">
        <v>271.1</v>
      </c>
      <c r="H2449" s="3">
        <v>1.93</v>
      </c>
      <c r="I2449" s="3">
        <v>79.0</v>
      </c>
      <c r="J2449" s="3">
        <v>9396.0</v>
      </c>
    </row>
    <row r="2450">
      <c r="A2450" s="1" t="s">
        <v>3280</v>
      </c>
      <c r="B2450" s="3">
        <v>8.33</v>
      </c>
      <c r="C2450" s="3">
        <v>76.8</v>
      </c>
      <c r="D2450" s="3">
        <v>235.0</v>
      </c>
      <c r="E2450" s="3">
        <v>562.51</v>
      </c>
      <c r="F2450" s="3">
        <v>79.0</v>
      </c>
      <c r="G2450" s="3">
        <v>272.5</v>
      </c>
      <c r="H2450" s="3">
        <v>1.45</v>
      </c>
      <c r="I2450" s="3">
        <v>82.0</v>
      </c>
      <c r="J2450" s="3">
        <v>9401.0</v>
      </c>
    </row>
    <row r="2451">
      <c r="A2451" s="1" t="s">
        <v>3281</v>
      </c>
      <c r="B2451" s="3">
        <v>11.57</v>
      </c>
      <c r="C2451" s="3">
        <v>59.7</v>
      </c>
      <c r="D2451" s="3">
        <v>449.0</v>
      </c>
      <c r="E2451" s="3">
        <v>74.48</v>
      </c>
      <c r="F2451" s="3">
        <v>105.0</v>
      </c>
      <c r="G2451" s="3">
        <v>279.25</v>
      </c>
      <c r="H2451" s="3">
        <v>1.38</v>
      </c>
      <c r="I2451" s="3">
        <v>83.0</v>
      </c>
      <c r="J2451" s="3">
        <v>9398.0</v>
      </c>
    </row>
    <row r="2452">
      <c r="A2452" s="1" t="s">
        <v>3282</v>
      </c>
      <c r="B2452" s="3">
        <v>14.2</v>
      </c>
      <c r="C2452" s="3">
        <v>5.1</v>
      </c>
      <c r="D2452" s="3">
        <v>646.0</v>
      </c>
      <c r="E2452" s="3">
        <v>842.26</v>
      </c>
      <c r="F2452" s="3">
        <v>118.0</v>
      </c>
      <c r="G2452" s="3">
        <v>286.8</v>
      </c>
      <c r="H2452" s="3">
        <v>1.24</v>
      </c>
      <c r="I2452" s="3">
        <v>87.0</v>
      </c>
      <c r="J2452" s="3">
        <v>9397.0</v>
      </c>
    </row>
    <row r="2453">
      <c r="A2453" s="1" t="s">
        <v>3283</v>
      </c>
      <c r="B2453" s="3">
        <v>16.2</v>
      </c>
      <c r="C2453" s="3">
        <v>42.5</v>
      </c>
      <c r="D2453" s="3">
        <v>814.0</v>
      </c>
      <c r="E2453" s="3">
        <v>934.64</v>
      </c>
      <c r="F2453" s="3">
        <v>11.0</v>
      </c>
      <c r="G2453" s="3">
        <v>293.55</v>
      </c>
      <c r="H2453" s="3">
        <v>1.3</v>
      </c>
      <c r="I2453" s="3">
        <v>95.0</v>
      </c>
      <c r="J2453" s="3">
        <v>9392.0</v>
      </c>
    </row>
    <row r="2454">
      <c r="A2454" s="1" t="s">
        <v>3284</v>
      </c>
      <c r="B2454" s="3">
        <v>17.92</v>
      </c>
      <c r="C2454" s="3">
        <v>36.55</v>
      </c>
      <c r="D2454" s="3">
        <v>904.0</v>
      </c>
      <c r="E2454" s="3">
        <v>928.15</v>
      </c>
      <c r="F2454" s="3">
        <v>129.0</v>
      </c>
      <c r="G2454" s="3" t="s">
        <v>3285</v>
      </c>
      <c r="H2454" s="3">
        <v>89.0</v>
      </c>
      <c r="I2454" s="3">
        <v>9386.0</v>
      </c>
      <c r="J2454" s="2"/>
    </row>
    <row r="2455">
      <c r="A2455" s="1" t="s">
        <v>3286</v>
      </c>
      <c r="B2455" s="3">
        <v>19.16</v>
      </c>
      <c r="C2455" s="3">
        <v>34.15</v>
      </c>
      <c r="D2455" s="3">
        <v>948.0</v>
      </c>
      <c r="E2455" s="3">
        <v>95.84</v>
      </c>
      <c r="F2455" s="3">
        <v>124.0</v>
      </c>
      <c r="G2455" s="3" t="s">
        <v>3287</v>
      </c>
      <c r="H2455" s="3">
        <v>79.0</v>
      </c>
      <c r="I2455" s="3">
        <v>9376.0</v>
      </c>
      <c r="J2455" s="2"/>
    </row>
    <row r="2456">
      <c r="A2456" s="1" t="s">
        <v>3288</v>
      </c>
      <c r="B2456" s="3">
        <v>19.95</v>
      </c>
      <c r="C2456" s="3">
        <v>33.5</v>
      </c>
      <c r="D2456" s="3">
        <v>893.0</v>
      </c>
      <c r="E2456" s="3">
        <v>867.72</v>
      </c>
      <c r="F2456" s="3">
        <v>159.0</v>
      </c>
      <c r="G2456" s="3" t="s">
        <v>3289</v>
      </c>
      <c r="H2456" s="3">
        <v>73.0</v>
      </c>
      <c r="I2456" s="3">
        <v>9368.0</v>
      </c>
      <c r="J2456" s="2"/>
    </row>
    <row r="2457">
      <c r="A2457" s="1" t="s">
        <v>3290</v>
      </c>
      <c r="B2457" s="3">
        <v>20.63</v>
      </c>
      <c r="C2457" s="3">
        <v>3.9</v>
      </c>
      <c r="D2457" s="3">
        <v>787.0</v>
      </c>
      <c r="E2457" s="3">
        <v>78.7</v>
      </c>
      <c r="F2457" s="3">
        <v>183.0</v>
      </c>
      <c r="G2457" s="3" t="s">
        <v>3291</v>
      </c>
      <c r="H2457" s="3">
        <v>72.0</v>
      </c>
      <c r="I2457" s="3">
        <v>936.0</v>
      </c>
      <c r="J2457" s="2"/>
    </row>
    <row r="2458">
      <c r="A2458" s="1" t="s">
        <v>3292</v>
      </c>
      <c r="B2458" s="3">
        <v>20.9</v>
      </c>
      <c r="C2458" s="3">
        <v>3.9</v>
      </c>
      <c r="D2458" s="3">
        <v>652.0</v>
      </c>
      <c r="E2458" s="3">
        <v>752.29</v>
      </c>
      <c r="F2458" s="3">
        <v>158.0</v>
      </c>
      <c r="G2458" s="3" t="s">
        <v>3293</v>
      </c>
      <c r="H2458" s="3">
        <v>67.0</v>
      </c>
      <c r="I2458" s="3">
        <v>935.0</v>
      </c>
      <c r="J2458" s="2"/>
    </row>
    <row r="2459">
      <c r="A2459" s="1" t="s">
        <v>3294</v>
      </c>
      <c r="B2459" s="3">
        <v>20.85</v>
      </c>
      <c r="C2459" s="3">
        <v>3.9</v>
      </c>
      <c r="D2459" s="3">
        <v>504.0</v>
      </c>
      <c r="E2459" s="3">
        <v>814.31</v>
      </c>
      <c r="F2459" s="3">
        <v>96.0</v>
      </c>
      <c r="G2459" s="3" t="s">
        <v>3295</v>
      </c>
      <c r="H2459" s="3">
        <v>45.0</v>
      </c>
      <c r="I2459" s="3">
        <v>9343.0</v>
      </c>
      <c r="J2459" s="2"/>
    </row>
    <row r="2460">
      <c r="A2460" s="1" t="s">
        <v>3296</v>
      </c>
      <c r="B2460" s="3">
        <v>20.39</v>
      </c>
      <c r="C2460" s="3">
        <v>33.15</v>
      </c>
      <c r="D2460" s="3">
        <v>284.0</v>
      </c>
      <c r="E2460" s="3">
        <v>632.5</v>
      </c>
      <c r="F2460" s="3">
        <v>83.0</v>
      </c>
      <c r="G2460" s="3" t="s">
        <v>3297</v>
      </c>
      <c r="H2460" s="3">
        <v>352.0</v>
      </c>
      <c r="I2460" s="3">
        <v>9337.0</v>
      </c>
      <c r="J2460" s="2"/>
    </row>
    <row r="2461">
      <c r="A2461" s="1" t="s">
        <v>3298</v>
      </c>
      <c r="B2461" s="3">
        <v>19.3</v>
      </c>
      <c r="C2461" s="3">
        <v>49.45</v>
      </c>
      <c r="D2461" s="3">
        <v>73.0</v>
      </c>
      <c r="E2461" s="3">
        <v>266.53</v>
      </c>
      <c r="F2461" s="3">
        <v>41.0</v>
      </c>
      <c r="G2461" s="3" t="s">
        <v>3299</v>
      </c>
      <c r="H2461" s="3">
        <v>346.0</v>
      </c>
      <c r="I2461" s="3">
        <v>9333.0</v>
      </c>
      <c r="J2461" s="2"/>
    </row>
    <row r="2462">
      <c r="A2462" s="1" t="s">
        <v>3300</v>
      </c>
      <c r="B2462" s="3">
        <v>17.12</v>
      </c>
      <c r="C2462" s="3" t="s">
        <v>3301</v>
      </c>
      <c r="D2462" s="3" t="s">
        <v>26</v>
      </c>
      <c r="E2462" s="3">
        <v>326.3</v>
      </c>
      <c r="F2462" s="3">
        <v>2.21</v>
      </c>
      <c r="G2462" s="3">
        <v>276.0</v>
      </c>
      <c r="H2462" s="3">
        <v>9337.0</v>
      </c>
      <c r="I2462" s="2"/>
      <c r="J2462" s="2"/>
    </row>
    <row r="2463">
      <c r="A2463" s="1" t="s">
        <v>3302</v>
      </c>
      <c r="B2463" s="3">
        <v>15.88</v>
      </c>
      <c r="C2463" s="3" t="s">
        <v>3303</v>
      </c>
      <c r="D2463" s="3" t="s">
        <v>26</v>
      </c>
      <c r="E2463" s="3">
        <v>336.35</v>
      </c>
      <c r="F2463" s="3">
        <v>2.41</v>
      </c>
      <c r="G2463" s="3">
        <v>276.0</v>
      </c>
      <c r="H2463" s="3">
        <v>9339.0</v>
      </c>
      <c r="I2463" s="2"/>
      <c r="J2463" s="2"/>
    </row>
    <row r="2464">
      <c r="A2464" s="1" t="s">
        <v>3304</v>
      </c>
      <c r="B2464" s="3">
        <v>14.9</v>
      </c>
      <c r="C2464" s="3" t="s">
        <v>3305</v>
      </c>
      <c r="D2464" s="3" t="s">
        <v>26</v>
      </c>
      <c r="E2464" s="3">
        <v>331.7</v>
      </c>
      <c r="F2464" s="3">
        <v>2.34</v>
      </c>
      <c r="G2464" s="3">
        <v>261.0</v>
      </c>
      <c r="H2464" s="3">
        <v>9342.0</v>
      </c>
      <c r="I2464" s="2"/>
      <c r="J2464" s="2"/>
    </row>
    <row r="2465">
      <c r="A2465" s="1" t="s">
        <v>3306</v>
      </c>
      <c r="B2465" s="3">
        <v>13.98</v>
      </c>
      <c r="C2465" s="3" t="s">
        <v>450</v>
      </c>
      <c r="D2465" s="3" t="s">
        <v>26</v>
      </c>
      <c r="E2465" s="3">
        <v>323.95</v>
      </c>
      <c r="F2465" s="3">
        <v>2.7</v>
      </c>
      <c r="G2465" s="3">
        <v>251.0</v>
      </c>
      <c r="H2465" s="3">
        <v>9344.0</v>
      </c>
      <c r="I2465" s="2"/>
      <c r="J2465" s="2"/>
    </row>
    <row r="2466">
      <c r="A2466" s="1" t="s">
        <v>3307</v>
      </c>
      <c r="B2466" s="3">
        <v>13.17</v>
      </c>
      <c r="C2466" s="3" t="s">
        <v>3158</v>
      </c>
      <c r="D2466" s="3" t="s">
        <v>26</v>
      </c>
      <c r="E2466" s="3">
        <v>318.35</v>
      </c>
      <c r="F2466" s="3">
        <v>1.86</v>
      </c>
      <c r="G2466" s="3">
        <v>25.0</v>
      </c>
      <c r="H2466" s="3">
        <v>9337.0</v>
      </c>
      <c r="I2466" s="2"/>
      <c r="J2466" s="2"/>
    </row>
    <row r="2467">
      <c r="A2467" s="1" t="s">
        <v>3308</v>
      </c>
      <c r="B2467" s="3">
        <v>12.58</v>
      </c>
      <c r="C2467" s="3" t="s">
        <v>3073</v>
      </c>
      <c r="D2467" s="3" t="s">
        <v>26</v>
      </c>
      <c r="E2467" s="3">
        <v>321.45</v>
      </c>
      <c r="F2467" s="3">
        <v>1.72</v>
      </c>
      <c r="G2467" s="3">
        <v>245.0</v>
      </c>
      <c r="H2467" s="3">
        <v>9334.0</v>
      </c>
      <c r="I2467" s="2"/>
      <c r="J2467" s="2"/>
    </row>
    <row r="2468">
      <c r="A2468" s="1" t="s">
        <v>3309</v>
      </c>
      <c r="B2468" s="3">
        <v>12.6</v>
      </c>
      <c r="C2468" s="3" t="s">
        <v>3310</v>
      </c>
      <c r="D2468" s="3" t="s">
        <v>26</v>
      </c>
      <c r="E2468" s="3">
        <v>321.35</v>
      </c>
      <c r="F2468" s="3">
        <v>1.79</v>
      </c>
      <c r="G2468" s="3">
        <v>221.0</v>
      </c>
      <c r="H2468" s="3">
        <v>9329.0</v>
      </c>
      <c r="I2468" s="2"/>
      <c r="J2468" s="2"/>
    </row>
    <row r="2469">
      <c r="A2469" s="1" t="s">
        <v>3311</v>
      </c>
      <c r="B2469" s="3">
        <v>11.57</v>
      </c>
      <c r="C2469" s="3" t="s">
        <v>907</v>
      </c>
      <c r="D2469" s="3" t="s">
        <v>26</v>
      </c>
      <c r="E2469" s="3">
        <v>321.25</v>
      </c>
      <c r="F2469" s="3">
        <v>2.0</v>
      </c>
      <c r="G2469" s="3">
        <v>209.0</v>
      </c>
      <c r="H2469" s="3">
        <v>9323.0</v>
      </c>
      <c r="I2469" s="2"/>
      <c r="J2469" s="2"/>
    </row>
    <row r="2470">
      <c r="A2470" s="1" t="s">
        <v>3312</v>
      </c>
      <c r="B2470" s="3">
        <v>10.84</v>
      </c>
      <c r="C2470" s="3" t="s">
        <v>164</v>
      </c>
      <c r="D2470" s="3" t="s">
        <v>26</v>
      </c>
      <c r="E2470" s="3">
        <v>308.85</v>
      </c>
      <c r="F2470" s="3">
        <v>2.14</v>
      </c>
      <c r="G2470" s="3">
        <v>207.0</v>
      </c>
      <c r="H2470" s="3">
        <v>9317.0</v>
      </c>
      <c r="I2470" s="2"/>
      <c r="J2470" s="2"/>
    </row>
    <row r="2471">
      <c r="A2471" s="1" t="s">
        <v>3313</v>
      </c>
      <c r="B2471" s="3">
        <v>10.36</v>
      </c>
      <c r="C2471" s="3" t="s">
        <v>164</v>
      </c>
      <c r="D2471" s="3" t="s">
        <v>26</v>
      </c>
      <c r="E2471" s="3">
        <v>306.35</v>
      </c>
      <c r="F2471" s="3">
        <v>2.7</v>
      </c>
      <c r="G2471" s="3">
        <v>207.0</v>
      </c>
      <c r="H2471" s="3">
        <v>9315.0</v>
      </c>
      <c r="I2471" s="2"/>
      <c r="J2471" s="2"/>
    </row>
    <row r="2472">
      <c r="A2472" s="1" t="s">
        <v>3314</v>
      </c>
      <c r="B2472" s="3">
        <v>9.93</v>
      </c>
      <c r="C2472" s="3" t="s">
        <v>784</v>
      </c>
      <c r="D2472" s="3" t="s">
        <v>26</v>
      </c>
      <c r="E2472" s="3">
        <v>304.6</v>
      </c>
      <c r="F2472" s="3">
        <v>2.7</v>
      </c>
      <c r="G2472" s="3">
        <v>205.0</v>
      </c>
      <c r="H2472" s="3">
        <v>9313.0</v>
      </c>
      <c r="I2472" s="2"/>
      <c r="J2472" s="2"/>
    </row>
    <row r="2473">
      <c r="A2473" s="1" t="s">
        <v>3315</v>
      </c>
      <c r="B2473" s="3">
        <v>9.71</v>
      </c>
      <c r="C2473" s="3">
        <v>95.85</v>
      </c>
      <c r="D2473" s="3">
        <v>24.0</v>
      </c>
      <c r="E2473" s="3">
        <v>12.8</v>
      </c>
      <c r="F2473" s="3">
        <v>23.0</v>
      </c>
      <c r="G2473" s="3">
        <v>31.6</v>
      </c>
      <c r="H2473" s="3">
        <v>1.93</v>
      </c>
      <c r="I2473" s="3">
        <v>2.0</v>
      </c>
      <c r="J2473" s="3">
        <v>931.0</v>
      </c>
    </row>
    <row r="2474">
      <c r="A2474" s="1" t="s">
        <v>3316</v>
      </c>
      <c r="B2474" s="3">
        <v>10.48</v>
      </c>
      <c r="C2474" s="3">
        <v>89.25</v>
      </c>
      <c r="D2474" s="3" t="s">
        <v>1077</v>
      </c>
      <c r="E2474" s="3">
        <v>81.0</v>
      </c>
      <c r="F2474" s="3">
        <v>294.15</v>
      </c>
      <c r="G2474" s="3">
        <v>1.31</v>
      </c>
      <c r="H2474" s="3">
        <v>216.0</v>
      </c>
      <c r="I2474" s="3">
        <v>9319.0</v>
      </c>
      <c r="J2474" s="2"/>
    </row>
    <row r="2475">
      <c r="A2475" s="1" t="s">
        <v>3317</v>
      </c>
      <c r="B2475" s="3">
        <v>12.7</v>
      </c>
      <c r="C2475" s="3">
        <v>8.2</v>
      </c>
      <c r="D2475" s="3">
        <v>211.0</v>
      </c>
      <c r="E2475" s="3">
        <v>29.86</v>
      </c>
      <c r="F2475" s="3">
        <v>197.0</v>
      </c>
      <c r="G2475" s="3">
        <v>305.0</v>
      </c>
      <c r="H2475" s="3">
        <v>2.28</v>
      </c>
      <c r="I2475" s="3">
        <v>229.0</v>
      </c>
      <c r="J2475" s="3">
        <v>9318.0</v>
      </c>
    </row>
    <row r="2476">
      <c r="A2476" s="1" t="s">
        <v>3318</v>
      </c>
      <c r="B2476" s="3">
        <v>13.39</v>
      </c>
      <c r="C2476" s="3">
        <v>8.35</v>
      </c>
      <c r="D2476" s="3">
        <v>23.0</v>
      </c>
      <c r="E2476" s="3">
        <v>4.76</v>
      </c>
      <c r="F2476" s="3">
        <v>227.0</v>
      </c>
      <c r="G2476" s="3">
        <v>322.5</v>
      </c>
      <c r="H2476" s="3">
        <v>1.86</v>
      </c>
      <c r="I2476" s="3">
        <v>222.0</v>
      </c>
      <c r="J2476" s="3">
        <v>9319.0</v>
      </c>
    </row>
    <row r="2477">
      <c r="A2477" s="1" t="s">
        <v>3319</v>
      </c>
      <c r="B2477" s="3">
        <v>14.36</v>
      </c>
      <c r="C2477" s="3">
        <v>77.65</v>
      </c>
      <c r="D2477" s="3">
        <v>697.0</v>
      </c>
      <c r="E2477" s="3">
        <v>565.43</v>
      </c>
      <c r="F2477" s="3">
        <v>269.0</v>
      </c>
      <c r="G2477" s="3">
        <v>355.9</v>
      </c>
      <c r="H2477" s="3">
        <v>1.38</v>
      </c>
      <c r="I2477" s="3">
        <v>222.0</v>
      </c>
      <c r="J2477" s="3">
        <v>9317.0</v>
      </c>
    </row>
    <row r="2478">
      <c r="A2478" s="1" t="s">
        <v>3320</v>
      </c>
      <c r="B2478" s="3">
        <v>15.48</v>
      </c>
      <c r="C2478" s="3">
        <v>65.15</v>
      </c>
      <c r="D2478" s="3">
        <v>471.0</v>
      </c>
      <c r="E2478" s="3">
        <v>69.18</v>
      </c>
      <c r="F2478" s="3">
        <v>413.0</v>
      </c>
      <c r="G2478" s="3">
        <v>356.65</v>
      </c>
      <c r="H2478" s="3">
        <v>1.1</v>
      </c>
      <c r="I2478" s="3">
        <v>22.0</v>
      </c>
      <c r="J2478" s="3">
        <v>9316.0</v>
      </c>
    </row>
    <row r="2479">
      <c r="A2479" s="1" t="s">
        <v>3321</v>
      </c>
      <c r="B2479" s="3">
        <v>16.45</v>
      </c>
      <c r="C2479" s="3">
        <v>65.25</v>
      </c>
      <c r="D2479" s="3">
        <v>472.0</v>
      </c>
      <c r="E2479" s="3">
        <v>56.34</v>
      </c>
      <c r="F2479" s="3">
        <v>423.0</v>
      </c>
      <c r="G2479" s="3" t="s">
        <v>3322</v>
      </c>
      <c r="H2479" s="3">
        <v>213.0</v>
      </c>
      <c r="I2479" s="3">
        <v>931.0</v>
      </c>
      <c r="J2479" s="2"/>
    </row>
    <row r="2480">
      <c r="A2480" s="1" t="s">
        <v>3323</v>
      </c>
      <c r="B2480" s="3">
        <v>17.26</v>
      </c>
      <c r="C2480" s="3">
        <v>58.8</v>
      </c>
      <c r="D2480" s="3">
        <v>454.0</v>
      </c>
      <c r="E2480" s="3">
        <v>53.1</v>
      </c>
      <c r="F2480" s="3">
        <v>409.0</v>
      </c>
      <c r="G2480" s="3">
        <v>332.3</v>
      </c>
      <c r="H2480" s="3">
        <v>1.1</v>
      </c>
      <c r="I2480" s="3">
        <v>202.0</v>
      </c>
      <c r="J2480" s="3">
        <v>9306.0</v>
      </c>
    </row>
    <row r="2481">
      <c r="A2481" s="1" t="s">
        <v>3324</v>
      </c>
      <c r="B2481" s="3">
        <v>17.52</v>
      </c>
      <c r="C2481" s="3">
        <v>54.85</v>
      </c>
      <c r="D2481" s="3">
        <v>526.0</v>
      </c>
      <c r="E2481" s="3">
        <v>171.15</v>
      </c>
      <c r="F2481" s="3">
        <v>393.0</v>
      </c>
      <c r="G2481" s="3">
        <v>34.6</v>
      </c>
      <c r="H2481" s="3">
        <v>1.45</v>
      </c>
      <c r="I2481" s="3">
        <v>213.0</v>
      </c>
      <c r="J2481" s="3">
        <v>9304.0</v>
      </c>
    </row>
    <row r="2482">
      <c r="A2482" s="1" t="s">
        <v>3325</v>
      </c>
      <c r="B2482" s="3">
        <v>17.21</v>
      </c>
      <c r="C2482" s="3">
        <v>58.8</v>
      </c>
      <c r="D2482" s="3">
        <v>549.0</v>
      </c>
      <c r="E2482" s="3">
        <v>407.95</v>
      </c>
      <c r="F2482" s="3">
        <v>28.0</v>
      </c>
      <c r="G2482" s="3">
        <v>332.3</v>
      </c>
      <c r="H2482" s="3">
        <v>1.93</v>
      </c>
      <c r="I2482" s="3">
        <v>231.0</v>
      </c>
      <c r="J2482" s="3">
        <v>9302.0</v>
      </c>
    </row>
    <row r="2483">
      <c r="A2483" s="1" t="s">
        <v>3326</v>
      </c>
      <c r="B2483" s="3">
        <v>16.26</v>
      </c>
      <c r="C2483" s="3">
        <v>65.25</v>
      </c>
      <c r="D2483" s="3">
        <v>18.0</v>
      </c>
      <c r="E2483" s="3">
        <v>5.96</v>
      </c>
      <c r="F2483" s="3">
        <v>177.0</v>
      </c>
      <c r="G2483" s="3">
        <v>335.4</v>
      </c>
      <c r="H2483" s="3">
        <v>1.86</v>
      </c>
      <c r="I2483" s="3">
        <v>249.0</v>
      </c>
      <c r="J2483" s="3">
        <v>9302.0</v>
      </c>
    </row>
    <row r="2484">
      <c r="A2484" s="1" t="s">
        <v>3327</v>
      </c>
      <c r="B2484" s="3">
        <v>15.9</v>
      </c>
      <c r="C2484" s="3">
        <v>7.0</v>
      </c>
      <c r="D2484" s="3">
        <v>252.0</v>
      </c>
      <c r="E2484" s="3">
        <v>423.88</v>
      </c>
      <c r="F2484" s="3">
        <v>116.0</v>
      </c>
      <c r="G2484" s="3" t="s">
        <v>3328</v>
      </c>
      <c r="H2484" s="3">
        <v>276.0</v>
      </c>
      <c r="I2484" s="3">
        <v>9302.0</v>
      </c>
      <c r="J2484" s="2"/>
    </row>
    <row r="2485">
      <c r="A2485" s="1" t="s">
        <v>3329</v>
      </c>
      <c r="B2485" s="3">
        <v>15.79</v>
      </c>
      <c r="C2485" s="3">
        <v>67.55</v>
      </c>
      <c r="D2485" s="3">
        <v>51.0</v>
      </c>
      <c r="E2485" s="3">
        <v>65.1</v>
      </c>
      <c r="F2485" s="3">
        <v>43.0</v>
      </c>
      <c r="G2485" s="3" t="s">
        <v>3330</v>
      </c>
      <c r="H2485" s="3">
        <v>284.0</v>
      </c>
      <c r="I2485" s="3">
        <v>9307.0</v>
      </c>
      <c r="J2485" s="2"/>
    </row>
    <row r="2486">
      <c r="A2486" s="1" t="s">
        <v>3331</v>
      </c>
      <c r="B2486" s="3">
        <v>14.2</v>
      </c>
      <c r="C2486" s="3" t="s">
        <v>1407</v>
      </c>
      <c r="D2486" s="3" t="s">
        <v>26</v>
      </c>
      <c r="E2486" s="3">
        <v>333.85</v>
      </c>
      <c r="F2486" s="3">
        <v>1.1</v>
      </c>
      <c r="G2486" s="3">
        <v>263.0</v>
      </c>
      <c r="H2486" s="3">
        <v>9319.0</v>
      </c>
      <c r="I2486" s="2"/>
      <c r="J2486" s="2"/>
    </row>
    <row r="2487">
      <c r="A2487" s="1" t="s">
        <v>3332</v>
      </c>
      <c r="B2487" s="3">
        <v>12.68</v>
      </c>
      <c r="C2487" s="3" t="s">
        <v>3073</v>
      </c>
      <c r="D2487" s="3" t="s">
        <v>26</v>
      </c>
      <c r="E2487" s="3">
        <v>319.9</v>
      </c>
      <c r="F2487" s="3">
        <v>1.45</v>
      </c>
      <c r="G2487" s="3">
        <v>192.0</v>
      </c>
      <c r="H2487" s="3">
        <v>9327.0</v>
      </c>
      <c r="I2487" s="2"/>
      <c r="J2487" s="2"/>
    </row>
    <row r="2488">
      <c r="A2488" s="1" t="s">
        <v>3333</v>
      </c>
      <c r="B2488" s="3">
        <v>11.67</v>
      </c>
      <c r="C2488" s="3" t="s">
        <v>997</v>
      </c>
      <c r="D2488" s="3" t="s">
        <v>26</v>
      </c>
      <c r="E2488" s="3">
        <v>323.95</v>
      </c>
      <c r="F2488" s="3">
        <v>1.24</v>
      </c>
      <c r="G2488" s="3">
        <v>157.0</v>
      </c>
      <c r="H2488" s="3">
        <v>9337.0</v>
      </c>
      <c r="I2488" s="2"/>
      <c r="J2488" s="2"/>
    </row>
    <row r="2489">
      <c r="A2489" s="1" t="s">
        <v>3334</v>
      </c>
      <c r="B2489" s="3">
        <v>10.99</v>
      </c>
      <c r="C2489" s="3" t="s">
        <v>909</v>
      </c>
      <c r="D2489" s="3" t="s">
        <v>26</v>
      </c>
      <c r="E2489" s="3">
        <v>315.65</v>
      </c>
      <c r="F2489" s="3">
        <v>1.24</v>
      </c>
      <c r="G2489" s="3">
        <v>148.0</v>
      </c>
      <c r="H2489" s="3">
        <v>9337.0</v>
      </c>
      <c r="I2489" s="2"/>
      <c r="J2489" s="2"/>
    </row>
    <row r="2490">
      <c r="A2490" s="1" t="s">
        <v>3335</v>
      </c>
      <c r="B2490" s="3">
        <v>10.1</v>
      </c>
      <c r="C2490" s="3" t="s">
        <v>795</v>
      </c>
      <c r="D2490" s="3" t="s">
        <v>26</v>
      </c>
      <c r="E2490" s="3">
        <v>304.6</v>
      </c>
      <c r="F2490" s="3">
        <v>1.1</v>
      </c>
      <c r="G2490" s="3">
        <v>185.0</v>
      </c>
      <c r="H2490" s="3">
        <v>9336.0</v>
      </c>
      <c r="I2490" s="2"/>
      <c r="J2490" s="2"/>
    </row>
    <row r="2491">
      <c r="A2491" s="1" t="s">
        <v>3336</v>
      </c>
      <c r="B2491" s="3">
        <v>9.49</v>
      </c>
      <c r="C2491" s="3" t="s">
        <v>755</v>
      </c>
      <c r="D2491" s="3" t="s">
        <v>26</v>
      </c>
      <c r="E2491" s="3">
        <v>301.1</v>
      </c>
      <c r="F2491" s="3">
        <v>1.38</v>
      </c>
      <c r="G2491" s="3">
        <v>21.0</v>
      </c>
      <c r="H2491" s="3">
        <v>9337.0</v>
      </c>
      <c r="I2491" s="2"/>
      <c r="J2491" s="2"/>
    </row>
    <row r="2492">
      <c r="A2492" s="1" t="s">
        <v>3337</v>
      </c>
      <c r="B2492" s="3">
        <v>8.86</v>
      </c>
      <c r="C2492" s="3" t="s">
        <v>144</v>
      </c>
      <c r="D2492" s="3" t="s">
        <v>26</v>
      </c>
      <c r="E2492" s="3">
        <v>297.55</v>
      </c>
      <c r="F2492" s="3">
        <v>1.17</v>
      </c>
      <c r="G2492" s="3">
        <v>216.0</v>
      </c>
      <c r="H2492" s="3">
        <v>9335.0</v>
      </c>
      <c r="I2492" s="2"/>
      <c r="J2492" s="2"/>
    </row>
    <row r="2493">
      <c r="A2493" s="1" t="s">
        <v>3338</v>
      </c>
      <c r="B2493" s="3">
        <v>9.35</v>
      </c>
      <c r="C2493" s="3" t="s">
        <v>144</v>
      </c>
      <c r="D2493" s="3" t="s">
        <v>26</v>
      </c>
      <c r="E2493" s="3" t="s">
        <v>3339</v>
      </c>
      <c r="F2493" s="3">
        <v>22.0</v>
      </c>
      <c r="G2493" s="3">
        <v>9335.0</v>
      </c>
      <c r="H2493" s="2"/>
      <c r="I2493" s="2"/>
      <c r="J2493" s="2"/>
    </row>
    <row r="2494">
      <c r="A2494" s="1" t="s">
        <v>3340</v>
      </c>
      <c r="B2494" s="3">
        <v>9.56</v>
      </c>
      <c r="C2494" s="3" t="s">
        <v>755</v>
      </c>
      <c r="D2494" s="3" t="s">
        <v>26</v>
      </c>
      <c r="E2494" s="3" t="s">
        <v>3341</v>
      </c>
      <c r="F2494" s="3">
        <v>21.0</v>
      </c>
      <c r="G2494" s="3">
        <v>9334.0</v>
      </c>
      <c r="H2494" s="2"/>
      <c r="I2494" s="2"/>
      <c r="J2494" s="2"/>
    </row>
    <row r="2495">
      <c r="A2495" s="1" t="s">
        <v>3342</v>
      </c>
      <c r="B2495" s="3">
        <v>9.33</v>
      </c>
      <c r="C2495" s="3" t="s">
        <v>144</v>
      </c>
      <c r="D2495" s="3" t="s">
        <v>26</v>
      </c>
      <c r="E2495" s="3" t="s">
        <v>3343</v>
      </c>
      <c r="F2495" s="3">
        <v>144.0</v>
      </c>
      <c r="G2495" s="3">
        <v>9334.0</v>
      </c>
      <c r="H2495" s="2"/>
      <c r="I2495" s="2"/>
      <c r="J2495" s="2"/>
    </row>
    <row r="2496">
      <c r="A2496" s="1" t="s">
        <v>3344</v>
      </c>
      <c r="B2496" s="3">
        <v>8.54</v>
      </c>
      <c r="C2496" s="3" t="s">
        <v>144</v>
      </c>
      <c r="D2496" s="3" t="s">
        <v>26</v>
      </c>
      <c r="E2496" s="3" t="s">
        <v>3345</v>
      </c>
      <c r="F2496" s="3">
        <v>132.0</v>
      </c>
      <c r="G2496" s="3">
        <v>9337.0</v>
      </c>
      <c r="H2496" s="2"/>
      <c r="I2496" s="2"/>
      <c r="J2496" s="2"/>
    </row>
    <row r="2497">
      <c r="A2497" s="1" t="s">
        <v>3346</v>
      </c>
      <c r="B2497" s="3">
        <v>7.91</v>
      </c>
      <c r="C2497" s="3">
        <v>99.4</v>
      </c>
      <c r="D2497" s="3">
        <v>36.0</v>
      </c>
      <c r="E2497" s="3">
        <v>79.96</v>
      </c>
      <c r="F2497" s="3">
        <v>29.0</v>
      </c>
      <c r="G2497" s="3" t="s">
        <v>3347</v>
      </c>
      <c r="H2497" s="3">
        <v>129.0</v>
      </c>
      <c r="I2497" s="3">
        <v>934.0</v>
      </c>
      <c r="J2497" s="2"/>
    </row>
    <row r="2498">
      <c r="A2498" s="1" t="s">
        <v>3348</v>
      </c>
      <c r="B2498" s="3">
        <v>9.42</v>
      </c>
      <c r="C2498" s="3">
        <v>95.85</v>
      </c>
      <c r="D2498" s="3">
        <v>155.0</v>
      </c>
      <c r="E2498" s="3">
        <v>101.23</v>
      </c>
      <c r="F2498" s="3">
        <v>126.0</v>
      </c>
      <c r="G2498" s="3" t="s">
        <v>3349</v>
      </c>
      <c r="H2498" s="3">
        <v>14.0</v>
      </c>
      <c r="I2498" s="3">
        <v>9347.0</v>
      </c>
      <c r="J2498" s="2"/>
    </row>
    <row r="2499">
      <c r="A2499" s="1" t="s">
        <v>3350</v>
      </c>
      <c r="B2499" s="3">
        <v>11.86</v>
      </c>
      <c r="C2499" s="3">
        <v>92.55</v>
      </c>
      <c r="D2499" s="3">
        <v>212.0</v>
      </c>
      <c r="E2499" s="3">
        <v>27.48</v>
      </c>
      <c r="F2499" s="3">
        <v>199.0</v>
      </c>
      <c r="G2499" s="3" t="s">
        <v>3351</v>
      </c>
      <c r="H2499" s="3">
        <v>136.0</v>
      </c>
      <c r="I2499" s="3">
        <v>9348.0</v>
      </c>
      <c r="J2499" s="2"/>
    </row>
    <row r="2500">
      <c r="A2500" s="1" t="s">
        <v>3352</v>
      </c>
      <c r="B2500" s="3">
        <v>13.24</v>
      </c>
      <c r="C2500" s="3">
        <v>83.25</v>
      </c>
      <c r="D2500" s="3">
        <v>348.0</v>
      </c>
      <c r="E2500" s="3">
        <v>7.88</v>
      </c>
      <c r="F2500" s="3">
        <v>303.0</v>
      </c>
      <c r="G2500" s="3" t="s">
        <v>3353</v>
      </c>
      <c r="H2500" s="3">
        <v>126.0</v>
      </c>
      <c r="I2500" s="3">
        <v>935.0</v>
      </c>
      <c r="J2500" s="2"/>
    </row>
    <row r="2501">
      <c r="A2501" s="1" t="s">
        <v>3354</v>
      </c>
      <c r="B2501" s="3">
        <v>15.21</v>
      </c>
      <c r="C2501" s="3">
        <v>67.45</v>
      </c>
      <c r="D2501" s="3">
        <v>499.0</v>
      </c>
      <c r="E2501" s="3">
        <v>147.25</v>
      </c>
      <c r="F2501" s="3">
        <v>387.0</v>
      </c>
      <c r="G2501" s="3">
        <v>303.25</v>
      </c>
      <c r="H2501" s="3">
        <v>1.1</v>
      </c>
      <c r="I2501" s="3">
        <v>138.0</v>
      </c>
      <c r="J2501" s="3">
        <v>9351.0</v>
      </c>
    </row>
    <row r="2502">
      <c r="A2502" s="1" t="s">
        <v>3355</v>
      </c>
      <c r="B2502" s="3">
        <v>16.49</v>
      </c>
      <c r="C2502" s="3">
        <v>56.6</v>
      </c>
      <c r="D2502" s="3">
        <v>667.0</v>
      </c>
      <c r="E2502" s="3">
        <v>31.7</v>
      </c>
      <c r="F2502" s="3">
        <v>406.0</v>
      </c>
      <c r="G2502" s="3">
        <v>314.85</v>
      </c>
      <c r="H2502" s="3">
        <v>1.66</v>
      </c>
      <c r="I2502" s="3">
        <v>143.0</v>
      </c>
      <c r="J2502" s="3">
        <v>9348.0</v>
      </c>
    </row>
    <row r="2503">
      <c r="A2503" s="1" t="s">
        <v>3356</v>
      </c>
      <c r="B2503" s="3">
        <v>17.39</v>
      </c>
      <c r="C2503" s="3">
        <v>52.75</v>
      </c>
      <c r="D2503" s="3">
        <v>837.0</v>
      </c>
      <c r="E2503" s="3">
        <v>622.11</v>
      </c>
      <c r="F2503" s="3">
        <v>294.0</v>
      </c>
      <c r="G2503" s="3">
        <v>333.25</v>
      </c>
      <c r="H2503" s="3">
        <v>2.7</v>
      </c>
      <c r="I2503" s="3">
        <v>155.0</v>
      </c>
      <c r="J2503" s="3">
        <v>9343.0</v>
      </c>
    </row>
    <row r="2504">
      <c r="A2504" s="1" t="s">
        <v>3357</v>
      </c>
      <c r="B2504" s="3">
        <v>17.69</v>
      </c>
      <c r="C2504" s="3">
        <v>49.15</v>
      </c>
      <c r="D2504" s="3">
        <v>579.0</v>
      </c>
      <c r="E2504" s="3">
        <v>165.55</v>
      </c>
      <c r="F2504" s="3">
        <v>438.0</v>
      </c>
      <c r="G2504" s="3">
        <v>321.45</v>
      </c>
      <c r="H2504" s="3">
        <v>2.55</v>
      </c>
      <c r="I2504" s="3">
        <v>166.0</v>
      </c>
      <c r="J2504" s="3">
        <v>9338.0</v>
      </c>
    </row>
    <row r="2505">
      <c r="A2505" s="1" t="s">
        <v>3358</v>
      </c>
      <c r="B2505" s="3">
        <v>18.39</v>
      </c>
      <c r="C2505" s="3">
        <v>45.85</v>
      </c>
      <c r="D2505" s="3">
        <v>813.0</v>
      </c>
      <c r="E2505" s="3">
        <v>855.31</v>
      </c>
      <c r="F2505" s="3">
        <v>146.0</v>
      </c>
      <c r="G2505" s="3">
        <v>326.3</v>
      </c>
      <c r="H2505" s="3">
        <v>2.83</v>
      </c>
      <c r="I2505" s="3">
        <v>169.0</v>
      </c>
      <c r="J2505" s="3">
        <v>9334.0</v>
      </c>
    </row>
    <row r="2506">
      <c r="A2506" s="1" t="s">
        <v>3359</v>
      </c>
      <c r="B2506" s="3">
        <v>18.51</v>
      </c>
      <c r="C2506" s="3">
        <v>44.2</v>
      </c>
      <c r="D2506" s="3">
        <v>656.0</v>
      </c>
      <c r="E2506" s="3">
        <v>75.66</v>
      </c>
      <c r="F2506" s="3">
        <v>159.0</v>
      </c>
      <c r="G2506" s="3">
        <v>333.5</v>
      </c>
      <c r="H2506" s="3">
        <v>2.76</v>
      </c>
      <c r="I2506" s="3">
        <v>176.0</v>
      </c>
      <c r="J2506" s="3">
        <v>9328.0</v>
      </c>
    </row>
    <row r="2507">
      <c r="A2507" s="1" t="s">
        <v>3360</v>
      </c>
      <c r="B2507" s="3">
        <v>18.55</v>
      </c>
      <c r="C2507" s="3">
        <v>44.2</v>
      </c>
      <c r="D2507" s="3">
        <v>432.0</v>
      </c>
      <c r="E2507" s="3">
        <v>479.77</v>
      </c>
      <c r="F2507" s="3">
        <v>189.0</v>
      </c>
      <c r="G2507" s="3">
        <v>316.5</v>
      </c>
      <c r="H2507" s="3">
        <v>2.69</v>
      </c>
      <c r="I2507" s="3">
        <v>18.0</v>
      </c>
      <c r="J2507" s="3">
        <v>9323.0</v>
      </c>
    </row>
    <row r="2508">
      <c r="A2508" s="1" t="s">
        <v>3361</v>
      </c>
      <c r="B2508" s="3">
        <v>18.26</v>
      </c>
      <c r="C2508" s="3">
        <v>42.6</v>
      </c>
      <c r="D2508" s="3">
        <v>289.0</v>
      </c>
      <c r="E2508" s="3">
        <v>633.39</v>
      </c>
      <c r="F2508" s="3">
        <v>84.0</v>
      </c>
      <c r="G2508" s="3">
        <v>311.55</v>
      </c>
      <c r="H2508" s="3">
        <v>2.62</v>
      </c>
      <c r="I2508" s="3">
        <v>181.0</v>
      </c>
      <c r="J2508" s="3">
        <v>9323.0</v>
      </c>
    </row>
    <row r="2509">
      <c r="A2509" s="1" t="s">
        <v>3362</v>
      </c>
      <c r="B2509" s="3">
        <v>17.57</v>
      </c>
      <c r="C2509" s="3">
        <v>44.5</v>
      </c>
      <c r="D2509" s="3">
        <v>61.0</v>
      </c>
      <c r="E2509" s="3">
        <v>119.1</v>
      </c>
      <c r="F2509" s="3">
        <v>46.0</v>
      </c>
      <c r="G2509" s="3">
        <v>337.5</v>
      </c>
      <c r="H2509" s="3">
        <v>1.86</v>
      </c>
      <c r="I2509" s="3">
        <v>184.0</v>
      </c>
      <c r="J2509" s="3">
        <v>9328.0</v>
      </c>
    </row>
    <row r="2510">
      <c r="A2510" s="1" t="s">
        <v>3363</v>
      </c>
      <c r="B2510" s="3">
        <v>15.69</v>
      </c>
      <c r="C2510" s="3" t="s">
        <v>2292</v>
      </c>
      <c r="D2510" s="3" t="s">
        <v>26</v>
      </c>
      <c r="E2510" s="3">
        <v>311.75</v>
      </c>
      <c r="F2510" s="3">
        <v>1.24</v>
      </c>
      <c r="G2510" s="3">
        <v>148.0</v>
      </c>
      <c r="H2510" s="3">
        <v>9331.0</v>
      </c>
      <c r="I2510" s="2"/>
      <c r="J2510" s="2"/>
    </row>
    <row r="2511">
      <c r="A2511" s="1" t="s">
        <v>3364</v>
      </c>
      <c r="B2511" s="3">
        <v>14.38</v>
      </c>
      <c r="C2511" s="3" t="s">
        <v>534</v>
      </c>
      <c r="D2511" s="3" t="s">
        <v>26</v>
      </c>
      <c r="E2511" s="3">
        <v>297.5</v>
      </c>
      <c r="F2511" s="3">
        <v>1.1</v>
      </c>
      <c r="G2511" s="3">
        <v>146.0</v>
      </c>
      <c r="H2511" s="3">
        <v>9337.0</v>
      </c>
      <c r="I2511" s="2"/>
      <c r="J2511" s="2"/>
    </row>
    <row r="2512">
      <c r="A2512" s="1" t="s">
        <v>3365</v>
      </c>
      <c r="B2512" s="3">
        <v>12.67</v>
      </c>
      <c r="C2512" s="3" t="s">
        <v>3011</v>
      </c>
      <c r="D2512" s="3" t="s">
        <v>26</v>
      </c>
      <c r="E2512" s="3">
        <v>299.0</v>
      </c>
      <c r="F2512" s="3">
        <v>1.31</v>
      </c>
      <c r="G2512" s="3">
        <v>148.0</v>
      </c>
      <c r="H2512" s="3">
        <v>9344.0</v>
      </c>
      <c r="I2512" s="2"/>
      <c r="J2512" s="2"/>
    </row>
    <row r="2513">
      <c r="A2513" s="1" t="s">
        <v>3366</v>
      </c>
      <c r="B2513" s="3">
        <v>11.49</v>
      </c>
      <c r="C2513" s="3" t="s">
        <v>3271</v>
      </c>
      <c r="D2513" s="3" t="s">
        <v>26</v>
      </c>
      <c r="E2513" s="3">
        <v>301.1</v>
      </c>
      <c r="F2513" s="3">
        <v>1.45</v>
      </c>
      <c r="G2513" s="3">
        <v>148.0</v>
      </c>
      <c r="H2513" s="3">
        <v>9347.0</v>
      </c>
      <c r="I2513" s="2"/>
      <c r="J2513" s="2"/>
    </row>
    <row r="2514">
      <c r="A2514" s="1" t="s">
        <v>3367</v>
      </c>
      <c r="B2514" s="3">
        <v>10.67</v>
      </c>
      <c r="C2514" s="3" t="s">
        <v>1119</v>
      </c>
      <c r="D2514" s="3" t="s">
        <v>26</v>
      </c>
      <c r="E2514" s="3">
        <v>294.55</v>
      </c>
      <c r="F2514" s="3">
        <v>1.38</v>
      </c>
      <c r="G2514" s="3">
        <v>153.0</v>
      </c>
      <c r="H2514" s="3">
        <v>9346.0</v>
      </c>
      <c r="I2514" s="2"/>
      <c r="J2514" s="2"/>
    </row>
    <row r="2515">
      <c r="A2515" s="1" t="s">
        <v>3368</v>
      </c>
      <c r="B2515" s="3">
        <v>10.55</v>
      </c>
      <c r="C2515" s="3" t="s">
        <v>1119</v>
      </c>
      <c r="D2515" s="3" t="s">
        <v>26</v>
      </c>
      <c r="E2515" s="3">
        <v>306.15</v>
      </c>
      <c r="F2515" s="3">
        <v>1.24</v>
      </c>
      <c r="G2515" s="3">
        <v>138.0</v>
      </c>
      <c r="H2515" s="3">
        <v>9345.0</v>
      </c>
      <c r="I2515" s="2"/>
      <c r="J2515" s="2"/>
    </row>
    <row r="2516">
      <c r="A2516" s="1" t="s">
        <v>3369</v>
      </c>
      <c r="B2516" s="3">
        <v>9.37</v>
      </c>
      <c r="C2516" s="3" t="s">
        <v>889</v>
      </c>
      <c r="D2516" s="3" t="s">
        <v>26</v>
      </c>
      <c r="E2516" s="3">
        <v>287.1</v>
      </c>
      <c r="F2516" s="3">
        <v>1.45</v>
      </c>
      <c r="G2516" s="3">
        <v>113.0</v>
      </c>
      <c r="H2516" s="3">
        <v>9345.0</v>
      </c>
      <c r="I2516" s="2"/>
      <c r="J2516" s="2"/>
    </row>
    <row r="2517">
      <c r="A2517" s="1" t="s">
        <v>3370</v>
      </c>
      <c r="B2517" s="3">
        <v>8.33</v>
      </c>
      <c r="C2517" s="3" t="s">
        <v>758</v>
      </c>
      <c r="D2517" s="3" t="s">
        <v>26</v>
      </c>
      <c r="E2517" s="3">
        <v>287.6</v>
      </c>
      <c r="F2517" s="3">
        <v>1.72</v>
      </c>
      <c r="G2517" s="3">
        <v>99.0</v>
      </c>
      <c r="H2517" s="3">
        <v>9341.0</v>
      </c>
      <c r="I2517" s="2"/>
      <c r="J2517" s="2"/>
    </row>
    <row r="2518">
      <c r="A2518" s="1" t="s">
        <v>3371</v>
      </c>
      <c r="B2518" s="3">
        <v>8.22</v>
      </c>
      <c r="C2518" s="3" t="s">
        <v>758</v>
      </c>
      <c r="D2518" s="3" t="s">
        <v>26</v>
      </c>
      <c r="E2518" s="3">
        <v>295.5</v>
      </c>
      <c r="F2518" s="3">
        <v>1.72</v>
      </c>
      <c r="G2518" s="3">
        <v>99.0</v>
      </c>
      <c r="H2518" s="3">
        <v>9341.0</v>
      </c>
      <c r="I2518" s="2"/>
      <c r="J2518" s="2"/>
    </row>
    <row r="2519">
      <c r="A2519" s="1" t="s">
        <v>3372</v>
      </c>
      <c r="B2519" s="3">
        <v>8.1</v>
      </c>
      <c r="C2519" s="3" t="s">
        <v>758</v>
      </c>
      <c r="D2519" s="3" t="s">
        <v>26</v>
      </c>
      <c r="E2519" s="3">
        <v>298.4</v>
      </c>
      <c r="F2519" s="3">
        <v>1.52</v>
      </c>
      <c r="G2519" s="3">
        <v>107.0</v>
      </c>
      <c r="H2519" s="3">
        <v>9343.0</v>
      </c>
      <c r="I2519" s="2"/>
      <c r="J2519" s="2"/>
    </row>
    <row r="2520">
      <c r="A2520" s="1" t="s">
        <v>3373</v>
      </c>
      <c r="B2520" s="3">
        <v>7.97</v>
      </c>
      <c r="C2520" s="3" t="s">
        <v>758</v>
      </c>
      <c r="D2520" s="3" t="s">
        <v>26</v>
      </c>
      <c r="E2520" s="3">
        <v>303.65</v>
      </c>
      <c r="F2520" s="3">
        <v>1.45</v>
      </c>
      <c r="G2520" s="3">
        <v>124.0</v>
      </c>
      <c r="H2520" s="3">
        <v>9347.0</v>
      </c>
      <c r="I2520" s="2"/>
      <c r="J2520" s="2"/>
    </row>
    <row r="2521">
      <c r="A2521" s="1" t="s">
        <v>3374</v>
      </c>
      <c r="B2521" s="3">
        <v>7.64</v>
      </c>
      <c r="C2521" s="3">
        <v>92.4</v>
      </c>
      <c r="D2521" s="3" t="s">
        <v>293</v>
      </c>
      <c r="E2521" s="3">
        <v>11.0</v>
      </c>
      <c r="F2521" s="3">
        <v>297.45</v>
      </c>
      <c r="G2521" s="3">
        <v>1.72</v>
      </c>
      <c r="H2521" s="3">
        <v>116.0</v>
      </c>
      <c r="I2521" s="3">
        <v>9352.0</v>
      </c>
      <c r="J2521" s="2"/>
    </row>
    <row r="2522">
      <c r="A2522" s="1" t="s">
        <v>3375</v>
      </c>
      <c r="B2522" s="3">
        <v>8.7</v>
      </c>
      <c r="C2522" s="3">
        <v>95.85</v>
      </c>
      <c r="D2522" s="3" t="s">
        <v>1560</v>
      </c>
      <c r="E2522" s="3">
        <v>69.0</v>
      </c>
      <c r="F2522" s="3">
        <v>309.45</v>
      </c>
      <c r="G2522" s="3">
        <v>1.3</v>
      </c>
      <c r="H2522" s="3">
        <v>114.0</v>
      </c>
      <c r="I2522" s="3">
        <v>9356.0</v>
      </c>
      <c r="J2522" s="2"/>
    </row>
    <row r="2523">
      <c r="A2523" s="1" t="s">
        <v>3376</v>
      </c>
      <c r="B2523" s="3">
        <v>11.46</v>
      </c>
      <c r="C2523" s="3">
        <v>86.15</v>
      </c>
      <c r="D2523" s="3">
        <v>451.0</v>
      </c>
      <c r="E2523" s="3">
        <v>699.7</v>
      </c>
      <c r="F2523" s="3">
        <v>117.0</v>
      </c>
      <c r="G2523" s="3">
        <v>321.5</v>
      </c>
      <c r="H2523" s="3">
        <v>1.45</v>
      </c>
      <c r="I2523" s="3">
        <v>109.0</v>
      </c>
      <c r="J2523" s="3">
        <v>9361.0</v>
      </c>
    </row>
    <row r="2524">
      <c r="A2524" s="1" t="s">
        <v>3377</v>
      </c>
      <c r="B2524" s="3">
        <v>12.94</v>
      </c>
      <c r="C2524" s="3">
        <v>83.25</v>
      </c>
      <c r="D2524" s="3">
        <v>343.0</v>
      </c>
      <c r="E2524" s="3">
        <v>62.62</v>
      </c>
      <c r="F2524" s="3">
        <v>303.0</v>
      </c>
      <c r="G2524" s="3">
        <v>318.15</v>
      </c>
      <c r="H2524" s="3">
        <v>2.41</v>
      </c>
      <c r="I2524" s="3">
        <v>123.0</v>
      </c>
      <c r="J2524" s="3">
        <v>9362.0</v>
      </c>
    </row>
    <row r="2525">
      <c r="A2525" s="1" t="s">
        <v>3378</v>
      </c>
      <c r="B2525" s="3">
        <v>14.69</v>
      </c>
      <c r="C2525" s="3">
        <v>72.4</v>
      </c>
      <c r="D2525" s="3">
        <v>71.0</v>
      </c>
      <c r="E2525" s="3">
        <v>581.3</v>
      </c>
      <c r="F2525" s="3">
        <v>266.0</v>
      </c>
      <c r="G2525" s="3">
        <v>311.95</v>
      </c>
      <c r="H2525" s="3">
        <v>2.97</v>
      </c>
      <c r="I2525" s="3">
        <v>136.0</v>
      </c>
      <c r="J2525" s="3">
        <v>9364.0</v>
      </c>
    </row>
    <row r="2526">
      <c r="A2526" s="1" t="s">
        <v>3379</v>
      </c>
      <c r="B2526" s="3">
        <v>15.82</v>
      </c>
      <c r="C2526" s="3">
        <v>65.15</v>
      </c>
      <c r="D2526" s="3" t="s">
        <v>1707</v>
      </c>
      <c r="E2526" s="3">
        <v>109.0</v>
      </c>
      <c r="F2526" s="3">
        <v>336.35</v>
      </c>
      <c r="G2526" s="3">
        <v>3.45</v>
      </c>
      <c r="H2526" s="3">
        <v>162.0</v>
      </c>
      <c r="I2526" s="3">
        <v>9364.0</v>
      </c>
      <c r="J2526" s="2"/>
    </row>
    <row r="2527">
      <c r="A2527" s="1" t="s">
        <v>3380</v>
      </c>
      <c r="B2527" s="3">
        <v>16.82</v>
      </c>
      <c r="C2527" s="3">
        <v>58.7</v>
      </c>
      <c r="D2527" s="3">
        <v>481.0</v>
      </c>
      <c r="E2527" s="3">
        <v>6.51</v>
      </c>
      <c r="F2527" s="3">
        <v>428.0</v>
      </c>
      <c r="G2527" s="3">
        <v>336.35</v>
      </c>
      <c r="H2527" s="3">
        <v>3.79</v>
      </c>
      <c r="I2527" s="3">
        <v>188.0</v>
      </c>
      <c r="J2527" s="3">
        <v>9361.0</v>
      </c>
    </row>
    <row r="2528">
      <c r="A2528" s="1" t="s">
        <v>3381</v>
      </c>
      <c r="B2528" s="3">
        <v>17.25</v>
      </c>
      <c r="C2528" s="3">
        <v>56.75</v>
      </c>
      <c r="D2528" s="3">
        <v>589.0</v>
      </c>
      <c r="E2528" s="3">
        <v>176.7</v>
      </c>
      <c r="F2528" s="3">
        <v>438.0</v>
      </c>
      <c r="G2528" s="3">
        <v>34.8</v>
      </c>
      <c r="H2528" s="3">
        <v>3.79</v>
      </c>
      <c r="I2528" s="3">
        <v>211.0</v>
      </c>
      <c r="J2528" s="3">
        <v>9361.0</v>
      </c>
    </row>
    <row r="2529">
      <c r="A2529" s="1" t="s">
        <v>3382</v>
      </c>
      <c r="B2529" s="3">
        <v>17.38</v>
      </c>
      <c r="C2529" s="3">
        <v>54.7</v>
      </c>
      <c r="D2529" s="3">
        <v>628.0</v>
      </c>
      <c r="E2529" s="3">
        <v>336.8</v>
      </c>
      <c r="F2529" s="3">
        <v>365.0</v>
      </c>
      <c r="G2529" s="3">
        <v>337.5</v>
      </c>
      <c r="H2529" s="3">
        <v>4.7</v>
      </c>
      <c r="I2529" s="3">
        <v>207.0</v>
      </c>
      <c r="J2529" s="3">
        <v>9363.0</v>
      </c>
    </row>
    <row r="2530">
      <c r="A2530" s="1" t="s">
        <v>3383</v>
      </c>
      <c r="B2530" s="3">
        <v>17.88</v>
      </c>
      <c r="C2530" s="3">
        <v>51.0</v>
      </c>
      <c r="D2530" s="3">
        <v>584.0</v>
      </c>
      <c r="E2530" s="3">
        <v>494.93</v>
      </c>
      <c r="F2530" s="3">
        <v>255.0</v>
      </c>
      <c r="G2530" s="3">
        <v>331.9</v>
      </c>
      <c r="H2530" s="3">
        <v>4.34</v>
      </c>
      <c r="I2530" s="3">
        <v>193.0</v>
      </c>
      <c r="J2530" s="3">
        <v>936.0</v>
      </c>
    </row>
    <row r="2531">
      <c r="A2531" s="1" t="s">
        <v>3384</v>
      </c>
      <c r="B2531" s="3">
        <v>17.31</v>
      </c>
      <c r="C2531" s="3">
        <v>49.5</v>
      </c>
      <c r="D2531" s="3">
        <v>261.0</v>
      </c>
      <c r="E2531" s="3">
        <v>58.92</v>
      </c>
      <c r="F2531" s="3">
        <v>231.0</v>
      </c>
      <c r="G2531" s="3">
        <v>344.3</v>
      </c>
      <c r="H2531" s="3">
        <v>4.62</v>
      </c>
      <c r="I2531" s="3">
        <v>194.0</v>
      </c>
      <c r="J2531" s="3">
        <v>9359.0</v>
      </c>
    </row>
    <row r="2532">
      <c r="A2532" s="1" t="s">
        <v>3385</v>
      </c>
      <c r="B2532" s="3">
        <v>16.39</v>
      </c>
      <c r="C2532" s="3">
        <v>54.45</v>
      </c>
      <c r="D2532" s="3">
        <v>284.0</v>
      </c>
      <c r="E2532" s="3">
        <v>597.33</v>
      </c>
      <c r="F2532" s="3">
        <v>89.0</v>
      </c>
      <c r="G2532" s="3">
        <v>322.6</v>
      </c>
      <c r="H2532" s="3">
        <v>4.76</v>
      </c>
      <c r="I2532" s="3">
        <v>213.0</v>
      </c>
      <c r="J2532" s="3">
        <v>9369.0</v>
      </c>
    </row>
    <row r="2533">
      <c r="A2533" s="1" t="s">
        <v>3386</v>
      </c>
      <c r="B2533" s="3">
        <v>14.71</v>
      </c>
      <c r="C2533" s="3">
        <v>62.65</v>
      </c>
      <c r="D2533" s="3">
        <v>53.0</v>
      </c>
      <c r="E2533" s="3">
        <v>54.25</v>
      </c>
      <c r="F2533" s="3">
        <v>46.0</v>
      </c>
      <c r="G2533" s="3">
        <v>314.3</v>
      </c>
      <c r="H2533" s="3">
        <v>3.72</v>
      </c>
      <c r="I2533" s="3">
        <v>221.0</v>
      </c>
      <c r="J2533" s="3">
        <v>9378.0</v>
      </c>
    </row>
    <row r="2534">
      <c r="A2534" s="1" t="s">
        <v>3387</v>
      </c>
      <c r="B2534" s="3">
        <v>14.53</v>
      </c>
      <c r="C2534" s="3" t="s">
        <v>3388</v>
      </c>
      <c r="D2534" s="3" t="s">
        <v>26</v>
      </c>
      <c r="E2534" s="3">
        <v>327.65</v>
      </c>
      <c r="F2534" s="3">
        <v>3.24</v>
      </c>
      <c r="G2534" s="3">
        <v>208.0</v>
      </c>
      <c r="H2534" s="3">
        <v>9384.0</v>
      </c>
      <c r="I2534" s="2"/>
      <c r="J2534" s="2"/>
    </row>
    <row r="2535">
      <c r="A2535" s="1" t="s">
        <v>3389</v>
      </c>
      <c r="B2535" s="3">
        <v>13.72</v>
      </c>
      <c r="C2535" s="3" t="s">
        <v>442</v>
      </c>
      <c r="D2535" s="3" t="s">
        <v>26</v>
      </c>
      <c r="E2535" s="3">
        <v>327.45</v>
      </c>
      <c r="F2535" s="3">
        <v>2.76</v>
      </c>
      <c r="G2535" s="3">
        <v>201.0</v>
      </c>
      <c r="H2535" s="3">
        <v>9392.0</v>
      </c>
      <c r="I2535" s="2"/>
      <c r="J2535" s="2"/>
    </row>
    <row r="2536">
      <c r="A2536" s="1" t="s">
        <v>3390</v>
      </c>
      <c r="B2536" s="3">
        <v>12.96</v>
      </c>
      <c r="C2536" s="3" t="s">
        <v>1207</v>
      </c>
      <c r="D2536" s="3" t="s">
        <v>26</v>
      </c>
      <c r="E2536" s="3">
        <v>314.65</v>
      </c>
      <c r="F2536" s="3">
        <v>2.48</v>
      </c>
      <c r="G2536" s="3">
        <v>199.0</v>
      </c>
      <c r="H2536" s="3">
        <v>9401.0</v>
      </c>
      <c r="I2536" s="2"/>
      <c r="J2536" s="2"/>
    </row>
    <row r="2537">
      <c r="A2537" s="1" t="s">
        <v>3391</v>
      </c>
      <c r="B2537" s="3">
        <v>12.4</v>
      </c>
      <c r="C2537" s="3" t="s">
        <v>3046</v>
      </c>
      <c r="D2537" s="3" t="s">
        <v>26</v>
      </c>
      <c r="E2537" s="3">
        <v>317.2</v>
      </c>
      <c r="F2537" s="3">
        <v>2.14</v>
      </c>
      <c r="G2537" s="3">
        <v>195.0</v>
      </c>
      <c r="H2537" s="3">
        <v>9402.0</v>
      </c>
      <c r="I2537" s="2"/>
      <c r="J2537" s="2"/>
    </row>
    <row r="2538">
      <c r="A2538" s="1" t="s">
        <v>3392</v>
      </c>
      <c r="B2538" s="3">
        <v>11.79</v>
      </c>
      <c r="C2538" s="3" t="s">
        <v>3048</v>
      </c>
      <c r="D2538" s="3" t="s">
        <v>26</v>
      </c>
      <c r="E2538" s="3">
        <v>309.25</v>
      </c>
      <c r="F2538" s="3">
        <v>1.86</v>
      </c>
      <c r="G2538" s="3">
        <v>187.0</v>
      </c>
      <c r="H2538" s="3">
        <v>9403.0</v>
      </c>
      <c r="I2538" s="2"/>
      <c r="J2538" s="2"/>
    </row>
    <row r="2539">
      <c r="A2539" s="1" t="s">
        <v>3393</v>
      </c>
      <c r="B2539" s="3">
        <v>11.22</v>
      </c>
      <c r="C2539" s="3" t="s">
        <v>997</v>
      </c>
      <c r="D2539" s="3" t="s">
        <v>26</v>
      </c>
      <c r="E2539" s="3">
        <v>306.55</v>
      </c>
      <c r="F2539" s="3">
        <v>1.72</v>
      </c>
      <c r="G2539" s="3">
        <v>183.0</v>
      </c>
      <c r="H2539" s="3">
        <v>9404.0</v>
      </c>
      <c r="I2539" s="2"/>
      <c r="J2539" s="2"/>
    </row>
    <row r="2540">
      <c r="A2540" s="1" t="s">
        <v>3394</v>
      </c>
      <c r="B2540" s="3">
        <v>10.34</v>
      </c>
      <c r="C2540" s="3" t="s">
        <v>164</v>
      </c>
      <c r="D2540" s="3" t="s">
        <v>26</v>
      </c>
      <c r="E2540" s="3">
        <v>296.95</v>
      </c>
      <c r="F2540" s="3">
        <v>1.59</v>
      </c>
      <c r="G2540" s="3">
        <v>178.0</v>
      </c>
      <c r="H2540" s="3">
        <v>9402.0</v>
      </c>
      <c r="I2540" s="2"/>
      <c r="J2540" s="2"/>
    </row>
    <row r="2541">
      <c r="A2541" s="1" t="s">
        <v>3395</v>
      </c>
      <c r="B2541" s="3">
        <v>9.6</v>
      </c>
      <c r="C2541" s="3" t="s">
        <v>789</v>
      </c>
      <c r="D2541" s="3" t="s">
        <v>26</v>
      </c>
      <c r="E2541" s="3">
        <v>297.45</v>
      </c>
      <c r="F2541" s="3">
        <v>1.38</v>
      </c>
      <c r="G2541" s="3">
        <v>163.0</v>
      </c>
      <c r="H2541" s="3">
        <v>9398.0</v>
      </c>
      <c r="I2541" s="2"/>
      <c r="J2541" s="2"/>
    </row>
    <row r="2542">
      <c r="A2542" s="1" t="s">
        <v>3396</v>
      </c>
      <c r="B2542" s="3">
        <v>9.9</v>
      </c>
      <c r="C2542" s="3" t="s">
        <v>789</v>
      </c>
      <c r="D2542" s="3" t="s">
        <v>26</v>
      </c>
      <c r="E2542" s="3">
        <v>296.5</v>
      </c>
      <c r="F2542" s="3">
        <v>1.38</v>
      </c>
      <c r="G2542" s="3">
        <v>146.0</v>
      </c>
      <c r="H2542" s="3">
        <v>9397.0</v>
      </c>
      <c r="I2542" s="2"/>
      <c r="J2542" s="2"/>
    </row>
    <row r="2543">
      <c r="A2543" s="1" t="s">
        <v>3397</v>
      </c>
      <c r="B2543" s="3">
        <v>8.21</v>
      </c>
      <c r="C2543" s="3" t="s">
        <v>144</v>
      </c>
      <c r="D2543" s="3" t="s">
        <v>26</v>
      </c>
      <c r="E2543" s="3">
        <v>284.85</v>
      </c>
      <c r="F2543" s="3">
        <v>1.72</v>
      </c>
      <c r="G2543" s="3">
        <v>123.0</v>
      </c>
      <c r="H2543" s="3">
        <v>9395.0</v>
      </c>
      <c r="I2543" s="2"/>
      <c r="J2543" s="2"/>
    </row>
    <row r="2544">
      <c r="A2544" s="1" t="s">
        <v>3398</v>
      </c>
      <c r="B2544" s="3">
        <v>7.91</v>
      </c>
      <c r="C2544" s="3" t="s">
        <v>761</v>
      </c>
      <c r="D2544" s="3" t="s">
        <v>26</v>
      </c>
      <c r="E2544" s="3">
        <v>286.5</v>
      </c>
      <c r="F2544" s="3">
        <v>1.93</v>
      </c>
      <c r="G2544" s="3">
        <v>116.0</v>
      </c>
      <c r="H2544" s="3">
        <v>9391.0</v>
      </c>
      <c r="I2544" s="2"/>
      <c r="J2544" s="2"/>
    </row>
    <row r="2545">
      <c r="A2545" s="1" t="s">
        <v>3399</v>
      </c>
      <c r="B2545" s="3">
        <v>7.84</v>
      </c>
      <c r="C2545" s="3">
        <v>95.8</v>
      </c>
      <c r="D2545" s="3">
        <v>27.0</v>
      </c>
      <c r="E2545" s="3">
        <v>1.32</v>
      </c>
      <c r="F2545" s="3">
        <v>26.0</v>
      </c>
      <c r="G2545" s="3">
        <v>284.65</v>
      </c>
      <c r="H2545" s="3">
        <v>1.93</v>
      </c>
      <c r="I2545" s="3">
        <v>115.0</v>
      </c>
      <c r="J2545" s="3">
        <v>9392.0</v>
      </c>
    </row>
    <row r="2546">
      <c r="A2546" s="1" t="s">
        <v>3400</v>
      </c>
      <c r="B2546" s="3">
        <v>10.47</v>
      </c>
      <c r="C2546" s="3">
        <v>83.0</v>
      </c>
      <c r="D2546" s="3">
        <v>132.0</v>
      </c>
      <c r="E2546" s="3">
        <v>4.63</v>
      </c>
      <c r="F2546" s="3">
        <v>12.0</v>
      </c>
      <c r="G2546" s="3">
        <v>299.4</v>
      </c>
      <c r="H2546" s="3">
        <v>2.7</v>
      </c>
      <c r="I2546" s="3">
        <v>118.0</v>
      </c>
      <c r="J2546" s="3">
        <v>9388.0</v>
      </c>
    </row>
    <row r="2547">
      <c r="A2547" s="1" t="s">
        <v>3401</v>
      </c>
      <c r="B2547" s="3">
        <v>13.31</v>
      </c>
      <c r="C2547" s="3">
        <v>69.55</v>
      </c>
      <c r="D2547" s="3">
        <v>203.0</v>
      </c>
      <c r="E2547" s="3">
        <v>18.69</v>
      </c>
      <c r="F2547" s="3">
        <v>194.0</v>
      </c>
      <c r="G2547" s="3">
        <v>315.25</v>
      </c>
      <c r="H2547" s="3">
        <v>2.34</v>
      </c>
      <c r="I2547" s="3">
        <v>122.0</v>
      </c>
      <c r="J2547" s="3">
        <v>9387.0</v>
      </c>
    </row>
    <row r="2548">
      <c r="A2548" s="1" t="s">
        <v>3402</v>
      </c>
      <c r="B2548" s="3">
        <v>15.46</v>
      </c>
      <c r="C2548" s="3">
        <v>6.5</v>
      </c>
      <c r="D2548" s="3">
        <v>321.0</v>
      </c>
      <c r="E2548" s="3">
        <v>43.57</v>
      </c>
      <c r="F2548" s="3">
        <v>293.0</v>
      </c>
      <c r="G2548" s="3">
        <v>328.2</v>
      </c>
      <c r="H2548" s="3">
        <v>2.48</v>
      </c>
      <c r="I2548" s="3">
        <v>138.0</v>
      </c>
      <c r="J2548" s="3">
        <v>9386.0</v>
      </c>
    </row>
    <row r="2549">
      <c r="A2549" s="1" t="s">
        <v>3403</v>
      </c>
      <c r="B2549" s="3">
        <v>17.46</v>
      </c>
      <c r="C2549" s="3">
        <v>52.75</v>
      </c>
      <c r="D2549" s="3">
        <v>671.0</v>
      </c>
      <c r="E2549" s="3">
        <v>465.4</v>
      </c>
      <c r="F2549" s="3">
        <v>314.0</v>
      </c>
      <c r="G2549" s="3">
        <v>331.9</v>
      </c>
      <c r="H2549" s="3">
        <v>3.3</v>
      </c>
      <c r="I2549" s="3">
        <v>163.0</v>
      </c>
      <c r="J2549" s="3">
        <v>9387.0</v>
      </c>
    </row>
    <row r="2550">
      <c r="A2550" s="1" t="s">
        <v>3404</v>
      </c>
      <c r="B2550" s="3">
        <v>18.52</v>
      </c>
      <c r="C2550" s="3">
        <v>49.3</v>
      </c>
      <c r="D2550" s="3">
        <v>808.0</v>
      </c>
      <c r="E2550" s="3">
        <v>614.19</v>
      </c>
      <c r="F2550" s="3">
        <v>287.0</v>
      </c>
      <c r="G2550" s="3">
        <v>341.55</v>
      </c>
      <c r="H2550" s="3">
        <v>4.48</v>
      </c>
      <c r="I2550" s="3">
        <v>193.0</v>
      </c>
      <c r="J2550" s="3">
        <v>9386.0</v>
      </c>
    </row>
    <row r="2551">
      <c r="A2551" s="1" t="s">
        <v>3405</v>
      </c>
      <c r="B2551" s="3">
        <v>19.37</v>
      </c>
      <c r="C2551" s="3">
        <v>49.45</v>
      </c>
      <c r="D2551" s="3">
        <v>831.0</v>
      </c>
      <c r="E2551" s="3">
        <v>595.9</v>
      </c>
      <c r="F2551" s="3">
        <v>308.0</v>
      </c>
      <c r="G2551" s="3">
        <v>332.1</v>
      </c>
      <c r="H2551" s="3">
        <v>3.93</v>
      </c>
      <c r="I2551" s="3">
        <v>198.0</v>
      </c>
      <c r="J2551" s="3">
        <v>9381.0</v>
      </c>
    </row>
    <row r="2552">
      <c r="A2552" s="1" t="s">
        <v>3406</v>
      </c>
      <c r="B2552" s="3">
        <v>19.71</v>
      </c>
      <c r="C2552" s="3">
        <v>49.55</v>
      </c>
      <c r="D2552" s="3">
        <v>852.0</v>
      </c>
      <c r="E2552" s="3">
        <v>712.67</v>
      </c>
      <c r="F2552" s="3">
        <v>241.0</v>
      </c>
      <c r="G2552" s="3">
        <v>333.45</v>
      </c>
      <c r="H2552" s="3">
        <v>4.21</v>
      </c>
      <c r="I2552" s="3">
        <v>201.0</v>
      </c>
      <c r="J2552" s="3">
        <v>938.0</v>
      </c>
    </row>
    <row r="2553">
      <c r="A2553" s="1" t="s">
        <v>3407</v>
      </c>
      <c r="B2553" s="3">
        <v>19.17</v>
      </c>
      <c r="C2553" s="3">
        <v>53.15</v>
      </c>
      <c r="D2553" s="3">
        <v>675.0</v>
      </c>
      <c r="E2553" s="3">
        <v>435.55</v>
      </c>
      <c r="F2553" s="3">
        <v>333.0</v>
      </c>
      <c r="G2553" s="3">
        <v>345.5</v>
      </c>
      <c r="H2553" s="3">
        <v>4.34</v>
      </c>
      <c r="I2553" s="3">
        <v>202.0</v>
      </c>
      <c r="J2553" s="3">
        <v>9377.0</v>
      </c>
    </row>
    <row r="2554">
      <c r="A2554" s="1" t="s">
        <v>3408</v>
      </c>
      <c r="B2554" s="3">
        <v>18.71</v>
      </c>
      <c r="C2554" s="3">
        <v>59.5</v>
      </c>
      <c r="D2554" s="3">
        <v>628.0</v>
      </c>
      <c r="E2554" s="3">
        <v>629.35</v>
      </c>
      <c r="F2554" s="3">
        <v>208.0</v>
      </c>
      <c r="G2554" s="3">
        <v>35.85</v>
      </c>
      <c r="H2554" s="3">
        <v>4.14</v>
      </c>
      <c r="I2554" s="3">
        <v>212.0</v>
      </c>
      <c r="J2554" s="3">
        <v>9374.0</v>
      </c>
    </row>
    <row r="2555">
      <c r="A2555" s="1" t="s">
        <v>3409</v>
      </c>
      <c r="B2555" s="3">
        <v>18.91</v>
      </c>
      <c r="C2555" s="3">
        <v>54.95</v>
      </c>
      <c r="D2555" s="3">
        <v>343.0</v>
      </c>
      <c r="E2555" s="3">
        <v>191.47</v>
      </c>
      <c r="F2555" s="3">
        <v>245.0</v>
      </c>
      <c r="G2555" s="3">
        <v>332.1</v>
      </c>
      <c r="H2555" s="3">
        <v>4.97</v>
      </c>
      <c r="I2555" s="3">
        <v>216.0</v>
      </c>
      <c r="J2555" s="3">
        <v>9369.0</v>
      </c>
    </row>
    <row r="2556">
      <c r="A2556" s="1" t="s">
        <v>3410</v>
      </c>
      <c r="B2556" s="3">
        <v>18.24</v>
      </c>
      <c r="C2556" s="3">
        <v>53.0</v>
      </c>
      <c r="D2556" s="3">
        <v>185.0</v>
      </c>
      <c r="E2556" s="3">
        <v>112.38</v>
      </c>
      <c r="F2556" s="3">
        <v>148.0</v>
      </c>
      <c r="G2556" s="3">
        <v>327.85</v>
      </c>
      <c r="H2556" s="3">
        <v>4.62</v>
      </c>
      <c r="I2556" s="3">
        <v>223.0</v>
      </c>
      <c r="J2556" s="3">
        <v>9373.0</v>
      </c>
    </row>
    <row r="2557">
      <c r="A2557" s="1" t="s">
        <v>3411</v>
      </c>
      <c r="B2557" s="3">
        <v>17.29</v>
      </c>
      <c r="C2557" s="3">
        <v>54.7</v>
      </c>
      <c r="D2557" s="3" t="s">
        <v>3412</v>
      </c>
      <c r="E2557" s="3">
        <v>22.0</v>
      </c>
      <c r="F2557" s="3">
        <v>327.5</v>
      </c>
      <c r="G2557" s="3">
        <v>4.0</v>
      </c>
      <c r="H2557" s="3">
        <v>228.0</v>
      </c>
      <c r="I2557" s="3">
        <v>9376.0</v>
      </c>
      <c r="J2557" s="2"/>
    </row>
    <row r="2558">
      <c r="A2558" s="1" t="s">
        <v>3413</v>
      </c>
      <c r="B2558" s="3">
        <v>16.56</v>
      </c>
      <c r="C2558" s="3" t="s">
        <v>3414</v>
      </c>
      <c r="D2558" s="3" t="s">
        <v>26</v>
      </c>
      <c r="E2558" s="3">
        <v>349.7</v>
      </c>
      <c r="F2558" s="3">
        <v>3.93</v>
      </c>
      <c r="G2558" s="3">
        <v>227.0</v>
      </c>
      <c r="H2558" s="3">
        <v>9378.0</v>
      </c>
      <c r="I2558" s="2"/>
      <c r="J2558" s="2"/>
    </row>
    <row r="2559">
      <c r="A2559" s="1" t="s">
        <v>3415</v>
      </c>
      <c r="B2559" s="3">
        <v>15.68</v>
      </c>
      <c r="C2559" s="3" t="s">
        <v>2295</v>
      </c>
      <c r="D2559" s="3" t="s">
        <v>26</v>
      </c>
      <c r="E2559" s="3">
        <v>347.2</v>
      </c>
      <c r="F2559" s="3">
        <v>3.24</v>
      </c>
      <c r="G2559" s="3">
        <v>227.0</v>
      </c>
      <c r="H2559" s="3">
        <v>9388.0</v>
      </c>
      <c r="I2559" s="2"/>
      <c r="J2559" s="2"/>
    </row>
    <row r="2560">
      <c r="A2560" s="1" t="s">
        <v>3416</v>
      </c>
      <c r="B2560" s="3">
        <v>14.97</v>
      </c>
      <c r="C2560" s="3" t="s">
        <v>3417</v>
      </c>
      <c r="D2560" s="3" t="s">
        <v>26</v>
      </c>
      <c r="E2560" s="3">
        <v>342.95</v>
      </c>
      <c r="F2560" s="3">
        <v>2.76</v>
      </c>
      <c r="G2560" s="3">
        <v>225.0</v>
      </c>
      <c r="H2560" s="3">
        <v>9393.0</v>
      </c>
      <c r="I2560" s="2"/>
      <c r="J2560" s="2"/>
    </row>
    <row r="2561">
      <c r="A2561" s="1" t="s">
        <v>3418</v>
      </c>
      <c r="B2561" s="3">
        <v>14.39</v>
      </c>
      <c r="C2561" s="3" t="s">
        <v>3155</v>
      </c>
      <c r="D2561" s="3" t="s">
        <v>26</v>
      </c>
      <c r="E2561" s="3">
        <v>341.95</v>
      </c>
      <c r="F2561" s="3">
        <v>2.41</v>
      </c>
      <c r="G2561" s="3">
        <v>224.0</v>
      </c>
      <c r="H2561" s="3">
        <v>9395.0</v>
      </c>
      <c r="I2561" s="2"/>
      <c r="J2561" s="2"/>
    </row>
    <row r="2562">
      <c r="A2562" s="1" t="s">
        <v>3419</v>
      </c>
      <c r="B2562" s="3">
        <v>13.99</v>
      </c>
      <c r="C2562" s="3" t="s">
        <v>3155</v>
      </c>
      <c r="D2562" s="3" t="s">
        <v>26</v>
      </c>
      <c r="E2562" s="3">
        <v>344.85</v>
      </c>
      <c r="F2562" s="3">
        <v>2.28</v>
      </c>
      <c r="G2562" s="3">
        <v>224.0</v>
      </c>
      <c r="H2562" s="3">
        <v>9397.0</v>
      </c>
      <c r="I2562" s="2"/>
      <c r="J2562" s="2"/>
    </row>
    <row r="2563">
      <c r="A2563" s="1" t="s">
        <v>3420</v>
      </c>
      <c r="B2563" s="3">
        <v>13.48</v>
      </c>
      <c r="C2563" s="3" t="s">
        <v>3421</v>
      </c>
      <c r="D2563" s="3" t="s">
        <v>26</v>
      </c>
      <c r="E2563" s="3">
        <v>336.15</v>
      </c>
      <c r="F2563" s="3">
        <v>2.7</v>
      </c>
      <c r="G2563" s="3">
        <v>223.0</v>
      </c>
      <c r="H2563" s="3">
        <v>9394.0</v>
      </c>
      <c r="I2563" s="2"/>
      <c r="J2563" s="2"/>
    </row>
    <row r="2564">
      <c r="A2564" s="1" t="s">
        <v>3422</v>
      </c>
      <c r="B2564" s="3">
        <v>12.9</v>
      </c>
      <c r="C2564" s="3" t="s">
        <v>3044</v>
      </c>
      <c r="D2564" s="3" t="s">
        <v>26</v>
      </c>
      <c r="E2564" s="3">
        <v>327.75</v>
      </c>
      <c r="F2564" s="3">
        <v>1.72</v>
      </c>
      <c r="G2564" s="3">
        <v>222.0</v>
      </c>
      <c r="H2564" s="3">
        <v>9391.0</v>
      </c>
      <c r="I2564" s="2"/>
      <c r="J2564" s="2"/>
    </row>
    <row r="2565">
      <c r="A2565" s="1" t="s">
        <v>3423</v>
      </c>
      <c r="B2565" s="3">
        <v>12.14</v>
      </c>
      <c r="C2565" s="3" t="s">
        <v>3310</v>
      </c>
      <c r="D2565" s="3" t="s">
        <v>26</v>
      </c>
      <c r="E2565" s="3">
        <v>32.65</v>
      </c>
      <c r="F2565" s="3">
        <v>1.45</v>
      </c>
      <c r="G2565" s="3">
        <v>218.0</v>
      </c>
      <c r="H2565" s="3">
        <v>9386.0</v>
      </c>
      <c r="I2565" s="2"/>
      <c r="J2565" s="2"/>
    </row>
    <row r="2566">
      <c r="A2566" s="1" t="s">
        <v>3424</v>
      </c>
      <c r="B2566" s="3">
        <v>11.21</v>
      </c>
      <c r="C2566" s="3" t="s">
        <v>997</v>
      </c>
      <c r="D2566" s="3" t="s">
        <v>26</v>
      </c>
      <c r="E2566" s="3">
        <v>315.65</v>
      </c>
      <c r="F2566" s="3">
        <v>1.17</v>
      </c>
      <c r="G2566" s="3">
        <v>208.0</v>
      </c>
      <c r="H2566" s="3">
        <v>9386.0</v>
      </c>
      <c r="I2566" s="2"/>
      <c r="J2566" s="2"/>
    </row>
    <row r="2567">
      <c r="A2567" s="1" t="s">
        <v>3425</v>
      </c>
      <c r="B2567" s="3">
        <v>10.76</v>
      </c>
      <c r="C2567" s="3" t="s">
        <v>1026</v>
      </c>
      <c r="D2567" s="3" t="s">
        <v>26</v>
      </c>
      <c r="E2567" s="3">
        <v>304.8</v>
      </c>
      <c r="F2567" s="3">
        <v>1.3</v>
      </c>
      <c r="G2567" s="3">
        <v>186.0</v>
      </c>
      <c r="H2567" s="3">
        <v>9384.0</v>
      </c>
      <c r="I2567" s="2"/>
      <c r="J2567" s="2"/>
    </row>
    <row r="2568">
      <c r="A2568" s="1" t="s">
        <v>3426</v>
      </c>
      <c r="B2568" s="3">
        <v>10.18</v>
      </c>
      <c r="C2568" s="3" t="s">
        <v>784</v>
      </c>
      <c r="D2568" s="3" t="s">
        <v>26</v>
      </c>
      <c r="E2568" s="3">
        <v>301.7</v>
      </c>
      <c r="F2568" s="3">
        <v>1.3</v>
      </c>
      <c r="G2568" s="3">
        <v>162.0</v>
      </c>
      <c r="H2568" s="3">
        <v>9385.0</v>
      </c>
      <c r="I2568" s="2"/>
      <c r="J2568" s="2"/>
    </row>
    <row r="2569">
      <c r="A2569" s="1" t="s">
        <v>3427</v>
      </c>
      <c r="B2569" s="3">
        <v>9.69</v>
      </c>
      <c r="C2569" s="3">
        <v>92.45</v>
      </c>
      <c r="D2569" s="3">
        <v>42.0</v>
      </c>
      <c r="E2569" s="3">
        <v>68.94</v>
      </c>
      <c r="F2569" s="3">
        <v>35.0</v>
      </c>
      <c r="G2569" s="3">
        <v>304.8</v>
      </c>
      <c r="H2569" s="3">
        <v>1.3</v>
      </c>
      <c r="I2569" s="3">
        <v>142.0</v>
      </c>
      <c r="J2569" s="3">
        <v>9386.0</v>
      </c>
    </row>
    <row r="2570">
      <c r="A2570" s="1" t="s">
        <v>3428</v>
      </c>
      <c r="B2570" s="3">
        <v>11.73</v>
      </c>
      <c r="C2570" s="3">
        <v>86.15</v>
      </c>
      <c r="D2570" s="3">
        <v>164.0</v>
      </c>
      <c r="E2570" s="3">
        <v>106.77</v>
      </c>
      <c r="F2570" s="3">
        <v>132.0</v>
      </c>
      <c r="G2570" s="3" t="s">
        <v>3429</v>
      </c>
      <c r="H2570" s="3">
        <v>165.0</v>
      </c>
      <c r="I2570" s="3">
        <v>939.0</v>
      </c>
      <c r="J2570" s="2"/>
    </row>
    <row r="2571">
      <c r="A2571" s="1" t="s">
        <v>3430</v>
      </c>
      <c r="B2571" s="3">
        <v>14.8</v>
      </c>
      <c r="C2571" s="3">
        <v>69.75</v>
      </c>
      <c r="D2571" s="3">
        <v>433.0</v>
      </c>
      <c r="E2571" s="3">
        <v>576.68</v>
      </c>
      <c r="F2571" s="3">
        <v>153.0</v>
      </c>
      <c r="G2571" s="3">
        <v>326.3</v>
      </c>
      <c r="H2571" s="3">
        <v>1.31</v>
      </c>
      <c r="I2571" s="3">
        <v>192.0</v>
      </c>
      <c r="J2571" s="3">
        <v>9392.0</v>
      </c>
    </row>
    <row r="2572">
      <c r="A2572" s="1" t="s">
        <v>3431</v>
      </c>
      <c r="B2572" s="3">
        <v>15.5</v>
      </c>
      <c r="C2572" s="3">
        <v>62.85</v>
      </c>
      <c r="D2572" s="3">
        <v>469.0</v>
      </c>
      <c r="E2572" s="3">
        <v>242.91</v>
      </c>
      <c r="F2572" s="3">
        <v>312.0</v>
      </c>
      <c r="G2572" s="3">
        <v>327.65</v>
      </c>
      <c r="H2572" s="3">
        <v>2.69</v>
      </c>
      <c r="I2572" s="3">
        <v>204.0</v>
      </c>
      <c r="J2572" s="3">
        <v>9394.0</v>
      </c>
    </row>
    <row r="2573">
      <c r="A2573" s="1" t="s">
        <v>3432</v>
      </c>
      <c r="B2573" s="3">
        <v>16.65</v>
      </c>
      <c r="C2573" s="3">
        <v>56.6</v>
      </c>
      <c r="D2573" s="3">
        <v>607.0</v>
      </c>
      <c r="E2573" s="3">
        <v>316.42</v>
      </c>
      <c r="F2573" s="3">
        <v>363.0</v>
      </c>
      <c r="G2573" s="3">
        <v>338.65</v>
      </c>
      <c r="H2573" s="3">
        <v>3.93</v>
      </c>
      <c r="I2573" s="3">
        <v>205.0</v>
      </c>
      <c r="J2573" s="3">
        <v>939.0</v>
      </c>
    </row>
    <row r="2574">
      <c r="A2574" s="1" t="s">
        <v>3433</v>
      </c>
      <c r="B2574" s="3">
        <v>17.45</v>
      </c>
      <c r="C2574" s="3">
        <v>52.75</v>
      </c>
      <c r="D2574" s="3" t="s">
        <v>3434</v>
      </c>
      <c r="E2574" s="3">
        <v>273.0</v>
      </c>
      <c r="F2574" s="3">
        <v>355.1</v>
      </c>
      <c r="G2574" s="3">
        <v>4.28</v>
      </c>
      <c r="H2574" s="3">
        <v>21.0</v>
      </c>
      <c r="I2574" s="3">
        <v>9392.0</v>
      </c>
      <c r="J2574" s="2"/>
    </row>
    <row r="2575">
      <c r="A2575" s="1" t="s">
        <v>3435</v>
      </c>
      <c r="B2575" s="3">
        <v>18.12</v>
      </c>
      <c r="C2575" s="3">
        <v>49.3</v>
      </c>
      <c r="D2575" s="3">
        <v>434.0</v>
      </c>
      <c r="E2575" s="3">
        <v>32.89</v>
      </c>
      <c r="F2575" s="3">
        <v>405.0</v>
      </c>
      <c r="G2575" s="3">
        <v>356.1</v>
      </c>
      <c r="H2575" s="3">
        <v>4.41</v>
      </c>
      <c r="I2575" s="3">
        <v>215.0</v>
      </c>
      <c r="J2575" s="3">
        <v>9387.0</v>
      </c>
    </row>
    <row r="2576">
      <c r="A2576" s="1" t="s">
        <v>3436</v>
      </c>
      <c r="B2576" s="3">
        <v>18.32</v>
      </c>
      <c r="C2576" s="3">
        <v>49.3</v>
      </c>
      <c r="D2576" s="3">
        <v>3.0</v>
      </c>
      <c r="E2576" s="3">
        <v>1.16</v>
      </c>
      <c r="F2576" s="3">
        <v>299.0</v>
      </c>
      <c r="G2576" s="3">
        <v>372.95</v>
      </c>
      <c r="H2576" s="3">
        <v>4.34</v>
      </c>
      <c r="I2576" s="3">
        <v>219.0</v>
      </c>
      <c r="J2576" s="3">
        <v>9385.0</v>
      </c>
    </row>
    <row r="2577">
      <c r="A2577" s="1" t="s">
        <v>3437</v>
      </c>
      <c r="B2577" s="3">
        <v>18.38</v>
      </c>
      <c r="C2577" s="3">
        <v>49.3</v>
      </c>
      <c r="D2577" s="3" t="s">
        <v>3438</v>
      </c>
      <c r="E2577" s="3">
        <v>241.0</v>
      </c>
      <c r="F2577" s="3">
        <v>366.75</v>
      </c>
      <c r="G2577" s="3">
        <v>4.14</v>
      </c>
      <c r="H2577" s="3">
        <v>226.0</v>
      </c>
      <c r="I2577" s="3">
        <v>9383.0</v>
      </c>
      <c r="J2577" s="2"/>
    </row>
    <row r="2578">
      <c r="A2578" s="1" t="s">
        <v>3439</v>
      </c>
      <c r="B2578" s="3">
        <v>18.43</v>
      </c>
      <c r="C2578" s="3">
        <v>49.3</v>
      </c>
      <c r="D2578" s="3">
        <v>217.0</v>
      </c>
      <c r="E2578" s="3">
        <v>1.49</v>
      </c>
      <c r="F2578" s="3">
        <v>216.0</v>
      </c>
      <c r="G2578" s="3">
        <v>361.7</v>
      </c>
      <c r="H2578" s="3">
        <v>4.7</v>
      </c>
      <c r="I2578" s="3">
        <v>233.0</v>
      </c>
      <c r="J2578" s="3">
        <v>938.0</v>
      </c>
    </row>
    <row r="2579">
      <c r="A2579" s="1" t="s">
        <v>3440</v>
      </c>
      <c r="B2579" s="3">
        <v>18.48</v>
      </c>
      <c r="C2579" s="3">
        <v>49.3</v>
      </c>
      <c r="D2579" s="3">
        <v>24.0</v>
      </c>
      <c r="E2579" s="3">
        <v>34.99</v>
      </c>
      <c r="F2579" s="3">
        <v>222.0</v>
      </c>
      <c r="G2579" s="3">
        <v>363.5</v>
      </c>
      <c r="H2579" s="3">
        <v>3.66</v>
      </c>
      <c r="I2579" s="3">
        <v>236.0</v>
      </c>
      <c r="J2579" s="3">
        <v>9377.0</v>
      </c>
    </row>
    <row r="2580">
      <c r="A2580" s="1" t="s">
        <v>3441</v>
      </c>
      <c r="B2580" s="3">
        <v>18.21</v>
      </c>
      <c r="C2580" s="3">
        <v>49.3</v>
      </c>
      <c r="D2580" s="3">
        <v>268.0</v>
      </c>
      <c r="E2580" s="3">
        <v>466.89</v>
      </c>
      <c r="F2580" s="3">
        <v>113.0</v>
      </c>
      <c r="G2580" s="3">
        <v>356.1</v>
      </c>
      <c r="H2580" s="3">
        <v>3.17</v>
      </c>
      <c r="I2580" s="3">
        <v>237.0</v>
      </c>
      <c r="J2580" s="3">
        <v>9379.0</v>
      </c>
    </row>
    <row r="2581">
      <c r="A2581" s="1" t="s">
        <v>3442</v>
      </c>
      <c r="B2581" s="3">
        <v>17.56</v>
      </c>
      <c r="C2581" s="3">
        <v>51.0</v>
      </c>
      <c r="D2581" s="3" t="s">
        <v>739</v>
      </c>
      <c r="E2581" s="3">
        <v>8.0</v>
      </c>
      <c r="F2581" s="3">
        <v>365.75</v>
      </c>
      <c r="G2581" s="3">
        <v>2.14</v>
      </c>
      <c r="H2581" s="3">
        <v>245.0</v>
      </c>
      <c r="I2581" s="3">
        <v>9377.0</v>
      </c>
      <c r="J2581" s="2"/>
    </row>
    <row r="2582">
      <c r="A2582" s="1" t="s">
        <v>3443</v>
      </c>
      <c r="B2582" s="3">
        <v>16.49</v>
      </c>
      <c r="C2582" s="3" t="s">
        <v>3444</v>
      </c>
      <c r="D2582" s="3" t="s">
        <v>26</v>
      </c>
      <c r="E2582" s="3">
        <v>342.75</v>
      </c>
      <c r="F2582" s="3">
        <v>1.66</v>
      </c>
      <c r="G2582" s="3">
        <v>259.0</v>
      </c>
      <c r="H2582" s="3">
        <v>9378.0</v>
      </c>
      <c r="I2582" s="2"/>
      <c r="J2582" s="2"/>
    </row>
    <row r="2583">
      <c r="A2583" s="1" t="s">
        <v>3445</v>
      </c>
      <c r="B2583" s="3">
        <v>15.22</v>
      </c>
      <c r="C2583" s="3" t="s">
        <v>3446</v>
      </c>
      <c r="D2583" s="3" t="s">
        <v>26</v>
      </c>
      <c r="E2583" s="3">
        <v>333.65</v>
      </c>
      <c r="F2583" s="3">
        <v>1.45</v>
      </c>
      <c r="G2583" s="3">
        <v>281.0</v>
      </c>
      <c r="H2583" s="3">
        <v>9382.0</v>
      </c>
      <c r="I2583" s="2"/>
      <c r="J2583" s="2"/>
    </row>
    <row r="2584">
      <c r="A2584" s="1" t="s">
        <v>3447</v>
      </c>
      <c r="B2584" s="3">
        <v>14.15</v>
      </c>
      <c r="C2584" s="3" t="s">
        <v>1407</v>
      </c>
      <c r="D2584" s="3" t="s">
        <v>26</v>
      </c>
      <c r="E2584" s="3">
        <v>337.5</v>
      </c>
      <c r="F2584" s="3">
        <v>1.38</v>
      </c>
      <c r="G2584" s="3">
        <v>291.0</v>
      </c>
      <c r="H2584" s="3">
        <v>9391.0</v>
      </c>
      <c r="I2584" s="2"/>
      <c r="J2584" s="2"/>
    </row>
    <row r="2585">
      <c r="A2585" s="1" t="s">
        <v>3448</v>
      </c>
      <c r="B2585" s="3">
        <v>13.6</v>
      </c>
      <c r="C2585" s="3" t="s">
        <v>3117</v>
      </c>
      <c r="D2585" s="3" t="s">
        <v>26</v>
      </c>
      <c r="E2585" s="3">
        <v>326.85</v>
      </c>
      <c r="F2585" s="3">
        <v>1.31</v>
      </c>
      <c r="G2585" s="3">
        <v>296.0</v>
      </c>
      <c r="H2585" s="3">
        <v>9388.0</v>
      </c>
      <c r="I2585" s="2"/>
      <c r="J2585" s="2"/>
    </row>
    <row r="2586">
      <c r="A2586" s="1" t="s">
        <v>3449</v>
      </c>
      <c r="B2586" s="3">
        <v>12.84</v>
      </c>
      <c r="C2586" s="3" t="s">
        <v>1023</v>
      </c>
      <c r="D2586" s="3" t="s">
        <v>26</v>
      </c>
      <c r="E2586" s="3">
        <v>329.0</v>
      </c>
      <c r="F2586" s="3">
        <v>1.3</v>
      </c>
      <c r="G2586" s="3">
        <v>304.0</v>
      </c>
      <c r="H2586" s="3">
        <v>9389.0</v>
      </c>
      <c r="I2586" s="2"/>
      <c r="J2586" s="2"/>
    </row>
    <row r="2587">
      <c r="A2587" s="1" t="s">
        <v>3450</v>
      </c>
      <c r="B2587" s="3">
        <v>13.76</v>
      </c>
      <c r="C2587" s="3" t="s">
        <v>3421</v>
      </c>
      <c r="D2587" s="3" t="s">
        <v>26</v>
      </c>
      <c r="E2587" s="3" t="s">
        <v>3451</v>
      </c>
      <c r="F2587" s="3">
        <v>317.0</v>
      </c>
      <c r="G2587" s="3">
        <v>9385.0</v>
      </c>
      <c r="H2587" s="2"/>
      <c r="I2587" s="2"/>
      <c r="J2587" s="2"/>
    </row>
    <row r="2588">
      <c r="A2588" s="1" t="s">
        <v>3452</v>
      </c>
      <c r="B2588" s="3">
        <v>13.53</v>
      </c>
      <c r="C2588" s="3" t="s">
        <v>3421</v>
      </c>
      <c r="D2588" s="3" t="s">
        <v>26</v>
      </c>
      <c r="E2588" s="3" t="s">
        <v>3453</v>
      </c>
      <c r="F2588" s="3">
        <v>301.0</v>
      </c>
      <c r="G2588" s="3">
        <v>9382.0</v>
      </c>
      <c r="H2588" s="2"/>
      <c r="I2588" s="2"/>
      <c r="J2588" s="2"/>
    </row>
    <row r="2589">
      <c r="A2589" s="1" t="s">
        <v>3454</v>
      </c>
      <c r="B2589" s="3">
        <v>13.2</v>
      </c>
      <c r="C2589" s="3" t="s">
        <v>1207</v>
      </c>
      <c r="D2589" s="3" t="s">
        <v>26</v>
      </c>
      <c r="E2589" s="3" t="s">
        <v>3455</v>
      </c>
      <c r="F2589" s="3">
        <v>287.0</v>
      </c>
      <c r="G2589" s="3">
        <v>9377.0</v>
      </c>
      <c r="H2589" s="2"/>
      <c r="I2589" s="2"/>
      <c r="J2589" s="2"/>
    </row>
    <row r="2590">
      <c r="A2590" s="1" t="s">
        <v>3456</v>
      </c>
      <c r="B2590" s="3">
        <v>12.2</v>
      </c>
      <c r="C2590" s="3" t="s">
        <v>3310</v>
      </c>
      <c r="D2590" s="3" t="s">
        <v>26</v>
      </c>
      <c r="E2590" s="3" t="s">
        <v>3457</v>
      </c>
      <c r="F2590" s="3">
        <v>312.0</v>
      </c>
      <c r="G2590" s="3">
        <v>9375.0</v>
      </c>
      <c r="H2590" s="2"/>
      <c r="I2590" s="2"/>
      <c r="J2590" s="2"/>
    </row>
    <row r="2591">
      <c r="A2591" s="1" t="s">
        <v>3458</v>
      </c>
      <c r="B2591" s="3">
        <v>11.32</v>
      </c>
      <c r="C2591" s="3" t="s">
        <v>997</v>
      </c>
      <c r="D2591" s="3" t="s">
        <v>26</v>
      </c>
      <c r="E2591" s="3">
        <v>341.75</v>
      </c>
      <c r="F2591" s="3">
        <v>1.1</v>
      </c>
      <c r="G2591" s="3">
        <v>333.0</v>
      </c>
      <c r="H2591" s="3">
        <v>9373.0</v>
      </c>
      <c r="I2591" s="2"/>
      <c r="J2591" s="2"/>
    </row>
    <row r="2592">
      <c r="A2592" s="1" t="s">
        <v>3459</v>
      </c>
      <c r="B2592" s="3">
        <v>10.7</v>
      </c>
      <c r="C2592" s="3" t="s">
        <v>164</v>
      </c>
      <c r="D2592" s="3" t="s">
        <v>26</v>
      </c>
      <c r="E2592" s="3">
        <v>326.3</v>
      </c>
      <c r="F2592" s="3">
        <v>1.24</v>
      </c>
      <c r="G2592" s="3">
        <v>342.0</v>
      </c>
      <c r="H2592" s="3">
        <v>9371.0</v>
      </c>
      <c r="I2592" s="2"/>
      <c r="J2592" s="2"/>
    </row>
    <row r="2593">
      <c r="A2593" s="1" t="s">
        <v>3460</v>
      </c>
      <c r="B2593" s="3">
        <v>10.62</v>
      </c>
      <c r="C2593" s="3">
        <v>92.5</v>
      </c>
      <c r="D2593" s="3">
        <v>68.0</v>
      </c>
      <c r="E2593" s="3">
        <v>329.95</v>
      </c>
      <c r="F2593" s="3">
        <v>33.0</v>
      </c>
      <c r="G2593" s="3">
        <v>326.85</v>
      </c>
      <c r="H2593" s="3">
        <v>1.3</v>
      </c>
      <c r="I2593" s="3">
        <v>351.0</v>
      </c>
      <c r="J2593" s="3">
        <v>9372.0</v>
      </c>
    </row>
    <row r="2594">
      <c r="A2594" s="1" t="s">
        <v>3461</v>
      </c>
      <c r="B2594" s="3">
        <v>11.95</v>
      </c>
      <c r="C2594" s="3">
        <v>86.2</v>
      </c>
      <c r="D2594" s="3">
        <v>203.0</v>
      </c>
      <c r="E2594" s="3">
        <v>24.13</v>
      </c>
      <c r="F2594" s="3">
        <v>13.0</v>
      </c>
      <c r="G2594" s="3" t="s">
        <v>3462</v>
      </c>
      <c r="H2594" s="3">
        <v>14.0</v>
      </c>
      <c r="I2594" s="3">
        <v>938.0</v>
      </c>
      <c r="J2594" s="2"/>
    </row>
    <row r="2595">
      <c r="A2595" s="1" t="s">
        <v>3463</v>
      </c>
      <c r="B2595" s="3">
        <v>14.49</v>
      </c>
      <c r="C2595" s="3">
        <v>75.0</v>
      </c>
      <c r="D2595" s="3">
        <v>455.0</v>
      </c>
      <c r="E2595" s="3">
        <v>663.9</v>
      </c>
      <c r="F2595" s="3">
        <v>13.0</v>
      </c>
      <c r="G2595" s="3">
        <v>325.7</v>
      </c>
      <c r="H2595" s="3">
        <v>1.24</v>
      </c>
      <c r="I2595" s="3">
        <v>2.0</v>
      </c>
      <c r="J2595" s="3">
        <v>9381.0</v>
      </c>
    </row>
    <row r="2596">
      <c r="A2596" s="1" t="s">
        <v>3464</v>
      </c>
      <c r="B2596" s="3">
        <v>16.11</v>
      </c>
      <c r="C2596" s="3">
        <v>7.1</v>
      </c>
      <c r="D2596" s="3">
        <v>624.0</v>
      </c>
      <c r="E2596" s="3">
        <v>686.15</v>
      </c>
      <c r="F2596" s="3">
        <v>178.0</v>
      </c>
      <c r="G2596" s="3">
        <v>324.15</v>
      </c>
      <c r="H2596" s="3">
        <v>1.52</v>
      </c>
      <c r="I2596" s="3">
        <v>25.0</v>
      </c>
      <c r="J2596" s="3">
        <v>9381.0</v>
      </c>
    </row>
    <row r="2597">
      <c r="A2597" s="1" t="s">
        <v>3465</v>
      </c>
      <c r="B2597" s="3">
        <v>17.56</v>
      </c>
      <c r="C2597" s="3">
        <v>61.5</v>
      </c>
      <c r="D2597" s="3">
        <v>61.0</v>
      </c>
      <c r="E2597" s="3">
        <v>316.33</v>
      </c>
      <c r="F2597" s="3">
        <v>365.0</v>
      </c>
      <c r="G2597" s="3">
        <v>326.1</v>
      </c>
      <c r="H2597" s="3">
        <v>1.59</v>
      </c>
      <c r="I2597" s="3">
        <v>24.0</v>
      </c>
      <c r="J2597" s="3">
        <v>9381.0</v>
      </c>
    </row>
    <row r="2598">
      <c r="A2598" s="1" t="s">
        <v>3466</v>
      </c>
      <c r="B2598" s="3">
        <v>18.75</v>
      </c>
      <c r="C2598" s="3">
        <v>59.5</v>
      </c>
      <c r="D2598" s="3">
        <v>806.0</v>
      </c>
      <c r="E2598" s="3">
        <v>599.16</v>
      </c>
      <c r="F2598" s="3">
        <v>294.0</v>
      </c>
      <c r="G2598" s="3" t="s">
        <v>3467</v>
      </c>
      <c r="H2598" s="3">
        <v>3.0</v>
      </c>
      <c r="I2598" s="3">
        <v>9377.0</v>
      </c>
      <c r="J2598" s="2"/>
    </row>
    <row r="2599">
      <c r="A2599" s="1" t="s">
        <v>3468</v>
      </c>
      <c r="B2599" s="3">
        <v>19.52</v>
      </c>
      <c r="C2599" s="3">
        <v>53.25</v>
      </c>
      <c r="D2599" s="3">
        <v>753.0</v>
      </c>
      <c r="E2599" s="3">
        <v>408.8</v>
      </c>
      <c r="F2599" s="3">
        <v>392.0</v>
      </c>
      <c r="G2599" s="3" t="s">
        <v>3469</v>
      </c>
      <c r="H2599" s="3">
        <v>42.0</v>
      </c>
      <c r="I2599" s="3">
        <v>9371.0</v>
      </c>
      <c r="J2599" s="2"/>
    </row>
    <row r="2600">
      <c r="A2600" s="1" t="s">
        <v>3470</v>
      </c>
      <c r="B2600" s="3">
        <v>20.8</v>
      </c>
      <c r="C2600" s="3">
        <v>51.5</v>
      </c>
      <c r="D2600" s="3">
        <v>795.0</v>
      </c>
      <c r="E2600" s="3">
        <v>55.56</v>
      </c>
      <c r="F2600" s="3">
        <v>32.0</v>
      </c>
      <c r="G2600" s="3" t="s">
        <v>3471</v>
      </c>
      <c r="H2600" s="3">
        <v>64.0</v>
      </c>
      <c r="I2600" s="3">
        <v>9365.0</v>
      </c>
      <c r="J2600" s="2"/>
    </row>
    <row r="2601">
      <c r="A2601" s="1" t="s">
        <v>3472</v>
      </c>
      <c r="B2601" s="3">
        <v>20.31</v>
      </c>
      <c r="C2601" s="3">
        <v>49.7</v>
      </c>
      <c r="D2601" s="3">
        <v>704.0</v>
      </c>
      <c r="E2601" s="3">
        <v>499.75</v>
      </c>
      <c r="F2601" s="3">
        <v>309.0</v>
      </c>
      <c r="G2601" s="3" t="s">
        <v>3473</v>
      </c>
      <c r="H2601" s="3">
        <v>22.0</v>
      </c>
      <c r="I2601" s="3">
        <v>9359.0</v>
      </c>
      <c r="J2601" s="2"/>
    </row>
    <row r="2602">
      <c r="A2602" s="1" t="s">
        <v>3474</v>
      </c>
      <c r="B2602" s="3">
        <v>20.49</v>
      </c>
      <c r="C2602" s="3">
        <v>49.7</v>
      </c>
      <c r="D2602" s="3">
        <v>48.0</v>
      </c>
      <c r="E2602" s="3">
        <v>226.2</v>
      </c>
      <c r="F2602" s="3">
        <v>328.0</v>
      </c>
      <c r="G2602" s="3" t="s">
        <v>3475</v>
      </c>
      <c r="H2602" s="3">
        <v>35.0</v>
      </c>
      <c r="I2602" s="3">
        <v>9354.0</v>
      </c>
      <c r="J2602" s="2"/>
    </row>
    <row r="2603">
      <c r="A2603" s="1" t="s">
        <v>3476</v>
      </c>
      <c r="B2603" s="3">
        <v>19.87</v>
      </c>
      <c r="C2603" s="3">
        <v>51.4</v>
      </c>
      <c r="D2603" s="3">
        <v>455.0</v>
      </c>
      <c r="E2603" s="3">
        <v>545.38</v>
      </c>
      <c r="F2603" s="3">
        <v>173.0</v>
      </c>
      <c r="G2603" s="3" t="s">
        <v>3477</v>
      </c>
      <c r="H2603" s="3">
        <v>321.0</v>
      </c>
      <c r="I2603" s="3">
        <v>9345.0</v>
      </c>
      <c r="J2603" s="2"/>
    </row>
    <row r="2604">
      <c r="A2604" s="1" t="s">
        <v>3478</v>
      </c>
      <c r="B2604" s="3">
        <v>18.43</v>
      </c>
      <c r="C2604" s="3">
        <v>54.95</v>
      </c>
      <c r="D2604" s="3">
        <v>19.0</v>
      </c>
      <c r="E2604" s="3">
        <v>122.49</v>
      </c>
      <c r="F2604" s="3">
        <v>149.0</v>
      </c>
      <c r="G2604" s="3" t="s">
        <v>3479</v>
      </c>
      <c r="H2604" s="3">
        <v>224.0</v>
      </c>
      <c r="I2604" s="3">
        <v>9349.0</v>
      </c>
      <c r="J2604" s="2"/>
    </row>
    <row r="2605">
      <c r="A2605" s="1" t="s">
        <v>3480</v>
      </c>
      <c r="B2605" s="3">
        <v>16.16</v>
      </c>
      <c r="C2605" s="3">
        <v>72.65</v>
      </c>
      <c r="D2605" s="3">
        <v>97.0</v>
      </c>
      <c r="E2605" s="3">
        <v>398.9</v>
      </c>
      <c r="F2605" s="3">
        <v>42.0</v>
      </c>
      <c r="G2605" s="3">
        <v>343.3</v>
      </c>
      <c r="H2605" s="3">
        <v>1.24</v>
      </c>
      <c r="I2605" s="3">
        <v>225.0</v>
      </c>
      <c r="J2605" s="3">
        <v>9353.0</v>
      </c>
    </row>
    <row r="2606">
      <c r="A2606" s="1" t="s">
        <v>3481</v>
      </c>
      <c r="B2606" s="3">
        <v>16.87</v>
      </c>
      <c r="C2606" s="3" t="s">
        <v>2030</v>
      </c>
      <c r="D2606" s="3" t="s">
        <v>26</v>
      </c>
      <c r="E2606" s="3">
        <v>362.5</v>
      </c>
      <c r="F2606" s="3">
        <v>1.52</v>
      </c>
      <c r="G2606" s="3">
        <v>209.0</v>
      </c>
      <c r="H2606" s="3">
        <v>9345.0</v>
      </c>
      <c r="I2606" s="2"/>
      <c r="J2606" s="2"/>
    </row>
    <row r="2607">
      <c r="A2607" s="1" t="s">
        <v>3482</v>
      </c>
      <c r="B2607" s="3">
        <v>15.19</v>
      </c>
      <c r="C2607" s="3" t="s">
        <v>3483</v>
      </c>
      <c r="D2607" s="3" t="s">
        <v>26</v>
      </c>
      <c r="E2607" s="3" t="s">
        <v>3484</v>
      </c>
      <c r="F2607" s="3">
        <v>194.0</v>
      </c>
      <c r="G2607" s="3">
        <v>9349.0</v>
      </c>
      <c r="H2607" s="2"/>
      <c r="I2607" s="2"/>
      <c r="J2607" s="2"/>
    </row>
    <row r="2608">
      <c r="A2608" s="1" t="s">
        <v>3485</v>
      </c>
      <c r="B2608" s="3">
        <v>15.3</v>
      </c>
      <c r="C2608" s="3" t="s">
        <v>3486</v>
      </c>
      <c r="D2608" s="3" t="s">
        <v>26</v>
      </c>
      <c r="E2608" s="3" t="s">
        <v>3487</v>
      </c>
      <c r="F2608" s="3">
        <v>205.0</v>
      </c>
      <c r="G2608" s="3">
        <v>9349.0</v>
      </c>
      <c r="H2608" s="2"/>
      <c r="I2608" s="2"/>
      <c r="J2608" s="2"/>
    </row>
    <row r="2609">
      <c r="A2609" s="1" t="s">
        <v>3488</v>
      </c>
      <c r="B2609" s="3">
        <v>12.71</v>
      </c>
      <c r="C2609" s="3" t="s">
        <v>961</v>
      </c>
      <c r="D2609" s="3" t="s">
        <v>26</v>
      </c>
      <c r="E2609" s="3">
        <v>32.5</v>
      </c>
      <c r="F2609" s="3">
        <v>1.45</v>
      </c>
      <c r="G2609" s="3">
        <v>21.0</v>
      </c>
      <c r="H2609" s="3">
        <v>9352.0</v>
      </c>
      <c r="I2609" s="2"/>
      <c r="J2609" s="2"/>
    </row>
    <row r="2610">
      <c r="A2610" s="1" t="s">
        <v>3489</v>
      </c>
      <c r="B2610" s="3">
        <v>12.44</v>
      </c>
      <c r="C2610" s="3" t="s">
        <v>2572</v>
      </c>
      <c r="D2610" s="3" t="s">
        <v>26</v>
      </c>
      <c r="E2610" s="3">
        <v>321.25</v>
      </c>
      <c r="F2610" s="3">
        <v>2.14</v>
      </c>
      <c r="G2610" s="3">
        <v>201.0</v>
      </c>
      <c r="H2610" s="3">
        <v>9352.0</v>
      </c>
      <c r="I2610" s="2"/>
      <c r="J2610" s="2"/>
    </row>
    <row r="2611">
      <c r="A2611" s="1" t="s">
        <v>3490</v>
      </c>
      <c r="B2611" s="3">
        <v>11.78</v>
      </c>
      <c r="C2611" s="3" t="s">
        <v>997</v>
      </c>
      <c r="D2611" s="3" t="s">
        <v>26</v>
      </c>
      <c r="E2611" s="3">
        <v>323.55</v>
      </c>
      <c r="F2611" s="3">
        <v>1.45</v>
      </c>
      <c r="G2611" s="3">
        <v>244.0</v>
      </c>
      <c r="H2611" s="3">
        <v>9349.0</v>
      </c>
      <c r="I2611" s="2"/>
      <c r="J2611" s="2"/>
    </row>
    <row r="2612">
      <c r="A2612" s="1" t="s">
        <v>3491</v>
      </c>
      <c r="B2612" s="3">
        <v>11.5</v>
      </c>
      <c r="C2612" s="3" t="s">
        <v>997</v>
      </c>
      <c r="D2612" s="3" t="s">
        <v>26</v>
      </c>
      <c r="E2612" s="3">
        <v>313.25</v>
      </c>
      <c r="F2612" s="3">
        <v>1.45</v>
      </c>
      <c r="G2612" s="3">
        <v>288.0</v>
      </c>
      <c r="H2612" s="3">
        <v>9343.0</v>
      </c>
      <c r="I2612" s="2"/>
      <c r="J2612" s="2"/>
    </row>
    <row r="2613">
      <c r="A2613" s="1" t="s">
        <v>3492</v>
      </c>
      <c r="B2613" s="3">
        <v>11.6</v>
      </c>
      <c r="C2613" s="3" t="s">
        <v>907</v>
      </c>
      <c r="D2613" s="3" t="s">
        <v>26</v>
      </c>
      <c r="E2613" s="3" t="s">
        <v>3493</v>
      </c>
      <c r="F2613" s="3">
        <v>308.0</v>
      </c>
      <c r="G2613" s="3">
        <v>9338.0</v>
      </c>
      <c r="H2613" s="2"/>
      <c r="I2613" s="2"/>
      <c r="J2613" s="2"/>
    </row>
    <row r="2614">
      <c r="A2614" s="1" t="s">
        <v>3494</v>
      </c>
      <c r="B2614" s="3">
        <v>11.5</v>
      </c>
      <c r="C2614" s="3" t="s">
        <v>997</v>
      </c>
      <c r="D2614" s="3" t="s">
        <v>26</v>
      </c>
      <c r="E2614" s="3" t="s">
        <v>3495</v>
      </c>
      <c r="F2614" s="3">
        <v>23.0</v>
      </c>
      <c r="G2614" s="3">
        <v>934.0</v>
      </c>
      <c r="H2614" s="2"/>
      <c r="I2614" s="2"/>
      <c r="J2614" s="2"/>
    </row>
    <row r="2615">
      <c r="A2615" s="1" t="s">
        <v>3496</v>
      </c>
      <c r="B2615" s="3">
        <v>9.39</v>
      </c>
      <c r="C2615" s="3" t="s">
        <v>755</v>
      </c>
      <c r="D2615" s="3" t="s">
        <v>26</v>
      </c>
      <c r="E2615" s="3">
        <v>317.55</v>
      </c>
      <c r="F2615" s="3">
        <v>1.17</v>
      </c>
      <c r="G2615" s="3">
        <v>234.0</v>
      </c>
      <c r="H2615" s="3">
        <v>934.0</v>
      </c>
      <c r="I2615" s="2"/>
      <c r="J2615" s="2"/>
    </row>
    <row r="2616">
      <c r="A2616" s="1" t="s">
        <v>3497</v>
      </c>
      <c r="B2616" s="3">
        <v>9.35</v>
      </c>
      <c r="C2616" s="3" t="s">
        <v>755</v>
      </c>
      <c r="D2616" s="3" t="s">
        <v>26</v>
      </c>
      <c r="E2616" s="3">
        <v>324.15</v>
      </c>
      <c r="F2616" s="3">
        <v>1.31</v>
      </c>
      <c r="G2616" s="3">
        <v>24.0</v>
      </c>
      <c r="H2616" s="3">
        <v>934.0</v>
      </c>
      <c r="I2616" s="2"/>
      <c r="J2616" s="2"/>
    </row>
    <row r="2617">
      <c r="A2617" s="1" t="s">
        <v>3498</v>
      </c>
      <c r="B2617" s="3">
        <v>9.19</v>
      </c>
      <c r="C2617" s="3">
        <v>95.85</v>
      </c>
      <c r="D2617" s="3" t="s">
        <v>3499</v>
      </c>
      <c r="E2617" s="3">
        <v>23.0</v>
      </c>
      <c r="F2617" s="3">
        <v>319.7</v>
      </c>
      <c r="G2617" s="3">
        <v>1.3</v>
      </c>
      <c r="H2617" s="3">
        <v>245.0</v>
      </c>
      <c r="I2617" s="3">
        <v>934.0</v>
      </c>
      <c r="J2617" s="2"/>
    </row>
    <row r="2618">
      <c r="A2618" s="1" t="s">
        <v>3500</v>
      </c>
      <c r="B2618" s="3">
        <v>11.3</v>
      </c>
      <c r="C2618" s="3">
        <v>92.55</v>
      </c>
      <c r="D2618" s="3" t="s">
        <v>739</v>
      </c>
      <c r="E2618" s="3">
        <v>8.0</v>
      </c>
      <c r="F2618" s="3" t="s">
        <v>3501</v>
      </c>
      <c r="G2618" s="3">
        <v>307.0</v>
      </c>
      <c r="H2618" s="3">
        <v>9339.0</v>
      </c>
      <c r="I2618" s="2"/>
      <c r="J2618" s="2"/>
    </row>
    <row r="2619">
      <c r="A2619" s="1" t="s">
        <v>3502</v>
      </c>
      <c r="B2619" s="3">
        <v>12.88</v>
      </c>
      <c r="C2619" s="3">
        <v>89.4</v>
      </c>
      <c r="D2619" s="3" t="s">
        <v>152</v>
      </c>
      <c r="E2619" s="3">
        <v>64.0</v>
      </c>
      <c r="F2619" s="3">
        <v>323.75</v>
      </c>
      <c r="G2619" s="3">
        <v>1.3</v>
      </c>
      <c r="H2619" s="3">
        <v>322.0</v>
      </c>
      <c r="I2619" s="3">
        <v>9338.0</v>
      </c>
      <c r="J2619" s="2"/>
    </row>
    <row r="2620">
      <c r="A2620" s="1" t="s">
        <v>3503</v>
      </c>
      <c r="B2620" s="3">
        <v>14.15</v>
      </c>
      <c r="C2620" s="3">
        <v>8.45</v>
      </c>
      <c r="D2620" s="3" t="s">
        <v>321</v>
      </c>
      <c r="E2620" s="3">
        <v>107.0</v>
      </c>
      <c r="F2620" s="3">
        <v>325.9</v>
      </c>
      <c r="G2620" s="3">
        <v>1.24</v>
      </c>
      <c r="H2620" s="3">
        <v>322.0</v>
      </c>
      <c r="I2620" s="3">
        <v>9337.0</v>
      </c>
      <c r="J2620" s="2"/>
    </row>
    <row r="2621">
      <c r="A2621" s="1" t="s">
        <v>3504</v>
      </c>
      <c r="B2621" s="3">
        <v>15.48</v>
      </c>
      <c r="C2621" s="3">
        <v>7.0</v>
      </c>
      <c r="D2621" s="3" t="s">
        <v>3505</v>
      </c>
      <c r="E2621" s="3">
        <v>219.0</v>
      </c>
      <c r="F2621" s="3">
        <v>345.65</v>
      </c>
      <c r="G2621" s="3">
        <v>1.66</v>
      </c>
      <c r="H2621" s="3">
        <v>321.0</v>
      </c>
      <c r="I2621" s="3">
        <v>9336.0</v>
      </c>
      <c r="J2621" s="2"/>
    </row>
    <row r="2622">
      <c r="A2622" s="1" t="s">
        <v>3506</v>
      </c>
      <c r="B2622" s="3">
        <v>16.12</v>
      </c>
      <c r="C2622" s="3">
        <v>67.65</v>
      </c>
      <c r="D2622" s="3">
        <v>515.0</v>
      </c>
      <c r="E2622" s="3">
        <v>96.79</v>
      </c>
      <c r="F2622" s="3">
        <v>432.0</v>
      </c>
      <c r="G2622" s="3">
        <v>357.25</v>
      </c>
      <c r="H2622" s="3">
        <v>1.59</v>
      </c>
      <c r="I2622" s="3">
        <v>324.0</v>
      </c>
      <c r="J2622" s="3">
        <v>9334.0</v>
      </c>
    </row>
    <row r="2623">
      <c r="A2623" s="1" t="s">
        <v>3507</v>
      </c>
      <c r="B2623" s="3">
        <v>17.17</v>
      </c>
      <c r="C2623" s="3">
        <v>65.45</v>
      </c>
      <c r="D2623" s="3">
        <v>869.0</v>
      </c>
      <c r="E2623" s="3">
        <v>684.0</v>
      </c>
      <c r="F2623" s="3">
        <v>262.0</v>
      </c>
      <c r="G2623" s="3">
        <v>355.1</v>
      </c>
      <c r="H2623" s="3">
        <v>1.45</v>
      </c>
      <c r="I2623" s="3">
        <v>326.0</v>
      </c>
      <c r="J2623" s="3">
        <v>9327.0</v>
      </c>
    </row>
    <row r="2624">
      <c r="A2624" s="1" t="s">
        <v>3508</v>
      </c>
      <c r="B2624" s="3">
        <v>17.98</v>
      </c>
      <c r="C2624" s="3">
        <v>63.3</v>
      </c>
      <c r="D2624" s="3">
        <v>923.0</v>
      </c>
      <c r="E2624" s="3">
        <v>908.27</v>
      </c>
      <c r="F2624" s="3">
        <v>137.0</v>
      </c>
      <c r="G2624" s="3">
        <v>356.85</v>
      </c>
      <c r="H2624" s="3">
        <v>1.1</v>
      </c>
      <c r="I2624" s="3">
        <v>322.0</v>
      </c>
      <c r="J2624" s="3">
        <v>932.0</v>
      </c>
    </row>
    <row r="2625">
      <c r="A2625" s="1" t="s">
        <v>3509</v>
      </c>
      <c r="B2625" s="3">
        <v>18.19</v>
      </c>
      <c r="C2625" s="3">
        <v>61.2</v>
      </c>
      <c r="D2625" s="3" t="s">
        <v>957</v>
      </c>
      <c r="E2625" s="3">
        <v>9.0</v>
      </c>
      <c r="F2625" s="3">
        <v>357.25</v>
      </c>
      <c r="G2625" s="3">
        <v>1.1</v>
      </c>
      <c r="H2625" s="3">
        <v>287.0</v>
      </c>
      <c r="I2625" s="3">
        <v>9316.0</v>
      </c>
      <c r="J2625" s="2"/>
    </row>
    <row r="2626">
      <c r="A2626" s="1" t="s">
        <v>3510</v>
      </c>
      <c r="B2626" s="3">
        <v>17.81</v>
      </c>
      <c r="C2626" s="3">
        <v>61.5</v>
      </c>
      <c r="D2626" s="3" t="s">
        <v>3511</v>
      </c>
      <c r="E2626" s="3">
        <v>207.0</v>
      </c>
      <c r="F2626" s="3">
        <v>349.9</v>
      </c>
      <c r="G2626" s="3">
        <v>2.83</v>
      </c>
      <c r="H2626" s="3">
        <v>282.0</v>
      </c>
      <c r="I2626" s="3">
        <v>931.0</v>
      </c>
      <c r="J2626" s="2"/>
    </row>
    <row r="2627">
      <c r="A2627" s="1" t="s">
        <v>3512</v>
      </c>
      <c r="B2627" s="3">
        <v>15.47</v>
      </c>
      <c r="C2627" s="3">
        <v>75.1</v>
      </c>
      <c r="D2627" s="3">
        <v>194.0</v>
      </c>
      <c r="E2627" s="3">
        <v>7.7</v>
      </c>
      <c r="F2627" s="3">
        <v>19.0</v>
      </c>
      <c r="G2627" s="3">
        <v>342.35</v>
      </c>
      <c r="H2627" s="3">
        <v>3.3</v>
      </c>
      <c r="I2627" s="3">
        <v>292.0</v>
      </c>
      <c r="J2627" s="3">
        <v>9312.0</v>
      </c>
    </row>
    <row r="2628">
      <c r="A2628" s="1" t="s">
        <v>3513</v>
      </c>
      <c r="B2628" s="3">
        <v>14.73</v>
      </c>
      <c r="C2628" s="3">
        <v>75.0</v>
      </c>
      <c r="D2628" s="3">
        <v>202.0</v>
      </c>
      <c r="E2628" s="3">
        <v>151.13</v>
      </c>
      <c r="F2628" s="3">
        <v>151.0</v>
      </c>
      <c r="G2628" s="3">
        <v>334.8</v>
      </c>
      <c r="H2628" s="3">
        <v>2.9</v>
      </c>
      <c r="I2628" s="3">
        <v>306.0</v>
      </c>
      <c r="J2628" s="3">
        <v>9319.0</v>
      </c>
    </row>
    <row r="2629">
      <c r="A2629" s="1" t="s">
        <v>3514</v>
      </c>
      <c r="B2629" s="3">
        <v>14.56</v>
      </c>
      <c r="C2629" s="3">
        <v>75.0</v>
      </c>
      <c r="D2629" s="3">
        <v>81.0</v>
      </c>
      <c r="E2629" s="3">
        <v>205.95</v>
      </c>
      <c r="F2629" s="3">
        <v>52.0</v>
      </c>
      <c r="G2629" s="3">
        <v>341.4</v>
      </c>
      <c r="H2629" s="3">
        <v>2.55</v>
      </c>
      <c r="I2629" s="3">
        <v>296.0</v>
      </c>
      <c r="J2629" s="3">
        <v>9322.0</v>
      </c>
    </row>
    <row r="2630">
      <c r="A2630" s="1" t="s">
        <v>3515</v>
      </c>
      <c r="B2630" s="3">
        <v>14.2</v>
      </c>
      <c r="C2630" s="3" t="s">
        <v>1407</v>
      </c>
      <c r="D2630" s="3" t="s">
        <v>26</v>
      </c>
      <c r="E2630" s="3">
        <v>319.3</v>
      </c>
      <c r="F2630" s="3">
        <v>2.34</v>
      </c>
      <c r="G2630" s="3">
        <v>284.0</v>
      </c>
      <c r="H2630" s="3">
        <v>9327.0</v>
      </c>
      <c r="I2630" s="2"/>
      <c r="J2630" s="2"/>
    </row>
    <row r="2631">
      <c r="A2631" s="1" t="s">
        <v>3516</v>
      </c>
      <c r="B2631" s="3">
        <v>12.94</v>
      </c>
      <c r="C2631" s="3" t="s">
        <v>1023</v>
      </c>
      <c r="D2631" s="3" t="s">
        <v>26</v>
      </c>
      <c r="E2631" s="3">
        <v>301.7</v>
      </c>
      <c r="F2631" s="3">
        <v>2.14</v>
      </c>
      <c r="G2631" s="3">
        <v>278.0</v>
      </c>
      <c r="H2631" s="3">
        <v>9335.0</v>
      </c>
      <c r="I2631" s="2"/>
      <c r="J2631" s="2"/>
    </row>
    <row r="2632">
      <c r="A2632" s="1" t="s">
        <v>3517</v>
      </c>
      <c r="B2632" s="3">
        <v>12.14</v>
      </c>
      <c r="C2632" s="3" t="s">
        <v>3310</v>
      </c>
      <c r="D2632" s="3" t="s">
        <v>26</v>
      </c>
      <c r="E2632" s="3">
        <v>299.55</v>
      </c>
      <c r="F2632" s="3">
        <v>2.14</v>
      </c>
      <c r="G2632" s="3">
        <v>272.0</v>
      </c>
      <c r="H2632" s="3">
        <v>9341.0</v>
      </c>
      <c r="I2632" s="2"/>
      <c r="J2632" s="2"/>
    </row>
    <row r="2633">
      <c r="A2633" s="1" t="s">
        <v>3518</v>
      </c>
      <c r="B2633" s="3">
        <v>11.53</v>
      </c>
      <c r="C2633" s="3" t="s">
        <v>907</v>
      </c>
      <c r="D2633" s="3" t="s">
        <v>26</v>
      </c>
      <c r="E2633" s="3">
        <v>297.85</v>
      </c>
      <c r="F2633" s="3">
        <v>2.28</v>
      </c>
      <c r="G2633" s="3">
        <v>271.0</v>
      </c>
      <c r="H2633" s="3">
        <v>9343.0</v>
      </c>
      <c r="I2633" s="2"/>
      <c r="J2633" s="2"/>
    </row>
    <row r="2634">
      <c r="A2634" s="1" t="s">
        <v>3519</v>
      </c>
      <c r="B2634" s="3">
        <v>10.97</v>
      </c>
      <c r="C2634" s="3" t="s">
        <v>997</v>
      </c>
      <c r="D2634" s="3" t="s">
        <v>26</v>
      </c>
      <c r="E2634" s="3">
        <v>289.1</v>
      </c>
      <c r="F2634" s="3">
        <v>2.28</v>
      </c>
      <c r="G2634" s="3">
        <v>271.0</v>
      </c>
      <c r="H2634" s="3">
        <v>9342.0</v>
      </c>
      <c r="I2634" s="2"/>
      <c r="J2634" s="2"/>
    </row>
    <row r="2635">
      <c r="A2635" s="1" t="s">
        <v>3520</v>
      </c>
      <c r="B2635" s="3">
        <v>10.57</v>
      </c>
      <c r="C2635" s="3" t="s">
        <v>1026</v>
      </c>
      <c r="D2635" s="3" t="s">
        <v>26</v>
      </c>
      <c r="E2635" s="3">
        <v>288.95</v>
      </c>
      <c r="F2635" s="3">
        <v>2.28</v>
      </c>
      <c r="G2635" s="3">
        <v>267.0</v>
      </c>
      <c r="H2635" s="3">
        <v>9343.0</v>
      </c>
      <c r="I2635" s="2"/>
      <c r="J2635" s="2"/>
    </row>
    <row r="2636">
      <c r="A2636" s="1" t="s">
        <v>3521</v>
      </c>
      <c r="B2636" s="3">
        <v>10.38</v>
      </c>
      <c r="C2636" s="3" t="s">
        <v>164</v>
      </c>
      <c r="D2636" s="3" t="s">
        <v>26</v>
      </c>
      <c r="E2636" s="3">
        <v>294.85</v>
      </c>
      <c r="F2636" s="3">
        <v>2.48</v>
      </c>
      <c r="G2636" s="3">
        <v>264.0</v>
      </c>
      <c r="H2636" s="3">
        <v>9342.0</v>
      </c>
      <c r="I2636" s="2"/>
      <c r="J2636" s="2"/>
    </row>
    <row r="2637">
      <c r="A2637" s="1" t="s">
        <v>3522</v>
      </c>
      <c r="B2637" s="3">
        <v>9.99</v>
      </c>
      <c r="C2637" s="3" t="s">
        <v>784</v>
      </c>
      <c r="D2637" s="3" t="s">
        <v>26</v>
      </c>
      <c r="E2637" s="3">
        <v>287.0</v>
      </c>
      <c r="F2637" s="3">
        <v>2.76</v>
      </c>
      <c r="G2637" s="3">
        <v>264.0</v>
      </c>
      <c r="H2637" s="3">
        <v>9337.0</v>
      </c>
      <c r="I2637" s="2"/>
      <c r="J2637" s="2"/>
    </row>
    <row r="2638">
      <c r="A2638" s="1" t="s">
        <v>3523</v>
      </c>
      <c r="B2638" s="3">
        <v>9.42</v>
      </c>
      <c r="C2638" s="3" t="s">
        <v>2007</v>
      </c>
      <c r="D2638" s="3" t="s">
        <v>26</v>
      </c>
      <c r="E2638" s="3">
        <v>28.5</v>
      </c>
      <c r="F2638" s="3">
        <v>2.62</v>
      </c>
      <c r="G2638" s="3">
        <v>263.0</v>
      </c>
      <c r="H2638" s="3">
        <v>9336.0</v>
      </c>
      <c r="I2638" s="2"/>
      <c r="J2638" s="2"/>
    </row>
    <row r="2639">
      <c r="A2639" s="1" t="s">
        <v>3524</v>
      </c>
      <c r="B2639" s="3">
        <v>8.86</v>
      </c>
      <c r="C2639" s="3" t="s">
        <v>755</v>
      </c>
      <c r="D2639" s="3" t="s">
        <v>26</v>
      </c>
      <c r="E2639" s="3">
        <v>279.65</v>
      </c>
      <c r="F2639" s="3">
        <v>2.48</v>
      </c>
      <c r="G2639" s="3">
        <v>26.0</v>
      </c>
      <c r="H2639" s="3">
        <v>9336.0</v>
      </c>
      <c r="I2639" s="2"/>
      <c r="J2639" s="2"/>
    </row>
    <row r="2640">
      <c r="A2640" s="1" t="s">
        <v>3525</v>
      </c>
      <c r="B2640" s="3">
        <v>8.3</v>
      </c>
      <c r="C2640" s="3" t="s">
        <v>761</v>
      </c>
      <c r="D2640" s="3" t="s">
        <v>26</v>
      </c>
      <c r="E2640" s="3">
        <v>274.2</v>
      </c>
      <c r="F2640" s="3">
        <v>2.41</v>
      </c>
      <c r="G2640" s="3">
        <v>258.0</v>
      </c>
      <c r="H2640" s="3">
        <v>9338.0</v>
      </c>
      <c r="I2640" s="2"/>
      <c r="J2640" s="2"/>
    </row>
    <row r="2641">
      <c r="A2641" s="1" t="s">
        <v>3526</v>
      </c>
      <c r="B2641" s="3">
        <v>8.3</v>
      </c>
      <c r="C2641" s="3">
        <v>95.8</v>
      </c>
      <c r="D2641" s="3">
        <v>41.0</v>
      </c>
      <c r="E2641" s="3">
        <v>34.79</v>
      </c>
      <c r="F2641" s="3">
        <v>37.0</v>
      </c>
      <c r="G2641" s="3">
        <v>275.6</v>
      </c>
      <c r="H2641" s="3">
        <v>2.41</v>
      </c>
      <c r="I2641" s="3">
        <v>256.0</v>
      </c>
      <c r="J2641" s="3">
        <v>9343.0</v>
      </c>
    </row>
    <row r="2642">
      <c r="A2642" s="1" t="s">
        <v>3527</v>
      </c>
      <c r="B2642" s="3">
        <v>8.88</v>
      </c>
      <c r="C2642" s="3">
        <v>92.4</v>
      </c>
      <c r="D2642" s="3">
        <v>103.0</v>
      </c>
      <c r="E2642" s="3">
        <v>6.4</v>
      </c>
      <c r="F2642" s="3">
        <v>101.0</v>
      </c>
      <c r="G2642" s="3">
        <v>312.15</v>
      </c>
      <c r="H2642" s="3">
        <v>4.0</v>
      </c>
      <c r="I2642" s="3">
        <v>256.0</v>
      </c>
      <c r="J2642" s="3">
        <v>9349.0</v>
      </c>
    </row>
    <row r="2643">
      <c r="A2643" s="1" t="s">
        <v>3528</v>
      </c>
      <c r="B2643" s="3">
        <v>9.86</v>
      </c>
      <c r="C2643" s="3">
        <v>89.15</v>
      </c>
      <c r="D2643" s="3">
        <v>176.0</v>
      </c>
      <c r="E2643" s="3">
        <v>4.2</v>
      </c>
      <c r="F2643" s="3">
        <v>174.0</v>
      </c>
      <c r="G2643" s="3">
        <v>341.95</v>
      </c>
      <c r="H2643" s="3">
        <v>3.93</v>
      </c>
      <c r="I2643" s="3">
        <v>256.0</v>
      </c>
      <c r="J2643" s="3">
        <v>935.0</v>
      </c>
    </row>
    <row r="2644">
      <c r="A2644" s="1" t="s">
        <v>3529</v>
      </c>
      <c r="B2644" s="3">
        <v>11.5</v>
      </c>
      <c r="C2644" s="3">
        <v>8.1</v>
      </c>
      <c r="D2644" s="3" t="s">
        <v>925</v>
      </c>
      <c r="E2644" s="3">
        <v>125.0</v>
      </c>
      <c r="F2644" s="3">
        <v>356.65</v>
      </c>
      <c r="G2644" s="3">
        <v>3.93</v>
      </c>
      <c r="H2644" s="3">
        <v>258.0</v>
      </c>
      <c r="I2644" s="3">
        <v>9352.0</v>
      </c>
      <c r="J2644" s="2"/>
    </row>
    <row r="2645">
      <c r="A2645" s="1" t="s">
        <v>3530</v>
      </c>
      <c r="B2645" s="3">
        <v>12.2</v>
      </c>
      <c r="C2645" s="3">
        <v>74.6</v>
      </c>
      <c r="D2645" s="3">
        <v>391.0</v>
      </c>
      <c r="E2645" s="3">
        <v>38.41</v>
      </c>
      <c r="F2645" s="3">
        <v>361.0</v>
      </c>
      <c r="G2645" s="3">
        <v>353.4</v>
      </c>
      <c r="H2645" s="3">
        <v>3.72</v>
      </c>
      <c r="I2645" s="3">
        <v>257.0</v>
      </c>
      <c r="J2645" s="3">
        <v>9352.0</v>
      </c>
    </row>
    <row r="2646">
      <c r="A2646" s="1" t="s">
        <v>3531</v>
      </c>
      <c r="B2646" s="3">
        <v>13.54</v>
      </c>
      <c r="C2646" s="3">
        <v>67.15</v>
      </c>
      <c r="D2646" s="3">
        <v>428.0</v>
      </c>
      <c r="E2646" s="3">
        <v>34.86</v>
      </c>
      <c r="F2646" s="3">
        <v>398.0</v>
      </c>
      <c r="G2646" s="3">
        <v>356.85</v>
      </c>
      <c r="H2646" s="3">
        <v>3.52</v>
      </c>
      <c r="I2646" s="3">
        <v>256.0</v>
      </c>
      <c r="J2646" s="3">
        <v>935.0</v>
      </c>
    </row>
    <row r="2647">
      <c r="A2647" s="1" t="s">
        <v>3532</v>
      </c>
      <c r="B2647" s="3">
        <v>14.48</v>
      </c>
      <c r="C2647" s="3">
        <v>58.25</v>
      </c>
      <c r="D2647" s="3">
        <v>532.0</v>
      </c>
      <c r="E2647" s="3">
        <v>9.99</v>
      </c>
      <c r="F2647" s="3">
        <v>451.0</v>
      </c>
      <c r="G2647" s="3">
        <v>344.65</v>
      </c>
      <c r="H2647" s="3">
        <v>4.0</v>
      </c>
      <c r="I2647" s="3">
        <v>251.0</v>
      </c>
      <c r="J2647" s="3">
        <v>9346.0</v>
      </c>
    </row>
    <row r="2648">
      <c r="A2648" s="1" t="s">
        <v>3533</v>
      </c>
      <c r="B2648" s="3">
        <v>15.6</v>
      </c>
      <c r="C2648" s="3">
        <v>54.25</v>
      </c>
      <c r="D2648" s="3">
        <v>516.0</v>
      </c>
      <c r="E2648" s="3">
        <v>89.87</v>
      </c>
      <c r="F2648" s="3">
        <v>438.0</v>
      </c>
      <c r="G2648" s="3">
        <v>345.25</v>
      </c>
      <c r="H2648" s="3">
        <v>4.48</v>
      </c>
      <c r="I2648" s="3">
        <v>251.0</v>
      </c>
      <c r="J2648" s="3">
        <v>9343.0</v>
      </c>
    </row>
    <row r="2649">
      <c r="A2649" s="1" t="s">
        <v>3534</v>
      </c>
      <c r="B2649" s="3">
        <v>15.25</v>
      </c>
      <c r="C2649" s="3">
        <v>52.25</v>
      </c>
      <c r="D2649" s="3">
        <v>542.0</v>
      </c>
      <c r="E2649" s="3">
        <v>173.49</v>
      </c>
      <c r="F2649" s="3">
        <v>404.0</v>
      </c>
      <c r="G2649" s="3">
        <v>343.7</v>
      </c>
      <c r="H2649" s="3">
        <v>4.48</v>
      </c>
      <c r="I2649" s="3">
        <v>253.0</v>
      </c>
      <c r="J2649" s="3">
        <v>9339.0</v>
      </c>
    </row>
    <row r="2650">
      <c r="A2650" s="1" t="s">
        <v>3535</v>
      </c>
      <c r="B2650" s="3">
        <v>15.68</v>
      </c>
      <c r="C2650" s="3">
        <v>48.65</v>
      </c>
      <c r="D2650" s="3">
        <v>553.0</v>
      </c>
      <c r="E2650" s="3">
        <v>376.39</v>
      </c>
      <c r="F2650" s="3">
        <v>298.0</v>
      </c>
      <c r="G2650" s="3">
        <v>341.2</v>
      </c>
      <c r="H2650" s="3">
        <v>4.28</v>
      </c>
      <c r="I2650" s="3">
        <v>252.0</v>
      </c>
      <c r="J2650" s="3">
        <v>9332.0</v>
      </c>
    </row>
    <row r="2651">
      <c r="A2651" s="1" t="s">
        <v>3536</v>
      </c>
      <c r="B2651" s="3">
        <v>16.6</v>
      </c>
      <c r="C2651" s="3">
        <v>45.3</v>
      </c>
      <c r="D2651" s="3">
        <v>439.0</v>
      </c>
      <c r="E2651" s="3">
        <v>453.84</v>
      </c>
      <c r="F2651" s="3">
        <v>202.0</v>
      </c>
      <c r="G2651" s="3">
        <v>332.65</v>
      </c>
      <c r="H2651" s="3">
        <v>4.0</v>
      </c>
      <c r="I2651" s="3">
        <v>251.0</v>
      </c>
      <c r="J2651" s="3">
        <v>9325.0</v>
      </c>
    </row>
    <row r="2652">
      <c r="A2652" s="1" t="s">
        <v>3537</v>
      </c>
      <c r="B2652" s="3">
        <v>15.74</v>
      </c>
      <c r="C2652" s="3">
        <v>45.15</v>
      </c>
      <c r="D2652" s="3">
        <v>231.0</v>
      </c>
      <c r="E2652" s="3">
        <v>244.1</v>
      </c>
      <c r="F2652" s="3">
        <v>148.0</v>
      </c>
      <c r="G2652" s="3">
        <v>347.75</v>
      </c>
      <c r="H2652" s="3">
        <v>4.28</v>
      </c>
      <c r="I2652" s="3">
        <v>24.0</v>
      </c>
      <c r="J2652" s="3">
        <v>9322.0</v>
      </c>
    </row>
    <row r="2653">
      <c r="A2653" s="1" t="s">
        <v>3538</v>
      </c>
      <c r="B2653" s="3">
        <v>14.73</v>
      </c>
      <c r="C2653" s="3">
        <v>5.25</v>
      </c>
      <c r="D2653" s="3" t="s">
        <v>3539</v>
      </c>
      <c r="E2653" s="3">
        <v>37.0</v>
      </c>
      <c r="F2653" s="3">
        <v>348.75</v>
      </c>
      <c r="G2653" s="3">
        <v>3.79</v>
      </c>
      <c r="H2653" s="3">
        <v>23.0</v>
      </c>
      <c r="I2653" s="3">
        <v>9322.0</v>
      </c>
      <c r="J2653" s="2"/>
    </row>
    <row r="2654">
      <c r="A2654" s="1" t="s">
        <v>3540</v>
      </c>
      <c r="B2654" s="3">
        <v>13.8</v>
      </c>
      <c r="C2654" s="3" t="s">
        <v>252</v>
      </c>
      <c r="D2654" s="3" t="s">
        <v>26</v>
      </c>
      <c r="E2654" s="3">
        <v>355.7</v>
      </c>
      <c r="F2654" s="3">
        <v>3.45</v>
      </c>
      <c r="G2654" s="3">
        <v>219.0</v>
      </c>
      <c r="H2654" s="3">
        <v>9321.0</v>
      </c>
      <c r="I2654" s="2"/>
      <c r="J2654" s="2"/>
    </row>
    <row r="2655">
      <c r="A2655" s="1" t="s">
        <v>3541</v>
      </c>
      <c r="B2655" s="3">
        <v>13.6</v>
      </c>
      <c r="C2655" s="3" t="s">
        <v>2253</v>
      </c>
      <c r="D2655" s="3" t="s">
        <v>26</v>
      </c>
      <c r="E2655" s="3">
        <v>352.6</v>
      </c>
      <c r="F2655" s="3">
        <v>3.45</v>
      </c>
      <c r="G2655" s="3">
        <v>219.0</v>
      </c>
      <c r="H2655" s="3">
        <v>9324.0</v>
      </c>
      <c r="I2655" s="2"/>
      <c r="J2655" s="2"/>
    </row>
    <row r="2656">
      <c r="A2656" s="1" t="s">
        <v>3542</v>
      </c>
      <c r="B2656" s="3">
        <v>12.1</v>
      </c>
      <c r="C2656" s="3" t="s">
        <v>3015</v>
      </c>
      <c r="D2656" s="3" t="s">
        <v>26</v>
      </c>
      <c r="E2656" s="3">
        <v>338.5</v>
      </c>
      <c r="F2656" s="3">
        <v>3.1</v>
      </c>
      <c r="G2656" s="3">
        <v>219.0</v>
      </c>
      <c r="H2656" s="3">
        <v>9327.0</v>
      </c>
      <c r="I2656" s="2"/>
      <c r="J2656" s="2"/>
    </row>
    <row r="2657">
      <c r="A2657" s="1" t="s">
        <v>3543</v>
      </c>
      <c r="B2657" s="3">
        <v>11.6</v>
      </c>
      <c r="C2657" s="3" t="s">
        <v>3544</v>
      </c>
      <c r="D2657" s="3" t="s">
        <v>26</v>
      </c>
      <c r="E2657" s="3">
        <v>349.9</v>
      </c>
      <c r="F2657" s="3">
        <v>3.17</v>
      </c>
      <c r="G2657" s="3">
        <v>23.0</v>
      </c>
      <c r="H2657" s="3">
        <v>9325.0</v>
      </c>
      <c r="I2657" s="2"/>
      <c r="J2657" s="2"/>
    </row>
    <row r="2658">
      <c r="A2658" s="1" t="s">
        <v>3545</v>
      </c>
      <c r="B2658" s="3">
        <v>9.99</v>
      </c>
      <c r="C2658" s="3" t="s">
        <v>1356</v>
      </c>
      <c r="D2658" s="3" t="s">
        <v>26</v>
      </c>
      <c r="E2658" s="3">
        <v>342.95</v>
      </c>
      <c r="F2658" s="3">
        <v>3.31</v>
      </c>
      <c r="G2658" s="3">
        <v>239.0</v>
      </c>
      <c r="H2658" s="3">
        <v>9324.0</v>
      </c>
      <c r="I2658" s="2"/>
      <c r="J2658" s="2"/>
    </row>
    <row r="2659">
      <c r="A2659" s="1" t="s">
        <v>3546</v>
      </c>
      <c r="B2659" s="3">
        <v>8.73</v>
      </c>
      <c r="C2659" s="3" t="s">
        <v>755</v>
      </c>
      <c r="D2659" s="3" t="s">
        <v>26</v>
      </c>
      <c r="E2659" s="3">
        <v>33.75</v>
      </c>
      <c r="F2659" s="3">
        <v>3.3</v>
      </c>
      <c r="G2659" s="3">
        <v>241.0</v>
      </c>
      <c r="H2659" s="3">
        <v>9326.0</v>
      </c>
      <c r="I2659" s="2"/>
      <c r="J2659" s="2"/>
    </row>
    <row r="2660">
      <c r="A2660" s="1" t="s">
        <v>3547</v>
      </c>
      <c r="B2660" s="3">
        <v>8.9</v>
      </c>
      <c r="C2660" s="3" t="s">
        <v>761</v>
      </c>
      <c r="D2660" s="3" t="s">
        <v>26</v>
      </c>
      <c r="E2660" s="3">
        <v>324.5</v>
      </c>
      <c r="F2660" s="3">
        <v>2.83</v>
      </c>
      <c r="G2660" s="3">
        <v>238.0</v>
      </c>
      <c r="H2660" s="3">
        <v>9323.0</v>
      </c>
      <c r="I2660" s="2"/>
      <c r="J2660" s="2"/>
    </row>
    <row r="2661">
      <c r="A2661" s="1" t="s">
        <v>3548</v>
      </c>
      <c r="B2661" s="3">
        <v>7.6</v>
      </c>
      <c r="C2661" s="3" t="s">
        <v>758</v>
      </c>
      <c r="D2661" s="3" t="s">
        <v>26</v>
      </c>
      <c r="E2661" s="3">
        <v>317.4</v>
      </c>
      <c r="F2661" s="3">
        <v>2.55</v>
      </c>
      <c r="G2661" s="3">
        <v>232.0</v>
      </c>
      <c r="H2661" s="3">
        <v>9321.0</v>
      </c>
      <c r="I2661" s="2"/>
      <c r="J2661" s="2"/>
    </row>
    <row r="2662">
      <c r="A2662" s="1" t="s">
        <v>3549</v>
      </c>
      <c r="B2662" s="3">
        <v>7.8</v>
      </c>
      <c r="C2662" s="3" t="s">
        <v>1003</v>
      </c>
      <c r="D2662" s="3" t="s">
        <v>26</v>
      </c>
      <c r="E2662" s="3">
        <v>297.85</v>
      </c>
      <c r="F2662" s="3">
        <v>2.34</v>
      </c>
      <c r="G2662" s="3">
        <v>228.0</v>
      </c>
      <c r="H2662" s="3">
        <v>9316.0</v>
      </c>
      <c r="I2662" s="2"/>
      <c r="J2662" s="2"/>
    </row>
    <row r="2663">
      <c r="A2663" s="1" t="s">
        <v>3550</v>
      </c>
      <c r="B2663" s="3">
        <v>6.78</v>
      </c>
      <c r="C2663" s="3" t="s">
        <v>761</v>
      </c>
      <c r="D2663" s="3" t="s">
        <v>26</v>
      </c>
      <c r="E2663" s="3">
        <v>293.75</v>
      </c>
      <c r="F2663" s="3">
        <v>2.7</v>
      </c>
      <c r="G2663" s="3">
        <v>225.0</v>
      </c>
      <c r="H2663" s="3">
        <v>9314.0</v>
      </c>
      <c r="I2663" s="2"/>
      <c r="J2663" s="2"/>
    </row>
    <row r="2664">
      <c r="A2664" s="1" t="s">
        <v>3551</v>
      </c>
      <c r="B2664" s="3">
        <v>6.68</v>
      </c>
      <c r="C2664" s="3" t="s">
        <v>761</v>
      </c>
      <c r="D2664" s="3" t="s">
        <v>26</v>
      </c>
      <c r="E2664" s="3">
        <v>301.7</v>
      </c>
      <c r="F2664" s="3">
        <v>1.86</v>
      </c>
      <c r="G2664" s="3">
        <v>226.0</v>
      </c>
      <c r="H2664" s="3">
        <v>9313.0</v>
      </c>
      <c r="I2664" s="2"/>
      <c r="J2664" s="2"/>
    </row>
    <row r="2665">
      <c r="A2665" s="1" t="s">
        <v>3552</v>
      </c>
      <c r="B2665" s="3">
        <v>6.68</v>
      </c>
      <c r="C2665" s="3">
        <v>95.8</v>
      </c>
      <c r="D2665" s="3">
        <v>72.0</v>
      </c>
      <c r="E2665" s="3">
        <v>259.82</v>
      </c>
      <c r="F2665" s="3">
        <v>41.0</v>
      </c>
      <c r="G2665" s="3">
        <v>302.65</v>
      </c>
      <c r="H2665" s="3">
        <v>1.66</v>
      </c>
      <c r="I2665" s="3">
        <v>23.0</v>
      </c>
      <c r="J2665" s="3">
        <v>9316.0</v>
      </c>
    </row>
    <row r="2666">
      <c r="A2666" s="1" t="s">
        <v>3553</v>
      </c>
      <c r="B2666" s="3">
        <v>7.93</v>
      </c>
      <c r="C2666" s="3">
        <v>85.85</v>
      </c>
      <c r="D2666" s="3">
        <v>177.0</v>
      </c>
      <c r="E2666" s="3">
        <v>11.6</v>
      </c>
      <c r="F2666" s="3">
        <v>142.0</v>
      </c>
      <c r="G2666" s="3">
        <v>316.4</v>
      </c>
      <c r="H2666" s="3">
        <v>2.48</v>
      </c>
      <c r="I2666" s="3">
        <v>255.0</v>
      </c>
      <c r="J2666" s="3">
        <v>9316.0</v>
      </c>
    </row>
    <row r="2667">
      <c r="A2667" s="1" t="s">
        <v>3554</v>
      </c>
      <c r="B2667" s="3">
        <v>9.2</v>
      </c>
      <c r="C2667" s="3">
        <v>76.95</v>
      </c>
      <c r="D2667" s="3">
        <v>288.0</v>
      </c>
      <c r="E2667" s="3">
        <v>99.78</v>
      </c>
      <c r="F2667" s="3">
        <v>238.0</v>
      </c>
      <c r="G2667" s="3">
        <v>309.45</v>
      </c>
      <c r="H2667" s="3">
        <v>2.7</v>
      </c>
      <c r="I2667" s="3">
        <v>265.0</v>
      </c>
      <c r="J2667" s="3">
        <v>9318.0</v>
      </c>
    </row>
    <row r="2668">
      <c r="A2668" s="1" t="s">
        <v>3555</v>
      </c>
      <c r="B2668" s="3">
        <v>10.43</v>
      </c>
      <c r="C2668" s="3">
        <v>66.55</v>
      </c>
      <c r="D2668" s="3">
        <v>433.0</v>
      </c>
      <c r="E2668" s="3">
        <v>157.43</v>
      </c>
      <c r="F2668" s="3">
        <v>329.0</v>
      </c>
      <c r="G2668" s="3">
        <v>305.75</v>
      </c>
      <c r="H2668" s="3">
        <v>2.14</v>
      </c>
      <c r="I2668" s="3">
        <v>275.0</v>
      </c>
      <c r="J2668" s="3">
        <v>9321.0</v>
      </c>
    </row>
    <row r="2669">
      <c r="A2669" s="1" t="s">
        <v>3556</v>
      </c>
      <c r="B2669" s="3">
        <v>11.3</v>
      </c>
      <c r="C2669" s="3">
        <v>64.25</v>
      </c>
      <c r="D2669" s="3">
        <v>795.0</v>
      </c>
      <c r="E2669" s="3">
        <v>78.4</v>
      </c>
      <c r="F2669" s="3">
        <v>183.0</v>
      </c>
      <c r="G2669" s="3">
        <v>313.1</v>
      </c>
      <c r="H2669" s="3">
        <v>2.14</v>
      </c>
      <c r="I2669" s="3">
        <v>281.0</v>
      </c>
      <c r="J2669" s="3">
        <v>932.0</v>
      </c>
    </row>
    <row r="2670">
      <c r="A2670" s="1" t="s">
        <v>3557</v>
      </c>
      <c r="B2670" s="3">
        <v>12.14</v>
      </c>
      <c r="C2670" s="3">
        <v>59.85</v>
      </c>
      <c r="D2670" s="3">
        <v>513.0</v>
      </c>
      <c r="E2670" s="3">
        <v>89.18</v>
      </c>
      <c r="F2670" s="3">
        <v>436.0</v>
      </c>
      <c r="G2670" s="3">
        <v>324.15</v>
      </c>
      <c r="H2670" s="3">
        <v>2.14</v>
      </c>
      <c r="I2670" s="3">
        <v>28.0</v>
      </c>
      <c r="J2670" s="3">
        <v>9323.0</v>
      </c>
    </row>
    <row r="2671">
      <c r="A2671" s="1" t="s">
        <v>3558</v>
      </c>
      <c r="B2671" s="3">
        <v>13.1</v>
      </c>
      <c r="C2671" s="3">
        <v>55.75</v>
      </c>
      <c r="D2671" s="3">
        <v>847.0</v>
      </c>
      <c r="E2671" s="3">
        <v>599.21</v>
      </c>
      <c r="F2671" s="3">
        <v>312.0</v>
      </c>
      <c r="G2671" s="3">
        <v>325.9</v>
      </c>
      <c r="H2671" s="3">
        <v>2.34</v>
      </c>
      <c r="I2671" s="3">
        <v>277.0</v>
      </c>
      <c r="J2671" s="3">
        <v>932.0</v>
      </c>
    </row>
    <row r="2672">
      <c r="A2672" s="1" t="s">
        <v>3559</v>
      </c>
      <c r="B2672" s="3">
        <v>14.15</v>
      </c>
      <c r="C2672" s="3">
        <v>5.1</v>
      </c>
      <c r="D2672" s="3">
        <v>727.0</v>
      </c>
      <c r="E2672" s="3">
        <v>377.95</v>
      </c>
      <c r="F2672" s="3">
        <v>398.0</v>
      </c>
      <c r="G2672" s="3">
        <v>33.95</v>
      </c>
      <c r="H2672" s="3">
        <v>2.62</v>
      </c>
      <c r="I2672" s="3">
        <v>285.0</v>
      </c>
      <c r="J2672" s="3">
        <v>9317.0</v>
      </c>
    </row>
    <row r="2673">
      <c r="A2673" s="1" t="s">
        <v>3560</v>
      </c>
      <c r="B2673" s="3">
        <v>14.49</v>
      </c>
      <c r="C2673" s="3">
        <v>48.4</v>
      </c>
      <c r="D2673" s="3">
        <v>806.0</v>
      </c>
      <c r="E2673" s="3">
        <v>768.29</v>
      </c>
      <c r="F2673" s="3">
        <v>193.0</v>
      </c>
      <c r="G2673" s="3">
        <v>342.35</v>
      </c>
      <c r="H2673" s="3">
        <v>2.97</v>
      </c>
      <c r="I2673" s="3">
        <v>298.0</v>
      </c>
      <c r="J2673" s="3">
        <v>9316.0</v>
      </c>
    </row>
    <row r="2674">
      <c r="A2674" s="1" t="s">
        <v>3561</v>
      </c>
      <c r="B2674" s="3">
        <v>14.44</v>
      </c>
      <c r="C2674" s="3">
        <v>5.1</v>
      </c>
      <c r="D2674" s="3">
        <v>488.0</v>
      </c>
      <c r="E2674" s="3">
        <v>227.96</v>
      </c>
      <c r="F2674" s="3">
        <v>333.0</v>
      </c>
      <c r="G2674" s="3">
        <v>346.2</v>
      </c>
      <c r="H2674" s="3">
        <v>3.1</v>
      </c>
      <c r="I2674" s="3">
        <v>308.0</v>
      </c>
      <c r="J2674" s="3">
        <v>9315.0</v>
      </c>
    </row>
    <row r="2675">
      <c r="A2675" s="1" t="s">
        <v>3562</v>
      </c>
      <c r="B2675" s="3">
        <v>14.53</v>
      </c>
      <c r="C2675" s="3">
        <v>48.4</v>
      </c>
      <c r="D2675" s="3">
        <v>301.0</v>
      </c>
      <c r="E2675" s="3">
        <v>97.19</v>
      </c>
      <c r="F2675" s="3">
        <v>25.0</v>
      </c>
      <c r="G2675" s="3">
        <v>345.25</v>
      </c>
      <c r="H2675" s="3">
        <v>3.38</v>
      </c>
      <c r="I2675" s="3">
        <v>317.0</v>
      </c>
      <c r="J2675" s="3">
        <v>9314.0</v>
      </c>
    </row>
    <row r="2676">
      <c r="A2676" s="1" t="s">
        <v>3563</v>
      </c>
      <c r="B2676" s="3">
        <v>14.42</v>
      </c>
      <c r="C2676" s="3">
        <v>5.1</v>
      </c>
      <c r="D2676" s="3" t="s">
        <v>1288</v>
      </c>
      <c r="E2676" s="3">
        <v>95.0</v>
      </c>
      <c r="F2676" s="3">
        <v>347.4</v>
      </c>
      <c r="G2676" s="3">
        <v>3.31</v>
      </c>
      <c r="H2676" s="3">
        <v>33.0</v>
      </c>
      <c r="I2676" s="3">
        <v>932.0</v>
      </c>
      <c r="J2676" s="2"/>
    </row>
    <row r="2677">
      <c r="A2677" s="1" t="s">
        <v>3564</v>
      </c>
      <c r="B2677" s="3">
        <v>14.13</v>
      </c>
      <c r="C2677" s="3">
        <v>52.0</v>
      </c>
      <c r="D2677" s="3">
        <v>5.0</v>
      </c>
      <c r="E2677" s="3">
        <v>2.46</v>
      </c>
      <c r="F2677" s="3">
        <v>47.0</v>
      </c>
      <c r="G2677" s="3">
        <v>34.6</v>
      </c>
      <c r="H2677" s="3">
        <v>2.62</v>
      </c>
      <c r="I2677" s="3">
        <v>328.0</v>
      </c>
      <c r="J2677" s="3">
        <v>9326.0</v>
      </c>
    </row>
    <row r="2678">
      <c r="A2678" s="1" t="s">
        <v>3565</v>
      </c>
      <c r="B2678" s="3">
        <v>13.29</v>
      </c>
      <c r="C2678" s="3" t="s">
        <v>3566</v>
      </c>
      <c r="D2678" s="3" t="s">
        <v>26</v>
      </c>
      <c r="E2678" s="3">
        <v>322.8</v>
      </c>
      <c r="F2678" s="3">
        <v>2.48</v>
      </c>
      <c r="G2678" s="3">
        <v>299.0</v>
      </c>
      <c r="H2678" s="3">
        <v>9329.0</v>
      </c>
      <c r="I2678" s="2"/>
      <c r="J2678" s="2"/>
    </row>
    <row r="2679">
      <c r="A2679" s="1" t="s">
        <v>3567</v>
      </c>
      <c r="B2679" s="3">
        <v>12.74</v>
      </c>
      <c r="C2679" s="3" t="s">
        <v>3568</v>
      </c>
      <c r="D2679" s="3" t="s">
        <v>26</v>
      </c>
      <c r="E2679" s="3">
        <v>324.75</v>
      </c>
      <c r="F2679" s="3">
        <v>2.55</v>
      </c>
      <c r="G2679" s="3">
        <v>297.0</v>
      </c>
      <c r="H2679" s="3">
        <v>934.0</v>
      </c>
      <c r="I2679" s="2"/>
      <c r="J2679" s="2"/>
    </row>
    <row r="2680">
      <c r="A2680" s="1" t="s">
        <v>3569</v>
      </c>
      <c r="B2680" s="3">
        <v>12.1</v>
      </c>
      <c r="C2680" s="3" t="s">
        <v>3570</v>
      </c>
      <c r="D2680" s="3" t="s">
        <v>26</v>
      </c>
      <c r="E2680" s="3">
        <v>317.2</v>
      </c>
      <c r="F2680" s="3">
        <v>2.34</v>
      </c>
      <c r="G2680" s="3">
        <v>298.0</v>
      </c>
      <c r="H2680" s="3">
        <v>9349.0</v>
      </c>
      <c r="I2680" s="2"/>
      <c r="J2680" s="2"/>
    </row>
    <row r="2681">
      <c r="A2681" s="1" t="s">
        <v>3571</v>
      </c>
      <c r="B2681" s="3">
        <v>11.45</v>
      </c>
      <c r="C2681" s="3" t="s">
        <v>1148</v>
      </c>
      <c r="D2681" s="3" t="s">
        <v>26</v>
      </c>
      <c r="E2681" s="3">
        <v>313.3</v>
      </c>
      <c r="F2681" s="3">
        <v>2.21</v>
      </c>
      <c r="G2681" s="3">
        <v>295.0</v>
      </c>
      <c r="H2681" s="3">
        <v>9352.0</v>
      </c>
      <c r="I2681" s="2"/>
      <c r="J2681" s="2"/>
    </row>
    <row r="2682">
      <c r="A2682" s="1" t="s">
        <v>3572</v>
      </c>
      <c r="B2682" s="3">
        <v>11.0</v>
      </c>
      <c r="C2682" s="3" t="s">
        <v>1150</v>
      </c>
      <c r="D2682" s="3" t="s">
        <v>26</v>
      </c>
      <c r="E2682" s="3">
        <v>311.95</v>
      </c>
      <c r="F2682" s="3">
        <v>2.21</v>
      </c>
      <c r="G2682" s="3">
        <v>281.0</v>
      </c>
      <c r="H2682" s="3">
        <v>9356.0</v>
      </c>
      <c r="I2682" s="2"/>
      <c r="J2682" s="2"/>
    </row>
    <row r="2683">
      <c r="A2683" s="1" t="s">
        <v>3573</v>
      </c>
      <c r="B2683" s="3">
        <v>10.3</v>
      </c>
      <c r="C2683" s="3" t="s">
        <v>1152</v>
      </c>
      <c r="D2683" s="3" t="s">
        <v>26</v>
      </c>
      <c r="E2683" s="3">
        <v>292.2</v>
      </c>
      <c r="F2683" s="3">
        <v>2.34</v>
      </c>
      <c r="G2683" s="3">
        <v>273.0</v>
      </c>
      <c r="H2683" s="3">
        <v>9359.0</v>
      </c>
      <c r="I2683" s="2"/>
      <c r="J2683" s="2"/>
    </row>
    <row r="2684">
      <c r="A2684" s="1" t="s">
        <v>3574</v>
      </c>
      <c r="B2684" s="3">
        <v>9.84</v>
      </c>
      <c r="C2684" s="3" t="s">
        <v>799</v>
      </c>
      <c r="D2684" s="3" t="s">
        <v>26</v>
      </c>
      <c r="E2684" s="3">
        <v>291.95</v>
      </c>
      <c r="F2684" s="3">
        <v>2.48</v>
      </c>
      <c r="G2684" s="3">
        <v>271.0</v>
      </c>
      <c r="H2684" s="3">
        <v>9362.0</v>
      </c>
      <c r="I2684" s="2"/>
      <c r="J2684" s="2"/>
    </row>
    <row r="2685">
      <c r="A2685" s="1" t="s">
        <v>3575</v>
      </c>
      <c r="B2685" s="3">
        <v>9.64</v>
      </c>
      <c r="C2685" s="3" t="s">
        <v>799</v>
      </c>
      <c r="D2685" s="3" t="s">
        <v>26</v>
      </c>
      <c r="E2685" s="3">
        <v>301.3</v>
      </c>
      <c r="F2685" s="3">
        <v>2.48</v>
      </c>
      <c r="G2685" s="3">
        <v>272.0</v>
      </c>
      <c r="H2685" s="3">
        <v>9362.0</v>
      </c>
      <c r="I2685" s="2"/>
      <c r="J2685" s="2"/>
    </row>
    <row r="2686">
      <c r="A2686" s="1" t="s">
        <v>3576</v>
      </c>
      <c r="B2686" s="3">
        <v>9.49</v>
      </c>
      <c r="C2686" s="3" t="s">
        <v>889</v>
      </c>
      <c r="D2686" s="3" t="s">
        <v>26</v>
      </c>
      <c r="E2686" s="3">
        <v>308.85</v>
      </c>
      <c r="F2686" s="3">
        <v>2.21</v>
      </c>
      <c r="G2686" s="3">
        <v>275.0</v>
      </c>
      <c r="H2686" s="3">
        <v>9363.0</v>
      </c>
      <c r="I2686" s="2"/>
      <c r="J2686" s="2"/>
    </row>
    <row r="2687">
      <c r="A2687" s="1" t="s">
        <v>3577</v>
      </c>
      <c r="B2687" s="3">
        <v>8.88</v>
      </c>
      <c r="C2687" s="3" t="s">
        <v>758</v>
      </c>
      <c r="D2687" s="3" t="s">
        <v>26</v>
      </c>
      <c r="E2687" s="3">
        <v>288.15</v>
      </c>
      <c r="F2687" s="3">
        <v>1.86</v>
      </c>
      <c r="G2687" s="3">
        <v>276.0</v>
      </c>
      <c r="H2687" s="3">
        <v>9362.0</v>
      </c>
      <c r="I2687" s="2"/>
      <c r="J2687" s="2"/>
    </row>
    <row r="2688">
      <c r="A2688" s="1" t="s">
        <v>3578</v>
      </c>
      <c r="B2688" s="3">
        <v>8.2</v>
      </c>
      <c r="C2688" s="3" t="s">
        <v>761</v>
      </c>
      <c r="D2688" s="3" t="s">
        <v>26</v>
      </c>
      <c r="E2688" s="3">
        <v>284.3</v>
      </c>
      <c r="F2688" s="3">
        <v>1.52</v>
      </c>
      <c r="G2688" s="3">
        <v>275.0</v>
      </c>
      <c r="H2688" s="3">
        <v>9365.0</v>
      </c>
      <c r="I2688" s="2"/>
      <c r="J2688" s="2"/>
    </row>
    <row r="2689">
      <c r="A2689" s="1" t="s">
        <v>3579</v>
      </c>
      <c r="B2689" s="3">
        <v>7.7</v>
      </c>
      <c r="C2689" s="3">
        <v>95.8</v>
      </c>
      <c r="D2689" s="3">
        <v>62.0</v>
      </c>
      <c r="E2689" s="3">
        <v>137.55</v>
      </c>
      <c r="F2689" s="3">
        <v>45.0</v>
      </c>
      <c r="G2689" s="3">
        <v>292.4</v>
      </c>
      <c r="H2689" s="3">
        <v>1.17</v>
      </c>
      <c r="I2689" s="3">
        <v>269.0</v>
      </c>
      <c r="J2689" s="3">
        <v>9369.0</v>
      </c>
    </row>
    <row r="2690">
      <c r="A2690" s="1" t="s">
        <v>3580</v>
      </c>
      <c r="B2690" s="3">
        <v>10.21</v>
      </c>
      <c r="C2690" s="3">
        <v>89.2</v>
      </c>
      <c r="D2690" s="3">
        <v>281.0</v>
      </c>
      <c r="E2690" s="3">
        <v>611.63</v>
      </c>
      <c r="F2690" s="3">
        <v>85.0</v>
      </c>
      <c r="G2690" s="3" t="s">
        <v>3581</v>
      </c>
      <c r="H2690" s="3">
        <v>278.0</v>
      </c>
      <c r="I2690" s="3">
        <v>9373.0</v>
      </c>
      <c r="J2690" s="2"/>
    </row>
    <row r="2691">
      <c r="A2691" s="1" t="s">
        <v>3582</v>
      </c>
      <c r="B2691" s="3">
        <v>12.7</v>
      </c>
      <c r="C2691" s="3">
        <v>74.7</v>
      </c>
      <c r="D2691" s="3">
        <v>441.0</v>
      </c>
      <c r="E2691" s="3">
        <v>536.86</v>
      </c>
      <c r="F2691" s="3">
        <v>17.0</v>
      </c>
      <c r="G2691" s="3" t="s">
        <v>3583</v>
      </c>
      <c r="H2691" s="3">
        <v>9.0</v>
      </c>
      <c r="I2691" s="3">
        <v>9378.0</v>
      </c>
      <c r="J2691" s="2"/>
    </row>
    <row r="2692">
      <c r="A2692" s="1" t="s">
        <v>3584</v>
      </c>
      <c r="B2692" s="3">
        <v>14.7</v>
      </c>
      <c r="C2692" s="3">
        <v>64.95</v>
      </c>
      <c r="D2692" s="3">
        <v>597.0</v>
      </c>
      <c r="E2692" s="3">
        <v>548.17</v>
      </c>
      <c r="F2692" s="3">
        <v>233.0</v>
      </c>
      <c r="G2692" s="3">
        <v>292.4</v>
      </c>
      <c r="H2692" s="3">
        <v>1.45</v>
      </c>
      <c r="I2692" s="3">
        <v>49.0</v>
      </c>
      <c r="J2692" s="3">
        <v>9379.0</v>
      </c>
    </row>
    <row r="2693">
      <c r="A2693" s="1" t="s">
        <v>3585</v>
      </c>
      <c r="B2693" s="3">
        <v>16.44</v>
      </c>
      <c r="C2693" s="3">
        <v>56.5</v>
      </c>
      <c r="D2693" s="3">
        <v>712.0</v>
      </c>
      <c r="E2693" s="3">
        <v>532.19</v>
      </c>
      <c r="F2693" s="3">
        <v>293.0</v>
      </c>
      <c r="G2693" s="3">
        <v>299.4</v>
      </c>
      <c r="H2693" s="3">
        <v>1.86</v>
      </c>
      <c r="I2693" s="3">
        <v>49.0</v>
      </c>
      <c r="J2693" s="3">
        <v>9381.0</v>
      </c>
    </row>
    <row r="2694">
      <c r="A2694" s="1" t="s">
        <v>3586</v>
      </c>
      <c r="B2694" s="3">
        <v>17.75</v>
      </c>
      <c r="C2694" s="3">
        <v>49.15</v>
      </c>
      <c r="D2694" s="3">
        <v>874.0</v>
      </c>
      <c r="E2694" s="3">
        <v>764.21</v>
      </c>
      <c r="F2694" s="3">
        <v>212.0</v>
      </c>
      <c r="G2694" s="3">
        <v>309.45</v>
      </c>
      <c r="H2694" s="3">
        <v>1.66</v>
      </c>
      <c r="I2694" s="3">
        <v>46.0</v>
      </c>
      <c r="J2694" s="3">
        <v>9382.0</v>
      </c>
    </row>
    <row r="2695">
      <c r="A2695" s="1" t="s">
        <v>3587</v>
      </c>
      <c r="B2695" s="3">
        <v>17.93</v>
      </c>
      <c r="C2695" s="3">
        <v>47.4</v>
      </c>
      <c r="D2695" s="3">
        <v>913.0</v>
      </c>
      <c r="E2695" s="3">
        <v>787.29</v>
      </c>
      <c r="F2695" s="3">
        <v>208.0</v>
      </c>
      <c r="G2695" s="3" t="s">
        <v>3588</v>
      </c>
      <c r="H2695" s="3">
        <v>36.0</v>
      </c>
      <c r="I2695" s="3">
        <v>9381.0</v>
      </c>
      <c r="J2695" s="2"/>
    </row>
    <row r="2696">
      <c r="A2696" s="1" t="s">
        <v>3589</v>
      </c>
      <c r="B2696" s="3">
        <v>18.17</v>
      </c>
      <c r="C2696" s="3">
        <v>45.85</v>
      </c>
      <c r="D2696" s="3">
        <v>892.0</v>
      </c>
      <c r="E2696" s="3">
        <v>796.13</v>
      </c>
      <c r="F2696" s="3">
        <v>197.0</v>
      </c>
      <c r="G2696" s="3" t="s">
        <v>3590</v>
      </c>
      <c r="H2696" s="3">
        <v>336.0</v>
      </c>
      <c r="I2696" s="3">
        <v>9382.0</v>
      </c>
      <c r="J2696" s="2"/>
    </row>
    <row r="2697">
      <c r="A2697" s="1" t="s">
        <v>3591</v>
      </c>
      <c r="B2697" s="3">
        <v>18.3</v>
      </c>
      <c r="C2697" s="3">
        <v>45.85</v>
      </c>
      <c r="D2697" s="3">
        <v>492.0</v>
      </c>
      <c r="E2697" s="3">
        <v>112.46</v>
      </c>
      <c r="F2697" s="3">
        <v>402.0</v>
      </c>
      <c r="G2697" s="3" t="s">
        <v>3592</v>
      </c>
      <c r="H2697" s="3">
        <v>3.0</v>
      </c>
      <c r="I2697" s="3">
        <v>9383.0</v>
      </c>
      <c r="J2697" s="2"/>
    </row>
    <row r="2698">
      <c r="A2698" s="1" t="s">
        <v>3593</v>
      </c>
      <c r="B2698" s="3">
        <v>18.13</v>
      </c>
      <c r="C2698" s="3">
        <v>47.55</v>
      </c>
      <c r="D2698" s="3">
        <v>412.0</v>
      </c>
      <c r="E2698" s="3">
        <v>111.38</v>
      </c>
      <c r="F2698" s="3">
        <v>336.0</v>
      </c>
      <c r="G2698" s="3">
        <v>374.3</v>
      </c>
      <c r="H2698" s="3">
        <v>1.38</v>
      </c>
      <c r="I2698" s="3">
        <v>296.0</v>
      </c>
      <c r="J2698" s="3">
        <v>9383.0</v>
      </c>
    </row>
    <row r="2699">
      <c r="A2699" s="1" t="s">
        <v>3594</v>
      </c>
      <c r="B2699" s="3">
        <v>18.36</v>
      </c>
      <c r="C2699" s="3">
        <v>47.55</v>
      </c>
      <c r="D2699" s="3">
        <v>173.0</v>
      </c>
      <c r="E2699" s="3">
        <v>1.9</v>
      </c>
      <c r="F2699" s="3">
        <v>172.0</v>
      </c>
      <c r="G2699" s="3">
        <v>364.2</v>
      </c>
      <c r="H2699" s="3">
        <v>1.17</v>
      </c>
      <c r="I2699" s="3">
        <v>303.0</v>
      </c>
      <c r="J2699" s="3">
        <v>9381.0</v>
      </c>
    </row>
    <row r="2700">
      <c r="A2700" s="1" t="s">
        <v>3595</v>
      </c>
      <c r="B2700" s="3">
        <v>18.1</v>
      </c>
      <c r="C2700" s="3">
        <v>47.55</v>
      </c>
      <c r="D2700" s="3">
        <v>106.0</v>
      </c>
      <c r="E2700" s="3">
        <v>2.89</v>
      </c>
      <c r="F2700" s="3">
        <v>105.0</v>
      </c>
      <c r="G2700" s="3">
        <v>357.65</v>
      </c>
      <c r="H2700" s="3">
        <v>1.3</v>
      </c>
      <c r="I2700" s="3">
        <v>301.0</v>
      </c>
      <c r="J2700" s="3">
        <v>9385.0</v>
      </c>
    </row>
    <row r="2701">
      <c r="A2701" s="1" t="s">
        <v>3596</v>
      </c>
      <c r="B2701" s="3">
        <v>17.32</v>
      </c>
      <c r="C2701" s="3">
        <v>65.45</v>
      </c>
      <c r="D2701" s="3" t="s">
        <v>3539</v>
      </c>
      <c r="E2701" s="3">
        <v>37.0</v>
      </c>
      <c r="F2701" s="3" t="s">
        <v>3597</v>
      </c>
      <c r="G2701" s="3">
        <v>325.0</v>
      </c>
      <c r="H2701" s="3">
        <v>9389.0</v>
      </c>
      <c r="I2701" s="2"/>
      <c r="J2701" s="2"/>
    </row>
    <row r="2702">
      <c r="A2702" s="1" t="s">
        <v>3598</v>
      </c>
      <c r="B2702" s="3">
        <v>16.39</v>
      </c>
      <c r="C2702" s="3" t="s">
        <v>3599</v>
      </c>
      <c r="D2702" s="3" t="s">
        <v>26</v>
      </c>
      <c r="E2702" s="3" t="s">
        <v>3600</v>
      </c>
      <c r="F2702" s="3">
        <v>315.0</v>
      </c>
      <c r="G2702" s="3">
        <v>9389.0</v>
      </c>
      <c r="H2702" s="2"/>
      <c r="I2702" s="2"/>
      <c r="J2702" s="2"/>
    </row>
    <row r="2703">
      <c r="A2703" s="1" t="s">
        <v>3601</v>
      </c>
      <c r="B2703" s="3">
        <v>15.48</v>
      </c>
      <c r="C2703" s="3" t="s">
        <v>3602</v>
      </c>
      <c r="D2703" s="3" t="s">
        <v>26</v>
      </c>
      <c r="E2703" s="3" t="s">
        <v>3603</v>
      </c>
      <c r="F2703" s="3">
        <v>343.0</v>
      </c>
      <c r="G2703" s="3">
        <v>9394.0</v>
      </c>
      <c r="H2703" s="2"/>
      <c r="I2703" s="2"/>
      <c r="J2703" s="2"/>
    </row>
    <row r="2704">
      <c r="A2704" s="1" t="s">
        <v>3604</v>
      </c>
      <c r="B2704" s="3">
        <v>15.3</v>
      </c>
      <c r="C2704" s="3" t="s">
        <v>3605</v>
      </c>
      <c r="D2704" s="3" t="s">
        <v>26</v>
      </c>
      <c r="E2704" s="3" t="s">
        <v>3606</v>
      </c>
      <c r="F2704" s="3">
        <v>29.0</v>
      </c>
      <c r="G2704" s="3">
        <v>9402.0</v>
      </c>
      <c r="H2704" s="2"/>
      <c r="I2704" s="2"/>
      <c r="J2704" s="2"/>
    </row>
    <row r="2705">
      <c r="A2705" s="1" t="s">
        <v>3607</v>
      </c>
      <c r="B2705" s="3">
        <v>15.11</v>
      </c>
      <c r="C2705" s="3" t="s">
        <v>2253</v>
      </c>
      <c r="D2705" s="3" t="s">
        <v>26</v>
      </c>
      <c r="E2705" s="3" t="s">
        <v>3608</v>
      </c>
      <c r="F2705" s="3">
        <v>87.0</v>
      </c>
      <c r="G2705" s="3">
        <v>9404.0</v>
      </c>
      <c r="H2705" s="2"/>
      <c r="I2705" s="2"/>
      <c r="J2705" s="2"/>
    </row>
    <row r="2706">
      <c r="A2706" s="1" t="s">
        <v>3609</v>
      </c>
      <c r="B2706" s="3">
        <v>13.94</v>
      </c>
      <c r="C2706" s="3" t="s">
        <v>3610</v>
      </c>
      <c r="D2706" s="3" t="s">
        <v>26</v>
      </c>
      <c r="E2706" s="3" t="s">
        <v>3611</v>
      </c>
      <c r="F2706" s="3">
        <v>123.0</v>
      </c>
      <c r="G2706" s="3">
        <v>9403.0</v>
      </c>
      <c r="H2706" s="2"/>
      <c r="I2706" s="2"/>
      <c r="J2706" s="2"/>
    </row>
    <row r="2707">
      <c r="A2707" s="1" t="s">
        <v>3612</v>
      </c>
      <c r="B2707" s="3">
        <v>13.69</v>
      </c>
      <c r="C2707" s="3" t="s">
        <v>3610</v>
      </c>
      <c r="D2707" s="3" t="s">
        <v>26</v>
      </c>
      <c r="E2707" s="3" t="s">
        <v>3613</v>
      </c>
      <c r="F2707" s="3">
        <v>13.0</v>
      </c>
      <c r="G2707" s="3">
        <v>9403.0</v>
      </c>
      <c r="H2707" s="2"/>
      <c r="I2707" s="2"/>
      <c r="J2707" s="2"/>
    </row>
    <row r="2708">
      <c r="A2708" s="1" t="s">
        <v>3614</v>
      </c>
      <c r="B2708" s="3">
        <v>13.56</v>
      </c>
      <c r="C2708" s="3" t="s">
        <v>3610</v>
      </c>
      <c r="D2708" s="3" t="s">
        <v>26</v>
      </c>
      <c r="E2708" s="3" t="s">
        <v>3615</v>
      </c>
      <c r="F2708" s="3">
        <v>106.0</v>
      </c>
      <c r="G2708" s="3">
        <v>9403.0</v>
      </c>
      <c r="H2708" s="2"/>
      <c r="I2708" s="2"/>
      <c r="J2708" s="2"/>
    </row>
    <row r="2709">
      <c r="A2709" s="1" t="s">
        <v>3616</v>
      </c>
      <c r="B2709" s="3">
        <v>12.49</v>
      </c>
      <c r="C2709" s="3" t="s">
        <v>3044</v>
      </c>
      <c r="D2709" s="3" t="s">
        <v>26</v>
      </c>
      <c r="E2709" s="3" t="s">
        <v>3617</v>
      </c>
      <c r="F2709" s="3">
        <v>9.0</v>
      </c>
      <c r="G2709" s="3">
        <v>9398.0</v>
      </c>
      <c r="H2709" s="2"/>
      <c r="I2709" s="2"/>
      <c r="J2709" s="2"/>
    </row>
    <row r="2710">
      <c r="A2710" s="1" t="s">
        <v>3618</v>
      </c>
      <c r="B2710" s="3">
        <v>11.57</v>
      </c>
      <c r="C2710" s="3" t="s">
        <v>3048</v>
      </c>
      <c r="D2710" s="3" t="s">
        <v>26</v>
      </c>
      <c r="E2710" s="3">
        <v>333.65</v>
      </c>
      <c r="F2710" s="3">
        <v>1.1</v>
      </c>
      <c r="G2710" s="3">
        <v>88.0</v>
      </c>
      <c r="H2710" s="3">
        <v>9396.0</v>
      </c>
      <c r="I2710" s="2"/>
      <c r="J2710" s="2"/>
    </row>
    <row r="2711">
      <c r="A2711" s="1" t="s">
        <v>3619</v>
      </c>
      <c r="B2711" s="3">
        <v>10.67</v>
      </c>
      <c r="C2711" s="3" t="s">
        <v>3620</v>
      </c>
      <c r="D2711" s="3" t="s">
        <v>26</v>
      </c>
      <c r="E2711" s="3">
        <v>316.2</v>
      </c>
      <c r="F2711" s="3">
        <v>1.24</v>
      </c>
      <c r="G2711" s="3">
        <v>95.0</v>
      </c>
      <c r="H2711" s="3">
        <v>9395.0</v>
      </c>
      <c r="I2711" s="2"/>
      <c r="J2711" s="2"/>
    </row>
    <row r="2712">
      <c r="A2712" s="1" t="s">
        <v>3621</v>
      </c>
      <c r="B2712" s="3">
        <v>10.28</v>
      </c>
      <c r="C2712" s="3" t="s">
        <v>784</v>
      </c>
      <c r="D2712" s="3" t="s">
        <v>26</v>
      </c>
      <c r="E2712" s="3">
        <v>319.5</v>
      </c>
      <c r="F2712" s="3">
        <v>1.17</v>
      </c>
      <c r="G2712" s="3">
        <v>98.0</v>
      </c>
      <c r="H2712" s="3">
        <v>9395.0</v>
      </c>
      <c r="I2712" s="2"/>
      <c r="J2712" s="2"/>
    </row>
    <row r="2713">
      <c r="A2713" s="1" t="s">
        <v>3622</v>
      </c>
      <c r="B2713" s="3">
        <v>10.13</v>
      </c>
      <c r="C2713" s="3">
        <v>89.2</v>
      </c>
      <c r="D2713" s="3">
        <v>81.0</v>
      </c>
      <c r="E2713" s="3">
        <v>297.35</v>
      </c>
      <c r="F2713" s="3">
        <v>43.0</v>
      </c>
      <c r="G2713" s="3">
        <v>314.3</v>
      </c>
      <c r="H2713" s="3">
        <v>1.1</v>
      </c>
      <c r="I2713" s="3">
        <v>97.0</v>
      </c>
      <c r="J2713" s="3">
        <v>94.0</v>
      </c>
    </row>
    <row r="2714">
      <c r="A2714" s="1" t="s">
        <v>3623</v>
      </c>
      <c r="B2714" s="3">
        <v>12.7</v>
      </c>
      <c r="C2714" s="3">
        <v>83.25</v>
      </c>
      <c r="D2714" s="3">
        <v>283.0</v>
      </c>
      <c r="E2714" s="3">
        <v>601.14</v>
      </c>
      <c r="F2714" s="3">
        <v>88.0</v>
      </c>
      <c r="G2714" s="3" t="s">
        <v>3624</v>
      </c>
      <c r="H2714" s="3">
        <v>87.0</v>
      </c>
      <c r="I2714" s="3">
        <v>9406.0</v>
      </c>
      <c r="J2714" s="2"/>
    </row>
    <row r="2715">
      <c r="A2715" s="1" t="s">
        <v>3625</v>
      </c>
      <c r="B2715" s="3">
        <v>15.41</v>
      </c>
      <c r="C2715" s="3">
        <v>67.45</v>
      </c>
      <c r="D2715" s="3">
        <v>494.0</v>
      </c>
      <c r="E2715" s="3">
        <v>755.29</v>
      </c>
      <c r="F2715" s="3">
        <v>11.0</v>
      </c>
      <c r="G2715" s="3" t="s">
        <v>3626</v>
      </c>
      <c r="H2715" s="3">
        <v>98.0</v>
      </c>
      <c r="I2715" s="3">
        <v>941.0</v>
      </c>
      <c r="J2715" s="2"/>
    </row>
    <row r="2716">
      <c r="A2716" s="1" t="s">
        <v>3627</v>
      </c>
      <c r="B2716" s="3">
        <v>17.9</v>
      </c>
      <c r="C2716" s="3">
        <v>58.8</v>
      </c>
      <c r="D2716" s="3">
        <v>682.0</v>
      </c>
      <c r="E2716" s="3">
        <v>836.15</v>
      </c>
      <c r="F2716" s="3">
        <v>124.0</v>
      </c>
      <c r="G2716" s="3" t="s">
        <v>3628</v>
      </c>
      <c r="H2716" s="3">
        <v>126.0</v>
      </c>
      <c r="I2716" s="3">
        <v>9412.0</v>
      </c>
      <c r="J2716" s="2"/>
    </row>
    <row r="2717">
      <c r="A2717" s="1" t="s">
        <v>3629</v>
      </c>
      <c r="B2717" s="3">
        <v>17.99</v>
      </c>
      <c r="C2717" s="3">
        <v>56.85</v>
      </c>
      <c r="D2717" s="3">
        <v>787.0</v>
      </c>
      <c r="E2717" s="3">
        <v>743.98</v>
      </c>
      <c r="F2717" s="3">
        <v>199.0</v>
      </c>
      <c r="G2717" s="3" t="s">
        <v>3630</v>
      </c>
      <c r="H2717" s="3">
        <v>142.0</v>
      </c>
      <c r="I2717" s="3">
        <v>941.0</v>
      </c>
      <c r="J2717" s="2"/>
    </row>
    <row r="2718">
      <c r="A2718" s="1" t="s">
        <v>3631</v>
      </c>
      <c r="B2718" s="3">
        <v>18.63</v>
      </c>
      <c r="C2718" s="3">
        <v>53.0</v>
      </c>
      <c r="D2718" s="3">
        <v>775.0</v>
      </c>
      <c r="E2718" s="3">
        <v>491.35</v>
      </c>
      <c r="F2718" s="3">
        <v>348.0</v>
      </c>
      <c r="G2718" s="3">
        <v>355.7</v>
      </c>
      <c r="H2718" s="3">
        <v>1.24</v>
      </c>
      <c r="I2718" s="3">
        <v>152.0</v>
      </c>
      <c r="J2718" s="3">
        <v>9411.0</v>
      </c>
    </row>
    <row r="2719">
      <c r="A2719" s="1" t="s">
        <v>3632</v>
      </c>
      <c r="B2719" s="3">
        <v>19.39</v>
      </c>
      <c r="C2719" s="3">
        <v>51.25</v>
      </c>
      <c r="D2719" s="3">
        <v>749.0</v>
      </c>
      <c r="E2719" s="3">
        <v>378.6</v>
      </c>
      <c r="F2719" s="3">
        <v>409.0</v>
      </c>
      <c r="G2719" s="3">
        <v>348.55</v>
      </c>
      <c r="H2719" s="3">
        <v>1.38</v>
      </c>
      <c r="I2719" s="3">
        <v>155.0</v>
      </c>
      <c r="J2719" s="3">
        <v>9407.0</v>
      </c>
    </row>
    <row r="2720">
      <c r="A2720" s="1" t="s">
        <v>3633</v>
      </c>
      <c r="B2720" s="3">
        <v>19.92</v>
      </c>
      <c r="C2720" s="3">
        <v>47.8</v>
      </c>
      <c r="D2720" s="3">
        <v>811.0</v>
      </c>
      <c r="E2720" s="3">
        <v>564.32</v>
      </c>
      <c r="F2720" s="3">
        <v>317.0</v>
      </c>
      <c r="G2720" s="3">
        <v>351.25</v>
      </c>
      <c r="H2720" s="3">
        <v>1.24</v>
      </c>
      <c r="I2720" s="3">
        <v>153.0</v>
      </c>
      <c r="J2720" s="3">
        <v>94.0</v>
      </c>
    </row>
    <row r="2721">
      <c r="A2721" s="1" t="s">
        <v>3634</v>
      </c>
      <c r="B2721" s="3">
        <v>20.42</v>
      </c>
      <c r="C2721" s="3">
        <v>44.6</v>
      </c>
      <c r="D2721" s="3">
        <v>334.0</v>
      </c>
      <c r="E2721" s="3">
        <v>11.21</v>
      </c>
      <c r="F2721" s="3">
        <v>325.0</v>
      </c>
      <c r="G2721" s="3">
        <v>336.15</v>
      </c>
      <c r="H2721" s="3">
        <v>1.1</v>
      </c>
      <c r="I2721" s="3">
        <v>144.0</v>
      </c>
      <c r="J2721" s="3">
        <v>9395.0</v>
      </c>
    </row>
    <row r="2722">
      <c r="A2722" s="1" t="s">
        <v>3635</v>
      </c>
      <c r="B2722" s="3">
        <v>20.7</v>
      </c>
      <c r="C2722" s="3">
        <v>43.1</v>
      </c>
      <c r="D2722" s="3">
        <v>53.0</v>
      </c>
      <c r="E2722" s="3">
        <v>311.6</v>
      </c>
      <c r="F2722" s="3">
        <v>317.0</v>
      </c>
      <c r="G2722" s="3" t="s">
        <v>3636</v>
      </c>
      <c r="H2722" s="3">
        <v>132.0</v>
      </c>
      <c r="I2722" s="3">
        <v>9389.0</v>
      </c>
      <c r="J2722" s="2"/>
    </row>
    <row r="2723">
      <c r="A2723" s="1" t="s">
        <v>3637</v>
      </c>
      <c r="B2723" s="3">
        <v>20.6</v>
      </c>
      <c r="C2723" s="3">
        <v>43.1</v>
      </c>
      <c r="D2723" s="3">
        <v>489.0</v>
      </c>
      <c r="E2723" s="3">
        <v>641.84</v>
      </c>
      <c r="F2723" s="3">
        <v>149.0</v>
      </c>
      <c r="G2723" s="3" t="s">
        <v>3638</v>
      </c>
      <c r="H2723" s="3">
        <v>118.0</v>
      </c>
      <c r="I2723" s="3">
        <v>9385.0</v>
      </c>
      <c r="J2723" s="2"/>
    </row>
    <row r="2724">
      <c r="A2724" s="1" t="s">
        <v>3639</v>
      </c>
      <c r="B2724" s="3">
        <v>20.39</v>
      </c>
      <c r="C2724" s="3">
        <v>44.6</v>
      </c>
      <c r="D2724" s="3">
        <v>251.0</v>
      </c>
      <c r="E2724" s="3">
        <v>304.46</v>
      </c>
      <c r="F2724" s="3">
        <v>145.0</v>
      </c>
      <c r="G2724" s="3" t="s">
        <v>3640</v>
      </c>
      <c r="H2724" s="3">
        <v>78.0</v>
      </c>
      <c r="I2724" s="3">
        <v>9383.0</v>
      </c>
      <c r="J2724" s="2"/>
    </row>
    <row r="2725">
      <c r="A2725" s="1" t="s">
        <v>3641</v>
      </c>
      <c r="B2725" s="3">
        <v>19.65</v>
      </c>
      <c r="C2725" s="3">
        <v>46.1</v>
      </c>
      <c r="D2725" s="3">
        <v>58.0</v>
      </c>
      <c r="E2725" s="3">
        <v>32.81</v>
      </c>
      <c r="F2725" s="3">
        <v>53.0</v>
      </c>
      <c r="G2725" s="3">
        <v>351.45</v>
      </c>
      <c r="H2725" s="3">
        <v>1.52</v>
      </c>
      <c r="I2725" s="3">
        <v>44.0</v>
      </c>
      <c r="J2725" s="3">
        <v>9381.0</v>
      </c>
    </row>
    <row r="2726">
      <c r="A2726" s="1" t="s">
        <v>3642</v>
      </c>
      <c r="B2726" s="3">
        <v>18.17</v>
      </c>
      <c r="C2726" s="3" t="s">
        <v>1783</v>
      </c>
      <c r="D2726" s="3" t="s">
        <v>26</v>
      </c>
      <c r="E2726" s="3">
        <v>346.6</v>
      </c>
      <c r="F2726" s="3">
        <v>2.28</v>
      </c>
      <c r="G2726" s="3">
        <v>5.0</v>
      </c>
      <c r="H2726" s="3">
        <v>9378.0</v>
      </c>
      <c r="I2726" s="2"/>
      <c r="J2726" s="2"/>
    </row>
    <row r="2727">
      <c r="A2727" s="1" t="s">
        <v>3643</v>
      </c>
      <c r="B2727" s="3">
        <v>16.96</v>
      </c>
      <c r="C2727" s="3" t="s">
        <v>3644</v>
      </c>
      <c r="D2727" s="3" t="s">
        <v>26</v>
      </c>
      <c r="E2727" s="3">
        <v>335.75</v>
      </c>
      <c r="F2727" s="3">
        <v>2.48</v>
      </c>
      <c r="G2727" s="3">
        <v>66.0</v>
      </c>
      <c r="H2727" s="3">
        <v>9383.0</v>
      </c>
      <c r="I2727" s="2"/>
      <c r="J2727" s="2"/>
    </row>
    <row r="2728">
      <c r="A2728" s="1" t="s">
        <v>3645</v>
      </c>
      <c r="B2728" s="3">
        <v>15.95</v>
      </c>
      <c r="C2728" s="3" t="s">
        <v>2295</v>
      </c>
      <c r="D2728" s="3" t="s">
        <v>26</v>
      </c>
      <c r="E2728" s="3">
        <v>323.55</v>
      </c>
      <c r="F2728" s="3">
        <v>2.34</v>
      </c>
      <c r="G2728" s="3">
        <v>89.0</v>
      </c>
      <c r="H2728" s="3">
        <v>9389.0</v>
      </c>
      <c r="I2728" s="2"/>
      <c r="J2728" s="2"/>
    </row>
    <row r="2729">
      <c r="A2729" s="1" t="s">
        <v>3646</v>
      </c>
      <c r="B2729" s="3">
        <v>15.11</v>
      </c>
      <c r="C2729" s="3" t="s">
        <v>3605</v>
      </c>
      <c r="D2729" s="3" t="s">
        <v>26</v>
      </c>
      <c r="E2729" s="3">
        <v>32.65</v>
      </c>
      <c r="F2729" s="3">
        <v>2.21</v>
      </c>
      <c r="G2729" s="3">
        <v>11.0</v>
      </c>
      <c r="H2729" s="3">
        <v>9392.0</v>
      </c>
      <c r="I2729" s="2"/>
      <c r="J2729" s="2"/>
    </row>
    <row r="2730">
      <c r="A2730" s="1" t="s">
        <v>3647</v>
      </c>
      <c r="B2730" s="3">
        <v>14.38</v>
      </c>
      <c r="C2730" s="3" t="s">
        <v>3041</v>
      </c>
      <c r="D2730" s="3" t="s">
        <v>26</v>
      </c>
      <c r="E2730" s="3">
        <v>317.2</v>
      </c>
      <c r="F2730" s="3">
        <v>2.14</v>
      </c>
      <c r="G2730" s="3">
        <v>122.0</v>
      </c>
      <c r="H2730" s="3">
        <v>9391.0</v>
      </c>
      <c r="I2730" s="2"/>
      <c r="J2730" s="2"/>
    </row>
    <row r="2731">
      <c r="A2731" s="1" t="s">
        <v>3648</v>
      </c>
      <c r="B2731" s="3">
        <v>13.69</v>
      </c>
      <c r="C2731" s="3" t="s">
        <v>3610</v>
      </c>
      <c r="D2731" s="3" t="s">
        <v>26</v>
      </c>
      <c r="E2731" s="3">
        <v>315.25</v>
      </c>
      <c r="F2731" s="3">
        <v>2.0</v>
      </c>
      <c r="G2731" s="3">
        <v>122.0</v>
      </c>
      <c r="H2731" s="3">
        <v>939.0</v>
      </c>
      <c r="I2731" s="2"/>
      <c r="J2731" s="2"/>
    </row>
    <row r="2732">
      <c r="A2732" s="1" t="s">
        <v>3649</v>
      </c>
      <c r="B2732" s="3">
        <v>12.91</v>
      </c>
      <c r="C2732" s="3" t="s">
        <v>98</v>
      </c>
      <c r="D2732" s="3" t="s">
        <v>26</v>
      </c>
      <c r="E2732" s="3">
        <v>31.35</v>
      </c>
      <c r="F2732" s="3">
        <v>1.93</v>
      </c>
      <c r="G2732" s="3">
        <v>115.0</v>
      </c>
      <c r="H2732" s="3">
        <v>9387.0</v>
      </c>
      <c r="I2732" s="2"/>
      <c r="J2732" s="2"/>
    </row>
    <row r="2733">
      <c r="A2733" s="1" t="s">
        <v>3650</v>
      </c>
      <c r="B2733" s="3">
        <v>12.28</v>
      </c>
      <c r="C2733" s="3" t="s">
        <v>1177</v>
      </c>
      <c r="D2733" s="3" t="s">
        <v>26</v>
      </c>
      <c r="E2733" s="3">
        <v>316.6</v>
      </c>
      <c r="F2733" s="3">
        <v>1.79</v>
      </c>
      <c r="G2733" s="3">
        <v>108.0</v>
      </c>
      <c r="H2733" s="3">
        <v>9383.0</v>
      </c>
      <c r="I2733" s="2"/>
      <c r="J2733" s="2"/>
    </row>
    <row r="2734">
      <c r="A2734" s="1" t="s">
        <v>3651</v>
      </c>
      <c r="B2734" s="3">
        <v>11.37</v>
      </c>
      <c r="C2734" s="3" t="s">
        <v>3544</v>
      </c>
      <c r="D2734" s="3" t="s">
        <v>26</v>
      </c>
      <c r="E2734" s="3">
        <v>302.3</v>
      </c>
      <c r="F2734" s="3">
        <v>1.79</v>
      </c>
      <c r="G2734" s="3">
        <v>97.0</v>
      </c>
      <c r="H2734" s="3">
        <v>9379.0</v>
      </c>
      <c r="I2734" s="2"/>
      <c r="J2734" s="2"/>
    </row>
    <row r="2735">
      <c r="A2735" s="1" t="s">
        <v>3652</v>
      </c>
      <c r="B2735" s="3">
        <v>10.55</v>
      </c>
      <c r="C2735" s="3" t="s">
        <v>745</v>
      </c>
      <c r="D2735" s="3" t="s">
        <v>26</v>
      </c>
      <c r="E2735" s="3">
        <v>298.2</v>
      </c>
      <c r="F2735" s="3">
        <v>1.79</v>
      </c>
      <c r="G2735" s="3">
        <v>89.0</v>
      </c>
      <c r="H2735" s="3">
        <v>9374.0</v>
      </c>
      <c r="I2735" s="2"/>
      <c r="J2735" s="2"/>
    </row>
    <row r="2736">
      <c r="A2736" s="1" t="s">
        <v>3653</v>
      </c>
      <c r="B2736" s="3">
        <v>9.86</v>
      </c>
      <c r="C2736" s="3" t="s">
        <v>2007</v>
      </c>
      <c r="D2736" s="3" t="s">
        <v>26</v>
      </c>
      <c r="E2736" s="3">
        <v>295.5</v>
      </c>
      <c r="F2736" s="3">
        <v>1.72</v>
      </c>
      <c r="G2736" s="3">
        <v>88.0</v>
      </c>
      <c r="H2736" s="3">
        <v>9374.0</v>
      </c>
      <c r="I2736" s="2"/>
      <c r="J2736" s="2"/>
    </row>
    <row r="2737">
      <c r="A2737" s="1" t="s">
        <v>3654</v>
      </c>
      <c r="B2737" s="3">
        <v>9.48</v>
      </c>
      <c r="C2737" s="3">
        <v>89.15</v>
      </c>
      <c r="D2737" s="3">
        <v>7.0</v>
      </c>
      <c r="E2737" s="3">
        <v>159.17</v>
      </c>
      <c r="F2737" s="3">
        <v>49.0</v>
      </c>
      <c r="G2737" s="3">
        <v>294.15</v>
      </c>
      <c r="H2737" s="3">
        <v>1.66</v>
      </c>
      <c r="I2737" s="3">
        <v>88.0</v>
      </c>
      <c r="J2737" s="3">
        <v>9374.0</v>
      </c>
    </row>
    <row r="2738">
      <c r="A2738" s="1" t="s">
        <v>3655</v>
      </c>
      <c r="B2738" s="3">
        <v>11.73</v>
      </c>
      <c r="C2738" s="3">
        <v>83.1</v>
      </c>
      <c r="D2738" s="3">
        <v>279.0</v>
      </c>
      <c r="E2738" s="3">
        <v>554.47</v>
      </c>
      <c r="F2738" s="3">
        <v>97.0</v>
      </c>
      <c r="G2738" s="3" t="s">
        <v>3656</v>
      </c>
      <c r="H2738" s="3">
        <v>1.0</v>
      </c>
      <c r="I2738" s="3">
        <v>9377.0</v>
      </c>
      <c r="J2738" s="2"/>
    </row>
    <row r="2739">
      <c r="A2739" s="1" t="s">
        <v>3657</v>
      </c>
      <c r="B2739" s="3">
        <v>15.6</v>
      </c>
      <c r="C2739" s="3">
        <v>65.5</v>
      </c>
      <c r="D2739" s="3">
        <v>471.0</v>
      </c>
      <c r="E2739" s="3">
        <v>634.81</v>
      </c>
      <c r="F2739" s="3">
        <v>146.0</v>
      </c>
      <c r="G2739" s="3">
        <v>298.2</v>
      </c>
      <c r="H2739" s="3">
        <v>1.3</v>
      </c>
      <c r="I2739" s="3">
        <v>105.0</v>
      </c>
      <c r="J2739" s="3">
        <v>9378.0</v>
      </c>
    </row>
    <row r="2740">
      <c r="A2740" s="1" t="s">
        <v>3658</v>
      </c>
      <c r="B2740" s="3">
        <v>17.1</v>
      </c>
      <c r="C2740" s="3">
        <v>54.7</v>
      </c>
      <c r="D2740" s="3">
        <v>646.0</v>
      </c>
      <c r="E2740" s="3">
        <v>691.93</v>
      </c>
      <c r="F2740" s="3">
        <v>182.0</v>
      </c>
      <c r="G2740" s="3" t="s">
        <v>3659</v>
      </c>
      <c r="H2740" s="3">
        <v>97.0</v>
      </c>
      <c r="I2740" s="3">
        <v>9376.0</v>
      </c>
      <c r="J2740" s="2"/>
    </row>
    <row r="2741">
      <c r="A2741" s="1" t="s">
        <v>3660</v>
      </c>
      <c r="B2741" s="3">
        <v>18.62</v>
      </c>
      <c r="C2741" s="3">
        <v>51.15</v>
      </c>
      <c r="D2741" s="3">
        <v>84.0</v>
      </c>
      <c r="E2741" s="3">
        <v>898.78</v>
      </c>
      <c r="F2741" s="3">
        <v>127.0</v>
      </c>
      <c r="G2741" s="3">
        <v>312.75</v>
      </c>
      <c r="H2741" s="3">
        <v>1.17</v>
      </c>
      <c r="I2741" s="3">
        <v>87.0</v>
      </c>
      <c r="J2741" s="3">
        <v>9373.0</v>
      </c>
    </row>
    <row r="2742">
      <c r="A2742" s="1" t="s">
        <v>3661</v>
      </c>
      <c r="B2742" s="3">
        <v>20.7</v>
      </c>
      <c r="C2742" s="3">
        <v>46.2</v>
      </c>
      <c r="D2742" s="3">
        <v>917.0</v>
      </c>
      <c r="E2742" s="3">
        <v>876.41</v>
      </c>
      <c r="F2742" s="3">
        <v>153.0</v>
      </c>
      <c r="G2742" s="3">
        <v>322.6</v>
      </c>
      <c r="H2742" s="3">
        <v>1.59</v>
      </c>
      <c r="I2742" s="3">
        <v>89.0</v>
      </c>
      <c r="J2742" s="3">
        <v>9369.0</v>
      </c>
    </row>
    <row r="2743">
      <c r="A2743" s="1" t="s">
        <v>3662</v>
      </c>
      <c r="B2743" s="3">
        <v>21.1</v>
      </c>
      <c r="C2743" s="3">
        <v>41.7</v>
      </c>
      <c r="D2743" s="3">
        <v>952.0</v>
      </c>
      <c r="E2743" s="3">
        <v>886.13</v>
      </c>
      <c r="F2743" s="3">
        <v>154.0</v>
      </c>
      <c r="G2743" s="3">
        <v>335.55</v>
      </c>
      <c r="H2743" s="3">
        <v>1.72</v>
      </c>
      <c r="I2743" s="3">
        <v>1.0</v>
      </c>
      <c r="J2743" s="3">
        <v>9361.0</v>
      </c>
    </row>
    <row r="2744">
      <c r="A2744" s="1" t="s">
        <v>3663</v>
      </c>
      <c r="B2744" s="3">
        <v>21.86</v>
      </c>
      <c r="C2744" s="3">
        <v>4.35</v>
      </c>
      <c r="D2744" s="3">
        <v>924.0</v>
      </c>
      <c r="E2744" s="3">
        <v>878.36</v>
      </c>
      <c r="F2744" s="3">
        <v>153.0</v>
      </c>
      <c r="G2744" s="3">
        <v>342.55</v>
      </c>
      <c r="H2744" s="3">
        <v>1.66</v>
      </c>
      <c r="I2744" s="3">
        <v>11.0</v>
      </c>
      <c r="J2744" s="3">
        <v>9352.0</v>
      </c>
    </row>
    <row r="2745">
      <c r="A2745" s="1" t="s">
        <v>3664</v>
      </c>
      <c r="B2745" s="3">
        <v>22.27</v>
      </c>
      <c r="C2745" s="3">
        <v>39.5</v>
      </c>
      <c r="D2745" s="3">
        <v>821.0</v>
      </c>
      <c r="E2745" s="3">
        <v>808.73</v>
      </c>
      <c r="F2745" s="3">
        <v>17.0</v>
      </c>
      <c r="G2745" s="3">
        <v>349.1</v>
      </c>
      <c r="H2745" s="3">
        <v>1.52</v>
      </c>
      <c r="I2745" s="3">
        <v>121.0</v>
      </c>
      <c r="J2745" s="3">
        <v>9347.0</v>
      </c>
    </row>
    <row r="2746">
      <c r="A2746" s="1" t="s">
        <v>3665</v>
      </c>
      <c r="B2746" s="3">
        <v>22.51</v>
      </c>
      <c r="C2746" s="3">
        <v>39.5</v>
      </c>
      <c r="D2746" s="3">
        <v>52.0</v>
      </c>
      <c r="E2746" s="3">
        <v>286.71</v>
      </c>
      <c r="F2746" s="3">
        <v>323.0</v>
      </c>
      <c r="G2746" s="3">
        <v>356.1</v>
      </c>
      <c r="H2746" s="3">
        <v>1.31</v>
      </c>
      <c r="I2746" s="3">
        <v>126.0</v>
      </c>
      <c r="J2746" s="3">
        <v>9341.0</v>
      </c>
    </row>
    <row r="2747">
      <c r="A2747" s="1" t="s">
        <v>3666</v>
      </c>
      <c r="B2747" s="3">
        <v>22.5</v>
      </c>
      <c r="C2747" s="3">
        <v>39.5</v>
      </c>
      <c r="D2747" s="3">
        <v>395.0</v>
      </c>
      <c r="E2747" s="3">
        <v>291.25</v>
      </c>
      <c r="F2747" s="3">
        <v>24.0</v>
      </c>
      <c r="G2747" s="3">
        <v>351.5</v>
      </c>
      <c r="H2747" s="3">
        <v>1.3</v>
      </c>
      <c r="I2747" s="3">
        <v>129.0</v>
      </c>
      <c r="J2747" s="3">
        <v>9333.0</v>
      </c>
    </row>
    <row r="2748">
      <c r="A2748" s="1" t="s">
        <v>3667</v>
      </c>
      <c r="B2748" s="3">
        <v>22.29</v>
      </c>
      <c r="C2748" s="3">
        <v>39.5</v>
      </c>
      <c r="D2748" s="3">
        <v>2.0</v>
      </c>
      <c r="E2748" s="3">
        <v>119.73</v>
      </c>
      <c r="F2748" s="3">
        <v>158.0</v>
      </c>
      <c r="G2748" s="3" t="s">
        <v>3668</v>
      </c>
      <c r="H2748" s="3">
        <v>127.0</v>
      </c>
      <c r="I2748" s="3">
        <v>933.0</v>
      </c>
      <c r="J2748" s="2"/>
    </row>
    <row r="2749">
      <c r="A2749" s="1" t="s">
        <v>3669</v>
      </c>
      <c r="B2749" s="3">
        <v>21.11</v>
      </c>
      <c r="C2749" s="3">
        <v>41.7</v>
      </c>
      <c r="D2749" s="3">
        <v>68.0</v>
      </c>
      <c r="E2749" s="3">
        <v>64.4</v>
      </c>
      <c r="F2749" s="3">
        <v>58.0</v>
      </c>
      <c r="G2749" s="3">
        <v>338.65</v>
      </c>
      <c r="H2749" s="3">
        <v>1.45</v>
      </c>
      <c r="I2749" s="3">
        <v>115.0</v>
      </c>
      <c r="J2749" s="3">
        <v>9329.0</v>
      </c>
    </row>
    <row r="2750">
      <c r="A2750" s="1" t="s">
        <v>3670</v>
      </c>
      <c r="B2750" s="3">
        <v>19.4</v>
      </c>
      <c r="C2750" s="3" t="s">
        <v>3671</v>
      </c>
      <c r="D2750" s="3" t="s">
        <v>26</v>
      </c>
      <c r="E2750" s="3">
        <v>344.5</v>
      </c>
      <c r="F2750" s="3">
        <v>1.59</v>
      </c>
      <c r="G2750" s="3">
        <v>183.0</v>
      </c>
      <c r="H2750" s="3">
        <v>9335.0</v>
      </c>
      <c r="I2750" s="2"/>
      <c r="J2750" s="2"/>
    </row>
    <row r="2751">
      <c r="A2751" s="1" t="s">
        <v>3672</v>
      </c>
      <c r="B2751" s="3">
        <v>19.6</v>
      </c>
      <c r="C2751" s="3" t="s">
        <v>3673</v>
      </c>
      <c r="D2751" s="3" t="s">
        <v>26</v>
      </c>
      <c r="E2751" s="3" t="s">
        <v>3674</v>
      </c>
      <c r="F2751" s="3">
        <v>195.0</v>
      </c>
      <c r="G2751" s="3">
        <v>9334.0</v>
      </c>
      <c r="H2751" s="2"/>
      <c r="I2751" s="2"/>
      <c r="J2751" s="2"/>
    </row>
    <row r="2752">
      <c r="A2752" s="1" t="s">
        <v>3675</v>
      </c>
      <c r="B2752" s="3">
        <v>17.82</v>
      </c>
      <c r="C2752" s="3" t="s">
        <v>3676</v>
      </c>
      <c r="D2752" s="3" t="s">
        <v>26</v>
      </c>
      <c r="E2752" s="3" t="s">
        <v>3677</v>
      </c>
      <c r="F2752" s="3">
        <v>197.0</v>
      </c>
      <c r="G2752" s="3">
        <v>934.0</v>
      </c>
      <c r="H2752" s="2"/>
      <c r="I2752" s="2"/>
      <c r="J2752" s="2"/>
    </row>
    <row r="2753">
      <c r="A2753" s="1" t="s">
        <v>3678</v>
      </c>
      <c r="B2753" s="3">
        <v>16.71</v>
      </c>
      <c r="C2753" s="3" t="s">
        <v>3644</v>
      </c>
      <c r="D2753" s="3" t="s">
        <v>26</v>
      </c>
      <c r="E2753" s="3" t="s">
        <v>3679</v>
      </c>
      <c r="F2753" s="3">
        <v>168.0</v>
      </c>
      <c r="G2753" s="3">
        <v>9342.0</v>
      </c>
      <c r="H2753" s="2"/>
      <c r="I2753" s="2"/>
      <c r="J2753" s="2"/>
    </row>
    <row r="2754">
      <c r="A2754" s="1" t="s">
        <v>3680</v>
      </c>
      <c r="B2754" s="3">
        <v>15.6</v>
      </c>
      <c r="C2754" s="3" t="s">
        <v>2292</v>
      </c>
      <c r="D2754" s="3" t="s">
        <v>26</v>
      </c>
      <c r="E2754" s="3" t="s">
        <v>3681</v>
      </c>
      <c r="F2754" s="3">
        <v>143.0</v>
      </c>
      <c r="G2754" s="3">
        <v>934.0</v>
      </c>
      <c r="H2754" s="2"/>
      <c r="I2754" s="2"/>
      <c r="J2754" s="2"/>
    </row>
    <row r="2755">
      <c r="A2755" s="1" t="s">
        <v>3682</v>
      </c>
      <c r="B2755" s="3">
        <v>12.54</v>
      </c>
      <c r="C2755" s="3" t="s">
        <v>3044</v>
      </c>
      <c r="D2755" s="3" t="s">
        <v>26</v>
      </c>
      <c r="E2755" s="3">
        <v>32.85</v>
      </c>
      <c r="F2755" s="3">
        <v>1.52</v>
      </c>
      <c r="G2755" s="3">
        <v>162.0</v>
      </c>
      <c r="H2755" s="3">
        <v>9336.0</v>
      </c>
      <c r="I2755" s="2"/>
      <c r="J2755" s="2"/>
    </row>
    <row r="2756">
      <c r="A2756" s="1" t="s">
        <v>3683</v>
      </c>
      <c r="B2756" s="3">
        <v>12.67</v>
      </c>
      <c r="C2756" s="3" t="s">
        <v>3044</v>
      </c>
      <c r="D2756" s="3" t="s">
        <v>26</v>
      </c>
      <c r="E2756" s="3">
        <v>326.6</v>
      </c>
      <c r="F2756" s="3">
        <v>2.21</v>
      </c>
      <c r="G2756" s="3">
        <v>195.0</v>
      </c>
      <c r="H2756" s="3">
        <v>9337.0</v>
      </c>
      <c r="I2756" s="2"/>
      <c r="J2756" s="2"/>
    </row>
    <row r="2757">
      <c r="A2757" s="1" t="s">
        <v>3684</v>
      </c>
      <c r="B2757" s="3">
        <v>12.61</v>
      </c>
      <c r="C2757" s="3" t="s">
        <v>961</v>
      </c>
      <c r="D2757" s="3" t="s">
        <v>26</v>
      </c>
      <c r="E2757" s="3">
        <v>348.55</v>
      </c>
      <c r="F2757" s="3">
        <v>2.97</v>
      </c>
      <c r="G2757" s="3">
        <v>215.0</v>
      </c>
      <c r="H2757" s="3">
        <v>9337.0</v>
      </c>
      <c r="I2757" s="2"/>
      <c r="J2757" s="2"/>
    </row>
    <row r="2758">
      <c r="A2758" s="1" t="s">
        <v>3685</v>
      </c>
      <c r="B2758" s="3">
        <v>12.2</v>
      </c>
      <c r="C2758" s="3" t="s">
        <v>995</v>
      </c>
      <c r="D2758" s="3" t="s">
        <v>26</v>
      </c>
      <c r="E2758" s="3">
        <v>341.0</v>
      </c>
      <c r="F2758" s="3">
        <v>2.41</v>
      </c>
      <c r="G2758" s="3">
        <v>228.0</v>
      </c>
      <c r="H2758" s="3">
        <v>9332.0</v>
      </c>
      <c r="I2758" s="2"/>
      <c r="J2758" s="2"/>
    </row>
    <row r="2759">
      <c r="A2759" s="1" t="s">
        <v>3686</v>
      </c>
      <c r="B2759" s="3">
        <v>11.47</v>
      </c>
      <c r="C2759" s="3" t="s">
        <v>909</v>
      </c>
      <c r="D2759" s="3" t="s">
        <v>26</v>
      </c>
      <c r="E2759" s="3">
        <v>327.65</v>
      </c>
      <c r="F2759" s="3">
        <v>1.38</v>
      </c>
      <c r="G2759" s="3">
        <v>232.0</v>
      </c>
      <c r="H2759" s="3">
        <v>9329.0</v>
      </c>
      <c r="I2759" s="2"/>
      <c r="J2759" s="2"/>
    </row>
    <row r="2760">
      <c r="A2760" s="1" t="s">
        <v>3687</v>
      </c>
      <c r="B2760" s="3">
        <v>10.93</v>
      </c>
      <c r="C2760" s="3" t="s">
        <v>144</v>
      </c>
      <c r="D2760" s="3" t="s">
        <v>26</v>
      </c>
      <c r="E2760" s="3" t="s">
        <v>3688</v>
      </c>
      <c r="F2760" s="3">
        <v>257.0</v>
      </c>
      <c r="G2760" s="3">
        <v>9324.0</v>
      </c>
      <c r="H2760" s="2"/>
      <c r="I2760" s="2"/>
      <c r="J2760" s="2"/>
    </row>
    <row r="2761">
      <c r="A2761" s="1" t="s">
        <v>3689</v>
      </c>
      <c r="B2761" s="3">
        <v>10.5</v>
      </c>
      <c r="C2761" s="3">
        <v>95.9</v>
      </c>
      <c r="D2761" s="3">
        <v>75.0</v>
      </c>
      <c r="E2761" s="3">
        <v>176.48</v>
      </c>
      <c r="F2761" s="3">
        <v>51.0</v>
      </c>
      <c r="G2761" s="3">
        <v>315.25</v>
      </c>
      <c r="H2761" s="3">
        <v>1.1</v>
      </c>
      <c r="I2761" s="3">
        <v>266.0</v>
      </c>
      <c r="J2761" s="3">
        <v>9328.0</v>
      </c>
    </row>
    <row r="2762">
      <c r="A2762" s="1" t="s">
        <v>3690</v>
      </c>
      <c r="B2762" s="3">
        <v>12.51</v>
      </c>
      <c r="C2762" s="3">
        <v>83.25</v>
      </c>
      <c r="D2762" s="3">
        <v>129.0</v>
      </c>
      <c r="E2762" s="3">
        <v>18.7</v>
      </c>
      <c r="F2762" s="3">
        <v>123.0</v>
      </c>
      <c r="G2762" s="3">
        <v>347.55</v>
      </c>
      <c r="H2762" s="3">
        <v>1.17</v>
      </c>
      <c r="I2762" s="3">
        <v>247.0</v>
      </c>
      <c r="J2762" s="3">
        <v>9329.0</v>
      </c>
    </row>
    <row r="2763">
      <c r="A2763" s="1" t="s">
        <v>3691</v>
      </c>
      <c r="B2763" s="3">
        <v>13.48</v>
      </c>
      <c r="C2763" s="3">
        <v>8.4</v>
      </c>
      <c r="D2763" s="3">
        <v>288.0</v>
      </c>
      <c r="E2763" s="3">
        <v>91.18</v>
      </c>
      <c r="F2763" s="3">
        <v>241.0</v>
      </c>
      <c r="G2763" s="3">
        <v>35.5</v>
      </c>
      <c r="H2763" s="3">
        <v>1.52</v>
      </c>
      <c r="I2763" s="3">
        <v>281.0</v>
      </c>
      <c r="J2763" s="3">
        <v>9331.0</v>
      </c>
    </row>
    <row r="2764">
      <c r="A2764" s="1" t="s">
        <v>3692</v>
      </c>
      <c r="B2764" s="3">
        <v>14.73</v>
      </c>
      <c r="C2764" s="3">
        <v>75.0</v>
      </c>
      <c r="D2764" s="3">
        <v>494.0</v>
      </c>
      <c r="E2764" s="3">
        <v>258.25</v>
      </c>
      <c r="F2764" s="3">
        <v>32.0</v>
      </c>
      <c r="G2764" s="3">
        <v>369.25</v>
      </c>
      <c r="H2764" s="3">
        <v>1.38</v>
      </c>
      <c r="I2764" s="3">
        <v>304.0</v>
      </c>
      <c r="J2764" s="3">
        <v>933.0</v>
      </c>
    </row>
    <row r="2765">
      <c r="A2765" s="1" t="s">
        <v>3693</v>
      </c>
      <c r="B2765" s="3">
        <v>15.93</v>
      </c>
      <c r="C2765" s="3">
        <v>7.0</v>
      </c>
      <c r="D2765" s="3">
        <v>443.0</v>
      </c>
      <c r="E2765" s="3">
        <v>7.34</v>
      </c>
      <c r="F2765" s="3">
        <v>387.0</v>
      </c>
      <c r="G2765" s="3">
        <v>375.65</v>
      </c>
      <c r="H2765" s="3">
        <v>1.3</v>
      </c>
      <c r="I2765" s="3">
        <v>318.0</v>
      </c>
      <c r="J2765" s="3">
        <v>9331.0</v>
      </c>
    </row>
    <row r="2766">
      <c r="A2766" s="1" t="s">
        <v>3694</v>
      </c>
      <c r="B2766" s="3">
        <v>17.5</v>
      </c>
      <c r="C2766" s="3">
        <v>63.2</v>
      </c>
      <c r="D2766" s="3" t="s">
        <v>3695</v>
      </c>
      <c r="E2766" s="3">
        <v>279.0</v>
      </c>
      <c r="F2766" s="3" t="s">
        <v>3696</v>
      </c>
      <c r="G2766" s="3">
        <v>322.0</v>
      </c>
      <c r="H2766" s="3">
        <v>933.0</v>
      </c>
      <c r="I2766" s="2"/>
      <c r="J2766" s="2"/>
    </row>
    <row r="2767">
      <c r="A2767" s="1" t="s">
        <v>3697</v>
      </c>
      <c r="B2767" s="3">
        <v>18.14</v>
      </c>
      <c r="C2767" s="3">
        <v>59.5</v>
      </c>
      <c r="D2767" s="3">
        <v>401.0</v>
      </c>
      <c r="E2767" s="3">
        <v>17.72</v>
      </c>
      <c r="F2767" s="3">
        <v>385.0</v>
      </c>
      <c r="G2767" s="3" t="s">
        <v>3698</v>
      </c>
      <c r="H2767" s="3">
        <v>302.0</v>
      </c>
      <c r="I2767" s="3">
        <v>9327.0</v>
      </c>
      <c r="J2767" s="2"/>
    </row>
    <row r="2768">
      <c r="A2768" s="1" t="s">
        <v>3699</v>
      </c>
      <c r="B2768" s="3">
        <v>19.15</v>
      </c>
      <c r="C2768" s="3">
        <v>59.15</v>
      </c>
      <c r="D2768" s="3">
        <v>715.0</v>
      </c>
      <c r="E2768" s="3">
        <v>353.37</v>
      </c>
      <c r="F2768" s="3">
        <v>404.0</v>
      </c>
      <c r="G2768" s="3" t="s">
        <v>3700</v>
      </c>
      <c r="H2768" s="3">
        <v>286.0</v>
      </c>
      <c r="I2768" s="3">
        <v>9322.0</v>
      </c>
      <c r="J2768" s="2"/>
    </row>
    <row r="2769">
      <c r="A2769" s="1" t="s">
        <v>3701</v>
      </c>
      <c r="B2769" s="3">
        <v>19.74</v>
      </c>
      <c r="C2769" s="3">
        <v>57.2</v>
      </c>
      <c r="D2769" s="3">
        <v>593.0</v>
      </c>
      <c r="E2769" s="3">
        <v>244.4</v>
      </c>
      <c r="F2769" s="3">
        <v>396.0</v>
      </c>
      <c r="G2769" s="3">
        <v>368.45</v>
      </c>
      <c r="H2769" s="3">
        <v>1.31</v>
      </c>
      <c r="I2769" s="3">
        <v>29.0</v>
      </c>
      <c r="J2769" s="3">
        <v>9314.0</v>
      </c>
    </row>
    <row r="2770">
      <c r="A2770" s="1" t="s">
        <v>3702</v>
      </c>
      <c r="B2770" s="3">
        <v>19.38</v>
      </c>
      <c r="C2770" s="3">
        <v>59.15</v>
      </c>
      <c r="D2770" s="3">
        <v>314.0</v>
      </c>
      <c r="E2770" s="3">
        <v>26.11</v>
      </c>
      <c r="F2770" s="3">
        <v>296.0</v>
      </c>
      <c r="G2770" s="3">
        <v>346.8</v>
      </c>
      <c r="H2770" s="3">
        <v>1.66</v>
      </c>
      <c r="I2770" s="3">
        <v>279.0</v>
      </c>
      <c r="J2770" s="3">
        <v>9308.0</v>
      </c>
    </row>
    <row r="2771">
      <c r="A2771" s="1" t="s">
        <v>3703</v>
      </c>
      <c r="B2771" s="3">
        <v>16.76</v>
      </c>
      <c r="C2771" s="3">
        <v>7.2</v>
      </c>
      <c r="D2771" s="3">
        <v>468.0</v>
      </c>
      <c r="E2771" s="3">
        <v>542.45</v>
      </c>
      <c r="F2771" s="3">
        <v>178.0</v>
      </c>
      <c r="G2771" s="3">
        <v>345.45</v>
      </c>
      <c r="H2771" s="3">
        <v>3.17</v>
      </c>
      <c r="I2771" s="3">
        <v>263.0</v>
      </c>
      <c r="J2771" s="3">
        <v>9314.0</v>
      </c>
    </row>
    <row r="2772">
      <c r="A2772" s="1" t="s">
        <v>3704</v>
      </c>
      <c r="B2772" s="3">
        <v>15.69</v>
      </c>
      <c r="C2772" s="3">
        <v>8.65</v>
      </c>
      <c r="D2772" s="3">
        <v>271.0</v>
      </c>
      <c r="E2772" s="3">
        <v>387.66</v>
      </c>
      <c r="F2772" s="3">
        <v>134.0</v>
      </c>
      <c r="G2772" s="3">
        <v>355.5</v>
      </c>
      <c r="H2772" s="3">
        <v>2.28</v>
      </c>
      <c r="I2772" s="3">
        <v>266.0</v>
      </c>
      <c r="J2772" s="3">
        <v>9317.0</v>
      </c>
    </row>
    <row r="2773">
      <c r="A2773" s="1" t="s">
        <v>3705</v>
      </c>
      <c r="B2773" s="3">
        <v>15.59</v>
      </c>
      <c r="C2773" s="3">
        <v>8.65</v>
      </c>
      <c r="D2773" s="3">
        <v>106.0</v>
      </c>
      <c r="E2773" s="3">
        <v>341.5</v>
      </c>
      <c r="F2773" s="3">
        <v>52.0</v>
      </c>
      <c r="G2773" s="3">
        <v>35.5</v>
      </c>
      <c r="H2773" s="3">
        <v>2.48</v>
      </c>
      <c r="I2773" s="3">
        <v>264.0</v>
      </c>
      <c r="J2773" s="3">
        <v>9318.0</v>
      </c>
    </row>
    <row r="2774">
      <c r="A2774" s="1" t="s">
        <v>3706</v>
      </c>
      <c r="B2774" s="3">
        <v>14.79</v>
      </c>
      <c r="C2774" s="3" t="s">
        <v>3266</v>
      </c>
      <c r="D2774" s="3" t="s">
        <v>26</v>
      </c>
      <c r="E2774" s="3">
        <v>336.75</v>
      </c>
      <c r="F2774" s="3">
        <v>2.48</v>
      </c>
      <c r="G2774" s="3">
        <v>248.0</v>
      </c>
      <c r="H2774" s="3">
        <v>9332.0</v>
      </c>
      <c r="I2774" s="2"/>
      <c r="J2774" s="2"/>
    </row>
    <row r="2775">
      <c r="A2775" s="1" t="s">
        <v>3707</v>
      </c>
      <c r="B2775" s="3">
        <v>13.81</v>
      </c>
      <c r="C2775" s="3" t="s">
        <v>3708</v>
      </c>
      <c r="D2775" s="3" t="s">
        <v>26</v>
      </c>
      <c r="E2775" s="3">
        <v>345.65</v>
      </c>
      <c r="F2775" s="3">
        <v>2.28</v>
      </c>
      <c r="G2775" s="3">
        <v>263.0</v>
      </c>
      <c r="H2775" s="3">
        <v>9342.0</v>
      </c>
      <c r="I2775" s="2"/>
      <c r="J2775" s="2"/>
    </row>
    <row r="2776">
      <c r="A2776" s="1" t="s">
        <v>3709</v>
      </c>
      <c r="B2776" s="3">
        <v>13.3</v>
      </c>
      <c r="C2776" s="3" t="s">
        <v>1412</v>
      </c>
      <c r="D2776" s="3" t="s">
        <v>26</v>
      </c>
      <c r="E2776" s="3">
        <v>343.5</v>
      </c>
      <c r="F2776" s="3">
        <v>2.0</v>
      </c>
      <c r="G2776" s="3">
        <v>234.0</v>
      </c>
      <c r="H2776" s="3">
        <v>9345.0</v>
      </c>
      <c r="I2776" s="2"/>
      <c r="J2776" s="2"/>
    </row>
    <row r="2777">
      <c r="A2777" s="1" t="s">
        <v>3710</v>
      </c>
      <c r="B2777" s="3">
        <v>12.64</v>
      </c>
      <c r="C2777" s="3" t="s">
        <v>1415</v>
      </c>
      <c r="D2777" s="3" t="s">
        <v>26</v>
      </c>
      <c r="E2777" s="3">
        <v>32.65</v>
      </c>
      <c r="F2777" s="3">
        <v>2.0</v>
      </c>
      <c r="G2777" s="3">
        <v>238.0</v>
      </c>
      <c r="H2777" s="3">
        <v>9349.0</v>
      </c>
      <c r="I2777" s="2"/>
      <c r="J2777" s="2"/>
    </row>
    <row r="2778">
      <c r="A2778" s="1" t="s">
        <v>3711</v>
      </c>
      <c r="B2778" s="3">
        <v>12.53</v>
      </c>
      <c r="C2778" s="3" t="s">
        <v>1415</v>
      </c>
      <c r="D2778" s="3" t="s">
        <v>26</v>
      </c>
      <c r="E2778" s="3">
        <v>334.6</v>
      </c>
      <c r="F2778" s="3">
        <v>2.0</v>
      </c>
      <c r="G2778" s="3">
        <v>241.0</v>
      </c>
      <c r="H2778" s="3">
        <v>9351.0</v>
      </c>
      <c r="I2778" s="2"/>
      <c r="J2778" s="2"/>
    </row>
    <row r="2779">
      <c r="A2779" s="1" t="s">
        <v>3712</v>
      </c>
      <c r="B2779" s="3">
        <v>12.67</v>
      </c>
      <c r="C2779" s="3" t="s">
        <v>3190</v>
      </c>
      <c r="D2779" s="3" t="s">
        <v>26</v>
      </c>
      <c r="E2779" s="3">
        <v>353.55</v>
      </c>
      <c r="F2779" s="3">
        <v>2.7</v>
      </c>
      <c r="G2779" s="3">
        <v>24.0</v>
      </c>
      <c r="H2779" s="3">
        <v>9351.0</v>
      </c>
      <c r="I2779" s="2"/>
      <c r="J2779" s="2"/>
    </row>
    <row r="2780">
      <c r="A2780" s="1" t="s">
        <v>3713</v>
      </c>
      <c r="B2780" s="3">
        <v>12.88</v>
      </c>
      <c r="C2780" s="3" t="s">
        <v>3190</v>
      </c>
      <c r="D2780" s="3" t="s">
        <v>26</v>
      </c>
      <c r="E2780" s="3">
        <v>369.55</v>
      </c>
      <c r="F2780" s="3">
        <v>2.55</v>
      </c>
      <c r="G2780" s="3">
        <v>248.0</v>
      </c>
      <c r="H2780" s="3">
        <v>9349.0</v>
      </c>
      <c r="I2780" s="2"/>
      <c r="J2780" s="2"/>
    </row>
    <row r="2781">
      <c r="A2781" s="1" t="s">
        <v>3714</v>
      </c>
      <c r="B2781" s="3">
        <v>12.87</v>
      </c>
      <c r="C2781" s="3" t="s">
        <v>3190</v>
      </c>
      <c r="D2781" s="3" t="s">
        <v>26</v>
      </c>
      <c r="E2781" s="3">
        <v>373.5</v>
      </c>
      <c r="F2781" s="3">
        <v>2.83</v>
      </c>
      <c r="G2781" s="3">
        <v>257.0</v>
      </c>
      <c r="H2781" s="3">
        <v>9347.0</v>
      </c>
      <c r="I2781" s="2"/>
      <c r="J2781" s="2"/>
    </row>
    <row r="2782">
      <c r="A2782" s="1" t="s">
        <v>3715</v>
      </c>
      <c r="B2782" s="3">
        <v>12.51</v>
      </c>
      <c r="C2782" s="3" t="s">
        <v>1415</v>
      </c>
      <c r="D2782" s="3" t="s">
        <v>26</v>
      </c>
      <c r="E2782" s="3">
        <v>364.2</v>
      </c>
      <c r="F2782" s="3">
        <v>2.62</v>
      </c>
      <c r="G2782" s="3">
        <v>261.0</v>
      </c>
      <c r="H2782" s="3">
        <v>9346.0</v>
      </c>
      <c r="I2782" s="2"/>
      <c r="J2782" s="2"/>
    </row>
    <row r="2783">
      <c r="A2783" s="1" t="s">
        <v>3716</v>
      </c>
      <c r="B2783" s="3">
        <v>12.19</v>
      </c>
      <c r="C2783" s="3" t="s">
        <v>3190</v>
      </c>
      <c r="D2783" s="3" t="s">
        <v>26</v>
      </c>
      <c r="E2783" s="3">
        <v>366.95</v>
      </c>
      <c r="F2783" s="3">
        <v>2.21</v>
      </c>
      <c r="G2783" s="3">
        <v>258.0</v>
      </c>
      <c r="H2783" s="3">
        <v>9345.0</v>
      </c>
      <c r="I2783" s="2"/>
      <c r="J2783" s="2"/>
    </row>
    <row r="2784">
      <c r="A2784" s="1" t="s">
        <v>3717</v>
      </c>
      <c r="B2784" s="3">
        <v>11.74</v>
      </c>
      <c r="C2784" s="3" t="s">
        <v>909</v>
      </c>
      <c r="D2784" s="3" t="s">
        <v>26</v>
      </c>
      <c r="E2784" s="3">
        <v>365.0</v>
      </c>
      <c r="F2784" s="3">
        <v>2.28</v>
      </c>
      <c r="G2784" s="3">
        <v>259.0</v>
      </c>
      <c r="H2784" s="3">
        <v>9346.0</v>
      </c>
      <c r="I2784" s="2"/>
      <c r="J2784" s="2"/>
    </row>
    <row r="2785">
      <c r="A2785" s="1" t="s">
        <v>3718</v>
      </c>
      <c r="B2785" s="3">
        <v>11.21</v>
      </c>
      <c r="C2785" s="3">
        <v>92.55</v>
      </c>
      <c r="D2785" s="3" t="s">
        <v>3007</v>
      </c>
      <c r="E2785" s="3">
        <v>17.0</v>
      </c>
      <c r="F2785" s="3">
        <v>354.75</v>
      </c>
      <c r="G2785" s="3">
        <v>2.34</v>
      </c>
      <c r="H2785" s="3">
        <v>26.0</v>
      </c>
      <c r="I2785" s="3">
        <v>9349.0</v>
      </c>
      <c r="J2785" s="2"/>
    </row>
    <row r="2786">
      <c r="A2786" s="1" t="s">
        <v>3719</v>
      </c>
      <c r="B2786" s="3">
        <v>11.17</v>
      </c>
      <c r="C2786" s="3">
        <v>92.55</v>
      </c>
      <c r="D2786" s="3" t="s">
        <v>260</v>
      </c>
      <c r="E2786" s="3">
        <v>87.0</v>
      </c>
      <c r="F2786" s="3">
        <v>341.0</v>
      </c>
      <c r="G2786" s="3">
        <v>2.21</v>
      </c>
      <c r="H2786" s="3">
        <v>26.0</v>
      </c>
      <c r="I2786" s="3">
        <v>9357.0</v>
      </c>
      <c r="J2786" s="2"/>
    </row>
    <row r="2787">
      <c r="A2787" s="1" t="s">
        <v>3720</v>
      </c>
      <c r="B2787" s="3">
        <v>11.62</v>
      </c>
      <c r="C2787" s="3">
        <v>86.15</v>
      </c>
      <c r="D2787" s="3" t="s">
        <v>258</v>
      </c>
      <c r="E2787" s="3">
        <v>82.0</v>
      </c>
      <c r="F2787" s="3">
        <v>346.4</v>
      </c>
      <c r="G2787" s="3">
        <v>2.48</v>
      </c>
      <c r="H2787" s="3">
        <v>267.0</v>
      </c>
      <c r="I2787" s="3">
        <v>9361.0</v>
      </c>
      <c r="J2787" s="2"/>
    </row>
    <row r="2788">
      <c r="A2788" s="1" t="s">
        <v>3721</v>
      </c>
      <c r="B2788" s="3">
        <v>12.7</v>
      </c>
      <c r="C2788" s="3">
        <v>77.45</v>
      </c>
      <c r="D2788" s="3">
        <v>323.0</v>
      </c>
      <c r="E2788" s="3">
        <v>33.98</v>
      </c>
      <c r="F2788" s="3">
        <v>3.0</v>
      </c>
      <c r="G2788" s="3">
        <v>354.15</v>
      </c>
      <c r="H2788" s="3">
        <v>2.34</v>
      </c>
      <c r="I2788" s="3">
        <v>272.0</v>
      </c>
      <c r="J2788" s="3">
        <v>9364.0</v>
      </c>
    </row>
    <row r="2789">
      <c r="A2789" s="1" t="s">
        <v>3722</v>
      </c>
      <c r="B2789" s="3">
        <v>13.79</v>
      </c>
      <c r="C2789" s="3">
        <v>69.65</v>
      </c>
      <c r="D2789" s="3">
        <v>326.0</v>
      </c>
      <c r="E2789" s="3">
        <v>1.1</v>
      </c>
      <c r="F2789" s="3">
        <v>318.0</v>
      </c>
      <c r="G2789" s="3">
        <v>344.1</v>
      </c>
      <c r="H2789" s="3">
        <v>2.0</v>
      </c>
      <c r="I2789" s="3">
        <v>267.0</v>
      </c>
      <c r="J2789" s="3">
        <v>9366.0</v>
      </c>
    </row>
    <row r="2790">
      <c r="A2790" s="1" t="s">
        <v>3723</v>
      </c>
      <c r="B2790" s="3">
        <v>14.92</v>
      </c>
      <c r="C2790" s="3">
        <v>62.65</v>
      </c>
      <c r="D2790" s="3">
        <v>418.0</v>
      </c>
      <c r="E2790" s="3">
        <v>27.37</v>
      </c>
      <c r="F2790" s="3">
        <v>394.0</v>
      </c>
      <c r="G2790" s="3">
        <v>347.55</v>
      </c>
      <c r="H2790" s="3">
        <v>2.7</v>
      </c>
      <c r="I2790" s="3">
        <v>256.0</v>
      </c>
      <c r="J2790" s="3">
        <v>9367.0</v>
      </c>
    </row>
    <row r="2791">
      <c r="A2791" s="1" t="s">
        <v>3724</v>
      </c>
      <c r="B2791" s="3">
        <v>16.13</v>
      </c>
      <c r="C2791" s="3">
        <v>56.5</v>
      </c>
      <c r="D2791" s="3">
        <v>962.0</v>
      </c>
      <c r="E2791" s="3">
        <v>904.58</v>
      </c>
      <c r="F2791" s="3">
        <v>143.0</v>
      </c>
      <c r="G2791" s="3">
        <v>361.5</v>
      </c>
      <c r="H2791" s="3">
        <v>2.48</v>
      </c>
      <c r="I2791" s="3">
        <v>251.0</v>
      </c>
      <c r="J2791" s="3">
        <v>9364.0</v>
      </c>
    </row>
    <row r="2792">
      <c r="A2792" s="1" t="s">
        <v>3725</v>
      </c>
      <c r="B2792" s="3">
        <v>16.72</v>
      </c>
      <c r="C2792" s="3">
        <v>54.6</v>
      </c>
      <c r="D2792" s="3">
        <v>714.0</v>
      </c>
      <c r="E2792" s="3">
        <v>344.52</v>
      </c>
      <c r="F2792" s="3">
        <v>41.0</v>
      </c>
      <c r="G2792" s="3">
        <v>35.65</v>
      </c>
      <c r="H2792" s="3">
        <v>3.1</v>
      </c>
      <c r="I2792" s="3">
        <v>248.0</v>
      </c>
      <c r="J2792" s="3">
        <v>9358.0</v>
      </c>
    </row>
    <row r="2793">
      <c r="A2793" s="1" t="s">
        <v>3726</v>
      </c>
      <c r="B2793" s="3">
        <v>17.14</v>
      </c>
      <c r="C2793" s="3">
        <v>52.75</v>
      </c>
      <c r="D2793" s="3">
        <v>713.0</v>
      </c>
      <c r="E2793" s="3">
        <v>486.72</v>
      </c>
      <c r="F2793" s="3">
        <v>319.0</v>
      </c>
      <c r="G2793" s="3">
        <v>359.0</v>
      </c>
      <c r="H2793" s="3">
        <v>3.31</v>
      </c>
      <c r="I2793" s="3">
        <v>248.0</v>
      </c>
      <c r="J2793" s="3">
        <v>9357.0</v>
      </c>
    </row>
    <row r="2794">
      <c r="A2794" s="1" t="s">
        <v>3727</v>
      </c>
      <c r="B2794" s="3">
        <v>17.37</v>
      </c>
      <c r="C2794" s="3">
        <v>52.75</v>
      </c>
      <c r="D2794" s="3">
        <v>559.0</v>
      </c>
      <c r="E2794" s="3">
        <v>371.55</v>
      </c>
      <c r="F2794" s="3">
        <v>302.0</v>
      </c>
      <c r="G2794" s="3">
        <v>361.1</v>
      </c>
      <c r="H2794" s="3">
        <v>3.72</v>
      </c>
      <c r="I2794" s="3">
        <v>247.0</v>
      </c>
      <c r="J2794" s="3">
        <v>9351.0</v>
      </c>
    </row>
    <row r="2795">
      <c r="A2795" s="1" t="s">
        <v>3728</v>
      </c>
      <c r="B2795" s="3">
        <v>16.93</v>
      </c>
      <c r="C2795" s="3">
        <v>54.6</v>
      </c>
      <c r="D2795" s="3" t="s">
        <v>287</v>
      </c>
      <c r="E2795" s="3">
        <v>102.0</v>
      </c>
      <c r="F2795" s="3">
        <v>362.3</v>
      </c>
      <c r="G2795" s="3">
        <v>3.79</v>
      </c>
      <c r="H2795" s="3">
        <v>254.0</v>
      </c>
      <c r="I2795" s="3">
        <v>9349.0</v>
      </c>
      <c r="J2795" s="2"/>
    </row>
    <row r="2796">
      <c r="A2796" s="1" t="s">
        <v>3729</v>
      </c>
      <c r="B2796" s="3">
        <v>16.2</v>
      </c>
      <c r="C2796" s="3">
        <v>56.5</v>
      </c>
      <c r="D2796" s="3">
        <v>259.0</v>
      </c>
      <c r="E2796" s="3">
        <v>317.42</v>
      </c>
      <c r="F2796" s="3">
        <v>146.0</v>
      </c>
      <c r="G2796" s="3">
        <v>36.95</v>
      </c>
      <c r="H2796" s="3">
        <v>3.66</v>
      </c>
      <c r="I2796" s="3">
        <v>257.0</v>
      </c>
      <c r="J2796" s="3">
        <v>9349.0</v>
      </c>
    </row>
    <row r="2797">
      <c r="A2797" s="1" t="s">
        <v>3730</v>
      </c>
      <c r="B2797" s="3">
        <v>15.78</v>
      </c>
      <c r="C2797" s="3">
        <v>56.35</v>
      </c>
      <c r="D2797" s="3" t="s">
        <v>3731</v>
      </c>
      <c r="E2797" s="3">
        <v>35.0</v>
      </c>
      <c r="F2797" s="3">
        <v>351.45</v>
      </c>
      <c r="G2797" s="3">
        <v>3.31</v>
      </c>
      <c r="H2797" s="3">
        <v>261.0</v>
      </c>
      <c r="I2797" s="3">
        <v>9352.0</v>
      </c>
      <c r="J2797" s="2"/>
    </row>
    <row r="2798">
      <c r="A2798" s="1" t="s">
        <v>3732</v>
      </c>
      <c r="B2798" s="3">
        <v>14.36</v>
      </c>
      <c r="C2798" s="3" t="s">
        <v>534</v>
      </c>
      <c r="D2798" s="3" t="s">
        <v>26</v>
      </c>
      <c r="E2798" s="3">
        <v>329.2</v>
      </c>
      <c r="F2798" s="3">
        <v>2.9</v>
      </c>
      <c r="G2798" s="3">
        <v>277.0</v>
      </c>
      <c r="H2798" s="3">
        <v>9357.0</v>
      </c>
      <c r="I2798" s="2"/>
      <c r="J2798" s="2"/>
    </row>
    <row r="2799">
      <c r="A2799" s="1" t="s">
        <v>3733</v>
      </c>
      <c r="B2799" s="3">
        <v>13.78</v>
      </c>
      <c r="C2799" s="3" t="s">
        <v>2543</v>
      </c>
      <c r="D2799" s="3" t="s">
        <v>26</v>
      </c>
      <c r="E2799" s="3">
        <v>342.35</v>
      </c>
      <c r="F2799" s="3">
        <v>2.21</v>
      </c>
      <c r="G2799" s="3">
        <v>282.0</v>
      </c>
      <c r="H2799" s="3">
        <v>9369.0</v>
      </c>
      <c r="I2799" s="2"/>
      <c r="J2799" s="2"/>
    </row>
    <row r="2800">
      <c r="A2800" s="1" t="s">
        <v>3734</v>
      </c>
      <c r="B2800" s="3">
        <v>13.22</v>
      </c>
      <c r="C2800" s="3" t="s">
        <v>94</v>
      </c>
      <c r="D2800" s="3" t="s">
        <v>26</v>
      </c>
      <c r="E2800" s="3">
        <v>339.25</v>
      </c>
      <c r="F2800" s="3">
        <v>1.66</v>
      </c>
      <c r="G2800" s="3">
        <v>277.0</v>
      </c>
      <c r="H2800" s="3">
        <v>9372.0</v>
      </c>
      <c r="I2800" s="2"/>
      <c r="J2800" s="2"/>
    </row>
    <row r="2801">
      <c r="A2801" s="1" t="s">
        <v>3735</v>
      </c>
      <c r="B2801" s="3">
        <v>12.53</v>
      </c>
      <c r="C2801" s="3" t="s">
        <v>3011</v>
      </c>
      <c r="D2801" s="3" t="s">
        <v>26</v>
      </c>
      <c r="E2801" s="3">
        <v>324.35</v>
      </c>
      <c r="F2801" s="3">
        <v>1.52</v>
      </c>
      <c r="G2801" s="3">
        <v>261.0</v>
      </c>
      <c r="H2801" s="3">
        <v>9375.0</v>
      </c>
      <c r="I2801" s="2"/>
      <c r="J2801" s="2"/>
    </row>
    <row r="2802">
      <c r="A2802" s="1" t="s">
        <v>3736</v>
      </c>
      <c r="B2802" s="3">
        <v>12.0</v>
      </c>
      <c r="C2802" s="3" t="s">
        <v>3015</v>
      </c>
      <c r="D2802" s="3" t="s">
        <v>26</v>
      </c>
      <c r="E2802" s="3">
        <v>324.55</v>
      </c>
      <c r="F2802" s="3">
        <v>1.52</v>
      </c>
      <c r="G2802" s="3">
        <v>25.0</v>
      </c>
      <c r="H2802" s="3">
        <v>9374.0</v>
      </c>
      <c r="I2802" s="2"/>
      <c r="J2802" s="2"/>
    </row>
    <row r="2803">
      <c r="A2803" s="1" t="s">
        <v>3737</v>
      </c>
      <c r="B2803" s="3">
        <v>11.82</v>
      </c>
      <c r="C2803" s="3" t="s">
        <v>3271</v>
      </c>
      <c r="D2803" s="3" t="s">
        <v>26</v>
      </c>
      <c r="E2803" s="3">
        <v>336.95</v>
      </c>
      <c r="F2803" s="3">
        <v>1.45</v>
      </c>
      <c r="G2803" s="3">
        <v>244.0</v>
      </c>
      <c r="H2803" s="3">
        <v>9372.0</v>
      </c>
      <c r="I2803" s="2"/>
      <c r="J2803" s="2"/>
    </row>
    <row r="2804">
      <c r="A2804" s="1" t="s">
        <v>3738</v>
      </c>
      <c r="B2804" s="3">
        <v>11.52</v>
      </c>
      <c r="C2804" s="3" t="s">
        <v>3271</v>
      </c>
      <c r="D2804" s="3" t="s">
        <v>26</v>
      </c>
      <c r="E2804" s="3">
        <v>332.4</v>
      </c>
      <c r="F2804" s="3">
        <v>1.45</v>
      </c>
      <c r="G2804" s="3">
        <v>241.0</v>
      </c>
      <c r="H2804" s="3">
        <v>9368.0</v>
      </c>
      <c r="I2804" s="2"/>
      <c r="J2804" s="2"/>
    </row>
    <row r="2805">
      <c r="A2805" s="1" t="s">
        <v>3739</v>
      </c>
      <c r="B2805" s="3">
        <v>11.3</v>
      </c>
      <c r="C2805" s="3" t="s">
        <v>2600</v>
      </c>
      <c r="D2805" s="3" t="s">
        <v>26</v>
      </c>
      <c r="E2805" s="3">
        <v>317.4</v>
      </c>
      <c r="F2805" s="3">
        <v>1.66</v>
      </c>
      <c r="G2805" s="3">
        <v>245.0</v>
      </c>
      <c r="H2805" s="3">
        <v>9363.0</v>
      </c>
      <c r="I2805" s="2"/>
      <c r="J2805" s="2"/>
    </row>
    <row r="2806">
      <c r="A2806" s="1" t="s">
        <v>3740</v>
      </c>
      <c r="B2806" s="3">
        <v>10.78</v>
      </c>
      <c r="C2806" s="3" t="s">
        <v>1119</v>
      </c>
      <c r="D2806" s="3" t="s">
        <v>26</v>
      </c>
      <c r="E2806" s="3">
        <v>319.9</v>
      </c>
      <c r="F2806" s="3">
        <v>1.72</v>
      </c>
      <c r="G2806" s="3">
        <v>249.0</v>
      </c>
      <c r="H2806" s="3">
        <v>9363.0</v>
      </c>
      <c r="I2806" s="2"/>
      <c r="J2806" s="2"/>
    </row>
    <row r="2807">
      <c r="A2807" s="1" t="s">
        <v>3741</v>
      </c>
      <c r="B2807" s="3">
        <v>10.54</v>
      </c>
      <c r="C2807" s="3" t="s">
        <v>1119</v>
      </c>
      <c r="D2807" s="3" t="s">
        <v>26</v>
      </c>
      <c r="E2807" s="3">
        <v>323.0</v>
      </c>
      <c r="F2807" s="3">
        <v>1.59</v>
      </c>
      <c r="G2807" s="3">
        <v>248.0</v>
      </c>
      <c r="H2807" s="3">
        <v>9362.0</v>
      </c>
      <c r="I2807" s="2"/>
      <c r="J2807" s="2"/>
    </row>
    <row r="2808">
      <c r="A2808" s="1" t="s">
        <v>3742</v>
      </c>
      <c r="B2808" s="3">
        <v>9.86</v>
      </c>
      <c r="C2808" s="3" t="s">
        <v>889</v>
      </c>
      <c r="D2808" s="3" t="s">
        <v>26</v>
      </c>
      <c r="E2808" s="3">
        <v>309.25</v>
      </c>
      <c r="F2808" s="3">
        <v>1.38</v>
      </c>
      <c r="G2808" s="3">
        <v>247.0</v>
      </c>
      <c r="H2808" s="3">
        <v>9361.0</v>
      </c>
      <c r="I2808" s="2"/>
      <c r="J2808" s="2"/>
    </row>
    <row r="2809">
      <c r="A2809" s="1" t="s">
        <v>3743</v>
      </c>
      <c r="B2809" s="3">
        <v>9.22</v>
      </c>
      <c r="C2809" s="3">
        <v>89.1</v>
      </c>
      <c r="D2809" s="3">
        <v>73.0</v>
      </c>
      <c r="E2809" s="3">
        <v>125.1</v>
      </c>
      <c r="F2809" s="3">
        <v>55.0</v>
      </c>
      <c r="G2809" s="3">
        <v>296.85</v>
      </c>
      <c r="H2809" s="3">
        <v>1.31</v>
      </c>
      <c r="I2809" s="3">
        <v>241.0</v>
      </c>
      <c r="J2809" s="3">
        <v>9365.0</v>
      </c>
    </row>
    <row r="2810">
      <c r="A2810" s="1" t="s">
        <v>3744</v>
      </c>
      <c r="B2810" s="3">
        <v>11.8</v>
      </c>
      <c r="C2810" s="3">
        <v>8.1</v>
      </c>
      <c r="D2810" s="3">
        <v>251.0</v>
      </c>
      <c r="E2810" s="3">
        <v>332.99</v>
      </c>
      <c r="F2810" s="3">
        <v>138.0</v>
      </c>
      <c r="G2810" s="3">
        <v>325.9</v>
      </c>
      <c r="H2810" s="3">
        <v>1.79</v>
      </c>
      <c r="I2810" s="3">
        <v>216.0</v>
      </c>
      <c r="J2810" s="3">
        <v>9364.0</v>
      </c>
    </row>
    <row r="2811">
      <c r="A2811" s="1" t="s">
        <v>3745</v>
      </c>
      <c r="B2811" s="3">
        <v>12.24</v>
      </c>
      <c r="C2811" s="3">
        <v>74.6</v>
      </c>
      <c r="D2811" s="3">
        <v>385.0</v>
      </c>
      <c r="E2811" s="3">
        <v>281.52</v>
      </c>
      <c r="F2811" s="3">
        <v>238.0</v>
      </c>
      <c r="G2811" s="3">
        <v>333.85</v>
      </c>
      <c r="H2811" s="3">
        <v>2.41</v>
      </c>
      <c r="I2811" s="3">
        <v>226.0</v>
      </c>
      <c r="J2811" s="3">
        <v>9366.0</v>
      </c>
    </row>
    <row r="2812">
      <c r="A2812" s="1" t="s">
        <v>3746</v>
      </c>
      <c r="B2812" s="3">
        <v>13.2</v>
      </c>
      <c r="C2812" s="3">
        <v>69.55</v>
      </c>
      <c r="D2812" s="3">
        <v>541.0</v>
      </c>
      <c r="E2812" s="3">
        <v>345.65</v>
      </c>
      <c r="F2812" s="3">
        <v>306.0</v>
      </c>
      <c r="G2812" s="3">
        <v>333.85</v>
      </c>
      <c r="H2812" s="3">
        <v>3.17</v>
      </c>
      <c r="I2812" s="3">
        <v>229.0</v>
      </c>
      <c r="J2812" s="3">
        <v>9365.0</v>
      </c>
    </row>
    <row r="2813">
      <c r="A2813" s="1" t="s">
        <v>3747</v>
      </c>
      <c r="B2813" s="3">
        <v>13.21</v>
      </c>
      <c r="C2813" s="3">
        <v>69.55</v>
      </c>
      <c r="D2813" s="3">
        <v>459.0</v>
      </c>
      <c r="E2813" s="3">
        <v>78.58</v>
      </c>
      <c r="F2813" s="3">
        <v>396.0</v>
      </c>
      <c r="G2813" s="3">
        <v>334.6</v>
      </c>
      <c r="H2813" s="3">
        <v>3.38</v>
      </c>
      <c r="I2813" s="3">
        <v>235.0</v>
      </c>
      <c r="J2813" s="3">
        <v>9369.0</v>
      </c>
    </row>
    <row r="2814">
      <c r="A2814" s="1" t="s">
        <v>3748</v>
      </c>
      <c r="B2814" s="3">
        <v>13.47</v>
      </c>
      <c r="C2814" s="3">
        <v>72.2</v>
      </c>
      <c r="D2814" s="3" t="s">
        <v>3749</v>
      </c>
      <c r="E2814" s="3">
        <v>268.0</v>
      </c>
      <c r="F2814" s="3">
        <v>342.15</v>
      </c>
      <c r="G2814" s="3">
        <v>3.17</v>
      </c>
      <c r="H2814" s="3">
        <v>242.0</v>
      </c>
      <c r="I2814" s="3">
        <v>937.0</v>
      </c>
      <c r="J2814" s="2"/>
    </row>
    <row r="2815">
      <c r="A2815" s="1" t="s">
        <v>3750</v>
      </c>
      <c r="B2815" s="3">
        <v>13.42</v>
      </c>
      <c r="C2815" s="3">
        <v>8.35</v>
      </c>
      <c r="D2815" s="3">
        <v>324.0</v>
      </c>
      <c r="E2815" s="3">
        <v>2.2</v>
      </c>
      <c r="F2815" s="3">
        <v>322.0</v>
      </c>
      <c r="G2815" s="3">
        <v>357.85</v>
      </c>
      <c r="H2815" s="3">
        <v>3.1</v>
      </c>
      <c r="I2815" s="3">
        <v>244.0</v>
      </c>
      <c r="J2815" s="3">
        <v>9369.0</v>
      </c>
    </row>
    <row r="2816">
      <c r="A2816" s="1" t="s">
        <v>3751</v>
      </c>
      <c r="B2816" s="3">
        <v>12.56</v>
      </c>
      <c r="C2816" s="3">
        <v>83.25</v>
      </c>
      <c r="D2816" s="3" t="s">
        <v>3221</v>
      </c>
      <c r="E2816" s="3">
        <v>105.0</v>
      </c>
      <c r="F2816" s="3">
        <v>358.6</v>
      </c>
      <c r="G2816" s="3">
        <v>3.24</v>
      </c>
      <c r="H2816" s="3">
        <v>241.0</v>
      </c>
      <c r="I2816" s="3">
        <v>9367.0</v>
      </c>
      <c r="J2816" s="2"/>
    </row>
    <row r="2817">
      <c r="A2817" s="1" t="s">
        <v>3752</v>
      </c>
      <c r="B2817" s="3">
        <v>12.62</v>
      </c>
      <c r="C2817" s="3">
        <v>86.25</v>
      </c>
      <c r="D2817" s="3" t="s">
        <v>3753</v>
      </c>
      <c r="E2817" s="3">
        <v>99.0</v>
      </c>
      <c r="F2817" s="3">
        <v>346.8</v>
      </c>
      <c r="G2817" s="3">
        <v>2.69</v>
      </c>
      <c r="H2817" s="3">
        <v>237.0</v>
      </c>
      <c r="I2817" s="3">
        <v>9364.0</v>
      </c>
      <c r="J2817" s="2"/>
    </row>
    <row r="2818">
      <c r="A2818" s="1" t="s">
        <v>3754</v>
      </c>
      <c r="B2818" s="3">
        <v>13.38</v>
      </c>
      <c r="C2818" s="3">
        <v>86.3</v>
      </c>
      <c r="D2818" s="3">
        <v>633.0</v>
      </c>
      <c r="E2818" s="3">
        <v>569.2</v>
      </c>
      <c r="F2818" s="3">
        <v>238.0</v>
      </c>
      <c r="G2818" s="3">
        <v>335.0</v>
      </c>
      <c r="H2818" s="3">
        <v>2.48</v>
      </c>
      <c r="I2818" s="3">
        <v>234.0</v>
      </c>
      <c r="J2818" s="3">
        <v>936.0</v>
      </c>
    </row>
    <row r="2819">
      <c r="A2819" s="1" t="s">
        <v>3755</v>
      </c>
      <c r="B2819" s="3">
        <v>14.28</v>
      </c>
      <c r="C2819" s="3">
        <v>77.65</v>
      </c>
      <c r="D2819" s="3">
        <v>464.0</v>
      </c>
      <c r="E2819" s="3">
        <v>496.85</v>
      </c>
      <c r="F2819" s="3">
        <v>196.0</v>
      </c>
      <c r="G2819" s="3">
        <v>337.7</v>
      </c>
      <c r="H2819" s="3">
        <v>3.3</v>
      </c>
      <c r="I2819" s="3">
        <v>224.0</v>
      </c>
      <c r="J2819" s="3">
        <v>9355.0</v>
      </c>
    </row>
    <row r="2820">
      <c r="A2820" s="1" t="s">
        <v>3756</v>
      </c>
      <c r="B2820" s="3">
        <v>14.1</v>
      </c>
      <c r="C2820" s="3">
        <v>69.75</v>
      </c>
      <c r="D2820" s="3">
        <v>203.0</v>
      </c>
      <c r="E2820" s="3">
        <v>117.13</v>
      </c>
      <c r="F2820" s="3">
        <v>161.0</v>
      </c>
      <c r="G2820" s="3">
        <v>317.2</v>
      </c>
      <c r="H2820" s="3">
        <v>3.24</v>
      </c>
      <c r="I2820" s="3">
        <v>232.0</v>
      </c>
      <c r="J2820" s="3">
        <v>9352.0</v>
      </c>
    </row>
    <row r="2821">
      <c r="A2821" s="1" t="s">
        <v>3757</v>
      </c>
      <c r="B2821" s="3">
        <v>12.75</v>
      </c>
      <c r="C2821" s="3">
        <v>8.3</v>
      </c>
      <c r="D2821" s="3">
        <v>112.0</v>
      </c>
      <c r="E2821" s="3">
        <v>354.11</v>
      </c>
      <c r="F2821" s="3">
        <v>54.0</v>
      </c>
      <c r="G2821" s="3">
        <v>311.0</v>
      </c>
      <c r="H2821" s="3">
        <v>2.62</v>
      </c>
      <c r="I2821" s="3">
        <v>247.0</v>
      </c>
      <c r="J2821" s="3">
        <v>9358.0</v>
      </c>
    </row>
    <row r="2822">
      <c r="A2822" s="1" t="s">
        <v>3758</v>
      </c>
      <c r="B2822" s="3">
        <v>12.63</v>
      </c>
      <c r="C2822" s="3" t="s">
        <v>98</v>
      </c>
      <c r="D2822" s="3" t="s">
        <v>26</v>
      </c>
      <c r="E2822" s="3">
        <v>312.35</v>
      </c>
      <c r="F2822" s="3">
        <v>2.69</v>
      </c>
      <c r="G2822" s="3">
        <v>251.0</v>
      </c>
      <c r="H2822" s="3">
        <v>9367.0</v>
      </c>
      <c r="I2822" s="2"/>
      <c r="J2822" s="2"/>
    </row>
    <row r="2823">
      <c r="A2823" s="1" t="s">
        <v>3759</v>
      </c>
      <c r="B2823" s="3">
        <v>11.68</v>
      </c>
      <c r="C2823" s="3" t="s">
        <v>1212</v>
      </c>
      <c r="D2823" s="3" t="s">
        <v>26</v>
      </c>
      <c r="E2823" s="3">
        <v>301.5</v>
      </c>
      <c r="F2823" s="3">
        <v>2.21</v>
      </c>
      <c r="G2823" s="3">
        <v>247.0</v>
      </c>
      <c r="H2823" s="3">
        <v>9374.0</v>
      </c>
      <c r="I2823" s="2"/>
      <c r="J2823" s="2"/>
    </row>
    <row r="2824">
      <c r="A2824" s="1" t="s">
        <v>3760</v>
      </c>
      <c r="B2824" s="3">
        <v>11.17</v>
      </c>
      <c r="C2824" s="3" t="s">
        <v>3051</v>
      </c>
      <c r="D2824" s="3" t="s">
        <v>26</v>
      </c>
      <c r="E2824" s="3">
        <v>309.85</v>
      </c>
      <c r="F2824" s="3">
        <v>2.7</v>
      </c>
      <c r="G2824" s="3">
        <v>246.0</v>
      </c>
      <c r="H2824" s="3">
        <v>938.0</v>
      </c>
      <c r="I2824" s="2"/>
      <c r="J2824" s="2"/>
    </row>
    <row r="2825">
      <c r="A2825" s="1" t="s">
        <v>3761</v>
      </c>
      <c r="B2825" s="3">
        <v>10.63</v>
      </c>
      <c r="C2825" s="3" t="s">
        <v>745</v>
      </c>
      <c r="D2825" s="3" t="s">
        <v>26</v>
      </c>
      <c r="E2825" s="3">
        <v>304.2</v>
      </c>
      <c r="F2825" s="3">
        <v>2.7</v>
      </c>
      <c r="G2825" s="3">
        <v>246.0</v>
      </c>
      <c r="H2825" s="3">
        <v>9383.0</v>
      </c>
      <c r="I2825" s="2"/>
      <c r="J2825" s="2"/>
    </row>
    <row r="2826">
      <c r="A2826" s="1" t="s">
        <v>3762</v>
      </c>
      <c r="B2826" s="3">
        <v>9.99</v>
      </c>
      <c r="C2826" s="3" t="s">
        <v>1356</v>
      </c>
      <c r="D2826" s="3" t="s">
        <v>26</v>
      </c>
      <c r="E2826" s="3">
        <v>288.75</v>
      </c>
      <c r="F2826" s="3">
        <v>2.7</v>
      </c>
      <c r="G2826" s="3">
        <v>246.0</v>
      </c>
      <c r="H2826" s="3">
        <v>9383.0</v>
      </c>
      <c r="I2826" s="2"/>
      <c r="J2826" s="2"/>
    </row>
    <row r="2827">
      <c r="A2827" s="1" t="s">
        <v>3763</v>
      </c>
      <c r="B2827" s="3">
        <v>9.41</v>
      </c>
      <c r="C2827" s="3" t="s">
        <v>789</v>
      </c>
      <c r="D2827" s="3" t="s">
        <v>26</v>
      </c>
      <c r="E2827" s="3">
        <v>282.75</v>
      </c>
      <c r="F2827" s="3">
        <v>2.7</v>
      </c>
      <c r="G2827" s="3">
        <v>237.0</v>
      </c>
      <c r="H2827" s="3">
        <v>9385.0</v>
      </c>
      <c r="I2827" s="2"/>
      <c r="J2827" s="2"/>
    </row>
    <row r="2828">
      <c r="A2828" s="1" t="s">
        <v>3764</v>
      </c>
      <c r="B2828" s="3">
        <v>8.82</v>
      </c>
      <c r="C2828" s="3" t="s">
        <v>758</v>
      </c>
      <c r="D2828" s="3" t="s">
        <v>26</v>
      </c>
      <c r="E2828" s="3">
        <v>277.5</v>
      </c>
      <c r="F2828" s="3">
        <v>2.7</v>
      </c>
      <c r="G2828" s="3">
        <v>235.0</v>
      </c>
      <c r="H2828" s="3">
        <v>938.0</v>
      </c>
      <c r="I2828" s="2"/>
      <c r="J2828" s="2"/>
    </row>
    <row r="2829">
      <c r="A2829" s="1" t="s">
        <v>3765</v>
      </c>
      <c r="B2829" s="3">
        <v>8.33</v>
      </c>
      <c r="C2829" s="3" t="s">
        <v>758</v>
      </c>
      <c r="D2829" s="3" t="s">
        <v>26</v>
      </c>
      <c r="E2829" s="3">
        <v>275.95</v>
      </c>
      <c r="F2829" s="3">
        <v>2.7</v>
      </c>
      <c r="G2829" s="3">
        <v>234.0</v>
      </c>
      <c r="H2829" s="3">
        <v>9379.0</v>
      </c>
      <c r="I2829" s="2"/>
      <c r="J2829" s="2"/>
    </row>
    <row r="2830">
      <c r="A2830" s="1" t="s">
        <v>3766</v>
      </c>
      <c r="B2830" s="3">
        <v>8.3</v>
      </c>
      <c r="C2830" s="3" t="s">
        <v>758</v>
      </c>
      <c r="D2830" s="3" t="s">
        <v>26</v>
      </c>
      <c r="E2830" s="3">
        <v>277.9</v>
      </c>
      <c r="F2830" s="3">
        <v>2.7</v>
      </c>
      <c r="G2830" s="3">
        <v>235.0</v>
      </c>
      <c r="H2830" s="3">
        <v>9378.0</v>
      </c>
      <c r="I2830" s="2"/>
      <c r="J2830" s="2"/>
    </row>
    <row r="2831">
      <c r="A2831" s="1" t="s">
        <v>3767</v>
      </c>
      <c r="B2831" s="3">
        <v>7.71</v>
      </c>
      <c r="C2831" s="3" t="s">
        <v>758</v>
      </c>
      <c r="D2831" s="3" t="s">
        <v>26</v>
      </c>
      <c r="E2831" s="3">
        <v>274.6</v>
      </c>
      <c r="F2831" s="3">
        <v>2.7</v>
      </c>
      <c r="G2831" s="3">
        <v>234.0</v>
      </c>
      <c r="H2831" s="3">
        <v>9382.0</v>
      </c>
      <c r="I2831" s="2"/>
      <c r="J2831" s="2"/>
    </row>
    <row r="2832">
      <c r="A2832" s="1" t="s">
        <v>3768</v>
      </c>
      <c r="B2832" s="3">
        <v>7.43</v>
      </c>
      <c r="C2832" s="3" t="s">
        <v>1158</v>
      </c>
      <c r="D2832" s="3" t="s">
        <v>26</v>
      </c>
      <c r="E2832" s="3">
        <v>274.4</v>
      </c>
      <c r="F2832" s="3">
        <v>2.0</v>
      </c>
      <c r="G2832" s="3">
        <v>232.0</v>
      </c>
      <c r="H2832" s="3">
        <v>9383.0</v>
      </c>
      <c r="I2832" s="2"/>
      <c r="J2832" s="2"/>
    </row>
    <row r="2833">
      <c r="A2833" s="1" t="s">
        <v>3769</v>
      </c>
      <c r="B2833" s="3">
        <v>7.64</v>
      </c>
      <c r="C2833" s="3">
        <v>92.4</v>
      </c>
      <c r="D2833" s="3">
        <v>85.0</v>
      </c>
      <c r="E2833" s="3">
        <v>182.77</v>
      </c>
      <c r="F2833" s="3">
        <v>58.0</v>
      </c>
      <c r="G2833" s="3">
        <v>29.5</v>
      </c>
      <c r="H2833" s="3">
        <v>1.86</v>
      </c>
      <c r="I2833" s="3">
        <v>232.0</v>
      </c>
      <c r="J2833" s="3">
        <v>9388.0</v>
      </c>
    </row>
    <row r="2834">
      <c r="A2834" s="1" t="s">
        <v>3770</v>
      </c>
      <c r="B2834" s="3">
        <v>9.15</v>
      </c>
      <c r="C2834" s="3">
        <v>92.45</v>
      </c>
      <c r="D2834" s="3">
        <v>284.0</v>
      </c>
      <c r="E2834" s="3">
        <v>487.3</v>
      </c>
      <c r="F2834" s="3">
        <v>117.0</v>
      </c>
      <c r="G2834" s="3">
        <v>298.5</v>
      </c>
      <c r="H2834" s="3">
        <v>2.83</v>
      </c>
      <c r="I2834" s="3">
        <v>245.0</v>
      </c>
      <c r="J2834" s="3">
        <v>9392.0</v>
      </c>
    </row>
    <row r="2835">
      <c r="A2835" s="1" t="s">
        <v>3771</v>
      </c>
      <c r="B2835" s="3">
        <v>10.32</v>
      </c>
      <c r="C2835" s="3">
        <v>82.95</v>
      </c>
      <c r="D2835" s="3">
        <v>353.0</v>
      </c>
      <c r="E2835" s="3">
        <v>19.33</v>
      </c>
      <c r="F2835" s="3">
        <v>253.0</v>
      </c>
      <c r="G2835" s="3">
        <v>296.3</v>
      </c>
      <c r="H2835" s="3">
        <v>2.69</v>
      </c>
      <c r="I2835" s="3">
        <v>255.0</v>
      </c>
      <c r="J2835" s="3">
        <v>9396.0</v>
      </c>
    </row>
    <row r="2836">
      <c r="A2836" s="1" t="s">
        <v>3772</v>
      </c>
      <c r="B2836" s="3">
        <v>12.2</v>
      </c>
      <c r="C2836" s="3">
        <v>71.95</v>
      </c>
      <c r="D2836" s="3">
        <v>493.0</v>
      </c>
      <c r="E2836" s="3">
        <v>229.93</v>
      </c>
      <c r="F2836" s="3">
        <v>336.0</v>
      </c>
      <c r="G2836" s="3">
        <v>301.1</v>
      </c>
      <c r="H2836" s="3">
        <v>2.55</v>
      </c>
      <c r="I2836" s="3">
        <v>259.0</v>
      </c>
      <c r="J2836" s="3">
        <v>9398.0</v>
      </c>
    </row>
    <row r="2837">
      <c r="A2837" s="1" t="s">
        <v>3773</v>
      </c>
      <c r="B2837" s="3">
        <v>13.86</v>
      </c>
      <c r="C2837" s="3">
        <v>6.2</v>
      </c>
      <c r="D2837" s="3">
        <v>661.0</v>
      </c>
      <c r="E2837" s="3">
        <v>361.75</v>
      </c>
      <c r="F2837" s="3">
        <v>37.0</v>
      </c>
      <c r="G2837" s="3">
        <v>298.2</v>
      </c>
      <c r="H2837" s="3">
        <v>3.38</v>
      </c>
      <c r="I2837" s="3">
        <v>264.0</v>
      </c>
      <c r="J2837" s="3">
        <v>94.0</v>
      </c>
    </row>
    <row r="2838">
      <c r="A2838" s="1" t="s">
        <v>3774</v>
      </c>
      <c r="B2838" s="3">
        <v>15.12</v>
      </c>
      <c r="C2838" s="3">
        <v>5.35</v>
      </c>
      <c r="D2838" s="3">
        <v>588.0</v>
      </c>
      <c r="E2838" s="3">
        <v>149.67</v>
      </c>
      <c r="F2838" s="3">
        <v>456.0</v>
      </c>
      <c r="G2838" s="3">
        <v>299.55</v>
      </c>
      <c r="H2838" s="3">
        <v>4.21</v>
      </c>
      <c r="I2838" s="3">
        <v>264.0</v>
      </c>
      <c r="J2838" s="3">
        <v>9399.0</v>
      </c>
    </row>
    <row r="2839">
      <c r="A2839" s="1" t="s">
        <v>3775</v>
      </c>
      <c r="B2839" s="3">
        <v>15.83</v>
      </c>
      <c r="C2839" s="3">
        <v>45.15</v>
      </c>
      <c r="D2839" s="3">
        <v>71.0</v>
      </c>
      <c r="E2839" s="3">
        <v>284.61</v>
      </c>
      <c r="F2839" s="3">
        <v>451.0</v>
      </c>
      <c r="G2839" s="3">
        <v>332.5</v>
      </c>
      <c r="H2839" s="3">
        <v>4.28</v>
      </c>
      <c r="I2839" s="3">
        <v>265.0</v>
      </c>
      <c r="J2839" s="3">
        <v>9396.0</v>
      </c>
    </row>
    <row r="2840">
      <c r="A2840" s="1" t="s">
        <v>3776</v>
      </c>
      <c r="B2840" s="3">
        <v>15.84</v>
      </c>
      <c r="C2840" s="3">
        <v>43.5</v>
      </c>
      <c r="D2840" s="3">
        <v>373.0</v>
      </c>
      <c r="E2840" s="3">
        <v>11.28</v>
      </c>
      <c r="F2840" s="3">
        <v>363.0</v>
      </c>
      <c r="G2840" s="3">
        <v>343.7</v>
      </c>
      <c r="H2840" s="3">
        <v>4.34</v>
      </c>
      <c r="I2840" s="3">
        <v>269.0</v>
      </c>
      <c r="J2840" s="3">
        <v>9394.0</v>
      </c>
    </row>
    <row r="2841">
      <c r="A2841" s="1" t="s">
        <v>3777</v>
      </c>
      <c r="B2841" s="3">
        <v>15.89</v>
      </c>
      <c r="C2841" s="3">
        <v>43.5</v>
      </c>
      <c r="D2841" s="3">
        <v>374.0</v>
      </c>
      <c r="E2841" s="3">
        <v>22.12</v>
      </c>
      <c r="F2841" s="3">
        <v>356.0</v>
      </c>
      <c r="G2841" s="3">
        <v>35.5</v>
      </c>
      <c r="H2841" s="3">
        <v>4.48</v>
      </c>
      <c r="I2841" s="3">
        <v>271.0</v>
      </c>
      <c r="J2841" s="3">
        <v>9392.0</v>
      </c>
    </row>
    <row r="2842">
      <c r="A2842" s="1" t="s">
        <v>3778</v>
      </c>
      <c r="B2842" s="3">
        <v>15.89</v>
      </c>
      <c r="C2842" s="3">
        <v>43.5</v>
      </c>
      <c r="D2842" s="3">
        <v>569.0</v>
      </c>
      <c r="E2842" s="3">
        <v>372.3</v>
      </c>
      <c r="F2842" s="3">
        <v>31.0</v>
      </c>
      <c r="G2842" s="3">
        <v>341.0</v>
      </c>
      <c r="H2842" s="3">
        <v>4.41</v>
      </c>
      <c r="I2842" s="3">
        <v>272.0</v>
      </c>
      <c r="J2842" s="3">
        <v>9392.0</v>
      </c>
    </row>
    <row r="2843">
      <c r="A2843" s="1" t="s">
        <v>3779</v>
      </c>
      <c r="B2843" s="3">
        <v>15.98</v>
      </c>
      <c r="C2843" s="3">
        <v>4.5</v>
      </c>
      <c r="D2843" s="3">
        <v>334.0</v>
      </c>
      <c r="E2843" s="3">
        <v>131.6</v>
      </c>
      <c r="F2843" s="3">
        <v>263.0</v>
      </c>
      <c r="G2843" s="3">
        <v>316.5</v>
      </c>
      <c r="H2843" s="3">
        <v>4.34</v>
      </c>
      <c r="I2843" s="3">
        <v>272.0</v>
      </c>
      <c r="J2843" s="3">
        <v>9392.0</v>
      </c>
    </row>
    <row r="2844">
      <c r="A2844" s="1" t="s">
        <v>3780</v>
      </c>
      <c r="B2844" s="3">
        <v>15.68</v>
      </c>
      <c r="C2844" s="3">
        <v>41.9</v>
      </c>
      <c r="D2844" s="3">
        <v>224.0</v>
      </c>
      <c r="E2844" s="3">
        <v>163.38</v>
      </c>
      <c r="F2844" s="3">
        <v>165.0</v>
      </c>
      <c r="G2844" s="3">
        <v>33.15</v>
      </c>
      <c r="H2844" s="3">
        <v>4.21</v>
      </c>
      <c r="I2844" s="3">
        <v>272.0</v>
      </c>
      <c r="J2844" s="3">
        <v>9397.0</v>
      </c>
    </row>
    <row r="2845">
      <c r="A2845" s="1" t="s">
        <v>3781</v>
      </c>
      <c r="B2845" s="3">
        <v>14.86</v>
      </c>
      <c r="C2845" s="3">
        <v>44.9</v>
      </c>
      <c r="D2845" s="3">
        <v>85.0</v>
      </c>
      <c r="E2845" s="3">
        <v>114.5</v>
      </c>
      <c r="F2845" s="3">
        <v>66.0</v>
      </c>
      <c r="G2845" s="3">
        <v>324.15</v>
      </c>
      <c r="H2845" s="3">
        <v>3.45</v>
      </c>
      <c r="I2845" s="3">
        <v>275.0</v>
      </c>
      <c r="J2845" s="3">
        <v>94.0</v>
      </c>
    </row>
    <row r="2846">
      <c r="A2846" s="1" t="s">
        <v>3782</v>
      </c>
      <c r="B2846" s="3">
        <v>13.7</v>
      </c>
      <c r="C2846" s="3" t="s">
        <v>871</v>
      </c>
      <c r="D2846" s="3" t="s">
        <v>26</v>
      </c>
      <c r="E2846" s="3">
        <v>317.0</v>
      </c>
      <c r="F2846" s="3">
        <v>2.9</v>
      </c>
      <c r="G2846" s="3">
        <v>284.0</v>
      </c>
      <c r="H2846" s="3">
        <v>9408.0</v>
      </c>
      <c r="I2846" s="2"/>
      <c r="J2846" s="2"/>
    </row>
    <row r="2847">
      <c r="A2847" s="1" t="s">
        <v>3783</v>
      </c>
      <c r="B2847" s="3">
        <v>12.69</v>
      </c>
      <c r="C2847" s="3" t="s">
        <v>2082</v>
      </c>
      <c r="D2847" s="3" t="s">
        <v>26</v>
      </c>
      <c r="E2847" s="3">
        <v>304.2</v>
      </c>
      <c r="F2847" s="3">
        <v>2.34</v>
      </c>
      <c r="G2847" s="3">
        <v>279.0</v>
      </c>
      <c r="H2847" s="3">
        <v>9413.0</v>
      </c>
      <c r="I2847" s="2"/>
      <c r="J2847" s="2"/>
    </row>
    <row r="2848">
      <c r="A2848" s="1" t="s">
        <v>3784</v>
      </c>
      <c r="B2848" s="3">
        <v>11.52</v>
      </c>
      <c r="C2848" s="3" t="s">
        <v>1498</v>
      </c>
      <c r="D2848" s="3" t="s">
        <v>26</v>
      </c>
      <c r="E2848" s="3">
        <v>278.5</v>
      </c>
      <c r="F2848" s="3">
        <v>2.28</v>
      </c>
      <c r="G2848" s="3">
        <v>272.0</v>
      </c>
      <c r="H2848" s="3">
        <v>942.0</v>
      </c>
      <c r="I2848" s="2"/>
      <c r="J2848" s="2"/>
    </row>
    <row r="2849">
      <c r="A2849" s="1" t="s">
        <v>3785</v>
      </c>
      <c r="B2849" s="3">
        <v>10.65</v>
      </c>
      <c r="C2849" s="3" t="s">
        <v>3786</v>
      </c>
      <c r="D2849" s="3" t="s">
        <v>26</v>
      </c>
      <c r="E2849" s="3">
        <v>275.2</v>
      </c>
      <c r="F2849" s="3">
        <v>2.34</v>
      </c>
      <c r="G2849" s="3">
        <v>268.0</v>
      </c>
      <c r="H2849" s="3">
        <v>9422.0</v>
      </c>
      <c r="I2849" s="2"/>
      <c r="J2849" s="2"/>
    </row>
    <row r="2850">
      <c r="A2850" s="1" t="s">
        <v>3787</v>
      </c>
      <c r="B2850" s="3">
        <v>9.96</v>
      </c>
      <c r="C2850" s="3" t="s">
        <v>1560</v>
      </c>
      <c r="D2850" s="3" t="s">
        <v>26</v>
      </c>
      <c r="E2850" s="3">
        <v>271.7</v>
      </c>
      <c r="F2850" s="3">
        <v>2.34</v>
      </c>
      <c r="G2850" s="3">
        <v>267.0</v>
      </c>
      <c r="H2850" s="3">
        <v>9422.0</v>
      </c>
      <c r="I2850" s="2"/>
      <c r="J2850" s="2"/>
    </row>
    <row r="2851">
      <c r="A2851" s="1" t="s">
        <v>3788</v>
      </c>
      <c r="B2851" s="3">
        <v>9.44</v>
      </c>
      <c r="C2851" s="3" t="s">
        <v>875</v>
      </c>
      <c r="D2851" s="3" t="s">
        <v>26</v>
      </c>
      <c r="E2851" s="3">
        <v>272.1</v>
      </c>
      <c r="F2851" s="3">
        <v>2.28</v>
      </c>
      <c r="G2851" s="3">
        <v>268.0</v>
      </c>
      <c r="H2851" s="3">
        <v>9424.0</v>
      </c>
      <c r="I2851" s="2"/>
      <c r="J2851" s="2"/>
    </row>
    <row r="2852">
      <c r="A2852" s="1" t="s">
        <v>3789</v>
      </c>
      <c r="B2852" s="3">
        <v>8.91</v>
      </c>
      <c r="C2852" s="3" t="s">
        <v>880</v>
      </c>
      <c r="D2852" s="3" t="s">
        <v>26</v>
      </c>
      <c r="E2852" s="3">
        <v>271.25</v>
      </c>
      <c r="F2852" s="3">
        <v>2.21</v>
      </c>
      <c r="G2852" s="3">
        <v>267.0</v>
      </c>
      <c r="H2852" s="3">
        <v>9422.0</v>
      </c>
      <c r="I2852" s="2"/>
      <c r="J2852" s="2"/>
    </row>
    <row r="2853">
      <c r="A2853" s="1" t="s">
        <v>3790</v>
      </c>
      <c r="B2853" s="3">
        <v>8.35</v>
      </c>
      <c r="C2853" s="3" t="s">
        <v>2873</v>
      </c>
      <c r="D2853" s="3" t="s">
        <v>26</v>
      </c>
      <c r="E2853" s="3">
        <v>27.15</v>
      </c>
      <c r="F2853" s="3">
        <v>2.7</v>
      </c>
      <c r="G2853" s="3">
        <v>265.0</v>
      </c>
      <c r="H2853" s="3">
        <v>9419.0</v>
      </c>
      <c r="I2853" s="2"/>
      <c r="J2853" s="2"/>
    </row>
    <row r="2854">
      <c r="A2854" s="1" t="s">
        <v>3791</v>
      </c>
      <c r="B2854" s="3">
        <v>7.8</v>
      </c>
      <c r="C2854" s="3" t="s">
        <v>2873</v>
      </c>
      <c r="D2854" s="3" t="s">
        <v>26</v>
      </c>
      <c r="E2854" s="3">
        <v>268.6</v>
      </c>
      <c r="F2854" s="3">
        <v>2.0</v>
      </c>
      <c r="G2854" s="3">
        <v>259.0</v>
      </c>
      <c r="H2854" s="3">
        <v>9418.0</v>
      </c>
      <c r="I2854" s="2"/>
      <c r="J2854" s="2"/>
    </row>
    <row r="2855">
      <c r="A2855" s="1" t="s">
        <v>3792</v>
      </c>
      <c r="B2855" s="3">
        <v>7.22</v>
      </c>
      <c r="C2855" s="3" t="s">
        <v>899</v>
      </c>
      <c r="D2855" s="3" t="s">
        <v>26</v>
      </c>
      <c r="E2855" s="3">
        <v>266.3</v>
      </c>
      <c r="F2855" s="3">
        <v>1.93</v>
      </c>
      <c r="G2855" s="3">
        <v>251.0</v>
      </c>
      <c r="H2855" s="3">
        <v>9419.0</v>
      </c>
      <c r="I2855" s="2"/>
      <c r="J2855" s="2"/>
    </row>
    <row r="2856">
      <c r="A2856" s="1" t="s">
        <v>3793</v>
      </c>
      <c r="B2856" s="3">
        <v>6.68</v>
      </c>
      <c r="C2856" s="3" t="s">
        <v>899</v>
      </c>
      <c r="D2856" s="3" t="s">
        <v>26</v>
      </c>
      <c r="E2856" s="3">
        <v>264.95</v>
      </c>
      <c r="F2856" s="3">
        <v>1.93</v>
      </c>
      <c r="G2856" s="3">
        <v>246.0</v>
      </c>
      <c r="H2856" s="3">
        <v>942.0</v>
      </c>
      <c r="I2856" s="2"/>
      <c r="J2856" s="2"/>
    </row>
    <row r="2857">
      <c r="A2857" s="1" t="s">
        <v>3794</v>
      </c>
      <c r="B2857" s="3">
        <v>6.41</v>
      </c>
      <c r="C2857" s="3">
        <v>89.0</v>
      </c>
      <c r="D2857" s="3">
        <v>108.0</v>
      </c>
      <c r="E2857" s="3">
        <v>402.7</v>
      </c>
      <c r="F2857" s="3">
        <v>47.0</v>
      </c>
      <c r="G2857" s="3">
        <v>262.6</v>
      </c>
      <c r="H2857" s="3">
        <v>1.72</v>
      </c>
      <c r="I2857" s="3">
        <v>24.0</v>
      </c>
      <c r="J2857" s="3">
        <v>9423.0</v>
      </c>
    </row>
    <row r="2858">
      <c r="A2858" s="1" t="s">
        <v>3795</v>
      </c>
      <c r="B2858" s="3">
        <v>9.66</v>
      </c>
      <c r="C2858" s="3">
        <v>82.9</v>
      </c>
      <c r="D2858" s="3">
        <v>313.0</v>
      </c>
      <c r="E2858" s="3">
        <v>646.72</v>
      </c>
      <c r="F2858" s="3">
        <v>89.0</v>
      </c>
      <c r="G2858" s="3">
        <v>266.3</v>
      </c>
      <c r="H2858" s="3">
        <v>1.45</v>
      </c>
      <c r="I2858" s="3">
        <v>248.0</v>
      </c>
      <c r="J2858" s="3">
        <v>943.0</v>
      </c>
    </row>
    <row r="2859">
      <c r="A2859" s="1" t="s">
        <v>3796</v>
      </c>
      <c r="B2859" s="3">
        <v>12.44</v>
      </c>
      <c r="C2859" s="3">
        <v>69.35</v>
      </c>
      <c r="D2859" s="3">
        <v>527.0</v>
      </c>
      <c r="E2859" s="3">
        <v>792.7</v>
      </c>
      <c r="F2859" s="3">
        <v>108.0</v>
      </c>
      <c r="G2859" s="3">
        <v>271.7</v>
      </c>
      <c r="H2859" s="3">
        <v>1.79</v>
      </c>
      <c r="I2859" s="3">
        <v>256.0</v>
      </c>
      <c r="J2859" s="3">
        <v>9431.0</v>
      </c>
    </row>
    <row r="2860">
      <c r="A2860" s="1" t="s">
        <v>3797</v>
      </c>
      <c r="B2860" s="3">
        <v>14.4</v>
      </c>
      <c r="C2860" s="3">
        <v>56.0</v>
      </c>
      <c r="D2860" s="3">
        <v>716.0</v>
      </c>
      <c r="E2860" s="3">
        <v>87.64</v>
      </c>
      <c r="F2860" s="3">
        <v>119.0</v>
      </c>
      <c r="G2860" s="3">
        <v>278.5</v>
      </c>
      <c r="H2860" s="3">
        <v>2.48</v>
      </c>
      <c r="I2860" s="3">
        <v>261.0</v>
      </c>
      <c r="J2860" s="3">
        <v>943.0</v>
      </c>
    </row>
    <row r="2861">
      <c r="A2861" s="1" t="s">
        <v>3798</v>
      </c>
      <c r="B2861" s="3">
        <v>15.87</v>
      </c>
      <c r="C2861" s="3">
        <v>5.5</v>
      </c>
      <c r="D2861" s="3">
        <v>815.0</v>
      </c>
      <c r="E2861" s="3">
        <v>76.81</v>
      </c>
      <c r="F2861" s="3">
        <v>201.0</v>
      </c>
      <c r="G2861" s="3">
        <v>284.3</v>
      </c>
      <c r="H2861" s="3">
        <v>3.24</v>
      </c>
      <c r="I2861" s="3">
        <v>259.0</v>
      </c>
      <c r="J2861" s="3">
        <v>9432.0</v>
      </c>
    </row>
    <row r="2862">
      <c r="A2862" s="1" t="s">
        <v>3799</v>
      </c>
      <c r="B2862" s="3">
        <v>17.14</v>
      </c>
      <c r="C2862" s="3">
        <v>43.9</v>
      </c>
      <c r="D2862" s="3">
        <v>943.0</v>
      </c>
      <c r="E2862" s="3">
        <v>894.5</v>
      </c>
      <c r="F2862" s="3">
        <v>152.0</v>
      </c>
      <c r="G2862" s="3">
        <v>291.5</v>
      </c>
      <c r="H2862" s="3">
        <v>4.7</v>
      </c>
      <c r="I2862" s="3">
        <v>259.0</v>
      </c>
      <c r="J2862" s="3">
        <v>9431.0</v>
      </c>
    </row>
    <row r="2863">
      <c r="A2863" s="1" t="s">
        <v>3800</v>
      </c>
      <c r="B2863" s="3">
        <v>18.55</v>
      </c>
      <c r="C2863" s="3">
        <v>39.55</v>
      </c>
      <c r="D2863" s="3">
        <v>1009.0</v>
      </c>
      <c r="E2863" s="3">
        <v>977.82</v>
      </c>
      <c r="F2863" s="3">
        <v>117.0</v>
      </c>
      <c r="G2863" s="3">
        <v>306.35</v>
      </c>
      <c r="H2863" s="3">
        <v>4.62</v>
      </c>
      <c r="I2863" s="3">
        <v>261.0</v>
      </c>
      <c r="J2863" s="3">
        <v>9428.0</v>
      </c>
    </row>
    <row r="2864">
      <c r="A2864" s="1" t="s">
        <v>3801</v>
      </c>
      <c r="B2864" s="3">
        <v>19.0</v>
      </c>
      <c r="C2864" s="3">
        <v>39.55</v>
      </c>
      <c r="D2864" s="3">
        <v>953.0</v>
      </c>
      <c r="E2864" s="3">
        <v>907.83</v>
      </c>
      <c r="F2864" s="3">
        <v>146.0</v>
      </c>
      <c r="G2864" s="3">
        <v>331.1</v>
      </c>
      <c r="H2864" s="3">
        <v>5.1</v>
      </c>
      <c r="I2864" s="3">
        <v>262.0</v>
      </c>
      <c r="J2864" s="3">
        <v>9425.0</v>
      </c>
    </row>
    <row r="2865">
      <c r="A2865" s="1" t="s">
        <v>3802</v>
      </c>
      <c r="B2865" s="3">
        <v>18.81</v>
      </c>
      <c r="C2865" s="3">
        <v>39.55</v>
      </c>
      <c r="D2865" s="3">
        <v>898.0</v>
      </c>
      <c r="E2865" s="3">
        <v>979.18</v>
      </c>
      <c r="F2865" s="3">
        <v>99.0</v>
      </c>
      <c r="G2865" s="3">
        <v>349.3</v>
      </c>
      <c r="H2865" s="3">
        <v>5.24</v>
      </c>
      <c r="I2865" s="3">
        <v>264.0</v>
      </c>
      <c r="J2865" s="3">
        <v>9423.0</v>
      </c>
    </row>
    <row r="2866">
      <c r="A2866" s="1" t="s">
        <v>3803</v>
      </c>
      <c r="B2866" s="3">
        <v>18.73</v>
      </c>
      <c r="C2866" s="3">
        <v>39.55</v>
      </c>
      <c r="D2866" s="3">
        <v>727.0</v>
      </c>
      <c r="E2866" s="3">
        <v>862.1</v>
      </c>
      <c r="F2866" s="3">
        <v>125.0</v>
      </c>
      <c r="G2866" s="3">
        <v>357.25</v>
      </c>
      <c r="H2866" s="3">
        <v>5.24</v>
      </c>
      <c r="I2866" s="3">
        <v>265.0</v>
      </c>
      <c r="J2866" s="3">
        <v>9418.0</v>
      </c>
    </row>
    <row r="2867">
      <c r="A2867" s="1" t="s">
        <v>3804</v>
      </c>
      <c r="B2867" s="3">
        <v>18.41</v>
      </c>
      <c r="C2867" s="3">
        <v>39.55</v>
      </c>
      <c r="D2867" s="3">
        <v>492.0</v>
      </c>
      <c r="E2867" s="3">
        <v>577.11</v>
      </c>
      <c r="F2867" s="3">
        <v>178.0</v>
      </c>
      <c r="G2867" s="3">
        <v>349.3</v>
      </c>
      <c r="H2867" s="3">
        <v>5.1</v>
      </c>
      <c r="I2867" s="3">
        <v>267.0</v>
      </c>
      <c r="J2867" s="3">
        <v>9416.0</v>
      </c>
    </row>
    <row r="2868">
      <c r="A2868" s="1" t="s">
        <v>3805</v>
      </c>
      <c r="B2868" s="3">
        <v>18.3</v>
      </c>
      <c r="C2868" s="3">
        <v>38.1</v>
      </c>
      <c r="D2868" s="3">
        <v>197.0</v>
      </c>
      <c r="E2868" s="3">
        <v>9.74</v>
      </c>
      <c r="F2868" s="3">
        <v>164.0</v>
      </c>
      <c r="G2868" s="3">
        <v>341.2</v>
      </c>
      <c r="H2868" s="3">
        <v>4.76</v>
      </c>
      <c r="I2868" s="3">
        <v>268.0</v>
      </c>
      <c r="J2868" s="3">
        <v>9416.0</v>
      </c>
    </row>
    <row r="2869">
      <c r="A2869" s="1" t="s">
        <v>3806</v>
      </c>
      <c r="B2869" s="3">
        <v>17.19</v>
      </c>
      <c r="C2869" s="3">
        <v>42.3</v>
      </c>
      <c r="D2869" s="3" t="s">
        <v>3807</v>
      </c>
      <c r="E2869" s="3">
        <v>45.0</v>
      </c>
      <c r="F2869" s="3">
        <v>325.5</v>
      </c>
      <c r="G2869" s="3">
        <v>3.38</v>
      </c>
      <c r="H2869" s="3">
        <v>276.0</v>
      </c>
      <c r="I2869" s="3">
        <v>9417.0</v>
      </c>
      <c r="J2869" s="2"/>
    </row>
    <row r="2870">
      <c r="A2870" s="1" t="s">
        <v>3808</v>
      </c>
      <c r="B2870" s="3">
        <v>16.0</v>
      </c>
      <c r="C2870" s="3" t="s">
        <v>3809</v>
      </c>
      <c r="D2870" s="3" t="s">
        <v>26</v>
      </c>
      <c r="E2870" s="3">
        <v>328.5</v>
      </c>
      <c r="F2870" s="3">
        <v>2.55</v>
      </c>
      <c r="G2870" s="3">
        <v>264.0</v>
      </c>
      <c r="H2870" s="3">
        <v>9416.0</v>
      </c>
      <c r="I2870" s="2"/>
      <c r="J2870" s="2"/>
    </row>
    <row r="2871">
      <c r="A2871" s="1" t="s">
        <v>3810</v>
      </c>
      <c r="B2871" s="3">
        <v>15.2</v>
      </c>
      <c r="C2871" s="3" t="s">
        <v>3811</v>
      </c>
      <c r="D2871" s="3" t="s">
        <v>26</v>
      </c>
      <c r="E2871" s="3">
        <v>323.55</v>
      </c>
      <c r="F2871" s="3">
        <v>2.62</v>
      </c>
      <c r="G2871" s="3">
        <v>259.0</v>
      </c>
      <c r="H2871" s="3">
        <v>9421.0</v>
      </c>
      <c r="I2871" s="2"/>
      <c r="J2871" s="2"/>
    </row>
    <row r="2872">
      <c r="A2872" s="1" t="s">
        <v>3812</v>
      </c>
      <c r="B2872" s="3">
        <v>14.56</v>
      </c>
      <c r="C2872" s="3" t="s">
        <v>3813</v>
      </c>
      <c r="D2872" s="3" t="s">
        <v>26</v>
      </c>
      <c r="E2872" s="3">
        <v>343.7</v>
      </c>
      <c r="F2872" s="3">
        <v>2.97</v>
      </c>
      <c r="G2872" s="3">
        <v>262.0</v>
      </c>
      <c r="H2872" s="3">
        <v>9426.0</v>
      </c>
      <c r="I2872" s="2"/>
      <c r="J2872" s="2"/>
    </row>
    <row r="2873">
      <c r="A2873" s="1" t="s">
        <v>3814</v>
      </c>
      <c r="B2873" s="3">
        <v>13.56</v>
      </c>
      <c r="C2873" s="3" t="s">
        <v>3610</v>
      </c>
      <c r="D2873" s="3" t="s">
        <v>26</v>
      </c>
      <c r="E2873" s="3">
        <v>314.65</v>
      </c>
      <c r="F2873" s="3">
        <v>2.9</v>
      </c>
      <c r="G2873" s="3">
        <v>258.0</v>
      </c>
      <c r="H2873" s="3">
        <v>9427.0</v>
      </c>
      <c r="I2873" s="2"/>
      <c r="J2873" s="2"/>
    </row>
    <row r="2874">
      <c r="A2874" s="1" t="s">
        <v>3815</v>
      </c>
      <c r="B2874" s="3">
        <v>12.64</v>
      </c>
      <c r="C2874" s="3" t="s">
        <v>98</v>
      </c>
      <c r="D2874" s="3" t="s">
        <v>26</v>
      </c>
      <c r="E2874" s="3">
        <v>296.5</v>
      </c>
      <c r="F2874" s="3">
        <v>3.3</v>
      </c>
      <c r="G2874" s="3">
        <v>253.0</v>
      </c>
      <c r="H2874" s="3">
        <v>9426.0</v>
      </c>
      <c r="I2874" s="2"/>
      <c r="J2874" s="2"/>
    </row>
    <row r="2875">
      <c r="A2875" s="1" t="s">
        <v>3816</v>
      </c>
      <c r="B2875" s="3">
        <v>12.35</v>
      </c>
      <c r="C2875" s="3" t="s">
        <v>3817</v>
      </c>
      <c r="D2875" s="3" t="s">
        <v>26</v>
      </c>
      <c r="E2875" s="3">
        <v>313.1</v>
      </c>
      <c r="F2875" s="3">
        <v>3.38</v>
      </c>
      <c r="G2875" s="3">
        <v>253.0</v>
      </c>
      <c r="H2875" s="3">
        <v>9427.0</v>
      </c>
      <c r="I2875" s="2"/>
      <c r="J2875" s="2"/>
    </row>
    <row r="2876">
      <c r="A2876" s="1" t="s">
        <v>3818</v>
      </c>
      <c r="B2876" s="3">
        <v>12.15</v>
      </c>
      <c r="C2876" s="3" t="s">
        <v>3046</v>
      </c>
      <c r="D2876" s="3" t="s">
        <v>26</v>
      </c>
      <c r="E2876" s="3">
        <v>323.1</v>
      </c>
      <c r="F2876" s="3">
        <v>3.66</v>
      </c>
      <c r="G2876" s="3">
        <v>253.0</v>
      </c>
      <c r="H2876" s="3">
        <v>9427.0</v>
      </c>
      <c r="I2876" s="2"/>
      <c r="J2876" s="2"/>
    </row>
    <row r="2877">
      <c r="A2877" s="1" t="s">
        <v>3819</v>
      </c>
      <c r="B2877" s="3">
        <v>11.68</v>
      </c>
      <c r="C2877" s="3" t="s">
        <v>3820</v>
      </c>
      <c r="D2877" s="3" t="s">
        <v>26</v>
      </c>
      <c r="E2877" s="3">
        <v>314.85</v>
      </c>
      <c r="F2877" s="3">
        <v>3.66</v>
      </c>
      <c r="G2877" s="3">
        <v>25.0</v>
      </c>
      <c r="H2877" s="3">
        <v>9423.0</v>
      </c>
      <c r="I2877" s="2"/>
      <c r="J2877" s="2"/>
    </row>
    <row r="2878">
      <c r="A2878" s="1" t="s">
        <v>3821</v>
      </c>
      <c r="B2878" s="3">
        <v>11.31</v>
      </c>
      <c r="C2878" s="3" t="s">
        <v>3544</v>
      </c>
      <c r="D2878" s="3" t="s">
        <v>26</v>
      </c>
      <c r="E2878" s="3">
        <v>314.65</v>
      </c>
      <c r="F2878" s="3">
        <v>3.52</v>
      </c>
      <c r="G2878" s="3">
        <v>248.0</v>
      </c>
      <c r="H2878" s="3">
        <v>942.0</v>
      </c>
      <c r="I2878" s="2"/>
      <c r="J2878" s="2"/>
    </row>
    <row r="2879">
      <c r="A2879" s="1" t="s">
        <v>3822</v>
      </c>
      <c r="B2879" s="3">
        <v>11.32</v>
      </c>
      <c r="C2879" s="3" t="s">
        <v>1179</v>
      </c>
      <c r="D2879" s="3" t="s">
        <v>26</v>
      </c>
      <c r="E2879" s="3">
        <v>339.85</v>
      </c>
      <c r="F2879" s="3">
        <v>3.24</v>
      </c>
      <c r="G2879" s="3">
        <v>245.0</v>
      </c>
      <c r="H2879" s="3">
        <v>9419.0</v>
      </c>
      <c r="I2879" s="2"/>
      <c r="J2879" s="2"/>
    </row>
    <row r="2880">
      <c r="A2880" s="1" t="s">
        <v>3823</v>
      </c>
      <c r="B2880" s="3">
        <v>11.29</v>
      </c>
      <c r="C2880" s="3" t="s">
        <v>1179</v>
      </c>
      <c r="D2880" s="3" t="s">
        <v>26</v>
      </c>
      <c r="E2880" s="3">
        <v>346.2</v>
      </c>
      <c r="F2880" s="3">
        <v>2.9</v>
      </c>
      <c r="G2880" s="3">
        <v>245.0</v>
      </c>
      <c r="H2880" s="3">
        <v>9417.0</v>
      </c>
      <c r="I2880" s="2"/>
      <c r="J2880" s="2"/>
    </row>
    <row r="2881">
      <c r="A2881" s="1" t="s">
        <v>3824</v>
      </c>
      <c r="B2881" s="3">
        <v>11.41</v>
      </c>
      <c r="C2881" s="3">
        <v>77.2</v>
      </c>
      <c r="D2881" s="3">
        <v>52.0</v>
      </c>
      <c r="E2881" s="3">
        <v>19.34</v>
      </c>
      <c r="F2881" s="3">
        <v>49.0</v>
      </c>
      <c r="G2881" s="3">
        <v>356.85</v>
      </c>
      <c r="H2881" s="3">
        <v>2.21</v>
      </c>
      <c r="I2881" s="3">
        <v>248.0</v>
      </c>
      <c r="J2881" s="3">
        <v>9423.0</v>
      </c>
    </row>
    <row r="2882">
      <c r="A2882" s="1" t="s">
        <v>3825</v>
      </c>
      <c r="B2882" s="3">
        <v>11.74</v>
      </c>
      <c r="C2882" s="3">
        <v>8.15</v>
      </c>
      <c r="D2882" s="3">
        <v>174.0</v>
      </c>
      <c r="E2882" s="3">
        <v>65.76</v>
      </c>
      <c r="F2882" s="3">
        <v>151.0</v>
      </c>
      <c r="G2882" s="3">
        <v>362.85</v>
      </c>
      <c r="H2882" s="3">
        <v>2.83</v>
      </c>
      <c r="I2882" s="3">
        <v>243.0</v>
      </c>
      <c r="J2882" s="3">
        <v>9421.0</v>
      </c>
    </row>
    <row r="2883">
      <c r="A2883" s="1" t="s">
        <v>3826</v>
      </c>
      <c r="B2883" s="3">
        <v>11.81</v>
      </c>
      <c r="C2883" s="3">
        <v>83.1</v>
      </c>
      <c r="D2883" s="3">
        <v>4.0</v>
      </c>
      <c r="E2883" s="3">
        <v>306.59</v>
      </c>
      <c r="F2883" s="3">
        <v>237.0</v>
      </c>
      <c r="G2883" s="3">
        <v>363.65</v>
      </c>
      <c r="H2883" s="3">
        <v>3.24</v>
      </c>
      <c r="I2883" s="3">
        <v>254.0</v>
      </c>
      <c r="J2883" s="3">
        <v>9424.0</v>
      </c>
    </row>
    <row r="2884">
      <c r="A2884" s="1" t="s">
        <v>3827</v>
      </c>
      <c r="B2884" s="3">
        <v>11.87</v>
      </c>
      <c r="C2884" s="3">
        <v>83.1</v>
      </c>
      <c r="D2884" s="3">
        <v>574.0</v>
      </c>
      <c r="E2884" s="3">
        <v>412.49</v>
      </c>
      <c r="F2884" s="3">
        <v>29.0</v>
      </c>
      <c r="G2884" s="3">
        <v>365.55</v>
      </c>
      <c r="H2884" s="3">
        <v>3.45</v>
      </c>
      <c r="I2884" s="3">
        <v>26.0</v>
      </c>
      <c r="J2884" s="3">
        <v>9425.0</v>
      </c>
    </row>
    <row r="2885">
      <c r="A2885" s="1" t="s">
        <v>3828</v>
      </c>
      <c r="B2885" s="3">
        <v>13.37</v>
      </c>
      <c r="C2885" s="3">
        <v>69.55</v>
      </c>
      <c r="D2885" s="3">
        <v>435.0</v>
      </c>
      <c r="E2885" s="3">
        <v>58.6</v>
      </c>
      <c r="F2885" s="3">
        <v>388.0</v>
      </c>
      <c r="G2885" s="3">
        <v>355.9</v>
      </c>
      <c r="H2885" s="3">
        <v>4.55</v>
      </c>
      <c r="I2885" s="3">
        <v>268.0</v>
      </c>
      <c r="J2885" s="3">
        <v>9427.0</v>
      </c>
    </row>
    <row r="2886">
      <c r="A2886" s="1" t="s">
        <v>3829</v>
      </c>
      <c r="B2886" s="3">
        <v>14.0</v>
      </c>
      <c r="C2886" s="3">
        <v>62.55</v>
      </c>
      <c r="D2886" s="3">
        <v>958.0</v>
      </c>
      <c r="E2886" s="3">
        <v>94.66</v>
      </c>
      <c r="F2886" s="3">
        <v>124.0</v>
      </c>
      <c r="G2886" s="3">
        <v>359.55</v>
      </c>
      <c r="H2886" s="3">
        <v>4.69</v>
      </c>
      <c r="I2886" s="3">
        <v>268.0</v>
      </c>
      <c r="J2886" s="3">
        <v>9433.0</v>
      </c>
    </row>
    <row r="2887">
      <c r="A2887" s="1" t="s">
        <v>3830</v>
      </c>
      <c r="B2887" s="3">
        <v>14.84</v>
      </c>
      <c r="C2887" s="3">
        <v>56.15</v>
      </c>
      <c r="D2887" s="3">
        <v>819.0</v>
      </c>
      <c r="E2887" s="3">
        <v>497.6</v>
      </c>
      <c r="F2887" s="3">
        <v>364.0</v>
      </c>
      <c r="G2887" s="3">
        <v>349.3</v>
      </c>
      <c r="H2887" s="3">
        <v>4.48</v>
      </c>
      <c r="I2887" s="3">
        <v>265.0</v>
      </c>
      <c r="J2887" s="3">
        <v>9431.0</v>
      </c>
    </row>
    <row r="2888">
      <c r="A2888" s="1" t="s">
        <v>3831</v>
      </c>
      <c r="B2888" s="3">
        <v>16.1</v>
      </c>
      <c r="C2888" s="3">
        <v>5.6</v>
      </c>
      <c r="D2888" s="3">
        <v>623.0</v>
      </c>
      <c r="E2888" s="3">
        <v>189.67</v>
      </c>
      <c r="F2888" s="3">
        <v>454.0</v>
      </c>
      <c r="G2888" s="3">
        <v>349.5</v>
      </c>
      <c r="H2888" s="3">
        <v>4.76</v>
      </c>
      <c r="I2888" s="3">
        <v>267.0</v>
      </c>
      <c r="J2888" s="3">
        <v>943.0</v>
      </c>
    </row>
    <row r="2889">
      <c r="A2889" s="1" t="s">
        <v>3832</v>
      </c>
      <c r="B2889" s="3">
        <v>16.63</v>
      </c>
      <c r="C2889" s="3">
        <v>48.9</v>
      </c>
      <c r="D2889" s="3">
        <v>404.0</v>
      </c>
      <c r="E2889" s="3">
        <v>36.67</v>
      </c>
      <c r="F2889" s="3">
        <v>374.0</v>
      </c>
      <c r="G2889" s="3">
        <v>352.4</v>
      </c>
      <c r="H2889" s="3">
        <v>4.76</v>
      </c>
      <c r="I2889" s="3">
        <v>27.0</v>
      </c>
      <c r="J2889" s="3">
        <v>9428.0</v>
      </c>
    </row>
    <row r="2890">
      <c r="A2890" s="1" t="s">
        <v>3833</v>
      </c>
      <c r="B2890" s="3">
        <v>16.97</v>
      </c>
      <c r="C2890" s="3">
        <v>48.9</v>
      </c>
      <c r="D2890" s="3">
        <v>287.0</v>
      </c>
      <c r="E2890" s="3">
        <v>11.42</v>
      </c>
      <c r="F2890" s="3">
        <v>279.0</v>
      </c>
      <c r="G2890" s="3">
        <v>35.3</v>
      </c>
      <c r="H2890" s="3">
        <v>4.76</v>
      </c>
      <c r="I2890" s="3">
        <v>274.0</v>
      </c>
      <c r="J2890" s="3">
        <v>9427.0</v>
      </c>
    </row>
    <row r="2891">
      <c r="A2891" s="1" t="s">
        <v>3834</v>
      </c>
      <c r="B2891" s="3">
        <v>16.94</v>
      </c>
      <c r="C2891" s="3">
        <v>55.71</v>
      </c>
      <c r="D2891" s="3">
        <v>358.0</v>
      </c>
      <c r="E2891" s="3">
        <v>177.53</v>
      </c>
      <c r="F2891" s="3">
        <v>261.0</v>
      </c>
      <c r="G2891" s="3">
        <v>368.68</v>
      </c>
      <c r="H2891" s="3">
        <v>4.16</v>
      </c>
      <c r="I2891" s="3">
        <v>278.0</v>
      </c>
      <c r="J2891" s="3">
        <v>9424.0</v>
      </c>
    </row>
    <row r="2892">
      <c r="A2892" s="1" t="s">
        <v>3835</v>
      </c>
      <c r="B2892" s="3">
        <v>16.2</v>
      </c>
      <c r="C2892" s="3">
        <v>56.69</v>
      </c>
      <c r="D2892" s="3">
        <v>147.0</v>
      </c>
      <c r="E2892" s="3">
        <v>19.12</v>
      </c>
      <c r="F2892" s="3">
        <v>14.0</v>
      </c>
      <c r="G2892" s="3">
        <v>359.24</v>
      </c>
      <c r="H2892" s="3">
        <v>3.88</v>
      </c>
      <c r="I2892" s="3">
        <v>281.0</v>
      </c>
      <c r="J2892" s="3">
        <v>9428.0</v>
      </c>
    </row>
    <row r="2893">
      <c r="A2893" s="1" t="s">
        <v>3836</v>
      </c>
      <c r="B2893" s="3">
        <v>15.46</v>
      </c>
      <c r="C2893" s="3">
        <v>57.68</v>
      </c>
      <c r="D2893" s="3">
        <v>79.0</v>
      </c>
      <c r="E2893" s="3">
        <v>75.51</v>
      </c>
      <c r="F2893" s="3">
        <v>66.0</v>
      </c>
      <c r="G2893" s="3">
        <v>349.8</v>
      </c>
      <c r="H2893" s="3">
        <v>3.6</v>
      </c>
      <c r="I2893" s="3">
        <v>282.0</v>
      </c>
      <c r="J2893" s="3">
        <v>9431.0</v>
      </c>
    </row>
    <row r="2894">
      <c r="A2894" s="1" t="s">
        <v>3837</v>
      </c>
      <c r="B2894" s="3">
        <v>14.73</v>
      </c>
      <c r="C2894" s="3" t="s">
        <v>3838</v>
      </c>
      <c r="D2894" s="3" t="s">
        <v>26</v>
      </c>
      <c r="E2894" s="3">
        <v>34.36</v>
      </c>
      <c r="F2894" s="3">
        <v>3.32</v>
      </c>
      <c r="G2894" s="3">
        <v>277.0</v>
      </c>
      <c r="H2894" s="3">
        <v>9435.0</v>
      </c>
      <c r="I2894" s="2"/>
      <c r="J2894" s="2"/>
    </row>
    <row r="2895">
      <c r="A2895" s="1" t="s">
        <v>3839</v>
      </c>
      <c r="B2895" s="3">
        <v>13.99</v>
      </c>
      <c r="C2895" s="3" t="s">
        <v>3840</v>
      </c>
      <c r="D2895" s="3" t="s">
        <v>26</v>
      </c>
      <c r="E2895" s="3">
        <v>33.93</v>
      </c>
      <c r="F2895" s="3">
        <v>3.4</v>
      </c>
      <c r="G2895" s="3">
        <v>274.0</v>
      </c>
      <c r="H2895" s="3">
        <v>9438.0</v>
      </c>
      <c r="I2895" s="2"/>
      <c r="J2895" s="2"/>
    </row>
    <row r="2896">
      <c r="A2896" s="1" t="s">
        <v>3841</v>
      </c>
      <c r="B2896" s="3">
        <v>13.25</v>
      </c>
      <c r="C2896" s="3" t="s">
        <v>3842</v>
      </c>
      <c r="D2896" s="3" t="s">
        <v>26</v>
      </c>
      <c r="E2896" s="3">
        <v>321.49</v>
      </c>
      <c r="F2896" s="3">
        <v>2.76</v>
      </c>
      <c r="G2896" s="3">
        <v>27.0</v>
      </c>
      <c r="H2896" s="3">
        <v>9445.0</v>
      </c>
      <c r="I2896" s="2"/>
      <c r="J2896" s="2"/>
    </row>
    <row r="2897">
      <c r="A2897" s="1" t="s">
        <v>3843</v>
      </c>
      <c r="B2897" s="3">
        <v>12.51</v>
      </c>
      <c r="C2897" s="3" t="s">
        <v>3844</v>
      </c>
      <c r="D2897" s="3" t="s">
        <v>26</v>
      </c>
      <c r="E2897" s="3">
        <v>312.5</v>
      </c>
      <c r="F2897" s="3">
        <v>2.48</v>
      </c>
      <c r="G2897" s="3">
        <v>266.0</v>
      </c>
      <c r="H2897" s="3">
        <v>9448.0</v>
      </c>
      <c r="I2897" s="2"/>
      <c r="J2897" s="2"/>
    </row>
    <row r="2898">
      <c r="A2898" s="1" t="s">
        <v>3845</v>
      </c>
      <c r="B2898" s="3">
        <v>11.77</v>
      </c>
      <c r="C2898" s="3" t="s">
        <v>3846</v>
      </c>
      <c r="D2898" s="3" t="s">
        <v>26</v>
      </c>
      <c r="E2898" s="3">
        <v>302.61</v>
      </c>
      <c r="F2898" s="3">
        <v>2.2</v>
      </c>
      <c r="G2898" s="3">
        <v>262.0</v>
      </c>
      <c r="H2898" s="3">
        <v>945.0</v>
      </c>
      <c r="I2898" s="2"/>
      <c r="J2898" s="2"/>
    </row>
    <row r="2899">
      <c r="A2899" s="1" t="s">
        <v>3847</v>
      </c>
      <c r="B2899" s="3">
        <v>11.3</v>
      </c>
      <c r="C2899" s="3" t="s">
        <v>3848</v>
      </c>
      <c r="D2899" s="3" t="s">
        <v>26</v>
      </c>
      <c r="E2899" s="3">
        <v>293.17</v>
      </c>
      <c r="F2899" s="3">
        <v>1.93</v>
      </c>
      <c r="G2899" s="3">
        <v>296.0</v>
      </c>
      <c r="H2899" s="3">
        <v>9356.0</v>
      </c>
      <c r="I2899" s="2"/>
      <c r="J2899" s="2"/>
    </row>
    <row r="2900">
      <c r="A2900" s="1" t="s">
        <v>3849</v>
      </c>
      <c r="B2900" s="3">
        <v>10.29</v>
      </c>
      <c r="C2900" s="3" t="s">
        <v>3850</v>
      </c>
      <c r="D2900" s="3" t="s">
        <v>26</v>
      </c>
      <c r="E2900" s="3">
        <v>283.73</v>
      </c>
      <c r="F2900" s="3">
        <v>1.65</v>
      </c>
      <c r="G2900" s="3">
        <v>304.0</v>
      </c>
      <c r="H2900" s="3">
        <v>9354.0</v>
      </c>
      <c r="I2900" s="2"/>
      <c r="J2900" s="2"/>
    </row>
    <row r="2901">
      <c r="A2901" s="1" t="s">
        <v>3851</v>
      </c>
      <c r="B2901" s="3">
        <v>9.55</v>
      </c>
      <c r="C2901" s="3" t="s">
        <v>3852</v>
      </c>
      <c r="D2901" s="3" t="s">
        <v>26</v>
      </c>
      <c r="E2901" s="3">
        <v>274.29</v>
      </c>
      <c r="F2901" s="3">
        <v>1.37</v>
      </c>
      <c r="G2901" s="3">
        <v>316.0</v>
      </c>
      <c r="H2901" s="3">
        <v>9349.0</v>
      </c>
      <c r="I2901" s="2"/>
      <c r="J2901" s="2"/>
    </row>
    <row r="2902">
      <c r="A2902" s="1" t="s">
        <v>3853</v>
      </c>
      <c r="B2902" s="3">
        <v>8.81</v>
      </c>
      <c r="C2902" s="3" t="s">
        <v>3854</v>
      </c>
      <c r="D2902" s="3" t="s">
        <v>26</v>
      </c>
      <c r="E2902" s="3">
        <v>264.86</v>
      </c>
      <c r="F2902" s="3">
        <v>1.9</v>
      </c>
      <c r="G2902" s="3">
        <v>353.0</v>
      </c>
      <c r="H2902" s="3">
        <v>9349.0</v>
      </c>
      <c r="I2902" s="2"/>
      <c r="J2902" s="2"/>
    </row>
    <row r="2903">
      <c r="A2903" s="1" t="s">
        <v>3855</v>
      </c>
      <c r="B2903" s="3">
        <v>8.7</v>
      </c>
      <c r="C2903" s="3" t="s">
        <v>235</v>
      </c>
      <c r="D2903" s="3" t="s">
        <v>26</v>
      </c>
      <c r="E2903" s="3" t="s">
        <v>3856</v>
      </c>
      <c r="F2903" s="3">
        <v>44.0</v>
      </c>
      <c r="G2903" s="3">
        <v>9349.0</v>
      </c>
      <c r="H2903" s="2"/>
      <c r="I2903" s="2"/>
      <c r="J2903" s="2"/>
    </row>
    <row r="2904">
      <c r="A2904" s="1" t="s">
        <v>3857</v>
      </c>
      <c r="B2904" s="3">
        <v>7.34</v>
      </c>
      <c r="C2904" s="3" t="s">
        <v>3858</v>
      </c>
      <c r="D2904" s="3" t="s">
        <v>26</v>
      </c>
      <c r="E2904" s="3" t="s">
        <v>3859</v>
      </c>
      <c r="F2904" s="3">
        <v>69.0</v>
      </c>
      <c r="G2904" s="3">
        <v>9353.0</v>
      </c>
      <c r="H2904" s="2"/>
      <c r="I2904" s="2"/>
      <c r="J2904" s="2"/>
    </row>
    <row r="2905">
      <c r="A2905" s="1" t="s">
        <v>3860</v>
      </c>
      <c r="B2905" s="3">
        <v>6.6</v>
      </c>
      <c r="C2905" s="3">
        <v>69.47</v>
      </c>
      <c r="D2905" s="3">
        <v>117.0</v>
      </c>
      <c r="E2905" s="3">
        <v>415.75</v>
      </c>
      <c r="F2905" s="3">
        <v>51.0</v>
      </c>
      <c r="G2905" s="3" t="s">
        <v>3861</v>
      </c>
      <c r="H2905" s="3">
        <v>67.0</v>
      </c>
      <c r="I2905" s="3">
        <v>9356.0</v>
      </c>
      <c r="J2905" s="2"/>
    </row>
    <row r="2906">
      <c r="A2906" s="1" t="s">
        <v>3862</v>
      </c>
      <c r="B2906" s="3">
        <v>5.86</v>
      </c>
      <c r="C2906" s="3">
        <v>7.45</v>
      </c>
      <c r="D2906" s="3">
        <v>314.0</v>
      </c>
      <c r="E2906" s="3">
        <v>589.15</v>
      </c>
      <c r="F2906" s="3">
        <v>106.0</v>
      </c>
      <c r="G2906" s="3">
        <v>227.1</v>
      </c>
      <c r="H2906" s="3">
        <v>-0.3</v>
      </c>
      <c r="I2906" s="3">
        <v>48.0</v>
      </c>
      <c r="J2906" s="3">
        <v>9363.0</v>
      </c>
    </row>
    <row r="2907">
      <c r="A2907" s="1" t="s">
        <v>3863</v>
      </c>
      <c r="B2907" s="3">
        <v>12.63</v>
      </c>
      <c r="C2907" s="3">
        <v>51.65</v>
      </c>
      <c r="D2907" s="3">
        <v>524.0</v>
      </c>
      <c r="E2907" s="3">
        <v>727.56</v>
      </c>
      <c r="F2907" s="3">
        <v>135.0</v>
      </c>
      <c r="G2907" s="3">
        <v>261.25</v>
      </c>
      <c r="H2907" s="3">
        <v>1.1</v>
      </c>
      <c r="I2907" s="3">
        <v>48.0</v>
      </c>
      <c r="J2907" s="3">
        <v>9365.0</v>
      </c>
    </row>
    <row r="2908">
      <c r="A2908" s="1" t="s">
        <v>3864</v>
      </c>
      <c r="B2908" s="3">
        <v>14.83</v>
      </c>
      <c r="C2908" s="3">
        <v>43.25</v>
      </c>
      <c r="D2908" s="3">
        <v>713.0</v>
      </c>
      <c r="E2908" s="3">
        <v>813.6</v>
      </c>
      <c r="F2908" s="3">
        <v>151.0</v>
      </c>
      <c r="G2908" s="3">
        <v>268.6</v>
      </c>
      <c r="H2908" s="3">
        <v>1.17</v>
      </c>
      <c r="I2908" s="3">
        <v>58.0</v>
      </c>
      <c r="J2908" s="3">
        <v>9367.0</v>
      </c>
    </row>
    <row r="2909">
      <c r="A2909" s="1" t="s">
        <v>3865</v>
      </c>
      <c r="B2909" s="3">
        <v>16.62</v>
      </c>
      <c r="C2909" s="3">
        <v>39.15</v>
      </c>
      <c r="D2909" s="3">
        <v>866.0</v>
      </c>
      <c r="E2909" s="3">
        <v>873.12</v>
      </c>
      <c r="F2909" s="3">
        <v>157.0</v>
      </c>
      <c r="G2909" s="3" t="s">
        <v>3866</v>
      </c>
      <c r="H2909" s="3">
        <v>96.0</v>
      </c>
      <c r="I2909" s="3">
        <v>937.0</v>
      </c>
      <c r="J2909" s="2"/>
    </row>
    <row r="2910">
      <c r="A2910" s="1" t="s">
        <v>3867</v>
      </c>
      <c r="B2910" s="3">
        <v>18.16</v>
      </c>
      <c r="C2910" s="3">
        <v>36.55</v>
      </c>
      <c r="D2910" s="3">
        <v>972.0</v>
      </c>
      <c r="E2910" s="3">
        <v>922.52</v>
      </c>
      <c r="F2910" s="3">
        <v>152.0</v>
      </c>
      <c r="G2910" s="3" t="s">
        <v>3868</v>
      </c>
      <c r="H2910" s="3">
        <v>184.0</v>
      </c>
      <c r="I2910" s="3">
        <v>9372.0</v>
      </c>
      <c r="J2910" s="2"/>
    </row>
    <row r="2911">
      <c r="A2911" s="1" t="s">
        <v>3869</v>
      </c>
      <c r="B2911" s="3">
        <v>19.44</v>
      </c>
      <c r="C2911" s="3">
        <v>34.15</v>
      </c>
      <c r="D2911" s="3">
        <v>1012.0</v>
      </c>
      <c r="E2911" s="3">
        <v>943.8</v>
      </c>
      <c r="F2911" s="3">
        <v>147.0</v>
      </c>
      <c r="G2911" s="3">
        <v>288.75</v>
      </c>
      <c r="H2911" s="3">
        <v>1.1</v>
      </c>
      <c r="I2911" s="3">
        <v>2.0</v>
      </c>
      <c r="J2911" s="3">
        <v>9369.0</v>
      </c>
    </row>
    <row r="2912">
      <c r="A2912" s="1" t="s">
        <v>3870</v>
      </c>
      <c r="B2912" s="3">
        <v>20.53</v>
      </c>
      <c r="C2912" s="3">
        <v>3.9</v>
      </c>
      <c r="D2912" s="3">
        <v>966.0</v>
      </c>
      <c r="E2912" s="3">
        <v>898.4</v>
      </c>
      <c r="F2912" s="3">
        <v>164.0</v>
      </c>
      <c r="G2912" s="3">
        <v>293.0</v>
      </c>
      <c r="H2912" s="3">
        <v>1.45</v>
      </c>
      <c r="I2912" s="3">
        <v>206.0</v>
      </c>
      <c r="J2912" s="3">
        <v>9365.0</v>
      </c>
    </row>
    <row r="2913">
      <c r="A2913" s="1" t="s">
        <v>3871</v>
      </c>
      <c r="B2913" s="3">
        <v>21.3</v>
      </c>
      <c r="C2913" s="3">
        <v>29.9</v>
      </c>
      <c r="D2913" s="3">
        <v>903.0</v>
      </c>
      <c r="E2913" s="3">
        <v>947.42</v>
      </c>
      <c r="F2913" s="3">
        <v>126.0</v>
      </c>
      <c r="G2913" s="3">
        <v>296.65</v>
      </c>
      <c r="H2913" s="3">
        <v>1.59</v>
      </c>
      <c r="I2913" s="3">
        <v>212.0</v>
      </c>
      <c r="J2913" s="3">
        <v>9361.0</v>
      </c>
    </row>
    <row r="2914">
      <c r="A2914" s="1" t="s">
        <v>3872</v>
      </c>
      <c r="B2914" s="3">
        <v>21.74</v>
      </c>
      <c r="C2914" s="3">
        <v>28.9</v>
      </c>
      <c r="D2914" s="3">
        <v>749.0</v>
      </c>
      <c r="E2914" s="3">
        <v>888.6</v>
      </c>
      <c r="F2914" s="3">
        <v>125.0</v>
      </c>
      <c r="G2914" s="3">
        <v>299.0</v>
      </c>
      <c r="H2914" s="3">
        <v>1.59</v>
      </c>
      <c r="I2914" s="3">
        <v>221.0</v>
      </c>
      <c r="J2914" s="3">
        <v>9359.0</v>
      </c>
    </row>
    <row r="2915">
      <c r="A2915" s="1" t="s">
        <v>3873</v>
      </c>
      <c r="B2915" s="3">
        <v>21.8</v>
      </c>
      <c r="C2915" s="3">
        <v>27.85</v>
      </c>
      <c r="D2915" s="3">
        <v>542.0</v>
      </c>
      <c r="E2915" s="3">
        <v>745.42</v>
      </c>
      <c r="F2915" s="3">
        <v>133.0</v>
      </c>
      <c r="G2915" s="3">
        <v>299.95</v>
      </c>
      <c r="H2915" s="3">
        <v>1.45</v>
      </c>
      <c r="I2915" s="3">
        <v>232.0</v>
      </c>
      <c r="J2915" s="3">
        <v>9357.0</v>
      </c>
    </row>
    <row r="2916">
      <c r="A2916" s="1" t="s">
        <v>3874</v>
      </c>
      <c r="B2916" s="3">
        <v>21.51</v>
      </c>
      <c r="C2916" s="3">
        <v>27.85</v>
      </c>
      <c r="D2916" s="3">
        <v>335.0</v>
      </c>
      <c r="E2916" s="3">
        <v>631.98</v>
      </c>
      <c r="F2916" s="3">
        <v>102.0</v>
      </c>
      <c r="G2916" s="3">
        <v>299.75</v>
      </c>
      <c r="H2916" s="3">
        <v>1.38</v>
      </c>
      <c r="I2916" s="3">
        <v>244.0</v>
      </c>
      <c r="J2916" s="3">
        <v>9358.0</v>
      </c>
    </row>
    <row r="2917">
      <c r="A2917" s="1" t="s">
        <v>3875</v>
      </c>
      <c r="B2917" s="3">
        <v>20.73</v>
      </c>
      <c r="C2917" s="3">
        <v>33.3</v>
      </c>
      <c r="D2917" s="3">
        <v>132.0</v>
      </c>
      <c r="E2917" s="3">
        <v>434.45</v>
      </c>
      <c r="F2917" s="3">
        <v>56.0</v>
      </c>
      <c r="G2917" s="3">
        <v>297.85</v>
      </c>
      <c r="H2917" s="3">
        <v>1.24</v>
      </c>
      <c r="I2917" s="3">
        <v>264.0</v>
      </c>
      <c r="J2917" s="3">
        <v>936.0</v>
      </c>
    </row>
    <row r="2918">
      <c r="A2918" s="1" t="s">
        <v>3876</v>
      </c>
      <c r="B2918" s="3">
        <v>18.68</v>
      </c>
      <c r="C2918" s="3" t="s">
        <v>3877</v>
      </c>
      <c r="D2918" s="3" t="s">
        <v>26</v>
      </c>
      <c r="E2918" s="3">
        <v>294.55</v>
      </c>
      <c r="F2918" s="3">
        <v>1.72</v>
      </c>
      <c r="G2918" s="3">
        <v>302.0</v>
      </c>
      <c r="H2918" s="3">
        <v>9366.0</v>
      </c>
      <c r="I2918" s="2"/>
      <c r="J2918" s="2"/>
    </row>
    <row r="2919">
      <c r="A2919" s="1" t="s">
        <v>3878</v>
      </c>
      <c r="B2919" s="3">
        <v>16.33</v>
      </c>
      <c r="C2919" s="3" t="s">
        <v>3879</v>
      </c>
      <c r="D2919" s="3" t="s">
        <v>26</v>
      </c>
      <c r="E2919" s="3">
        <v>289.7</v>
      </c>
      <c r="F2919" s="3">
        <v>1.93</v>
      </c>
      <c r="G2919" s="3">
        <v>311.0</v>
      </c>
      <c r="H2919" s="3">
        <v>937.0</v>
      </c>
      <c r="I2919" s="2"/>
      <c r="J2919" s="2"/>
    </row>
    <row r="2920">
      <c r="A2920" s="1" t="s">
        <v>3880</v>
      </c>
      <c r="B2920" s="3">
        <v>14.13</v>
      </c>
      <c r="C2920" s="3" t="s">
        <v>3881</v>
      </c>
      <c r="D2920" s="3" t="s">
        <v>26</v>
      </c>
      <c r="E2920" s="3">
        <v>286.6</v>
      </c>
      <c r="F2920" s="3">
        <v>1.72</v>
      </c>
      <c r="G2920" s="3">
        <v>311.0</v>
      </c>
      <c r="H2920" s="3">
        <v>9378.0</v>
      </c>
      <c r="I2920" s="2"/>
      <c r="J2920" s="2"/>
    </row>
    <row r="2921">
      <c r="A2921" s="1" t="s">
        <v>3882</v>
      </c>
      <c r="B2921" s="3">
        <v>14.9</v>
      </c>
      <c r="C2921" s="3" t="s">
        <v>1598</v>
      </c>
      <c r="D2921" s="3" t="s">
        <v>26</v>
      </c>
      <c r="E2921" s="3">
        <v>284.3</v>
      </c>
      <c r="F2921" s="3">
        <v>1.1</v>
      </c>
      <c r="G2921" s="3">
        <v>309.0</v>
      </c>
      <c r="H2921" s="3">
        <v>9383.0</v>
      </c>
      <c r="I2921" s="2"/>
      <c r="J2921" s="2"/>
    </row>
    <row r="2922">
      <c r="A2922" s="1" t="s">
        <v>3883</v>
      </c>
      <c r="B2922" s="3">
        <v>14.65</v>
      </c>
      <c r="C2922" s="3" t="s">
        <v>1681</v>
      </c>
      <c r="D2922" s="3" t="s">
        <v>26</v>
      </c>
      <c r="E2922" s="3" t="s">
        <v>3884</v>
      </c>
      <c r="F2922" s="3">
        <v>289.0</v>
      </c>
      <c r="G2922" s="3">
        <v>9389.0</v>
      </c>
      <c r="H2922" s="2"/>
      <c r="I2922" s="2"/>
      <c r="J2922" s="2"/>
    </row>
    <row r="2923">
      <c r="A2923" s="1" t="s">
        <v>3885</v>
      </c>
      <c r="B2923" s="3">
        <v>13.86</v>
      </c>
      <c r="C2923" s="3" t="s">
        <v>3886</v>
      </c>
      <c r="D2923" s="3" t="s">
        <v>26</v>
      </c>
      <c r="E2923" s="3" t="s">
        <v>3887</v>
      </c>
      <c r="F2923" s="3">
        <v>253.0</v>
      </c>
      <c r="G2923" s="3">
        <v>9391.0</v>
      </c>
      <c r="H2923" s="2"/>
      <c r="I2923" s="2"/>
      <c r="J2923" s="2"/>
    </row>
    <row r="2924">
      <c r="A2924" s="1" t="s">
        <v>3888</v>
      </c>
      <c r="B2924" s="3">
        <v>13.26</v>
      </c>
      <c r="C2924" s="3" t="s">
        <v>3889</v>
      </c>
      <c r="D2924" s="3" t="s">
        <v>26</v>
      </c>
      <c r="E2924" s="3" t="s">
        <v>3890</v>
      </c>
      <c r="F2924" s="3">
        <v>231.0</v>
      </c>
      <c r="G2924" s="3">
        <v>939.0</v>
      </c>
      <c r="H2924" s="2"/>
      <c r="I2924" s="2"/>
      <c r="J2924" s="2"/>
    </row>
    <row r="2925">
      <c r="A2925" s="1" t="s">
        <v>3891</v>
      </c>
      <c r="B2925" s="3">
        <v>12.75</v>
      </c>
      <c r="C2925" s="3" t="s">
        <v>2114</v>
      </c>
      <c r="D2925" s="3" t="s">
        <v>26</v>
      </c>
      <c r="E2925" s="3" t="s">
        <v>3892</v>
      </c>
      <c r="F2925" s="3">
        <v>123.0</v>
      </c>
      <c r="G2925" s="3">
        <v>9388.0</v>
      </c>
      <c r="H2925" s="2"/>
      <c r="I2925" s="2"/>
      <c r="J2925" s="2"/>
    </row>
    <row r="2926">
      <c r="A2926" s="1" t="s">
        <v>3893</v>
      </c>
      <c r="B2926" s="3">
        <v>11.95</v>
      </c>
      <c r="C2926" s="3" t="s">
        <v>1684</v>
      </c>
      <c r="D2926" s="3" t="s">
        <v>26</v>
      </c>
      <c r="E2926" s="3" t="s">
        <v>3894</v>
      </c>
      <c r="F2926" s="3">
        <v>7.0</v>
      </c>
      <c r="G2926" s="3">
        <v>939.0</v>
      </c>
      <c r="H2926" s="2"/>
      <c r="I2926" s="2"/>
      <c r="J2926" s="2"/>
    </row>
    <row r="2927">
      <c r="A2927" s="1" t="s">
        <v>3895</v>
      </c>
      <c r="B2927" s="3">
        <v>9.84</v>
      </c>
      <c r="C2927" s="3" t="s">
        <v>1606</v>
      </c>
      <c r="D2927" s="3" t="s">
        <v>26</v>
      </c>
      <c r="E2927" s="3">
        <v>273.5</v>
      </c>
      <c r="F2927" s="3">
        <v>1.1</v>
      </c>
      <c r="G2927" s="3">
        <v>68.0</v>
      </c>
      <c r="H2927" s="3">
        <v>9393.0</v>
      </c>
      <c r="I2927" s="2"/>
      <c r="J2927" s="2"/>
    </row>
    <row r="2928">
      <c r="A2928" s="1" t="s">
        <v>3896</v>
      </c>
      <c r="B2928" s="3">
        <v>7.76</v>
      </c>
      <c r="C2928" s="3" t="s">
        <v>1608</v>
      </c>
      <c r="D2928" s="3" t="s">
        <v>26</v>
      </c>
      <c r="E2928" s="3">
        <v>272.1</v>
      </c>
      <c r="F2928" s="3">
        <v>1.38</v>
      </c>
      <c r="G2928" s="3">
        <v>72.0</v>
      </c>
      <c r="H2928" s="3">
        <v>9398.0</v>
      </c>
      <c r="I2928" s="2"/>
      <c r="J2928" s="2"/>
    </row>
    <row r="2929">
      <c r="A2929" s="1" t="s">
        <v>3897</v>
      </c>
      <c r="B2929" s="3">
        <v>7.79</v>
      </c>
      <c r="C2929" s="3">
        <v>79.65</v>
      </c>
      <c r="D2929" s="3">
        <v>114.0</v>
      </c>
      <c r="E2929" s="3">
        <v>363.61</v>
      </c>
      <c r="F2929" s="3">
        <v>55.0</v>
      </c>
      <c r="G2929" s="3">
        <v>27.15</v>
      </c>
      <c r="H2929" s="3">
        <v>1.1</v>
      </c>
      <c r="I2929" s="3">
        <v>75.0</v>
      </c>
      <c r="J2929" s="3">
        <v>9406.0</v>
      </c>
    </row>
    <row r="2930">
      <c r="A2930" s="1" t="s">
        <v>3898</v>
      </c>
      <c r="B2930" s="3">
        <v>11.5</v>
      </c>
      <c r="C2930" s="3">
        <v>71.75</v>
      </c>
      <c r="D2930" s="3">
        <v>311.0</v>
      </c>
      <c r="E2930" s="3">
        <v>572.59</v>
      </c>
      <c r="F2930" s="3">
        <v>107.0</v>
      </c>
      <c r="G2930" s="3" t="s">
        <v>3899</v>
      </c>
      <c r="H2930" s="3">
        <v>77.0</v>
      </c>
      <c r="I2930" s="3">
        <v>9416.0</v>
      </c>
      <c r="J2930" s="2"/>
    </row>
    <row r="2931">
      <c r="A2931" s="1" t="s">
        <v>3900</v>
      </c>
      <c r="B2931" s="3">
        <v>15.27</v>
      </c>
      <c r="C2931" s="3">
        <v>52.25</v>
      </c>
      <c r="D2931" s="3">
        <v>521.0</v>
      </c>
      <c r="E2931" s="3">
        <v>723.6</v>
      </c>
      <c r="F2931" s="3">
        <v>132.0</v>
      </c>
      <c r="G2931" s="3" t="s">
        <v>3901</v>
      </c>
      <c r="H2931" s="3">
        <v>73.0</v>
      </c>
      <c r="I2931" s="3">
        <v>942.0</v>
      </c>
      <c r="J2931" s="2"/>
    </row>
    <row r="2932">
      <c r="A2932" s="1" t="s">
        <v>3902</v>
      </c>
      <c r="B2932" s="3">
        <v>18.13</v>
      </c>
      <c r="C2932" s="3">
        <v>44.5</v>
      </c>
      <c r="D2932" s="3">
        <v>713.0</v>
      </c>
      <c r="E2932" s="3">
        <v>821.5</v>
      </c>
      <c r="F2932" s="3">
        <v>143.0</v>
      </c>
      <c r="G2932" s="3" t="s">
        <v>3903</v>
      </c>
      <c r="H2932" s="3">
        <v>68.0</v>
      </c>
      <c r="I2932" s="3">
        <v>942.0</v>
      </c>
      <c r="J2932" s="2"/>
    </row>
    <row r="2933">
      <c r="A2933" s="1" t="s">
        <v>3904</v>
      </c>
      <c r="B2933" s="3">
        <v>20.41</v>
      </c>
      <c r="C2933" s="3">
        <v>37.1</v>
      </c>
      <c r="D2933" s="3">
        <v>855.0</v>
      </c>
      <c r="E2933" s="3">
        <v>855.82</v>
      </c>
      <c r="F2933" s="3">
        <v>158.0</v>
      </c>
      <c r="G2933" s="3" t="s">
        <v>3905</v>
      </c>
      <c r="H2933" s="3">
        <v>93.0</v>
      </c>
      <c r="I2933" s="3">
        <v>9421.0</v>
      </c>
      <c r="J2933" s="2"/>
    </row>
    <row r="2934">
      <c r="A2934" s="1" t="s">
        <v>3906</v>
      </c>
      <c r="B2934" s="3">
        <v>21.97</v>
      </c>
      <c r="C2934" s="3">
        <v>34.85</v>
      </c>
      <c r="D2934" s="3">
        <v>945.0</v>
      </c>
      <c r="E2934" s="3">
        <v>866.38</v>
      </c>
      <c r="F2934" s="3">
        <v>173.0</v>
      </c>
      <c r="G2934" s="3" t="s">
        <v>3907</v>
      </c>
      <c r="H2934" s="3">
        <v>135.0</v>
      </c>
      <c r="I2934" s="3">
        <v>9419.0</v>
      </c>
      <c r="J2934" s="2"/>
    </row>
    <row r="2935">
      <c r="A2935" s="1" t="s">
        <v>3908</v>
      </c>
      <c r="B2935" s="3">
        <v>23.16</v>
      </c>
      <c r="C2935" s="3">
        <v>31.55</v>
      </c>
      <c r="D2935" s="3">
        <v>989.0</v>
      </c>
      <c r="E2935" s="3">
        <v>901.41</v>
      </c>
      <c r="F2935" s="3">
        <v>161.0</v>
      </c>
      <c r="G2935" s="3" t="s">
        <v>3909</v>
      </c>
      <c r="H2935" s="3">
        <v>177.0</v>
      </c>
      <c r="I2935" s="3">
        <v>9418.0</v>
      </c>
      <c r="J2935" s="2"/>
    </row>
    <row r="2936">
      <c r="A2936" s="1" t="s">
        <v>3910</v>
      </c>
      <c r="B2936" s="3">
        <v>24.1</v>
      </c>
      <c r="C2936" s="3">
        <v>3.7</v>
      </c>
      <c r="D2936" s="3">
        <v>959.0</v>
      </c>
      <c r="E2936" s="3">
        <v>893.8</v>
      </c>
      <c r="F2936" s="3">
        <v>159.0</v>
      </c>
      <c r="G2936" s="3" t="s">
        <v>3911</v>
      </c>
      <c r="H2936" s="3">
        <v>2.0</v>
      </c>
      <c r="I2936" s="3">
        <v>9415.0</v>
      </c>
      <c r="J2936" s="2"/>
    </row>
    <row r="2937">
      <c r="A2937" s="1" t="s">
        <v>3912</v>
      </c>
      <c r="B2937" s="3">
        <v>24.74</v>
      </c>
      <c r="C2937" s="3">
        <v>29.7</v>
      </c>
      <c r="D2937" s="3">
        <v>892.0</v>
      </c>
      <c r="E2937" s="3">
        <v>93.51</v>
      </c>
      <c r="F2937" s="3">
        <v>127.0</v>
      </c>
      <c r="G2937" s="3" t="s">
        <v>3913</v>
      </c>
      <c r="H2937" s="3">
        <v>208.0</v>
      </c>
      <c r="I2937" s="3">
        <v>9411.0</v>
      </c>
      <c r="J2937" s="2"/>
    </row>
    <row r="2938">
      <c r="A2938" s="1" t="s">
        <v>3914</v>
      </c>
      <c r="B2938" s="3">
        <v>25.12</v>
      </c>
      <c r="C2938" s="3">
        <v>28.75</v>
      </c>
      <c r="D2938" s="3">
        <v>74.0</v>
      </c>
      <c r="E2938" s="3">
        <v>869.8</v>
      </c>
      <c r="F2938" s="3">
        <v>127.0</v>
      </c>
      <c r="G2938" s="3" t="s">
        <v>3915</v>
      </c>
      <c r="H2938" s="3">
        <v>216.0</v>
      </c>
      <c r="I2938" s="3">
        <v>9409.0</v>
      </c>
      <c r="J2938" s="2"/>
    </row>
    <row r="2939">
      <c r="A2939" s="1" t="s">
        <v>3916</v>
      </c>
      <c r="B2939" s="3">
        <v>25.5</v>
      </c>
      <c r="C2939" s="3">
        <v>28.75</v>
      </c>
      <c r="D2939" s="3">
        <v>485.0</v>
      </c>
      <c r="E2939" s="3">
        <v>519.11</v>
      </c>
      <c r="F2939" s="3">
        <v>199.0</v>
      </c>
      <c r="G2939" s="3" t="s">
        <v>3917</v>
      </c>
      <c r="H2939" s="3">
        <v>232.0</v>
      </c>
      <c r="I2939" s="3">
        <v>9405.0</v>
      </c>
      <c r="J2939" s="2"/>
    </row>
    <row r="2940">
      <c r="A2940" s="1" t="s">
        <v>3918</v>
      </c>
      <c r="B2940" s="3">
        <v>24.58</v>
      </c>
      <c r="C2940" s="3">
        <v>29.7</v>
      </c>
      <c r="D2940" s="3">
        <v>167.0</v>
      </c>
      <c r="E2940" s="3">
        <v>35.2</v>
      </c>
      <c r="F2940" s="3">
        <v>154.0</v>
      </c>
      <c r="G2940" s="3" t="s">
        <v>3919</v>
      </c>
      <c r="H2940" s="3">
        <v>261.0</v>
      </c>
      <c r="I2940" s="3">
        <v>9405.0</v>
      </c>
      <c r="J2940" s="2"/>
    </row>
    <row r="2941">
      <c r="A2941" s="1" t="s">
        <v>3920</v>
      </c>
      <c r="B2941" s="3">
        <v>23.43</v>
      </c>
      <c r="C2941" s="3">
        <v>4.75</v>
      </c>
      <c r="D2941" s="3">
        <v>95.0</v>
      </c>
      <c r="E2941" s="3">
        <v>129.45</v>
      </c>
      <c r="F2941" s="3">
        <v>72.0</v>
      </c>
      <c r="G2941" s="3">
        <v>34.8</v>
      </c>
      <c r="H2941" s="3">
        <v>1.24</v>
      </c>
      <c r="I2941" s="3">
        <v>304.0</v>
      </c>
      <c r="J2941" s="3">
        <v>9405.0</v>
      </c>
    </row>
    <row r="2942">
      <c r="A2942" s="1" t="s">
        <v>3921</v>
      </c>
      <c r="B2942" s="3">
        <v>21.61</v>
      </c>
      <c r="C2942" s="3" t="s">
        <v>3922</v>
      </c>
      <c r="D2942" s="3" t="s">
        <v>26</v>
      </c>
      <c r="E2942" s="3">
        <v>353.95</v>
      </c>
      <c r="F2942" s="3">
        <v>1.93</v>
      </c>
      <c r="G2942" s="3">
        <v>314.0</v>
      </c>
      <c r="H2942" s="3">
        <v>9407.0</v>
      </c>
      <c r="I2942" s="2"/>
      <c r="J2942" s="2"/>
    </row>
    <row r="2943">
      <c r="A2943" s="1" t="s">
        <v>3923</v>
      </c>
      <c r="B2943" s="3">
        <v>19.65</v>
      </c>
      <c r="C2943" s="3" t="s">
        <v>3924</v>
      </c>
      <c r="D2943" s="3" t="s">
        <v>26</v>
      </c>
      <c r="E2943" s="3">
        <v>331.9</v>
      </c>
      <c r="F2943" s="3">
        <v>2.0</v>
      </c>
      <c r="G2943" s="3">
        <v>314.0</v>
      </c>
      <c r="H2943" s="3">
        <v>9412.0</v>
      </c>
      <c r="I2943" s="2"/>
      <c r="J2943" s="2"/>
    </row>
    <row r="2944">
      <c r="A2944" s="1" t="s">
        <v>3925</v>
      </c>
      <c r="B2944" s="3">
        <v>17.78</v>
      </c>
      <c r="C2944" s="3" t="s">
        <v>3926</v>
      </c>
      <c r="D2944" s="3" t="s">
        <v>26</v>
      </c>
      <c r="E2944" s="3">
        <v>321.25</v>
      </c>
      <c r="F2944" s="3">
        <v>1.79</v>
      </c>
      <c r="G2944" s="3">
        <v>312.0</v>
      </c>
      <c r="H2944" s="3">
        <v>9417.0</v>
      </c>
      <c r="I2944" s="2"/>
      <c r="J2944" s="2"/>
    </row>
    <row r="2945">
      <c r="A2945" s="1" t="s">
        <v>3927</v>
      </c>
      <c r="B2945" s="3">
        <v>16.1</v>
      </c>
      <c r="C2945" s="3" t="s">
        <v>3928</v>
      </c>
      <c r="D2945" s="3" t="s">
        <v>26</v>
      </c>
      <c r="E2945" s="3">
        <v>319.5</v>
      </c>
      <c r="F2945" s="3">
        <v>1.59</v>
      </c>
      <c r="G2945" s="3">
        <v>313.0</v>
      </c>
      <c r="H2945" s="3">
        <v>942.0</v>
      </c>
      <c r="I2945" s="2"/>
      <c r="J2945" s="2"/>
    </row>
    <row r="2946">
      <c r="A2946" s="1" t="s">
        <v>3929</v>
      </c>
      <c r="B2946" s="3">
        <v>15.86</v>
      </c>
      <c r="C2946" s="3" t="s">
        <v>2295</v>
      </c>
      <c r="D2946" s="3" t="s">
        <v>26</v>
      </c>
      <c r="E2946" s="3">
        <v>317.2</v>
      </c>
      <c r="F2946" s="3">
        <v>1.3</v>
      </c>
      <c r="G2946" s="3">
        <v>331.0</v>
      </c>
      <c r="H2946" s="3">
        <v>9421.0</v>
      </c>
      <c r="I2946" s="2"/>
      <c r="J2946" s="2"/>
    </row>
    <row r="2947">
      <c r="A2947" s="1" t="s">
        <v>3930</v>
      </c>
      <c r="B2947" s="3">
        <v>16.5</v>
      </c>
      <c r="C2947" s="3" t="s">
        <v>3038</v>
      </c>
      <c r="D2947" s="3" t="s">
        <v>26</v>
      </c>
      <c r="E2947" s="3" t="s">
        <v>3931</v>
      </c>
      <c r="F2947" s="3">
        <v>16.0</v>
      </c>
      <c r="G2947" s="3">
        <v>9421.0</v>
      </c>
      <c r="H2947" s="2"/>
      <c r="I2947" s="2"/>
      <c r="J2947" s="2"/>
    </row>
    <row r="2948">
      <c r="A2948" s="1" t="s">
        <v>3932</v>
      </c>
      <c r="B2948" s="3">
        <v>15.25</v>
      </c>
      <c r="C2948" s="3" t="s">
        <v>2595</v>
      </c>
      <c r="D2948" s="3" t="s">
        <v>26</v>
      </c>
      <c r="E2948" s="3" t="s">
        <v>3933</v>
      </c>
      <c r="F2948" s="3">
        <v>54.0</v>
      </c>
      <c r="G2948" s="3">
        <v>9417.0</v>
      </c>
      <c r="H2948" s="2"/>
      <c r="I2948" s="2"/>
      <c r="J2948" s="2"/>
    </row>
    <row r="2949">
      <c r="A2949" s="1" t="s">
        <v>3934</v>
      </c>
      <c r="B2949" s="3">
        <v>13.37</v>
      </c>
      <c r="C2949" s="3" t="s">
        <v>235</v>
      </c>
      <c r="D2949" s="3" t="s">
        <v>26</v>
      </c>
      <c r="E2949" s="3">
        <v>309.45</v>
      </c>
      <c r="F2949" s="3">
        <v>1.1</v>
      </c>
      <c r="G2949" s="3">
        <v>72.0</v>
      </c>
      <c r="H2949" s="3">
        <v>9416.0</v>
      </c>
      <c r="I2949" s="2"/>
      <c r="J2949" s="2"/>
    </row>
    <row r="2950">
      <c r="A2950" s="1" t="s">
        <v>3935</v>
      </c>
      <c r="B2950" s="3">
        <v>11.69</v>
      </c>
      <c r="C2950" s="3" t="s">
        <v>1243</v>
      </c>
      <c r="D2950" s="3" t="s">
        <v>26</v>
      </c>
      <c r="E2950" s="3">
        <v>304.8</v>
      </c>
      <c r="F2950" s="3">
        <v>1.38</v>
      </c>
      <c r="G2950" s="3">
        <v>75.0</v>
      </c>
      <c r="H2950" s="3">
        <v>9417.0</v>
      </c>
      <c r="I2950" s="2"/>
      <c r="J2950" s="2"/>
    </row>
    <row r="2951">
      <c r="A2951" s="1" t="s">
        <v>3936</v>
      </c>
      <c r="B2951" s="3">
        <v>10.74</v>
      </c>
      <c r="C2951" s="3" t="s">
        <v>1119</v>
      </c>
      <c r="D2951" s="3" t="s">
        <v>26</v>
      </c>
      <c r="E2951" s="3">
        <v>298.5</v>
      </c>
      <c r="F2951" s="3">
        <v>1.45</v>
      </c>
      <c r="G2951" s="3">
        <v>76.0</v>
      </c>
      <c r="H2951" s="3">
        <v>9418.0</v>
      </c>
      <c r="I2951" s="2"/>
      <c r="J2951" s="2"/>
    </row>
    <row r="2952">
      <c r="A2952" s="1" t="s">
        <v>3937</v>
      </c>
      <c r="B2952" s="3">
        <v>10.22</v>
      </c>
      <c r="C2952" s="3" t="s">
        <v>1152</v>
      </c>
      <c r="D2952" s="3" t="s">
        <v>26</v>
      </c>
      <c r="E2952" s="3">
        <v>296.65</v>
      </c>
      <c r="F2952" s="3">
        <v>1.45</v>
      </c>
      <c r="G2952" s="3">
        <v>78.0</v>
      </c>
      <c r="H2952" s="3">
        <v>9421.0</v>
      </c>
      <c r="I2952" s="2"/>
      <c r="J2952" s="2"/>
    </row>
    <row r="2953">
      <c r="A2953" s="1" t="s">
        <v>3938</v>
      </c>
      <c r="B2953" s="3">
        <v>10.6</v>
      </c>
      <c r="C2953" s="3">
        <v>8.5</v>
      </c>
      <c r="D2953" s="3">
        <v>115.0</v>
      </c>
      <c r="E2953" s="3">
        <v>356.8</v>
      </c>
      <c r="F2953" s="3">
        <v>56.0</v>
      </c>
      <c r="G2953" s="3">
        <v>299.2</v>
      </c>
      <c r="H2953" s="3">
        <v>1.24</v>
      </c>
      <c r="I2953" s="3">
        <v>76.0</v>
      </c>
      <c r="J2953" s="3">
        <v>9427.0</v>
      </c>
    </row>
    <row r="2954">
      <c r="A2954" s="1" t="s">
        <v>3939</v>
      </c>
      <c r="B2954" s="3">
        <v>13.81</v>
      </c>
      <c r="C2954" s="3">
        <v>67.15</v>
      </c>
      <c r="D2954" s="3">
        <v>31.0</v>
      </c>
      <c r="E2954" s="3">
        <v>573.15</v>
      </c>
      <c r="F2954" s="3">
        <v>104.0</v>
      </c>
      <c r="G2954" s="3" t="s">
        <v>3656</v>
      </c>
      <c r="H2954" s="3">
        <v>65.0</v>
      </c>
      <c r="I2954" s="3">
        <v>9432.0</v>
      </c>
      <c r="J2954" s="2"/>
    </row>
    <row r="2955">
      <c r="A2955" s="1" t="s">
        <v>3940</v>
      </c>
      <c r="B2955" s="3">
        <v>17.34</v>
      </c>
      <c r="C2955" s="3">
        <v>52.75</v>
      </c>
      <c r="D2955" s="3">
        <v>516.0</v>
      </c>
      <c r="E2955" s="3">
        <v>714.24</v>
      </c>
      <c r="F2955" s="3">
        <v>13.0</v>
      </c>
      <c r="G2955" s="3" t="s">
        <v>3941</v>
      </c>
      <c r="H2955" s="3">
        <v>66.0</v>
      </c>
      <c r="I2955" s="3">
        <v>9431.0</v>
      </c>
      <c r="J2955" s="2"/>
    </row>
    <row r="2956">
      <c r="A2956" s="1" t="s">
        <v>3942</v>
      </c>
      <c r="B2956" s="3">
        <v>20.15</v>
      </c>
      <c r="C2956" s="3">
        <v>47.9</v>
      </c>
      <c r="D2956" s="3">
        <v>69.0</v>
      </c>
      <c r="E2956" s="3">
        <v>761.3</v>
      </c>
      <c r="F2956" s="3">
        <v>16.0</v>
      </c>
      <c r="G2956" s="3" t="s">
        <v>3943</v>
      </c>
      <c r="H2956" s="3">
        <v>74.0</v>
      </c>
      <c r="I2956" s="3">
        <v>943.0</v>
      </c>
      <c r="J2956" s="2"/>
    </row>
    <row r="2957">
      <c r="A2957" s="1" t="s">
        <v>3944</v>
      </c>
      <c r="B2957" s="3">
        <v>22.33</v>
      </c>
      <c r="C2957" s="3">
        <v>41.95</v>
      </c>
      <c r="D2957" s="3">
        <v>714.0</v>
      </c>
      <c r="E2957" s="3">
        <v>467.71</v>
      </c>
      <c r="F2957" s="3">
        <v>332.0</v>
      </c>
      <c r="G2957" s="3">
        <v>319.9</v>
      </c>
      <c r="H2957" s="3">
        <v>1.3</v>
      </c>
      <c r="I2957" s="3">
        <v>77.0</v>
      </c>
      <c r="J2957" s="3">
        <v>9431.0</v>
      </c>
    </row>
    <row r="2958">
      <c r="A2958" s="1" t="s">
        <v>3945</v>
      </c>
      <c r="B2958" s="3">
        <v>23.98</v>
      </c>
      <c r="C2958" s="3">
        <v>38.5</v>
      </c>
      <c r="D2958" s="3">
        <v>894.0</v>
      </c>
      <c r="E2958" s="3">
        <v>74.4</v>
      </c>
      <c r="F2958" s="3">
        <v>233.0</v>
      </c>
      <c r="G2958" s="3">
        <v>334.4</v>
      </c>
      <c r="H2958" s="3">
        <v>1.24</v>
      </c>
      <c r="I2958" s="3">
        <v>87.0</v>
      </c>
      <c r="J2958" s="3">
        <v>9428.0</v>
      </c>
    </row>
    <row r="2959">
      <c r="A2959" s="1" t="s">
        <v>3946</v>
      </c>
      <c r="B2959" s="3">
        <v>25.1</v>
      </c>
      <c r="C2959" s="3">
        <v>34.5</v>
      </c>
      <c r="D2959" s="3">
        <v>978.0</v>
      </c>
      <c r="E2959" s="3">
        <v>892.93</v>
      </c>
      <c r="F2959" s="3">
        <v>156.0</v>
      </c>
      <c r="G2959" s="3">
        <v>35.1</v>
      </c>
      <c r="H2959" s="3">
        <v>1.1</v>
      </c>
      <c r="I2959" s="3">
        <v>95.0</v>
      </c>
      <c r="J2959" s="3">
        <v>9424.0</v>
      </c>
    </row>
    <row r="2960">
      <c r="A2960" s="1" t="s">
        <v>3947</v>
      </c>
      <c r="B2960" s="3">
        <v>25.98</v>
      </c>
      <c r="C2960" s="3">
        <v>33.4</v>
      </c>
      <c r="D2960" s="3">
        <v>923.0</v>
      </c>
      <c r="E2960" s="3">
        <v>814.94</v>
      </c>
      <c r="F2960" s="3">
        <v>192.0</v>
      </c>
      <c r="G2960" s="3" t="s">
        <v>3948</v>
      </c>
      <c r="H2960" s="3">
        <v>1.0</v>
      </c>
      <c r="I2960" s="3">
        <v>942.0</v>
      </c>
      <c r="J2960" s="2"/>
    </row>
    <row r="2961">
      <c r="A2961" s="1" t="s">
        <v>3949</v>
      </c>
      <c r="B2961" s="3">
        <v>26.58</v>
      </c>
      <c r="C2961" s="3">
        <v>3.25</v>
      </c>
      <c r="D2961" s="3">
        <v>85.0</v>
      </c>
      <c r="E2961" s="3">
        <v>836.7</v>
      </c>
      <c r="F2961" s="3">
        <v>161.0</v>
      </c>
      <c r="G2961" s="3" t="s">
        <v>3950</v>
      </c>
      <c r="H2961" s="3">
        <v>112.0</v>
      </c>
      <c r="I2961" s="3">
        <v>9413.0</v>
      </c>
      <c r="J2961" s="2"/>
    </row>
    <row r="2962">
      <c r="A2962" s="1" t="s">
        <v>3951</v>
      </c>
      <c r="B2962" s="3">
        <v>26.83</v>
      </c>
      <c r="C2962" s="3">
        <v>3.25</v>
      </c>
      <c r="D2962" s="3">
        <v>728.0</v>
      </c>
      <c r="E2962" s="3">
        <v>847.45</v>
      </c>
      <c r="F2962" s="3">
        <v>129.0</v>
      </c>
      <c r="G2962" s="3" t="s">
        <v>3952</v>
      </c>
      <c r="H2962" s="3">
        <v>163.0</v>
      </c>
      <c r="I2962" s="3">
        <v>9412.0</v>
      </c>
      <c r="J2962" s="2"/>
    </row>
    <row r="2963">
      <c r="A2963" s="1" t="s">
        <v>3953</v>
      </c>
      <c r="B2963" s="3">
        <v>26.78</v>
      </c>
      <c r="C2963" s="3">
        <v>3.25</v>
      </c>
      <c r="D2963" s="3">
        <v>463.0</v>
      </c>
      <c r="E2963" s="3">
        <v>451.93</v>
      </c>
      <c r="F2963" s="3">
        <v>213.0</v>
      </c>
      <c r="G2963" s="3" t="s">
        <v>3954</v>
      </c>
      <c r="H2963" s="3">
        <v>208.0</v>
      </c>
      <c r="I2963" s="3">
        <v>941.0</v>
      </c>
      <c r="J2963" s="2"/>
    </row>
    <row r="2964">
      <c r="A2964" s="1" t="s">
        <v>3955</v>
      </c>
      <c r="B2964" s="3">
        <v>26.58</v>
      </c>
      <c r="C2964" s="3">
        <v>3.25</v>
      </c>
      <c r="D2964" s="3">
        <v>272.0</v>
      </c>
      <c r="E2964" s="3">
        <v>313.15</v>
      </c>
      <c r="F2964" s="3">
        <v>155.0</v>
      </c>
      <c r="G2964" s="3" t="s">
        <v>3956</v>
      </c>
      <c r="H2964" s="3">
        <v>24.0</v>
      </c>
      <c r="I2964" s="3">
        <v>9411.0</v>
      </c>
      <c r="J2964" s="2"/>
    </row>
    <row r="2965">
      <c r="A2965" s="1" t="s">
        <v>3957</v>
      </c>
      <c r="B2965" s="3">
        <v>25.5</v>
      </c>
      <c r="C2965" s="3">
        <v>39.85</v>
      </c>
      <c r="D2965" s="3">
        <v>106.0</v>
      </c>
      <c r="E2965" s="3">
        <v>194.1</v>
      </c>
      <c r="F2965" s="3">
        <v>71.0</v>
      </c>
      <c r="G2965" s="3">
        <v>36.15</v>
      </c>
      <c r="H2965" s="3">
        <v>1.31</v>
      </c>
      <c r="I2965" s="3">
        <v>27.0</v>
      </c>
      <c r="J2965" s="3">
        <v>9412.0</v>
      </c>
    </row>
    <row r="2966">
      <c r="A2966" s="1" t="s">
        <v>3958</v>
      </c>
      <c r="B2966" s="3">
        <v>23.51</v>
      </c>
      <c r="C2966" s="3" t="s">
        <v>3959</v>
      </c>
      <c r="D2966" s="3" t="s">
        <v>26</v>
      </c>
      <c r="E2966" s="3">
        <v>34.0</v>
      </c>
      <c r="F2966" s="3">
        <v>2.0</v>
      </c>
      <c r="G2966" s="3">
        <v>268.0</v>
      </c>
      <c r="H2966" s="3">
        <v>9412.0</v>
      </c>
      <c r="I2966" s="2"/>
      <c r="J2966" s="2"/>
    </row>
    <row r="2967">
      <c r="A2967" s="1" t="s">
        <v>3960</v>
      </c>
      <c r="B2967" s="3">
        <v>21.35</v>
      </c>
      <c r="C2967" s="3" t="s">
        <v>3961</v>
      </c>
      <c r="D2967" s="3" t="s">
        <v>26</v>
      </c>
      <c r="E2967" s="3">
        <v>335.95</v>
      </c>
      <c r="F2967" s="3">
        <v>2.14</v>
      </c>
      <c r="G2967" s="3">
        <v>26.0</v>
      </c>
      <c r="H2967" s="3">
        <v>9415.0</v>
      </c>
      <c r="I2967" s="2"/>
      <c r="J2967" s="2"/>
    </row>
    <row r="2968">
      <c r="A2968" s="1" t="s">
        <v>3962</v>
      </c>
      <c r="B2968" s="3">
        <v>19.88</v>
      </c>
      <c r="C2968" s="3" t="s">
        <v>88</v>
      </c>
      <c r="D2968" s="3" t="s">
        <v>26</v>
      </c>
      <c r="E2968" s="3">
        <v>337.1</v>
      </c>
      <c r="F2968" s="3">
        <v>2.14</v>
      </c>
      <c r="G2968" s="3">
        <v>254.0</v>
      </c>
      <c r="H2968" s="3">
        <v>9421.0</v>
      </c>
      <c r="I2968" s="2"/>
      <c r="J2968" s="2"/>
    </row>
    <row r="2969">
      <c r="A2969" s="1" t="s">
        <v>3963</v>
      </c>
      <c r="B2969" s="3">
        <v>18.79</v>
      </c>
      <c r="C2969" s="3" t="s">
        <v>3964</v>
      </c>
      <c r="D2969" s="3" t="s">
        <v>26</v>
      </c>
      <c r="E2969" s="3">
        <v>327.5</v>
      </c>
      <c r="F2969" s="3">
        <v>2.41</v>
      </c>
      <c r="G2969" s="3">
        <v>251.0</v>
      </c>
      <c r="H2969" s="3">
        <v>9424.0</v>
      </c>
      <c r="I2969" s="2"/>
      <c r="J2969" s="2"/>
    </row>
    <row r="2970">
      <c r="A2970" s="1" t="s">
        <v>3965</v>
      </c>
      <c r="B2970" s="3">
        <v>17.96</v>
      </c>
      <c r="C2970" s="3" t="s">
        <v>3966</v>
      </c>
      <c r="D2970" s="3" t="s">
        <v>26</v>
      </c>
      <c r="E2970" s="3">
        <v>321.5</v>
      </c>
      <c r="F2970" s="3">
        <v>2.55</v>
      </c>
      <c r="G2970" s="3">
        <v>244.0</v>
      </c>
      <c r="H2970" s="3">
        <v>9426.0</v>
      </c>
      <c r="I2970" s="2"/>
      <c r="J2970" s="2"/>
    </row>
    <row r="2971">
      <c r="A2971" s="1" t="s">
        <v>3967</v>
      </c>
      <c r="B2971" s="3">
        <v>17.26</v>
      </c>
      <c r="C2971" s="3" t="s">
        <v>3966</v>
      </c>
      <c r="D2971" s="3" t="s">
        <v>26</v>
      </c>
      <c r="E2971" s="3">
        <v>324.35</v>
      </c>
      <c r="F2971" s="3">
        <v>2.41</v>
      </c>
      <c r="G2971" s="3">
        <v>232.0</v>
      </c>
      <c r="H2971" s="3">
        <v>9426.0</v>
      </c>
      <c r="I2971" s="2"/>
      <c r="J2971" s="2"/>
    </row>
    <row r="2972">
      <c r="A2972" s="1" t="s">
        <v>3968</v>
      </c>
      <c r="B2972" s="3">
        <v>16.63</v>
      </c>
      <c r="C2972" s="3" t="s">
        <v>2030</v>
      </c>
      <c r="D2972" s="3" t="s">
        <v>26</v>
      </c>
      <c r="E2972" s="3">
        <v>323.7</v>
      </c>
      <c r="F2972" s="3">
        <v>2.34</v>
      </c>
      <c r="G2972" s="3">
        <v>221.0</v>
      </c>
      <c r="H2972" s="3">
        <v>9424.0</v>
      </c>
      <c r="I2972" s="2"/>
      <c r="J2972" s="2"/>
    </row>
    <row r="2973">
      <c r="A2973" s="1" t="s">
        <v>3969</v>
      </c>
      <c r="B2973" s="3">
        <v>15.99</v>
      </c>
      <c r="C2973" s="3" t="s">
        <v>3599</v>
      </c>
      <c r="D2973" s="3" t="s">
        <v>26</v>
      </c>
      <c r="E2973" s="3">
        <v>32.85</v>
      </c>
      <c r="F2973" s="3">
        <v>2.21</v>
      </c>
      <c r="G2973" s="3">
        <v>218.0</v>
      </c>
      <c r="H2973" s="3">
        <v>9423.0</v>
      </c>
      <c r="I2973" s="2"/>
      <c r="J2973" s="2"/>
    </row>
    <row r="2974">
      <c r="A2974" s="1" t="s">
        <v>3970</v>
      </c>
      <c r="B2974" s="3">
        <v>15.4</v>
      </c>
      <c r="C2974" s="3" t="s">
        <v>3446</v>
      </c>
      <c r="D2974" s="3" t="s">
        <v>26</v>
      </c>
      <c r="E2974" s="3">
        <v>323.4</v>
      </c>
      <c r="F2974" s="3">
        <v>2.0</v>
      </c>
      <c r="G2974" s="3">
        <v>22.0</v>
      </c>
      <c r="H2974" s="3">
        <v>9424.0</v>
      </c>
      <c r="I2974" s="2"/>
      <c r="J2974" s="2"/>
    </row>
    <row r="2975">
      <c r="A2975" s="1" t="s">
        <v>3971</v>
      </c>
      <c r="B2975" s="3">
        <v>14.49</v>
      </c>
      <c r="C2975" s="3" t="s">
        <v>548</v>
      </c>
      <c r="D2975" s="3" t="s">
        <v>26</v>
      </c>
      <c r="E2975" s="3">
        <v>315.45</v>
      </c>
      <c r="F2975" s="3">
        <v>1.86</v>
      </c>
      <c r="G2975" s="3">
        <v>224.0</v>
      </c>
      <c r="H2975" s="3">
        <v>9423.0</v>
      </c>
      <c r="I2975" s="2"/>
      <c r="J2975" s="2"/>
    </row>
    <row r="2976">
      <c r="A2976" s="1" t="s">
        <v>3972</v>
      </c>
      <c r="B2976" s="3">
        <v>13.5</v>
      </c>
      <c r="C2976" s="3" t="s">
        <v>3152</v>
      </c>
      <c r="D2976" s="3" t="s">
        <v>26</v>
      </c>
      <c r="E2976" s="3">
        <v>308.65</v>
      </c>
      <c r="F2976" s="3">
        <v>1.79</v>
      </c>
      <c r="G2976" s="3">
        <v>226.0</v>
      </c>
      <c r="H2976" s="3">
        <v>9425.0</v>
      </c>
      <c r="I2976" s="2"/>
      <c r="J2976" s="2"/>
    </row>
    <row r="2977">
      <c r="A2977" s="1" t="s">
        <v>3973</v>
      </c>
      <c r="B2977" s="3">
        <v>12.94</v>
      </c>
      <c r="C2977" s="3">
        <v>8.35</v>
      </c>
      <c r="D2977" s="3">
        <v>116.0</v>
      </c>
      <c r="E2977" s="3">
        <v>337.2</v>
      </c>
      <c r="F2977" s="3">
        <v>59.0</v>
      </c>
      <c r="G2977" s="3">
        <v>306.15</v>
      </c>
      <c r="H2977" s="3">
        <v>1.52</v>
      </c>
      <c r="I2977" s="3">
        <v>227.0</v>
      </c>
      <c r="J2977" s="3">
        <v>9429.0</v>
      </c>
    </row>
    <row r="2978">
      <c r="A2978" s="1" t="s">
        <v>3974</v>
      </c>
      <c r="B2978" s="3">
        <v>16.46</v>
      </c>
      <c r="C2978" s="3">
        <v>65.35</v>
      </c>
      <c r="D2978" s="3">
        <v>308.0</v>
      </c>
      <c r="E2978" s="3">
        <v>546.25</v>
      </c>
      <c r="F2978" s="3">
        <v>11.0</v>
      </c>
      <c r="G2978" s="3">
        <v>309.65</v>
      </c>
      <c r="H2978" s="3">
        <v>1.38</v>
      </c>
      <c r="I2978" s="3">
        <v>23.0</v>
      </c>
      <c r="J2978" s="3">
        <v>9432.0</v>
      </c>
    </row>
    <row r="2979">
      <c r="A2979" s="1" t="s">
        <v>3975</v>
      </c>
      <c r="B2979" s="3">
        <v>18.91</v>
      </c>
      <c r="C2979" s="3">
        <v>61.2</v>
      </c>
      <c r="D2979" s="3">
        <v>513.0</v>
      </c>
      <c r="E2979" s="3">
        <v>697.72</v>
      </c>
      <c r="F2979" s="3">
        <v>134.0</v>
      </c>
      <c r="G2979" s="3">
        <v>314.5</v>
      </c>
      <c r="H2979" s="3">
        <v>2.7</v>
      </c>
      <c r="I2979" s="3">
        <v>244.0</v>
      </c>
      <c r="J2979" s="3">
        <v>9435.0</v>
      </c>
    </row>
    <row r="2980">
      <c r="A2980" s="1" t="s">
        <v>3976</v>
      </c>
      <c r="B2980" s="3">
        <v>20.9</v>
      </c>
      <c r="C2980" s="3">
        <v>55.45</v>
      </c>
      <c r="D2980" s="3">
        <v>697.0</v>
      </c>
      <c r="E2980" s="3">
        <v>784.7</v>
      </c>
      <c r="F2980" s="3">
        <v>149.0</v>
      </c>
      <c r="G2980" s="3">
        <v>321.45</v>
      </c>
      <c r="H2980" s="3">
        <v>1.86</v>
      </c>
      <c r="I2980" s="3">
        <v>247.0</v>
      </c>
      <c r="J2980" s="3">
        <v>9434.0</v>
      </c>
    </row>
    <row r="2981">
      <c r="A2981" s="1" t="s">
        <v>3977</v>
      </c>
      <c r="B2981" s="3">
        <v>22.9</v>
      </c>
      <c r="C2981" s="3">
        <v>48.55</v>
      </c>
      <c r="D2981" s="3">
        <v>844.0</v>
      </c>
      <c r="E2981" s="3">
        <v>841.28</v>
      </c>
      <c r="F2981" s="3">
        <v>155.0</v>
      </c>
      <c r="G2981" s="3">
        <v>329.2</v>
      </c>
      <c r="H2981" s="3">
        <v>1.72</v>
      </c>
      <c r="I2981" s="3">
        <v>249.0</v>
      </c>
      <c r="J2981" s="3">
        <v>9435.0</v>
      </c>
    </row>
    <row r="2982">
      <c r="A2982" s="1" t="s">
        <v>3978</v>
      </c>
      <c r="B2982" s="3">
        <v>24.27</v>
      </c>
      <c r="C2982" s="3">
        <v>42.5</v>
      </c>
      <c r="D2982" s="3">
        <v>78.0</v>
      </c>
      <c r="E2982" s="3">
        <v>456.85</v>
      </c>
      <c r="F2982" s="3">
        <v>371.0</v>
      </c>
      <c r="G2982" s="3">
        <v>344.85</v>
      </c>
      <c r="H2982" s="3">
        <v>1.79</v>
      </c>
      <c r="I2982" s="3">
        <v>254.0</v>
      </c>
      <c r="J2982" s="3">
        <v>943.0</v>
      </c>
    </row>
    <row r="2983">
      <c r="A2983" s="1" t="s">
        <v>3979</v>
      </c>
      <c r="B2983" s="3">
        <v>25.23</v>
      </c>
      <c r="C2983" s="3">
        <v>39.85</v>
      </c>
      <c r="D2983" s="3">
        <v>756.0</v>
      </c>
      <c r="E2983" s="3">
        <v>359.89</v>
      </c>
      <c r="F2983" s="3">
        <v>424.0</v>
      </c>
      <c r="G2983" s="3">
        <v>341.75</v>
      </c>
      <c r="H2983" s="3">
        <v>2.14</v>
      </c>
      <c r="I2983" s="3">
        <v>261.0</v>
      </c>
      <c r="J2983" s="3">
        <v>9426.0</v>
      </c>
    </row>
    <row r="2984">
      <c r="A2984" s="1" t="s">
        <v>3980</v>
      </c>
      <c r="B2984" s="3">
        <v>26.1</v>
      </c>
      <c r="C2984" s="3">
        <v>37.2</v>
      </c>
      <c r="D2984" s="3">
        <v>799.0</v>
      </c>
      <c r="E2984" s="3">
        <v>49.6</v>
      </c>
      <c r="F2984" s="3">
        <v>358.0</v>
      </c>
      <c r="G2984" s="3">
        <v>35.5</v>
      </c>
      <c r="H2984" s="3">
        <v>2.34</v>
      </c>
      <c r="I2984" s="3">
        <v>264.0</v>
      </c>
      <c r="J2984" s="3">
        <v>9421.0</v>
      </c>
    </row>
    <row r="2985">
      <c r="A2985" s="1" t="s">
        <v>3981</v>
      </c>
      <c r="B2985" s="3">
        <v>26.1</v>
      </c>
      <c r="C2985" s="3">
        <v>35.9</v>
      </c>
      <c r="D2985" s="3" t="s">
        <v>3982</v>
      </c>
      <c r="E2985" s="3">
        <v>191.0</v>
      </c>
      <c r="F2985" s="3">
        <v>361.7</v>
      </c>
      <c r="G2985" s="3">
        <v>2.48</v>
      </c>
      <c r="H2985" s="3">
        <v>268.0</v>
      </c>
      <c r="I2985" s="3">
        <v>9419.0</v>
      </c>
      <c r="J2985" s="2"/>
    </row>
    <row r="2986">
      <c r="A2986" s="1" t="s">
        <v>3983</v>
      </c>
      <c r="B2986" s="3">
        <v>26.4</v>
      </c>
      <c r="C2986" s="3">
        <v>35.9</v>
      </c>
      <c r="D2986" s="3" t="s">
        <v>2612</v>
      </c>
      <c r="E2986" s="3">
        <v>116.0</v>
      </c>
      <c r="F2986" s="3">
        <v>365.55</v>
      </c>
      <c r="G2986" s="3">
        <v>2.48</v>
      </c>
      <c r="H2986" s="3">
        <v>264.0</v>
      </c>
      <c r="I2986" s="3">
        <v>9414.0</v>
      </c>
      <c r="J2986" s="2"/>
    </row>
    <row r="2987">
      <c r="A2987" s="1" t="s">
        <v>3984</v>
      </c>
      <c r="B2987" s="3">
        <v>24.53</v>
      </c>
      <c r="C2987" s="3">
        <v>38.3</v>
      </c>
      <c r="D2987" s="3">
        <v>226.0</v>
      </c>
      <c r="E2987" s="3">
        <v>16.2</v>
      </c>
      <c r="F2987" s="3">
        <v>217.0</v>
      </c>
      <c r="G2987" s="3">
        <v>373.5</v>
      </c>
      <c r="H2987" s="3">
        <v>2.76</v>
      </c>
      <c r="I2987" s="3">
        <v>273.0</v>
      </c>
      <c r="J2987" s="3">
        <v>9412.0</v>
      </c>
    </row>
    <row r="2988">
      <c r="A2988" s="1" t="s">
        <v>3985</v>
      </c>
      <c r="B2988" s="3">
        <v>23.43</v>
      </c>
      <c r="C2988" s="3">
        <v>4.75</v>
      </c>
      <c r="D2988" s="3">
        <v>324.0</v>
      </c>
      <c r="E2988" s="3">
        <v>574.37</v>
      </c>
      <c r="F2988" s="3">
        <v>108.0</v>
      </c>
      <c r="G2988" s="3">
        <v>366.15</v>
      </c>
      <c r="H2988" s="3">
        <v>2.48</v>
      </c>
      <c r="I2988" s="3">
        <v>278.0</v>
      </c>
      <c r="J2988" s="3">
        <v>9417.0</v>
      </c>
    </row>
    <row r="2989">
      <c r="A2989" s="1" t="s">
        <v>3986</v>
      </c>
      <c r="B2989" s="3">
        <v>22.35</v>
      </c>
      <c r="C2989" s="3">
        <v>45.1</v>
      </c>
      <c r="D2989" s="3">
        <v>129.0</v>
      </c>
      <c r="E2989" s="3">
        <v>376.82</v>
      </c>
      <c r="F2989" s="3">
        <v>6.0</v>
      </c>
      <c r="G2989" s="3">
        <v>359.95</v>
      </c>
      <c r="H2989" s="3">
        <v>2.0</v>
      </c>
      <c r="I2989" s="3">
        <v>306.0</v>
      </c>
      <c r="J2989" s="3">
        <v>942.0</v>
      </c>
    </row>
    <row r="2990">
      <c r="A2990" s="1" t="s">
        <v>3987</v>
      </c>
      <c r="B2990" s="3">
        <v>21.28</v>
      </c>
      <c r="C2990" s="3" t="s">
        <v>3988</v>
      </c>
      <c r="D2990" s="3" t="s">
        <v>26</v>
      </c>
      <c r="E2990" s="3">
        <v>354.75</v>
      </c>
      <c r="F2990" s="3">
        <v>1.1</v>
      </c>
      <c r="G2990" s="3">
        <v>314.0</v>
      </c>
      <c r="H2990" s="3">
        <v>9421.0</v>
      </c>
      <c r="I2990" s="2"/>
      <c r="J2990" s="2"/>
    </row>
    <row r="2991">
      <c r="A2991" s="1" t="s">
        <v>3989</v>
      </c>
      <c r="B2991" s="3">
        <v>19.91</v>
      </c>
      <c r="C2991" s="3" t="s">
        <v>3990</v>
      </c>
      <c r="D2991" s="3" t="s">
        <v>26</v>
      </c>
      <c r="E2991" s="3">
        <v>351.65</v>
      </c>
      <c r="F2991" s="3">
        <v>1.93</v>
      </c>
      <c r="G2991" s="3">
        <v>358.0</v>
      </c>
      <c r="H2991" s="3">
        <v>9427.0</v>
      </c>
      <c r="I2991" s="2"/>
      <c r="J2991" s="2"/>
    </row>
    <row r="2992">
      <c r="A2992" s="1" t="s">
        <v>3991</v>
      </c>
      <c r="B2992" s="3">
        <v>18.1</v>
      </c>
      <c r="C2992" s="3" t="s">
        <v>2668</v>
      </c>
      <c r="D2992" s="3" t="s">
        <v>26</v>
      </c>
      <c r="E2992" s="3">
        <v>332.5</v>
      </c>
      <c r="F2992" s="3">
        <v>1.45</v>
      </c>
      <c r="G2992" s="3">
        <v>13.0</v>
      </c>
      <c r="H2992" s="3">
        <v>9432.0</v>
      </c>
      <c r="I2992" s="2"/>
      <c r="J2992" s="2"/>
    </row>
    <row r="2993">
      <c r="A2993" s="1" t="s">
        <v>3992</v>
      </c>
      <c r="B2993" s="3">
        <v>18.78</v>
      </c>
      <c r="C2993" s="3" t="s">
        <v>2028</v>
      </c>
      <c r="D2993" s="3" t="s">
        <v>26</v>
      </c>
      <c r="E2993" s="3" t="s">
        <v>3993</v>
      </c>
      <c r="F2993" s="3">
        <v>28.0</v>
      </c>
      <c r="G2993" s="3">
        <v>9432.0</v>
      </c>
      <c r="H2993" s="2"/>
      <c r="I2993" s="2"/>
      <c r="J2993" s="2"/>
    </row>
    <row r="2994">
      <c r="A2994" s="1" t="s">
        <v>3994</v>
      </c>
      <c r="B2994" s="3">
        <v>18.24</v>
      </c>
      <c r="C2994" s="3" t="s">
        <v>3995</v>
      </c>
      <c r="D2994" s="3" t="s">
        <v>26</v>
      </c>
      <c r="E2994" s="3" t="s">
        <v>3996</v>
      </c>
      <c r="F2994" s="3">
        <v>92.0</v>
      </c>
      <c r="G2994" s="3">
        <v>9432.0</v>
      </c>
      <c r="H2994" s="2"/>
      <c r="I2994" s="2"/>
      <c r="J2994" s="2"/>
    </row>
    <row r="2995">
      <c r="A2995" s="1" t="s">
        <v>3997</v>
      </c>
      <c r="B2995" s="3">
        <v>17.5</v>
      </c>
      <c r="C2995" s="3" t="s">
        <v>3998</v>
      </c>
      <c r="D2995" s="3" t="s">
        <v>26</v>
      </c>
      <c r="E2995" s="3" t="s">
        <v>3999</v>
      </c>
      <c r="F2995" s="3">
        <v>101.0</v>
      </c>
      <c r="G2995" s="3">
        <v>943.0</v>
      </c>
      <c r="H2995" s="2"/>
      <c r="I2995" s="2"/>
      <c r="J2995" s="2"/>
    </row>
    <row r="2996">
      <c r="A2996" s="1" t="s">
        <v>4000</v>
      </c>
      <c r="B2996" s="3">
        <v>16.68</v>
      </c>
      <c r="C2996" s="3" t="s">
        <v>4001</v>
      </c>
      <c r="D2996" s="3" t="s">
        <v>26</v>
      </c>
      <c r="E2996" s="3" t="s">
        <v>4002</v>
      </c>
      <c r="F2996" s="3">
        <v>102.0</v>
      </c>
      <c r="G2996" s="3">
        <v>943.0</v>
      </c>
      <c r="H2996" s="2"/>
      <c r="I2996" s="2"/>
      <c r="J2996" s="2"/>
    </row>
    <row r="2997">
      <c r="A2997" s="1" t="s">
        <v>4003</v>
      </c>
      <c r="B2997" s="3">
        <v>14.63</v>
      </c>
      <c r="C2997" s="3" t="s">
        <v>3266</v>
      </c>
      <c r="D2997" s="3" t="s">
        <v>26</v>
      </c>
      <c r="E2997" s="3">
        <v>315.85</v>
      </c>
      <c r="F2997" s="3">
        <v>1.17</v>
      </c>
      <c r="G2997" s="3">
        <v>102.0</v>
      </c>
      <c r="H2997" s="3">
        <v>9425.0</v>
      </c>
      <c r="I2997" s="2"/>
      <c r="J2997" s="2"/>
    </row>
    <row r="2998">
      <c r="A2998" s="1" t="s">
        <v>4004</v>
      </c>
      <c r="B2998" s="3">
        <v>14.33</v>
      </c>
      <c r="C2998" s="3" t="s">
        <v>959</v>
      </c>
      <c r="D2998" s="3" t="s">
        <v>26</v>
      </c>
      <c r="E2998" s="3">
        <v>313.1</v>
      </c>
      <c r="F2998" s="3">
        <v>1.3</v>
      </c>
      <c r="G2998" s="3">
        <v>99.0</v>
      </c>
      <c r="H2998" s="3">
        <v>9421.0</v>
      </c>
      <c r="I2998" s="2"/>
      <c r="J2998" s="2"/>
    </row>
    <row r="2999">
      <c r="A2999" s="1" t="s">
        <v>4005</v>
      </c>
      <c r="B2999" s="3">
        <v>14.94</v>
      </c>
      <c r="C2999" s="3" t="s">
        <v>4006</v>
      </c>
      <c r="D2999" s="3" t="s">
        <v>26</v>
      </c>
      <c r="E2999" s="3" t="s">
        <v>4007</v>
      </c>
      <c r="F2999" s="3">
        <v>43.0</v>
      </c>
      <c r="G2999" s="3">
        <v>9421.0</v>
      </c>
      <c r="H2999" s="2"/>
      <c r="I2999" s="2"/>
      <c r="J2999" s="2"/>
    </row>
    <row r="3000">
      <c r="A3000" s="1" t="s">
        <v>4008</v>
      </c>
      <c r="B3000" s="3">
        <v>14.33</v>
      </c>
      <c r="C3000" s="3" t="s">
        <v>959</v>
      </c>
      <c r="D3000" s="3" t="s">
        <v>26</v>
      </c>
      <c r="E3000" s="3" t="s">
        <v>4009</v>
      </c>
      <c r="F3000" s="3">
        <v>346.0</v>
      </c>
      <c r="G3000" s="3">
        <v>9423.0</v>
      </c>
      <c r="H3000" s="2"/>
      <c r="I3000" s="2"/>
      <c r="J3000" s="2"/>
    </row>
    <row r="3001">
      <c r="A3001" s="1" t="s">
        <v>4010</v>
      </c>
      <c r="B3001" s="3">
        <v>13.24</v>
      </c>
      <c r="C3001" s="3">
        <v>86.3</v>
      </c>
      <c r="D3001" s="3">
        <v>1.0</v>
      </c>
      <c r="E3001" s="3">
        <v>185.72</v>
      </c>
      <c r="F3001" s="3">
        <v>68.0</v>
      </c>
      <c r="G3001" s="3" t="s">
        <v>4011</v>
      </c>
      <c r="H3001" s="3">
        <v>346.0</v>
      </c>
      <c r="I3001" s="3">
        <v>9429.0</v>
      </c>
      <c r="J3001" s="2"/>
    </row>
    <row r="3002">
      <c r="A3002" s="1" t="s">
        <v>4012</v>
      </c>
      <c r="B3002" s="3">
        <v>15.81</v>
      </c>
      <c r="C3002" s="3">
        <v>8.65</v>
      </c>
      <c r="D3002" s="3">
        <v>3.0</v>
      </c>
      <c r="E3002" s="3">
        <v>476.13</v>
      </c>
      <c r="F3002" s="3">
        <v>126.0</v>
      </c>
      <c r="G3002" s="3" t="s">
        <v>4013</v>
      </c>
      <c r="H3002" s="3">
        <v>943.0</v>
      </c>
      <c r="I3002" s="2"/>
      <c r="J3002" s="2"/>
    </row>
    <row r="3003">
      <c r="A3003" s="1" t="s">
        <v>4014</v>
      </c>
      <c r="B3003" s="3">
        <v>19.21</v>
      </c>
      <c r="C3003" s="3">
        <v>61.3</v>
      </c>
      <c r="D3003" s="3">
        <v>517.0</v>
      </c>
      <c r="E3003" s="3">
        <v>692.45</v>
      </c>
      <c r="F3003" s="3">
        <v>139.0</v>
      </c>
      <c r="G3003" s="3" t="s">
        <v>3242</v>
      </c>
      <c r="H3003" s="3">
        <v>2.0</v>
      </c>
      <c r="I3003" s="3">
        <v>9431.0</v>
      </c>
      <c r="J3003" s="2"/>
    </row>
    <row r="3004">
      <c r="A3004" s="1" t="s">
        <v>4015</v>
      </c>
      <c r="B3004" s="3">
        <v>21.22</v>
      </c>
      <c r="C3004" s="3">
        <v>53.6</v>
      </c>
      <c r="D3004" s="3">
        <v>696.0</v>
      </c>
      <c r="E3004" s="3">
        <v>764.27</v>
      </c>
      <c r="F3004" s="3">
        <v>16.0</v>
      </c>
      <c r="G3004" s="3" t="s">
        <v>4016</v>
      </c>
      <c r="H3004" s="3">
        <v>32.0</v>
      </c>
      <c r="I3004" s="3">
        <v>9431.0</v>
      </c>
      <c r="J3004" s="2"/>
    </row>
    <row r="3005">
      <c r="A3005" s="1" t="s">
        <v>4017</v>
      </c>
      <c r="B3005" s="3">
        <v>23.0</v>
      </c>
      <c r="C3005" s="3">
        <v>46.85</v>
      </c>
      <c r="D3005" s="3">
        <v>852.0</v>
      </c>
      <c r="E3005" s="3">
        <v>848.78</v>
      </c>
      <c r="F3005" s="3">
        <v>155.0</v>
      </c>
      <c r="G3005" s="3" t="s">
        <v>4018</v>
      </c>
      <c r="H3005" s="3">
        <v>33.0</v>
      </c>
      <c r="I3005" s="3">
        <v>943.0</v>
      </c>
      <c r="J3005" s="2"/>
    </row>
    <row r="3006">
      <c r="A3006" s="1" t="s">
        <v>4019</v>
      </c>
      <c r="B3006" s="3">
        <v>24.13</v>
      </c>
      <c r="C3006" s="3">
        <v>38.15</v>
      </c>
      <c r="D3006" s="3">
        <v>884.0</v>
      </c>
      <c r="E3006" s="3">
        <v>698.79</v>
      </c>
      <c r="F3006" s="3">
        <v>257.0</v>
      </c>
      <c r="G3006" s="3" t="s">
        <v>4020</v>
      </c>
      <c r="H3006" s="3">
        <v>276.0</v>
      </c>
      <c r="I3006" s="3">
        <v>9425.0</v>
      </c>
      <c r="J3006" s="2"/>
    </row>
    <row r="3007">
      <c r="A3007" s="1" t="s">
        <v>4021</v>
      </c>
      <c r="B3007" s="3">
        <v>25.4</v>
      </c>
      <c r="C3007" s="3">
        <v>34.5</v>
      </c>
      <c r="D3007" s="3">
        <v>957.0</v>
      </c>
      <c r="E3007" s="3">
        <v>824.31</v>
      </c>
      <c r="F3007" s="3">
        <v>195.0</v>
      </c>
      <c r="G3007" s="3" t="s">
        <v>4022</v>
      </c>
      <c r="H3007" s="3">
        <v>254.0</v>
      </c>
      <c r="I3007" s="3">
        <v>942.0</v>
      </c>
      <c r="J3007" s="2"/>
    </row>
    <row r="3008">
      <c r="A3008" s="1" t="s">
        <v>4023</v>
      </c>
      <c r="B3008" s="3">
        <v>25.97</v>
      </c>
      <c r="C3008" s="3">
        <v>33.4</v>
      </c>
      <c r="D3008" s="3">
        <v>739.0</v>
      </c>
      <c r="E3008" s="3">
        <v>359.7</v>
      </c>
      <c r="F3008" s="3">
        <v>415.0</v>
      </c>
      <c r="G3008" s="3">
        <v>35.85</v>
      </c>
      <c r="H3008" s="3">
        <v>1.24</v>
      </c>
      <c r="I3008" s="3">
        <v>255.0</v>
      </c>
      <c r="J3008" s="3">
        <v>9415.0</v>
      </c>
    </row>
    <row r="3009">
      <c r="A3009" s="1" t="s">
        <v>4024</v>
      </c>
      <c r="B3009" s="3">
        <v>26.6</v>
      </c>
      <c r="C3009" s="3">
        <v>3.25</v>
      </c>
      <c r="D3009" s="3">
        <v>716.0</v>
      </c>
      <c r="E3009" s="3">
        <v>448.11</v>
      </c>
      <c r="F3009" s="3">
        <v>345.0</v>
      </c>
      <c r="G3009" s="3">
        <v>346.0</v>
      </c>
      <c r="H3009" s="3">
        <v>1.93</v>
      </c>
      <c r="I3009" s="3">
        <v>263.0</v>
      </c>
      <c r="J3009" s="3">
        <v>9411.0</v>
      </c>
    </row>
    <row r="3010">
      <c r="A3010" s="1" t="s">
        <v>4025</v>
      </c>
      <c r="B3010" s="3">
        <v>26.8</v>
      </c>
      <c r="C3010" s="3">
        <v>29.15</v>
      </c>
      <c r="D3010" s="3">
        <v>451.0</v>
      </c>
      <c r="E3010" s="3">
        <v>137.86</v>
      </c>
      <c r="F3010" s="3">
        <v>353.0</v>
      </c>
      <c r="G3010" s="3">
        <v>349.7</v>
      </c>
      <c r="H3010" s="3">
        <v>2.21</v>
      </c>
      <c r="I3010" s="3">
        <v>268.0</v>
      </c>
      <c r="J3010" s="3">
        <v>9408.0</v>
      </c>
    </row>
    <row r="3011">
      <c r="A3011" s="1" t="s">
        <v>4026</v>
      </c>
      <c r="B3011" s="3">
        <v>26.35</v>
      </c>
      <c r="C3011" s="3">
        <v>29.5</v>
      </c>
      <c r="D3011" s="3">
        <v>343.0</v>
      </c>
      <c r="E3011" s="3">
        <v>134.51</v>
      </c>
      <c r="F3011" s="3">
        <v>268.0</v>
      </c>
      <c r="G3011" s="3">
        <v>351.25</v>
      </c>
      <c r="H3011" s="3">
        <v>1.93</v>
      </c>
      <c r="I3011" s="3">
        <v>274.0</v>
      </c>
      <c r="J3011" s="3">
        <v>9404.0</v>
      </c>
    </row>
    <row r="3012">
      <c r="A3012" s="1" t="s">
        <v>4027</v>
      </c>
      <c r="B3012" s="3">
        <v>25.87</v>
      </c>
      <c r="C3012" s="3">
        <v>29.95</v>
      </c>
      <c r="D3012" s="3">
        <v>255.0</v>
      </c>
      <c r="E3012" s="3">
        <v>232.51</v>
      </c>
      <c r="F3012" s="3">
        <v>167.0</v>
      </c>
      <c r="G3012" s="3">
        <v>355.5</v>
      </c>
      <c r="H3012" s="3">
        <v>1.59</v>
      </c>
      <c r="I3012" s="3">
        <v>283.0</v>
      </c>
      <c r="J3012" s="3">
        <v>94.0</v>
      </c>
    </row>
    <row r="3013">
      <c r="A3013" s="1" t="s">
        <v>4028</v>
      </c>
      <c r="B3013" s="3">
        <v>25.0</v>
      </c>
      <c r="C3013" s="3">
        <v>33.15</v>
      </c>
      <c r="D3013" s="3">
        <v>65.0</v>
      </c>
      <c r="E3013" s="3">
        <v>21.53</v>
      </c>
      <c r="F3013" s="3">
        <v>61.0</v>
      </c>
      <c r="G3013" s="3">
        <v>346.2</v>
      </c>
      <c r="H3013" s="3">
        <v>1.59</v>
      </c>
      <c r="I3013" s="3">
        <v>287.0</v>
      </c>
      <c r="J3013" s="3">
        <v>9399.0</v>
      </c>
    </row>
    <row r="3014">
      <c r="A3014" s="1" t="s">
        <v>4029</v>
      </c>
      <c r="B3014" s="3">
        <v>23.19</v>
      </c>
      <c r="C3014" s="3" t="s">
        <v>2511</v>
      </c>
      <c r="D3014" s="3" t="s">
        <v>26</v>
      </c>
      <c r="E3014" s="3">
        <v>354.55</v>
      </c>
      <c r="F3014" s="3">
        <v>1.79</v>
      </c>
      <c r="G3014" s="3">
        <v>29.0</v>
      </c>
      <c r="H3014" s="3">
        <v>9399.0</v>
      </c>
      <c r="I3014" s="2"/>
      <c r="J3014" s="2"/>
    </row>
    <row r="3015">
      <c r="A3015" s="1" t="s">
        <v>4030</v>
      </c>
      <c r="B3015" s="3">
        <v>21.56</v>
      </c>
      <c r="C3015" s="3" t="s">
        <v>4031</v>
      </c>
      <c r="D3015" s="3" t="s">
        <v>26</v>
      </c>
      <c r="E3015" s="3">
        <v>351.45</v>
      </c>
      <c r="F3015" s="3">
        <v>1.93</v>
      </c>
      <c r="G3015" s="3">
        <v>293.0</v>
      </c>
      <c r="H3015" s="3">
        <v>9402.0</v>
      </c>
      <c r="I3015" s="2"/>
      <c r="J3015" s="2"/>
    </row>
    <row r="3016">
      <c r="A3016" s="1" t="s">
        <v>4032</v>
      </c>
      <c r="B3016" s="3">
        <v>20.32</v>
      </c>
      <c r="C3016" s="3" t="s">
        <v>4033</v>
      </c>
      <c r="D3016" s="3" t="s">
        <v>26</v>
      </c>
      <c r="E3016" s="3">
        <v>347.0</v>
      </c>
      <c r="F3016" s="3">
        <v>2.7</v>
      </c>
      <c r="G3016" s="3">
        <v>302.0</v>
      </c>
      <c r="H3016" s="3">
        <v>9409.0</v>
      </c>
      <c r="I3016" s="2"/>
      <c r="J3016" s="2"/>
    </row>
    <row r="3017">
      <c r="A3017" s="1" t="s">
        <v>4034</v>
      </c>
      <c r="B3017" s="3">
        <v>19.17</v>
      </c>
      <c r="C3017" s="3" t="s">
        <v>4035</v>
      </c>
      <c r="D3017" s="3" t="s">
        <v>26</v>
      </c>
      <c r="E3017" s="3">
        <v>34.4</v>
      </c>
      <c r="F3017" s="3">
        <v>2.7</v>
      </c>
      <c r="G3017" s="3">
        <v>313.0</v>
      </c>
      <c r="H3017" s="3">
        <v>9412.0</v>
      </c>
      <c r="I3017" s="2"/>
      <c r="J3017" s="2"/>
    </row>
    <row r="3018">
      <c r="A3018" s="1" t="s">
        <v>4036</v>
      </c>
      <c r="B3018" s="3">
        <v>17.95</v>
      </c>
      <c r="C3018" s="3" t="s">
        <v>4037</v>
      </c>
      <c r="D3018" s="3" t="s">
        <v>26</v>
      </c>
      <c r="E3018" s="3">
        <v>34.6</v>
      </c>
      <c r="F3018" s="3">
        <v>1.66</v>
      </c>
      <c r="G3018" s="3">
        <v>326.0</v>
      </c>
      <c r="H3018" s="3">
        <v>9411.0</v>
      </c>
      <c r="I3018" s="2"/>
      <c r="J3018" s="2"/>
    </row>
    <row r="3019">
      <c r="A3019" s="1" t="s">
        <v>4038</v>
      </c>
      <c r="B3019" s="3">
        <v>17.17</v>
      </c>
      <c r="C3019" s="3" t="s">
        <v>3998</v>
      </c>
      <c r="D3019" s="3" t="s">
        <v>26</v>
      </c>
      <c r="E3019" s="3">
        <v>335.2</v>
      </c>
      <c r="F3019" s="3">
        <v>1.17</v>
      </c>
      <c r="G3019" s="3">
        <v>338.0</v>
      </c>
      <c r="H3019" s="3">
        <v>9409.0</v>
      </c>
      <c r="I3019" s="2"/>
      <c r="J3019" s="2"/>
    </row>
    <row r="3020">
      <c r="A3020" s="1" t="s">
        <v>4039</v>
      </c>
      <c r="B3020" s="3">
        <v>18.23</v>
      </c>
      <c r="C3020" s="3" t="s">
        <v>3147</v>
      </c>
      <c r="D3020" s="3" t="s">
        <v>26</v>
      </c>
      <c r="E3020" s="3" t="s">
        <v>4040</v>
      </c>
      <c r="F3020" s="3">
        <v>346.0</v>
      </c>
      <c r="G3020" s="3">
        <v>9405.0</v>
      </c>
      <c r="H3020" s="2"/>
      <c r="I3020" s="2"/>
      <c r="J3020" s="2"/>
    </row>
    <row r="3021">
      <c r="A3021" s="1" t="s">
        <v>4041</v>
      </c>
      <c r="B3021" s="3">
        <v>17.71</v>
      </c>
      <c r="C3021" s="3" t="s">
        <v>1913</v>
      </c>
      <c r="D3021" s="3" t="s">
        <v>26</v>
      </c>
      <c r="E3021" s="3" t="s">
        <v>4042</v>
      </c>
      <c r="F3021" s="3">
        <v>19.0</v>
      </c>
      <c r="G3021" s="3">
        <v>9401.0</v>
      </c>
      <c r="H3021" s="2"/>
      <c r="I3021" s="2"/>
      <c r="J3021" s="2"/>
    </row>
    <row r="3022">
      <c r="A3022" s="1" t="s">
        <v>4043</v>
      </c>
      <c r="B3022" s="3">
        <v>17.7</v>
      </c>
      <c r="C3022" s="3" t="s">
        <v>1913</v>
      </c>
      <c r="D3022" s="3" t="s">
        <v>26</v>
      </c>
      <c r="E3022" s="3" t="s">
        <v>4044</v>
      </c>
      <c r="F3022" s="3">
        <v>43.0</v>
      </c>
      <c r="G3022" s="3">
        <v>9398.0</v>
      </c>
      <c r="H3022" s="2"/>
      <c r="I3022" s="2"/>
      <c r="J3022" s="2"/>
    </row>
    <row r="3023">
      <c r="A3023" s="1" t="s">
        <v>4045</v>
      </c>
      <c r="B3023" s="3">
        <v>16.36</v>
      </c>
      <c r="C3023" s="3" t="s">
        <v>4046</v>
      </c>
      <c r="D3023" s="3" t="s">
        <v>26</v>
      </c>
      <c r="E3023" s="3" t="s">
        <v>4047</v>
      </c>
      <c r="F3023" s="3">
        <v>23.0</v>
      </c>
      <c r="G3023" s="3">
        <v>9397.0</v>
      </c>
      <c r="H3023" s="2"/>
      <c r="I3023" s="2"/>
      <c r="J3023" s="2"/>
    </row>
    <row r="3024">
      <c r="A3024" s="1" t="s">
        <v>4048</v>
      </c>
      <c r="B3024" s="3">
        <v>15.72</v>
      </c>
      <c r="C3024" s="3" t="s">
        <v>3602</v>
      </c>
      <c r="D3024" s="3" t="s">
        <v>26</v>
      </c>
      <c r="E3024" s="3" t="s">
        <v>4049</v>
      </c>
      <c r="F3024" s="3">
        <v>11.0</v>
      </c>
      <c r="G3024" s="3">
        <v>9399.0</v>
      </c>
      <c r="H3024" s="2"/>
      <c r="I3024" s="2"/>
      <c r="J3024" s="2"/>
    </row>
    <row r="3025">
      <c r="A3025" s="1" t="s">
        <v>4050</v>
      </c>
      <c r="B3025" s="3">
        <v>15.28</v>
      </c>
      <c r="C3025" s="3">
        <v>69.9</v>
      </c>
      <c r="D3025" s="3">
        <v>106.0</v>
      </c>
      <c r="E3025" s="3">
        <v>21.85</v>
      </c>
      <c r="F3025" s="3">
        <v>69.0</v>
      </c>
      <c r="G3025" s="3" t="s">
        <v>4051</v>
      </c>
      <c r="H3025" s="3">
        <v>5.0</v>
      </c>
      <c r="I3025" s="3">
        <v>9401.0</v>
      </c>
      <c r="J3025" s="2"/>
    </row>
    <row r="3026">
      <c r="A3026" s="1" t="s">
        <v>4052</v>
      </c>
      <c r="B3026" s="3">
        <v>16.58</v>
      </c>
      <c r="C3026" s="3">
        <v>72.7</v>
      </c>
      <c r="D3026" s="3">
        <v>223.0</v>
      </c>
      <c r="E3026" s="3">
        <v>152.4</v>
      </c>
      <c r="F3026" s="3">
        <v>167.0</v>
      </c>
      <c r="G3026" s="3" t="s">
        <v>4053</v>
      </c>
      <c r="H3026" s="3">
        <v>9403.0</v>
      </c>
      <c r="I3026" s="2"/>
      <c r="J3026" s="2"/>
    </row>
    <row r="3027">
      <c r="A3027" s="1" t="s">
        <v>4054</v>
      </c>
      <c r="B3027" s="3">
        <v>19.95</v>
      </c>
      <c r="C3027" s="3">
        <v>57.2</v>
      </c>
      <c r="D3027" s="3">
        <v>379.0</v>
      </c>
      <c r="E3027" s="3">
        <v>218.78</v>
      </c>
      <c r="F3027" s="3">
        <v>259.0</v>
      </c>
      <c r="G3027" s="3" t="s">
        <v>4055</v>
      </c>
      <c r="H3027" s="3">
        <v>39.0</v>
      </c>
      <c r="I3027" s="3">
        <v>9402.0</v>
      </c>
      <c r="J3027" s="2"/>
    </row>
    <row r="3028">
      <c r="A3028" s="1" t="s">
        <v>4056</v>
      </c>
      <c r="B3028" s="3">
        <v>22.29</v>
      </c>
      <c r="C3028" s="3">
        <v>46.75</v>
      </c>
      <c r="D3028" s="3">
        <v>666.0</v>
      </c>
      <c r="E3028" s="3">
        <v>652.3</v>
      </c>
      <c r="F3028" s="3">
        <v>207.0</v>
      </c>
      <c r="G3028" s="3" t="s">
        <v>4057</v>
      </c>
      <c r="H3028" s="3">
        <v>74.0</v>
      </c>
      <c r="I3028" s="3">
        <v>9402.0</v>
      </c>
      <c r="J3028" s="2"/>
    </row>
    <row r="3029">
      <c r="A3029" s="1" t="s">
        <v>4058</v>
      </c>
      <c r="B3029" s="3">
        <v>24.25</v>
      </c>
      <c r="C3029" s="3">
        <v>41.0</v>
      </c>
      <c r="D3029" s="3">
        <v>814.0</v>
      </c>
      <c r="E3029" s="3">
        <v>73.0</v>
      </c>
      <c r="F3029" s="3">
        <v>213.0</v>
      </c>
      <c r="G3029" s="3" t="s">
        <v>4059</v>
      </c>
      <c r="H3029" s="3">
        <v>99.0</v>
      </c>
      <c r="I3029" s="3">
        <v>9402.0</v>
      </c>
      <c r="J3029" s="2"/>
    </row>
    <row r="3030">
      <c r="A3030" s="1" t="s">
        <v>4060</v>
      </c>
      <c r="B3030" s="3">
        <v>25.43</v>
      </c>
      <c r="C3030" s="3">
        <v>35.8</v>
      </c>
      <c r="D3030" s="3">
        <v>949.0</v>
      </c>
      <c r="E3030" s="3">
        <v>883.0</v>
      </c>
      <c r="F3030" s="3">
        <v>155.0</v>
      </c>
      <c r="G3030" s="3" t="s">
        <v>4061</v>
      </c>
      <c r="H3030" s="3">
        <v>158.0</v>
      </c>
      <c r="I3030" s="3">
        <v>9396.0</v>
      </c>
      <c r="J3030" s="2"/>
    </row>
    <row r="3031">
      <c r="A3031" s="1" t="s">
        <v>4062</v>
      </c>
      <c r="B3031" s="3">
        <v>26.24</v>
      </c>
      <c r="C3031" s="3">
        <v>32.35</v>
      </c>
      <c r="D3031" s="3">
        <v>814.0</v>
      </c>
      <c r="E3031" s="3">
        <v>464.24</v>
      </c>
      <c r="F3031" s="3">
        <v>384.0</v>
      </c>
      <c r="G3031" s="3" t="s">
        <v>4063</v>
      </c>
      <c r="H3031" s="3">
        <v>168.0</v>
      </c>
      <c r="I3031" s="3">
        <v>9389.0</v>
      </c>
      <c r="J3031" s="2"/>
    </row>
    <row r="3032">
      <c r="A3032" s="1" t="s">
        <v>4064</v>
      </c>
      <c r="B3032" s="3">
        <v>26.87</v>
      </c>
      <c r="C3032" s="3">
        <v>3.25</v>
      </c>
      <c r="D3032" s="3">
        <v>616.0</v>
      </c>
      <c r="E3032" s="3">
        <v>172.84</v>
      </c>
      <c r="F3032" s="3">
        <v>46.0</v>
      </c>
      <c r="G3032" s="3" t="s">
        <v>4065</v>
      </c>
      <c r="H3032" s="3">
        <v>171.0</v>
      </c>
      <c r="I3032" s="3">
        <v>9381.0</v>
      </c>
      <c r="J3032" s="2"/>
    </row>
    <row r="3033">
      <c r="A3033" s="1" t="s">
        <v>4066</v>
      </c>
      <c r="B3033" s="3">
        <v>27.9</v>
      </c>
      <c r="C3033" s="3">
        <v>28.25</v>
      </c>
      <c r="D3033" s="3">
        <v>535.0</v>
      </c>
      <c r="E3033" s="3">
        <v>139.8</v>
      </c>
      <c r="F3033" s="3">
        <v>419.0</v>
      </c>
      <c r="G3033" s="3" t="s">
        <v>4067</v>
      </c>
      <c r="H3033" s="3">
        <v>19.0</v>
      </c>
      <c r="I3033" s="3">
        <v>9376.0</v>
      </c>
      <c r="J3033" s="2"/>
    </row>
    <row r="3034">
      <c r="A3034" s="1" t="s">
        <v>4068</v>
      </c>
      <c r="B3034" s="3">
        <v>27.44</v>
      </c>
      <c r="C3034" s="3">
        <v>27.25</v>
      </c>
      <c r="D3034" s="3">
        <v>694.0</v>
      </c>
      <c r="E3034" s="3">
        <v>719.65</v>
      </c>
      <c r="F3034" s="3">
        <v>181.0</v>
      </c>
      <c r="G3034" s="3" t="s">
        <v>4069</v>
      </c>
      <c r="H3034" s="3">
        <v>201.0</v>
      </c>
      <c r="I3034" s="3">
        <v>9368.0</v>
      </c>
      <c r="J3034" s="2"/>
    </row>
    <row r="3035">
      <c r="A3035" s="1" t="s">
        <v>4070</v>
      </c>
      <c r="B3035" s="3">
        <v>27.31</v>
      </c>
      <c r="C3035" s="3">
        <v>27.25</v>
      </c>
      <c r="D3035" s="3">
        <v>506.0</v>
      </c>
      <c r="E3035" s="3">
        <v>594.92</v>
      </c>
      <c r="F3035" s="3">
        <v>173.0</v>
      </c>
      <c r="G3035" s="3" t="s">
        <v>4071</v>
      </c>
      <c r="H3035" s="3">
        <v>219.0</v>
      </c>
      <c r="I3035" s="3">
        <v>9363.0</v>
      </c>
      <c r="J3035" s="2"/>
    </row>
    <row r="3036">
      <c r="A3036" s="1" t="s">
        <v>4072</v>
      </c>
      <c r="B3036" s="3">
        <v>27.3</v>
      </c>
      <c r="C3036" s="3">
        <v>27.1</v>
      </c>
      <c r="D3036" s="3">
        <v>145.0</v>
      </c>
      <c r="E3036" s="3">
        <v>13.13</v>
      </c>
      <c r="F3036" s="3">
        <v>14.0</v>
      </c>
      <c r="G3036" s="3" t="s">
        <v>4073</v>
      </c>
      <c r="H3036" s="3">
        <v>237.0</v>
      </c>
      <c r="I3036" s="3">
        <v>936.0</v>
      </c>
      <c r="J3036" s="2"/>
    </row>
    <row r="3037">
      <c r="A3037" s="1" t="s">
        <v>4074</v>
      </c>
      <c r="B3037" s="3">
        <v>26.19</v>
      </c>
      <c r="C3037" s="3">
        <v>34.8</v>
      </c>
      <c r="D3037" s="3">
        <v>105.0</v>
      </c>
      <c r="E3037" s="3">
        <v>159.18</v>
      </c>
      <c r="F3037" s="3">
        <v>75.0</v>
      </c>
      <c r="G3037" s="3" t="s">
        <v>4075</v>
      </c>
      <c r="H3037" s="3">
        <v>282.0</v>
      </c>
      <c r="I3037" s="3">
        <v>9356.0</v>
      </c>
      <c r="J3037" s="2"/>
    </row>
    <row r="3038">
      <c r="A3038" s="1" t="s">
        <v>4076</v>
      </c>
      <c r="B3038" s="3">
        <v>24.29</v>
      </c>
      <c r="C3038" s="3" t="s">
        <v>4077</v>
      </c>
      <c r="D3038" s="3" t="s">
        <v>26</v>
      </c>
      <c r="E3038" s="3">
        <v>365.55</v>
      </c>
      <c r="F3038" s="3">
        <v>1.31</v>
      </c>
      <c r="G3038" s="3">
        <v>31.0</v>
      </c>
      <c r="H3038" s="3">
        <v>9358.0</v>
      </c>
      <c r="I3038" s="2"/>
      <c r="J3038" s="2"/>
    </row>
    <row r="3039">
      <c r="A3039" s="1" t="s">
        <v>4078</v>
      </c>
      <c r="B3039" s="3">
        <v>22.15</v>
      </c>
      <c r="C3039" s="3" t="s">
        <v>4079</v>
      </c>
      <c r="D3039" s="3" t="s">
        <v>26</v>
      </c>
      <c r="E3039" s="3">
        <v>358.6</v>
      </c>
      <c r="F3039" s="3">
        <v>1.31</v>
      </c>
      <c r="G3039" s="3">
        <v>312.0</v>
      </c>
      <c r="H3039" s="3">
        <v>936.0</v>
      </c>
      <c r="I3039" s="2"/>
      <c r="J3039" s="2"/>
    </row>
    <row r="3040">
      <c r="A3040" s="1" t="s">
        <v>4080</v>
      </c>
      <c r="B3040" s="3">
        <v>20.53</v>
      </c>
      <c r="C3040" s="3" t="s">
        <v>4081</v>
      </c>
      <c r="D3040" s="3" t="s">
        <v>26</v>
      </c>
      <c r="E3040" s="3">
        <v>341.2</v>
      </c>
      <c r="F3040" s="3">
        <v>1.59</v>
      </c>
      <c r="G3040" s="3">
        <v>322.0</v>
      </c>
      <c r="H3040" s="3">
        <v>9363.0</v>
      </c>
      <c r="I3040" s="2"/>
      <c r="J3040" s="2"/>
    </row>
    <row r="3041">
      <c r="A3041" s="1" t="s">
        <v>4082</v>
      </c>
      <c r="B3041" s="3">
        <v>19.8</v>
      </c>
      <c r="C3041" s="3" t="s">
        <v>1694</v>
      </c>
      <c r="D3041" s="3" t="s">
        <v>26</v>
      </c>
      <c r="E3041" s="3">
        <v>344.3</v>
      </c>
      <c r="F3041" s="3">
        <v>1.45</v>
      </c>
      <c r="G3041" s="3">
        <v>351.0</v>
      </c>
      <c r="H3041" s="3">
        <v>9367.0</v>
      </c>
      <c r="I3041" s="2"/>
      <c r="J3041" s="2"/>
    </row>
    <row r="3042">
      <c r="A3042" s="1" t="s">
        <v>4083</v>
      </c>
      <c r="B3042" s="3">
        <v>17.66</v>
      </c>
      <c r="C3042" s="3" t="s">
        <v>1913</v>
      </c>
      <c r="D3042" s="3" t="s">
        <v>26</v>
      </c>
      <c r="E3042" s="3">
        <v>333.5</v>
      </c>
      <c r="F3042" s="3">
        <v>1.52</v>
      </c>
      <c r="G3042" s="3">
        <v>34.0</v>
      </c>
      <c r="H3042" s="3">
        <v>9365.0</v>
      </c>
      <c r="I3042" s="2"/>
      <c r="J3042" s="2"/>
    </row>
    <row r="3043">
      <c r="A3043" s="1" t="s">
        <v>4084</v>
      </c>
      <c r="B3043" s="3">
        <v>16.26</v>
      </c>
      <c r="C3043" s="3" t="s">
        <v>4085</v>
      </c>
      <c r="D3043" s="3" t="s">
        <v>26</v>
      </c>
      <c r="E3043" s="3">
        <v>318.95</v>
      </c>
      <c r="F3043" s="3">
        <v>1.72</v>
      </c>
      <c r="G3043" s="3">
        <v>71.0</v>
      </c>
      <c r="H3043" s="3">
        <v>9363.0</v>
      </c>
      <c r="I3043" s="2"/>
      <c r="J3043" s="2"/>
    </row>
    <row r="3044">
      <c r="A3044" s="1" t="s">
        <v>4086</v>
      </c>
      <c r="B3044" s="3">
        <v>15.55</v>
      </c>
      <c r="C3044" s="3" t="s">
        <v>4087</v>
      </c>
      <c r="D3044" s="3" t="s">
        <v>26</v>
      </c>
      <c r="E3044" s="3">
        <v>315.55</v>
      </c>
      <c r="F3044" s="3">
        <v>2.7</v>
      </c>
      <c r="G3044" s="3">
        <v>96.0</v>
      </c>
      <c r="H3044" s="3">
        <v>9359.0</v>
      </c>
      <c r="I3044" s="2"/>
      <c r="J3044" s="2"/>
    </row>
    <row r="3045">
      <c r="A3045" s="1" t="s">
        <v>4088</v>
      </c>
      <c r="B3045" s="3">
        <v>15.11</v>
      </c>
      <c r="C3045" s="3" t="s">
        <v>4089</v>
      </c>
      <c r="D3045" s="3" t="s">
        <v>26</v>
      </c>
      <c r="E3045" s="3">
        <v>315.5</v>
      </c>
      <c r="F3045" s="3">
        <v>2.28</v>
      </c>
      <c r="G3045" s="3">
        <v>104.0</v>
      </c>
      <c r="H3045" s="3">
        <v>9356.0</v>
      </c>
      <c r="I3045" s="2"/>
      <c r="J3045" s="2"/>
    </row>
    <row r="3046">
      <c r="A3046" s="1" t="s">
        <v>4090</v>
      </c>
      <c r="B3046" s="3">
        <v>15.3</v>
      </c>
      <c r="C3046" s="3" t="s">
        <v>2515</v>
      </c>
      <c r="D3046" s="3" t="s">
        <v>26</v>
      </c>
      <c r="E3046" s="3">
        <v>317.55</v>
      </c>
      <c r="F3046" s="3">
        <v>2.34</v>
      </c>
      <c r="G3046" s="3">
        <v>106.0</v>
      </c>
      <c r="H3046" s="3">
        <v>9356.0</v>
      </c>
      <c r="I3046" s="2"/>
      <c r="J3046" s="2"/>
    </row>
    <row r="3047">
      <c r="A3047" s="1" t="s">
        <v>4091</v>
      </c>
      <c r="B3047" s="3">
        <v>14.87</v>
      </c>
      <c r="C3047" s="3" t="s">
        <v>1681</v>
      </c>
      <c r="D3047" s="3" t="s">
        <v>26</v>
      </c>
      <c r="E3047" s="3">
        <v>317.2</v>
      </c>
      <c r="F3047" s="3">
        <v>2.34</v>
      </c>
      <c r="G3047" s="3">
        <v>105.0</v>
      </c>
      <c r="H3047" s="3">
        <v>9355.0</v>
      </c>
      <c r="I3047" s="2"/>
      <c r="J3047" s="2"/>
    </row>
    <row r="3048">
      <c r="A3048" s="1" t="s">
        <v>4092</v>
      </c>
      <c r="B3048" s="3">
        <v>14.87</v>
      </c>
      <c r="C3048" s="3" t="s">
        <v>2286</v>
      </c>
      <c r="D3048" s="3" t="s">
        <v>26</v>
      </c>
      <c r="E3048" s="3">
        <v>323.55</v>
      </c>
      <c r="F3048" s="3">
        <v>2.34</v>
      </c>
      <c r="G3048" s="3">
        <v>105.0</v>
      </c>
      <c r="H3048" s="3">
        <v>9356.0</v>
      </c>
      <c r="I3048" s="2"/>
      <c r="J3048" s="2"/>
    </row>
    <row r="3049">
      <c r="A3049" s="1" t="s">
        <v>4093</v>
      </c>
      <c r="B3049" s="3">
        <v>15.6</v>
      </c>
      <c r="C3049" s="3">
        <v>43.4</v>
      </c>
      <c r="D3049" s="3">
        <v>91.0</v>
      </c>
      <c r="E3049" s="3">
        <v>112.0</v>
      </c>
      <c r="F3049" s="3">
        <v>71.0</v>
      </c>
      <c r="G3049" s="3">
        <v>324.15</v>
      </c>
      <c r="H3049" s="3">
        <v>2.21</v>
      </c>
      <c r="I3049" s="3">
        <v>102.0</v>
      </c>
      <c r="J3049" s="3">
        <v>9358.0</v>
      </c>
    </row>
    <row r="3050">
      <c r="A3050" s="1" t="s">
        <v>4094</v>
      </c>
      <c r="B3050" s="3">
        <v>16.3</v>
      </c>
      <c r="C3050" s="3">
        <v>43.65</v>
      </c>
      <c r="D3050" s="3">
        <v>181.0</v>
      </c>
      <c r="E3050" s="3">
        <v>59.28</v>
      </c>
      <c r="F3050" s="3">
        <v>159.0</v>
      </c>
      <c r="G3050" s="3">
        <v>334.2</v>
      </c>
      <c r="H3050" s="3">
        <v>2.7</v>
      </c>
      <c r="I3050" s="3">
        <v>97.0</v>
      </c>
      <c r="J3050" s="3">
        <v>9364.0</v>
      </c>
    </row>
    <row r="3051">
      <c r="A3051" s="1" t="s">
        <v>4095</v>
      </c>
      <c r="B3051" s="3">
        <v>18.5</v>
      </c>
      <c r="C3051" s="3">
        <v>36.7</v>
      </c>
      <c r="D3051" s="3">
        <v>332.0</v>
      </c>
      <c r="E3051" s="3">
        <v>125.22</v>
      </c>
      <c r="F3051" s="3">
        <v>263.0</v>
      </c>
      <c r="G3051" s="3">
        <v>336.55</v>
      </c>
      <c r="H3051" s="3">
        <v>2.48</v>
      </c>
      <c r="I3051" s="3">
        <v>103.0</v>
      </c>
      <c r="J3051" s="3">
        <v>9362.0</v>
      </c>
    </row>
    <row r="3052">
      <c r="A3052" s="1" t="s">
        <v>4096</v>
      </c>
      <c r="B3052" s="3">
        <v>20.82</v>
      </c>
      <c r="C3052" s="3">
        <v>32.1</v>
      </c>
      <c r="D3052" s="3">
        <v>595.0</v>
      </c>
      <c r="E3052" s="3">
        <v>432.6</v>
      </c>
      <c r="F3052" s="3">
        <v>29.0</v>
      </c>
      <c r="G3052" s="3">
        <v>34.0</v>
      </c>
      <c r="H3052" s="3">
        <v>2.55</v>
      </c>
      <c r="I3052" s="3">
        <v>11.0</v>
      </c>
      <c r="J3052" s="3">
        <v>9364.0</v>
      </c>
    </row>
    <row r="3053">
      <c r="A3053" s="1" t="s">
        <v>4097</v>
      </c>
      <c r="B3053" s="3">
        <v>23.13</v>
      </c>
      <c r="C3053" s="3">
        <v>28.25</v>
      </c>
      <c r="D3053" s="3">
        <v>789.0</v>
      </c>
      <c r="E3053" s="3">
        <v>648.22</v>
      </c>
      <c r="F3053" s="3">
        <v>254.0</v>
      </c>
      <c r="G3053" s="3">
        <v>329.75</v>
      </c>
      <c r="H3053" s="3">
        <v>2.69</v>
      </c>
      <c r="I3053" s="3">
        <v>118.0</v>
      </c>
      <c r="J3053" s="3">
        <v>9361.0</v>
      </c>
    </row>
    <row r="3054">
      <c r="A3054" s="1" t="s">
        <v>4098</v>
      </c>
      <c r="B3054" s="3">
        <v>24.78</v>
      </c>
      <c r="C3054" s="3">
        <v>25.6</v>
      </c>
      <c r="D3054" s="3">
        <v>919.0</v>
      </c>
      <c r="E3054" s="3">
        <v>796.81</v>
      </c>
      <c r="F3054" s="3">
        <v>201.0</v>
      </c>
      <c r="G3054" s="3">
        <v>327.25</v>
      </c>
      <c r="H3054" s="3">
        <v>3.1</v>
      </c>
      <c r="I3054" s="3">
        <v>119.0</v>
      </c>
      <c r="J3054" s="3">
        <v>9357.0</v>
      </c>
    </row>
    <row r="3055">
      <c r="A3055" s="1" t="s">
        <v>4099</v>
      </c>
      <c r="B3055" s="3">
        <v>26.2</v>
      </c>
      <c r="C3055" s="3">
        <v>24.9</v>
      </c>
      <c r="D3055" s="3">
        <v>799.0</v>
      </c>
      <c r="E3055" s="3">
        <v>431.2</v>
      </c>
      <c r="F3055" s="3">
        <v>399.0</v>
      </c>
      <c r="G3055" s="3">
        <v>327.65</v>
      </c>
      <c r="H3055" s="3">
        <v>3.17</v>
      </c>
      <c r="I3055" s="3">
        <v>119.0</v>
      </c>
      <c r="J3055" s="3">
        <v>9348.0</v>
      </c>
    </row>
    <row r="3056">
      <c r="A3056" s="1" t="s">
        <v>4100</v>
      </c>
      <c r="B3056" s="3">
        <v>26.94</v>
      </c>
      <c r="C3056" s="3">
        <v>24.25</v>
      </c>
      <c r="D3056" s="3">
        <v>944.0</v>
      </c>
      <c r="E3056" s="3">
        <v>859.19</v>
      </c>
      <c r="F3056" s="3">
        <v>167.0</v>
      </c>
      <c r="G3056" s="3">
        <v>34.2</v>
      </c>
      <c r="H3056" s="3">
        <v>3.3</v>
      </c>
      <c r="I3056" s="3">
        <v>122.0</v>
      </c>
      <c r="J3056" s="3">
        <v>9338.0</v>
      </c>
    </row>
    <row r="3057">
      <c r="A3057" s="1" t="s">
        <v>4101</v>
      </c>
      <c r="B3057" s="3">
        <v>27.55</v>
      </c>
      <c r="C3057" s="3">
        <v>23.6</v>
      </c>
      <c r="D3057" s="3">
        <v>841.0</v>
      </c>
      <c r="E3057" s="3">
        <v>79.4</v>
      </c>
      <c r="F3057" s="3">
        <v>184.0</v>
      </c>
      <c r="G3057" s="3">
        <v>341.0</v>
      </c>
      <c r="H3057" s="3">
        <v>2.97</v>
      </c>
      <c r="I3057" s="3">
        <v>126.0</v>
      </c>
      <c r="J3057" s="3">
        <v>9333.0</v>
      </c>
    </row>
    <row r="3058">
      <c r="A3058" s="1" t="s">
        <v>4102</v>
      </c>
      <c r="B3058" s="3">
        <v>27.77</v>
      </c>
      <c r="C3058" s="3">
        <v>23.6</v>
      </c>
      <c r="D3058" s="3">
        <v>606.0</v>
      </c>
      <c r="E3058" s="3">
        <v>443.48</v>
      </c>
      <c r="F3058" s="3">
        <v>289.0</v>
      </c>
      <c r="G3058" s="3">
        <v>348.15</v>
      </c>
      <c r="H3058" s="3">
        <v>2.97</v>
      </c>
      <c r="I3058" s="3">
        <v>132.0</v>
      </c>
      <c r="J3058" s="3">
        <v>9323.0</v>
      </c>
    </row>
    <row r="3059">
      <c r="A3059" s="1" t="s">
        <v>4103</v>
      </c>
      <c r="B3059" s="3">
        <v>27.9</v>
      </c>
      <c r="C3059" s="3">
        <v>24.4</v>
      </c>
      <c r="D3059" s="3">
        <v>368.0</v>
      </c>
      <c r="E3059" s="3">
        <v>176.2</v>
      </c>
      <c r="F3059" s="3">
        <v>269.0</v>
      </c>
      <c r="G3059" s="3">
        <v>359.75</v>
      </c>
      <c r="H3059" s="3">
        <v>3.17</v>
      </c>
      <c r="I3059" s="3">
        <v>134.0</v>
      </c>
      <c r="J3059" s="3">
        <v>9321.0</v>
      </c>
    </row>
    <row r="3060">
      <c r="A3060" s="1" t="s">
        <v>4104</v>
      </c>
      <c r="B3060" s="3">
        <v>24.81</v>
      </c>
      <c r="C3060" s="3">
        <v>29.7</v>
      </c>
      <c r="D3060" s="3">
        <v>323.0</v>
      </c>
      <c r="E3060" s="3">
        <v>527.7</v>
      </c>
      <c r="F3060" s="3">
        <v>121.0</v>
      </c>
      <c r="G3060" s="3">
        <v>378.15</v>
      </c>
      <c r="H3060" s="3">
        <v>3.93</v>
      </c>
      <c r="I3060" s="3">
        <v>144.0</v>
      </c>
      <c r="J3060" s="3">
        <v>9325.0</v>
      </c>
    </row>
    <row r="3061">
      <c r="A3061" s="1" t="s">
        <v>4105</v>
      </c>
      <c r="B3061" s="3">
        <v>23.6</v>
      </c>
      <c r="C3061" s="3">
        <v>34.1</v>
      </c>
      <c r="D3061" s="3">
        <v>117.0</v>
      </c>
      <c r="E3061" s="3">
        <v>225.0</v>
      </c>
      <c r="F3061" s="3">
        <v>74.0</v>
      </c>
      <c r="G3061" s="3">
        <v>385.9</v>
      </c>
      <c r="H3061" s="3">
        <v>2.48</v>
      </c>
      <c r="I3061" s="3">
        <v>153.0</v>
      </c>
      <c r="J3061" s="3">
        <v>9331.0</v>
      </c>
    </row>
    <row r="3062">
      <c r="A3062" s="1" t="s">
        <v>4106</v>
      </c>
      <c r="B3062" s="3">
        <v>22.51</v>
      </c>
      <c r="C3062" s="3" t="s">
        <v>3566</v>
      </c>
      <c r="D3062" s="3" t="s">
        <v>26</v>
      </c>
      <c r="E3062" s="3" t="s">
        <v>4107</v>
      </c>
      <c r="F3062" s="3">
        <v>313.0</v>
      </c>
      <c r="G3062" s="3">
        <v>9334.0</v>
      </c>
      <c r="H3062" s="2"/>
      <c r="I3062" s="2"/>
      <c r="J3062" s="2"/>
    </row>
    <row r="3063">
      <c r="A3063" s="1" t="s">
        <v>4108</v>
      </c>
      <c r="B3063" s="3">
        <v>21.85</v>
      </c>
      <c r="C3063" s="3" t="s">
        <v>4109</v>
      </c>
      <c r="D3063" s="3" t="s">
        <v>26</v>
      </c>
      <c r="E3063" s="3" t="s">
        <v>4110</v>
      </c>
      <c r="F3063" s="3">
        <v>64.0</v>
      </c>
      <c r="G3063" s="3">
        <v>9336.0</v>
      </c>
      <c r="H3063" s="2"/>
      <c r="I3063" s="2"/>
      <c r="J3063" s="2"/>
    </row>
    <row r="3064">
      <c r="A3064" s="1" t="s">
        <v>4111</v>
      </c>
      <c r="B3064" s="3">
        <v>18.93</v>
      </c>
      <c r="C3064" s="3" t="s">
        <v>4112</v>
      </c>
      <c r="D3064" s="3" t="s">
        <v>26</v>
      </c>
      <c r="E3064" s="3">
        <v>331.9</v>
      </c>
      <c r="F3064" s="3">
        <v>2.0</v>
      </c>
      <c r="G3064" s="3">
        <v>119.0</v>
      </c>
      <c r="H3064" s="3">
        <v>9343.0</v>
      </c>
      <c r="I3064" s="2"/>
      <c r="J3064" s="2"/>
    </row>
    <row r="3065">
      <c r="A3065" s="1" t="s">
        <v>4113</v>
      </c>
      <c r="B3065" s="3">
        <v>18.36</v>
      </c>
      <c r="C3065" s="3" t="s">
        <v>4114</v>
      </c>
      <c r="D3065" s="3" t="s">
        <v>26</v>
      </c>
      <c r="E3065" s="3">
        <v>345.45</v>
      </c>
      <c r="F3065" s="3">
        <v>2.34</v>
      </c>
      <c r="G3065" s="3">
        <v>123.0</v>
      </c>
      <c r="H3065" s="3">
        <v>9347.0</v>
      </c>
      <c r="I3065" s="2"/>
      <c r="J3065" s="2"/>
    </row>
    <row r="3066">
      <c r="A3066" s="1" t="s">
        <v>4115</v>
      </c>
      <c r="B3066" s="3">
        <v>18.1</v>
      </c>
      <c r="C3066" s="3" t="s">
        <v>3676</v>
      </c>
      <c r="D3066" s="3" t="s">
        <v>26</v>
      </c>
      <c r="E3066" s="3">
        <v>344.85</v>
      </c>
      <c r="F3066" s="3">
        <v>2.62</v>
      </c>
      <c r="G3066" s="3">
        <v>117.0</v>
      </c>
      <c r="H3066" s="3">
        <v>9347.0</v>
      </c>
      <c r="I3066" s="2"/>
      <c r="J3066" s="2"/>
    </row>
    <row r="3067">
      <c r="A3067" s="1" t="s">
        <v>4116</v>
      </c>
      <c r="B3067" s="3">
        <v>17.59</v>
      </c>
      <c r="C3067" s="3" t="s">
        <v>4117</v>
      </c>
      <c r="D3067" s="3" t="s">
        <v>26</v>
      </c>
      <c r="E3067" s="3">
        <v>342.75</v>
      </c>
      <c r="F3067" s="3">
        <v>2.97</v>
      </c>
      <c r="G3067" s="3">
        <v>112.0</v>
      </c>
      <c r="H3067" s="3">
        <v>9347.0</v>
      </c>
      <c r="I3067" s="2"/>
      <c r="J3067" s="2"/>
    </row>
    <row r="3068">
      <c r="A3068" s="1" t="s">
        <v>4118</v>
      </c>
      <c r="B3068" s="3">
        <v>16.97</v>
      </c>
      <c r="C3068" s="3" t="s">
        <v>4119</v>
      </c>
      <c r="D3068" s="3" t="s">
        <v>26</v>
      </c>
      <c r="E3068" s="3">
        <v>327.95</v>
      </c>
      <c r="F3068" s="3">
        <v>3.3</v>
      </c>
      <c r="G3068" s="3">
        <v>115.0</v>
      </c>
      <c r="H3068" s="3">
        <v>9343.0</v>
      </c>
      <c r="I3068" s="2"/>
      <c r="J3068" s="2"/>
    </row>
    <row r="3069">
      <c r="A3069" s="1" t="s">
        <v>4120</v>
      </c>
      <c r="B3069" s="3">
        <v>16.19</v>
      </c>
      <c r="C3069" s="3" t="s">
        <v>4121</v>
      </c>
      <c r="D3069" s="3" t="s">
        <v>26</v>
      </c>
      <c r="E3069" s="3">
        <v>311.0</v>
      </c>
      <c r="F3069" s="3">
        <v>2.76</v>
      </c>
      <c r="G3069" s="3">
        <v>113.0</v>
      </c>
      <c r="H3069" s="3">
        <v>934.0</v>
      </c>
      <c r="I3069" s="2"/>
      <c r="J3069" s="2"/>
    </row>
    <row r="3070">
      <c r="A3070" s="1" t="s">
        <v>4122</v>
      </c>
      <c r="B3070" s="3">
        <v>15.57</v>
      </c>
      <c r="C3070" s="3" t="s">
        <v>2183</v>
      </c>
      <c r="D3070" s="3" t="s">
        <v>26</v>
      </c>
      <c r="E3070" s="3">
        <v>315.25</v>
      </c>
      <c r="F3070" s="3">
        <v>2.41</v>
      </c>
      <c r="G3070" s="3">
        <v>106.0</v>
      </c>
      <c r="H3070" s="3">
        <v>9336.0</v>
      </c>
      <c r="I3070" s="2"/>
      <c r="J3070" s="2"/>
    </row>
    <row r="3071">
      <c r="A3071" s="1" t="s">
        <v>4123</v>
      </c>
      <c r="B3071" s="3">
        <v>15.2</v>
      </c>
      <c r="C3071" s="3" t="s">
        <v>4124</v>
      </c>
      <c r="D3071" s="3" t="s">
        <v>26</v>
      </c>
      <c r="E3071" s="3">
        <v>32.85</v>
      </c>
      <c r="F3071" s="3">
        <v>2.14</v>
      </c>
      <c r="G3071" s="3">
        <v>1.0</v>
      </c>
      <c r="H3071" s="3">
        <v>9334.0</v>
      </c>
      <c r="I3071" s="2"/>
      <c r="J3071" s="2"/>
    </row>
    <row r="3072">
      <c r="A3072" s="1" t="s">
        <v>4125</v>
      </c>
      <c r="B3072" s="3">
        <v>14.3</v>
      </c>
      <c r="C3072" s="3" t="s">
        <v>1523</v>
      </c>
      <c r="D3072" s="3" t="s">
        <v>26</v>
      </c>
      <c r="E3072" s="3">
        <v>325.5</v>
      </c>
      <c r="F3072" s="3">
        <v>1.72</v>
      </c>
      <c r="G3072" s="3">
        <v>99.0</v>
      </c>
      <c r="H3072" s="3">
        <v>934.0</v>
      </c>
      <c r="I3072" s="2"/>
      <c r="J3072" s="2"/>
    </row>
    <row r="3073">
      <c r="A3073" s="1" t="s">
        <v>4126</v>
      </c>
      <c r="B3073" s="3">
        <v>13.76</v>
      </c>
      <c r="C3073" s="3">
        <v>69.65</v>
      </c>
      <c r="D3073" s="3">
        <v>92.0</v>
      </c>
      <c r="E3073" s="3">
        <v>104.64</v>
      </c>
      <c r="F3073" s="3">
        <v>73.0</v>
      </c>
      <c r="G3073" s="3">
        <v>327.5</v>
      </c>
      <c r="H3073" s="3">
        <v>1.45</v>
      </c>
      <c r="I3073" s="3">
        <v>97.0</v>
      </c>
      <c r="J3073" s="3">
        <v>9345.0</v>
      </c>
    </row>
    <row r="3074">
      <c r="A3074" s="1" t="s">
        <v>4127</v>
      </c>
      <c r="B3074" s="3">
        <v>14.61</v>
      </c>
      <c r="C3074" s="3">
        <v>67.35</v>
      </c>
      <c r="D3074" s="3" t="s">
        <v>4128</v>
      </c>
      <c r="E3074" s="3">
        <v>29.0</v>
      </c>
      <c r="F3074" s="3">
        <v>327.65</v>
      </c>
      <c r="G3074" s="3">
        <v>2.14</v>
      </c>
      <c r="H3074" s="3">
        <v>101.0</v>
      </c>
      <c r="I3074" s="3">
        <v>9345.0</v>
      </c>
      <c r="J3074" s="2"/>
    </row>
    <row r="3075">
      <c r="A3075" s="1" t="s">
        <v>4129</v>
      </c>
      <c r="B3075" s="3">
        <v>15.38</v>
      </c>
      <c r="C3075" s="3">
        <v>69.9</v>
      </c>
      <c r="D3075" s="3" t="s">
        <v>4121</v>
      </c>
      <c r="E3075" s="3">
        <v>47.0</v>
      </c>
      <c r="F3075" s="3">
        <v>327.25</v>
      </c>
      <c r="G3075" s="3">
        <v>2.7</v>
      </c>
      <c r="H3075" s="3">
        <v>106.0</v>
      </c>
      <c r="I3075" s="3">
        <v>9348.0</v>
      </c>
      <c r="J3075" s="2"/>
    </row>
    <row r="3076">
      <c r="A3076" s="1" t="s">
        <v>4130</v>
      </c>
      <c r="B3076" s="3">
        <v>16.27</v>
      </c>
      <c r="C3076" s="3">
        <v>67.65</v>
      </c>
      <c r="D3076" s="3" t="s">
        <v>4131</v>
      </c>
      <c r="E3076" s="3">
        <v>97.0</v>
      </c>
      <c r="F3076" s="3">
        <v>336.35</v>
      </c>
      <c r="G3076" s="3">
        <v>1.66</v>
      </c>
      <c r="H3076" s="3">
        <v>106.0</v>
      </c>
      <c r="I3076" s="3">
        <v>9351.0</v>
      </c>
      <c r="J3076" s="2"/>
    </row>
    <row r="3077">
      <c r="A3077" s="1" t="s">
        <v>4132</v>
      </c>
      <c r="B3077" s="3">
        <v>16.56</v>
      </c>
      <c r="C3077" s="3">
        <v>7.2</v>
      </c>
      <c r="D3077" s="3" t="s">
        <v>315</v>
      </c>
      <c r="E3077" s="3">
        <v>115.0</v>
      </c>
      <c r="F3077" s="3">
        <v>351.65</v>
      </c>
      <c r="G3077" s="3">
        <v>1.52</v>
      </c>
      <c r="H3077" s="3">
        <v>105.0</v>
      </c>
      <c r="I3077" s="3">
        <v>9351.0</v>
      </c>
      <c r="J3077" s="2"/>
    </row>
    <row r="3078">
      <c r="A3078" s="1" t="s">
        <v>4133</v>
      </c>
      <c r="B3078" s="3">
        <v>17.73</v>
      </c>
      <c r="C3078" s="3">
        <v>7.3</v>
      </c>
      <c r="D3078" s="3" t="s">
        <v>4134</v>
      </c>
      <c r="E3078" s="3">
        <v>146.0</v>
      </c>
      <c r="F3078" s="3">
        <v>343.9</v>
      </c>
      <c r="G3078" s="3">
        <v>1.1</v>
      </c>
      <c r="H3078" s="3">
        <v>103.0</v>
      </c>
      <c r="I3078" s="3">
        <v>9349.0</v>
      </c>
      <c r="J3078" s="2"/>
    </row>
    <row r="3079">
      <c r="A3079" s="1" t="s">
        <v>4135</v>
      </c>
      <c r="B3079" s="3">
        <v>19.28</v>
      </c>
      <c r="C3079" s="3">
        <v>63.5</v>
      </c>
      <c r="D3079" s="3">
        <v>337.0</v>
      </c>
      <c r="E3079" s="3">
        <v>3.23</v>
      </c>
      <c r="F3079" s="3">
        <v>334.0</v>
      </c>
      <c r="G3079" s="3">
        <v>34.4</v>
      </c>
      <c r="H3079" s="3">
        <v>1.31</v>
      </c>
      <c r="I3079" s="3">
        <v>68.0</v>
      </c>
      <c r="J3079" s="3">
        <v>9343.0</v>
      </c>
    </row>
    <row r="3080">
      <c r="A3080" s="1" t="s">
        <v>4136</v>
      </c>
      <c r="B3080" s="3">
        <v>20.26</v>
      </c>
      <c r="C3080" s="3">
        <v>57.3</v>
      </c>
      <c r="D3080" s="3" t="s">
        <v>4137</v>
      </c>
      <c r="E3080" s="3">
        <v>242.0</v>
      </c>
      <c r="F3080" s="3">
        <v>355.9</v>
      </c>
      <c r="G3080" s="3">
        <v>2.34</v>
      </c>
      <c r="H3080" s="3">
        <v>58.0</v>
      </c>
      <c r="I3080" s="3">
        <v>9335.0</v>
      </c>
      <c r="J3080" s="2"/>
    </row>
    <row r="3081">
      <c r="A3081" s="1" t="s">
        <v>4138</v>
      </c>
      <c r="B3081" s="3">
        <v>20.54</v>
      </c>
      <c r="C3081" s="3">
        <v>55.45</v>
      </c>
      <c r="D3081" s="3" t="s">
        <v>4139</v>
      </c>
      <c r="E3081" s="3">
        <v>106.0</v>
      </c>
      <c r="F3081" s="3">
        <v>347.95</v>
      </c>
      <c r="G3081" s="3">
        <v>2.69</v>
      </c>
      <c r="H3081" s="3">
        <v>74.0</v>
      </c>
      <c r="I3081" s="3">
        <v>9331.0</v>
      </c>
      <c r="J3081" s="2"/>
    </row>
    <row r="3082">
      <c r="A3082" s="1" t="s">
        <v>4140</v>
      </c>
      <c r="B3082" s="3">
        <v>20.29</v>
      </c>
      <c r="C3082" s="3">
        <v>55.3</v>
      </c>
      <c r="D3082" s="3">
        <v>412.0</v>
      </c>
      <c r="E3082" s="3">
        <v>9.69</v>
      </c>
      <c r="F3082" s="3">
        <v>347.0</v>
      </c>
      <c r="G3082" s="3">
        <v>35.1</v>
      </c>
      <c r="H3082" s="3">
        <v>2.9</v>
      </c>
      <c r="I3082" s="3">
        <v>84.0</v>
      </c>
      <c r="J3082" s="3">
        <v>933.0</v>
      </c>
    </row>
    <row r="3083">
      <c r="A3083" s="1" t="s">
        <v>4141</v>
      </c>
      <c r="B3083" s="3">
        <v>17.64</v>
      </c>
      <c r="C3083" s="3">
        <v>72.8</v>
      </c>
      <c r="D3083" s="3">
        <v>482.0</v>
      </c>
      <c r="E3083" s="3">
        <v>498.24</v>
      </c>
      <c r="F3083" s="3">
        <v>201.0</v>
      </c>
      <c r="G3083" s="3">
        <v>343.1</v>
      </c>
      <c r="H3083" s="3">
        <v>2.41</v>
      </c>
      <c r="I3083" s="3">
        <v>11.0</v>
      </c>
      <c r="J3083" s="3">
        <v>9329.0</v>
      </c>
    </row>
    <row r="3084">
      <c r="A3084" s="1" t="s">
        <v>4142</v>
      </c>
      <c r="B3084" s="3">
        <v>17.67</v>
      </c>
      <c r="C3084" s="3">
        <v>7.3</v>
      </c>
      <c r="D3084" s="3">
        <v>277.0</v>
      </c>
      <c r="E3084" s="3">
        <v>303.42</v>
      </c>
      <c r="F3084" s="3">
        <v>16.0</v>
      </c>
      <c r="G3084" s="3">
        <v>345.85</v>
      </c>
      <c r="H3084" s="3">
        <v>2.14</v>
      </c>
      <c r="I3084" s="3">
        <v>107.0</v>
      </c>
      <c r="J3084" s="3">
        <v>9324.0</v>
      </c>
    </row>
    <row r="3085">
      <c r="A3085" s="1" t="s">
        <v>4143</v>
      </c>
      <c r="B3085" s="3">
        <v>17.76</v>
      </c>
      <c r="C3085" s="3">
        <v>67.85</v>
      </c>
      <c r="D3085" s="3">
        <v>108.0</v>
      </c>
      <c r="E3085" s="3">
        <v>16.1</v>
      </c>
      <c r="F3085" s="3">
        <v>77.0</v>
      </c>
      <c r="G3085" s="3">
        <v>353.55</v>
      </c>
      <c r="H3085" s="3">
        <v>2.0</v>
      </c>
      <c r="I3085" s="3">
        <v>108.0</v>
      </c>
      <c r="J3085" s="3">
        <v>9325.0</v>
      </c>
    </row>
    <row r="3086">
      <c r="A3086" s="1" t="s">
        <v>4144</v>
      </c>
      <c r="B3086" s="3">
        <v>16.49</v>
      </c>
      <c r="C3086" s="3" t="s">
        <v>4145</v>
      </c>
      <c r="D3086" s="3">
        <v>352.8</v>
      </c>
      <c r="E3086" s="3">
        <v>1.59</v>
      </c>
      <c r="F3086" s="3">
        <v>212.0</v>
      </c>
      <c r="G3086" s="3">
        <v>9337.0</v>
      </c>
      <c r="H3086" s="2"/>
      <c r="I3086" s="2"/>
      <c r="J3086" s="2"/>
    </row>
    <row r="3087">
      <c r="A3087" s="1" t="s">
        <v>4146</v>
      </c>
      <c r="B3087" s="3">
        <v>15.78</v>
      </c>
      <c r="C3087" s="3" t="s">
        <v>4147</v>
      </c>
      <c r="D3087" s="3" t="s">
        <v>26</v>
      </c>
      <c r="E3087" s="3">
        <v>358.8</v>
      </c>
      <c r="F3087" s="3">
        <v>1.79</v>
      </c>
      <c r="G3087" s="3">
        <v>241.0</v>
      </c>
      <c r="H3087" s="3">
        <v>9342.0</v>
      </c>
      <c r="I3087" s="2"/>
      <c r="J3087" s="2"/>
    </row>
    <row r="3088">
      <c r="A3088" s="1" t="s">
        <v>4148</v>
      </c>
      <c r="B3088" s="3">
        <v>15.0</v>
      </c>
      <c r="C3088" s="3" t="s">
        <v>3483</v>
      </c>
      <c r="D3088" s="3" t="s">
        <v>26</v>
      </c>
      <c r="E3088" s="3">
        <v>341.2</v>
      </c>
      <c r="F3088" s="3">
        <v>1.72</v>
      </c>
      <c r="G3088" s="3">
        <v>255.0</v>
      </c>
      <c r="H3088" s="3">
        <v>9346.0</v>
      </c>
      <c r="I3088" s="2"/>
      <c r="J3088" s="2"/>
    </row>
    <row r="3089">
      <c r="A3089" s="1" t="s">
        <v>4149</v>
      </c>
      <c r="B3089" s="3">
        <v>14.49</v>
      </c>
      <c r="C3089" s="3" t="s">
        <v>4150</v>
      </c>
      <c r="D3089" s="3" t="s">
        <v>26</v>
      </c>
      <c r="E3089" s="3">
        <v>34.4</v>
      </c>
      <c r="F3089" s="3">
        <v>1.59</v>
      </c>
      <c r="G3089" s="3">
        <v>258.0</v>
      </c>
      <c r="H3089" s="3">
        <v>9346.0</v>
      </c>
      <c r="I3089" s="2"/>
      <c r="J3089" s="2"/>
    </row>
    <row r="3090">
      <c r="A3090" s="1" t="s">
        <v>4151</v>
      </c>
      <c r="B3090" s="3">
        <v>13.98</v>
      </c>
      <c r="C3090" s="3" t="s">
        <v>3225</v>
      </c>
      <c r="D3090" s="3" t="s">
        <v>26</v>
      </c>
      <c r="E3090" s="3">
        <v>336.55</v>
      </c>
      <c r="F3090" s="3">
        <v>1.17</v>
      </c>
      <c r="G3090" s="3">
        <v>251.0</v>
      </c>
      <c r="H3090" s="3">
        <v>9344.0</v>
      </c>
      <c r="I3090" s="2"/>
      <c r="J3090" s="2"/>
    </row>
    <row r="3091">
      <c r="A3091" s="1" t="s">
        <v>4152</v>
      </c>
      <c r="B3091" s="3">
        <v>13.42</v>
      </c>
      <c r="C3091" s="3" t="s">
        <v>3708</v>
      </c>
      <c r="D3091" s="3" t="s">
        <v>26</v>
      </c>
      <c r="E3091" s="3">
        <v>333.45</v>
      </c>
      <c r="F3091" s="3">
        <v>1.17</v>
      </c>
      <c r="G3091" s="3">
        <v>218.0</v>
      </c>
      <c r="H3091" s="3">
        <v>9343.0</v>
      </c>
      <c r="I3091" s="2"/>
      <c r="J3091" s="2"/>
    </row>
    <row r="3092">
      <c r="A3092" s="1" t="s">
        <v>4153</v>
      </c>
      <c r="B3092" s="3">
        <v>12.89</v>
      </c>
      <c r="C3092" s="3" t="s">
        <v>1415</v>
      </c>
      <c r="D3092" s="3" t="s">
        <v>26</v>
      </c>
      <c r="E3092" s="3">
        <v>334.35</v>
      </c>
      <c r="F3092" s="3">
        <v>1.38</v>
      </c>
      <c r="G3092" s="3">
        <v>207.0</v>
      </c>
      <c r="H3092" s="3">
        <v>9337.0</v>
      </c>
      <c r="I3092" s="2"/>
      <c r="J3092" s="2"/>
    </row>
    <row r="3093">
      <c r="A3093" s="1" t="s">
        <v>4154</v>
      </c>
      <c r="B3093" s="3">
        <v>12.34</v>
      </c>
      <c r="C3093" s="3" t="s">
        <v>3190</v>
      </c>
      <c r="D3093" s="3" t="s">
        <v>26</v>
      </c>
      <c r="E3093" s="3">
        <v>327.25</v>
      </c>
      <c r="F3093" s="3">
        <v>1.52</v>
      </c>
      <c r="G3093" s="3">
        <v>213.0</v>
      </c>
      <c r="H3093" s="3">
        <v>9333.0</v>
      </c>
      <c r="I3093" s="2"/>
      <c r="J3093" s="2"/>
    </row>
    <row r="3094">
      <c r="A3094" s="1" t="s">
        <v>4155</v>
      </c>
      <c r="B3094" s="3">
        <v>12.17</v>
      </c>
      <c r="C3094" s="3" t="s">
        <v>3190</v>
      </c>
      <c r="D3094" s="3" t="s">
        <v>26</v>
      </c>
      <c r="E3094" s="3">
        <v>335.55</v>
      </c>
      <c r="F3094" s="3">
        <v>1.52</v>
      </c>
      <c r="G3094" s="3">
        <v>221.0</v>
      </c>
      <c r="H3094" s="3">
        <v>9329.0</v>
      </c>
      <c r="I3094" s="2"/>
      <c r="J3094" s="2"/>
    </row>
    <row r="3095">
      <c r="A3095" s="1" t="s">
        <v>4156</v>
      </c>
      <c r="B3095" s="3">
        <v>11.97</v>
      </c>
      <c r="C3095" s="3" t="s">
        <v>3190</v>
      </c>
      <c r="D3095" s="3" t="s">
        <v>26</v>
      </c>
      <c r="E3095" s="3">
        <v>334.5</v>
      </c>
      <c r="F3095" s="3">
        <v>1.59</v>
      </c>
      <c r="G3095" s="3">
        <v>232.0</v>
      </c>
      <c r="H3095" s="3">
        <v>9327.0</v>
      </c>
      <c r="I3095" s="2"/>
      <c r="J3095" s="2"/>
    </row>
    <row r="3096">
      <c r="A3096" s="1" t="s">
        <v>4157</v>
      </c>
      <c r="B3096" s="3">
        <v>12.8</v>
      </c>
      <c r="C3096" s="3" t="s">
        <v>3190</v>
      </c>
      <c r="D3096" s="3" t="s">
        <v>26</v>
      </c>
      <c r="E3096" s="3">
        <v>348.55</v>
      </c>
      <c r="F3096" s="3">
        <v>1.86</v>
      </c>
      <c r="G3096" s="3">
        <v>239.0</v>
      </c>
      <c r="H3096" s="3">
        <v>9329.0</v>
      </c>
      <c r="I3096" s="2"/>
      <c r="J3096" s="2"/>
    </row>
    <row r="3097">
      <c r="A3097" s="1" t="s">
        <v>4158</v>
      </c>
      <c r="B3097" s="3">
        <v>12.16</v>
      </c>
      <c r="C3097" s="3">
        <v>92.6</v>
      </c>
      <c r="D3097" s="3">
        <v>74.0</v>
      </c>
      <c r="E3097" s="3">
        <v>37.94</v>
      </c>
      <c r="F3097" s="3">
        <v>67.0</v>
      </c>
      <c r="G3097" s="3">
        <v>355.9</v>
      </c>
      <c r="H3097" s="3">
        <v>2.7</v>
      </c>
      <c r="I3097" s="3">
        <v>249.0</v>
      </c>
      <c r="J3097" s="3">
        <v>9331.0</v>
      </c>
    </row>
    <row r="3098">
      <c r="A3098" s="1" t="s">
        <v>4159</v>
      </c>
      <c r="B3098" s="3">
        <v>12.7</v>
      </c>
      <c r="C3098" s="3">
        <v>89.35</v>
      </c>
      <c r="D3098" s="3">
        <v>301.0</v>
      </c>
      <c r="E3098" s="3">
        <v>427.63</v>
      </c>
      <c r="F3098" s="3">
        <v>14.0</v>
      </c>
      <c r="G3098" s="3">
        <v>355.3</v>
      </c>
      <c r="H3098" s="3">
        <v>2.48</v>
      </c>
      <c r="I3098" s="3">
        <v>259.0</v>
      </c>
      <c r="J3098" s="3">
        <v>9334.0</v>
      </c>
    </row>
    <row r="3099">
      <c r="A3099" s="1" t="s">
        <v>4160</v>
      </c>
      <c r="B3099" s="3">
        <v>12.8</v>
      </c>
      <c r="C3099" s="3">
        <v>89.4</v>
      </c>
      <c r="D3099" s="3">
        <v>442.0</v>
      </c>
      <c r="E3099" s="3">
        <v>37.63</v>
      </c>
      <c r="F3099" s="3">
        <v>236.0</v>
      </c>
      <c r="G3099" s="3">
        <v>333.65</v>
      </c>
      <c r="H3099" s="3">
        <v>2.14</v>
      </c>
      <c r="I3099" s="3">
        <v>255.0</v>
      </c>
      <c r="J3099" s="3">
        <v>9334.0</v>
      </c>
    </row>
    <row r="3100">
      <c r="A3100" s="1" t="s">
        <v>4161</v>
      </c>
      <c r="B3100" s="3">
        <v>13.98</v>
      </c>
      <c r="C3100" s="3">
        <v>83.4</v>
      </c>
      <c r="D3100" s="3">
        <v>696.0</v>
      </c>
      <c r="E3100" s="3">
        <v>726.53</v>
      </c>
      <c r="F3100" s="3">
        <v>18.0</v>
      </c>
      <c r="G3100" s="3">
        <v>346.6</v>
      </c>
      <c r="H3100" s="3">
        <v>1.86</v>
      </c>
      <c r="I3100" s="3">
        <v>255.0</v>
      </c>
      <c r="J3100" s="3">
        <v>9334.0</v>
      </c>
    </row>
    <row r="3101">
      <c r="A3101" s="1" t="s">
        <v>4162</v>
      </c>
      <c r="B3101" s="3">
        <v>15.61</v>
      </c>
      <c r="C3101" s="3">
        <v>75.15</v>
      </c>
      <c r="D3101" s="3">
        <v>839.0</v>
      </c>
      <c r="E3101" s="3">
        <v>781.46</v>
      </c>
      <c r="F3101" s="3">
        <v>191.0</v>
      </c>
      <c r="G3101" s="3">
        <v>36.95</v>
      </c>
      <c r="H3101" s="3">
        <v>1.86</v>
      </c>
      <c r="I3101" s="3">
        <v>26.0</v>
      </c>
      <c r="J3101" s="3">
        <v>9332.0</v>
      </c>
    </row>
    <row r="3102">
      <c r="A3102" s="1" t="s">
        <v>4163</v>
      </c>
      <c r="B3102" s="3">
        <v>16.91</v>
      </c>
      <c r="C3102" s="3">
        <v>67.75</v>
      </c>
      <c r="D3102" s="3">
        <v>878.0</v>
      </c>
      <c r="E3102" s="3">
        <v>661.1</v>
      </c>
      <c r="F3102" s="3">
        <v>28.0</v>
      </c>
      <c r="G3102" s="3">
        <v>34.0</v>
      </c>
      <c r="H3102" s="3">
        <v>1.93</v>
      </c>
      <c r="I3102" s="3">
        <v>261.0</v>
      </c>
      <c r="J3102" s="3">
        <v>9329.0</v>
      </c>
    </row>
    <row r="3103">
      <c r="A3103" s="1" t="s">
        <v>4164</v>
      </c>
      <c r="B3103" s="3">
        <v>17.69</v>
      </c>
      <c r="C3103" s="3">
        <v>56.75</v>
      </c>
      <c r="D3103" s="3">
        <v>807.0</v>
      </c>
      <c r="E3103" s="3">
        <v>434.8</v>
      </c>
      <c r="F3103" s="3">
        <v>402.0</v>
      </c>
      <c r="G3103" s="3">
        <v>331.9</v>
      </c>
      <c r="H3103" s="3">
        <v>2.55</v>
      </c>
      <c r="I3103" s="3">
        <v>281.0</v>
      </c>
      <c r="J3103" s="3">
        <v>9323.0</v>
      </c>
    </row>
    <row r="3104">
      <c r="A3104" s="1" t="s">
        <v>4165</v>
      </c>
      <c r="B3104" s="3">
        <v>17.56</v>
      </c>
      <c r="C3104" s="3">
        <v>52.75</v>
      </c>
      <c r="D3104" s="3">
        <v>762.0</v>
      </c>
      <c r="E3104" s="3">
        <v>389.98</v>
      </c>
      <c r="F3104" s="3">
        <v>408.0</v>
      </c>
      <c r="G3104" s="3">
        <v>344.65</v>
      </c>
      <c r="H3104" s="3">
        <v>2.97</v>
      </c>
      <c r="I3104" s="3">
        <v>276.0</v>
      </c>
      <c r="J3104" s="3">
        <v>9321.0</v>
      </c>
    </row>
    <row r="3105">
      <c r="A3105" s="1" t="s">
        <v>4166</v>
      </c>
      <c r="B3105" s="3">
        <v>16.34</v>
      </c>
      <c r="C3105" s="3">
        <v>58.6</v>
      </c>
      <c r="D3105" s="3">
        <v>296.0</v>
      </c>
      <c r="E3105" s="3">
        <v>2.39</v>
      </c>
      <c r="F3105" s="3">
        <v>294.0</v>
      </c>
      <c r="G3105" s="3">
        <v>335.0</v>
      </c>
      <c r="H3105" s="3">
        <v>3.52</v>
      </c>
      <c r="I3105" s="3">
        <v>266.0</v>
      </c>
      <c r="J3105" s="3">
        <v>9319.0</v>
      </c>
    </row>
    <row r="3106">
      <c r="A3106" s="1" t="s">
        <v>4167</v>
      </c>
      <c r="B3106" s="3">
        <v>17.22</v>
      </c>
      <c r="C3106" s="3">
        <v>49.5</v>
      </c>
      <c r="D3106" s="3">
        <v>488.0</v>
      </c>
      <c r="E3106" s="3">
        <v>185.8</v>
      </c>
      <c r="F3106" s="3">
        <v>355.0</v>
      </c>
      <c r="G3106" s="3">
        <v>327.65</v>
      </c>
      <c r="H3106" s="3">
        <v>3.79</v>
      </c>
      <c r="I3106" s="3">
        <v>262.0</v>
      </c>
      <c r="J3106" s="3">
        <v>9317.0</v>
      </c>
    </row>
    <row r="3107">
      <c r="A3107" s="1" t="s">
        <v>4168</v>
      </c>
      <c r="B3107" s="3">
        <v>17.42</v>
      </c>
      <c r="C3107" s="3">
        <v>4.75</v>
      </c>
      <c r="D3107" s="3">
        <v>539.0</v>
      </c>
      <c r="E3107" s="3">
        <v>703.9</v>
      </c>
      <c r="F3107" s="3">
        <v>141.0</v>
      </c>
      <c r="G3107" s="3">
        <v>327.25</v>
      </c>
      <c r="H3107" s="3">
        <v>3.72</v>
      </c>
      <c r="I3107" s="3">
        <v>261.0</v>
      </c>
      <c r="J3107" s="3">
        <v>9312.0</v>
      </c>
    </row>
    <row r="3108">
      <c r="A3108" s="1" t="s">
        <v>4169</v>
      </c>
      <c r="B3108" s="3">
        <v>17.23</v>
      </c>
      <c r="C3108" s="3">
        <v>36.4</v>
      </c>
      <c r="D3108" s="3">
        <v>331.0</v>
      </c>
      <c r="E3108" s="3">
        <v>538.75</v>
      </c>
      <c r="F3108" s="3">
        <v>122.0</v>
      </c>
      <c r="G3108" s="3">
        <v>31.8</v>
      </c>
      <c r="H3108" s="3">
        <v>3.72</v>
      </c>
      <c r="I3108" s="3">
        <v>261.0</v>
      </c>
      <c r="J3108" s="3">
        <v>931.0</v>
      </c>
    </row>
    <row r="3109">
      <c r="A3109" s="1" t="s">
        <v>4170</v>
      </c>
      <c r="B3109" s="3">
        <v>16.72</v>
      </c>
      <c r="C3109" s="3">
        <v>34.9</v>
      </c>
      <c r="D3109" s="3">
        <v>136.0</v>
      </c>
      <c r="E3109" s="3">
        <v>336.15</v>
      </c>
      <c r="F3109" s="3">
        <v>7.0</v>
      </c>
      <c r="G3109" s="3">
        <v>301.9</v>
      </c>
      <c r="H3109" s="3">
        <v>3.31</v>
      </c>
      <c r="I3109" s="3">
        <v>265.0</v>
      </c>
      <c r="J3109" s="3">
        <v>9312.0</v>
      </c>
    </row>
    <row r="3110">
      <c r="A3110" s="1" t="s">
        <v>4171</v>
      </c>
      <c r="B3110" s="3">
        <v>15.68</v>
      </c>
      <c r="C3110" s="3" t="s">
        <v>4172</v>
      </c>
      <c r="D3110" s="3">
        <v>304.8</v>
      </c>
      <c r="E3110" s="3">
        <v>2.9</v>
      </c>
      <c r="F3110" s="3">
        <v>27.0</v>
      </c>
      <c r="G3110" s="3">
        <v>9318.0</v>
      </c>
      <c r="H3110" s="2"/>
      <c r="I3110" s="2"/>
      <c r="J3110" s="2"/>
    </row>
    <row r="3111">
      <c r="A3111" s="1" t="s">
        <v>4173</v>
      </c>
      <c r="B3111" s="3">
        <v>14.71</v>
      </c>
      <c r="C3111" s="3" t="s">
        <v>4174</v>
      </c>
      <c r="D3111" s="3" t="s">
        <v>26</v>
      </c>
      <c r="E3111" s="3">
        <v>3.75</v>
      </c>
      <c r="F3111" s="3">
        <v>2.62</v>
      </c>
      <c r="G3111" s="3">
        <v>277.0</v>
      </c>
      <c r="H3111" s="3">
        <v>9321.0</v>
      </c>
      <c r="I3111" s="2"/>
      <c r="J3111" s="2"/>
    </row>
    <row r="3112">
      <c r="A3112" s="1" t="s">
        <v>4175</v>
      </c>
      <c r="B3112" s="3">
        <v>13.76</v>
      </c>
      <c r="C3112" s="3" t="s">
        <v>4176</v>
      </c>
      <c r="D3112" s="3" t="s">
        <v>26</v>
      </c>
      <c r="E3112" s="3">
        <v>293.75</v>
      </c>
      <c r="F3112" s="3">
        <v>2.76</v>
      </c>
      <c r="G3112" s="3">
        <v>278.0</v>
      </c>
      <c r="H3112" s="3">
        <v>9327.0</v>
      </c>
      <c r="I3112" s="2"/>
      <c r="J3112" s="2"/>
    </row>
    <row r="3113">
      <c r="A3113" s="1" t="s">
        <v>4177</v>
      </c>
      <c r="B3113" s="3">
        <v>12.82</v>
      </c>
      <c r="C3113" s="3" t="s">
        <v>4178</v>
      </c>
      <c r="D3113" s="3" t="s">
        <v>26</v>
      </c>
      <c r="E3113" s="3">
        <v>298.5</v>
      </c>
      <c r="F3113" s="3">
        <v>3.45</v>
      </c>
      <c r="G3113" s="3">
        <v>274.0</v>
      </c>
      <c r="H3113" s="3">
        <v>933.0</v>
      </c>
      <c r="I3113" s="2"/>
      <c r="J3113" s="2"/>
    </row>
    <row r="3114">
      <c r="A3114" s="1" t="s">
        <v>4179</v>
      </c>
      <c r="B3114" s="3">
        <v>11.83</v>
      </c>
      <c r="C3114" s="3" t="s">
        <v>3988</v>
      </c>
      <c r="D3114" s="3" t="s">
        <v>26</v>
      </c>
      <c r="E3114" s="3">
        <v>296.3</v>
      </c>
      <c r="F3114" s="3">
        <v>3.52</v>
      </c>
      <c r="G3114" s="3">
        <v>269.0</v>
      </c>
      <c r="H3114" s="3">
        <v>9329.0</v>
      </c>
      <c r="I3114" s="2"/>
      <c r="J3114" s="2"/>
    </row>
    <row r="3115">
      <c r="A3115" s="1" t="s">
        <v>4180</v>
      </c>
      <c r="B3115" s="3">
        <v>10.96</v>
      </c>
      <c r="C3115" s="3" t="s">
        <v>1467</v>
      </c>
      <c r="D3115" s="3" t="s">
        <v>26</v>
      </c>
      <c r="E3115" s="3">
        <v>289.5</v>
      </c>
      <c r="F3115" s="3">
        <v>3.45</v>
      </c>
      <c r="G3115" s="3">
        <v>262.0</v>
      </c>
      <c r="H3115" s="3">
        <v>9329.0</v>
      </c>
      <c r="I3115" s="2"/>
      <c r="J3115" s="2"/>
    </row>
    <row r="3116">
      <c r="A3116" s="1" t="s">
        <v>4181</v>
      </c>
      <c r="B3116" s="3">
        <v>10.22</v>
      </c>
      <c r="C3116" s="3" t="s">
        <v>1560</v>
      </c>
      <c r="D3116" s="3" t="s">
        <v>26</v>
      </c>
      <c r="E3116" s="3">
        <v>281.5</v>
      </c>
      <c r="F3116" s="3">
        <v>3.24</v>
      </c>
      <c r="G3116" s="3">
        <v>258.0</v>
      </c>
      <c r="H3116" s="3">
        <v>9326.0</v>
      </c>
      <c r="I3116" s="2"/>
      <c r="J3116" s="2"/>
    </row>
    <row r="3117">
      <c r="A3117" s="1" t="s">
        <v>4182</v>
      </c>
      <c r="B3117" s="3">
        <v>9.69</v>
      </c>
      <c r="C3117" s="3" t="s">
        <v>1558</v>
      </c>
      <c r="D3117" s="3" t="s">
        <v>26</v>
      </c>
      <c r="E3117" s="3">
        <v>285.65</v>
      </c>
      <c r="F3117" s="3">
        <v>3.3</v>
      </c>
      <c r="G3117" s="3">
        <v>256.0</v>
      </c>
      <c r="H3117" s="3">
        <v>9323.0</v>
      </c>
      <c r="I3117" s="2"/>
      <c r="J3117" s="2"/>
    </row>
    <row r="3118">
      <c r="A3118" s="1" t="s">
        <v>4183</v>
      </c>
      <c r="B3118" s="3">
        <v>9.2</v>
      </c>
      <c r="C3118" s="3" t="s">
        <v>878</v>
      </c>
      <c r="D3118" s="3" t="s">
        <v>26</v>
      </c>
      <c r="E3118" s="3">
        <v>279.65</v>
      </c>
      <c r="F3118" s="3">
        <v>2.9</v>
      </c>
      <c r="G3118" s="3">
        <v>254.0</v>
      </c>
      <c r="H3118" s="3">
        <v>932.0</v>
      </c>
      <c r="I3118" s="2"/>
      <c r="J3118" s="2"/>
    </row>
    <row r="3119">
      <c r="A3119" s="1" t="s">
        <v>4184</v>
      </c>
      <c r="B3119" s="3">
        <v>8.78</v>
      </c>
      <c r="C3119" s="3" t="s">
        <v>880</v>
      </c>
      <c r="D3119" s="3" t="s">
        <v>26</v>
      </c>
      <c r="E3119" s="3">
        <v>278.1</v>
      </c>
      <c r="F3119" s="3">
        <v>2.9</v>
      </c>
      <c r="G3119" s="3">
        <v>25.0</v>
      </c>
      <c r="H3119" s="3">
        <v>932.0</v>
      </c>
      <c r="I3119" s="2"/>
      <c r="J3119" s="2"/>
    </row>
    <row r="3120">
      <c r="A3120" s="1" t="s">
        <v>4185</v>
      </c>
      <c r="B3120" s="3">
        <v>8.41</v>
      </c>
      <c r="C3120" s="3" t="s">
        <v>880</v>
      </c>
      <c r="D3120" s="3" t="s">
        <v>26</v>
      </c>
      <c r="E3120" s="3">
        <v>28.2</v>
      </c>
      <c r="F3120" s="3">
        <v>2.9</v>
      </c>
      <c r="G3120" s="3">
        <v>25.0</v>
      </c>
      <c r="H3120" s="3">
        <v>932.0</v>
      </c>
      <c r="I3120" s="2"/>
      <c r="J3120" s="2"/>
    </row>
    <row r="3121">
      <c r="A3121" s="1" t="s">
        <v>4186</v>
      </c>
      <c r="B3121" s="3">
        <v>8.51</v>
      </c>
      <c r="C3121" s="3">
        <v>79.75</v>
      </c>
      <c r="D3121" s="3">
        <v>118.0</v>
      </c>
      <c r="E3121" s="3">
        <v>234.89</v>
      </c>
      <c r="F3121" s="3">
        <v>74.0</v>
      </c>
      <c r="G3121" s="3">
        <v>292.8</v>
      </c>
      <c r="H3121" s="3">
        <v>3.45</v>
      </c>
      <c r="I3121" s="3">
        <v>254.0</v>
      </c>
      <c r="J3121" s="3">
        <v>9322.0</v>
      </c>
    </row>
    <row r="3122">
      <c r="A3122" s="1" t="s">
        <v>4187</v>
      </c>
      <c r="B3122" s="3">
        <v>8.97</v>
      </c>
      <c r="C3122" s="3">
        <v>79.85</v>
      </c>
      <c r="D3122" s="3">
        <v>253.0</v>
      </c>
      <c r="E3122" s="3">
        <v>218.97</v>
      </c>
      <c r="F3122" s="3">
        <v>17.0</v>
      </c>
      <c r="G3122" s="3">
        <v>337.3</v>
      </c>
      <c r="H3122" s="3">
        <v>4.34</v>
      </c>
      <c r="I3122" s="3">
        <v>264.0</v>
      </c>
      <c r="J3122" s="3">
        <v>932.0</v>
      </c>
    </row>
    <row r="3123">
      <c r="A3123" s="1" t="s">
        <v>4188</v>
      </c>
      <c r="B3123" s="3">
        <v>9.6</v>
      </c>
      <c r="C3123" s="3">
        <v>74.2</v>
      </c>
      <c r="D3123" s="3" t="s">
        <v>4189</v>
      </c>
      <c r="E3123" s="3">
        <v>161.0</v>
      </c>
      <c r="F3123" s="3">
        <v>337.7</v>
      </c>
      <c r="G3123" s="3">
        <v>4.34</v>
      </c>
      <c r="H3123" s="3">
        <v>268.0</v>
      </c>
      <c r="I3123" s="3">
        <v>9321.0</v>
      </c>
      <c r="J3123" s="2"/>
    </row>
    <row r="3124">
      <c r="A3124" s="1" t="s">
        <v>4190</v>
      </c>
      <c r="B3124" s="3">
        <v>10.42</v>
      </c>
      <c r="C3124" s="3">
        <v>69.1</v>
      </c>
      <c r="D3124" s="3" t="s">
        <v>4191</v>
      </c>
      <c r="E3124" s="3">
        <v>212.0</v>
      </c>
      <c r="F3124" s="3">
        <v>345.85</v>
      </c>
      <c r="G3124" s="3">
        <v>3.86</v>
      </c>
      <c r="H3124" s="3">
        <v>266.0</v>
      </c>
      <c r="I3124" s="3">
        <v>932.0</v>
      </c>
      <c r="J3124" s="2"/>
    </row>
    <row r="3125">
      <c r="A3125" s="1" t="s">
        <v>4192</v>
      </c>
      <c r="B3125" s="3">
        <v>11.11</v>
      </c>
      <c r="C3125" s="3">
        <v>69.15</v>
      </c>
      <c r="D3125" s="3" t="s">
        <v>4193</v>
      </c>
      <c r="E3125" s="3">
        <v>203.0</v>
      </c>
      <c r="F3125" s="3">
        <v>348.35</v>
      </c>
      <c r="G3125" s="3">
        <v>3.86</v>
      </c>
      <c r="H3125" s="3">
        <v>263.0</v>
      </c>
      <c r="I3125" s="3">
        <v>932.0</v>
      </c>
      <c r="J3125" s="2"/>
    </row>
    <row r="3126">
      <c r="A3126" s="1" t="s">
        <v>4194</v>
      </c>
      <c r="B3126" s="3">
        <v>11.82</v>
      </c>
      <c r="C3126" s="3">
        <v>69.25</v>
      </c>
      <c r="D3126" s="3" t="s">
        <v>2826</v>
      </c>
      <c r="E3126" s="3">
        <v>173.0</v>
      </c>
      <c r="F3126" s="3">
        <v>352.8</v>
      </c>
      <c r="G3126" s="3">
        <v>4.14</v>
      </c>
      <c r="H3126" s="3">
        <v>259.0</v>
      </c>
      <c r="I3126" s="3">
        <v>9318.0</v>
      </c>
      <c r="J3126" s="2"/>
    </row>
    <row r="3127">
      <c r="A3127" s="1" t="s">
        <v>4195</v>
      </c>
      <c r="B3127" s="3">
        <v>12.19</v>
      </c>
      <c r="C3127" s="3">
        <v>69.35</v>
      </c>
      <c r="D3127" s="3" t="s">
        <v>4196</v>
      </c>
      <c r="E3127" s="3">
        <v>192.0</v>
      </c>
      <c r="F3127" s="3">
        <v>356.1</v>
      </c>
      <c r="G3127" s="3">
        <v>4.48</v>
      </c>
      <c r="H3127" s="3">
        <v>261.0</v>
      </c>
      <c r="I3127" s="3">
        <v>9315.0</v>
      </c>
      <c r="J3127" s="2"/>
    </row>
    <row r="3128">
      <c r="A3128" s="1" t="s">
        <v>4197</v>
      </c>
      <c r="B3128" s="3">
        <v>12.83</v>
      </c>
      <c r="C3128" s="3">
        <v>69.45</v>
      </c>
      <c r="D3128" s="3" t="s">
        <v>250</v>
      </c>
      <c r="E3128" s="3">
        <v>16.0</v>
      </c>
      <c r="F3128" s="3">
        <v>351.5</v>
      </c>
      <c r="G3128" s="3">
        <v>4.62</v>
      </c>
      <c r="H3128" s="3">
        <v>263.0</v>
      </c>
      <c r="I3128" s="3">
        <v>9313.0</v>
      </c>
      <c r="J3128" s="2"/>
    </row>
    <row r="3129">
      <c r="A3129" s="1" t="s">
        <v>4198</v>
      </c>
      <c r="B3129" s="3">
        <v>12.89</v>
      </c>
      <c r="C3129" s="3">
        <v>69.45</v>
      </c>
      <c r="D3129" s="3" t="s">
        <v>3982</v>
      </c>
      <c r="E3129" s="3">
        <v>191.0</v>
      </c>
      <c r="F3129" s="3">
        <v>353.55</v>
      </c>
      <c r="G3129" s="3">
        <v>4.83</v>
      </c>
      <c r="H3129" s="3">
        <v>265.0</v>
      </c>
      <c r="I3129" s="3">
        <v>9312.0</v>
      </c>
      <c r="J3129" s="2"/>
    </row>
    <row r="3130">
      <c r="A3130" s="1" t="s">
        <v>4199</v>
      </c>
      <c r="B3130" s="3">
        <v>12.16</v>
      </c>
      <c r="C3130" s="3">
        <v>69.35</v>
      </c>
      <c r="D3130" s="3" t="s">
        <v>1324</v>
      </c>
      <c r="E3130" s="3">
        <v>73.0</v>
      </c>
      <c r="F3130" s="3">
        <v>352.0</v>
      </c>
      <c r="G3130" s="3">
        <v>4.97</v>
      </c>
      <c r="H3130" s="3">
        <v>267.0</v>
      </c>
      <c r="I3130" s="3">
        <v>9308.0</v>
      </c>
      <c r="J3130" s="2"/>
    </row>
    <row r="3131">
      <c r="A3131" s="1" t="s">
        <v>4200</v>
      </c>
      <c r="B3131" s="3">
        <v>10.6</v>
      </c>
      <c r="C3131" s="3">
        <v>86.5</v>
      </c>
      <c r="D3131" s="3" t="s">
        <v>1205</v>
      </c>
      <c r="E3131" s="3">
        <v>15.0</v>
      </c>
      <c r="F3131" s="3">
        <v>344.1</v>
      </c>
      <c r="G3131" s="3">
        <v>4.7</v>
      </c>
      <c r="H3131" s="3">
        <v>281.0</v>
      </c>
      <c r="I3131" s="3">
        <v>931.0</v>
      </c>
      <c r="J3131" s="2"/>
    </row>
    <row r="3132">
      <c r="A3132" s="1" t="s">
        <v>4201</v>
      </c>
      <c r="B3132" s="3">
        <v>10.35</v>
      </c>
      <c r="C3132" s="3">
        <v>89.2</v>
      </c>
      <c r="D3132" s="3" t="s">
        <v>1969</v>
      </c>
      <c r="E3132" s="3">
        <v>104.0</v>
      </c>
      <c r="F3132" s="3">
        <v>34.2</v>
      </c>
      <c r="G3132" s="3">
        <v>3.24</v>
      </c>
      <c r="H3132" s="3">
        <v>292.0</v>
      </c>
      <c r="I3132" s="3">
        <v>9311.0</v>
      </c>
      <c r="J3132" s="2"/>
    </row>
    <row r="3133">
      <c r="A3133" s="1" t="s">
        <v>4202</v>
      </c>
      <c r="B3133" s="3">
        <v>10.12</v>
      </c>
      <c r="C3133" s="3">
        <v>86.0</v>
      </c>
      <c r="D3133" s="3">
        <v>77.0</v>
      </c>
      <c r="E3133" s="3">
        <v>3.16</v>
      </c>
      <c r="F3133" s="3">
        <v>71.0</v>
      </c>
      <c r="G3133" s="3">
        <v>346.6</v>
      </c>
      <c r="H3133" s="3">
        <v>2.97</v>
      </c>
      <c r="I3133" s="3">
        <v>309.0</v>
      </c>
      <c r="J3133" s="3">
        <v>9316.0</v>
      </c>
    </row>
    <row r="3134">
      <c r="A3134" s="1" t="s">
        <v>4203</v>
      </c>
      <c r="B3134" s="3">
        <v>10.3</v>
      </c>
      <c r="C3134" s="3" t="s">
        <v>4204</v>
      </c>
      <c r="D3134" s="3">
        <v>344.65</v>
      </c>
      <c r="E3134" s="3">
        <v>2.97</v>
      </c>
      <c r="F3134" s="3">
        <v>298.0</v>
      </c>
      <c r="G3134" s="3">
        <v>9315.0</v>
      </c>
      <c r="H3134" s="2"/>
      <c r="I3134" s="2"/>
      <c r="J3134" s="2"/>
    </row>
    <row r="3135">
      <c r="A3135" s="1" t="s">
        <v>4205</v>
      </c>
      <c r="B3135" s="3">
        <v>9.9</v>
      </c>
      <c r="C3135" s="3" t="s">
        <v>784</v>
      </c>
      <c r="D3135" s="3" t="s">
        <v>26</v>
      </c>
      <c r="E3135" s="3">
        <v>346.4</v>
      </c>
      <c r="F3135" s="3">
        <v>2.76</v>
      </c>
      <c r="G3135" s="3">
        <v>298.0</v>
      </c>
      <c r="H3135" s="3">
        <v>932.0</v>
      </c>
      <c r="I3135" s="2"/>
      <c r="J3135" s="2"/>
    </row>
    <row r="3136">
      <c r="A3136" s="1" t="s">
        <v>4206</v>
      </c>
      <c r="B3136" s="3">
        <v>9.93</v>
      </c>
      <c r="C3136" s="3" t="s">
        <v>784</v>
      </c>
      <c r="D3136" s="3" t="s">
        <v>26</v>
      </c>
      <c r="E3136" s="3">
        <v>343.7</v>
      </c>
      <c r="F3136" s="3">
        <v>2.62</v>
      </c>
      <c r="G3136" s="3">
        <v>294.0</v>
      </c>
      <c r="H3136" s="3">
        <v>9327.0</v>
      </c>
      <c r="I3136" s="2"/>
      <c r="J3136" s="2"/>
    </row>
    <row r="3137">
      <c r="A3137" s="1" t="s">
        <v>4207</v>
      </c>
      <c r="B3137" s="3">
        <v>9.92</v>
      </c>
      <c r="C3137" s="3" t="s">
        <v>784</v>
      </c>
      <c r="D3137" s="3" t="s">
        <v>26</v>
      </c>
      <c r="E3137" s="3">
        <v>338.3</v>
      </c>
      <c r="F3137" s="3">
        <v>2.62</v>
      </c>
      <c r="G3137" s="3">
        <v>295.0</v>
      </c>
      <c r="H3137" s="3">
        <v>933.0</v>
      </c>
      <c r="I3137" s="2"/>
      <c r="J3137" s="2"/>
    </row>
    <row r="3138">
      <c r="A3138" s="1" t="s">
        <v>4208</v>
      </c>
      <c r="B3138" s="3">
        <v>10.1</v>
      </c>
      <c r="C3138" s="3" t="s">
        <v>784</v>
      </c>
      <c r="D3138" s="3" t="s">
        <v>26</v>
      </c>
      <c r="E3138" s="3">
        <v>338.3</v>
      </c>
      <c r="F3138" s="3">
        <v>2.55</v>
      </c>
      <c r="G3138" s="3">
        <v>292.0</v>
      </c>
      <c r="H3138" s="3">
        <v>9332.0</v>
      </c>
      <c r="I3138" s="2"/>
      <c r="J3138" s="2"/>
    </row>
    <row r="3139">
      <c r="A3139" s="1" t="s">
        <v>4209</v>
      </c>
      <c r="B3139" s="3">
        <v>10.8</v>
      </c>
      <c r="C3139" s="3" t="s">
        <v>164</v>
      </c>
      <c r="D3139" s="3" t="s">
        <v>26</v>
      </c>
      <c r="E3139" s="3">
        <v>346.2</v>
      </c>
      <c r="F3139" s="3">
        <v>2.48</v>
      </c>
      <c r="G3139" s="3">
        <v>297.0</v>
      </c>
      <c r="H3139" s="3">
        <v>9334.0</v>
      </c>
      <c r="I3139" s="2"/>
      <c r="J3139" s="2"/>
    </row>
    <row r="3140">
      <c r="A3140" s="1" t="s">
        <v>4210</v>
      </c>
      <c r="B3140" s="3">
        <v>10.5</v>
      </c>
      <c r="C3140" s="3" t="s">
        <v>784</v>
      </c>
      <c r="D3140" s="3" t="s">
        <v>26</v>
      </c>
      <c r="E3140" s="3">
        <v>345.35</v>
      </c>
      <c r="F3140" s="3">
        <v>2.28</v>
      </c>
      <c r="G3140" s="3">
        <v>305.0</v>
      </c>
      <c r="H3140" s="3">
        <v>9334.0</v>
      </c>
      <c r="I3140" s="2"/>
      <c r="J3140" s="2"/>
    </row>
    <row r="3141">
      <c r="A3141" s="1" t="s">
        <v>4211</v>
      </c>
      <c r="B3141" s="3">
        <v>9.96</v>
      </c>
      <c r="C3141" s="3" t="s">
        <v>784</v>
      </c>
      <c r="D3141" s="3" t="s">
        <v>26</v>
      </c>
      <c r="E3141" s="3">
        <v>341.2</v>
      </c>
      <c r="F3141" s="3">
        <v>2.34</v>
      </c>
      <c r="G3141" s="3">
        <v>319.0</v>
      </c>
      <c r="H3141" s="3">
        <v>9334.0</v>
      </c>
      <c r="I3141" s="2"/>
      <c r="J3141" s="2"/>
    </row>
    <row r="3142">
      <c r="A3142" s="1" t="s">
        <v>4212</v>
      </c>
      <c r="B3142" s="3">
        <v>9.85</v>
      </c>
      <c r="C3142" s="3" t="s">
        <v>789</v>
      </c>
      <c r="D3142" s="3" t="s">
        <v>26</v>
      </c>
      <c r="E3142" s="3">
        <v>336.35</v>
      </c>
      <c r="F3142" s="3">
        <v>2.14</v>
      </c>
      <c r="G3142" s="3">
        <v>318.0</v>
      </c>
      <c r="H3142" s="3">
        <v>9337.0</v>
      </c>
      <c r="I3142" s="2"/>
      <c r="J3142" s="2"/>
    </row>
    <row r="3143">
      <c r="A3143" s="1" t="s">
        <v>4213</v>
      </c>
      <c r="B3143" s="3">
        <v>9.32</v>
      </c>
      <c r="C3143" s="3" t="s">
        <v>755</v>
      </c>
      <c r="D3143" s="3" t="s">
        <v>26</v>
      </c>
      <c r="E3143" s="3">
        <v>308.1</v>
      </c>
      <c r="F3143" s="3">
        <v>1.93</v>
      </c>
      <c r="G3143" s="3">
        <v>324.0</v>
      </c>
      <c r="H3143" s="3">
        <v>9338.0</v>
      </c>
      <c r="I3143" s="2"/>
      <c r="J3143" s="2"/>
    </row>
    <row r="3144">
      <c r="A3144" s="1" t="s">
        <v>4214</v>
      </c>
      <c r="B3144" s="3">
        <v>8.96</v>
      </c>
      <c r="C3144" s="3" t="s">
        <v>789</v>
      </c>
      <c r="D3144" s="3" t="s">
        <v>26</v>
      </c>
      <c r="E3144" s="3">
        <v>303.85</v>
      </c>
      <c r="F3144" s="3">
        <v>1.93</v>
      </c>
      <c r="G3144" s="3">
        <v>333.0</v>
      </c>
      <c r="H3144" s="3">
        <v>9341.0</v>
      </c>
      <c r="I3144" s="2"/>
      <c r="J3144" s="2"/>
    </row>
    <row r="3145">
      <c r="A3145" s="1" t="s">
        <v>4215</v>
      </c>
      <c r="B3145" s="3">
        <v>9.31</v>
      </c>
      <c r="C3145" s="3">
        <v>92.45</v>
      </c>
      <c r="D3145" s="3">
        <v>53.0</v>
      </c>
      <c r="E3145" s="3">
        <v>5.26</v>
      </c>
      <c r="F3145" s="3">
        <v>52.0</v>
      </c>
      <c r="G3145" s="3">
        <v>309.65</v>
      </c>
      <c r="H3145" s="3">
        <v>1.79</v>
      </c>
      <c r="I3145" s="3">
        <v>344.0</v>
      </c>
      <c r="J3145" s="3">
        <v>9345.0</v>
      </c>
    </row>
    <row r="3146">
      <c r="A3146" s="1" t="s">
        <v>4216</v>
      </c>
      <c r="B3146" s="3">
        <v>10.85</v>
      </c>
      <c r="C3146" s="3">
        <v>89.25</v>
      </c>
      <c r="D3146" s="3" t="s">
        <v>957</v>
      </c>
      <c r="E3146" s="3">
        <v>9.0</v>
      </c>
      <c r="F3146" s="3">
        <v>314.1</v>
      </c>
      <c r="G3146" s="3">
        <v>2.21</v>
      </c>
      <c r="H3146" s="3">
        <v>344.0</v>
      </c>
      <c r="I3146" s="3">
        <v>9345.0</v>
      </c>
      <c r="J3146" s="2"/>
    </row>
    <row r="3147">
      <c r="A3147" s="1" t="s">
        <v>4217</v>
      </c>
      <c r="B3147" s="3">
        <v>12.16</v>
      </c>
      <c r="C3147" s="3">
        <v>77.35</v>
      </c>
      <c r="D3147" s="3" t="s">
        <v>4218</v>
      </c>
      <c r="E3147" s="3">
        <v>135.0</v>
      </c>
      <c r="F3147" s="3">
        <v>32.85</v>
      </c>
      <c r="G3147" s="3">
        <v>3.1</v>
      </c>
      <c r="H3147" s="3">
        <v>354.0</v>
      </c>
      <c r="I3147" s="3">
        <v>9346.0</v>
      </c>
      <c r="J3147" s="2"/>
    </row>
    <row r="3148">
      <c r="A3148" s="1" t="s">
        <v>4219</v>
      </c>
      <c r="B3148" s="3">
        <v>12.71</v>
      </c>
      <c r="C3148" s="3">
        <v>69.45</v>
      </c>
      <c r="D3148" s="3" t="s">
        <v>4220</v>
      </c>
      <c r="E3148" s="3">
        <v>227.0</v>
      </c>
      <c r="F3148" s="3">
        <v>336.15</v>
      </c>
      <c r="G3148" s="3">
        <v>2.97</v>
      </c>
      <c r="H3148" s="3">
        <v>355.0</v>
      </c>
      <c r="I3148" s="3">
        <v>9352.0</v>
      </c>
      <c r="J3148" s="2"/>
    </row>
    <row r="3149">
      <c r="A3149" s="1" t="s">
        <v>4221</v>
      </c>
      <c r="B3149" s="3">
        <v>13.39</v>
      </c>
      <c r="C3149" s="3">
        <v>64.65</v>
      </c>
      <c r="D3149" s="3" t="s">
        <v>4222</v>
      </c>
      <c r="E3149" s="3">
        <v>226.0</v>
      </c>
      <c r="F3149" s="3">
        <v>346.8</v>
      </c>
      <c r="G3149" s="3">
        <v>3.17</v>
      </c>
      <c r="H3149" s="3">
        <v>355.0</v>
      </c>
      <c r="I3149" s="3">
        <v>9356.0</v>
      </c>
      <c r="J3149" s="2"/>
    </row>
    <row r="3150">
      <c r="A3150" s="1" t="s">
        <v>4223</v>
      </c>
      <c r="B3150" s="3">
        <v>14.45</v>
      </c>
      <c r="C3150" s="3">
        <v>58.25</v>
      </c>
      <c r="D3150" s="3" t="s">
        <v>4224</v>
      </c>
      <c r="E3150" s="3">
        <v>224.0</v>
      </c>
      <c r="F3150" s="3">
        <v>35.85</v>
      </c>
      <c r="G3150" s="3">
        <v>3.24</v>
      </c>
      <c r="H3150" s="3">
        <v>352.0</v>
      </c>
      <c r="I3150" s="3">
        <v>9358.0</v>
      </c>
      <c r="J3150" s="2"/>
    </row>
    <row r="3151">
      <c r="A3151" s="1" t="s">
        <v>4225</v>
      </c>
      <c r="B3151" s="3">
        <v>15.8</v>
      </c>
      <c r="C3151" s="3">
        <v>56.25</v>
      </c>
      <c r="D3151" s="3">
        <v>552.0</v>
      </c>
      <c r="E3151" s="3">
        <v>88.8</v>
      </c>
      <c r="F3151" s="3">
        <v>469.0</v>
      </c>
      <c r="G3151" s="3">
        <v>347.0</v>
      </c>
      <c r="H3151" s="3">
        <v>2.9</v>
      </c>
      <c r="I3151" s="3">
        <v>351.0</v>
      </c>
      <c r="J3151" s="3">
        <v>936.0</v>
      </c>
    </row>
    <row r="3152">
      <c r="A3152" s="1" t="s">
        <v>4226</v>
      </c>
      <c r="B3152" s="3">
        <v>15.57</v>
      </c>
      <c r="C3152" s="3">
        <v>56.35</v>
      </c>
      <c r="D3152" s="3">
        <v>398.0</v>
      </c>
      <c r="E3152" s="3">
        <v>15.37</v>
      </c>
      <c r="F3152" s="3">
        <v>384.0</v>
      </c>
      <c r="G3152" s="3">
        <v>347.0</v>
      </c>
      <c r="H3152" s="3">
        <v>2.69</v>
      </c>
      <c r="I3152" s="3">
        <v>348.0</v>
      </c>
      <c r="J3152" s="3">
        <v>9357.0</v>
      </c>
    </row>
    <row r="3153">
      <c r="A3153" s="1" t="s">
        <v>4227</v>
      </c>
      <c r="B3153" s="3">
        <v>16.36</v>
      </c>
      <c r="C3153" s="3">
        <v>56.5</v>
      </c>
      <c r="D3153" s="3">
        <v>31.0</v>
      </c>
      <c r="E3153" s="3">
        <v>3.58</v>
      </c>
      <c r="F3153" s="3">
        <v>307.0</v>
      </c>
      <c r="G3153" s="3">
        <v>341.75</v>
      </c>
      <c r="H3153" s="3">
        <v>2.21</v>
      </c>
      <c r="I3153" s="3">
        <v>337.0</v>
      </c>
      <c r="J3153" s="3">
        <v>9359.0</v>
      </c>
    </row>
    <row r="3154">
      <c r="A3154" s="1" t="s">
        <v>4228</v>
      </c>
      <c r="B3154" s="3">
        <v>17.0</v>
      </c>
      <c r="C3154" s="3">
        <v>54.7</v>
      </c>
      <c r="D3154" s="3">
        <v>746.0</v>
      </c>
      <c r="E3154" s="3">
        <v>852.84</v>
      </c>
      <c r="F3154" s="3">
        <v>13.0</v>
      </c>
      <c r="G3154" s="3">
        <v>325.5</v>
      </c>
      <c r="H3154" s="3">
        <v>2.7</v>
      </c>
      <c r="I3154" s="3">
        <v>319.0</v>
      </c>
      <c r="J3154" s="3">
        <v>9358.0</v>
      </c>
    </row>
    <row r="3155">
      <c r="A3155" s="1" t="s">
        <v>4229</v>
      </c>
      <c r="B3155" s="3">
        <v>17.33</v>
      </c>
      <c r="C3155" s="3">
        <v>54.7</v>
      </c>
      <c r="D3155" s="3">
        <v>187.0</v>
      </c>
      <c r="E3155" s="3">
        <v>1.75</v>
      </c>
      <c r="F3155" s="3">
        <v>186.0</v>
      </c>
      <c r="G3155" s="3">
        <v>321.85</v>
      </c>
      <c r="H3155" s="3">
        <v>2.21</v>
      </c>
      <c r="I3155" s="3">
        <v>303.0</v>
      </c>
      <c r="J3155" s="3">
        <v>9354.0</v>
      </c>
    </row>
    <row r="3156">
      <c r="A3156" s="1" t="s">
        <v>4230</v>
      </c>
      <c r="B3156" s="3">
        <v>16.67</v>
      </c>
      <c r="C3156" s="3">
        <v>56.6</v>
      </c>
      <c r="D3156" s="3">
        <v>229.0</v>
      </c>
      <c r="E3156" s="3">
        <v>127.38</v>
      </c>
      <c r="F3156" s="3">
        <v>179.0</v>
      </c>
      <c r="G3156" s="3">
        <v>332.65</v>
      </c>
      <c r="H3156" s="3">
        <v>1.72</v>
      </c>
      <c r="I3156" s="3">
        <v>335.0</v>
      </c>
      <c r="J3156" s="3">
        <v>9358.0</v>
      </c>
    </row>
    <row r="3157">
      <c r="A3157" s="1" t="s">
        <v>4231</v>
      </c>
      <c r="B3157" s="3">
        <v>14.36</v>
      </c>
      <c r="C3157" s="3">
        <v>72.3</v>
      </c>
      <c r="D3157" s="3">
        <v>153.0</v>
      </c>
      <c r="E3157" s="3">
        <v>446.7</v>
      </c>
      <c r="F3157" s="3">
        <v>63.0</v>
      </c>
      <c r="G3157" s="3">
        <v>325.3</v>
      </c>
      <c r="H3157" s="3">
        <v>1.86</v>
      </c>
      <c r="I3157" s="3">
        <v>34.0</v>
      </c>
      <c r="J3157" s="3">
        <v>9364.0</v>
      </c>
    </row>
    <row r="3158">
      <c r="A3158" s="1" t="s">
        <v>4232</v>
      </c>
      <c r="B3158" s="3">
        <v>14.62</v>
      </c>
      <c r="C3158" s="3" t="s">
        <v>4233</v>
      </c>
      <c r="D3158" s="3" t="s">
        <v>4234</v>
      </c>
      <c r="E3158" s="3">
        <v>28.0</v>
      </c>
      <c r="F3158" s="3">
        <v>9367.0</v>
      </c>
      <c r="G3158" s="2"/>
      <c r="H3158" s="2"/>
      <c r="I3158" s="2"/>
      <c r="J3158" s="2"/>
    </row>
    <row r="3159">
      <c r="A3159" s="1" t="s">
        <v>4235</v>
      </c>
      <c r="B3159" s="3">
        <v>12.95</v>
      </c>
      <c r="C3159" s="3" t="s">
        <v>1209</v>
      </c>
      <c r="D3159" s="3" t="s">
        <v>26</v>
      </c>
      <c r="E3159" s="3" t="s">
        <v>4236</v>
      </c>
      <c r="F3159" s="3">
        <v>235.0</v>
      </c>
      <c r="G3159" s="3">
        <v>937.0</v>
      </c>
      <c r="H3159" s="2"/>
      <c r="I3159" s="2"/>
      <c r="J3159" s="2"/>
    </row>
    <row r="3160">
      <c r="A3160" s="1" t="s">
        <v>4237</v>
      </c>
      <c r="B3160" s="3">
        <v>11.37</v>
      </c>
      <c r="C3160" s="3" t="s">
        <v>3544</v>
      </c>
      <c r="D3160" s="3" t="s">
        <v>26</v>
      </c>
      <c r="E3160" s="3">
        <v>302.65</v>
      </c>
      <c r="F3160" s="3">
        <v>1.17</v>
      </c>
      <c r="G3160" s="3">
        <v>238.0</v>
      </c>
      <c r="H3160" s="3">
        <v>9377.0</v>
      </c>
      <c r="I3160" s="2"/>
      <c r="J3160" s="2"/>
    </row>
    <row r="3161">
      <c r="A3161" s="1" t="s">
        <v>4238</v>
      </c>
      <c r="B3161" s="3">
        <v>10.39</v>
      </c>
      <c r="C3161" s="3" t="s">
        <v>2547</v>
      </c>
      <c r="D3161" s="3" t="s">
        <v>26</v>
      </c>
      <c r="E3161" s="3">
        <v>293.75</v>
      </c>
      <c r="F3161" s="3">
        <v>1.24</v>
      </c>
      <c r="G3161" s="3">
        <v>255.0</v>
      </c>
      <c r="H3161" s="3">
        <v>9382.0</v>
      </c>
      <c r="I3161" s="2"/>
      <c r="J3161" s="2"/>
    </row>
    <row r="3162">
      <c r="A3162" s="1" t="s">
        <v>4239</v>
      </c>
      <c r="B3162" s="3">
        <v>9.86</v>
      </c>
      <c r="C3162" s="3" t="s">
        <v>889</v>
      </c>
      <c r="D3162" s="3" t="s">
        <v>26</v>
      </c>
      <c r="E3162" s="3">
        <v>286.4</v>
      </c>
      <c r="F3162" s="3">
        <v>1.1</v>
      </c>
      <c r="G3162" s="3">
        <v>266.0</v>
      </c>
      <c r="H3162" s="3">
        <v>9384.0</v>
      </c>
      <c r="I3162" s="2"/>
      <c r="J3162" s="2"/>
    </row>
    <row r="3163">
      <c r="A3163" s="1" t="s">
        <v>4240</v>
      </c>
      <c r="B3163" s="3">
        <v>10.62</v>
      </c>
      <c r="C3163" s="3" t="s">
        <v>2547</v>
      </c>
      <c r="D3163" s="3" t="s">
        <v>26</v>
      </c>
      <c r="E3163" s="3" t="s">
        <v>4241</v>
      </c>
      <c r="F3163" s="3">
        <v>26.0</v>
      </c>
      <c r="G3163" s="3">
        <v>9382.0</v>
      </c>
      <c r="H3163" s="2"/>
      <c r="I3163" s="2"/>
      <c r="J3163" s="2"/>
    </row>
    <row r="3164">
      <c r="A3164" s="1" t="s">
        <v>4242</v>
      </c>
      <c r="B3164" s="3">
        <v>10.48</v>
      </c>
      <c r="C3164" s="3" t="s">
        <v>2547</v>
      </c>
      <c r="D3164" s="3" t="s">
        <v>26</v>
      </c>
      <c r="E3164" s="3" t="s">
        <v>4243</v>
      </c>
      <c r="F3164" s="3">
        <v>219.0</v>
      </c>
      <c r="G3164" s="3">
        <v>9381.0</v>
      </c>
      <c r="H3164" s="2"/>
      <c r="I3164" s="2"/>
      <c r="J3164" s="2"/>
    </row>
    <row r="3165">
      <c r="A3165" s="1" t="s">
        <v>4244</v>
      </c>
      <c r="B3165" s="3">
        <v>9.23</v>
      </c>
      <c r="C3165" s="3" t="s">
        <v>860</v>
      </c>
      <c r="D3165" s="3" t="s">
        <v>26</v>
      </c>
      <c r="E3165" s="3" t="s">
        <v>4245</v>
      </c>
      <c r="F3165" s="3">
        <v>193.0</v>
      </c>
      <c r="G3165" s="3">
        <v>9378.0</v>
      </c>
      <c r="H3165" s="2"/>
      <c r="I3165" s="2"/>
      <c r="J3165" s="2"/>
    </row>
    <row r="3166">
      <c r="A3166" s="1" t="s">
        <v>4246</v>
      </c>
      <c r="B3166" s="3">
        <v>7.84</v>
      </c>
      <c r="C3166" s="3" t="s">
        <v>1003</v>
      </c>
      <c r="D3166" s="3" t="s">
        <v>26</v>
      </c>
      <c r="E3166" s="3">
        <v>276.15</v>
      </c>
      <c r="F3166" s="3">
        <v>1.24</v>
      </c>
      <c r="G3166" s="3">
        <v>198.0</v>
      </c>
      <c r="H3166" s="3">
        <v>9378.0</v>
      </c>
      <c r="I3166" s="2"/>
      <c r="J3166" s="2"/>
    </row>
    <row r="3167">
      <c r="A3167" s="1" t="s">
        <v>4247</v>
      </c>
      <c r="B3167" s="3">
        <v>7.34</v>
      </c>
      <c r="C3167" s="3" t="s">
        <v>761</v>
      </c>
      <c r="D3167" s="3" t="s">
        <v>26</v>
      </c>
      <c r="E3167" s="3">
        <v>275.6</v>
      </c>
      <c r="F3167" s="3">
        <v>1.17</v>
      </c>
      <c r="G3167" s="3">
        <v>209.0</v>
      </c>
      <c r="H3167" s="3">
        <v>9377.0</v>
      </c>
      <c r="I3167" s="2"/>
      <c r="J3167" s="2"/>
    </row>
    <row r="3168">
      <c r="A3168" s="1" t="s">
        <v>4248</v>
      </c>
      <c r="B3168" s="3">
        <v>7.5</v>
      </c>
      <c r="C3168" s="3" t="s">
        <v>4249</v>
      </c>
      <c r="D3168" s="3">
        <v>274.4</v>
      </c>
      <c r="E3168" s="3">
        <v>1.1</v>
      </c>
      <c r="F3168" s="3">
        <v>214.0</v>
      </c>
      <c r="G3168" s="3">
        <v>9381.0</v>
      </c>
      <c r="H3168" s="2"/>
      <c r="I3168" s="2"/>
      <c r="J3168" s="2"/>
    </row>
    <row r="3169">
      <c r="A3169" s="1" t="s">
        <v>4250</v>
      </c>
      <c r="B3169" s="3">
        <v>8.12</v>
      </c>
      <c r="C3169" s="3">
        <v>95.8</v>
      </c>
      <c r="D3169" s="3">
        <v>146.0</v>
      </c>
      <c r="E3169" s="3">
        <v>435.87</v>
      </c>
      <c r="F3169" s="3">
        <v>62.0</v>
      </c>
      <c r="G3169" s="3" t="s">
        <v>4251</v>
      </c>
      <c r="H3169" s="3">
        <v>209.0</v>
      </c>
      <c r="I3169" s="3">
        <v>9386.0</v>
      </c>
      <c r="J3169" s="2"/>
    </row>
    <row r="3170">
      <c r="A3170" s="1" t="s">
        <v>4252</v>
      </c>
      <c r="B3170" s="3">
        <v>9.43</v>
      </c>
      <c r="C3170" s="3">
        <v>95.85</v>
      </c>
      <c r="D3170" s="3">
        <v>346.0</v>
      </c>
      <c r="E3170" s="3">
        <v>635.62</v>
      </c>
      <c r="F3170" s="3">
        <v>102.0</v>
      </c>
      <c r="G3170" s="3" t="s">
        <v>4253</v>
      </c>
      <c r="H3170" s="3">
        <v>234.0</v>
      </c>
      <c r="I3170" s="3">
        <v>9391.0</v>
      </c>
      <c r="J3170" s="2"/>
    </row>
    <row r="3171">
      <c r="A3171" s="1" t="s">
        <v>4254</v>
      </c>
      <c r="B3171" s="3">
        <v>10.93</v>
      </c>
      <c r="C3171" s="3">
        <v>92.55</v>
      </c>
      <c r="D3171" s="3">
        <v>552.0</v>
      </c>
      <c r="E3171" s="3">
        <v>762.8</v>
      </c>
      <c r="F3171" s="3">
        <v>123.0</v>
      </c>
      <c r="G3171" s="3" t="s">
        <v>3668</v>
      </c>
      <c r="H3171" s="3">
        <v>242.0</v>
      </c>
      <c r="I3171" s="3">
        <v>9393.0</v>
      </c>
      <c r="J3171" s="2"/>
    </row>
    <row r="3172">
      <c r="A3172" s="1" t="s">
        <v>4255</v>
      </c>
      <c r="B3172" s="3">
        <v>13.33</v>
      </c>
      <c r="C3172" s="3">
        <v>8.35</v>
      </c>
      <c r="D3172" s="3">
        <v>747.0</v>
      </c>
      <c r="E3172" s="3">
        <v>869.97</v>
      </c>
      <c r="F3172" s="3">
        <v>124.0</v>
      </c>
      <c r="G3172" s="3">
        <v>351.25</v>
      </c>
      <c r="H3172" s="3">
        <v>1.1</v>
      </c>
      <c r="I3172" s="3">
        <v>261.0</v>
      </c>
      <c r="J3172" s="3">
        <v>9397.0</v>
      </c>
    </row>
    <row r="3173">
      <c r="A3173" s="1" t="s">
        <v>4256</v>
      </c>
      <c r="B3173" s="3">
        <v>15.58</v>
      </c>
      <c r="C3173" s="3">
        <v>62.85</v>
      </c>
      <c r="D3173" s="3">
        <v>852.0</v>
      </c>
      <c r="E3173" s="3">
        <v>8.44</v>
      </c>
      <c r="F3173" s="3">
        <v>184.0</v>
      </c>
      <c r="G3173" s="3">
        <v>326.1</v>
      </c>
      <c r="H3173" s="3">
        <v>1.72</v>
      </c>
      <c r="I3173" s="3">
        <v>282.0</v>
      </c>
      <c r="J3173" s="3">
        <v>9395.0</v>
      </c>
    </row>
    <row r="3174">
      <c r="A3174" s="1" t="s">
        <v>4257</v>
      </c>
      <c r="B3174" s="3">
        <v>17.35</v>
      </c>
      <c r="C3174" s="3">
        <v>5.85</v>
      </c>
      <c r="D3174" s="3">
        <v>827.0</v>
      </c>
      <c r="E3174" s="3">
        <v>522.2</v>
      </c>
      <c r="F3174" s="3">
        <v>352.0</v>
      </c>
      <c r="G3174" s="3">
        <v>324.75</v>
      </c>
      <c r="H3174" s="3">
        <v>1.79</v>
      </c>
      <c r="I3174" s="3">
        <v>291.0</v>
      </c>
      <c r="J3174" s="3">
        <v>9394.0</v>
      </c>
    </row>
    <row r="3175">
      <c r="A3175" s="1" t="s">
        <v>4258</v>
      </c>
      <c r="B3175" s="3">
        <v>18.32</v>
      </c>
      <c r="C3175" s="3">
        <v>44.5</v>
      </c>
      <c r="D3175" s="3">
        <v>1006.0</v>
      </c>
      <c r="E3175" s="3">
        <v>914.32</v>
      </c>
      <c r="F3175" s="3">
        <v>15.0</v>
      </c>
      <c r="G3175" s="3">
        <v>317.0</v>
      </c>
      <c r="H3175" s="3">
        <v>1.79</v>
      </c>
      <c r="I3175" s="3">
        <v>292.0</v>
      </c>
      <c r="J3175" s="3">
        <v>939.0</v>
      </c>
    </row>
    <row r="3176">
      <c r="A3176" s="1" t="s">
        <v>4259</v>
      </c>
      <c r="B3176" s="3">
        <v>19.8</v>
      </c>
      <c r="C3176" s="3">
        <v>39.65</v>
      </c>
      <c r="D3176" s="3">
        <v>632.0</v>
      </c>
      <c r="E3176" s="3">
        <v>18.81</v>
      </c>
      <c r="F3176" s="3">
        <v>467.0</v>
      </c>
      <c r="G3176" s="3">
        <v>316.8</v>
      </c>
      <c r="H3176" s="3">
        <v>2.0</v>
      </c>
      <c r="I3176" s="3">
        <v>289.0</v>
      </c>
      <c r="J3176" s="3">
        <v>9386.0</v>
      </c>
    </row>
    <row r="3177">
      <c r="A3177" s="1" t="s">
        <v>4260</v>
      </c>
      <c r="B3177" s="3">
        <v>19.42</v>
      </c>
      <c r="C3177" s="3">
        <v>39.65</v>
      </c>
      <c r="D3177" s="3">
        <v>872.0</v>
      </c>
      <c r="E3177" s="3">
        <v>846.24</v>
      </c>
      <c r="F3177" s="3">
        <v>161.0</v>
      </c>
      <c r="G3177" s="3">
        <v>335.55</v>
      </c>
      <c r="H3177" s="3">
        <v>2.7</v>
      </c>
      <c r="I3177" s="3">
        <v>285.0</v>
      </c>
      <c r="J3177" s="3">
        <v>9385.0</v>
      </c>
    </row>
    <row r="3178">
      <c r="A3178" s="1" t="s">
        <v>4261</v>
      </c>
      <c r="B3178" s="3">
        <v>20.1</v>
      </c>
      <c r="C3178" s="3">
        <v>38.5</v>
      </c>
      <c r="D3178" s="3">
        <v>541.0</v>
      </c>
      <c r="E3178" s="3">
        <v>267.92</v>
      </c>
      <c r="F3178" s="3">
        <v>347.0</v>
      </c>
      <c r="G3178" s="3">
        <v>328.2</v>
      </c>
      <c r="H3178" s="3">
        <v>2.28</v>
      </c>
      <c r="I3178" s="3">
        <v>284.0</v>
      </c>
      <c r="J3178" s="3">
        <v>9384.0</v>
      </c>
    </row>
    <row r="3179">
      <c r="A3179" s="1" t="s">
        <v>4262</v>
      </c>
      <c r="B3179" s="3">
        <v>19.84</v>
      </c>
      <c r="C3179" s="3">
        <v>38.35</v>
      </c>
      <c r="D3179" s="3">
        <v>577.0</v>
      </c>
      <c r="E3179" s="3">
        <v>816.18</v>
      </c>
      <c r="F3179" s="3">
        <v>11.0</v>
      </c>
      <c r="G3179" s="3">
        <v>329.0</v>
      </c>
      <c r="H3179" s="3">
        <v>2.41</v>
      </c>
      <c r="I3179" s="3">
        <v>279.0</v>
      </c>
      <c r="J3179" s="3">
        <v>938.0</v>
      </c>
    </row>
    <row r="3180">
      <c r="A3180" s="1" t="s">
        <v>4263</v>
      </c>
      <c r="B3180" s="3">
        <v>19.38</v>
      </c>
      <c r="C3180" s="3">
        <v>39.65</v>
      </c>
      <c r="D3180" s="3">
        <v>132.0</v>
      </c>
      <c r="E3180" s="3">
        <v>5.7</v>
      </c>
      <c r="F3180" s="3">
        <v>13.0</v>
      </c>
      <c r="G3180" s="3">
        <v>315.85</v>
      </c>
      <c r="H3180" s="3">
        <v>2.41</v>
      </c>
      <c r="I3180" s="3">
        <v>269.0</v>
      </c>
      <c r="J3180" s="3">
        <v>9381.0</v>
      </c>
    </row>
    <row r="3181">
      <c r="A3181" s="1" t="s">
        <v>4264</v>
      </c>
      <c r="B3181" s="3">
        <v>18.86</v>
      </c>
      <c r="C3181" s="3">
        <v>41.5</v>
      </c>
      <c r="D3181" s="3" t="s">
        <v>2246</v>
      </c>
      <c r="E3181" s="3">
        <v>36.0</v>
      </c>
      <c r="F3181" s="3">
        <v>33.35</v>
      </c>
      <c r="G3181" s="3">
        <v>2.28</v>
      </c>
      <c r="H3181" s="3">
        <v>259.0</v>
      </c>
      <c r="I3181" s="3">
        <v>938.0</v>
      </c>
      <c r="J3181" s="2"/>
    </row>
    <row r="3182">
      <c r="A3182" s="1" t="s">
        <v>4265</v>
      </c>
      <c r="B3182" s="3">
        <v>17.53</v>
      </c>
      <c r="C3182" s="3" t="s">
        <v>4266</v>
      </c>
      <c r="D3182" s="3">
        <v>326.65</v>
      </c>
      <c r="E3182" s="3">
        <v>2.0</v>
      </c>
      <c r="F3182" s="3">
        <v>261.0</v>
      </c>
      <c r="G3182" s="3">
        <v>938.0</v>
      </c>
      <c r="H3182" s="2"/>
      <c r="I3182" s="2"/>
      <c r="J3182" s="2"/>
    </row>
    <row r="3183">
      <c r="A3183" s="1" t="s">
        <v>4267</v>
      </c>
      <c r="B3183" s="3">
        <v>15.99</v>
      </c>
      <c r="C3183" s="3" t="s">
        <v>4268</v>
      </c>
      <c r="D3183" s="3" t="s">
        <v>26</v>
      </c>
      <c r="E3183" s="3">
        <v>312.75</v>
      </c>
      <c r="F3183" s="3">
        <v>2.0</v>
      </c>
      <c r="G3183" s="3">
        <v>265.0</v>
      </c>
      <c r="H3183" s="3">
        <v>9383.0</v>
      </c>
      <c r="I3183" s="2"/>
      <c r="J3183" s="2"/>
    </row>
    <row r="3184">
      <c r="A3184" s="1" t="s">
        <v>4269</v>
      </c>
      <c r="B3184" s="3">
        <v>14.84</v>
      </c>
      <c r="C3184" s="3" t="s">
        <v>3813</v>
      </c>
      <c r="D3184" s="3" t="s">
        <v>26</v>
      </c>
      <c r="E3184" s="3">
        <v>312.15</v>
      </c>
      <c r="F3184" s="3">
        <v>2.0</v>
      </c>
      <c r="G3184" s="3">
        <v>257.0</v>
      </c>
      <c r="H3184" s="3">
        <v>9391.0</v>
      </c>
      <c r="I3184" s="2"/>
      <c r="J3184" s="2"/>
    </row>
    <row r="3185">
      <c r="A3185" s="1" t="s">
        <v>4270</v>
      </c>
      <c r="B3185" s="3">
        <v>13.89</v>
      </c>
      <c r="C3185" s="3" t="s">
        <v>1241</v>
      </c>
      <c r="D3185" s="3" t="s">
        <v>26</v>
      </c>
      <c r="E3185" s="3">
        <v>311.0</v>
      </c>
      <c r="F3185" s="3">
        <v>2.14</v>
      </c>
      <c r="G3185" s="3">
        <v>247.0</v>
      </c>
      <c r="H3185" s="3">
        <v>9394.0</v>
      </c>
      <c r="I3185" s="2"/>
      <c r="J3185" s="2"/>
    </row>
    <row r="3186">
      <c r="A3186" s="1" t="s">
        <v>4271</v>
      </c>
      <c r="B3186" s="3">
        <v>13.39</v>
      </c>
      <c r="C3186" s="3" t="s">
        <v>387</v>
      </c>
      <c r="D3186" s="3" t="s">
        <v>26</v>
      </c>
      <c r="E3186" s="3">
        <v>32.65</v>
      </c>
      <c r="F3186" s="3">
        <v>2.14</v>
      </c>
      <c r="G3186" s="3">
        <v>247.0</v>
      </c>
      <c r="H3186" s="3">
        <v>9395.0</v>
      </c>
      <c r="I3186" s="2"/>
      <c r="J3186" s="2"/>
    </row>
    <row r="3187">
      <c r="A3187" s="1" t="s">
        <v>4272</v>
      </c>
      <c r="B3187" s="3">
        <v>12.78</v>
      </c>
      <c r="C3187" s="3" t="s">
        <v>4273</v>
      </c>
      <c r="D3187" s="3" t="s">
        <v>26</v>
      </c>
      <c r="E3187" s="3">
        <v>312.35</v>
      </c>
      <c r="F3187" s="3">
        <v>2.0</v>
      </c>
      <c r="G3187" s="3">
        <v>245.0</v>
      </c>
      <c r="H3187" s="3">
        <v>9396.0</v>
      </c>
      <c r="I3187" s="2"/>
      <c r="J3187" s="2"/>
    </row>
    <row r="3188">
      <c r="A3188" s="1" t="s">
        <v>4274</v>
      </c>
      <c r="B3188" s="3">
        <v>12.46</v>
      </c>
      <c r="C3188" s="3" t="s">
        <v>3044</v>
      </c>
      <c r="D3188" s="3" t="s">
        <v>26</v>
      </c>
      <c r="E3188" s="3">
        <v>321.95</v>
      </c>
      <c r="F3188" s="3">
        <v>1.86</v>
      </c>
      <c r="G3188" s="3">
        <v>237.0</v>
      </c>
      <c r="H3188" s="3">
        <v>9391.0</v>
      </c>
      <c r="I3188" s="2"/>
      <c r="J3188" s="2"/>
    </row>
    <row r="3189">
      <c r="A3189" s="1" t="s">
        <v>4275</v>
      </c>
      <c r="B3189" s="3">
        <v>11.87</v>
      </c>
      <c r="C3189" s="3" t="s">
        <v>907</v>
      </c>
      <c r="D3189" s="3" t="s">
        <v>26</v>
      </c>
      <c r="E3189" s="3">
        <v>309.85</v>
      </c>
      <c r="F3189" s="3">
        <v>1.86</v>
      </c>
      <c r="G3189" s="3">
        <v>229.0</v>
      </c>
      <c r="H3189" s="3">
        <v>9388.0</v>
      </c>
      <c r="I3189" s="2"/>
      <c r="J3189" s="2"/>
    </row>
    <row r="3190">
      <c r="A3190" s="1" t="s">
        <v>4276</v>
      </c>
      <c r="B3190" s="3">
        <v>11.76</v>
      </c>
      <c r="C3190" s="3" t="s">
        <v>907</v>
      </c>
      <c r="D3190" s="3" t="s">
        <v>26</v>
      </c>
      <c r="E3190" s="3">
        <v>325.7</v>
      </c>
      <c r="F3190" s="3">
        <v>1.72</v>
      </c>
      <c r="G3190" s="3">
        <v>222.0</v>
      </c>
      <c r="H3190" s="3">
        <v>9386.0</v>
      </c>
      <c r="I3190" s="2"/>
      <c r="J3190" s="2"/>
    </row>
    <row r="3191">
      <c r="A3191" s="1" t="s">
        <v>4277</v>
      </c>
      <c r="B3191" s="3">
        <v>11.55</v>
      </c>
      <c r="C3191" s="3" t="s">
        <v>997</v>
      </c>
      <c r="D3191" s="3" t="s">
        <v>26</v>
      </c>
      <c r="E3191" s="3">
        <v>324.15</v>
      </c>
      <c r="F3191" s="3">
        <v>1.72</v>
      </c>
      <c r="G3191" s="3">
        <v>218.0</v>
      </c>
      <c r="H3191" s="3">
        <v>9385.0</v>
      </c>
      <c r="I3191" s="2"/>
      <c r="J3191" s="2"/>
    </row>
    <row r="3192">
      <c r="A3192" s="1" t="s">
        <v>4278</v>
      </c>
      <c r="B3192" s="3">
        <v>11.31</v>
      </c>
      <c r="C3192" s="3" t="s">
        <v>4279</v>
      </c>
      <c r="D3192" s="3">
        <v>322.6</v>
      </c>
      <c r="E3192" s="3">
        <v>1.66</v>
      </c>
      <c r="F3192" s="3">
        <v>219.0</v>
      </c>
      <c r="G3192" s="3">
        <v>9385.0</v>
      </c>
      <c r="H3192" s="2"/>
      <c r="I3192" s="2"/>
      <c r="J3192" s="2"/>
    </row>
    <row r="3193">
      <c r="A3193" s="1" t="s">
        <v>4280</v>
      </c>
      <c r="B3193" s="3">
        <v>11.47</v>
      </c>
      <c r="C3193" s="3">
        <v>89.3</v>
      </c>
      <c r="D3193" s="3">
        <v>67.0</v>
      </c>
      <c r="E3193" s="3">
        <v>15.36</v>
      </c>
      <c r="F3193" s="3">
        <v>64.0</v>
      </c>
      <c r="G3193" s="3">
        <v>318.55</v>
      </c>
      <c r="H3193" s="3">
        <v>1.59</v>
      </c>
      <c r="I3193" s="3">
        <v>222.0</v>
      </c>
      <c r="J3193" s="3">
        <v>9389.0</v>
      </c>
    </row>
    <row r="3194">
      <c r="A3194" s="1" t="s">
        <v>4281</v>
      </c>
      <c r="B3194" s="3">
        <v>12.38</v>
      </c>
      <c r="C3194" s="3">
        <v>86.2</v>
      </c>
      <c r="D3194" s="3">
        <v>18.0</v>
      </c>
      <c r="E3194" s="3">
        <v>46.61</v>
      </c>
      <c r="F3194" s="3">
        <v>162.0</v>
      </c>
      <c r="G3194" s="3">
        <v>33.35</v>
      </c>
      <c r="H3194" s="3">
        <v>2.21</v>
      </c>
      <c r="I3194" s="3">
        <v>235.0</v>
      </c>
      <c r="J3194" s="3">
        <v>9392.0</v>
      </c>
    </row>
    <row r="3195">
      <c r="A3195" s="1" t="s">
        <v>4282</v>
      </c>
      <c r="B3195" s="3">
        <v>13.36</v>
      </c>
      <c r="C3195" s="3">
        <v>8.35</v>
      </c>
      <c r="D3195" s="3">
        <v>25.0</v>
      </c>
      <c r="E3195" s="3">
        <v>26.58</v>
      </c>
      <c r="F3195" s="3">
        <v>235.0</v>
      </c>
      <c r="G3195" s="3">
        <v>343.7</v>
      </c>
      <c r="H3195" s="3">
        <v>2.21</v>
      </c>
      <c r="I3195" s="3">
        <v>238.0</v>
      </c>
      <c r="J3195" s="3">
        <v>9395.0</v>
      </c>
    </row>
    <row r="3196">
      <c r="A3196" s="1" t="s">
        <v>4283</v>
      </c>
      <c r="B3196" s="3">
        <v>14.4</v>
      </c>
      <c r="C3196" s="3">
        <v>74.95</v>
      </c>
      <c r="D3196" s="3">
        <v>391.0</v>
      </c>
      <c r="E3196" s="3">
        <v>69.64</v>
      </c>
      <c r="F3196" s="3">
        <v>341.0</v>
      </c>
      <c r="G3196" s="3">
        <v>362.3</v>
      </c>
      <c r="H3196" s="3">
        <v>2.14</v>
      </c>
      <c r="I3196" s="3">
        <v>229.0</v>
      </c>
      <c r="J3196" s="3">
        <v>9395.0</v>
      </c>
    </row>
    <row r="3197">
      <c r="A3197" s="1" t="s">
        <v>4284</v>
      </c>
      <c r="B3197" s="3">
        <v>15.44</v>
      </c>
      <c r="C3197" s="3">
        <v>7.0</v>
      </c>
      <c r="D3197" s="3">
        <v>624.0</v>
      </c>
      <c r="E3197" s="3">
        <v>261.9</v>
      </c>
      <c r="F3197" s="3">
        <v>405.0</v>
      </c>
      <c r="G3197" s="3">
        <v>356.5</v>
      </c>
      <c r="H3197" s="3">
        <v>2.7</v>
      </c>
      <c r="I3197" s="3">
        <v>219.0</v>
      </c>
      <c r="J3197" s="3">
        <v>9398.0</v>
      </c>
    </row>
    <row r="3198">
      <c r="A3198" s="1" t="s">
        <v>4285</v>
      </c>
      <c r="B3198" s="3">
        <v>16.41</v>
      </c>
      <c r="C3198" s="3">
        <v>7.1</v>
      </c>
      <c r="D3198" s="3">
        <v>741.0</v>
      </c>
      <c r="E3198" s="3">
        <v>356.69</v>
      </c>
      <c r="F3198" s="3">
        <v>416.0</v>
      </c>
      <c r="G3198" s="3">
        <v>355.7</v>
      </c>
      <c r="H3198" s="3">
        <v>2.28</v>
      </c>
      <c r="I3198" s="3">
        <v>216.0</v>
      </c>
      <c r="J3198" s="3">
        <v>9394.0</v>
      </c>
    </row>
    <row r="3199">
      <c r="A3199" s="1" t="s">
        <v>4286</v>
      </c>
      <c r="B3199" s="3">
        <v>17.54</v>
      </c>
      <c r="C3199" s="3">
        <v>67.85</v>
      </c>
      <c r="D3199" s="3">
        <v>936.0</v>
      </c>
      <c r="E3199" s="3">
        <v>742.24</v>
      </c>
      <c r="F3199" s="3">
        <v>24.0</v>
      </c>
      <c r="G3199" s="3">
        <v>357.65</v>
      </c>
      <c r="H3199" s="3">
        <v>2.48</v>
      </c>
      <c r="I3199" s="3">
        <v>221.0</v>
      </c>
      <c r="J3199" s="3">
        <v>9391.0</v>
      </c>
    </row>
    <row r="3200">
      <c r="A3200" s="1" t="s">
        <v>4287</v>
      </c>
      <c r="B3200" s="3">
        <v>18.27</v>
      </c>
      <c r="C3200" s="3">
        <v>65.55</v>
      </c>
      <c r="D3200" s="3">
        <v>816.0</v>
      </c>
      <c r="E3200" s="3">
        <v>502.16</v>
      </c>
      <c r="F3200" s="3">
        <v>357.0</v>
      </c>
      <c r="G3200" s="3">
        <v>351.5</v>
      </c>
      <c r="H3200" s="3">
        <v>2.76</v>
      </c>
      <c r="I3200" s="3">
        <v>227.0</v>
      </c>
      <c r="J3200" s="3">
        <v>9385.0</v>
      </c>
    </row>
    <row r="3201">
      <c r="A3201" s="1" t="s">
        <v>4288</v>
      </c>
      <c r="B3201" s="3">
        <v>18.84</v>
      </c>
      <c r="C3201" s="3">
        <v>63.4</v>
      </c>
      <c r="D3201" s="3" t="s">
        <v>4289</v>
      </c>
      <c r="E3201" s="3">
        <v>263.0</v>
      </c>
      <c r="F3201" s="3">
        <v>363.85</v>
      </c>
      <c r="G3201" s="3">
        <v>2.97</v>
      </c>
      <c r="H3201" s="3">
        <v>231.0</v>
      </c>
      <c r="I3201" s="3">
        <v>9381.0</v>
      </c>
      <c r="J3201" s="2"/>
    </row>
    <row r="3202">
      <c r="A3202" s="1" t="s">
        <v>4290</v>
      </c>
      <c r="B3202" s="3">
        <v>19.0</v>
      </c>
      <c r="C3202" s="3">
        <v>57.1</v>
      </c>
      <c r="D3202" s="3">
        <v>578.0</v>
      </c>
      <c r="E3202" s="3">
        <v>355.44</v>
      </c>
      <c r="F3202" s="3">
        <v>32.0</v>
      </c>
      <c r="G3202" s="3">
        <v>354.55</v>
      </c>
      <c r="H3202" s="3">
        <v>3.45</v>
      </c>
      <c r="I3202" s="3">
        <v>235.0</v>
      </c>
      <c r="J3202" s="3">
        <v>9376.0</v>
      </c>
    </row>
    <row r="3203">
      <c r="A3203" s="1" t="s">
        <v>4291</v>
      </c>
      <c r="B3203" s="3">
        <v>17.43</v>
      </c>
      <c r="C3203" s="3">
        <v>65.45</v>
      </c>
      <c r="D3203" s="3" t="s">
        <v>4292</v>
      </c>
      <c r="E3203" s="3">
        <v>158.0</v>
      </c>
      <c r="F3203" s="3">
        <v>352.6</v>
      </c>
      <c r="G3203" s="3">
        <v>3.59</v>
      </c>
      <c r="H3203" s="3">
        <v>24.0</v>
      </c>
      <c r="I3203" s="3">
        <v>937.0</v>
      </c>
      <c r="J3203" s="2"/>
    </row>
    <row r="3204">
      <c r="A3204" s="1" t="s">
        <v>4293</v>
      </c>
      <c r="B3204" s="3">
        <v>15.9</v>
      </c>
      <c r="C3204" s="3">
        <v>7.0</v>
      </c>
      <c r="D3204" s="3">
        <v>313.0</v>
      </c>
      <c r="E3204" s="3">
        <v>418.12</v>
      </c>
      <c r="F3204" s="3">
        <v>147.0</v>
      </c>
      <c r="G3204" s="3">
        <v>341.95</v>
      </c>
      <c r="H3204" s="3">
        <v>3.79</v>
      </c>
      <c r="I3204" s="3">
        <v>246.0</v>
      </c>
      <c r="J3204" s="3">
        <v>9376.0</v>
      </c>
    </row>
    <row r="3205">
      <c r="A3205" s="1" t="s">
        <v>4294</v>
      </c>
      <c r="B3205" s="3">
        <v>15.28</v>
      </c>
      <c r="C3205" s="3">
        <v>72.45</v>
      </c>
      <c r="D3205" s="3">
        <v>96.0</v>
      </c>
      <c r="E3205" s="3">
        <v>72.64</v>
      </c>
      <c r="F3205" s="3">
        <v>81.0</v>
      </c>
      <c r="G3205" s="3">
        <v>352.2</v>
      </c>
      <c r="H3205" s="3">
        <v>2.55</v>
      </c>
      <c r="I3205" s="3">
        <v>241.0</v>
      </c>
      <c r="J3205" s="3">
        <v>9378.0</v>
      </c>
    </row>
    <row r="3206">
      <c r="A3206" s="1" t="s">
        <v>4295</v>
      </c>
      <c r="B3206" s="3">
        <v>14.84</v>
      </c>
      <c r="C3206" s="3" t="s">
        <v>4296</v>
      </c>
      <c r="D3206" s="3">
        <v>352.4</v>
      </c>
      <c r="E3206" s="3">
        <v>2.48</v>
      </c>
      <c r="F3206" s="3">
        <v>244.0</v>
      </c>
      <c r="G3206" s="3">
        <v>9375.0</v>
      </c>
      <c r="H3206" s="2"/>
      <c r="I3206" s="2"/>
      <c r="J3206" s="2"/>
    </row>
    <row r="3207">
      <c r="A3207" s="1" t="s">
        <v>4297</v>
      </c>
      <c r="B3207" s="3">
        <v>14.19</v>
      </c>
      <c r="C3207" s="3" t="s">
        <v>3109</v>
      </c>
      <c r="D3207" s="3" t="s">
        <v>26</v>
      </c>
      <c r="E3207" s="3">
        <v>357.5</v>
      </c>
      <c r="F3207" s="3">
        <v>2.7</v>
      </c>
      <c r="G3207" s="3">
        <v>248.0</v>
      </c>
      <c r="H3207" s="3">
        <v>938.0</v>
      </c>
      <c r="I3207" s="2"/>
      <c r="J3207" s="2"/>
    </row>
    <row r="3208">
      <c r="A3208" s="1" t="s">
        <v>4298</v>
      </c>
      <c r="B3208" s="3">
        <v>13.87</v>
      </c>
      <c r="C3208" s="3" t="s">
        <v>4299</v>
      </c>
      <c r="D3208" s="3" t="s">
        <v>26</v>
      </c>
      <c r="E3208" s="3">
        <v>361.1</v>
      </c>
      <c r="F3208" s="3">
        <v>1.79</v>
      </c>
      <c r="G3208" s="3">
        <v>241.0</v>
      </c>
      <c r="H3208" s="3">
        <v>9382.0</v>
      </c>
      <c r="I3208" s="2"/>
      <c r="J3208" s="2"/>
    </row>
    <row r="3209">
      <c r="A3209" s="1" t="s">
        <v>4300</v>
      </c>
      <c r="B3209" s="3">
        <v>13.53</v>
      </c>
      <c r="C3209" s="3" t="s">
        <v>4299</v>
      </c>
      <c r="D3209" s="3" t="s">
        <v>26</v>
      </c>
      <c r="E3209" s="3">
        <v>354.75</v>
      </c>
      <c r="F3209" s="3">
        <v>1.79</v>
      </c>
      <c r="G3209" s="3">
        <v>238.0</v>
      </c>
      <c r="H3209" s="3">
        <v>9383.0</v>
      </c>
      <c r="I3209" s="2"/>
      <c r="J3209" s="2"/>
    </row>
    <row r="3210">
      <c r="A3210" s="1" t="s">
        <v>4301</v>
      </c>
      <c r="B3210" s="3">
        <v>13.9</v>
      </c>
      <c r="C3210" s="3" t="s">
        <v>3073</v>
      </c>
      <c r="D3210" s="3" t="s">
        <v>26</v>
      </c>
      <c r="E3210" s="3">
        <v>358.6</v>
      </c>
      <c r="F3210" s="3">
        <v>2.21</v>
      </c>
      <c r="G3210" s="3">
        <v>237.0</v>
      </c>
      <c r="H3210" s="3">
        <v>9383.0</v>
      </c>
      <c r="I3210" s="2"/>
      <c r="J3210" s="2"/>
    </row>
    <row r="3211">
      <c r="A3211" s="1" t="s">
        <v>4302</v>
      </c>
      <c r="B3211" s="3">
        <v>12.71</v>
      </c>
      <c r="C3211" s="3" t="s">
        <v>1412</v>
      </c>
      <c r="D3211" s="3" t="s">
        <v>26</v>
      </c>
      <c r="E3211" s="3">
        <v>355.7</v>
      </c>
      <c r="F3211" s="3">
        <v>1.79</v>
      </c>
      <c r="G3211" s="3">
        <v>234.0</v>
      </c>
      <c r="H3211" s="3">
        <v>9381.0</v>
      </c>
      <c r="I3211" s="2"/>
      <c r="J3211" s="2"/>
    </row>
    <row r="3212">
      <c r="A3212" s="1" t="s">
        <v>4303</v>
      </c>
      <c r="B3212" s="3">
        <v>12.28</v>
      </c>
      <c r="C3212" s="3" t="s">
        <v>995</v>
      </c>
      <c r="D3212" s="3" t="s">
        <v>26</v>
      </c>
      <c r="E3212" s="3">
        <v>341.5</v>
      </c>
      <c r="F3212" s="3">
        <v>1.79</v>
      </c>
      <c r="G3212" s="3">
        <v>22.0</v>
      </c>
      <c r="H3212" s="3">
        <v>9377.0</v>
      </c>
      <c r="I3212" s="2"/>
      <c r="J3212" s="2"/>
    </row>
    <row r="3213">
      <c r="A3213" s="1" t="s">
        <v>4304</v>
      </c>
      <c r="B3213" s="3">
        <v>12.15</v>
      </c>
      <c r="C3213" s="3" t="s">
        <v>995</v>
      </c>
      <c r="D3213" s="3" t="s">
        <v>26</v>
      </c>
      <c r="E3213" s="3">
        <v>349.5</v>
      </c>
      <c r="F3213" s="3">
        <v>1.86</v>
      </c>
      <c r="G3213" s="3">
        <v>219.0</v>
      </c>
      <c r="H3213" s="3">
        <v>9375.0</v>
      </c>
      <c r="I3213" s="2"/>
      <c r="J3213" s="2"/>
    </row>
    <row r="3214">
      <c r="A3214" s="1" t="s">
        <v>4305</v>
      </c>
      <c r="B3214" s="3">
        <v>12.2</v>
      </c>
      <c r="C3214" s="3" t="s">
        <v>2572</v>
      </c>
      <c r="D3214" s="3" t="s">
        <v>26</v>
      </c>
      <c r="E3214" s="3">
        <v>347.55</v>
      </c>
      <c r="F3214" s="3">
        <v>1.66</v>
      </c>
      <c r="G3214" s="3">
        <v>216.0</v>
      </c>
      <c r="H3214" s="3">
        <v>9372.0</v>
      </c>
      <c r="I3214" s="2"/>
      <c r="J3214" s="2"/>
    </row>
    <row r="3215">
      <c r="A3215" s="1" t="s">
        <v>4306</v>
      </c>
      <c r="B3215" s="3">
        <v>12.0</v>
      </c>
      <c r="C3215" s="3" t="s">
        <v>2572</v>
      </c>
      <c r="D3215" s="3" t="s">
        <v>26</v>
      </c>
      <c r="E3215" s="3">
        <v>357.85</v>
      </c>
      <c r="F3215" s="3">
        <v>1.24</v>
      </c>
      <c r="G3215" s="3">
        <v>215.0</v>
      </c>
      <c r="H3215" s="3">
        <v>9371.0</v>
      </c>
      <c r="I3215" s="2"/>
      <c r="J3215" s="2"/>
    </row>
    <row r="3216">
      <c r="A3216" s="1" t="s">
        <v>4307</v>
      </c>
      <c r="B3216" s="3">
        <v>11.8</v>
      </c>
      <c r="C3216" s="3" t="s">
        <v>4308</v>
      </c>
      <c r="D3216" s="3">
        <v>351.85</v>
      </c>
      <c r="E3216" s="3">
        <v>1.17</v>
      </c>
      <c r="F3216" s="3">
        <v>219.0</v>
      </c>
      <c r="G3216" s="3">
        <v>9369.0</v>
      </c>
      <c r="H3216" s="2"/>
      <c r="I3216" s="2"/>
      <c r="J3216" s="2"/>
    </row>
    <row r="3217">
      <c r="A3217" s="1" t="s">
        <v>4309</v>
      </c>
      <c r="B3217" s="3">
        <v>11.79</v>
      </c>
      <c r="C3217" s="3">
        <v>89.3</v>
      </c>
      <c r="D3217" s="3">
        <v>71.0</v>
      </c>
      <c r="E3217" s="3">
        <v>2.23</v>
      </c>
      <c r="F3217" s="3">
        <v>67.0</v>
      </c>
      <c r="G3217" s="3">
        <v>352.4</v>
      </c>
      <c r="H3217" s="3">
        <v>1.24</v>
      </c>
      <c r="I3217" s="3">
        <v>22.0</v>
      </c>
      <c r="J3217" s="3">
        <v>9374.0</v>
      </c>
    </row>
    <row r="3218">
      <c r="A3218" s="1" t="s">
        <v>4310</v>
      </c>
      <c r="B3218" s="3">
        <v>11.79</v>
      </c>
      <c r="C3218" s="3">
        <v>92.55</v>
      </c>
      <c r="D3218" s="3">
        <v>121.0</v>
      </c>
      <c r="E3218" s="3">
        <v>2.57</v>
      </c>
      <c r="F3218" s="3">
        <v>12.0</v>
      </c>
      <c r="G3218" s="3">
        <v>362.1</v>
      </c>
      <c r="H3218" s="3">
        <v>1.66</v>
      </c>
      <c r="I3218" s="3">
        <v>237.0</v>
      </c>
      <c r="J3218" s="3">
        <v>9374.0</v>
      </c>
    </row>
    <row r="3219">
      <c r="A3219" s="1" t="s">
        <v>4311</v>
      </c>
      <c r="B3219" s="3">
        <v>12.25</v>
      </c>
      <c r="C3219" s="3">
        <v>83.15</v>
      </c>
      <c r="D3219" s="3">
        <v>296.0</v>
      </c>
      <c r="E3219" s="3">
        <v>63.56</v>
      </c>
      <c r="F3219" s="3">
        <v>26.0</v>
      </c>
      <c r="G3219" s="3">
        <v>356.1</v>
      </c>
      <c r="H3219" s="3">
        <v>2.14</v>
      </c>
      <c r="I3219" s="3">
        <v>247.0</v>
      </c>
      <c r="J3219" s="3">
        <v>9378.0</v>
      </c>
    </row>
    <row r="3220">
      <c r="A3220" s="1" t="s">
        <v>4312</v>
      </c>
      <c r="B3220" s="3">
        <v>12.95</v>
      </c>
      <c r="C3220" s="3">
        <v>83.25</v>
      </c>
      <c r="D3220" s="3">
        <v>278.0</v>
      </c>
      <c r="E3220" s="3">
        <v>6.95</v>
      </c>
      <c r="F3220" s="3">
        <v>273.0</v>
      </c>
      <c r="G3220" s="3">
        <v>351.65</v>
      </c>
      <c r="H3220" s="3">
        <v>2.21</v>
      </c>
      <c r="I3220" s="3">
        <v>246.0</v>
      </c>
      <c r="J3220" s="3">
        <v>9378.0</v>
      </c>
    </row>
    <row r="3221">
      <c r="A3221" s="1" t="s">
        <v>4313</v>
      </c>
      <c r="B3221" s="3">
        <v>13.4</v>
      </c>
      <c r="C3221" s="3">
        <v>8.35</v>
      </c>
      <c r="D3221" s="3">
        <v>498.0</v>
      </c>
      <c r="E3221" s="3">
        <v>97.88</v>
      </c>
      <c r="F3221" s="3">
        <v>416.0</v>
      </c>
      <c r="G3221" s="3">
        <v>354.75</v>
      </c>
      <c r="H3221" s="3">
        <v>2.28</v>
      </c>
      <c r="I3221" s="3">
        <v>236.0</v>
      </c>
      <c r="J3221" s="3">
        <v>9382.0</v>
      </c>
    </row>
    <row r="3222">
      <c r="A3222" s="1" t="s">
        <v>4314</v>
      </c>
      <c r="B3222" s="3">
        <v>14.42</v>
      </c>
      <c r="C3222" s="3">
        <v>72.3</v>
      </c>
      <c r="D3222" s="3">
        <v>71.0</v>
      </c>
      <c r="E3222" s="3">
        <v>295.85</v>
      </c>
      <c r="F3222" s="3">
        <v>44.0</v>
      </c>
      <c r="G3222" s="3">
        <v>354.55</v>
      </c>
      <c r="H3222" s="3">
        <v>2.97</v>
      </c>
      <c r="I3222" s="3">
        <v>235.0</v>
      </c>
      <c r="J3222" s="3">
        <v>938.0</v>
      </c>
    </row>
    <row r="3223">
      <c r="A3223" s="1" t="s">
        <v>4315</v>
      </c>
      <c r="B3223" s="3">
        <v>15.74</v>
      </c>
      <c r="C3223" s="3">
        <v>6.65</v>
      </c>
      <c r="D3223" s="3">
        <v>649.0</v>
      </c>
      <c r="E3223" s="3">
        <v>181.2</v>
      </c>
      <c r="F3223" s="3">
        <v>479.0</v>
      </c>
      <c r="G3223" s="3">
        <v>341.55</v>
      </c>
      <c r="H3223" s="3">
        <v>3.66</v>
      </c>
      <c r="I3223" s="3">
        <v>239.0</v>
      </c>
      <c r="J3223" s="3">
        <v>9376.0</v>
      </c>
    </row>
    <row r="3224">
      <c r="A3224" s="1" t="s">
        <v>4316</v>
      </c>
      <c r="B3224" s="3">
        <v>16.76</v>
      </c>
      <c r="C3224" s="3">
        <v>52.65</v>
      </c>
      <c r="D3224" s="3">
        <v>435.0</v>
      </c>
      <c r="E3224" s="3">
        <v>27.31</v>
      </c>
      <c r="F3224" s="3">
        <v>41.0</v>
      </c>
      <c r="G3224" s="3">
        <v>34.8</v>
      </c>
      <c r="H3224" s="3">
        <v>4.0</v>
      </c>
      <c r="I3224" s="3">
        <v>243.0</v>
      </c>
      <c r="J3224" s="3">
        <v>9372.0</v>
      </c>
    </row>
    <row r="3225">
      <c r="A3225" s="1" t="s">
        <v>4317</v>
      </c>
      <c r="B3225" s="3">
        <v>17.52</v>
      </c>
      <c r="C3225" s="3">
        <v>47.3</v>
      </c>
      <c r="D3225" s="3">
        <v>367.0</v>
      </c>
      <c r="E3225" s="3">
        <v>16.6</v>
      </c>
      <c r="F3225" s="3">
        <v>353.0</v>
      </c>
      <c r="G3225" s="3">
        <v>336.15</v>
      </c>
      <c r="H3225" s="3">
        <v>3.86</v>
      </c>
      <c r="I3225" s="3">
        <v>248.0</v>
      </c>
      <c r="J3225" s="3">
        <v>9366.0</v>
      </c>
    </row>
    <row r="3226">
      <c r="A3226" s="1" t="s">
        <v>4318</v>
      </c>
      <c r="B3226" s="3">
        <v>17.76</v>
      </c>
      <c r="C3226" s="3">
        <v>45.55</v>
      </c>
      <c r="D3226" s="3">
        <v>335.0</v>
      </c>
      <c r="E3226" s="3">
        <v>27.49</v>
      </c>
      <c r="F3226" s="3">
        <v>315.0</v>
      </c>
      <c r="G3226" s="3">
        <v>346.6</v>
      </c>
      <c r="H3226" s="3">
        <v>3.93</v>
      </c>
      <c r="I3226" s="3">
        <v>256.0</v>
      </c>
      <c r="J3226" s="3">
        <v>9364.0</v>
      </c>
    </row>
    <row r="3227">
      <c r="A3227" s="1" t="s">
        <v>4319</v>
      </c>
      <c r="B3227" s="3">
        <v>17.41</v>
      </c>
      <c r="C3227" s="3">
        <v>43.9</v>
      </c>
      <c r="D3227" s="3" t="s">
        <v>4320</v>
      </c>
      <c r="E3227" s="3">
        <v>154.0</v>
      </c>
      <c r="F3227" s="3">
        <v>352.0</v>
      </c>
      <c r="G3227" s="3">
        <v>4.0</v>
      </c>
      <c r="H3227" s="3">
        <v>263.0</v>
      </c>
      <c r="I3227" s="3">
        <v>9361.0</v>
      </c>
      <c r="J3227" s="2"/>
    </row>
    <row r="3228">
      <c r="A3228" s="1" t="s">
        <v>4321</v>
      </c>
      <c r="B3228" s="3">
        <v>16.75</v>
      </c>
      <c r="C3228" s="3">
        <v>45.45</v>
      </c>
      <c r="D3228" s="3" t="s">
        <v>4322</v>
      </c>
      <c r="E3228" s="3">
        <v>98.0</v>
      </c>
      <c r="F3228" s="3">
        <v>354.35</v>
      </c>
      <c r="G3228" s="3">
        <v>3.86</v>
      </c>
      <c r="H3228" s="3">
        <v>27.0</v>
      </c>
      <c r="I3228" s="3">
        <v>9363.0</v>
      </c>
      <c r="J3228" s="2"/>
    </row>
    <row r="3229">
      <c r="A3229" s="1" t="s">
        <v>4323</v>
      </c>
      <c r="B3229" s="3">
        <v>16.12</v>
      </c>
      <c r="C3229" s="3">
        <v>47.0</v>
      </c>
      <c r="D3229" s="3">
        <v>6.0</v>
      </c>
      <c r="E3229" s="3">
        <v>4.78</v>
      </c>
      <c r="F3229" s="3">
        <v>59.0</v>
      </c>
      <c r="G3229" s="3">
        <v>34.4</v>
      </c>
      <c r="H3229" s="3">
        <v>3.24</v>
      </c>
      <c r="I3229" s="3">
        <v>277.0</v>
      </c>
      <c r="J3229" s="3">
        <v>9364.0</v>
      </c>
    </row>
    <row r="3230">
      <c r="A3230" s="1" t="s">
        <v>4324</v>
      </c>
      <c r="B3230" s="3">
        <v>15.35</v>
      </c>
      <c r="C3230" s="3" t="s">
        <v>2397</v>
      </c>
      <c r="D3230" s="3">
        <v>329.2</v>
      </c>
      <c r="E3230" s="3">
        <v>2.48</v>
      </c>
      <c r="F3230" s="3">
        <v>274.0</v>
      </c>
      <c r="G3230" s="3">
        <v>9363.0</v>
      </c>
      <c r="H3230" s="2"/>
      <c r="I3230" s="2"/>
      <c r="J3230" s="2"/>
    </row>
    <row r="3231">
      <c r="A3231" s="1" t="s">
        <v>4325</v>
      </c>
      <c r="B3231" s="3">
        <v>14.31</v>
      </c>
      <c r="C3231" s="3" t="s">
        <v>3881</v>
      </c>
      <c r="D3231" s="3" t="s">
        <v>26</v>
      </c>
      <c r="E3231" s="3">
        <v>313.9</v>
      </c>
      <c r="F3231" s="3">
        <v>1.66</v>
      </c>
      <c r="G3231" s="3">
        <v>273.0</v>
      </c>
      <c r="H3231" s="3">
        <v>9368.0</v>
      </c>
      <c r="I3231" s="2"/>
      <c r="J3231" s="2"/>
    </row>
    <row r="3232">
      <c r="A3232" s="1" t="s">
        <v>4326</v>
      </c>
      <c r="B3232" s="3">
        <v>13.36</v>
      </c>
      <c r="C3232" s="3" t="s">
        <v>4327</v>
      </c>
      <c r="D3232" s="3" t="s">
        <v>26</v>
      </c>
      <c r="E3232" s="3">
        <v>323.0</v>
      </c>
      <c r="F3232" s="3">
        <v>1.24</v>
      </c>
      <c r="G3232" s="3">
        <v>262.0</v>
      </c>
      <c r="H3232" s="3">
        <v>9373.0</v>
      </c>
      <c r="I3232" s="2"/>
      <c r="J3232" s="2"/>
    </row>
    <row r="3233">
      <c r="A3233" s="1" t="s">
        <v>4328</v>
      </c>
      <c r="B3233" s="3">
        <v>12.6</v>
      </c>
      <c r="C3233" s="3" t="s">
        <v>98</v>
      </c>
      <c r="D3233" s="3" t="s">
        <v>26</v>
      </c>
      <c r="E3233" s="3">
        <v>333.65</v>
      </c>
      <c r="F3233" s="3">
        <v>1.1</v>
      </c>
      <c r="G3233" s="3">
        <v>248.0</v>
      </c>
      <c r="H3233" s="3">
        <v>9373.0</v>
      </c>
      <c r="I3233" s="2"/>
      <c r="J3233" s="2"/>
    </row>
    <row r="3234">
      <c r="A3234" s="1" t="s">
        <v>4329</v>
      </c>
      <c r="B3234" s="3">
        <v>11.78</v>
      </c>
      <c r="C3234" s="3" t="s">
        <v>1243</v>
      </c>
      <c r="D3234" s="3" t="s">
        <v>26</v>
      </c>
      <c r="E3234" s="3">
        <v>319.3</v>
      </c>
      <c r="F3234" s="3">
        <v>1.17</v>
      </c>
      <c r="G3234" s="3">
        <v>243.0</v>
      </c>
      <c r="H3234" s="3">
        <v>9374.0</v>
      </c>
      <c r="I3234" s="2"/>
      <c r="J3234" s="2"/>
    </row>
    <row r="3235">
      <c r="A3235" s="1" t="s">
        <v>4330</v>
      </c>
      <c r="B3235" s="3">
        <v>10.75</v>
      </c>
      <c r="C3235" s="3" t="s">
        <v>1119</v>
      </c>
      <c r="D3235" s="3" t="s">
        <v>26</v>
      </c>
      <c r="E3235" s="3">
        <v>303.85</v>
      </c>
      <c r="F3235" s="3">
        <v>1.38</v>
      </c>
      <c r="G3235" s="3">
        <v>251.0</v>
      </c>
      <c r="H3235" s="3">
        <v>9372.0</v>
      </c>
      <c r="I3235" s="2"/>
      <c r="J3235" s="2"/>
    </row>
    <row r="3236">
      <c r="A3236" s="1" t="s">
        <v>4331</v>
      </c>
      <c r="B3236" s="3">
        <v>10.6</v>
      </c>
      <c r="C3236" s="3" t="s">
        <v>1121</v>
      </c>
      <c r="D3236" s="3" t="s">
        <v>26</v>
      </c>
      <c r="E3236" s="3">
        <v>301.8</v>
      </c>
      <c r="F3236" s="3">
        <v>1.45</v>
      </c>
      <c r="G3236" s="3">
        <v>257.0</v>
      </c>
      <c r="H3236" s="3">
        <v>9368.0</v>
      </c>
      <c r="I3236" s="2"/>
      <c r="J3236" s="2"/>
    </row>
    <row r="3237">
      <c r="A3237" s="1" t="s">
        <v>4332</v>
      </c>
      <c r="B3237" s="3">
        <v>9.67</v>
      </c>
      <c r="C3237" s="3" t="s">
        <v>1123</v>
      </c>
      <c r="D3237" s="3" t="s">
        <v>26</v>
      </c>
      <c r="E3237" s="3">
        <v>302.5</v>
      </c>
      <c r="F3237" s="3">
        <v>1.38</v>
      </c>
      <c r="G3237" s="3">
        <v>256.0</v>
      </c>
      <c r="H3237" s="3">
        <v>9365.0</v>
      </c>
      <c r="I3237" s="2"/>
      <c r="J3237" s="2"/>
    </row>
    <row r="3238">
      <c r="A3238" s="1" t="s">
        <v>4333</v>
      </c>
      <c r="B3238" s="3">
        <v>9.79</v>
      </c>
      <c r="C3238" s="3" t="s">
        <v>1123</v>
      </c>
      <c r="D3238" s="3" t="s">
        <v>26</v>
      </c>
      <c r="E3238" s="3">
        <v>317.75</v>
      </c>
      <c r="F3238" s="3">
        <v>1.17</v>
      </c>
      <c r="G3238" s="3">
        <v>25.0</v>
      </c>
      <c r="H3238" s="3">
        <v>9361.0</v>
      </c>
      <c r="I3238" s="2"/>
      <c r="J3238" s="2"/>
    </row>
    <row r="3239">
      <c r="A3239" s="1" t="s">
        <v>4334</v>
      </c>
      <c r="B3239" s="3">
        <v>9.72</v>
      </c>
      <c r="C3239" s="3" t="s">
        <v>1123</v>
      </c>
      <c r="D3239" s="3" t="s">
        <v>26</v>
      </c>
      <c r="E3239" s="3">
        <v>315.25</v>
      </c>
      <c r="F3239" s="3">
        <v>1.3</v>
      </c>
      <c r="G3239" s="3">
        <v>235.0</v>
      </c>
      <c r="H3239" s="3">
        <v>936.0</v>
      </c>
      <c r="I3239" s="2"/>
      <c r="J3239" s="2"/>
    </row>
    <row r="3240">
      <c r="A3240" s="1" t="s">
        <v>4335</v>
      </c>
      <c r="B3240" s="3">
        <v>9.29</v>
      </c>
      <c r="C3240" s="3" t="s">
        <v>4336</v>
      </c>
      <c r="D3240" s="3">
        <v>305.4</v>
      </c>
      <c r="E3240" s="3">
        <v>1.1</v>
      </c>
      <c r="F3240" s="3">
        <v>221.0</v>
      </c>
      <c r="G3240" s="3">
        <v>9359.0</v>
      </c>
      <c r="H3240" s="2"/>
      <c r="I3240" s="2"/>
      <c r="J3240" s="2"/>
    </row>
    <row r="3241">
      <c r="A3241" s="1" t="s">
        <v>4337</v>
      </c>
      <c r="B3241" s="3">
        <v>9.72</v>
      </c>
      <c r="C3241" s="3">
        <v>82.9</v>
      </c>
      <c r="D3241" s="3">
        <v>133.0</v>
      </c>
      <c r="E3241" s="3">
        <v>284.79</v>
      </c>
      <c r="F3241" s="3">
        <v>76.0</v>
      </c>
      <c r="G3241" s="3" t="s">
        <v>4338</v>
      </c>
      <c r="H3241" s="3">
        <v>221.0</v>
      </c>
      <c r="I3241" s="3">
        <v>9362.0</v>
      </c>
      <c r="J3241" s="2"/>
    </row>
    <row r="3242">
      <c r="A3242" s="1" t="s">
        <v>4339</v>
      </c>
      <c r="B3242" s="3">
        <v>11.94</v>
      </c>
      <c r="C3242" s="3">
        <v>71.95</v>
      </c>
      <c r="D3242" s="3">
        <v>293.0</v>
      </c>
      <c r="E3242" s="3">
        <v>34.59</v>
      </c>
      <c r="F3242" s="3">
        <v>16.0</v>
      </c>
      <c r="G3242" s="3">
        <v>305.4</v>
      </c>
      <c r="H3242" s="3">
        <v>1.1</v>
      </c>
      <c r="I3242" s="3">
        <v>24.0</v>
      </c>
      <c r="J3242" s="3">
        <v>9365.0</v>
      </c>
    </row>
    <row r="3243">
      <c r="A3243" s="1" t="s">
        <v>4340</v>
      </c>
      <c r="B3243" s="3">
        <v>13.3</v>
      </c>
      <c r="C3243" s="3">
        <v>67.5</v>
      </c>
      <c r="D3243" s="3">
        <v>411.0</v>
      </c>
      <c r="E3243" s="3">
        <v>258.68</v>
      </c>
      <c r="F3243" s="3">
        <v>264.0</v>
      </c>
      <c r="G3243" s="3">
        <v>315.5</v>
      </c>
      <c r="H3243" s="3">
        <v>1.38</v>
      </c>
      <c r="I3243" s="3">
        <v>252.0</v>
      </c>
      <c r="J3243" s="3">
        <v>9367.0</v>
      </c>
    </row>
    <row r="3244">
      <c r="A3244" s="1" t="s">
        <v>4341</v>
      </c>
      <c r="B3244" s="3">
        <v>14.59</v>
      </c>
      <c r="C3244" s="3">
        <v>6.4</v>
      </c>
      <c r="D3244" s="3">
        <v>502.0</v>
      </c>
      <c r="E3244" s="3">
        <v>203.79</v>
      </c>
      <c r="F3244" s="3">
        <v>355.0</v>
      </c>
      <c r="G3244" s="3">
        <v>327.5</v>
      </c>
      <c r="H3244" s="3">
        <v>1.72</v>
      </c>
      <c r="I3244" s="3">
        <v>231.0</v>
      </c>
      <c r="J3244" s="3">
        <v>9368.0</v>
      </c>
    </row>
    <row r="3245">
      <c r="A3245" s="1" t="s">
        <v>4342</v>
      </c>
      <c r="B3245" s="3">
        <v>15.37</v>
      </c>
      <c r="C3245" s="3">
        <v>54.25</v>
      </c>
      <c r="D3245" s="3">
        <v>516.0</v>
      </c>
      <c r="E3245" s="3">
        <v>112.0</v>
      </c>
      <c r="F3245" s="3">
        <v>422.0</v>
      </c>
      <c r="G3245" s="3">
        <v>349.1</v>
      </c>
      <c r="H3245" s="3">
        <v>2.14</v>
      </c>
      <c r="I3245" s="3">
        <v>228.0</v>
      </c>
      <c r="J3245" s="3">
        <v>9367.0</v>
      </c>
    </row>
    <row r="3246">
      <c r="A3246" s="1" t="s">
        <v>4343</v>
      </c>
      <c r="B3246" s="3">
        <v>16.15</v>
      </c>
      <c r="C3246" s="3">
        <v>48.8</v>
      </c>
      <c r="D3246" s="3">
        <v>616.0</v>
      </c>
      <c r="E3246" s="3">
        <v>163.1</v>
      </c>
      <c r="F3246" s="3">
        <v>467.0</v>
      </c>
      <c r="G3246" s="3">
        <v>357.25</v>
      </c>
      <c r="H3246" s="3">
        <v>2.62</v>
      </c>
      <c r="I3246" s="3">
        <v>227.0</v>
      </c>
      <c r="J3246" s="3">
        <v>9365.0</v>
      </c>
    </row>
    <row r="3247">
      <c r="A3247" s="1" t="s">
        <v>4344</v>
      </c>
      <c r="B3247" s="3">
        <v>17.33</v>
      </c>
      <c r="C3247" s="3">
        <v>45.55</v>
      </c>
      <c r="D3247" s="3">
        <v>53.0</v>
      </c>
      <c r="E3247" s="3">
        <v>7.17</v>
      </c>
      <c r="F3247" s="3">
        <v>464.0</v>
      </c>
      <c r="G3247" s="3">
        <v>357.25</v>
      </c>
      <c r="H3247" s="3">
        <v>2.97</v>
      </c>
      <c r="I3247" s="3">
        <v>232.0</v>
      </c>
      <c r="J3247" s="3">
        <v>9361.0</v>
      </c>
    </row>
    <row r="3248">
      <c r="A3248" s="1" t="s">
        <v>4345</v>
      </c>
      <c r="B3248" s="3">
        <v>17.87</v>
      </c>
      <c r="C3248" s="3">
        <v>43.9</v>
      </c>
      <c r="D3248" s="3">
        <v>816.0</v>
      </c>
      <c r="E3248" s="3">
        <v>486.39</v>
      </c>
      <c r="F3248" s="3">
        <v>37.0</v>
      </c>
      <c r="G3248" s="3">
        <v>358.6</v>
      </c>
      <c r="H3248" s="3">
        <v>3.1</v>
      </c>
      <c r="I3248" s="3">
        <v>237.0</v>
      </c>
      <c r="J3248" s="3">
        <v>9357.0</v>
      </c>
    </row>
    <row r="3249">
      <c r="A3249" s="1" t="s">
        <v>4346</v>
      </c>
      <c r="B3249" s="3">
        <v>18.26</v>
      </c>
      <c r="C3249" s="3">
        <v>4.9</v>
      </c>
      <c r="D3249" s="3">
        <v>85.0</v>
      </c>
      <c r="E3249" s="3">
        <v>768.12</v>
      </c>
      <c r="F3249" s="3">
        <v>201.0</v>
      </c>
      <c r="G3249" s="3">
        <v>352.6</v>
      </c>
      <c r="H3249" s="3">
        <v>2.83</v>
      </c>
      <c r="I3249" s="3">
        <v>242.0</v>
      </c>
      <c r="J3249" s="3">
        <v>9353.0</v>
      </c>
    </row>
    <row r="3250">
      <c r="A3250" s="1" t="s">
        <v>4347</v>
      </c>
      <c r="B3250" s="3">
        <v>18.73</v>
      </c>
      <c r="C3250" s="3">
        <v>39.55</v>
      </c>
      <c r="D3250" s="3">
        <v>715.0</v>
      </c>
      <c r="E3250" s="3">
        <v>729.44</v>
      </c>
      <c r="F3250" s="3">
        <v>183.0</v>
      </c>
      <c r="G3250" s="3">
        <v>338.65</v>
      </c>
      <c r="H3250" s="3">
        <v>2.62</v>
      </c>
      <c r="I3250" s="3">
        <v>249.0</v>
      </c>
      <c r="J3250" s="3">
        <v>9349.0</v>
      </c>
    </row>
    <row r="3251">
      <c r="A3251" s="1" t="s">
        <v>4348</v>
      </c>
      <c r="B3251" s="3">
        <v>18.79</v>
      </c>
      <c r="C3251" s="3">
        <v>39.55</v>
      </c>
      <c r="D3251" s="3">
        <v>503.0</v>
      </c>
      <c r="E3251" s="3">
        <v>513.8</v>
      </c>
      <c r="F3251" s="3">
        <v>206.0</v>
      </c>
      <c r="G3251" s="3">
        <v>339.5</v>
      </c>
      <c r="H3251" s="3">
        <v>2.41</v>
      </c>
      <c r="I3251" s="3">
        <v>255.0</v>
      </c>
      <c r="J3251" s="3">
        <v>9344.0</v>
      </c>
    </row>
    <row r="3252">
      <c r="A3252" s="1" t="s">
        <v>4349</v>
      </c>
      <c r="B3252" s="3">
        <v>18.63</v>
      </c>
      <c r="C3252" s="3">
        <v>39.55</v>
      </c>
      <c r="D3252" s="3">
        <v>267.0</v>
      </c>
      <c r="E3252" s="3">
        <v>214.24</v>
      </c>
      <c r="F3252" s="3">
        <v>181.0</v>
      </c>
      <c r="G3252" s="3">
        <v>327.65</v>
      </c>
      <c r="H3252" s="3">
        <v>2.21</v>
      </c>
      <c r="I3252" s="3">
        <v>262.0</v>
      </c>
      <c r="J3252" s="3">
        <v>9342.0</v>
      </c>
    </row>
    <row r="3253">
      <c r="A3253" s="1" t="s">
        <v>4350</v>
      </c>
      <c r="B3253" s="3">
        <v>18.19</v>
      </c>
      <c r="C3253" s="3">
        <v>39.4</v>
      </c>
      <c r="D3253" s="3">
        <v>92.0</v>
      </c>
      <c r="E3253" s="3">
        <v>52.2</v>
      </c>
      <c r="F3253" s="3">
        <v>81.0</v>
      </c>
      <c r="G3253" s="3">
        <v>309.25</v>
      </c>
      <c r="H3253" s="3">
        <v>1.79</v>
      </c>
      <c r="I3253" s="3">
        <v>267.0</v>
      </c>
      <c r="J3253" s="3">
        <v>9341.0</v>
      </c>
    </row>
    <row r="3254">
      <c r="A3254" s="1" t="s">
        <v>4351</v>
      </c>
      <c r="B3254" s="3">
        <v>17.3</v>
      </c>
      <c r="C3254" s="3" t="s">
        <v>4352</v>
      </c>
      <c r="D3254" s="3" t="s">
        <v>4353</v>
      </c>
      <c r="E3254" s="3">
        <v>302.0</v>
      </c>
      <c r="F3254" s="3">
        <v>9337.0</v>
      </c>
      <c r="G3254" s="2"/>
      <c r="H3254" s="2"/>
      <c r="I3254" s="2"/>
      <c r="J3254" s="2"/>
    </row>
    <row r="3255">
      <c r="A3255" s="1" t="s">
        <v>4354</v>
      </c>
      <c r="B3255" s="3">
        <v>15.81</v>
      </c>
      <c r="C3255" s="3" t="s">
        <v>2295</v>
      </c>
      <c r="D3255" s="3" t="s">
        <v>26</v>
      </c>
      <c r="E3255" s="3">
        <v>34.0</v>
      </c>
      <c r="F3255" s="3">
        <v>1.3</v>
      </c>
      <c r="G3255" s="3">
        <v>334.0</v>
      </c>
      <c r="H3255" s="3">
        <v>934.0</v>
      </c>
      <c r="I3255" s="2"/>
      <c r="J3255" s="2"/>
    </row>
    <row r="3256">
      <c r="A3256" s="1" t="s">
        <v>4355</v>
      </c>
      <c r="B3256" s="3">
        <v>15.79</v>
      </c>
      <c r="C3256" s="3" t="s">
        <v>4087</v>
      </c>
      <c r="D3256" s="3" t="s">
        <v>26</v>
      </c>
      <c r="E3256" s="3" t="s">
        <v>4356</v>
      </c>
      <c r="F3256" s="3">
        <v>331.0</v>
      </c>
      <c r="G3256" s="3">
        <v>9342.0</v>
      </c>
      <c r="H3256" s="2"/>
      <c r="I3256" s="2"/>
      <c r="J3256" s="2"/>
    </row>
    <row r="3257">
      <c r="A3257" s="1" t="s">
        <v>4357</v>
      </c>
      <c r="B3257" s="3">
        <v>14.98</v>
      </c>
      <c r="C3257" s="3" t="s">
        <v>2595</v>
      </c>
      <c r="D3257" s="3" t="s">
        <v>26</v>
      </c>
      <c r="E3257" s="3" t="s">
        <v>4358</v>
      </c>
      <c r="F3257" s="3">
        <v>27.0</v>
      </c>
      <c r="G3257" s="3">
        <v>9341.0</v>
      </c>
      <c r="H3257" s="2"/>
      <c r="I3257" s="2"/>
      <c r="J3257" s="2"/>
    </row>
    <row r="3258">
      <c r="A3258" s="1" t="s">
        <v>4359</v>
      </c>
      <c r="B3258" s="3">
        <v>13.63</v>
      </c>
      <c r="C3258" s="3" t="s">
        <v>2543</v>
      </c>
      <c r="D3258" s="3" t="s">
        <v>26</v>
      </c>
      <c r="E3258" s="3">
        <v>341.2</v>
      </c>
      <c r="F3258" s="3">
        <v>1.45</v>
      </c>
      <c r="G3258" s="3">
        <v>26.0</v>
      </c>
      <c r="H3258" s="3">
        <v>9339.0</v>
      </c>
      <c r="I3258" s="2"/>
      <c r="J3258" s="2"/>
    </row>
    <row r="3259">
      <c r="A3259" s="1" t="s">
        <v>4360</v>
      </c>
      <c r="B3259" s="3">
        <v>13.17</v>
      </c>
      <c r="C3259" s="3" t="s">
        <v>94</v>
      </c>
      <c r="D3259" s="3" t="s">
        <v>26</v>
      </c>
      <c r="E3259" s="3">
        <v>337.7</v>
      </c>
      <c r="F3259" s="3">
        <v>1.79</v>
      </c>
      <c r="G3259" s="3">
        <v>278.0</v>
      </c>
      <c r="H3259" s="3">
        <v>9337.0</v>
      </c>
      <c r="I3259" s="2"/>
      <c r="J3259" s="2"/>
    </row>
    <row r="3260">
      <c r="A3260" s="1" t="s">
        <v>4361</v>
      </c>
      <c r="B3260" s="3">
        <v>12.86</v>
      </c>
      <c r="C3260" s="3" t="s">
        <v>3011</v>
      </c>
      <c r="D3260" s="3" t="s">
        <v>26</v>
      </c>
      <c r="E3260" s="3">
        <v>338.4</v>
      </c>
      <c r="F3260" s="3">
        <v>2.0</v>
      </c>
      <c r="G3260" s="3">
        <v>292.0</v>
      </c>
      <c r="H3260" s="3">
        <v>9334.0</v>
      </c>
      <c r="I3260" s="2"/>
      <c r="J3260" s="2"/>
    </row>
    <row r="3261">
      <c r="A3261" s="1" t="s">
        <v>4362</v>
      </c>
      <c r="B3261" s="3">
        <v>12.5</v>
      </c>
      <c r="C3261" s="3" t="s">
        <v>390</v>
      </c>
      <c r="D3261" s="3" t="s">
        <v>26</v>
      </c>
      <c r="E3261" s="3">
        <v>341.4</v>
      </c>
      <c r="F3261" s="3">
        <v>1.72</v>
      </c>
      <c r="G3261" s="3">
        <v>298.0</v>
      </c>
      <c r="H3261" s="3">
        <v>9331.0</v>
      </c>
      <c r="I3261" s="2"/>
      <c r="J3261" s="2"/>
    </row>
    <row r="3262">
      <c r="A3262" s="1" t="s">
        <v>4363</v>
      </c>
      <c r="B3262" s="3">
        <v>12.8</v>
      </c>
      <c r="C3262" s="3" t="s">
        <v>1177</v>
      </c>
      <c r="D3262" s="3" t="s">
        <v>26</v>
      </c>
      <c r="E3262" s="3">
        <v>338.65</v>
      </c>
      <c r="F3262" s="3">
        <v>1.31</v>
      </c>
      <c r="G3262" s="3">
        <v>294.0</v>
      </c>
      <c r="H3262" s="3">
        <v>9329.0</v>
      </c>
      <c r="I3262" s="2"/>
      <c r="J3262" s="2"/>
    </row>
    <row r="3263">
      <c r="A3263" s="1" t="s">
        <v>4364</v>
      </c>
      <c r="B3263" s="3">
        <v>11.69</v>
      </c>
      <c r="C3263" s="3" t="s">
        <v>3048</v>
      </c>
      <c r="D3263" s="3" t="s">
        <v>26</v>
      </c>
      <c r="E3263" s="3">
        <v>34.8</v>
      </c>
      <c r="F3263" s="3">
        <v>1.3</v>
      </c>
      <c r="G3263" s="3">
        <v>288.0</v>
      </c>
      <c r="H3263" s="3">
        <v>9328.0</v>
      </c>
      <c r="I3263" s="2"/>
      <c r="J3263" s="2"/>
    </row>
    <row r="3264">
      <c r="A3264" s="1" t="s">
        <v>4365</v>
      </c>
      <c r="B3264" s="3">
        <v>11.21</v>
      </c>
      <c r="C3264" s="3" t="s">
        <v>4366</v>
      </c>
      <c r="D3264" s="3" t="s">
        <v>4367</v>
      </c>
      <c r="E3264" s="3">
        <v>279.0</v>
      </c>
      <c r="F3264" s="3">
        <v>9327.0</v>
      </c>
      <c r="G3264" s="2"/>
      <c r="H3264" s="2"/>
      <c r="I3264" s="2"/>
      <c r="J3264" s="2"/>
    </row>
    <row r="3265">
      <c r="A3265" s="1" t="s">
        <v>4368</v>
      </c>
      <c r="B3265" s="3">
        <v>11.22</v>
      </c>
      <c r="C3265" s="3">
        <v>89.3</v>
      </c>
      <c r="D3265" s="3">
        <v>112.0</v>
      </c>
      <c r="E3265" s="3">
        <v>143.25</v>
      </c>
      <c r="F3265" s="3">
        <v>83.0</v>
      </c>
      <c r="G3265" s="3" t="s">
        <v>4369</v>
      </c>
      <c r="H3265" s="3">
        <v>25.0</v>
      </c>
      <c r="I3265" s="3">
        <v>9328.0</v>
      </c>
      <c r="J3265" s="2"/>
    </row>
    <row r="3266">
      <c r="A3266" s="1" t="s">
        <v>4370</v>
      </c>
      <c r="B3266" s="3">
        <v>12.36</v>
      </c>
      <c r="C3266" s="3">
        <v>86.2</v>
      </c>
      <c r="D3266" s="3">
        <v>238.0</v>
      </c>
      <c r="E3266" s="3">
        <v>15.3</v>
      </c>
      <c r="F3266" s="3">
        <v>179.0</v>
      </c>
      <c r="G3266" s="3" t="s">
        <v>4371</v>
      </c>
      <c r="H3266" s="3">
        <v>242.0</v>
      </c>
      <c r="I3266" s="3">
        <v>9332.0</v>
      </c>
      <c r="J3266" s="2"/>
    </row>
    <row r="3267">
      <c r="A3267" s="1" t="s">
        <v>4372</v>
      </c>
      <c r="B3267" s="3">
        <v>13.7</v>
      </c>
      <c r="C3267" s="3">
        <v>8.35</v>
      </c>
      <c r="D3267" s="3">
        <v>347.0</v>
      </c>
      <c r="E3267" s="3">
        <v>129.81</v>
      </c>
      <c r="F3267" s="3">
        <v>273.0</v>
      </c>
      <c r="G3267" s="3">
        <v>345.25</v>
      </c>
      <c r="H3267" s="3">
        <v>1.45</v>
      </c>
      <c r="I3267" s="3">
        <v>25.0</v>
      </c>
      <c r="J3267" s="3">
        <v>9334.0</v>
      </c>
    </row>
    <row r="3268">
      <c r="A3268" s="1" t="s">
        <v>4373</v>
      </c>
      <c r="B3268" s="3">
        <v>14.41</v>
      </c>
      <c r="C3268" s="3">
        <v>77.65</v>
      </c>
      <c r="D3268" s="3">
        <v>586.0</v>
      </c>
      <c r="E3268" s="3">
        <v>374.86</v>
      </c>
      <c r="F3268" s="3">
        <v>315.0</v>
      </c>
      <c r="G3268" s="3">
        <v>343.9</v>
      </c>
      <c r="H3268" s="3">
        <v>1.66</v>
      </c>
      <c r="I3268" s="3">
        <v>252.0</v>
      </c>
      <c r="J3268" s="3">
        <v>9335.0</v>
      </c>
    </row>
    <row r="3269">
      <c r="A3269" s="1" t="s">
        <v>4374</v>
      </c>
      <c r="B3269" s="3">
        <v>16.13</v>
      </c>
      <c r="C3269" s="3">
        <v>67.65</v>
      </c>
      <c r="D3269" s="3">
        <v>592.0</v>
      </c>
      <c r="E3269" s="3">
        <v>205.78</v>
      </c>
      <c r="F3269" s="3">
        <v>419.0</v>
      </c>
      <c r="G3269" s="3">
        <v>314.3</v>
      </c>
      <c r="H3269" s="3">
        <v>1.79</v>
      </c>
      <c r="I3269" s="3">
        <v>253.0</v>
      </c>
      <c r="J3269" s="3">
        <v>9335.0</v>
      </c>
    </row>
    <row r="3270">
      <c r="A3270" s="1" t="s">
        <v>4375</v>
      </c>
      <c r="B3270" s="3">
        <v>17.0</v>
      </c>
      <c r="C3270" s="3">
        <v>63.2</v>
      </c>
      <c r="D3270" s="3">
        <v>715.0</v>
      </c>
      <c r="E3270" s="3">
        <v>303.7</v>
      </c>
      <c r="F3270" s="3">
        <v>437.0</v>
      </c>
      <c r="G3270" s="3">
        <v>326.3</v>
      </c>
      <c r="H3270" s="3">
        <v>2.0</v>
      </c>
      <c r="I3270" s="3">
        <v>257.0</v>
      </c>
      <c r="J3270" s="3">
        <v>9336.0</v>
      </c>
    </row>
    <row r="3271">
      <c r="A3271" s="1" t="s">
        <v>4376</v>
      </c>
      <c r="B3271" s="3">
        <v>17.74</v>
      </c>
      <c r="C3271" s="3">
        <v>63.2</v>
      </c>
      <c r="D3271" s="3">
        <v>708.0</v>
      </c>
      <c r="E3271" s="3">
        <v>258.0</v>
      </c>
      <c r="F3271" s="3">
        <v>465.0</v>
      </c>
      <c r="G3271" s="3">
        <v>338.3</v>
      </c>
      <c r="H3271" s="3">
        <v>2.21</v>
      </c>
      <c r="I3271" s="3">
        <v>262.0</v>
      </c>
      <c r="J3271" s="3">
        <v>9332.0</v>
      </c>
    </row>
    <row r="3272">
      <c r="A3272" s="1" t="s">
        <v>4377</v>
      </c>
      <c r="B3272" s="3">
        <v>18.66</v>
      </c>
      <c r="C3272" s="3" t="s">
        <v>4378</v>
      </c>
      <c r="D3272" s="3">
        <v>334.4</v>
      </c>
      <c r="E3272" s="3">
        <v>2.34</v>
      </c>
      <c r="F3272" s="3">
        <v>266.0</v>
      </c>
      <c r="G3272" s="3">
        <v>9328.0</v>
      </c>
      <c r="H3272" s="2"/>
      <c r="I3272" s="2"/>
      <c r="J3272" s="2"/>
    </row>
    <row r="3273">
      <c r="A3273" s="1" t="s">
        <v>4379</v>
      </c>
      <c r="B3273" s="3">
        <v>19.0</v>
      </c>
      <c r="C3273" s="3" t="s">
        <v>4380</v>
      </c>
      <c r="D3273" s="3">
        <v>332.1</v>
      </c>
      <c r="E3273" s="3">
        <v>2.21</v>
      </c>
      <c r="F3273" s="3">
        <v>278.0</v>
      </c>
      <c r="G3273" s="3">
        <v>9323.0</v>
      </c>
      <c r="H3273" s="2"/>
      <c r="I3273" s="2"/>
      <c r="J3273" s="2"/>
    </row>
    <row r="3274">
      <c r="A3274" s="1" t="s">
        <v>4381</v>
      </c>
      <c r="B3274" s="3">
        <v>19.27</v>
      </c>
      <c r="C3274" s="3" t="s">
        <v>4382</v>
      </c>
      <c r="D3274" s="3">
        <v>329.95</v>
      </c>
      <c r="E3274" s="3">
        <v>2.41</v>
      </c>
      <c r="F3274" s="3">
        <v>288.0</v>
      </c>
      <c r="G3274" s="3">
        <v>9317.0</v>
      </c>
      <c r="H3274" s="2"/>
      <c r="I3274" s="2"/>
      <c r="J3274" s="2"/>
    </row>
    <row r="3275">
      <c r="A3275" s="1" t="s">
        <v>4383</v>
      </c>
      <c r="B3275" s="3">
        <v>18.36</v>
      </c>
      <c r="C3275" s="3" t="s">
        <v>4384</v>
      </c>
      <c r="D3275" s="3">
        <v>327.65</v>
      </c>
      <c r="E3275" s="3">
        <v>2.62</v>
      </c>
      <c r="F3275" s="3">
        <v>276.0</v>
      </c>
      <c r="G3275" s="3">
        <v>9313.0</v>
      </c>
      <c r="H3275" s="2"/>
      <c r="I3275" s="2"/>
      <c r="J3275" s="2"/>
    </row>
    <row r="3276">
      <c r="A3276" s="1" t="s">
        <v>4385</v>
      </c>
      <c r="B3276" s="3">
        <v>16.8</v>
      </c>
      <c r="C3276" s="3" t="s">
        <v>4386</v>
      </c>
      <c r="D3276" s="3">
        <v>327.45</v>
      </c>
      <c r="E3276" s="3">
        <v>2.76</v>
      </c>
      <c r="F3276" s="3">
        <v>245.0</v>
      </c>
      <c r="G3276" s="3">
        <v>9315.0</v>
      </c>
      <c r="H3276" s="2"/>
      <c r="I3276" s="2"/>
      <c r="J3276" s="2"/>
    </row>
    <row r="3277">
      <c r="A3277" s="1" t="s">
        <v>4387</v>
      </c>
      <c r="B3277" s="3">
        <v>16.27</v>
      </c>
      <c r="C3277" s="3" t="s">
        <v>4388</v>
      </c>
      <c r="D3277" s="3">
        <v>328.6</v>
      </c>
      <c r="E3277" s="3">
        <v>1.72</v>
      </c>
      <c r="F3277" s="3">
        <v>24.0</v>
      </c>
      <c r="G3277" s="3">
        <v>932.0</v>
      </c>
      <c r="H3277" s="2"/>
      <c r="I3277" s="2"/>
      <c r="J3277" s="2"/>
    </row>
    <row r="3278">
      <c r="A3278" s="1" t="s">
        <v>4389</v>
      </c>
      <c r="B3278" s="3">
        <v>15.53</v>
      </c>
      <c r="C3278" s="3" t="s">
        <v>4390</v>
      </c>
      <c r="D3278" s="3">
        <v>326.3</v>
      </c>
      <c r="E3278" s="3">
        <v>2.7</v>
      </c>
      <c r="F3278" s="3">
        <v>216.0</v>
      </c>
      <c r="G3278" s="3">
        <v>9328.0</v>
      </c>
      <c r="H3278" s="2"/>
      <c r="I3278" s="2"/>
      <c r="J3278" s="2"/>
    </row>
    <row r="3279">
      <c r="A3279" s="1" t="s">
        <v>4391</v>
      </c>
      <c r="B3279" s="3">
        <v>14.18</v>
      </c>
      <c r="C3279" s="3" t="s">
        <v>959</v>
      </c>
      <c r="D3279" s="3" t="s">
        <v>26</v>
      </c>
      <c r="E3279" s="3">
        <v>332.3</v>
      </c>
      <c r="F3279" s="3">
        <v>2.62</v>
      </c>
      <c r="G3279" s="3">
        <v>223.0</v>
      </c>
      <c r="H3279" s="3">
        <v>9334.0</v>
      </c>
      <c r="I3279" s="2"/>
      <c r="J3279" s="2"/>
    </row>
    <row r="3280">
      <c r="A3280" s="1" t="s">
        <v>4392</v>
      </c>
      <c r="B3280" s="3">
        <v>13.1</v>
      </c>
      <c r="C3280" s="3" t="s">
        <v>1409</v>
      </c>
      <c r="D3280" s="3" t="s">
        <v>26</v>
      </c>
      <c r="E3280" s="3">
        <v>333.45</v>
      </c>
      <c r="F3280" s="3">
        <v>2.48</v>
      </c>
      <c r="G3280" s="3">
        <v>23.0</v>
      </c>
      <c r="H3280" s="3">
        <v>9341.0</v>
      </c>
      <c r="I3280" s="2"/>
      <c r="J3280" s="2"/>
    </row>
    <row r="3281">
      <c r="A3281" s="1" t="s">
        <v>4393</v>
      </c>
      <c r="B3281" s="3">
        <v>12.4</v>
      </c>
      <c r="C3281" s="3" t="s">
        <v>1415</v>
      </c>
      <c r="D3281" s="3" t="s">
        <v>26</v>
      </c>
      <c r="E3281" s="3">
        <v>337.9</v>
      </c>
      <c r="F3281" s="3">
        <v>2.7</v>
      </c>
      <c r="G3281" s="3">
        <v>239.0</v>
      </c>
      <c r="H3281" s="3">
        <v>9344.0</v>
      </c>
      <c r="I3281" s="2"/>
      <c r="J3281" s="2"/>
    </row>
    <row r="3282">
      <c r="A3282" s="1" t="s">
        <v>4394</v>
      </c>
      <c r="B3282" s="3">
        <v>11.93</v>
      </c>
      <c r="C3282" s="3" t="s">
        <v>1415</v>
      </c>
      <c r="D3282" s="3" t="s">
        <v>26</v>
      </c>
      <c r="E3282" s="3">
        <v>33.15</v>
      </c>
      <c r="F3282" s="3">
        <v>1.72</v>
      </c>
      <c r="G3282" s="3">
        <v>244.0</v>
      </c>
      <c r="H3282" s="3">
        <v>9343.0</v>
      </c>
      <c r="I3282" s="2"/>
      <c r="J3282" s="2"/>
    </row>
    <row r="3283">
      <c r="A3283" s="1" t="s">
        <v>4395</v>
      </c>
      <c r="B3283" s="3">
        <v>11.44</v>
      </c>
      <c r="C3283" s="3" t="s">
        <v>795</v>
      </c>
      <c r="D3283" s="3" t="s">
        <v>26</v>
      </c>
      <c r="E3283" s="3">
        <v>32.65</v>
      </c>
      <c r="F3283" s="3">
        <v>1.52</v>
      </c>
      <c r="G3283" s="3">
        <v>241.0</v>
      </c>
      <c r="H3283" s="3">
        <v>9341.0</v>
      </c>
      <c r="I3283" s="2"/>
      <c r="J3283" s="2"/>
    </row>
    <row r="3284">
      <c r="A3284" s="1" t="s">
        <v>4396</v>
      </c>
      <c r="B3284" s="3">
        <v>11.7</v>
      </c>
      <c r="C3284" s="3" t="s">
        <v>795</v>
      </c>
      <c r="D3284" s="3" t="s">
        <v>26</v>
      </c>
      <c r="E3284" s="3">
        <v>32.0</v>
      </c>
      <c r="F3284" s="3">
        <v>1.45</v>
      </c>
      <c r="G3284" s="3">
        <v>225.0</v>
      </c>
      <c r="H3284" s="3">
        <v>9336.0</v>
      </c>
      <c r="I3284" s="2"/>
      <c r="J3284" s="2"/>
    </row>
    <row r="3285">
      <c r="A3285" s="1" t="s">
        <v>4397</v>
      </c>
      <c r="B3285" s="3">
        <v>10.75</v>
      </c>
      <c r="C3285" s="3" t="s">
        <v>144</v>
      </c>
      <c r="D3285" s="3" t="s">
        <v>26</v>
      </c>
      <c r="E3285" s="3">
        <v>314.65</v>
      </c>
      <c r="F3285" s="3">
        <v>1.52</v>
      </c>
      <c r="G3285" s="3">
        <v>221.0</v>
      </c>
      <c r="H3285" s="3">
        <v>9331.0</v>
      </c>
      <c r="I3285" s="2"/>
      <c r="J3285" s="2"/>
    </row>
    <row r="3286">
      <c r="A3286" s="1" t="s">
        <v>4398</v>
      </c>
      <c r="B3286" s="3">
        <v>10.35</v>
      </c>
      <c r="C3286" s="3" t="s">
        <v>144</v>
      </c>
      <c r="D3286" s="3" t="s">
        <v>26</v>
      </c>
      <c r="E3286" s="3">
        <v>304.8</v>
      </c>
      <c r="F3286" s="3">
        <v>1.59</v>
      </c>
      <c r="G3286" s="3">
        <v>225.0</v>
      </c>
      <c r="H3286" s="3">
        <v>9329.0</v>
      </c>
      <c r="I3286" s="2"/>
      <c r="J3286" s="2"/>
    </row>
    <row r="3287">
      <c r="A3287" s="1" t="s">
        <v>4399</v>
      </c>
      <c r="B3287" s="3">
        <v>10.51</v>
      </c>
      <c r="C3287" s="3" t="s">
        <v>144</v>
      </c>
      <c r="D3287" s="3" t="s">
        <v>26</v>
      </c>
      <c r="E3287" s="3">
        <v>326.3</v>
      </c>
      <c r="F3287" s="3">
        <v>1.52</v>
      </c>
      <c r="G3287" s="3">
        <v>232.0</v>
      </c>
      <c r="H3287" s="3">
        <v>9331.0</v>
      </c>
      <c r="I3287" s="2"/>
      <c r="J3287" s="2"/>
    </row>
    <row r="3288">
      <c r="A3288" s="1" t="s">
        <v>4400</v>
      </c>
      <c r="B3288" s="3">
        <v>10.92</v>
      </c>
      <c r="C3288" s="3" t="s">
        <v>4401</v>
      </c>
      <c r="D3288" s="3">
        <v>35.5</v>
      </c>
      <c r="E3288" s="3">
        <v>1.45</v>
      </c>
      <c r="F3288" s="3">
        <v>231.0</v>
      </c>
      <c r="G3288" s="3">
        <v>9332.0</v>
      </c>
      <c r="H3288" s="2"/>
      <c r="I3288" s="2"/>
      <c r="J3288" s="2"/>
    </row>
    <row r="3289">
      <c r="A3289" s="1" t="s">
        <v>4402</v>
      </c>
      <c r="B3289" s="3">
        <v>11.38</v>
      </c>
      <c r="C3289" s="3" t="s">
        <v>4401</v>
      </c>
      <c r="D3289" s="3">
        <v>361.1</v>
      </c>
      <c r="E3289" s="3">
        <v>2.14</v>
      </c>
      <c r="F3289" s="3">
        <v>247.0</v>
      </c>
      <c r="G3289" s="3">
        <v>9333.0</v>
      </c>
      <c r="H3289" s="2"/>
      <c r="I3289" s="2"/>
      <c r="J3289" s="2"/>
    </row>
    <row r="3290">
      <c r="A3290" s="1" t="s">
        <v>4403</v>
      </c>
      <c r="B3290" s="3">
        <v>11.88</v>
      </c>
      <c r="C3290" s="3" t="s">
        <v>4279</v>
      </c>
      <c r="D3290" s="3">
        <v>36.55</v>
      </c>
      <c r="E3290" s="3">
        <v>2.0</v>
      </c>
      <c r="F3290" s="3">
        <v>248.0</v>
      </c>
      <c r="G3290" s="3">
        <v>9338.0</v>
      </c>
      <c r="H3290" s="2"/>
      <c r="I3290" s="2"/>
      <c r="J3290" s="2"/>
    </row>
    <row r="3291">
      <c r="A3291" s="1" t="s">
        <v>4404</v>
      </c>
      <c r="B3291" s="3">
        <v>13.1</v>
      </c>
      <c r="C3291" s="3" t="s">
        <v>4405</v>
      </c>
      <c r="D3291" s="3">
        <v>336.75</v>
      </c>
      <c r="E3291" s="3">
        <v>1.66</v>
      </c>
      <c r="F3291" s="3">
        <v>251.0</v>
      </c>
      <c r="G3291" s="3">
        <v>9339.0</v>
      </c>
      <c r="H3291" s="2"/>
      <c r="I3291" s="2"/>
      <c r="J3291" s="2"/>
    </row>
    <row r="3292">
      <c r="A3292" s="1" t="s">
        <v>4406</v>
      </c>
      <c r="B3292" s="3">
        <v>14.5</v>
      </c>
      <c r="C3292" s="3" t="s">
        <v>4407</v>
      </c>
      <c r="D3292" s="3">
        <v>353.0</v>
      </c>
      <c r="E3292" s="3">
        <v>1.66</v>
      </c>
      <c r="F3292" s="3">
        <v>257.0</v>
      </c>
      <c r="G3292" s="3">
        <v>9339.0</v>
      </c>
      <c r="H3292" s="2"/>
      <c r="I3292" s="2"/>
      <c r="J3292" s="2"/>
    </row>
    <row r="3293">
      <c r="A3293" s="1" t="s">
        <v>4408</v>
      </c>
      <c r="B3293" s="3">
        <v>15.61</v>
      </c>
      <c r="C3293" s="3" t="s">
        <v>4409</v>
      </c>
      <c r="D3293" s="3">
        <v>369.85</v>
      </c>
      <c r="E3293" s="3">
        <v>1.86</v>
      </c>
      <c r="F3293" s="3">
        <v>263.0</v>
      </c>
      <c r="G3293" s="3">
        <v>9343.0</v>
      </c>
      <c r="H3293" s="2"/>
      <c r="I3293" s="2"/>
      <c r="J3293" s="2"/>
    </row>
    <row r="3294">
      <c r="A3294" s="1" t="s">
        <v>4410</v>
      </c>
      <c r="B3294" s="3">
        <v>16.9</v>
      </c>
      <c r="C3294" s="3" t="s">
        <v>4411</v>
      </c>
      <c r="D3294" s="3">
        <v>344.1</v>
      </c>
      <c r="E3294" s="3">
        <v>2.0</v>
      </c>
      <c r="F3294" s="3">
        <v>268.0</v>
      </c>
      <c r="G3294" s="3">
        <v>9342.0</v>
      </c>
      <c r="H3294" s="2"/>
      <c r="I3294" s="2"/>
      <c r="J3294" s="2"/>
    </row>
    <row r="3295">
      <c r="A3295" s="1" t="s">
        <v>4412</v>
      </c>
      <c r="B3295" s="3">
        <v>17.74</v>
      </c>
      <c r="C3295" s="3" t="s">
        <v>4413</v>
      </c>
      <c r="D3295" s="3">
        <v>334.8</v>
      </c>
      <c r="E3295" s="3">
        <v>2.34</v>
      </c>
      <c r="F3295" s="3">
        <v>274.0</v>
      </c>
      <c r="G3295" s="3">
        <v>9341.0</v>
      </c>
      <c r="H3295" s="2"/>
      <c r="I3295" s="2"/>
      <c r="J3295" s="2"/>
    </row>
    <row r="3296">
      <c r="A3296" s="1" t="s">
        <v>4414</v>
      </c>
      <c r="B3296" s="3">
        <v>18.32</v>
      </c>
      <c r="C3296" s="3" t="s">
        <v>4415</v>
      </c>
      <c r="D3296" s="3">
        <v>333.5</v>
      </c>
      <c r="E3296" s="3">
        <v>2.69</v>
      </c>
      <c r="F3296" s="3">
        <v>275.0</v>
      </c>
      <c r="G3296" s="3">
        <v>9336.0</v>
      </c>
      <c r="H3296" s="2"/>
      <c r="I3296" s="2"/>
      <c r="J3296" s="2"/>
    </row>
    <row r="3297">
      <c r="A3297" s="1" t="s">
        <v>4416</v>
      </c>
      <c r="B3297" s="3">
        <v>18.8</v>
      </c>
      <c r="C3297" s="3" t="s">
        <v>4417</v>
      </c>
      <c r="D3297" s="3">
        <v>335.55</v>
      </c>
      <c r="E3297" s="3">
        <v>3.3</v>
      </c>
      <c r="F3297" s="3">
        <v>273.0</v>
      </c>
      <c r="G3297" s="3">
        <v>9336.0</v>
      </c>
      <c r="H3297" s="2"/>
      <c r="I3297" s="2"/>
      <c r="J3297" s="2"/>
    </row>
    <row r="3298">
      <c r="A3298" s="1" t="s">
        <v>4418</v>
      </c>
      <c r="B3298" s="3">
        <v>18.74</v>
      </c>
      <c r="C3298" s="3" t="s">
        <v>4419</v>
      </c>
      <c r="D3298" s="3">
        <v>327.25</v>
      </c>
      <c r="E3298" s="3">
        <v>3.31</v>
      </c>
      <c r="F3298" s="3">
        <v>272.0</v>
      </c>
      <c r="G3298" s="3">
        <v>9333.0</v>
      </c>
      <c r="H3298" s="2"/>
      <c r="I3298" s="2"/>
      <c r="J3298" s="2"/>
    </row>
    <row r="3299">
      <c r="A3299" s="1" t="s">
        <v>4420</v>
      </c>
      <c r="B3299" s="3">
        <v>18.7</v>
      </c>
      <c r="C3299" s="3" t="s">
        <v>4421</v>
      </c>
      <c r="D3299" s="3">
        <v>329.4</v>
      </c>
      <c r="E3299" s="3">
        <v>3.45</v>
      </c>
      <c r="F3299" s="3">
        <v>275.0</v>
      </c>
      <c r="G3299" s="3">
        <v>933.0</v>
      </c>
      <c r="H3299" s="2"/>
      <c r="I3299" s="2"/>
      <c r="J3299" s="2"/>
    </row>
    <row r="3300">
      <c r="A3300" s="1" t="s">
        <v>4422</v>
      </c>
      <c r="B3300" s="3">
        <v>18.55</v>
      </c>
      <c r="C3300" s="3" t="s">
        <v>4423</v>
      </c>
      <c r="D3300" s="3">
        <v>327.25</v>
      </c>
      <c r="E3300" s="3">
        <v>3.52</v>
      </c>
      <c r="F3300" s="3">
        <v>278.0</v>
      </c>
      <c r="G3300" s="3">
        <v>9329.0</v>
      </c>
      <c r="H3300" s="2"/>
      <c r="I3300" s="2"/>
      <c r="J3300" s="2"/>
    </row>
    <row r="3301">
      <c r="A3301" s="1" t="s">
        <v>4424</v>
      </c>
      <c r="B3301" s="3">
        <v>18.1</v>
      </c>
      <c r="C3301" s="3" t="s">
        <v>4425</v>
      </c>
      <c r="D3301" s="3">
        <v>32.5</v>
      </c>
      <c r="E3301" s="3">
        <v>3.45</v>
      </c>
      <c r="F3301" s="3">
        <v>276.0</v>
      </c>
      <c r="G3301" s="3">
        <v>9327.0</v>
      </c>
      <c r="H3301" s="2"/>
      <c r="I3301" s="2"/>
      <c r="J3301" s="2"/>
    </row>
    <row r="3302">
      <c r="A3302" s="1" t="s">
        <v>4426</v>
      </c>
      <c r="B3302" s="3">
        <v>17.35</v>
      </c>
      <c r="C3302" s="3" t="s">
        <v>4427</v>
      </c>
      <c r="D3302" s="3">
        <v>311.4</v>
      </c>
      <c r="E3302" s="3">
        <v>2.41</v>
      </c>
      <c r="F3302" s="3">
        <v>282.0</v>
      </c>
      <c r="G3302" s="3">
        <v>9334.0</v>
      </c>
      <c r="H3302" s="2"/>
      <c r="I3302" s="2"/>
      <c r="J3302" s="2"/>
    </row>
    <row r="3303">
      <c r="A3303" s="1" t="s">
        <v>4428</v>
      </c>
      <c r="B3303" s="3">
        <v>15.95</v>
      </c>
      <c r="C3303" s="3" t="s">
        <v>2541</v>
      </c>
      <c r="D3303" s="3" t="s">
        <v>26</v>
      </c>
      <c r="E3303" s="3">
        <v>311.55</v>
      </c>
      <c r="F3303" s="3">
        <v>2.14</v>
      </c>
      <c r="G3303" s="3">
        <v>293.0</v>
      </c>
      <c r="H3303" s="3">
        <v>934.0</v>
      </c>
      <c r="I3303" s="2"/>
      <c r="J3303" s="2"/>
    </row>
    <row r="3304">
      <c r="A3304" s="1" t="s">
        <v>4429</v>
      </c>
      <c r="B3304" s="3">
        <v>14.66</v>
      </c>
      <c r="C3304" s="3" t="s">
        <v>4430</v>
      </c>
      <c r="D3304" s="3" t="s">
        <v>26</v>
      </c>
      <c r="E3304" s="3">
        <v>3.75</v>
      </c>
      <c r="F3304" s="3">
        <v>1.93</v>
      </c>
      <c r="G3304" s="3">
        <v>294.0</v>
      </c>
      <c r="H3304" s="3">
        <v>9347.0</v>
      </c>
      <c r="I3304" s="2"/>
      <c r="J3304" s="2"/>
    </row>
    <row r="3305">
      <c r="A3305" s="1" t="s">
        <v>4431</v>
      </c>
      <c r="B3305" s="3">
        <v>13.36</v>
      </c>
      <c r="C3305" s="3" t="s">
        <v>4327</v>
      </c>
      <c r="D3305" s="3" t="s">
        <v>26</v>
      </c>
      <c r="E3305" s="3">
        <v>297.85</v>
      </c>
      <c r="F3305" s="3">
        <v>1.72</v>
      </c>
      <c r="G3305" s="3">
        <v>286.0</v>
      </c>
      <c r="H3305" s="3">
        <v>9351.0</v>
      </c>
      <c r="I3305" s="2"/>
      <c r="J3305" s="2"/>
    </row>
    <row r="3306">
      <c r="A3306" s="1" t="s">
        <v>4432</v>
      </c>
      <c r="B3306" s="3">
        <v>11.95</v>
      </c>
      <c r="C3306" s="3" t="s">
        <v>3015</v>
      </c>
      <c r="D3306" s="3" t="s">
        <v>26</v>
      </c>
      <c r="E3306" s="3">
        <v>291.5</v>
      </c>
      <c r="F3306" s="3">
        <v>1.66</v>
      </c>
      <c r="G3306" s="3">
        <v>275.0</v>
      </c>
      <c r="H3306" s="3">
        <v>9348.0</v>
      </c>
      <c r="I3306" s="2"/>
      <c r="J3306" s="2"/>
    </row>
    <row r="3307">
      <c r="A3307" s="1" t="s">
        <v>4433</v>
      </c>
      <c r="B3307" s="3">
        <v>10.91</v>
      </c>
      <c r="C3307" s="3" t="s">
        <v>1150</v>
      </c>
      <c r="D3307" s="3" t="s">
        <v>26</v>
      </c>
      <c r="E3307" s="3">
        <v>287.2</v>
      </c>
      <c r="F3307" s="3">
        <v>1.72</v>
      </c>
      <c r="G3307" s="3">
        <v>271.0</v>
      </c>
      <c r="H3307" s="3">
        <v>9345.0</v>
      </c>
      <c r="I3307" s="2"/>
      <c r="J3307" s="2"/>
    </row>
    <row r="3308">
      <c r="A3308" s="1" t="s">
        <v>4434</v>
      </c>
      <c r="B3308" s="3">
        <v>10.17</v>
      </c>
      <c r="C3308" s="3" t="s">
        <v>2603</v>
      </c>
      <c r="D3308" s="3" t="s">
        <v>26</v>
      </c>
      <c r="E3308" s="3">
        <v>285.95</v>
      </c>
      <c r="F3308" s="3">
        <v>1.86</v>
      </c>
      <c r="G3308" s="3">
        <v>264.0</v>
      </c>
      <c r="H3308" s="3">
        <v>9338.0</v>
      </c>
      <c r="I3308" s="2"/>
      <c r="J3308" s="2"/>
    </row>
    <row r="3309">
      <c r="A3309" s="1" t="s">
        <v>4435</v>
      </c>
      <c r="B3309" s="3">
        <v>9.68</v>
      </c>
      <c r="C3309" s="3" t="s">
        <v>1558</v>
      </c>
      <c r="D3309" s="3" t="s">
        <v>26</v>
      </c>
      <c r="E3309" s="3">
        <v>287.2</v>
      </c>
      <c r="F3309" s="3">
        <v>1.93</v>
      </c>
      <c r="G3309" s="3">
        <v>249.0</v>
      </c>
      <c r="H3309" s="3">
        <v>9334.0</v>
      </c>
      <c r="I3309" s="2"/>
      <c r="J3309" s="2"/>
    </row>
    <row r="3310">
      <c r="A3310" s="1" t="s">
        <v>4436</v>
      </c>
      <c r="B3310" s="3">
        <v>9.14</v>
      </c>
      <c r="C3310" s="3" t="s">
        <v>878</v>
      </c>
      <c r="D3310" s="3" t="s">
        <v>26</v>
      </c>
      <c r="E3310" s="3">
        <v>281.4</v>
      </c>
      <c r="F3310" s="3">
        <v>2.0</v>
      </c>
      <c r="G3310" s="3">
        <v>239.0</v>
      </c>
      <c r="H3310" s="3">
        <v>9336.0</v>
      </c>
      <c r="I3310" s="2"/>
      <c r="J3310" s="2"/>
    </row>
    <row r="3311">
      <c r="A3311" s="1" t="s">
        <v>4437</v>
      </c>
      <c r="B3311" s="3">
        <v>8.55</v>
      </c>
      <c r="C3311" s="3" t="s">
        <v>880</v>
      </c>
      <c r="D3311" s="3" t="s">
        <v>26</v>
      </c>
      <c r="E3311" s="3">
        <v>279.45</v>
      </c>
      <c r="F3311" s="3">
        <v>1.93</v>
      </c>
      <c r="G3311" s="3">
        <v>24.0</v>
      </c>
      <c r="H3311" s="3">
        <v>9335.0</v>
      </c>
      <c r="I3311" s="2"/>
      <c r="J3311" s="2"/>
    </row>
    <row r="3312">
      <c r="A3312" s="1" t="s">
        <v>4438</v>
      </c>
      <c r="B3312" s="3">
        <v>8.24</v>
      </c>
      <c r="C3312" s="3" t="s">
        <v>2819</v>
      </c>
      <c r="D3312" s="3">
        <v>28.8</v>
      </c>
      <c r="E3312" s="3">
        <v>1.93</v>
      </c>
      <c r="F3312" s="3">
        <v>245.0</v>
      </c>
      <c r="G3312" s="3">
        <v>9337.0</v>
      </c>
      <c r="H3312" s="2"/>
      <c r="I3312" s="2"/>
      <c r="J3312" s="2"/>
    </row>
    <row r="3313">
      <c r="A3313" s="1" t="s">
        <v>4439</v>
      </c>
      <c r="B3313" s="3">
        <v>8.87</v>
      </c>
      <c r="C3313" s="3" t="s">
        <v>4440</v>
      </c>
      <c r="D3313" s="3">
        <v>284.85</v>
      </c>
      <c r="E3313" s="3">
        <v>1.79</v>
      </c>
      <c r="F3313" s="3">
        <v>247.0</v>
      </c>
      <c r="G3313" s="3">
        <v>934.0</v>
      </c>
      <c r="H3313" s="2"/>
      <c r="I3313" s="2"/>
      <c r="J3313" s="2"/>
    </row>
    <row r="3314">
      <c r="A3314" s="1" t="s">
        <v>4441</v>
      </c>
      <c r="B3314" s="3">
        <v>11.94</v>
      </c>
      <c r="C3314" s="3" t="s">
        <v>4442</v>
      </c>
      <c r="D3314" s="3">
        <v>288.55</v>
      </c>
      <c r="E3314" s="3">
        <v>2.7</v>
      </c>
      <c r="F3314" s="3">
        <v>262.0</v>
      </c>
      <c r="G3314" s="3">
        <v>9342.0</v>
      </c>
      <c r="H3314" s="2"/>
      <c r="I3314" s="2"/>
      <c r="J3314" s="2"/>
    </row>
    <row r="3315">
      <c r="A3315" s="1" t="s">
        <v>4443</v>
      </c>
      <c r="B3315" s="3">
        <v>13.92</v>
      </c>
      <c r="C3315" s="3" t="s">
        <v>4444</v>
      </c>
      <c r="D3315" s="3">
        <v>287.4</v>
      </c>
      <c r="E3315" s="3">
        <v>2.0</v>
      </c>
      <c r="F3315" s="3">
        <v>258.0</v>
      </c>
      <c r="G3315" s="3">
        <v>9342.0</v>
      </c>
      <c r="H3315" s="2"/>
      <c r="I3315" s="2"/>
      <c r="J3315" s="2"/>
    </row>
    <row r="3316">
      <c r="A3316" s="1" t="s">
        <v>4445</v>
      </c>
      <c r="B3316" s="3">
        <v>15.74</v>
      </c>
      <c r="C3316" s="3" t="s">
        <v>4446</v>
      </c>
      <c r="D3316" s="3">
        <v>301.7</v>
      </c>
      <c r="E3316" s="3">
        <v>2.7</v>
      </c>
      <c r="F3316" s="3">
        <v>251.0</v>
      </c>
      <c r="G3316" s="3">
        <v>9341.0</v>
      </c>
      <c r="H3316" s="2"/>
      <c r="I3316" s="2"/>
      <c r="J3316" s="2"/>
    </row>
    <row r="3317">
      <c r="A3317" s="1" t="s">
        <v>4447</v>
      </c>
      <c r="B3317" s="3">
        <v>17.15</v>
      </c>
      <c r="C3317" s="3" t="s">
        <v>4448</v>
      </c>
      <c r="D3317" s="3">
        <v>303.25</v>
      </c>
      <c r="E3317" s="3">
        <v>3.38</v>
      </c>
      <c r="F3317" s="3">
        <v>255.0</v>
      </c>
      <c r="G3317" s="3">
        <v>9337.0</v>
      </c>
      <c r="H3317" s="2"/>
      <c r="I3317" s="2"/>
      <c r="J3317" s="2"/>
    </row>
    <row r="3318">
      <c r="A3318" s="1" t="s">
        <v>4449</v>
      </c>
      <c r="B3318" s="3">
        <v>17.14</v>
      </c>
      <c r="C3318" s="3" t="s">
        <v>4450</v>
      </c>
      <c r="D3318" s="3">
        <v>323.0</v>
      </c>
      <c r="E3318" s="3">
        <v>4.0</v>
      </c>
      <c r="F3318" s="3">
        <v>256.0</v>
      </c>
      <c r="G3318" s="3">
        <v>9337.0</v>
      </c>
      <c r="H3318" s="2"/>
      <c r="I3318" s="2"/>
      <c r="J3318" s="2"/>
    </row>
    <row r="3319">
      <c r="A3319" s="1" t="s">
        <v>4451</v>
      </c>
      <c r="B3319" s="3">
        <v>17.53</v>
      </c>
      <c r="C3319" s="3" t="s">
        <v>4450</v>
      </c>
      <c r="D3319" s="3">
        <v>33.75</v>
      </c>
      <c r="E3319" s="3">
        <v>4.48</v>
      </c>
      <c r="F3319" s="3">
        <v>258.0</v>
      </c>
      <c r="G3319" s="3">
        <v>9335.0</v>
      </c>
      <c r="H3319" s="2"/>
      <c r="I3319" s="2"/>
      <c r="J3319" s="2"/>
    </row>
    <row r="3320">
      <c r="A3320" s="1" t="s">
        <v>4452</v>
      </c>
      <c r="B3320" s="3">
        <v>17.13</v>
      </c>
      <c r="C3320" s="3" t="s">
        <v>4450</v>
      </c>
      <c r="D3320" s="3">
        <v>33.55</v>
      </c>
      <c r="E3320" s="3">
        <v>4.62</v>
      </c>
      <c r="F3320" s="3">
        <v>259.0</v>
      </c>
      <c r="G3320" s="3">
        <v>9329.0</v>
      </c>
      <c r="H3320" s="2"/>
      <c r="I3320" s="2"/>
      <c r="J3320" s="2"/>
    </row>
    <row r="3321">
      <c r="A3321" s="1" t="s">
        <v>4453</v>
      </c>
      <c r="B3321" s="3">
        <v>17.23</v>
      </c>
      <c r="C3321" s="3" t="s">
        <v>4450</v>
      </c>
      <c r="D3321" s="3">
        <v>32.5</v>
      </c>
      <c r="E3321" s="3">
        <v>4.9</v>
      </c>
      <c r="F3321" s="3">
        <v>263.0</v>
      </c>
      <c r="G3321" s="3">
        <v>9328.0</v>
      </c>
      <c r="H3321" s="2"/>
      <c r="I3321" s="2"/>
      <c r="J3321" s="2"/>
    </row>
    <row r="3322">
      <c r="A3322" s="1" t="s">
        <v>4454</v>
      </c>
      <c r="B3322" s="3">
        <v>17.51</v>
      </c>
      <c r="C3322" s="3" t="s">
        <v>4450</v>
      </c>
      <c r="D3322" s="3">
        <v>326.3</v>
      </c>
      <c r="E3322" s="3">
        <v>4.97</v>
      </c>
      <c r="F3322" s="3">
        <v>266.0</v>
      </c>
      <c r="G3322" s="3">
        <v>9325.0</v>
      </c>
      <c r="H3322" s="2"/>
      <c r="I3322" s="2"/>
      <c r="J3322" s="2"/>
    </row>
    <row r="3323">
      <c r="A3323" s="1" t="s">
        <v>4455</v>
      </c>
      <c r="B3323" s="3">
        <v>17.43</v>
      </c>
      <c r="C3323" s="3" t="s">
        <v>4456</v>
      </c>
      <c r="D3323" s="3">
        <v>311.95</v>
      </c>
      <c r="E3323" s="3">
        <v>4.9</v>
      </c>
      <c r="F3323" s="3">
        <v>265.0</v>
      </c>
      <c r="G3323" s="3">
        <v>9319.0</v>
      </c>
      <c r="H3323" s="2"/>
      <c r="I3323" s="2"/>
      <c r="J3323" s="2"/>
    </row>
    <row r="3324">
      <c r="A3324" s="1" t="s">
        <v>4457</v>
      </c>
      <c r="B3324" s="3">
        <v>16.44</v>
      </c>
      <c r="C3324" s="3" t="s">
        <v>4458</v>
      </c>
      <c r="D3324" s="3">
        <v>313.9</v>
      </c>
      <c r="E3324" s="3">
        <v>5.38</v>
      </c>
      <c r="F3324" s="3">
        <v>268.0</v>
      </c>
      <c r="G3324" s="3">
        <v>9322.0</v>
      </c>
      <c r="H3324" s="2"/>
      <c r="I3324" s="2"/>
      <c r="J3324" s="2"/>
    </row>
    <row r="3325">
      <c r="A3325" s="1" t="s">
        <v>4459</v>
      </c>
      <c r="B3325" s="3">
        <v>15.4</v>
      </c>
      <c r="C3325" s="3" t="s">
        <v>4460</v>
      </c>
      <c r="D3325" s="3">
        <v>314.3</v>
      </c>
      <c r="E3325" s="3">
        <v>5.24</v>
      </c>
      <c r="F3325" s="3">
        <v>278.0</v>
      </c>
      <c r="G3325" s="3">
        <v>9326.0</v>
      </c>
      <c r="H3325" s="2"/>
      <c r="I3325" s="2"/>
      <c r="J3325" s="2"/>
    </row>
    <row r="3326">
      <c r="A3326" s="1" t="s">
        <v>4461</v>
      </c>
      <c r="B3326" s="3">
        <v>13.91</v>
      </c>
      <c r="C3326" s="3" t="s">
        <v>4462</v>
      </c>
      <c r="D3326" s="3">
        <v>312.55</v>
      </c>
      <c r="E3326" s="3">
        <v>4.7</v>
      </c>
      <c r="F3326" s="3">
        <v>28.0</v>
      </c>
      <c r="G3326" s="3">
        <v>9333.0</v>
      </c>
      <c r="H3326" s="2"/>
      <c r="I3326" s="2"/>
      <c r="J3326" s="2"/>
    </row>
    <row r="3327">
      <c r="A3327" s="1" t="s">
        <v>4463</v>
      </c>
      <c r="B3327" s="3">
        <v>12.88</v>
      </c>
      <c r="C3327" s="3" t="s">
        <v>4464</v>
      </c>
      <c r="D3327" s="3" t="s">
        <v>26</v>
      </c>
      <c r="E3327" s="3">
        <v>312.15</v>
      </c>
      <c r="F3327" s="3">
        <v>3.17</v>
      </c>
      <c r="G3327" s="3">
        <v>273.0</v>
      </c>
      <c r="H3327" s="3">
        <v>9338.0</v>
      </c>
      <c r="I3327" s="2"/>
      <c r="J3327" s="2"/>
    </row>
    <row r="3328">
      <c r="A3328" s="1" t="s">
        <v>4465</v>
      </c>
      <c r="B3328" s="3">
        <v>11.85</v>
      </c>
      <c r="C3328" s="3" t="s">
        <v>4466</v>
      </c>
      <c r="D3328" s="3" t="s">
        <v>26</v>
      </c>
      <c r="E3328" s="3">
        <v>288.95</v>
      </c>
      <c r="F3328" s="3">
        <v>2.97</v>
      </c>
      <c r="G3328" s="3">
        <v>267.0</v>
      </c>
      <c r="H3328" s="3">
        <v>9342.0</v>
      </c>
      <c r="I3328" s="2"/>
      <c r="J3328" s="2"/>
    </row>
    <row r="3329">
      <c r="A3329" s="1" t="s">
        <v>4467</v>
      </c>
      <c r="B3329" s="3">
        <v>11.2</v>
      </c>
      <c r="C3329" s="3" t="s">
        <v>1150</v>
      </c>
      <c r="D3329" s="3" t="s">
        <v>26</v>
      </c>
      <c r="E3329" s="3">
        <v>292.6</v>
      </c>
      <c r="F3329" s="3">
        <v>3.1</v>
      </c>
      <c r="G3329" s="3">
        <v>263.0</v>
      </c>
      <c r="H3329" s="3">
        <v>9349.0</v>
      </c>
      <c r="I3329" s="2"/>
      <c r="J3329" s="2"/>
    </row>
    <row r="3330">
      <c r="A3330" s="1" t="s">
        <v>4468</v>
      </c>
      <c r="B3330" s="3">
        <v>10.79</v>
      </c>
      <c r="C3330" s="3" t="s">
        <v>4469</v>
      </c>
      <c r="D3330" s="3" t="s">
        <v>26</v>
      </c>
      <c r="E3330" s="3">
        <v>293.4</v>
      </c>
      <c r="F3330" s="3">
        <v>3.3</v>
      </c>
      <c r="G3330" s="3">
        <v>262.0</v>
      </c>
      <c r="H3330" s="3">
        <v>9347.0</v>
      </c>
      <c r="I3330" s="2"/>
      <c r="J3330" s="2"/>
    </row>
    <row r="3331">
      <c r="A3331" s="1" t="s">
        <v>4470</v>
      </c>
      <c r="B3331" s="3">
        <v>10.52</v>
      </c>
      <c r="C3331" s="3" t="s">
        <v>4469</v>
      </c>
      <c r="D3331" s="3" t="s">
        <v>26</v>
      </c>
      <c r="E3331" s="3">
        <v>293.2</v>
      </c>
      <c r="F3331" s="3">
        <v>3.17</v>
      </c>
      <c r="G3331" s="3">
        <v>264.0</v>
      </c>
      <c r="H3331" s="3">
        <v>9347.0</v>
      </c>
      <c r="I3331" s="2"/>
      <c r="J3331" s="2"/>
    </row>
    <row r="3332">
      <c r="A3332" s="1" t="s">
        <v>4471</v>
      </c>
      <c r="B3332" s="3">
        <v>10.21</v>
      </c>
      <c r="C3332" s="3" t="s">
        <v>2603</v>
      </c>
      <c r="D3332" s="3" t="s">
        <v>26</v>
      </c>
      <c r="E3332" s="3">
        <v>286.7</v>
      </c>
      <c r="F3332" s="3">
        <v>3.31</v>
      </c>
      <c r="G3332" s="3">
        <v>266.0</v>
      </c>
      <c r="H3332" s="3">
        <v>9339.0</v>
      </c>
      <c r="I3332" s="2"/>
      <c r="J3332" s="2"/>
    </row>
    <row r="3333">
      <c r="A3333" s="1" t="s">
        <v>4472</v>
      </c>
      <c r="B3333" s="3">
        <v>9.97</v>
      </c>
      <c r="C3333" s="3" t="s">
        <v>2603</v>
      </c>
      <c r="D3333" s="3" t="s">
        <v>26</v>
      </c>
      <c r="E3333" s="3">
        <v>293.75</v>
      </c>
      <c r="F3333" s="3">
        <v>3.31</v>
      </c>
      <c r="G3333" s="3">
        <v>266.0</v>
      </c>
      <c r="H3333" s="3">
        <v>9337.0</v>
      </c>
      <c r="I3333" s="2"/>
      <c r="J3333" s="2"/>
    </row>
    <row r="3334">
      <c r="A3334" s="1" t="s">
        <v>4473</v>
      </c>
      <c r="B3334" s="3">
        <v>9.43</v>
      </c>
      <c r="C3334" s="3" t="s">
        <v>1386</v>
      </c>
      <c r="D3334" s="3" t="s">
        <v>26</v>
      </c>
      <c r="E3334" s="3">
        <v>277.1</v>
      </c>
      <c r="F3334" s="3">
        <v>3.1</v>
      </c>
      <c r="G3334" s="3">
        <v>267.0</v>
      </c>
      <c r="H3334" s="3">
        <v>9338.0</v>
      </c>
      <c r="I3334" s="2"/>
      <c r="J3334" s="2"/>
    </row>
    <row r="3335">
      <c r="A3335" s="1" t="s">
        <v>4474</v>
      </c>
      <c r="B3335" s="3">
        <v>8.91</v>
      </c>
      <c r="C3335" s="3" t="s">
        <v>887</v>
      </c>
      <c r="D3335" s="3" t="s">
        <v>26</v>
      </c>
      <c r="E3335" s="3">
        <v>274.2</v>
      </c>
      <c r="F3335" s="3">
        <v>2.9</v>
      </c>
      <c r="G3335" s="3">
        <v>267.0</v>
      </c>
      <c r="H3335" s="3">
        <v>9337.0</v>
      </c>
      <c r="I3335" s="2"/>
      <c r="J3335" s="2"/>
    </row>
    <row r="3336">
      <c r="A3336" s="1" t="s">
        <v>4475</v>
      </c>
      <c r="B3336" s="3">
        <v>8.68</v>
      </c>
      <c r="C3336" s="3" t="s">
        <v>4476</v>
      </c>
      <c r="D3336" s="3">
        <v>289.3</v>
      </c>
      <c r="E3336" s="3">
        <v>2.62</v>
      </c>
      <c r="F3336" s="3">
        <v>267.0</v>
      </c>
      <c r="G3336" s="3">
        <v>9341.0</v>
      </c>
      <c r="H3336" s="2"/>
      <c r="I3336" s="2"/>
      <c r="J3336" s="2"/>
    </row>
    <row r="3337">
      <c r="A3337" s="1" t="s">
        <v>4477</v>
      </c>
      <c r="B3337" s="3">
        <v>9.6</v>
      </c>
      <c r="C3337" s="3" t="s">
        <v>4478</v>
      </c>
      <c r="D3337" s="3">
        <v>297.85</v>
      </c>
      <c r="E3337" s="3">
        <v>2.76</v>
      </c>
      <c r="F3337" s="3">
        <v>266.0</v>
      </c>
      <c r="G3337" s="3">
        <v>9345.0</v>
      </c>
      <c r="H3337" s="2"/>
      <c r="I3337" s="2"/>
      <c r="J3337" s="2"/>
    </row>
    <row r="3338">
      <c r="A3338" s="1" t="s">
        <v>4479</v>
      </c>
      <c r="B3338" s="3">
        <v>9.94</v>
      </c>
      <c r="C3338" s="3" t="s">
        <v>4480</v>
      </c>
      <c r="D3338" s="3">
        <v>333.5</v>
      </c>
      <c r="E3338" s="3">
        <v>4.7</v>
      </c>
      <c r="F3338" s="3">
        <v>284.0</v>
      </c>
      <c r="G3338" s="3">
        <v>9344.0</v>
      </c>
      <c r="H3338" s="2"/>
      <c r="I3338" s="2"/>
      <c r="J3338" s="2"/>
    </row>
    <row r="3339">
      <c r="A3339" s="1" t="s">
        <v>4481</v>
      </c>
      <c r="B3339" s="3">
        <v>10.99</v>
      </c>
      <c r="C3339" s="3" t="s">
        <v>4482</v>
      </c>
      <c r="D3339" s="3">
        <v>329.2</v>
      </c>
      <c r="E3339" s="3">
        <v>3.66</v>
      </c>
      <c r="F3339" s="3">
        <v>286.0</v>
      </c>
      <c r="G3339" s="3">
        <v>9346.0</v>
      </c>
      <c r="H3339" s="2"/>
      <c r="I3339" s="2"/>
      <c r="J3339" s="2"/>
    </row>
    <row r="3340">
      <c r="A3340" s="1" t="s">
        <v>4483</v>
      </c>
      <c r="B3340" s="3">
        <v>12.19</v>
      </c>
      <c r="C3340" s="3" t="s">
        <v>4484</v>
      </c>
      <c r="D3340" s="3">
        <v>347.95</v>
      </c>
      <c r="E3340" s="3">
        <v>3.1</v>
      </c>
      <c r="F3340" s="3">
        <v>286.0</v>
      </c>
      <c r="G3340" s="3">
        <v>9348.0</v>
      </c>
      <c r="H3340" s="2"/>
      <c r="I3340" s="2"/>
      <c r="J3340" s="2"/>
    </row>
    <row r="3341">
      <c r="A3341" s="1" t="s">
        <v>4485</v>
      </c>
      <c r="B3341" s="3">
        <v>13.47</v>
      </c>
      <c r="C3341" s="3">
        <v>55.9</v>
      </c>
      <c r="D3341" s="3">
        <v>681.0</v>
      </c>
      <c r="E3341" s="3">
        <v>343.33</v>
      </c>
      <c r="F3341" s="3">
        <v>391.0</v>
      </c>
      <c r="G3341" s="3">
        <v>347.0</v>
      </c>
      <c r="H3341" s="3">
        <v>3.3</v>
      </c>
      <c r="I3341" s="3">
        <v>285.0</v>
      </c>
      <c r="J3341" s="3">
        <v>9348.0</v>
      </c>
    </row>
    <row r="3342">
      <c r="A3342" s="1" t="s">
        <v>4486</v>
      </c>
      <c r="B3342" s="3">
        <v>14.49</v>
      </c>
      <c r="C3342" s="3">
        <v>5.25</v>
      </c>
      <c r="D3342" s="3">
        <v>762.0</v>
      </c>
      <c r="E3342" s="3">
        <v>372.8</v>
      </c>
      <c r="F3342" s="3">
        <v>42.0</v>
      </c>
      <c r="G3342" s="3">
        <v>348.55</v>
      </c>
      <c r="H3342" s="3">
        <v>2.97</v>
      </c>
      <c r="I3342" s="3">
        <v>287.0</v>
      </c>
      <c r="J3342" s="3">
        <v>9347.0</v>
      </c>
    </row>
    <row r="3343">
      <c r="A3343" s="1" t="s">
        <v>4487</v>
      </c>
      <c r="B3343" s="3">
        <v>15.67</v>
      </c>
      <c r="C3343" s="3">
        <v>46.9</v>
      </c>
      <c r="D3343" s="3">
        <v>491.0</v>
      </c>
      <c r="E3343" s="3">
        <v>44.42</v>
      </c>
      <c r="F3343" s="3">
        <v>449.0</v>
      </c>
      <c r="G3343" s="3">
        <v>317.2</v>
      </c>
      <c r="H3343" s="3">
        <v>2.83</v>
      </c>
      <c r="I3343" s="3">
        <v>288.0</v>
      </c>
      <c r="J3343" s="3">
        <v>9346.0</v>
      </c>
    </row>
    <row r="3344">
      <c r="A3344" s="1" t="s">
        <v>4488</v>
      </c>
      <c r="B3344" s="3">
        <v>16.99</v>
      </c>
      <c r="C3344" s="3">
        <v>43.9</v>
      </c>
      <c r="D3344" s="3">
        <v>56.0</v>
      </c>
      <c r="E3344" s="3">
        <v>1.84</v>
      </c>
      <c r="F3344" s="3">
        <v>467.0</v>
      </c>
      <c r="G3344" s="3">
        <v>319.1</v>
      </c>
      <c r="H3344" s="3">
        <v>2.76</v>
      </c>
      <c r="I3344" s="3">
        <v>285.0</v>
      </c>
      <c r="J3344" s="3">
        <v>9341.0</v>
      </c>
    </row>
    <row r="3345">
      <c r="A3345" s="1" t="s">
        <v>4489</v>
      </c>
      <c r="B3345" s="3">
        <v>17.92</v>
      </c>
      <c r="C3345" s="3">
        <v>45.55</v>
      </c>
      <c r="D3345" s="3">
        <v>873.0</v>
      </c>
      <c r="E3345" s="3">
        <v>819.28</v>
      </c>
      <c r="F3345" s="3">
        <v>176.0</v>
      </c>
      <c r="G3345" s="3">
        <v>311.2</v>
      </c>
      <c r="H3345" s="3">
        <v>3.3</v>
      </c>
      <c r="I3345" s="3">
        <v>283.0</v>
      </c>
      <c r="J3345" s="3">
        <v>9338.0</v>
      </c>
    </row>
    <row r="3346">
      <c r="A3346" s="1" t="s">
        <v>4490</v>
      </c>
      <c r="B3346" s="3">
        <v>18.19</v>
      </c>
      <c r="C3346" s="3">
        <v>45.7</v>
      </c>
      <c r="D3346" s="3">
        <v>728.0</v>
      </c>
      <c r="E3346" s="3">
        <v>748.77</v>
      </c>
      <c r="F3346" s="3">
        <v>177.0</v>
      </c>
      <c r="G3346" s="3">
        <v>316.5</v>
      </c>
      <c r="H3346" s="3">
        <v>3.24</v>
      </c>
      <c r="I3346" s="3">
        <v>275.0</v>
      </c>
      <c r="J3346" s="3">
        <v>9337.0</v>
      </c>
    </row>
    <row r="3347">
      <c r="A3347" s="1" t="s">
        <v>4491</v>
      </c>
      <c r="B3347" s="3">
        <v>17.75</v>
      </c>
      <c r="C3347" s="3">
        <v>45.55</v>
      </c>
      <c r="D3347" s="3">
        <v>564.0</v>
      </c>
      <c r="E3347" s="3">
        <v>727.59</v>
      </c>
      <c r="F3347" s="3">
        <v>138.0</v>
      </c>
      <c r="G3347" s="3">
        <v>339.5</v>
      </c>
      <c r="H3347" s="3">
        <v>3.52</v>
      </c>
      <c r="I3347" s="3">
        <v>268.0</v>
      </c>
      <c r="J3347" s="3">
        <v>9334.0</v>
      </c>
    </row>
    <row r="3348">
      <c r="A3348" s="1" t="s">
        <v>4492</v>
      </c>
      <c r="B3348" s="3">
        <v>17.15</v>
      </c>
      <c r="C3348" s="3">
        <v>42.3</v>
      </c>
      <c r="D3348" s="3">
        <v>381.0</v>
      </c>
      <c r="E3348" s="3">
        <v>688.4</v>
      </c>
      <c r="F3348" s="3">
        <v>99.0</v>
      </c>
      <c r="G3348" s="3">
        <v>331.1</v>
      </c>
      <c r="H3348" s="3">
        <v>3.72</v>
      </c>
      <c r="I3348" s="3">
        <v>264.0</v>
      </c>
      <c r="J3348" s="3">
        <v>9337.0</v>
      </c>
    </row>
    <row r="3349">
      <c r="A3349" s="1" t="s">
        <v>4493</v>
      </c>
      <c r="B3349" s="3">
        <v>15.9</v>
      </c>
      <c r="C3349" s="3">
        <v>48.65</v>
      </c>
      <c r="D3349" s="3" t="s">
        <v>1205</v>
      </c>
      <c r="E3349" s="3">
        <v>15.0</v>
      </c>
      <c r="F3349" s="3">
        <v>318.55</v>
      </c>
      <c r="G3349" s="3">
        <v>3.31</v>
      </c>
      <c r="H3349" s="3">
        <v>301.0</v>
      </c>
      <c r="I3349" s="3">
        <v>9342.0</v>
      </c>
      <c r="J3349" s="2"/>
    </row>
    <row r="3350">
      <c r="A3350" s="1" t="s">
        <v>4494</v>
      </c>
      <c r="B3350" s="3">
        <v>13.81</v>
      </c>
      <c r="C3350" s="3">
        <v>69.65</v>
      </c>
      <c r="D3350" s="3" t="s">
        <v>845</v>
      </c>
      <c r="E3350" s="3">
        <v>3.0</v>
      </c>
      <c r="F3350" s="3">
        <v>337.5</v>
      </c>
      <c r="G3350" s="3">
        <v>2.34</v>
      </c>
      <c r="H3350" s="3">
        <v>321.0</v>
      </c>
      <c r="I3350" s="3">
        <v>9349.0</v>
      </c>
      <c r="J3350" s="2"/>
    </row>
    <row r="3351">
      <c r="A3351" s="1" t="s">
        <v>4495</v>
      </c>
      <c r="B3351" s="3">
        <v>12.98</v>
      </c>
      <c r="C3351" s="3" t="s">
        <v>1209</v>
      </c>
      <c r="D3351" s="3" t="s">
        <v>26</v>
      </c>
      <c r="E3351" s="3">
        <v>316.6</v>
      </c>
      <c r="F3351" s="3">
        <v>1.24</v>
      </c>
      <c r="G3351" s="3">
        <v>304.0</v>
      </c>
      <c r="H3351" s="3">
        <v>9353.0</v>
      </c>
      <c r="I3351" s="2"/>
      <c r="J3351" s="2"/>
    </row>
    <row r="3352">
      <c r="A3352" s="1" t="s">
        <v>4496</v>
      </c>
      <c r="B3352" s="3">
        <v>12.36</v>
      </c>
      <c r="C3352" s="3" t="s">
        <v>3817</v>
      </c>
      <c r="D3352" s="3" t="s">
        <v>26</v>
      </c>
      <c r="E3352" s="3">
        <v>309.45</v>
      </c>
      <c r="F3352" s="3">
        <v>1.24</v>
      </c>
      <c r="G3352" s="3">
        <v>256.0</v>
      </c>
      <c r="H3352" s="3">
        <v>9358.0</v>
      </c>
      <c r="I3352" s="2"/>
      <c r="J3352" s="2"/>
    </row>
    <row r="3353">
      <c r="A3353" s="1" t="s">
        <v>4497</v>
      </c>
      <c r="B3353" s="3">
        <v>11.63</v>
      </c>
      <c r="C3353" s="3" t="s">
        <v>1212</v>
      </c>
      <c r="D3353" s="3" t="s">
        <v>26</v>
      </c>
      <c r="E3353" s="3">
        <v>307.9</v>
      </c>
      <c r="F3353" s="3">
        <v>1.66</v>
      </c>
      <c r="G3353" s="3">
        <v>243.0</v>
      </c>
      <c r="H3353" s="3">
        <v>9363.0</v>
      </c>
      <c r="I3353" s="2"/>
      <c r="J3353" s="2"/>
    </row>
    <row r="3354">
      <c r="A3354" s="1" t="s">
        <v>4498</v>
      </c>
      <c r="B3354" s="3">
        <v>10.79</v>
      </c>
      <c r="C3354" s="3" t="s">
        <v>2547</v>
      </c>
      <c r="D3354" s="3" t="s">
        <v>26</v>
      </c>
      <c r="E3354" s="3">
        <v>289.7</v>
      </c>
      <c r="F3354" s="3">
        <v>1.93</v>
      </c>
      <c r="G3354" s="3">
        <v>246.0</v>
      </c>
      <c r="H3354" s="3">
        <v>9364.0</v>
      </c>
      <c r="I3354" s="2"/>
      <c r="J3354" s="2"/>
    </row>
    <row r="3355">
      <c r="A3355" s="1" t="s">
        <v>4499</v>
      </c>
      <c r="B3355" s="3">
        <v>10.35</v>
      </c>
      <c r="C3355" s="3" t="s">
        <v>1152</v>
      </c>
      <c r="D3355" s="3" t="s">
        <v>26</v>
      </c>
      <c r="E3355" s="3">
        <v>293.55</v>
      </c>
      <c r="F3355" s="3">
        <v>2.0</v>
      </c>
      <c r="G3355" s="3">
        <v>252.0</v>
      </c>
      <c r="H3355" s="3">
        <v>9364.0</v>
      </c>
      <c r="I3355" s="2"/>
      <c r="J3355" s="2"/>
    </row>
    <row r="3356">
      <c r="A3356" s="1" t="s">
        <v>4500</v>
      </c>
      <c r="B3356" s="3">
        <v>10.27</v>
      </c>
      <c r="C3356" s="3" t="s">
        <v>1121</v>
      </c>
      <c r="D3356" s="3" t="s">
        <v>26</v>
      </c>
      <c r="E3356" s="3">
        <v>299.9</v>
      </c>
      <c r="F3356" s="3">
        <v>2.7</v>
      </c>
      <c r="G3356" s="3">
        <v>255.0</v>
      </c>
      <c r="H3356" s="3">
        <v>9361.0</v>
      </c>
      <c r="I3356" s="2"/>
      <c r="J3356" s="2"/>
    </row>
    <row r="3357">
      <c r="A3357" s="1" t="s">
        <v>4501</v>
      </c>
      <c r="B3357" s="3">
        <v>9.97</v>
      </c>
      <c r="C3357" s="3" t="s">
        <v>1121</v>
      </c>
      <c r="D3357" s="3" t="s">
        <v>26</v>
      </c>
      <c r="E3357" s="3">
        <v>288.35</v>
      </c>
      <c r="F3357" s="3">
        <v>2.21</v>
      </c>
      <c r="G3357" s="3">
        <v>258.0</v>
      </c>
      <c r="H3357" s="3">
        <v>9358.0</v>
      </c>
      <c r="I3357" s="2"/>
      <c r="J3357" s="2"/>
    </row>
    <row r="3358">
      <c r="A3358" s="1" t="s">
        <v>4502</v>
      </c>
      <c r="B3358" s="3">
        <v>9.56</v>
      </c>
      <c r="C3358" s="3" t="s">
        <v>1123</v>
      </c>
      <c r="D3358" s="3" t="s">
        <v>26</v>
      </c>
      <c r="E3358" s="3">
        <v>282.35</v>
      </c>
      <c r="F3358" s="3">
        <v>2.28</v>
      </c>
      <c r="G3358" s="3">
        <v>26.0</v>
      </c>
      <c r="H3358" s="3">
        <v>936.0</v>
      </c>
      <c r="I3358" s="2"/>
      <c r="J3358" s="2"/>
    </row>
    <row r="3359">
      <c r="A3359" s="1" t="s">
        <v>4503</v>
      </c>
      <c r="B3359" s="3">
        <v>9.16</v>
      </c>
      <c r="C3359" s="3" t="s">
        <v>889</v>
      </c>
      <c r="D3359" s="3" t="s">
        <v>26</v>
      </c>
      <c r="E3359" s="3">
        <v>281.4</v>
      </c>
      <c r="F3359" s="3">
        <v>2.28</v>
      </c>
      <c r="G3359" s="3">
        <v>263.0</v>
      </c>
      <c r="H3359" s="3">
        <v>9361.0</v>
      </c>
      <c r="I3359" s="2"/>
      <c r="J3359" s="2"/>
    </row>
    <row r="3360">
      <c r="A3360" s="1" t="s">
        <v>4504</v>
      </c>
      <c r="B3360" s="3">
        <v>8.72</v>
      </c>
      <c r="C3360" s="3" t="s">
        <v>4476</v>
      </c>
      <c r="D3360" s="3">
        <v>277.3</v>
      </c>
      <c r="E3360" s="3">
        <v>2.21</v>
      </c>
      <c r="F3360" s="3">
        <v>262.0</v>
      </c>
      <c r="G3360" s="3">
        <v>9363.0</v>
      </c>
      <c r="H3360" s="2"/>
      <c r="I3360" s="2"/>
      <c r="J3360" s="2"/>
    </row>
    <row r="3361">
      <c r="A3361" s="1" t="s">
        <v>4505</v>
      </c>
      <c r="B3361" s="3">
        <v>9.6</v>
      </c>
      <c r="C3361" s="3" t="s">
        <v>4476</v>
      </c>
      <c r="D3361" s="3">
        <v>276.95</v>
      </c>
      <c r="E3361" s="3">
        <v>1.86</v>
      </c>
      <c r="F3361" s="3">
        <v>259.0</v>
      </c>
      <c r="G3361" s="3">
        <v>9368.0</v>
      </c>
      <c r="H3361" s="2"/>
      <c r="I3361" s="2"/>
      <c r="J3361" s="2"/>
    </row>
    <row r="3362">
      <c r="A3362" s="1" t="s">
        <v>4506</v>
      </c>
      <c r="B3362" s="3">
        <v>10.92</v>
      </c>
      <c r="C3362" s="3">
        <v>83.5</v>
      </c>
      <c r="D3362" s="3">
        <v>368.0</v>
      </c>
      <c r="E3362" s="3">
        <v>67.28</v>
      </c>
      <c r="F3362" s="3">
        <v>1.0</v>
      </c>
      <c r="G3362" s="3">
        <v>281.0</v>
      </c>
      <c r="H3362" s="3">
        <v>2.28</v>
      </c>
      <c r="I3362" s="3">
        <v>26.0</v>
      </c>
      <c r="J3362" s="3">
        <v>9373.0</v>
      </c>
    </row>
    <row r="3363">
      <c r="A3363" s="1" t="s">
        <v>4507</v>
      </c>
      <c r="B3363" s="3">
        <v>12.88</v>
      </c>
      <c r="C3363" s="3">
        <v>72.5</v>
      </c>
      <c r="D3363" s="3">
        <v>481.0</v>
      </c>
      <c r="E3363" s="3">
        <v>435.41</v>
      </c>
      <c r="F3363" s="3">
        <v>23.0</v>
      </c>
      <c r="G3363" s="3">
        <v>304.6</v>
      </c>
      <c r="H3363" s="3">
        <v>2.69</v>
      </c>
      <c r="I3363" s="3">
        <v>27.0</v>
      </c>
      <c r="J3363" s="3">
        <v>9373.0</v>
      </c>
    </row>
    <row r="3364">
      <c r="A3364" s="1" t="s">
        <v>4508</v>
      </c>
      <c r="B3364" s="3">
        <v>14.55</v>
      </c>
      <c r="C3364" s="3">
        <v>62.65</v>
      </c>
      <c r="D3364" s="3">
        <v>759.0</v>
      </c>
      <c r="E3364" s="3">
        <v>864.67</v>
      </c>
      <c r="F3364" s="3">
        <v>129.0</v>
      </c>
      <c r="G3364" s="3">
        <v>306.55</v>
      </c>
      <c r="H3364" s="3">
        <v>3.3</v>
      </c>
      <c r="I3364" s="3">
        <v>268.0</v>
      </c>
      <c r="J3364" s="3">
        <v>9378.0</v>
      </c>
    </row>
    <row r="3365">
      <c r="A3365" s="1" t="s">
        <v>4509</v>
      </c>
      <c r="B3365" s="3">
        <v>15.85</v>
      </c>
      <c r="C3365" s="3">
        <v>54.35</v>
      </c>
      <c r="D3365" s="3">
        <v>903.0</v>
      </c>
      <c r="E3365" s="3">
        <v>909.12</v>
      </c>
      <c r="F3365" s="3">
        <v>134.0</v>
      </c>
      <c r="G3365" s="3">
        <v>321.5</v>
      </c>
      <c r="H3365" s="3">
        <v>3.31</v>
      </c>
      <c r="I3365" s="3">
        <v>265.0</v>
      </c>
      <c r="J3365" s="3">
        <v>9377.0</v>
      </c>
    </row>
    <row r="3366">
      <c r="A3366" s="1" t="s">
        <v>4510</v>
      </c>
      <c r="B3366" s="3">
        <v>16.85</v>
      </c>
      <c r="C3366" s="3" t="s">
        <v>4511</v>
      </c>
      <c r="D3366" s="3">
        <v>327.65</v>
      </c>
      <c r="E3366" s="3">
        <v>3.31</v>
      </c>
      <c r="F3366" s="3">
        <v>265.0</v>
      </c>
      <c r="G3366" s="3">
        <v>9378.0</v>
      </c>
      <c r="H3366" s="2"/>
      <c r="I3366" s="2"/>
      <c r="J3366" s="2"/>
    </row>
    <row r="3367">
      <c r="A3367" s="1" t="s">
        <v>4512</v>
      </c>
      <c r="B3367" s="3">
        <v>17.8</v>
      </c>
      <c r="C3367" s="3">
        <v>43.9</v>
      </c>
      <c r="D3367" s="3" t="s">
        <v>4513</v>
      </c>
      <c r="E3367" s="3">
        <v>164.0</v>
      </c>
      <c r="F3367" s="3">
        <v>321.65</v>
      </c>
      <c r="G3367" s="3">
        <v>3.24</v>
      </c>
      <c r="H3367" s="3">
        <v>268.0</v>
      </c>
      <c r="I3367" s="3">
        <v>9375.0</v>
      </c>
      <c r="J3367" s="2"/>
    </row>
    <row r="3368">
      <c r="A3368" s="1" t="s">
        <v>4514</v>
      </c>
      <c r="B3368" s="3">
        <v>18.28</v>
      </c>
      <c r="C3368" s="3">
        <v>42.45</v>
      </c>
      <c r="D3368" s="3">
        <v>851.0</v>
      </c>
      <c r="E3368" s="3">
        <v>548.98</v>
      </c>
      <c r="F3368" s="3">
        <v>344.0</v>
      </c>
      <c r="G3368" s="3">
        <v>361.3</v>
      </c>
      <c r="H3368" s="3">
        <v>3.38</v>
      </c>
      <c r="I3368" s="3">
        <v>27.0</v>
      </c>
      <c r="J3368" s="3">
        <v>9372.0</v>
      </c>
    </row>
    <row r="3369">
      <c r="A3369" s="1" t="s">
        <v>4515</v>
      </c>
      <c r="B3369" s="3">
        <v>18.62</v>
      </c>
      <c r="C3369" s="3">
        <v>39.55</v>
      </c>
      <c r="D3369" s="3" t="s">
        <v>317</v>
      </c>
      <c r="E3369" s="3">
        <v>145.0</v>
      </c>
      <c r="F3369" s="3">
        <v>355.1</v>
      </c>
      <c r="G3369" s="3">
        <v>3.52</v>
      </c>
      <c r="H3369" s="3">
        <v>271.0</v>
      </c>
      <c r="I3369" s="3">
        <v>9372.0</v>
      </c>
      <c r="J3369" s="2"/>
    </row>
    <row r="3370">
      <c r="A3370" s="1" t="s">
        <v>4516</v>
      </c>
      <c r="B3370" s="3">
        <v>19.26</v>
      </c>
      <c r="C3370" s="3">
        <v>36.8</v>
      </c>
      <c r="D3370" s="3" t="s">
        <v>4517</v>
      </c>
      <c r="E3370" s="3">
        <v>122.0</v>
      </c>
      <c r="F3370" s="3">
        <v>344.65</v>
      </c>
      <c r="G3370" s="3">
        <v>3.66</v>
      </c>
      <c r="H3370" s="3">
        <v>272.0</v>
      </c>
      <c r="I3370" s="3">
        <v>9373.0</v>
      </c>
      <c r="J3370" s="2"/>
    </row>
    <row r="3371">
      <c r="A3371" s="1" t="s">
        <v>4518</v>
      </c>
      <c r="B3371" s="3">
        <v>19.2</v>
      </c>
      <c r="C3371" s="3">
        <v>36.8</v>
      </c>
      <c r="D3371" s="3">
        <v>567.0</v>
      </c>
      <c r="E3371" s="3">
        <v>73.47</v>
      </c>
      <c r="F3371" s="3">
        <v>138.0</v>
      </c>
      <c r="G3371" s="3">
        <v>345.45</v>
      </c>
      <c r="H3371" s="3">
        <v>3.66</v>
      </c>
      <c r="I3371" s="3">
        <v>274.0</v>
      </c>
      <c r="J3371" s="3">
        <v>9371.0</v>
      </c>
    </row>
    <row r="3372">
      <c r="A3372" s="1" t="s">
        <v>4519</v>
      </c>
      <c r="B3372" s="3">
        <v>19.2</v>
      </c>
      <c r="C3372" s="3">
        <v>36.8</v>
      </c>
      <c r="D3372" s="3">
        <v>38.0</v>
      </c>
      <c r="E3372" s="3">
        <v>674.92</v>
      </c>
      <c r="F3372" s="3">
        <v>102.0</v>
      </c>
      <c r="G3372" s="3">
        <v>337.9</v>
      </c>
      <c r="H3372" s="3">
        <v>3.24</v>
      </c>
      <c r="I3372" s="3">
        <v>274.0</v>
      </c>
      <c r="J3372" s="3">
        <v>9371.0</v>
      </c>
    </row>
    <row r="3373">
      <c r="A3373" s="1" t="s">
        <v>4520</v>
      </c>
      <c r="B3373" s="3">
        <v>18.66</v>
      </c>
      <c r="C3373" s="3">
        <v>36.7</v>
      </c>
      <c r="D3373" s="3">
        <v>175.0</v>
      </c>
      <c r="E3373" s="3">
        <v>483.81</v>
      </c>
      <c r="F3373" s="3">
        <v>67.0</v>
      </c>
      <c r="G3373" s="3">
        <v>348.55</v>
      </c>
      <c r="H3373" s="3">
        <v>2.76</v>
      </c>
      <c r="I3373" s="3">
        <v>275.0</v>
      </c>
      <c r="J3373" s="3">
        <v>937.0</v>
      </c>
    </row>
    <row r="3374">
      <c r="A3374" s="1" t="s">
        <v>4521</v>
      </c>
      <c r="B3374" s="3">
        <v>17.79</v>
      </c>
      <c r="C3374" s="3">
        <v>4.75</v>
      </c>
      <c r="D3374" s="3" t="s">
        <v>2430</v>
      </c>
      <c r="E3374" s="3">
        <v>7.0</v>
      </c>
      <c r="F3374" s="3">
        <v>334.4</v>
      </c>
      <c r="G3374" s="3">
        <v>2.34</v>
      </c>
      <c r="H3374" s="3">
        <v>257.0</v>
      </c>
      <c r="I3374" s="3">
        <v>9369.0</v>
      </c>
      <c r="J3374" s="2"/>
    </row>
    <row r="3375">
      <c r="A3375" s="1" t="s">
        <v>4522</v>
      </c>
      <c r="B3375" s="3">
        <v>16.25</v>
      </c>
      <c r="C3375" s="3" t="s">
        <v>3879</v>
      </c>
      <c r="D3375" s="3" t="s">
        <v>26</v>
      </c>
      <c r="E3375" s="3">
        <v>32.65</v>
      </c>
      <c r="F3375" s="3">
        <v>2.48</v>
      </c>
      <c r="G3375" s="3">
        <v>243.0</v>
      </c>
      <c r="H3375" s="3">
        <v>9373.0</v>
      </c>
      <c r="I3375" s="2"/>
      <c r="J3375" s="2"/>
    </row>
    <row r="3376">
      <c r="A3376" s="1" t="s">
        <v>4523</v>
      </c>
      <c r="B3376" s="3">
        <v>14.94</v>
      </c>
      <c r="C3376" s="3" t="s">
        <v>4124</v>
      </c>
      <c r="D3376" s="3" t="s">
        <v>26</v>
      </c>
      <c r="E3376" s="3">
        <v>306.35</v>
      </c>
      <c r="F3376" s="3">
        <v>2.76</v>
      </c>
      <c r="G3376" s="3">
        <v>239.0</v>
      </c>
      <c r="H3376" s="3">
        <v>9381.0</v>
      </c>
      <c r="I3376" s="2"/>
      <c r="J3376" s="2"/>
    </row>
    <row r="3377">
      <c r="A3377" s="1" t="s">
        <v>4524</v>
      </c>
      <c r="B3377" s="3">
        <v>13.95</v>
      </c>
      <c r="C3377" s="3" t="s">
        <v>534</v>
      </c>
      <c r="D3377" s="3" t="s">
        <v>26</v>
      </c>
      <c r="E3377" s="3">
        <v>301.1</v>
      </c>
      <c r="F3377" s="3">
        <v>2.76</v>
      </c>
      <c r="G3377" s="3">
        <v>242.0</v>
      </c>
      <c r="H3377" s="3">
        <v>9387.0</v>
      </c>
      <c r="I3377" s="2"/>
      <c r="J3377" s="2"/>
    </row>
    <row r="3378">
      <c r="A3378" s="1" t="s">
        <v>4525</v>
      </c>
      <c r="B3378" s="3">
        <v>13.13</v>
      </c>
      <c r="C3378" s="3" t="s">
        <v>387</v>
      </c>
      <c r="D3378" s="3" t="s">
        <v>26</v>
      </c>
      <c r="E3378" s="3">
        <v>296.3</v>
      </c>
      <c r="F3378" s="3">
        <v>2.62</v>
      </c>
      <c r="G3378" s="3">
        <v>246.0</v>
      </c>
      <c r="H3378" s="3">
        <v>939.0</v>
      </c>
      <c r="I3378" s="2"/>
      <c r="J3378" s="2"/>
    </row>
    <row r="3379">
      <c r="A3379" s="1" t="s">
        <v>4526</v>
      </c>
      <c r="B3379" s="3">
        <v>12.46</v>
      </c>
      <c r="C3379" s="3" t="s">
        <v>4273</v>
      </c>
      <c r="D3379" s="3" t="s">
        <v>26</v>
      </c>
      <c r="E3379" s="3">
        <v>295.7</v>
      </c>
      <c r="F3379" s="3">
        <v>2.41</v>
      </c>
      <c r="G3379" s="3">
        <v>248.0</v>
      </c>
      <c r="H3379" s="3">
        <v>9388.0</v>
      </c>
      <c r="I3379" s="2"/>
      <c r="J3379" s="2"/>
    </row>
    <row r="3380">
      <c r="A3380" s="1" t="s">
        <v>4527</v>
      </c>
      <c r="B3380" s="3">
        <v>11.83</v>
      </c>
      <c r="C3380" s="3" t="s">
        <v>3048</v>
      </c>
      <c r="D3380" s="3" t="s">
        <v>26</v>
      </c>
      <c r="E3380" s="3">
        <v>292.5</v>
      </c>
      <c r="F3380" s="3">
        <v>2.28</v>
      </c>
      <c r="G3380" s="3">
        <v>244.0</v>
      </c>
      <c r="H3380" s="3">
        <v>9387.0</v>
      </c>
      <c r="I3380" s="2"/>
      <c r="J3380" s="2"/>
    </row>
    <row r="3381">
      <c r="A3381" s="1" t="s">
        <v>4528</v>
      </c>
      <c r="B3381" s="3">
        <v>11.2</v>
      </c>
      <c r="C3381" s="3" t="s">
        <v>4529</v>
      </c>
      <c r="D3381" s="3" t="s">
        <v>26</v>
      </c>
      <c r="E3381" s="3">
        <v>289.1</v>
      </c>
      <c r="F3381" s="3">
        <v>2.7</v>
      </c>
      <c r="G3381" s="3">
        <v>239.0</v>
      </c>
      <c r="H3381" s="3">
        <v>9386.0</v>
      </c>
      <c r="I3381" s="2"/>
      <c r="J3381" s="2"/>
    </row>
    <row r="3382">
      <c r="A3382" s="1" t="s">
        <v>4530</v>
      </c>
      <c r="B3382" s="3">
        <v>10.75</v>
      </c>
      <c r="C3382" s="3" t="s">
        <v>1026</v>
      </c>
      <c r="D3382" s="3" t="s">
        <v>26</v>
      </c>
      <c r="E3382" s="3">
        <v>295.1</v>
      </c>
      <c r="F3382" s="3">
        <v>1.86</v>
      </c>
      <c r="G3382" s="3">
        <v>231.0</v>
      </c>
      <c r="H3382" s="3">
        <v>9384.0</v>
      </c>
      <c r="I3382" s="2"/>
      <c r="J3382" s="2"/>
    </row>
    <row r="3383">
      <c r="A3383" s="1" t="s">
        <v>4531</v>
      </c>
      <c r="B3383" s="3">
        <v>10.13</v>
      </c>
      <c r="C3383" s="3" t="s">
        <v>164</v>
      </c>
      <c r="D3383" s="3" t="s">
        <v>26</v>
      </c>
      <c r="E3383" s="3">
        <v>29.65</v>
      </c>
      <c r="F3383" s="3">
        <v>1.72</v>
      </c>
      <c r="G3383" s="3">
        <v>223.0</v>
      </c>
      <c r="H3383" s="3">
        <v>9381.0</v>
      </c>
      <c r="I3383" s="2"/>
      <c r="J3383" s="2"/>
    </row>
    <row r="3384">
      <c r="A3384" s="1" t="s">
        <v>4532</v>
      </c>
      <c r="B3384" s="3">
        <v>9.58</v>
      </c>
      <c r="C3384" s="3" t="s">
        <v>753</v>
      </c>
      <c r="D3384" s="3">
        <v>289.3</v>
      </c>
      <c r="E3384" s="3">
        <v>1.72</v>
      </c>
      <c r="F3384" s="3">
        <v>215.0</v>
      </c>
      <c r="G3384" s="3">
        <v>9382.0</v>
      </c>
      <c r="H3384" s="2"/>
      <c r="I3384" s="2"/>
      <c r="J3384" s="2"/>
    </row>
    <row r="3385">
      <c r="A3385" s="1" t="s">
        <v>4533</v>
      </c>
      <c r="B3385" s="3">
        <v>9.94</v>
      </c>
      <c r="C3385" s="3">
        <v>95.9</v>
      </c>
      <c r="D3385" s="3">
        <v>125.0</v>
      </c>
      <c r="E3385" s="3">
        <v>174.5</v>
      </c>
      <c r="F3385" s="3">
        <v>88.0</v>
      </c>
      <c r="G3385" s="3">
        <v>293.0</v>
      </c>
      <c r="H3385" s="3">
        <v>1.38</v>
      </c>
      <c r="I3385" s="3">
        <v>209.0</v>
      </c>
      <c r="J3385" s="3">
        <v>9384.0</v>
      </c>
    </row>
    <row r="3386">
      <c r="A3386" s="1" t="s">
        <v>4534</v>
      </c>
      <c r="B3386" s="3">
        <v>13.5</v>
      </c>
      <c r="C3386" s="3">
        <v>83.25</v>
      </c>
      <c r="D3386" s="3">
        <v>183.0</v>
      </c>
      <c r="E3386" s="3">
        <v>39.86</v>
      </c>
      <c r="F3386" s="3">
        <v>167.0</v>
      </c>
      <c r="G3386" s="3">
        <v>305.4</v>
      </c>
      <c r="H3386" s="3">
        <v>1.38</v>
      </c>
      <c r="I3386" s="3">
        <v>225.0</v>
      </c>
      <c r="J3386" s="3">
        <v>9387.0</v>
      </c>
    </row>
    <row r="3387">
      <c r="A3387" s="1" t="s">
        <v>4535</v>
      </c>
      <c r="B3387" s="3">
        <v>14.93</v>
      </c>
      <c r="C3387" s="3">
        <v>72.45</v>
      </c>
      <c r="D3387" s="3">
        <v>243.0</v>
      </c>
      <c r="E3387" s="3">
        <v>19.4</v>
      </c>
      <c r="F3387" s="3">
        <v>232.0</v>
      </c>
      <c r="G3387" s="3">
        <v>312.95</v>
      </c>
      <c r="H3387" s="3">
        <v>1.93</v>
      </c>
      <c r="I3387" s="3">
        <v>252.0</v>
      </c>
      <c r="J3387" s="3">
        <v>9388.0</v>
      </c>
    </row>
    <row r="3388">
      <c r="A3388" s="1" t="s">
        <v>4536</v>
      </c>
      <c r="B3388" s="3">
        <v>16.41</v>
      </c>
      <c r="C3388" s="3">
        <v>65.25</v>
      </c>
      <c r="D3388" s="3">
        <v>474.0</v>
      </c>
      <c r="E3388" s="3">
        <v>154.83</v>
      </c>
      <c r="F3388" s="3">
        <v>361.0</v>
      </c>
      <c r="G3388" s="3">
        <v>332.1</v>
      </c>
      <c r="H3388" s="3">
        <v>2.0</v>
      </c>
      <c r="I3388" s="3">
        <v>243.0</v>
      </c>
      <c r="J3388" s="3">
        <v>9389.0</v>
      </c>
    </row>
    <row r="3389">
      <c r="A3389" s="1" t="s">
        <v>4537</v>
      </c>
      <c r="B3389" s="3">
        <v>17.53</v>
      </c>
      <c r="C3389" s="3">
        <v>58.8</v>
      </c>
      <c r="D3389" s="3" t="s">
        <v>1069</v>
      </c>
      <c r="E3389" s="3">
        <v>12.0</v>
      </c>
      <c r="F3389" s="3">
        <v>337.1</v>
      </c>
      <c r="G3389" s="3">
        <v>2.34</v>
      </c>
      <c r="H3389" s="3">
        <v>245.0</v>
      </c>
      <c r="I3389" s="3">
        <v>9388.0</v>
      </c>
      <c r="J3389" s="2"/>
    </row>
    <row r="3390">
      <c r="A3390" s="1" t="s">
        <v>4538</v>
      </c>
      <c r="B3390" s="3">
        <v>18.27</v>
      </c>
      <c r="C3390" s="3">
        <v>56.85</v>
      </c>
      <c r="D3390" s="3">
        <v>329.0</v>
      </c>
      <c r="E3390" s="3">
        <v>2.17</v>
      </c>
      <c r="F3390" s="3">
        <v>327.0</v>
      </c>
      <c r="G3390" s="3">
        <v>35.5</v>
      </c>
      <c r="H3390" s="3">
        <v>2.34</v>
      </c>
      <c r="I3390" s="3">
        <v>242.0</v>
      </c>
      <c r="J3390" s="3">
        <v>9387.0</v>
      </c>
    </row>
    <row r="3391">
      <c r="A3391" s="1" t="s">
        <v>4539</v>
      </c>
      <c r="B3391" s="3">
        <v>19.11</v>
      </c>
      <c r="C3391" s="3">
        <v>51.25</v>
      </c>
      <c r="D3391" s="3">
        <v>612.0</v>
      </c>
      <c r="E3391" s="3">
        <v>135.4</v>
      </c>
      <c r="F3391" s="3">
        <v>484.0</v>
      </c>
      <c r="G3391" s="3">
        <v>351.45</v>
      </c>
      <c r="H3391" s="3">
        <v>2.41</v>
      </c>
      <c r="I3391" s="3">
        <v>24.0</v>
      </c>
      <c r="J3391" s="3">
        <v>9385.0</v>
      </c>
    </row>
    <row r="3392">
      <c r="A3392" s="1" t="s">
        <v>4540</v>
      </c>
      <c r="B3392" s="3">
        <v>19.91</v>
      </c>
      <c r="C3392" s="3">
        <v>49.55</v>
      </c>
      <c r="D3392" s="3">
        <v>563.0</v>
      </c>
      <c r="E3392" s="3">
        <v>104.9</v>
      </c>
      <c r="F3392" s="3">
        <v>466.0</v>
      </c>
      <c r="G3392" s="3">
        <v>35.1</v>
      </c>
      <c r="H3392" s="3">
        <v>2.83</v>
      </c>
      <c r="I3392" s="3">
        <v>241.0</v>
      </c>
      <c r="J3392" s="3">
        <v>938.0</v>
      </c>
    </row>
    <row r="3393">
      <c r="A3393" s="1" t="s">
        <v>4541</v>
      </c>
      <c r="B3393" s="3">
        <v>20.25</v>
      </c>
      <c r="C3393" s="3">
        <v>46.2</v>
      </c>
      <c r="D3393" s="3">
        <v>512.0</v>
      </c>
      <c r="E3393" s="3">
        <v>101.94</v>
      </c>
      <c r="F3393" s="3">
        <v>425.0</v>
      </c>
      <c r="G3393" s="3">
        <v>354.35</v>
      </c>
      <c r="H3393" s="3">
        <v>3.31</v>
      </c>
      <c r="I3393" s="3">
        <v>246.0</v>
      </c>
      <c r="J3393" s="3">
        <v>9378.0</v>
      </c>
    </row>
    <row r="3394">
      <c r="A3394" s="1" t="s">
        <v>4542</v>
      </c>
      <c r="B3394" s="3">
        <v>19.62</v>
      </c>
      <c r="C3394" s="3">
        <v>49.55</v>
      </c>
      <c r="D3394" s="3" t="s">
        <v>4543</v>
      </c>
      <c r="E3394" s="3">
        <v>119.0</v>
      </c>
      <c r="F3394" s="3">
        <v>359.95</v>
      </c>
      <c r="G3394" s="3">
        <v>3.24</v>
      </c>
      <c r="H3394" s="3">
        <v>258.0</v>
      </c>
      <c r="I3394" s="3">
        <v>9378.0</v>
      </c>
      <c r="J3394" s="2"/>
    </row>
    <row r="3395">
      <c r="A3395" s="1" t="s">
        <v>4544</v>
      </c>
      <c r="B3395" s="3">
        <v>19.44</v>
      </c>
      <c r="C3395" s="3">
        <v>51.25</v>
      </c>
      <c r="D3395" s="3">
        <v>357.0</v>
      </c>
      <c r="E3395" s="3">
        <v>127.32</v>
      </c>
      <c r="F3395" s="3">
        <v>282.0</v>
      </c>
      <c r="G3395" s="3">
        <v>363.65</v>
      </c>
      <c r="H3395" s="3">
        <v>3.24</v>
      </c>
      <c r="I3395" s="3">
        <v>261.0</v>
      </c>
      <c r="J3395" s="3">
        <v>9378.0</v>
      </c>
    </row>
    <row r="3396">
      <c r="A3396" s="1" t="s">
        <v>4545</v>
      </c>
      <c r="B3396" s="3">
        <v>18.97</v>
      </c>
      <c r="C3396" s="3">
        <v>53.15</v>
      </c>
      <c r="D3396" s="3">
        <v>249.0</v>
      </c>
      <c r="E3396" s="3">
        <v>144.96</v>
      </c>
      <c r="F3396" s="3">
        <v>189.0</v>
      </c>
      <c r="G3396" s="3">
        <v>36.55</v>
      </c>
      <c r="H3396" s="3">
        <v>3.17</v>
      </c>
      <c r="I3396" s="3">
        <v>261.0</v>
      </c>
      <c r="J3396" s="3">
        <v>9379.0</v>
      </c>
    </row>
    <row r="3397">
      <c r="A3397" s="1" t="s">
        <v>4546</v>
      </c>
      <c r="B3397" s="3">
        <v>18.49</v>
      </c>
      <c r="C3397" s="3">
        <v>54.95</v>
      </c>
      <c r="D3397" s="3">
        <v>167.0</v>
      </c>
      <c r="E3397" s="3">
        <v>412.43</v>
      </c>
      <c r="F3397" s="3">
        <v>74.0</v>
      </c>
      <c r="G3397" s="3">
        <v>355.7</v>
      </c>
      <c r="H3397" s="3">
        <v>2.76</v>
      </c>
      <c r="I3397" s="3">
        <v>266.0</v>
      </c>
      <c r="J3397" s="3">
        <v>9379.0</v>
      </c>
    </row>
    <row r="3398">
      <c r="A3398" s="1" t="s">
        <v>4547</v>
      </c>
      <c r="B3398" s="3">
        <v>18.3</v>
      </c>
      <c r="C3398" s="3">
        <v>56.85</v>
      </c>
      <c r="D3398" s="3" t="s">
        <v>871</v>
      </c>
      <c r="E3398" s="3">
        <v>5.0</v>
      </c>
      <c r="F3398" s="3">
        <v>366.75</v>
      </c>
      <c r="G3398" s="3">
        <v>2.55</v>
      </c>
      <c r="H3398" s="3">
        <v>276.0</v>
      </c>
      <c r="I3398" s="3">
        <v>9377.0</v>
      </c>
      <c r="J3398" s="2"/>
    </row>
    <row r="3399">
      <c r="A3399" s="1" t="s">
        <v>4548</v>
      </c>
      <c r="B3399" s="3">
        <v>16.94</v>
      </c>
      <c r="C3399" s="3" t="s">
        <v>4549</v>
      </c>
      <c r="D3399" s="3" t="s">
        <v>26</v>
      </c>
      <c r="E3399" s="3">
        <v>341.55</v>
      </c>
      <c r="F3399" s="3">
        <v>2.21</v>
      </c>
      <c r="G3399" s="3">
        <v>279.0</v>
      </c>
      <c r="H3399" s="3">
        <v>9382.0</v>
      </c>
      <c r="I3399" s="2"/>
      <c r="J3399" s="2"/>
    </row>
    <row r="3400">
      <c r="A3400" s="1" t="s">
        <v>4550</v>
      </c>
      <c r="B3400" s="3">
        <v>16.22</v>
      </c>
      <c r="C3400" s="3" t="s">
        <v>3928</v>
      </c>
      <c r="D3400" s="3" t="s">
        <v>26</v>
      </c>
      <c r="E3400" s="3">
        <v>347.55</v>
      </c>
      <c r="F3400" s="3">
        <v>2.7</v>
      </c>
      <c r="G3400" s="3">
        <v>277.0</v>
      </c>
      <c r="H3400" s="3">
        <v>9389.0</v>
      </c>
      <c r="I3400" s="2"/>
      <c r="J3400" s="2"/>
    </row>
    <row r="3401">
      <c r="A3401" s="1" t="s">
        <v>4551</v>
      </c>
      <c r="B3401" s="3">
        <v>15.18</v>
      </c>
      <c r="C3401" s="3" t="s">
        <v>4552</v>
      </c>
      <c r="D3401" s="3" t="s">
        <v>26</v>
      </c>
      <c r="E3401" s="3">
        <v>327.5</v>
      </c>
      <c r="F3401" s="3">
        <v>2.7</v>
      </c>
      <c r="G3401" s="3">
        <v>267.0</v>
      </c>
      <c r="H3401" s="3">
        <v>9392.0</v>
      </c>
      <c r="I3401" s="2"/>
      <c r="J3401" s="2"/>
    </row>
    <row r="3402">
      <c r="A3402" s="1" t="s">
        <v>4553</v>
      </c>
      <c r="B3402" s="3">
        <v>14.27</v>
      </c>
      <c r="C3402" s="3" t="s">
        <v>3155</v>
      </c>
      <c r="D3402" s="3" t="s">
        <v>26</v>
      </c>
      <c r="E3402" s="3">
        <v>316.0</v>
      </c>
      <c r="F3402" s="3">
        <v>2.21</v>
      </c>
      <c r="G3402" s="3">
        <v>261.0</v>
      </c>
      <c r="H3402" s="3">
        <v>9396.0</v>
      </c>
      <c r="I3402" s="2"/>
      <c r="J3402" s="2"/>
    </row>
    <row r="3403">
      <c r="A3403" s="1" t="s">
        <v>4554</v>
      </c>
      <c r="B3403" s="3">
        <v>13.61</v>
      </c>
      <c r="C3403" s="3" t="s">
        <v>442</v>
      </c>
      <c r="D3403" s="3" t="s">
        <v>26</v>
      </c>
      <c r="E3403" s="3">
        <v>315.25</v>
      </c>
      <c r="F3403" s="3">
        <v>2.28</v>
      </c>
      <c r="G3403" s="3">
        <v>258.0</v>
      </c>
      <c r="H3403" s="3">
        <v>9393.0</v>
      </c>
      <c r="I3403" s="2"/>
      <c r="J3403" s="2"/>
    </row>
    <row r="3404">
      <c r="A3404" s="1" t="s">
        <v>4555</v>
      </c>
      <c r="B3404" s="3">
        <v>13.17</v>
      </c>
      <c r="C3404" s="3" t="s">
        <v>1209</v>
      </c>
      <c r="D3404" s="3" t="s">
        <v>26</v>
      </c>
      <c r="E3404" s="3">
        <v>321.35</v>
      </c>
      <c r="F3404" s="3">
        <v>2.21</v>
      </c>
      <c r="G3404" s="3">
        <v>258.0</v>
      </c>
      <c r="H3404" s="3">
        <v>939.0</v>
      </c>
      <c r="I3404" s="2"/>
      <c r="J3404" s="2"/>
    </row>
    <row r="3405">
      <c r="A3405" s="1" t="s">
        <v>4556</v>
      </c>
      <c r="B3405" s="3">
        <v>12.44</v>
      </c>
      <c r="C3405" s="3" t="s">
        <v>4273</v>
      </c>
      <c r="D3405" s="3" t="s">
        <v>26</v>
      </c>
      <c r="E3405" s="3">
        <v>301.7</v>
      </c>
      <c r="F3405" s="3">
        <v>2.21</v>
      </c>
      <c r="G3405" s="3">
        <v>261.0</v>
      </c>
      <c r="H3405" s="3">
        <v>939.0</v>
      </c>
      <c r="I3405" s="2"/>
      <c r="J3405" s="2"/>
    </row>
    <row r="3406">
      <c r="A3406" s="1" t="s">
        <v>4557</v>
      </c>
      <c r="B3406" s="3">
        <v>11.83</v>
      </c>
      <c r="C3406" s="3" t="s">
        <v>3820</v>
      </c>
      <c r="D3406" s="3" t="s">
        <v>26</v>
      </c>
      <c r="E3406" s="3">
        <v>298.2</v>
      </c>
      <c r="F3406" s="3">
        <v>2.7</v>
      </c>
      <c r="G3406" s="3">
        <v>258.0</v>
      </c>
      <c r="H3406" s="3">
        <v>9389.0</v>
      </c>
      <c r="I3406" s="2"/>
      <c r="J3406" s="2"/>
    </row>
    <row r="3407">
      <c r="A3407" s="1" t="s">
        <v>4558</v>
      </c>
      <c r="B3407" s="3">
        <v>11.25</v>
      </c>
      <c r="C3407" s="3" t="s">
        <v>3051</v>
      </c>
      <c r="D3407" s="3" t="s">
        <v>26</v>
      </c>
      <c r="E3407" s="3">
        <v>295.3</v>
      </c>
      <c r="F3407" s="3">
        <v>1.93</v>
      </c>
      <c r="G3407" s="3">
        <v>253.0</v>
      </c>
      <c r="H3407" s="3">
        <v>9389.0</v>
      </c>
      <c r="I3407" s="2"/>
      <c r="J3407" s="2"/>
    </row>
    <row r="3408">
      <c r="A3408" s="1" t="s">
        <v>4559</v>
      </c>
      <c r="B3408" s="3">
        <v>10.64</v>
      </c>
      <c r="C3408" s="3">
        <v>86.5</v>
      </c>
      <c r="D3408" s="3" t="s">
        <v>1800</v>
      </c>
      <c r="E3408" s="3">
        <v>4.0</v>
      </c>
      <c r="F3408" s="3">
        <v>291.5</v>
      </c>
      <c r="G3408" s="3">
        <v>1.86</v>
      </c>
      <c r="H3408" s="3">
        <v>246.0</v>
      </c>
      <c r="I3408" s="3">
        <v>9391.0</v>
      </c>
      <c r="J3408" s="2"/>
    </row>
    <row r="3409">
      <c r="A3409" s="1" t="s">
        <v>4560</v>
      </c>
      <c r="B3409" s="3">
        <v>10.84</v>
      </c>
      <c r="C3409" s="3">
        <v>89.25</v>
      </c>
      <c r="D3409" s="3">
        <v>164.0</v>
      </c>
      <c r="E3409" s="3">
        <v>447.88</v>
      </c>
      <c r="F3409" s="3">
        <v>68.0</v>
      </c>
      <c r="G3409" s="3">
        <v>29.1</v>
      </c>
      <c r="H3409" s="3">
        <v>1.52</v>
      </c>
      <c r="I3409" s="3">
        <v>246.0</v>
      </c>
      <c r="J3409" s="3">
        <v>9395.0</v>
      </c>
    </row>
    <row r="3410">
      <c r="A3410" s="1" t="s">
        <v>4561</v>
      </c>
      <c r="B3410" s="3">
        <v>13.15</v>
      </c>
      <c r="C3410" s="3">
        <v>8.35</v>
      </c>
      <c r="D3410" s="3">
        <v>305.0</v>
      </c>
      <c r="E3410" s="3">
        <v>354.86</v>
      </c>
      <c r="F3410" s="3">
        <v>162.0</v>
      </c>
      <c r="G3410" s="3">
        <v>292.5</v>
      </c>
      <c r="H3410" s="3">
        <v>2.14</v>
      </c>
      <c r="I3410" s="3">
        <v>261.0</v>
      </c>
      <c r="J3410" s="3">
        <v>9398.0</v>
      </c>
    </row>
    <row r="3411">
      <c r="A3411" s="1" t="s">
        <v>4562</v>
      </c>
      <c r="B3411" s="3">
        <v>15.15</v>
      </c>
      <c r="C3411" s="3">
        <v>72.45</v>
      </c>
      <c r="D3411" s="3">
        <v>575.0</v>
      </c>
      <c r="E3411" s="3">
        <v>795.92</v>
      </c>
      <c r="F3411" s="3">
        <v>114.0</v>
      </c>
      <c r="G3411" s="3">
        <v>298.5</v>
      </c>
      <c r="H3411" s="3">
        <v>2.7</v>
      </c>
      <c r="I3411" s="3">
        <v>266.0</v>
      </c>
      <c r="J3411" s="3">
        <v>94.0</v>
      </c>
    </row>
    <row r="3412">
      <c r="A3412" s="1" t="s">
        <v>4563</v>
      </c>
      <c r="B3412" s="3">
        <v>17.1</v>
      </c>
      <c r="C3412" s="3">
        <v>6.95</v>
      </c>
      <c r="D3412" s="3">
        <v>73.0</v>
      </c>
      <c r="E3412" s="3">
        <v>792.4</v>
      </c>
      <c r="F3412" s="3">
        <v>151.0</v>
      </c>
      <c r="G3412" s="3">
        <v>306.55</v>
      </c>
      <c r="H3412" s="3">
        <v>2.7</v>
      </c>
      <c r="I3412" s="3">
        <v>263.0</v>
      </c>
      <c r="J3412" s="3">
        <v>9402.0</v>
      </c>
    </row>
    <row r="3413">
      <c r="A3413" s="1" t="s">
        <v>4564</v>
      </c>
      <c r="B3413" s="3">
        <v>18.73</v>
      </c>
      <c r="C3413" s="3">
        <v>54.95</v>
      </c>
      <c r="D3413" s="3">
        <v>902.0</v>
      </c>
      <c r="E3413" s="3">
        <v>917.35</v>
      </c>
      <c r="F3413" s="3">
        <v>124.0</v>
      </c>
      <c r="G3413" s="3">
        <v>316.8</v>
      </c>
      <c r="H3413" s="3">
        <v>2.21</v>
      </c>
      <c r="I3413" s="3">
        <v>259.0</v>
      </c>
      <c r="J3413" s="3">
        <v>9404.0</v>
      </c>
    </row>
    <row r="3414">
      <c r="A3414" s="1" t="s">
        <v>4565</v>
      </c>
      <c r="B3414" s="3">
        <v>20.16</v>
      </c>
      <c r="C3414" s="3">
        <v>46.2</v>
      </c>
      <c r="D3414" s="3">
        <v>1.0</v>
      </c>
      <c r="E3414" s="3">
        <v>955.9</v>
      </c>
      <c r="F3414" s="3">
        <v>119.0</v>
      </c>
      <c r="G3414" s="3">
        <v>325.9</v>
      </c>
      <c r="H3414" s="3">
        <v>2.41</v>
      </c>
      <c r="I3414" s="3">
        <v>261.0</v>
      </c>
      <c r="J3414" s="3">
        <v>9401.0</v>
      </c>
    </row>
    <row r="3415">
      <c r="A3415" s="1" t="s">
        <v>4566</v>
      </c>
      <c r="B3415" s="3">
        <v>21.33</v>
      </c>
      <c r="C3415" s="3">
        <v>41.7</v>
      </c>
      <c r="D3415" s="3">
        <v>1028.0</v>
      </c>
      <c r="E3415" s="3">
        <v>951.57</v>
      </c>
      <c r="F3415" s="3">
        <v>125.0</v>
      </c>
      <c r="G3415" s="3">
        <v>331.5</v>
      </c>
      <c r="H3415" s="3">
        <v>2.55</v>
      </c>
      <c r="I3415" s="3">
        <v>263.0</v>
      </c>
      <c r="J3415" s="3">
        <v>9397.0</v>
      </c>
    </row>
    <row r="3416">
      <c r="A3416" s="1" t="s">
        <v>4567</v>
      </c>
      <c r="B3416" s="3">
        <v>22.2</v>
      </c>
      <c r="C3416" s="3">
        <v>37.65</v>
      </c>
      <c r="D3416" s="3">
        <v>905.0</v>
      </c>
      <c r="E3416" s="3">
        <v>695.55</v>
      </c>
      <c r="F3416" s="3">
        <v>261.0</v>
      </c>
      <c r="G3416" s="3">
        <v>326.85</v>
      </c>
      <c r="H3416" s="3">
        <v>2.69</v>
      </c>
      <c r="I3416" s="3">
        <v>264.0</v>
      </c>
      <c r="J3416" s="3">
        <v>9392.0</v>
      </c>
    </row>
    <row r="3417">
      <c r="A3417" s="1" t="s">
        <v>4568</v>
      </c>
      <c r="B3417" s="3">
        <v>22.86</v>
      </c>
      <c r="C3417" s="3">
        <v>36.4</v>
      </c>
      <c r="D3417" s="3">
        <v>886.0</v>
      </c>
      <c r="E3417" s="3">
        <v>858.7</v>
      </c>
      <c r="F3417" s="3">
        <v>152.0</v>
      </c>
      <c r="G3417" s="3">
        <v>326.65</v>
      </c>
      <c r="H3417" s="3">
        <v>2.9</v>
      </c>
      <c r="I3417" s="3">
        <v>262.0</v>
      </c>
      <c r="J3417" s="3">
        <v>9387.0</v>
      </c>
    </row>
    <row r="3418">
      <c r="A3418" s="1" t="s">
        <v>4569</v>
      </c>
      <c r="B3418" s="3">
        <v>23.13</v>
      </c>
      <c r="C3418" s="3">
        <v>34.0</v>
      </c>
      <c r="D3418" s="3">
        <v>715.0</v>
      </c>
      <c r="E3418" s="3">
        <v>709.0</v>
      </c>
      <c r="F3418" s="3">
        <v>19.0</v>
      </c>
      <c r="G3418" s="3">
        <v>327.85</v>
      </c>
      <c r="H3418" s="3">
        <v>3.38</v>
      </c>
      <c r="I3418" s="3">
        <v>26.0</v>
      </c>
      <c r="J3418" s="3">
        <v>9383.0</v>
      </c>
    </row>
    <row r="3419">
      <c r="A3419" s="1" t="s">
        <v>4570</v>
      </c>
      <c r="B3419" s="3">
        <v>22.97</v>
      </c>
      <c r="C3419" s="3">
        <v>35.1</v>
      </c>
      <c r="D3419" s="3">
        <v>522.0</v>
      </c>
      <c r="E3419" s="3">
        <v>555.19</v>
      </c>
      <c r="F3419" s="3">
        <v>194.0</v>
      </c>
      <c r="G3419" s="3">
        <v>332.5</v>
      </c>
      <c r="H3419" s="3">
        <v>3.66</v>
      </c>
      <c r="I3419" s="3">
        <v>261.0</v>
      </c>
      <c r="J3419" s="3">
        <v>9381.0</v>
      </c>
    </row>
    <row r="3420">
      <c r="A3420" s="1" t="s">
        <v>4571</v>
      </c>
      <c r="B3420" s="3">
        <v>22.6</v>
      </c>
      <c r="C3420" s="3">
        <v>33.85</v>
      </c>
      <c r="D3420" s="3">
        <v>223.0</v>
      </c>
      <c r="E3420" s="3">
        <v>88.97</v>
      </c>
      <c r="F3420" s="3">
        <v>186.0</v>
      </c>
      <c r="G3420" s="3">
        <v>343.7</v>
      </c>
      <c r="H3420" s="3">
        <v>3.79</v>
      </c>
      <c r="I3420" s="3">
        <v>264.0</v>
      </c>
      <c r="J3420" s="3">
        <v>938.0</v>
      </c>
    </row>
    <row r="3421">
      <c r="A3421" s="1" t="s">
        <v>4572</v>
      </c>
      <c r="B3421" s="3">
        <v>21.75</v>
      </c>
      <c r="C3421" s="3">
        <v>36.15</v>
      </c>
      <c r="D3421" s="3">
        <v>8.0</v>
      </c>
      <c r="E3421" s="3">
        <v>17.57</v>
      </c>
      <c r="F3421" s="3">
        <v>76.0</v>
      </c>
      <c r="G3421" s="3">
        <v>373.7</v>
      </c>
      <c r="H3421" s="3">
        <v>3.24</v>
      </c>
      <c r="I3421" s="3">
        <v>277.0</v>
      </c>
      <c r="J3421" s="3">
        <v>9379.0</v>
      </c>
    </row>
    <row r="3422">
      <c r="A3422" s="1" t="s">
        <v>4573</v>
      </c>
      <c r="B3422" s="3">
        <v>20.57</v>
      </c>
      <c r="C3422" s="3">
        <v>4.1</v>
      </c>
      <c r="D3422" s="3" t="s">
        <v>40</v>
      </c>
      <c r="E3422" s="3">
        <v>1.0</v>
      </c>
      <c r="F3422" s="3">
        <v>365.95</v>
      </c>
      <c r="G3422" s="3">
        <v>2.76</v>
      </c>
      <c r="H3422" s="3">
        <v>279.0</v>
      </c>
      <c r="I3422" s="3">
        <v>9378.0</v>
      </c>
      <c r="J3422" s="2"/>
    </row>
    <row r="3423">
      <c r="A3423" s="1" t="s">
        <v>4574</v>
      </c>
      <c r="B3423" s="3">
        <v>18.98</v>
      </c>
      <c r="C3423" s="3" t="s">
        <v>3673</v>
      </c>
      <c r="D3423" s="3" t="s">
        <v>26</v>
      </c>
      <c r="E3423" s="3">
        <v>332.65</v>
      </c>
      <c r="F3423" s="3">
        <v>2.21</v>
      </c>
      <c r="G3423" s="3">
        <v>285.0</v>
      </c>
      <c r="H3423" s="3">
        <v>9381.0</v>
      </c>
      <c r="I3423" s="2"/>
      <c r="J3423" s="2"/>
    </row>
    <row r="3424">
      <c r="A3424" s="1" t="s">
        <v>4575</v>
      </c>
      <c r="B3424" s="3">
        <v>17.56</v>
      </c>
      <c r="C3424" s="3" t="s">
        <v>1910</v>
      </c>
      <c r="D3424" s="3" t="s">
        <v>26</v>
      </c>
      <c r="E3424" s="3">
        <v>32.1</v>
      </c>
      <c r="F3424" s="3">
        <v>1.93</v>
      </c>
      <c r="G3424" s="3">
        <v>275.0</v>
      </c>
      <c r="H3424" s="3">
        <v>9386.0</v>
      </c>
      <c r="I3424" s="2"/>
      <c r="J3424" s="2"/>
    </row>
    <row r="3425">
      <c r="A3425" s="1" t="s">
        <v>4576</v>
      </c>
      <c r="B3425" s="3">
        <v>16.48</v>
      </c>
      <c r="C3425" s="3" t="s">
        <v>3644</v>
      </c>
      <c r="D3425" s="3" t="s">
        <v>26</v>
      </c>
      <c r="E3425" s="3">
        <v>322.0</v>
      </c>
      <c r="F3425" s="3">
        <v>2.7</v>
      </c>
      <c r="G3425" s="3">
        <v>259.0</v>
      </c>
      <c r="H3425" s="3">
        <v>9387.0</v>
      </c>
      <c r="I3425" s="2"/>
      <c r="J3425" s="2"/>
    </row>
    <row r="3426">
      <c r="A3426" s="1" t="s">
        <v>4577</v>
      </c>
      <c r="B3426" s="3">
        <v>15.49</v>
      </c>
      <c r="C3426" s="3" t="s">
        <v>2292</v>
      </c>
      <c r="D3426" s="3" t="s">
        <v>26</v>
      </c>
      <c r="E3426" s="3">
        <v>313.5</v>
      </c>
      <c r="F3426" s="3">
        <v>2.14</v>
      </c>
      <c r="G3426" s="3">
        <v>255.0</v>
      </c>
      <c r="H3426" s="3">
        <v>9387.0</v>
      </c>
      <c r="I3426" s="2"/>
      <c r="J3426" s="2"/>
    </row>
    <row r="3427">
      <c r="A3427" s="1" t="s">
        <v>4578</v>
      </c>
      <c r="B3427" s="3">
        <v>14.65</v>
      </c>
      <c r="C3427" s="3" t="s">
        <v>3305</v>
      </c>
      <c r="D3427" s="3" t="s">
        <v>26</v>
      </c>
      <c r="E3427" s="3">
        <v>312.55</v>
      </c>
      <c r="F3427" s="3">
        <v>2.0</v>
      </c>
      <c r="G3427" s="3">
        <v>252.0</v>
      </c>
      <c r="H3427" s="3">
        <v>9385.0</v>
      </c>
      <c r="I3427" s="2"/>
      <c r="J3427" s="2"/>
    </row>
    <row r="3428">
      <c r="A3428" s="1" t="s">
        <v>4579</v>
      </c>
      <c r="B3428" s="3">
        <v>13.87</v>
      </c>
      <c r="C3428" s="3" t="s">
        <v>3421</v>
      </c>
      <c r="D3428" s="3" t="s">
        <v>26</v>
      </c>
      <c r="E3428" s="3">
        <v>319.6</v>
      </c>
      <c r="F3428" s="3">
        <v>1.86</v>
      </c>
      <c r="G3428" s="3">
        <v>248.0</v>
      </c>
      <c r="H3428" s="3">
        <v>9381.0</v>
      </c>
      <c r="I3428" s="2"/>
      <c r="J3428" s="2"/>
    </row>
    <row r="3429">
      <c r="A3429" s="1" t="s">
        <v>4580</v>
      </c>
      <c r="B3429" s="3">
        <v>13.23</v>
      </c>
      <c r="C3429" s="3" t="s">
        <v>3158</v>
      </c>
      <c r="D3429" s="3" t="s">
        <v>26</v>
      </c>
      <c r="E3429" s="3">
        <v>32.3</v>
      </c>
      <c r="F3429" s="3">
        <v>1.79</v>
      </c>
      <c r="G3429" s="3">
        <v>237.0</v>
      </c>
      <c r="H3429" s="3">
        <v>9378.0</v>
      </c>
      <c r="I3429" s="2"/>
      <c r="J3429" s="2"/>
    </row>
    <row r="3430">
      <c r="A3430" s="1" t="s">
        <v>4581</v>
      </c>
      <c r="B3430" s="3">
        <v>12.71</v>
      </c>
      <c r="C3430" s="3" t="s">
        <v>3073</v>
      </c>
      <c r="D3430" s="3" t="s">
        <v>26</v>
      </c>
      <c r="E3430" s="3">
        <v>322.5</v>
      </c>
      <c r="F3430" s="3">
        <v>1.72</v>
      </c>
      <c r="G3430" s="3">
        <v>222.0</v>
      </c>
      <c r="H3430" s="3">
        <v>9375.0</v>
      </c>
      <c r="I3430" s="2"/>
      <c r="J3430" s="2"/>
    </row>
    <row r="3431">
      <c r="A3431" s="1" t="s">
        <v>4582</v>
      </c>
      <c r="B3431" s="3">
        <v>12.58</v>
      </c>
      <c r="C3431" s="3" t="s">
        <v>961</v>
      </c>
      <c r="D3431" s="3" t="s">
        <v>26</v>
      </c>
      <c r="E3431" s="3">
        <v>334.6</v>
      </c>
      <c r="F3431" s="3">
        <v>1.52</v>
      </c>
      <c r="G3431" s="3">
        <v>218.0</v>
      </c>
      <c r="H3431" s="3">
        <v>9372.0</v>
      </c>
      <c r="I3431" s="2"/>
      <c r="J3431" s="2"/>
    </row>
    <row r="3432">
      <c r="A3432" s="1" t="s">
        <v>4583</v>
      </c>
      <c r="B3432" s="3">
        <v>12.48</v>
      </c>
      <c r="C3432" s="3">
        <v>86.25</v>
      </c>
      <c r="D3432" s="3" t="s">
        <v>1268</v>
      </c>
      <c r="E3432" s="3">
        <v>6.0</v>
      </c>
      <c r="F3432" s="3">
        <v>333.25</v>
      </c>
      <c r="G3432" s="3">
        <v>1.52</v>
      </c>
      <c r="H3432" s="3">
        <v>214.0</v>
      </c>
      <c r="I3432" s="3">
        <v>9372.0</v>
      </c>
      <c r="J3432" s="2"/>
    </row>
    <row r="3433">
      <c r="A3433" s="1" t="s">
        <v>4584</v>
      </c>
      <c r="B3433" s="3">
        <v>12.68</v>
      </c>
      <c r="C3433" s="3">
        <v>89.4</v>
      </c>
      <c r="D3433" s="3">
        <v>157.0</v>
      </c>
      <c r="E3433" s="3">
        <v>388.86</v>
      </c>
      <c r="F3433" s="3">
        <v>73.0</v>
      </c>
      <c r="G3433" s="3">
        <v>317.2</v>
      </c>
      <c r="H3433" s="3">
        <v>1.24</v>
      </c>
      <c r="I3433" s="3">
        <v>213.0</v>
      </c>
      <c r="J3433" s="3">
        <v>9372.0</v>
      </c>
    </row>
    <row r="3434">
      <c r="A3434" s="1" t="s">
        <v>4585</v>
      </c>
      <c r="B3434" s="3">
        <v>14.95</v>
      </c>
      <c r="C3434" s="3">
        <v>8.6</v>
      </c>
      <c r="D3434" s="3">
        <v>326.0</v>
      </c>
      <c r="E3434" s="3">
        <v>454.97</v>
      </c>
      <c r="F3434" s="3">
        <v>142.0</v>
      </c>
      <c r="G3434" s="3">
        <v>319.5</v>
      </c>
      <c r="H3434" s="3">
        <v>1.79</v>
      </c>
      <c r="I3434" s="3">
        <v>218.0</v>
      </c>
      <c r="J3434" s="3">
        <v>937.0</v>
      </c>
    </row>
    <row r="3435">
      <c r="A3435" s="1" t="s">
        <v>4586</v>
      </c>
      <c r="B3435" s="3">
        <v>16.53</v>
      </c>
      <c r="C3435" s="3">
        <v>72.7</v>
      </c>
      <c r="D3435" s="3">
        <v>508.0</v>
      </c>
      <c r="E3435" s="3">
        <v>544.4</v>
      </c>
      <c r="F3435" s="3">
        <v>192.0</v>
      </c>
      <c r="G3435" s="3">
        <v>333.5</v>
      </c>
      <c r="H3435" s="3">
        <v>3.38</v>
      </c>
      <c r="I3435" s="3">
        <v>229.0</v>
      </c>
      <c r="J3435" s="3">
        <v>9369.0</v>
      </c>
    </row>
    <row r="3436">
      <c r="A3436" s="1" t="s">
        <v>4587</v>
      </c>
      <c r="B3436" s="3">
        <v>17.75</v>
      </c>
      <c r="C3436" s="3">
        <v>67.85</v>
      </c>
      <c r="D3436" s="3">
        <v>588.0</v>
      </c>
      <c r="E3436" s="3">
        <v>37.15</v>
      </c>
      <c r="F3436" s="3">
        <v>317.0</v>
      </c>
      <c r="G3436" s="3">
        <v>353.95</v>
      </c>
      <c r="H3436" s="3">
        <v>3.79</v>
      </c>
      <c r="I3436" s="3">
        <v>228.0</v>
      </c>
      <c r="J3436" s="3">
        <v>9367.0</v>
      </c>
    </row>
    <row r="3437">
      <c r="A3437" s="1" t="s">
        <v>4588</v>
      </c>
      <c r="B3437" s="3">
        <v>19.32</v>
      </c>
      <c r="C3437" s="3">
        <v>61.3</v>
      </c>
      <c r="D3437" s="3">
        <v>63.0</v>
      </c>
      <c r="E3437" s="3">
        <v>26.27</v>
      </c>
      <c r="F3437" s="3">
        <v>409.0</v>
      </c>
      <c r="G3437" s="3">
        <v>36.75</v>
      </c>
      <c r="H3437" s="3">
        <v>3.79</v>
      </c>
      <c r="I3437" s="3">
        <v>227.0</v>
      </c>
      <c r="J3437" s="3">
        <v>9365.0</v>
      </c>
    </row>
    <row r="3438">
      <c r="A3438" s="1" t="s">
        <v>4589</v>
      </c>
      <c r="B3438" s="3">
        <v>20.3</v>
      </c>
      <c r="C3438" s="3">
        <v>57.3</v>
      </c>
      <c r="D3438" s="3">
        <v>592.0</v>
      </c>
      <c r="E3438" s="3">
        <v>137.53</v>
      </c>
      <c r="F3438" s="3">
        <v>465.0</v>
      </c>
      <c r="G3438" s="3">
        <v>345.45</v>
      </c>
      <c r="H3438" s="3">
        <v>4.41</v>
      </c>
      <c r="I3438" s="3">
        <v>227.0</v>
      </c>
      <c r="J3438" s="3">
        <v>9359.0</v>
      </c>
    </row>
    <row r="3439">
      <c r="A3439" s="1" t="s">
        <v>4590</v>
      </c>
      <c r="B3439" s="3">
        <v>21.18</v>
      </c>
      <c r="C3439" s="3">
        <v>53.6</v>
      </c>
      <c r="D3439" s="3">
        <v>84.0</v>
      </c>
      <c r="E3439" s="3">
        <v>491.59</v>
      </c>
      <c r="F3439" s="3">
        <v>373.0</v>
      </c>
      <c r="G3439" s="3">
        <v>343.9</v>
      </c>
      <c r="H3439" s="3">
        <v>4.83</v>
      </c>
      <c r="I3439" s="3">
        <v>231.0</v>
      </c>
      <c r="J3439" s="3">
        <v>9354.0</v>
      </c>
    </row>
    <row r="3440">
      <c r="A3440" s="1" t="s">
        <v>4591</v>
      </c>
      <c r="B3440" s="3">
        <v>21.98</v>
      </c>
      <c r="C3440" s="3">
        <v>53.75</v>
      </c>
      <c r="D3440" s="3">
        <v>61.0</v>
      </c>
      <c r="E3440" s="3">
        <v>153.18</v>
      </c>
      <c r="F3440" s="3">
        <v>468.0</v>
      </c>
      <c r="G3440" s="3">
        <v>352.8</v>
      </c>
      <c r="H3440" s="3">
        <v>4.76</v>
      </c>
      <c r="I3440" s="3">
        <v>236.0</v>
      </c>
      <c r="J3440" s="3">
        <v>9345.0</v>
      </c>
    </row>
    <row r="3441">
      <c r="A3441" s="1" t="s">
        <v>4592</v>
      </c>
      <c r="B3441" s="3">
        <v>22.34</v>
      </c>
      <c r="C3441" s="3">
        <v>52.0</v>
      </c>
      <c r="D3441" s="3">
        <v>677.0</v>
      </c>
      <c r="E3441" s="3">
        <v>335.26</v>
      </c>
      <c r="F3441" s="3">
        <v>39.0</v>
      </c>
      <c r="G3441" s="3">
        <v>36.95</v>
      </c>
      <c r="H3441" s="3">
        <v>4.48</v>
      </c>
      <c r="I3441" s="3">
        <v>239.0</v>
      </c>
      <c r="J3441" s="3">
        <v>934.0</v>
      </c>
    </row>
    <row r="3442">
      <c r="A3442" s="1" t="s">
        <v>4593</v>
      </c>
      <c r="B3442" s="3">
        <v>18.57</v>
      </c>
      <c r="C3442" s="3">
        <v>7.45</v>
      </c>
      <c r="D3442" s="3">
        <v>58.0</v>
      </c>
      <c r="E3442" s="3">
        <v>335.6</v>
      </c>
      <c r="F3442" s="3">
        <v>331.0</v>
      </c>
      <c r="G3442" s="3">
        <v>376.2</v>
      </c>
      <c r="H3442" s="3">
        <v>4.7</v>
      </c>
      <c r="I3442" s="3">
        <v>235.0</v>
      </c>
      <c r="J3442" s="3">
        <v>9336.0</v>
      </c>
    </row>
    <row r="3443">
      <c r="A3443" s="1" t="s">
        <v>4594</v>
      </c>
      <c r="B3443" s="3">
        <v>20.31</v>
      </c>
      <c r="C3443" s="3">
        <v>59.35</v>
      </c>
      <c r="D3443" s="3">
        <v>352.0</v>
      </c>
      <c r="E3443" s="3">
        <v>119.83</v>
      </c>
      <c r="F3443" s="3">
        <v>281.0</v>
      </c>
      <c r="G3443" s="3">
        <v>354.15</v>
      </c>
      <c r="H3443" s="3">
        <v>3.66</v>
      </c>
      <c r="I3443" s="3">
        <v>235.0</v>
      </c>
      <c r="J3443" s="3">
        <v>9332.0</v>
      </c>
    </row>
    <row r="3444">
      <c r="A3444" s="1" t="s">
        <v>4595</v>
      </c>
      <c r="B3444" s="3">
        <v>18.82</v>
      </c>
      <c r="C3444" s="3">
        <v>65.65</v>
      </c>
      <c r="D3444" s="3">
        <v>258.0</v>
      </c>
      <c r="E3444" s="3">
        <v>165.14</v>
      </c>
      <c r="F3444" s="3">
        <v>189.0</v>
      </c>
      <c r="G3444" s="3">
        <v>353.0</v>
      </c>
      <c r="H3444" s="3">
        <v>3.59</v>
      </c>
      <c r="I3444" s="3">
        <v>264.0</v>
      </c>
      <c r="J3444" s="3">
        <v>9333.0</v>
      </c>
    </row>
    <row r="3445">
      <c r="A3445" s="1" t="s">
        <v>4596</v>
      </c>
      <c r="B3445" s="3">
        <v>16.15</v>
      </c>
      <c r="C3445" s="3">
        <v>77.95</v>
      </c>
      <c r="D3445" s="3">
        <v>126.0</v>
      </c>
      <c r="E3445" s="3">
        <v>139.19</v>
      </c>
      <c r="F3445" s="3">
        <v>94.0</v>
      </c>
      <c r="G3445" s="3">
        <v>35.85</v>
      </c>
      <c r="H3445" s="3">
        <v>2.48</v>
      </c>
      <c r="I3445" s="3">
        <v>271.0</v>
      </c>
      <c r="J3445" s="3">
        <v>9336.0</v>
      </c>
    </row>
    <row r="3446">
      <c r="A3446" s="1" t="s">
        <v>4597</v>
      </c>
      <c r="B3446" s="3">
        <v>14.53</v>
      </c>
      <c r="C3446" s="3">
        <v>86.45</v>
      </c>
      <c r="D3446" s="3">
        <v>12.0</v>
      </c>
      <c r="E3446" s="3">
        <v>48.19</v>
      </c>
      <c r="F3446" s="3">
        <v>1.0</v>
      </c>
      <c r="G3446" s="3">
        <v>365.4</v>
      </c>
      <c r="H3446" s="3">
        <v>2.97</v>
      </c>
      <c r="I3446" s="3">
        <v>282.0</v>
      </c>
      <c r="J3446" s="3">
        <v>9336.0</v>
      </c>
    </row>
    <row r="3447">
      <c r="A3447" s="1" t="s">
        <v>4598</v>
      </c>
      <c r="B3447" s="3">
        <v>13.9</v>
      </c>
      <c r="C3447" s="3" t="s">
        <v>3187</v>
      </c>
      <c r="D3447" s="3" t="s">
        <v>26</v>
      </c>
      <c r="E3447" s="3">
        <v>365.55</v>
      </c>
      <c r="F3447" s="3">
        <v>1.79</v>
      </c>
      <c r="G3447" s="3">
        <v>262.0</v>
      </c>
      <c r="H3447" s="3">
        <v>9342.0</v>
      </c>
      <c r="I3447" s="2"/>
      <c r="J3447" s="2"/>
    </row>
    <row r="3448">
      <c r="A3448" s="1" t="s">
        <v>4599</v>
      </c>
      <c r="B3448" s="3">
        <v>13.65</v>
      </c>
      <c r="C3448" s="3" t="s">
        <v>3187</v>
      </c>
      <c r="D3448" s="3" t="s">
        <v>26</v>
      </c>
      <c r="E3448" s="3">
        <v>369.85</v>
      </c>
      <c r="F3448" s="3">
        <v>1.3</v>
      </c>
      <c r="G3448" s="3">
        <v>243.0</v>
      </c>
      <c r="H3448" s="3">
        <v>9343.0</v>
      </c>
      <c r="I3448" s="2"/>
      <c r="J3448" s="2"/>
    </row>
    <row r="3449">
      <c r="A3449" s="1" t="s">
        <v>4600</v>
      </c>
      <c r="B3449" s="3">
        <v>13.37</v>
      </c>
      <c r="C3449" s="3" t="s">
        <v>3190</v>
      </c>
      <c r="D3449" s="3" t="s">
        <v>26</v>
      </c>
      <c r="E3449" s="3" t="s">
        <v>4601</v>
      </c>
      <c r="F3449" s="3">
        <v>189.0</v>
      </c>
      <c r="G3449" s="3">
        <v>9344.0</v>
      </c>
      <c r="H3449" s="2"/>
      <c r="I3449" s="2"/>
      <c r="J3449" s="2"/>
    </row>
    <row r="3450">
      <c r="A3450" s="1" t="s">
        <v>4602</v>
      </c>
      <c r="B3450" s="3">
        <v>13.1</v>
      </c>
      <c r="C3450" s="3" t="s">
        <v>3187</v>
      </c>
      <c r="D3450" s="3" t="s">
        <v>26</v>
      </c>
      <c r="E3450" s="3">
        <v>352.4</v>
      </c>
      <c r="F3450" s="3">
        <v>1.17</v>
      </c>
      <c r="G3450" s="3">
        <v>19.0</v>
      </c>
      <c r="H3450" s="3">
        <v>9339.0</v>
      </c>
      <c r="I3450" s="2"/>
      <c r="J3450" s="2"/>
    </row>
    <row r="3451">
      <c r="A3451" s="1" t="s">
        <v>4603</v>
      </c>
      <c r="B3451" s="3">
        <v>12.66</v>
      </c>
      <c r="C3451" s="3" t="s">
        <v>1415</v>
      </c>
      <c r="D3451" s="3" t="s">
        <v>26</v>
      </c>
      <c r="E3451" s="3">
        <v>342.95</v>
      </c>
      <c r="F3451" s="3">
        <v>1.17</v>
      </c>
      <c r="G3451" s="3">
        <v>191.0</v>
      </c>
      <c r="H3451" s="3">
        <v>9336.0</v>
      </c>
      <c r="I3451" s="2"/>
      <c r="J3451" s="2"/>
    </row>
    <row r="3452">
      <c r="A3452" s="1" t="s">
        <v>4604</v>
      </c>
      <c r="B3452" s="3">
        <v>12.19</v>
      </c>
      <c r="C3452" s="3" t="s">
        <v>3190</v>
      </c>
      <c r="D3452" s="3" t="s">
        <v>26</v>
      </c>
      <c r="E3452" s="3">
        <v>335.7</v>
      </c>
      <c r="F3452" s="3">
        <v>1.3</v>
      </c>
      <c r="G3452" s="3">
        <v>2.0</v>
      </c>
      <c r="H3452" s="3">
        <v>9331.0</v>
      </c>
      <c r="I3452" s="2"/>
      <c r="J3452" s="2"/>
    </row>
    <row r="3453">
      <c r="A3453" s="1" t="s">
        <v>4605</v>
      </c>
      <c r="B3453" s="3">
        <v>11.8</v>
      </c>
      <c r="C3453" s="3" t="s">
        <v>795</v>
      </c>
      <c r="D3453" s="3" t="s">
        <v>26</v>
      </c>
      <c r="E3453" s="3" t="s">
        <v>4606</v>
      </c>
      <c r="F3453" s="3">
        <v>217.0</v>
      </c>
      <c r="G3453" s="3">
        <v>9329.0</v>
      </c>
      <c r="H3453" s="2"/>
      <c r="I3453" s="2"/>
      <c r="J3453" s="2"/>
    </row>
    <row r="3454">
      <c r="A3454" s="1" t="s">
        <v>4607</v>
      </c>
      <c r="B3454" s="3">
        <v>11.75</v>
      </c>
      <c r="C3454" s="3" t="s">
        <v>795</v>
      </c>
      <c r="D3454" s="3" t="s">
        <v>26</v>
      </c>
      <c r="E3454" s="3" t="s">
        <v>3919</v>
      </c>
      <c r="F3454" s="3">
        <v>247.0</v>
      </c>
      <c r="G3454" s="3">
        <v>9324.0</v>
      </c>
      <c r="H3454" s="2"/>
      <c r="I3454" s="2"/>
      <c r="J3454" s="2"/>
    </row>
    <row r="3455">
      <c r="A3455" s="1" t="s">
        <v>4608</v>
      </c>
      <c r="B3455" s="3">
        <v>11.65</v>
      </c>
      <c r="C3455" s="3" t="s">
        <v>909</v>
      </c>
      <c r="D3455" s="3" t="s">
        <v>26</v>
      </c>
      <c r="E3455" s="3">
        <v>342.35</v>
      </c>
      <c r="F3455" s="3">
        <v>1.38</v>
      </c>
      <c r="G3455" s="3">
        <v>268.0</v>
      </c>
      <c r="H3455" s="3">
        <v>9321.0</v>
      </c>
      <c r="I3455" s="2"/>
      <c r="J3455" s="2"/>
    </row>
    <row r="3456">
      <c r="A3456" s="1" t="s">
        <v>4609</v>
      </c>
      <c r="B3456" s="3">
        <v>11.38</v>
      </c>
      <c r="C3456" s="3">
        <v>95.9</v>
      </c>
      <c r="D3456" s="3" t="s">
        <v>2430</v>
      </c>
      <c r="E3456" s="3">
        <v>7.0</v>
      </c>
      <c r="F3456" s="3">
        <v>349.3</v>
      </c>
      <c r="G3456" s="3">
        <v>2.0</v>
      </c>
      <c r="H3456" s="3">
        <v>275.0</v>
      </c>
      <c r="I3456" s="3">
        <v>9322.0</v>
      </c>
      <c r="J3456" s="2"/>
    </row>
    <row r="3457">
      <c r="A3457" s="1" t="s">
        <v>4610</v>
      </c>
      <c r="B3457" s="3">
        <v>11.21</v>
      </c>
      <c r="C3457" s="3">
        <v>95.9</v>
      </c>
      <c r="D3457" s="3">
        <v>64.0</v>
      </c>
      <c r="E3457" s="3">
        <v>4.6</v>
      </c>
      <c r="F3457" s="3">
        <v>63.0</v>
      </c>
      <c r="G3457" s="3">
        <v>349.9</v>
      </c>
      <c r="H3457" s="3">
        <v>2.0</v>
      </c>
      <c r="I3457" s="3">
        <v>269.0</v>
      </c>
      <c r="J3457" s="3">
        <v>9326.0</v>
      </c>
    </row>
    <row r="3458">
      <c r="A3458" s="1" t="s">
        <v>4611</v>
      </c>
      <c r="B3458" s="3">
        <v>11.37</v>
      </c>
      <c r="C3458" s="3">
        <v>92.55</v>
      </c>
      <c r="D3458" s="3">
        <v>385.0</v>
      </c>
      <c r="E3458" s="3">
        <v>717.13</v>
      </c>
      <c r="F3458" s="3">
        <v>94.0</v>
      </c>
      <c r="G3458" s="3">
        <v>343.5</v>
      </c>
      <c r="H3458" s="3">
        <v>2.28</v>
      </c>
      <c r="I3458" s="3">
        <v>271.0</v>
      </c>
      <c r="J3458" s="3">
        <v>933.0</v>
      </c>
    </row>
    <row r="3459">
      <c r="A3459" s="1" t="s">
        <v>4612</v>
      </c>
      <c r="B3459" s="3">
        <v>12.7</v>
      </c>
      <c r="C3459" s="3">
        <v>86.2</v>
      </c>
      <c r="D3459" s="3">
        <v>519.0</v>
      </c>
      <c r="E3459" s="3">
        <v>546.73</v>
      </c>
      <c r="F3459" s="3">
        <v>201.0</v>
      </c>
      <c r="G3459" s="3">
        <v>326.3</v>
      </c>
      <c r="H3459" s="3">
        <v>2.62</v>
      </c>
      <c r="I3459" s="3">
        <v>268.0</v>
      </c>
      <c r="J3459" s="3">
        <v>9329.0</v>
      </c>
    </row>
    <row r="3460">
      <c r="A3460" s="1" t="s">
        <v>4613</v>
      </c>
      <c r="B3460" s="3">
        <v>13.56</v>
      </c>
      <c r="C3460" s="3">
        <v>69.65</v>
      </c>
      <c r="D3460" s="3">
        <v>734.0</v>
      </c>
      <c r="E3460" s="3">
        <v>77.62</v>
      </c>
      <c r="F3460" s="3">
        <v>169.0</v>
      </c>
      <c r="G3460" s="3">
        <v>302.65</v>
      </c>
      <c r="H3460" s="3">
        <v>3.24</v>
      </c>
      <c r="I3460" s="3">
        <v>261.0</v>
      </c>
      <c r="J3460" s="3">
        <v>933.0</v>
      </c>
    </row>
    <row r="3461">
      <c r="A3461" s="1" t="s">
        <v>4614</v>
      </c>
      <c r="B3461" s="3">
        <v>14.92</v>
      </c>
      <c r="C3461" s="3">
        <v>6.4</v>
      </c>
      <c r="D3461" s="3">
        <v>574.0</v>
      </c>
      <c r="E3461" s="3">
        <v>165.87</v>
      </c>
      <c r="F3461" s="3">
        <v>433.0</v>
      </c>
      <c r="G3461" s="3">
        <v>295.9</v>
      </c>
      <c r="H3461" s="3">
        <v>3.79</v>
      </c>
      <c r="I3461" s="3">
        <v>249.0</v>
      </c>
      <c r="J3461" s="3">
        <v>9331.0</v>
      </c>
    </row>
    <row r="3462">
      <c r="A3462" s="1" t="s">
        <v>4615</v>
      </c>
      <c r="B3462" s="3">
        <v>16.0</v>
      </c>
      <c r="C3462" s="3">
        <v>5.6</v>
      </c>
      <c r="D3462" s="3">
        <v>877.0</v>
      </c>
      <c r="E3462" s="3">
        <v>602.58</v>
      </c>
      <c r="F3462" s="3">
        <v>32.0</v>
      </c>
      <c r="G3462" s="3">
        <v>306.35</v>
      </c>
      <c r="H3462" s="3">
        <v>4.34</v>
      </c>
      <c r="I3462" s="3">
        <v>248.0</v>
      </c>
      <c r="J3462" s="3">
        <v>933.0</v>
      </c>
    </row>
    <row r="3463">
      <c r="A3463" s="1" t="s">
        <v>4616</v>
      </c>
      <c r="B3463" s="3">
        <v>16.72</v>
      </c>
      <c r="C3463" s="3">
        <v>43.8</v>
      </c>
      <c r="D3463" s="3">
        <v>1016.0</v>
      </c>
      <c r="E3463" s="3">
        <v>899.8</v>
      </c>
      <c r="F3463" s="3">
        <v>161.0</v>
      </c>
      <c r="G3463" s="3">
        <v>308.1</v>
      </c>
      <c r="H3463" s="3">
        <v>4.83</v>
      </c>
      <c r="I3463" s="3">
        <v>251.0</v>
      </c>
      <c r="J3463" s="3">
        <v>9328.0</v>
      </c>
    </row>
    <row r="3464">
      <c r="A3464" s="1" t="s">
        <v>4617</v>
      </c>
      <c r="B3464" s="3">
        <v>16.99</v>
      </c>
      <c r="C3464" s="3">
        <v>4.75</v>
      </c>
      <c r="D3464" s="3">
        <v>773.0</v>
      </c>
      <c r="E3464" s="3">
        <v>376.4</v>
      </c>
      <c r="F3464" s="3">
        <v>424.0</v>
      </c>
      <c r="G3464" s="3">
        <v>318.15</v>
      </c>
      <c r="H3464" s="3">
        <v>5.3</v>
      </c>
      <c r="I3464" s="3">
        <v>253.0</v>
      </c>
      <c r="J3464" s="3">
        <v>9327.0</v>
      </c>
    </row>
    <row r="3465">
      <c r="A3465" s="1" t="s">
        <v>4618</v>
      </c>
      <c r="B3465" s="3">
        <v>17.35</v>
      </c>
      <c r="C3465" s="3">
        <v>37.8</v>
      </c>
      <c r="D3465" s="3">
        <v>851.0</v>
      </c>
      <c r="E3465" s="3">
        <v>722.4</v>
      </c>
      <c r="F3465" s="3">
        <v>232.0</v>
      </c>
      <c r="G3465" s="3">
        <v>327.5</v>
      </c>
      <c r="H3465" s="3">
        <v>5.31</v>
      </c>
      <c r="I3465" s="3">
        <v>254.0</v>
      </c>
      <c r="J3465" s="3">
        <v>9325.0</v>
      </c>
    </row>
    <row r="3466">
      <c r="A3466" s="1" t="s">
        <v>4619</v>
      </c>
      <c r="B3466" s="3">
        <v>17.13</v>
      </c>
      <c r="C3466" s="3">
        <v>37.8</v>
      </c>
      <c r="D3466" s="3">
        <v>629.0</v>
      </c>
      <c r="E3466" s="3">
        <v>426.42</v>
      </c>
      <c r="F3466" s="3">
        <v>312.0</v>
      </c>
      <c r="G3466" s="3">
        <v>332.1</v>
      </c>
      <c r="H3466" s="3">
        <v>5.17</v>
      </c>
      <c r="I3466" s="3">
        <v>256.0</v>
      </c>
      <c r="J3466" s="3">
        <v>9324.0</v>
      </c>
    </row>
    <row r="3467">
      <c r="A3467" s="1" t="s">
        <v>4620</v>
      </c>
      <c r="B3467" s="3">
        <v>17.25</v>
      </c>
      <c r="C3467" s="3">
        <v>37.8</v>
      </c>
      <c r="D3467" s="3">
        <v>571.0</v>
      </c>
      <c r="E3467" s="3">
        <v>71.25</v>
      </c>
      <c r="F3467" s="3">
        <v>149.0</v>
      </c>
      <c r="G3467" s="3">
        <v>311.95</v>
      </c>
      <c r="H3467" s="3">
        <v>4.9</v>
      </c>
      <c r="I3467" s="3">
        <v>256.0</v>
      </c>
      <c r="J3467" s="3">
        <v>932.0</v>
      </c>
    </row>
    <row r="3468">
      <c r="A3468" s="1" t="s">
        <v>4621</v>
      </c>
      <c r="B3468" s="3">
        <v>16.97</v>
      </c>
      <c r="C3468" s="3">
        <v>37.8</v>
      </c>
      <c r="D3468" s="3">
        <v>295.0</v>
      </c>
      <c r="E3468" s="3">
        <v>257.3</v>
      </c>
      <c r="F3468" s="3">
        <v>187.0</v>
      </c>
      <c r="G3468" s="3">
        <v>323.95</v>
      </c>
      <c r="H3468" s="3">
        <v>4.55</v>
      </c>
      <c r="I3468" s="3">
        <v>251.0</v>
      </c>
      <c r="J3468" s="3">
        <v>9316.0</v>
      </c>
    </row>
    <row r="3469">
      <c r="A3469" s="1" t="s">
        <v>4622</v>
      </c>
      <c r="B3469" s="3">
        <v>16.35</v>
      </c>
      <c r="C3469" s="3">
        <v>4.5</v>
      </c>
      <c r="D3469" s="3">
        <v>118.0</v>
      </c>
      <c r="E3469" s="3">
        <v>94.81</v>
      </c>
      <c r="F3469" s="3">
        <v>96.0</v>
      </c>
      <c r="G3469" s="3">
        <v>334.0</v>
      </c>
      <c r="H3469" s="3">
        <v>4.7</v>
      </c>
      <c r="I3469" s="3">
        <v>257.0</v>
      </c>
      <c r="J3469" s="3">
        <v>9316.0</v>
      </c>
    </row>
    <row r="3470">
      <c r="A3470" s="1" t="s">
        <v>4623</v>
      </c>
      <c r="B3470" s="3">
        <v>15.5</v>
      </c>
      <c r="C3470" s="3">
        <v>43.4</v>
      </c>
      <c r="D3470" s="3">
        <v>11.0</v>
      </c>
      <c r="E3470" s="3">
        <v>22.8</v>
      </c>
      <c r="F3470" s="3">
        <v>1.0</v>
      </c>
      <c r="G3470" s="3">
        <v>29.5</v>
      </c>
      <c r="H3470" s="3">
        <v>2.55</v>
      </c>
      <c r="I3470" s="3">
        <v>271.0</v>
      </c>
      <c r="J3470" s="3">
        <v>9322.0</v>
      </c>
    </row>
    <row r="3471">
      <c r="A3471" s="1" t="s">
        <v>4624</v>
      </c>
      <c r="B3471" s="3">
        <v>13.94</v>
      </c>
      <c r="C3471" s="3" t="s">
        <v>1812</v>
      </c>
      <c r="D3471" s="3" t="s">
        <v>26</v>
      </c>
      <c r="E3471" s="3">
        <v>294.35</v>
      </c>
      <c r="F3471" s="3">
        <v>1.79</v>
      </c>
      <c r="G3471" s="3">
        <v>279.0</v>
      </c>
      <c r="H3471" s="3">
        <v>9322.0</v>
      </c>
      <c r="I3471" s="2"/>
      <c r="J3471" s="2"/>
    </row>
    <row r="3472">
      <c r="A3472" s="1" t="s">
        <v>4625</v>
      </c>
      <c r="B3472" s="3">
        <v>12.79</v>
      </c>
      <c r="C3472" s="3" t="s">
        <v>92</v>
      </c>
      <c r="D3472" s="3" t="s">
        <v>26</v>
      </c>
      <c r="E3472" s="3">
        <v>303.5</v>
      </c>
      <c r="F3472" s="3">
        <v>1.31</v>
      </c>
      <c r="G3472" s="3">
        <v>269.0</v>
      </c>
      <c r="H3472" s="3">
        <v>9327.0</v>
      </c>
      <c r="I3472" s="2"/>
      <c r="J3472" s="2"/>
    </row>
    <row r="3473">
      <c r="A3473" s="1" t="s">
        <v>4626</v>
      </c>
      <c r="B3473" s="3">
        <v>11.88</v>
      </c>
      <c r="C3473" s="3" t="s">
        <v>4466</v>
      </c>
      <c r="D3473" s="3" t="s">
        <v>26</v>
      </c>
      <c r="E3473" s="3">
        <v>309.65</v>
      </c>
      <c r="F3473" s="3">
        <v>1.38</v>
      </c>
      <c r="G3473" s="3">
        <v>268.0</v>
      </c>
      <c r="H3473" s="3">
        <v>9327.0</v>
      </c>
      <c r="I3473" s="2"/>
      <c r="J3473" s="2"/>
    </row>
    <row r="3474">
      <c r="A3474" s="1" t="s">
        <v>4627</v>
      </c>
      <c r="B3474" s="3">
        <v>11.2</v>
      </c>
      <c r="C3474" s="3" t="s">
        <v>2481</v>
      </c>
      <c r="D3474" s="3" t="s">
        <v>26</v>
      </c>
      <c r="E3474" s="3">
        <v>3.15</v>
      </c>
      <c r="F3474" s="3">
        <v>1.66</v>
      </c>
      <c r="G3474" s="3">
        <v>285.0</v>
      </c>
      <c r="H3474" s="3">
        <v>9323.0</v>
      </c>
      <c r="I3474" s="2"/>
      <c r="J3474" s="2"/>
    </row>
    <row r="3475">
      <c r="A3475" s="1" t="s">
        <v>4628</v>
      </c>
      <c r="B3475" s="3">
        <v>10.45</v>
      </c>
      <c r="C3475" s="3" t="s">
        <v>3786</v>
      </c>
      <c r="D3475" s="3" t="s">
        <v>26</v>
      </c>
      <c r="E3475" s="3">
        <v>303.65</v>
      </c>
      <c r="F3475" s="3">
        <v>1.66</v>
      </c>
      <c r="G3475" s="3">
        <v>292.0</v>
      </c>
      <c r="H3475" s="3">
        <v>9323.0</v>
      </c>
      <c r="I3475" s="2"/>
      <c r="J3475" s="2"/>
    </row>
    <row r="3476">
      <c r="A3476" s="1" t="s">
        <v>4629</v>
      </c>
      <c r="B3476" s="3">
        <v>10.18</v>
      </c>
      <c r="C3476" s="3" t="s">
        <v>2603</v>
      </c>
      <c r="D3476" s="3" t="s">
        <v>26</v>
      </c>
      <c r="E3476" s="3">
        <v>314.8</v>
      </c>
      <c r="F3476" s="3">
        <v>1.38</v>
      </c>
      <c r="G3476" s="3">
        <v>305.0</v>
      </c>
      <c r="H3476" s="3">
        <v>9321.0</v>
      </c>
      <c r="I3476" s="2"/>
      <c r="J3476" s="2"/>
    </row>
    <row r="3477">
      <c r="A3477" s="1" t="s">
        <v>4630</v>
      </c>
      <c r="B3477" s="3">
        <v>10.8</v>
      </c>
      <c r="C3477" s="3" t="s">
        <v>2603</v>
      </c>
      <c r="D3477" s="3" t="s">
        <v>26</v>
      </c>
      <c r="E3477" s="3">
        <v>315.45</v>
      </c>
      <c r="F3477" s="3">
        <v>1.3</v>
      </c>
      <c r="G3477" s="3">
        <v>313.0</v>
      </c>
      <c r="H3477" s="3">
        <v>9317.0</v>
      </c>
      <c r="I3477" s="2"/>
      <c r="J3477" s="2"/>
    </row>
    <row r="3478">
      <c r="A3478" s="1" t="s">
        <v>4631</v>
      </c>
      <c r="B3478" s="3">
        <v>10.62</v>
      </c>
      <c r="C3478" s="3" t="s">
        <v>4632</v>
      </c>
      <c r="D3478" s="3" t="s">
        <v>26</v>
      </c>
      <c r="E3478" s="3" t="s">
        <v>4633</v>
      </c>
      <c r="F3478" s="3">
        <v>291.0</v>
      </c>
      <c r="G3478" s="3">
        <v>9311.0</v>
      </c>
      <c r="H3478" s="2"/>
      <c r="I3478" s="2"/>
      <c r="J3478" s="2"/>
    </row>
    <row r="3479">
      <c r="A3479" s="1" t="s">
        <v>4634</v>
      </c>
      <c r="B3479" s="3">
        <v>10.3</v>
      </c>
      <c r="C3479" s="3" t="s">
        <v>2603</v>
      </c>
      <c r="D3479" s="3" t="s">
        <v>26</v>
      </c>
      <c r="E3479" s="3" t="s">
        <v>4635</v>
      </c>
      <c r="F3479" s="3">
        <v>275.0</v>
      </c>
      <c r="G3479" s="3">
        <v>9307.0</v>
      </c>
      <c r="H3479" s="2"/>
      <c r="I3479" s="2"/>
      <c r="J3479" s="2"/>
    </row>
    <row r="3480">
      <c r="A3480" s="1" t="s">
        <v>4636</v>
      </c>
      <c r="B3480" s="3">
        <v>10.4</v>
      </c>
      <c r="C3480" s="3">
        <v>74.3</v>
      </c>
      <c r="D3480" s="3" t="s">
        <v>1268</v>
      </c>
      <c r="E3480" s="3">
        <v>6.0</v>
      </c>
      <c r="F3480" s="3" t="s">
        <v>4637</v>
      </c>
      <c r="G3480" s="3">
        <v>254.0</v>
      </c>
      <c r="H3480" s="3">
        <v>9309.0</v>
      </c>
      <c r="I3480" s="2"/>
      <c r="J3480" s="2"/>
    </row>
    <row r="3481">
      <c r="A3481" s="1" t="s">
        <v>4638</v>
      </c>
      <c r="B3481" s="3">
        <v>9.76</v>
      </c>
      <c r="C3481" s="3">
        <v>82.9</v>
      </c>
      <c r="D3481" s="3" t="s">
        <v>3499</v>
      </c>
      <c r="E3481" s="3">
        <v>23.0</v>
      </c>
      <c r="F3481" s="3" t="s">
        <v>4639</v>
      </c>
      <c r="G3481" s="3">
        <v>242.0</v>
      </c>
      <c r="H3481" s="3">
        <v>9312.0</v>
      </c>
      <c r="I3481" s="2"/>
      <c r="J3481" s="2"/>
    </row>
    <row r="3482">
      <c r="A3482" s="1" t="s">
        <v>4640</v>
      </c>
      <c r="B3482" s="3">
        <v>11.14</v>
      </c>
      <c r="C3482" s="3">
        <v>74.45</v>
      </c>
      <c r="D3482" s="3">
        <v>128.0</v>
      </c>
      <c r="E3482" s="3">
        <v>2.46</v>
      </c>
      <c r="F3482" s="3">
        <v>127.0</v>
      </c>
      <c r="G3482" s="3" t="s">
        <v>4369</v>
      </c>
      <c r="H3482" s="3">
        <v>22.0</v>
      </c>
      <c r="I3482" s="3">
        <v>9308.0</v>
      </c>
      <c r="J3482" s="2"/>
    </row>
    <row r="3483">
      <c r="A3483" s="1" t="s">
        <v>4641</v>
      </c>
      <c r="B3483" s="3">
        <v>11.61</v>
      </c>
      <c r="C3483" s="3">
        <v>74.55</v>
      </c>
      <c r="D3483" s="3" t="s">
        <v>284</v>
      </c>
      <c r="E3483" s="3">
        <v>121.0</v>
      </c>
      <c r="F3483" s="3">
        <v>327.25</v>
      </c>
      <c r="G3483" s="3">
        <v>1.3</v>
      </c>
      <c r="H3483" s="3">
        <v>212.0</v>
      </c>
      <c r="I3483" s="3">
        <v>9312.0</v>
      </c>
      <c r="J3483" s="2"/>
    </row>
    <row r="3484">
      <c r="A3484" s="1" t="s">
        <v>4642</v>
      </c>
      <c r="B3484" s="3">
        <v>12.66</v>
      </c>
      <c r="C3484" s="3">
        <v>72.5</v>
      </c>
      <c r="D3484" s="3">
        <v>627.0</v>
      </c>
      <c r="E3484" s="3">
        <v>442.69</v>
      </c>
      <c r="F3484" s="3">
        <v>302.0</v>
      </c>
      <c r="G3484" s="3">
        <v>332.85</v>
      </c>
      <c r="H3484" s="3">
        <v>1.24</v>
      </c>
      <c r="I3484" s="3">
        <v>181.0</v>
      </c>
      <c r="J3484" s="3">
        <v>9309.0</v>
      </c>
    </row>
    <row r="3485">
      <c r="A3485" s="1" t="s">
        <v>4643</v>
      </c>
      <c r="B3485" s="3">
        <v>13.8</v>
      </c>
      <c r="C3485" s="3">
        <v>69.65</v>
      </c>
      <c r="D3485" s="3">
        <v>321.0</v>
      </c>
      <c r="E3485" s="3">
        <v>4.7</v>
      </c>
      <c r="F3485" s="3">
        <v>317.0</v>
      </c>
      <c r="G3485" s="3">
        <v>322.2</v>
      </c>
      <c r="H3485" s="3">
        <v>1.79</v>
      </c>
      <c r="I3485" s="3">
        <v>176.0</v>
      </c>
      <c r="J3485" s="3">
        <v>9309.0</v>
      </c>
    </row>
    <row r="3486">
      <c r="A3486" s="1" t="s">
        <v>4644</v>
      </c>
      <c r="B3486" s="3">
        <v>14.6</v>
      </c>
      <c r="C3486" s="3">
        <v>64.95</v>
      </c>
      <c r="D3486" s="3">
        <v>51.0</v>
      </c>
      <c r="E3486" s="3">
        <v>62.69</v>
      </c>
      <c r="F3486" s="3">
        <v>452.0</v>
      </c>
      <c r="G3486" s="3">
        <v>319.3</v>
      </c>
      <c r="H3486" s="3">
        <v>2.0</v>
      </c>
      <c r="I3486" s="3">
        <v>176.0</v>
      </c>
      <c r="J3486" s="3">
        <v>9307.0</v>
      </c>
    </row>
    <row r="3487">
      <c r="A3487" s="1" t="s">
        <v>4645</v>
      </c>
      <c r="B3487" s="3">
        <v>16.24</v>
      </c>
      <c r="C3487" s="3">
        <v>52.5</v>
      </c>
      <c r="D3487" s="3">
        <v>554.0</v>
      </c>
      <c r="E3487" s="3">
        <v>81.94</v>
      </c>
      <c r="F3487" s="3">
        <v>476.0</v>
      </c>
      <c r="G3487" s="3">
        <v>319.1</v>
      </c>
      <c r="H3487" s="3">
        <v>2.41</v>
      </c>
      <c r="I3487" s="3">
        <v>188.0</v>
      </c>
      <c r="J3487" s="3">
        <v>9301.0</v>
      </c>
    </row>
    <row r="3488">
      <c r="A3488" s="1" t="s">
        <v>4646</v>
      </c>
      <c r="B3488" s="3">
        <v>16.61</v>
      </c>
      <c r="C3488" s="3">
        <v>48.9</v>
      </c>
      <c r="D3488" s="3">
        <v>539.0</v>
      </c>
      <c r="E3488" s="3">
        <v>8.72</v>
      </c>
      <c r="F3488" s="3">
        <v>464.0</v>
      </c>
      <c r="G3488" s="3">
        <v>331.1</v>
      </c>
      <c r="H3488" s="3">
        <v>2.9</v>
      </c>
      <c r="I3488" s="3">
        <v>211.0</v>
      </c>
      <c r="J3488" s="3">
        <v>9296.0</v>
      </c>
    </row>
    <row r="3489">
      <c r="A3489" s="1" t="s">
        <v>4647</v>
      </c>
      <c r="B3489" s="3">
        <v>15.44</v>
      </c>
      <c r="C3489" s="3">
        <v>6.65</v>
      </c>
      <c r="D3489" s="3">
        <v>481.0</v>
      </c>
      <c r="E3489" s="3">
        <v>71.5</v>
      </c>
      <c r="F3489" s="3">
        <v>42.0</v>
      </c>
      <c r="G3489" s="3">
        <v>332.1</v>
      </c>
      <c r="H3489" s="3">
        <v>2.97</v>
      </c>
      <c r="I3489" s="3">
        <v>232.0</v>
      </c>
      <c r="J3489" s="3">
        <v>9297.0</v>
      </c>
    </row>
    <row r="3490">
      <c r="A3490" s="1" t="s">
        <v>4648</v>
      </c>
      <c r="B3490" s="3">
        <v>15.85</v>
      </c>
      <c r="C3490" s="3">
        <v>58.45</v>
      </c>
      <c r="D3490" s="3">
        <v>456.0</v>
      </c>
      <c r="E3490" s="3">
        <v>116.81</v>
      </c>
      <c r="F3490" s="3">
        <v>369.0</v>
      </c>
      <c r="G3490" s="3">
        <v>322.6</v>
      </c>
      <c r="H3490" s="3">
        <v>2.7</v>
      </c>
      <c r="I3490" s="3">
        <v>237.0</v>
      </c>
      <c r="J3490" s="3">
        <v>9294.0</v>
      </c>
    </row>
    <row r="3491">
      <c r="A3491" s="1" t="s">
        <v>4649</v>
      </c>
      <c r="B3491" s="3">
        <v>16.28</v>
      </c>
      <c r="C3491" s="3">
        <v>56.5</v>
      </c>
      <c r="D3491" s="3">
        <v>46.0</v>
      </c>
      <c r="E3491" s="3">
        <v>327.29</v>
      </c>
      <c r="F3491" s="3">
        <v>265.0</v>
      </c>
      <c r="G3491" s="3">
        <v>318.95</v>
      </c>
      <c r="H3491" s="3">
        <v>1.79</v>
      </c>
      <c r="I3491" s="3">
        <v>227.0</v>
      </c>
      <c r="J3491" s="3">
        <v>9285.0</v>
      </c>
    </row>
    <row r="3492">
      <c r="A3492" s="1" t="s">
        <v>4650</v>
      </c>
      <c r="B3492" s="3">
        <v>13.4</v>
      </c>
      <c r="C3492" s="3">
        <v>72.1</v>
      </c>
      <c r="D3492" s="3">
        <v>307.0</v>
      </c>
      <c r="E3492" s="3">
        <v>298.84</v>
      </c>
      <c r="F3492" s="3">
        <v>181.0</v>
      </c>
      <c r="G3492" s="3">
        <v>313.7</v>
      </c>
      <c r="H3492" s="3">
        <v>3.59</v>
      </c>
      <c r="I3492" s="3">
        <v>229.0</v>
      </c>
      <c r="J3492" s="3">
        <v>9299.0</v>
      </c>
    </row>
    <row r="3493">
      <c r="A3493" s="1" t="s">
        <v>4651</v>
      </c>
      <c r="B3493" s="3">
        <v>12.74</v>
      </c>
      <c r="C3493" s="3">
        <v>72.5</v>
      </c>
      <c r="D3493" s="3">
        <v>187.0</v>
      </c>
      <c r="E3493" s="3">
        <v>503.92</v>
      </c>
      <c r="F3493" s="3">
        <v>69.0</v>
      </c>
      <c r="G3493" s="3">
        <v>312.75</v>
      </c>
      <c r="H3493" s="3">
        <v>1.93</v>
      </c>
      <c r="I3493" s="3">
        <v>243.0</v>
      </c>
      <c r="J3493" s="3">
        <v>9301.0</v>
      </c>
    </row>
    <row r="3494">
      <c r="A3494" s="1" t="s">
        <v>4652</v>
      </c>
      <c r="B3494" s="3">
        <v>12.47</v>
      </c>
      <c r="C3494" s="3">
        <v>69.45</v>
      </c>
      <c r="D3494" s="3">
        <v>2.0</v>
      </c>
      <c r="E3494" s="3">
        <v>151.54</v>
      </c>
      <c r="F3494" s="3">
        <v>13.0</v>
      </c>
      <c r="G3494" s="3">
        <v>307.9</v>
      </c>
      <c r="H3494" s="3">
        <v>2.62</v>
      </c>
      <c r="I3494" s="3">
        <v>246.0</v>
      </c>
      <c r="J3494" s="3">
        <v>9312.0</v>
      </c>
    </row>
    <row r="3495">
      <c r="A3495" s="1" t="s">
        <v>4653</v>
      </c>
      <c r="B3495" s="3">
        <v>11.55</v>
      </c>
      <c r="C3495" s="3" t="s">
        <v>1243</v>
      </c>
      <c r="D3495" s="3" t="s">
        <v>26</v>
      </c>
      <c r="E3495" s="3">
        <v>311.75</v>
      </c>
      <c r="F3495" s="3">
        <v>1.86</v>
      </c>
      <c r="G3495" s="3">
        <v>258.0</v>
      </c>
      <c r="H3495" s="3">
        <v>9315.0</v>
      </c>
      <c r="I3495" s="2"/>
      <c r="J3495" s="2"/>
    </row>
    <row r="3496">
      <c r="A3496" s="1" t="s">
        <v>4654</v>
      </c>
      <c r="B3496" s="3">
        <v>11.11</v>
      </c>
      <c r="C3496" s="3" t="s">
        <v>1179</v>
      </c>
      <c r="D3496" s="3" t="s">
        <v>26</v>
      </c>
      <c r="E3496" s="3">
        <v>312.15</v>
      </c>
      <c r="F3496" s="3">
        <v>1.31</v>
      </c>
      <c r="G3496" s="3">
        <v>24.0</v>
      </c>
      <c r="H3496" s="3">
        <v>932.0</v>
      </c>
      <c r="I3496" s="2"/>
      <c r="J3496" s="2"/>
    </row>
    <row r="3497">
      <c r="A3497" s="1" t="s">
        <v>4655</v>
      </c>
      <c r="B3497" s="3">
        <v>10.47</v>
      </c>
      <c r="C3497" s="3" t="s">
        <v>2547</v>
      </c>
      <c r="D3497" s="3" t="s">
        <v>26</v>
      </c>
      <c r="E3497" s="3">
        <v>303.25</v>
      </c>
      <c r="F3497" s="3">
        <v>1.38</v>
      </c>
      <c r="G3497" s="3">
        <v>22.0</v>
      </c>
      <c r="H3497" s="3">
        <v>9323.0</v>
      </c>
      <c r="I3497" s="2"/>
      <c r="J3497" s="2"/>
    </row>
    <row r="3498">
      <c r="A3498" s="1" t="s">
        <v>4656</v>
      </c>
      <c r="B3498" s="3">
        <v>9.56</v>
      </c>
      <c r="C3498" s="3" t="s">
        <v>889</v>
      </c>
      <c r="D3498" s="3" t="s">
        <v>26</v>
      </c>
      <c r="E3498" s="3">
        <v>29.1</v>
      </c>
      <c r="F3498" s="3">
        <v>1.52</v>
      </c>
      <c r="G3498" s="3">
        <v>215.0</v>
      </c>
      <c r="H3498" s="3">
        <v>9323.0</v>
      </c>
      <c r="I3498" s="2"/>
      <c r="J3498" s="2"/>
    </row>
    <row r="3499">
      <c r="A3499" s="1" t="s">
        <v>4657</v>
      </c>
      <c r="B3499" s="3">
        <v>8.89</v>
      </c>
      <c r="C3499" s="3" t="s">
        <v>860</v>
      </c>
      <c r="D3499" s="3" t="s">
        <v>26</v>
      </c>
      <c r="E3499" s="3">
        <v>29.5</v>
      </c>
      <c r="F3499" s="3">
        <v>1.52</v>
      </c>
      <c r="G3499" s="3">
        <v>21.0</v>
      </c>
      <c r="H3499" s="3">
        <v>9323.0</v>
      </c>
      <c r="I3499" s="2"/>
      <c r="J3499" s="2"/>
    </row>
    <row r="3500">
      <c r="A3500" s="1" t="s">
        <v>4658</v>
      </c>
      <c r="B3500" s="3">
        <v>8.46</v>
      </c>
      <c r="C3500" s="3" t="s">
        <v>860</v>
      </c>
      <c r="D3500" s="3" t="s">
        <v>26</v>
      </c>
      <c r="E3500" s="3">
        <v>289.45</v>
      </c>
      <c r="F3500" s="3">
        <v>1.72</v>
      </c>
      <c r="G3500" s="3">
        <v>225.0</v>
      </c>
      <c r="H3500" s="3">
        <v>932.0</v>
      </c>
      <c r="I3500" s="2"/>
      <c r="J3500" s="2"/>
    </row>
    <row r="3501">
      <c r="A3501" s="1" t="s">
        <v>4659</v>
      </c>
      <c r="B3501" s="3">
        <v>7.83</v>
      </c>
      <c r="C3501" s="3" t="s">
        <v>1003</v>
      </c>
      <c r="D3501" s="3" t="s">
        <v>26</v>
      </c>
      <c r="E3501" s="3">
        <v>272.5</v>
      </c>
      <c r="F3501" s="3">
        <v>1.93</v>
      </c>
      <c r="G3501" s="3">
        <v>237.0</v>
      </c>
      <c r="H3501" s="3">
        <v>9317.0</v>
      </c>
      <c r="I3501" s="2"/>
      <c r="J3501" s="2"/>
    </row>
    <row r="3502">
      <c r="A3502" s="1" t="s">
        <v>4660</v>
      </c>
      <c r="B3502" s="3">
        <v>7.32</v>
      </c>
      <c r="C3502" s="3" t="s">
        <v>761</v>
      </c>
      <c r="D3502" s="3" t="s">
        <v>26</v>
      </c>
      <c r="E3502" s="3">
        <v>275.2</v>
      </c>
      <c r="F3502" s="3">
        <v>1.66</v>
      </c>
      <c r="G3502" s="3">
        <v>236.0</v>
      </c>
      <c r="H3502" s="3">
        <v>9316.0</v>
      </c>
      <c r="I3502" s="2"/>
      <c r="J3502" s="2"/>
    </row>
    <row r="3503">
      <c r="A3503" s="1" t="s">
        <v>4661</v>
      </c>
      <c r="B3503" s="3">
        <v>6.83</v>
      </c>
      <c r="C3503" s="3" t="s">
        <v>1003</v>
      </c>
      <c r="D3503" s="3" t="s">
        <v>26</v>
      </c>
      <c r="E3503" s="3">
        <v>27.75</v>
      </c>
      <c r="F3503" s="3">
        <v>1.24</v>
      </c>
      <c r="G3503" s="3">
        <v>224.0</v>
      </c>
      <c r="H3503" s="3">
        <v>9317.0</v>
      </c>
      <c r="I3503" s="2"/>
      <c r="J3503" s="2"/>
    </row>
    <row r="3504">
      <c r="A3504" s="1" t="s">
        <v>4662</v>
      </c>
      <c r="B3504" s="3">
        <v>7.23</v>
      </c>
      <c r="C3504" s="3">
        <v>92.35</v>
      </c>
      <c r="D3504" s="3" t="s">
        <v>739</v>
      </c>
      <c r="E3504" s="3">
        <v>8.0</v>
      </c>
      <c r="F3504" s="3" t="s">
        <v>4663</v>
      </c>
      <c r="G3504" s="3">
        <v>197.0</v>
      </c>
      <c r="H3504" s="3">
        <v>9321.0</v>
      </c>
      <c r="I3504" s="2"/>
      <c r="J3504" s="2"/>
    </row>
    <row r="3505">
      <c r="A3505" s="1" t="s">
        <v>4664</v>
      </c>
      <c r="B3505" s="3">
        <v>7.75</v>
      </c>
      <c r="C3505" s="3">
        <v>92.35</v>
      </c>
      <c r="D3505" s="3">
        <v>176.0</v>
      </c>
      <c r="E3505" s="3">
        <v>494.35</v>
      </c>
      <c r="F3505" s="3">
        <v>67.0</v>
      </c>
      <c r="G3505" s="3" t="s">
        <v>4665</v>
      </c>
      <c r="H3505" s="3">
        <v>187.0</v>
      </c>
      <c r="I3505" s="3">
        <v>9324.0</v>
      </c>
      <c r="J3505" s="2"/>
    </row>
    <row r="3506">
      <c r="A3506" s="1" t="s">
        <v>4666</v>
      </c>
      <c r="B3506" s="3">
        <v>10.7</v>
      </c>
      <c r="C3506" s="3">
        <v>79.95</v>
      </c>
      <c r="D3506" s="3">
        <v>372.0</v>
      </c>
      <c r="E3506" s="3">
        <v>649.9</v>
      </c>
      <c r="F3506" s="3">
        <v>107.0</v>
      </c>
      <c r="G3506" s="3">
        <v>291.45</v>
      </c>
      <c r="H3506" s="3">
        <v>2.14</v>
      </c>
      <c r="I3506" s="3">
        <v>211.0</v>
      </c>
      <c r="J3506" s="3">
        <v>9334.0</v>
      </c>
    </row>
    <row r="3507">
      <c r="A3507" s="1" t="s">
        <v>4667</v>
      </c>
      <c r="B3507" s="3">
        <v>11.4</v>
      </c>
      <c r="C3507" s="3">
        <v>69.25</v>
      </c>
      <c r="D3507" s="3">
        <v>549.0</v>
      </c>
      <c r="E3507" s="3">
        <v>657.79</v>
      </c>
      <c r="F3507" s="3">
        <v>165.0</v>
      </c>
      <c r="G3507" s="3">
        <v>301.7</v>
      </c>
      <c r="H3507" s="3">
        <v>2.48</v>
      </c>
      <c r="I3507" s="3">
        <v>225.0</v>
      </c>
      <c r="J3507" s="3">
        <v>9335.0</v>
      </c>
    </row>
    <row r="3508">
      <c r="A3508" s="1" t="s">
        <v>4668</v>
      </c>
      <c r="B3508" s="3">
        <v>12.6</v>
      </c>
      <c r="C3508" s="3">
        <v>62.2</v>
      </c>
      <c r="D3508" s="3">
        <v>66.0</v>
      </c>
      <c r="E3508" s="3">
        <v>525.13</v>
      </c>
      <c r="F3508" s="3">
        <v>274.0</v>
      </c>
      <c r="G3508" s="3">
        <v>313.9</v>
      </c>
      <c r="H3508" s="3">
        <v>2.55</v>
      </c>
      <c r="I3508" s="3">
        <v>231.0</v>
      </c>
      <c r="J3508" s="3">
        <v>9337.0</v>
      </c>
    </row>
    <row r="3509">
      <c r="A3509" s="1" t="s">
        <v>4669</v>
      </c>
      <c r="B3509" s="3">
        <v>13.78</v>
      </c>
      <c r="C3509" s="3">
        <v>55.9</v>
      </c>
      <c r="D3509" s="3">
        <v>687.0</v>
      </c>
      <c r="E3509" s="3">
        <v>339.27</v>
      </c>
      <c r="F3509" s="3">
        <v>398.0</v>
      </c>
      <c r="G3509" s="3">
        <v>315.65</v>
      </c>
      <c r="H3509" s="3">
        <v>2.62</v>
      </c>
      <c r="I3509" s="3">
        <v>238.0</v>
      </c>
      <c r="J3509" s="3">
        <v>9338.0</v>
      </c>
    </row>
    <row r="3510">
      <c r="A3510" s="1" t="s">
        <v>4670</v>
      </c>
      <c r="B3510" s="3">
        <v>15.5</v>
      </c>
      <c r="C3510" s="3">
        <v>48.55</v>
      </c>
      <c r="D3510" s="3">
        <v>831.0</v>
      </c>
      <c r="E3510" s="3">
        <v>493.47</v>
      </c>
      <c r="F3510" s="3">
        <v>374.0</v>
      </c>
      <c r="G3510" s="3">
        <v>321.45</v>
      </c>
      <c r="H3510" s="3">
        <v>2.76</v>
      </c>
      <c r="I3510" s="3">
        <v>244.0</v>
      </c>
      <c r="J3510" s="3">
        <v>9336.0</v>
      </c>
    </row>
    <row r="3511">
      <c r="A3511" s="1" t="s">
        <v>4671</v>
      </c>
      <c r="B3511" s="3">
        <v>15.99</v>
      </c>
      <c r="C3511" s="3">
        <v>43.65</v>
      </c>
      <c r="D3511" s="3">
        <v>98.0</v>
      </c>
      <c r="E3511" s="3">
        <v>792.39</v>
      </c>
      <c r="F3511" s="3">
        <v>225.0</v>
      </c>
      <c r="G3511" s="3">
        <v>338.1</v>
      </c>
      <c r="H3511" s="3">
        <v>2.9</v>
      </c>
      <c r="I3511" s="3">
        <v>252.0</v>
      </c>
      <c r="J3511" s="3">
        <v>9332.0</v>
      </c>
    </row>
    <row r="3512">
      <c r="A3512" s="1" t="s">
        <v>4672</v>
      </c>
      <c r="B3512" s="3">
        <v>16.76</v>
      </c>
      <c r="C3512" s="3">
        <v>42.15</v>
      </c>
      <c r="D3512" s="3">
        <v>76.0</v>
      </c>
      <c r="E3512" s="3">
        <v>348.33</v>
      </c>
      <c r="F3512" s="3">
        <v>436.0</v>
      </c>
      <c r="G3512" s="3">
        <v>34.2</v>
      </c>
      <c r="H3512" s="3">
        <v>3.1</v>
      </c>
      <c r="I3512" s="3">
        <v>257.0</v>
      </c>
      <c r="J3512" s="3">
        <v>9327.0</v>
      </c>
    </row>
    <row r="3513">
      <c r="A3513" s="1" t="s">
        <v>4673</v>
      </c>
      <c r="B3513" s="3">
        <v>17.31</v>
      </c>
      <c r="C3513" s="3">
        <v>39.25</v>
      </c>
      <c r="D3513" s="3">
        <v>899.0</v>
      </c>
      <c r="E3513" s="3">
        <v>859.61</v>
      </c>
      <c r="F3513" s="3">
        <v>16.0</v>
      </c>
      <c r="G3513" s="3">
        <v>346.4</v>
      </c>
      <c r="H3513" s="3">
        <v>3.31</v>
      </c>
      <c r="I3513" s="3">
        <v>26.0</v>
      </c>
      <c r="J3513" s="3">
        <v>9325.0</v>
      </c>
    </row>
    <row r="3514">
      <c r="A3514" s="1" t="s">
        <v>4674</v>
      </c>
      <c r="B3514" s="3">
        <v>17.46</v>
      </c>
      <c r="C3514" s="3">
        <v>39.25</v>
      </c>
      <c r="D3514" s="3">
        <v>6.0</v>
      </c>
      <c r="E3514" s="3">
        <v>349.78</v>
      </c>
      <c r="F3514" s="3">
        <v>339.0</v>
      </c>
      <c r="G3514" s="3">
        <v>332.65</v>
      </c>
      <c r="H3514" s="3">
        <v>3.3</v>
      </c>
      <c r="I3514" s="3">
        <v>261.0</v>
      </c>
      <c r="J3514" s="3">
        <v>9321.0</v>
      </c>
    </row>
    <row r="3515">
      <c r="A3515" s="1" t="s">
        <v>4675</v>
      </c>
      <c r="B3515" s="3">
        <v>17.59</v>
      </c>
      <c r="C3515" s="3">
        <v>37.8</v>
      </c>
      <c r="D3515" s="3">
        <v>3.0</v>
      </c>
      <c r="E3515" s="3">
        <v>48.54</v>
      </c>
      <c r="F3515" s="3">
        <v>271.0</v>
      </c>
      <c r="G3515" s="3">
        <v>338.1</v>
      </c>
      <c r="H3515" s="3">
        <v>2.97</v>
      </c>
      <c r="I3515" s="3">
        <v>263.0</v>
      </c>
      <c r="J3515" s="3">
        <v>9318.0</v>
      </c>
    </row>
    <row r="3516">
      <c r="A3516" s="1" t="s">
        <v>4676</v>
      </c>
      <c r="B3516" s="3">
        <v>17.29</v>
      </c>
      <c r="C3516" s="3">
        <v>36.4</v>
      </c>
      <c r="D3516" s="3">
        <v>219.0</v>
      </c>
      <c r="E3516" s="3">
        <v>68.48</v>
      </c>
      <c r="F3516" s="3">
        <v>19.0</v>
      </c>
      <c r="G3516" s="3">
        <v>348.95</v>
      </c>
      <c r="H3516" s="3">
        <v>2.76</v>
      </c>
      <c r="I3516" s="3">
        <v>271.0</v>
      </c>
      <c r="J3516" s="3">
        <v>9319.0</v>
      </c>
    </row>
    <row r="3517">
      <c r="A3517" s="1" t="s">
        <v>4677</v>
      </c>
      <c r="B3517" s="3">
        <v>16.76</v>
      </c>
      <c r="C3517" s="3">
        <v>37.65</v>
      </c>
      <c r="D3517" s="3" t="s">
        <v>4678</v>
      </c>
      <c r="E3517" s="3">
        <v>53.0</v>
      </c>
      <c r="F3517" s="3">
        <v>342.55</v>
      </c>
      <c r="G3517" s="3">
        <v>2.55</v>
      </c>
      <c r="H3517" s="3">
        <v>277.0</v>
      </c>
      <c r="I3517" s="3">
        <v>932.0</v>
      </c>
      <c r="J3517" s="2"/>
    </row>
    <row r="3518">
      <c r="A3518" s="1" t="s">
        <v>4679</v>
      </c>
      <c r="B3518" s="3">
        <v>16.3</v>
      </c>
      <c r="C3518" s="3">
        <v>42.5</v>
      </c>
      <c r="D3518" s="3">
        <v>13.0</v>
      </c>
      <c r="E3518" s="3">
        <v>2.63</v>
      </c>
      <c r="F3518" s="3">
        <v>12.0</v>
      </c>
      <c r="G3518" s="3">
        <v>317.0</v>
      </c>
      <c r="H3518" s="3">
        <v>1.86</v>
      </c>
      <c r="I3518" s="3">
        <v>279.0</v>
      </c>
      <c r="J3518" s="3">
        <v>9319.0</v>
      </c>
    </row>
    <row r="3519">
      <c r="A3519" s="1" t="s">
        <v>4680</v>
      </c>
      <c r="B3519" s="3">
        <v>14.26</v>
      </c>
      <c r="C3519" s="3" t="s">
        <v>1812</v>
      </c>
      <c r="D3519" s="3" t="s">
        <v>26</v>
      </c>
      <c r="E3519" s="3">
        <v>294.75</v>
      </c>
      <c r="F3519" s="3">
        <v>1.93</v>
      </c>
      <c r="G3519" s="3">
        <v>287.0</v>
      </c>
      <c r="H3519" s="3">
        <v>932.0</v>
      </c>
      <c r="I3519" s="2"/>
      <c r="J3519" s="2"/>
    </row>
    <row r="3520">
      <c r="A3520" s="1" t="s">
        <v>4681</v>
      </c>
      <c r="B3520" s="3">
        <v>12.71</v>
      </c>
      <c r="C3520" s="3" t="s">
        <v>2082</v>
      </c>
      <c r="D3520" s="3" t="s">
        <v>26</v>
      </c>
      <c r="E3520" s="3">
        <v>283.7</v>
      </c>
      <c r="F3520" s="3">
        <v>2.14</v>
      </c>
      <c r="G3520" s="3">
        <v>288.0</v>
      </c>
      <c r="H3520" s="3">
        <v>9321.0</v>
      </c>
      <c r="I3520" s="2"/>
      <c r="J3520" s="2"/>
    </row>
    <row r="3521">
      <c r="A3521" s="1" t="s">
        <v>4682</v>
      </c>
      <c r="B3521" s="3">
        <v>11.55</v>
      </c>
      <c r="C3521" s="3" t="s">
        <v>1498</v>
      </c>
      <c r="D3521" s="3" t="s">
        <v>26</v>
      </c>
      <c r="E3521" s="3">
        <v>282.15</v>
      </c>
      <c r="F3521" s="3">
        <v>2.14</v>
      </c>
      <c r="G3521" s="3">
        <v>283.0</v>
      </c>
      <c r="H3521" s="3">
        <v>9323.0</v>
      </c>
      <c r="I3521" s="2"/>
      <c r="J3521" s="2"/>
    </row>
    <row r="3522">
      <c r="A3522" s="1" t="s">
        <v>4683</v>
      </c>
      <c r="B3522" s="3">
        <v>10.59</v>
      </c>
      <c r="C3522" s="3" t="s">
        <v>3786</v>
      </c>
      <c r="D3522" s="3" t="s">
        <v>26</v>
      </c>
      <c r="E3522" s="3">
        <v>282.95</v>
      </c>
      <c r="F3522" s="3">
        <v>1.93</v>
      </c>
      <c r="G3522" s="3">
        <v>277.0</v>
      </c>
      <c r="H3522" s="3">
        <v>9323.0</v>
      </c>
      <c r="I3522" s="2"/>
      <c r="J3522" s="2"/>
    </row>
    <row r="3523">
      <c r="A3523" s="1" t="s">
        <v>4684</v>
      </c>
      <c r="B3523" s="3">
        <v>9.69</v>
      </c>
      <c r="C3523" s="3" t="s">
        <v>1558</v>
      </c>
      <c r="D3523" s="3" t="s">
        <v>26</v>
      </c>
      <c r="E3523" s="3">
        <v>285.25</v>
      </c>
      <c r="F3523" s="3">
        <v>1.72</v>
      </c>
      <c r="G3523" s="3">
        <v>268.0</v>
      </c>
      <c r="H3523" s="3">
        <v>9323.0</v>
      </c>
      <c r="I3523" s="2"/>
      <c r="J3523" s="2"/>
    </row>
    <row r="3524">
      <c r="A3524" s="1" t="s">
        <v>4685</v>
      </c>
      <c r="B3524" s="3">
        <v>9.2</v>
      </c>
      <c r="C3524" s="3" t="s">
        <v>885</v>
      </c>
      <c r="D3524" s="3" t="s">
        <v>26</v>
      </c>
      <c r="E3524" s="3">
        <v>293.3</v>
      </c>
      <c r="F3524" s="3">
        <v>1.52</v>
      </c>
      <c r="G3524" s="3">
        <v>259.0</v>
      </c>
      <c r="H3524" s="3">
        <v>9321.0</v>
      </c>
      <c r="I3524" s="2"/>
      <c r="J3524" s="2"/>
    </row>
    <row r="3525">
      <c r="A3525" s="1" t="s">
        <v>4686</v>
      </c>
      <c r="B3525" s="3">
        <v>8.89</v>
      </c>
      <c r="C3525" s="3" t="s">
        <v>887</v>
      </c>
      <c r="D3525" s="3" t="s">
        <v>26</v>
      </c>
      <c r="E3525" s="3">
        <v>307.5</v>
      </c>
      <c r="F3525" s="3">
        <v>1.31</v>
      </c>
      <c r="G3525" s="3">
        <v>256.0</v>
      </c>
      <c r="H3525" s="3">
        <v>9316.0</v>
      </c>
      <c r="I3525" s="2"/>
      <c r="J3525" s="2"/>
    </row>
    <row r="3526">
      <c r="A3526" s="1" t="s">
        <v>4687</v>
      </c>
      <c r="B3526" s="3">
        <v>8.81</v>
      </c>
      <c r="C3526" s="3" t="s">
        <v>1217</v>
      </c>
      <c r="D3526" s="3" t="s">
        <v>26</v>
      </c>
      <c r="E3526" s="3">
        <v>31.5</v>
      </c>
      <c r="F3526" s="3">
        <v>1.24</v>
      </c>
      <c r="G3526" s="3">
        <v>248.0</v>
      </c>
      <c r="H3526" s="3">
        <v>9312.0</v>
      </c>
      <c r="I3526" s="2"/>
      <c r="J3526" s="2"/>
    </row>
    <row r="3527">
      <c r="A3527" s="1" t="s">
        <v>4688</v>
      </c>
      <c r="B3527" s="3">
        <v>8.38</v>
      </c>
      <c r="C3527" s="3" t="s">
        <v>1217</v>
      </c>
      <c r="D3527" s="3" t="s">
        <v>26</v>
      </c>
      <c r="E3527" s="3">
        <v>3.55</v>
      </c>
      <c r="F3527" s="3">
        <v>1.38</v>
      </c>
      <c r="G3527" s="3">
        <v>24.0</v>
      </c>
      <c r="H3527" s="3">
        <v>9309.0</v>
      </c>
      <c r="I3527" s="2"/>
      <c r="J3527" s="2"/>
    </row>
    <row r="3528">
      <c r="A3528" s="1" t="s">
        <v>4689</v>
      </c>
      <c r="B3528" s="3">
        <v>8.46</v>
      </c>
      <c r="C3528" s="3">
        <v>89.1</v>
      </c>
      <c r="D3528" s="3" t="s">
        <v>1268</v>
      </c>
      <c r="E3528" s="3">
        <v>6.0</v>
      </c>
      <c r="F3528" s="3">
        <v>31.5</v>
      </c>
      <c r="G3528" s="3">
        <v>1.59</v>
      </c>
      <c r="H3528" s="3">
        <v>247.0</v>
      </c>
      <c r="I3528" s="3">
        <v>931.0</v>
      </c>
      <c r="J3528" s="2"/>
    </row>
    <row r="3529">
      <c r="A3529" s="1" t="s">
        <v>4690</v>
      </c>
      <c r="B3529" s="3">
        <v>9.49</v>
      </c>
      <c r="C3529" s="3">
        <v>85.95</v>
      </c>
      <c r="D3529" s="3">
        <v>66.0</v>
      </c>
      <c r="E3529" s="3">
        <v>4.51</v>
      </c>
      <c r="F3529" s="3">
        <v>65.0</v>
      </c>
      <c r="G3529" s="3">
        <v>313.3</v>
      </c>
      <c r="H3529" s="3">
        <v>1.72</v>
      </c>
      <c r="I3529" s="3">
        <v>254.0</v>
      </c>
      <c r="J3529" s="3">
        <v>931.0</v>
      </c>
    </row>
    <row r="3530">
      <c r="A3530" s="1" t="s">
        <v>4691</v>
      </c>
      <c r="B3530" s="3">
        <v>10.63</v>
      </c>
      <c r="C3530" s="3">
        <v>83.0</v>
      </c>
      <c r="D3530" s="3">
        <v>288.0</v>
      </c>
      <c r="E3530" s="3">
        <v>258.93</v>
      </c>
      <c r="F3530" s="3">
        <v>182.0</v>
      </c>
      <c r="G3530" s="3">
        <v>321.85</v>
      </c>
      <c r="H3530" s="3">
        <v>1.93</v>
      </c>
      <c r="I3530" s="3">
        <v>246.0</v>
      </c>
      <c r="J3530" s="3">
        <v>9314.0</v>
      </c>
    </row>
    <row r="3531">
      <c r="A3531" s="1" t="s">
        <v>4692</v>
      </c>
      <c r="B3531" s="3">
        <v>11.28</v>
      </c>
      <c r="C3531" s="3">
        <v>83.5</v>
      </c>
      <c r="D3531" s="3">
        <v>368.0</v>
      </c>
      <c r="E3531" s="3">
        <v>143.66</v>
      </c>
      <c r="F3531" s="3">
        <v>284.0</v>
      </c>
      <c r="G3531" s="3">
        <v>326.85</v>
      </c>
      <c r="H3531" s="3">
        <v>1.93</v>
      </c>
      <c r="I3531" s="3">
        <v>247.0</v>
      </c>
      <c r="J3531" s="3">
        <v>9314.0</v>
      </c>
    </row>
    <row r="3532">
      <c r="A3532" s="1" t="s">
        <v>4693</v>
      </c>
      <c r="B3532" s="3">
        <v>12.79</v>
      </c>
      <c r="C3532" s="3">
        <v>8.3</v>
      </c>
      <c r="D3532" s="3">
        <v>62.0</v>
      </c>
      <c r="E3532" s="3">
        <v>422.61</v>
      </c>
      <c r="F3532" s="3">
        <v>309.0</v>
      </c>
      <c r="G3532" s="3">
        <v>338.65</v>
      </c>
      <c r="H3532" s="3">
        <v>1.79</v>
      </c>
      <c r="I3532" s="3">
        <v>25.0</v>
      </c>
      <c r="J3532" s="3">
        <v>9314.0</v>
      </c>
    </row>
    <row r="3533">
      <c r="A3533" s="1" t="s">
        <v>4694</v>
      </c>
      <c r="B3533" s="3">
        <v>14.15</v>
      </c>
      <c r="C3533" s="3">
        <v>74.95</v>
      </c>
      <c r="D3533" s="3">
        <v>564.0</v>
      </c>
      <c r="E3533" s="3">
        <v>153.65</v>
      </c>
      <c r="F3533" s="3">
        <v>433.0</v>
      </c>
      <c r="G3533" s="3">
        <v>339.45</v>
      </c>
      <c r="H3533" s="3">
        <v>2.0</v>
      </c>
      <c r="I3533" s="3">
        <v>253.0</v>
      </c>
      <c r="J3533" s="3">
        <v>9312.0</v>
      </c>
    </row>
    <row r="3534">
      <c r="A3534" s="1" t="s">
        <v>4695</v>
      </c>
      <c r="B3534" s="3">
        <v>15.3</v>
      </c>
      <c r="C3534" s="3">
        <v>69.9</v>
      </c>
      <c r="D3534" s="3">
        <v>459.0</v>
      </c>
      <c r="E3534" s="3">
        <v>34.52</v>
      </c>
      <c r="F3534" s="3">
        <v>427.0</v>
      </c>
      <c r="G3534" s="3">
        <v>334.8</v>
      </c>
      <c r="H3534" s="3">
        <v>2.41</v>
      </c>
      <c r="I3534" s="3">
        <v>252.0</v>
      </c>
      <c r="J3534" s="3">
        <v>9311.0</v>
      </c>
    </row>
    <row r="3535">
      <c r="A3535" s="1" t="s">
        <v>4696</v>
      </c>
      <c r="B3535" s="3">
        <v>16.2</v>
      </c>
      <c r="C3535" s="3">
        <v>62.95</v>
      </c>
      <c r="D3535" s="3">
        <v>904.0</v>
      </c>
      <c r="E3535" s="3">
        <v>603.98</v>
      </c>
      <c r="F3535" s="3">
        <v>328.0</v>
      </c>
      <c r="G3535" s="3">
        <v>342.55</v>
      </c>
      <c r="H3535" s="3">
        <v>2.97</v>
      </c>
      <c r="I3535" s="3">
        <v>252.0</v>
      </c>
      <c r="J3535" s="3">
        <v>9307.0</v>
      </c>
    </row>
    <row r="3536">
      <c r="A3536" s="1" t="s">
        <v>4697</v>
      </c>
      <c r="B3536" s="3">
        <v>16.95</v>
      </c>
      <c r="C3536" s="3">
        <v>52.75</v>
      </c>
      <c r="D3536" s="3">
        <v>73.0</v>
      </c>
      <c r="E3536" s="3">
        <v>3.71</v>
      </c>
      <c r="F3536" s="3">
        <v>45.0</v>
      </c>
      <c r="G3536" s="3">
        <v>321.45</v>
      </c>
      <c r="H3536" s="3">
        <v>3.38</v>
      </c>
      <c r="I3536" s="3">
        <v>256.0</v>
      </c>
      <c r="J3536" s="3">
        <v>9305.0</v>
      </c>
    </row>
    <row r="3537">
      <c r="A3537" s="1" t="s">
        <v>4698</v>
      </c>
      <c r="B3537" s="3">
        <v>17.17</v>
      </c>
      <c r="C3537" s="3">
        <v>5.85</v>
      </c>
      <c r="D3537" s="3">
        <v>531.0</v>
      </c>
      <c r="E3537" s="3">
        <v>112.68</v>
      </c>
      <c r="F3537" s="3">
        <v>434.0</v>
      </c>
      <c r="G3537" s="3">
        <v>322.5</v>
      </c>
      <c r="H3537" s="3">
        <v>3.52</v>
      </c>
      <c r="I3537" s="3">
        <v>254.0</v>
      </c>
      <c r="J3537" s="3">
        <v>9302.0</v>
      </c>
    </row>
    <row r="3538">
      <c r="A3538" s="1" t="s">
        <v>4699</v>
      </c>
      <c r="B3538" s="3">
        <v>16.71</v>
      </c>
      <c r="C3538" s="3">
        <v>48.9</v>
      </c>
      <c r="D3538" s="3">
        <v>482.0</v>
      </c>
      <c r="E3538" s="3">
        <v>147.15</v>
      </c>
      <c r="F3538" s="3">
        <v>372.0</v>
      </c>
      <c r="G3538" s="3">
        <v>326.5</v>
      </c>
      <c r="H3538" s="3">
        <v>3.72</v>
      </c>
      <c r="I3538" s="3">
        <v>255.0</v>
      </c>
      <c r="J3538" s="3">
        <v>9301.0</v>
      </c>
    </row>
    <row r="3539">
      <c r="A3539" s="1" t="s">
        <v>4700</v>
      </c>
      <c r="B3539" s="3">
        <v>16.54</v>
      </c>
      <c r="C3539" s="3">
        <v>48.9</v>
      </c>
      <c r="D3539" s="3">
        <v>211.0</v>
      </c>
      <c r="E3539" s="3">
        <v>5.1</v>
      </c>
      <c r="F3539" s="3">
        <v>208.0</v>
      </c>
      <c r="G3539" s="3">
        <v>328.0</v>
      </c>
      <c r="H3539" s="3">
        <v>3.66</v>
      </c>
      <c r="I3539" s="3">
        <v>26.0</v>
      </c>
      <c r="J3539" s="3">
        <v>9298.0</v>
      </c>
    </row>
    <row r="3540">
      <c r="A3540" s="1" t="s">
        <v>4701</v>
      </c>
      <c r="B3540" s="3">
        <v>16.9</v>
      </c>
      <c r="C3540" s="3">
        <v>5.6</v>
      </c>
      <c r="D3540" s="3">
        <v>177.0</v>
      </c>
      <c r="E3540" s="3">
        <v>21.16</v>
      </c>
      <c r="F3540" s="3">
        <v>168.0</v>
      </c>
      <c r="G3540" s="3">
        <v>33.95</v>
      </c>
      <c r="H3540" s="3">
        <v>3.1</v>
      </c>
      <c r="I3540" s="3">
        <v>262.0</v>
      </c>
      <c r="J3540" s="3">
        <v>93.0</v>
      </c>
    </row>
    <row r="3541">
      <c r="A3541" s="1" t="s">
        <v>4702</v>
      </c>
      <c r="B3541" s="3">
        <v>15.63</v>
      </c>
      <c r="C3541" s="3">
        <v>52.4</v>
      </c>
      <c r="D3541" s="3">
        <v>18.0</v>
      </c>
      <c r="E3541" s="3">
        <v>419.69</v>
      </c>
      <c r="F3541" s="3">
        <v>8.0</v>
      </c>
      <c r="G3541" s="3">
        <v>313.5</v>
      </c>
      <c r="H3541" s="3">
        <v>2.41</v>
      </c>
      <c r="I3541" s="3">
        <v>251.0</v>
      </c>
      <c r="J3541" s="3">
        <v>93.0</v>
      </c>
    </row>
    <row r="3542">
      <c r="A3542" s="1" t="s">
        <v>4703</v>
      </c>
      <c r="B3542" s="3">
        <v>15.8</v>
      </c>
      <c r="C3542" s="3">
        <v>5.35</v>
      </c>
      <c r="D3542" s="3" t="s">
        <v>871</v>
      </c>
      <c r="E3542" s="3">
        <v>5.0</v>
      </c>
      <c r="F3542" s="3">
        <v>305.95</v>
      </c>
      <c r="G3542" s="3">
        <v>2.21</v>
      </c>
      <c r="H3542" s="3">
        <v>241.0</v>
      </c>
      <c r="I3542" s="3">
        <v>931.0</v>
      </c>
      <c r="J3542" s="2"/>
    </row>
    <row r="3543">
      <c r="A3543" s="1" t="s">
        <v>4704</v>
      </c>
      <c r="B3543" s="3">
        <v>13.86</v>
      </c>
      <c r="C3543" s="3" t="s">
        <v>4705</v>
      </c>
      <c r="D3543" s="3" t="s">
        <v>26</v>
      </c>
      <c r="E3543" s="3">
        <v>309.65</v>
      </c>
      <c r="F3543" s="3">
        <v>2.69</v>
      </c>
      <c r="G3543" s="3">
        <v>23.0</v>
      </c>
      <c r="H3543" s="3">
        <v>9318.0</v>
      </c>
      <c r="I3543" s="2"/>
      <c r="J3543" s="2"/>
    </row>
    <row r="3544">
      <c r="A3544" s="1" t="s">
        <v>4706</v>
      </c>
      <c r="B3544" s="3">
        <v>12.77</v>
      </c>
      <c r="C3544" s="3" t="s">
        <v>3011</v>
      </c>
      <c r="D3544" s="3" t="s">
        <v>26</v>
      </c>
      <c r="E3544" s="3">
        <v>319.5</v>
      </c>
      <c r="F3544" s="3">
        <v>2.97</v>
      </c>
      <c r="G3544" s="3">
        <v>231.0</v>
      </c>
      <c r="H3544" s="3">
        <v>9329.0</v>
      </c>
      <c r="I3544" s="2"/>
      <c r="J3544" s="2"/>
    </row>
    <row r="3545">
      <c r="A3545" s="1" t="s">
        <v>4707</v>
      </c>
      <c r="B3545" s="3">
        <v>11.84</v>
      </c>
      <c r="C3545" s="3" t="s">
        <v>1212</v>
      </c>
      <c r="D3545" s="3" t="s">
        <v>26</v>
      </c>
      <c r="E3545" s="3">
        <v>316.6</v>
      </c>
      <c r="F3545" s="3">
        <v>2.48</v>
      </c>
      <c r="G3545" s="3">
        <v>231.0</v>
      </c>
      <c r="H3545" s="3">
        <v>9333.0</v>
      </c>
      <c r="I3545" s="2"/>
      <c r="J3545" s="2"/>
    </row>
    <row r="3546">
      <c r="A3546" s="1" t="s">
        <v>4708</v>
      </c>
      <c r="B3546" s="3">
        <v>11.4</v>
      </c>
      <c r="C3546" s="3" t="s">
        <v>3820</v>
      </c>
      <c r="D3546" s="3" t="s">
        <v>26</v>
      </c>
      <c r="E3546" s="3">
        <v>324.35</v>
      </c>
      <c r="F3546" s="3">
        <v>2.0</v>
      </c>
      <c r="G3546" s="3">
        <v>219.0</v>
      </c>
      <c r="H3546" s="3">
        <v>9334.0</v>
      </c>
      <c r="I3546" s="2"/>
      <c r="J3546" s="2"/>
    </row>
    <row r="3547">
      <c r="A3547" s="1" t="s">
        <v>4709</v>
      </c>
      <c r="B3547" s="3">
        <v>10.7</v>
      </c>
      <c r="C3547" s="3" t="s">
        <v>3620</v>
      </c>
      <c r="D3547" s="3" t="s">
        <v>26</v>
      </c>
      <c r="E3547" s="3">
        <v>299.4</v>
      </c>
      <c r="F3547" s="3">
        <v>1.93</v>
      </c>
      <c r="G3547" s="3">
        <v>21.0</v>
      </c>
      <c r="H3547" s="3">
        <v>9334.0</v>
      </c>
      <c r="I3547" s="2"/>
      <c r="J3547" s="2"/>
    </row>
    <row r="3548">
      <c r="A3548" s="1" t="s">
        <v>4710</v>
      </c>
      <c r="B3548" s="3">
        <v>10.35</v>
      </c>
      <c r="C3548" s="3" t="s">
        <v>784</v>
      </c>
      <c r="D3548" s="3" t="s">
        <v>26</v>
      </c>
      <c r="E3548" s="3">
        <v>305.7</v>
      </c>
      <c r="F3548" s="3">
        <v>2.7</v>
      </c>
      <c r="G3548" s="3">
        <v>21.0</v>
      </c>
      <c r="H3548" s="3">
        <v>933.0</v>
      </c>
      <c r="I3548" s="2"/>
      <c r="J3548" s="2"/>
    </row>
    <row r="3549">
      <c r="A3549" s="1" t="s">
        <v>4711</v>
      </c>
      <c r="B3549" s="3">
        <v>10.18</v>
      </c>
      <c r="C3549" s="3" t="s">
        <v>784</v>
      </c>
      <c r="D3549" s="3" t="s">
        <v>26</v>
      </c>
      <c r="E3549" s="3">
        <v>313.5</v>
      </c>
      <c r="F3549" s="3">
        <v>2.7</v>
      </c>
      <c r="G3549" s="3">
        <v>212.0</v>
      </c>
      <c r="H3549" s="3">
        <v>9328.0</v>
      </c>
      <c r="I3549" s="2"/>
      <c r="J3549" s="2"/>
    </row>
    <row r="3550">
      <c r="A3550" s="1" t="s">
        <v>4712</v>
      </c>
      <c r="B3550" s="3">
        <v>10.48</v>
      </c>
      <c r="C3550" s="3" t="s">
        <v>3620</v>
      </c>
      <c r="D3550" s="3" t="s">
        <v>26</v>
      </c>
      <c r="E3550" s="3">
        <v>342.75</v>
      </c>
      <c r="F3550" s="3">
        <v>1.93</v>
      </c>
      <c r="G3550" s="3">
        <v>215.0</v>
      </c>
      <c r="H3550" s="3">
        <v>933.0</v>
      </c>
      <c r="I3550" s="2"/>
      <c r="J3550" s="2"/>
    </row>
    <row r="3551">
      <c r="A3551" s="1" t="s">
        <v>4713</v>
      </c>
      <c r="B3551" s="3">
        <v>10.65</v>
      </c>
      <c r="C3551" s="3" t="s">
        <v>3620</v>
      </c>
      <c r="D3551" s="3" t="s">
        <v>26</v>
      </c>
      <c r="E3551" s="3">
        <v>354.95</v>
      </c>
      <c r="F3551" s="3">
        <v>2.21</v>
      </c>
      <c r="G3551" s="3">
        <v>222.0</v>
      </c>
      <c r="H3551" s="3">
        <v>9331.0</v>
      </c>
      <c r="I3551" s="2"/>
      <c r="J3551" s="2"/>
    </row>
    <row r="3552">
      <c r="A3552" s="1" t="s">
        <v>4714</v>
      </c>
      <c r="B3552" s="3">
        <v>10.56</v>
      </c>
      <c r="C3552" s="3">
        <v>89.25</v>
      </c>
      <c r="D3552" s="3" t="s">
        <v>957</v>
      </c>
      <c r="E3552" s="3">
        <v>9.0</v>
      </c>
      <c r="F3552" s="3">
        <v>347.0</v>
      </c>
      <c r="G3552" s="3">
        <v>2.7</v>
      </c>
      <c r="H3552" s="3">
        <v>229.0</v>
      </c>
      <c r="I3552" s="3">
        <v>9337.0</v>
      </c>
      <c r="J3552" s="2"/>
    </row>
    <row r="3553">
      <c r="A3553" s="1" t="s">
        <v>4715</v>
      </c>
      <c r="B3553" s="3">
        <v>10.78</v>
      </c>
      <c r="C3553" s="3">
        <v>89.25</v>
      </c>
      <c r="D3553" s="3" t="s">
        <v>311</v>
      </c>
      <c r="E3553" s="3">
        <v>21.0</v>
      </c>
      <c r="F3553" s="3">
        <v>346.8</v>
      </c>
      <c r="G3553" s="3">
        <v>1.86</v>
      </c>
      <c r="H3553" s="3">
        <v>24.0</v>
      </c>
      <c r="I3553" s="3">
        <v>9343.0</v>
      </c>
      <c r="J3553" s="2"/>
    </row>
    <row r="3554">
      <c r="A3554" s="1" t="s">
        <v>4716</v>
      </c>
      <c r="B3554" s="3">
        <v>11.14</v>
      </c>
      <c r="C3554" s="3">
        <v>92.55</v>
      </c>
      <c r="D3554" s="3" t="s">
        <v>4717</v>
      </c>
      <c r="E3554" s="3">
        <v>46.0</v>
      </c>
      <c r="F3554" s="3">
        <v>34.8</v>
      </c>
      <c r="G3554" s="3">
        <v>2.7</v>
      </c>
      <c r="H3554" s="3">
        <v>24.0</v>
      </c>
      <c r="I3554" s="3">
        <v>935.0</v>
      </c>
      <c r="J3554" s="2"/>
    </row>
    <row r="3555">
      <c r="A3555" s="1" t="s">
        <v>4718</v>
      </c>
      <c r="B3555" s="3">
        <v>12.0</v>
      </c>
      <c r="C3555" s="3">
        <v>89.35</v>
      </c>
      <c r="D3555" s="3">
        <v>315.0</v>
      </c>
      <c r="E3555" s="3">
        <v>71.72</v>
      </c>
      <c r="F3555" s="3">
        <v>273.0</v>
      </c>
      <c r="G3555" s="3">
        <v>34.4</v>
      </c>
      <c r="H3555" s="3">
        <v>2.21</v>
      </c>
      <c r="I3555" s="3">
        <v>251.0</v>
      </c>
      <c r="J3555" s="3">
        <v>9356.0</v>
      </c>
    </row>
    <row r="3556">
      <c r="A3556" s="1" t="s">
        <v>4719</v>
      </c>
      <c r="B3556" s="3">
        <v>12.8</v>
      </c>
      <c r="C3556" s="3">
        <v>86.25</v>
      </c>
      <c r="D3556" s="3">
        <v>382.0</v>
      </c>
      <c r="E3556" s="3">
        <v>51.58</v>
      </c>
      <c r="F3556" s="3">
        <v>344.0</v>
      </c>
      <c r="G3556" s="3">
        <v>362.1</v>
      </c>
      <c r="H3556" s="3">
        <v>2.28</v>
      </c>
      <c r="I3556" s="3">
        <v>257.0</v>
      </c>
      <c r="J3556" s="3">
        <v>936.0</v>
      </c>
    </row>
    <row r="3557">
      <c r="A3557" s="1" t="s">
        <v>4720</v>
      </c>
      <c r="B3557" s="3">
        <v>13.37</v>
      </c>
      <c r="C3557" s="3">
        <v>83.25</v>
      </c>
      <c r="D3557" s="3">
        <v>629.0</v>
      </c>
      <c r="E3557" s="3">
        <v>243.75</v>
      </c>
      <c r="F3557" s="3">
        <v>421.0</v>
      </c>
      <c r="G3557" s="3">
        <v>367.5</v>
      </c>
      <c r="H3557" s="3">
        <v>2.48</v>
      </c>
      <c r="I3557" s="3">
        <v>257.0</v>
      </c>
      <c r="J3557" s="3">
        <v>9365.0</v>
      </c>
    </row>
    <row r="3558">
      <c r="A3558" s="1" t="s">
        <v>4721</v>
      </c>
      <c r="B3558" s="3">
        <v>14.48</v>
      </c>
      <c r="C3558" s="3">
        <v>75.0</v>
      </c>
      <c r="D3558" s="3">
        <v>92.0</v>
      </c>
      <c r="E3558" s="3">
        <v>719.4</v>
      </c>
      <c r="F3558" s="3">
        <v>253.0</v>
      </c>
      <c r="G3558" s="3">
        <v>352.0</v>
      </c>
      <c r="H3558" s="3">
        <v>2.55</v>
      </c>
      <c r="I3558" s="3">
        <v>25.0</v>
      </c>
      <c r="J3558" s="3">
        <v>9366.0</v>
      </c>
    </row>
    <row r="3559">
      <c r="A3559" s="1" t="s">
        <v>4722</v>
      </c>
      <c r="B3559" s="3">
        <v>15.3</v>
      </c>
      <c r="C3559" s="3">
        <v>67.45</v>
      </c>
      <c r="D3559" s="3">
        <v>902.0</v>
      </c>
      <c r="E3559" s="3">
        <v>602.42</v>
      </c>
      <c r="F3559" s="3">
        <v>327.0</v>
      </c>
      <c r="G3559" s="3">
        <v>342.55</v>
      </c>
      <c r="H3559" s="3">
        <v>3.24</v>
      </c>
      <c r="I3559" s="3">
        <v>254.0</v>
      </c>
      <c r="J3559" s="3">
        <v>9365.0</v>
      </c>
    </row>
    <row r="3560">
      <c r="A3560" s="1" t="s">
        <v>4723</v>
      </c>
      <c r="B3560" s="3">
        <v>16.31</v>
      </c>
      <c r="C3560" s="3">
        <v>54.45</v>
      </c>
      <c r="D3560" s="3">
        <v>84.0</v>
      </c>
      <c r="E3560" s="3">
        <v>511.75</v>
      </c>
      <c r="F3560" s="3">
        <v>363.0</v>
      </c>
      <c r="G3560" s="3">
        <v>329.95</v>
      </c>
      <c r="H3560" s="3">
        <v>3.93</v>
      </c>
      <c r="I3560" s="3">
        <v>257.0</v>
      </c>
      <c r="J3560" s="3">
        <v>9363.0</v>
      </c>
    </row>
    <row r="3561">
      <c r="A3561" s="1" t="s">
        <v>4724</v>
      </c>
      <c r="B3561" s="3">
        <v>16.92</v>
      </c>
      <c r="C3561" s="3">
        <v>48.9</v>
      </c>
      <c r="D3561" s="3">
        <v>858.0</v>
      </c>
      <c r="E3561" s="3">
        <v>742.5</v>
      </c>
      <c r="F3561" s="3">
        <v>218.0</v>
      </c>
      <c r="G3561" s="3">
        <v>313.7</v>
      </c>
      <c r="H3561" s="3">
        <v>4.21</v>
      </c>
      <c r="I3561" s="3">
        <v>262.0</v>
      </c>
      <c r="J3561" s="3">
        <v>9362.0</v>
      </c>
    </row>
    <row r="3562">
      <c r="A3562" s="1" t="s">
        <v>4725</v>
      </c>
      <c r="B3562" s="3">
        <v>17.17</v>
      </c>
      <c r="C3562" s="3">
        <v>45.55</v>
      </c>
      <c r="D3562" s="3">
        <v>474.0</v>
      </c>
      <c r="E3562" s="3">
        <v>134.87</v>
      </c>
      <c r="F3562" s="3">
        <v>373.0</v>
      </c>
      <c r="G3562" s="3">
        <v>338.65</v>
      </c>
      <c r="H3562" s="3">
        <v>4.34</v>
      </c>
      <c r="I3562" s="3">
        <v>264.0</v>
      </c>
      <c r="J3562" s="3">
        <v>9363.0</v>
      </c>
    </row>
    <row r="3563">
      <c r="A3563" s="1" t="s">
        <v>4726</v>
      </c>
      <c r="B3563" s="3">
        <v>17.34</v>
      </c>
      <c r="C3563" s="3">
        <v>42.3</v>
      </c>
      <c r="D3563" s="3">
        <v>271.0</v>
      </c>
      <c r="E3563" s="3">
        <v>26.64</v>
      </c>
      <c r="F3563" s="3">
        <v>255.0</v>
      </c>
      <c r="G3563" s="3">
        <v>321.25</v>
      </c>
      <c r="H3563" s="3">
        <v>4.69</v>
      </c>
      <c r="I3563" s="3">
        <v>267.0</v>
      </c>
      <c r="J3563" s="3">
        <v>9363.0</v>
      </c>
    </row>
    <row r="3564">
      <c r="A3564" s="1" t="s">
        <v>4727</v>
      </c>
      <c r="B3564" s="3">
        <v>16.82</v>
      </c>
      <c r="C3564" s="3">
        <v>42.15</v>
      </c>
      <c r="D3564" s="3">
        <v>221.0</v>
      </c>
      <c r="E3564" s="3">
        <v>72.59</v>
      </c>
      <c r="F3564" s="3">
        <v>19.0</v>
      </c>
      <c r="G3564" s="3">
        <v>331.5</v>
      </c>
      <c r="H3564" s="3">
        <v>4.97</v>
      </c>
      <c r="I3564" s="3">
        <v>269.0</v>
      </c>
      <c r="J3564" s="3">
        <v>9365.0</v>
      </c>
    </row>
    <row r="3565">
      <c r="A3565" s="1" t="s">
        <v>4728</v>
      </c>
      <c r="B3565" s="3">
        <v>15.97</v>
      </c>
      <c r="C3565" s="3">
        <v>43.65</v>
      </c>
      <c r="D3565" s="3">
        <v>15.0</v>
      </c>
      <c r="E3565" s="3">
        <v>208.11</v>
      </c>
      <c r="F3565" s="3">
        <v>1.0</v>
      </c>
      <c r="G3565" s="3">
        <v>311.4</v>
      </c>
      <c r="H3565" s="3">
        <v>4.69</v>
      </c>
      <c r="I3565" s="3">
        <v>272.0</v>
      </c>
      <c r="J3565" s="3">
        <v>9369.0</v>
      </c>
    </row>
    <row r="3566">
      <c r="A3566" s="1" t="s">
        <v>4729</v>
      </c>
      <c r="B3566" s="3">
        <v>14.69</v>
      </c>
      <c r="C3566" s="3">
        <v>48.4</v>
      </c>
      <c r="D3566" s="3">
        <v>15.0</v>
      </c>
      <c r="E3566" s="3">
        <v>37.82</v>
      </c>
      <c r="F3566" s="3">
        <v>13.0</v>
      </c>
      <c r="G3566" s="3">
        <v>326.3</v>
      </c>
      <c r="H3566" s="3">
        <v>3.93</v>
      </c>
      <c r="I3566" s="3">
        <v>272.0</v>
      </c>
      <c r="J3566" s="3">
        <v>9375.0</v>
      </c>
    </row>
    <row r="3567">
      <c r="A3567" s="1" t="s">
        <v>4730</v>
      </c>
      <c r="B3567" s="3">
        <v>13.71</v>
      </c>
      <c r="C3567" s="3" t="s">
        <v>1600</v>
      </c>
      <c r="D3567" s="3" t="s">
        <v>26</v>
      </c>
      <c r="E3567" s="3">
        <v>314.5</v>
      </c>
      <c r="F3567" s="3">
        <v>2.9</v>
      </c>
      <c r="G3567" s="3">
        <v>27.0</v>
      </c>
      <c r="H3567" s="3">
        <v>9381.0</v>
      </c>
      <c r="I3567" s="2"/>
      <c r="J3567" s="2"/>
    </row>
    <row r="3568">
      <c r="A3568" s="1" t="s">
        <v>4731</v>
      </c>
      <c r="B3568" s="3">
        <v>12.73</v>
      </c>
      <c r="C3568" s="3" t="s">
        <v>2082</v>
      </c>
      <c r="D3568" s="3" t="s">
        <v>26</v>
      </c>
      <c r="E3568" s="3">
        <v>293.95</v>
      </c>
      <c r="F3568" s="3">
        <v>2.41</v>
      </c>
      <c r="G3568" s="3">
        <v>265.0</v>
      </c>
      <c r="H3568" s="3">
        <v>939.0</v>
      </c>
      <c r="I3568" s="2"/>
      <c r="J3568" s="2"/>
    </row>
    <row r="3569">
      <c r="A3569" s="1" t="s">
        <v>4732</v>
      </c>
      <c r="B3569" s="3">
        <v>12.3</v>
      </c>
      <c r="C3569" s="3" t="s">
        <v>1602</v>
      </c>
      <c r="D3569" s="3" t="s">
        <v>26</v>
      </c>
      <c r="E3569" s="3">
        <v>298.6</v>
      </c>
      <c r="F3569" s="3">
        <v>2.7</v>
      </c>
      <c r="G3569" s="3">
        <v>254.0</v>
      </c>
      <c r="H3569" s="3">
        <v>9393.0</v>
      </c>
      <c r="I3569" s="2"/>
      <c r="J3569" s="2"/>
    </row>
    <row r="3570">
      <c r="A3570" s="1" t="s">
        <v>4733</v>
      </c>
      <c r="B3570" s="3">
        <v>11.23</v>
      </c>
      <c r="C3570" s="3" t="s">
        <v>2481</v>
      </c>
      <c r="D3570" s="3" t="s">
        <v>26</v>
      </c>
      <c r="E3570" s="3">
        <v>29.5</v>
      </c>
      <c r="F3570" s="3">
        <v>1.86</v>
      </c>
      <c r="G3570" s="3">
        <v>233.0</v>
      </c>
      <c r="H3570" s="3">
        <v>939.0</v>
      </c>
      <c r="I3570" s="2"/>
      <c r="J3570" s="2"/>
    </row>
    <row r="3571">
      <c r="A3571" s="1" t="s">
        <v>4734</v>
      </c>
      <c r="B3571" s="3">
        <v>10.51</v>
      </c>
      <c r="C3571" s="3" t="s">
        <v>3786</v>
      </c>
      <c r="D3571" s="3" t="s">
        <v>26</v>
      </c>
      <c r="E3571" s="3">
        <v>287.6</v>
      </c>
      <c r="F3571" s="3">
        <v>1.86</v>
      </c>
      <c r="G3571" s="3">
        <v>217.0</v>
      </c>
      <c r="H3571" s="3">
        <v>9391.0</v>
      </c>
      <c r="I3571" s="2"/>
      <c r="J3571" s="2"/>
    </row>
    <row r="3572">
      <c r="A3572" s="1" t="s">
        <v>4735</v>
      </c>
      <c r="B3572" s="3">
        <v>10.0</v>
      </c>
      <c r="C3572" s="3" t="s">
        <v>1560</v>
      </c>
      <c r="D3572" s="3" t="s">
        <v>26</v>
      </c>
      <c r="E3572" s="3">
        <v>288.45</v>
      </c>
      <c r="F3572" s="3">
        <v>1.93</v>
      </c>
      <c r="G3572" s="3">
        <v>212.0</v>
      </c>
      <c r="H3572" s="3">
        <v>9385.0</v>
      </c>
      <c r="I3572" s="2"/>
      <c r="J3572" s="2"/>
    </row>
    <row r="3573">
      <c r="A3573" s="1" t="s">
        <v>4736</v>
      </c>
      <c r="B3573" s="3">
        <v>9.89</v>
      </c>
      <c r="C3573" s="3" t="s">
        <v>1560</v>
      </c>
      <c r="D3573" s="3" t="s">
        <v>26</v>
      </c>
      <c r="E3573" s="3">
        <v>296.65</v>
      </c>
      <c r="F3573" s="3">
        <v>2.7</v>
      </c>
      <c r="G3573" s="3">
        <v>21.0</v>
      </c>
      <c r="H3573" s="3">
        <v>9383.0</v>
      </c>
      <c r="I3573" s="2"/>
      <c r="J3573" s="2"/>
    </row>
    <row r="3574">
      <c r="A3574" s="1" t="s">
        <v>4737</v>
      </c>
      <c r="B3574" s="3">
        <v>9.61</v>
      </c>
      <c r="C3574" s="3" t="s">
        <v>1558</v>
      </c>
      <c r="D3574" s="3" t="s">
        <v>26</v>
      </c>
      <c r="E3574" s="3">
        <v>292.4</v>
      </c>
      <c r="F3574" s="3">
        <v>2.7</v>
      </c>
      <c r="G3574" s="3">
        <v>212.0</v>
      </c>
      <c r="H3574" s="3">
        <v>9379.0</v>
      </c>
      <c r="I3574" s="2"/>
      <c r="J3574" s="2"/>
    </row>
    <row r="3575">
      <c r="A3575" s="1" t="s">
        <v>4738</v>
      </c>
      <c r="B3575" s="3">
        <v>9.61</v>
      </c>
      <c r="C3575" s="3" t="s">
        <v>1123</v>
      </c>
      <c r="D3575" s="3" t="s">
        <v>26</v>
      </c>
      <c r="E3575" s="3">
        <v>303.5</v>
      </c>
      <c r="F3575" s="3">
        <v>2.7</v>
      </c>
      <c r="G3575" s="3">
        <v>22.0</v>
      </c>
      <c r="H3575" s="3">
        <v>9379.0</v>
      </c>
      <c r="I3575" s="2"/>
      <c r="J3575" s="2"/>
    </row>
    <row r="3576">
      <c r="A3576" s="1" t="s">
        <v>4739</v>
      </c>
      <c r="B3576" s="3">
        <v>9.31</v>
      </c>
      <c r="C3576" s="3">
        <v>85.95</v>
      </c>
      <c r="D3576" s="3" t="s">
        <v>40</v>
      </c>
      <c r="E3576" s="3">
        <v>1.0</v>
      </c>
      <c r="F3576" s="3">
        <v>29.65</v>
      </c>
      <c r="G3576" s="3">
        <v>2.0</v>
      </c>
      <c r="H3576" s="3">
        <v>227.0</v>
      </c>
      <c r="I3576" s="3">
        <v>9384.0</v>
      </c>
      <c r="J3576" s="2"/>
    </row>
    <row r="3577">
      <c r="A3577" s="1" t="s">
        <v>4740</v>
      </c>
      <c r="B3577" s="3">
        <v>9.93</v>
      </c>
      <c r="C3577" s="3">
        <v>82.95</v>
      </c>
      <c r="D3577" s="3">
        <v>18.0</v>
      </c>
      <c r="E3577" s="3">
        <v>508.52</v>
      </c>
      <c r="F3577" s="3">
        <v>66.0</v>
      </c>
      <c r="G3577" s="3">
        <v>298.8</v>
      </c>
      <c r="H3577" s="3">
        <v>1.72</v>
      </c>
      <c r="I3577" s="3">
        <v>225.0</v>
      </c>
      <c r="J3577" s="3">
        <v>9386.0</v>
      </c>
    </row>
    <row r="3578">
      <c r="A3578" s="1" t="s">
        <v>4741</v>
      </c>
      <c r="B3578" s="3">
        <v>11.85</v>
      </c>
      <c r="C3578" s="3">
        <v>8.15</v>
      </c>
      <c r="D3578" s="3">
        <v>295.0</v>
      </c>
      <c r="E3578" s="3">
        <v>289.28</v>
      </c>
      <c r="F3578" s="3">
        <v>176.0</v>
      </c>
      <c r="G3578" s="3">
        <v>307.9</v>
      </c>
      <c r="H3578" s="3">
        <v>2.62</v>
      </c>
      <c r="I3578" s="3">
        <v>225.0</v>
      </c>
      <c r="J3578" s="3">
        <v>939.0</v>
      </c>
    </row>
    <row r="3579">
      <c r="A3579" s="1" t="s">
        <v>4742</v>
      </c>
      <c r="B3579" s="3">
        <v>13.27</v>
      </c>
      <c r="C3579" s="3">
        <v>72.1</v>
      </c>
      <c r="D3579" s="3">
        <v>283.0</v>
      </c>
      <c r="E3579" s="3">
        <v>42.63</v>
      </c>
      <c r="F3579" s="3">
        <v>258.0</v>
      </c>
      <c r="G3579" s="3">
        <v>309.65</v>
      </c>
      <c r="H3579" s="3">
        <v>3.66</v>
      </c>
      <c r="I3579" s="3">
        <v>235.0</v>
      </c>
      <c r="J3579" s="3">
        <v>9389.0</v>
      </c>
    </row>
    <row r="3580">
      <c r="A3580" s="1" t="s">
        <v>4743</v>
      </c>
      <c r="B3580" s="3">
        <v>14.61</v>
      </c>
      <c r="C3580" s="3">
        <v>6.4</v>
      </c>
      <c r="D3580" s="3">
        <v>55.0</v>
      </c>
      <c r="E3580" s="3">
        <v>273.93</v>
      </c>
      <c r="F3580" s="3">
        <v>348.0</v>
      </c>
      <c r="G3580" s="3">
        <v>335.4</v>
      </c>
      <c r="H3580" s="3">
        <v>4.21</v>
      </c>
      <c r="I3580" s="3">
        <v>231.0</v>
      </c>
      <c r="J3580" s="3">
        <v>939.0</v>
      </c>
    </row>
    <row r="3581">
      <c r="A3581" s="1" t="s">
        <v>4744</v>
      </c>
      <c r="B3581" s="3">
        <v>15.75</v>
      </c>
      <c r="C3581" s="3">
        <v>58.45</v>
      </c>
      <c r="D3581" s="3" t="s">
        <v>4320</v>
      </c>
      <c r="E3581" s="3">
        <v>154.0</v>
      </c>
      <c r="F3581" s="3">
        <v>35.85</v>
      </c>
      <c r="G3581" s="3">
        <v>4.48</v>
      </c>
      <c r="H3581" s="3">
        <v>227.0</v>
      </c>
      <c r="I3581" s="3">
        <v>9392.0</v>
      </c>
      <c r="J3581" s="2"/>
    </row>
    <row r="3582">
      <c r="A3582" s="1" t="s">
        <v>4745</v>
      </c>
      <c r="B3582" s="3">
        <v>16.46</v>
      </c>
      <c r="C3582" s="3">
        <v>54.6</v>
      </c>
      <c r="D3582" s="3" t="s">
        <v>4746</v>
      </c>
      <c r="E3582" s="3">
        <v>249.0</v>
      </c>
      <c r="F3582" s="3">
        <v>358.2</v>
      </c>
      <c r="G3582" s="3">
        <v>4.76</v>
      </c>
      <c r="H3582" s="3">
        <v>231.0</v>
      </c>
      <c r="I3582" s="3">
        <v>9393.0</v>
      </c>
      <c r="J3582" s="2"/>
    </row>
    <row r="3583">
      <c r="A3583" s="1" t="s">
        <v>4747</v>
      </c>
      <c r="B3583" s="3">
        <v>15.73</v>
      </c>
      <c r="C3583" s="3">
        <v>6.65</v>
      </c>
      <c r="D3583" s="3" t="s">
        <v>4748</v>
      </c>
      <c r="E3583" s="3">
        <v>215.0</v>
      </c>
      <c r="F3583" s="3">
        <v>371.75</v>
      </c>
      <c r="G3583" s="3">
        <v>3.72</v>
      </c>
      <c r="H3583" s="3">
        <v>228.0</v>
      </c>
      <c r="I3583" s="3">
        <v>9392.0</v>
      </c>
      <c r="J3583" s="2"/>
    </row>
    <row r="3584">
      <c r="A3584" s="1" t="s">
        <v>4749</v>
      </c>
      <c r="B3584" s="3">
        <v>16.52</v>
      </c>
      <c r="C3584" s="3">
        <v>58.7</v>
      </c>
      <c r="D3584" s="3" t="s">
        <v>3505</v>
      </c>
      <c r="E3584" s="3">
        <v>219.0</v>
      </c>
      <c r="F3584" s="3">
        <v>356.85</v>
      </c>
      <c r="G3584" s="3">
        <v>4.41</v>
      </c>
      <c r="H3584" s="3">
        <v>229.0</v>
      </c>
      <c r="I3584" s="3">
        <v>9391.0</v>
      </c>
      <c r="J3584" s="2"/>
    </row>
    <row r="3585">
      <c r="A3585" s="1" t="s">
        <v>4750</v>
      </c>
      <c r="B3585" s="3">
        <v>16.58</v>
      </c>
      <c r="C3585" s="3">
        <v>58.7</v>
      </c>
      <c r="D3585" s="3">
        <v>346.0</v>
      </c>
      <c r="E3585" s="3">
        <v>9.27</v>
      </c>
      <c r="F3585" s="3">
        <v>338.0</v>
      </c>
      <c r="G3585" s="3">
        <v>37.0</v>
      </c>
      <c r="H3585" s="3">
        <v>4.14</v>
      </c>
      <c r="I3585" s="3">
        <v>233.0</v>
      </c>
      <c r="J3585" s="3">
        <v>9388.0</v>
      </c>
    </row>
    <row r="3586">
      <c r="A3586" s="1" t="s">
        <v>4751</v>
      </c>
      <c r="B3586" s="3">
        <v>16.62</v>
      </c>
      <c r="C3586" s="3">
        <v>6.85</v>
      </c>
      <c r="D3586" s="3" t="s">
        <v>4752</v>
      </c>
      <c r="E3586" s="3">
        <v>181.0</v>
      </c>
      <c r="F3586" s="3">
        <v>373.5</v>
      </c>
      <c r="G3586" s="3">
        <v>3.66</v>
      </c>
      <c r="H3586" s="3">
        <v>235.0</v>
      </c>
      <c r="I3586" s="3">
        <v>9386.0</v>
      </c>
      <c r="J3586" s="2"/>
    </row>
    <row r="3587">
      <c r="A3587" s="1" t="s">
        <v>4753</v>
      </c>
      <c r="B3587" s="3">
        <v>16.92</v>
      </c>
      <c r="C3587" s="3">
        <v>63.5</v>
      </c>
      <c r="D3587" s="3" t="s">
        <v>3221</v>
      </c>
      <c r="E3587" s="3">
        <v>105.0</v>
      </c>
      <c r="F3587" s="3">
        <v>362.5</v>
      </c>
      <c r="G3587" s="3">
        <v>3.93</v>
      </c>
      <c r="H3587" s="3">
        <v>238.0</v>
      </c>
      <c r="I3587" s="3">
        <v>9385.0</v>
      </c>
      <c r="J3587" s="2"/>
    </row>
    <row r="3588">
      <c r="A3588" s="1" t="s">
        <v>4754</v>
      </c>
      <c r="B3588" s="3">
        <v>16.71</v>
      </c>
      <c r="C3588" s="3">
        <v>65.35</v>
      </c>
      <c r="D3588" s="3">
        <v>234.0</v>
      </c>
      <c r="E3588" s="3">
        <v>95.62</v>
      </c>
      <c r="F3588" s="3">
        <v>193.0</v>
      </c>
      <c r="G3588" s="3">
        <v>348.75</v>
      </c>
      <c r="H3588" s="3">
        <v>3.66</v>
      </c>
      <c r="I3588" s="3">
        <v>235.0</v>
      </c>
      <c r="J3588" s="3">
        <v>9383.0</v>
      </c>
    </row>
    <row r="3589">
      <c r="A3589" s="1" t="s">
        <v>4755</v>
      </c>
      <c r="B3589" s="3">
        <v>16.29</v>
      </c>
      <c r="C3589" s="3">
        <v>7.1</v>
      </c>
      <c r="D3589" s="3" t="s">
        <v>4756</v>
      </c>
      <c r="E3589" s="3">
        <v>44.0</v>
      </c>
      <c r="F3589" s="3">
        <v>367.9</v>
      </c>
      <c r="G3589" s="3">
        <v>3.45</v>
      </c>
      <c r="H3589" s="3">
        <v>234.0</v>
      </c>
      <c r="I3589" s="3">
        <v>9381.0</v>
      </c>
      <c r="J3589" s="2"/>
    </row>
    <row r="3590">
      <c r="A3590" s="1" t="s">
        <v>4757</v>
      </c>
      <c r="B3590" s="3">
        <v>14.78</v>
      </c>
      <c r="C3590" s="3">
        <v>8.55</v>
      </c>
      <c r="D3590" s="3" t="s">
        <v>739</v>
      </c>
      <c r="E3590" s="3">
        <v>8.0</v>
      </c>
      <c r="F3590" s="3">
        <v>344.85</v>
      </c>
      <c r="G3590" s="3">
        <v>2.69</v>
      </c>
      <c r="H3590" s="3">
        <v>249.0</v>
      </c>
      <c r="I3590" s="3">
        <v>9382.0</v>
      </c>
      <c r="J3590" s="2"/>
    </row>
    <row r="3591">
      <c r="A3591" s="1" t="s">
        <v>4758</v>
      </c>
      <c r="B3591" s="3">
        <v>13.79</v>
      </c>
      <c r="C3591" s="3" t="s">
        <v>3185</v>
      </c>
      <c r="D3591" s="3" t="s">
        <v>26</v>
      </c>
      <c r="E3591" s="3">
        <v>36.95</v>
      </c>
      <c r="F3591" s="3">
        <v>2.41</v>
      </c>
      <c r="G3591" s="3">
        <v>245.0</v>
      </c>
      <c r="H3591" s="3">
        <v>9382.0</v>
      </c>
      <c r="I3591" s="2"/>
      <c r="J3591" s="2"/>
    </row>
    <row r="3592">
      <c r="A3592" s="1" t="s">
        <v>4759</v>
      </c>
      <c r="B3592" s="3">
        <v>13.4</v>
      </c>
      <c r="C3592" s="3" t="s">
        <v>3187</v>
      </c>
      <c r="D3592" s="3" t="s">
        <v>26</v>
      </c>
      <c r="E3592" s="3">
        <v>354.35</v>
      </c>
      <c r="F3592" s="3">
        <v>2.0</v>
      </c>
      <c r="G3592" s="3">
        <v>239.0</v>
      </c>
      <c r="H3592" s="3">
        <v>9386.0</v>
      </c>
      <c r="I3592" s="2"/>
      <c r="J3592" s="2"/>
    </row>
    <row r="3593">
      <c r="A3593" s="1" t="s">
        <v>4760</v>
      </c>
      <c r="B3593" s="3">
        <v>12.82</v>
      </c>
      <c r="C3593" s="3" t="s">
        <v>1415</v>
      </c>
      <c r="D3593" s="3" t="s">
        <v>26</v>
      </c>
      <c r="E3593" s="3">
        <v>35.3</v>
      </c>
      <c r="F3593" s="3">
        <v>1.79</v>
      </c>
      <c r="G3593" s="3">
        <v>236.0</v>
      </c>
      <c r="H3593" s="3">
        <v>9388.0</v>
      </c>
      <c r="I3593" s="2"/>
      <c r="J3593" s="2"/>
    </row>
    <row r="3594">
      <c r="A3594" s="1" t="s">
        <v>4761</v>
      </c>
      <c r="B3594" s="3">
        <v>12.45</v>
      </c>
      <c r="C3594" s="3" t="s">
        <v>1412</v>
      </c>
      <c r="D3594" s="3" t="s">
        <v>26</v>
      </c>
      <c r="E3594" s="3">
        <v>341.2</v>
      </c>
      <c r="F3594" s="3">
        <v>1.79</v>
      </c>
      <c r="G3594" s="3">
        <v>227.0</v>
      </c>
      <c r="H3594" s="3">
        <v>9386.0</v>
      </c>
      <c r="I3594" s="2"/>
      <c r="J3594" s="2"/>
    </row>
    <row r="3595">
      <c r="A3595" s="1" t="s">
        <v>4762</v>
      </c>
      <c r="B3595" s="3">
        <v>12.8</v>
      </c>
      <c r="C3595" s="3" t="s">
        <v>1415</v>
      </c>
      <c r="D3595" s="3" t="s">
        <v>26</v>
      </c>
      <c r="E3595" s="3">
        <v>334.6</v>
      </c>
      <c r="F3595" s="3">
        <v>1.86</v>
      </c>
      <c r="G3595" s="3">
        <v>224.0</v>
      </c>
      <c r="H3595" s="3">
        <v>9385.0</v>
      </c>
      <c r="I3595" s="2"/>
      <c r="J3595" s="2"/>
    </row>
    <row r="3596">
      <c r="A3596" s="1" t="s">
        <v>4763</v>
      </c>
      <c r="B3596" s="3">
        <v>11.83</v>
      </c>
      <c r="C3596" s="3" t="s">
        <v>795</v>
      </c>
      <c r="D3596" s="3" t="s">
        <v>26</v>
      </c>
      <c r="E3596" s="3">
        <v>335.7</v>
      </c>
      <c r="F3596" s="3">
        <v>1.79</v>
      </c>
      <c r="G3596" s="3">
        <v>223.0</v>
      </c>
      <c r="H3596" s="3">
        <v>9381.0</v>
      </c>
      <c r="I3596" s="2"/>
      <c r="J3596" s="2"/>
    </row>
    <row r="3597">
      <c r="A3597" s="1" t="s">
        <v>4764</v>
      </c>
      <c r="B3597" s="3">
        <v>11.72</v>
      </c>
      <c r="C3597" s="3" t="s">
        <v>795</v>
      </c>
      <c r="D3597" s="3" t="s">
        <v>26</v>
      </c>
      <c r="E3597" s="3">
        <v>342.95</v>
      </c>
      <c r="F3597" s="3">
        <v>1.66</v>
      </c>
      <c r="G3597" s="3">
        <v>222.0</v>
      </c>
      <c r="H3597" s="3">
        <v>9376.0</v>
      </c>
      <c r="I3597" s="2"/>
      <c r="J3597" s="2"/>
    </row>
    <row r="3598">
      <c r="A3598" s="1" t="s">
        <v>4765</v>
      </c>
      <c r="B3598" s="3">
        <v>11.91</v>
      </c>
      <c r="C3598" s="3" t="s">
        <v>3190</v>
      </c>
      <c r="D3598" s="3" t="s">
        <v>26</v>
      </c>
      <c r="E3598" s="3">
        <v>357.5</v>
      </c>
      <c r="F3598" s="3">
        <v>1.45</v>
      </c>
      <c r="G3598" s="3">
        <v>215.0</v>
      </c>
      <c r="H3598" s="3">
        <v>9374.0</v>
      </c>
      <c r="I3598" s="2"/>
      <c r="J3598" s="2"/>
    </row>
    <row r="3599">
      <c r="A3599" s="1" t="s">
        <v>4766</v>
      </c>
      <c r="B3599" s="3">
        <v>11.94</v>
      </c>
      <c r="C3599" s="3" t="s">
        <v>3190</v>
      </c>
      <c r="D3599" s="3" t="s">
        <v>26</v>
      </c>
      <c r="E3599" s="3">
        <v>355.7</v>
      </c>
      <c r="F3599" s="3">
        <v>1.24</v>
      </c>
      <c r="G3599" s="3">
        <v>201.0</v>
      </c>
      <c r="H3599" s="3">
        <v>9371.0</v>
      </c>
      <c r="I3599" s="2"/>
      <c r="J3599" s="2"/>
    </row>
    <row r="3600">
      <c r="A3600" s="1" t="s">
        <v>4767</v>
      </c>
      <c r="B3600" s="3">
        <v>12.1</v>
      </c>
      <c r="C3600" s="3">
        <v>95.95</v>
      </c>
      <c r="D3600" s="3" t="s">
        <v>40</v>
      </c>
      <c r="E3600" s="3">
        <v>1.0</v>
      </c>
      <c r="F3600" s="3">
        <v>361.3</v>
      </c>
      <c r="G3600" s="3">
        <v>1.17</v>
      </c>
      <c r="H3600" s="3">
        <v>191.0</v>
      </c>
      <c r="I3600" s="3">
        <v>937.0</v>
      </c>
      <c r="J3600" s="2"/>
    </row>
    <row r="3601">
      <c r="A3601" s="1" t="s">
        <v>4768</v>
      </c>
      <c r="B3601" s="3">
        <v>12.22</v>
      </c>
      <c r="C3601" s="3">
        <v>95.95</v>
      </c>
      <c r="D3601" s="3">
        <v>154.0</v>
      </c>
      <c r="E3601" s="3">
        <v>301.91</v>
      </c>
      <c r="F3601" s="3">
        <v>86.0</v>
      </c>
      <c r="G3601" s="3">
        <v>363.45</v>
      </c>
      <c r="H3601" s="3">
        <v>1.31</v>
      </c>
      <c r="I3601" s="3">
        <v>196.0</v>
      </c>
      <c r="J3601" s="3">
        <v>9371.0</v>
      </c>
    </row>
    <row r="3602">
      <c r="A3602" s="1" t="s">
        <v>4769</v>
      </c>
      <c r="B3602" s="3">
        <v>12.75</v>
      </c>
      <c r="C3602" s="3">
        <v>92.6</v>
      </c>
      <c r="D3602" s="3">
        <v>22.0</v>
      </c>
      <c r="E3602" s="3">
        <v>84.9</v>
      </c>
      <c r="F3602" s="3">
        <v>185.0</v>
      </c>
      <c r="G3602" s="3">
        <v>356.1</v>
      </c>
      <c r="H3602" s="3">
        <v>1.72</v>
      </c>
      <c r="I3602" s="3">
        <v>213.0</v>
      </c>
      <c r="J3602" s="3">
        <v>9371.0</v>
      </c>
    </row>
    <row r="3603">
      <c r="A3603" s="1" t="s">
        <v>4770</v>
      </c>
      <c r="B3603" s="3">
        <v>13.61</v>
      </c>
      <c r="C3603" s="3">
        <v>89.45</v>
      </c>
      <c r="D3603" s="3">
        <v>568.0</v>
      </c>
      <c r="E3603" s="3">
        <v>745.96</v>
      </c>
      <c r="F3603" s="3">
        <v>13.0</v>
      </c>
      <c r="G3603" s="3">
        <v>348.15</v>
      </c>
      <c r="H3603" s="3">
        <v>1.45</v>
      </c>
      <c r="I3603" s="3">
        <v>222.0</v>
      </c>
      <c r="J3603" s="3">
        <v>937.0</v>
      </c>
    </row>
    <row r="3604">
      <c r="A3604" s="1" t="s">
        <v>4771</v>
      </c>
      <c r="B3604" s="3">
        <v>14.56</v>
      </c>
      <c r="C3604" s="3">
        <v>83.45</v>
      </c>
      <c r="D3604" s="3">
        <v>525.0</v>
      </c>
      <c r="E3604" s="3">
        <v>228.98</v>
      </c>
      <c r="F3604" s="3">
        <v>356.0</v>
      </c>
      <c r="G3604" s="3">
        <v>348.95</v>
      </c>
      <c r="H3604" s="3">
        <v>1.66</v>
      </c>
      <c r="I3604" s="3">
        <v>225.0</v>
      </c>
      <c r="J3604" s="3">
        <v>937.0</v>
      </c>
    </row>
    <row r="3605">
      <c r="A3605" s="1" t="s">
        <v>4772</v>
      </c>
      <c r="B3605" s="3">
        <v>15.7</v>
      </c>
      <c r="C3605" s="3">
        <v>8.6</v>
      </c>
      <c r="D3605" s="3">
        <v>643.0</v>
      </c>
      <c r="E3605" s="3">
        <v>271.46</v>
      </c>
      <c r="F3605" s="3">
        <v>411.0</v>
      </c>
      <c r="G3605" s="3">
        <v>352.6</v>
      </c>
      <c r="H3605" s="3">
        <v>2.28</v>
      </c>
      <c r="I3605" s="3">
        <v>219.0</v>
      </c>
      <c r="J3605" s="3">
        <v>937.0</v>
      </c>
    </row>
    <row r="3606">
      <c r="A3606" s="1" t="s">
        <v>4773</v>
      </c>
      <c r="B3606" s="3">
        <v>15.16</v>
      </c>
      <c r="C3606" s="3">
        <v>8.6</v>
      </c>
      <c r="D3606" s="3">
        <v>392.0</v>
      </c>
      <c r="E3606" s="3">
        <v>12.92</v>
      </c>
      <c r="F3606" s="3">
        <v>38.0</v>
      </c>
      <c r="G3606" s="3">
        <v>359.4</v>
      </c>
      <c r="H3606" s="3">
        <v>2.41</v>
      </c>
      <c r="I3606" s="3">
        <v>213.0</v>
      </c>
      <c r="J3606" s="3">
        <v>937.0</v>
      </c>
    </row>
    <row r="3607">
      <c r="A3607" s="1" t="s">
        <v>4774</v>
      </c>
      <c r="B3607" s="3">
        <v>15.5</v>
      </c>
      <c r="C3607" s="3">
        <v>77.85</v>
      </c>
      <c r="D3607" s="3">
        <v>315.0</v>
      </c>
      <c r="E3607" s="3">
        <v>1.5</v>
      </c>
      <c r="F3607" s="3">
        <v>314.0</v>
      </c>
      <c r="G3607" s="3">
        <v>362.65</v>
      </c>
      <c r="H3607" s="3">
        <v>2.21</v>
      </c>
      <c r="I3607" s="3">
        <v>206.0</v>
      </c>
      <c r="J3607" s="3">
        <v>9368.0</v>
      </c>
    </row>
    <row r="3608">
      <c r="A3608" s="1" t="s">
        <v>4775</v>
      </c>
      <c r="B3608" s="3">
        <v>16.59</v>
      </c>
      <c r="C3608" s="3">
        <v>72.7</v>
      </c>
      <c r="D3608" s="3">
        <v>576.0</v>
      </c>
      <c r="E3608" s="3">
        <v>113.51</v>
      </c>
      <c r="F3608" s="3">
        <v>47.0</v>
      </c>
      <c r="G3608" s="3">
        <v>353.0</v>
      </c>
      <c r="H3608" s="3">
        <v>2.14</v>
      </c>
      <c r="I3608" s="3">
        <v>202.0</v>
      </c>
      <c r="J3608" s="3">
        <v>9364.0</v>
      </c>
    </row>
    <row r="3609">
      <c r="A3609" s="1" t="s">
        <v>4776</v>
      </c>
      <c r="B3609" s="3">
        <v>16.86</v>
      </c>
      <c r="C3609" s="3">
        <v>72.7</v>
      </c>
      <c r="D3609" s="3">
        <v>474.0</v>
      </c>
      <c r="E3609" s="3">
        <v>67.12</v>
      </c>
      <c r="F3609" s="3">
        <v>416.0</v>
      </c>
      <c r="G3609" s="3">
        <v>364.4</v>
      </c>
      <c r="H3609" s="3">
        <v>2.0</v>
      </c>
      <c r="I3609" s="3">
        <v>2.0</v>
      </c>
      <c r="J3609" s="3">
        <v>9358.0</v>
      </c>
    </row>
    <row r="3610">
      <c r="A3610" s="1" t="s">
        <v>4777</v>
      </c>
      <c r="B3610" s="3">
        <v>17.37</v>
      </c>
      <c r="C3610" s="3">
        <v>7.3</v>
      </c>
      <c r="D3610" s="3" t="s">
        <v>2826</v>
      </c>
      <c r="E3610" s="3">
        <v>173.0</v>
      </c>
      <c r="F3610" s="3">
        <v>366.55</v>
      </c>
      <c r="G3610" s="3">
        <v>2.21</v>
      </c>
      <c r="H3610" s="3">
        <v>192.0</v>
      </c>
      <c r="I3610" s="3">
        <v>9354.0</v>
      </c>
      <c r="J3610" s="2"/>
    </row>
    <row r="3611">
      <c r="A3611" s="1" t="s">
        <v>4778</v>
      </c>
      <c r="B3611" s="3">
        <v>17.93</v>
      </c>
      <c r="C3611" s="3">
        <v>7.3</v>
      </c>
      <c r="D3611" s="3">
        <v>269.0</v>
      </c>
      <c r="E3611" s="3">
        <v>26.51</v>
      </c>
      <c r="F3611" s="3">
        <v>253.0</v>
      </c>
      <c r="G3611" s="3">
        <v>337.1</v>
      </c>
      <c r="H3611" s="3">
        <v>2.97</v>
      </c>
      <c r="I3611" s="3">
        <v>2.0</v>
      </c>
      <c r="J3611" s="3">
        <v>9353.0</v>
      </c>
    </row>
    <row r="3612">
      <c r="A3612" s="1" t="s">
        <v>4779</v>
      </c>
      <c r="B3612" s="3">
        <v>15.8</v>
      </c>
      <c r="C3612" s="3">
        <v>77.85</v>
      </c>
      <c r="D3612" s="3">
        <v>309.0</v>
      </c>
      <c r="E3612" s="3">
        <v>29.37</v>
      </c>
      <c r="F3612" s="3">
        <v>184.0</v>
      </c>
      <c r="G3612" s="3">
        <v>339.85</v>
      </c>
      <c r="H3612" s="3">
        <v>2.97</v>
      </c>
      <c r="I3612" s="3">
        <v>207.0</v>
      </c>
      <c r="J3612" s="3">
        <v>9353.0</v>
      </c>
    </row>
    <row r="3613">
      <c r="A3613" s="1" t="s">
        <v>4780</v>
      </c>
      <c r="B3613" s="3">
        <v>15.36</v>
      </c>
      <c r="C3613" s="3">
        <v>77.8</v>
      </c>
      <c r="D3613" s="3">
        <v>136.0</v>
      </c>
      <c r="E3613" s="3">
        <v>139.28</v>
      </c>
      <c r="F3613" s="3">
        <v>102.0</v>
      </c>
      <c r="G3613" s="3">
        <v>335.2</v>
      </c>
      <c r="H3613" s="3">
        <v>2.14</v>
      </c>
      <c r="I3613" s="3">
        <v>227.0</v>
      </c>
      <c r="J3613" s="3">
        <v>935.0</v>
      </c>
    </row>
    <row r="3614">
      <c r="A3614" s="1" t="s">
        <v>4781</v>
      </c>
      <c r="B3614" s="3">
        <v>14.24</v>
      </c>
      <c r="C3614" s="3">
        <v>8.45</v>
      </c>
      <c r="D3614" s="3" t="s">
        <v>812</v>
      </c>
      <c r="E3614" s="3">
        <v>2.0</v>
      </c>
      <c r="F3614" s="3">
        <v>328.4</v>
      </c>
      <c r="G3614" s="3">
        <v>1.52</v>
      </c>
      <c r="H3614" s="3">
        <v>239.0</v>
      </c>
      <c r="I3614" s="3">
        <v>9357.0</v>
      </c>
      <c r="J3614" s="2"/>
    </row>
    <row r="3615">
      <c r="A3615" s="1" t="s">
        <v>4782</v>
      </c>
      <c r="B3615" s="3">
        <v>12.73</v>
      </c>
      <c r="C3615" s="3" t="s">
        <v>1412</v>
      </c>
      <c r="D3615" s="3" t="s">
        <v>26</v>
      </c>
      <c r="E3615" s="3">
        <v>325.9</v>
      </c>
      <c r="F3615" s="3">
        <v>1.59</v>
      </c>
      <c r="G3615" s="3">
        <v>219.0</v>
      </c>
      <c r="H3615" s="3">
        <v>9363.0</v>
      </c>
      <c r="I3615" s="2"/>
      <c r="J3615" s="2"/>
    </row>
    <row r="3616">
      <c r="A3616" s="1" t="s">
        <v>4783</v>
      </c>
      <c r="B3616" s="3">
        <v>11.88</v>
      </c>
      <c r="C3616" s="3" t="s">
        <v>909</v>
      </c>
      <c r="D3616" s="3" t="s">
        <v>26</v>
      </c>
      <c r="E3616" s="3">
        <v>312.95</v>
      </c>
      <c r="F3616" s="3">
        <v>1.59</v>
      </c>
      <c r="G3616" s="3">
        <v>203.0</v>
      </c>
      <c r="H3616" s="3">
        <v>9367.0</v>
      </c>
      <c r="I3616" s="2"/>
      <c r="J3616" s="2"/>
    </row>
    <row r="3617">
      <c r="A3617" s="1" t="s">
        <v>4784</v>
      </c>
      <c r="B3617" s="3">
        <v>11.44</v>
      </c>
      <c r="C3617" s="3" t="s">
        <v>909</v>
      </c>
      <c r="D3617" s="3" t="s">
        <v>26</v>
      </c>
      <c r="E3617" s="3">
        <v>316.4</v>
      </c>
      <c r="F3617" s="3">
        <v>1.59</v>
      </c>
      <c r="G3617" s="3">
        <v>197.0</v>
      </c>
      <c r="H3617" s="3">
        <v>9367.0</v>
      </c>
      <c r="I3617" s="2"/>
      <c r="J3617" s="2"/>
    </row>
    <row r="3618">
      <c r="A3618" s="1" t="s">
        <v>4785</v>
      </c>
      <c r="B3618" s="3">
        <v>10.89</v>
      </c>
      <c r="C3618" s="3" t="s">
        <v>909</v>
      </c>
      <c r="D3618" s="3" t="s">
        <v>26</v>
      </c>
      <c r="E3618" s="3">
        <v>307.1</v>
      </c>
      <c r="F3618" s="3">
        <v>1.59</v>
      </c>
      <c r="G3618" s="3">
        <v>199.0</v>
      </c>
      <c r="H3618" s="3">
        <v>9367.0</v>
      </c>
      <c r="I3618" s="2"/>
      <c r="J3618" s="2"/>
    </row>
    <row r="3619">
      <c r="A3619" s="1" t="s">
        <v>4786</v>
      </c>
      <c r="B3619" s="3">
        <v>10.19</v>
      </c>
      <c r="C3619" s="3" t="s">
        <v>795</v>
      </c>
      <c r="D3619" s="3" t="s">
        <v>26</v>
      </c>
      <c r="E3619" s="3">
        <v>293.55</v>
      </c>
      <c r="F3619" s="3">
        <v>1.59</v>
      </c>
      <c r="G3619" s="3">
        <v>206.0</v>
      </c>
      <c r="H3619" s="3">
        <v>9368.0</v>
      </c>
      <c r="I3619" s="2"/>
      <c r="J3619" s="2"/>
    </row>
    <row r="3620">
      <c r="A3620" s="1" t="s">
        <v>4787</v>
      </c>
      <c r="B3620" s="3">
        <v>9.77</v>
      </c>
      <c r="C3620" s="3" t="s">
        <v>144</v>
      </c>
      <c r="D3620" s="3" t="s">
        <v>26</v>
      </c>
      <c r="E3620" s="3">
        <v>304.9</v>
      </c>
      <c r="F3620" s="3">
        <v>1.38</v>
      </c>
      <c r="G3620" s="3">
        <v>216.0</v>
      </c>
      <c r="H3620" s="3">
        <v>9363.0</v>
      </c>
      <c r="I3620" s="2"/>
      <c r="J3620" s="2"/>
    </row>
    <row r="3621">
      <c r="A3621" s="1" t="s">
        <v>4788</v>
      </c>
      <c r="B3621" s="3">
        <v>9.35</v>
      </c>
      <c r="C3621" s="3" t="s">
        <v>144</v>
      </c>
      <c r="D3621" s="3" t="s">
        <v>26</v>
      </c>
      <c r="E3621" s="3">
        <v>304.2</v>
      </c>
      <c r="F3621" s="3">
        <v>1.38</v>
      </c>
      <c r="G3621" s="3">
        <v>221.0</v>
      </c>
      <c r="H3621" s="3">
        <v>9361.0</v>
      </c>
      <c r="I3621" s="2"/>
      <c r="J3621" s="2"/>
    </row>
    <row r="3622">
      <c r="A3622" s="1" t="s">
        <v>4789</v>
      </c>
      <c r="B3622" s="3">
        <v>8.76</v>
      </c>
      <c r="C3622" s="3" t="s">
        <v>144</v>
      </c>
      <c r="D3622" s="3" t="s">
        <v>26</v>
      </c>
      <c r="E3622" s="3">
        <v>294.95</v>
      </c>
      <c r="F3622" s="3">
        <v>1.52</v>
      </c>
      <c r="G3622" s="3">
        <v>226.0</v>
      </c>
      <c r="H3622" s="3">
        <v>9358.0</v>
      </c>
      <c r="I3622" s="2"/>
      <c r="J3622" s="2"/>
    </row>
    <row r="3623">
      <c r="A3623" s="1" t="s">
        <v>4790</v>
      </c>
      <c r="B3623" s="3">
        <v>8.29</v>
      </c>
      <c r="C3623" s="3" t="s">
        <v>144</v>
      </c>
      <c r="D3623" s="3" t="s">
        <v>26</v>
      </c>
      <c r="E3623" s="3">
        <v>293.55</v>
      </c>
      <c r="F3623" s="3">
        <v>1.45</v>
      </c>
      <c r="G3623" s="3">
        <v>231.0</v>
      </c>
      <c r="H3623" s="3">
        <v>9358.0</v>
      </c>
      <c r="I3623" s="2"/>
      <c r="J3623" s="2"/>
    </row>
    <row r="3624">
      <c r="A3624" s="1" t="s">
        <v>4791</v>
      </c>
      <c r="B3624" s="3">
        <v>8.7</v>
      </c>
      <c r="C3624" s="3">
        <v>99.4</v>
      </c>
      <c r="D3624" s="3">
        <v>1.0</v>
      </c>
      <c r="E3624" s="3">
        <v>24.98</v>
      </c>
      <c r="F3624" s="3">
        <v>9.0</v>
      </c>
      <c r="G3624" s="3">
        <v>298.4</v>
      </c>
      <c r="H3624" s="3">
        <v>1.45</v>
      </c>
      <c r="I3624" s="3">
        <v>237.0</v>
      </c>
      <c r="J3624" s="3">
        <v>9363.0</v>
      </c>
    </row>
    <row r="3625">
      <c r="A3625" s="1" t="s">
        <v>4792</v>
      </c>
      <c r="B3625" s="3">
        <v>8.98</v>
      </c>
      <c r="C3625" s="3">
        <v>99.4</v>
      </c>
      <c r="D3625" s="3">
        <v>66.0</v>
      </c>
      <c r="E3625" s="3">
        <v>4.42</v>
      </c>
      <c r="F3625" s="3">
        <v>65.0</v>
      </c>
      <c r="G3625" s="3">
        <v>297.25</v>
      </c>
      <c r="H3625" s="3">
        <v>1.3</v>
      </c>
      <c r="I3625" s="3">
        <v>242.0</v>
      </c>
      <c r="J3625" s="3">
        <v>9365.0</v>
      </c>
    </row>
    <row r="3626">
      <c r="A3626" s="1" t="s">
        <v>4793</v>
      </c>
      <c r="B3626" s="3">
        <v>11.41</v>
      </c>
      <c r="C3626" s="3">
        <v>92.55</v>
      </c>
      <c r="D3626" s="3" t="s">
        <v>284</v>
      </c>
      <c r="E3626" s="3">
        <v>121.0</v>
      </c>
      <c r="F3626" s="3">
        <v>296.3</v>
      </c>
      <c r="G3626" s="3">
        <v>1.72</v>
      </c>
      <c r="H3626" s="3">
        <v>234.0</v>
      </c>
      <c r="I3626" s="3">
        <v>9369.0</v>
      </c>
      <c r="J3626" s="2"/>
    </row>
    <row r="3627">
      <c r="A3627" s="1" t="s">
        <v>4794</v>
      </c>
      <c r="B3627" s="3">
        <v>12.53</v>
      </c>
      <c r="C3627" s="3">
        <v>86.25</v>
      </c>
      <c r="D3627" s="3">
        <v>267.0</v>
      </c>
      <c r="E3627" s="3">
        <v>28.92</v>
      </c>
      <c r="F3627" s="3">
        <v>25.0</v>
      </c>
      <c r="G3627" s="3">
        <v>301.3</v>
      </c>
      <c r="H3627" s="3">
        <v>2.0</v>
      </c>
      <c r="I3627" s="3">
        <v>238.0</v>
      </c>
      <c r="J3627" s="3">
        <v>9375.0</v>
      </c>
    </row>
    <row r="3628">
      <c r="A3628" s="1" t="s">
        <v>4795</v>
      </c>
      <c r="B3628" s="3">
        <v>13.93</v>
      </c>
      <c r="C3628" s="3">
        <v>77.65</v>
      </c>
      <c r="D3628" s="3">
        <v>362.0</v>
      </c>
      <c r="E3628" s="3">
        <v>37.91</v>
      </c>
      <c r="F3628" s="3">
        <v>334.0</v>
      </c>
      <c r="G3628" s="3">
        <v>324.95</v>
      </c>
      <c r="H3628" s="3">
        <v>1.93</v>
      </c>
      <c r="I3628" s="3">
        <v>251.0</v>
      </c>
      <c r="J3628" s="3">
        <v>9376.0</v>
      </c>
    </row>
    <row r="3629">
      <c r="A3629" s="1" t="s">
        <v>4796</v>
      </c>
      <c r="B3629" s="3">
        <v>15.33</v>
      </c>
      <c r="C3629" s="3">
        <v>67.45</v>
      </c>
      <c r="D3629" s="3" t="s">
        <v>4220</v>
      </c>
      <c r="E3629" s="3">
        <v>227.0</v>
      </c>
      <c r="F3629" s="3">
        <v>321.45</v>
      </c>
      <c r="G3629" s="3">
        <v>2.0</v>
      </c>
      <c r="H3629" s="3">
        <v>274.0</v>
      </c>
      <c r="I3629" s="3">
        <v>9374.0</v>
      </c>
      <c r="J3629" s="2"/>
    </row>
    <row r="3630">
      <c r="A3630" s="1" t="s">
        <v>4797</v>
      </c>
      <c r="B3630" s="3">
        <v>15.42</v>
      </c>
      <c r="C3630" s="3">
        <v>67.45</v>
      </c>
      <c r="D3630" s="3" t="s">
        <v>4798</v>
      </c>
      <c r="E3630" s="3">
        <v>189.0</v>
      </c>
      <c r="F3630" s="3">
        <v>341.4</v>
      </c>
      <c r="G3630" s="3">
        <v>2.28</v>
      </c>
      <c r="H3630" s="3">
        <v>277.0</v>
      </c>
      <c r="I3630" s="3">
        <v>9371.0</v>
      </c>
      <c r="J3630" s="2"/>
    </row>
    <row r="3631">
      <c r="A3631" s="1" t="s">
        <v>4799</v>
      </c>
      <c r="B3631" s="3">
        <v>16.53</v>
      </c>
      <c r="C3631" s="3">
        <v>6.85</v>
      </c>
      <c r="D3631" s="3">
        <v>339.0</v>
      </c>
      <c r="E3631" s="3">
        <v>2.9</v>
      </c>
      <c r="F3631" s="3">
        <v>337.0</v>
      </c>
      <c r="G3631" s="3">
        <v>32.3</v>
      </c>
      <c r="H3631" s="3">
        <v>2.55</v>
      </c>
      <c r="I3631" s="3">
        <v>276.0</v>
      </c>
      <c r="J3631" s="3">
        <v>937.0</v>
      </c>
    </row>
    <row r="3632">
      <c r="A3632" s="1" t="s">
        <v>4800</v>
      </c>
      <c r="B3632" s="3">
        <v>17.36</v>
      </c>
      <c r="C3632" s="3">
        <v>56.75</v>
      </c>
      <c r="D3632" s="3">
        <v>989.0</v>
      </c>
      <c r="E3632" s="3">
        <v>892.25</v>
      </c>
      <c r="F3632" s="3">
        <v>155.0</v>
      </c>
      <c r="G3632" s="3">
        <v>328.8</v>
      </c>
      <c r="H3632" s="3">
        <v>2.9</v>
      </c>
      <c r="I3632" s="3">
        <v>274.0</v>
      </c>
      <c r="J3632" s="3">
        <v>9366.0</v>
      </c>
    </row>
    <row r="3633">
      <c r="A3633" s="1" t="s">
        <v>4801</v>
      </c>
      <c r="B3633" s="3">
        <v>17.93</v>
      </c>
      <c r="C3633" s="3">
        <v>56.75</v>
      </c>
      <c r="D3633" s="3">
        <v>42.0</v>
      </c>
      <c r="E3633" s="3">
        <v>33.52</v>
      </c>
      <c r="F3633" s="3">
        <v>391.0</v>
      </c>
      <c r="G3633" s="3">
        <v>321.25</v>
      </c>
      <c r="H3633" s="3">
        <v>3.24</v>
      </c>
      <c r="I3633" s="3">
        <v>271.0</v>
      </c>
      <c r="J3633" s="3">
        <v>9364.0</v>
      </c>
    </row>
    <row r="3634">
      <c r="A3634" s="1" t="s">
        <v>4802</v>
      </c>
      <c r="B3634" s="3">
        <v>18.31</v>
      </c>
      <c r="C3634" s="3">
        <v>52.9</v>
      </c>
      <c r="D3634" s="3">
        <v>3.0</v>
      </c>
      <c r="E3634" s="3">
        <v>9.3</v>
      </c>
      <c r="F3634" s="3">
        <v>293.0</v>
      </c>
      <c r="G3634" s="3">
        <v>334.2</v>
      </c>
      <c r="H3634" s="3">
        <v>3.72</v>
      </c>
      <c r="I3634" s="3">
        <v>268.0</v>
      </c>
      <c r="J3634" s="3">
        <v>9362.0</v>
      </c>
    </row>
    <row r="3635">
      <c r="A3635" s="1" t="s">
        <v>4803</v>
      </c>
      <c r="B3635" s="3">
        <v>15.61</v>
      </c>
      <c r="C3635" s="3">
        <v>58.55</v>
      </c>
      <c r="D3635" s="3">
        <v>55.0</v>
      </c>
      <c r="E3635" s="3">
        <v>601.7</v>
      </c>
      <c r="F3635" s="3">
        <v>186.0</v>
      </c>
      <c r="G3635" s="3">
        <v>321.35</v>
      </c>
      <c r="H3635" s="3">
        <v>2.65</v>
      </c>
      <c r="I3635" s="3">
        <v>253.0</v>
      </c>
      <c r="J3635" s="3">
        <v>9358.0</v>
      </c>
    </row>
    <row r="3636">
      <c r="A3636" s="1" t="s">
        <v>4804</v>
      </c>
      <c r="B3636" s="3">
        <v>15.79</v>
      </c>
      <c r="C3636" s="3">
        <v>59.48</v>
      </c>
      <c r="D3636" s="3">
        <v>399.0</v>
      </c>
      <c r="E3636" s="3">
        <v>68.33</v>
      </c>
      <c r="F3636" s="3">
        <v>105.0</v>
      </c>
      <c r="G3636" s="3">
        <v>322.65</v>
      </c>
      <c r="H3636" s="3">
        <v>2.6</v>
      </c>
      <c r="I3636" s="3">
        <v>256.0</v>
      </c>
      <c r="J3636" s="3">
        <v>9358.0</v>
      </c>
    </row>
    <row r="3637">
      <c r="A3637" s="1" t="s">
        <v>4805</v>
      </c>
      <c r="B3637" s="3">
        <v>15.97</v>
      </c>
      <c r="C3637" s="3">
        <v>6.42</v>
      </c>
      <c r="D3637" s="3">
        <v>104.0</v>
      </c>
      <c r="E3637" s="3">
        <v>4.66</v>
      </c>
      <c r="F3637" s="3">
        <v>94.0</v>
      </c>
      <c r="G3637" s="3">
        <v>323.96</v>
      </c>
      <c r="H3637" s="3">
        <v>2.56</v>
      </c>
      <c r="I3637" s="3">
        <v>258.0</v>
      </c>
      <c r="J3637" s="3">
        <v>9363.0</v>
      </c>
    </row>
    <row r="3638">
      <c r="A3638" s="1" t="s">
        <v>4806</v>
      </c>
      <c r="B3638" s="3">
        <v>16.16</v>
      </c>
      <c r="C3638" s="3">
        <v>61.36</v>
      </c>
      <c r="D3638" s="3">
        <v>27.0</v>
      </c>
      <c r="E3638" s="3">
        <v>152.24</v>
      </c>
      <c r="F3638" s="3">
        <v>18.0</v>
      </c>
      <c r="G3638" s="3">
        <v>325.26</v>
      </c>
      <c r="H3638" s="3">
        <v>2.51</v>
      </c>
      <c r="I3638" s="3">
        <v>212.0</v>
      </c>
      <c r="J3638" s="3">
        <v>9374.0</v>
      </c>
    </row>
    <row r="3639">
      <c r="A3639" s="1" t="s">
        <v>4807</v>
      </c>
      <c r="B3639" s="3">
        <v>16.34</v>
      </c>
      <c r="C3639" s="3" t="s">
        <v>4808</v>
      </c>
      <c r="D3639" s="3" t="s">
        <v>26</v>
      </c>
      <c r="E3639" s="3">
        <v>326.57</v>
      </c>
      <c r="F3639" s="3">
        <v>2.47</v>
      </c>
      <c r="G3639" s="3">
        <v>184.0</v>
      </c>
      <c r="H3639" s="3">
        <v>9375.0</v>
      </c>
      <c r="I3639" s="2"/>
      <c r="J3639" s="2"/>
    </row>
    <row r="3640">
      <c r="A3640" s="1" t="s">
        <v>4809</v>
      </c>
      <c r="B3640" s="3">
        <v>16.52</v>
      </c>
      <c r="C3640" s="3" t="s">
        <v>4810</v>
      </c>
      <c r="D3640" s="3" t="s">
        <v>26</v>
      </c>
      <c r="E3640" s="3">
        <v>327.87</v>
      </c>
      <c r="F3640" s="3">
        <v>2.42</v>
      </c>
      <c r="G3640" s="3">
        <v>185.0</v>
      </c>
      <c r="H3640" s="3">
        <v>938.0</v>
      </c>
      <c r="I3640" s="2"/>
      <c r="J3640" s="2"/>
    </row>
    <row r="3641">
      <c r="A3641" s="1" t="s">
        <v>4811</v>
      </c>
      <c r="B3641" s="3">
        <v>16.7</v>
      </c>
      <c r="C3641" s="3" t="s">
        <v>4812</v>
      </c>
      <c r="D3641" s="3" t="s">
        <v>26</v>
      </c>
      <c r="E3641" s="3">
        <v>329.18</v>
      </c>
      <c r="F3641" s="3">
        <v>2.37</v>
      </c>
      <c r="G3641" s="3">
        <v>196.0</v>
      </c>
      <c r="H3641" s="3">
        <v>9383.0</v>
      </c>
      <c r="I3641" s="2"/>
      <c r="J3641" s="2"/>
    </row>
    <row r="3642">
      <c r="A3642" s="1" t="s">
        <v>4813</v>
      </c>
      <c r="B3642" s="3">
        <v>16.88</v>
      </c>
      <c r="C3642" s="3" t="s">
        <v>2256</v>
      </c>
      <c r="D3642" s="3" t="s">
        <v>26</v>
      </c>
      <c r="E3642" s="3">
        <v>33.48</v>
      </c>
      <c r="F3642" s="3">
        <v>2.33</v>
      </c>
      <c r="G3642" s="3">
        <v>209.0</v>
      </c>
      <c r="H3642" s="3">
        <v>9383.0</v>
      </c>
      <c r="I3642" s="2"/>
      <c r="J3642" s="2"/>
    </row>
    <row r="3643">
      <c r="A3643" s="1" t="s">
        <v>4814</v>
      </c>
      <c r="B3643" s="3">
        <v>17.6</v>
      </c>
      <c r="C3643" s="3" t="s">
        <v>4815</v>
      </c>
      <c r="D3643" s="3" t="s">
        <v>26</v>
      </c>
      <c r="E3643" s="3">
        <v>331.79</v>
      </c>
      <c r="F3643" s="3">
        <v>2.28</v>
      </c>
      <c r="G3643" s="3">
        <v>237.0</v>
      </c>
      <c r="H3643" s="3">
        <v>9364.0</v>
      </c>
      <c r="I3643" s="2"/>
      <c r="J3643" s="2"/>
    </row>
    <row r="3644">
      <c r="A3644" s="1" t="s">
        <v>4816</v>
      </c>
      <c r="B3644" s="3">
        <v>17.24</v>
      </c>
      <c r="C3644" s="3" t="s">
        <v>4817</v>
      </c>
      <c r="D3644" s="3" t="s">
        <v>26</v>
      </c>
      <c r="E3644" s="3">
        <v>333.9</v>
      </c>
      <c r="F3644" s="3">
        <v>2.24</v>
      </c>
      <c r="G3644" s="3">
        <v>24.0</v>
      </c>
      <c r="H3644" s="3">
        <v>9361.0</v>
      </c>
      <c r="I3644" s="2"/>
      <c r="J3644" s="2"/>
    </row>
    <row r="3645">
      <c r="A3645" s="1" t="s">
        <v>4818</v>
      </c>
      <c r="B3645" s="3">
        <v>17.42</v>
      </c>
      <c r="C3645" s="3" t="s">
        <v>4819</v>
      </c>
      <c r="D3645" s="3" t="s">
        <v>26</v>
      </c>
      <c r="E3645" s="3">
        <v>334.4</v>
      </c>
      <c r="F3645" s="3">
        <v>2.19</v>
      </c>
      <c r="G3645" s="3">
        <v>239.0</v>
      </c>
      <c r="H3645" s="3">
        <v>9358.0</v>
      </c>
      <c r="I3645" s="2"/>
      <c r="J3645" s="2"/>
    </row>
    <row r="3646">
      <c r="A3646" s="1" t="s">
        <v>4820</v>
      </c>
      <c r="B3646" s="3">
        <v>17.6</v>
      </c>
      <c r="C3646" s="3" t="s">
        <v>4821</v>
      </c>
      <c r="D3646" s="3" t="s">
        <v>26</v>
      </c>
      <c r="E3646" s="3">
        <v>335.7</v>
      </c>
      <c r="F3646" s="3">
        <v>2.15</v>
      </c>
      <c r="G3646" s="3">
        <v>231.0</v>
      </c>
      <c r="H3646" s="3">
        <v>9356.0</v>
      </c>
      <c r="I3646" s="2"/>
      <c r="J3646" s="2"/>
    </row>
    <row r="3647">
      <c r="A3647" s="1" t="s">
        <v>4822</v>
      </c>
      <c r="B3647" s="3">
        <v>17.78</v>
      </c>
      <c r="C3647" s="3" t="s">
        <v>4823</v>
      </c>
      <c r="D3647" s="3" t="s">
        <v>26</v>
      </c>
      <c r="E3647" s="3">
        <v>337.1</v>
      </c>
      <c r="F3647" s="3">
        <v>2.1</v>
      </c>
      <c r="G3647" s="3">
        <v>22.0</v>
      </c>
      <c r="H3647" s="3">
        <v>9355.0</v>
      </c>
      <c r="I3647" s="2"/>
      <c r="J3647" s="2"/>
    </row>
    <row r="3648">
      <c r="A3648" s="1" t="s">
        <v>4824</v>
      </c>
      <c r="B3648" s="3">
        <v>17.96</v>
      </c>
      <c r="C3648" s="3">
        <v>7.72</v>
      </c>
      <c r="D3648" s="3" t="s">
        <v>739</v>
      </c>
      <c r="E3648" s="3">
        <v>8.0</v>
      </c>
      <c r="F3648" s="3">
        <v>338.31</v>
      </c>
      <c r="G3648" s="3">
        <v>2.5</v>
      </c>
      <c r="H3648" s="3">
        <v>221.0</v>
      </c>
      <c r="I3648" s="3">
        <v>9356.0</v>
      </c>
      <c r="J3648" s="2"/>
    </row>
    <row r="3649">
      <c r="A3649" s="1" t="s">
        <v>4825</v>
      </c>
      <c r="B3649" s="3">
        <v>18.14</v>
      </c>
      <c r="C3649" s="3">
        <v>71.65</v>
      </c>
      <c r="D3649" s="3">
        <v>113.0</v>
      </c>
      <c r="E3649" s="3">
        <v>88.42</v>
      </c>
      <c r="F3649" s="3">
        <v>93.0</v>
      </c>
      <c r="G3649" s="3">
        <v>339.61</v>
      </c>
      <c r="H3649" s="3">
        <v>2.1</v>
      </c>
      <c r="I3649" s="3">
        <v>225.0</v>
      </c>
      <c r="J3649" s="3">
        <v>9358.0</v>
      </c>
    </row>
    <row r="3650">
      <c r="A3650" s="1" t="s">
        <v>4826</v>
      </c>
      <c r="B3650" s="3">
        <v>18.32</v>
      </c>
      <c r="C3650" s="3">
        <v>72.59</v>
      </c>
      <c r="D3650" s="3">
        <v>273.0</v>
      </c>
      <c r="E3650" s="3">
        <v>21.63</v>
      </c>
      <c r="F3650" s="3">
        <v>186.0</v>
      </c>
      <c r="G3650" s="3">
        <v>34.92</v>
      </c>
      <c r="H3650" s="3">
        <v>1.96</v>
      </c>
      <c r="I3650" s="3">
        <v>218.0</v>
      </c>
      <c r="J3650" s="3">
        <v>9361.0</v>
      </c>
    </row>
    <row r="3651">
      <c r="A3651" s="1" t="s">
        <v>4827</v>
      </c>
      <c r="B3651" s="3">
        <v>19.54</v>
      </c>
      <c r="C3651" s="3">
        <v>61.4</v>
      </c>
      <c r="D3651" s="3">
        <v>187.0</v>
      </c>
      <c r="E3651" s="3">
        <v>1.7</v>
      </c>
      <c r="F3651" s="3">
        <v>186.0</v>
      </c>
      <c r="G3651" s="3">
        <v>329.0</v>
      </c>
      <c r="H3651" s="3">
        <v>3.31</v>
      </c>
      <c r="I3651" s="3">
        <v>215.0</v>
      </c>
      <c r="J3651" s="3">
        <v>9363.0</v>
      </c>
    </row>
    <row r="3652">
      <c r="A3652" s="1" t="s">
        <v>4828</v>
      </c>
      <c r="B3652" s="3">
        <v>21.2</v>
      </c>
      <c r="C3652" s="3">
        <v>51.75</v>
      </c>
      <c r="D3652" s="3">
        <v>496.0</v>
      </c>
      <c r="E3652" s="3">
        <v>177.35</v>
      </c>
      <c r="F3652" s="3">
        <v>365.0</v>
      </c>
      <c r="G3652" s="3">
        <v>342.35</v>
      </c>
      <c r="H3652" s="3">
        <v>3.86</v>
      </c>
      <c r="I3652" s="3">
        <v>216.0</v>
      </c>
      <c r="J3652" s="3">
        <v>9362.0</v>
      </c>
    </row>
    <row r="3653">
      <c r="A3653" s="1" t="s">
        <v>4829</v>
      </c>
      <c r="B3653" s="3">
        <v>22.55</v>
      </c>
      <c r="C3653" s="3">
        <v>42.1</v>
      </c>
      <c r="D3653" s="3">
        <v>788.0</v>
      </c>
      <c r="E3653" s="3">
        <v>574.12</v>
      </c>
      <c r="F3653" s="3">
        <v>297.0</v>
      </c>
      <c r="G3653" s="3">
        <v>334.6</v>
      </c>
      <c r="H3653" s="3">
        <v>4.7</v>
      </c>
      <c r="I3653" s="3">
        <v>22.0</v>
      </c>
      <c r="J3653" s="3">
        <v>9356.0</v>
      </c>
    </row>
    <row r="3654">
      <c r="A3654" s="1" t="s">
        <v>4830</v>
      </c>
      <c r="B3654" s="3">
        <v>23.9</v>
      </c>
      <c r="C3654" s="3">
        <v>34.25</v>
      </c>
      <c r="D3654" s="3">
        <v>879.0</v>
      </c>
      <c r="E3654" s="3">
        <v>616.4</v>
      </c>
      <c r="F3654" s="3">
        <v>306.0</v>
      </c>
      <c r="G3654" s="3">
        <v>343.1</v>
      </c>
      <c r="H3654" s="3">
        <v>4.21</v>
      </c>
      <c r="I3654" s="3">
        <v>224.0</v>
      </c>
      <c r="J3654" s="3">
        <v>9354.0</v>
      </c>
    </row>
    <row r="3655">
      <c r="A3655" s="1" t="s">
        <v>4831</v>
      </c>
      <c r="B3655" s="3">
        <v>24.85</v>
      </c>
      <c r="C3655" s="3">
        <v>29.7</v>
      </c>
      <c r="D3655" s="3">
        <v>962.0</v>
      </c>
      <c r="E3655" s="3">
        <v>759.9</v>
      </c>
      <c r="F3655" s="3">
        <v>235.0</v>
      </c>
      <c r="G3655" s="3">
        <v>36.55</v>
      </c>
      <c r="H3655" s="3">
        <v>4.21</v>
      </c>
      <c r="I3655" s="3">
        <v>229.0</v>
      </c>
      <c r="J3655" s="3">
        <v>9351.0</v>
      </c>
    </row>
    <row r="3656">
      <c r="A3656" s="1" t="s">
        <v>4832</v>
      </c>
      <c r="B3656" s="3">
        <v>25.74</v>
      </c>
      <c r="C3656" s="3">
        <v>25.75</v>
      </c>
      <c r="D3656" s="3">
        <v>911.0</v>
      </c>
      <c r="E3656" s="3">
        <v>683.63</v>
      </c>
      <c r="F3656" s="3">
        <v>272.0</v>
      </c>
      <c r="G3656" s="3">
        <v>335.55</v>
      </c>
      <c r="H3656" s="3">
        <v>4.14</v>
      </c>
      <c r="I3656" s="3">
        <v>233.0</v>
      </c>
      <c r="J3656" s="3">
        <v>9347.0</v>
      </c>
    </row>
    <row r="3657">
      <c r="A3657" s="1" t="s">
        <v>4833</v>
      </c>
      <c r="B3657" s="3">
        <v>26.3</v>
      </c>
      <c r="C3657" s="3">
        <v>24.0</v>
      </c>
      <c r="D3657" s="3">
        <v>759.0</v>
      </c>
      <c r="E3657" s="3">
        <v>482.2</v>
      </c>
      <c r="F3657" s="3">
        <v>342.0</v>
      </c>
      <c r="G3657" s="3">
        <v>332.5</v>
      </c>
      <c r="H3657" s="3">
        <v>4.28</v>
      </c>
      <c r="I3657" s="3">
        <v>238.0</v>
      </c>
      <c r="J3657" s="3">
        <v>9342.0</v>
      </c>
    </row>
    <row r="3658">
      <c r="A3658" s="1" t="s">
        <v>4834</v>
      </c>
      <c r="B3658" s="3">
        <v>26.49</v>
      </c>
      <c r="C3658" s="3">
        <v>21.55</v>
      </c>
      <c r="D3658" s="3">
        <v>636.0</v>
      </c>
      <c r="E3658" s="3">
        <v>437.13</v>
      </c>
      <c r="F3658" s="3">
        <v>307.0</v>
      </c>
      <c r="G3658" s="3">
        <v>334.8</v>
      </c>
      <c r="H3658" s="3">
        <v>4.41</v>
      </c>
      <c r="I3658" s="3">
        <v>243.0</v>
      </c>
      <c r="J3658" s="3">
        <v>9339.0</v>
      </c>
    </row>
    <row r="3659">
      <c r="A3659" s="1" t="s">
        <v>4835</v>
      </c>
      <c r="B3659" s="3">
        <v>26.17</v>
      </c>
      <c r="C3659" s="3">
        <v>22.3</v>
      </c>
      <c r="D3659" s="3">
        <v>557.0</v>
      </c>
      <c r="E3659" s="3">
        <v>633.1</v>
      </c>
      <c r="F3659" s="3">
        <v>174.0</v>
      </c>
      <c r="G3659" s="3">
        <v>333.25</v>
      </c>
      <c r="H3659" s="3">
        <v>4.48</v>
      </c>
      <c r="I3659" s="3">
        <v>25.0</v>
      </c>
      <c r="J3659" s="3">
        <v>9336.0</v>
      </c>
    </row>
    <row r="3660">
      <c r="A3660" s="1" t="s">
        <v>4836</v>
      </c>
      <c r="B3660" s="3">
        <v>25.67</v>
      </c>
      <c r="C3660" s="3">
        <v>23.9</v>
      </c>
      <c r="D3660" s="3">
        <v>377.0</v>
      </c>
      <c r="E3660" s="3">
        <v>578.51</v>
      </c>
      <c r="F3660" s="3">
        <v>127.0</v>
      </c>
      <c r="G3660" s="3">
        <v>328.5</v>
      </c>
      <c r="H3660" s="3">
        <v>4.34</v>
      </c>
      <c r="I3660" s="3">
        <v>258.0</v>
      </c>
      <c r="J3660" s="3">
        <v>9339.0</v>
      </c>
    </row>
    <row r="3661">
      <c r="A3661" s="1" t="s">
        <v>4837</v>
      </c>
      <c r="B3661" s="3">
        <v>24.82</v>
      </c>
      <c r="C3661" s="3">
        <v>25.6</v>
      </c>
      <c r="D3661" s="3">
        <v>186.0</v>
      </c>
      <c r="E3661" s="3">
        <v>422.82</v>
      </c>
      <c r="F3661" s="3">
        <v>82.0</v>
      </c>
      <c r="G3661" s="3">
        <v>327.45</v>
      </c>
      <c r="H3661" s="3">
        <v>4.0</v>
      </c>
      <c r="I3661" s="3">
        <v>266.0</v>
      </c>
      <c r="J3661" s="3">
        <v>9342.0</v>
      </c>
    </row>
    <row r="3662">
      <c r="A3662" s="1" t="s">
        <v>4838</v>
      </c>
      <c r="B3662" s="3">
        <v>22.78</v>
      </c>
      <c r="C3662" s="3">
        <v>28.1</v>
      </c>
      <c r="D3662" s="3">
        <v>19.0</v>
      </c>
      <c r="E3662" s="3">
        <v>5.75</v>
      </c>
      <c r="F3662" s="3">
        <v>16.0</v>
      </c>
      <c r="G3662" s="3">
        <v>317.55</v>
      </c>
      <c r="H3662" s="3">
        <v>3.17</v>
      </c>
      <c r="I3662" s="3">
        <v>276.0</v>
      </c>
      <c r="J3662" s="3">
        <v>9351.0</v>
      </c>
    </row>
    <row r="3663">
      <c r="A3663" s="1" t="s">
        <v>4839</v>
      </c>
      <c r="B3663" s="3">
        <v>21.6</v>
      </c>
      <c r="C3663" s="3" t="s">
        <v>4840</v>
      </c>
      <c r="D3663" s="3" t="s">
        <v>26</v>
      </c>
      <c r="E3663" s="3">
        <v>315.5</v>
      </c>
      <c r="F3663" s="3">
        <v>2.28</v>
      </c>
      <c r="G3663" s="3">
        <v>29.0</v>
      </c>
      <c r="H3663" s="3">
        <v>9357.0</v>
      </c>
      <c r="I3663" s="2"/>
      <c r="J3663" s="2"/>
    </row>
    <row r="3664">
      <c r="A3664" s="1" t="s">
        <v>4841</v>
      </c>
      <c r="B3664" s="3">
        <v>20.42</v>
      </c>
      <c r="C3664" s="3" t="s">
        <v>4842</v>
      </c>
      <c r="D3664" s="3" t="s">
        <v>26</v>
      </c>
      <c r="E3664" s="3">
        <v>312.55</v>
      </c>
      <c r="F3664" s="3">
        <v>2.7</v>
      </c>
      <c r="G3664" s="3">
        <v>298.0</v>
      </c>
      <c r="H3664" s="3">
        <v>9362.0</v>
      </c>
      <c r="I3664" s="2"/>
      <c r="J3664" s="2"/>
    </row>
    <row r="3665">
      <c r="A3665" s="1" t="s">
        <v>4843</v>
      </c>
      <c r="B3665" s="3">
        <v>19.19</v>
      </c>
      <c r="C3665" s="3" t="s">
        <v>4844</v>
      </c>
      <c r="D3665" s="3" t="s">
        <v>26</v>
      </c>
      <c r="E3665" s="3">
        <v>309.65</v>
      </c>
      <c r="F3665" s="3">
        <v>1.79</v>
      </c>
      <c r="G3665" s="3">
        <v>298.0</v>
      </c>
      <c r="H3665" s="3">
        <v>9365.0</v>
      </c>
      <c r="I3665" s="2"/>
      <c r="J3665" s="2"/>
    </row>
    <row r="3666">
      <c r="A3666" s="1" t="s">
        <v>4845</v>
      </c>
      <c r="B3666" s="3">
        <v>17.57</v>
      </c>
      <c r="C3666" s="3" t="s">
        <v>4117</v>
      </c>
      <c r="D3666" s="3" t="s">
        <v>26</v>
      </c>
      <c r="E3666" s="3">
        <v>306.55</v>
      </c>
      <c r="F3666" s="3">
        <v>1.45</v>
      </c>
      <c r="G3666" s="3">
        <v>291.0</v>
      </c>
      <c r="H3666" s="3">
        <v>9365.0</v>
      </c>
      <c r="I3666" s="2"/>
      <c r="J3666" s="2"/>
    </row>
    <row r="3667">
      <c r="A3667" s="1" t="s">
        <v>4846</v>
      </c>
      <c r="B3667" s="3">
        <v>16.6</v>
      </c>
      <c r="C3667" s="3" t="s">
        <v>4847</v>
      </c>
      <c r="D3667" s="3" t="s">
        <v>26</v>
      </c>
      <c r="E3667" s="3">
        <v>303.85</v>
      </c>
      <c r="F3667" s="3">
        <v>1.17</v>
      </c>
      <c r="G3667" s="3">
        <v>27.0</v>
      </c>
      <c r="H3667" s="3">
        <v>9366.0</v>
      </c>
      <c r="I3667" s="2"/>
      <c r="J3667" s="2"/>
    </row>
    <row r="3668">
      <c r="A3668" s="1" t="s">
        <v>4848</v>
      </c>
      <c r="B3668" s="3">
        <v>16.9</v>
      </c>
      <c r="C3668" s="3" t="s">
        <v>4087</v>
      </c>
      <c r="D3668" s="3" t="s">
        <v>26</v>
      </c>
      <c r="E3668" s="3">
        <v>302.2</v>
      </c>
      <c r="F3668" s="3">
        <v>1.3</v>
      </c>
      <c r="G3668" s="3">
        <v>259.0</v>
      </c>
      <c r="H3668" s="3">
        <v>9367.0</v>
      </c>
      <c r="I3668" s="2"/>
      <c r="J3668" s="2"/>
    </row>
    <row r="3669">
      <c r="A3669" s="1" t="s">
        <v>4849</v>
      </c>
      <c r="B3669" s="3">
        <v>16.29</v>
      </c>
      <c r="C3669" s="3" t="s">
        <v>3809</v>
      </c>
      <c r="D3669" s="3" t="s">
        <v>26</v>
      </c>
      <c r="E3669" s="3" t="s">
        <v>4850</v>
      </c>
      <c r="F3669" s="3">
        <v>279.0</v>
      </c>
      <c r="G3669" s="3">
        <v>9367.0</v>
      </c>
      <c r="H3669" s="2"/>
      <c r="I3669" s="2"/>
      <c r="J3669" s="2"/>
    </row>
    <row r="3670">
      <c r="A3670" s="1" t="s">
        <v>4851</v>
      </c>
      <c r="B3670" s="3">
        <v>16.17</v>
      </c>
      <c r="C3670" s="3" t="s">
        <v>4852</v>
      </c>
      <c r="D3670" s="3" t="s">
        <v>26</v>
      </c>
      <c r="E3670" s="3" t="s">
        <v>4853</v>
      </c>
      <c r="F3670" s="3">
        <v>322.0</v>
      </c>
      <c r="G3670" s="3">
        <v>9366.0</v>
      </c>
      <c r="H3670" s="2"/>
      <c r="I3670" s="2"/>
      <c r="J3670" s="2"/>
    </row>
    <row r="3671">
      <c r="A3671" s="1" t="s">
        <v>4854</v>
      </c>
      <c r="B3671" s="3">
        <v>15.56</v>
      </c>
      <c r="C3671" s="3" t="s">
        <v>3811</v>
      </c>
      <c r="D3671" s="3" t="s">
        <v>26</v>
      </c>
      <c r="E3671" s="3" t="s">
        <v>4855</v>
      </c>
      <c r="F3671" s="3">
        <v>354.0</v>
      </c>
      <c r="G3671" s="3">
        <v>9365.0</v>
      </c>
      <c r="H3671" s="2"/>
      <c r="I3671" s="2"/>
      <c r="J3671" s="2"/>
    </row>
    <row r="3672">
      <c r="A3672" s="1" t="s">
        <v>4856</v>
      </c>
      <c r="B3672" s="3">
        <v>14.97</v>
      </c>
      <c r="C3672" s="3">
        <v>56.15</v>
      </c>
      <c r="D3672" s="3" t="s">
        <v>1268</v>
      </c>
      <c r="E3672" s="3">
        <v>6.0</v>
      </c>
      <c r="F3672" s="3" t="s">
        <v>4857</v>
      </c>
      <c r="G3672" s="3">
        <v>3.0</v>
      </c>
      <c r="H3672" s="3">
        <v>9367.0</v>
      </c>
      <c r="I3672" s="2"/>
      <c r="J3672" s="2"/>
    </row>
    <row r="3673">
      <c r="A3673" s="1" t="s">
        <v>4858</v>
      </c>
      <c r="B3673" s="3">
        <v>15.5</v>
      </c>
      <c r="C3673" s="3">
        <v>58.25</v>
      </c>
      <c r="D3673" s="3">
        <v>173.0</v>
      </c>
      <c r="E3673" s="3">
        <v>422.75</v>
      </c>
      <c r="F3673" s="3">
        <v>77.0</v>
      </c>
      <c r="G3673" s="3" t="s">
        <v>4859</v>
      </c>
      <c r="H3673" s="3">
        <v>76.0</v>
      </c>
      <c r="I3673" s="3">
        <v>9368.0</v>
      </c>
      <c r="J3673" s="2"/>
    </row>
    <row r="3674">
      <c r="A3674" s="1" t="s">
        <v>4860</v>
      </c>
      <c r="B3674" s="3">
        <v>16.62</v>
      </c>
      <c r="C3674" s="3">
        <v>62.95</v>
      </c>
      <c r="D3674" s="3">
        <v>367.0</v>
      </c>
      <c r="E3674" s="3">
        <v>596.95</v>
      </c>
      <c r="F3674" s="3">
        <v>12.0</v>
      </c>
      <c r="G3674" s="3" t="s">
        <v>4861</v>
      </c>
      <c r="H3674" s="3">
        <v>36.0</v>
      </c>
      <c r="I3674" s="3">
        <v>9378.0</v>
      </c>
      <c r="J3674" s="2"/>
    </row>
    <row r="3675">
      <c r="A3675" s="1" t="s">
        <v>4862</v>
      </c>
      <c r="B3675" s="3">
        <v>18.89</v>
      </c>
      <c r="C3675" s="3">
        <v>51.25</v>
      </c>
      <c r="D3675" s="3">
        <v>554.0</v>
      </c>
      <c r="E3675" s="3">
        <v>664.47</v>
      </c>
      <c r="F3675" s="3">
        <v>163.0</v>
      </c>
      <c r="G3675" s="3" t="s">
        <v>4863</v>
      </c>
      <c r="H3675" s="3">
        <v>74.0</v>
      </c>
      <c r="I3675" s="3">
        <v>9381.0</v>
      </c>
      <c r="J3675" s="2"/>
    </row>
    <row r="3676">
      <c r="A3676" s="1" t="s">
        <v>4864</v>
      </c>
      <c r="B3676" s="3">
        <v>20.96</v>
      </c>
      <c r="C3676" s="3">
        <v>41.7</v>
      </c>
      <c r="D3676" s="3">
        <v>725.0</v>
      </c>
      <c r="E3676" s="3">
        <v>722.41</v>
      </c>
      <c r="F3676" s="3">
        <v>191.0</v>
      </c>
      <c r="G3676" s="3" t="s">
        <v>4865</v>
      </c>
      <c r="H3676" s="3">
        <v>116.0</v>
      </c>
      <c r="I3676" s="3">
        <v>9381.0</v>
      </c>
      <c r="J3676" s="2"/>
    </row>
    <row r="3677">
      <c r="A3677" s="1" t="s">
        <v>4866</v>
      </c>
      <c r="B3677" s="3">
        <v>22.76</v>
      </c>
      <c r="C3677" s="3">
        <v>35.1</v>
      </c>
      <c r="D3677" s="3">
        <v>87.0</v>
      </c>
      <c r="E3677" s="3">
        <v>788.79</v>
      </c>
      <c r="F3677" s="3">
        <v>195.0</v>
      </c>
      <c r="G3677" s="3" t="s">
        <v>4867</v>
      </c>
      <c r="H3677" s="3">
        <v>145.0</v>
      </c>
      <c r="I3677" s="3">
        <v>9379.0</v>
      </c>
      <c r="J3677" s="2"/>
    </row>
    <row r="3678">
      <c r="A3678" s="1" t="s">
        <v>4868</v>
      </c>
      <c r="B3678" s="3">
        <v>24.41</v>
      </c>
      <c r="C3678" s="3">
        <v>27.6</v>
      </c>
      <c r="D3678" s="3">
        <v>964.0</v>
      </c>
      <c r="E3678" s="3">
        <v>826.74</v>
      </c>
      <c r="F3678" s="3">
        <v>195.0</v>
      </c>
      <c r="G3678" s="3" t="s">
        <v>4869</v>
      </c>
      <c r="H3678" s="3">
        <v>184.0</v>
      </c>
      <c r="I3678" s="3">
        <v>938.0</v>
      </c>
      <c r="J3678" s="2"/>
    </row>
    <row r="3679">
      <c r="A3679" s="1" t="s">
        <v>4870</v>
      </c>
      <c r="B3679" s="3">
        <v>25.88</v>
      </c>
      <c r="C3679" s="3">
        <v>24.8</v>
      </c>
      <c r="D3679" s="3">
        <v>1008.0</v>
      </c>
      <c r="E3679" s="3">
        <v>865.91</v>
      </c>
      <c r="F3679" s="3">
        <v>179.0</v>
      </c>
      <c r="G3679" s="3" t="s">
        <v>4871</v>
      </c>
      <c r="H3679" s="3">
        <v>21.0</v>
      </c>
      <c r="I3679" s="3">
        <v>9378.0</v>
      </c>
      <c r="J3679" s="2"/>
    </row>
    <row r="3680">
      <c r="A3680" s="1" t="s">
        <v>4872</v>
      </c>
      <c r="B3680" s="3">
        <v>27.1</v>
      </c>
      <c r="C3680" s="3">
        <v>22.5</v>
      </c>
      <c r="D3680" s="3">
        <v>964.0</v>
      </c>
      <c r="E3680" s="3">
        <v>811.31</v>
      </c>
      <c r="F3680" s="3">
        <v>205.0</v>
      </c>
      <c r="G3680" s="3">
        <v>333.5</v>
      </c>
      <c r="H3680" s="3">
        <v>1.38</v>
      </c>
      <c r="I3680" s="3">
        <v>218.0</v>
      </c>
      <c r="J3680" s="3">
        <v>9374.0</v>
      </c>
    </row>
    <row r="3681">
      <c r="A3681" s="1" t="s">
        <v>4873</v>
      </c>
      <c r="B3681" s="3">
        <v>27.98</v>
      </c>
      <c r="C3681" s="3">
        <v>19.6</v>
      </c>
      <c r="D3681" s="3">
        <v>881.0</v>
      </c>
      <c r="E3681" s="3">
        <v>79.91</v>
      </c>
      <c r="F3681" s="3">
        <v>196.0</v>
      </c>
      <c r="G3681" s="3">
        <v>335.4</v>
      </c>
      <c r="H3681" s="3">
        <v>1.93</v>
      </c>
      <c r="I3681" s="3">
        <v>221.0</v>
      </c>
      <c r="J3681" s="3">
        <v>9372.0</v>
      </c>
    </row>
    <row r="3682">
      <c r="A3682" s="1" t="s">
        <v>4874</v>
      </c>
      <c r="B3682" s="3">
        <v>28.48</v>
      </c>
      <c r="C3682" s="3">
        <v>18.3</v>
      </c>
      <c r="D3682" s="3">
        <v>744.0</v>
      </c>
      <c r="E3682" s="3">
        <v>74.23</v>
      </c>
      <c r="F3682" s="3">
        <v>186.0</v>
      </c>
      <c r="G3682" s="3">
        <v>336.35</v>
      </c>
      <c r="H3682" s="3">
        <v>2.14</v>
      </c>
      <c r="I3682" s="3">
        <v>226.0</v>
      </c>
      <c r="J3682" s="3">
        <v>9367.0</v>
      </c>
    </row>
    <row r="3683">
      <c r="A3683" s="1" t="s">
        <v>4875</v>
      </c>
      <c r="B3683" s="3">
        <v>28.65</v>
      </c>
      <c r="C3683" s="3">
        <v>16.95</v>
      </c>
      <c r="D3683" s="3">
        <v>569.0</v>
      </c>
      <c r="E3683" s="3">
        <v>656.37</v>
      </c>
      <c r="F3683" s="3">
        <v>171.0</v>
      </c>
      <c r="G3683" s="3">
        <v>336.55</v>
      </c>
      <c r="H3683" s="3">
        <v>2.21</v>
      </c>
      <c r="I3683" s="3">
        <v>23.0</v>
      </c>
      <c r="J3683" s="3">
        <v>9366.0</v>
      </c>
    </row>
    <row r="3684">
      <c r="A3684" s="1" t="s">
        <v>4876</v>
      </c>
      <c r="B3684" s="3">
        <v>28.45</v>
      </c>
      <c r="C3684" s="3">
        <v>16.3</v>
      </c>
      <c r="D3684" s="3">
        <v>384.0</v>
      </c>
      <c r="E3684" s="3">
        <v>592.5</v>
      </c>
      <c r="F3684" s="3">
        <v>127.0</v>
      </c>
      <c r="G3684" s="3">
        <v>334.6</v>
      </c>
      <c r="H3684" s="3">
        <v>2.14</v>
      </c>
      <c r="I3684" s="3">
        <v>235.0</v>
      </c>
      <c r="J3684" s="3">
        <v>9365.0</v>
      </c>
    </row>
    <row r="3685">
      <c r="A3685" s="1" t="s">
        <v>4877</v>
      </c>
      <c r="B3685" s="3">
        <v>27.89</v>
      </c>
      <c r="C3685" s="3">
        <v>16.75</v>
      </c>
      <c r="D3685" s="3">
        <v>19.0</v>
      </c>
      <c r="E3685" s="3">
        <v>431.84</v>
      </c>
      <c r="F3685" s="3">
        <v>83.0</v>
      </c>
      <c r="G3685" s="3">
        <v>332.3</v>
      </c>
      <c r="H3685" s="3">
        <v>2.21</v>
      </c>
      <c r="I3685" s="3">
        <v>239.0</v>
      </c>
      <c r="J3685" s="3">
        <v>9367.0</v>
      </c>
    </row>
    <row r="3686">
      <c r="A3686" s="1" t="s">
        <v>4878</v>
      </c>
      <c r="B3686" s="3">
        <v>26.83</v>
      </c>
      <c r="C3686" s="3">
        <v>19.25</v>
      </c>
      <c r="D3686" s="3">
        <v>22.0</v>
      </c>
      <c r="E3686" s="3">
        <v>65.48</v>
      </c>
      <c r="F3686" s="3">
        <v>18.0</v>
      </c>
      <c r="G3686" s="3">
        <v>33.35</v>
      </c>
      <c r="H3686" s="3">
        <v>2.7</v>
      </c>
      <c r="I3686" s="3">
        <v>255.0</v>
      </c>
      <c r="J3686" s="3">
        <v>9368.0</v>
      </c>
    </row>
    <row r="3687">
      <c r="A3687" s="1" t="s">
        <v>4879</v>
      </c>
      <c r="B3687" s="3">
        <v>24.92</v>
      </c>
      <c r="C3687" s="3" t="s">
        <v>4880</v>
      </c>
      <c r="D3687" s="3" t="s">
        <v>26</v>
      </c>
      <c r="E3687" s="3">
        <v>326.3</v>
      </c>
      <c r="F3687" s="3">
        <v>1.93</v>
      </c>
      <c r="G3687" s="3">
        <v>261.0</v>
      </c>
      <c r="H3687" s="3">
        <v>9376.0</v>
      </c>
      <c r="I3687" s="2"/>
      <c r="J3687" s="2"/>
    </row>
    <row r="3688">
      <c r="A3688" s="1" t="s">
        <v>4881</v>
      </c>
      <c r="B3688" s="3">
        <v>23.1</v>
      </c>
      <c r="C3688" s="3" t="s">
        <v>4882</v>
      </c>
      <c r="D3688" s="3" t="s">
        <v>26</v>
      </c>
      <c r="E3688" s="3">
        <v>323.55</v>
      </c>
      <c r="F3688" s="3">
        <v>2.0</v>
      </c>
      <c r="G3688" s="3">
        <v>256.0</v>
      </c>
      <c r="H3688" s="3">
        <v>9383.0</v>
      </c>
      <c r="I3688" s="2"/>
      <c r="J3688" s="2"/>
    </row>
    <row r="3689">
      <c r="A3689" s="1" t="s">
        <v>4883</v>
      </c>
      <c r="B3689" s="3">
        <v>21.28</v>
      </c>
      <c r="C3689" s="3" t="s">
        <v>4884</v>
      </c>
      <c r="D3689" s="3" t="s">
        <v>26</v>
      </c>
      <c r="E3689" s="3">
        <v>32.85</v>
      </c>
      <c r="F3689" s="3">
        <v>1.93</v>
      </c>
      <c r="G3689" s="3">
        <v>251.0</v>
      </c>
      <c r="H3689" s="3">
        <v>9389.0</v>
      </c>
      <c r="I3689" s="2"/>
      <c r="J3689" s="2"/>
    </row>
    <row r="3690">
      <c r="A3690" s="1" t="s">
        <v>4885</v>
      </c>
      <c r="B3690" s="3">
        <v>19.43</v>
      </c>
      <c r="C3690" s="3" t="s">
        <v>4176</v>
      </c>
      <c r="D3690" s="3" t="s">
        <v>26</v>
      </c>
      <c r="E3690" s="3">
        <v>318.95</v>
      </c>
      <c r="F3690" s="3">
        <v>1.66</v>
      </c>
      <c r="G3690" s="3">
        <v>251.0</v>
      </c>
      <c r="H3690" s="3">
        <v>9388.0</v>
      </c>
      <c r="I3690" s="2"/>
      <c r="J3690" s="2"/>
    </row>
    <row r="3691">
      <c r="A3691" s="1" t="s">
        <v>4886</v>
      </c>
      <c r="B3691" s="3">
        <v>19.1</v>
      </c>
      <c r="C3691" s="3" t="s">
        <v>2401</v>
      </c>
      <c r="D3691" s="3" t="s">
        <v>26</v>
      </c>
      <c r="E3691" s="3">
        <v>32.5</v>
      </c>
      <c r="F3691" s="3">
        <v>1.17</v>
      </c>
      <c r="G3691" s="3">
        <v>227.0</v>
      </c>
      <c r="H3691" s="3">
        <v>939.0</v>
      </c>
      <c r="I3691" s="2"/>
      <c r="J3691" s="2"/>
    </row>
    <row r="3692">
      <c r="A3692" s="1" t="s">
        <v>4887</v>
      </c>
      <c r="B3692" s="3">
        <v>17.46</v>
      </c>
      <c r="C3692" s="3" t="s">
        <v>4119</v>
      </c>
      <c r="D3692" s="3" t="s">
        <v>26</v>
      </c>
      <c r="E3692" s="3">
        <v>316.15</v>
      </c>
      <c r="F3692" s="3">
        <v>1.52</v>
      </c>
      <c r="G3692" s="3">
        <v>188.0</v>
      </c>
      <c r="H3692" s="3">
        <v>9389.0</v>
      </c>
      <c r="I3692" s="2"/>
      <c r="J3692" s="2"/>
    </row>
    <row r="3693">
      <c r="A3693" s="1" t="s">
        <v>4888</v>
      </c>
      <c r="B3693" s="3">
        <v>16.28</v>
      </c>
      <c r="C3693" s="3" t="s">
        <v>3809</v>
      </c>
      <c r="D3693" s="3" t="s">
        <v>26</v>
      </c>
      <c r="E3693" s="3">
        <v>311.75</v>
      </c>
      <c r="F3693" s="3">
        <v>1.72</v>
      </c>
      <c r="G3693" s="3">
        <v>187.0</v>
      </c>
      <c r="H3693" s="3">
        <v>939.0</v>
      </c>
      <c r="I3693" s="2"/>
      <c r="J3693" s="2"/>
    </row>
    <row r="3694">
      <c r="A3694" s="1" t="s">
        <v>4889</v>
      </c>
      <c r="B3694" s="3">
        <v>15.59</v>
      </c>
      <c r="C3694" s="3" t="s">
        <v>4890</v>
      </c>
      <c r="D3694" s="3" t="s">
        <v>26</v>
      </c>
      <c r="E3694" s="3">
        <v>309.85</v>
      </c>
      <c r="F3694" s="3">
        <v>1.79</v>
      </c>
      <c r="G3694" s="3">
        <v>193.0</v>
      </c>
      <c r="H3694" s="3">
        <v>9391.0</v>
      </c>
      <c r="I3694" s="2"/>
      <c r="J3694" s="2"/>
    </row>
    <row r="3695">
      <c r="A3695" s="1" t="s">
        <v>4891</v>
      </c>
      <c r="B3695" s="3">
        <v>14.91</v>
      </c>
      <c r="C3695" s="3" t="s">
        <v>1847</v>
      </c>
      <c r="D3695" s="3" t="s">
        <v>26</v>
      </c>
      <c r="E3695" s="3">
        <v>307.3</v>
      </c>
      <c r="F3695" s="3">
        <v>1.86</v>
      </c>
      <c r="G3695" s="3">
        <v>196.0</v>
      </c>
      <c r="H3695" s="3">
        <v>9391.0</v>
      </c>
      <c r="I3695" s="2"/>
      <c r="J3695" s="2"/>
    </row>
    <row r="3696">
      <c r="A3696" s="1" t="s">
        <v>4892</v>
      </c>
      <c r="B3696" s="3">
        <v>14.35</v>
      </c>
      <c r="C3696" s="3">
        <v>62.55</v>
      </c>
      <c r="D3696" s="3" t="s">
        <v>871</v>
      </c>
      <c r="E3696" s="3">
        <v>5.0</v>
      </c>
      <c r="F3696" s="3">
        <v>306.55</v>
      </c>
      <c r="G3696" s="3">
        <v>1.79</v>
      </c>
      <c r="H3696" s="3">
        <v>192.0</v>
      </c>
      <c r="I3696" s="3">
        <v>9395.0</v>
      </c>
      <c r="J3696" s="2"/>
    </row>
    <row r="3697">
      <c r="A3697" s="1" t="s">
        <v>4893</v>
      </c>
      <c r="B3697" s="3">
        <v>15.42</v>
      </c>
      <c r="C3697" s="3">
        <v>67.45</v>
      </c>
      <c r="D3697" s="3">
        <v>171.0</v>
      </c>
      <c r="E3697" s="3">
        <v>412.5</v>
      </c>
      <c r="F3697" s="3">
        <v>77.0</v>
      </c>
      <c r="G3697" s="3">
        <v>312.35</v>
      </c>
      <c r="H3697" s="3">
        <v>1.31</v>
      </c>
      <c r="I3697" s="3">
        <v>188.0</v>
      </c>
      <c r="J3697" s="3">
        <v>9399.0</v>
      </c>
    </row>
    <row r="3698">
      <c r="A3698" s="1" t="s">
        <v>4894</v>
      </c>
      <c r="B3698" s="3">
        <v>19.16</v>
      </c>
      <c r="C3698" s="3">
        <v>49.45</v>
      </c>
      <c r="D3698" s="3">
        <v>358.0</v>
      </c>
      <c r="E3698" s="3">
        <v>552.59</v>
      </c>
      <c r="F3698" s="3">
        <v>129.0</v>
      </c>
      <c r="G3698" s="3">
        <v>31.4</v>
      </c>
      <c r="H3698" s="3">
        <v>1.1</v>
      </c>
      <c r="I3698" s="3">
        <v>191.0</v>
      </c>
      <c r="J3698" s="3">
        <v>9404.0</v>
      </c>
    </row>
    <row r="3699">
      <c r="A3699" s="1" t="s">
        <v>4895</v>
      </c>
      <c r="B3699" s="3">
        <v>21.75</v>
      </c>
      <c r="C3699" s="3">
        <v>41.85</v>
      </c>
      <c r="D3699" s="3">
        <v>546.0</v>
      </c>
      <c r="E3699" s="3">
        <v>641.79</v>
      </c>
      <c r="F3699" s="3">
        <v>168.0</v>
      </c>
      <c r="G3699" s="3">
        <v>316.6</v>
      </c>
      <c r="H3699" s="3">
        <v>1.31</v>
      </c>
      <c r="I3699" s="3">
        <v>211.0</v>
      </c>
      <c r="J3699" s="3">
        <v>9407.0</v>
      </c>
    </row>
    <row r="3700">
      <c r="A3700" s="1" t="s">
        <v>4896</v>
      </c>
      <c r="B3700" s="3">
        <v>24.6</v>
      </c>
      <c r="C3700" s="3">
        <v>34.25</v>
      </c>
      <c r="D3700" s="3">
        <v>719.0</v>
      </c>
      <c r="E3700" s="3">
        <v>713.84</v>
      </c>
      <c r="F3700" s="3">
        <v>191.0</v>
      </c>
      <c r="G3700" s="3">
        <v>325.9</v>
      </c>
      <c r="H3700" s="3">
        <v>1.86</v>
      </c>
      <c r="I3700" s="3">
        <v>219.0</v>
      </c>
      <c r="J3700" s="3">
        <v>9408.0</v>
      </c>
    </row>
    <row r="3701">
      <c r="A3701" s="1" t="s">
        <v>4897</v>
      </c>
      <c r="B3701" s="3">
        <v>25.73</v>
      </c>
      <c r="C3701" s="3">
        <v>3.95</v>
      </c>
      <c r="D3701" s="3">
        <v>868.0</v>
      </c>
      <c r="E3701" s="3">
        <v>795.36</v>
      </c>
      <c r="F3701" s="3">
        <v>187.0</v>
      </c>
      <c r="G3701" s="3">
        <v>335.2</v>
      </c>
      <c r="H3701" s="3">
        <v>2.41</v>
      </c>
      <c r="I3701" s="3">
        <v>22.0</v>
      </c>
      <c r="J3701" s="3">
        <v>9409.0</v>
      </c>
    </row>
    <row r="3702">
      <c r="A3702" s="1" t="s">
        <v>4898</v>
      </c>
      <c r="B3702" s="3">
        <v>27.4</v>
      </c>
      <c r="C3702" s="3">
        <v>28.1</v>
      </c>
      <c r="D3702" s="3">
        <v>914.0</v>
      </c>
      <c r="E3702" s="3">
        <v>7.56</v>
      </c>
      <c r="F3702" s="3">
        <v>262.0</v>
      </c>
      <c r="G3702" s="3">
        <v>341.55</v>
      </c>
      <c r="H3702" s="3">
        <v>2.62</v>
      </c>
      <c r="I3702" s="3">
        <v>218.0</v>
      </c>
      <c r="J3702" s="3">
        <v>9408.0</v>
      </c>
    </row>
    <row r="3703">
      <c r="A3703" s="1" t="s">
        <v>4899</v>
      </c>
      <c r="B3703" s="3">
        <v>28.22</v>
      </c>
      <c r="C3703" s="3">
        <v>25.45</v>
      </c>
      <c r="D3703" s="3">
        <v>966.0</v>
      </c>
      <c r="E3703" s="3">
        <v>763.5</v>
      </c>
      <c r="F3703" s="3">
        <v>235.0</v>
      </c>
      <c r="G3703" s="3">
        <v>347.2</v>
      </c>
      <c r="H3703" s="3">
        <v>3.3</v>
      </c>
      <c r="I3703" s="3">
        <v>216.0</v>
      </c>
      <c r="J3703" s="3">
        <v>9405.0</v>
      </c>
    </row>
    <row r="3704">
      <c r="A3704" s="1" t="s">
        <v>4900</v>
      </c>
      <c r="B3704" s="3">
        <v>29.15</v>
      </c>
      <c r="C3704" s="3">
        <v>23.0</v>
      </c>
      <c r="D3704" s="3">
        <v>819.0</v>
      </c>
      <c r="E3704" s="3">
        <v>462.46</v>
      </c>
      <c r="F3704" s="3">
        <v>386.0</v>
      </c>
      <c r="G3704" s="3">
        <v>352.8</v>
      </c>
      <c r="H3704" s="3">
        <v>3.38</v>
      </c>
      <c r="I3704" s="3">
        <v>217.0</v>
      </c>
      <c r="J3704" s="3">
        <v>9399.0</v>
      </c>
    </row>
    <row r="3705">
      <c r="A3705" s="1" t="s">
        <v>4901</v>
      </c>
      <c r="B3705" s="3">
        <v>29.83</v>
      </c>
      <c r="C3705" s="3">
        <v>2.7</v>
      </c>
      <c r="D3705" s="3">
        <v>856.0</v>
      </c>
      <c r="E3705" s="3">
        <v>725.45</v>
      </c>
      <c r="F3705" s="3">
        <v>227.0</v>
      </c>
      <c r="G3705" s="3">
        <v>355.1</v>
      </c>
      <c r="H3705" s="3">
        <v>3.66</v>
      </c>
      <c r="I3705" s="3">
        <v>219.0</v>
      </c>
      <c r="J3705" s="3">
        <v>9393.0</v>
      </c>
    </row>
    <row r="3706">
      <c r="A3706" s="1" t="s">
        <v>4902</v>
      </c>
      <c r="B3706" s="3">
        <v>30.4</v>
      </c>
      <c r="C3706" s="3">
        <v>18.65</v>
      </c>
      <c r="D3706" s="3">
        <v>669.0</v>
      </c>
      <c r="E3706" s="3">
        <v>516.57</v>
      </c>
      <c r="F3706" s="3">
        <v>279.0</v>
      </c>
      <c r="G3706" s="3">
        <v>355.3</v>
      </c>
      <c r="H3706" s="3">
        <v>3.79</v>
      </c>
      <c r="I3706" s="3">
        <v>222.0</v>
      </c>
      <c r="J3706" s="3">
        <v>9389.0</v>
      </c>
    </row>
    <row r="3707">
      <c r="A3707" s="1" t="s">
        <v>4903</v>
      </c>
      <c r="B3707" s="3">
        <v>29.86</v>
      </c>
      <c r="C3707" s="3">
        <v>19.25</v>
      </c>
      <c r="D3707" s="3">
        <v>568.0</v>
      </c>
      <c r="E3707" s="3">
        <v>659.83</v>
      </c>
      <c r="F3707" s="3">
        <v>167.0</v>
      </c>
      <c r="G3707" s="3">
        <v>358.8</v>
      </c>
      <c r="H3707" s="3">
        <v>4.7</v>
      </c>
      <c r="I3707" s="3">
        <v>227.0</v>
      </c>
      <c r="J3707" s="3">
        <v>9385.0</v>
      </c>
    </row>
    <row r="3708">
      <c r="A3708" s="1" t="s">
        <v>4904</v>
      </c>
      <c r="B3708" s="3">
        <v>27.18</v>
      </c>
      <c r="C3708" s="3">
        <v>25.2</v>
      </c>
      <c r="D3708" s="3">
        <v>386.0</v>
      </c>
      <c r="E3708" s="3">
        <v>606.43</v>
      </c>
      <c r="F3708" s="3">
        <v>122.0</v>
      </c>
      <c r="G3708" s="3">
        <v>358.4</v>
      </c>
      <c r="H3708" s="3">
        <v>4.76</v>
      </c>
      <c r="I3708" s="3">
        <v>215.0</v>
      </c>
      <c r="J3708" s="3">
        <v>9393.0</v>
      </c>
    </row>
    <row r="3709">
      <c r="A3709" s="1" t="s">
        <v>4905</v>
      </c>
      <c r="B3709" s="3">
        <v>26.36</v>
      </c>
      <c r="C3709" s="3">
        <v>26.85</v>
      </c>
      <c r="D3709" s="3">
        <v>156.0</v>
      </c>
      <c r="E3709" s="3">
        <v>212.39</v>
      </c>
      <c r="F3709" s="3">
        <v>103.0</v>
      </c>
      <c r="G3709" s="3">
        <v>363.65</v>
      </c>
      <c r="H3709" s="3">
        <v>4.0</v>
      </c>
      <c r="I3709" s="3">
        <v>217.0</v>
      </c>
      <c r="J3709" s="3">
        <v>9398.0</v>
      </c>
    </row>
    <row r="3710">
      <c r="A3710" s="1" t="s">
        <v>4906</v>
      </c>
      <c r="B3710" s="3">
        <v>26.82</v>
      </c>
      <c r="C3710" s="3">
        <v>23.25</v>
      </c>
      <c r="D3710" s="3">
        <v>23.0</v>
      </c>
      <c r="E3710" s="3">
        <v>63.49</v>
      </c>
      <c r="F3710" s="3">
        <v>19.0</v>
      </c>
      <c r="G3710" s="3">
        <v>355.1</v>
      </c>
      <c r="H3710" s="3">
        <v>3.52</v>
      </c>
      <c r="I3710" s="3">
        <v>25.0</v>
      </c>
      <c r="J3710" s="3">
        <v>9389.0</v>
      </c>
    </row>
    <row r="3711">
      <c r="A3711" s="1" t="s">
        <v>4907</v>
      </c>
      <c r="B3711" s="3">
        <v>25.25</v>
      </c>
      <c r="C3711" s="3" t="s">
        <v>4908</v>
      </c>
      <c r="D3711" s="3" t="s">
        <v>26</v>
      </c>
      <c r="E3711" s="3">
        <v>348.15</v>
      </c>
      <c r="F3711" s="3">
        <v>2.83</v>
      </c>
      <c r="G3711" s="3">
        <v>254.0</v>
      </c>
      <c r="H3711" s="3">
        <v>9397.0</v>
      </c>
      <c r="I3711" s="2"/>
      <c r="J3711" s="2"/>
    </row>
    <row r="3712">
      <c r="A3712" s="1" t="s">
        <v>4909</v>
      </c>
      <c r="B3712" s="3">
        <v>23.85</v>
      </c>
      <c r="C3712" s="3" t="s">
        <v>4910</v>
      </c>
      <c r="D3712" s="3" t="s">
        <v>26</v>
      </c>
      <c r="E3712" s="3">
        <v>341.4</v>
      </c>
      <c r="F3712" s="3">
        <v>2.41</v>
      </c>
      <c r="G3712" s="3">
        <v>247.0</v>
      </c>
      <c r="H3712" s="3">
        <v>9406.0</v>
      </c>
      <c r="I3712" s="2"/>
      <c r="J3712" s="2"/>
    </row>
    <row r="3713">
      <c r="A3713" s="1" t="s">
        <v>4911</v>
      </c>
      <c r="B3713" s="3">
        <v>22.54</v>
      </c>
      <c r="C3713" s="3" t="s">
        <v>4912</v>
      </c>
      <c r="D3713" s="3" t="s">
        <v>26</v>
      </c>
      <c r="E3713" s="3">
        <v>337.3</v>
      </c>
      <c r="F3713" s="3">
        <v>2.21</v>
      </c>
      <c r="G3713" s="3">
        <v>227.0</v>
      </c>
      <c r="H3713" s="3">
        <v>9413.0</v>
      </c>
      <c r="I3713" s="2"/>
      <c r="J3713" s="2"/>
    </row>
    <row r="3714">
      <c r="A3714" s="1" t="s">
        <v>4913</v>
      </c>
      <c r="B3714" s="3">
        <v>21.39</v>
      </c>
      <c r="C3714" s="3" t="s">
        <v>4914</v>
      </c>
      <c r="D3714" s="3" t="s">
        <v>26</v>
      </c>
      <c r="E3714" s="3">
        <v>337.1</v>
      </c>
      <c r="F3714" s="3">
        <v>2.0</v>
      </c>
      <c r="G3714" s="3">
        <v>221.0</v>
      </c>
      <c r="H3714" s="3">
        <v>9415.0</v>
      </c>
      <c r="I3714" s="2"/>
      <c r="J3714" s="2"/>
    </row>
    <row r="3715">
      <c r="A3715" s="1" t="s">
        <v>4915</v>
      </c>
      <c r="B3715" s="3">
        <v>20.28</v>
      </c>
      <c r="C3715" s="3" t="s">
        <v>4916</v>
      </c>
      <c r="D3715" s="3" t="s">
        <v>26</v>
      </c>
      <c r="E3715" s="3">
        <v>329.95</v>
      </c>
      <c r="F3715" s="3">
        <v>2.0</v>
      </c>
      <c r="G3715" s="3">
        <v>222.0</v>
      </c>
      <c r="H3715" s="3">
        <v>9417.0</v>
      </c>
      <c r="I3715" s="2"/>
      <c r="J3715" s="2"/>
    </row>
    <row r="3716">
      <c r="A3716" s="1" t="s">
        <v>4917</v>
      </c>
      <c r="B3716" s="3">
        <v>19.39</v>
      </c>
      <c r="C3716" s="3" t="s">
        <v>4178</v>
      </c>
      <c r="D3716" s="3" t="s">
        <v>26</v>
      </c>
      <c r="E3716" s="3">
        <v>331.4</v>
      </c>
      <c r="F3716" s="3">
        <v>2.0</v>
      </c>
      <c r="G3716" s="3">
        <v>221.0</v>
      </c>
      <c r="H3716" s="3">
        <v>9416.0</v>
      </c>
      <c r="I3716" s="2"/>
      <c r="J3716" s="2"/>
    </row>
    <row r="3717">
      <c r="A3717" s="1" t="s">
        <v>4918</v>
      </c>
      <c r="B3717" s="3">
        <v>18.54</v>
      </c>
      <c r="C3717" s="3" t="s">
        <v>4919</v>
      </c>
      <c r="D3717" s="3" t="s">
        <v>26</v>
      </c>
      <c r="E3717" s="3">
        <v>323.4</v>
      </c>
      <c r="F3717" s="3">
        <v>2.14</v>
      </c>
      <c r="G3717" s="3">
        <v>223.0</v>
      </c>
      <c r="H3717" s="3">
        <v>9415.0</v>
      </c>
      <c r="I3717" s="2"/>
      <c r="J3717" s="2"/>
    </row>
    <row r="3718">
      <c r="A3718" s="1" t="s">
        <v>4920</v>
      </c>
      <c r="B3718" s="3">
        <v>17.88</v>
      </c>
      <c r="C3718" s="3" t="s">
        <v>4921</v>
      </c>
      <c r="D3718" s="3" t="s">
        <v>26</v>
      </c>
      <c r="E3718" s="3">
        <v>322.6</v>
      </c>
      <c r="F3718" s="3">
        <v>2.21</v>
      </c>
      <c r="G3718" s="3">
        <v>227.0</v>
      </c>
      <c r="H3718" s="3">
        <v>9417.0</v>
      </c>
      <c r="I3718" s="2"/>
      <c r="J3718" s="2"/>
    </row>
    <row r="3719">
      <c r="A3719" s="1" t="s">
        <v>4922</v>
      </c>
      <c r="B3719" s="3">
        <v>17.29</v>
      </c>
      <c r="C3719" s="3" t="s">
        <v>3444</v>
      </c>
      <c r="D3719" s="3" t="s">
        <v>26</v>
      </c>
      <c r="E3719" s="3">
        <v>321.25</v>
      </c>
      <c r="F3719" s="3">
        <v>2.21</v>
      </c>
      <c r="G3719" s="3">
        <v>23.0</v>
      </c>
      <c r="H3719" s="3">
        <v>9419.0</v>
      </c>
      <c r="I3719" s="2"/>
      <c r="J3719" s="2"/>
    </row>
    <row r="3720">
      <c r="A3720" s="1" t="s">
        <v>4923</v>
      </c>
      <c r="B3720" s="3">
        <v>16.66</v>
      </c>
      <c r="C3720" s="3">
        <v>6.75</v>
      </c>
      <c r="D3720" s="3" t="s">
        <v>871</v>
      </c>
      <c r="E3720" s="3">
        <v>5.0</v>
      </c>
      <c r="F3720" s="3">
        <v>314.5</v>
      </c>
      <c r="G3720" s="3">
        <v>2.14</v>
      </c>
      <c r="H3720" s="3">
        <v>23.0</v>
      </c>
      <c r="I3720" s="3">
        <v>9424.0</v>
      </c>
      <c r="J3720" s="2"/>
    </row>
    <row r="3721">
      <c r="A3721" s="1" t="s">
        <v>4924</v>
      </c>
      <c r="B3721" s="3">
        <v>17.0</v>
      </c>
      <c r="C3721" s="3">
        <v>58.7</v>
      </c>
      <c r="D3721" s="3">
        <v>117.0</v>
      </c>
      <c r="E3721" s="3">
        <v>1.62</v>
      </c>
      <c r="F3721" s="3">
        <v>94.0</v>
      </c>
      <c r="G3721" s="3">
        <v>316.8</v>
      </c>
      <c r="H3721" s="3">
        <v>1.79</v>
      </c>
      <c r="I3721" s="3">
        <v>23.0</v>
      </c>
      <c r="J3721" s="3">
        <v>9428.0</v>
      </c>
    </row>
    <row r="3722">
      <c r="A3722" s="1" t="s">
        <v>4925</v>
      </c>
      <c r="B3722" s="3">
        <v>18.14</v>
      </c>
      <c r="C3722" s="3">
        <v>54.85</v>
      </c>
      <c r="D3722" s="3">
        <v>337.0</v>
      </c>
      <c r="E3722" s="3">
        <v>45.62</v>
      </c>
      <c r="F3722" s="3">
        <v>15.0</v>
      </c>
      <c r="G3722" s="3">
        <v>325.1</v>
      </c>
      <c r="H3722" s="3">
        <v>1.86</v>
      </c>
      <c r="I3722" s="3">
        <v>224.0</v>
      </c>
      <c r="J3722" s="3">
        <v>9437.0</v>
      </c>
    </row>
    <row r="3723">
      <c r="A3723" s="1" t="s">
        <v>4926</v>
      </c>
      <c r="B3723" s="3">
        <v>20.43</v>
      </c>
      <c r="C3723" s="3">
        <v>44.7</v>
      </c>
      <c r="D3723" s="3">
        <v>554.0</v>
      </c>
      <c r="E3723" s="3">
        <v>678.61</v>
      </c>
      <c r="F3723" s="3">
        <v>154.0</v>
      </c>
      <c r="G3723" s="3">
        <v>323.75</v>
      </c>
      <c r="H3723" s="3">
        <v>1.45</v>
      </c>
      <c r="I3723" s="3">
        <v>233.0</v>
      </c>
      <c r="J3723" s="3">
        <v>9439.0</v>
      </c>
    </row>
    <row r="3724">
      <c r="A3724" s="1" t="s">
        <v>4927</v>
      </c>
      <c r="B3724" s="3">
        <v>22.51</v>
      </c>
      <c r="C3724" s="3">
        <v>39.15</v>
      </c>
      <c r="D3724" s="3">
        <v>729.0</v>
      </c>
      <c r="E3724" s="3">
        <v>752.62</v>
      </c>
      <c r="F3724" s="3">
        <v>172.0</v>
      </c>
      <c r="G3724" s="3">
        <v>329.4</v>
      </c>
      <c r="H3724" s="3">
        <v>1.1</v>
      </c>
      <c r="I3724" s="3">
        <v>238.0</v>
      </c>
      <c r="J3724" s="3">
        <v>9439.0</v>
      </c>
    </row>
    <row r="3725">
      <c r="A3725" s="1" t="s">
        <v>4928</v>
      </c>
      <c r="B3725" s="3">
        <v>24.3</v>
      </c>
      <c r="C3725" s="3">
        <v>35.5</v>
      </c>
      <c r="D3725" s="3">
        <v>866.0</v>
      </c>
      <c r="E3725" s="3">
        <v>792.63</v>
      </c>
      <c r="F3725" s="3">
        <v>187.0</v>
      </c>
      <c r="G3725" s="3">
        <v>332.3</v>
      </c>
      <c r="H3725" s="3">
        <v>1.45</v>
      </c>
      <c r="I3725" s="3">
        <v>227.0</v>
      </c>
      <c r="J3725" s="3">
        <v>944.0</v>
      </c>
    </row>
    <row r="3726">
      <c r="A3726" s="1" t="s">
        <v>4929</v>
      </c>
      <c r="B3726" s="3">
        <v>25.81</v>
      </c>
      <c r="C3726" s="3">
        <v>32.1</v>
      </c>
      <c r="D3726" s="3">
        <v>938.0</v>
      </c>
      <c r="E3726" s="3">
        <v>767.86</v>
      </c>
      <c r="F3726" s="3">
        <v>223.0</v>
      </c>
      <c r="G3726" s="3">
        <v>338.85</v>
      </c>
      <c r="H3726" s="3">
        <v>1.86</v>
      </c>
      <c r="I3726" s="3">
        <v>228.0</v>
      </c>
      <c r="J3726" s="3">
        <v>944.0</v>
      </c>
    </row>
    <row r="3727">
      <c r="A3727" s="1" t="s">
        <v>4930</v>
      </c>
      <c r="B3727" s="3">
        <v>27.14</v>
      </c>
      <c r="C3727" s="3">
        <v>27.1</v>
      </c>
      <c r="D3727" s="3">
        <v>856.0</v>
      </c>
      <c r="E3727" s="3">
        <v>497.61</v>
      </c>
      <c r="F3727" s="3">
        <v>379.0</v>
      </c>
      <c r="G3727" s="3">
        <v>345.65</v>
      </c>
      <c r="H3727" s="3">
        <v>2.28</v>
      </c>
      <c r="I3727" s="3">
        <v>235.0</v>
      </c>
      <c r="J3727" s="3">
        <v>9434.0</v>
      </c>
    </row>
    <row r="3728">
      <c r="A3728" s="1" t="s">
        <v>4931</v>
      </c>
      <c r="B3728" s="3">
        <v>27.88</v>
      </c>
      <c r="C3728" s="3">
        <v>24.4</v>
      </c>
      <c r="D3728" s="3">
        <v>801.0</v>
      </c>
      <c r="E3728" s="3">
        <v>427.95</v>
      </c>
      <c r="F3728" s="3">
        <v>4.0</v>
      </c>
      <c r="G3728" s="3">
        <v>361.7</v>
      </c>
      <c r="H3728" s="3">
        <v>2.34</v>
      </c>
      <c r="I3728" s="3">
        <v>24.0</v>
      </c>
      <c r="J3728" s="3">
        <v>9428.0</v>
      </c>
    </row>
    <row r="3729">
      <c r="A3729" s="1" t="s">
        <v>4932</v>
      </c>
      <c r="B3729" s="3">
        <v>28.54</v>
      </c>
      <c r="C3729" s="3">
        <v>22.5</v>
      </c>
      <c r="D3729" s="3">
        <v>54.0</v>
      </c>
      <c r="E3729" s="3">
        <v>119.82</v>
      </c>
      <c r="F3729" s="3">
        <v>436.0</v>
      </c>
      <c r="G3729" s="3">
        <v>371.2</v>
      </c>
      <c r="H3729" s="3">
        <v>2.7</v>
      </c>
      <c r="I3729" s="3">
        <v>245.0</v>
      </c>
      <c r="J3729" s="3">
        <v>9422.0</v>
      </c>
    </row>
    <row r="3730">
      <c r="A3730" s="1" t="s">
        <v>4933</v>
      </c>
      <c r="B3730" s="3">
        <v>28.31</v>
      </c>
      <c r="C3730" s="3">
        <v>21.95</v>
      </c>
      <c r="D3730" s="3">
        <v>569.0</v>
      </c>
      <c r="E3730" s="3">
        <v>283.3</v>
      </c>
      <c r="F3730" s="3">
        <v>355.0</v>
      </c>
      <c r="G3730" s="3">
        <v>393.65</v>
      </c>
      <c r="H3730" s="3">
        <v>1.79</v>
      </c>
      <c r="I3730" s="3">
        <v>255.0</v>
      </c>
      <c r="J3730" s="3">
        <v>9418.0</v>
      </c>
    </row>
    <row r="3731">
      <c r="A3731" s="1" t="s">
        <v>4934</v>
      </c>
      <c r="B3731" s="3">
        <v>28.62</v>
      </c>
      <c r="C3731" s="3">
        <v>2.45</v>
      </c>
      <c r="D3731" s="3">
        <v>298.0</v>
      </c>
      <c r="E3731" s="3">
        <v>44.33</v>
      </c>
      <c r="F3731" s="3">
        <v>271.0</v>
      </c>
      <c r="G3731" s="3">
        <v>369.5</v>
      </c>
      <c r="H3731" s="3">
        <v>1.79</v>
      </c>
      <c r="I3731" s="3">
        <v>262.0</v>
      </c>
      <c r="J3731" s="3">
        <v>9414.0</v>
      </c>
    </row>
    <row r="3732">
      <c r="A3732" s="1" t="s">
        <v>4935</v>
      </c>
      <c r="B3732" s="3">
        <v>28.51</v>
      </c>
      <c r="C3732" s="3">
        <v>2.45</v>
      </c>
      <c r="D3732" s="3">
        <v>325.0</v>
      </c>
      <c r="E3732" s="3">
        <v>325.4</v>
      </c>
      <c r="F3732" s="3">
        <v>183.0</v>
      </c>
      <c r="G3732" s="3">
        <v>365.95</v>
      </c>
      <c r="H3732" s="3">
        <v>1.79</v>
      </c>
      <c r="I3732" s="3">
        <v>263.0</v>
      </c>
      <c r="J3732" s="3">
        <v>9413.0</v>
      </c>
    </row>
    <row r="3733">
      <c r="A3733" s="1" t="s">
        <v>4936</v>
      </c>
      <c r="B3733" s="3">
        <v>27.97</v>
      </c>
      <c r="C3733" s="3">
        <v>21.15</v>
      </c>
      <c r="D3733" s="3" t="s">
        <v>3807</v>
      </c>
      <c r="E3733" s="3">
        <v>45.0</v>
      </c>
      <c r="F3733" s="3">
        <v>359.4</v>
      </c>
      <c r="G3733" s="3">
        <v>1.66</v>
      </c>
      <c r="H3733" s="3">
        <v>261.0</v>
      </c>
      <c r="I3733" s="3">
        <v>9415.0</v>
      </c>
      <c r="J3733" s="2"/>
    </row>
    <row r="3734">
      <c r="A3734" s="1" t="s">
        <v>4937</v>
      </c>
      <c r="B3734" s="3">
        <v>27.27</v>
      </c>
      <c r="C3734" s="3">
        <v>22.5</v>
      </c>
      <c r="D3734" s="3" t="s">
        <v>1714</v>
      </c>
      <c r="E3734" s="3">
        <v>14.0</v>
      </c>
      <c r="F3734" s="3">
        <v>361.5</v>
      </c>
      <c r="G3734" s="3">
        <v>2.76</v>
      </c>
      <c r="H3734" s="3">
        <v>251.0</v>
      </c>
      <c r="I3734" s="3">
        <v>9414.0</v>
      </c>
      <c r="J3734" s="2"/>
    </row>
    <row r="3735">
      <c r="A3735" s="1" t="s">
        <v>4938</v>
      </c>
      <c r="B3735" s="3">
        <v>25.86</v>
      </c>
      <c r="C3735" s="3" t="s">
        <v>4939</v>
      </c>
      <c r="D3735" s="3" t="s">
        <v>26</v>
      </c>
      <c r="E3735" s="3">
        <v>356.1</v>
      </c>
      <c r="F3735" s="3">
        <v>2.28</v>
      </c>
      <c r="G3735" s="3">
        <v>25.0</v>
      </c>
      <c r="H3735" s="3">
        <v>942.0</v>
      </c>
      <c r="I3735" s="2"/>
      <c r="J3735" s="2"/>
    </row>
    <row r="3736">
      <c r="A3736" s="1" t="s">
        <v>4940</v>
      </c>
      <c r="B3736" s="3">
        <v>24.32</v>
      </c>
      <c r="C3736" s="3" t="s">
        <v>4941</v>
      </c>
      <c r="D3736" s="3" t="s">
        <v>26</v>
      </c>
      <c r="E3736" s="3">
        <v>341.4</v>
      </c>
      <c r="F3736" s="3">
        <v>2.0</v>
      </c>
      <c r="G3736" s="3">
        <v>243.0</v>
      </c>
      <c r="H3736" s="3">
        <v>9427.0</v>
      </c>
      <c r="I3736" s="2"/>
      <c r="J3736" s="2"/>
    </row>
    <row r="3737">
      <c r="A3737" s="1" t="s">
        <v>4942</v>
      </c>
      <c r="B3737" s="3">
        <v>22.79</v>
      </c>
      <c r="C3737" s="3" t="s">
        <v>4943</v>
      </c>
      <c r="D3737" s="3" t="s">
        <v>26</v>
      </c>
      <c r="E3737" s="3">
        <v>337.7</v>
      </c>
      <c r="F3737" s="3">
        <v>1.86</v>
      </c>
      <c r="G3737" s="3">
        <v>234.0</v>
      </c>
      <c r="H3737" s="3">
        <v>9432.0</v>
      </c>
      <c r="I3737" s="2"/>
      <c r="J3737" s="2"/>
    </row>
    <row r="3738">
      <c r="A3738" s="1" t="s">
        <v>4944</v>
      </c>
      <c r="B3738" s="3">
        <v>21.12</v>
      </c>
      <c r="C3738" s="3" t="s">
        <v>4945</v>
      </c>
      <c r="D3738" s="3" t="s">
        <v>26</v>
      </c>
      <c r="E3738" s="3">
        <v>327.5</v>
      </c>
      <c r="F3738" s="3">
        <v>1.93</v>
      </c>
      <c r="G3738" s="3">
        <v>227.0</v>
      </c>
      <c r="H3738" s="3">
        <v>9434.0</v>
      </c>
      <c r="I3738" s="2"/>
      <c r="J3738" s="2"/>
    </row>
    <row r="3739">
      <c r="A3739" s="1" t="s">
        <v>4946</v>
      </c>
      <c r="B3739" s="3">
        <v>20.0</v>
      </c>
      <c r="C3739" s="3" t="s">
        <v>4947</v>
      </c>
      <c r="D3739" s="3" t="s">
        <v>26</v>
      </c>
      <c r="E3739" s="3">
        <v>34.2</v>
      </c>
      <c r="F3739" s="3">
        <v>1.79</v>
      </c>
      <c r="G3739" s="3">
        <v>229.0</v>
      </c>
      <c r="H3739" s="3">
        <v>9431.0</v>
      </c>
      <c r="I3739" s="2"/>
      <c r="J3739" s="2"/>
    </row>
    <row r="3740">
      <c r="A3740" s="1" t="s">
        <v>4948</v>
      </c>
      <c r="B3740" s="3">
        <v>18.76</v>
      </c>
      <c r="C3740" s="3" t="s">
        <v>4949</v>
      </c>
      <c r="D3740" s="3" t="s">
        <v>26</v>
      </c>
      <c r="E3740" s="3">
        <v>324.25</v>
      </c>
      <c r="F3740" s="3">
        <v>1.86</v>
      </c>
      <c r="G3740" s="3">
        <v>234.0</v>
      </c>
      <c r="H3740" s="3">
        <v>943.0</v>
      </c>
      <c r="I3740" s="2"/>
      <c r="J3740" s="2"/>
    </row>
    <row r="3741">
      <c r="A3741" s="1" t="s">
        <v>4950</v>
      </c>
      <c r="B3741" s="3">
        <v>17.64</v>
      </c>
      <c r="C3741" s="3" t="s">
        <v>1910</v>
      </c>
      <c r="D3741" s="3" t="s">
        <v>26</v>
      </c>
      <c r="E3741" s="3">
        <v>32.65</v>
      </c>
      <c r="F3741" s="3">
        <v>1.72</v>
      </c>
      <c r="G3741" s="3">
        <v>252.0</v>
      </c>
      <c r="H3741" s="3">
        <v>943.0</v>
      </c>
      <c r="I3741" s="2"/>
      <c r="J3741" s="2"/>
    </row>
    <row r="3742">
      <c r="A3742" s="1" t="s">
        <v>4951</v>
      </c>
      <c r="B3742" s="3">
        <v>17.26</v>
      </c>
      <c r="C3742" s="3" t="s">
        <v>3644</v>
      </c>
      <c r="D3742" s="3" t="s">
        <v>26</v>
      </c>
      <c r="E3742" s="3">
        <v>319.5</v>
      </c>
      <c r="F3742" s="3">
        <v>1.38</v>
      </c>
      <c r="G3742" s="3">
        <v>278.0</v>
      </c>
      <c r="H3742" s="3">
        <v>9429.0</v>
      </c>
      <c r="I3742" s="2"/>
      <c r="J3742" s="2"/>
    </row>
    <row r="3743">
      <c r="A3743" s="1" t="s">
        <v>4952</v>
      </c>
      <c r="B3743" s="3">
        <v>18.68</v>
      </c>
      <c r="C3743" s="3" t="s">
        <v>4953</v>
      </c>
      <c r="D3743" s="3" t="s">
        <v>26</v>
      </c>
      <c r="E3743" s="3" t="s">
        <v>4954</v>
      </c>
      <c r="F3743" s="3">
        <v>297.0</v>
      </c>
      <c r="G3743" s="3">
        <v>9429.0</v>
      </c>
      <c r="H3743" s="2"/>
      <c r="I3743" s="2"/>
      <c r="J3743" s="2"/>
    </row>
    <row r="3744">
      <c r="A3744" s="1" t="s">
        <v>4955</v>
      </c>
      <c r="B3744" s="3">
        <v>18.76</v>
      </c>
      <c r="C3744" s="3">
        <v>42.6</v>
      </c>
      <c r="D3744" s="3" t="s">
        <v>812</v>
      </c>
      <c r="E3744" s="3">
        <v>2.0</v>
      </c>
      <c r="F3744" s="3" t="s">
        <v>4956</v>
      </c>
      <c r="G3744" s="3">
        <v>23.0</v>
      </c>
      <c r="H3744" s="3">
        <v>9431.0</v>
      </c>
      <c r="I3744" s="2"/>
      <c r="J3744" s="2"/>
    </row>
    <row r="3745">
      <c r="A3745" s="1" t="s">
        <v>4957</v>
      </c>
      <c r="B3745" s="3">
        <v>18.55</v>
      </c>
      <c r="C3745" s="3">
        <v>44.2</v>
      </c>
      <c r="D3745" s="3" t="s">
        <v>3214</v>
      </c>
      <c r="E3745" s="3">
        <v>24.0</v>
      </c>
      <c r="F3745" s="3" t="s">
        <v>4958</v>
      </c>
      <c r="G3745" s="3">
        <v>137.0</v>
      </c>
      <c r="H3745" s="3">
        <v>9435.0</v>
      </c>
      <c r="I3745" s="2"/>
      <c r="J3745" s="2"/>
    </row>
    <row r="3746">
      <c r="A3746" s="1" t="s">
        <v>4959</v>
      </c>
      <c r="B3746" s="3">
        <v>19.71</v>
      </c>
      <c r="C3746" s="3">
        <v>46.1</v>
      </c>
      <c r="D3746" s="3" t="s">
        <v>4717</v>
      </c>
      <c r="E3746" s="3">
        <v>46.0</v>
      </c>
      <c r="F3746" s="3" t="s">
        <v>4960</v>
      </c>
      <c r="G3746" s="3">
        <v>16.0</v>
      </c>
      <c r="H3746" s="3">
        <v>944.0</v>
      </c>
      <c r="I3746" s="2"/>
      <c r="J3746" s="2"/>
    </row>
    <row r="3747">
      <c r="A3747" s="1" t="s">
        <v>4961</v>
      </c>
      <c r="B3747" s="3">
        <v>20.92</v>
      </c>
      <c r="C3747" s="3">
        <v>41.7</v>
      </c>
      <c r="D3747" s="3">
        <v>228.0</v>
      </c>
      <c r="E3747" s="3">
        <v>1.17</v>
      </c>
      <c r="F3747" s="3">
        <v>222.0</v>
      </c>
      <c r="G3747" s="3" t="s">
        <v>4962</v>
      </c>
      <c r="H3747" s="3">
        <v>337.0</v>
      </c>
      <c r="I3747" s="3">
        <v>9444.0</v>
      </c>
      <c r="J3747" s="2"/>
    </row>
    <row r="3748">
      <c r="A3748" s="1" t="s">
        <v>4963</v>
      </c>
      <c r="B3748" s="3">
        <v>22.21</v>
      </c>
      <c r="C3748" s="3">
        <v>39.5</v>
      </c>
      <c r="D3748" s="3" t="s">
        <v>4964</v>
      </c>
      <c r="E3748" s="3">
        <v>127.0</v>
      </c>
      <c r="F3748" s="3" t="s">
        <v>3479</v>
      </c>
      <c r="G3748" s="3">
        <v>95.0</v>
      </c>
      <c r="H3748" s="3">
        <v>9446.0</v>
      </c>
      <c r="I3748" s="2"/>
      <c r="J3748" s="2"/>
    </row>
    <row r="3749">
      <c r="A3749" s="1" t="s">
        <v>4965</v>
      </c>
      <c r="B3749" s="3">
        <v>23.13</v>
      </c>
      <c r="C3749" s="3">
        <v>39.3</v>
      </c>
      <c r="D3749" s="3" t="s">
        <v>2612</v>
      </c>
      <c r="E3749" s="3">
        <v>116.0</v>
      </c>
      <c r="F3749" s="3">
        <v>364.0</v>
      </c>
      <c r="G3749" s="3">
        <v>2.0</v>
      </c>
      <c r="H3749" s="3">
        <v>126.0</v>
      </c>
      <c r="I3749" s="3">
        <v>945.0</v>
      </c>
      <c r="J3749" s="2"/>
    </row>
    <row r="3750">
      <c r="A3750" s="1" t="s">
        <v>4966</v>
      </c>
      <c r="B3750" s="3">
        <v>23.89</v>
      </c>
      <c r="C3750" s="3">
        <v>36.8</v>
      </c>
      <c r="D3750" s="3" t="s">
        <v>1716</v>
      </c>
      <c r="E3750" s="3">
        <v>142.0</v>
      </c>
      <c r="F3750" s="3">
        <v>376.2</v>
      </c>
      <c r="G3750" s="3">
        <v>2.21</v>
      </c>
      <c r="H3750" s="3">
        <v>151.0</v>
      </c>
      <c r="I3750" s="3">
        <v>9449.0</v>
      </c>
      <c r="J3750" s="2"/>
    </row>
    <row r="3751">
      <c r="A3751" s="1" t="s">
        <v>4967</v>
      </c>
      <c r="B3751" s="3">
        <v>23.96</v>
      </c>
      <c r="C3751" s="3">
        <v>35.5</v>
      </c>
      <c r="D3751" s="3" t="s">
        <v>4968</v>
      </c>
      <c r="E3751" s="3">
        <v>277.0</v>
      </c>
      <c r="F3751" s="3">
        <v>377.95</v>
      </c>
      <c r="G3751" s="3">
        <v>1.66</v>
      </c>
      <c r="H3751" s="3">
        <v>181.0</v>
      </c>
      <c r="I3751" s="3">
        <v>9444.0</v>
      </c>
      <c r="J3751" s="2"/>
    </row>
    <row r="3752">
      <c r="A3752" s="1" t="s">
        <v>4969</v>
      </c>
      <c r="B3752" s="3">
        <v>25.69</v>
      </c>
      <c r="C3752" s="3">
        <v>3.95</v>
      </c>
      <c r="D3752" s="3" t="s">
        <v>4970</v>
      </c>
      <c r="E3752" s="3">
        <v>176.0</v>
      </c>
      <c r="F3752" s="3">
        <v>364.0</v>
      </c>
      <c r="G3752" s="3">
        <v>1.45</v>
      </c>
      <c r="H3752" s="3">
        <v>236.0</v>
      </c>
      <c r="I3752" s="3">
        <v>9435.0</v>
      </c>
      <c r="J3752" s="2"/>
    </row>
    <row r="3753">
      <c r="A3753" s="1" t="s">
        <v>4971</v>
      </c>
      <c r="B3753" s="3">
        <v>26.66</v>
      </c>
      <c r="C3753" s="3">
        <v>28.0</v>
      </c>
      <c r="D3753" s="3" t="s">
        <v>57</v>
      </c>
      <c r="E3753" s="3">
        <v>79.0</v>
      </c>
      <c r="F3753" s="3">
        <v>355.7</v>
      </c>
      <c r="G3753" s="3">
        <v>2.34</v>
      </c>
      <c r="H3753" s="3">
        <v>274.0</v>
      </c>
      <c r="I3753" s="3">
        <v>9428.0</v>
      </c>
      <c r="J3753" s="2"/>
    </row>
    <row r="3754">
      <c r="A3754" s="1" t="s">
        <v>4972</v>
      </c>
      <c r="B3754" s="3">
        <v>26.27</v>
      </c>
      <c r="C3754" s="3">
        <v>27.85</v>
      </c>
      <c r="D3754" s="3" t="s">
        <v>4973</v>
      </c>
      <c r="E3754" s="3">
        <v>68.0</v>
      </c>
      <c r="F3754" s="3">
        <v>378.75</v>
      </c>
      <c r="G3754" s="3">
        <v>2.69</v>
      </c>
      <c r="H3754" s="3">
        <v>287.0</v>
      </c>
      <c r="I3754" s="3">
        <v>9426.0</v>
      </c>
      <c r="J3754" s="2"/>
    </row>
    <row r="3755">
      <c r="A3755" s="1" t="s">
        <v>4974</v>
      </c>
      <c r="B3755" s="3">
        <v>25.67</v>
      </c>
      <c r="C3755" s="3">
        <v>28.75</v>
      </c>
      <c r="D3755" s="3" t="s">
        <v>2304</v>
      </c>
      <c r="E3755" s="3">
        <v>96.0</v>
      </c>
      <c r="F3755" s="3">
        <v>367.7</v>
      </c>
      <c r="G3755" s="3">
        <v>3.52</v>
      </c>
      <c r="H3755" s="3">
        <v>279.0</v>
      </c>
      <c r="I3755" s="3">
        <v>9424.0</v>
      </c>
      <c r="J3755" s="2"/>
    </row>
    <row r="3756">
      <c r="A3756" s="1" t="s">
        <v>4975</v>
      </c>
      <c r="B3756" s="3">
        <v>24.47</v>
      </c>
      <c r="C3756" s="3">
        <v>28.65</v>
      </c>
      <c r="D3756" s="3" t="s">
        <v>2304</v>
      </c>
      <c r="E3756" s="3">
        <v>96.0</v>
      </c>
      <c r="F3756" s="3">
        <v>381.25</v>
      </c>
      <c r="G3756" s="3">
        <v>4.7</v>
      </c>
      <c r="H3756" s="3">
        <v>3.0</v>
      </c>
      <c r="I3756" s="3">
        <v>9431.0</v>
      </c>
      <c r="J3756" s="2"/>
    </row>
    <row r="3757">
      <c r="A3757" s="1" t="s">
        <v>4976</v>
      </c>
      <c r="B3757" s="3">
        <v>21.95</v>
      </c>
      <c r="C3757" s="3">
        <v>4.5</v>
      </c>
      <c r="D3757" s="3">
        <v>95.0</v>
      </c>
      <c r="E3757" s="3">
        <v>23.72</v>
      </c>
      <c r="F3757" s="3">
        <v>89.0</v>
      </c>
      <c r="G3757" s="3">
        <v>385.1</v>
      </c>
      <c r="H3757" s="3">
        <v>3.72</v>
      </c>
      <c r="I3757" s="3">
        <v>325.0</v>
      </c>
      <c r="J3757" s="3">
        <v>9441.0</v>
      </c>
    </row>
    <row r="3758">
      <c r="A3758" s="1" t="s">
        <v>4977</v>
      </c>
      <c r="B3758" s="3">
        <v>18.95</v>
      </c>
      <c r="C3758" s="3">
        <v>57.1</v>
      </c>
      <c r="D3758" s="3">
        <v>17.0</v>
      </c>
      <c r="E3758" s="3">
        <v>15.0</v>
      </c>
      <c r="F3758" s="3">
        <v>16.0</v>
      </c>
      <c r="G3758" s="3" t="s">
        <v>4978</v>
      </c>
      <c r="H3758" s="3">
        <v>78.0</v>
      </c>
      <c r="I3758" s="3">
        <v>9441.0</v>
      </c>
      <c r="J3758" s="2"/>
    </row>
    <row r="3759">
      <c r="A3759" s="1" t="s">
        <v>4979</v>
      </c>
      <c r="B3759" s="3">
        <v>18.53</v>
      </c>
      <c r="C3759" s="3" t="s">
        <v>2088</v>
      </c>
      <c r="D3759" s="3" t="s">
        <v>26</v>
      </c>
      <c r="E3759" s="3">
        <v>346.0</v>
      </c>
      <c r="F3759" s="3">
        <v>1.66</v>
      </c>
      <c r="G3759" s="3">
        <v>215.0</v>
      </c>
      <c r="H3759" s="3">
        <v>9449.0</v>
      </c>
      <c r="I3759" s="2"/>
      <c r="J3759" s="2"/>
    </row>
    <row r="3760">
      <c r="A3760" s="1" t="s">
        <v>4980</v>
      </c>
      <c r="B3760" s="3">
        <v>18.24</v>
      </c>
      <c r="C3760" s="3" t="s">
        <v>4981</v>
      </c>
      <c r="D3760" s="3" t="s">
        <v>26</v>
      </c>
      <c r="E3760" s="3">
        <v>346.6</v>
      </c>
      <c r="F3760" s="3">
        <v>1.38</v>
      </c>
      <c r="G3760" s="3">
        <v>227.0</v>
      </c>
      <c r="H3760" s="3">
        <v>9455.0</v>
      </c>
      <c r="I3760" s="2"/>
      <c r="J3760" s="2"/>
    </row>
    <row r="3761">
      <c r="A3761" s="1" t="s">
        <v>4982</v>
      </c>
      <c r="B3761" s="3">
        <v>17.78</v>
      </c>
      <c r="C3761" s="3" t="s">
        <v>3998</v>
      </c>
      <c r="D3761" s="3" t="s">
        <v>26</v>
      </c>
      <c r="E3761" s="3">
        <v>341.2</v>
      </c>
      <c r="F3761" s="3">
        <v>1.38</v>
      </c>
      <c r="G3761" s="3">
        <v>257.0</v>
      </c>
      <c r="H3761" s="3">
        <v>9461.0</v>
      </c>
      <c r="I3761" s="2"/>
      <c r="J3761" s="2"/>
    </row>
    <row r="3762">
      <c r="A3762" s="1" t="s">
        <v>4983</v>
      </c>
      <c r="B3762" s="3">
        <v>16.84</v>
      </c>
      <c r="C3762" s="3" t="s">
        <v>125</v>
      </c>
      <c r="D3762" s="3" t="s">
        <v>26</v>
      </c>
      <c r="E3762" s="3">
        <v>331.9</v>
      </c>
      <c r="F3762" s="3">
        <v>1.31</v>
      </c>
      <c r="G3762" s="3">
        <v>277.0</v>
      </c>
      <c r="H3762" s="3">
        <v>9462.0</v>
      </c>
      <c r="I3762" s="2"/>
      <c r="J3762" s="2"/>
    </row>
    <row r="3763">
      <c r="A3763" s="1" t="s">
        <v>4984</v>
      </c>
      <c r="B3763" s="3">
        <v>16.32</v>
      </c>
      <c r="C3763" s="3" t="s">
        <v>4985</v>
      </c>
      <c r="D3763" s="3" t="s">
        <v>26</v>
      </c>
      <c r="E3763" s="3" t="s">
        <v>4986</v>
      </c>
      <c r="F3763" s="3">
        <v>305.0</v>
      </c>
      <c r="G3763" s="3">
        <v>946.0</v>
      </c>
      <c r="H3763" s="2"/>
      <c r="I3763" s="2"/>
      <c r="J3763" s="2"/>
    </row>
    <row r="3764">
      <c r="A3764" s="1" t="s">
        <v>4987</v>
      </c>
      <c r="B3764" s="3">
        <v>16.82</v>
      </c>
      <c r="C3764" s="3" t="s">
        <v>125</v>
      </c>
      <c r="D3764" s="3" t="s">
        <v>26</v>
      </c>
      <c r="E3764" s="3" t="s">
        <v>4988</v>
      </c>
      <c r="F3764" s="3">
        <v>317.0</v>
      </c>
      <c r="G3764" s="3">
        <v>9456.0</v>
      </c>
      <c r="H3764" s="2"/>
      <c r="I3764" s="2"/>
      <c r="J3764" s="2"/>
    </row>
    <row r="3765">
      <c r="A3765" s="1" t="s">
        <v>4989</v>
      </c>
      <c r="B3765" s="3">
        <v>16.43</v>
      </c>
      <c r="C3765" s="3" t="s">
        <v>4990</v>
      </c>
      <c r="D3765" s="3" t="s">
        <v>26</v>
      </c>
      <c r="E3765" s="3" t="s">
        <v>4991</v>
      </c>
      <c r="F3765" s="3">
        <v>27.0</v>
      </c>
      <c r="G3765" s="3">
        <v>9453.0</v>
      </c>
      <c r="H3765" s="2"/>
      <c r="I3765" s="2"/>
      <c r="J3765" s="2"/>
    </row>
    <row r="3766">
      <c r="A3766" s="1" t="s">
        <v>4992</v>
      </c>
      <c r="B3766" s="3">
        <v>14.88</v>
      </c>
      <c r="C3766" s="3" t="s">
        <v>4150</v>
      </c>
      <c r="D3766" s="3" t="s">
        <v>26</v>
      </c>
      <c r="E3766" s="3">
        <v>308.1</v>
      </c>
      <c r="F3766" s="3">
        <v>1.3</v>
      </c>
      <c r="G3766" s="3">
        <v>64.0</v>
      </c>
      <c r="H3766" s="3">
        <v>945.0</v>
      </c>
      <c r="I3766" s="2"/>
      <c r="J3766" s="2"/>
    </row>
    <row r="3767">
      <c r="A3767" s="1" t="s">
        <v>4993</v>
      </c>
      <c r="B3767" s="3">
        <v>14.24</v>
      </c>
      <c r="C3767" s="3" t="s">
        <v>3225</v>
      </c>
      <c r="D3767" s="3" t="s">
        <v>26</v>
      </c>
      <c r="E3767" s="3" t="s">
        <v>4994</v>
      </c>
      <c r="F3767" s="3">
        <v>81.0</v>
      </c>
      <c r="G3767" s="3">
        <v>945.0</v>
      </c>
      <c r="H3767" s="2"/>
      <c r="I3767" s="2"/>
      <c r="J3767" s="2"/>
    </row>
    <row r="3768">
      <c r="A3768" s="1" t="s">
        <v>4995</v>
      </c>
      <c r="B3768" s="3">
        <v>14.86</v>
      </c>
      <c r="C3768" s="3">
        <v>8.55</v>
      </c>
      <c r="D3768" s="3">
        <v>14.0</v>
      </c>
      <c r="E3768" s="3">
        <v>44.96</v>
      </c>
      <c r="F3768" s="3">
        <v>12.0</v>
      </c>
      <c r="G3768" s="3" t="s">
        <v>4996</v>
      </c>
      <c r="H3768" s="3">
        <v>128.0</v>
      </c>
      <c r="I3768" s="3">
        <v>945.0</v>
      </c>
      <c r="J3768" s="2"/>
    </row>
    <row r="3769">
      <c r="A3769" s="1" t="s">
        <v>4997</v>
      </c>
      <c r="B3769" s="3">
        <v>15.4</v>
      </c>
      <c r="C3769" s="3">
        <v>8.55</v>
      </c>
      <c r="D3769" s="3">
        <v>173.0</v>
      </c>
      <c r="E3769" s="3">
        <v>417.82</v>
      </c>
      <c r="F3769" s="3">
        <v>77.0</v>
      </c>
      <c r="G3769" s="3" t="s">
        <v>4998</v>
      </c>
      <c r="H3769" s="3">
        <v>189.0</v>
      </c>
      <c r="I3769" s="3">
        <v>9454.0</v>
      </c>
      <c r="J3769" s="2"/>
    </row>
    <row r="3770">
      <c r="A3770" s="1" t="s">
        <v>4999</v>
      </c>
      <c r="B3770" s="3">
        <v>16.42</v>
      </c>
      <c r="C3770" s="3">
        <v>75.25</v>
      </c>
      <c r="D3770" s="3">
        <v>363.0</v>
      </c>
      <c r="E3770" s="3">
        <v>581.89</v>
      </c>
      <c r="F3770" s="3">
        <v>121.0</v>
      </c>
      <c r="G3770" s="3" t="s">
        <v>5000</v>
      </c>
      <c r="H3770" s="3">
        <v>248.0</v>
      </c>
      <c r="I3770" s="3">
        <v>9457.0</v>
      </c>
      <c r="J3770" s="2"/>
    </row>
    <row r="3771">
      <c r="A3771" s="1" t="s">
        <v>5001</v>
      </c>
      <c r="B3771" s="3">
        <v>18.88</v>
      </c>
      <c r="C3771" s="3">
        <v>61.3</v>
      </c>
      <c r="D3771" s="3">
        <v>557.0</v>
      </c>
      <c r="E3771" s="3">
        <v>689.63</v>
      </c>
      <c r="F3771" s="3">
        <v>15.0</v>
      </c>
      <c r="G3771" s="3">
        <v>313.1</v>
      </c>
      <c r="H3771" s="3">
        <v>1.24</v>
      </c>
      <c r="I3771" s="3">
        <v>253.0</v>
      </c>
      <c r="J3771" s="3">
        <v>9457.0</v>
      </c>
    </row>
    <row r="3772">
      <c r="A3772" s="1" t="s">
        <v>5002</v>
      </c>
      <c r="B3772" s="3">
        <v>21.33</v>
      </c>
      <c r="C3772" s="3">
        <v>51.75</v>
      </c>
      <c r="D3772" s="3">
        <v>745.0</v>
      </c>
      <c r="E3772" s="3">
        <v>805.95</v>
      </c>
      <c r="F3772" s="3">
        <v>148.0</v>
      </c>
      <c r="G3772" s="3">
        <v>321.5</v>
      </c>
      <c r="H3772" s="3">
        <v>1.31</v>
      </c>
      <c r="I3772" s="3">
        <v>263.0</v>
      </c>
      <c r="J3772" s="3">
        <v>9455.0</v>
      </c>
    </row>
    <row r="3773">
      <c r="A3773" s="1" t="s">
        <v>5003</v>
      </c>
      <c r="B3773" s="3">
        <v>23.62</v>
      </c>
      <c r="C3773" s="3">
        <v>39.45</v>
      </c>
      <c r="D3773" s="3">
        <v>884.0</v>
      </c>
      <c r="E3773" s="3">
        <v>847.98</v>
      </c>
      <c r="F3773" s="3">
        <v>157.0</v>
      </c>
      <c r="G3773" s="3">
        <v>329.95</v>
      </c>
      <c r="H3773" s="3">
        <v>1.17</v>
      </c>
      <c r="I3773" s="3">
        <v>279.0</v>
      </c>
      <c r="J3773" s="3">
        <v>9454.0</v>
      </c>
    </row>
    <row r="3774">
      <c r="A3774" s="1" t="s">
        <v>5004</v>
      </c>
      <c r="B3774" s="3">
        <v>25.53</v>
      </c>
      <c r="C3774" s="3">
        <v>32.1</v>
      </c>
      <c r="D3774" s="3">
        <v>975.0</v>
      </c>
      <c r="E3774" s="3">
        <v>871.25</v>
      </c>
      <c r="F3774" s="3">
        <v>163.0</v>
      </c>
      <c r="G3774" s="3">
        <v>338.3</v>
      </c>
      <c r="H3774" s="3">
        <v>1.17</v>
      </c>
      <c r="I3774" s="3">
        <v>296.0</v>
      </c>
      <c r="J3774" s="3">
        <v>9452.0</v>
      </c>
    </row>
    <row r="3775">
      <c r="A3775" s="1" t="s">
        <v>5005</v>
      </c>
      <c r="B3775" s="3">
        <v>27.7</v>
      </c>
      <c r="C3775" s="3">
        <v>27.1</v>
      </c>
      <c r="D3775" s="3">
        <v>1003.0</v>
      </c>
      <c r="E3775" s="3">
        <v>866.98</v>
      </c>
      <c r="F3775" s="3">
        <v>171.0</v>
      </c>
      <c r="G3775" s="3">
        <v>342.95</v>
      </c>
      <c r="H3775" s="3">
        <v>1.31</v>
      </c>
      <c r="I3775" s="3">
        <v>311.0</v>
      </c>
      <c r="J3775" s="3">
        <v>9448.0</v>
      </c>
    </row>
    <row r="3776">
      <c r="A3776" s="1" t="s">
        <v>5006</v>
      </c>
      <c r="B3776" s="3">
        <v>28.17</v>
      </c>
      <c r="C3776" s="3">
        <v>23.6</v>
      </c>
      <c r="D3776" s="3">
        <v>966.0</v>
      </c>
      <c r="E3776" s="3">
        <v>83.13</v>
      </c>
      <c r="F3776" s="3">
        <v>187.0</v>
      </c>
      <c r="G3776" s="3">
        <v>348.35</v>
      </c>
      <c r="H3776" s="3">
        <v>1.38</v>
      </c>
      <c r="I3776" s="3">
        <v>318.0</v>
      </c>
      <c r="J3776" s="3">
        <v>944.0</v>
      </c>
    </row>
    <row r="3777">
      <c r="A3777" s="1" t="s">
        <v>5007</v>
      </c>
      <c r="B3777" s="3">
        <v>28.86</v>
      </c>
      <c r="C3777" s="3">
        <v>22.5</v>
      </c>
      <c r="D3777" s="3">
        <v>855.0</v>
      </c>
      <c r="E3777" s="3">
        <v>72.93</v>
      </c>
      <c r="F3777" s="3">
        <v>228.0</v>
      </c>
      <c r="G3777" s="3">
        <v>349.7</v>
      </c>
      <c r="H3777" s="3">
        <v>1.31</v>
      </c>
      <c r="I3777" s="3">
        <v>316.0</v>
      </c>
      <c r="J3777" s="3">
        <v>9436.0</v>
      </c>
    </row>
    <row r="3778">
      <c r="A3778" s="1" t="s">
        <v>5008</v>
      </c>
      <c r="B3778" s="3">
        <v>29.23</v>
      </c>
      <c r="C3778" s="3">
        <v>2.6</v>
      </c>
      <c r="D3778" s="3">
        <v>739.0</v>
      </c>
      <c r="E3778" s="3">
        <v>727.99</v>
      </c>
      <c r="F3778" s="3">
        <v>187.0</v>
      </c>
      <c r="G3778" s="3">
        <v>357.5</v>
      </c>
      <c r="H3778" s="3">
        <v>1.17</v>
      </c>
      <c r="I3778" s="3">
        <v>306.0</v>
      </c>
      <c r="J3778" s="3">
        <v>9432.0</v>
      </c>
    </row>
    <row r="3779">
      <c r="A3779" s="1" t="s">
        <v>5009</v>
      </c>
      <c r="B3779" s="3">
        <v>29.28</v>
      </c>
      <c r="C3779" s="3">
        <v>2.6</v>
      </c>
      <c r="D3779" s="3">
        <v>573.0</v>
      </c>
      <c r="E3779" s="3">
        <v>67.35</v>
      </c>
      <c r="F3779" s="3">
        <v>163.0</v>
      </c>
      <c r="G3779" s="3">
        <v>355.3</v>
      </c>
      <c r="H3779" s="3">
        <v>1.1</v>
      </c>
      <c r="I3779" s="3">
        <v>291.0</v>
      </c>
      <c r="J3779" s="3">
        <v>9427.0</v>
      </c>
    </row>
    <row r="3780">
      <c r="A3780" s="1" t="s">
        <v>5010</v>
      </c>
      <c r="B3780" s="3">
        <v>29.6</v>
      </c>
      <c r="C3780" s="3">
        <v>19.85</v>
      </c>
      <c r="D3780" s="3">
        <v>394.0</v>
      </c>
      <c r="E3780" s="3">
        <v>629.82</v>
      </c>
      <c r="F3780" s="3">
        <v>117.0</v>
      </c>
      <c r="G3780" s="3">
        <v>351.25</v>
      </c>
      <c r="H3780" s="3">
        <v>1.17</v>
      </c>
      <c r="I3780" s="3">
        <v>277.0</v>
      </c>
      <c r="J3780" s="3">
        <v>9425.0</v>
      </c>
    </row>
    <row r="3781">
      <c r="A3781" s="1" t="s">
        <v>5011</v>
      </c>
      <c r="B3781" s="3">
        <v>28.47</v>
      </c>
      <c r="C3781" s="3">
        <v>2.45</v>
      </c>
      <c r="D3781" s="3">
        <v>202.0</v>
      </c>
      <c r="E3781" s="3">
        <v>495.4</v>
      </c>
      <c r="F3781" s="3">
        <v>76.0</v>
      </c>
      <c r="G3781" s="3">
        <v>347.95</v>
      </c>
      <c r="H3781" s="3">
        <v>1.24</v>
      </c>
      <c r="I3781" s="3">
        <v>262.0</v>
      </c>
      <c r="J3781" s="3">
        <v>9422.0</v>
      </c>
    </row>
    <row r="3782">
      <c r="A3782" s="1" t="s">
        <v>5012</v>
      </c>
      <c r="B3782" s="3">
        <v>27.54</v>
      </c>
      <c r="C3782" s="3">
        <v>21.8</v>
      </c>
      <c r="D3782" s="3">
        <v>3.0</v>
      </c>
      <c r="E3782" s="3">
        <v>116.96</v>
      </c>
      <c r="F3782" s="3">
        <v>22.0</v>
      </c>
      <c r="G3782" s="3">
        <v>347.4</v>
      </c>
      <c r="H3782" s="3">
        <v>1.79</v>
      </c>
      <c r="I3782" s="3">
        <v>286.0</v>
      </c>
      <c r="J3782" s="3">
        <v>9424.0</v>
      </c>
    </row>
    <row r="3783">
      <c r="A3783" s="1" t="s">
        <v>5013</v>
      </c>
      <c r="B3783" s="3">
        <v>25.73</v>
      </c>
      <c r="C3783" s="3" t="s">
        <v>5014</v>
      </c>
      <c r="D3783" s="3" t="s">
        <v>26</v>
      </c>
      <c r="E3783" s="3">
        <v>34.8</v>
      </c>
      <c r="F3783" s="3">
        <v>1.93</v>
      </c>
      <c r="G3783" s="3">
        <v>296.0</v>
      </c>
      <c r="H3783" s="3">
        <v>9426.0</v>
      </c>
      <c r="I3783" s="2"/>
      <c r="J3783" s="2"/>
    </row>
    <row r="3784">
      <c r="A3784" s="1" t="s">
        <v>5015</v>
      </c>
      <c r="B3784" s="3">
        <v>24.3</v>
      </c>
      <c r="C3784" s="3" t="s">
        <v>5016</v>
      </c>
      <c r="D3784" s="3" t="s">
        <v>26</v>
      </c>
      <c r="E3784" s="3">
        <v>337.1</v>
      </c>
      <c r="F3784" s="3">
        <v>1.93</v>
      </c>
      <c r="G3784" s="3">
        <v>292.0</v>
      </c>
      <c r="H3784" s="3">
        <v>9432.0</v>
      </c>
      <c r="I3784" s="2"/>
      <c r="J3784" s="2"/>
    </row>
    <row r="3785">
      <c r="A3785" s="1" t="s">
        <v>5017</v>
      </c>
      <c r="B3785" s="3">
        <v>22.32</v>
      </c>
      <c r="C3785" s="3" t="s">
        <v>5018</v>
      </c>
      <c r="D3785" s="3" t="s">
        <v>26</v>
      </c>
      <c r="E3785" s="3">
        <v>333.5</v>
      </c>
      <c r="F3785" s="3">
        <v>1.66</v>
      </c>
      <c r="G3785" s="3">
        <v>282.0</v>
      </c>
      <c r="H3785" s="3">
        <v>9435.0</v>
      </c>
      <c r="I3785" s="2"/>
      <c r="J3785" s="2"/>
    </row>
    <row r="3786">
      <c r="A3786" s="1" t="s">
        <v>5019</v>
      </c>
      <c r="B3786" s="3">
        <v>20.74</v>
      </c>
      <c r="C3786" s="3" t="s">
        <v>5020</v>
      </c>
      <c r="D3786" s="3" t="s">
        <v>26</v>
      </c>
      <c r="E3786" s="3">
        <v>329.75</v>
      </c>
      <c r="F3786" s="3">
        <v>1.38</v>
      </c>
      <c r="G3786" s="3">
        <v>272.0</v>
      </c>
      <c r="H3786" s="3">
        <v>9435.0</v>
      </c>
      <c r="I3786" s="2"/>
      <c r="J3786" s="2"/>
    </row>
    <row r="3787">
      <c r="A3787" s="1" t="s">
        <v>5021</v>
      </c>
      <c r="B3787" s="3">
        <v>20.19</v>
      </c>
      <c r="C3787" s="3" t="s">
        <v>5022</v>
      </c>
      <c r="D3787" s="3" t="s">
        <v>26</v>
      </c>
      <c r="E3787" s="3">
        <v>326.85</v>
      </c>
      <c r="F3787" s="3">
        <v>1.24</v>
      </c>
      <c r="G3787" s="3">
        <v>26.0</v>
      </c>
      <c r="H3787" s="3">
        <v>9434.0</v>
      </c>
      <c r="I3787" s="2"/>
      <c r="J3787" s="2"/>
    </row>
    <row r="3788">
      <c r="A3788" s="1" t="s">
        <v>5023</v>
      </c>
      <c r="B3788" s="3">
        <v>21.26</v>
      </c>
      <c r="C3788" s="3" t="s">
        <v>5024</v>
      </c>
      <c r="D3788" s="3" t="s">
        <v>26</v>
      </c>
      <c r="E3788" s="3" t="s">
        <v>5025</v>
      </c>
      <c r="F3788" s="3">
        <v>231.0</v>
      </c>
      <c r="G3788" s="3">
        <v>9432.0</v>
      </c>
      <c r="H3788" s="2"/>
      <c r="I3788" s="2"/>
      <c r="J3788" s="2"/>
    </row>
    <row r="3789">
      <c r="A3789" s="1" t="s">
        <v>5026</v>
      </c>
      <c r="B3789" s="3">
        <v>19.13</v>
      </c>
      <c r="C3789" s="3" t="s">
        <v>2949</v>
      </c>
      <c r="D3789" s="3" t="s">
        <v>26</v>
      </c>
      <c r="E3789" s="3">
        <v>32.3</v>
      </c>
      <c r="F3789" s="3">
        <v>1.24</v>
      </c>
      <c r="G3789" s="3">
        <v>187.0</v>
      </c>
      <c r="H3789" s="3">
        <v>9431.0</v>
      </c>
      <c r="I3789" s="2"/>
      <c r="J3789" s="2"/>
    </row>
    <row r="3790">
      <c r="A3790" s="1" t="s">
        <v>5027</v>
      </c>
      <c r="B3790" s="3">
        <v>16.9</v>
      </c>
      <c r="C3790" s="3" t="s">
        <v>3644</v>
      </c>
      <c r="D3790" s="3" t="s">
        <v>26</v>
      </c>
      <c r="E3790" s="3">
        <v>317.75</v>
      </c>
      <c r="F3790" s="3">
        <v>1.66</v>
      </c>
      <c r="G3790" s="3">
        <v>183.0</v>
      </c>
      <c r="H3790" s="3">
        <v>9432.0</v>
      </c>
      <c r="I3790" s="2"/>
      <c r="J3790" s="2"/>
    </row>
    <row r="3791">
      <c r="A3791" s="1" t="s">
        <v>5028</v>
      </c>
      <c r="B3791" s="3">
        <v>16.42</v>
      </c>
      <c r="C3791" s="3" t="s">
        <v>5029</v>
      </c>
      <c r="D3791" s="3" t="s">
        <v>26</v>
      </c>
      <c r="E3791" s="3">
        <v>317.55</v>
      </c>
      <c r="F3791" s="3">
        <v>1.52</v>
      </c>
      <c r="G3791" s="3">
        <v>19.0</v>
      </c>
      <c r="H3791" s="3">
        <v>9429.0</v>
      </c>
      <c r="I3791" s="2"/>
      <c r="J3791" s="2"/>
    </row>
    <row r="3792">
      <c r="A3792" s="1" t="s">
        <v>5030</v>
      </c>
      <c r="B3792" s="3">
        <v>16.75</v>
      </c>
      <c r="C3792" s="3">
        <v>58.6</v>
      </c>
      <c r="D3792" s="3">
        <v>16.0</v>
      </c>
      <c r="E3792" s="3">
        <v>66.52</v>
      </c>
      <c r="F3792" s="3">
        <v>13.0</v>
      </c>
      <c r="G3792" s="3">
        <v>314.3</v>
      </c>
      <c r="H3792" s="3">
        <v>1.24</v>
      </c>
      <c r="I3792" s="3">
        <v>196.0</v>
      </c>
      <c r="J3792" s="3">
        <v>9432.0</v>
      </c>
    </row>
    <row r="3793">
      <c r="A3793" s="1" t="s">
        <v>5031</v>
      </c>
      <c r="B3793" s="3">
        <v>18.33</v>
      </c>
      <c r="C3793" s="3">
        <v>49.3</v>
      </c>
      <c r="D3793" s="3">
        <v>176.0</v>
      </c>
      <c r="E3793" s="3">
        <v>438.7</v>
      </c>
      <c r="F3793" s="3">
        <v>75.0</v>
      </c>
      <c r="G3793" s="3" t="s">
        <v>4639</v>
      </c>
      <c r="H3793" s="3">
        <v>204.0</v>
      </c>
      <c r="I3793" s="3">
        <v>9434.0</v>
      </c>
      <c r="J3793" s="2"/>
    </row>
    <row r="3794">
      <c r="A3794" s="1" t="s">
        <v>5032</v>
      </c>
      <c r="B3794" s="3">
        <v>21.29</v>
      </c>
      <c r="C3794" s="3">
        <v>51.75</v>
      </c>
      <c r="D3794" s="3">
        <v>369.0</v>
      </c>
      <c r="E3794" s="3">
        <v>61.24</v>
      </c>
      <c r="F3794" s="3">
        <v>115.0</v>
      </c>
      <c r="G3794" s="3" t="s">
        <v>5033</v>
      </c>
      <c r="H3794" s="3">
        <v>193.0</v>
      </c>
      <c r="I3794" s="3">
        <v>9438.0</v>
      </c>
      <c r="J3794" s="2"/>
    </row>
    <row r="3795">
      <c r="A3795" s="1" t="s">
        <v>5034</v>
      </c>
      <c r="B3795" s="3">
        <v>25.21</v>
      </c>
      <c r="C3795" s="3">
        <v>34.4</v>
      </c>
      <c r="D3795" s="3">
        <v>556.0</v>
      </c>
      <c r="E3795" s="3">
        <v>68.84</v>
      </c>
      <c r="F3795" s="3">
        <v>154.0</v>
      </c>
      <c r="G3795" s="3">
        <v>33.55</v>
      </c>
      <c r="H3795" s="3">
        <v>1.17</v>
      </c>
      <c r="I3795" s="3">
        <v>216.0</v>
      </c>
      <c r="J3795" s="3">
        <v>944.0</v>
      </c>
    </row>
    <row r="3796">
      <c r="A3796" s="1" t="s">
        <v>5035</v>
      </c>
      <c r="B3796" s="3">
        <v>27.28</v>
      </c>
      <c r="C3796" s="3">
        <v>27.1</v>
      </c>
      <c r="D3796" s="3">
        <v>74.0</v>
      </c>
      <c r="E3796" s="3">
        <v>785.44</v>
      </c>
      <c r="F3796" s="3">
        <v>158.0</v>
      </c>
      <c r="G3796" s="3">
        <v>34.2</v>
      </c>
      <c r="H3796" s="3">
        <v>1.17</v>
      </c>
      <c r="I3796" s="3">
        <v>236.0</v>
      </c>
      <c r="J3796" s="3">
        <v>9439.0</v>
      </c>
    </row>
    <row r="3797">
      <c r="A3797" s="1" t="s">
        <v>5036</v>
      </c>
      <c r="B3797" s="3">
        <v>28.75</v>
      </c>
      <c r="C3797" s="3">
        <v>23.75</v>
      </c>
      <c r="D3797" s="3">
        <v>878.0</v>
      </c>
      <c r="E3797" s="3">
        <v>825.55</v>
      </c>
      <c r="F3797" s="3">
        <v>17.0</v>
      </c>
      <c r="G3797" s="3">
        <v>347.75</v>
      </c>
      <c r="H3797" s="3">
        <v>1.1</v>
      </c>
      <c r="I3797" s="3">
        <v>243.0</v>
      </c>
      <c r="J3797" s="3">
        <v>9437.0</v>
      </c>
    </row>
    <row r="3798">
      <c r="A3798" s="1" t="s">
        <v>5037</v>
      </c>
      <c r="B3798" s="3">
        <v>29.96</v>
      </c>
      <c r="C3798" s="3">
        <v>2.85</v>
      </c>
      <c r="D3798" s="3">
        <v>951.0</v>
      </c>
      <c r="E3798" s="3">
        <v>8.13</v>
      </c>
      <c r="F3798" s="3">
        <v>205.0</v>
      </c>
      <c r="G3798" s="3">
        <v>354.35</v>
      </c>
      <c r="H3798" s="3">
        <v>1.3</v>
      </c>
      <c r="I3798" s="3">
        <v>244.0</v>
      </c>
      <c r="J3798" s="3">
        <v>9438.0</v>
      </c>
    </row>
    <row r="3799">
      <c r="A3799" s="1" t="s">
        <v>5038</v>
      </c>
      <c r="B3799" s="3">
        <v>30.83</v>
      </c>
      <c r="C3799" s="3">
        <v>18.75</v>
      </c>
      <c r="D3799" s="3">
        <v>891.0</v>
      </c>
      <c r="E3799" s="3">
        <v>571.8</v>
      </c>
      <c r="F3799" s="3">
        <v>342.0</v>
      </c>
      <c r="G3799" s="3">
        <v>363.25</v>
      </c>
      <c r="H3799" s="3">
        <v>1.31</v>
      </c>
      <c r="I3799" s="3">
        <v>244.0</v>
      </c>
      <c r="J3799" s="3">
        <v>9434.0</v>
      </c>
    </row>
    <row r="3800">
      <c r="A3800" s="1" t="s">
        <v>5039</v>
      </c>
      <c r="B3800" s="3">
        <v>31.37</v>
      </c>
      <c r="C3800" s="3">
        <v>17.5</v>
      </c>
      <c r="D3800" s="3">
        <v>82.0</v>
      </c>
      <c r="E3800" s="3">
        <v>462.17</v>
      </c>
      <c r="F3800" s="3">
        <v>386.0</v>
      </c>
      <c r="G3800" s="3">
        <v>366.55</v>
      </c>
      <c r="H3800" s="3">
        <v>1.59</v>
      </c>
      <c r="I3800" s="3">
        <v>247.0</v>
      </c>
      <c r="J3800" s="3">
        <v>9428.0</v>
      </c>
    </row>
    <row r="3801">
      <c r="A3801" s="1" t="s">
        <v>5040</v>
      </c>
      <c r="B3801" s="3">
        <v>31.94</v>
      </c>
      <c r="C3801" s="3">
        <v>16.45</v>
      </c>
      <c r="D3801" s="3">
        <v>683.0</v>
      </c>
      <c r="E3801" s="3">
        <v>314.75</v>
      </c>
      <c r="F3801" s="3">
        <v>409.0</v>
      </c>
      <c r="G3801" s="3">
        <v>375.45</v>
      </c>
      <c r="H3801" s="3">
        <v>1.79</v>
      </c>
      <c r="I3801" s="3">
        <v>255.0</v>
      </c>
      <c r="J3801" s="3">
        <v>9424.0</v>
      </c>
    </row>
    <row r="3802">
      <c r="A3802" s="1" t="s">
        <v>5041</v>
      </c>
      <c r="B3802" s="3">
        <v>32.7</v>
      </c>
      <c r="C3802" s="3">
        <v>16.45</v>
      </c>
      <c r="D3802" s="3">
        <v>8.0</v>
      </c>
      <c r="E3802" s="3">
        <v>902.18</v>
      </c>
      <c r="F3802" s="3">
        <v>115.0</v>
      </c>
      <c r="G3802" s="3">
        <v>365.75</v>
      </c>
      <c r="H3802" s="3">
        <v>2.0</v>
      </c>
      <c r="I3802" s="3">
        <v>265.0</v>
      </c>
      <c r="J3802" s="3">
        <v>942.0</v>
      </c>
    </row>
    <row r="3803">
      <c r="A3803" s="1" t="s">
        <v>5042</v>
      </c>
      <c r="B3803" s="3">
        <v>31.92</v>
      </c>
      <c r="C3803" s="3">
        <v>16.95</v>
      </c>
      <c r="D3803" s="3">
        <v>502.0</v>
      </c>
      <c r="E3803" s="3">
        <v>414.46</v>
      </c>
      <c r="F3803" s="3">
        <v>248.0</v>
      </c>
      <c r="G3803" s="3">
        <v>373.9</v>
      </c>
      <c r="H3803" s="3">
        <v>2.14</v>
      </c>
      <c r="I3803" s="3">
        <v>273.0</v>
      </c>
      <c r="J3803" s="3">
        <v>9417.0</v>
      </c>
    </row>
    <row r="3804">
      <c r="A3804" s="1" t="s">
        <v>5043</v>
      </c>
      <c r="B3804" s="3">
        <v>31.59</v>
      </c>
      <c r="C3804" s="3">
        <v>16.35</v>
      </c>
      <c r="D3804" s="3">
        <v>403.0</v>
      </c>
      <c r="E3804" s="3">
        <v>661.81</v>
      </c>
      <c r="F3804" s="3">
        <v>111.0</v>
      </c>
      <c r="G3804" s="3">
        <v>363.85</v>
      </c>
      <c r="H3804" s="3">
        <v>2.21</v>
      </c>
      <c r="I3804" s="3">
        <v>278.0</v>
      </c>
      <c r="J3804" s="3">
        <v>9415.0</v>
      </c>
    </row>
    <row r="3805">
      <c r="A3805" s="1" t="s">
        <v>5044</v>
      </c>
      <c r="B3805" s="3">
        <v>30.97</v>
      </c>
      <c r="C3805" s="3">
        <v>15.65</v>
      </c>
      <c r="D3805" s="3">
        <v>114.0</v>
      </c>
      <c r="E3805" s="3">
        <v>5.76</v>
      </c>
      <c r="F3805" s="3">
        <v>101.0</v>
      </c>
      <c r="G3805" s="3">
        <v>353.55</v>
      </c>
      <c r="H3805" s="3">
        <v>2.28</v>
      </c>
      <c r="I3805" s="3">
        <v>282.0</v>
      </c>
      <c r="J3805" s="3">
        <v>9415.0</v>
      </c>
    </row>
    <row r="3806">
      <c r="A3806" s="1" t="s">
        <v>5045</v>
      </c>
      <c r="B3806" s="3">
        <v>29.79</v>
      </c>
      <c r="C3806" s="3">
        <v>17.15</v>
      </c>
      <c r="D3806" s="3" t="s">
        <v>40</v>
      </c>
      <c r="E3806" s="3">
        <v>1.0</v>
      </c>
      <c r="F3806" s="3">
        <v>367.5</v>
      </c>
      <c r="G3806" s="3">
        <v>1.79</v>
      </c>
      <c r="H3806" s="3">
        <v>289.0</v>
      </c>
      <c r="I3806" s="3">
        <v>9418.0</v>
      </c>
      <c r="J3806" s="2"/>
    </row>
    <row r="3807">
      <c r="A3807" s="1" t="s">
        <v>5046</v>
      </c>
      <c r="B3807" s="3">
        <v>27.93</v>
      </c>
      <c r="C3807" s="3" t="s">
        <v>5047</v>
      </c>
      <c r="D3807" s="3" t="s">
        <v>26</v>
      </c>
      <c r="E3807" s="3">
        <v>348.15</v>
      </c>
      <c r="F3807" s="3">
        <v>2.0</v>
      </c>
      <c r="G3807" s="3">
        <v>29.0</v>
      </c>
      <c r="H3807" s="3">
        <v>9421.0</v>
      </c>
      <c r="I3807" s="2"/>
      <c r="J3807" s="2"/>
    </row>
    <row r="3808">
      <c r="A3808" s="1" t="s">
        <v>5048</v>
      </c>
      <c r="B3808" s="3">
        <v>25.96</v>
      </c>
      <c r="C3808" s="3" t="s">
        <v>5049</v>
      </c>
      <c r="D3808" s="3" t="s">
        <v>26</v>
      </c>
      <c r="E3808" s="3">
        <v>338.5</v>
      </c>
      <c r="F3808" s="3">
        <v>2.14</v>
      </c>
      <c r="G3808" s="3">
        <v>292.0</v>
      </c>
      <c r="H3808" s="3">
        <v>9427.0</v>
      </c>
      <c r="I3808" s="2"/>
      <c r="J3808" s="2"/>
    </row>
    <row r="3809">
      <c r="A3809" s="1" t="s">
        <v>5050</v>
      </c>
      <c r="B3809" s="3">
        <v>24.1</v>
      </c>
      <c r="C3809" s="3" t="s">
        <v>4941</v>
      </c>
      <c r="D3809" s="3" t="s">
        <v>26</v>
      </c>
      <c r="E3809" s="3">
        <v>334.6</v>
      </c>
      <c r="F3809" s="3">
        <v>2.0</v>
      </c>
      <c r="G3809" s="3">
        <v>3.0</v>
      </c>
      <c r="H3809" s="3">
        <v>9431.0</v>
      </c>
      <c r="I3809" s="2"/>
      <c r="J3809" s="2"/>
    </row>
    <row r="3810">
      <c r="A3810" s="1" t="s">
        <v>5051</v>
      </c>
      <c r="B3810" s="3">
        <v>22.2</v>
      </c>
      <c r="C3810" s="3" t="s">
        <v>2433</v>
      </c>
      <c r="D3810" s="3" t="s">
        <v>26</v>
      </c>
      <c r="E3810" s="3">
        <v>331.7</v>
      </c>
      <c r="F3810" s="3">
        <v>1.79</v>
      </c>
      <c r="G3810" s="3">
        <v>314.0</v>
      </c>
      <c r="H3810" s="3">
        <v>943.0</v>
      </c>
      <c r="I3810" s="2"/>
      <c r="J3810" s="2"/>
    </row>
    <row r="3811">
      <c r="A3811" s="1" t="s">
        <v>5052</v>
      </c>
      <c r="B3811" s="3">
        <v>21.87</v>
      </c>
      <c r="C3811" s="3" t="s">
        <v>5053</v>
      </c>
      <c r="D3811" s="3" t="s">
        <v>26</v>
      </c>
      <c r="E3811" s="3">
        <v>328.6</v>
      </c>
      <c r="F3811" s="3">
        <v>1.38</v>
      </c>
      <c r="G3811" s="3">
        <v>341.0</v>
      </c>
      <c r="H3811" s="3">
        <v>943.0</v>
      </c>
      <c r="I3811" s="2"/>
      <c r="J3811" s="2"/>
    </row>
    <row r="3812">
      <c r="A3812" s="1" t="s">
        <v>5054</v>
      </c>
      <c r="B3812" s="3">
        <v>22.86</v>
      </c>
      <c r="C3812" s="3" t="s">
        <v>4882</v>
      </c>
      <c r="D3812" s="3" t="s">
        <v>26</v>
      </c>
      <c r="E3812" s="3" t="s">
        <v>5055</v>
      </c>
      <c r="F3812" s="3">
        <v>35.0</v>
      </c>
      <c r="G3812" s="3">
        <v>943.0</v>
      </c>
      <c r="H3812" s="2"/>
      <c r="I3812" s="2"/>
      <c r="J3812" s="2"/>
    </row>
    <row r="3813">
      <c r="A3813" s="1" t="s">
        <v>5056</v>
      </c>
      <c r="B3813" s="3">
        <v>21.19</v>
      </c>
      <c r="C3813" s="3" t="s">
        <v>4884</v>
      </c>
      <c r="D3813" s="3" t="s">
        <v>26</v>
      </c>
      <c r="E3813" s="3">
        <v>325.7</v>
      </c>
      <c r="F3813" s="3">
        <v>1.17</v>
      </c>
      <c r="G3813" s="3">
        <v>113.0</v>
      </c>
      <c r="H3813" s="3">
        <v>9428.0</v>
      </c>
      <c r="I3813" s="2"/>
      <c r="J3813" s="2"/>
    </row>
    <row r="3814">
      <c r="A3814" s="1" t="s">
        <v>5057</v>
      </c>
      <c r="B3814" s="3">
        <v>18.16</v>
      </c>
      <c r="C3814" s="3" t="s">
        <v>5058</v>
      </c>
      <c r="D3814" s="3" t="s">
        <v>26</v>
      </c>
      <c r="E3814" s="3">
        <v>323.55</v>
      </c>
      <c r="F3814" s="3">
        <v>1.79</v>
      </c>
      <c r="G3814" s="3">
        <v>161.0</v>
      </c>
      <c r="H3814" s="3">
        <v>9429.0</v>
      </c>
      <c r="I3814" s="2"/>
      <c r="J3814" s="2"/>
    </row>
    <row r="3815">
      <c r="A3815" s="1" t="s">
        <v>5059</v>
      </c>
      <c r="B3815" s="3">
        <v>17.26</v>
      </c>
      <c r="C3815" s="3" t="s">
        <v>5060</v>
      </c>
      <c r="D3815" s="3" t="s">
        <v>26</v>
      </c>
      <c r="E3815" s="3">
        <v>32.1</v>
      </c>
      <c r="F3815" s="3">
        <v>1.72</v>
      </c>
      <c r="G3815" s="3">
        <v>183.0</v>
      </c>
      <c r="H3815" s="3">
        <v>943.0</v>
      </c>
      <c r="I3815" s="2"/>
      <c r="J3815" s="2"/>
    </row>
    <row r="3816">
      <c r="A3816" s="1" t="s">
        <v>5061</v>
      </c>
      <c r="B3816" s="3">
        <v>17.35</v>
      </c>
      <c r="C3816" s="3">
        <v>47.3</v>
      </c>
      <c r="D3816" s="3">
        <v>17.0</v>
      </c>
      <c r="E3816" s="3">
        <v>87.66</v>
      </c>
      <c r="F3816" s="3">
        <v>13.0</v>
      </c>
      <c r="G3816" s="3">
        <v>317.2</v>
      </c>
      <c r="H3816" s="3">
        <v>1.38</v>
      </c>
      <c r="I3816" s="3">
        <v>188.0</v>
      </c>
      <c r="J3816" s="3">
        <v>9432.0</v>
      </c>
    </row>
    <row r="3817">
      <c r="A3817" s="1" t="s">
        <v>5062</v>
      </c>
      <c r="B3817" s="3">
        <v>18.99</v>
      </c>
      <c r="C3817" s="3">
        <v>41.15</v>
      </c>
      <c r="D3817" s="3">
        <v>176.0</v>
      </c>
      <c r="E3817" s="3">
        <v>429.31</v>
      </c>
      <c r="F3817" s="3">
        <v>77.0</v>
      </c>
      <c r="G3817" s="3" t="s">
        <v>5063</v>
      </c>
      <c r="H3817" s="3">
        <v>173.0</v>
      </c>
      <c r="I3817" s="3">
        <v>9433.0</v>
      </c>
      <c r="J3817" s="2"/>
    </row>
    <row r="3818">
      <c r="A3818" s="1" t="s">
        <v>5064</v>
      </c>
      <c r="B3818" s="3">
        <v>22.36</v>
      </c>
      <c r="C3818" s="3">
        <v>4.6</v>
      </c>
      <c r="D3818" s="3">
        <v>368.0</v>
      </c>
      <c r="E3818" s="3">
        <v>593.3</v>
      </c>
      <c r="F3818" s="3">
        <v>121.0</v>
      </c>
      <c r="G3818" s="3" t="s">
        <v>5065</v>
      </c>
      <c r="H3818" s="3">
        <v>196.0</v>
      </c>
      <c r="I3818" s="3">
        <v>9436.0</v>
      </c>
      <c r="J3818" s="2"/>
    </row>
    <row r="3819">
      <c r="A3819" s="1" t="s">
        <v>5066</v>
      </c>
      <c r="B3819" s="3">
        <v>26.21</v>
      </c>
      <c r="C3819" s="3">
        <v>28.9</v>
      </c>
      <c r="D3819" s="3">
        <v>56.0</v>
      </c>
      <c r="E3819" s="3">
        <v>687.38</v>
      </c>
      <c r="F3819" s="3">
        <v>154.0</v>
      </c>
      <c r="G3819" s="3">
        <v>332.1</v>
      </c>
      <c r="H3819" s="3">
        <v>1.1</v>
      </c>
      <c r="I3819" s="3">
        <v>223.0</v>
      </c>
      <c r="J3819" s="3">
        <v>9438.0</v>
      </c>
    </row>
    <row r="3820">
      <c r="A3820" s="1" t="s">
        <v>5067</v>
      </c>
      <c r="B3820" s="3">
        <v>28.66</v>
      </c>
      <c r="C3820" s="3">
        <v>23.75</v>
      </c>
      <c r="D3820" s="3">
        <v>745.0</v>
      </c>
      <c r="E3820" s="3">
        <v>791.98</v>
      </c>
      <c r="F3820" s="3">
        <v>158.0</v>
      </c>
      <c r="G3820" s="3">
        <v>341.95</v>
      </c>
      <c r="H3820" s="3">
        <v>1.17</v>
      </c>
      <c r="I3820" s="3">
        <v>233.0</v>
      </c>
      <c r="J3820" s="3">
        <v>9434.0</v>
      </c>
    </row>
    <row r="3821">
      <c r="A3821" s="1" t="s">
        <v>5068</v>
      </c>
      <c r="B3821" s="3">
        <v>30.57</v>
      </c>
      <c r="C3821" s="3">
        <v>19.45</v>
      </c>
      <c r="D3821" s="3">
        <v>883.0</v>
      </c>
      <c r="E3821" s="3">
        <v>832.33</v>
      </c>
      <c r="F3821" s="3">
        <v>169.0</v>
      </c>
      <c r="G3821" s="3">
        <v>351.25</v>
      </c>
      <c r="H3821" s="3">
        <v>1.24</v>
      </c>
      <c r="I3821" s="3">
        <v>23.0</v>
      </c>
      <c r="J3821" s="3">
        <v>9434.0</v>
      </c>
    </row>
    <row r="3822">
      <c r="A3822" s="1" t="s">
        <v>5069</v>
      </c>
      <c r="B3822" s="3">
        <v>31.8</v>
      </c>
      <c r="C3822" s="3">
        <v>17.6</v>
      </c>
      <c r="D3822" s="3">
        <v>968.0</v>
      </c>
      <c r="E3822" s="3">
        <v>838.46</v>
      </c>
      <c r="F3822" s="3">
        <v>186.0</v>
      </c>
      <c r="G3822" s="3">
        <v>357.85</v>
      </c>
      <c r="H3822" s="3">
        <v>1.24</v>
      </c>
      <c r="I3822" s="3">
        <v>237.0</v>
      </c>
      <c r="J3822" s="3">
        <v>9433.0</v>
      </c>
    </row>
    <row r="3823">
      <c r="A3823" s="1" t="s">
        <v>5070</v>
      </c>
      <c r="B3823" s="3">
        <v>32.76</v>
      </c>
      <c r="C3823" s="3">
        <v>15.95</v>
      </c>
      <c r="D3823" s="3">
        <v>99.0</v>
      </c>
      <c r="E3823" s="3">
        <v>814.1</v>
      </c>
      <c r="F3823" s="3">
        <v>208.0</v>
      </c>
      <c r="G3823" s="3">
        <v>362.5</v>
      </c>
      <c r="H3823" s="3">
        <v>1.52</v>
      </c>
      <c r="I3823" s="3">
        <v>242.0</v>
      </c>
      <c r="J3823" s="3">
        <v>943.0</v>
      </c>
    </row>
    <row r="3824">
      <c r="A3824" s="1" t="s">
        <v>5071</v>
      </c>
      <c r="B3824" s="3">
        <v>33.43</v>
      </c>
      <c r="C3824" s="3">
        <v>14.9</v>
      </c>
      <c r="D3824" s="3">
        <v>911.0</v>
      </c>
      <c r="E3824" s="3">
        <v>663.1</v>
      </c>
      <c r="F3824" s="3">
        <v>288.0</v>
      </c>
      <c r="G3824" s="3">
        <v>368.65</v>
      </c>
      <c r="H3824" s="3">
        <v>1.72</v>
      </c>
      <c r="I3824" s="3">
        <v>251.0</v>
      </c>
      <c r="J3824" s="3">
        <v>9424.0</v>
      </c>
    </row>
    <row r="3825">
      <c r="A3825" s="1" t="s">
        <v>5072</v>
      </c>
      <c r="B3825" s="3">
        <v>33.77</v>
      </c>
      <c r="C3825" s="3">
        <v>13.9</v>
      </c>
      <c r="D3825" s="3">
        <v>79.0</v>
      </c>
      <c r="E3825" s="3">
        <v>533.67</v>
      </c>
      <c r="F3825" s="3">
        <v>325.0</v>
      </c>
      <c r="G3825" s="3">
        <v>369.25</v>
      </c>
      <c r="H3825" s="3">
        <v>1.93</v>
      </c>
      <c r="I3825" s="3">
        <v>26.0</v>
      </c>
      <c r="J3825" s="3">
        <v>9419.0</v>
      </c>
    </row>
    <row r="3826">
      <c r="A3826" s="1" t="s">
        <v>5073</v>
      </c>
      <c r="B3826" s="3">
        <v>34.4</v>
      </c>
      <c r="C3826" s="3">
        <v>13.0</v>
      </c>
      <c r="D3826" s="3">
        <v>586.0</v>
      </c>
      <c r="E3826" s="3">
        <v>302.53</v>
      </c>
      <c r="F3826" s="3">
        <v>356.0</v>
      </c>
      <c r="G3826" s="3">
        <v>377.75</v>
      </c>
      <c r="H3826" s="3">
        <v>2.28</v>
      </c>
      <c r="I3826" s="3">
        <v>266.0</v>
      </c>
      <c r="J3826" s="3">
        <v>9414.0</v>
      </c>
    </row>
    <row r="3827">
      <c r="A3827" s="1" t="s">
        <v>5074</v>
      </c>
      <c r="B3827" s="3">
        <v>33.88</v>
      </c>
      <c r="C3827" s="3">
        <v>12.9</v>
      </c>
      <c r="D3827" s="3">
        <v>255.0</v>
      </c>
      <c r="E3827" s="3">
        <v>16.29</v>
      </c>
      <c r="F3827" s="3">
        <v>245.0</v>
      </c>
      <c r="G3827" s="3">
        <v>383.75</v>
      </c>
      <c r="H3827" s="3">
        <v>2.69</v>
      </c>
      <c r="I3827" s="3">
        <v>273.0</v>
      </c>
      <c r="J3827" s="3">
        <v>9413.0</v>
      </c>
    </row>
    <row r="3828">
      <c r="A3828" s="1" t="s">
        <v>5075</v>
      </c>
      <c r="B3828" s="3">
        <v>32.76</v>
      </c>
      <c r="C3828" s="3">
        <v>11.35</v>
      </c>
      <c r="D3828" s="3">
        <v>209.0</v>
      </c>
      <c r="E3828" s="3">
        <v>45.19</v>
      </c>
      <c r="F3828" s="3">
        <v>189.0</v>
      </c>
      <c r="G3828" s="3">
        <v>381.25</v>
      </c>
      <c r="H3828" s="3">
        <v>3.31</v>
      </c>
      <c r="I3828" s="3">
        <v>282.0</v>
      </c>
      <c r="J3828" s="3">
        <v>9415.0</v>
      </c>
    </row>
    <row r="3829">
      <c r="A3829" s="1" t="s">
        <v>5076</v>
      </c>
      <c r="B3829" s="3">
        <v>31.64</v>
      </c>
      <c r="C3829" s="3">
        <v>12.5</v>
      </c>
      <c r="D3829" s="3">
        <v>165.0</v>
      </c>
      <c r="E3829" s="3">
        <v>225.16</v>
      </c>
      <c r="F3829" s="3">
        <v>107.0</v>
      </c>
      <c r="G3829" s="3">
        <v>387.85</v>
      </c>
      <c r="H3829" s="3">
        <v>2.97</v>
      </c>
      <c r="I3829" s="3">
        <v>279.0</v>
      </c>
      <c r="J3829" s="3">
        <v>9415.0</v>
      </c>
    </row>
    <row r="3830">
      <c r="A3830" s="1" t="s">
        <v>5077</v>
      </c>
      <c r="B3830" s="3">
        <v>30.65</v>
      </c>
      <c r="C3830" s="3">
        <v>16.75</v>
      </c>
      <c r="D3830" s="3">
        <v>23.0</v>
      </c>
      <c r="E3830" s="3">
        <v>41.84</v>
      </c>
      <c r="F3830" s="3">
        <v>2.0</v>
      </c>
      <c r="G3830" s="3">
        <v>381.5</v>
      </c>
      <c r="H3830" s="3">
        <v>1.24</v>
      </c>
      <c r="I3830" s="3">
        <v>295.0</v>
      </c>
      <c r="J3830" s="3">
        <v>9414.0</v>
      </c>
    </row>
    <row r="3831">
      <c r="A3831" s="1" t="s">
        <v>5078</v>
      </c>
      <c r="B3831" s="3">
        <v>28.61</v>
      </c>
      <c r="C3831" s="3" t="s">
        <v>5079</v>
      </c>
      <c r="D3831" s="3" t="s">
        <v>26</v>
      </c>
      <c r="E3831" s="3">
        <v>369.5</v>
      </c>
      <c r="F3831" s="3">
        <v>1.59</v>
      </c>
      <c r="G3831" s="3">
        <v>125.0</v>
      </c>
      <c r="H3831" s="3">
        <v>942.0</v>
      </c>
      <c r="I3831" s="2"/>
      <c r="J3831" s="2"/>
    </row>
    <row r="3832">
      <c r="A3832" s="1" t="s">
        <v>5080</v>
      </c>
      <c r="B3832" s="3">
        <v>26.48</v>
      </c>
      <c r="C3832" s="3" t="s">
        <v>5081</v>
      </c>
      <c r="D3832" s="3" t="s">
        <v>26</v>
      </c>
      <c r="E3832" s="3">
        <v>371.75</v>
      </c>
      <c r="F3832" s="3">
        <v>1.38</v>
      </c>
      <c r="G3832" s="3">
        <v>14.0</v>
      </c>
      <c r="H3832" s="3">
        <v>9427.0</v>
      </c>
      <c r="I3832" s="2"/>
      <c r="J3832" s="2"/>
    </row>
    <row r="3833">
      <c r="A3833" s="1" t="s">
        <v>5082</v>
      </c>
      <c r="B3833" s="3">
        <v>24.88</v>
      </c>
      <c r="C3833" s="3" t="s">
        <v>5083</v>
      </c>
      <c r="D3833" s="3" t="s">
        <v>26</v>
      </c>
      <c r="E3833" s="3">
        <v>351.65</v>
      </c>
      <c r="F3833" s="3">
        <v>1.38</v>
      </c>
      <c r="G3833" s="3">
        <v>175.0</v>
      </c>
      <c r="H3833" s="3">
        <v>9431.0</v>
      </c>
      <c r="I3833" s="2"/>
      <c r="J3833" s="2"/>
    </row>
    <row r="3834">
      <c r="A3834" s="1" t="s">
        <v>5084</v>
      </c>
      <c r="B3834" s="3">
        <v>23.49</v>
      </c>
      <c r="C3834" s="3" t="s">
        <v>5085</v>
      </c>
      <c r="D3834" s="3" t="s">
        <v>26</v>
      </c>
      <c r="E3834" s="3">
        <v>338.5</v>
      </c>
      <c r="F3834" s="3">
        <v>1.45</v>
      </c>
      <c r="G3834" s="3">
        <v>189.0</v>
      </c>
      <c r="H3834" s="3">
        <v>9429.0</v>
      </c>
      <c r="I3834" s="2"/>
      <c r="J3834" s="2"/>
    </row>
    <row r="3835">
      <c r="A3835" s="1" t="s">
        <v>5086</v>
      </c>
      <c r="B3835" s="3">
        <v>22.59</v>
      </c>
      <c r="C3835" s="3" t="s">
        <v>5087</v>
      </c>
      <c r="D3835" s="3" t="s">
        <v>26</v>
      </c>
      <c r="E3835" s="3">
        <v>332.3</v>
      </c>
      <c r="F3835" s="3">
        <v>1.45</v>
      </c>
      <c r="G3835" s="3">
        <v>183.0</v>
      </c>
      <c r="H3835" s="3">
        <v>9429.0</v>
      </c>
      <c r="I3835" s="2"/>
      <c r="J3835" s="2"/>
    </row>
    <row r="3836">
      <c r="A3836" s="1" t="s">
        <v>5088</v>
      </c>
      <c r="B3836" s="3">
        <v>20.36</v>
      </c>
      <c r="C3836" s="3" t="s">
        <v>4842</v>
      </c>
      <c r="D3836" s="3" t="s">
        <v>26</v>
      </c>
      <c r="E3836" s="3">
        <v>329.5</v>
      </c>
      <c r="F3836" s="3">
        <v>2.7</v>
      </c>
      <c r="G3836" s="3">
        <v>18.0</v>
      </c>
      <c r="H3836" s="3">
        <v>9426.0</v>
      </c>
      <c r="I3836" s="2"/>
      <c r="J3836" s="2"/>
    </row>
    <row r="3837">
      <c r="A3837" s="1" t="s">
        <v>5089</v>
      </c>
      <c r="B3837" s="3">
        <v>19.46</v>
      </c>
      <c r="C3837" s="3" t="s">
        <v>1902</v>
      </c>
      <c r="D3837" s="3" t="s">
        <v>26</v>
      </c>
      <c r="E3837" s="3">
        <v>327.5</v>
      </c>
      <c r="F3837" s="3">
        <v>2.21</v>
      </c>
      <c r="G3837" s="3">
        <v>19.0</v>
      </c>
      <c r="H3837" s="3">
        <v>9425.0</v>
      </c>
      <c r="I3837" s="2"/>
      <c r="J3837" s="2"/>
    </row>
    <row r="3838">
      <c r="A3838" s="1" t="s">
        <v>5090</v>
      </c>
      <c r="B3838" s="3">
        <v>18.78</v>
      </c>
      <c r="C3838" s="3" t="s">
        <v>3877</v>
      </c>
      <c r="D3838" s="3" t="s">
        <v>26</v>
      </c>
      <c r="E3838" s="3">
        <v>323.75</v>
      </c>
      <c r="F3838" s="3">
        <v>2.14</v>
      </c>
      <c r="G3838" s="3">
        <v>206.0</v>
      </c>
      <c r="H3838" s="3">
        <v>9423.0</v>
      </c>
      <c r="I3838" s="2"/>
      <c r="J3838" s="2"/>
    </row>
    <row r="3839">
      <c r="A3839" s="1" t="s">
        <v>5091</v>
      </c>
      <c r="B3839" s="3">
        <v>18.8</v>
      </c>
      <c r="C3839" s="3" t="s">
        <v>5092</v>
      </c>
      <c r="D3839" s="3" t="s">
        <v>26</v>
      </c>
      <c r="E3839" s="3">
        <v>321.5</v>
      </c>
      <c r="F3839" s="3">
        <v>2.14</v>
      </c>
      <c r="G3839" s="3">
        <v>22.0</v>
      </c>
      <c r="H3839" s="3">
        <v>9424.0</v>
      </c>
      <c r="I3839" s="2"/>
      <c r="J3839" s="2"/>
    </row>
    <row r="3840">
      <c r="A3840" s="1" t="s">
        <v>5093</v>
      </c>
      <c r="B3840" s="3">
        <v>17.34</v>
      </c>
      <c r="C3840" s="3">
        <v>52.75</v>
      </c>
      <c r="D3840" s="3">
        <v>16.0</v>
      </c>
      <c r="E3840" s="3">
        <v>65.12</v>
      </c>
      <c r="F3840" s="3">
        <v>13.0</v>
      </c>
      <c r="G3840" s="3">
        <v>319.3</v>
      </c>
      <c r="H3840" s="3">
        <v>1.86</v>
      </c>
      <c r="I3840" s="3">
        <v>22.0</v>
      </c>
      <c r="J3840" s="3">
        <v>9425.0</v>
      </c>
    </row>
    <row r="3841">
      <c r="A3841" s="1" t="s">
        <v>5094</v>
      </c>
      <c r="B3841" s="3">
        <v>18.57</v>
      </c>
      <c r="C3841" s="3">
        <v>54.95</v>
      </c>
      <c r="D3841" s="3">
        <v>176.0</v>
      </c>
      <c r="E3841" s="3">
        <v>424.42</v>
      </c>
      <c r="F3841" s="3">
        <v>78.0</v>
      </c>
      <c r="G3841" s="3">
        <v>317.95</v>
      </c>
      <c r="H3841" s="3">
        <v>1.24</v>
      </c>
      <c r="I3841" s="3">
        <v>211.0</v>
      </c>
      <c r="J3841" s="3">
        <v>9428.0</v>
      </c>
    </row>
    <row r="3842">
      <c r="A3842" s="1" t="s">
        <v>5095</v>
      </c>
      <c r="B3842" s="3">
        <v>22.55</v>
      </c>
      <c r="C3842" s="3">
        <v>33.85</v>
      </c>
      <c r="D3842" s="3">
        <v>369.0</v>
      </c>
      <c r="E3842" s="3">
        <v>595.15</v>
      </c>
      <c r="F3842" s="3">
        <v>121.0</v>
      </c>
      <c r="G3842" s="3">
        <v>324.35</v>
      </c>
      <c r="H3842" s="3">
        <v>1.66</v>
      </c>
      <c r="I3842" s="3">
        <v>19.0</v>
      </c>
      <c r="J3842" s="3">
        <v>9435.0</v>
      </c>
    </row>
    <row r="3843">
      <c r="A3843" s="1" t="s">
        <v>5096</v>
      </c>
      <c r="B3843" s="3">
        <v>25.49</v>
      </c>
      <c r="C3843" s="3">
        <v>29.85</v>
      </c>
      <c r="D3843" s="3">
        <v>564.0</v>
      </c>
      <c r="E3843" s="3">
        <v>7.76</v>
      </c>
      <c r="F3843" s="3">
        <v>15.0</v>
      </c>
      <c r="G3843" s="3">
        <v>331.5</v>
      </c>
      <c r="H3843" s="3">
        <v>2.0</v>
      </c>
      <c r="I3843" s="3">
        <v>208.0</v>
      </c>
      <c r="J3843" s="3">
        <v>9439.0</v>
      </c>
    </row>
    <row r="3844">
      <c r="A3844" s="1" t="s">
        <v>5097</v>
      </c>
      <c r="B3844" s="3">
        <v>28.3</v>
      </c>
      <c r="C3844" s="3">
        <v>24.5</v>
      </c>
      <c r="D3844" s="3">
        <v>749.0</v>
      </c>
      <c r="E3844" s="3">
        <v>805.32</v>
      </c>
      <c r="F3844" s="3">
        <v>152.0</v>
      </c>
      <c r="G3844" s="3">
        <v>341.55</v>
      </c>
      <c r="H3844" s="3">
        <v>1.86</v>
      </c>
      <c r="I3844" s="3">
        <v>223.0</v>
      </c>
      <c r="J3844" s="3">
        <v>944.0</v>
      </c>
    </row>
    <row r="3845">
      <c r="A3845" s="1" t="s">
        <v>5098</v>
      </c>
      <c r="B3845" s="3">
        <v>30.28</v>
      </c>
      <c r="C3845" s="3">
        <v>21.6</v>
      </c>
      <c r="D3845" s="3">
        <v>884.0</v>
      </c>
      <c r="E3845" s="3">
        <v>832.15</v>
      </c>
      <c r="F3845" s="3">
        <v>17.0</v>
      </c>
      <c r="G3845" s="3">
        <v>351.45</v>
      </c>
      <c r="H3845" s="3">
        <v>2.0</v>
      </c>
      <c r="I3845" s="3">
        <v>228.0</v>
      </c>
      <c r="J3845" s="3">
        <v>9438.0</v>
      </c>
    </row>
    <row r="3846">
      <c r="A3846" s="1" t="s">
        <v>5099</v>
      </c>
      <c r="B3846" s="3">
        <v>32.18</v>
      </c>
      <c r="C3846" s="3">
        <v>17.75</v>
      </c>
      <c r="D3846" s="3">
        <v>974.0</v>
      </c>
      <c r="E3846" s="3">
        <v>855.36</v>
      </c>
      <c r="F3846" s="3">
        <v>176.0</v>
      </c>
      <c r="G3846" s="3">
        <v>359.4</v>
      </c>
      <c r="H3846" s="3">
        <v>2.21</v>
      </c>
      <c r="I3846" s="3">
        <v>234.0</v>
      </c>
      <c r="J3846" s="3">
        <v>9438.0</v>
      </c>
    </row>
    <row r="3847">
      <c r="A3847" s="1" t="s">
        <v>5100</v>
      </c>
      <c r="B3847" s="3">
        <v>33.32</v>
      </c>
      <c r="C3847" s="3">
        <v>15.45</v>
      </c>
      <c r="D3847" s="3">
        <v>996.0</v>
      </c>
      <c r="E3847" s="3">
        <v>83.4</v>
      </c>
      <c r="F3847" s="3">
        <v>198.0</v>
      </c>
      <c r="G3847" s="3">
        <v>37.0</v>
      </c>
      <c r="H3847" s="3">
        <v>2.41</v>
      </c>
      <c r="I3847" s="3">
        <v>246.0</v>
      </c>
      <c r="J3847" s="3">
        <v>9434.0</v>
      </c>
    </row>
    <row r="3848">
      <c r="A3848" s="1" t="s">
        <v>5101</v>
      </c>
      <c r="B3848" s="3">
        <v>33.91</v>
      </c>
      <c r="C3848" s="3">
        <v>15.0</v>
      </c>
      <c r="D3848" s="3">
        <v>949.0</v>
      </c>
      <c r="E3848" s="3">
        <v>762.59</v>
      </c>
      <c r="F3848" s="3">
        <v>232.0</v>
      </c>
      <c r="G3848" s="3">
        <v>373.7</v>
      </c>
      <c r="H3848" s="3">
        <v>2.69</v>
      </c>
      <c r="I3848" s="3">
        <v>254.0</v>
      </c>
      <c r="J3848" s="3">
        <v>9428.0</v>
      </c>
    </row>
    <row r="3849">
      <c r="A3849" s="1" t="s">
        <v>5102</v>
      </c>
      <c r="B3849" s="3">
        <v>34.18</v>
      </c>
      <c r="C3849" s="3">
        <v>13.5</v>
      </c>
      <c r="D3849" s="3">
        <v>879.0</v>
      </c>
      <c r="E3849" s="3">
        <v>774.1</v>
      </c>
      <c r="F3849" s="3">
        <v>204.0</v>
      </c>
      <c r="G3849" s="3">
        <v>37.8</v>
      </c>
      <c r="H3849" s="3">
        <v>2.69</v>
      </c>
      <c r="I3849" s="3">
        <v>261.0</v>
      </c>
      <c r="J3849" s="3">
        <v>9422.0</v>
      </c>
    </row>
    <row r="3850">
      <c r="A3850" s="1" t="s">
        <v>5103</v>
      </c>
      <c r="B3850" s="3">
        <v>34.36</v>
      </c>
      <c r="C3850" s="3">
        <v>13.0</v>
      </c>
      <c r="D3850" s="3">
        <v>729.0</v>
      </c>
      <c r="E3850" s="3">
        <v>669.98</v>
      </c>
      <c r="F3850" s="3">
        <v>219.0</v>
      </c>
      <c r="G3850" s="3">
        <v>375.85</v>
      </c>
      <c r="H3850" s="3">
        <v>2.62</v>
      </c>
      <c r="I3850" s="3">
        <v>268.0</v>
      </c>
      <c r="J3850" s="3">
        <v>9417.0</v>
      </c>
    </row>
    <row r="3851">
      <c r="A3851" s="1" t="s">
        <v>5104</v>
      </c>
      <c r="B3851" s="3">
        <v>34.23</v>
      </c>
      <c r="C3851" s="3">
        <v>12.5</v>
      </c>
      <c r="D3851" s="3">
        <v>583.0</v>
      </c>
      <c r="E3851" s="3">
        <v>682.75</v>
      </c>
      <c r="F3851" s="3">
        <v>163.0</v>
      </c>
      <c r="G3851" s="3">
        <v>366.15</v>
      </c>
      <c r="H3851" s="3">
        <v>2.62</v>
      </c>
      <c r="I3851" s="3">
        <v>272.0</v>
      </c>
      <c r="J3851" s="3">
        <v>9413.0</v>
      </c>
    </row>
    <row r="3852">
      <c r="A3852" s="1" t="s">
        <v>5105</v>
      </c>
      <c r="B3852" s="3">
        <v>33.93</v>
      </c>
      <c r="C3852" s="3">
        <v>12.45</v>
      </c>
      <c r="D3852" s="3">
        <v>394.0</v>
      </c>
      <c r="E3852" s="3">
        <v>594.75</v>
      </c>
      <c r="F3852" s="3">
        <v>13.0</v>
      </c>
      <c r="G3852" s="3">
        <v>364.0</v>
      </c>
      <c r="H3852" s="3">
        <v>2.76</v>
      </c>
      <c r="I3852" s="3">
        <v>274.0</v>
      </c>
      <c r="J3852" s="3">
        <v>941.0</v>
      </c>
    </row>
    <row r="3853">
      <c r="A3853" s="1" t="s">
        <v>5106</v>
      </c>
      <c r="B3853" s="3">
        <v>33.21</v>
      </c>
      <c r="C3853" s="3">
        <v>12.35</v>
      </c>
      <c r="D3853" s="3">
        <v>2.0</v>
      </c>
      <c r="E3853" s="3">
        <v>436.22</v>
      </c>
      <c r="F3853" s="3">
        <v>87.0</v>
      </c>
      <c r="G3853" s="3">
        <v>36.95</v>
      </c>
      <c r="H3853" s="3">
        <v>2.83</v>
      </c>
      <c r="I3853" s="3">
        <v>28.0</v>
      </c>
      <c r="J3853" s="3">
        <v>9409.0</v>
      </c>
    </row>
    <row r="3854">
      <c r="A3854" s="1" t="s">
        <v>5107</v>
      </c>
      <c r="B3854" s="3">
        <v>31.98</v>
      </c>
      <c r="C3854" s="3">
        <v>13.1</v>
      </c>
      <c r="D3854" s="3">
        <v>25.0</v>
      </c>
      <c r="E3854" s="3">
        <v>4.96</v>
      </c>
      <c r="F3854" s="3">
        <v>22.0</v>
      </c>
      <c r="G3854" s="3">
        <v>356.65</v>
      </c>
      <c r="H3854" s="3">
        <v>2.83</v>
      </c>
      <c r="I3854" s="3">
        <v>291.0</v>
      </c>
      <c r="J3854" s="3">
        <v>9412.0</v>
      </c>
    </row>
    <row r="3855">
      <c r="A3855" s="1" t="s">
        <v>5108</v>
      </c>
      <c r="B3855" s="3">
        <v>29.96</v>
      </c>
      <c r="C3855" s="3" t="s">
        <v>5109</v>
      </c>
      <c r="D3855" s="3" t="s">
        <v>26</v>
      </c>
      <c r="E3855" s="3">
        <v>35.1</v>
      </c>
      <c r="F3855" s="3">
        <v>2.62</v>
      </c>
      <c r="G3855" s="3">
        <v>296.0</v>
      </c>
      <c r="H3855" s="3">
        <v>9415.0</v>
      </c>
      <c r="I3855" s="2"/>
      <c r="J3855" s="2"/>
    </row>
    <row r="3856">
      <c r="A3856" s="1" t="s">
        <v>5110</v>
      </c>
      <c r="B3856" s="3">
        <v>28.28</v>
      </c>
      <c r="C3856" s="3" t="s">
        <v>5111</v>
      </c>
      <c r="D3856" s="3" t="s">
        <v>26</v>
      </c>
      <c r="E3856" s="3">
        <v>344.3</v>
      </c>
      <c r="F3856" s="3">
        <v>2.48</v>
      </c>
      <c r="G3856" s="3">
        <v>298.0</v>
      </c>
      <c r="H3856" s="3">
        <v>9419.0</v>
      </c>
      <c r="I3856" s="2"/>
      <c r="J3856" s="2"/>
    </row>
    <row r="3857">
      <c r="A3857" s="1" t="s">
        <v>5112</v>
      </c>
      <c r="B3857" s="3">
        <v>26.67</v>
      </c>
      <c r="C3857" s="3" t="s">
        <v>5113</v>
      </c>
      <c r="D3857" s="3" t="s">
        <v>26</v>
      </c>
      <c r="E3857" s="3">
        <v>34.8</v>
      </c>
      <c r="F3857" s="3">
        <v>2.7</v>
      </c>
      <c r="G3857" s="3">
        <v>3.0</v>
      </c>
      <c r="H3857" s="3">
        <v>9421.0</v>
      </c>
      <c r="I3857" s="2"/>
      <c r="J3857" s="2"/>
    </row>
    <row r="3858">
      <c r="A3858" s="1" t="s">
        <v>5114</v>
      </c>
      <c r="B3858" s="3">
        <v>24.53</v>
      </c>
      <c r="C3858" s="3" t="s">
        <v>5083</v>
      </c>
      <c r="D3858" s="3" t="s">
        <v>26</v>
      </c>
      <c r="E3858" s="3">
        <v>338.1</v>
      </c>
      <c r="F3858" s="3">
        <v>1.52</v>
      </c>
      <c r="G3858" s="3">
        <v>291.0</v>
      </c>
      <c r="H3858" s="3">
        <v>9422.0</v>
      </c>
      <c r="I3858" s="2"/>
      <c r="J3858" s="2"/>
    </row>
    <row r="3859">
      <c r="A3859" s="1" t="s">
        <v>5115</v>
      </c>
      <c r="B3859" s="3">
        <v>23.11</v>
      </c>
      <c r="C3859" s="3" t="s">
        <v>5116</v>
      </c>
      <c r="D3859" s="3" t="s">
        <v>26</v>
      </c>
      <c r="E3859" s="3">
        <v>334.4</v>
      </c>
      <c r="F3859" s="3">
        <v>1.59</v>
      </c>
      <c r="G3859" s="3">
        <v>228.0</v>
      </c>
      <c r="H3859" s="3">
        <v>9419.0</v>
      </c>
      <c r="I3859" s="2"/>
      <c r="J3859" s="2"/>
    </row>
    <row r="3860">
      <c r="A3860" s="1" t="s">
        <v>5117</v>
      </c>
      <c r="B3860" s="3">
        <v>21.5</v>
      </c>
      <c r="C3860" s="3" t="s">
        <v>5118</v>
      </c>
      <c r="D3860" s="3" t="s">
        <v>26</v>
      </c>
      <c r="E3860" s="3">
        <v>332.0</v>
      </c>
      <c r="F3860" s="3">
        <v>1.86</v>
      </c>
      <c r="G3860" s="3">
        <v>203.0</v>
      </c>
      <c r="H3860" s="3">
        <v>9416.0</v>
      </c>
      <c r="I3860" s="2"/>
      <c r="J3860" s="2"/>
    </row>
    <row r="3861">
      <c r="A3861" s="1" t="s">
        <v>5119</v>
      </c>
      <c r="B3861" s="3">
        <v>19.96</v>
      </c>
      <c r="C3861" s="3" t="s">
        <v>5120</v>
      </c>
      <c r="D3861" s="3" t="s">
        <v>26</v>
      </c>
      <c r="E3861" s="3">
        <v>327.5</v>
      </c>
      <c r="F3861" s="3">
        <v>1.72</v>
      </c>
      <c r="G3861" s="3">
        <v>206.0</v>
      </c>
      <c r="H3861" s="3">
        <v>9413.0</v>
      </c>
      <c r="I3861" s="2"/>
      <c r="J3861" s="2"/>
    </row>
    <row r="3862">
      <c r="A3862" s="1" t="s">
        <v>5121</v>
      </c>
      <c r="B3862" s="3">
        <v>19.66</v>
      </c>
      <c r="C3862" s="3" t="s">
        <v>1902</v>
      </c>
      <c r="D3862" s="3" t="s">
        <v>26</v>
      </c>
      <c r="E3862" s="3">
        <v>324.95</v>
      </c>
      <c r="F3862" s="3">
        <v>1.45</v>
      </c>
      <c r="G3862" s="3">
        <v>204.0</v>
      </c>
      <c r="H3862" s="3">
        <v>941.0</v>
      </c>
      <c r="I3862" s="2"/>
      <c r="J3862" s="2"/>
    </row>
    <row r="3863">
      <c r="A3863" s="1" t="s">
        <v>5122</v>
      </c>
      <c r="B3863" s="3">
        <v>20.2</v>
      </c>
      <c r="C3863" s="3" t="s">
        <v>5120</v>
      </c>
      <c r="D3863" s="3" t="s">
        <v>26</v>
      </c>
      <c r="E3863" s="3">
        <v>32.65</v>
      </c>
      <c r="F3863" s="3">
        <v>1.17</v>
      </c>
      <c r="G3863" s="3">
        <v>192.0</v>
      </c>
      <c r="H3863" s="3">
        <v>9411.0</v>
      </c>
      <c r="I3863" s="2"/>
      <c r="J3863" s="2"/>
    </row>
    <row r="3864">
      <c r="A3864" s="1" t="s">
        <v>5123</v>
      </c>
      <c r="B3864" s="3">
        <v>20.47</v>
      </c>
      <c r="C3864" s="3">
        <v>33.3</v>
      </c>
      <c r="D3864" s="3">
        <v>17.0</v>
      </c>
      <c r="E3864" s="3">
        <v>64.63</v>
      </c>
      <c r="F3864" s="3">
        <v>14.0</v>
      </c>
      <c r="G3864" s="3" t="s">
        <v>5124</v>
      </c>
      <c r="H3864" s="3">
        <v>172.0</v>
      </c>
      <c r="I3864" s="3">
        <v>9412.0</v>
      </c>
      <c r="J3864" s="2"/>
    </row>
    <row r="3865">
      <c r="A3865" s="1" t="s">
        <v>5125</v>
      </c>
      <c r="B3865" s="3">
        <v>19.5</v>
      </c>
      <c r="C3865" s="3">
        <v>42.85</v>
      </c>
      <c r="D3865" s="3">
        <v>177.0</v>
      </c>
      <c r="E3865" s="3">
        <v>437.0</v>
      </c>
      <c r="F3865" s="3">
        <v>76.0</v>
      </c>
      <c r="G3865" s="3" t="s">
        <v>5126</v>
      </c>
      <c r="H3865" s="3">
        <v>171.0</v>
      </c>
      <c r="I3865" s="3">
        <v>9416.0</v>
      </c>
      <c r="J3865" s="2"/>
    </row>
    <row r="3866">
      <c r="A3866" s="1" t="s">
        <v>5127</v>
      </c>
      <c r="B3866" s="3">
        <v>23.16</v>
      </c>
      <c r="C3866" s="3">
        <v>34.0</v>
      </c>
      <c r="D3866" s="3">
        <v>365.0</v>
      </c>
      <c r="E3866" s="3">
        <v>58.58</v>
      </c>
      <c r="F3866" s="3">
        <v>123.0</v>
      </c>
      <c r="G3866" s="3" t="s">
        <v>5128</v>
      </c>
      <c r="H3866" s="3">
        <v>202.0</v>
      </c>
      <c r="I3866" s="3">
        <v>9417.0</v>
      </c>
      <c r="J3866" s="2"/>
    </row>
    <row r="3867">
      <c r="A3867" s="1" t="s">
        <v>5129</v>
      </c>
      <c r="B3867" s="3">
        <v>27.16</v>
      </c>
      <c r="C3867" s="3">
        <v>22.5</v>
      </c>
      <c r="D3867" s="3">
        <v>559.0</v>
      </c>
      <c r="E3867" s="3">
        <v>683.74</v>
      </c>
      <c r="F3867" s="3">
        <v>155.0</v>
      </c>
      <c r="G3867" s="3">
        <v>332.65</v>
      </c>
      <c r="H3867" s="3">
        <v>1.3</v>
      </c>
      <c r="I3867" s="3">
        <v>236.0</v>
      </c>
      <c r="J3867" s="3">
        <v>942.0</v>
      </c>
    </row>
    <row r="3868">
      <c r="A3868" s="1" t="s">
        <v>5130</v>
      </c>
      <c r="B3868" s="3">
        <v>29.76</v>
      </c>
      <c r="C3868" s="3">
        <v>17.85</v>
      </c>
      <c r="D3868" s="3">
        <v>735.0</v>
      </c>
      <c r="E3868" s="3">
        <v>759.37</v>
      </c>
      <c r="F3868" s="3">
        <v>172.0</v>
      </c>
      <c r="G3868" s="3">
        <v>342.35</v>
      </c>
      <c r="H3868" s="3">
        <v>1.45</v>
      </c>
      <c r="I3868" s="3">
        <v>25.0</v>
      </c>
      <c r="J3868" s="3">
        <v>9419.0</v>
      </c>
    </row>
    <row r="3869">
      <c r="A3869" s="1" t="s">
        <v>5131</v>
      </c>
      <c r="B3869" s="3">
        <v>31.6</v>
      </c>
      <c r="C3869" s="3">
        <v>15.15</v>
      </c>
      <c r="D3869" s="3">
        <v>881.0</v>
      </c>
      <c r="E3869" s="3">
        <v>829.69</v>
      </c>
      <c r="F3869" s="3">
        <v>169.0</v>
      </c>
      <c r="G3869" s="3">
        <v>35.85</v>
      </c>
      <c r="H3869" s="3">
        <v>1.72</v>
      </c>
      <c r="I3869" s="3">
        <v>242.0</v>
      </c>
      <c r="J3869" s="3">
        <v>9417.0</v>
      </c>
    </row>
    <row r="3870">
      <c r="A3870" s="1" t="s">
        <v>5132</v>
      </c>
      <c r="B3870" s="3">
        <v>32.92</v>
      </c>
      <c r="C3870" s="3">
        <v>14.8</v>
      </c>
      <c r="D3870" s="3">
        <v>955.0</v>
      </c>
      <c r="E3870" s="3">
        <v>804.78</v>
      </c>
      <c r="F3870" s="3">
        <v>204.0</v>
      </c>
      <c r="G3870" s="3">
        <v>356.85</v>
      </c>
      <c r="H3870" s="3">
        <v>2.7</v>
      </c>
      <c r="I3870" s="3">
        <v>234.0</v>
      </c>
      <c r="J3870" s="3">
        <v>9415.0</v>
      </c>
    </row>
    <row r="3871">
      <c r="A3871" s="1" t="s">
        <v>5133</v>
      </c>
      <c r="B3871" s="3">
        <v>33.9</v>
      </c>
      <c r="C3871" s="3">
        <v>13.4</v>
      </c>
      <c r="D3871" s="3">
        <v>983.0</v>
      </c>
      <c r="E3871" s="3">
        <v>795.76</v>
      </c>
      <c r="F3871" s="3">
        <v>218.0</v>
      </c>
      <c r="G3871" s="3">
        <v>36.95</v>
      </c>
      <c r="H3871" s="3">
        <v>2.55</v>
      </c>
      <c r="I3871" s="3">
        <v>237.0</v>
      </c>
      <c r="J3871" s="3">
        <v>9408.0</v>
      </c>
    </row>
    <row r="3872">
      <c r="A3872" s="1" t="s">
        <v>5134</v>
      </c>
      <c r="B3872" s="3">
        <v>34.53</v>
      </c>
      <c r="C3872" s="3">
        <v>12.15</v>
      </c>
      <c r="D3872" s="3">
        <v>958.0</v>
      </c>
      <c r="E3872" s="3">
        <v>789.79</v>
      </c>
      <c r="F3872" s="3">
        <v>215.0</v>
      </c>
      <c r="G3872" s="3">
        <v>364.0</v>
      </c>
      <c r="H3872" s="3">
        <v>2.76</v>
      </c>
      <c r="I3872" s="3">
        <v>241.0</v>
      </c>
      <c r="J3872" s="3">
        <v>94.0</v>
      </c>
    </row>
    <row r="3873">
      <c r="A3873" s="1" t="s">
        <v>5135</v>
      </c>
      <c r="B3873" s="3">
        <v>34.91</v>
      </c>
      <c r="C3873" s="3">
        <v>12.15</v>
      </c>
      <c r="D3873" s="3">
        <v>888.0</v>
      </c>
      <c r="E3873" s="3">
        <v>8.86</v>
      </c>
      <c r="F3873" s="3">
        <v>189.0</v>
      </c>
      <c r="G3873" s="3">
        <v>365.0</v>
      </c>
      <c r="H3873" s="3">
        <v>2.97</v>
      </c>
      <c r="I3873" s="3">
        <v>243.0</v>
      </c>
      <c r="J3873" s="3">
        <v>9396.0</v>
      </c>
    </row>
    <row r="3874">
      <c r="A3874" s="1" t="s">
        <v>5136</v>
      </c>
      <c r="B3874" s="3">
        <v>35.7</v>
      </c>
      <c r="C3874" s="3">
        <v>11.35</v>
      </c>
      <c r="D3874" s="3">
        <v>757.0</v>
      </c>
      <c r="E3874" s="3">
        <v>764.96</v>
      </c>
      <c r="F3874" s="3">
        <v>174.0</v>
      </c>
      <c r="G3874" s="3">
        <v>365.0</v>
      </c>
      <c r="H3874" s="3">
        <v>3.1</v>
      </c>
      <c r="I3874" s="3">
        <v>246.0</v>
      </c>
      <c r="J3874" s="3">
        <v>9389.0</v>
      </c>
    </row>
    <row r="3875">
      <c r="A3875" s="1" t="s">
        <v>5137</v>
      </c>
      <c r="B3875" s="3">
        <v>34.95</v>
      </c>
      <c r="C3875" s="3">
        <v>11.25</v>
      </c>
      <c r="D3875" s="3">
        <v>553.0</v>
      </c>
      <c r="E3875" s="3">
        <v>569.56</v>
      </c>
      <c r="F3875" s="3">
        <v>202.0</v>
      </c>
      <c r="G3875" s="3">
        <v>365.0</v>
      </c>
      <c r="H3875" s="3">
        <v>3.17</v>
      </c>
      <c r="I3875" s="3">
        <v>252.0</v>
      </c>
      <c r="J3875" s="3">
        <v>9384.0</v>
      </c>
    </row>
    <row r="3876">
      <c r="A3876" s="1" t="s">
        <v>5138</v>
      </c>
      <c r="B3876" s="3">
        <v>34.51</v>
      </c>
      <c r="C3876" s="3">
        <v>11.25</v>
      </c>
      <c r="D3876" s="3">
        <v>352.0</v>
      </c>
      <c r="E3876" s="3">
        <v>399.87</v>
      </c>
      <c r="F3876" s="3">
        <v>174.0</v>
      </c>
      <c r="G3876" s="3">
        <v>361.3</v>
      </c>
      <c r="H3876" s="3">
        <v>3.24</v>
      </c>
      <c r="I3876" s="3">
        <v>257.0</v>
      </c>
      <c r="J3876" s="3">
        <v>9382.0</v>
      </c>
    </row>
    <row r="3877">
      <c r="A3877" s="1" t="s">
        <v>5139</v>
      </c>
      <c r="B3877" s="3">
        <v>33.69</v>
      </c>
      <c r="C3877" s="3">
        <v>11.95</v>
      </c>
      <c r="D3877" s="3">
        <v>164.0</v>
      </c>
      <c r="E3877" s="3">
        <v>211.18</v>
      </c>
      <c r="F3877" s="3">
        <v>109.0</v>
      </c>
      <c r="G3877" s="3">
        <v>359.2</v>
      </c>
      <c r="H3877" s="3">
        <v>3.24</v>
      </c>
      <c r="I3877" s="3">
        <v>267.0</v>
      </c>
      <c r="J3877" s="3">
        <v>9381.0</v>
      </c>
    </row>
    <row r="3878">
      <c r="A3878" s="1" t="s">
        <v>5140</v>
      </c>
      <c r="B3878" s="3">
        <v>32.21</v>
      </c>
      <c r="C3878" s="3">
        <v>13.65</v>
      </c>
      <c r="D3878" s="3" t="s">
        <v>1268</v>
      </c>
      <c r="E3878" s="3">
        <v>6.0</v>
      </c>
      <c r="F3878" s="3">
        <v>359.95</v>
      </c>
      <c r="G3878" s="3">
        <v>2.97</v>
      </c>
      <c r="H3878" s="3">
        <v>285.0</v>
      </c>
      <c r="I3878" s="3">
        <v>9385.0</v>
      </c>
      <c r="J3878" s="2"/>
    </row>
    <row r="3879">
      <c r="A3879" s="1" t="s">
        <v>5141</v>
      </c>
      <c r="B3879" s="3">
        <v>30.5</v>
      </c>
      <c r="C3879" s="3" t="s">
        <v>5142</v>
      </c>
      <c r="D3879" s="3" t="s">
        <v>26</v>
      </c>
      <c r="E3879" s="3">
        <v>366.35</v>
      </c>
      <c r="F3879" s="3">
        <v>2.41</v>
      </c>
      <c r="G3879" s="3">
        <v>292.0</v>
      </c>
      <c r="H3879" s="3">
        <v>9387.0</v>
      </c>
      <c r="I3879" s="2"/>
      <c r="J3879" s="2"/>
    </row>
    <row r="3880">
      <c r="A3880" s="1" t="s">
        <v>5143</v>
      </c>
      <c r="B3880" s="3">
        <v>28.84</v>
      </c>
      <c r="C3880" s="3" t="s">
        <v>5079</v>
      </c>
      <c r="D3880" s="3" t="s">
        <v>26</v>
      </c>
      <c r="E3880" s="3">
        <v>355.1</v>
      </c>
      <c r="F3880" s="3">
        <v>2.7</v>
      </c>
      <c r="G3880" s="3">
        <v>29.0</v>
      </c>
      <c r="H3880" s="3">
        <v>9392.0</v>
      </c>
      <c r="I3880" s="2"/>
      <c r="J3880" s="2"/>
    </row>
    <row r="3881">
      <c r="A3881" s="1" t="s">
        <v>5144</v>
      </c>
      <c r="B3881" s="3">
        <v>26.99</v>
      </c>
      <c r="C3881" s="3" t="s">
        <v>5145</v>
      </c>
      <c r="D3881" s="3" t="s">
        <v>26</v>
      </c>
      <c r="E3881" s="3">
        <v>349.5</v>
      </c>
      <c r="F3881" s="3">
        <v>1.86</v>
      </c>
      <c r="G3881" s="3">
        <v>266.0</v>
      </c>
      <c r="H3881" s="3">
        <v>9395.0</v>
      </c>
      <c r="I3881" s="2"/>
      <c r="J3881" s="2"/>
    </row>
    <row r="3882">
      <c r="A3882" s="1" t="s">
        <v>5146</v>
      </c>
      <c r="B3882" s="3">
        <v>25.6</v>
      </c>
      <c r="C3882" s="3" t="s">
        <v>5147</v>
      </c>
      <c r="D3882" s="3" t="s">
        <v>26</v>
      </c>
      <c r="E3882" s="3">
        <v>344.85</v>
      </c>
      <c r="F3882" s="3">
        <v>2.0</v>
      </c>
      <c r="G3882" s="3">
        <v>235.0</v>
      </c>
      <c r="H3882" s="3">
        <v>9394.0</v>
      </c>
      <c r="I3882" s="2"/>
      <c r="J3882" s="2"/>
    </row>
    <row r="3883">
      <c r="A3883" s="1" t="s">
        <v>5148</v>
      </c>
      <c r="B3883" s="3">
        <v>23.63</v>
      </c>
      <c r="C3883" s="3" t="s">
        <v>5149</v>
      </c>
      <c r="D3883" s="3" t="s">
        <v>26</v>
      </c>
      <c r="E3883" s="3">
        <v>342.75</v>
      </c>
      <c r="F3883" s="3">
        <v>2.14</v>
      </c>
      <c r="G3883" s="3">
        <v>224.0</v>
      </c>
      <c r="H3883" s="3">
        <v>9392.0</v>
      </c>
      <c r="I3883" s="2"/>
      <c r="J3883" s="2"/>
    </row>
    <row r="3884">
      <c r="A3884" s="1" t="s">
        <v>5150</v>
      </c>
      <c r="B3884" s="3">
        <v>22.8</v>
      </c>
      <c r="C3884" s="3" t="s">
        <v>5151</v>
      </c>
      <c r="D3884" s="3" t="s">
        <v>26</v>
      </c>
      <c r="E3884" s="3">
        <v>339.15</v>
      </c>
      <c r="F3884" s="3">
        <v>2.41</v>
      </c>
      <c r="G3884" s="3">
        <v>221.0</v>
      </c>
      <c r="H3884" s="3">
        <v>9391.0</v>
      </c>
      <c r="I3884" s="2"/>
      <c r="J3884" s="2"/>
    </row>
    <row r="3885">
      <c r="A3885" s="1" t="s">
        <v>5152</v>
      </c>
      <c r="B3885" s="3">
        <v>22.16</v>
      </c>
      <c r="C3885" s="3" t="s">
        <v>5153</v>
      </c>
      <c r="D3885" s="3" t="s">
        <v>26</v>
      </c>
      <c r="E3885" s="3">
        <v>336.75</v>
      </c>
      <c r="F3885" s="3">
        <v>2.41</v>
      </c>
      <c r="G3885" s="3">
        <v>219.0</v>
      </c>
      <c r="H3885" s="3">
        <v>9389.0</v>
      </c>
      <c r="I3885" s="2"/>
      <c r="J3885" s="2"/>
    </row>
    <row r="3886">
      <c r="A3886" s="1" t="s">
        <v>5154</v>
      </c>
      <c r="B3886" s="3">
        <v>21.41</v>
      </c>
      <c r="C3886" s="3" t="s">
        <v>5155</v>
      </c>
      <c r="D3886" s="3" t="s">
        <v>26</v>
      </c>
      <c r="E3886" s="3">
        <v>334.2</v>
      </c>
      <c r="F3886" s="3">
        <v>2.34</v>
      </c>
      <c r="G3886" s="3">
        <v>218.0</v>
      </c>
      <c r="H3886" s="3">
        <v>9387.0</v>
      </c>
      <c r="I3886" s="2"/>
      <c r="J3886" s="2"/>
    </row>
    <row r="3887">
      <c r="A3887" s="1" t="s">
        <v>5156</v>
      </c>
      <c r="B3887" s="3">
        <v>20.61</v>
      </c>
      <c r="C3887" s="3" t="s">
        <v>5020</v>
      </c>
      <c r="D3887" s="3" t="s">
        <v>26</v>
      </c>
      <c r="E3887" s="3">
        <v>331.3</v>
      </c>
      <c r="F3887" s="3">
        <v>2.21</v>
      </c>
      <c r="G3887" s="3">
        <v>215.0</v>
      </c>
      <c r="H3887" s="3">
        <v>9385.0</v>
      </c>
      <c r="I3887" s="2"/>
      <c r="J3887" s="2"/>
    </row>
    <row r="3888">
      <c r="A3888" s="1" t="s">
        <v>5157</v>
      </c>
      <c r="B3888" s="3">
        <v>19.79</v>
      </c>
      <c r="C3888" s="3">
        <v>53.25</v>
      </c>
      <c r="D3888" s="3">
        <v>17.0</v>
      </c>
      <c r="E3888" s="3">
        <v>64.27</v>
      </c>
      <c r="F3888" s="3">
        <v>14.0</v>
      </c>
      <c r="G3888" s="3">
        <v>329.0</v>
      </c>
      <c r="H3888" s="3">
        <v>2.7</v>
      </c>
      <c r="I3888" s="3">
        <v>213.0</v>
      </c>
      <c r="J3888" s="3">
        <v>9386.0</v>
      </c>
    </row>
    <row r="3889">
      <c r="A3889" s="1" t="s">
        <v>5158</v>
      </c>
      <c r="B3889" s="3">
        <v>20.21</v>
      </c>
      <c r="C3889" s="3">
        <v>57.3</v>
      </c>
      <c r="D3889" s="3">
        <v>172.0</v>
      </c>
      <c r="E3889" s="3">
        <v>402.14</v>
      </c>
      <c r="F3889" s="3">
        <v>79.0</v>
      </c>
      <c r="G3889" s="3">
        <v>327.85</v>
      </c>
      <c r="H3889" s="3">
        <v>1.72</v>
      </c>
      <c r="I3889" s="3">
        <v>214.0</v>
      </c>
      <c r="J3889" s="3">
        <v>9389.0</v>
      </c>
    </row>
    <row r="3890">
      <c r="A3890" s="1" t="s">
        <v>5159</v>
      </c>
      <c r="B3890" s="3">
        <v>23.99</v>
      </c>
      <c r="C3890" s="3">
        <v>36.8</v>
      </c>
      <c r="D3890" s="3">
        <v>366.0</v>
      </c>
      <c r="E3890" s="3">
        <v>587.7</v>
      </c>
      <c r="F3890" s="3">
        <v>121.0</v>
      </c>
      <c r="G3890" s="3">
        <v>333.5</v>
      </c>
      <c r="H3890" s="3">
        <v>1.79</v>
      </c>
      <c r="I3890" s="3">
        <v>242.0</v>
      </c>
      <c r="J3890" s="3">
        <v>9395.0</v>
      </c>
    </row>
    <row r="3891">
      <c r="A3891" s="1" t="s">
        <v>5160</v>
      </c>
      <c r="B3891" s="3">
        <v>26.39</v>
      </c>
      <c r="C3891" s="3">
        <v>31.2</v>
      </c>
      <c r="D3891" s="3">
        <v>557.0</v>
      </c>
      <c r="E3891" s="3">
        <v>68.33</v>
      </c>
      <c r="F3891" s="3">
        <v>155.0</v>
      </c>
      <c r="G3891" s="3">
        <v>341.0</v>
      </c>
      <c r="H3891" s="3">
        <v>2.7</v>
      </c>
      <c r="I3891" s="3">
        <v>242.0</v>
      </c>
      <c r="J3891" s="3">
        <v>9395.0</v>
      </c>
    </row>
    <row r="3892">
      <c r="A3892" s="1" t="s">
        <v>5161</v>
      </c>
      <c r="B3892" s="3">
        <v>28.56</v>
      </c>
      <c r="C3892" s="3">
        <v>26.5</v>
      </c>
      <c r="D3892" s="3">
        <v>736.0</v>
      </c>
      <c r="E3892" s="3">
        <v>77.13</v>
      </c>
      <c r="F3892" s="3">
        <v>165.0</v>
      </c>
      <c r="G3892" s="3">
        <v>349.7</v>
      </c>
      <c r="H3892" s="3">
        <v>2.21</v>
      </c>
      <c r="I3892" s="3">
        <v>233.0</v>
      </c>
      <c r="J3892" s="3">
        <v>9396.0</v>
      </c>
    </row>
    <row r="3893">
      <c r="A3893" s="1" t="s">
        <v>5162</v>
      </c>
      <c r="B3893" s="3">
        <v>30.18</v>
      </c>
      <c r="C3893" s="3">
        <v>23.25</v>
      </c>
      <c r="D3893" s="3">
        <v>878.0</v>
      </c>
      <c r="E3893" s="3">
        <v>826.11</v>
      </c>
      <c r="F3893" s="3">
        <v>169.0</v>
      </c>
      <c r="G3893" s="3">
        <v>358.8</v>
      </c>
      <c r="H3893" s="3">
        <v>2.21</v>
      </c>
      <c r="I3893" s="3">
        <v>216.0</v>
      </c>
      <c r="J3893" s="3">
        <v>9393.0</v>
      </c>
    </row>
    <row r="3894">
      <c r="A3894" s="1" t="s">
        <v>5163</v>
      </c>
      <c r="B3894" s="3">
        <v>31.41</v>
      </c>
      <c r="C3894" s="3">
        <v>2.3</v>
      </c>
      <c r="D3894" s="3">
        <v>963.0</v>
      </c>
      <c r="E3894" s="3">
        <v>832.47</v>
      </c>
      <c r="F3894" s="3">
        <v>186.0</v>
      </c>
      <c r="G3894" s="3">
        <v>365.95</v>
      </c>
      <c r="H3894" s="3">
        <v>2.21</v>
      </c>
      <c r="I3894" s="3">
        <v>206.0</v>
      </c>
      <c r="J3894" s="3">
        <v>9389.0</v>
      </c>
    </row>
    <row r="3895">
      <c r="A3895" s="1" t="s">
        <v>5164</v>
      </c>
      <c r="B3895" s="3">
        <v>32.29</v>
      </c>
      <c r="C3895" s="3">
        <v>17.75</v>
      </c>
      <c r="D3895" s="3">
        <v>986.0</v>
      </c>
      <c r="E3895" s="3">
        <v>807.95</v>
      </c>
      <c r="F3895" s="3">
        <v>209.0</v>
      </c>
      <c r="G3895" s="3">
        <v>367.3</v>
      </c>
      <c r="H3895" s="3">
        <v>2.28</v>
      </c>
      <c r="I3895" s="3">
        <v>207.0</v>
      </c>
      <c r="J3895" s="3">
        <v>9385.0</v>
      </c>
    </row>
    <row r="3896">
      <c r="A3896" s="1" t="s">
        <v>5165</v>
      </c>
      <c r="B3896" s="3">
        <v>33.24</v>
      </c>
      <c r="C3896" s="3">
        <v>15.45</v>
      </c>
      <c r="D3896" s="3">
        <v>919.0</v>
      </c>
      <c r="E3896" s="3">
        <v>686.31</v>
      </c>
      <c r="F3896" s="3">
        <v>273.0</v>
      </c>
      <c r="G3896" s="3">
        <v>373.9</v>
      </c>
      <c r="H3896" s="3">
        <v>2.41</v>
      </c>
      <c r="I3896" s="3">
        <v>211.0</v>
      </c>
      <c r="J3896" s="3">
        <v>9378.0</v>
      </c>
    </row>
    <row r="3897">
      <c r="A3897" s="1" t="s">
        <v>5166</v>
      </c>
      <c r="B3897" s="3">
        <v>33.37</v>
      </c>
      <c r="C3897" s="3">
        <v>15.45</v>
      </c>
      <c r="D3897" s="3">
        <v>71.0</v>
      </c>
      <c r="E3897" s="3">
        <v>36.62</v>
      </c>
      <c r="F3897" s="3">
        <v>395.0</v>
      </c>
      <c r="G3897" s="3">
        <v>376.2</v>
      </c>
      <c r="H3897" s="3">
        <v>2.48</v>
      </c>
      <c r="I3897" s="3">
        <v>215.0</v>
      </c>
      <c r="J3897" s="3">
        <v>9372.0</v>
      </c>
    </row>
    <row r="3898">
      <c r="A3898" s="1" t="s">
        <v>5167</v>
      </c>
      <c r="B3898" s="3">
        <v>33.38</v>
      </c>
      <c r="C3898" s="3">
        <v>14.35</v>
      </c>
      <c r="D3898" s="3">
        <v>726.0</v>
      </c>
      <c r="E3898" s="3">
        <v>665.78</v>
      </c>
      <c r="F3898" s="3">
        <v>218.0</v>
      </c>
      <c r="G3898" s="3">
        <v>385.9</v>
      </c>
      <c r="H3898" s="3">
        <v>2.14</v>
      </c>
      <c r="I3898" s="3">
        <v>225.0</v>
      </c>
      <c r="J3898" s="3">
        <v>9367.0</v>
      </c>
    </row>
    <row r="3899">
      <c r="A3899" s="1" t="s">
        <v>5168</v>
      </c>
      <c r="B3899" s="3">
        <v>33.33</v>
      </c>
      <c r="C3899" s="3">
        <v>13.8</v>
      </c>
      <c r="D3899" s="3">
        <v>601.0</v>
      </c>
      <c r="E3899" s="3">
        <v>753.26</v>
      </c>
      <c r="F3899" s="3">
        <v>136.0</v>
      </c>
      <c r="G3899" s="3">
        <v>387.85</v>
      </c>
      <c r="H3899" s="3">
        <v>2.55</v>
      </c>
      <c r="I3899" s="3">
        <v>217.0</v>
      </c>
      <c r="J3899" s="3">
        <v>936.0</v>
      </c>
    </row>
    <row r="3900">
      <c r="A3900" s="1" t="s">
        <v>5169</v>
      </c>
      <c r="B3900" s="3">
        <v>32.97</v>
      </c>
      <c r="C3900" s="3">
        <v>13.8</v>
      </c>
      <c r="D3900" s="3">
        <v>398.0</v>
      </c>
      <c r="E3900" s="3">
        <v>613.86</v>
      </c>
      <c r="F3900" s="3">
        <v>124.0</v>
      </c>
      <c r="G3900" s="3">
        <v>39.75</v>
      </c>
      <c r="H3900" s="3">
        <v>2.0</v>
      </c>
      <c r="I3900" s="3">
        <v>213.0</v>
      </c>
      <c r="J3900" s="3">
        <v>9355.0</v>
      </c>
    </row>
    <row r="3901">
      <c r="A3901" s="1" t="s">
        <v>5170</v>
      </c>
      <c r="B3901" s="3">
        <v>31.64</v>
      </c>
      <c r="C3901" s="3">
        <v>15.15</v>
      </c>
      <c r="D3901" s="3">
        <v>196.0</v>
      </c>
      <c r="E3901" s="3">
        <v>401.1</v>
      </c>
      <c r="F3901" s="3">
        <v>91.0</v>
      </c>
      <c r="G3901" s="3">
        <v>372.15</v>
      </c>
      <c r="H3901" s="3">
        <v>1.86</v>
      </c>
      <c r="I3901" s="3">
        <v>183.0</v>
      </c>
      <c r="J3901" s="3">
        <v>936.0</v>
      </c>
    </row>
    <row r="3902">
      <c r="A3902" s="1" t="s">
        <v>5171</v>
      </c>
      <c r="B3902" s="3">
        <v>29.2</v>
      </c>
      <c r="C3902" s="3">
        <v>22.2</v>
      </c>
      <c r="D3902" s="3">
        <v>42.0</v>
      </c>
      <c r="E3902" s="3">
        <v>236.35</v>
      </c>
      <c r="F3902" s="3">
        <v>24.0</v>
      </c>
      <c r="G3902" s="3">
        <v>376.6</v>
      </c>
      <c r="H3902" s="3">
        <v>2.21</v>
      </c>
      <c r="I3902" s="3">
        <v>72.0</v>
      </c>
      <c r="J3902" s="3">
        <v>9367.0</v>
      </c>
    </row>
    <row r="3903">
      <c r="A3903" s="1" t="s">
        <v>5172</v>
      </c>
      <c r="B3903" s="3">
        <v>28.26</v>
      </c>
      <c r="C3903" s="3" t="s">
        <v>5173</v>
      </c>
      <c r="D3903" s="3" t="s">
        <v>26</v>
      </c>
      <c r="E3903" s="3">
        <v>361.5</v>
      </c>
      <c r="F3903" s="3">
        <v>1.72</v>
      </c>
      <c r="G3903" s="3">
        <v>62.0</v>
      </c>
      <c r="H3903" s="3">
        <v>9372.0</v>
      </c>
      <c r="I3903" s="2"/>
      <c r="J3903" s="2"/>
    </row>
    <row r="3904">
      <c r="A3904" s="1" t="s">
        <v>5174</v>
      </c>
      <c r="B3904" s="3">
        <v>26.8</v>
      </c>
      <c r="C3904" s="3" t="s">
        <v>5081</v>
      </c>
      <c r="D3904" s="3" t="s">
        <v>26</v>
      </c>
      <c r="E3904" s="3">
        <v>354.55</v>
      </c>
      <c r="F3904" s="3">
        <v>1.72</v>
      </c>
      <c r="G3904" s="3">
        <v>26.0</v>
      </c>
      <c r="H3904" s="3">
        <v>9382.0</v>
      </c>
      <c r="I3904" s="2"/>
      <c r="J3904" s="2"/>
    </row>
    <row r="3905">
      <c r="A3905" s="1" t="s">
        <v>5175</v>
      </c>
      <c r="B3905" s="3">
        <v>25.4</v>
      </c>
      <c r="C3905" s="3" t="s">
        <v>5176</v>
      </c>
      <c r="D3905" s="3" t="s">
        <v>26</v>
      </c>
      <c r="E3905" s="3">
        <v>358.0</v>
      </c>
      <c r="F3905" s="3">
        <v>1.66</v>
      </c>
      <c r="G3905" s="3">
        <v>8.0</v>
      </c>
      <c r="H3905" s="3">
        <v>9386.0</v>
      </c>
      <c r="I3905" s="2"/>
      <c r="J3905" s="2"/>
    </row>
    <row r="3906">
      <c r="A3906" s="1" t="s">
        <v>5177</v>
      </c>
      <c r="B3906" s="3">
        <v>23.35</v>
      </c>
      <c r="C3906" s="3" t="s">
        <v>5178</v>
      </c>
      <c r="D3906" s="3" t="s">
        <v>26</v>
      </c>
      <c r="E3906" s="3">
        <v>348.35</v>
      </c>
      <c r="F3906" s="3">
        <v>1.17</v>
      </c>
      <c r="G3906" s="3">
        <v>11.0</v>
      </c>
      <c r="H3906" s="3">
        <v>9387.0</v>
      </c>
      <c r="I3906" s="2"/>
      <c r="J3906" s="2"/>
    </row>
    <row r="3907">
      <c r="A3907" s="1" t="s">
        <v>5179</v>
      </c>
      <c r="B3907" s="3">
        <v>23.79</v>
      </c>
      <c r="C3907" s="3" t="s">
        <v>5180</v>
      </c>
      <c r="D3907" s="3" t="s">
        <v>26</v>
      </c>
      <c r="E3907" s="3" t="s">
        <v>5181</v>
      </c>
      <c r="F3907" s="3">
        <v>259.0</v>
      </c>
      <c r="G3907" s="3">
        <v>939.0</v>
      </c>
      <c r="H3907" s="2"/>
      <c r="I3907" s="2"/>
      <c r="J3907" s="2"/>
    </row>
    <row r="3908">
      <c r="A3908" s="1" t="s">
        <v>5182</v>
      </c>
      <c r="B3908" s="3">
        <v>20.81</v>
      </c>
      <c r="C3908" s="3" t="s">
        <v>2436</v>
      </c>
      <c r="D3908" s="3" t="s">
        <v>26</v>
      </c>
      <c r="E3908" s="3">
        <v>336.45</v>
      </c>
      <c r="F3908" s="3">
        <v>1.93</v>
      </c>
      <c r="G3908" s="3">
        <v>221.0</v>
      </c>
      <c r="H3908" s="3">
        <v>9393.0</v>
      </c>
      <c r="I3908" s="2"/>
      <c r="J3908" s="2"/>
    </row>
    <row r="3909">
      <c r="A3909" s="1" t="s">
        <v>5183</v>
      </c>
      <c r="B3909" s="3">
        <v>20.18</v>
      </c>
      <c r="C3909" s="3" t="s">
        <v>5184</v>
      </c>
      <c r="D3909" s="3" t="s">
        <v>26</v>
      </c>
      <c r="E3909" s="3">
        <v>334.6</v>
      </c>
      <c r="F3909" s="3">
        <v>2.14</v>
      </c>
      <c r="G3909" s="3">
        <v>219.0</v>
      </c>
      <c r="H3909" s="3">
        <v>9393.0</v>
      </c>
      <c r="I3909" s="2"/>
      <c r="J3909" s="2"/>
    </row>
    <row r="3910">
      <c r="A3910" s="1" t="s">
        <v>5185</v>
      </c>
      <c r="B3910" s="3">
        <v>19.41</v>
      </c>
      <c r="C3910" s="3" t="s">
        <v>88</v>
      </c>
      <c r="D3910" s="3" t="s">
        <v>26</v>
      </c>
      <c r="E3910" s="3">
        <v>332.65</v>
      </c>
      <c r="F3910" s="3">
        <v>1.86</v>
      </c>
      <c r="G3910" s="3">
        <v>213.0</v>
      </c>
      <c r="H3910" s="3">
        <v>9394.0</v>
      </c>
      <c r="I3910" s="2"/>
      <c r="J3910" s="2"/>
    </row>
    <row r="3911">
      <c r="A3911" s="1" t="s">
        <v>5186</v>
      </c>
      <c r="B3911" s="3">
        <v>18.85</v>
      </c>
      <c r="C3911" s="3" t="s">
        <v>1694</v>
      </c>
      <c r="D3911" s="3" t="s">
        <v>26</v>
      </c>
      <c r="E3911" s="3">
        <v>327.25</v>
      </c>
      <c r="F3911" s="3">
        <v>1.52</v>
      </c>
      <c r="G3911" s="3">
        <v>196.0</v>
      </c>
      <c r="H3911" s="3">
        <v>9396.0</v>
      </c>
      <c r="I3911" s="2"/>
      <c r="J3911" s="2"/>
    </row>
    <row r="3912">
      <c r="A3912" s="1" t="s">
        <v>5187</v>
      </c>
      <c r="B3912" s="3">
        <v>18.17</v>
      </c>
      <c r="C3912" s="3">
        <v>63.3</v>
      </c>
      <c r="D3912" s="3">
        <v>18.0</v>
      </c>
      <c r="E3912" s="3">
        <v>85.37</v>
      </c>
      <c r="F3912" s="3">
        <v>14.0</v>
      </c>
      <c r="G3912" s="3">
        <v>324.15</v>
      </c>
      <c r="H3912" s="3">
        <v>1.45</v>
      </c>
      <c r="I3912" s="3">
        <v>164.0</v>
      </c>
      <c r="J3912" s="3">
        <v>9401.0</v>
      </c>
    </row>
    <row r="3913">
      <c r="A3913" s="1" t="s">
        <v>5188</v>
      </c>
      <c r="B3913" s="3">
        <v>19.15</v>
      </c>
      <c r="C3913" s="3">
        <v>63.5</v>
      </c>
      <c r="D3913" s="3">
        <v>17.0</v>
      </c>
      <c r="E3913" s="3">
        <v>389.7</v>
      </c>
      <c r="F3913" s="3">
        <v>8.0</v>
      </c>
      <c r="G3913" s="3">
        <v>323.75</v>
      </c>
      <c r="H3913" s="3">
        <v>1.3</v>
      </c>
      <c r="I3913" s="3">
        <v>13.0</v>
      </c>
      <c r="J3913" s="3">
        <v>9406.0</v>
      </c>
    </row>
    <row r="3914">
      <c r="A3914" s="1" t="s">
        <v>5189</v>
      </c>
      <c r="B3914" s="3">
        <v>22.18</v>
      </c>
      <c r="C3914" s="3">
        <v>36.3</v>
      </c>
      <c r="D3914" s="3">
        <v>36.0</v>
      </c>
      <c r="E3914" s="3">
        <v>566.13</v>
      </c>
      <c r="F3914" s="3">
        <v>124.0</v>
      </c>
      <c r="G3914" s="3">
        <v>322.5</v>
      </c>
      <c r="H3914" s="3">
        <v>1.59</v>
      </c>
      <c r="I3914" s="3">
        <v>112.0</v>
      </c>
      <c r="J3914" s="3">
        <v>9414.0</v>
      </c>
    </row>
    <row r="3915">
      <c r="A3915" s="1" t="s">
        <v>5190</v>
      </c>
      <c r="B3915" s="3">
        <v>24.38</v>
      </c>
      <c r="C3915" s="3">
        <v>3.8</v>
      </c>
      <c r="D3915" s="3">
        <v>548.0</v>
      </c>
      <c r="E3915" s="3">
        <v>658.38</v>
      </c>
      <c r="F3915" s="3">
        <v>159.0</v>
      </c>
      <c r="G3915" s="3">
        <v>33.55</v>
      </c>
      <c r="H3915" s="3">
        <v>1.52</v>
      </c>
      <c r="I3915" s="3">
        <v>103.0</v>
      </c>
      <c r="J3915" s="3">
        <v>9418.0</v>
      </c>
    </row>
    <row r="3916">
      <c r="A3916" s="1" t="s">
        <v>5191</v>
      </c>
      <c r="B3916" s="3">
        <v>26.4</v>
      </c>
      <c r="C3916" s="3">
        <v>26.95</v>
      </c>
      <c r="D3916" s="3">
        <v>689.0</v>
      </c>
      <c r="E3916" s="3">
        <v>625.84</v>
      </c>
      <c r="F3916" s="3">
        <v>225.0</v>
      </c>
      <c r="G3916" s="3">
        <v>34.8</v>
      </c>
      <c r="H3916" s="3">
        <v>1.79</v>
      </c>
      <c r="I3916" s="3">
        <v>9.0</v>
      </c>
      <c r="J3916" s="3">
        <v>9416.0</v>
      </c>
    </row>
    <row r="3917">
      <c r="A3917" s="1" t="s">
        <v>5192</v>
      </c>
      <c r="B3917" s="3">
        <v>28.13</v>
      </c>
      <c r="C3917" s="3">
        <v>23.6</v>
      </c>
      <c r="D3917" s="3">
        <v>851.0</v>
      </c>
      <c r="E3917" s="3">
        <v>754.99</v>
      </c>
      <c r="F3917" s="3">
        <v>203.0</v>
      </c>
      <c r="G3917" s="3">
        <v>376.4</v>
      </c>
      <c r="H3917" s="3">
        <v>2.7</v>
      </c>
      <c r="I3917" s="3">
        <v>8.0</v>
      </c>
      <c r="J3917" s="3">
        <v>9416.0</v>
      </c>
    </row>
    <row r="3918">
      <c r="A3918" s="1" t="s">
        <v>5193</v>
      </c>
      <c r="B3918" s="3">
        <v>29.63</v>
      </c>
      <c r="C3918" s="3">
        <v>2.7</v>
      </c>
      <c r="D3918" s="3">
        <v>949.0</v>
      </c>
      <c r="E3918" s="3">
        <v>807.69</v>
      </c>
      <c r="F3918" s="3">
        <v>195.0</v>
      </c>
      <c r="G3918" s="3">
        <v>378.55</v>
      </c>
      <c r="H3918" s="3">
        <v>2.48</v>
      </c>
      <c r="I3918" s="3">
        <v>78.0</v>
      </c>
      <c r="J3918" s="3">
        <v>9415.0</v>
      </c>
    </row>
    <row r="3919">
      <c r="A3919" s="1" t="s">
        <v>5194</v>
      </c>
      <c r="B3919" s="3">
        <v>31.4</v>
      </c>
      <c r="C3919" s="3">
        <v>18.85</v>
      </c>
      <c r="D3919" s="3">
        <v>972.0</v>
      </c>
      <c r="E3919" s="3">
        <v>783.79</v>
      </c>
      <c r="F3919" s="3">
        <v>218.0</v>
      </c>
      <c r="G3919" s="3">
        <v>368.1</v>
      </c>
      <c r="H3919" s="3">
        <v>2.83</v>
      </c>
      <c r="I3919" s="3">
        <v>84.0</v>
      </c>
      <c r="J3919" s="3">
        <v>941.0</v>
      </c>
    </row>
    <row r="3920">
      <c r="A3920" s="1" t="s">
        <v>5195</v>
      </c>
      <c r="B3920" s="3">
        <v>32.42</v>
      </c>
      <c r="C3920" s="3">
        <v>18.4</v>
      </c>
      <c r="D3920" s="3">
        <v>89.0</v>
      </c>
      <c r="E3920" s="3">
        <v>625.44</v>
      </c>
      <c r="F3920" s="3">
        <v>301.0</v>
      </c>
      <c r="G3920" s="3">
        <v>372.35</v>
      </c>
      <c r="H3920" s="3">
        <v>3.3</v>
      </c>
      <c r="I3920" s="3">
        <v>92.0</v>
      </c>
      <c r="J3920" s="3">
        <v>9403.0</v>
      </c>
    </row>
    <row r="3921">
      <c r="A3921" s="1" t="s">
        <v>5196</v>
      </c>
      <c r="B3921" s="3">
        <v>32.88</v>
      </c>
      <c r="C3921" s="3">
        <v>17.85</v>
      </c>
      <c r="D3921" s="3">
        <v>724.0</v>
      </c>
      <c r="E3921" s="3">
        <v>394.66</v>
      </c>
      <c r="F3921" s="3">
        <v>379.0</v>
      </c>
      <c r="G3921" s="3">
        <v>377.2</v>
      </c>
      <c r="H3921" s="3">
        <v>3.3</v>
      </c>
      <c r="I3921" s="3">
        <v>95.0</v>
      </c>
      <c r="J3921" s="3">
        <v>9397.0</v>
      </c>
    </row>
    <row r="3922">
      <c r="A3922" s="1" t="s">
        <v>5197</v>
      </c>
      <c r="B3922" s="3">
        <v>31.21</v>
      </c>
      <c r="C3922" s="3">
        <v>2.3</v>
      </c>
      <c r="D3922" s="3">
        <v>445.0</v>
      </c>
      <c r="E3922" s="3">
        <v>96.88</v>
      </c>
      <c r="F3922" s="3">
        <v>371.0</v>
      </c>
      <c r="G3922" s="3">
        <v>395.55</v>
      </c>
      <c r="H3922" s="3">
        <v>4.76</v>
      </c>
      <c r="I3922" s="3">
        <v>113.0</v>
      </c>
      <c r="J3922" s="3">
        <v>9395.0</v>
      </c>
    </row>
    <row r="3923">
      <c r="A3923" s="1" t="s">
        <v>5198</v>
      </c>
      <c r="B3923" s="3">
        <v>27.72</v>
      </c>
      <c r="C3923" s="3">
        <v>31.5</v>
      </c>
      <c r="D3923" s="3">
        <v>264.0</v>
      </c>
      <c r="E3923" s="3">
        <v>19.41</v>
      </c>
      <c r="F3923" s="3">
        <v>252.0</v>
      </c>
      <c r="G3923" s="3">
        <v>394.2</v>
      </c>
      <c r="H3923" s="3">
        <v>4.28</v>
      </c>
      <c r="I3923" s="3">
        <v>116.0</v>
      </c>
      <c r="J3923" s="3">
        <v>9409.0</v>
      </c>
    </row>
    <row r="3924">
      <c r="A3924" s="1" t="s">
        <v>5199</v>
      </c>
      <c r="B3924" s="3">
        <v>28.89</v>
      </c>
      <c r="C3924" s="3">
        <v>23.75</v>
      </c>
      <c r="D3924" s="3" t="s">
        <v>1496</v>
      </c>
      <c r="E3924" s="3">
        <v>52.0</v>
      </c>
      <c r="F3924" s="3">
        <v>392.45</v>
      </c>
      <c r="G3924" s="3">
        <v>3.72</v>
      </c>
      <c r="H3924" s="3">
        <v>108.0</v>
      </c>
      <c r="I3924" s="3">
        <v>9403.0</v>
      </c>
      <c r="J3924" s="2"/>
    </row>
    <row r="3925">
      <c r="A3925" s="1" t="s">
        <v>5200</v>
      </c>
      <c r="B3925" s="3">
        <v>29.8</v>
      </c>
      <c r="C3925" s="3">
        <v>21.35</v>
      </c>
      <c r="D3925" s="3">
        <v>208.0</v>
      </c>
      <c r="E3925" s="3">
        <v>49.38</v>
      </c>
      <c r="F3925" s="3">
        <v>79.0</v>
      </c>
      <c r="G3925" s="3">
        <v>386.45</v>
      </c>
      <c r="H3925" s="3">
        <v>4.7</v>
      </c>
      <c r="I3925" s="3">
        <v>109.0</v>
      </c>
      <c r="J3925" s="3">
        <v>9403.0</v>
      </c>
    </row>
    <row r="3926">
      <c r="A3926" s="1" t="s">
        <v>5201</v>
      </c>
      <c r="B3926" s="3">
        <v>29.4</v>
      </c>
      <c r="C3926" s="3">
        <v>18.4</v>
      </c>
      <c r="D3926" s="3">
        <v>35.0</v>
      </c>
      <c r="E3926" s="3">
        <v>116.11</v>
      </c>
      <c r="F3926" s="3">
        <v>26.0</v>
      </c>
      <c r="G3926" s="3">
        <v>374.1</v>
      </c>
      <c r="H3926" s="3">
        <v>4.34</v>
      </c>
      <c r="I3926" s="3">
        <v>108.0</v>
      </c>
      <c r="J3926" s="3">
        <v>9401.0</v>
      </c>
    </row>
    <row r="3927">
      <c r="A3927" s="1" t="s">
        <v>5202</v>
      </c>
      <c r="B3927" s="3">
        <v>27.65</v>
      </c>
      <c r="C3927" s="3" t="s">
        <v>311</v>
      </c>
      <c r="D3927" s="3" t="s">
        <v>26</v>
      </c>
      <c r="E3927" s="3">
        <v>361.9</v>
      </c>
      <c r="F3927" s="3">
        <v>4.14</v>
      </c>
      <c r="G3927" s="3">
        <v>11.0</v>
      </c>
      <c r="H3927" s="3">
        <v>9405.0</v>
      </c>
      <c r="I3927" s="2"/>
      <c r="J3927" s="2"/>
    </row>
    <row r="3928">
      <c r="A3928" s="1" t="s">
        <v>5203</v>
      </c>
      <c r="B3928" s="3">
        <v>26.3</v>
      </c>
      <c r="C3928" s="3" t="s">
        <v>3214</v>
      </c>
      <c r="D3928" s="3" t="s">
        <v>26</v>
      </c>
      <c r="E3928" s="3">
        <v>342.35</v>
      </c>
      <c r="F3928" s="3">
        <v>4.34</v>
      </c>
      <c r="G3928" s="3">
        <v>114.0</v>
      </c>
      <c r="H3928" s="3">
        <v>942.0</v>
      </c>
      <c r="I3928" s="2"/>
      <c r="J3928" s="2"/>
    </row>
    <row r="3929">
      <c r="A3929" s="1" t="s">
        <v>5204</v>
      </c>
      <c r="B3929" s="3">
        <v>25.23</v>
      </c>
      <c r="C3929" s="3" t="s">
        <v>4908</v>
      </c>
      <c r="D3929" s="3" t="s">
        <v>26</v>
      </c>
      <c r="E3929" s="3">
        <v>342.55</v>
      </c>
      <c r="F3929" s="3">
        <v>4.28</v>
      </c>
      <c r="G3929" s="3">
        <v>126.0</v>
      </c>
      <c r="H3929" s="3">
        <v>9428.0</v>
      </c>
      <c r="I3929" s="2"/>
      <c r="J3929" s="2"/>
    </row>
    <row r="3930">
      <c r="A3930" s="1" t="s">
        <v>5205</v>
      </c>
      <c r="B3930" s="3">
        <v>24.27</v>
      </c>
      <c r="C3930" s="3" t="s">
        <v>5206</v>
      </c>
      <c r="D3930" s="3" t="s">
        <v>26</v>
      </c>
      <c r="E3930" s="3">
        <v>339.85</v>
      </c>
      <c r="F3930" s="3">
        <v>3.38</v>
      </c>
      <c r="G3930" s="3">
        <v>133.0</v>
      </c>
      <c r="H3930" s="3">
        <v>9434.0</v>
      </c>
      <c r="I3930" s="2"/>
      <c r="J3930" s="2"/>
    </row>
    <row r="3931">
      <c r="A3931" s="1" t="s">
        <v>5207</v>
      </c>
      <c r="B3931" s="3">
        <v>23.33</v>
      </c>
      <c r="C3931" s="3" t="s">
        <v>5208</v>
      </c>
      <c r="D3931" s="3" t="s">
        <v>26</v>
      </c>
      <c r="E3931" s="3">
        <v>34.2</v>
      </c>
      <c r="F3931" s="3">
        <v>2.21</v>
      </c>
      <c r="G3931" s="3">
        <v>134.0</v>
      </c>
      <c r="H3931" s="3">
        <v>9437.0</v>
      </c>
      <c r="I3931" s="2"/>
      <c r="J3931" s="2"/>
    </row>
    <row r="3932">
      <c r="A3932" s="1" t="s">
        <v>5209</v>
      </c>
      <c r="B3932" s="3">
        <v>22.15</v>
      </c>
      <c r="C3932" s="3" t="s">
        <v>3731</v>
      </c>
      <c r="D3932" s="3" t="s">
        <v>26</v>
      </c>
      <c r="E3932" s="3">
        <v>342.5</v>
      </c>
      <c r="F3932" s="3">
        <v>1.45</v>
      </c>
      <c r="G3932" s="3">
        <v>97.0</v>
      </c>
      <c r="H3932" s="3">
        <v>9434.0</v>
      </c>
      <c r="I3932" s="2"/>
      <c r="J3932" s="2"/>
    </row>
    <row r="3933">
      <c r="A3933" s="1" t="s">
        <v>5210</v>
      </c>
      <c r="B3933" s="3">
        <v>21.23</v>
      </c>
      <c r="C3933" s="3" t="s">
        <v>2246</v>
      </c>
      <c r="D3933" s="3" t="s">
        <v>26</v>
      </c>
      <c r="E3933" s="3">
        <v>345.65</v>
      </c>
      <c r="F3933" s="3">
        <v>1.86</v>
      </c>
      <c r="G3933" s="3">
        <v>75.0</v>
      </c>
      <c r="H3933" s="3">
        <v>9429.0</v>
      </c>
      <c r="I3933" s="2"/>
      <c r="J3933" s="2"/>
    </row>
    <row r="3934">
      <c r="A3934" s="1" t="s">
        <v>5211</v>
      </c>
      <c r="B3934" s="3">
        <v>20.42</v>
      </c>
      <c r="C3934" s="3" t="s">
        <v>5212</v>
      </c>
      <c r="D3934" s="3" t="s">
        <v>26</v>
      </c>
      <c r="E3934" s="3">
        <v>332.1</v>
      </c>
      <c r="F3934" s="3">
        <v>2.41</v>
      </c>
      <c r="G3934" s="3">
        <v>76.0</v>
      </c>
      <c r="H3934" s="3">
        <v>9429.0</v>
      </c>
      <c r="I3934" s="2"/>
      <c r="J3934" s="2"/>
    </row>
    <row r="3935">
      <c r="A3935" s="1" t="s">
        <v>5213</v>
      </c>
      <c r="B3935" s="3">
        <v>20.0</v>
      </c>
      <c r="C3935" s="3" t="s">
        <v>5214</v>
      </c>
      <c r="D3935" s="3" t="s">
        <v>26</v>
      </c>
      <c r="E3935" s="3">
        <v>34.0</v>
      </c>
      <c r="F3935" s="3">
        <v>2.7</v>
      </c>
      <c r="G3935" s="3">
        <v>73.0</v>
      </c>
      <c r="H3935" s="3">
        <v>9428.0</v>
      </c>
      <c r="I3935" s="2"/>
      <c r="J3935" s="2"/>
    </row>
    <row r="3936">
      <c r="A3936" s="1" t="s">
        <v>5215</v>
      </c>
      <c r="B3936" s="3">
        <v>19.41</v>
      </c>
      <c r="C3936" s="3">
        <v>46.1</v>
      </c>
      <c r="D3936" s="3">
        <v>19.0</v>
      </c>
      <c r="E3936" s="3">
        <v>106.51</v>
      </c>
      <c r="F3936" s="3">
        <v>14.0</v>
      </c>
      <c r="G3936" s="3">
        <v>332.85</v>
      </c>
      <c r="H3936" s="3">
        <v>1.93</v>
      </c>
      <c r="I3936" s="3">
        <v>71.0</v>
      </c>
      <c r="J3936" s="3">
        <v>9431.0</v>
      </c>
    </row>
    <row r="3937">
      <c r="A3937" s="1" t="s">
        <v>5216</v>
      </c>
      <c r="B3937" s="3">
        <v>19.77</v>
      </c>
      <c r="C3937" s="3">
        <v>49.55</v>
      </c>
      <c r="D3937" s="3">
        <v>172.0</v>
      </c>
      <c r="E3937" s="3">
        <v>41.72</v>
      </c>
      <c r="F3937" s="3">
        <v>77.0</v>
      </c>
      <c r="G3937" s="3">
        <v>334.6</v>
      </c>
      <c r="H3937" s="3">
        <v>2.0</v>
      </c>
      <c r="I3937" s="3">
        <v>73.0</v>
      </c>
      <c r="J3937" s="3">
        <v>9435.0</v>
      </c>
    </row>
    <row r="3938">
      <c r="A3938" s="1" t="s">
        <v>5217</v>
      </c>
      <c r="B3938" s="3">
        <v>22.15</v>
      </c>
      <c r="C3938" s="3">
        <v>43.5</v>
      </c>
      <c r="D3938" s="3">
        <v>349.0</v>
      </c>
      <c r="E3938" s="3">
        <v>511.6</v>
      </c>
      <c r="F3938" s="3">
        <v>136.0</v>
      </c>
      <c r="G3938" s="3">
        <v>328.6</v>
      </c>
      <c r="H3938" s="3">
        <v>2.9</v>
      </c>
      <c r="I3938" s="3">
        <v>101.0</v>
      </c>
      <c r="J3938" s="3">
        <v>9433.0</v>
      </c>
    </row>
    <row r="3939">
      <c r="A3939" s="1" t="s">
        <v>5218</v>
      </c>
      <c r="B3939" s="3">
        <v>24.6</v>
      </c>
      <c r="C3939" s="3">
        <v>33.15</v>
      </c>
      <c r="D3939" s="3">
        <v>552.0</v>
      </c>
      <c r="E3939" s="3">
        <v>68.5</v>
      </c>
      <c r="F3939" s="3">
        <v>15.0</v>
      </c>
      <c r="G3939" s="3">
        <v>339.85</v>
      </c>
      <c r="H3939" s="3">
        <v>2.69</v>
      </c>
      <c r="I3939" s="3">
        <v>119.0</v>
      </c>
      <c r="J3939" s="3">
        <v>9434.0</v>
      </c>
    </row>
    <row r="3940">
      <c r="A3940" s="1" t="s">
        <v>5219</v>
      </c>
      <c r="B3940" s="3">
        <v>26.5</v>
      </c>
      <c r="C3940" s="3">
        <v>28.0</v>
      </c>
      <c r="D3940" s="3">
        <v>735.0</v>
      </c>
      <c r="E3940" s="3">
        <v>785.7</v>
      </c>
      <c r="F3940" s="3">
        <v>153.0</v>
      </c>
      <c r="G3940" s="3">
        <v>358.2</v>
      </c>
      <c r="H3940" s="3">
        <v>2.41</v>
      </c>
      <c r="I3940" s="3">
        <v>133.0</v>
      </c>
      <c r="J3940" s="3">
        <v>9432.0</v>
      </c>
    </row>
    <row r="3941">
      <c r="A3941" s="1" t="s">
        <v>5220</v>
      </c>
      <c r="B3941" s="3">
        <v>28.51</v>
      </c>
      <c r="C3941" s="3">
        <v>25.55</v>
      </c>
      <c r="D3941" s="3">
        <v>873.0</v>
      </c>
      <c r="E3941" s="3">
        <v>826.6</v>
      </c>
      <c r="F3941" s="3">
        <v>164.0</v>
      </c>
      <c r="G3941" s="3">
        <v>369.25</v>
      </c>
      <c r="H3941" s="3">
        <v>2.0</v>
      </c>
      <c r="I3941" s="3">
        <v>127.0</v>
      </c>
      <c r="J3941" s="3">
        <v>9434.0</v>
      </c>
    </row>
    <row r="3942">
      <c r="A3942" s="1" t="s">
        <v>5221</v>
      </c>
      <c r="B3942" s="3">
        <v>30.13</v>
      </c>
      <c r="C3942" s="3">
        <v>25.0</v>
      </c>
      <c r="D3942" s="3">
        <v>963.0</v>
      </c>
      <c r="E3942" s="3">
        <v>849.36</v>
      </c>
      <c r="F3942" s="3">
        <v>17.0</v>
      </c>
      <c r="G3942" s="3">
        <v>374.65</v>
      </c>
      <c r="H3942" s="3">
        <v>1.72</v>
      </c>
      <c r="I3942" s="3">
        <v>12.0</v>
      </c>
      <c r="J3942" s="3">
        <v>9431.0</v>
      </c>
    </row>
    <row r="3943">
      <c r="A3943" s="1" t="s">
        <v>5222</v>
      </c>
      <c r="B3943" s="3">
        <v>31.52</v>
      </c>
      <c r="C3943" s="3">
        <v>23.65</v>
      </c>
      <c r="D3943" s="3">
        <v>991.0</v>
      </c>
      <c r="E3943" s="3">
        <v>843.85</v>
      </c>
      <c r="F3943" s="3">
        <v>179.0</v>
      </c>
      <c r="G3943" s="3">
        <v>383.4</v>
      </c>
      <c r="H3943" s="3">
        <v>1.59</v>
      </c>
      <c r="I3943" s="3">
        <v>127.0</v>
      </c>
      <c r="J3943" s="3">
        <v>9427.0</v>
      </c>
    </row>
    <row r="3944">
      <c r="A3944" s="1" t="s">
        <v>5223</v>
      </c>
      <c r="B3944" s="3">
        <v>32.51</v>
      </c>
      <c r="C3944" s="3">
        <v>22.2</v>
      </c>
      <c r="D3944" s="3">
        <v>962.0</v>
      </c>
      <c r="E3944" s="3">
        <v>821.5</v>
      </c>
      <c r="F3944" s="3">
        <v>188.0</v>
      </c>
      <c r="G3944" s="3">
        <v>383.55</v>
      </c>
      <c r="H3944" s="3">
        <v>1.45</v>
      </c>
      <c r="I3944" s="3">
        <v>133.0</v>
      </c>
      <c r="J3944" s="3">
        <v>9419.0</v>
      </c>
    </row>
    <row r="3945">
      <c r="A3945" s="1" t="s">
        <v>5224</v>
      </c>
      <c r="B3945" s="3">
        <v>33.1</v>
      </c>
      <c r="C3945" s="3">
        <v>2.5</v>
      </c>
      <c r="D3945" s="3">
        <v>454.0</v>
      </c>
      <c r="E3945" s="3">
        <v>5.3</v>
      </c>
      <c r="F3945" s="3">
        <v>41.0</v>
      </c>
      <c r="G3945" s="3">
        <v>405.45</v>
      </c>
      <c r="H3945" s="3">
        <v>1.3</v>
      </c>
      <c r="I3945" s="3">
        <v>97.0</v>
      </c>
      <c r="J3945" s="3">
        <v>9407.0</v>
      </c>
    </row>
    <row r="3946">
      <c r="A3946" s="1" t="s">
        <v>5225</v>
      </c>
      <c r="B3946" s="3">
        <v>31.38</v>
      </c>
      <c r="C3946" s="3">
        <v>22.65</v>
      </c>
      <c r="D3946" s="3" t="s">
        <v>4196</v>
      </c>
      <c r="E3946" s="3">
        <v>192.0</v>
      </c>
      <c r="F3946" s="3">
        <v>421.7</v>
      </c>
      <c r="G3946" s="3">
        <v>1.93</v>
      </c>
      <c r="H3946" s="3">
        <v>23.0</v>
      </c>
      <c r="I3946" s="3">
        <v>9411.0</v>
      </c>
      <c r="J3946" s="2"/>
    </row>
    <row r="3947">
      <c r="A3947" s="1" t="s">
        <v>5226</v>
      </c>
      <c r="B3947" s="3">
        <v>26.11</v>
      </c>
      <c r="C3947" s="3">
        <v>47.65</v>
      </c>
      <c r="D3947" s="3" t="s">
        <v>739</v>
      </c>
      <c r="E3947" s="3">
        <v>8.0</v>
      </c>
      <c r="F3947" s="3">
        <v>401.2</v>
      </c>
      <c r="G3947" s="3">
        <v>4.55</v>
      </c>
      <c r="H3947" s="3">
        <v>262.0</v>
      </c>
      <c r="I3947" s="3">
        <v>9423.0</v>
      </c>
      <c r="J3947" s="2"/>
    </row>
    <row r="3948">
      <c r="A3948" s="1" t="s">
        <v>5227</v>
      </c>
      <c r="B3948" s="3">
        <v>25.32</v>
      </c>
      <c r="C3948" s="3">
        <v>49.5</v>
      </c>
      <c r="D3948" s="3">
        <v>2.0</v>
      </c>
      <c r="E3948" s="3">
        <v>33.43</v>
      </c>
      <c r="F3948" s="3">
        <v>185.0</v>
      </c>
      <c r="G3948" s="3">
        <v>39.95</v>
      </c>
      <c r="H3948" s="3">
        <v>1.52</v>
      </c>
      <c r="I3948" s="3">
        <v>268.0</v>
      </c>
      <c r="J3948" s="3">
        <v>9429.0</v>
      </c>
    </row>
    <row r="3949">
      <c r="A3949" s="1" t="s">
        <v>5228</v>
      </c>
      <c r="B3949" s="3">
        <v>24.62</v>
      </c>
      <c r="C3949" s="3">
        <v>49.5</v>
      </c>
      <c r="D3949" s="3" t="s">
        <v>2848</v>
      </c>
      <c r="E3949" s="3">
        <v>19.0</v>
      </c>
      <c r="F3949" s="3">
        <v>397.5</v>
      </c>
      <c r="G3949" s="3">
        <v>1.79</v>
      </c>
      <c r="H3949" s="3">
        <v>127.0</v>
      </c>
      <c r="I3949" s="3">
        <v>9433.0</v>
      </c>
      <c r="J3949" s="2"/>
    </row>
    <row r="3950">
      <c r="A3950" s="1" t="s">
        <v>5229</v>
      </c>
      <c r="B3950" s="3">
        <v>27.4</v>
      </c>
      <c r="C3950" s="3">
        <v>35.5</v>
      </c>
      <c r="D3950" s="3">
        <v>25.0</v>
      </c>
      <c r="E3950" s="3">
        <v>25.38</v>
      </c>
      <c r="F3950" s="3">
        <v>23.0</v>
      </c>
      <c r="G3950" s="3">
        <v>37.2</v>
      </c>
      <c r="H3950" s="3">
        <v>1.24</v>
      </c>
      <c r="I3950" s="3">
        <v>165.0</v>
      </c>
      <c r="J3950" s="3">
        <v>941.0</v>
      </c>
    </row>
    <row r="3951">
      <c r="A3951" s="1" t="s">
        <v>5230</v>
      </c>
      <c r="B3951" s="3">
        <v>26.4</v>
      </c>
      <c r="C3951" s="3" t="s">
        <v>5231</v>
      </c>
      <c r="D3951" s="3" t="s">
        <v>26</v>
      </c>
      <c r="E3951" s="3">
        <v>385.7</v>
      </c>
      <c r="F3951" s="3">
        <v>1.38</v>
      </c>
      <c r="G3951" s="3">
        <v>134.0</v>
      </c>
      <c r="H3951" s="3">
        <v>9413.0</v>
      </c>
      <c r="I3951" s="2"/>
      <c r="J3951" s="2"/>
    </row>
    <row r="3952">
      <c r="A3952" s="1" t="s">
        <v>5232</v>
      </c>
      <c r="B3952" s="3">
        <v>24.55</v>
      </c>
      <c r="C3952" s="3" t="s">
        <v>5233</v>
      </c>
      <c r="D3952" s="3" t="s">
        <v>26</v>
      </c>
      <c r="E3952" s="3">
        <v>382.8</v>
      </c>
      <c r="F3952" s="3">
        <v>1.52</v>
      </c>
      <c r="G3952" s="3">
        <v>126.0</v>
      </c>
      <c r="H3952" s="3">
        <v>942.0</v>
      </c>
      <c r="I3952" s="2"/>
      <c r="J3952" s="2"/>
    </row>
    <row r="3953">
      <c r="A3953" s="1" t="s">
        <v>5234</v>
      </c>
      <c r="B3953" s="3">
        <v>23.63</v>
      </c>
      <c r="C3953" s="3" t="s">
        <v>5235</v>
      </c>
      <c r="D3953" s="3" t="s">
        <v>26</v>
      </c>
      <c r="E3953" s="3">
        <v>378.15</v>
      </c>
      <c r="F3953" s="3">
        <v>1.31</v>
      </c>
      <c r="G3953" s="3">
        <v>143.0</v>
      </c>
      <c r="H3953" s="3">
        <v>9424.0</v>
      </c>
      <c r="I3953" s="2"/>
      <c r="J3953" s="2"/>
    </row>
    <row r="3954">
      <c r="A3954" s="1" t="s">
        <v>5236</v>
      </c>
      <c r="B3954" s="3">
        <v>22.27</v>
      </c>
      <c r="C3954" s="3" t="s">
        <v>1496</v>
      </c>
      <c r="D3954" s="3" t="s">
        <v>26</v>
      </c>
      <c r="E3954" s="3">
        <v>365.4</v>
      </c>
      <c r="F3954" s="3">
        <v>1.45</v>
      </c>
      <c r="G3954" s="3">
        <v>214.0</v>
      </c>
      <c r="H3954" s="3">
        <v>9427.0</v>
      </c>
      <c r="I3954" s="2"/>
      <c r="J3954" s="2"/>
    </row>
    <row r="3955">
      <c r="A3955" s="1" t="s">
        <v>5237</v>
      </c>
      <c r="B3955" s="3">
        <v>21.19</v>
      </c>
      <c r="C3955" s="3" t="s">
        <v>5238</v>
      </c>
      <c r="D3955" s="3" t="s">
        <v>26</v>
      </c>
      <c r="E3955" s="3">
        <v>353.0</v>
      </c>
      <c r="F3955" s="3">
        <v>1.93</v>
      </c>
      <c r="G3955" s="3">
        <v>238.0</v>
      </c>
      <c r="H3955" s="3">
        <v>9429.0</v>
      </c>
      <c r="I3955" s="2"/>
      <c r="J3955" s="2"/>
    </row>
    <row r="3956">
      <c r="A3956" s="1" t="s">
        <v>5239</v>
      </c>
      <c r="B3956" s="3">
        <v>20.78</v>
      </c>
      <c r="C3956" s="3" t="s">
        <v>5240</v>
      </c>
      <c r="D3956" s="3" t="s">
        <v>26</v>
      </c>
      <c r="E3956" s="3">
        <v>348.5</v>
      </c>
      <c r="F3956" s="3">
        <v>2.28</v>
      </c>
      <c r="G3956" s="3">
        <v>251.0</v>
      </c>
      <c r="H3956" s="3">
        <v>9426.0</v>
      </c>
      <c r="I3956" s="2"/>
      <c r="J3956" s="2"/>
    </row>
    <row r="3957">
      <c r="A3957" s="1" t="s">
        <v>5241</v>
      </c>
      <c r="B3957" s="3">
        <v>20.36</v>
      </c>
      <c r="C3957" s="3" t="s">
        <v>5240</v>
      </c>
      <c r="D3957" s="3" t="s">
        <v>26</v>
      </c>
      <c r="E3957" s="3">
        <v>342.95</v>
      </c>
      <c r="F3957" s="3">
        <v>2.28</v>
      </c>
      <c r="G3957" s="3">
        <v>251.0</v>
      </c>
      <c r="H3957" s="3">
        <v>9426.0</v>
      </c>
      <c r="I3957" s="2"/>
      <c r="J3957" s="2"/>
    </row>
    <row r="3958">
      <c r="A3958" s="1" t="s">
        <v>5242</v>
      </c>
      <c r="B3958" s="3">
        <v>19.74</v>
      </c>
      <c r="C3958" s="3" t="s">
        <v>88</v>
      </c>
      <c r="D3958" s="3" t="s">
        <v>26</v>
      </c>
      <c r="E3958" s="3">
        <v>339.45</v>
      </c>
      <c r="F3958" s="3">
        <v>2.14</v>
      </c>
      <c r="G3958" s="3">
        <v>245.0</v>
      </c>
      <c r="H3958" s="3">
        <v>9424.0</v>
      </c>
      <c r="I3958" s="2"/>
      <c r="J3958" s="2"/>
    </row>
    <row r="3959">
      <c r="A3959" s="1" t="s">
        <v>5243</v>
      </c>
      <c r="B3959" s="3">
        <v>18.82</v>
      </c>
      <c r="C3959" s="3" t="s">
        <v>1694</v>
      </c>
      <c r="D3959" s="3" t="s">
        <v>26</v>
      </c>
      <c r="E3959" s="3">
        <v>334.2</v>
      </c>
      <c r="F3959" s="3">
        <v>1.86</v>
      </c>
      <c r="G3959" s="3">
        <v>236.0</v>
      </c>
      <c r="H3959" s="3">
        <v>9424.0</v>
      </c>
      <c r="I3959" s="2"/>
      <c r="J3959" s="2"/>
    </row>
    <row r="3960">
      <c r="A3960" s="1" t="s">
        <v>5244</v>
      </c>
      <c r="B3960" s="3">
        <v>17.76</v>
      </c>
      <c r="C3960" s="3">
        <v>67.85</v>
      </c>
      <c r="D3960" s="3">
        <v>19.0</v>
      </c>
      <c r="E3960" s="3">
        <v>106.5</v>
      </c>
      <c r="F3960" s="3">
        <v>14.0</v>
      </c>
      <c r="G3960" s="3">
        <v>329.0</v>
      </c>
      <c r="H3960" s="3">
        <v>1.66</v>
      </c>
      <c r="I3960" s="3">
        <v>226.0</v>
      </c>
      <c r="J3960" s="3">
        <v>9425.0</v>
      </c>
    </row>
    <row r="3961">
      <c r="A3961" s="1" t="s">
        <v>5245</v>
      </c>
      <c r="B3961" s="3">
        <v>18.69</v>
      </c>
      <c r="C3961" s="3">
        <v>68.5</v>
      </c>
      <c r="D3961" s="3">
        <v>174.0</v>
      </c>
      <c r="E3961" s="3">
        <v>428.19</v>
      </c>
      <c r="F3961" s="3">
        <v>75.0</v>
      </c>
      <c r="G3961" s="3">
        <v>328.2</v>
      </c>
      <c r="H3961" s="3">
        <v>1.3</v>
      </c>
      <c r="I3961" s="3">
        <v>221.0</v>
      </c>
      <c r="J3961" s="3">
        <v>9428.0</v>
      </c>
    </row>
    <row r="3962">
      <c r="A3962" s="1" t="s">
        <v>5246</v>
      </c>
      <c r="B3962" s="3">
        <v>22.4</v>
      </c>
      <c r="C3962" s="3">
        <v>5.2</v>
      </c>
      <c r="D3962" s="3">
        <v>361.0</v>
      </c>
      <c r="E3962" s="3">
        <v>573.65</v>
      </c>
      <c r="F3962" s="3">
        <v>122.0</v>
      </c>
      <c r="G3962" s="3">
        <v>333.25</v>
      </c>
      <c r="H3962" s="3">
        <v>1.72</v>
      </c>
      <c r="I3962" s="3">
        <v>261.0</v>
      </c>
      <c r="J3962" s="3">
        <v>9434.0</v>
      </c>
    </row>
    <row r="3963">
      <c r="A3963" s="1" t="s">
        <v>5247</v>
      </c>
      <c r="B3963" s="3">
        <v>24.16</v>
      </c>
      <c r="C3963" s="3">
        <v>44.5</v>
      </c>
      <c r="D3963" s="3">
        <v>549.0</v>
      </c>
      <c r="E3963" s="3">
        <v>668.83</v>
      </c>
      <c r="F3963" s="3">
        <v>154.0</v>
      </c>
      <c r="G3963" s="3">
        <v>342.95</v>
      </c>
      <c r="H3963" s="3">
        <v>1.59</v>
      </c>
      <c r="I3963" s="3">
        <v>28.0</v>
      </c>
      <c r="J3963" s="3">
        <v>9434.0</v>
      </c>
    </row>
    <row r="3964">
      <c r="A3964" s="1" t="s">
        <v>5248</v>
      </c>
      <c r="B3964" s="3">
        <v>26.64</v>
      </c>
      <c r="C3964" s="3">
        <v>38.7</v>
      </c>
      <c r="D3964" s="3">
        <v>731.0</v>
      </c>
      <c r="E3964" s="3">
        <v>773.6</v>
      </c>
      <c r="F3964" s="3">
        <v>158.0</v>
      </c>
      <c r="G3964" s="3">
        <v>35.3</v>
      </c>
      <c r="H3964" s="3">
        <v>1.24</v>
      </c>
      <c r="I3964" s="3">
        <v>293.0</v>
      </c>
      <c r="J3964" s="3">
        <v>9433.0</v>
      </c>
    </row>
    <row r="3965">
      <c r="A3965" s="1" t="s">
        <v>5249</v>
      </c>
      <c r="B3965" s="3">
        <v>28.91</v>
      </c>
      <c r="C3965" s="3">
        <v>31.75</v>
      </c>
      <c r="D3965" s="3">
        <v>869.0</v>
      </c>
      <c r="E3965" s="3">
        <v>813.28</v>
      </c>
      <c r="F3965" s="3">
        <v>171.0</v>
      </c>
      <c r="G3965" s="3" t="s">
        <v>5250</v>
      </c>
      <c r="H3965" s="3">
        <v>288.0</v>
      </c>
      <c r="I3965" s="3">
        <v>943.0</v>
      </c>
      <c r="J3965" s="2"/>
    </row>
    <row r="3966">
      <c r="A3966" s="1" t="s">
        <v>5251</v>
      </c>
      <c r="B3966" s="3">
        <v>30.3</v>
      </c>
      <c r="C3966" s="3">
        <v>26.9</v>
      </c>
      <c r="D3966" s="3">
        <v>958.0</v>
      </c>
      <c r="E3966" s="3">
        <v>836.43</v>
      </c>
      <c r="F3966" s="3">
        <v>177.0</v>
      </c>
      <c r="G3966" s="3" t="s">
        <v>5252</v>
      </c>
      <c r="H3966" s="3">
        <v>224.0</v>
      </c>
      <c r="I3966" s="3">
        <v>9429.0</v>
      </c>
      <c r="J3966" s="2"/>
    </row>
    <row r="3967">
      <c r="A3967" s="1" t="s">
        <v>5253</v>
      </c>
      <c r="B3967" s="3">
        <v>31.53</v>
      </c>
      <c r="C3967" s="3">
        <v>23.65</v>
      </c>
      <c r="D3967" s="3">
        <v>944.0</v>
      </c>
      <c r="E3967" s="3">
        <v>709.61</v>
      </c>
      <c r="F3967" s="3">
        <v>261.0</v>
      </c>
      <c r="G3967" s="3" t="s">
        <v>5254</v>
      </c>
      <c r="H3967" s="3">
        <v>18.0</v>
      </c>
      <c r="I3967" s="3">
        <v>9425.0</v>
      </c>
      <c r="J3967" s="2"/>
    </row>
    <row r="3968">
      <c r="A3968" s="1" t="s">
        <v>5255</v>
      </c>
      <c r="B3968" s="3">
        <v>32.3</v>
      </c>
      <c r="C3968" s="3">
        <v>21.3</v>
      </c>
      <c r="D3968" s="3">
        <v>81.0</v>
      </c>
      <c r="E3968" s="3">
        <v>445.58</v>
      </c>
      <c r="F3968" s="3">
        <v>39.0</v>
      </c>
      <c r="G3968" s="3" t="s">
        <v>5256</v>
      </c>
      <c r="H3968" s="3">
        <v>193.0</v>
      </c>
      <c r="I3968" s="3">
        <v>9417.0</v>
      </c>
      <c r="J3968" s="2"/>
    </row>
    <row r="3969">
      <c r="A3969" s="1" t="s">
        <v>5257</v>
      </c>
      <c r="B3969" s="3">
        <v>32.81</v>
      </c>
      <c r="C3969" s="3">
        <v>19.9</v>
      </c>
      <c r="D3969" s="3">
        <v>435.0</v>
      </c>
      <c r="E3969" s="3">
        <v>39.98</v>
      </c>
      <c r="F3969" s="3">
        <v>4.0</v>
      </c>
      <c r="G3969" s="3">
        <v>384.15</v>
      </c>
      <c r="H3969" s="3">
        <v>1.3</v>
      </c>
      <c r="I3969" s="3">
        <v>207.0</v>
      </c>
      <c r="J3969" s="3">
        <v>941.0</v>
      </c>
    </row>
    <row r="3970">
      <c r="A3970" s="1" t="s">
        <v>5258</v>
      </c>
      <c r="B3970" s="3">
        <v>33.38</v>
      </c>
      <c r="C3970" s="3">
        <v>18.6</v>
      </c>
      <c r="D3970" s="3">
        <v>56.0</v>
      </c>
      <c r="E3970" s="3">
        <v>257.37</v>
      </c>
      <c r="F3970" s="3">
        <v>363.0</v>
      </c>
      <c r="G3970" s="3">
        <v>382.6</v>
      </c>
      <c r="H3970" s="3">
        <v>1.1</v>
      </c>
      <c r="I3970" s="3">
        <v>223.0</v>
      </c>
      <c r="J3970" s="3">
        <v>9404.0</v>
      </c>
    </row>
    <row r="3971">
      <c r="A3971" s="1" t="s">
        <v>5259</v>
      </c>
      <c r="B3971" s="3">
        <v>33.22</v>
      </c>
      <c r="C3971" s="3">
        <v>17.95</v>
      </c>
      <c r="D3971" s="3">
        <v>533.0</v>
      </c>
      <c r="E3971" s="3">
        <v>501.42</v>
      </c>
      <c r="F3971" s="3">
        <v>222.0</v>
      </c>
      <c r="G3971" s="3">
        <v>386.45</v>
      </c>
      <c r="H3971" s="3">
        <v>1.17</v>
      </c>
      <c r="I3971" s="3">
        <v>261.0</v>
      </c>
      <c r="J3971" s="3">
        <v>9399.0</v>
      </c>
    </row>
    <row r="3972">
      <c r="A3972" s="1" t="s">
        <v>5260</v>
      </c>
      <c r="B3972" s="3">
        <v>33.18</v>
      </c>
      <c r="C3972" s="3">
        <v>17.3</v>
      </c>
      <c r="D3972" s="3">
        <v>326.0</v>
      </c>
      <c r="E3972" s="3">
        <v>302.42</v>
      </c>
      <c r="F3972" s="3">
        <v>19.0</v>
      </c>
      <c r="G3972" s="3">
        <v>377.2</v>
      </c>
      <c r="H3972" s="3">
        <v>1.3</v>
      </c>
      <c r="I3972" s="3">
        <v>253.0</v>
      </c>
      <c r="J3972" s="3">
        <v>9394.0</v>
      </c>
    </row>
    <row r="3973">
      <c r="A3973" s="1" t="s">
        <v>5261</v>
      </c>
      <c r="B3973" s="3">
        <v>32.21</v>
      </c>
      <c r="C3973" s="3">
        <v>17.75</v>
      </c>
      <c r="D3973" s="3">
        <v>167.0</v>
      </c>
      <c r="E3973" s="3">
        <v>218.5</v>
      </c>
      <c r="F3973" s="3">
        <v>109.0</v>
      </c>
      <c r="G3973" s="3">
        <v>387.85</v>
      </c>
      <c r="H3973" s="3">
        <v>1.38</v>
      </c>
      <c r="I3973" s="3">
        <v>23.0</v>
      </c>
      <c r="J3973" s="3">
        <v>9393.0</v>
      </c>
    </row>
    <row r="3974">
      <c r="A3974" s="1" t="s">
        <v>5262</v>
      </c>
      <c r="B3974" s="3">
        <v>31.58</v>
      </c>
      <c r="C3974" s="3">
        <v>14.6</v>
      </c>
      <c r="D3974" s="3">
        <v>36.0</v>
      </c>
      <c r="E3974" s="3">
        <v>112.47</v>
      </c>
      <c r="F3974" s="3">
        <v>27.0</v>
      </c>
      <c r="G3974" s="3">
        <v>377.4</v>
      </c>
      <c r="H3974" s="3">
        <v>1.66</v>
      </c>
      <c r="I3974" s="3">
        <v>326.0</v>
      </c>
      <c r="J3974" s="3">
        <v>9394.0</v>
      </c>
    </row>
    <row r="3975">
      <c r="A3975" s="1" t="s">
        <v>5263</v>
      </c>
      <c r="B3975" s="3">
        <v>29.6</v>
      </c>
      <c r="C3975" s="3" t="s">
        <v>5264</v>
      </c>
      <c r="D3975" s="3" t="s">
        <v>26</v>
      </c>
      <c r="E3975" s="3">
        <v>374.65</v>
      </c>
      <c r="F3975" s="3">
        <v>2.69</v>
      </c>
      <c r="G3975" s="3">
        <v>352.0</v>
      </c>
      <c r="H3975" s="3">
        <v>9397.0</v>
      </c>
      <c r="I3975" s="2"/>
      <c r="J3975" s="2"/>
    </row>
    <row r="3976">
      <c r="A3976" s="1" t="s">
        <v>5265</v>
      </c>
      <c r="B3976" s="3">
        <v>27.84</v>
      </c>
      <c r="C3976" s="3" t="s">
        <v>5266</v>
      </c>
      <c r="D3976" s="3" t="s">
        <v>26</v>
      </c>
      <c r="E3976" s="3">
        <v>367.3</v>
      </c>
      <c r="F3976" s="3">
        <v>2.9</v>
      </c>
      <c r="G3976" s="3">
        <v>356.0</v>
      </c>
      <c r="H3976" s="3">
        <v>9405.0</v>
      </c>
      <c r="I3976" s="2"/>
      <c r="J3976" s="2"/>
    </row>
    <row r="3977">
      <c r="A3977" s="1" t="s">
        <v>5267</v>
      </c>
      <c r="B3977" s="3">
        <v>26.48</v>
      </c>
      <c r="C3977" s="3" t="s">
        <v>5268</v>
      </c>
      <c r="D3977" s="3" t="s">
        <v>26</v>
      </c>
      <c r="E3977" s="3">
        <v>362.1</v>
      </c>
      <c r="F3977" s="3">
        <v>2.48</v>
      </c>
      <c r="G3977" s="3">
        <v>356.0</v>
      </c>
      <c r="H3977" s="3">
        <v>9408.0</v>
      </c>
      <c r="I3977" s="2"/>
      <c r="J3977" s="2"/>
    </row>
    <row r="3978">
      <c r="A3978" s="1" t="s">
        <v>5269</v>
      </c>
      <c r="B3978" s="3">
        <v>25.15</v>
      </c>
      <c r="C3978" s="3" t="s">
        <v>5270</v>
      </c>
      <c r="D3978" s="3" t="s">
        <v>26</v>
      </c>
      <c r="E3978" s="3">
        <v>346.0</v>
      </c>
      <c r="F3978" s="3">
        <v>2.0</v>
      </c>
      <c r="G3978" s="3">
        <v>355.0</v>
      </c>
      <c r="H3978" s="3">
        <v>9408.0</v>
      </c>
      <c r="I3978" s="2"/>
      <c r="J3978" s="2"/>
    </row>
    <row r="3979">
      <c r="A3979" s="1" t="s">
        <v>5271</v>
      </c>
      <c r="B3979" s="3">
        <v>23.62</v>
      </c>
      <c r="C3979" s="3" t="s">
        <v>5058</v>
      </c>
      <c r="D3979" s="3" t="s">
        <v>26</v>
      </c>
      <c r="E3979" s="3">
        <v>341.4</v>
      </c>
      <c r="F3979" s="3">
        <v>1.59</v>
      </c>
      <c r="G3979" s="3">
        <v>3.0</v>
      </c>
      <c r="H3979" s="3">
        <v>9403.0</v>
      </c>
      <c r="I3979" s="2"/>
      <c r="J3979" s="2"/>
    </row>
    <row r="3980">
      <c r="A3980" s="1" t="s">
        <v>5272</v>
      </c>
      <c r="B3980" s="3">
        <v>22.71</v>
      </c>
      <c r="C3980" s="3" t="s">
        <v>3879</v>
      </c>
      <c r="D3980" s="3" t="s">
        <v>26</v>
      </c>
      <c r="E3980" s="3">
        <v>337.8</v>
      </c>
      <c r="F3980" s="3">
        <v>1.1</v>
      </c>
      <c r="G3980" s="3">
        <v>23.0</v>
      </c>
      <c r="H3980" s="3">
        <v>94.0</v>
      </c>
      <c r="I3980" s="2"/>
      <c r="J3980" s="2"/>
    </row>
    <row r="3981">
      <c r="A3981" s="1" t="s">
        <v>5273</v>
      </c>
      <c r="B3981" s="3">
        <v>22.6</v>
      </c>
      <c r="C3981" s="3" t="s">
        <v>5274</v>
      </c>
      <c r="D3981" s="3" t="s">
        <v>26</v>
      </c>
      <c r="E3981" s="3" t="s">
        <v>5275</v>
      </c>
      <c r="F3981" s="3">
        <v>67.0</v>
      </c>
      <c r="G3981" s="3">
        <v>9398.0</v>
      </c>
      <c r="H3981" s="2"/>
      <c r="I3981" s="2"/>
      <c r="J3981" s="2"/>
    </row>
    <row r="3982">
      <c r="A3982" s="1" t="s">
        <v>5276</v>
      </c>
      <c r="B3982" s="3">
        <v>20.93</v>
      </c>
      <c r="C3982" s="3" t="s">
        <v>1655</v>
      </c>
      <c r="D3982" s="3" t="s">
        <v>26</v>
      </c>
      <c r="E3982" s="3">
        <v>331.7</v>
      </c>
      <c r="F3982" s="3">
        <v>1.1</v>
      </c>
      <c r="G3982" s="3">
        <v>127.0</v>
      </c>
      <c r="H3982" s="3">
        <v>9397.0</v>
      </c>
      <c r="I3982" s="2"/>
      <c r="J3982" s="2"/>
    </row>
    <row r="3983">
      <c r="A3983" s="1" t="s">
        <v>5277</v>
      </c>
      <c r="B3983" s="3">
        <v>19.51</v>
      </c>
      <c r="C3983" s="3" t="s">
        <v>88</v>
      </c>
      <c r="D3983" s="3" t="s">
        <v>26</v>
      </c>
      <c r="E3983" s="3">
        <v>33.55</v>
      </c>
      <c r="F3983" s="3">
        <v>1.31</v>
      </c>
      <c r="G3983" s="3">
        <v>137.0</v>
      </c>
      <c r="H3983" s="3">
        <v>9395.0</v>
      </c>
      <c r="I3983" s="2"/>
      <c r="J3983" s="2"/>
    </row>
    <row r="3984">
      <c r="A3984" s="1" t="s">
        <v>5278</v>
      </c>
      <c r="B3984" s="3">
        <v>18.87</v>
      </c>
      <c r="C3984" s="3">
        <v>57.1</v>
      </c>
      <c r="D3984" s="3">
        <v>17.0</v>
      </c>
      <c r="E3984" s="3">
        <v>64.1</v>
      </c>
      <c r="F3984" s="3">
        <v>14.0</v>
      </c>
      <c r="G3984" s="3">
        <v>328.8</v>
      </c>
      <c r="H3984" s="3">
        <v>1.24</v>
      </c>
      <c r="I3984" s="3">
        <v>132.0</v>
      </c>
      <c r="J3984" s="3">
        <v>9398.0</v>
      </c>
    </row>
    <row r="3985">
      <c r="A3985" s="1" t="s">
        <v>5279</v>
      </c>
      <c r="B3985" s="3">
        <v>20.4</v>
      </c>
      <c r="C3985" s="3">
        <v>53.35</v>
      </c>
      <c r="D3985" s="3">
        <v>164.0</v>
      </c>
      <c r="E3985" s="3">
        <v>354.92</v>
      </c>
      <c r="F3985" s="3">
        <v>82.0</v>
      </c>
      <c r="G3985" s="3" t="s">
        <v>5280</v>
      </c>
      <c r="H3985" s="3">
        <v>121.0</v>
      </c>
      <c r="I3985" s="3">
        <v>9401.0</v>
      </c>
      <c r="J3985" s="2"/>
    </row>
    <row r="3986">
      <c r="A3986" s="1" t="s">
        <v>5281</v>
      </c>
      <c r="B3986" s="3">
        <v>22.96</v>
      </c>
      <c r="C3986" s="3">
        <v>42.25</v>
      </c>
      <c r="D3986" s="3">
        <v>369.0</v>
      </c>
      <c r="E3986" s="3">
        <v>624.38</v>
      </c>
      <c r="F3986" s="3">
        <v>109.0</v>
      </c>
      <c r="G3986" s="3">
        <v>341.55</v>
      </c>
      <c r="H3986" s="3">
        <v>1.24</v>
      </c>
      <c r="I3986" s="3">
        <v>112.0</v>
      </c>
      <c r="J3986" s="3">
        <v>9407.0</v>
      </c>
    </row>
    <row r="3987">
      <c r="A3987" s="1" t="s">
        <v>5282</v>
      </c>
      <c r="B3987" s="3">
        <v>25.38</v>
      </c>
      <c r="C3987" s="3">
        <v>38.45</v>
      </c>
      <c r="D3987" s="3">
        <v>514.0</v>
      </c>
      <c r="E3987" s="3">
        <v>54.34</v>
      </c>
      <c r="F3987" s="3">
        <v>195.0</v>
      </c>
      <c r="G3987" s="3">
        <v>351.65</v>
      </c>
      <c r="H3987" s="3">
        <v>1.66</v>
      </c>
      <c r="I3987" s="3">
        <v>127.0</v>
      </c>
      <c r="J3987" s="3">
        <v>9408.0</v>
      </c>
    </row>
    <row r="3988">
      <c r="A3988" s="1" t="s">
        <v>5283</v>
      </c>
      <c r="B3988" s="3">
        <v>28.3</v>
      </c>
      <c r="C3988" s="3">
        <v>33.95</v>
      </c>
      <c r="D3988" s="3">
        <v>477.0</v>
      </c>
      <c r="E3988" s="3">
        <v>156.54</v>
      </c>
      <c r="F3988" s="3">
        <v>361.0</v>
      </c>
      <c r="G3988" s="3">
        <v>366.35</v>
      </c>
      <c r="H3988" s="3">
        <v>2.0</v>
      </c>
      <c r="I3988" s="3">
        <v>138.0</v>
      </c>
      <c r="J3988" s="3">
        <v>9404.0</v>
      </c>
    </row>
    <row r="3989">
      <c r="A3989" s="1" t="s">
        <v>5284</v>
      </c>
      <c r="B3989" s="3">
        <v>30.6</v>
      </c>
      <c r="C3989" s="3">
        <v>28.9</v>
      </c>
      <c r="D3989" s="3">
        <v>362.0</v>
      </c>
      <c r="E3989" s="3">
        <v>15.15</v>
      </c>
      <c r="F3989" s="3">
        <v>349.0</v>
      </c>
      <c r="G3989" s="3">
        <v>382.8</v>
      </c>
      <c r="H3989" s="3">
        <v>2.7</v>
      </c>
      <c r="I3989" s="3">
        <v>145.0</v>
      </c>
      <c r="J3989" s="3">
        <v>94.0</v>
      </c>
    </row>
    <row r="3990">
      <c r="A3990" s="1" t="s">
        <v>5285</v>
      </c>
      <c r="B3990" s="3">
        <v>31.26</v>
      </c>
      <c r="C3990" s="3">
        <v>24.35</v>
      </c>
      <c r="D3990" s="3">
        <v>466.0</v>
      </c>
      <c r="E3990" s="3">
        <v>4.7</v>
      </c>
      <c r="F3990" s="3">
        <v>428.0</v>
      </c>
      <c r="G3990" s="3">
        <v>394.8</v>
      </c>
      <c r="H3990" s="3">
        <v>2.28</v>
      </c>
      <c r="I3990" s="3">
        <v>15.0</v>
      </c>
      <c r="J3990" s="3">
        <v>9396.0</v>
      </c>
    </row>
    <row r="3991">
      <c r="A3991" s="1" t="s">
        <v>5286</v>
      </c>
      <c r="B3991" s="3">
        <v>32.2</v>
      </c>
      <c r="C3991" s="3">
        <v>21.3</v>
      </c>
      <c r="D3991" s="3">
        <v>755.0</v>
      </c>
      <c r="E3991" s="3">
        <v>317.86</v>
      </c>
      <c r="F3991" s="3">
        <v>449.0</v>
      </c>
      <c r="G3991" s="3">
        <v>404.85</v>
      </c>
      <c r="H3991" s="3">
        <v>2.21</v>
      </c>
      <c r="I3991" s="3">
        <v>152.0</v>
      </c>
      <c r="J3991" s="3">
        <v>9391.0</v>
      </c>
    </row>
    <row r="3992">
      <c r="A3992" s="1" t="s">
        <v>5287</v>
      </c>
      <c r="B3992" s="3">
        <v>32.75</v>
      </c>
      <c r="C3992" s="3">
        <v>19.9</v>
      </c>
      <c r="D3992" s="3">
        <v>877.0</v>
      </c>
      <c r="E3992" s="3">
        <v>603.42</v>
      </c>
      <c r="F3992" s="3">
        <v>308.0</v>
      </c>
      <c r="G3992" s="3">
        <v>408.35</v>
      </c>
      <c r="H3992" s="3">
        <v>2.7</v>
      </c>
      <c r="I3992" s="3">
        <v>153.0</v>
      </c>
      <c r="J3992" s="3">
        <v>9385.0</v>
      </c>
    </row>
    <row r="3993">
      <c r="A3993" s="1" t="s">
        <v>5288</v>
      </c>
      <c r="B3993" s="3">
        <v>33.51</v>
      </c>
      <c r="C3993" s="3">
        <v>18.75</v>
      </c>
      <c r="D3993" s="3">
        <v>8.0</v>
      </c>
      <c r="E3993" s="3">
        <v>576.53</v>
      </c>
      <c r="F3993" s="3">
        <v>295.0</v>
      </c>
      <c r="G3993" s="3">
        <v>405.25</v>
      </c>
      <c r="H3993" s="3">
        <v>2.0</v>
      </c>
      <c r="I3993" s="3">
        <v>154.0</v>
      </c>
      <c r="J3993" s="3">
        <v>9377.0</v>
      </c>
    </row>
    <row r="3994">
      <c r="A3994" s="1" t="s">
        <v>5289</v>
      </c>
      <c r="B3994" s="3">
        <v>34.2</v>
      </c>
      <c r="C3994" s="3">
        <v>18.15</v>
      </c>
      <c r="D3994" s="3">
        <v>683.0</v>
      </c>
      <c r="E3994" s="3">
        <v>549.5</v>
      </c>
      <c r="F3994" s="3">
        <v>262.0</v>
      </c>
      <c r="G3994" s="3">
        <v>401.2</v>
      </c>
      <c r="H3994" s="3">
        <v>2.0</v>
      </c>
      <c r="I3994" s="3">
        <v>159.0</v>
      </c>
      <c r="J3994" s="3">
        <v>9369.0</v>
      </c>
    </row>
    <row r="3995">
      <c r="A3995" s="1" t="s">
        <v>5290</v>
      </c>
      <c r="B3995" s="3">
        <v>34.6</v>
      </c>
      <c r="C3995" s="3">
        <v>18.15</v>
      </c>
      <c r="D3995" s="3">
        <v>545.0</v>
      </c>
      <c r="E3995" s="3">
        <v>55.62</v>
      </c>
      <c r="F3995" s="3">
        <v>203.0</v>
      </c>
      <c r="G3995" s="3">
        <v>411.85</v>
      </c>
      <c r="H3995" s="3">
        <v>2.14</v>
      </c>
      <c r="I3995" s="3">
        <v>177.0</v>
      </c>
      <c r="J3995" s="3">
        <v>9363.0</v>
      </c>
    </row>
    <row r="3996">
      <c r="A3996" s="1" t="s">
        <v>5291</v>
      </c>
      <c r="B3996" s="3">
        <v>32.95</v>
      </c>
      <c r="C3996" s="3">
        <v>2.5</v>
      </c>
      <c r="D3996" s="3">
        <v>247.0</v>
      </c>
      <c r="E3996" s="3">
        <v>97.62</v>
      </c>
      <c r="F3996" s="3">
        <v>203.0</v>
      </c>
      <c r="G3996" s="3">
        <v>415.7</v>
      </c>
      <c r="H3996" s="3">
        <v>2.34</v>
      </c>
      <c r="I3996" s="3">
        <v>177.0</v>
      </c>
      <c r="J3996" s="3">
        <v>9359.0</v>
      </c>
    </row>
    <row r="3997">
      <c r="A3997" s="1" t="s">
        <v>5292</v>
      </c>
      <c r="B3997" s="3">
        <v>31.89</v>
      </c>
      <c r="C3997" s="3">
        <v>22.0</v>
      </c>
      <c r="D3997" s="3">
        <v>135.0</v>
      </c>
      <c r="E3997" s="3">
        <v>9.4</v>
      </c>
      <c r="F3997" s="3">
        <v>111.0</v>
      </c>
      <c r="G3997" s="3">
        <v>416.45</v>
      </c>
      <c r="H3997" s="3">
        <v>2.14</v>
      </c>
      <c r="I3997" s="3">
        <v>207.0</v>
      </c>
      <c r="J3997" s="3">
        <v>9363.0</v>
      </c>
    </row>
    <row r="3998">
      <c r="A3998" s="1" t="s">
        <v>5293</v>
      </c>
      <c r="B3998" s="3">
        <v>30.17</v>
      </c>
      <c r="C3998" s="3">
        <v>25.0</v>
      </c>
      <c r="D3998" s="3">
        <v>21.0</v>
      </c>
      <c r="E3998" s="3">
        <v>12.32</v>
      </c>
      <c r="F3998" s="3">
        <v>2.0</v>
      </c>
      <c r="G3998" s="3">
        <v>409.3</v>
      </c>
      <c r="H3998" s="3">
        <v>2.83</v>
      </c>
      <c r="I3998" s="3">
        <v>151.0</v>
      </c>
      <c r="J3998" s="3">
        <v>9372.0</v>
      </c>
    </row>
    <row r="3999">
      <c r="A3999" s="1" t="s">
        <v>5294</v>
      </c>
      <c r="B3999" s="3">
        <v>29.31</v>
      </c>
      <c r="C3999" s="3" t="s">
        <v>5295</v>
      </c>
      <c r="D3999" s="3" t="s">
        <v>26</v>
      </c>
      <c r="E3999" s="3">
        <v>402.9</v>
      </c>
      <c r="F3999" s="3">
        <v>2.21</v>
      </c>
      <c r="G3999" s="3">
        <v>122.0</v>
      </c>
      <c r="H3999" s="3">
        <v>937.0</v>
      </c>
      <c r="I3999" s="2"/>
      <c r="J3999" s="2"/>
    </row>
    <row r="4000">
      <c r="A4000" s="1" t="s">
        <v>5296</v>
      </c>
      <c r="B4000" s="3">
        <v>27.87</v>
      </c>
      <c r="C4000" s="3" t="s">
        <v>5297</v>
      </c>
      <c r="D4000" s="3" t="s">
        <v>26</v>
      </c>
      <c r="E4000" s="3">
        <v>38.85</v>
      </c>
      <c r="F4000" s="3">
        <v>2.69</v>
      </c>
      <c r="G4000" s="3">
        <v>115.0</v>
      </c>
      <c r="H4000" s="3">
        <v>9376.0</v>
      </c>
      <c r="I4000" s="2"/>
      <c r="J4000" s="2"/>
    </row>
    <row r="4001">
      <c r="A4001" s="1" t="s">
        <v>5298</v>
      </c>
      <c r="B4001" s="3">
        <v>26.68</v>
      </c>
      <c r="C4001" s="3" t="s">
        <v>2653</v>
      </c>
      <c r="D4001" s="3" t="s">
        <v>26</v>
      </c>
      <c r="E4001" s="3">
        <v>374.3</v>
      </c>
      <c r="F4001" s="3">
        <v>2.97</v>
      </c>
      <c r="G4001" s="3">
        <v>122.0</v>
      </c>
      <c r="H4001" s="3">
        <v>9381.0</v>
      </c>
      <c r="I4001" s="2"/>
      <c r="J4001" s="2"/>
    </row>
    <row r="4002">
      <c r="A4002" s="1" t="s">
        <v>5299</v>
      </c>
      <c r="B4002" s="3">
        <v>25.66</v>
      </c>
      <c r="C4002" s="3" t="s">
        <v>5300</v>
      </c>
      <c r="D4002" s="3" t="s">
        <v>26</v>
      </c>
      <c r="E4002" s="3">
        <v>37.4</v>
      </c>
      <c r="F4002" s="3">
        <v>2.83</v>
      </c>
      <c r="G4002" s="3">
        <v>131.0</v>
      </c>
      <c r="H4002" s="3">
        <v>9381.0</v>
      </c>
      <c r="I4002" s="2"/>
      <c r="J4002" s="2"/>
    </row>
    <row r="4003">
      <c r="A4003" s="1" t="s">
        <v>5301</v>
      </c>
      <c r="B4003" s="3">
        <v>24.68</v>
      </c>
      <c r="C4003" s="3" t="s">
        <v>5270</v>
      </c>
      <c r="D4003" s="3" t="s">
        <v>26</v>
      </c>
      <c r="E4003" s="3">
        <v>362.65</v>
      </c>
      <c r="F4003" s="3">
        <v>2.28</v>
      </c>
      <c r="G4003" s="3">
        <v>143.0</v>
      </c>
      <c r="H4003" s="3">
        <v>9382.0</v>
      </c>
      <c r="I4003" s="2"/>
      <c r="J4003" s="2"/>
    </row>
    <row r="4004">
      <c r="A4004" s="1" t="s">
        <v>5302</v>
      </c>
      <c r="B4004" s="3">
        <v>23.72</v>
      </c>
      <c r="C4004" s="3" t="s">
        <v>5303</v>
      </c>
      <c r="D4004" s="3" t="s">
        <v>26</v>
      </c>
      <c r="E4004" s="3">
        <v>357.15</v>
      </c>
      <c r="F4004" s="3">
        <v>1.86</v>
      </c>
      <c r="G4004" s="3">
        <v>165.0</v>
      </c>
      <c r="H4004" s="3">
        <v>9379.0</v>
      </c>
      <c r="I4004" s="2"/>
      <c r="J4004" s="2"/>
    </row>
    <row r="4005">
      <c r="A4005" s="1" t="s">
        <v>5304</v>
      </c>
      <c r="B4005" s="3">
        <v>22.88</v>
      </c>
      <c r="C4005" s="3" t="s">
        <v>5178</v>
      </c>
      <c r="D4005" s="3" t="s">
        <v>26</v>
      </c>
      <c r="E4005" s="3">
        <v>361.5</v>
      </c>
      <c r="F4005" s="3">
        <v>1.72</v>
      </c>
      <c r="G4005" s="3">
        <v>189.0</v>
      </c>
      <c r="H4005" s="3">
        <v>9378.0</v>
      </c>
      <c r="I4005" s="2"/>
      <c r="J4005" s="2"/>
    </row>
    <row r="4006">
      <c r="A4006" s="1" t="s">
        <v>5305</v>
      </c>
      <c r="B4006" s="3">
        <v>21.59</v>
      </c>
      <c r="C4006" s="3" t="s">
        <v>1600</v>
      </c>
      <c r="D4006" s="3" t="s">
        <v>26</v>
      </c>
      <c r="E4006" s="3">
        <v>348.55</v>
      </c>
      <c r="F4006" s="3">
        <v>1.52</v>
      </c>
      <c r="G4006" s="3">
        <v>202.0</v>
      </c>
      <c r="H4006" s="3">
        <v>9373.0</v>
      </c>
      <c r="I4006" s="2"/>
      <c r="J4006" s="2"/>
    </row>
    <row r="4007">
      <c r="A4007" s="1" t="s">
        <v>5306</v>
      </c>
      <c r="B4007" s="3">
        <v>20.58</v>
      </c>
      <c r="C4007" s="3" t="s">
        <v>2057</v>
      </c>
      <c r="D4007" s="3" t="s">
        <v>26</v>
      </c>
      <c r="E4007" s="3">
        <v>348.95</v>
      </c>
      <c r="F4007" s="3">
        <v>1.1</v>
      </c>
      <c r="G4007" s="3">
        <v>211.0</v>
      </c>
      <c r="H4007" s="3">
        <v>9369.0</v>
      </c>
      <c r="I4007" s="2"/>
      <c r="J4007" s="2"/>
    </row>
    <row r="4008">
      <c r="A4008" s="1" t="s">
        <v>5307</v>
      </c>
      <c r="B4008" s="3">
        <v>20.15</v>
      </c>
      <c r="C4008" s="3">
        <v>68.3</v>
      </c>
      <c r="D4008" s="3">
        <v>14.0</v>
      </c>
      <c r="E4008" s="3">
        <v>42.83</v>
      </c>
      <c r="F4008" s="3">
        <v>12.0</v>
      </c>
      <c r="G4008" s="3" t="s">
        <v>5308</v>
      </c>
      <c r="H4008" s="3">
        <v>212.0</v>
      </c>
      <c r="I4008" s="3">
        <v>9367.0</v>
      </c>
      <c r="J4008" s="2"/>
    </row>
    <row r="4009">
      <c r="A4009" s="1" t="s">
        <v>5309</v>
      </c>
      <c r="B4009" s="3">
        <v>20.51</v>
      </c>
      <c r="C4009" s="3">
        <v>68.4</v>
      </c>
      <c r="D4009" s="3">
        <v>125.0</v>
      </c>
      <c r="E4009" s="3">
        <v>129.99</v>
      </c>
      <c r="F4009" s="3">
        <v>95.0</v>
      </c>
      <c r="G4009" s="3" t="s">
        <v>5310</v>
      </c>
      <c r="H4009" s="3">
        <v>21.0</v>
      </c>
      <c r="I4009" s="3">
        <v>937.0</v>
      </c>
      <c r="J4009" s="2"/>
    </row>
    <row r="4010">
      <c r="A4010" s="1" t="s">
        <v>5311</v>
      </c>
      <c r="B4010" s="3">
        <v>21.92</v>
      </c>
      <c r="C4010" s="3">
        <v>61.95</v>
      </c>
      <c r="D4010" s="3">
        <v>284.0</v>
      </c>
      <c r="E4010" s="3">
        <v>245.12</v>
      </c>
      <c r="F4010" s="3">
        <v>182.0</v>
      </c>
      <c r="G4010" s="3">
        <v>362.3</v>
      </c>
      <c r="H4010" s="3">
        <v>1.45</v>
      </c>
      <c r="I4010" s="3">
        <v>267.0</v>
      </c>
      <c r="J4010" s="3">
        <v>9376.0</v>
      </c>
    </row>
    <row r="4011">
      <c r="A4011" s="1" t="s">
        <v>5312</v>
      </c>
      <c r="B4011" s="3">
        <v>23.19</v>
      </c>
      <c r="C4011" s="3">
        <v>56.0</v>
      </c>
      <c r="D4011" s="3">
        <v>502.0</v>
      </c>
      <c r="E4011" s="3">
        <v>498.23</v>
      </c>
      <c r="F4011" s="3">
        <v>208.0</v>
      </c>
      <c r="G4011" s="3">
        <v>373.1</v>
      </c>
      <c r="H4011" s="3">
        <v>1.45</v>
      </c>
      <c r="I4011" s="3">
        <v>278.0</v>
      </c>
      <c r="J4011" s="3">
        <v>9377.0</v>
      </c>
    </row>
    <row r="4012">
      <c r="A4012" s="1" t="s">
        <v>5313</v>
      </c>
      <c r="B4012" s="3">
        <v>24.83</v>
      </c>
      <c r="C4012" s="3">
        <v>45.75</v>
      </c>
      <c r="D4012" s="3">
        <v>65.0</v>
      </c>
      <c r="E4012" s="3">
        <v>521.4</v>
      </c>
      <c r="F4012" s="3">
        <v>264.0</v>
      </c>
      <c r="G4012" s="3" t="s">
        <v>5314</v>
      </c>
      <c r="H4012" s="3">
        <v>275.0</v>
      </c>
      <c r="I4012" s="3">
        <v>9375.0</v>
      </c>
      <c r="J4012" s="2"/>
    </row>
    <row r="4013">
      <c r="A4013" s="1" t="s">
        <v>5315</v>
      </c>
      <c r="B4013" s="3">
        <v>26.76</v>
      </c>
      <c r="C4013" s="3">
        <v>38.7</v>
      </c>
      <c r="D4013" s="3">
        <v>632.0</v>
      </c>
      <c r="E4013" s="3">
        <v>257.56</v>
      </c>
      <c r="F4013" s="3">
        <v>411.0</v>
      </c>
      <c r="G4013" s="3" t="s">
        <v>5316</v>
      </c>
      <c r="H4013" s="3">
        <v>198.0</v>
      </c>
      <c r="I4013" s="3">
        <v>937.0</v>
      </c>
      <c r="J4013" s="2"/>
    </row>
    <row r="4014">
      <c r="A4014" s="1" t="s">
        <v>5317</v>
      </c>
      <c r="B4014" s="3">
        <v>28.41</v>
      </c>
      <c r="C4014" s="3">
        <v>34.1</v>
      </c>
      <c r="D4014" s="3">
        <v>672.0</v>
      </c>
      <c r="E4014" s="3">
        <v>228.1</v>
      </c>
      <c r="F4014" s="3">
        <v>459.0</v>
      </c>
      <c r="G4014" s="3">
        <v>377.95</v>
      </c>
      <c r="H4014" s="3">
        <v>1.24</v>
      </c>
      <c r="I4014" s="3">
        <v>175.0</v>
      </c>
      <c r="J4014" s="3">
        <v>9367.0</v>
      </c>
    </row>
    <row r="4015">
      <c r="A4015" s="1" t="s">
        <v>5318</v>
      </c>
      <c r="B4015" s="3">
        <v>29.65</v>
      </c>
      <c r="C4015" s="3">
        <v>3.9</v>
      </c>
      <c r="D4015" s="3">
        <v>819.0</v>
      </c>
      <c r="E4015" s="3">
        <v>433.8</v>
      </c>
      <c r="F4015" s="3">
        <v>402.0</v>
      </c>
      <c r="G4015" s="3">
        <v>376.8</v>
      </c>
      <c r="H4015" s="3">
        <v>1.72</v>
      </c>
      <c r="I4015" s="3">
        <v>189.0</v>
      </c>
      <c r="J4015" s="3">
        <v>936.0</v>
      </c>
    </row>
    <row r="4016">
      <c r="A4016" s="1" t="s">
        <v>5319</v>
      </c>
      <c r="B4016" s="3">
        <v>30.85</v>
      </c>
      <c r="C4016" s="3">
        <v>27.0</v>
      </c>
      <c r="D4016" s="3">
        <v>852.0</v>
      </c>
      <c r="E4016" s="3">
        <v>541.71</v>
      </c>
      <c r="F4016" s="3">
        <v>341.0</v>
      </c>
      <c r="G4016" s="3">
        <v>379.9</v>
      </c>
      <c r="H4016" s="3">
        <v>2.7</v>
      </c>
      <c r="I4016" s="3">
        <v>2.0</v>
      </c>
      <c r="J4016" s="3">
        <v>9353.0</v>
      </c>
    </row>
    <row r="4017">
      <c r="A4017" s="1" t="s">
        <v>5320</v>
      </c>
      <c r="B4017" s="3">
        <v>31.71</v>
      </c>
      <c r="C4017" s="3">
        <v>23.65</v>
      </c>
      <c r="D4017" s="3">
        <v>815.0</v>
      </c>
      <c r="E4017" s="3">
        <v>613.84</v>
      </c>
      <c r="F4017" s="3">
        <v>277.0</v>
      </c>
      <c r="G4017" s="3">
        <v>379.5</v>
      </c>
      <c r="H4017" s="3">
        <v>2.48</v>
      </c>
      <c r="I4017" s="3">
        <v>206.0</v>
      </c>
      <c r="J4017" s="3">
        <v>9344.0</v>
      </c>
    </row>
    <row r="4018">
      <c r="A4018" s="1" t="s">
        <v>5321</v>
      </c>
      <c r="B4018" s="3">
        <v>32.27</v>
      </c>
      <c r="C4018" s="3">
        <v>2.55</v>
      </c>
      <c r="D4018" s="3">
        <v>618.0</v>
      </c>
      <c r="E4018" s="3">
        <v>38.78</v>
      </c>
      <c r="F4018" s="3">
        <v>326.0</v>
      </c>
      <c r="G4018" s="3">
        <v>39.75</v>
      </c>
      <c r="H4018" s="3">
        <v>2.83</v>
      </c>
      <c r="I4018" s="3">
        <v>213.0</v>
      </c>
      <c r="J4018" s="3">
        <v>9338.0</v>
      </c>
    </row>
    <row r="4019">
      <c r="A4019" s="1" t="s">
        <v>5322</v>
      </c>
      <c r="B4019" s="3">
        <v>31.53</v>
      </c>
      <c r="C4019" s="3">
        <v>19.7</v>
      </c>
      <c r="D4019" s="3">
        <v>603.0</v>
      </c>
      <c r="E4019" s="3">
        <v>763.72</v>
      </c>
      <c r="F4019" s="3">
        <v>128.0</v>
      </c>
      <c r="G4019" s="3">
        <v>39.75</v>
      </c>
      <c r="H4019" s="3">
        <v>3.66</v>
      </c>
      <c r="I4019" s="3">
        <v>211.0</v>
      </c>
      <c r="J4019" s="3">
        <v>9335.0</v>
      </c>
    </row>
    <row r="4020">
      <c r="A4020" s="1" t="s">
        <v>5323</v>
      </c>
      <c r="B4020" s="3">
        <v>30.14</v>
      </c>
      <c r="C4020" s="3">
        <v>18.65</v>
      </c>
      <c r="D4020" s="3">
        <v>368.0</v>
      </c>
      <c r="E4020" s="3">
        <v>469.37</v>
      </c>
      <c r="F4020" s="3">
        <v>156.0</v>
      </c>
      <c r="G4020" s="3">
        <v>382.4</v>
      </c>
      <c r="H4020" s="3">
        <v>3.17</v>
      </c>
      <c r="I4020" s="3">
        <v>2.0</v>
      </c>
      <c r="J4020" s="3">
        <v>9336.0</v>
      </c>
    </row>
    <row r="4021">
      <c r="A4021" s="1" t="s">
        <v>5324</v>
      </c>
      <c r="B4021" s="3">
        <v>29.73</v>
      </c>
      <c r="C4021" s="3">
        <v>19.95</v>
      </c>
      <c r="D4021" s="3">
        <v>164.0</v>
      </c>
      <c r="E4021" s="3">
        <v>198.7</v>
      </c>
      <c r="F4021" s="3">
        <v>111.0</v>
      </c>
      <c r="G4021" s="3">
        <v>366.15</v>
      </c>
      <c r="H4021" s="3">
        <v>3.45</v>
      </c>
      <c r="I4021" s="3">
        <v>204.0</v>
      </c>
      <c r="J4021" s="3">
        <v>9335.0</v>
      </c>
    </row>
    <row r="4022">
      <c r="A4022" s="1" t="s">
        <v>5325</v>
      </c>
      <c r="B4022" s="3">
        <v>28.22</v>
      </c>
      <c r="C4022" s="3">
        <v>22.75</v>
      </c>
      <c r="D4022" s="3" t="s">
        <v>1800</v>
      </c>
      <c r="E4022" s="3">
        <v>4.0</v>
      </c>
      <c r="F4022" s="3">
        <v>372.15</v>
      </c>
      <c r="G4022" s="3">
        <v>3.79</v>
      </c>
      <c r="H4022" s="3">
        <v>221.0</v>
      </c>
      <c r="I4022" s="3">
        <v>9338.0</v>
      </c>
      <c r="J4022" s="2"/>
    </row>
    <row r="4023">
      <c r="A4023" s="1" t="s">
        <v>5326</v>
      </c>
      <c r="B4023" s="3">
        <v>26.78</v>
      </c>
      <c r="C4023" s="3" t="s">
        <v>5327</v>
      </c>
      <c r="D4023" s="3" t="s">
        <v>26</v>
      </c>
      <c r="E4023" s="3">
        <v>355.3</v>
      </c>
      <c r="F4023" s="3">
        <v>3.31</v>
      </c>
      <c r="G4023" s="3">
        <v>237.0</v>
      </c>
      <c r="H4023" s="3">
        <v>9342.0</v>
      </c>
      <c r="I4023" s="2"/>
      <c r="J4023" s="2"/>
    </row>
    <row r="4024">
      <c r="A4024" s="1" t="s">
        <v>5328</v>
      </c>
      <c r="B4024" s="3">
        <v>25.42</v>
      </c>
      <c r="C4024" s="3" t="s">
        <v>5329</v>
      </c>
      <c r="D4024" s="3" t="s">
        <v>26</v>
      </c>
      <c r="E4024" s="3">
        <v>348.35</v>
      </c>
      <c r="F4024" s="3">
        <v>2.97</v>
      </c>
      <c r="G4024" s="3">
        <v>248.0</v>
      </c>
      <c r="H4024" s="3">
        <v>9351.0</v>
      </c>
      <c r="I4024" s="2"/>
      <c r="J4024" s="2"/>
    </row>
    <row r="4025">
      <c r="A4025" s="1" t="s">
        <v>5330</v>
      </c>
      <c r="B4025" s="3">
        <v>24.38</v>
      </c>
      <c r="C4025" s="3" t="s">
        <v>5331</v>
      </c>
      <c r="D4025" s="3" t="s">
        <v>26</v>
      </c>
      <c r="E4025" s="3">
        <v>354.95</v>
      </c>
      <c r="F4025" s="3">
        <v>2.48</v>
      </c>
      <c r="G4025" s="3">
        <v>256.0</v>
      </c>
      <c r="H4025" s="3">
        <v>9354.0</v>
      </c>
      <c r="I4025" s="2"/>
      <c r="J4025" s="2"/>
    </row>
    <row r="4026">
      <c r="A4026" s="1" t="s">
        <v>5332</v>
      </c>
      <c r="B4026" s="3">
        <v>23.5</v>
      </c>
      <c r="C4026" s="3" t="s">
        <v>5333</v>
      </c>
      <c r="D4026" s="3" t="s">
        <v>26</v>
      </c>
      <c r="E4026" s="3">
        <v>358.8</v>
      </c>
      <c r="F4026" s="3">
        <v>2.41</v>
      </c>
      <c r="G4026" s="3">
        <v>245.0</v>
      </c>
      <c r="H4026" s="3">
        <v>9354.0</v>
      </c>
      <c r="I4026" s="2"/>
      <c r="J4026" s="2"/>
    </row>
    <row r="4027">
      <c r="A4027" s="1" t="s">
        <v>5334</v>
      </c>
      <c r="B4027" s="3">
        <v>22.66</v>
      </c>
      <c r="C4027" s="3" t="s">
        <v>5335</v>
      </c>
      <c r="D4027" s="3" t="s">
        <v>26</v>
      </c>
      <c r="E4027" s="3">
        <v>365.55</v>
      </c>
      <c r="F4027" s="3">
        <v>2.9</v>
      </c>
      <c r="G4027" s="3">
        <v>223.0</v>
      </c>
      <c r="H4027" s="3">
        <v>9356.0</v>
      </c>
      <c r="I4027" s="2"/>
      <c r="J4027" s="2"/>
    </row>
    <row r="4028">
      <c r="A4028" s="1" t="s">
        <v>5336</v>
      </c>
      <c r="B4028" s="3">
        <v>20.62</v>
      </c>
      <c r="C4028" s="3" t="s">
        <v>5020</v>
      </c>
      <c r="D4028" s="3" t="s">
        <v>26</v>
      </c>
      <c r="E4028" s="3">
        <v>365.85</v>
      </c>
      <c r="F4028" s="3">
        <v>3.66</v>
      </c>
      <c r="G4028" s="3">
        <v>212.0</v>
      </c>
      <c r="H4028" s="3">
        <v>9358.0</v>
      </c>
      <c r="I4028" s="2"/>
      <c r="J4028" s="2"/>
    </row>
    <row r="4029">
      <c r="A4029" s="1" t="s">
        <v>5337</v>
      </c>
      <c r="B4029" s="3">
        <v>18.7</v>
      </c>
      <c r="C4029" s="3" t="s">
        <v>3995</v>
      </c>
      <c r="D4029" s="3" t="s">
        <v>26</v>
      </c>
      <c r="E4029" s="3">
        <v>363.45</v>
      </c>
      <c r="F4029" s="3">
        <v>3.24</v>
      </c>
      <c r="G4029" s="3">
        <v>217.0</v>
      </c>
      <c r="H4029" s="3">
        <v>9356.0</v>
      </c>
      <c r="I4029" s="2"/>
      <c r="J4029" s="2"/>
    </row>
    <row r="4030">
      <c r="A4030" s="1" t="s">
        <v>5338</v>
      </c>
      <c r="B4030" s="3">
        <v>16.51</v>
      </c>
      <c r="C4030" s="3" t="s">
        <v>4985</v>
      </c>
      <c r="D4030" s="3" t="s">
        <v>26</v>
      </c>
      <c r="E4030" s="3">
        <v>353.95</v>
      </c>
      <c r="F4030" s="3">
        <v>2.97</v>
      </c>
      <c r="G4030" s="3">
        <v>228.0</v>
      </c>
      <c r="H4030" s="3">
        <v>9354.0</v>
      </c>
      <c r="I4030" s="2"/>
      <c r="J4030" s="2"/>
    </row>
    <row r="4031">
      <c r="A4031" s="1" t="s">
        <v>5339</v>
      </c>
      <c r="B4031" s="3">
        <v>15.5</v>
      </c>
      <c r="C4031" s="3" t="s">
        <v>3051</v>
      </c>
      <c r="D4031" s="3" t="s">
        <v>26</v>
      </c>
      <c r="E4031" s="3">
        <v>357.85</v>
      </c>
      <c r="F4031" s="3">
        <v>2.83</v>
      </c>
      <c r="G4031" s="3">
        <v>24.0</v>
      </c>
      <c r="H4031" s="3">
        <v>9351.0</v>
      </c>
      <c r="I4031" s="2"/>
      <c r="J4031" s="2"/>
    </row>
    <row r="4032">
      <c r="A4032" s="1" t="s">
        <v>5340</v>
      </c>
      <c r="B4032" s="3">
        <v>14.96</v>
      </c>
      <c r="C4032" s="3">
        <v>86.45</v>
      </c>
      <c r="D4032" s="3" t="s">
        <v>871</v>
      </c>
      <c r="E4032" s="3">
        <v>5.0</v>
      </c>
      <c r="F4032" s="3">
        <v>357.45</v>
      </c>
      <c r="G4032" s="3">
        <v>2.48</v>
      </c>
      <c r="H4032" s="3">
        <v>238.0</v>
      </c>
      <c r="I4032" s="3">
        <v>9349.0</v>
      </c>
      <c r="J4032" s="2"/>
    </row>
    <row r="4033">
      <c r="A4033" s="1" t="s">
        <v>5341</v>
      </c>
      <c r="B4033" s="3">
        <v>14.78</v>
      </c>
      <c r="C4033" s="3">
        <v>86.45</v>
      </c>
      <c r="D4033" s="3">
        <v>117.0</v>
      </c>
      <c r="E4033" s="3">
        <v>99.8</v>
      </c>
      <c r="F4033" s="3">
        <v>94.0</v>
      </c>
      <c r="G4033" s="3">
        <v>357.5</v>
      </c>
      <c r="H4033" s="3">
        <v>2.14</v>
      </c>
      <c r="I4033" s="3">
        <v>221.0</v>
      </c>
      <c r="J4033" s="3">
        <v>9351.0</v>
      </c>
    </row>
    <row r="4034">
      <c r="A4034" s="1" t="s">
        <v>5342</v>
      </c>
      <c r="B4034" s="3">
        <v>15.99</v>
      </c>
      <c r="C4034" s="3">
        <v>83.55</v>
      </c>
      <c r="D4034" s="3">
        <v>201.0</v>
      </c>
      <c r="E4034" s="3">
        <v>55.32</v>
      </c>
      <c r="F4034" s="3">
        <v>178.0</v>
      </c>
      <c r="G4034" s="3">
        <v>349.9</v>
      </c>
      <c r="H4034" s="3">
        <v>3.3</v>
      </c>
      <c r="I4034" s="3">
        <v>223.0</v>
      </c>
      <c r="J4034" s="3">
        <v>9358.0</v>
      </c>
    </row>
    <row r="4035">
      <c r="A4035" s="1" t="s">
        <v>5343</v>
      </c>
      <c r="B4035" s="3">
        <v>17.63</v>
      </c>
      <c r="C4035" s="3">
        <v>72.8</v>
      </c>
      <c r="D4035" s="3" t="s">
        <v>4322</v>
      </c>
      <c r="E4035" s="3">
        <v>98.0</v>
      </c>
      <c r="F4035" s="3">
        <v>336.75</v>
      </c>
      <c r="G4035" s="3">
        <v>3.31</v>
      </c>
      <c r="H4035" s="3">
        <v>223.0</v>
      </c>
      <c r="I4035" s="3">
        <v>936.0</v>
      </c>
      <c r="J4035" s="2"/>
    </row>
    <row r="4036">
      <c r="A4036" s="1" t="s">
        <v>5344</v>
      </c>
      <c r="B4036" s="3">
        <v>19.67</v>
      </c>
      <c r="C4036" s="3">
        <v>57.2</v>
      </c>
      <c r="D4036" s="3">
        <v>477.0</v>
      </c>
      <c r="E4036" s="3">
        <v>156.64</v>
      </c>
      <c r="F4036" s="3">
        <v>361.0</v>
      </c>
      <c r="G4036" s="3">
        <v>327.85</v>
      </c>
      <c r="H4036" s="3">
        <v>3.31</v>
      </c>
      <c r="I4036" s="3">
        <v>223.0</v>
      </c>
      <c r="J4036" s="3">
        <v>9361.0</v>
      </c>
    </row>
    <row r="4037">
      <c r="A4037" s="1" t="s">
        <v>5345</v>
      </c>
      <c r="B4037" s="3">
        <v>21.1</v>
      </c>
      <c r="C4037" s="3">
        <v>48.2</v>
      </c>
      <c r="D4037" s="3">
        <v>876.0</v>
      </c>
      <c r="E4037" s="3">
        <v>841.6</v>
      </c>
      <c r="F4037" s="3">
        <v>154.0</v>
      </c>
      <c r="G4037" s="3">
        <v>34.6</v>
      </c>
      <c r="H4037" s="3">
        <v>3.52</v>
      </c>
      <c r="I4037" s="3">
        <v>221.0</v>
      </c>
      <c r="J4037" s="3">
        <v>936.0</v>
      </c>
    </row>
    <row r="4038">
      <c r="A4038" s="1" t="s">
        <v>5346</v>
      </c>
      <c r="B4038" s="3">
        <v>21.87</v>
      </c>
      <c r="C4038" s="3">
        <v>43.5</v>
      </c>
      <c r="D4038" s="3">
        <v>868.0</v>
      </c>
      <c r="E4038" s="3">
        <v>602.94</v>
      </c>
      <c r="F4038" s="3">
        <v>305.0</v>
      </c>
      <c r="G4038" s="3">
        <v>34.8</v>
      </c>
      <c r="H4038" s="3">
        <v>4.7</v>
      </c>
      <c r="I4038" s="3">
        <v>222.0</v>
      </c>
      <c r="J4038" s="3">
        <v>9359.0</v>
      </c>
    </row>
    <row r="4039">
      <c r="A4039" s="1" t="s">
        <v>5347</v>
      </c>
      <c r="B4039" s="3">
        <v>23.17</v>
      </c>
      <c r="C4039" s="3">
        <v>42.25</v>
      </c>
      <c r="D4039" s="3">
        <v>884.0</v>
      </c>
      <c r="E4039" s="3">
        <v>571.13</v>
      </c>
      <c r="F4039" s="3">
        <v>334.0</v>
      </c>
      <c r="G4039" s="3">
        <v>35.85</v>
      </c>
      <c r="H4039" s="3">
        <v>3.79</v>
      </c>
      <c r="I4039" s="3">
        <v>226.0</v>
      </c>
      <c r="J4039" s="3">
        <v>9356.0</v>
      </c>
    </row>
    <row r="4040">
      <c r="A4040" s="1" t="s">
        <v>5348</v>
      </c>
      <c r="B4040" s="3">
        <v>23.1</v>
      </c>
      <c r="C4040" s="3">
        <v>45.35</v>
      </c>
      <c r="D4040" s="3">
        <v>868.0</v>
      </c>
      <c r="E4040" s="3">
        <v>579.68</v>
      </c>
      <c r="F4040" s="3">
        <v>321.0</v>
      </c>
      <c r="G4040" s="3">
        <v>362.5</v>
      </c>
      <c r="H4040" s="3">
        <v>4.7</v>
      </c>
      <c r="I4040" s="3">
        <v>234.0</v>
      </c>
      <c r="J4040" s="3">
        <v>935.0</v>
      </c>
    </row>
    <row r="4041">
      <c r="A4041" s="1" t="s">
        <v>5349</v>
      </c>
      <c r="B4041" s="3">
        <v>23.11</v>
      </c>
      <c r="C4041" s="3">
        <v>47.0</v>
      </c>
      <c r="D4041" s="3">
        <v>49.0</v>
      </c>
      <c r="E4041" s="3">
        <v>76.4</v>
      </c>
      <c r="F4041" s="3">
        <v>423.0</v>
      </c>
      <c r="G4041" s="3">
        <v>358.8</v>
      </c>
      <c r="H4041" s="3">
        <v>4.55</v>
      </c>
      <c r="I4041" s="3">
        <v>234.0</v>
      </c>
      <c r="J4041" s="3">
        <v>9347.0</v>
      </c>
    </row>
    <row r="4042">
      <c r="A4042" s="1" t="s">
        <v>5350</v>
      </c>
      <c r="B4042" s="3">
        <v>23.45</v>
      </c>
      <c r="C4042" s="3">
        <v>45.5</v>
      </c>
      <c r="D4042" s="3">
        <v>75.0</v>
      </c>
      <c r="E4042" s="3">
        <v>758.32</v>
      </c>
      <c r="F4042" s="3">
        <v>168.0</v>
      </c>
      <c r="G4042" s="3">
        <v>372.35</v>
      </c>
      <c r="H4042" s="3">
        <v>4.83</v>
      </c>
      <c r="I4042" s="3">
        <v>234.0</v>
      </c>
      <c r="J4042" s="3">
        <v>9347.0</v>
      </c>
    </row>
    <row r="4043">
      <c r="A4043" s="1" t="s">
        <v>5351</v>
      </c>
      <c r="B4043" s="3">
        <v>23.68</v>
      </c>
      <c r="C4043" s="3">
        <v>43.9</v>
      </c>
      <c r="D4043" s="3">
        <v>512.0</v>
      </c>
      <c r="E4043" s="3">
        <v>435.17</v>
      </c>
      <c r="F4043" s="3">
        <v>241.0</v>
      </c>
      <c r="G4043" s="3">
        <v>37.0</v>
      </c>
      <c r="H4043" s="3">
        <v>4.69</v>
      </c>
      <c r="I4043" s="3">
        <v>234.0</v>
      </c>
      <c r="J4043" s="3">
        <v>9347.0</v>
      </c>
    </row>
    <row r="4044">
      <c r="A4044" s="1" t="s">
        <v>5352</v>
      </c>
      <c r="B4044" s="3">
        <v>23.55</v>
      </c>
      <c r="C4044" s="3">
        <v>43.9</v>
      </c>
      <c r="D4044" s="3">
        <v>387.0</v>
      </c>
      <c r="E4044" s="3">
        <v>55.19</v>
      </c>
      <c r="F4044" s="3">
        <v>138.0</v>
      </c>
      <c r="G4044" s="3">
        <v>363.45</v>
      </c>
      <c r="H4044" s="3">
        <v>4.21</v>
      </c>
      <c r="I4044" s="3">
        <v>231.0</v>
      </c>
      <c r="J4044" s="3">
        <v>9346.0</v>
      </c>
    </row>
    <row r="4045">
      <c r="A4045" s="1" t="s">
        <v>5353</v>
      </c>
      <c r="B4045" s="3">
        <v>23.42</v>
      </c>
      <c r="C4045" s="3">
        <v>43.9</v>
      </c>
      <c r="D4045" s="3">
        <v>162.0</v>
      </c>
      <c r="E4045" s="3">
        <v>189.91</v>
      </c>
      <c r="F4045" s="3">
        <v>111.0</v>
      </c>
      <c r="G4045" s="3">
        <v>364.6</v>
      </c>
      <c r="H4045" s="3">
        <v>4.14</v>
      </c>
      <c r="I4045" s="3">
        <v>227.0</v>
      </c>
      <c r="J4045" s="3">
        <v>9349.0</v>
      </c>
    </row>
    <row r="4046">
      <c r="A4046" s="1" t="s">
        <v>5354</v>
      </c>
      <c r="B4046" s="3">
        <v>19.62</v>
      </c>
      <c r="C4046" s="3">
        <v>63.6</v>
      </c>
      <c r="D4046" s="3">
        <v>42.0</v>
      </c>
      <c r="E4046" s="3">
        <v>168.19</v>
      </c>
      <c r="F4046" s="3">
        <v>28.0</v>
      </c>
      <c r="G4046" s="3">
        <v>363.85</v>
      </c>
      <c r="H4046" s="3">
        <v>3.24</v>
      </c>
      <c r="I4046" s="3">
        <v>228.0</v>
      </c>
      <c r="J4046" s="3">
        <v>9361.0</v>
      </c>
    </row>
    <row r="4047">
      <c r="A4047" s="1" t="s">
        <v>5355</v>
      </c>
      <c r="B4047" s="3">
        <v>18.98</v>
      </c>
      <c r="C4047" s="3" t="s">
        <v>1919</v>
      </c>
      <c r="D4047" s="3" t="s">
        <v>26</v>
      </c>
      <c r="E4047" s="3">
        <v>352.2</v>
      </c>
      <c r="F4047" s="3">
        <v>2.76</v>
      </c>
      <c r="G4047" s="3">
        <v>22.0</v>
      </c>
      <c r="H4047" s="3">
        <v>9362.0</v>
      </c>
      <c r="I4047" s="2"/>
      <c r="J4047" s="2"/>
    </row>
    <row r="4048">
      <c r="A4048" s="1" t="s">
        <v>5356</v>
      </c>
      <c r="B4048" s="3">
        <v>18.61</v>
      </c>
      <c r="C4048" s="3" t="s">
        <v>5357</v>
      </c>
      <c r="D4048" s="3" t="s">
        <v>26</v>
      </c>
      <c r="E4048" s="3">
        <v>352.0</v>
      </c>
      <c r="F4048" s="3">
        <v>3.17</v>
      </c>
      <c r="G4048" s="3">
        <v>225.0</v>
      </c>
      <c r="H4048" s="3">
        <v>9372.0</v>
      </c>
      <c r="I4048" s="2"/>
      <c r="J4048" s="2"/>
    </row>
    <row r="4049">
      <c r="A4049" s="1" t="s">
        <v>5358</v>
      </c>
      <c r="B4049" s="3">
        <v>17.32</v>
      </c>
      <c r="C4049" s="3" t="s">
        <v>5359</v>
      </c>
      <c r="D4049" s="3" t="s">
        <v>26</v>
      </c>
      <c r="E4049" s="3">
        <v>357.45</v>
      </c>
      <c r="F4049" s="3">
        <v>2.34</v>
      </c>
      <c r="G4049" s="3">
        <v>233.0</v>
      </c>
      <c r="H4049" s="3">
        <v>9378.0</v>
      </c>
      <c r="I4049" s="2"/>
      <c r="J4049" s="2"/>
    </row>
    <row r="4050">
      <c r="A4050" s="1" t="s">
        <v>5360</v>
      </c>
      <c r="B4050" s="3">
        <v>16.87</v>
      </c>
      <c r="C4050" s="3" t="s">
        <v>5361</v>
      </c>
      <c r="D4050" s="3" t="s">
        <v>26</v>
      </c>
      <c r="E4050" s="3">
        <v>344.5</v>
      </c>
      <c r="F4050" s="3">
        <v>1.72</v>
      </c>
      <c r="G4050" s="3">
        <v>237.0</v>
      </c>
      <c r="H4050" s="3">
        <v>9378.0</v>
      </c>
      <c r="I4050" s="2"/>
      <c r="J4050" s="2"/>
    </row>
    <row r="4051">
      <c r="A4051" s="1" t="s">
        <v>5362</v>
      </c>
      <c r="B4051" s="3">
        <v>16.7</v>
      </c>
      <c r="C4051" s="3" t="s">
        <v>5363</v>
      </c>
      <c r="D4051" s="3" t="s">
        <v>26</v>
      </c>
      <c r="E4051" s="3">
        <v>346.4</v>
      </c>
      <c r="F4051" s="3">
        <v>1.24</v>
      </c>
      <c r="G4051" s="3">
        <v>227.0</v>
      </c>
      <c r="H4051" s="3">
        <v>9374.0</v>
      </c>
      <c r="I4051" s="2"/>
      <c r="J4051" s="2"/>
    </row>
    <row r="4052">
      <c r="A4052" s="1" t="s">
        <v>5364</v>
      </c>
      <c r="B4052" s="3">
        <v>16.24</v>
      </c>
      <c r="C4052" s="3" t="s">
        <v>3620</v>
      </c>
      <c r="D4052" s="3" t="s">
        <v>26</v>
      </c>
      <c r="E4052" s="3">
        <v>33.5</v>
      </c>
      <c r="F4052" s="3">
        <v>1.1</v>
      </c>
      <c r="G4052" s="3">
        <v>192.0</v>
      </c>
      <c r="H4052" s="3">
        <v>937.0</v>
      </c>
      <c r="I4052" s="2"/>
      <c r="J4052" s="2"/>
    </row>
    <row r="4053">
      <c r="A4053" s="1" t="s">
        <v>5365</v>
      </c>
      <c r="B4053" s="3">
        <v>15.6</v>
      </c>
      <c r="C4053" s="3" t="s">
        <v>1956</v>
      </c>
      <c r="D4053" s="3" t="s">
        <v>26</v>
      </c>
      <c r="E4053" s="3">
        <v>324.35</v>
      </c>
      <c r="F4053" s="3">
        <v>1.31</v>
      </c>
      <c r="G4053" s="3">
        <v>167.0</v>
      </c>
      <c r="H4053" s="3">
        <v>9368.0</v>
      </c>
      <c r="I4053" s="2"/>
      <c r="J4053" s="2"/>
    </row>
    <row r="4054">
      <c r="A4054" s="1" t="s">
        <v>5366</v>
      </c>
      <c r="B4054" s="3">
        <v>15.35</v>
      </c>
      <c r="C4054" s="3" t="s">
        <v>1956</v>
      </c>
      <c r="D4054" s="3" t="s">
        <v>26</v>
      </c>
      <c r="E4054" s="3">
        <v>335.75</v>
      </c>
      <c r="F4054" s="3">
        <v>1.24</v>
      </c>
      <c r="G4054" s="3">
        <v>163.0</v>
      </c>
      <c r="H4054" s="3">
        <v>9367.0</v>
      </c>
      <c r="I4054" s="2"/>
      <c r="J4054" s="2"/>
    </row>
    <row r="4055">
      <c r="A4055" s="1" t="s">
        <v>5367</v>
      </c>
      <c r="B4055" s="3">
        <v>15.46</v>
      </c>
      <c r="C4055" s="3" t="s">
        <v>1956</v>
      </c>
      <c r="D4055" s="3" t="s">
        <v>26</v>
      </c>
      <c r="E4055" s="3" t="s">
        <v>5368</v>
      </c>
      <c r="F4055" s="3">
        <v>152.0</v>
      </c>
      <c r="G4055" s="3">
        <v>9366.0</v>
      </c>
      <c r="H4055" s="2"/>
      <c r="I4055" s="2"/>
      <c r="J4055" s="2"/>
    </row>
    <row r="4056">
      <c r="A4056" s="1" t="s">
        <v>5369</v>
      </c>
      <c r="B4056" s="3">
        <v>15.44</v>
      </c>
      <c r="C4056" s="3">
        <v>89.55</v>
      </c>
      <c r="D4056" s="3">
        <v>15.0</v>
      </c>
      <c r="E4056" s="3">
        <v>43.37</v>
      </c>
      <c r="F4056" s="3">
        <v>13.0</v>
      </c>
      <c r="G4056" s="3" t="s">
        <v>5370</v>
      </c>
      <c r="H4056" s="3">
        <v>122.0</v>
      </c>
      <c r="I4056" s="3">
        <v>9366.0</v>
      </c>
      <c r="J4056" s="2"/>
    </row>
    <row r="4057">
      <c r="A4057" s="1" t="s">
        <v>5371</v>
      </c>
      <c r="B4057" s="3">
        <v>15.86</v>
      </c>
      <c r="C4057" s="3">
        <v>89.6</v>
      </c>
      <c r="D4057" s="3">
        <v>115.0</v>
      </c>
      <c r="E4057" s="3">
        <v>91.28</v>
      </c>
      <c r="F4057" s="3">
        <v>94.0</v>
      </c>
      <c r="G4057" s="3" t="s">
        <v>3457</v>
      </c>
      <c r="H4057" s="3">
        <v>111.0</v>
      </c>
      <c r="I4057" s="3">
        <v>9368.0</v>
      </c>
      <c r="J4057" s="2"/>
    </row>
    <row r="4058">
      <c r="A4058" s="1" t="s">
        <v>5372</v>
      </c>
      <c r="B4058" s="3">
        <v>16.86</v>
      </c>
      <c r="C4058" s="3">
        <v>78.0</v>
      </c>
      <c r="D4058" s="3">
        <v>38.0</v>
      </c>
      <c r="E4058" s="3">
        <v>671.69</v>
      </c>
      <c r="F4058" s="3">
        <v>101.0</v>
      </c>
      <c r="G4058" s="3">
        <v>342.35</v>
      </c>
      <c r="H4058" s="3">
        <v>1.17</v>
      </c>
      <c r="I4058" s="3">
        <v>132.0</v>
      </c>
      <c r="J4058" s="3">
        <v>9374.0</v>
      </c>
    </row>
    <row r="4059">
      <c r="A4059" s="1" t="s">
        <v>5373</v>
      </c>
      <c r="B4059" s="3">
        <v>17.93</v>
      </c>
      <c r="C4059" s="3">
        <v>72.9</v>
      </c>
      <c r="D4059" s="3">
        <v>467.0</v>
      </c>
      <c r="E4059" s="3">
        <v>376.67</v>
      </c>
      <c r="F4059" s="3">
        <v>245.0</v>
      </c>
      <c r="G4059" s="3">
        <v>362.1</v>
      </c>
      <c r="H4059" s="3">
        <v>1.86</v>
      </c>
      <c r="I4059" s="3">
        <v>15.0</v>
      </c>
      <c r="J4059" s="3">
        <v>9374.0</v>
      </c>
    </row>
    <row r="4060">
      <c r="A4060" s="1" t="s">
        <v>5374</v>
      </c>
      <c r="B4060" s="3">
        <v>19.43</v>
      </c>
      <c r="C4060" s="3">
        <v>63.6</v>
      </c>
      <c r="D4060" s="3">
        <v>409.0</v>
      </c>
      <c r="E4060" s="3">
        <v>75.65</v>
      </c>
      <c r="F4060" s="3">
        <v>353.0</v>
      </c>
      <c r="G4060" s="3">
        <v>376.6</v>
      </c>
      <c r="H4060" s="3">
        <v>2.28</v>
      </c>
      <c r="I4060" s="3">
        <v>175.0</v>
      </c>
      <c r="J4060" s="3">
        <v>9373.0</v>
      </c>
    </row>
    <row r="4061">
      <c r="A4061" s="1" t="s">
        <v>5375</v>
      </c>
      <c r="B4061" s="3">
        <v>20.84</v>
      </c>
      <c r="C4061" s="3">
        <v>55.55</v>
      </c>
      <c r="D4061" s="3">
        <v>491.0</v>
      </c>
      <c r="E4061" s="3">
        <v>83.95</v>
      </c>
      <c r="F4061" s="3">
        <v>419.0</v>
      </c>
      <c r="G4061" s="3">
        <v>359.55</v>
      </c>
      <c r="H4061" s="3">
        <v>2.83</v>
      </c>
      <c r="I4061" s="3">
        <v>191.0</v>
      </c>
      <c r="J4061" s="3">
        <v>9372.0</v>
      </c>
    </row>
    <row r="4062">
      <c r="A4062" s="1" t="s">
        <v>5376</v>
      </c>
      <c r="B4062" s="3">
        <v>22.26</v>
      </c>
      <c r="C4062" s="3">
        <v>52.0</v>
      </c>
      <c r="D4062" s="3">
        <v>641.0</v>
      </c>
      <c r="E4062" s="3">
        <v>183.14</v>
      </c>
      <c r="F4062" s="3">
        <v>47.0</v>
      </c>
      <c r="G4062" s="3">
        <v>352.4</v>
      </c>
      <c r="H4062" s="3">
        <v>3.3</v>
      </c>
      <c r="I4062" s="3">
        <v>196.0</v>
      </c>
      <c r="J4062" s="3">
        <v>9371.0</v>
      </c>
    </row>
    <row r="4063">
      <c r="A4063" s="1" t="s">
        <v>5377</v>
      </c>
      <c r="B4063" s="3">
        <v>22.96</v>
      </c>
      <c r="C4063" s="3">
        <v>47.0</v>
      </c>
      <c r="D4063" s="3">
        <v>697.0</v>
      </c>
      <c r="E4063" s="3">
        <v>226.35</v>
      </c>
      <c r="F4063" s="3">
        <v>479.0</v>
      </c>
      <c r="G4063" s="3">
        <v>362.45</v>
      </c>
      <c r="H4063" s="3">
        <v>3.1</v>
      </c>
      <c r="I4063" s="3">
        <v>205.0</v>
      </c>
      <c r="J4063" s="3">
        <v>937.0</v>
      </c>
    </row>
    <row r="4064">
      <c r="A4064" s="1" t="s">
        <v>5378</v>
      </c>
      <c r="B4064" s="3">
        <v>23.78</v>
      </c>
      <c r="C4064" s="3">
        <v>43.9</v>
      </c>
      <c r="D4064" s="3">
        <v>923.0</v>
      </c>
      <c r="E4064" s="3">
        <v>706.65</v>
      </c>
      <c r="F4064" s="3">
        <v>256.0</v>
      </c>
      <c r="G4064" s="3">
        <v>359.2</v>
      </c>
      <c r="H4064" s="3">
        <v>3.17</v>
      </c>
      <c r="I4064" s="3">
        <v>212.0</v>
      </c>
      <c r="J4064" s="3">
        <v>9369.0</v>
      </c>
    </row>
    <row r="4065">
      <c r="A4065" s="1" t="s">
        <v>5379</v>
      </c>
      <c r="B4065" s="3">
        <v>24.12</v>
      </c>
      <c r="C4065" s="3">
        <v>41.0</v>
      </c>
      <c r="D4065" s="3">
        <v>76.0</v>
      </c>
      <c r="E4065" s="3">
        <v>467.3</v>
      </c>
      <c r="F4065" s="3">
        <v>35.0</v>
      </c>
      <c r="G4065" s="3">
        <v>367.7</v>
      </c>
      <c r="H4065" s="3">
        <v>3.31</v>
      </c>
      <c r="I4065" s="3">
        <v>211.0</v>
      </c>
      <c r="J4065" s="3">
        <v>9365.0</v>
      </c>
    </row>
    <row r="4066">
      <c r="A4066" s="1" t="s">
        <v>5380</v>
      </c>
      <c r="B4066" s="3">
        <v>24.18</v>
      </c>
      <c r="C4066" s="3">
        <v>41.0</v>
      </c>
      <c r="D4066" s="3">
        <v>48.0</v>
      </c>
      <c r="E4066" s="3">
        <v>132.8</v>
      </c>
      <c r="F4066" s="3">
        <v>378.0</v>
      </c>
      <c r="G4066" s="3">
        <v>375.65</v>
      </c>
      <c r="H4066" s="3">
        <v>3.66</v>
      </c>
      <c r="I4066" s="3">
        <v>211.0</v>
      </c>
      <c r="J4066" s="3">
        <v>9365.0</v>
      </c>
    </row>
    <row r="4067">
      <c r="A4067" s="1" t="s">
        <v>5381</v>
      </c>
      <c r="B4067" s="3">
        <v>23.35</v>
      </c>
      <c r="C4067" s="3">
        <v>45.35</v>
      </c>
      <c r="D4067" s="3">
        <v>443.0</v>
      </c>
      <c r="E4067" s="3">
        <v>245.39</v>
      </c>
      <c r="F4067" s="3">
        <v>29.0</v>
      </c>
      <c r="G4067" s="3">
        <v>372.55</v>
      </c>
      <c r="H4067" s="3">
        <v>3.86</v>
      </c>
      <c r="I4067" s="3">
        <v>212.0</v>
      </c>
      <c r="J4067" s="3">
        <v>9364.0</v>
      </c>
    </row>
    <row r="4068">
      <c r="A4068" s="1" t="s">
        <v>5382</v>
      </c>
      <c r="B4068" s="3">
        <v>22.96</v>
      </c>
      <c r="C4068" s="3">
        <v>45.35</v>
      </c>
      <c r="D4068" s="3">
        <v>416.0</v>
      </c>
      <c r="E4068" s="3">
        <v>677.8</v>
      </c>
      <c r="F4068" s="3">
        <v>109.0</v>
      </c>
      <c r="G4068" s="3">
        <v>369.65</v>
      </c>
      <c r="H4068" s="3">
        <v>3.72</v>
      </c>
      <c r="I4068" s="3">
        <v>214.0</v>
      </c>
      <c r="J4068" s="3">
        <v>9367.0</v>
      </c>
    </row>
    <row r="4069">
      <c r="A4069" s="1" t="s">
        <v>5383</v>
      </c>
      <c r="B4069" s="3">
        <v>22.33</v>
      </c>
      <c r="C4069" s="3">
        <v>48.45</v>
      </c>
      <c r="D4069" s="3">
        <v>178.0</v>
      </c>
      <c r="E4069" s="3">
        <v>256.6</v>
      </c>
      <c r="F4069" s="3">
        <v>109.0</v>
      </c>
      <c r="G4069" s="3">
        <v>373.9</v>
      </c>
      <c r="H4069" s="3">
        <v>3.45</v>
      </c>
      <c r="I4069" s="3">
        <v>219.0</v>
      </c>
      <c r="J4069" s="3">
        <v>9367.0</v>
      </c>
    </row>
    <row r="4070">
      <c r="A4070" s="1" t="s">
        <v>5384</v>
      </c>
      <c r="B4070" s="3">
        <v>20.7</v>
      </c>
      <c r="C4070" s="3">
        <v>46.2</v>
      </c>
      <c r="D4070" s="3">
        <v>29.0</v>
      </c>
      <c r="E4070" s="3">
        <v>35.64</v>
      </c>
      <c r="F4070" s="3">
        <v>26.0</v>
      </c>
      <c r="G4070" s="3">
        <v>345.5</v>
      </c>
      <c r="H4070" s="3">
        <v>3.66</v>
      </c>
      <c r="I4070" s="3">
        <v>253.0</v>
      </c>
      <c r="J4070" s="3">
        <v>938.0</v>
      </c>
    </row>
    <row r="4071">
      <c r="A4071" s="1" t="s">
        <v>5385</v>
      </c>
      <c r="B4071" s="3">
        <v>19.27</v>
      </c>
      <c r="C4071" s="3" t="s">
        <v>3671</v>
      </c>
      <c r="D4071" s="3" t="s">
        <v>26</v>
      </c>
      <c r="E4071" s="3">
        <v>345.65</v>
      </c>
      <c r="F4071" s="3">
        <v>2.34</v>
      </c>
      <c r="G4071" s="3">
        <v>258.0</v>
      </c>
      <c r="H4071" s="3">
        <v>9386.0</v>
      </c>
      <c r="I4071" s="2"/>
      <c r="J4071" s="2"/>
    </row>
    <row r="4072">
      <c r="A4072" s="1" t="s">
        <v>5386</v>
      </c>
      <c r="B4072" s="3">
        <v>18.74</v>
      </c>
      <c r="C4072" s="3" t="s">
        <v>1783</v>
      </c>
      <c r="D4072" s="3" t="s">
        <v>26</v>
      </c>
      <c r="E4072" s="3">
        <v>341.95</v>
      </c>
      <c r="F4072" s="3">
        <v>1.52</v>
      </c>
      <c r="G4072" s="3">
        <v>247.0</v>
      </c>
      <c r="H4072" s="3">
        <v>939.0</v>
      </c>
      <c r="I4072" s="2"/>
      <c r="J4072" s="2"/>
    </row>
    <row r="4073">
      <c r="A4073" s="1" t="s">
        <v>5387</v>
      </c>
      <c r="B4073" s="3">
        <v>17.58</v>
      </c>
      <c r="C4073" s="3" t="s">
        <v>1913</v>
      </c>
      <c r="D4073" s="3" t="s">
        <v>26</v>
      </c>
      <c r="E4073" s="3">
        <v>321.65</v>
      </c>
      <c r="F4073" s="3">
        <v>1.1</v>
      </c>
      <c r="G4073" s="3">
        <v>229.0</v>
      </c>
      <c r="H4073" s="3">
        <v>9392.0</v>
      </c>
      <c r="I4073" s="2"/>
      <c r="J4073" s="2"/>
    </row>
    <row r="4074">
      <c r="A4074" s="1" t="s">
        <v>5388</v>
      </c>
      <c r="B4074" s="3">
        <v>16.99</v>
      </c>
      <c r="C4074" s="3" t="s">
        <v>4549</v>
      </c>
      <c r="D4074" s="3" t="s">
        <v>26</v>
      </c>
      <c r="E4074" s="3" t="s">
        <v>5389</v>
      </c>
      <c r="F4074" s="3">
        <v>226.0</v>
      </c>
      <c r="G4074" s="3">
        <v>9391.0</v>
      </c>
      <c r="H4074" s="2"/>
      <c r="I4074" s="2"/>
      <c r="J4074" s="2"/>
    </row>
    <row r="4075">
      <c r="A4075" s="1" t="s">
        <v>5390</v>
      </c>
      <c r="B4075" s="3">
        <v>15.84</v>
      </c>
      <c r="C4075" s="3" t="s">
        <v>5391</v>
      </c>
      <c r="D4075" s="3" t="s">
        <v>26</v>
      </c>
      <c r="E4075" s="3">
        <v>32.65</v>
      </c>
      <c r="F4075" s="3">
        <v>1.24</v>
      </c>
      <c r="G4075" s="3">
        <v>215.0</v>
      </c>
      <c r="H4075" s="3">
        <v>9391.0</v>
      </c>
      <c r="I4075" s="2"/>
      <c r="J4075" s="2"/>
    </row>
    <row r="4076">
      <c r="A4076" s="1" t="s">
        <v>5392</v>
      </c>
      <c r="B4076" s="3">
        <v>14.51</v>
      </c>
      <c r="C4076" s="3" t="s">
        <v>3155</v>
      </c>
      <c r="D4076" s="3" t="s">
        <v>26</v>
      </c>
      <c r="E4076" s="3">
        <v>303.75</v>
      </c>
      <c r="F4076" s="3">
        <v>1.59</v>
      </c>
      <c r="G4076" s="3">
        <v>215.0</v>
      </c>
      <c r="H4076" s="3">
        <v>9391.0</v>
      </c>
      <c r="I4076" s="2"/>
      <c r="J4076" s="2"/>
    </row>
    <row r="4077">
      <c r="A4077" s="1" t="s">
        <v>5393</v>
      </c>
      <c r="B4077" s="3">
        <v>14.0</v>
      </c>
      <c r="C4077" s="3" t="s">
        <v>3155</v>
      </c>
      <c r="D4077" s="3" t="s">
        <v>26</v>
      </c>
      <c r="E4077" s="3">
        <v>309.65</v>
      </c>
      <c r="F4077" s="3">
        <v>1.72</v>
      </c>
      <c r="G4077" s="3">
        <v>223.0</v>
      </c>
      <c r="H4077" s="3">
        <v>9389.0</v>
      </c>
      <c r="I4077" s="2"/>
      <c r="J4077" s="2"/>
    </row>
    <row r="4078">
      <c r="A4078" s="1" t="s">
        <v>5394</v>
      </c>
      <c r="B4078" s="3">
        <v>13.23</v>
      </c>
      <c r="C4078" s="3" t="s">
        <v>1207</v>
      </c>
      <c r="D4078" s="3" t="s">
        <v>26</v>
      </c>
      <c r="E4078" s="3">
        <v>3.15</v>
      </c>
      <c r="F4078" s="3">
        <v>1.59</v>
      </c>
      <c r="G4078" s="3">
        <v>228.0</v>
      </c>
      <c r="H4078" s="3">
        <v>9386.0</v>
      </c>
      <c r="I4078" s="2"/>
      <c r="J4078" s="2"/>
    </row>
    <row r="4079">
      <c r="A4079" s="1" t="s">
        <v>5395</v>
      </c>
      <c r="B4079" s="3">
        <v>12.72</v>
      </c>
      <c r="C4079" s="3" t="s">
        <v>3044</v>
      </c>
      <c r="D4079" s="3" t="s">
        <v>26</v>
      </c>
      <c r="E4079" s="3">
        <v>299.55</v>
      </c>
      <c r="F4079" s="3">
        <v>1.45</v>
      </c>
      <c r="G4079" s="3">
        <v>224.0</v>
      </c>
      <c r="H4079" s="3">
        <v>9386.0</v>
      </c>
      <c r="I4079" s="2"/>
      <c r="J4079" s="2"/>
    </row>
    <row r="4080">
      <c r="A4080" s="1" t="s">
        <v>5396</v>
      </c>
      <c r="B4080" s="3">
        <v>12.35</v>
      </c>
      <c r="C4080" s="3">
        <v>8.3</v>
      </c>
      <c r="D4080" s="3">
        <v>21.0</v>
      </c>
      <c r="E4080" s="3">
        <v>175.3</v>
      </c>
      <c r="F4080" s="3">
        <v>13.0</v>
      </c>
      <c r="G4080" s="3">
        <v>302.1</v>
      </c>
      <c r="H4080" s="3">
        <v>1.31</v>
      </c>
      <c r="I4080" s="3">
        <v>223.0</v>
      </c>
      <c r="J4080" s="3">
        <v>9386.0</v>
      </c>
    </row>
    <row r="4081">
      <c r="A4081" s="1" t="s">
        <v>5397</v>
      </c>
      <c r="B4081" s="3">
        <v>12.9</v>
      </c>
      <c r="C4081" s="3">
        <v>8.35</v>
      </c>
      <c r="D4081" s="3">
        <v>111.0</v>
      </c>
      <c r="E4081" s="3">
        <v>74.4</v>
      </c>
      <c r="F4081" s="3">
        <v>94.0</v>
      </c>
      <c r="G4081" s="3">
        <v>293.75</v>
      </c>
      <c r="H4081" s="3">
        <v>1.24</v>
      </c>
      <c r="I4081" s="3">
        <v>23.0</v>
      </c>
      <c r="J4081" s="3">
        <v>9389.0</v>
      </c>
    </row>
    <row r="4082">
      <c r="A4082" s="1" t="s">
        <v>5398</v>
      </c>
      <c r="B4082" s="3">
        <v>15.18</v>
      </c>
      <c r="C4082" s="3">
        <v>69.85</v>
      </c>
      <c r="D4082" s="3" t="s">
        <v>5399</v>
      </c>
      <c r="E4082" s="3">
        <v>112.0</v>
      </c>
      <c r="F4082" s="3">
        <v>322.2</v>
      </c>
      <c r="G4082" s="3">
        <v>1.52</v>
      </c>
      <c r="H4082" s="3">
        <v>214.0</v>
      </c>
      <c r="I4082" s="3">
        <v>9398.0</v>
      </c>
      <c r="J4082" s="2"/>
    </row>
    <row r="4083">
      <c r="A4083" s="1" t="s">
        <v>5400</v>
      </c>
      <c r="B4083" s="3">
        <v>16.5</v>
      </c>
      <c r="C4083" s="3">
        <v>58.45</v>
      </c>
      <c r="D4083" s="3">
        <v>231.0</v>
      </c>
      <c r="E4083" s="3">
        <v>1.19</v>
      </c>
      <c r="F4083" s="3">
        <v>225.0</v>
      </c>
      <c r="G4083" s="3">
        <v>34.0</v>
      </c>
      <c r="H4083" s="3">
        <v>1.52</v>
      </c>
      <c r="I4083" s="3">
        <v>218.0</v>
      </c>
      <c r="J4083" s="3">
        <v>9402.0</v>
      </c>
    </row>
    <row r="4084">
      <c r="A4084" s="1" t="s">
        <v>5401</v>
      </c>
      <c r="B4084" s="3">
        <v>17.53</v>
      </c>
      <c r="C4084" s="3">
        <v>49.5</v>
      </c>
      <c r="D4084" s="3">
        <v>294.0</v>
      </c>
      <c r="E4084" s="3">
        <v>9.46</v>
      </c>
      <c r="F4084" s="3">
        <v>287.0</v>
      </c>
      <c r="G4084" s="3">
        <v>34.6</v>
      </c>
      <c r="H4084" s="3">
        <v>1.79</v>
      </c>
      <c r="I4084" s="3">
        <v>236.0</v>
      </c>
      <c r="J4084" s="3">
        <v>9398.0</v>
      </c>
    </row>
    <row r="4085">
      <c r="A4085" s="1" t="s">
        <v>5402</v>
      </c>
      <c r="B4085" s="3">
        <v>18.95</v>
      </c>
      <c r="C4085" s="3">
        <v>41.15</v>
      </c>
      <c r="D4085" s="3">
        <v>307.0</v>
      </c>
      <c r="E4085" s="3">
        <v>3.5</v>
      </c>
      <c r="F4085" s="3">
        <v>304.0</v>
      </c>
      <c r="G4085" s="3">
        <v>344.1</v>
      </c>
      <c r="H4085" s="3">
        <v>2.28</v>
      </c>
      <c r="I4085" s="3">
        <v>241.0</v>
      </c>
      <c r="J4085" s="3">
        <v>9396.0</v>
      </c>
    </row>
    <row r="4086">
      <c r="A4086" s="1" t="s">
        <v>5403</v>
      </c>
      <c r="B4086" s="3">
        <v>20.21</v>
      </c>
      <c r="C4086" s="3">
        <v>35.75</v>
      </c>
      <c r="D4086" s="3">
        <v>454.0</v>
      </c>
      <c r="E4086" s="3">
        <v>32.13</v>
      </c>
      <c r="F4086" s="3">
        <v>424.0</v>
      </c>
      <c r="G4086" s="3">
        <v>346.8</v>
      </c>
      <c r="H4086" s="3">
        <v>2.21</v>
      </c>
      <c r="I4086" s="3">
        <v>23.0</v>
      </c>
      <c r="J4086" s="3">
        <v>9398.0</v>
      </c>
    </row>
    <row r="4087">
      <c r="A4087" s="1" t="s">
        <v>5404</v>
      </c>
      <c r="B4087" s="3">
        <v>21.83</v>
      </c>
      <c r="C4087" s="3">
        <v>31.15</v>
      </c>
      <c r="D4087" s="3">
        <v>509.0</v>
      </c>
      <c r="E4087" s="3">
        <v>49.84</v>
      </c>
      <c r="F4087" s="3">
        <v>461.0</v>
      </c>
      <c r="G4087" s="3">
        <v>348.15</v>
      </c>
      <c r="H4087" s="3">
        <v>2.14</v>
      </c>
      <c r="I4087" s="3">
        <v>218.0</v>
      </c>
      <c r="J4087" s="3">
        <v>9394.0</v>
      </c>
    </row>
    <row r="4088">
      <c r="A4088" s="1" t="s">
        <v>5405</v>
      </c>
      <c r="B4088" s="3">
        <v>22.96</v>
      </c>
      <c r="C4088" s="3">
        <v>26.2</v>
      </c>
      <c r="D4088" s="3">
        <v>46.0</v>
      </c>
      <c r="E4088" s="3">
        <v>31.78</v>
      </c>
      <c r="F4088" s="3">
        <v>43.0</v>
      </c>
      <c r="G4088" s="3">
        <v>357.25</v>
      </c>
      <c r="H4088" s="3">
        <v>2.34</v>
      </c>
      <c r="I4088" s="3">
        <v>222.0</v>
      </c>
      <c r="J4088" s="3">
        <v>9387.0</v>
      </c>
    </row>
    <row r="4089">
      <c r="A4089" s="1" t="s">
        <v>5406</v>
      </c>
      <c r="B4089" s="3">
        <v>24.12</v>
      </c>
      <c r="C4089" s="3">
        <v>23.65</v>
      </c>
      <c r="D4089" s="3">
        <v>657.0</v>
      </c>
      <c r="E4089" s="3">
        <v>259.74</v>
      </c>
      <c r="F4089" s="3">
        <v>429.0</v>
      </c>
      <c r="G4089" s="3">
        <v>344.1</v>
      </c>
      <c r="H4089" s="3">
        <v>2.55</v>
      </c>
      <c r="I4089" s="3">
        <v>228.0</v>
      </c>
      <c r="J4089" s="3">
        <v>9381.0</v>
      </c>
    </row>
    <row r="4090">
      <c r="A4090" s="1" t="s">
        <v>5407</v>
      </c>
      <c r="B4090" s="3">
        <v>24.92</v>
      </c>
      <c r="C4090" s="3">
        <v>22.5</v>
      </c>
      <c r="D4090" s="3">
        <v>68.0</v>
      </c>
      <c r="E4090" s="3">
        <v>509.98</v>
      </c>
      <c r="F4090" s="3">
        <v>288.0</v>
      </c>
      <c r="G4090" s="3">
        <v>329.95</v>
      </c>
      <c r="H4090" s="3">
        <v>2.83</v>
      </c>
      <c r="I4090" s="3">
        <v>23.0</v>
      </c>
      <c r="J4090" s="3">
        <v>9378.0</v>
      </c>
    </row>
    <row r="4091">
      <c r="A4091" s="1" t="s">
        <v>5408</v>
      </c>
      <c r="B4091" s="3">
        <v>25.13</v>
      </c>
      <c r="C4091" s="3">
        <v>22.5</v>
      </c>
      <c r="D4091" s="3">
        <v>247.0</v>
      </c>
      <c r="E4091" s="3">
        <v>11.21</v>
      </c>
      <c r="F4091" s="3">
        <v>24.0</v>
      </c>
      <c r="G4091" s="3">
        <v>329.4</v>
      </c>
      <c r="H4091" s="3">
        <v>2.97</v>
      </c>
      <c r="I4091" s="3">
        <v>234.0</v>
      </c>
      <c r="J4091" s="3">
        <v>9375.0</v>
      </c>
    </row>
    <row r="4092">
      <c r="A4092" s="1" t="s">
        <v>5409</v>
      </c>
      <c r="B4092" s="3">
        <v>25.3</v>
      </c>
      <c r="C4092" s="3">
        <v>22.9</v>
      </c>
      <c r="D4092" s="3" t="s">
        <v>5410</v>
      </c>
      <c r="E4092" s="3">
        <v>51.0</v>
      </c>
      <c r="F4092" s="3">
        <v>32.1</v>
      </c>
      <c r="G4092" s="3">
        <v>3.3</v>
      </c>
      <c r="H4092" s="3">
        <v>243.0</v>
      </c>
      <c r="I4092" s="3">
        <v>9373.0</v>
      </c>
      <c r="J4092" s="2"/>
    </row>
    <row r="4093">
      <c r="A4093" s="1" t="s">
        <v>5411</v>
      </c>
      <c r="B4093" s="3">
        <v>24.35</v>
      </c>
      <c r="C4093" s="3">
        <v>24.55</v>
      </c>
      <c r="D4093" s="3">
        <v>99.0</v>
      </c>
      <c r="E4093" s="3">
        <v>14.8</v>
      </c>
      <c r="F4093" s="3">
        <v>95.0</v>
      </c>
      <c r="G4093" s="3">
        <v>321.25</v>
      </c>
      <c r="H4093" s="3">
        <v>2.9</v>
      </c>
      <c r="I4093" s="3">
        <v>247.0</v>
      </c>
      <c r="J4093" s="3">
        <v>9373.0</v>
      </c>
    </row>
    <row r="4094">
      <c r="A4094" s="1" t="s">
        <v>5412</v>
      </c>
      <c r="B4094" s="3">
        <v>22.84</v>
      </c>
      <c r="C4094" s="3">
        <v>29.2</v>
      </c>
      <c r="D4094" s="3" t="s">
        <v>5413</v>
      </c>
      <c r="E4094" s="3">
        <v>18.0</v>
      </c>
      <c r="F4094" s="3">
        <v>359.55</v>
      </c>
      <c r="G4094" s="3">
        <v>2.69</v>
      </c>
      <c r="H4094" s="3">
        <v>218.0</v>
      </c>
      <c r="I4094" s="3">
        <v>9378.0</v>
      </c>
      <c r="J4094" s="2"/>
    </row>
    <row r="4095">
      <c r="A4095" s="1" t="s">
        <v>5414</v>
      </c>
      <c r="B4095" s="3">
        <v>21.28</v>
      </c>
      <c r="C4095" s="3" t="s">
        <v>4945</v>
      </c>
      <c r="D4095" s="3" t="s">
        <v>26</v>
      </c>
      <c r="E4095" s="3">
        <v>351.85</v>
      </c>
      <c r="F4095" s="3">
        <v>2.28</v>
      </c>
      <c r="G4095" s="3">
        <v>192.0</v>
      </c>
      <c r="H4095" s="3">
        <v>9378.0</v>
      </c>
      <c r="I4095" s="2"/>
      <c r="J4095" s="2"/>
    </row>
    <row r="4096">
      <c r="A4096" s="1" t="s">
        <v>5415</v>
      </c>
      <c r="B4096" s="3">
        <v>19.89</v>
      </c>
      <c r="C4096" s="3" t="s">
        <v>4947</v>
      </c>
      <c r="D4096" s="3" t="s">
        <v>26</v>
      </c>
      <c r="E4096" s="3">
        <v>333.65</v>
      </c>
      <c r="F4096" s="3">
        <v>1.93</v>
      </c>
      <c r="G4096" s="3">
        <v>201.0</v>
      </c>
      <c r="H4096" s="3">
        <v>9384.0</v>
      </c>
      <c r="I4096" s="2"/>
      <c r="J4096" s="2"/>
    </row>
    <row r="4097">
      <c r="A4097" s="1" t="s">
        <v>5416</v>
      </c>
      <c r="B4097" s="3">
        <v>18.92</v>
      </c>
      <c r="C4097" s="3" t="s">
        <v>3673</v>
      </c>
      <c r="D4097" s="3" t="s">
        <v>26</v>
      </c>
      <c r="E4097" s="3">
        <v>339.5</v>
      </c>
      <c r="F4097" s="3">
        <v>1.93</v>
      </c>
      <c r="G4097" s="3">
        <v>227.0</v>
      </c>
      <c r="H4097" s="3">
        <v>9385.0</v>
      </c>
      <c r="I4097" s="2"/>
      <c r="J4097" s="2"/>
    </row>
    <row r="4098">
      <c r="A4098" s="1" t="s">
        <v>5417</v>
      </c>
      <c r="B4098" s="3">
        <v>17.88</v>
      </c>
      <c r="C4098" s="3" t="s">
        <v>5418</v>
      </c>
      <c r="D4098" s="3" t="s">
        <v>26</v>
      </c>
      <c r="E4098" s="3">
        <v>322.8</v>
      </c>
      <c r="F4098" s="3">
        <v>2.28</v>
      </c>
      <c r="G4098" s="3">
        <v>242.0</v>
      </c>
      <c r="H4098" s="3">
        <v>9385.0</v>
      </c>
      <c r="I4098" s="2"/>
      <c r="J4098" s="2"/>
    </row>
    <row r="4099">
      <c r="A4099" s="1" t="s">
        <v>5419</v>
      </c>
      <c r="B4099" s="3">
        <v>16.92</v>
      </c>
      <c r="C4099" s="3" t="s">
        <v>3038</v>
      </c>
      <c r="D4099" s="3" t="s">
        <v>26</v>
      </c>
      <c r="E4099" s="3">
        <v>31.6</v>
      </c>
      <c r="F4099" s="3">
        <v>2.48</v>
      </c>
      <c r="G4099" s="3">
        <v>251.0</v>
      </c>
      <c r="H4099" s="3">
        <v>9383.0</v>
      </c>
      <c r="I4099" s="2"/>
      <c r="J4099" s="2"/>
    </row>
    <row r="4100">
      <c r="A4100" s="1" t="s">
        <v>5420</v>
      </c>
      <c r="B4100" s="3">
        <v>16.17</v>
      </c>
      <c r="C4100" s="3" t="s">
        <v>3303</v>
      </c>
      <c r="D4100" s="3" t="s">
        <v>26</v>
      </c>
      <c r="E4100" s="3">
        <v>308.0</v>
      </c>
      <c r="F4100" s="3">
        <v>2.34</v>
      </c>
      <c r="G4100" s="3">
        <v>252.0</v>
      </c>
      <c r="H4100" s="3">
        <v>9382.0</v>
      </c>
      <c r="I4100" s="2"/>
      <c r="J4100" s="2"/>
    </row>
    <row r="4101">
      <c r="A4101" s="1" t="s">
        <v>5421</v>
      </c>
      <c r="B4101" s="3">
        <v>15.57</v>
      </c>
      <c r="C4101" s="3" t="s">
        <v>2253</v>
      </c>
      <c r="D4101" s="3" t="s">
        <v>26</v>
      </c>
      <c r="E4101" s="3">
        <v>309.25</v>
      </c>
      <c r="F4101" s="3">
        <v>2.14</v>
      </c>
      <c r="G4101" s="3">
        <v>242.0</v>
      </c>
      <c r="H4101" s="3">
        <v>9379.0</v>
      </c>
      <c r="I4101" s="2"/>
      <c r="J4101" s="2"/>
    </row>
    <row r="4102">
      <c r="A4102" s="1" t="s">
        <v>5422</v>
      </c>
      <c r="B4102" s="3">
        <v>15.12</v>
      </c>
      <c r="C4102" s="3" t="s">
        <v>3305</v>
      </c>
      <c r="D4102" s="3" t="s">
        <v>26</v>
      </c>
      <c r="E4102" s="3">
        <v>312.75</v>
      </c>
      <c r="F4102" s="3">
        <v>2.14</v>
      </c>
      <c r="G4102" s="3">
        <v>232.0</v>
      </c>
      <c r="H4102" s="3">
        <v>9377.0</v>
      </c>
      <c r="I4102" s="2"/>
      <c r="J4102" s="2"/>
    </row>
    <row r="4103">
      <c r="A4103" s="1" t="s">
        <v>5423</v>
      </c>
      <c r="B4103" s="3">
        <v>14.92</v>
      </c>
      <c r="C4103" s="3" t="s">
        <v>3417</v>
      </c>
      <c r="D4103" s="3" t="s">
        <v>26</v>
      </c>
      <c r="E4103" s="3">
        <v>325.5</v>
      </c>
      <c r="F4103" s="3">
        <v>2.14</v>
      </c>
      <c r="G4103" s="3">
        <v>225.0</v>
      </c>
      <c r="H4103" s="3">
        <v>9375.0</v>
      </c>
      <c r="I4103" s="2"/>
      <c r="J4103" s="2"/>
    </row>
    <row r="4104">
      <c r="A4104" s="1" t="s">
        <v>5424</v>
      </c>
      <c r="B4104" s="3">
        <v>14.8</v>
      </c>
      <c r="C4104" s="3">
        <v>69.85</v>
      </c>
      <c r="D4104" s="3">
        <v>2.0</v>
      </c>
      <c r="E4104" s="3">
        <v>132.71</v>
      </c>
      <c r="F4104" s="3">
        <v>14.0</v>
      </c>
      <c r="G4104" s="3">
        <v>335.75</v>
      </c>
      <c r="H4104" s="3">
        <v>2.28</v>
      </c>
      <c r="I4104" s="3">
        <v>223.0</v>
      </c>
      <c r="J4104" s="3">
        <v>9373.0</v>
      </c>
    </row>
    <row r="4105">
      <c r="A4105" s="1" t="s">
        <v>5425</v>
      </c>
      <c r="B4105" s="3">
        <v>14.95</v>
      </c>
      <c r="C4105" s="3">
        <v>72.4</v>
      </c>
      <c r="D4105" s="3">
        <v>184.0</v>
      </c>
      <c r="E4105" s="3">
        <v>506.4</v>
      </c>
      <c r="F4105" s="3">
        <v>68.0</v>
      </c>
      <c r="G4105" s="3">
        <v>327.65</v>
      </c>
      <c r="H4105" s="3">
        <v>2.34</v>
      </c>
      <c r="I4105" s="3">
        <v>215.0</v>
      </c>
      <c r="J4105" s="3">
        <v>9373.0</v>
      </c>
    </row>
    <row r="4106">
      <c r="A4106" s="1" t="s">
        <v>5426</v>
      </c>
      <c r="B4106" s="3">
        <v>15.82</v>
      </c>
      <c r="C4106" s="3">
        <v>7.0</v>
      </c>
      <c r="D4106" s="3">
        <v>357.0</v>
      </c>
      <c r="E4106" s="3">
        <v>564.73</v>
      </c>
      <c r="F4106" s="3">
        <v>123.0</v>
      </c>
      <c r="G4106" s="3">
        <v>345.85</v>
      </c>
      <c r="H4106" s="3">
        <v>3.45</v>
      </c>
      <c r="I4106" s="3">
        <v>229.0</v>
      </c>
      <c r="J4106" s="3">
        <v>938.0</v>
      </c>
    </row>
    <row r="4107">
      <c r="A4107" s="1" t="s">
        <v>5427</v>
      </c>
      <c r="B4107" s="3">
        <v>16.25</v>
      </c>
      <c r="C4107" s="3">
        <v>7.0</v>
      </c>
      <c r="D4107" s="3">
        <v>466.0</v>
      </c>
      <c r="E4107" s="3">
        <v>377.26</v>
      </c>
      <c r="F4107" s="3">
        <v>244.0</v>
      </c>
      <c r="G4107" s="3">
        <v>368.1</v>
      </c>
      <c r="H4107" s="3">
        <v>4.7</v>
      </c>
      <c r="I4107" s="3">
        <v>237.0</v>
      </c>
      <c r="J4107" s="3">
        <v>9382.0</v>
      </c>
    </row>
    <row r="4108">
      <c r="A4108" s="1" t="s">
        <v>5428</v>
      </c>
      <c r="B4108" s="3">
        <v>17.81</v>
      </c>
      <c r="C4108" s="3">
        <v>58.9</v>
      </c>
      <c r="D4108" s="3">
        <v>532.0</v>
      </c>
      <c r="E4108" s="3">
        <v>24.71</v>
      </c>
      <c r="F4108" s="3">
        <v>354.0</v>
      </c>
      <c r="G4108" s="3">
        <v>368.1</v>
      </c>
      <c r="H4108" s="3">
        <v>4.48</v>
      </c>
      <c r="I4108" s="3">
        <v>24.0</v>
      </c>
      <c r="J4108" s="3">
        <v>9377.0</v>
      </c>
    </row>
    <row r="4109">
      <c r="A4109" s="1" t="s">
        <v>5429</v>
      </c>
      <c r="B4109" s="3">
        <v>19.73</v>
      </c>
      <c r="C4109" s="3">
        <v>47.8</v>
      </c>
      <c r="D4109" s="3">
        <v>477.0</v>
      </c>
      <c r="E4109" s="3">
        <v>73.5</v>
      </c>
      <c r="F4109" s="3">
        <v>414.0</v>
      </c>
      <c r="G4109" s="3">
        <v>359.4</v>
      </c>
      <c r="H4109" s="3">
        <v>4.9</v>
      </c>
      <c r="I4109" s="3">
        <v>241.0</v>
      </c>
      <c r="J4109" s="3">
        <v>9375.0</v>
      </c>
    </row>
    <row r="4110">
      <c r="A4110" s="1" t="s">
        <v>5430</v>
      </c>
      <c r="B4110" s="3">
        <v>20.97</v>
      </c>
      <c r="C4110" s="3">
        <v>41.7</v>
      </c>
      <c r="D4110" s="3">
        <v>579.0</v>
      </c>
      <c r="E4110" s="3">
        <v>117.84</v>
      </c>
      <c r="F4110" s="3">
        <v>469.0</v>
      </c>
      <c r="G4110" s="3">
        <v>358.2</v>
      </c>
      <c r="H4110" s="3">
        <v>4.9</v>
      </c>
      <c r="I4110" s="3">
        <v>24.0</v>
      </c>
      <c r="J4110" s="3">
        <v>9372.0</v>
      </c>
    </row>
    <row r="4111">
      <c r="A4111" s="1" t="s">
        <v>5431</v>
      </c>
      <c r="B4111" s="3">
        <v>22.16</v>
      </c>
      <c r="C4111" s="3">
        <v>39.5</v>
      </c>
      <c r="D4111" s="3">
        <v>606.0</v>
      </c>
      <c r="E4111" s="3">
        <v>123.55</v>
      </c>
      <c r="F4111" s="3">
        <v>487.0</v>
      </c>
      <c r="G4111" s="3">
        <v>361.7</v>
      </c>
      <c r="H4111" s="3">
        <v>4.97</v>
      </c>
      <c r="I4111" s="3">
        <v>24.0</v>
      </c>
      <c r="J4111" s="3">
        <v>9369.0</v>
      </c>
    </row>
    <row r="4112">
      <c r="A4112" s="1" t="s">
        <v>5432</v>
      </c>
      <c r="B4112" s="3">
        <v>22.98</v>
      </c>
      <c r="C4112" s="3">
        <v>36.55</v>
      </c>
      <c r="D4112" s="3" t="s">
        <v>5433</v>
      </c>
      <c r="E4112" s="3">
        <v>187.0</v>
      </c>
      <c r="F4112" s="3">
        <v>372.55</v>
      </c>
      <c r="G4112" s="3">
        <v>5.3</v>
      </c>
      <c r="H4112" s="3">
        <v>242.0</v>
      </c>
      <c r="I4112" s="3">
        <v>9365.0</v>
      </c>
      <c r="J4112" s="2"/>
    </row>
    <row r="4113">
      <c r="A4113" s="1" t="s">
        <v>5434</v>
      </c>
      <c r="B4113" s="3">
        <v>23.3</v>
      </c>
      <c r="C4113" s="3">
        <v>36.55</v>
      </c>
      <c r="D4113" s="3">
        <v>543.0</v>
      </c>
      <c r="E4113" s="3">
        <v>119.57</v>
      </c>
      <c r="F4113" s="3">
        <v>438.0</v>
      </c>
      <c r="G4113" s="3">
        <v>393.45</v>
      </c>
      <c r="H4113" s="3">
        <v>5.3</v>
      </c>
      <c r="I4113" s="3">
        <v>244.0</v>
      </c>
      <c r="J4113" s="3">
        <v>9363.0</v>
      </c>
    </row>
    <row r="4114">
      <c r="A4114" s="1" t="s">
        <v>5435</v>
      </c>
      <c r="B4114" s="3">
        <v>23.22</v>
      </c>
      <c r="C4114" s="3">
        <v>36.55</v>
      </c>
      <c r="D4114" s="3">
        <v>627.0</v>
      </c>
      <c r="E4114" s="3">
        <v>386.12</v>
      </c>
      <c r="F4114" s="3">
        <v>33.0</v>
      </c>
      <c r="G4114" s="3">
        <v>391.7</v>
      </c>
      <c r="H4114" s="3">
        <v>5.3</v>
      </c>
      <c r="I4114" s="3">
        <v>245.0</v>
      </c>
      <c r="J4114" s="3">
        <v>936.0</v>
      </c>
    </row>
    <row r="4115">
      <c r="A4115" s="1" t="s">
        <v>5436</v>
      </c>
      <c r="B4115" s="3">
        <v>23.7</v>
      </c>
      <c r="C4115" s="3">
        <v>36.55</v>
      </c>
      <c r="D4115" s="3">
        <v>594.0</v>
      </c>
      <c r="E4115" s="3">
        <v>71.59</v>
      </c>
      <c r="F4115" s="3">
        <v>15.0</v>
      </c>
      <c r="G4115" s="3">
        <v>39.35</v>
      </c>
      <c r="H4115" s="3">
        <v>4.9</v>
      </c>
      <c r="I4115" s="3">
        <v>247.0</v>
      </c>
      <c r="J4115" s="3">
        <v>9356.0</v>
      </c>
    </row>
    <row r="4116">
      <c r="A4116" s="1" t="s">
        <v>5437</v>
      </c>
      <c r="B4116" s="3">
        <v>22.39</v>
      </c>
      <c r="C4116" s="3">
        <v>4.6</v>
      </c>
      <c r="D4116" s="3">
        <v>383.0</v>
      </c>
      <c r="E4116" s="3">
        <v>512.16</v>
      </c>
      <c r="F4116" s="3">
        <v>15.0</v>
      </c>
      <c r="G4116" s="3">
        <v>393.85</v>
      </c>
      <c r="H4116" s="3">
        <v>4.41</v>
      </c>
      <c r="I4116" s="3">
        <v>26.0</v>
      </c>
      <c r="J4116" s="3">
        <v>9357.0</v>
      </c>
    </row>
    <row r="4117">
      <c r="A4117" s="1" t="s">
        <v>5438</v>
      </c>
      <c r="B4117" s="3">
        <v>21.41</v>
      </c>
      <c r="C4117" s="3">
        <v>48.3</v>
      </c>
      <c r="D4117" s="3">
        <v>224.0</v>
      </c>
      <c r="E4117" s="3">
        <v>542.27</v>
      </c>
      <c r="F4117" s="3">
        <v>77.0</v>
      </c>
      <c r="G4117" s="3">
        <v>386.65</v>
      </c>
      <c r="H4117" s="3">
        <v>4.14</v>
      </c>
      <c r="I4117" s="3">
        <v>268.0</v>
      </c>
      <c r="J4117" s="3">
        <v>9358.0</v>
      </c>
    </row>
    <row r="4118">
      <c r="A4118" s="1" t="s">
        <v>5439</v>
      </c>
      <c r="B4118" s="3">
        <v>20.64</v>
      </c>
      <c r="C4118" s="3">
        <v>51.65</v>
      </c>
      <c r="D4118" s="3">
        <v>47.0</v>
      </c>
      <c r="E4118" s="3">
        <v>221.46</v>
      </c>
      <c r="F4118" s="3">
        <v>28.0</v>
      </c>
      <c r="G4118" s="3">
        <v>377.55</v>
      </c>
      <c r="H4118" s="3">
        <v>3.72</v>
      </c>
      <c r="I4118" s="3">
        <v>259.0</v>
      </c>
      <c r="J4118" s="3">
        <v>936.0</v>
      </c>
    </row>
    <row r="4119">
      <c r="A4119" s="1" t="s">
        <v>5440</v>
      </c>
      <c r="B4119" s="3">
        <v>19.99</v>
      </c>
      <c r="C4119" s="3" t="s">
        <v>1686</v>
      </c>
      <c r="D4119" s="3" t="s">
        <v>26</v>
      </c>
      <c r="E4119" s="3">
        <v>385.3</v>
      </c>
      <c r="F4119" s="3">
        <v>3.45</v>
      </c>
      <c r="G4119" s="3">
        <v>256.0</v>
      </c>
      <c r="H4119" s="3">
        <v>9361.0</v>
      </c>
      <c r="I4119" s="2"/>
      <c r="J4119" s="2"/>
    </row>
    <row r="4120">
      <c r="A4120" s="1" t="s">
        <v>5441</v>
      </c>
      <c r="B4120" s="3">
        <v>19.8</v>
      </c>
      <c r="C4120" s="3" t="s">
        <v>1296</v>
      </c>
      <c r="D4120" s="3" t="s">
        <v>26</v>
      </c>
      <c r="E4120" s="3">
        <v>362.85</v>
      </c>
      <c r="F4120" s="3">
        <v>3.52</v>
      </c>
      <c r="G4120" s="3">
        <v>256.0</v>
      </c>
      <c r="H4120" s="3">
        <v>9365.0</v>
      </c>
      <c r="I4120" s="2"/>
      <c r="J4120" s="2"/>
    </row>
    <row r="4121">
      <c r="A4121" s="1" t="s">
        <v>5442</v>
      </c>
      <c r="B4121" s="3">
        <v>18.11</v>
      </c>
      <c r="C4121" s="3" t="s">
        <v>5443</v>
      </c>
      <c r="D4121" s="3" t="s">
        <v>26</v>
      </c>
      <c r="E4121" s="3">
        <v>347.75</v>
      </c>
      <c r="F4121" s="3">
        <v>3.59</v>
      </c>
      <c r="G4121" s="3">
        <v>254.0</v>
      </c>
      <c r="H4121" s="3">
        <v>9367.0</v>
      </c>
      <c r="I4121" s="2"/>
      <c r="J4121" s="2"/>
    </row>
    <row r="4122">
      <c r="A4122" s="1" t="s">
        <v>5444</v>
      </c>
      <c r="B4122" s="3">
        <v>17.32</v>
      </c>
      <c r="C4122" s="3" t="s">
        <v>5445</v>
      </c>
      <c r="D4122" s="3" t="s">
        <v>26</v>
      </c>
      <c r="E4122" s="3">
        <v>353.2</v>
      </c>
      <c r="F4122" s="3">
        <v>3.52</v>
      </c>
      <c r="G4122" s="3">
        <v>252.0</v>
      </c>
      <c r="H4122" s="3">
        <v>9367.0</v>
      </c>
      <c r="I4122" s="2"/>
      <c r="J4122" s="2"/>
    </row>
    <row r="4123">
      <c r="A4123" s="1" t="s">
        <v>5446</v>
      </c>
      <c r="B4123" s="3">
        <v>16.62</v>
      </c>
      <c r="C4123" s="3" t="s">
        <v>5447</v>
      </c>
      <c r="D4123" s="3" t="s">
        <v>26</v>
      </c>
      <c r="E4123" s="3">
        <v>342.35</v>
      </c>
      <c r="F4123" s="3">
        <v>3.1</v>
      </c>
      <c r="G4123" s="3">
        <v>245.0</v>
      </c>
      <c r="H4123" s="3">
        <v>9366.0</v>
      </c>
      <c r="I4123" s="2"/>
      <c r="J4123" s="2"/>
    </row>
    <row r="4124">
      <c r="A4124" s="1" t="s">
        <v>5448</v>
      </c>
      <c r="B4124" s="3">
        <v>16.29</v>
      </c>
      <c r="C4124" s="3" t="s">
        <v>5449</v>
      </c>
      <c r="D4124" s="3" t="s">
        <v>26</v>
      </c>
      <c r="E4124" s="3">
        <v>356.2</v>
      </c>
      <c r="F4124" s="3">
        <v>2.83</v>
      </c>
      <c r="G4124" s="3">
        <v>241.0</v>
      </c>
      <c r="H4124" s="3">
        <v>9364.0</v>
      </c>
      <c r="I4124" s="2"/>
      <c r="J4124" s="2"/>
    </row>
    <row r="4125">
      <c r="A4125" s="1" t="s">
        <v>5450</v>
      </c>
      <c r="B4125" s="3">
        <v>16.0</v>
      </c>
      <c r="C4125" s="3" t="s">
        <v>5451</v>
      </c>
      <c r="D4125" s="3" t="s">
        <v>26</v>
      </c>
      <c r="E4125" s="3">
        <v>361.3</v>
      </c>
      <c r="F4125" s="3">
        <v>2.97</v>
      </c>
      <c r="G4125" s="3">
        <v>243.0</v>
      </c>
      <c r="H4125" s="3">
        <v>9362.0</v>
      </c>
      <c r="I4125" s="2"/>
      <c r="J4125" s="2"/>
    </row>
    <row r="4126">
      <c r="A4126" s="1" t="s">
        <v>5452</v>
      </c>
      <c r="B4126" s="3">
        <v>15.67</v>
      </c>
      <c r="C4126" s="3" t="s">
        <v>3051</v>
      </c>
      <c r="D4126" s="3" t="s">
        <v>26</v>
      </c>
      <c r="E4126" s="3">
        <v>36.15</v>
      </c>
      <c r="F4126" s="3">
        <v>2.76</v>
      </c>
      <c r="G4126" s="3">
        <v>248.0</v>
      </c>
      <c r="H4126" s="3">
        <v>9358.0</v>
      </c>
      <c r="I4126" s="2"/>
      <c r="J4126" s="2"/>
    </row>
    <row r="4127">
      <c r="A4127" s="1" t="s">
        <v>5453</v>
      </c>
      <c r="B4127" s="3">
        <v>15.21</v>
      </c>
      <c r="C4127" s="3" t="s">
        <v>5454</v>
      </c>
      <c r="D4127" s="3" t="s">
        <v>26</v>
      </c>
      <c r="E4127" s="3">
        <v>352.2</v>
      </c>
      <c r="F4127" s="3">
        <v>2.83</v>
      </c>
      <c r="G4127" s="3">
        <v>257.0</v>
      </c>
      <c r="H4127" s="3">
        <v>9358.0</v>
      </c>
      <c r="I4127" s="2"/>
      <c r="J4127" s="2"/>
    </row>
    <row r="4128">
      <c r="A4128" s="1" t="s">
        <v>5455</v>
      </c>
      <c r="B4128" s="3">
        <v>14.63</v>
      </c>
      <c r="C4128" s="3">
        <v>83.4</v>
      </c>
      <c r="D4128" s="3" t="s">
        <v>739</v>
      </c>
      <c r="E4128" s="3">
        <v>8.0</v>
      </c>
      <c r="F4128" s="3">
        <v>343.5</v>
      </c>
      <c r="G4128" s="3">
        <v>2.55</v>
      </c>
      <c r="H4128" s="3">
        <v>266.0</v>
      </c>
      <c r="I4128" s="3">
        <v>9359.0</v>
      </c>
      <c r="J4128" s="2"/>
    </row>
    <row r="4129">
      <c r="A4129" s="1" t="s">
        <v>5456</v>
      </c>
      <c r="B4129" s="3">
        <v>14.26</v>
      </c>
      <c r="C4129" s="3">
        <v>77.65</v>
      </c>
      <c r="D4129" s="3">
        <v>168.0</v>
      </c>
      <c r="E4129" s="3">
        <v>38.81</v>
      </c>
      <c r="F4129" s="3">
        <v>81.0</v>
      </c>
      <c r="G4129" s="3">
        <v>325.7</v>
      </c>
      <c r="H4129" s="3">
        <v>2.76</v>
      </c>
      <c r="I4129" s="3">
        <v>273.0</v>
      </c>
      <c r="J4129" s="3">
        <v>9365.0</v>
      </c>
    </row>
    <row r="4130">
      <c r="A4130" s="1" t="s">
        <v>5457</v>
      </c>
      <c r="B4130" s="3">
        <v>14.41</v>
      </c>
      <c r="C4130" s="3">
        <v>69.75</v>
      </c>
      <c r="D4130" s="3">
        <v>366.0</v>
      </c>
      <c r="E4130" s="3">
        <v>599.39</v>
      </c>
      <c r="F4130" s="3">
        <v>118.0</v>
      </c>
      <c r="G4130" s="3">
        <v>357.5</v>
      </c>
      <c r="H4130" s="3">
        <v>2.69</v>
      </c>
      <c r="I4130" s="3">
        <v>278.0</v>
      </c>
      <c r="J4130" s="3">
        <v>9371.0</v>
      </c>
    </row>
    <row r="4131">
      <c r="A4131" s="1" t="s">
        <v>5458</v>
      </c>
      <c r="B4131" s="3">
        <v>14.96</v>
      </c>
      <c r="C4131" s="3">
        <v>62.65</v>
      </c>
      <c r="D4131" s="3">
        <v>487.0</v>
      </c>
      <c r="E4131" s="3">
        <v>432.4</v>
      </c>
      <c r="F4131" s="3">
        <v>233.0</v>
      </c>
      <c r="G4131" s="3">
        <v>339.25</v>
      </c>
      <c r="H4131" s="3">
        <v>2.76</v>
      </c>
      <c r="I4131" s="3">
        <v>279.0</v>
      </c>
      <c r="J4131" s="3">
        <v>9376.0</v>
      </c>
    </row>
    <row r="4132">
      <c r="A4132" s="1" t="s">
        <v>5459</v>
      </c>
      <c r="B4132" s="3">
        <v>16.44</v>
      </c>
      <c r="C4132" s="3">
        <v>54.45</v>
      </c>
      <c r="D4132" s="3">
        <v>614.0</v>
      </c>
      <c r="E4132" s="3">
        <v>407.29</v>
      </c>
      <c r="F4132" s="3">
        <v>313.0</v>
      </c>
      <c r="G4132" s="3">
        <v>337.9</v>
      </c>
      <c r="H4132" s="3">
        <v>3.1</v>
      </c>
      <c r="I4132" s="3">
        <v>268.0</v>
      </c>
      <c r="J4132" s="3">
        <v>9376.0</v>
      </c>
    </row>
    <row r="4133">
      <c r="A4133" s="1" t="s">
        <v>5460</v>
      </c>
      <c r="B4133" s="3">
        <v>17.71</v>
      </c>
      <c r="C4133" s="3">
        <v>49.5</v>
      </c>
      <c r="D4133" s="3">
        <v>744.0</v>
      </c>
      <c r="E4133" s="3">
        <v>461.0</v>
      </c>
      <c r="F4133" s="3">
        <v>349.0</v>
      </c>
      <c r="G4133" s="3">
        <v>341.0</v>
      </c>
      <c r="H4133" s="3">
        <v>3.38</v>
      </c>
      <c r="I4133" s="3">
        <v>258.0</v>
      </c>
      <c r="J4133" s="3">
        <v>9377.0</v>
      </c>
    </row>
    <row r="4134">
      <c r="A4134" s="1" t="s">
        <v>5461</v>
      </c>
      <c r="B4134" s="3">
        <v>19.15</v>
      </c>
      <c r="C4134" s="3">
        <v>41.15</v>
      </c>
      <c r="D4134" s="3">
        <v>906.0</v>
      </c>
      <c r="E4134" s="3">
        <v>672.88</v>
      </c>
      <c r="F4134" s="3">
        <v>278.0</v>
      </c>
      <c r="G4134" s="3">
        <v>328.0</v>
      </c>
      <c r="H4134" s="3">
        <v>3.45</v>
      </c>
      <c r="I4134" s="3">
        <v>258.0</v>
      </c>
      <c r="J4134" s="3">
        <v>9378.0</v>
      </c>
    </row>
    <row r="4135">
      <c r="A4135" s="1" t="s">
        <v>5462</v>
      </c>
      <c r="B4135" s="3">
        <v>20.8</v>
      </c>
      <c r="C4135" s="3">
        <v>34.55</v>
      </c>
      <c r="D4135" s="3">
        <v>983.0</v>
      </c>
      <c r="E4135" s="3">
        <v>795.26</v>
      </c>
      <c r="F4135" s="3">
        <v>217.0</v>
      </c>
      <c r="G4135" s="3">
        <v>329.2</v>
      </c>
      <c r="H4135" s="3">
        <v>3.59</v>
      </c>
      <c r="I4135" s="3">
        <v>264.0</v>
      </c>
      <c r="J4135" s="3">
        <v>9376.0</v>
      </c>
    </row>
    <row r="4136">
      <c r="A4136" s="1" t="s">
        <v>5463</v>
      </c>
      <c r="B4136" s="3">
        <v>22.16</v>
      </c>
      <c r="C4136" s="3">
        <v>31.3</v>
      </c>
      <c r="D4136" s="3">
        <v>988.0</v>
      </c>
      <c r="E4136" s="3">
        <v>868.17</v>
      </c>
      <c r="F4136" s="3">
        <v>168.0</v>
      </c>
      <c r="G4136" s="3">
        <v>327.25</v>
      </c>
      <c r="H4136" s="3">
        <v>3.72</v>
      </c>
      <c r="I4136" s="3">
        <v>268.0</v>
      </c>
      <c r="J4136" s="3">
        <v>9372.0</v>
      </c>
    </row>
    <row r="4137">
      <c r="A4137" s="1" t="s">
        <v>5464</v>
      </c>
      <c r="B4137" s="3">
        <v>22.85</v>
      </c>
      <c r="C4137" s="3">
        <v>28.25</v>
      </c>
      <c r="D4137" s="3">
        <v>913.0</v>
      </c>
      <c r="E4137" s="3">
        <v>859.41</v>
      </c>
      <c r="F4137" s="3">
        <v>158.0</v>
      </c>
      <c r="G4137" s="3">
        <v>317.4</v>
      </c>
      <c r="H4137" s="3">
        <v>3.79</v>
      </c>
      <c r="I4137" s="3">
        <v>274.0</v>
      </c>
      <c r="J4137" s="3">
        <v>937.0</v>
      </c>
    </row>
    <row r="4138">
      <c r="A4138" s="1" t="s">
        <v>5465</v>
      </c>
      <c r="B4138" s="3">
        <v>23.25</v>
      </c>
      <c r="C4138" s="3">
        <v>28.25</v>
      </c>
      <c r="D4138" s="3">
        <v>786.0</v>
      </c>
      <c r="E4138" s="3">
        <v>832.82</v>
      </c>
      <c r="F4138" s="3">
        <v>145.0</v>
      </c>
      <c r="G4138" s="3">
        <v>313.7</v>
      </c>
      <c r="H4138" s="3">
        <v>3.93</v>
      </c>
      <c r="I4138" s="3">
        <v>278.0</v>
      </c>
      <c r="J4138" s="3">
        <v>9367.0</v>
      </c>
    </row>
    <row r="4139">
      <c r="A4139" s="1" t="s">
        <v>5466</v>
      </c>
      <c r="B4139" s="3">
        <v>23.14</v>
      </c>
      <c r="C4139" s="3">
        <v>29.3</v>
      </c>
      <c r="D4139" s="3">
        <v>612.0</v>
      </c>
      <c r="E4139" s="3">
        <v>761.7</v>
      </c>
      <c r="F4139" s="3">
        <v>136.0</v>
      </c>
      <c r="G4139" s="3">
        <v>323.55</v>
      </c>
      <c r="H4139" s="3">
        <v>4.7</v>
      </c>
      <c r="I4139" s="3">
        <v>279.0</v>
      </c>
      <c r="J4139" s="3">
        <v>9367.0</v>
      </c>
    </row>
    <row r="4140">
      <c r="A4140" s="1" t="s">
        <v>5467</v>
      </c>
      <c r="B4140" s="3">
        <v>22.45</v>
      </c>
      <c r="C4140" s="3">
        <v>3.3</v>
      </c>
      <c r="D4140" s="3">
        <v>412.0</v>
      </c>
      <c r="E4140" s="3">
        <v>634.31</v>
      </c>
      <c r="F4140" s="3">
        <v>123.0</v>
      </c>
      <c r="G4140" s="3">
        <v>335.55</v>
      </c>
      <c r="H4140" s="3">
        <v>4.7</v>
      </c>
      <c r="I4140" s="3">
        <v>279.0</v>
      </c>
      <c r="J4140" s="3">
        <v>9366.0</v>
      </c>
    </row>
    <row r="4141">
      <c r="A4141" s="1" t="s">
        <v>5468</v>
      </c>
      <c r="B4141" s="3">
        <v>21.96</v>
      </c>
      <c r="C4141" s="3">
        <v>31.3</v>
      </c>
      <c r="D4141" s="3">
        <v>231.0</v>
      </c>
      <c r="E4141" s="3">
        <v>573.97</v>
      </c>
      <c r="F4141" s="3">
        <v>75.0</v>
      </c>
      <c r="G4141" s="3">
        <v>342.55</v>
      </c>
      <c r="H4141" s="3">
        <v>4.14</v>
      </c>
      <c r="I4141" s="3">
        <v>28.0</v>
      </c>
      <c r="J4141" s="3">
        <v>9366.0</v>
      </c>
    </row>
    <row r="4142">
      <c r="A4142" s="1" t="s">
        <v>5469</v>
      </c>
      <c r="B4142" s="3">
        <v>20.7</v>
      </c>
      <c r="C4142" s="3">
        <v>37.25</v>
      </c>
      <c r="D4142" s="3">
        <v>47.0</v>
      </c>
      <c r="E4142" s="3">
        <v>219.67</v>
      </c>
      <c r="F4142" s="3">
        <v>28.0</v>
      </c>
      <c r="G4142" s="3">
        <v>341.0</v>
      </c>
      <c r="H4142" s="3">
        <v>4.21</v>
      </c>
      <c r="I4142" s="3">
        <v>288.0</v>
      </c>
      <c r="J4142" s="3">
        <v>9371.0</v>
      </c>
    </row>
    <row r="4143">
      <c r="A4143" s="1" t="s">
        <v>5470</v>
      </c>
      <c r="B4143" s="3">
        <v>18.97</v>
      </c>
      <c r="C4143" s="3" t="s">
        <v>2949</v>
      </c>
      <c r="D4143" s="3" t="s">
        <v>26</v>
      </c>
      <c r="E4143" s="3">
        <v>317.4</v>
      </c>
      <c r="F4143" s="3">
        <v>4.0</v>
      </c>
      <c r="G4143" s="3">
        <v>294.0</v>
      </c>
      <c r="H4143" s="3">
        <v>9376.0</v>
      </c>
      <c r="I4143" s="2"/>
      <c r="J4143" s="2"/>
    </row>
    <row r="4144">
      <c r="A4144" s="1" t="s">
        <v>5471</v>
      </c>
      <c r="B4144" s="3">
        <v>17.85</v>
      </c>
      <c r="C4144" s="3" t="s">
        <v>5410</v>
      </c>
      <c r="D4144" s="3" t="s">
        <v>26</v>
      </c>
      <c r="E4144" s="3">
        <v>313.5</v>
      </c>
      <c r="F4144" s="3">
        <v>3.17</v>
      </c>
      <c r="G4144" s="3">
        <v>296.0</v>
      </c>
      <c r="H4144" s="3">
        <v>9385.0</v>
      </c>
      <c r="I4144" s="2"/>
      <c r="J4144" s="2"/>
    </row>
    <row r="4145">
      <c r="A4145" s="1" t="s">
        <v>5472</v>
      </c>
      <c r="B4145" s="3">
        <v>16.99</v>
      </c>
      <c r="C4145" s="3" t="s">
        <v>3644</v>
      </c>
      <c r="D4145" s="3" t="s">
        <v>26</v>
      </c>
      <c r="E4145" s="3">
        <v>308.5</v>
      </c>
      <c r="F4145" s="3">
        <v>2.62</v>
      </c>
      <c r="G4145" s="3">
        <v>293.0</v>
      </c>
      <c r="H4145" s="3">
        <v>9388.0</v>
      </c>
      <c r="I4145" s="2"/>
      <c r="J4145" s="2"/>
    </row>
    <row r="4146">
      <c r="A4146" s="1" t="s">
        <v>5473</v>
      </c>
      <c r="B4146" s="3">
        <v>16.19</v>
      </c>
      <c r="C4146" s="3" t="s">
        <v>2292</v>
      </c>
      <c r="D4146" s="3" t="s">
        <v>26</v>
      </c>
      <c r="E4146" s="3">
        <v>305.4</v>
      </c>
      <c r="F4146" s="3">
        <v>2.7</v>
      </c>
      <c r="G4146" s="3">
        <v>284.0</v>
      </c>
      <c r="H4146" s="3">
        <v>9385.0</v>
      </c>
      <c r="I4146" s="2"/>
      <c r="J4146" s="2"/>
    </row>
    <row r="4147">
      <c r="A4147" s="1" t="s">
        <v>5474</v>
      </c>
      <c r="B4147" s="3">
        <v>15.46</v>
      </c>
      <c r="C4147" s="3" t="s">
        <v>2253</v>
      </c>
      <c r="D4147" s="3" t="s">
        <v>26</v>
      </c>
      <c r="E4147" s="3">
        <v>302.65</v>
      </c>
      <c r="F4147" s="3">
        <v>1.86</v>
      </c>
      <c r="G4147" s="3">
        <v>272.0</v>
      </c>
      <c r="H4147" s="3">
        <v>9384.0</v>
      </c>
      <c r="I4147" s="2"/>
      <c r="J4147" s="2"/>
    </row>
    <row r="4148">
      <c r="A4148" s="1" t="s">
        <v>5475</v>
      </c>
      <c r="B4148" s="3">
        <v>14.81</v>
      </c>
      <c r="C4148" s="3" t="s">
        <v>3388</v>
      </c>
      <c r="D4148" s="3" t="s">
        <v>26</v>
      </c>
      <c r="E4148" s="3">
        <v>303.75</v>
      </c>
      <c r="F4148" s="3">
        <v>1.79</v>
      </c>
      <c r="G4148" s="3">
        <v>266.0</v>
      </c>
      <c r="H4148" s="3">
        <v>9383.0</v>
      </c>
      <c r="I4148" s="2"/>
      <c r="J4148" s="2"/>
    </row>
    <row r="4149">
      <c r="A4149" s="1" t="s">
        <v>5476</v>
      </c>
      <c r="B4149" s="3">
        <v>14.13</v>
      </c>
      <c r="C4149" s="3" t="s">
        <v>5477</v>
      </c>
      <c r="D4149" s="3" t="s">
        <v>26</v>
      </c>
      <c r="E4149" s="3">
        <v>299.55</v>
      </c>
      <c r="F4149" s="3">
        <v>1.79</v>
      </c>
      <c r="G4149" s="3">
        <v>267.0</v>
      </c>
      <c r="H4149" s="3">
        <v>938.0</v>
      </c>
      <c r="I4149" s="2"/>
      <c r="J4149" s="2"/>
    </row>
    <row r="4150">
      <c r="A4150" s="1" t="s">
        <v>5478</v>
      </c>
      <c r="B4150" s="3">
        <v>13.57</v>
      </c>
      <c r="C4150" s="3" t="s">
        <v>442</v>
      </c>
      <c r="D4150" s="3" t="s">
        <v>26</v>
      </c>
      <c r="E4150" s="3">
        <v>302.1</v>
      </c>
      <c r="F4150" s="3">
        <v>1.79</v>
      </c>
      <c r="G4150" s="3">
        <v>27.0</v>
      </c>
      <c r="H4150" s="3">
        <v>9378.0</v>
      </c>
      <c r="I4150" s="2"/>
      <c r="J4150" s="2"/>
    </row>
    <row r="4151">
      <c r="A4151" s="1" t="s">
        <v>5479</v>
      </c>
      <c r="B4151" s="3">
        <v>12.88</v>
      </c>
      <c r="C4151" s="3" t="s">
        <v>1207</v>
      </c>
      <c r="D4151" s="3" t="s">
        <v>26</v>
      </c>
      <c r="E4151" s="3">
        <v>299.4</v>
      </c>
      <c r="F4151" s="3">
        <v>1.66</v>
      </c>
      <c r="G4151" s="3">
        <v>273.0</v>
      </c>
      <c r="H4151" s="3">
        <v>9378.0</v>
      </c>
      <c r="I4151" s="2"/>
      <c r="J4151" s="2"/>
    </row>
    <row r="4152">
      <c r="A4152" s="1" t="s">
        <v>5480</v>
      </c>
      <c r="B4152" s="3">
        <v>12.24</v>
      </c>
      <c r="C4152" s="3">
        <v>83.15</v>
      </c>
      <c r="D4152" s="3">
        <v>14.0</v>
      </c>
      <c r="E4152" s="3">
        <v>45.47</v>
      </c>
      <c r="F4152" s="3">
        <v>12.0</v>
      </c>
      <c r="G4152" s="3">
        <v>3.95</v>
      </c>
      <c r="H4152" s="3">
        <v>1.52</v>
      </c>
      <c r="I4152" s="3">
        <v>272.0</v>
      </c>
      <c r="J4152" s="3">
        <v>9378.0</v>
      </c>
    </row>
    <row r="4153">
      <c r="A4153" s="1" t="s">
        <v>5481</v>
      </c>
      <c r="B4153" s="3">
        <v>12.93</v>
      </c>
      <c r="C4153" s="3">
        <v>8.35</v>
      </c>
      <c r="D4153" s="3">
        <v>179.0</v>
      </c>
      <c r="E4153" s="3">
        <v>478.53</v>
      </c>
      <c r="F4153" s="3">
        <v>7.0</v>
      </c>
      <c r="G4153" s="3">
        <v>299.75</v>
      </c>
      <c r="H4153" s="3">
        <v>1.17</v>
      </c>
      <c r="I4153" s="3">
        <v>27.0</v>
      </c>
      <c r="J4153" s="3">
        <v>9383.0</v>
      </c>
    </row>
    <row r="4154">
      <c r="A4154" s="1" t="s">
        <v>5482</v>
      </c>
      <c r="B4154" s="3">
        <v>15.94</v>
      </c>
      <c r="C4154" s="3">
        <v>67.55</v>
      </c>
      <c r="D4154" s="3">
        <v>373.0</v>
      </c>
      <c r="E4154" s="3">
        <v>643.91</v>
      </c>
      <c r="F4154" s="3">
        <v>107.0</v>
      </c>
      <c r="G4154" s="3">
        <v>314.3</v>
      </c>
      <c r="H4154" s="3">
        <v>1.59</v>
      </c>
      <c r="I4154" s="3">
        <v>267.0</v>
      </c>
      <c r="J4154" s="3">
        <v>9389.0</v>
      </c>
    </row>
    <row r="4155">
      <c r="A4155" s="1" t="s">
        <v>5483</v>
      </c>
      <c r="B4155" s="3">
        <v>17.86</v>
      </c>
      <c r="C4155" s="3">
        <v>58.9</v>
      </c>
      <c r="D4155" s="3">
        <v>533.0</v>
      </c>
      <c r="E4155" s="3">
        <v>602.75</v>
      </c>
      <c r="F4155" s="3">
        <v>179.0</v>
      </c>
      <c r="G4155" s="3">
        <v>331.9</v>
      </c>
      <c r="H4155" s="3">
        <v>1.31</v>
      </c>
      <c r="I4155" s="3">
        <v>278.0</v>
      </c>
      <c r="J4155" s="3">
        <v>9392.0</v>
      </c>
    </row>
    <row r="4156">
      <c r="A4156" s="1" t="s">
        <v>5484</v>
      </c>
      <c r="B4156" s="3">
        <v>19.51</v>
      </c>
      <c r="C4156" s="3">
        <v>53.25</v>
      </c>
      <c r="D4156" s="3">
        <v>526.0</v>
      </c>
      <c r="E4156" s="3">
        <v>228.83</v>
      </c>
      <c r="F4156" s="3">
        <v>357.0</v>
      </c>
      <c r="G4156" s="3">
        <v>347.4</v>
      </c>
      <c r="H4156" s="3">
        <v>1.17</v>
      </c>
      <c r="I4156" s="3">
        <v>277.0</v>
      </c>
      <c r="J4156" s="3">
        <v>9392.0</v>
      </c>
    </row>
    <row r="4157">
      <c r="A4157" s="1" t="s">
        <v>5485</v>
      </c>
      <c r="B4157" s="3">
        <v>21.11</v>
      </c>
      <c r="C4157" s="3">
        <v>43.25</v>
      </c>
      <c r="D4157" s="3">
        <v>498.0</v>
      </c>
      <c r="E4157" s="3">
        <v>88.73</v>
      </c>
      <c r="F4157" s="3">
        <v>422.0</v>
      </c>
      <c r="G4157" s="3">
        <v>341.95</v>
      </c>
      <c r="H4157" s="3">
        <v>1.45</v>
      </c>
      <c r="I4157" s="3">
        <v>274.0</v>
      </c>
      <c r="J4157" s="3">
        <v>939.0</v>
      </c>
    </row>
    <row r="4158">
      <c r="A4158" s="1" t="s">
        <v>5486</v>
      </c>
      <c r="B4158" s="3">
        <v>22.41</v>
      </c>
      <c r="C4158" s="3">
        <v>37.75</v>
      </c>
      <c r="D4158" s="3">
        <v>358.0</v>
      </c>
      <c r="E4158" s="3">
        <v>5.36</v>
      </c>
      <c r="F4158" s="3">
        <v>353.0</v>
      </c>
      <c r="G4158" s="3">
        <v>347.0</v>
      </c>
      <c r="H4158" s="3">
        <v>1.59</v>
      </c>
      <c r="I4158" s="3">
        <v>277.0</v>
      </c>
      <c r="J4158" s="3">
        <v>939.0</v>
      </c>
    </row>
    <row r="4159">
      <c r="A4159" s="1" t="s">
        <v>5487</v>
      </c>
      <c r="B4159" s="3">
        <v>23.2</v>
      </c>
      <c r="C4159" s="3">
        <v>35.25</v>
      </c>
      <c r="D4159" s="3">
        <v>614.0</v>
      </c>
      <c r="E4159" s="3">
        <v>129.78</v>
      </c>
      <c r="F4159" s="3">
        <v>489.0</v>
      </c>
      <c r="G4159" s="3">
        <v>356.1</v>
      </c>
      <c r="H4159" s="3">
        <v>1.72</v>
      </c>
      <c r="I4159" s="3">
        <v>277.0</v>
      </c>
      <c r="J4159" s="3">
        <v>9388.0</v>
      </c>
    </row>
    <row r="4160">
      <c r="A4160" s="1" t="s">
        <v>5488</v>
      </c>
      <c r="B4160" s="3">
        <v>23.64</v>
      </c>
      <c r="C4160" s="3">
        <v>34.1</v>
      </c>
      <c r="D4160" s="3">
        <v>802.0</v>
      </c>
      <c r="E4160" s="3">
        <v>418.14</v>
      </c>
      <c r="F4160" s="3">
        <v>407.0</v>
      </c>
      <c r="G4160" s="3">
        <v>356.65</v>
      </c>
      <c r="H4160" s="3">
        <v>1.86</v>
      </c>
      <c r="I4160" s="3">
        <v>278.0</v>
      </c>
      <c r="J4160" s="3">
        <v>9387.0</v>
      </c>
    </row>
    <row r="4161">
      <c r="A4161" s="1" t="s">
        <v>5489</v>
      </c>
      <c r="B4161" s="3">
        <v>24.4</v>
      </c>
      <c r="C4161" s="3">
        <v>31.95</v>
      </c>
      <c r="D4161" s="3">
        <v>688.0</v>
      </c>
      <c r="E4161" s="3">
        <v>315.2</v>
      </c>
      <c r="F4161" s="3">
        <v>411.0</v>
      </c>
      <c r="G4161" s="3">
        <v>358.0</v>
      </c>
      <c r="H4161" s="3">
        <v>1.86</v>
      </c>
      <c r="I4161" s="3">
        <v>281.0</v>
      </c>
      <c r="J4161" s="3">
        <v>9383.0</v>
      </c>
    </row>
    <row r="4162">
      <c r="A4162" s="1" t="s">
        <v>5490</v>
      </c>
      <c r="B4162" s="3">
        <v>24.68</v>
      </c>
      <c r="C4162" s="3">
        <v>31.95</v>
      </c>
      <c r="D4162" s="3">
        <v>589.0</v>
      </c>
      <c r="E4162" s="3">
        <v>301.25</v>
      </c>
      <c r="F4162" s="3">
        <v>357.0</v>
      </c>
      <c r="G4162" s="3">
        <v>373.5</v>
      </c>
      <c r="H4162" s="3">
        <v>2.7</v>
      </c>
      <c r="I4162" s="3">
        <v>282.0</v>
      </c>
      <c r="J4162" s="3">
        <v>9381.0</v>
      </c>
    </row>
    <row r="4163">
      <c r="A4163" s="1" t="s">
        <v>5491</v>
      </c>
      <c r="B4163" s="3">
        <v>24.95</v>
      </c>
      <c r="C4163" s="3">
        <v>3.8</v>
      </c>
      <c r="D4163" s="3">
        <v>211.0</v>
      </c>
      <c r="E4163" s="3">
        <v>3.19</v>
      </c>
      <c r="F4163" s="3">
        <v>209.0</v>
      </c>
      <c r="G4163" s="3">
        <v>37.2</v>
      </c>
      <c r="H4163" s="3">
        <v>2.28</v>
      </c>
      <c r="I4163" s="3">
        <v>269.0</v>
      </c>
      <c r="J4163" s="3">
        <v>9379.0</v>
      </c>
    </row>
    <row r="4164">
      <c r="A4164" s="1" t="s">
        <v>5492</v>
      </c>
      <c r="B4164" s="3">
        <v>23.92</v>
      </c>
      <c r="C4164" s="3">
        <v>31.85</v>
      </c>
      <c r="D4164" s="3">
        <v>144.0</v>
      </c>
      <c r="E4164" s="3">
        <v>2.19</v>
      </c>
      <c r="F4164" s="3">
        <v>143.0</v>
      </c>
      <c r="G4164" s="3">
        <v>361.9</v>
      </c>
      <c r="H4164" s="3">
        <v>3.1</v>
      </c>
      <c r="I4164" s="3">
        <v>283.0</v>
      </c>
      <c r="J4164" s="3">
        <v>9381.0</v>
      </c>
    </row>
    <row r="4165">
      <c r="A4165" s="1" t="s">
        <v>5493</v>
      </c>
      <c r="B4165" s="3">
        <v>20.43</v>
      </c>
      <c r="C4165" s="3">
        <v>49.8</v>
      </c>
      <c r="D4165" s="3" t="s">
        <v>812</v>
      </c>
      <c r="E4165" s="3">
        <v>2.0</v>
      </c>
      <c r="F4165" s="3">
        <v>35.65</v>
      </c>
      <c r="G4165" s="3">
        <v>3.31</v>
      </c>
      <c r="H4165" s="3">
        <v>322.0</v>
      </c>
      <c r="I4165" s="3">
        <v>9393.0</v>
      </c>
      <c r="J4165" s="2"/>
    </row>
    <row r="4166">
      <c r="A4166" s="1" t="s">
        <v>5494</v>
      </c>
      <c r="B4166" s="3">
        <v>20.74</v>
      </c>
      <c r="C4166" s="3">
        <v>4.1</v>
      </c>
      <c r="D4166" s="3">
        <v>39.0</v>
      </c>
      <c r="E4166" s="3">
        <v>103.31</v>
      </c>
      <c r="F4166" s="3">
        <v>3.0</v>
      </c>
      <c r="G4166" s="3">
        <v>329.95</v>
      </c>
      <c r="H4166" s="3">
        <v>3.45</v>
      </c>
      <c r="I4166" s="3">
        <v>344.0</v>
      </c>
      <c r="J4166" s="3">
        <v>9391.0</v>
      </c>
    </row>
    <row r="4167">
      <c r="A4167" s="1" t="s">
        <v>5495</v>
      </c>
      <c r="B4167" s="3">
        <v>19.36</v>
      </c>
      <c r="C4167" s="3" t="s">
        <v>4178</v>
      </c>
      <c r="D4167" s="3" t="s">
        <v>26</v>
      </c>
      <c r="E4167" s="3">
        <v>318.75</v>
      </c>
      <c r="F4167" s="3">
        <v>2.34</v>
      </c>
      <c r="G4167" s="3">
        <v>348.0</v>
      </c>
      <c r="H4167" s="3">
        <v>9398.0</v>
      </c>
      <c r="I4167" s="2"/>
      <c r="J4167" s="2"/>
    </row>
    <row r="4168">
      <c r="A4168" s="1" t="s">
        <v>5496</v>
      </c>
      <c r="B4168" s="3">
        <v>18.29</v>
      </c>
      <c r="C4168" s="3" t="s">
        <v>4921</v>
      </c>
      <c r="D4168" s="3" t="s">
        <v>26</v>
      </c>
      <c r="E4168" s="3">
        <v>313.7</v>
      </c>
      <c r="F4168" s="3">
        <v>1.45</v>
      </c>
      <c r="G4168" s="3">
        <v>348.0</v>
      </c>
      <c r="H4168" s="3">
        <v>9404.0</v>
      </c>
      <c r="I4168" s="2"/>
      <c r="J4168" s="2"/>
    </row>
    <row r="4169">
      <c r="A4169" s="1" t="s">
        <v>5497</v>
      </c>
      <c r="B4169" s="3">
        <v>17.0</v>
      </c>
      <c r="C4169" s="3" t="s">
        <v>5498</v>
      </c>
      <c r="D4169" s="3" t="s">
        <v>26</v>
      </c>
      <c r="E4169" s="3">
        <v>319.7</v>
      </c>
      <c r="F4169" s="3">
        <v>1.1</v>
      </c>
      <c r="G4169" s="3">
        <v>35.0</v>
      </c>
      <c r="H4169" s="3">
        <v>9408.0</v>
      </c>
      <c r="I4169" s="2"/>
      <c r="J4169" s="2"/>
    </row>
    <row r="4170">
      <c r="A4170" s="1" t="s">
        <v>5499</v>
      </c>
      <c r="B4170" s="3">
        <v>15.97</v>
      </c>
      <c r="C4170" s="3" t="s">
        <v>5500</v>
      </c>
      <c r="D4170" s="3" t="s">
        <v>26</v>
      </c>
      <c r="E4170" s="3">
        <v>311.55</v>
      </c>
      <c r="F4170" s="3">
        <v>1.1</v>
      </c>
      <c r="G4170" s="3">
        <v>8.0</v>
      </c>
      <c r="H4170" s="3">
        <v>9407.0</v>
      </c>
      <c r="I4170" s="2"/>
      <c r="J4170" s="2"/>
    </row>
    <row r="4171">
      <c r="A4171" s="1" t="s">
        <v>5501</v>
      </c>
      <c r="B4171" s="3">
        <v>15.55</v>
      </c>
      <c r="C4171" s="3" t="s">
        <v>3486</v>
      </c>
      <c r="D4171" s="3" t="s">
        <v>26</v>
      </c>
      <c r="E4171" s="3" t="s">
        <v>5502</v>
      </c>
      <c r="F4171" s="3">
        <v>8.0</v>
      </c>
      <c r="G4171" s="3">
        <v>9407.0</v>
      </c>
      <c r="H4171" s="2"/>
      <c r="I4171" s="2"/>
      <c r="J4171" s="2"/>
    </row>
    <row r="4172">
      <c r="A4172" s="1" t="s">
        <v>5503</v>
      </c>
      <c r="B4172" s="3">
        <v>14.31</v>
      </c>
      <c r="C4172" s="3" t="s">
        <v>1407</v>
      </c>
      <c r="D4172" s="3" t="s">
        <v>26</v>
      </c>
      <c r="E4172" s="3">
        <v>306.25</v>
      </c>
      <c r="F4172" s="3">
        <v>1.24</v>
      </c>
      <c r="G4172" s="3">
        <v>345.0</v>
      </c>
      <c r="H4172" s="3">
        <v>9404.0</v>
      </c>
      <c r="I4172" s="2"/>
      <c r="J4172" s="2"/>
    </row>
    <row r="4173">
      <c r="A4173" s="1" t="s">
        <v>5504</v>
      </c>
      <c r="B4173" s="3">
        <v>13.65</v>
      </c>
      <c r="C4173" s="3" t="s">
        <v>3114</v>
      </c>
      <c r="D4173" s="3" t="s">
        <v>26</v>
      </c>
      <c r="E4173" s="3">
        <v>301.9</v>
      </c>
      <c r="F4173" s="3">
        <v>1.24</v>
      </c>
      <c r="G4173" s="3">
        <v>341.0</v>
      </c>
      <c r="H4173" s="3">
        <v>9401.0</v>
      </c>
      <c r="I4173" s="2"/>
      <c r="J4173" s="2"/>
    </row>
    <row r="4174">
      <c r="A4174" s="1" t="s">
        <v>5505</v>
      </c>
      <c r="B4174" s="3">
        <v>12.81</v>
      </c>
      <c r="C4174" s="3" t="s">
        <v>3117</v>
      </c>
      <c r="D4174" s="3" t="s">
        <v>26</v>
      </c>
      <c r="E4174" s="3">
        <v>301.1</v>
      </c>
      <c r="F4174" s="3">
        <v>1.45</v>
      </c>
      <c r="G4174" s="3">
        <v>33.0</v>
      </c>
      <c r="H4174" s="3">
        <v>94.0</v>
      </c>
      <c r="I4174" s="2"/>
      <c r="J4174" s="2"/>
    </row>
    <row r="4175">
      <c r="A4175" s="1" t="s">
        <v>5506</v>
      </c>
      <c r="B4175" s="3">
        <v>12.33</v>
      </c>
      <c r="C4175" s="3" t="s">
        <v>1023</v>
      </c>
      <c r="D4175" s="3" t="s">
        <v>26</v>
      </c>
      <c r="E4175" s="3">
        <v>298.8</v>
      </c>
      <c r="F4175" s="3">
        <v>1.52</v>
      </c>
      <c r="G4175" s="3">
        <v>335.0</v>
      </c>
      <c r="H4175" s="3">
        <v>9401.0</v>
      </c>
      <c r="I4175" s="2"/>
      <c r="J4175" s="2"/>
    </row>
    <row r="4176">
      <c r="A4176" s="1" t="s">
        <v>5507</v>
      </c>
      <c r="B4176" s="3">
        <v>11.94</v>
      </c>
      <c r="C4176" s="3">
        <v>83.15</v>
      </c>
      <c r="D4176" s="3">
        <v>15.0</v>
      </c>
      <c r="E4176" s="3">
        <v>46.24</v>
      </c>
      <c r="F4176" s="3">
        <v>13.0</v>
      </c>
      <c r="G4176" s="3">
        <v>297.25</v>
      </c>
      <c r="H4176" s="3">
        <v>1.59</v>
      </c>
      <c r="I4176" s="3">
        <v>351.0</v>
      </c>
      <c r="J4176" s="3">
        <v>9403.0</v>
      </c>
    </row>
    <row r="4177">
      <c r="A4177" s="1" t="s">
        <v>5508</v>
      </c>
      <c r="B4177" s="3">
        <v>12.94</v>
      </c>
      <c r="C4177" s="3">
        <v>8.35</v>
      </c>
      <c r="D4177" s="3">
        <v>184.0</v>
      </c>
      <c r="E4177" s="3">
        <v>515.34</v>
      </c>
      <c r="F4177" s="3">
        <v>67.0</v>
      </c>
      <c r="G4177" s="3">
        <v>297.45</v>
      </c>
      <c r="H4177" s="3">
        <v>1.24</v>
      </c>
      <c r="I4177" s="3">
        <v>5.0</v>
      </c>
      <c r="J4177" s="3">
        <v>9406.0</v>
      </c>
    </row>
    <row r="4178">
      <c r="A4178" s="1" t="s">
        <v>5509</v>
      </c>
      <c r="B4178" s="3">
        <v>16.26</v>
      </c>
      <c r="C4178" s="3">
        <v>65.15</v>
      </c>
      <c r="D4178" s="3">
        <v>38.0</v>
      </c>
      <c r="E4178" s="3">
        <v>678.98</v>
      </c>
      <c r="F4178" s="3">
        <v>1.0</v>
      </c>
      <c r="G4178" s="3">
        <v>305.0</v>
      </c>
      <c r="H4178" s="3">
        <v>1.59</v>
      </c>
      <c r="I4178" s="3">
        <v>14.0</v>
      </c>
      <c r="J4178" s="3">
        <v>9413.0</v>
      </c>
    </row>
    <row r="4179">
      <c r="A4179" s="1" t="s">
        <v>5510</v>
      </c>
      <c r="B4179" s="3">
        <v>17.97</v>
      </c>
      <c r="C4179" s="3">
        <v>58.9</v>
      </c>
      <c r="D4179" s="3">
        <v>569.0</v>
      </c>
      <c r="E4179" s="3">
        <v>748.3</v>
      </c>
      <c r="F4179" s="3">
        <v>13.0</v>
      </c>
      <c r="G4179" s="3">
        <v>31.4</v>
      </c>
      <c r="H4179" s="3">
        <v>1.93</v>
      </c>
      <c r="I4179" s="3">
        <v>24.0</v>
      </c>
      <c r="J4179" s="3">
        <v>9414.0</v>
      </c>
    </row>
    <row r="4180">
      <c r="A4180" s="1" t="s">
        <v>5511</v>
      </c>
      <c r="B4180" s="3">
        <v>19.73</v>
      </c>
      <c r="C4180" s="3">
        <v>51.4</v>
      </c>
      <c r="D4180" s="3">
        <v>754.0</v>
      </c>
      <c r="E4180" s="3">
        <v>838.75</v>
      </c>
      <c r="F4180" s="3">
        <v>135.0</v>
      </c>
      <c r="G4180" s="3">
        <v>316.2</v>
      </c>
      <c r="H4180" s="3">
        <v>1.79</v>
      </c>
      <c r="I4180" s="3">
        <v>19.0</v>
      </c>
      <c r="J4180" s="3">
        <v>9412.0</v>
      </c>
    </row>
    <row r="4181">
      <c r="A4181" s="1" t="s">
        <v>5512</v>
      </c>
      <c r="B4181" s="3">
        <v>21.58</v>
      </c>
      <c r="C4181" s="3">
        <v>43.4</v>
      </c>
      <c r="D4181" s="3">
        <v>883.0</v>
      </c>
      <c r="E4181" s="3">
        <v>846.87</v>
      </c>
      <c r="F4181" s="3">
        <v>158.0</v>
      </c>
      <c r="G4181" s="3">
        <v>327.45</v>
      </c>
      <c r="H4181" s="3">
        <v>1.79</v>
      </c>
      <c r="I4181" s="3">
        <v>12.0</v>
      </c>
      <c r="J4181" s="3">
        <v>9411.0</v>
      </c>
    </row>
    <row r="4182">
      <c r="A4182" s="1" t="s">
        <v>5513</v>
      </c>
      <c r="B4182" s="3">
        <v>23.3</v>
      </c>
      <c r="C4182" s="3">
        <v>35.25</v>
      </c>
      <c r="D4182" s="3">
        <v>912.0</v>
      </c>
      <c r="E4182" s="3">
        <v>696.77</v>
      </c>
      <c r="F4182" s="3">
        <v>262.0</v>
      </c>
      <c r="G4182" s="3">
        <v>337.7</v>
      </c>
      <c r="H4182" s="3">
        <v>1.93</v>
      </c>
      <c r="I4182" s="3">
        <v>36.0</v>
      </c>
      <c r="J4182" s="3">
        <v>9408.0</v>
      </c>
    </row>
    <row r="4183">
      <c r="A4183" s="1" t="s">
        <v>5514</v>
      </c>
      <c r="B4183" s="3">
        <v>24.5</v>
      </c>
      <c r="C4183" s="3">
        <v>29.7</v>
      </c>
      <c r="D4183" s="3">
        <v>967.0</v>
      </c>
      <c r="E4183" s="3">
        <v>76.3</v>
      </c>
      <c r="F4183" s="3">
        <v>235.0</v>
      </c>
      <c r="G4183" s="3">
        <v>344.5</v>
      </c>
      <c r="H4183" s="3">
        <v>2.0</v>
      </c>
      <c r="I4183" s="3">
        <v>342.0</v>
      </c>
      <c r="J4183" s="3">
        <v>9409.0</v>
      </c>
    </row>
    <row r="4184">
      <c r="A4184" s="1" t="s">
        <v>5515</v>
      </c>
      <c r="B4184" s="3">
        <v>25.2</v>
      </c>
      <c r="C4184" s="3">
        <v>28.65</v>
      </c>
      <c r="D4184" s="3">
        <v>888.0</v>
      </c>
      <c r="E4184" s="3">
        <v>604.38</v>
      </c>
      <c r="F4184" s="3">
        <v>317.0</v>
      </c>
      <c r="G4184" s="3">
        <v>371.2</v>
      </c>
      <c r="H4184" s="3">
        <v>1.93</v>
      </c>
      <c r="I4184" s="3">
        <v>329.0</v>
      </c>
      <c r="J4184" s="3">
        <v>9404.0</v>
      </c>
    </row>
    <row r="4185">
      <c r="A4185" s="1" t="s">
        <v>5516</v>
      </c>
      <c r="B4185" s="3">
        <v>25.98</v>
      </c>
      <c r="C4185" s="3">
        <v>24.9</v>
      </c>
      <c r="D4185" s="3">
        <v>806.0</v>
      </c>
      <c r="E4185" s="3">
        <v>565.37</v>
      </c>
      <c r="F4185" s="3">
        <v>309.0</v>
      </c>
      <c r="G4185" s="3">
        <v>349.1</v>
      </c>
      <c r="H4185" s="3">
        <v>1.72</v>
      </c>
      <c r="I4185" s="3">
        <v>319.0</v>
      </c>
      <c r="J4185" s="3">
        <v>94.0</v>
      </c>
    </row>
    <row r="4186">
      <c r="A4186" s="1" t="s">
        <v>5517</v>
      </c>
      <c r="B4186" s="3">
        <v>26.39</v>
      </c>
      <c r="C4186" s="3">
        <v>23.25</v>
      </c>
      <c r="D4186" s="3">
        <v>636.0</v>
      </c>
      <c r="E4186" s="3">
        <v>399.74</v>
      </c>
      <c r="F4186" s="3">
        <v>328.0</v>
      </c>
      <c r="G4186" s="3">
        <v>372.95</v>
      </c>
      <c r="H4186" s="3">
        <v>1.66</v>
      </c>
      <c r="I4186" s="3">
        <v>313.0</v>
      </c>
      <c r="J4186" s="3">
        <v>9397.0</v>
      </c>
    </row>
    <row r="4187">
      <c r="A4187" s="1" t="s">
        <v>5518</v>
      </c>
      <c r="B4187" s="3">
        <v>27.5</v>
      </c>
      <c r="C4187" s="3">
        <v>21.7</v>
      </c>
      <c r="D4187" s="3">
        <v>455.0</v>
      </c>
      <c r="E4187" s="3">
        <v>263.38</v>
      </c>
      <c r="F4187" s="3">
        <v>29.0</v>
      </c>
      <c r="G4187" s="3">
        <v>358.6</v>
      </c>
      <c r="H4187" s="3">
        <v>1.79</v>
      </c>
      <c r="I4187" s="3">
        <v>313.0</v>
      </c>
      <c r="J4187" s="3">
        <v>9393.0</v>
      </c>
    </row>
    <row r="4188">
      <c r="A4188" s="1" t="s">
        <v>5519</v>
      </c>
      <c r="B4188" s="3">
        <v>26.82</v>
      </c>
      <c r="C4188" s="3">
        <v>21.55</v>
      </c>
      <c r="D4188" s="3">
        <v>375.0</v>
      </c>
      <c r="E4188" s="3">
        <v>457.55</v>
      </c>
      <c r="F4188" s="3">
        <v>166.0</v>
      </c>
      <c r="G4188" s="3">
        <v>36.35</v>
      </c>
      <c r="H4188" s="3">
        <v>1.66</v>
      </c>
      <c r="I4188" s="3">
        <v>321.0</v>
      </c>
      <c r="J4188" s="3">
        <v>9393.0</v>
      </c>
    </row>
    <row r="4189">
      <c r="A4189" s="1" t="s">
        <v>5520</v>
      </c>
      <c r="B4189" s="3">
        <v>26.38</v>
      </c>
      <c r="C4189" s="3">
        <v>2.65</v>
      </c>
      <c r="D4189" s="3">
        <v>225.0</v>
      </c>
      <c r="E4189" s="3">
        <v>534.79</v>
      </c>
      <c r="F4189" s="3">
        <v>79.0</v>
      </c>
      <c r="G4189" s="3">
        <v>361.3</v>
      </c>
      <c r="H4189" s="3">
        <v>1.66</v>
      </c>
      <c r="I4189" s="3">
        <v>333.0</v>
      </c>
      <c r="J4189" s="3">
        <v>9393.0</v>
      </c>
    </row>
    <row r="4190">
      <c r="A4190" s="1" t="s">
        <v>5521</v>
      </c>
      <c r="B4190" s="3">
        <v>25.85</v>
      </c>
      <c r="C4190" s="3">
        <v>25.75</v>
      </c>
      <c r="D4190" s="3">
        <v>46.0</v>
      </c>
      <c r="E4190" s="3">
        <v>182.53</v>
      </c>
      <c r="F4190" s="3">
        <v>3.0</v>
      </c>
      <c r="G4190" s="3" t="s">
        <v>5522</v>
      </c>
      <c r="H4190" s="3">
        <v>26.0</v>
      </c>
      <c r="I4190" s="3">
        <v>9393.0</v>
      </c>
      <c r="J4190" s="2"/>
    </row>
    <row r="4191">
      <c r="A4191" s="1" t="s">
        <v>5523</v>
      </c>
      <c r="B4191" s="3">
        <v>24.62</v>
      </c>
      <c r="C4191" s="3" t="s">
        <v>4908</v>
      </c>
      <c r="D4191" s="3" t="s">
        <v>26</v>
      </c>
      <c r="E4191" s="3" t="s">
        <v>5524</v>
      </c>
      <c r="F4191" s="3">
        <v>3.0</v>
      </c>
      <c r="G4191" s="3">
        <v>94.0</v>
      </c>
      <c r="H4191" s="2"/>
      <c r="I4191" s="2"/>
      <c r="J4191" s="2"/>
    </row>
    <row r="4192">
      <c r="A4192" s="1" t="s">
        <v>5525</v>
      </c>
      <c r="B4192" s="3">
        <v>21.15</v>
      </c>
      <c r="C4192" s="3" t="s">
        <v>4945</v>
      </c>
      <c r="D4192" s="3" t="s">
        <v>26</v>
      </c>
      <c r="E4192" s="3">
        <v>326.5</v>
      </c>
      <c r="F4192" s="3">
        <v>1.79</v>
      </c>
      <c r="G4192" s="3">
        <v>4.0</v>
      </c>
      <c r="H4192" s="3">
        <v>9408.0</v>
      </c>
      <c r="I4192" s="2"/>
      <c r="J4192" s="2"/>
    </row>
    <row r="4193">
      <c r="A4193" s="1" t="s">
        <v>5526</v>
      </c>
      <c r="B4193" s="3">
        <v>20.5</v>
      </c>
      <c r="C4193" s="3" t="s">
        <v>5120</v>
      </c>
      <c r="D4193" s="3" t="s">
        <v>26</v>
      </c>
      <c r="E4193" s="3">
        <v>329.0</v>
      </c>
      <c r="F4193" s="3">
        <v>2.48</v>
      </c>
      <c r="G4193" s="3">
        <v>18.0</v>
      </c>
      <c r="H4193" s="3">
        <v>9416.0</v>
      </c>
      <c r="I4193" s="2"/>
      <c r="J4193" s="2"/>
    </row>
    <row r="4194">
      <c r="A4194" s="1" t="s">
        <v>5527</v>
      </c>
      <c r="B4194" s="3">
        <v>19.48</v>
      </c>
      <c r="C4194" s="3" t="s">
        <v>1902</v>
      </c>
      <c r="D4194" s="3" t="s">
        <v>26</v>
      </c>
      <c r="E4194" s="3">
        <v>323.55</v>
      </c>
      <c r="F4194" s="3">
        <v>2.76</v>
      </c>
      <c r="G4194" s="3">
        <v>29.0</v>
      </c>
      <c r="H4194" s="3">
        <v>9417.0</v>
      </c>
      <c r="I4194" s="2"/>
      <c r="J4194" s="2"/>
    </row>
    <row r="4195">
      <c r="A4195" s="1" t="s">
        <v>5528</v>
      </c>
      <c r="B4195" s="3">
        <v>18.8</v>
      </c>
      <c r="C4195" s="3" t="s">
        <v>5529</v>
      </c>
      <c r="D4195" s="3" t="s">
        <v>26</v>
      </c>
      <c r="E4195" s="3">
        <v>322.2</v>
      </c>
      <c r="F4195" s="3">
        <v>2.62</v>
      </c>
      <c r="G4195" s="3">
        <v>35.0</v>
      </c>
      <c r="H4195" s="3">
        <v>9419.0</v>
      </c>
      <c r="I4195" s="2"/>
      <c r="J4195" s="2"/>
    </row>
    <row r="4196">
      <c r="A4196" s="1" t="s">
        <v>5530</v>
      </c>
      <c r="B4196" s="3">
        <v>18.5</v>
      </c>
      <c r="C4196" s="3" t="s">
        <v>5531</v>
      </c>
      <c r="D4196" s="3" t="s">
        <v>26</v>
      </c>
      <c r="E4196" s="3">
        <v>32.8</v>
      </c>
      <c r="F4196" s="3">
        <v>2.48</v>
      </c>
      <c r="G4196" s="3">
        <v>4.0</v>
      </c>
      <c r="H4196" s="3">
        <v>9415.0</v>
      </c>
      <c r="I4196" s="2"/>
      <c r="J4196" s="2"/>
    </row>
    <row r="4197">
      <c r="A4197" s="1" t="s">
        <v>5532</v>
      </c>
      <c r="B4197" s="3">
        <v>17.3</v>
      </c>
      <c r="C4197" s="3" t="s">
        <v>3926</v>
      </c>
      <c r="D4197" s="3" t="s">
        <v>26</v>
      </c>
      <c r="E4197" s="3">
        <v>315.5</v>
      </c>
      <c r="F4197" s="3">
        <v>2.48</v>
      </c>
      <c r="G4197" s="3">
        <v>45.0</v>
      </c>
      <c r="H4197" s="3">
        <v>9412.0</v>
      </c>
      <c r="I4197" s="2"/>
      <c r="J4197" s="2"/>
    </row>
    <row r="4198">
      <c r="A4198" s="1" t="s">
        <v>5533</v>
      </c>
      <c r="B4198" s="3">
        <v>16.63</v>
      </c>
      <c r="C4198" s="3" t="s">
        <v>201</v>
      </c>
      <c r="D4198" s="3" t="s">
        <v>26</v>
      </c>
      <c r="E4198" s="3">
        <v>313.7</v>
      </c>
      <c r="F4198" s="3">
        <v>2.34</v>
      </c>
      <c r="G4198" s="3">
        <v>47.0</v>
      </c>
      <c r="H4198" s="3">
        <v>941.0</v>
      </c>
      <c r="I4198" s="2"/>
      <c r="J4198" s="2"/>
    </row>
    <row r="4199">
      <c r="A4199" s="1" t="s">
        <v>5534</v>
      </c>
      <c r="B4199" s="3">
        <v>16.1</v>
      </c>
      <c r="C4199" s="3" t="s">
        <v>5535</v>
      </c>
      <c r="D4199" s="3" t="s">
        <v>26</v>
      </c>
      <c r="E4199" s="3">
        <v>312.15</v>
      </c>
      <c r="F4199" s="3">
        <v>2.21</v>
      </c>
      <c r="G4199" s="3">
        <v>47.0</v>
      </c>
      <c r="H4199" s="3">
        <v>941.0</v>
      </c>
      <c r="I4199" s="2"/>
      <c r="J4199" s="2"/>
    </row>
    <row r="4200">
      <c r="A4200" s="1" t="s">
        <v>5536</v>
      </c>
      <c r="B4200" s="3">
        <v>15.43</v>
      </c>
      <c r="C4200" s="3">
        <v>86.5</v>
      </c>
      <c r="D4200" s="3">
        <v>14.0</v>
      </c>
      <c r="E4200" s="3">
        <v>47.12</v>
      </c>
      <c r="F4200" s="3">
        <v>12.0</v>
      </c>
      <c r="G4200" s="3">
        <v>308.85</v>
      </c>
      <c r="H4200" s="3">
        <v>2.7</v>
      </c>
      <c r="I4200" s="3">
        <v>49.0</v>
      </c>
      <c r="J4200" s="3">
        <v>9414.0</v>
      </c>
    </row>
    <row r="4201">
      <c r="A4201" s="1" t="s">
        <v>5537</v>
      </c>
      <c r="B4201" s="3">
        <v>15.84</v>
      </c>
      <c r="C4201" s="3">
        <v>86.5</v>
      </c>
      <c r="D4201" s="3">
        <v>179.0</v>
      </c>
      <c r="E4201" s="3">
        <v>49.67</v>
      </c>
      <c r="F4201" s="3">
        <v>68.0</v>
      </c>
      <c r="G4201" s="3">
        <v>311.0</v>
      </c>
      <c r="H4201" s="3">
        <v>1.66</v>
      </c>
      <c r="I4201" s="3">
        <v>55.0</v>
      </c>
      <c r="J4201" s="3">
        <v>9418.0</v>
      </c>
    </row>
    <row r="4202">
      <c r="A4202" s="1" t="s">
        <v>5538</v>
      </c>
      <c r="B4202" s="3">
        <v>17.96</v>
      </c>
      <c r="C4202" s="3">
        <v>75.45</v>
      </c>
      <c r="D4202" s="3">
        <v>371.0</v>
      </c>
      <c r="E4202" s="3">
        <v>646.25</v>
      </c>
      <c r="F4202" s="3">
        <v>105.0</v>
      </c>
      <c r="G4202" s="3">
        <v>315.45</v>
      </c>
      <c r="H4202" s="3">
        <v>2.34</v>
      </c>
      <c r="I4202" s="3">
        <v>62.0</v>
      </c>
      <c r="J4202" s="3">
        <v>9425.0</v>
      </c>
    </row>
    <row r="4203">
      <c r="A4203" s="1" t="s">
        <v>5539</v>
      </c>
      <c r="B4203" s="3">
        <v>20.35</v>
      </c>
      <c r="C4203" s="3">
        <v>61.6</v>
      </c>
      <c r="D4203" s="3">
        <v>565.0</v>
      </c>
      <c r="E4203" s="3">
        <v>742.36</v>
      </c>
      <c r="F4203" s="3">
        <v>13.0</v>
      </c>
      <c r="G4203" s="3">
        <v>321.85</v>
      </c>
      <c r="H4203" s="3">
        <v>2.0</v>
      </c>
      <c r="I4203" s="3">
        <v>66.0</v>
      </c>
      <c r="J4203" s="3">
        <v>9429.0</v>
      </c>
    </row>
    <row r="4204">
      <c r="A4204" s="1" t="s">
        <v>5540</v>
      </c>
      <c r="B4204" s="3">
        <v>22.86</v>
      </c>
      <c r="C4204" s="3">
        <v>48.7</v>
      </c>
      <c r="D4204" s="3">
        <v>741.0</v>
      </c>
      <c r="E4204" s="3">
        <v>809.57</v>
      </c>
      <c r="F4204" s="3">
        <v>144.0</v>
      </c>
      <c r="G4204" s="3">
        <v>331.1</v>
      </c>
      <c r="H4204" s="3">
        <v>1.66</v>
      </c>
      <c r="I4204" s="3">
        <v>73.0</v>
      </c>
      <c r="J4204" s="3">
        <v>9427.0</v>
      </c>
    </row>
    <row r="4205">
      <c r="A4205" s="1" t="s">
        <v>5541</v>
      </c>
      <c r="B4205" s="3">
        <v>25.2</v>
      </c>
      <c r="C4205" s="3">
        <v>41.15</v>
      </c>
      <c r="D4205" s="3">
        <v>878.0</v>
      </c>
      <c r="E4205" s="3">
        <v>841.46</v>
      </c>
      <c r="F4205" s="3">
        <v>158.0</v>
      </c>
      <c r="G4205" s="3">
        <v>341.0</v>
      </c>
      <c r="H4205" s="3">
        <v>1.38</v>
      </c>
      <c r="I4205" s="3">
        <v>76.0</v>
      </c>
      <c r="J4205" s="3">
        <v>9427.0</v>
      </c>
    </row>
    <row r="4206">
      <c r="A4206" s="1" t="s">
        <v>5542</v>
      </c>
      <c r="B4206" s="3">
        <v>27.8</v>
      </c>
      <c r="C4206" s="3">
        <v>31.35</v>
      </c>
      <c r="D4206" s="3">
        <v>965.0</v>
      </c>
      <c r="E4206" s="3">
        <v>854.59</v>
      </c>
      <c r="F4206" s="3">
        <v>168.0</v>
      </c>
      <c r="G4206" s="3" t="s">
        <v>5543</v>
      </c>
      <c r="H4206" s="3">
        <v>84.0</v>
      </c>
      <c r="I4206" s="3">
        <v>9425.0</v>
      </c>
      <c r="J4206" s="2"/>
    </row>
    <row r="4207">
      <c r="A4207" s="1" t="s">
        <v>5544</v>
      </c>
      <c r="B4207" s="3">
        <v>28.46</v>
      </c>
      <c r="C4207" s="3">
        <v>26.5</v>
      </c>
      <c r="D4207" s="3">
        <v>99.0</v>
      </c>
      <c r="E4207" s="3">
        <v>832.79</v>
      </c>
      <c r="F4207" s="3">
        <v>188.0</v>
      </c>
      <c r="G4207" s="3" t="s">
        <v>5545</v>
      </c>
      <c r="H4207" s="3">
        <v>121.0</v>
      </c>
      <c r="I4207" s="3">
        <v>9425.0</v>
      </c>
      <c r="J4207" s="2"/>
    </row>
    <row r="4208">
      <c r="A4208" s="1" t="s">
        <v>5546</v>
      </c>
      <c r="B4208" s="3">
        <v>29.54</v>
      </c>
      <c r="C4208" s="3">
        <v>23.15</v>
      </c>
      <c r="D4208" s="3">
        <v>1001.0</v>
      </c>
      <c r="E4208" s="3">
        <v>904.91</v>
      </c>
      <c r="F4208" s="3">
        <v>146.0</v>
      </c>
      <c r="G4208" s="3" t="s">
        <v>5547</v>
      </c>
      <c r="H4208" s="3">
        <v>237.0</v>
      </c>
      <c r="I4208" s="3">
        <v>9418.0</v>
      </c>
      <c r="J4208" s="2"/>
    </row>
    <row r="4209">
      <c r="A4209" s="1" t="s">
        <v>5548</v>
      </c>
      <c r="B4209" s="3">
        <v>30.42</v>
      </c>
      <c r="C4209" s="3">
        <v>21.6</v>
      </c>
      <c r="D4209" s="3">
        <v>885.0</v>
      </c>
      <c r="E4209" s="3">
        <v>792.68</v>
      </c>
      <c r="F4209" s="3">
        <v>188.0</v>
      </c>
      <c r="G4209" s="3" t="s">
        <v>5549</v>
      </c>
      <c r="H4209" s="3">
        <v>261.0</v>
      </c>
      <c r="I4209" s="3">
        <v>9414.0</v>
      </c>
      <c r="J4209" s="2"/>
    </row>
    <row r="4210">
      <c r="A4210" s="1" t="s">
        <v>5550</v>
      </c>
      <c r="B4210" s="3">
        <v>30.9</v>
      </c>
      <c r="C4210" s="3">
        <v>2.2</v>
      </c>
      <c r="D4210" s="3">
        <v>746.0</v>
      </c>
      <c r="E4210" s="3">
        <v>713.49</v>
      </c>
      <c r="F4210" s="3">
        <v>196.0</v>
      </c>
      <c r="G4210" s="3" t="s">
        <v>5551</v>
      </c>
      <c r="H4210" s="3">
        <v>274.0</v>
      </c>
      <c r="I4210" s="3">
        <v>9409.0</v>
      </c>
      <c r="J4210" s="2"/>
    </row>
    <row r="4211">
      <c r="A4211" s="1" t="s">
        <v>5552</v>
      </c>
      <c r="B4211" s="3">
        <v>30.92</v>
      </c>
      <c r="C4211" s="3">
        <v>19.45</v>
      </c>
      <c r="D4211" s="3">
        <v>499.0</v>
      </c>
      <c r="E4211" s="3">
        <v>376.44</v>
      </c>
      <c r="F4211" s="3">
        <v>263.0</v>
      </c>
      <c r="G4211" s="3" t="s">
        <v>5553</v>
      </c>
      <c r="H4211" s="3">
        <v>291.0</v>
      </c>
      <c r="I4211" s="3">
        <v>9407.0</v>
      </c>
      <c r="J4211" s="2"/>
    </row>
    <row r="4212">
      <c r="A4212" s="1" t="s">
        <v>5554</v>
      </c>
      <c r="B4212" s="3">
        <v>30.82</v>
      </c>
      <c r="C4212" s="3">
        <v>18.75</v>
      </c>
      <c r="D4212" s="3">
        <v>414.0</v>
      </c>
      <c r="E4212" s="3">
        <v>647.31</v>
      </c>
      <c r="F4212" s="3">
        <v>118.0</v>
      </c>
      <c r="G4212" s="3" t="s">
        <v>5555</v>
      </c>
      <c r="H4212" s="3">
        <v>305.0</v>
      </c>
      <c r="I4212" s="3">
        <v>9406.0</v>
      </c>
      <c r="J4212" s="2"/>
    </row>
    <row r="4213">
      <c r="A4213" s="1" t="s">
        <v>5556</v>
      </c>
      <c r="B4213" s="3">
        <v>30.23</v>
      </c>
      <c r="C4213" s="3">
        <v>19.35</v>
      </c>
      <c r="D4213" s="3">
        <v>22.0</v>
      </c>
      <c r="E4213" s="3">
        <v>508.22</v>
      </c>
      <c r="F4213" s="3">
        <v>81.0</v>
      </c>
      <c r="G4213" s="3" t="s">
        <v>5250</v>
      </c>
      <c r="H4213" s="3">
        <v>325.0</v>
      </c>
      <c r="I4213" s="3">
        <v>9406.0</v>
      </c>
      <c r="J4213" s="2"/>
    </row>
    <row r="4214">
      <c r="A4214" s="1" t="s">
        <v>5557</v>
      </c>
      <c r="B4214" s="3">
        <v>29.49</v>
      </c>
      <c r="C4214" s="3">
        <v>22.3</v>
      </c>
      <c r="D4214" s="3">
        <v>43.0</v>
      </c>
      <c r="E4214" s="3">
        <v>147.53</v>
      </c>
      <c r="F4214" s="3">
        <v>3.0</v>
      </c>
      <c r="G4214" s="3">
        <v>364.2</v>
      </c>
      <c r="H4214" s="3">
        <v>1.17</v>
      </c>
      <c r="I4214" s="3">
        <v>4.0</v>
      </c>
      <c r="J4214" s="3">
        <v>9408.0</v>
      </c>
    </row>
    <row r="4215">
      <c r="A4215" s="1" t="s">
        <v>5558</v>
      </c>
      <c r="B4215" s="3">
        <v>27.62</v>
      </c>
      <c r="C4215" s="3" t="s">
        <v>5559</v>
      </c>
      <c r="D4215" s="3" t="s">
        <v>26</v>
      </c>
      <c r="E4215" s="3">
        <v>355.5</v>
      </c>
      <c r="F4215" s="3">
        <v>1.72</v>
      </c>
      <c r="G4215" s="3">
        <v>23.0</v>
      </c>
      <c r="H4215" s="3">
        <v>941.0</v>
      </c>
      <c r="I4215" s="2"/>
      <c r="J4215" s="2"/>
    </row>
    <row r="4216">
      <c r="A4216" s="1" t="s">
        <v>5560</v>
      </c>
      <c r="B4216" s="3">
        <v>25.57</v>
      </c>
      <c r="C4216" s="3" t="s">
        <v>5561</v>
      </c>
      <c r="D4216" s="3" t="s">
        <v>26</v>
      </c>
      <c r="E4216" s="3">
        <v>349.1</v>
      </c>
      <c r="F4216" s="3">
        <v>2.7</v>
      </c>
      <c r="G4216" s="3">
        <v>35.0</v>
      </c>
      <c r="H4216" s="3">
        <v>9413.0</v>
      </c>
      <c r="I4216" s="2"/>
      <c r="J4216" s="2"/>
    </row>
    <row r="4217">
      <c r="A4217" s="1" t="s">
        <v>5562</v>
      </c>
      <c r="B4217" s="3">
        <v>23.84</v>
      </c>
      <c r="C4217" s="3" t="s">
        <v>5563</v>
      </c>
      <c r="D4217" s="3" t="s">
        <v>26</v>
      </c>
      <c r="E4217" s="3">
        <v>343.5</v>
      </c>
      <c r="F4217" s="3">
        <v>2.7</v>
      </c>
      <c r="G4217" s="3">
        <v>4.0</v>
      </c>
      <c r="H4217" s="3">
        <v>9419.0</v>
      </c>
      <c r="I4217" s="2"/>
      <c r="J4217" s="2"/>
    </row>
    <row r="4218">
      <c r="A4218" s="1" t="s">
        <v>5564</v>
      </c>
      <c r="B4218" s="3">
        <v>22.38</v>
      </c>
      <c r="C4218" s="3" t="s">
        <v>2476</v>
      </c>
      <c r="D4218" s="3" t="s">
        <v>26</v>
      </c>
      <c r="E4218" s="3">
        <v>339.5</v>
      </c>
      <c r="F4218" s="3">
        <v>2.0</v>
      </c>
      <c r="G4218" s="3">
        <v>42.0</v>
      </c>
      <c r="H4218" s="3">
        <v>942.0</v>
      </c>
      <c r="I4218" s="2"/>
      <c r="J4218" s="2"/>
    </row>
    <row r="4219">
      <c r="A4219" s="1" t="s">
        <v>5565</v>
      </c>
      <c r="B4219" s="3">
        <v>21.1</v>
      </c>
      <c r="C4219" s="3" t="s">
        <v>1655</v>
      </c>
      <c r="D4219" s="3" t="s">
        <v>26</v>
      </c>
      <c r="E4219" s="3">
        <v>335.95</v>
      </c>
      <c r="F4219" s="3">
        <v>1.93</v>
      </c>
      <c r="G4219" s="3">
        <v>48.0</v>
      </c>
      <c r="H4219" s="3">
        <v>942.0</v>
      </c>
      <c r="I4219" s="2"/>
      <c r="J4219" s="2"/>
    </row>
    <row r="4220">
      <c r="A4220" s="1" t="s">
        <v>5566</v>
      </c>
      <c r="B4220" s="3">
        <v>19.89</v>
      </c>
      <c r="C4220" s="3" t="s">
        <v>5567</v>
      </c>
      <c r="D4220" s="3" t="s">
        <v>26</v>
      </c>
      <c r="E4220" s="3">
        <v>334.15</v>
      </c>
      <c r="F4220" s="3">
        <v>1.86</v>
      </c>
      <c r="G4220" s="3">
        <v>57.0</v>
      </c>
      <c r="H4220" s="3">
        <v>942.0</v>
      </c>
      <c r="I4220" s="2"/>
      <c r="J4220" s="2"/>
    </row>
    <row r="4221">
      <c r="A4221" s="1" t="s">
        <v>5568</v>
      </c>
      <c r="B4221" s="3">
        <v>18.77</v>
      </c>
      <c r="C4221" s="3" t="s">
        <v>2088</v>
      </c>
      <c r="D4221" s="3" t="s">
        <v>26</v>
      </c>
      <c r="E4221" s="3">
        <v>331.7</v>
      </c>
      <c r="F4221" s="3">
        <v>1.72</v>
      </c>
      <c r="G4221" s="3">
        <v>7.0</v>
      </c>
      <c r="H4221" s="3">
        <v>9418.0</v>
      </c>
      <c r="I4221" s="2"/>
      <c r="J4221" s="2"/>
    </row>
    <row r="4222">
      <c r="A4222" s="1" t="s">
        <v>5569</v>
      </c>
      <c r="B4222" s="3">
        <v>17.77</v>
      </c>
      <c r="C4222" s="3" t="s">
        <v>3998</v>
      </c>
      <c r="D4222" s="3" t="s">
        <v>26</v>
      </c>
      <c r="E4222" s="3">
        <v>329.0</v>
      </c>
      <c r="F4222" s="3">
        <v>1.59</v>
      </c>
      <c r="G4222" s="3">
        <v>87.0</v>
      </c>
      <c r="H4222" s="3">
        <v>9416.0</v>
      </c>
      <c r="I4222" s="2"/>
      <c r="J4222" s="2"/>
    </row>
    <row r="4223">
      <c r="A4223" s="1" t="s">
        <v>5570</v>
      </c>
      <c r="B4223" s="3">
        <v>17.21</v>
      </c>
      <c r="C4223" s="3" t="s">
        <v>5498</v>
      </c>
      <c r="D4223" s="3" t="s">
        <v>26</v>
      </c>
      <c r="E4223" s="3">
        <v>326.1</v>
      </c>
      <c r="F4223" s="3">
        <v>1.52</v>
      </c>
      <c r="G4223" s="3">
        <v>103.0</v>
      </c>
      <c r="H4223" s="3">
        <v>9418.0</v>
      </c>
      <c r="I4223" s="2"/>
      <c r="J4223" s="2"/>
    </row>
    <row r="4224">
      <c r="A4224" s="1" t="s">
        <v>5571</v>
      </c>
      <c r="B4224" s="3">
        <v>16.61</v>
      </c>
      <c r="C4224" s="3">
        <v>7.1</v>
      </c>
      <c r="D4224" s="3">
        <v>13.0</v>
      </c>
      <c r="E4224" s="3">
        <v>48.12</v>
      </c>
      <c r="F4224" s="3">
        <v>11.0</v>
      </c>
      <c r="G4224" s="3">
        <v>323.75</v>
      </c>
      <c r="H4224" s="3">
        <v>1.59</v>
      </c>
      <c r="I4224" s="3">
        <v>118.0</v>
      </c>
      <c r="J4224" s="3">
        <v>942.0</v>
      </c>
    </row>
    <row r="4225">
      <c r="A4225" s="1" t="s">
        <v>5572</v>
      </c>
      <c r="B4225" s="3">
        <v>17.38</v>
      </c>
      <c r="C4225" s="3">
        <v>67.85</v>
      </c>
      <c r="D4225" s="3">
        <v>178.0</v>
      </c>
      <c r="E4225" s="3">
        <v>483.71</v>
      </c>
      <c r="F4225" s="3">
        <v>69.0</v>
      </c>
      <c r="G4225" s="3">
        <v>322.6</v>
      </c>
      <c r="H4225" s="3">
        <v>1.38</v>
      </c>
      <c r="I4225" s="3">
        <v>135.0</v>
      </c>
      <c r="J4225" s="3">
        <v>9422.0</v>
      </c>
    </row>
    <row r="4226">
      <c r="A4226" s="1" t="s">
        <v>5573</v>
      </c>
      <c r="B4226" s="3">
        <v>21.45</v>
      </c>
      <c r="C4226" s="3">
        <v>43.4</v>
      </c>
      <c r="D4226" s="3">
        <v>373.0</v>
      </c>
      <c r="E4226" s="3">
        <v>654.86</v>
      </c>
      <c r="F4226" s="3">
        <v>104.0</v>
      </c>
      <c r="G4226" s="3">
        <v>326.3</v>
      </c>
      <c r="H4226" s="3">
        <v>1.31</v>
      </c>
      <c r="I4226" s="3">
        <v>163.0</v>
      </c>
      <c r="J4226" s="3">
        <v>9427.0</v>
      </c>
    </row>
    <row r="4227">
      <c r="A4227" s="1" t="s">
        <v>5574</v>
      </c>
      <c r="B4227" s="3">
        <v>23.98</v>
      </c>
      <c r="C4227" s="3">
        <v>34.25</v>
      </c>
      <c r="D4227" s="3">
        <v>565.0</v>
      </c>
      <c r="E4227" s="3">
        <v>743.3</v>
      </c>
      <c r="F4227" s="3">
        <v>13.0</v>
      </c>
      <c r="G4227" s="3">
        <v>332.85</v>
      </c>
      <c r="H4227" s="3">
        <v>1.72</v>
      </c>
      <c r="I4227" s="3">
        <v>191.0</v>
      </c>
      <c r="J4227" s="3">
        <v>9428.0</v>
      </c>
    </row>
    <row r="4228">
      <c r="A4228" s="1" t="s">
        <v>5575</v>
      </c>
      <c r="B4228" s="3">
        <v>26.24</v>
      </c>
      <c r="C4228" s="3">
        <v>31.1</v>
      </c>
      <c r="D4228" s="3">
        <v>742.0</v>
      </c>
      <c r="E4228" s="3">
        <v>811.61</v>
      </c>
      <c r="F4228" s="3">
        <v>144.0</v>
      </c>
      <c r="G4228" s="3">
        <v>34.6</v>
      </c>
      <c r="H4228" s="3">
        <v>1.79</v>
      </c>
      <c r="I4228" s="3">
        <v>2.0</v>
      </c>
      <c r="J4228" s="3">
        <v>9428.0</v>
      </c>
    </row>
    <row r="4229">
      <c r="A4229" s="1" t="s">
        <v>5576</v>
      </c>
      <c r="B4229" s="3">
        <v>28.25</v>
      </c>
      <c r="C4229" s="3">
        <v>26.4</v>
      </c>
      <c r="D4229" s="3">
        <v>878.0</v>
      </c>
      <c r="E4229" s="3">
        <v>843.8</v>
      </c>
      <c r="F4229" s="3">
        <v>157.0</v>
      </c>
      <c r="G4229" s="3">
        <v>348.95</v>
      </c>
      <c r="H4229" s="3">
        <v>1.66</v>
      </c>
      <c r="I4229" s="3">
        <v>2.0</v>
      </c>
      <c r="J4229" s="3">
        <v>9423.0</v>
      </c>
    </row>
    <row r="4230">
      <c r="A4230" s="1" t="s">
        <v>5577</v>
      </c>
      <c r="B4230" s="3">
        <v>29.99</v>
      </c>
      <c r="C4230" s="3">
        <v>23.25</v>
      </c>
      <c r="D4230" s="3">
        <v>966.0</v>
      </c>
      <c r="E4230" s="3">
        <v>854.87</v>
      </c>
      <c r="F4230" s="3">
        <v>169.0</v>
      </c>
      <c r="G4230" s="3">
        <v>357.5</v>
      </c>
      <c r="H4230" s="3">
        <v>1.45</v>
      </c>
      <c r="I4230" s="3">
        <v>195.0</v>
      </c>
      <c r="J4230" s="3">
        <v>9422.0</v>
      </c>
    </row>
    <row r="4231">
      <c r="A4231" s="1" t="s">
        <v>5578</v>
      </c>
      <c r="B4231" s="3">
        <v>31.28</v>
      </c>
      <c r="C4231" s="3">
        <v>21.5</v>
      </c>
      <c r="D4231" s="3">
        <v>1008.0</v>
      </c>
      <c r="E4231" s="3">
        <v>875.48</v>
      </c>
      <c r="F4231" s="3">
        <v>165.0</v>
      </c>
      <c r="G4231" s="3">
        <v>364.4</v>
      </c>
      <c r="H4231" s="3">
        <v>1.1</v>
      </c>
      <c r="I4231" s="3">
        <v>195.0</v>
      </c>
      <c r="J4231" s="3">
        <v>9418.0</v>
      </c>
    </row>
    <row r="4232">
      <c r="A4232" s="1" t="s">
        <v>5579</v>
      </c>
      <c r="B4232" s="3">
        <v>32.2</v>
      </c>
      <c r="C4232" s="3">
        <v>19.8</v>
      </c>
      <c r="D4232" s="3">
        <v>98.0</v>
      </c>
      <c r="E4232" s="3">
        <v>858.31</v>
      </c>
      <c r="F4232" s="3">
        <v>169.0</v>
      </c>
      <c r="G4232" s="3" t="s">
        <v>5580</v>
      </c>
      <c r="H4232" s="3">
        <v>211.0</v>
      </c>
      <c r="I4232" s="3">
        <v>9409.0</v>
      </c>
      <c r="J4232" s="2"/>
    </row>
    <row r="4233">
      <c r="A4233" s="1" t="s">
        <v>5581</v>
      </c>
      <c r="B4233" s="3">
        <v>32.89</v>
      </c>
      <c r="C4233" s="3">
        <v>18.5</v>
      </c>
      <c r="D4233" s="3">
        <v>809.0</v>
      </c>
      <c r="E4233" s="3">
        <v>575.33</v>
      </c>
      <c r="F4233" s="3">
        <v>303.0</v>
      </c>
      <c r="G4233" s="3" t="s">
        <v>3592</v>
      </c>
      <c r="H4233" s="3">
        <v>233.0</v>
      </c>
      <c r="I4233" s="3">
        <v>9404.0</v>
      </c>
      <c r="J4233" s="2"/>
    </row>
    <row r="4234">
      <c r="A4234" s="1" t="s">
        <v>5582</v>
      </c>
      <c r="B4234" s="3">
        <v>33.28</v>
      </c>
      <c r="C4234" s="3">
        <v>17.3</v>
      </c>
      <c r="D4234" s="3">
        <v>756.0</v>
      </c>
      <c r="E4234" s="3">
        <v>743.3</v>
      </c>
      <c r="F4234" s="3">
        <v>183.0</v>
      </c>
      <c r="G4234" s="3">
        <v>377.2</v>
      </c>
      <c r="H4234" s="3">
        <v>1.1</v>
      </c>
      <c r="I4234" s="3">
        <v>25.0</v>
      </c>
      <c r="J4234" s="3">
        <v>9398.0</v>
      </c>
    </row>
    <row r="4235">
      <c r="A4235" s="1" t="s">
        <v>5583</v>
      </c>
      <c r="B4235" s="3">
        <v>33.24</v>
      </c>
      <c r="C4235" s="3">
        <v>17.3</v>
      </c>
      <c r="D4235" s="3">
        <v>563.0</v>
      </c>
      <c r="E4235" s="3">
        <v>577.7</v>
      </c>
      <c r="F4235" s="3">
        <v>201.0</v>
      </c>
      <c r="G4235" s="3">
        <v>387.85</v>
      </c>
      <c r="H4235" s="3">
        <v>1.31</v>
      </c>
      <c r="I4235" s="3">
        <v>264.0</v>
      </c>
      <c r="J4235" s="3">
        <v>939.0</v>
      </c>
    </row>
    <row r="4236">
      <c r="A4236" s="1" t="s">
        <v>5584</v>
      </c>
      <c r="B4236" s="3">
        <v>33.11</v>
      </c>
      <c r="C4236" s="3">
        <v>17.3</v>
      </c>
      <c r="D4236" s="3">
        <v>287.0</v>
      </c>
      <c r="E4236" s="3">
        <v>166.4</v>
      </c>
      <c r="F4236" s="3">
        <v>211.0</v>
      </c>
      <c r="G4236" s="3">
        <v>375.85</v>
      </c>
      <c r="H4236" s="3">
        <v>1.52</v>
      </c>
      <c r="I4236" s="3">
        <v>276.0</v>
      </c>
      <c r="J4236" s="3">
        <v>9389.0</v>
      </c>
    </row>
    <row r="4237">
      <c r="A4237" s="1" t="s">
        <v>5585</v>
      </c>
      <c r="B4237" s="3">
        <v>32.58</v>
      </c>
      <c r="C4237" s="3">
        <v>17.2</v>
      </c>
      <c r="D4237" s="3">
        <v>219.0</v>
      </c>
      <c r="E4237" s="3">
        <v>492.82</v>
      </c>
      <c r="F4237" s="3">
        <v>84.0</v>
      </c>
      <c r="G4237" s="3">
        <v>376.6</v>
      </c>
      <c r="H4237" s="3">
        <v>1.72</v>
      </c>
      <c r="I4237" s="3">
        <v>276.0</v>
      </c>
      <c r="J4237" s="3">
        <v>9385.0</v>
      </c>
    </row>
    <row r="4238">
      <c r="A4238" s="1" t="s">
        <v>5586</v>
      </c>
      <c r="B4238" s="3">
        <v>31.69</v>
      </c>
      <c r="C4238" s="3">
        <v>19.7</v>
      </c>
      <c r="D4238" s="3">
        <v>44.0</v>
      </c>
      <c r="E4238" s="3">
        <v>146.89</v>
      </c>
      <c r="F4238" s="3">
        <v>31.0</v>
      </c>
      <c r="G4238" s="3">
        <v>378.35</v>
      </c>
      <c r="H4238" s="3">
        <v>1.86</v>
      </c>
      <c r="I4238" s="3">
        <v>275.0</v>
      </c>
      <c r="J4238" s="3">
        <v>9386.0</v>
      </c>
    </row>
    <row r="4239">
      <c r="A4239" s="1" t="s">
        <v>5587</v>
      </c>
      <c r="B4239" s="3">
        <v>29.92</v>
      </c>
      <c r="C4239" s="3" t="s">
        <v>5588</v>
      </c>
      <c r="D4239" s="3" t="s">
        <v>26</v>
      </c>
      <c r="E4239" s="3">
        <v>37.6</v>
      </c>
      <c r="F4239" s="3">
        <v>2.0</v>
      </c>
      <c r="G4239" s="3">
        <v>29.0</v>
      </c>
      <c r="H4239" s="3">
        <v>9388.0</v>
      </c>
      <c r="I4239" s="2"/>
      <c r="J4239" s="2"/>
    </row>
    <row r="4240">
      <c r="A4240" s="1" t="s">
        <v>5589</v>
      </c>
      <c r="B4240" s="3">
        <v>28.9</v>
      </c>
      <c r="C4240" s="3" t="s">
        <v>5590</v>
      </c>
      <c r="D4240" s="3" t="s">
        <v>26</v>
      </c>
      <c r="E4240" s="3">
        <v>371.0</v>
      </c>
      <c r="F4240" s="3">
        <v>2.34</v>
      </c>
      <c r="G4240" s="3">
        <v>322.0</v>
      </c>
      <c r="H4240" s="3">
        <v>9394.0</v>
      </c>
      <c r="I4240" s="2"/>
      <c r="J4240" s="2"/>
    </row>
    <row r="4241">
      <c r="A4241" s="1" t="s">
        <v>5591</v>
      </c>
      <c r="B4241" s="3">
        <v>26.45</v>
      </c>
      <c r="C4241" s="3" t="s">
        <v>5268</v>
      </c>
      <c r="D4241" s="3" t="s">
        <v>26</v>
      </c>
      <c r="E4241" s="3">
        <v>359.0</v>
      </c>
      <c r="F4241" s="3">
        <v>2.28</v>
      </c>
      <c r="G4241" s="3">
        <v>339.0</v>
      </c>
      <c r="H4241" s="3">
        <v>9401.0</v>
      </c>
      <c r="I4241" s="2"/>
      <c r="J4241" s="2"/>
    </row>
    <row r="4242">
      <c r="A4242" s="1" t="s">
        <v>5592</v>
      </c>
      <c r="B4242" s="3">
        <v>24.98</v>
      </c>
      <c r="C4242" s="3" t="s">
        <v>5270</v>
      </c>
      <c r="D4242" s="3" t="s">
        <v>26</v>
      </c>
      <c r="E4242" s="3">
        <v>358.4</v>
      </c>
      <c r="F4242" s="3">
        <v>1.66</v>
      </c>
      <c r="G4242" s="3">
        <v>347.0</v>
      </c>
      <c r="H4242" s="3">
        <v>9401.0</v>
      </c>
      <c r="I4242" s="2"/>
      <c r="J4242" s="2"/>
    </row>
    <row r="4243">
      <c r="A4243" s="1" t="s">
        <v>5593</v>
      </c>
      <c r="B4243" s="3">
        <v>25.46</v>
      </c>
      <c r="C4243" s="3" t="s">
        <v>4842</v>
      </c>
      <c r="D4243" s="3" t="s">
        <v>26</v>
      </c>
      <c r="E4243" s="3" t="s">
        <v>5594</v>
      </c>
      <c r="F4243" s="3">
        <v>318.0</v>
      </c>
      <c r="G4243" s="3">
        <v>9403.0</v>
      </c>
      <c r="H4243" s="2"/>
      <c r="I4243" s="2"/>
      <c r="J4243" s="2"/>
    </row>
    <row r="4244">
      <c r="A4244" s="1" t="s">
        <v>5595</v>
      </c>
      <c r="B4244" s="3">
        <v>21.98</v>
      </c>
      <c r="C4244" s="3" t="s">
        <v>5596</v>
      </c>
      <c r="D4244" s="3" t="s">
        <v>26</v>
      </c>
      <c r="E4244" s="3">
        <v>344.0</v>
      </c>
      <c r="F4244" s="3">
        <v>1.79</v>
      </c>
      <c r="G4244" s="3">
        <v>216.0</v>
      </c>
      <c r="H4244" s="3">
        <v>9401.0</v>
      </c>
      <c r="I4244" s="2"/>
      <c r="J4244" s="2"/>
    </row>
    <row r="4245">
      <c r="A4245" s="1" t="s">
        <v>5597</v>
      </c>
      <c r="B4245" s="3">
        <v>21.15</v>
      </c>
      <c r="C4245" s="3" t="s">
        <v>2286</v>
      </c>
      <c r="D4245" s="3" t="s">
        <v>26</v>
      </c>
      <c r="E4245" s="3">
        <v>341.0</v>
      </c>
      <c r="F4245" s="3">
        <v>2.41</v>
      </c>
      <c r="G4245" s="3">
        <v>212.0</v>
      </c>
      <c r="H4245" s="3">
        <v>9398.0</v>
      </c>
      <c r="I4245" s="2"/>
      <c r="J4245" s="2"/>
    </row>
    <row r="4246">
      <c r="A4246" s="1" t="s">
        <v>5598</v>
      </c>
      <c r="B4246" s="3">
        <v>20.8</v>
      </c>
      <c r="C4246" s="3" t="s">
        <v>2436</v>
      </c>
      <c r="D4246" s="3" t="s">
        <v>26</v>
      </c>
      <c r="E4246" s="3">
        <v>337.9</v>
      </c>
      <c r="F4246" s="3">
        <v>2.55</v>
      </c>
      <c r="G4246" s="3">
        <v>214.0</v>
      </c>
      <c r="H4246" s="3">
        <v>9397.0</v>
      </c>
      <c r="I4246" s="2"/>
      <c r="J4246" s="2"/>
    </row>
    <row r="4247">
      <c r="A4247" s="1" t="s">
        <v>5599</v>
      </c>
      <c r="B4247" s="3">
        <v>20.16</v>
      </c>
      <c r="C4247" s="3" t="s">
        <v>2399</v>
      </c>
      <c r="D4247" s="3" t="s">
        <v>26</v>
      </c>
      <c r="E4247" s="3">
        <v>334.0</v>
      </c>
      <c r="F4247" s="3">
        <v>2.48</v>
      </c>
      <c r="G4247" s="3">
        <v>212.0</v>
      </c>
      <c r="H4247" s="3">
        <v>9399.0</v>
      </c>
      <c r="I4247" s="2"/>
      <c r="J4247" s="2"/>
    </row>
    <row r="4248">
      <c r="A4248" s="1" t="s">
        <v>5600</v>
      </c>
      <c r="B4248" s="3">
        <v>19.55</v>
      </c>
      <c r="C4248" s="3">
        <v>55.2</v>
      </c>
      <c r="D4248" s="3">
        <v>12.0</v>
      </c>
      <c r="E4248" s="3">
        <v>24.63</v>
      </c>
      <c r="F4248" s="3">
        <v>11.0</v>
      </c>
      <c r="G4248" s="3">
        <v>331.7</v>
      </c>
      <c r="H4248" s="3">
        <v>2.34</v>
      </c>
      <c r="I4248" s="3">
        <v>206.0</v>
      </c>
      <c r="J4248" s="3">
        <v>9401.0</v>
      </c>
    </row>
    <row r="4249">
      <c r="A4249" s="1" t="s">
        <v>5601</v>
      </c>
      <c r="B4249" s="3">
        <v>19.84</v>
      </c>
      <c r="C4249" s="3">
        <v>55.3</v>
      </c>
      <c r="D4249" s="3">
        <v>171.0</v>
      </c>
      <c r="E4249" s="3">
        <v>445.63</v>
      </c>
      <c r="F4249" s="3">
        <v>71.0</v>
      </c>
      <c r="G4249" s="3">
        <v>33.75</v>
      </c>
      <c r="H4249" s="3">
        <v>2.7</v>
      </c>
      <c r="I4249" s="3">
        <v>201.0</v>
      </c>
      <c r="J4249" s="3">
        <v>9405.0</v>
      </c>
    </row>
    <row r="4250">
      <c r="A4250" s="1" t="s">
        <v>5602</v>
      </c>
      <c r="B4250" s="3">
        <v>21.73</v>
      </c>
      <c r="C4250" s="3">
        <v>51.9</v>
      </c>
      <c r="D4250" s="3">
        <v>364.0</v>
      </c>
      <c r="E4250" s="3">
        <v>622.12</v>
      </c>
      <c r="F4250" s="3">
        <v>109.0</v>
      </c>
      <c r="G4250" s="3">
        <v>332.5</v>
      </c>
      <c r="H4250" s="3">
        <v>2.9</v>
      </c>
      <c r="I4250" s="3">
        <v>205.0</v>
      </c>
      <c r="J4250" s="3">
        <v>9407.0</v>
      </c>
    </row>
    <row r="4251">
      <c r="A4251" s="1" t="s">
        <v>5603</v>
      </c>
      <c r="B4251" s="3">
        <v>24.1</v>
      </c>
      <c r="C4251" s="3">
        <v>44.5</v>
      </c>
      <c r="D4251" s="3">
        <v>555.0</v>
      </c>
      <c r="E4251" s="3">
        <v>716.93</v>
      </c>
      <c r="F4251" s="3">
        <v>136.0</v>
      </c>
      <c r="G4251" s="3">
        <v>337.7</v>
      </c>
      <c r="H4251" s="3">
        <v>2.97</v>
      </c>
      <c r="I4251" s="3">
        <v>211.0</v>
      </c>
      <c r="J4251" s="3">
        <v>9407.0</v>
      </c>
    </row>
    <row r="4252">
      <c r="A4252" s="1" t="s">
        <v>5604</v>
      </c>
      <c r="B4252" s="3">
        <v>26.36</v>
      </c>
      <c r="C4252" s="3">
        <v>38.55</v>
      </c>
      <c r="D4252" s="3">
        <v>737.0</v>
      </c>
      <c r="E4252" s="3">
        <v>805.54</v>
      </c>
      <c r="F4252" s="3">
        <v>144.0</v>
      </c>
      <c r="G4252" s="3">
        <v>347.0</v>
      </c>
      <c r="H4252" s="3">
        <v>3.3</v>
      </c>
      <c r="I4252" s="3">
        <v>22.0</v>
      </c>
      <c r="J4252" s="3">
        <v>9405.0</v>
      </c>
    </row>
    <row r="4253">
      <c r="A4253" s="1" t="s">
        <v>5605</v>
      </c>
      <c r="B4253" s="3">
        <v>28.63</v>
      </c>
      <c r="C4253" s="3">
        <v>31.75</v>
      </c>
      <c r="D4253" s="3">
        <v>864.0</v>
      </c>
      <c r="E4253" s="3">
        <v>811.99</v>
      </c>
      <c r="F4253" s="3">
        <v>17.0</v>
      </c>
      <c r="G4253" s="3">
        <v>356.1</v>
      </c>
      <c r="H4253" s="3">
        <v>3.1</v>
      </c>
      <c r="I4253" s="3">
        <v>229.0</v>
      </c>
      <c r="J4253" s="3">
        <v>9402.0</v>
      </c>
    </row>
    <row r="4254">
      <c r="A4254" s="1" t="s">
        <v>5606</v>
      </c>
      <c r="B4254" s="3">
        <v>30.47</v>
      </c>
      <c r="C4254" s="3">
        <v>25.15</v>
      </c>
      <c r="D4254" s="3">
        <v>945.0</v>
      </c>
      <c r="E4254" s="3">
        <v>804.74</v>
      </c>
      <c r="F4254" s="3">
        <v>195.0</v>
      </c>
      <c r="G4254" s="3">
        <v>365.4</v>
      </c>
      <c r="H4254" s="3">
        <v>3.24</v>
      </c>
      <c r="I4254" s="3">
        <v>233.0</v>
      </c>
      <c r="J4254" s="3">
        <v>9399.0</v>
      </c>
    </row>
    <row r="4255">
      <c r="A4255" s="1" t="s">
        <v>5607</v>
      </c>
      <c r="B4255" s="3">
        <v>31.64</v>
      </c>
      <c r="C4255" s="3">
        <v>22.0</v>
      </c>
      <c r="D4255" s="3">
        <v>906.0</v>
      </c>
      <c r="E4255" s="3">
        <v>614.91</v>
      </c>
      <c r="F4255" s="3">
        <v>314.0</v>
      </c>
      <c r="G4255" s="3">
        <v>374.3</v>
      </c>
      <c r="H4255" s="3">
        <v>3.31</v>
      </c>
      <c r="I4255" s="3">
        <v>236.0</v>
      </c>
      <c r="J4255" s="3">
        <v>9394.0</v>
      </c>
    </row>
    <row r="4256">
      <c r="A4256" s="1" t="s">
        <v>5608</v>
      </c>
      <c r="B4256" s="3">
        <v>32.51</v>
      </c>
      <c r="C4256" s="3">
        <v>19.2</v>
      </c>
      <c r="D4256" s="3">
        <v>96.0</v>
      </c>
      <c r="E4256" s="3">
        <v>807.5</v>
      </c>
      <c r="F4256" s="3">
        <v>197.0</v>
      </c>
      <c r="G4256" s="3">
        <v>376.0</v>
      </c>
      <c r="H4256" s="3">
        <v>3.52</v>
      </c>
      <c r="I4256" s="3">
        <v>241.0</v>
      </c>
      <c r="J4256" s="3">
        <v>9387.0</v>
      </c>
    </row>
    <row r="4257">
      <c r="A4257" s="1" t="s">
        <v>5609</v>
      </c>
      <c r="B4257" s="3">
        <v>33.2</v>
      </c>
      <c r="C4257" s="3">
        <v>17.95</v>
      </c>
      <c r="D4257" s="3">
        <v>796.0</v>
      </c>
      <c r="E4257" s="3">
        <v>546.82</v>
      </c>
      <c r="F4257" s="3">
        <v>315.0</v>
      </c>
      <c r="G4257" s="3">
        <v>387.85</v>
      </c>
      <c r="H4257" s="3">
        <v>3.72</v>
      </c>
      <c r="I4257" s="3">
        <v>246.0</v>
      </c>
      <c r="J4257" s="3">
        <v>9382.0</v>
      </c>
    </row>
    <row r="4258">
      <c r="A4258" s="1" t="s">
        <v>5610</v>
      </c>
      <c r="B4258" s="3">
        <v>33.19</v>
      </c>
      <c r="C4258" s="3">
        <v>17.3</v>
      </c>
      <c r="D4258" s="3">
        <v>715.0</v>
      </c>
      <c r="E4258" s="3">
        <v>619.63</v>
      </c>
      <c r="F4258" s="3">
        <v>237.0</v>
      </c>
      <c r="G4258" s="3">
        <v>373.7</v>
      </c>
      <c r="H4258" s="3">
        <v>3.86</v>
      </c>
      <c r="I4258" s="3">
        <v>251.0</v>
      </c>
      <c r="J4258" s="3">
        <v>9376.0</v>
      </c>
    </row>
    <row r="4259">
      <c r="A4259" s="1" t="s">
        <v>5611</v>
      </c>
      <c r="B4259" s="3">
        <v>33.5</v>
      </c>
      <c r="C4259" s="3">
        <v>16.65</v>
      </c>
      <c r="D4259" s="3">
        <v>564.0</v>
      </c>
      <c r="E4259" s="3">
        <v>584.73</v>
      </c>
      <c r="F4259" s="3">
        <v>197.0</v>
      </c>
      <c r="G4259" s="3">
        <v>381.65</v>
      </c>
      <c r="H4259" s="3">
        <v>4.0</v>
      </c>
      <c r="I4259" s="3">
        <v>256.0</v>
      </c>
      <c r="J4259" s="3">
        <v>937.0</v>
      </c>
    </row>
    <row r="4260">
      <c r="A4260" s="1" t="s">
        <v>5612</v>
      </c>
      <c r="B4260" s="3">
        <v>32.42</v>
      </c>
      <c r="C4260" s="3">
        <v>17.1</v>
      </c>
      <c r="D4260" s="3">
        <v>357.0</v>
      </c>
      <c r="E4260" s="3">
        <v>386.4</v>
      </c>
      <c r="F4260" s="3">
        <v>18.0</v>
      </c>
      <c r="G4260" s="3">
        <v>375.5</v>
      </c>
      <c r="H4260" s="3">
        <v>4.0</v>
      </c>
      <c r="I4260" s="3">
        <v>265.0</v>
      </c>
      <c r="J4260" s="3">
        <v>9369.0</v>
      </c>
    </row>
    <row r="4261">
      <c r="A4261" s="1" t="s">
        <v>5613</v>
      </c>
      <c r="B4261" s="3">
        <v>31.74</v>
      </c>
      <c r="C4261" s="3">
        <v>17.6</v>
      </c>
      <c r="D4261" s="3">
        <v>199.0</v>
      </c>
      <c r="E4261" s="3">
        <v>353.64</v>
      </c>
      <c r="F4261" s="3">
        <v>102.0</v>
      </c>
      <c r="G4261" s="3">
        <v>368.85</v>
      </c>
      <c r="H4261" s="3">
        <v>3.93</v>
      </c>
      <c r="I4261" s="3">
        <v>274.0</v>
      </c>
      <c r="J4261" s="3">
        <v>9369.0</v>
      </c>
    </row>
    <row r="4262">
      <c r="A4262" s="1" t="s">
        <v>5614</v>
      </c>
      <c r="B4262" s="3">
        <v>30.81</v>
      </c>
      <c r="C4262" s="3">
        <v>2.2</v>
      </c>
      <c r="D4262" s="3">
        <v>31.0</v>
      </c>
      <c r="E4262" s="3">
        <v>33.78</v>
      </c>
      <c r="F4262" s="3">
        <v>28.0</v>
      </c>
      <c r="G4262" s="3">
        <v>372.35</v>
      </c>
      <c r="H4262" s="3">
        <v>3.45</v>
      </c>
      <c r="I4262" s="3">
        <v>275.0</v>
      </c>
      <c r="J4262" s="3">
        <v>9368.0</v>
      </c>
    </row>
    <row r="4263">
      <c r="A4263" s="1" t="s">
        <v>5615</v>
      </c>
      <c r="B4263" s="3">
        <v>29.17</v>
      </c>
      <c r="C4263" s="3" t="s">
        <v>5616</v>
      </c>
      <c r="D4263" s="3" t="s">
        <v>26</v>
      </c>
      <c r="E4263" s="3">
        <v>36.55</v>
      </c>
      <c r="F4263" s="3">
        <v>2.76</v>
      </c>
      <c r="G4263" s="3">
        <v>284.0</v>
      </c>
      <c r="H4263" s="3">
        <v>9373.0</v>
      </c>
      <c r="I4263" s="2"/>
      <c r="J4263" s="2"/>
    </row>
    <row r="4264">
      <c r="A4264" s="1" t="s">
        <v>5617</v>
      </c>
      <c r="B4264" s="3">
        <v>27.67</v>
      </c>
      <c r="C4264" s="3" t="s">
        <v>5618</v>
      </c>
      <c r="D4264" s="3" t="s">
        <v>26</v>
      </c>
      <c r="E4264" s="3">
        <v>354.95</v>
      </c>
      <c r="F4264" s="3">
        <v>2.34</v>
      </c>
      <c r="G4264" s="3">
        <v>286.0</v>
      </c>
      <c r="H4264" s="3">
        <v>9378.0</v>
      </c>
      <c r="I4264" s="2"/>
      <c r="J4264" s="2"/>
    </row>
    <row r="4265">
      <c r="A4265" s="1" t="s">
        <v>5619</v>
      </c>
      <c r="B4265" s="3">
        <v>26.28</v>
      </c>
      <c r="C4265" s="3" t="s">
        <v>5620</v>
      </c>
      <c r="D4265" s="3" t="s">
        <v>26</v>
      </c>
      <c r="E4265" s="3">
        <v>35.5</v>
      </c>
      <c r="F4265" s="3">
        <v>2.14</v>
      </c>
      <c r="G4265" s="3">
        <v>261.0</v>
      </c>
      <c r="H4265" s="3">
        <v>9382.0</v>
      </c>
      <c r="I4265" s="2"/>
      <c r="J4265" s="2"/>
    </row>
    <row r="4266">
      <c r="A4266" s="1" t="s">
        <v>5621</v>
      </c>
      <c r="B4266" s="3">
        <v>25.2</v>
      </c>
      <c r="C4266" s="3" t="s">
        <v>5622</v>
      </c>
      <c r="D4266" s="3" t="s">
        <v>26</v>
      </c>
      <c r="E4266" s="3">
        <v>346.2</v>
      </c>
      <c r="F4266" s="3">
        <v>2.41</v>
      </c>
      <c r="G4266" s="3">
        <v>237.0</v>
      </c>
      <c r="H4266" s="3">
        <v>9385.0</v>
      </c>
      <c r="I4266" s="2"/>
      <c r="J4266" s="2"/>
    </row>
    <row r="4267">
      <c r="A4267" s="1" t="s">
        <v>5623</v>
      </c>
      <c r="B4267" s="3">
        <v>24.2</v>
      </c>
      <c r="C4267" s="3" t="s">
        <v>5624</v>
      </c>
      <c r="D4267" s="3" t="s">
        <v>26</v>
      </c>
      <c r="E4267" s="3">
        <v>342.15</v>
      </c>
      <c r="F4267" s="3">
        <v>2.55</v>
      </c>
      <c r="G4267" s="3">
        <v>244.0</v>
      </c>
      <c r="H4267" s="3">
        <v>9386.0</v>
      </c>
      <c r="I4267" s="2"/>
      <c r="J4267" s="2"/>
    </row>
    <row r="4268">
      <c r="A4268" s="1" t="s">
        <v>5625</v>
      </c>
      <c r="B4268" s="3">
        <v>23.1</v>
      </c>
      <c r="C4268" s="3" t="s">
        <v>313</v>
      </c>
      <c r="D4268" s="3" t="s">
        <v>26</v>
      </c>
      <c r="E4268" s="3">
        <v>337.4</v>
      </c>
      <c r="F4268" s="3">
        <v>2.48</v>
      </c>
      <c r="G4268" s="3">
        <v>255.0</v>
      </c>
      <c r="H4268" s="3">
        <v>9385.0</v>
      </c>
      <c r="I4268" s="2"/>
      <c r="J4268" s="2"/>
    </row>
    <row r="4269">
      <c r="A4269" s="1" t="s">
        <v>5626</v>
      </c>
      <c r="B4269" s="3">
        <v>22.19</v>
      </c>
      <c r="C4269" s="3" t="s">
        <v>3731</v>
      </c>
      <c r="D4269" s="3" t="s">
        <v>26</v>
      </c>
      <c r="E4269" s="3">
        <v>332.85</v>
      </c>
      <c r="F4269" s="3">
        <v>2.28</v>
      </c>
      <c r="G4269" s="3">
        <v>254.0</v>
      </c>
      <c r="H4269" s="3">
        <v>9383.0</v>
      </c>
      <c r="I4269" s="2"/>
      <c r="J4269" s="2"/>
    </row>
    <row r="4270">
      <c r="A4270" s="1" t="s">
        <v>5627</v>
      </c>
      <c r="B4270" s="3">
        <v>21.29</v>
      </c>
      <c r="C4270" s="3" t="s">
        <v>2246</v>
      </c>
      <c r="D4270" s="3" t="s">
        <v>26</v>
      </c>
      <c r="E4270" s="3">
        <v>328.6</v>
      </c>
      <c r="F4270" s="3">
        <v>2.21</v>
      </c>
      <c r="G4270" s="3">
        <v>244.0</v>
      </c>
      <c r="H4270" s="3">
        <v>9381.0</v>
      </c>
      <c r="I4270" s="2"/>
      <c r="J4270" s="2"/>
    </row>
    <row r="4271">
      <c r="A4271" s="1" t="s">
        <v>5628</v>
      </c>
      <c r="B4271" s="3">
        <v>20.4</v>
      </c>
      <c r="C4271" s="3" t="s">
        <v>5629</v>
      </c>
      <c r="D4271" s="3" t="s">
        <v>26</v>
      </c>
      <c r="E4271" s="3">
        <v>325.7</v>
      </c>
      <c r="F4271" s="3">
        <v>2.7</v>
      </c>
      <c r="G4271" s="3">
        <v>235.0</v>
      </c>
      <c r="H4271" s="3">
        <v>9379.0</v>
      </c>
      <c r="I4271" s="2"/>
      <c r="J4271" s="2"/>
    </row>
    <row r="4272">
      <c r="A4272" s="1" t="s">
        <v>5630</v>
      </c>
      <c r="B4272" s="3">
        <v>19.6</v>
      </c>
      <c r="C4272" s="3">
        <v>41.3</v>
      </c>
      <c r="D4272" s="3" t="s">
        <v>40</v>
      </c>
      <c r="E4272" s="3">
        <v>1.0</v>
      </c>
      <c r="F4272" s="3">
        <v>323.2</v>
      </c>
      <c r="G4272" s="3">
        <v>2.7</v>
      </c>
      <c r="H4272" s="3">
        <v>225.0</v>
      </c>
      <c r="I4272" s="3">
        <v>9383.0</v>
      </c>
      <c r="J4272" s="2"/>
    </row>
    <row r="4273">
      <c r="A4273" s="1" t="s">
        <v>5631</v>
      </c>
      <c r="B4273" s="3">
        <v>19.7</v>
      </c>
      <c r="C4273" s="3">
        <v>46.1</v>
      </c>
      <c r="D4273" s="3">
        <v>178.0</v>
      </c>
      <c r="E4273" s="3">
        <v>487.93</v>
      </c>
      <c r="F4273" s="3">
        <v>69.0</v>
      </c>
      <c r="G4273" s="3">
        <v>321.85</v>
      </c>
      <c r="H4273" s="3">
        <v>1.72</v>
      </c>
      <c r="I4273" s="3">
        <v>223.0</v>
      </c>
      <c r="J4273" s="3">
        <v>9385.0</v>
      </c>
    </row>
    <row r="4274">
      <c r="A4274" s="1" t="s">
        <v>5632</v>
      </c>
      <c r="B4274" s="3">
        <v>22.27</v>
      </c>
      <c r="C4274" s="3">
        <v>4.5</v>
      </c>
      <c r="D4274" s="3">
        <v>377.0</v>
      </c>
      <c r="E4274" s="3">
        <v>674.9</v>
      </c>
      <c r="F4274" s="3">
        <v>101.0</v>
      </c>
      <c r="G4274" s="3">
        <v>328.4</v>
      </c>
      <c r="H4274" s="3">
        <v>2.21</v>
      </c>
      <c r="I4274" s="3">
        <v>233.0</v>
      </c>
      <c r="J4274" s="3">
        <v>939.0</v>
      </c>
    </row>
    <row r="4275">
      <c r="A4275" s="1" t="s">
        <v>5633</v>
      </c>
      <c r="B4275" s="3">
        <v>24.15</v>
      </c>
      <c r="C4275" s="3">
        <v>34.25</v>
      </c>
      <c r="D4275" s="3">
        <v>572.0</v>
      </c>
      <c r="E4275" s="3">
        <v>764.22</v>
      </c>
      <c r="F4275" s="3">
        <v>126.0</v>
      </c>
      <c r="G4275" s="3">
        <v>332.85</v>
      </c>
      <c r="H4275" s="3">
        <v>2.69</v>
      </c>
      <c r="I4275" s="3">
        <v>233.0</v>
      </c>
      <c r="J4275" s="3">
        <v>9388.0</v>
      </c>
    </row>
    <row r="4276">
      <c r="A4276" s="1" t="s">
        <v>5634</v>
      </c>
      <c r="B4276" s="3">
        <v>26.2</v>
      </c>
      <c r="C4276" s="3">
        <v>31.1</v>
      </c>
      <c r="D4276" s="3">
        <v>743.0</v>
      </c>
      <c r="E4276" s="3">
        <v>81.38</v>
      </c>
      <c r="F4276" s="3">
        <v>147.0</v>
      </c>
      <c r="G4276" s="3">
        <v>337.5</v>
      </c>
      <c r="H4276" s="3">
        <v>3.24</v>
      </c>
      <c r="I4276" s="3">
        <v>23.0</v>
      </c>
      <c r="J4276" s="3">
        <v>9386.0</v>
      </c>
    </row>
    <row r="4277">
      <c r="A4277" s="1" t="s">
        <v>5635</v>
      </c>
      <c r="B4277" s="3">
        <v>27.71</v>
      </c>
      <c r="C4277" s="3">
        <v>28.25</v>
      </c>
      <c r="D4277" s="3">
        <v>875.0</v>
      </c>
      <c r="E4277" s="3">
        <v>827.72</v>
      </c>
      <c r="F4277" s="3">
        <v>168.0</v>
      </c>
      <c r="G4277" s="3">
        <v>343.1</v>
      </c>
      <c r="H4277" s="3">
        <v>3.86</v>
      </c>
      <c r="I4277" s="3">
        <v>234.0</v>
      </c>
      <c r="J4277" s="3">
        <v>9383.0</v>
      </c>
    </row>
    <row r="4278">
      <c r="A4278" s="1" t="s">
        <v>5636</v>
      </c>
      <c r="B4278" s="3">
        <v>29.23</v>
      </c>
      <c r="C4278" s="3">
        <v>23.0</v>
      </c>
      <c r="D4278" s="3">
        <v>979.0</v>
      </c>
      <c r="E4278" s="3">
        <v>876.98</v>
      </c>
      <c r="F4278" s="3">
        <v>162.0</v>
      </c>
      <c r="G4278" s="3">
        <v>347.55</v>
      </c>
      <c r="H4278" s="3">
        <v>4.21</v>
      </c>
      <c r="I4278" s="3">
        <v>239.0</v>
      </c>
      <c r="J4278" s="3">
        <v>9382.0</v>
      </c>
    </row>
    <row r="4279">
      <c r="A4279" s="1" t="s">
        <v>5637</v>
      </c>
      <c r="B4279" s="3">
        <v>30.5</v>
      </c>
      <c r="C4279" s="3">
        <v>19.45</v>
      </c>
      <c r="D4279" s="3">
        <v>1022.0</v>
      </c>
      <c r="E4279" s="3">
        <v>897.62</v>
      </c>
      <c r="F4279" s="3">
        <v>158.0</v>
      </c>
      <c r="G4279" s="3">
        <v>35.5</v>
      </c>
      <c r="H4279" s="3">
        <v>4.48</v>
      </c>
      <c r="I4279" s="3">
        <v>245.0</v>
      </c>
      <c r="J4279" s="3">
        <v>9379.0</v>
      </c>
    </row>
    <row r="4280">
      <c r="A4280" s="1" t="s">
        <v>5638</v>
      </c>
      <c r="B4280" s="3">
        <v>31.39</v>
      </c>
      <c r="C4280" s="3">
        <v>17.5</v>
      </c>
      <c r="D4280" s="3">
        <v>1016.0</v>
      </c>
      <c r="E4280" s="3">
        <v>929.24</v>
      </c>
      <c r="F4280" s="3">
        <v>138.0</v>
      </c>
      <c r="G4280" s="3">
        <v>352.4</v>
      </c>
      <c r="H4280" s="3">
        <v>4.69</v>
      </c>
      <c r="I4280" s="3">
        <v>25.0</v>
      </c>
      <c r="J4280" s="3">
        <v>9374.0</v>
      </c>
    </row>
    <row r="4281">
      <c r="A4281" s="1" t="s">
        <v>5639</v>
      </c>
      <c r="B4281" s="3">
        <v>31.93</v>
      </c>
      <c r="C4281" s="3">
        <v>15.75</v>
      </c>
      <c r="D4281" s="3">
        <v>92.0</v>
      </c>
      <c r="E4281" s="3">
        <v>871.85</v>
      </c>
      <c r="F4281" s="3">
        <v>153.0</v>
      </c>
      <c r="G4281" s="3">
        <v>353.0</v>
      </c>
      <c r="H4281" s="3">
        <v>4.9</v>
      </c>
      <c r="I4281" s="3">
        <v>256.0</v>
      </c>
      <c r="J4281" s="3">
        <v>937.0</v>
      </c>
    </row>
    <row r="4282">
      <c r="A4282" s="1" t="s">
        <v>5640</v>
      </c>
      <c r="B4282" s="3">
        <v>32.0</v>
      </c>
      <c r="C4282" s="3">
        <v>13.65</v>
      </c>
      <c r="D4282" s="3">
        <v>789.0</v>
      </c>
      <c r="E4282" s="3">
        <v>834.58</v>
      </c>
      <c r="F4282" s="3">
        <v>145.0</v>
      </c>
      <c r="G4282" s="3">
        <v>351.65</v>
      </c>
      <c r="H4282" s="3">
        <v>5.1</v>
      </c>
      <c r="I4282" s="3">
        <v>263.0</v>
      </c>
      <c r="J4282" s="3">
        <v>9367.0</v>
      </c>
    </row>
    <row r="4283">
      <c r="A4283" s="1" t="s">
        <v>5641</v>
      </c>
      <c r="B4283" s="3">
        <v>31.51</v>
      </c>
      <c r="C4283" s="3">
        <v>13.55</v>
      </c>
      <c r="D4283" s="3">
        <v>602.0</v>
      </c>
      <c r="E4283" s="3">
        <v>711.87</v>
      </c>
      <c r="F4283" s="3">
        <v>155.0</v>
      </c>
      <c r="G4283" s="3">
        <v>348.95</v>
      </c>
      <c r="H4283" s="3">
        <v>5.31</v>
      </c>
      <c r="I4283" s="3">
        <v>27.0</v>
      </c>
      <c r="J4283" s="3">
        <v>9367.0</v>
      </c>
    </row>
    <row r="4284">
      <c r="A4284" s="1" t="s">
        <v>5642</v>
      </c>
      <c r="B4284" s="3">
        <v>30.59</v>
      </c>
      <c r="C4284" s="3">
        <v>14.4</v>
      </c>
      <c r="D4284" s="3">
        <v>356.0</v>
      </c>
      <c r="E4284" s="3">
        <v>37.87</v>
      </c>
      <c r="F4284" s="3">
        <v>186.0</v>
      </c>
      <c r="G4284" s="3">
        <v>345.65</v>
      </c>
      <c r="H4284" s="3">
        <v>5.24</v>
      </c>
      <c r="I4284" s="3">
        <v>275.0</v>
      </c>
      <c r="J4284" s="3">
        <v>9367.0</v>
      </c>
    </row>
    <row r="4285">
      <c r="A4285" s="1" t="s">
        <v>5643</v>
      </c>
      <c r="B4285" s="3">
        <v>29.36</v>
      </c>
      <c r="C4285" s="3">
        <v>16.45</v>
      </c>
      <c r="D4285" s="3">
        <v>234.0</v>
      </c>
      <c r="E4285" s="3">
        <v>579.9</v>
      </c>
      <c r="F4285" s="3">
        <v>75.0</v>
      </c>
      <c r="G4285" s="3">
        <v>34.6</v>
      </c>
      <c r="H4285" s="3">
        <v>5.1</v>
      </c>
      <c r="I4285" s="3">
        <v>279.0</v>
      </c>
      <c r="J4285" s="3">
        <v>9369.0</v>
      </c>
    </row>
    <row r="4286">
      <c r="A4286" s="1" t="s">
        <v>5644</v>
      </c>
      <c r="B4286" s="3">
        <v>27.9</v>
      </c>
      <c r="C4286" s="3">
        <v>2.25</v>
      </c>
      <c r="D4286" s="3">
        <v>45.0</v>
      </c>
      <c r="E4286" s="3">
        <v>168.51</v>
      </c>
      <c r="F4286" s="3">
        <v>3.0</v>
      </c>
      <c r="G4286" s="3">
        <v>343.7</v>
      </c>
      <c r="H4286" s="3">
        <v>4.28</v>
      </c>
      <c r="I4286" s="3">
        <v>281.0</v>
      </c>
      <c r="J4286" s="3">
        <v>9372.0</v>
      </c>
    </row>
    <row r="4287">
      <c r="A4287" s="1" t="s">
        <v>5645</v>
      </c>
      <c r="B4287" s="3">
        <v>26.25</v>
      </c>
      <c r="C4287" s="3" t="s">
        <v>3214</v>
      </c>
      <c r="D4287" s="3" t="s">
        <v>26</v>
      </c>
      <c r="E4287" s="3">
        <v>341.55</v>
      </c>
      <c r="F4287" s="3">
        <v>4.0</v>
      </c>
      <c r="G4287" s="3">
        <v>284.0</v>
      </c>
      <c r="H4287" s="3">
        <v>9378.0</v>
      </c>
      <c r="I4287" s="2"/>
      <c r="J4287" s="2"/>
    </row>
    <row r="4288">
      <c r="A4288" s="1" t="s">
        <v>5646</v>
      </c>
      <c r="B4288" s="3">
        <v>24.87</v>
      </c>
      <c r="C4288" s="3" t="s">
        <v>5083</v>
      </c>
      <c r="D4288" s="3" t="s">
        <v>26</v>
      </c>
      <c r="E4288" s="3">
        <v>337.9</v>
      </c>
      <c r="F4288" s="3">
        <v>3.59</v>
      </c>
      <c r="G4288" s="3">
        <v>281.0</v>
      </c>
      <c r="H4288" s="3">
        <v>9384.0</v>
      </c>
      <c r="I4288" s="2"/>
      <c r="J4288" s="2"/>
    </row>
    <row r="4289">
      <c r="A4289" s="1" t="s">
        <v>5647</v>
      </c>
      <c r="B4289" s="3">
        <v>23.7</v>
      </c>
      <c r="C4289" s="3" t="s">
        <v>5333</v>
      </c>
      <c r="D4289" s="3" t="s">
        <v>26</v>
      </c>
      <c r="E4289" s="3">
        <v>334.4</v>
      </c>
      <c r="F4289" s="3">
        <v>3.24</v>
      </c>
      <c r="G4289" s="3">
        <v>276.0</v>
      </c>
      <c r="H4289" s="3">
        <v>9386.0</v>
      </c>
      <c r="I4289" s="2"/>
      <c r="J4289" s="2"/>
    </row>
    <row r="4290">
      <c r="A4290" s="1" t="s">
        <v>5648</v>
      </c>
      <c r="B4290" s="3">
        <v>22.62</v>
      </c>
      <c r="C4290" s="3" t="s">
        <v>5335</v>
      </c>
      <c r="D4290" s="3" t="s">
        <v>26</v>
      </c>
      <c r="E4290" s="3">
        <v>331.1</v>
      </c>
      <c r="F4290" s="3">
        <v>3.1</v>
      </c>
      <c r="G4290" s="3">
        <v>273.0</v>
      </c>
      <c r="H4290" s="3">
        <v>9388.0</v>
      </c>
      <c r="I4290" s="2"/>
      <c r="J4290" s="2"/>
    </row>
    <row r="4291">
      <c r="A4291" s="1" t="s">
        <v>5649</v>
      </c>
      <c r="B4291" s="3">
        <v>21.62</v>
      </c>
      <c r="C4291" s="3" t="s">
        <v>4914</v>
      </c>
      <c r="D4291" s="3" t="s">
        <v>26</v>
      </c>
      <c r="E4291" s="3">
        <v>331.9</v>
      </c>
      <c r="F4291" s="3">
        <v>2.97</v>
      </c>
      <c r="G4291" s="3">
        <v>274.0</v>
      </c>
      <c r="H4291" s="3">
        <v>9388.0</v>
      </c>
      <c r="I4291" s="2"/>
      <c r="J4291" s="2"/>
    </row>
    <row r="4292">
      <c r="A4292" s="1" t="s">
        <v>5650</v>
      </c>
      <c r="B4292" s="3">
        <v>20.65</v>
      </c>
      <c r="C4292" s="3" t="s">
        <v>5651</v>
      </c>
      <c r="D4292" s="3" t="s">
        <v>26</v>
      </c>
      <c r="E4292" s="3">
        <v>328.15</v>
      </c>
      <c r="F4292" s="3">
        <v>2.62</v>
      </c>
      <c r="G4292" s="3">
        <v>272.0</v>
      </c>
      <c r="H4292" s="3">
        <v>9389.0</v>
      </c>
      <c r="I4292" s="2"/>
      <c r="J4292" s="2"/>
    </row>
    <row r="4293">
      <c r="A4293" s="1" t="s">
        <v>5652</v>
      </c>
      <c r="B4293" s="3">
        <v>19.76</v>
      </c>
      <c r="C4293" s="3" t="s">
        <v>5653</v>
      </c>
      <c r="D4293" s="3" t="s">
        <v>26</v>
      </c>
      <c r="E4293" s="3">
        <v>326.5</v>
      </c>
      <c r="F4293" s="3">
        <v>2.34</v>
      </c>
      <c r="G4293" s="3">
        <v>268.0</v>
      </c>
      <c r="H4293" s="3">
        <v>9387.0</v>
      </c>
      <c r="I4293" s="2"/>
      <c r="J4293" s="2"/>
    </row>
    <row r="4294">
      <c r="A4294" s="1" t="s">
        <v>5654</v>
      </c>
      <c r="B4294" s="3">
        <v>18.85</v>
      </c>
      <c r="C4294" s="3" t="s">
        <v>2401</v>
      </c>
      <c r="D4294" s="3" t="s">
        <v>26</v>
      </c>
      <c r="E4294" s="3">
        <v>316.8</v>
      </c>
      <c r="F4294" s="3">
        <v>2.14</v>
      </c>
      <c r="G4294" s="3">
        <v>263.0</v>
      </c>
      <c r="H4294" s="3">
        <v>9386.0</v>
      </c>
      <c r="I4294" s="2"/>
      <c r="J4294" s="2"/>
    </row>
    <row r="4295">
      <c r="A4295" s="1" t="s">
        <v>5655</v>
      </c>
      <c r="B4295" s="3">
        <v>17.9</v>
      </c>
      <c r="C4295" s="3" t="s">
        <v>5656</v>
      </c>
      <c r="D4295" s="3" t="s">
        <v>26</v>
      </c>
      <c r="E4295" s="3">
        <v>306.15</v>
      </c>
      <c r="F4295" s="3">
        <v>1.93</v>
      </c>
      <c r="G4295" s="3">
        <v>253.0</v>
      </c>
      <c r="H4295" s="3">
        <v>9384.0</v>
      </c>
      <c r="I4295" s="2"/>
      <c r="J4295" s="2"/>
    </row>
    <row r="4296">
      <c r="A4296" s="1" t="s">
        <v>5657</v>
      </c>
      <c r="B4296" s="3">
        <v>16.99</v>
      </c>
      <c r="C4296" s="3">
        <v>47.15</v>
      </c>
      <c r="D4296" s="3" t="s">
        <v>40</v>
      </c>
      <c r="E4296" s="3">
        <v>1.0</v>
      </c>
      <c r="F4296" s="3">
        <v>299.0</v>
      </c>
      <c r="G4296" s="3">
        <v>1.93</v>
      </c>
      <c r="H4296" s="3">
        <v>247.0</v>
      </c>
      <c r="I4296" s="3">
        <v>9384.0</v>
      </c>
      <c r="J4296" s="2"/>
    </row>
    <row r="4297">
      <c r="A4297" s="1" t="s">
        <v>5658</v>
      </c>
      <c r="B4297" s="3">
        <v>17.1</v>
      </c>
      <c r="C4297" s="3">
        <v>45.45</v>
      </c>
      <c r="D4297" s="3">
        <v>179.0</v>
      </c>
      <c r="E4297" s="3">
        <v>503.78</v>
      </c>
      <c r="F4297" s="3">
        <v>67.0</v>
      </c>
      <c r="G4297" s="3">
        <v>294.15</v>
      </c>
      <c r="H4297" s="3">
        <v>2.7</v>
      </c>
      <c r="I4297" s="3">
        <v>258.0</v>
      </c>
      <c r="J4297" s="3">
        <v>9389.0</v>
      </c>
    </row>
    <row r="4298">
      <c r="A4298" s="1" t="s">
        <v>5659</v>
      </c>
      <c r="B4298" s="3">
        <v>18.23</v>
      </c>
      <c r="C4298" s="3">
        <v>49.15</v>
      </c>
      <c r="D4298" s="3">
        <v>373.0</v>
      </c>
      <c r="E4298" s="3">
        <v>652.4</v>
      </c>
      <c r="F4298" s="3">
        <v>107.0</v>
      </c>
      <c r="G4298" s="3">
        <v>298.8</v>
      </c>
      <c r="H4298" s="3">
        <v>2.28</v>
      </c>
      <c r="I4298" s="3">
        <v>271.0</v>
      </c>
      <c r="J4298" s="3">
        <v>9397.0</v>
      </c>
    </row>
    <row r="4299">
      <c r="A4299" s="1" t="s">
        <v>5660</v>
      </c>
      <c r="B4299" s="3">
        <v>19.95</v>
      </c>
      <c r="C4299" s="3">
        <v>39.95</v>
      </c>
      <c r="D4299" s="3">
        <v>565.0</v>
      </c>
      <c r="E4299" s="3">
        <v>732.77</v>
      </c>
      <c r="F4299" s="3">
        <v>138.0</v>
      </c>
      <c r="G4299" s="3">
        <v>301.3</v>
      </c>
      <c r="H4299" s="3">
        <v>2.7</v>
      </c>
      <c r="I4299" s="3">
        <v>28.0</v>
      </c>
      <c r="J4299" s="3">
        <v>9399.0</v>
      </c>
    </row>
    <row r="4300">
      <c r="A4300" s="1" t="s">
        <v>5661</v>
      </c>
      <c r="B4300" s="3">
        <v>22.1</v>
      </c>
      <c r="C4300" s="3">
        <v>31.3</v>
      </c>
      <c r="D4300" s="3">
        <v>746.0</v>
      </c>
      <c r="E4300" s="3">
        <v>809.83</v>
      </c>
      <c r="F4300" s="3">
        <v>151.0</v>
      </c>
      <c r="G4300" s="3">
        <v>306.35</v>
      </c>
      <c r="H4300" s="3">
        <v>1.93</v>
      </c>
      <c r="I4300" s="3">
        <v>28.0</v>
      </c>
      <c r="J4300" s="3">
        <v>9403.0</v>
      </c>
    </row>
    <row r="4301">
      <c r="A4301" s="1" t="s">
        <v>5662</v>
      </c>
      <c r="B4301" s="3">
        <v>24.5</v>
      </c>
      <c r="C4301" s="3">
        <v>22.75</v>
      </c>
      <c r="D4301" s="3">
        <v>873.0</v>
      </c>
      <c r="E4301" s="3">
        <v>806.2</v>
      </c>
      <c r="F4301" s="3">
        <v>185.0</v>
      </c>
      <c r="G4301" s="3">
        <v>311.2</v>
      </c>
      <c r="H4301" s="3">
        <v>1.93</v>
      </c>
      <c r="I4301" s="3">
        <v>267.0</v>
      </c>
      <c r="J4301" s="3">
        <v>9402.0</v>
      </c>
    </row>
    <row r="4302">
      <c r="A4302" s="1" t="s">
        <v>5663</v>
      </c>
      <c r="B4302" s="3">
        <v>26.2</v>
      </c>
      <c r="C4302" s="3">
        <v>15.75</v>
      </c>
      <c r="D4302" s="3">
        <v>96.0</v>
      </c>
      <c r="E4302" s="3">
        <v>812.92</v>
      </c>
      <c r="F4302" s="3">
        <v>203.0</v>
      </c>
      <c r="G4302" s="3">
        <v>313.1</v>
      </c>
      <c r="H4302" s="3">
        <v>2.28</v>
      </c>
      <c r="I4302" s="3">
        <v>259.0</v>
      </c>
      <c r="J4302" s="3">
        <v>9401.0</v>
      </c>
    </row>
    <row r="4303">
      <c r="A4303" s="1" t="s">
        <v>5664</v>
      </c>
      <c r="B4303" s="3">
        <v>27.64</v>
      </c>
      <c r="C4303" s="3">
        <v>11.75</v>
      </c>
      <c r="D4303" s="3">
        <v>1003.0</v>
      </c>
      <c r="E4303" s="3">
        <v>837.56</v>
      </c>
      <c r="F4303" s="3">
        <v>197.0</v>
      </c>
      <c r="G4303" s="3">
        <v>313.3</v>
      </c>
      <c r="H4303" s="3">
        <v>2.76</v>
      </c>
      <c r="I4303" s="3">
        <v>263.0</v>
      </c>
      <c r="J4303" s="3">
        <v>9398.0</v>
      </c>
    </row>
    <row r="4304">
      <c r="A4304" s="1" t="s">
        <v>5665</v>
      </c>
      <c r="B4304" s="3">
        <v>28.75</v>
      </c>
      <c r="C4304" s="3">
        <v>9.4</v>
      </c>
      <c r="D4304" s="3">
        <v>1015.0</v>
      </c>
      <c r="E4304" s="3">
        <v>915.55</v>
      </c>
      <c r="F4304" s="3">
        <v>15.0</v>
      </c>
      <c r="G4304" s="3">
        <v>313.5</v>
      </c>
      <c r="H4304" s="3">
        <v>3.1</v>
      </c>
      <c r="I4304" s="3">
        <v>271.0</v>
      </c>
      <c r="J4304" s="3">
        <v>9394.0</v>
      </c>
    </row>
    <row r="4305">
      <c r="A4305" s="1" t="s">
        <v>5666</v>
      </c>
      <c r="B4305" s="3">
        <v>29.44</v>
      </c>
      <c r="C4305" s="3">
        <v>8.85</v>
      </c>
      <c r="D4305" s="3">
        <v>919.0</v>
      </c>
      <c r="E4305" s="3">
        <v>859.28</v>
      </c>
      <c r="F4305" s="3">
        <v>163.0</v>
      </c>
      <c r="G4305" s="3">
        <v>314.1</v>
      </c>
      <c r="H4305" s="3">
        <v>3.24</v>
      </c>
      <c r="I4305" s="3">
        <v>272.0</v>
      </c>
      <c r="J4305" s="3">
        <v>9393.0</v>
      </c>
    </row>
    <row r="4306">
      <c r="A4306" s="1" t="s">
        <v>5667</v>
      </c>
      <c r="B4306" s="3">
        <v>29.78</v>
      </c>
      <c r="C4306" s="3">
        <v>8.5</v>
      </c>
      <c r="D4306" s="3">
        <v>793.0</v>
      </c>
      <c r="E4306" s="3">
        <v>834.4</v>
      </c>
      <c r="F4306" s="3">
        <v>149.0</v>
      </c>
      <c r="G4306" s="3">
        <v>314.65</v>
      </c>
      <c r="H4306" s="3">
        <v>3.31</v>
      </c>
      <c r="I4306" s="3">
        <v>273.0</v>
      </c>
      <c r="J4306" s="3">
        <v>939.0</v>
      </c>
    </row>
    <row r="4307">
      <c r="A4307" s="1" t="s">
        <v>5668</v>
      </c>
      <c r="B4307" s="3">
        <v>29.69</v>
      </c>
      <c r="C4307" s="3">
        <v>8.85</v>
      </c>
      <c r="D4307" s="3">
        <v>619.0</v>
      </c>
      <c r="E4307" s="3">
        <v>764.15</v>
      </c>
      <c r="F4307" s="3">
        <v>139.0</v>
      </c>
      <c r="G4307" s="3">
        <v>314.85</v>
      </c>
      <c r="H4307" s="3">
        <v>3.45</v>
      </c>
      <c r="I4307" s="3">
        <v>274.0</v>
      </c>
      <c r="J4307" s="3">
        <v>9389.0</v>
      </c>
    </row>
    <row r="4308">
      <c r="A4308" s="1" t="s">
        <v>5669</v>
      </c>
      <c r="B4308" s="3">
        <v>29.18</v>
      </c>
      <c r="C4308" s="3">
        <v>9.1</v>
      </c>
      <c r="D4308" s="3">
        <v>426.0</v>
      </c>
      <c r="E4308" s="3">
        <v>673.76</v>
      </c>
      <c r="F4308" s="3">
        <v>117.0</v>
      </c>
      <c r="G4308" s="3">
        <v>314.65</v>
      </c>
      <c r="H4308" s="3">
        <v>3.45</v>
      </c>
      <c r="I4308" s="3">
        <v>274.0</v>
      </c>
      <c r="J4308" s="3">
        <v>9386.0</v>
      </c>
    </row>
    <row r="4309">
      <c r="A4309" s="1" t="s">
        <v>5670</v>
      </c>
      <c r="B4309" s="3">
        <v>28.34</v>
      </c>
      <c r="C4309" s="3">
        <v>1.5</v>
      </c>
      <c r="D4309" s="3">
        <v>226.0</v>
      </c>
      <c r="E4309" s="3">
        <v>52.42</v>
      </c>
      <c r="F4309" s="3">
        <v>83.0</v>
      </c>
      <c r="G4309" s="3">
        <v>314.1</v>
      </c>
      <c r="H4309" s="3">
        <v>3.45</v>
      </c>
      <c r="I4309" s="3">
        <v>275.0</v>
      </c>
      <c r="J4309" s="3">
        <v>9386.0</v>
      </c>
    </row>
    <row r="4310">
      <c r="A4310" s="1" t="s">
        <v>5671</v>
      </c>
      <c r="B4310" s="3">
        <v>27.8</v>
      </c>
      <c r="C4310" s="3">
        <v>13.7</v>
      </c>
      <c r="D4310" s="3">
        <v>51.0</v>
      </c>
      <c r="E4310" s="3">
        <v>246.78</v>
      </c>
      <c r="F4310" s="3">
        <v>29.0</v>
      </c>
      <c r="G4310" s="3">
        <v>312.75</v>
      </c>
      <c r="H4310" s="3">
        <v>3.45</v>
      </c>
      <c r="I4310" s="3">
        <v>279.0</v>
      </c>
      <c r="J4310" s="3">
        <v>9392.0</v>
      </c>
    </row>
    <row r="4311">
      <c r="A4311" s="1" t="s">
        <v>5672</v>
      </c>
      <c r="B4311" s="3">
        <v>25.29</v>
      </c>
      <c r="C4311" s="3" t="s">
        <v>5673</v>
      </c>
      <c r="D4311" s="3" t="s">
        <v>26</v>
      </c>
      <c r="E4311" s="3">
        <v>311.75</v>
      </c>
      <c r="F4311" s="3">
        <v>2.97</v>
      </c>
      <c r="G4311" s="3">
        <v>277.0</v>
      </c>
      <c r="H4311" s="3">
        <v>9396.0</v>
      </c>
      <c r="I4311" s="2"/>
      <c r="J4311" s="2"/>
    </row>
    <row r="4312">
      <c r="A4312" s="1" t="s">
        <v>5674</v>
      </c>
      <c r="B4312" s="3">
        <v>23.73</v>
      </c>
      <c r="C4312" s="3" t="s">
        <v>5675</v>
      </c>
      <c r="D4312" s="3" t="s">
        <v>26</v>
      </c>
      <c r="E4312" s="3">
        <v>31.8</v>
      </c>
      <c r="F4312" s="3">
        <v>2.83</v>
      </c>
      <c r="G4312" s="3">
        <v>281.0</v>
      </c>
      <c r="H4312" s="3">
        <v>9404.0</v>
      </c>
      <c r="I4312" s="2"/>
      <c r="J4312" s="2"/>
    </row>
    <row r="4313">
      <c r="A4313" s="1" t="s">
        <v>5676</v>
      </c>
      <c r="B4313" s="3">
        <v>22.43</v>
      </c>
      <c r="C4313" s="3" t="s">
        <v>5677</v>
      </c>
      <c r="D4313" s="3" t="s">
        <v>26</v>
      </c>
      <c r="E4313" s="3">
        <v>31.5</v>
      </c>
      <c r="F4313" s="3">
        <v>2.69</v>
      </c>
      <c r="G4313" s="3">
        <v>283.0</v>
      </c>
      <c r="H4313" s="3">
        <v>9407.0</v>
      </c>
      <c r="I4313" s="2"/>
      <c r="J4313" s="2"/>
    </row>
    <row r="4314">
      <c r="A4314" s="1" t="s">
        <v>5678</v>
      </c>
      <c r="B4314" s="3">
        <v>21.3</v>
      </c>
      <c r="C4314" s="3" t="s">
        <v>4884</v>
      </c>
      <c r="D4314" s="3" t="s">
        <v>26</v>
      </c>
      <c r="E4314" s="3">
        <v>309.5</v>
      </c>
      <c r="F4314" s="3">
        <v>2.34</v>
      </c>
      <c r="G4314" s="3">
        <v>287.0</v>
      </c>
      <c r="H4314" s="3">
        <v>9407.0</v>
      </c>
      <c r="I4314" s="2"/>
      <c r="J4314" s="2"/>
    </row>
    <row r="4315">
      <c r="A4315" s="1" t="s">
        <v>5679</v>
      </c>
      <c r="B4315" s="3">
        <v>20.17</v>
      </c>
      <c r="C4315" s="3" t="s">
        <v>5120</v>
      </c>
      <c r="D4315" s="3" t="s">
        <v>26</v>
      </c>
      <c r="E4315" s="3">
        <v>305.95</v>
      </c>
      <c r="F4315" s="3">
        <v>1.93</v>
      </c>
      <c r="G4315" s="3">
        <v>289.0</v>
      </c>
      <c r="H4315" s="3">
        <v>9408.0</v>
      </c>
      <c r="I4315" s="2"/>
      <c r="J4315" s="2"/>
    </row>
    <row r="4316">
      <c r="A4316" s="1" t="s">
        <v>5680</v>
      </c>
      <c r="B4316" s="3">
        <v>18.74</v>
      </c>
      <c r="C4316" s="3" t="s">
        <v>5529</v>
      </c>
      <c r="D4316" s="3" t="s">
        <v>26</v>
      </c>
      <c r="E4316" s="3">
        <v>303.95</v>
      </c>
      <c r="F4316" s="3">
        <v>1.72</v>
      </c>
      <c r="G4316" s="3">
        <v>291.0</v>
      </c>
      <c r="H4316" s="3">
        <v>9408.0</v>
      </c>
      <c r="I4316" s="2"/>
      <c r="J4316" s="2"/>
    </row>
    <row r="4317">
      <c r="A4317" s="1" t="s">
        <v>5681</v>
      </c>
      <c r="B4317" s="3">
        <v>17.3</v>
      </c>
      <c r="C4317" s="3" t="s">
        <v>4119</v>
      </c>
      <c r="D4317" s="3" t="s">
        <v>26</v>
      </c>
      <c r="E4317" s="3">
        <v>302.3</v>
      </c>
      <c r="F4317" s="3">
        <v>1.59</v>
      </c>
      <c r="G4317" s="3">
        <v>289.0</v>
      </c>
      <c r="H4317" s="3">
        <v>9405.0</v>
      </c>
      <c r="I4317" s="2"/>
      <c r="J4317" s="2"/>
    </row>
    <row r="4318">
      <c r="A4318" s="1" t="s">
        <v>5682</v>
      </c>
      <c r="B4318" s="3">
        <v>16.63</v>
      </c>
      <c r="C4318" s="3" t="s">
        <v>3809</v>
      </c>
      <c r="D4318" s="3" t="s">
        <v>26</v>
      </c>
      <c r="E4318" s="3">
        <v>3.95</v>
      </c>
      <c r="F4318" s="3">
        <v>1.38</v>
      </c>
      <c r="G4318" s="3">
        <v>286.0</v>
      </c>
      <c r="H4318" s="3">
        <v>9403.0</v>
      </c>
      <c r="I4318" s="2"/>
      <c r="J4318" s="2"/>
    </row>
    <row r="4319">
      <c r="A4319" s="1" t="s">
        <v>5683</v>
      </c>
      <c r="B4319" s="3">
        <v>16.32</v>
      </c>
      <c r="C4319" s="3" t="s">
        <v>3809</v>
      </c>
      <c r="D4319" s="3" t="s">
        <v>26</v>
      </c>
      <c r="E4319" s="3">
        <v>299.0</v>
      </c>
      <c r="F4319" s="3">
        <v>1.17</v>
      </c>
      <c r="G4319" s="3">
        <v>284.0</v>
      </c>
      <c r="H4319" s="3">
        <v>9401.0</v>
      </c>
      <c r="I4319" s="2"/>
      <c r="J4319" s="2"/>
    </row>
    <row r="4320">
      <c r="A4320" s="1" t="s">
        <v>5684</v>
      </c>
      <c r="B4320" s="3">
        <v>15.8</v>
      </c>
      <c r="C4320" s="3">
        <v>52.4</v>
      </c>
      <c r="D4320" s="3" t="s">
        <v>957</v>
      </c>
      <c r="E4320" s="3">
        <v>9.0</v>
      </c>
      <c r="F4320" s="3">
        <v>297.65</v>
      </c>
      <c r="G4320" s="3">
        <v>1.17</v>
      </c>
      <c r="H4320" s="3">
        <v>292.0</v>
      </c>
      <c r="I4320" s="3">
        <v>9401.0</v>
      </c>
      <c r="J4320" s="2"/>
    </row>
    <row r="4321">
      <c r="A4321" s="1" t="s">
        <v>5685</v>
      </c>
      <c r="B4321" s="3">
        <v>16.7</v>
      </c>
      <c r="C4321" s="3">
        <v>5.6</v>
      </c>
      <c r="D4321" s="3">
        <v>178.0</v>
      </c>
      <c r="E4321" s="3">
        <v>497.31</v>
      </c>
      <c r="F4321" s="3">
        <v>68.0</v>
      </c>
      <c r="G4321" s="3" t="s">
        <v>5686</v>
      </c>
      <c r="H4321" s="3">
        <v>307.0</v>
      </c>
      <c r="I4321" s="3">
        <v>9406.0</v>
      </c>
      <c r="J4321" s="2"/>
    </row>
    <row r="4322">
      <c r="A4322" s="1" t="s">
        <v>5687</v>
      </c>
      <c r="B4322" s="3">
        <v>19.3</v>
      </c>
      <c r="C4322" s="3">
        <v>42.7</v>
      </c>
      <c r="D4322" s="3">
        <v>378.0</v>
      </c>
      <c r="E4322" s="3">
        <v>68.75</v>
      </c>
      <c r="F4322" s="3">
        <v>101.0</v>
      </c>
      <c r="G4322" s="3" t="s">
        <v>5688</v>
      </c>
      <c r="H4322" s="3">
        <v>276.0</v>
      </c>
      <c r="I4322" s="3">
        <v>9412.0</v>
      </c>
      <c r="J4322" s="2"/>
    </row>
    <row r="4323">
      <c r="A4323" s="1" t="s">
        <v>5689</v>
      </c>
      <c r="B4323" s="3">
        <v>21.74</v>
      </c>
      <c r="C4323" s="3">
        <v>34.85</v>
      </c>
      <c r="D4323" s="3">
        <v>571.0</v>
      </c>
      <c r="E4323" s="3">
        <v>756.28</v>
      </c>
      <c r="F4323" s="3">
        <v>131.0</v>
      </c>
      <c r="G4323" s="3" t="s">
        <v>5690</v>
      </c>
      <c r="H4323" s="3">
        <v>13.0</v>
      </c>
      <c r="I4323" s="3">
        <v>9414.0</v>
      </c>
      <c r="J4323" s="2"/>
    </row>
    <row r="4324">
      <c r="A4324" s="1" t="s">
        <v>5691</v>
      </c>
      <c r="B4324" s="3">
        <v>23.91</v>
      </c>
      <c r="C4324" s="3">
        <v>28.5</v>
      </c>
      <c r="D4324" s="3">
        <v>75.0</v>
      </c>
      <c r="E4324" s="3">
        <v>822.95</v>
      </c>
      <c r="F4324" s="3">
        <v>146.0</v>
      </c>
      <c r="G4324" s="3" t="s">
        <v>5692</v>
      </c>
      <c r="H4324" s="3">
        <v>26.0</v>
      </c>
      <c r="I4324" s="3">
        <v>9412.0</v>
      </c>
      <c r="J4324" s="2"/>
    </row>
    <row r="4325">
      <c r="A4325" s="1" t="s">
        <v>5693</v>
      </c>
      <c r="B4325" s="3">
        <v>25.79</v>
      </c>
      <c r="C4325" s="3">
        <v>23.9</v>
      </c>
      <c r="D4325" s="3">
        <v>893.0</v>
      </c>
      <c r="E4325" s="3">
        <v>865.21</v>
      </c>
      <c r="F4325" s="3">
        <v>155.0</v>
      </c>
      <c r="G4325" s="3" t="s">
        <v>5694</v>
      </c>
      <c r="H4325" s="3">
        <v>247.0</v>
      </c>
      <c r="I4325" s="3">
        <v>9412.0</v>
      </c>
      <c r="J4325" s="2"/>
    </row>
    <row r="4326">
      <c r="A4326" s="1" t="s">
        <v>5695</v>
      </c>
      <c r="B4326" s="3">
        <v>27.46</v>
      </c>
      <c r="C4326" s="3">
        <v>18.75</v>
      </c>
      <c r="D4326" s="3">
        <v>978.0</v>
      </c>
      <c r="E4326" s="3">
        <v>862.71</v>
      </c>
      <c r="F4326" s="3">
        <v>175.0</v>
      </c>
      <c r="G4326" s="3">
        <v>327.45</v>
      </c>
      <c r="H4326" s="3">
        <v>1.17</v>
      </c>
      <c r="I4326" s="3">
        <v>249.0</v>
      </c>
      <c r="J4326" s="3">
        <v>9409.0</v>
      </c>
    </row>
    <row r="4327">
      <c r="A4327" s="1" t="s">
        <v>5696</v>
      </c>
      <c r="B4327" s="3">
        <v>28.92</v>
      </c>
      <c r="C4327" s="3">
        <v>15.8</v>
      </c>
      <c r="D4327" s="3">
        <v>1021.0</v>
      </c>
      <c r="E4327" s="3">
        <v>885.59</v>
      </c>
      <c r="F4327" s="3">
        <v>169.0</v>
      </c>
      <c r="G4327" s="3">
        <v>331.1</v>
      </c>
      <c r="H4327" s="3">
        <v>1.38</v>
      </c>
      <c r="I4327" s="3">
        <v>254.0</v>
      </c>
      <c r="J4327" s="3">
        <v>9403.0</v>
      </c>
    </row>
    <row r="4328">
      <c r="A4328" s="1" t="s">
        <v>5697</v>
      </c>
      <c r="B4328" s="3">
        <v>30.11</v>
      </c>
      <c r="C4328" s="3">
        <v>13.75</v>
      </c>
      <c r="D4328" s="3">
        <v>1016.0</v>
      </c>
      <c r="E4328" s="3">
        <v>917.76</v>
      </c>
      <c r="F4328" s="3">
        <v>149.0</v>
      </c>
      <c r="G4328" s="3">
        <v>334.6</v>
      </c>
      <c r="H4328" s="3">
        <v>1.66</v>
      </c>
      <c r="I4328" s="3">
        <v>258.0</v>
      </c>
      <c r="J4328" s="3">
        <v>9397.0</v>
      </c>
    </row>
    <row r="4329">
      <c r="A4329" s="1" t="s">
        <v>5698</v>
      </c>
      <c r="B4329" s="3">
        <v>31.0</v>
      </c>
      <c r="C4329" s="3">
        <v>12.45</v>
      </c>
      <c r="D4329" s="3">
        <v>925.0</v>
      </c>
      <c r="E4329" s="3">
        <v>872.89</v>
      </c>
      <c r="F4329" s="3">
        <v>157.0</v>
      </c>
      <c r="G4329" s="3">
        <v>337.5</v>
      </c>
      <c r="H4329" s="3">
        <v>1.79</v>
      </c>
      <c r="I4329" s="3">
        <v>262.0</v>
      </c>
      <c r="J4329" s="3">
        <v>9392.0</v>
      </c>
    </row>
    <row r="4330">
      <c r="A4330" s="1" t="s">
        <v>5699</v>
      </c>
      <c r="B4330" s="3">
        <v>31.57</v>
      </c>
      <c r="C4330" s="3">
        <v>11.6</v>
      </c>
      <c r="D4330" s="3">
        <v>799.0</v>
      </c>
      <c r="E4330" s="3">
        <v>847.23</v>
      </c>
      <c r="F4330" s="3">
        <v>145.0</v>
      </c>
      <c r="G4330" s="3">
        <v>339.25</v>
      </c>
      <c r="H4330" s="3">
        <v>2.14</v>
      </c>
      <c r="I4330" s="3">
        <v>265.0</v>
      </c>
      <c r="J4330" s="3">
        <v>9387.0</v>
      </c>
    </row>
    <row r="4331">
      <c r="A4331" s="1" t="s">
        <v>5700</v>
      </c>
      <c r="B4331" s="3">
        <v>31.74</v>
      </c>
      <c r="C4331" s="3">
        <v>11.15</v>
      </c>
      <c r="D4331" s="3">
        <v>627.0</v>
      </c>
      <c r="E4331" s="3">
        <v>787.81</v>
      </c>
      <c r="F4331" s="3">
        <v>132.0</v>
      </c>
      <c r="G4331" s="3">
        <v>339.65</v>
      </c>
      <c r="H4331" s="3">
        <v>2.55</v>
      </c>
      <c r="I4331" s="3">
        <v>27.0</v>
      </c>
      <c r="J4331" s="3">
        <v>9382.0</v>
      </c>
    </row>
    <row r="4332">
      <c r="A4332" s="1" t="s">
        <v>5701</v>
      </c>
      <c r="B4332" s="3">
        <v>31.44</v>
      </c>
      <c r="C4332" s="3">
        <v>1.7</v>
      </c>
      <c r="D4332" s="3">
        <v>433.0</v>
      </c>
      <c r="E4332" s="3">
        <v>704.2</v>
      </c>
      <c r="F4332" s="3">
        <v>11.0</v>
      </c>
      <c r="G4332" s="3">
        <v>338.85</v>
      </c>
      <c r="H4332" s="3">
        <v>2.9</v>
      </c>
      <c r="I4332" s="3">
        <v>274.0</v>
      </c>
      <c r="J4332" s="3">
        <v>9379.0</v>
      </c>
    </row>
    <row r="4333">
      <c r="A4333" s="1" t="s">
        <v>5702</v>
      </c>
      <c r="B4333" s="3">
        <v>30.68</v>
      </c>
      <c r="C4333" s="3">
        <v>11.4</v>
      </c>
      <c r="D4333" s="3">
        <v>23.0</v>
      </c>
      <c r="E4333" s="3">
        <v>545.63</v>
      </c>
      <c r="F4333" s="3">
        <v>8.0</v>
      </c>
      <c r="G4333" s="3">
        <v>336.35</v>
      </c>
      <c r="H4333" s="3">
        <v>3.1</v>
      </c>
      <c r="I4333" s="3">
        <v>278.0</v>
      </c>
      <c r="J4333" s="3">
        <v>9381.0</v>
      </c>
    </row>
    <row r="4334">
      <c r="A4334" s="1" t="s">
        <v>5703</v>
      </c>
      <c r="B4334" s="3">
        <v>29.38</v>
      </c>
      <c r="C4334" s="3">
        <v>14.1</v>
      </c>
      <c r="D4334" s="3">
        <v>51.0</v>
      </c>
      <c r="E4334" s="3">
        <v>235.44</v>
      </c>
      <c r="F4334" s="3">
        <v>3.0</v>
      </c>
      <c r="G4334" s="3">
        <v>335.2</v>
      </c>
      <c r="H4334" s="3">
        <v>2.9</v>
      </c>
      <c r="I4334" s="3">
        <v>276.0</v>
      </c>
      <c r="J4334" s="3">
        <v>9383.0</v>
      </c>
    </row>
    <row r="4335">
      <c r="A4335" s="1" t="s">
        <v>5704</v>
      </c>
      <c r="B4335" s="3">
        <v>27.47</v>
      </c>
      <c r="C4335" s="3" t="s">
        <v>5705</v>
      </c>
      <c r="D4335" s="3" t="s">
        <v>26</v>
      </c>
      <c r="E4335" s="3">
        <v>331.5</v>
      </c>
      <c r="F4335" s="3">
        <v>2.83</v>
      </c>
      <c r="G4335" s="3">
        <v>279.0</v>
      </c>
      <c r="H4335" s="3">
        <v>9389.0</v>
      </c>
      <c r="I4335" s="2"/>
      <c r="J4335" s="2"/>
    </row>
    <row r="4336">
      <c r="A4336" s="1" t="s">
        <v>5706</v>
      </c>
      <c r="B4336" s="3">
        <v>25.8</v>
      </c>
      <c r="C4336" s="3" t="s">
        <v>5707</v>
      </c>
      <c r="D4336" s="3" t="s">
        <v>26</v>
      </c>
      <c r="E4336" s="3">
        <v>327.85</v>
      </c>
      <c r="F4336" s="3">
        <v>2.97</v>
      </c>
      <c r="G4336" s="3">
        <v>282.0</v>
      </c>
      <c r="H4336" s="3">
        <v>9394.0</v>
      </c>
      <c r="I4336" s="2"/>
      <c r="J4336" s="2"/>
    </row>
    <row r="4337">
      <c r="A4337" s="1" t="s">
        <v>5708</v>
      </c>
      <c r="B4337" s="3">
        <v>24.43</v>
      </c>
      <c r="C4337" s="3" t="s">
        <v>4880</v>
      </c>
      <c r="D4337" s="3" t="s">
        <v>26</v>
      </c>
      <c r="E4337" s="3">
        <v>324.55</v>
      </c>
      <c r="F4337" s="3">
        <v>2.55</v>
      </c>
      <c r="G4337" s="3">
        <v>283.0</v>
      </c>
      <c r="H4337" s="3">
        <v>9397.0</v>
      </c>
      <c r="I4337" s="2"/>
      <c r="J4337" s="2"/>
    </row>
    <row r="4338">
      <c r="A4338" s="1" t="s">
        <v>5709</v>
      </c>
      <c r="B4338" s="3">
        <v>23.21</v>
      </c>
      <c r="C4338" s="3" t="s">
        <v>5710</v>
      </c>
      <c r="D4338" s="3" t="s">
        <v>26</v>
      </c>
      <c r="E4338" s="3">
        <v>321.5</v>
      </c>
      <c r="F4338" s="3">
        <v>2.14</v>
      </c>
      <c r="G4338" s="3">
        <v>28.0</v>
      </c>
      <c r="H4338" s="3">
        <v>9397.0</v>
      </c>
      <c r="I4338" s="2"/>
      <c r="J4338" s="2"/>
    </row>
    <row r="4339">
      <c r="A4339" s="1" t="s">
        <v>5711</v>
      </c>
      <c r="B4339" s="3">
        <v>21.86</v>
      </c>
      <c r="C4339" s="3" t="s">
        <v>5712</v>
      </c>
      <c r="D4339" s="3" t="s">
        <v>26</v>
      </c>
      <c r="E4339" s="3">
        <v>318.75</v>
      </c>
      <c r="F4339" s="3">
        <v>1.79</v>
      </c>
      <c r="G4339" s="3">
        <v>274.0</v>
      </c>
      <c r="H4339" s="3">
        <v>9397.0</v>
      </c>
      <c r="I4339" s="2"/>
      <c r="J4339" s="2"/>
    </row>
    <row r="4340">
      <c r="A4340" s="1" t="s">
        <v>5713</v>
      </c>
      <c r="B4340" s="3">
        <v>20.18</v>
      </c>
      <c r="C4340" s="3" t="s">
        <v>5120</v>
      </c>
      <c r="D4340" s="3" t="s">
        <v>26</v>
      </c>
      <c r="E4340" s="3">
        <v>317.3</v>
      </c>
      <c r="F4340" s="3">
        <v>1.66</v>
      </c>
      <c r="G4340" s="3">
        <v>256.0</v>
      </c>
      <c r="H4340" s="3">
        <v>9395.0</v>
      </c>
      <c r="I4340" s="2"/>
      <c r="J4340" s="2"/>
    </row>
    <row r="4341">
      <c r="A4341" s="1" t="s">
        <v>5714</v>
      </c>
      <c r="B4341" s="3">
        <v>19.2</v>
      </c>
      <c r="C4341" s="3" t="s">
        <v>4844</v>
      </c>
      <c r="D4341" s="3" t="s">
        <v>26</v>
      </c>
      <c r="E4341" s="3">
        <v>316.8</v>
      </c>
      <c r="F4341" s="3">
        <v>1.59</v>
      </c>
      <c r="G4341" s="3">
        <v>234.0</v>
      </c>
      <c r="H4341" s="3">
        <v>9394.0</v>
      </c>
      <c r="I4341" s="2"/>
      <c r="J4341" s="2"/>
    </row>
    <row r="4342">
      <c r="A4342" s="1" t="s">
        <v>5715</v>
      </c>
      <c r="B4342" s="3">
        <v>17.96</v>
      </c>
      <c r="C4342" s="3" t="s">
        <v>5716</v>
      </c>
      <c r="D4342" s="3" t="s">
        <v>26</v>
      </c>
      <c r="E4342" s="3">
        <v>315.65</v>
      </c>
      <c r="F4342" s="3">
        <v>1.66</v>
      </c>
      <c r="G4342" s="3">
        <v>214.0</v>
      </c>
      <c r="H4342" s="3">
        <v>9395.0</v>
      </c>
      <c r="I4342" s="2"/>
      <c r="J4342" s="2"/>
    </row>
    <row r="4343">
      <c r="A4343" s="1" t="s">
        <v>5717</v>
      </c>
      <c r="B4343" s="3">
        <v>17.25</v>
      </c>
      <c r="C4343" s="3" t="s">
        <v>2774</v>
      </c>
      <c r="D4343" s="3" t="s">
        <v>26</v>
      </c>
      <c r="E4343" s="3">
        <v>314.3</v>
      </c>
      <c r="F4343" s="3">
        <v>1.59</v>
      </c>
      <c r="G4343" s="3">
        <v>21.0</v>
      </c>
      <c r="H4343" s="3">
        <v>9395.0</v>
      </c>
      <c r="I4343" s="2"/>
      <c r="J4343" s="2"/>
    </row>
    <row r="4344">
      <c r="A4344" s="1" t="s">
        <v>5718</v>
      </c>
      <c r="B4344" s="3">
        <v>16.7</v>
      </c>
      <c r="C4344" s="3">
        <v>48.8</v>
      </c>
      <c r="D4344" s="3" t="s">
        <v>739</v>
      </c>
      <c r="E4344" s="3">
        <v>8.0</v>
      </c>
      <c r="F4344" s="3">
        <v>312.15</v>
      </c>
      <c r="G4344" s="3">
        <v>1.52</v>
      </c>
      <c r="H4344" s="3">
        <v>206.0</v>
      </c>
      <c r="I4344" s="3">
        <v>9396.0</v>
      </c>
      <c r="J4344" s="2"/>
    </row>
    <row r="4345">
      <c r="A4345" s="1" t="s">
        <v>5719</v>
      </c>
      <c r="B4345" s="3">
        <v>17.6</v>
      </c>
      <c r="C4345" s="3">
        <v>49.5</v>
      </c>
      <c r="D4345" s="3">
        <v>176.0</v>
      </c>
      <c r="E4345" s="3">
        <v>495.46</v>
      </c>
      <c r="F4345" s="3">
        <v>67.0</v>
      </c>
      <c r="G4345" s="3">
        <v>311.0</v>
      </c>
      <c r="H4345" s="3">
        <v>1.3</v>
      </c>
      <c r="I4345" s="3">
        <v>2.0</v>
      </c>
      <c r="J4345" s="3">
        <v>9398.0</v>
      </c>
    </row>
    <row r="4346">
      <c r="A4346" s="1" t="s">
        <v>5720</v>
      </c>
      <c r="B4346" s="3">
        <v>21.49</v>
      </c>
      <c r="C4346" s="3">
        <v>36.15</v>
      </c>
      <c r="D4346" s="3">
        <v>368.0</v>
      </c>
      <c r="E4346" s="3">
        <v>645.63</v>
      </c>
      <c r="F4346" s="3">
        <v>106.0</v>
      </c>
      <c r="G4346" s="3" t="s">
        <v>5721</v>
      </c>
      <c r="H4346" s="3">
        <v>194.0</v>
      </c>
      <c r="I4346" s="3">
        <v>9404.0</v>
      </c>
      <c r="J4346" s="2"/>
    </row>
    <row r="4347">
      <c r="A4347" s="1" t="s">
        <v>5722</v>
      </c>
      <c r="B4347" s="3">
        <v>24.95</v>
      </c>
      <c r="C4347" s="3">
        <v>27.6</v>
      </c>
      <c r="D4347" s="3">
        <v>563.0</v>
      </c>
      <c r="E4347" s="3">
        <v>738.6</v>
      </c>
      <c r="F4347" s="3">
        <v>134.0</v>
      </c>
      <c r="G4347" s="3">
        <v>324.55</v>
      </c>
      <c r="H4347" s="3">
        <v>1.17</v>
      </c>
      <c r="I4347" s="3">
        <v>198.0</v>
      </c>
      <c r="J4347" s="3">
        <v>9403.0</v>
      </c>
    </row>
    <row r="4348">
      <c r="A4348" s="1" t="s">
        <v>5723</v>
      </c>
      <c r="B4348" s="3">
        <v>27.31</v>
      </c>
      <c r="C4348" s="3">
        <v>23.4</v>
      </c>
      <c r="D4348" s="3">
        <v>74.0</v>
      </c>
      <c r="E4348" s="3">
        <v>804.77</v>
      </c>
      <c r="F4348" s="3">
        <v>15.0</v>
      </c>
      <c r="G4348" s="3">
        <v>333.45</v>
      </c>
      <c r="H4348" s="3">
        <v>1.59</v>
      </c>
      <c r="I4348" s="3">
        <v>205.0</v>
      </c>
      <c r="J4348" s="3">
        <v>9403.0</v>
      </c>
    </row>
    <row r="4349">
      <c r="A4349" s="1" t="s">
        <v>5724</v>
      </c>
      <c r="B4349" s="3">
        <v>29.16</v>
      </c>
      <c r="C4349" s="3">
        <v>19.85</v>
      </c>
      <c r="D4349" s="3">
        <v>873.0</v>
      </c>
      <c r="E4349" s="3">
        <v>816.58</v>
      </c>
      <c r="F4349" s="3">
        <v>177.0</v>
      </c>
      <c r="G4349" s="3">
        <v>341.2</v>
      </c>
      <c r="H4349" s="3">
        <v>2.7</v>
      </c>
      <c r="I4349" s="3">
        <v>223.0</v>
      </c>
      <c r="J4349" s="3">
        <v>9401.0</v>
      </c>
    </row>
    <row r="4350">
      <c r="A4350" s="1" t="s">
        <v>5725</v>
      </c>
      <c r="B4350" s="3">
        <v>30.74</v>
      </c>
      <c r="C4350" s="3">
        <v>17.4</v>
      </c>
      <c r="D4350" s="3">
        <v>961.0</v>
      </c>
      <c r="E4350" s="3">
        <v>823.37</v>
      </c>
      <c r="F4350" s="3">
        <v>195.0</v>
      </c>
      <c r="G4350" s="3">
        <v>347.2</v>
      </c>
      <c r="H4350" s="3">
        <v>2.21</v>
      </c>
      <c r="I4350" s="3">
        <v>234.0</v>
      </c>
      <c r="J4350" s="3">
        <v>94.0</v>
      </c>
    </row>
    <row r="4351">
      <c r="A4351" s="1" t="s">
        <v>5726</v>
      </c>
      <c r="B4351" s="3">
        <v>32.9</v>
      </c>
      <c r="C4351" s="3">
        <v>15.25</v>
      </c>
      <c r="D4351" s="3">
        <v>1015.0</v>
      </c>
      <c r="E4351" s="3">
        <v>879.62</v>
      </c>
      <c r="F4351" s="3">
        <v>169.0</v>
      </c>
      <c r="G4351" s="3">
        <v>352.2</v>
      </c>
      <c r="H4351" s="3">
        <v>2.28</v>
      </c>
      <c r="I4351" s="3">
        <v>239.0</v>
      </c>
      <c r="J4351" s="3">
        <v>9396.0</v>
      </c>
    </row>
    <row r="4352">
      <c r="A4352" s="1" t="s">
        <v>5727</v>
      </c>
      <c r="B4352" s="3">
        <v>33.22</v>
      </c>
      <c r="C4352" s="3">
        <v>13.8</v>
      </c>
      <c r="D4352" s="3">
        <v>999.0</v>
      </c>
      <c r="E4352" s="3">
        <v>886.14</v>
      </c>
      <c r="F4352" s="3">
        <v>162.0</v>
      </c>
      <c r="G4352" s="3">
        <v>355.9</v>
      </c>
      <c r="H4352" s="3">
        <v>2.41</v>
      </c>
      <c r="I4352" s="3">
        <v>242.0</v>
      </c>
      <c r="J4352" s="3">
        <v>939.0</v>
      </c>
    </row>
    <row r="4353">
      <c r="A4353" s="1" t="s">
        <v>5728</v>
      </c>
      <c r="B4353" s="3">
        <v>34.5</v>
      </c>
      <c r="C4353" s="3">
        <v>12.5</v>
      </c>
      <c r="D4353" s="3">
        <v>91.0</v>
      </c>
      <c r="E4353" s="3">
        <v>839.94</v>
      </c>
      <c r="F4353" s="3">
        <v>171.0</v>
      </c>
      <c r="G4353" s="3">
        <v>358.6</v>
      </c>
      <c r="H4353" s="3">
        <v>2.62</v>
      </c>
      <c r="I4353" s="3">
        <v>245.0</v>
      </c>
      <c r="J4353" s="3">
        <v>9386.0</v>
      </c>
    </row>
    <row r="4354">
      <c r="A4354" s="1" t="s">
        <v>5729</v>
      </c>
      <c r="B4354" s="3">
        <v>34.5</v>
      </c>
      <c r="C4354" s="3">
        <v>11.7</v>
      </c>
      <c r="D4354" s="3">
        <v>786.0</v>
      </c>
      <c r="E4354" s="3">
        <v>817.36</v>
      </c>
      <c r="F4354" s="3">
        <v>155.0</v>
      </c>
      <c r="G4354" s="3">
        <v>36.15</v>
      </c>
      <c r="H4354" s="3">
        <v>2.9</v>
      </c>
      <c r="I4354" s="3">
        <v>25.0</v>
      </c>
      <c r="J4354" s="3">
        <v>9383.0</v>
      </c>
    </row>
    <row r="4355">
      <c r="A4355" s="1" t="s">
        <v>5730</v>
      </c>
      <c r="B4355" s="3">
        <v>33.95</v>
      </c>
      <c r="C4355" s="3">
        <v>8.57</v>
      </c>
      <c r="D4355" s="3">
        <v>61.0</v>
      </c>
      <c r="E4355" s="3">
        <v>731.98</v>
      </c>
      <c r="F4355" s="3">
        <v>15.0</v>
      </c>
      <c r="G4355" s="3">
        <v>358.47</v>
      </c>
      <c r="H4355" s="3">
        <v>2.95</v>
      </c>
      <c r="I4355" s="3">
        <v>255.0</v>
      </c>
      <c r="J4355" s="3">
        <v>938.0</v>
      </c>
    </row>
    <row r="4356">
      <c r="A4356" s="1" t="s">
        <v>5731</v>
      </c>
      <c r="B4356" s="3">
        <v>32.85</v>
      </c>
      <c r="C4356" s="3">
        <v>11.19</v>
      </c>
      <c r="D4356" s="3">
        <v>424.0</v>
      </c>
      <c r="E4356" s="3">
        <v>668.99</v>
      </c>
      <c r="F4356" s="3">
        <v>117.0</v>
      </c>
      <c r="G4356" s="3">
        <v>355.57</v>
      </c>
      <c r="H4356" s="3">
        <v>2.86</v>
      </c>
      <c r="I4356" s="3">
        <v>262.0</v>
      </c>
      <c r="J4356" s="3">
        <v>9378.0</v>
      </c>
    </row>
    <row r="4357">
      <c r="A4357" s="1" t="s">
        <v>5732</v>
      </c>
      <c r="B4357" s="3">
        <v>31.76</v>
      </c>
      <c r="C4357" s="3">
        <v>13.8</v>
      </c>
      <c r="D4357" s="3">
        <v>22.0</v>
      </c>
      <c r="E4357" s="3">
        <v>476.42</v>
      </c>
      <c r="F4357" s="3">
        <v>89.0</v>
      </c>
      <c r="G4357" s="3">
        <v>352.68</v>
      </c>
      <c r="H4357" s="3">
        <v>2.77</v>
      </c>
      <c r="I4357" s="3">
        <v>27.0</v>
      </c>
      <c r="J4357" s="3">
        <v>9378.0</v>
      </c>
    </row>
    <row r="4358">
      <c r="A4358" s="1" t="s">
        <v>5733</v>
      </c>
      <c r="B4358" s="3">
        <v>30.67</v>
      </c>
      <c r="C4358" s="3">
        <v>16.42</v>
      </c>
      <c r="D4358" s="3">
        <v>47.0</v>
      </c>
      <c r="E4358" s="3">
        <v>179.46</v>
      </c>
      <c r="F4358" s="3">
        <v>31.0</v>
      </c>
      <c r="G4358" s="3">
        <v>349.79</v>
      </c>
      <c r="H4358" s="3">
        <v>2.68</v>
      </c>
      <c r="I4358" s="3">
        <v>285.0</v>
      </c>
      <c r="J4358" s="3">
        <v>9385.0</v>
      </c>
    </row>
    <row r="4359">
      <c r="A4359" s="1" t="s">
        <v>5734</v>
      </c>
      <c r="B4359" s="3">
        <v>29.58</v>
      </c>
      <c r="C4359" s="3" t="s">
        <v>5735</v>
      </c>
      <c r="D4359" s="3" t="s">
        <v>26</v>
      </c>
      <c r="E4359" s="3">
        <v>346.9</v>
      </c>
      <c r="F4359" s="3">
        <v>2.59</v>
      </c>
      <c r="G4359" s="3">
        <v>301.0</v>
      </c>
      <c r="H4359" s="3">
        <v>939.0</v>
      </c>
      <c r="I4359" s="2"/>
      <c r="J4359" s="2"/>
    </row>
    <row r="4360">
      <c r="A4360" s="1" t="s">
        <v>5736</v>
      </c>
      <c r="B4360" s="3">
        <v>28.48</v>
      </c>
      <c r="C4360" s="3" t="s">
        <v>5737</v>
      </c>
      <c r="D4360" s="3" t="s">
        <v>26</v>
      </c>
      <c r="E4360" s="3">
        <v>344.0</v>
      </c>
      <c r="F4360" s="3">
        <v>2.5</v>
      </c>
      <c r="G4360" s="3">
        <v>307.0</v>
      </c>
      <c r="H4360" s="3">
        <v>9396.0</v>
      </c>
      <c r="I4360" s="2"/>
      <c r="J4360" s="2"/>
    </row>
    <row r="4361">
      <c r="A4361" s="1" t="s">
        <v>5738</v>
      </c>
      <c r="B4361" s="3">
        <v>27.39</v>
      </c>
      <c r="C4361" s="3" t="s">
        <v>5739</v>
      </c>
      <c r="D4361" s="3" t="s">
        <v>26</v>
      </c>
      <c r="E4361" s="3">
        <v>341.11</v>
      </c>
      <c r="F4361" s="3">
        <v>2.41</v>
      </c>
      <c r="G4361" s="3">
        <v>306.0</v>
      </c>
      <c r="H4361" s="3">
        <v>9399.0</v>
      </c>
      <c r="I4361" s="2"/>
      <c r="J4361" s="2"/>
    </row>
    <row r="4362">
      <c r="A4362" s="1" t="s">
        <v>5740</v>
      </c>
      <c r="B4362" s="3">
        <v>26.3</v>
      </c>
      <c r="C4362" s="3" t="s">
        <v>5741</v>
      </c>
      <c r="D4362" s="3" t="s">
        <v>26</v>
      </c>
      <c r="E4362" s="3">
        <v>338.22</v>
      </c>
      <c r="F4362" s="3">
        <v>2.32</v>
      </c>
      <c r="G4362" s="3">
        <v>288.0</v>
      </c>
      <c r="H4362" s="3">
        <v>9398.0</v>
      </c>
      <c r="I4362" s="2"/>
      <c r="J4362" s="2"/>
    </row>
    <row r="4363">
      <c r="A4363" s="1" t="s">
        <v>5742</v>
      </c>
      <c r="B4363" s="3">
        <v>25.2</v>
      </c>
      <c r="C4363" s="3" t="s">
        <v>5712</v>
      </c>
      <c r="D4363" s="3" t="s">
        <v>26</v>
      </c>
      <c r="E4363" s="3">
        <v>335.33</v>
      </c>
      <c r="F4363" s="3">
        <v>2.23</v>
      </c>
      <c r="G4363" s="3">
        <v>128.0</v>
      </c>
      <c r="H4363" s="3">
        <v>9402.0</v>
      </c>
      <c r="I4363" s="2"/>
      <c r="J4363" s="2"/>
    </row>
    <row r="4364">
      <c r="A4364" s="1" t="s">
        <v>5743</v>
      </c>
      <c r="B4364" s="3">
        <v>24.11</v>
      </c>
      <c r="C4364" s="3" t="s">
        <v>5744</v>
      </c>
      <c r="D4364" s="3" t="s">
        <v>26</v>
      </c>
      <c r="E4364" s="3">
        <v>332.43</v>
      </c>
      <c r="F4364" s="3">
        <v>2.14</v>
      </c>
      <c r="G4364" s="3">
        <v>137.0</v>
      </c>
      <c r="H4364" s="3">
        <v>94.0</v>
      </c>
      <c r="I4364" s="2"/>
      <c r="J4364" s="2"/>
    </row>
    <row r="4365">
      <c r="A4365" s="1" t="s">
        <v>5745</v>
      </c>
      <c r="B4365" s="3">
        <v>23.2</v>
      </c>
      <c r="C4365" s="3" t="s">
        <v>5746</v>
      </c>
      <c r="D4365" s="3" t="s">
        <v>26</v>
      </c>
      <c r="E4365" s="3">
        <v>329.54</v>
      </c>
      <c r="F4365" s="3">
        <v>2.5</v>
      </c>
      <c r="G4365" s="3">
        <v>145.0</v>
      </c>
      <c r="H4365" s="3">
        <v>9396.0</v>
      </c>
      <c r="I4365" s="2"/>
      <c r="J4365" s="2"/>
    </row>
    <row r="4366">
      <c r="A4366" s="1" t="s">
        <v>5747</v>
      </c>
      <c r="B4366" s="3">
        <v>21.93</v>
      </c>
      <c r="C4366" s="3" t="s">
        <v>5748</v>
      </c>
      <c r="D4366" s="3" t="s">
        <v>26</v>
      </c>
      <c r="E4366" s="3">
        <v>326.65</v>
      </c>
      <c r="F4366" s="3">
        <v>1.95</v>
      </c>
      <c r="G4366" s="3">
        <v>145.0</v>
      </c>
      <c r="H4366" s="3">
        <v>9392.0</v>
      </c>
      <c r="I4366" s="2"/>
      <c r="J4366" s="2"/>
    </row>
    <row r="4367">
      <c r="A4367" s="1" t="s">
        <v>5749</v>
      </c>
      <c r="B4367" s="3">
        <v>20.83</v>
      </c>
      <c r="C4367" s="3" t="s">
        <v>5750</v>
      </c>
      <c r="D4367" s="3" t="s">
        <v>26</v>
      </c>
      <c r="E4367" s="3">
        <v>323.76</v>
      </c>
      <c r="F4367" s="3">
        <v>1.86</v>
      </c>
      <c r="G4367" s="3">
        <v>138.0</v>
      </c>
      <c r="H4367" s="3">
        <v>9391.0</v>
      </c>
      <c r="I4367" s="2"/>
      <c r="J4367" s="2"/>
    </row>
    <row r="4368">
      <c r="A4368" s="1" t="s">
        <v>5751</v>
      </c>
      <c r="B4368" s="3">
        <v>19.74</v>
      </c>
      <c r="C4368" s="3">
        <v>42.58</v>
      </c>
      <c r="D4368" s="3" t="s">
        <v>739</v>
      </c>
      <c r="E4368" s="3">
        <v>8.0</v>
      </c>
      <c r="F4368" s="3">
        <v>32.86</v>
      </c>
      <c r="G4368" s="3">
        <v>1.77</v>
      </c>
      <c r="H4368" s="3">
        <v>135.0</v>
      </c>
      <c r="I4368" s="3">
        <v>9393.0</v>
      </c>
      <c r="J4368" s="2"/>
    </row>
    <row r="4369">
      <c r="A4369" s="1" t="s">
        <v>5752</v>
      </c>
      <c r="B4369" s="3">
        <v>18.65</v>
      </c>
      <c r="C4369" s="3">
        <v>45.19</v>
      </c>
      <c r="D4369" s="3">
        <v>169.0</v>
      </c>
      <c r="E4369" s="3">
        <v>457.15</v>
      </c>
      <c r="F4369" s="3">
        <v>69.0</v>
      </c>
      <c r="G4369" s="3">
        <v>317.97</v>
      </c>
      <c r="H4369" s="3">
        <v>1.68</v>
      </c>
      <c r="I4369" s="3">
        <v>138.0</v>
      </c>
      <c r="J4369" s="3">
        <v>9395.0</v>
      </c>
    </row>
    <row r="4370">
      <c r="A4370" s="1" t="s">
        <v>5753</v>
      </c>
      <c r="B4370" s="3">
        <v>17.55</v>
      </c>
      <c r="C4370" s="3">
        <v>47.81</v>
      </c>
      <c r="D4370" s="3">
        <v>369.0</v>
      </c>
      <c r="E4370" s="3">
        <v>662.29</v>
      </c>
      <c r="F4370" s="3">
        <v>101.0</v>
      </c>
      <c r="G4370" s="3">
        <v>315.8</v>
      </c>
      <c r="H4370" s="3">
        <v>1.59</v>
      </c>
      <c r="I4370" s="3">
        <v>121.0</v>
      </c>
      <c r="J4370" s="3">
        <v>9401.0</v>
      </c>
    </row>
    <row r="4371">
      <c r="A4371" s="1" t="s">
        <v>5754</v>
      </c>
      <c r="B4371" s="3">
        <v>24.47</v>
      </c>
      <c r="C4371" s="3">
        <v>33.0</v>
      </c>
      <c r="D4371" s="3">
        <v>567.0</v>
      </c>
      <c r="E4371" s="3">
        <v>765.76</v>
      </c>
      <c r="F4371" s="3">
        <v>123.0</v>
      </c>
      <c r="G4371" s="3" t="s">
        <v>5755</v>
      </c>
      <c r="H4371" s="3">
        <v>157.0</v>
      </c>
      <c r="I4371" s="3">
        <v>9403.0</v>
      </c>
      <c r="J4371" s="2"/>
    </row>
    <row r="4372">
      <c r="A4372" s="1" t="s">
        <v>5756</v>
      </c>
      <c r="B4372" s="3">
        <v>26.53</v>
      </c>
      <c r="C4372" s="3">
        <v>29.5</v>
      </c>
      <c r="D4372" s="3">
        <v>75.0</v>
      </c>
      <c r="E4372" s="3">
        <v>842.57</v>
      </c>
      <c r="F4372" s="3">
        <v>133.0</v>
      </c>
      <c r="G4372" s="3" t="s">
        <v>5757</v>
      </c>
      <c r="H4372" s="3">
        <v>197.0</v>
      </c>
      <c r="I4372" s="3">
        <v>9404.0</v>
      </c>
      <c r="J4372" s="2"/>
    </row>
    <row r="4373">
      <c r="A4373" s="1" t="s">
        <v>5758</v>
      </c>
      <c r="B4373" s="3">
        <v>28.39</v>
      </c>
      <c r="C4373" s="3">
        <v>25.55</v>
      </c>
      <c r="D4373" s="3">
        <v>898.0</v>
      </c>
      <c r="E4373" s="3">
        <v>898.24</v>
      </c>
      <c r="F4373" s="3">
        <v>133.0</v>
      </c>
      <c r="G4373" s="3" t="s">
        <v>5759</v>
      </c>
      <c r="H4373" s="3">
        <v>216.0</v>
      </c>
      <c r="I4373" s="3">
        <v>9402.0</v>
      </c>
      <c r="J4373" s="2"/>
    </row>
    <row r="4374">
      <c r="A4374" s="1" t="s">
        <v>5760</v>
      </c>
      <c r="B4374" s="3">
        <v>30.6</v>
      </c>
      <c r="C4374" s="3">
        <v>23.25</v>
      </c>
      <c r="D4374" s="3">
        <v>1.0</v>
      </c>
      <c r="E4374" s="3">
        <v>935.65</v>
      </c>
      <c r="F4374" s="3">
        <v>13.0</v>
      </c>
      <c r="G4374" s="3" t="s">
        <v>5761</v>
      </c>
      <c r="H4374" s="3">
        <v>208.0</v>
      </c>
      <c r="I4374" s="3">
        <v>9399.0</v>
      </c>
      <c r="J4374" s="2"/>
    </row>
    <row r="4375">
      <c r="A4375" s="1" t="s">
        <v>5762</v>
      </c>
      <c r="B4375" s="3">
        <v>31.35</v>
      </c>
      <c r="C4375" s="3">
        <v>2.45</v>
      </c>
      <c r="D4375" s="3">
        <v>1039.0</v>
      </c>
      <c r="E4375" s="3">
        <v>944.4</v>
      </c>
      <c r="F4375" s="3">
        <v>131.0</v>
      </c>
      <c r="G4375" s="3" t="s">
        <v>5763</v>
      </c>
      <c r="H4375" s="3">
        <v>204.0</v>
      </c>
      <c r="I4375" s="3">
        <v>9394.0</v>
      </c>
      <c r="J4375" s="2"/>
    </row>
    <row r="4376">
      <c r="A4376" s="1" t="s">
        <v>5764</v>
      </c>
      <c r="B4376" s="3">
        <v>31.88</v>
      </c>
      <c r="C4376" s="3">
        <v>19.1</v>
      </c>
      <c r="D4376" s="3">
        <v>1028.0</v>
      </c>
      <c r="E4376" s="3">
        <v>964.66</v>
      </c>
      <c r="F4376" s="3">
        <v>117.0</v>
      </c>
      <c r="G4376" s="3" t="s">
        <v>5765</v>
      </c>
      <c r="H4376" s="3">
        <v>211.0</v>
      </c>
      <c r="I4376" s="3">
        <v>9387.0</v>
      </c>
      <c r="J4376" s="2"/>
    </row>
    <row r="4377">
      <c r="A4377" s="1" t="s">
        <v>5766</v>
      </c>
      <c r="B4377" s="3">
        <v>32.64</v>
      </c>
      <c r="C4377" s="3">
        <v>18.5</v>
      </c>
      <c r="D4377" s="3">
        <v>868.0</v>
      </c>
      <c r="E4377" s="3">
        <v>724.6</v>
      </c>
      <c r="F4377" s="3">
        <v>231.0</v>
      </c>
      <c r="G4377" s="3">
        <v>375.45</v>
      </c>
      <c r="H4377" s="3">
        <v>1.1</v>
      </c>
      <c r="I4377" s="3">
        <v>238.0</v>
      </c>
      <c r="J4377" s="3">
        <v>938.0</v>
      </c>
    </row>
    <row r="4378">
      <c r="A4378" s="1" t="s">
        <v>5767</v>
      </c>
      <c r="B4378" s="3">
        <v>32.95</v>
      </c>
      <c r="C4378" s="3">
        <v>18.5</v>
      </c>
      <c r="D4378" s="3">
        <v>82.0</v>
      </c>
      <c r="E4378" s="3">
        <v>924.85</v>
      </c>
      <c r="F4378" s="3">
        <v>106.0</v>
      </c>
      <c r="G4378" s="3">
        <v>373.5</v>
      </c>
      <c r="H4378" s="3">
        <v>1.38</v>
      </c>
      <c r="I4378" s="3">
        <v>248.0</v>
      </c>
      <c r="J4378" s="3">
        <v>9376.0</v>
      </c>
    </row>
    <row r="4379">
      <c r="A4379" s="1" t="s">
        <v>5768</v>
      </c>
      <c r="B4379" s="3">
        <v>32.82</v>
      </c>
      <c r="C4379" s="3">
        <v>18.5</v>
      </c>
      <c r="D4379" s="3">
        <v>408.0</v>
      </c>
      <c r="E4379" s="3">
        <v>165.48</v>
      </c>
      <c r="F4379" s="3">
        <v>304.0</v>
      </c>
      <c r="G4379" s="3">
        <v>372.75</v>
      </c>
      <c r="H4379" s="3">
        <v>1.66</v>
      </c>
      <c r="I4379" s="3">
        <v>245.0</v>
      </c>
      <c r="J4379" s="3">
        <v>9373.0</v>
      </c>
    </row>
    <row r="4380">
      <c r="A4380" s="1" t="s">
        <v>5769</v>
      </c>
      <c r="B4380" s="3">
        <v>32.4</v>
      </c>
      <c r="C4380" s="3">
        <v>17.85</v>
      </c>
      <c r="D4380" s="3">
        <v>428.0</v>
      </c>
      <c r="E4380" s="3">
        <v>695.8</v>
      </c>
      <c r="F4380" s="3">
        <v>109.0</v>
      </c>
      <c r="G4380" s="3">
        <v>38.45</v>
      </c>
      <c r="H4380" s="3">
        <v>1.86</v>
      </c>
      <c r="I4380" s="3">
        <v>249.0</v>
      </c>
      <c r="J4380" s="3">
        <v>937.0</v>
      </c>
    </row>
    <row r="4381">
      <c r="A4381" s="1" t="s">
        <v>5770</v>
      </c>
      <c r="B4381" s="3">
        <v>31.63</v>
      </c>
      <c r="C4381" s="3">
        <v>19.0</v>
      </c>
      <c r="D4381" s="3">
        <v>222.0</v>
      </c>
      <c r="E4381" s="3">
        <v>505.55</v>
      </c>
      <c r="F4381" s="3">
        <v>83.0</v>
      </c>
      <c r="G4381" s="3">
        <v>384.55</v>
      </c>
      <c r="H4381" s="3">
        <v>1.38</v>
      </c>
      <c r="I4381" s="3">
        <v>262.0</v>
      </c>
      <c r="J4381" s="3">
        <v>9369.0</v>
      </c>
    </row>
    <row r="4382">
      <c r="A4382" s="1" t="s">
        <v>5771</v>
      </c>
      <c r="B4382" s="3">
        <v>30.46</v>
      </c>
      <c r="C4382" s="3">
        <v>19.45</v>
      </c>
      <c r="D4382" s="3">
        <v>54.0</v>
      </c>
      <c r="E4382" s="3">
        <v>292.2</v>
      </c>
      <c r="F4382" s="3">
        <v>28.0</v>
      </c>
      <c r="G4382" s="3">
        <v>374.65</v>
      </c>
      <c r="H4382" s="3">
        <v>1.66</v>
      </c>
      <c r="I4382" s="3">
        <v>246.0</v>
      </c>
      <c r="J4382" s="3">
        <v>9373.0</v>
      </c>
    </row>
    <row r="4383">
      <c r="A4383" s="1" t="s">
        <v>5772</v>
      </c>
      <c r="B4383" s="3">
        <v>28.93</v>
      </c>
      <c r="C4383" s="3" t="s">
        <v>5773</v>
      </c>
      <c r="D4383" s="3" t="s">
        <v>26</v>
      </c>
      <c r="E4383" s="3">
        <v>373.9</v>
      </c>
      <c r="F4383" s="3">
        <v>2.21</v>
      </c>
      <c r="G4383" s="3">
        <v>22.0</v>
      </c>
      <c r="H4383" s="3">
        <v>9378.0</v>
      </c>
      <c r="I4383" s="2"/>
      <c r="J4383" s="2"/>
    </row>
    <row r="4384">
      <c r="A4384" s="1" t="s">
        <v>5774</v>
      </c>
      <c r="B4384" s="3">
        <v>27.7</v>
      </c>
      <c r="C4384" s="3" t="s">
        <v>5775</v>
      </c>
      <c r="D4384" s="3" t="s">
        <v>26</v>
      </c>
      <c r="E4384" s="3">
        <v>376.0</v>
      </c>
      <c r="F4384" s="3">
        <v>2.14</v>
      </c>
      <c r="G4384" s="3">
        <v>212.0</v>
      </c>
      <c r="H4384" s="3">
        <v>9385.0</v>
      </c>
      <c r="I4384" s="2"/>
      <c r="J4384" s="2"/>
    </row>
    <row r="4385">
      <c r="A4385" s="1" t="s">
        <v>5776</v>
      </c>
      <c r="B4385" s="3">
        <v>26.54</v>
      </c>
      <c r="C4385" s="3" t="s">
        <v>5777</v>
      </c>
      <c r="D4385" s="3" t="s">
        <v>26</v>
      </c>
      <c r="E4385" s="3">
        <v>366.15</v>
      </c>
      <c r="F4385" s="3">
        <v>2.0</v>
      </c>
      <c r="G4385" s="3">
        <v>215.0</v>
      </c>
      <c r="H4385" s="3">
        <v>9388.0</v>
      </c>
      <c r="I4385" s="2"/>
      <c r="J4385" s="2"/>
    </row>
    <row r="4386">
      <c r="A4386" s="1" t="s">
        <v>5778</v>
      </c>
      <c r="B4386" s="3">
        <v>25.41</v>
      </c>
      <c r="C4386" s="3" t="s">
        <v>5014</v>
      </c>
      <c r="D4386" s="3" t="s">
        <v>26</v>
      </c>
      <c r="E4386" s="3">
        <v>374.45</v>
      </c>
      <c r="F4386" s="3">
        <v>1.93</v>
      </c>
      <c r="G4386" s="3">
        <v>22.0</v>
      </c>
      <c r="H4386" s="3">
        <v>9389.0</v>
      </c>
      <c r="I4386" s="2"/>
      <c r="J4386" s="2"/>
    </row>
    <row r="4387">
      <c r="A4387" s="1" t="s">
        <v>5779</v>
      </c>
      <c r="B4387" s="3">
        <v>24.2</v>
      </c>
      <c r="C4387" s="3" t="s">
        <v>5333</v>
      </c>
      <c r="D4387" s="3" t="s">
        <v>26</v>
      </c>
      <c r="E4387" s="3">
        <v>366.15</v>
      </c>
      <c r="F4387" s="3">
        <v>1.72</v>
      </c>
      <c r="G4387" s="3">
        <v>242.0</v>
      </c>
      <c r="H4387" s="3">
        <v>9389.0</v>
      </c>
      <c r="I4387" s="2"/>
      <c r="J4387" s="2"/>
    </row>
    <row r="4388">
      <c r="A4388" s="1" t="s">
        <v>5780</v>
      </c>
      <c r="B4388" s="3">
        <v>22.79</v>
      </c>
      <c r="C4388" s="3" t="s">
        <v>5781</v>
      </c>
      <c r="D4388" s="3" t="s">
        <v>26</v>
      </c>
      <c r="E4388" s="3">
        <v>365.85</v>
      </c>
      <c r="F4388" s="3">
        <v>1.52</v>
      </c>
      <c r="G4388" s="3">
        <v>259.0</v>
      </c>
      <c r="H4388" s="3">
        <v>9385.0</v>
      </c>
      <c r="I4388" s="2"/>
      <c r="J4388" s="2"/>
    </row>
    <row r="4389">
      <c r="A4389" s="1" t="s">
        <v>5782</v>
      </c>
      <c r="B4389" s="3">
        <v>22.59</v>
      </c>
      <c r="C4389" s="3" t="s">
        <v>1904</v>
      </c>
      <c r="D4389" s="3" t="s">
        <v>26</v>
      </c>
      <c r="E4389" s="3">
        <v>365.0</v>
      </c>
      <c r="F4389" s="3">
        <v>1.3</v>
      </c>
      <c r="G4389" s="3">
        <v>252.0</v>
      </c>
      <c r="H4389" s="3">
        <v>938.0</v>
      </c>
      <c r="I4389" s="2"/>
      <c r="J4389" s="2"/>
    </row>
    <row r="4390">
      <c r="A4390" s="1" t="s">
        <v>5783</v>
      </c>
      <c r="B4390" s="3">
        <v>21.34</v>
      </c>
      <c r="C4390" s="3" t="s">
        <v>4031</v>
      </c>
      <c r="D4390" s="3" t="s">
        <v>26</v>
      </c>
      <c r="E4390" s="3">
        <v>366.15</v>
      </c>
      <c r="F4390" s="3">
        <v>1.52</v>
      </c>
      <c r="G4390" s="3">
        <v>199.0</v>
      </c>
      <c r="H4390" s="3">
        <v>9379.0</v>
      </c>
      <c r="I4390" s="2"/>
      <c r="J4390" s="2"/>
    </row>
    <row r="4391">
      <c r="A4391" s="1" t="s">
        <v>5784</v>
      </c>
      <c r="B4391" s="3">
        <v>21.5</v>
      </c>
      <c r="C4391" s="3" t="s">
        <v>5024</v>
      </c>
      <c r="D4391" s="3" t="s">
        <v>26</v>
      </c>
      <c r="E4391" s="3">
        <v>364.2</v>
      </c>
      <c r="F4391" s="3">
        <v>2.7</v>
      </c>
      <c r="G4391" s="3">
        <v>189.0</v>
      </c>
      <c r="H4391" s="3">
        <v>9379.0</v>
      </c>
      <c r="I4391" s="2"/>
      <c r="J4391" s="2"/>
    </row>
    <row r="4392">
      <c r="A4392" s="1" t="s">
        <v>5785</v>
      </c>
      <c r="B4392" s="3">
        <v>21.5</v>
      </c>
      <c r="C4392" s="3">
        <v>43.25</v>
      </c>
      <c r="D4392" s="3" t="s">
        <v>40</v>
      </c>
      <c r="E4392" s="3">
        <v>1.0</v>
      </c>
      <c r="F4392" s="3">
        <v>357.85</v>
      </c>
      <c r="G4392" s="3">
        <v>2.34</v>
      </c>
      <c r="H4392" s="3">
        <v>192.0</v>
      </c>
      <c r="I4392" s="3">
        <v>9386.0</v>
      </c>
      <c r="J4392" s="2"/>
    </row>
    <row r="4393">
      <c r="A4393" s="1" t="s">
        <v>5786</v>
      </c>
      <c r="B4393" s="3">
        <v>21.11</v>
      </c>
      <c r="C4393" s="3">
        <v>51.75</v>
      </c>
      <c r="D4393" s="3">
        <v>149.0</v>
      </c>
      <c r="E4393" s="3">
        <v>317.33</v>
      </c>
      <c r="F4393" s="3">
        <v>8.0</v>
      </c>
      <c r="G4393" s="3">
        <v>353.0</v>
      </c>
      <c r="H4393" s="3">
        <v>2.14</v>
      </c>
      <c r="I4393" s="3">
        <v>193.0</v>
      </c>
      <c r="J4393" s="3">
        <v>9388.0</v>
      </c>
    </row>
    <row r="4394">
      <c r="A4394" s="1" t="s">
        <v>5787</v>
      </c>
      <c r="B4394" s="3">
        <v>22.65</v>
      </c>
      <c r="C4394" s="3">
        <v>48.45</v>
      </c>
      <c r="D4394" s="3">
        <v>347.0</v>
      </c>
      <c r="E4394" s="3">
        <v>567.59</v>
      </c>
      <c r="F4394" s="3">
        <v>118.0</v>
      </c>
      <c r="G4394" s="3">
        <v>333.45</v>
      </c>
      <c r="H4394" s="3">
        <v>1.66</v>
      </c>
      <c r="I4394" s="3">
        <v>187.0</v>
      </c>
      <c r="J4394" s="3">
        <v>94.0</v>
      </c>
    </row>
    <row r="4395">
      <c r="A4395" s="1" t="s">
        <v>5788</v>
      </c>
      <c r="B4395" s="3">
        <v>24.53</v>
      </c>
      <c r="C4395" s="3">
        <v>44.5</v>
      </c>
      <c r="D4395" s="3">
        <v>568.0</v>
      </c>
      <c r="E4395" s="3">
        <v>787.89</v>
      </c>
      <c r="F4395" s="3">
        <v>112.0</v>
      </c>
      <c r="G4395" s="3">
        <v>343.3</v>
      </c>
      <c r="H4395" s="3">
        <v>2.7</v>
      </c>
      <c r="I4395" s="3">
        <v>195.0</v>
      </c>
      <c r="J4395" s="3">
        <v>9401.0</v>
      </c>
    </row>
    <row r="4396">
      <c r="A4396" s="1" t="s">
        <v>5789</v>
      </c>
      <c r="B4396" s="3">
        <v>26.49</v>
      </c>
      <c r="C4396" s="3">
        <v>38.7</v>
      </c>
      <c r="D4396" s="3">
        <v>51.0</v>
      </c>
      <c r="E4396" s="3">
        <v>214.66</v>
      </c>
      <c r="F4396" s="3">
        <v>353.0</v>
      </c>
      <c r="G4396" s="3">
        <v>353.55</v>
      </c>
      <c r="H4396" s="3">
        <v>2.14</v>
      </c>
      <c r="I4396" s="3">
        <v>212.0</v>
      </c>
      <c r="J4396" s="3">
        <v>9403.0</v>
      </c>
    </row>
    <row r="4397">
      <c r="A4397" s="1" t="s">
        <v>5790</v>
      </c>
      <c r="B4397" s="3">
        <v>28.32</v>
      </c>
      <c r="C4397" s="3">
        <v>32.9</v>
      </c>
      <c r="D4397" s="3">
        <v>88.0</v>
      </c>
      <c r="E4397" s="3">
        <v>868.43</v>
      </c>
      <c r="F4397" s="3">
        <v>141.0</v>
      </c>
      <c r="G4397" s="3">
        <v>359.55</v>
      </c>
      <c r="H4397" s="3">
        <v>2.7</v>
      </c>
      <c r="I4397" s="3">
        <v>227.0</v>
      </c>
      <c r="J4397" s="3">
        <v>94.0</v>
      </c>
    </row>
    <row r="4398">
      <c r="A4398" s="1" t="s">
        <v>5791</v>
      </c>
      <c r="B4398" s="3">
        <v>29.77</v>
      </c>
      <c r="C4398" s="3">
        <v>28.75</v>
      </c>
      <c r="D4398" s="3">
        <v>985.0</v>
      </c>
      <c r="E4398" s="3">
        <v>917.89</v>
      </c>
      <c r="F4398" s="3">
        <v>132.0</v>
      </c>
      <c r="G4398" s="3">
        <v>364.2</v>
      </c>
      <c r="H4398" s="3">
        <v>1.79</v>
      </c>
      <c r="I4398" s="3">
        <v>238.0</v>
      </c>
      <c r="J4398" s="3">
        <v>94.0</v>
      </c>
    </row>
    <row r="4399">
      <c r="A4399" s="1" t="s">
        <v>5792</v>
      </c>
      <c r="B4399" s="3">
        <v>30.59</v>
      </c>
      <c r="C4399" s="3">
        <v>25.15</v>
      </c>
      <c r="D4399" s="3">
        <v>1035.0</v>
      </c>
      <c r="E4399" s="3">
        <v>952.4</v>
      </c>
      <c r="F4399" s="3">
        <v>12.0</v>
      </c>
      <c r="G4399" s="3">
        <v>374.45</v>
      </c>
      <c r="H4399" s="3">
        <v>1.79</v>
      </c>
      <c r="I4399" s="3">
        <v>246.0</v>
      </c>
      <c r="J4399" s="3">
        <v>9399.0</v>
      </c>
    </row>
    <row r="4400">
      <c r="A4400" s="1" t="s">
        <v>5793</v>
      </c>
      <c r="B4400" s="3">
        <v>31.9</v>
      </c>
      <c r="C4400" s="3">
        <v>23.5</v>
      </c>
      <c r="D4400" s="3">
        <v>96.0</v>
      </c>
      <c r="E4400" s="3">
        <v>815.54</v>
      </c>
      <c r="F4400" s="3">
        <v>19.0</v>
      </c>
      <c r="G4400" s="3">
        <v>39.95</v>
      </c>
      <c r="H4400" s="3">
        <v>1.86</v>
      </c>
      <c r="I4400" s="3">
        <v>251.0</v>
      </c>
      <c r="J4400" s="3">
        <v>9396.0</v>
      </c>
    </row>
    <row r="4401">
      <c r="A4401" s="1" t="s">
        <v>5794</v>
      </c>
      <c r="B4401" s="3">
        <v>31.43</v>
      </c>
      <c r="C4401" s="3">
        <v>22.8</v>
      </c>
      <c r="D4401" s="3">
        <v>826.0</v>
      </c>
      <c r="E4401" s="3">
        <v>628.65</v>
      </c>
      <c r="F4401" s="3">
        <v>273.0</v>
      </c>
      <c r="G4401" s="3">
        <v>396.35</v>
      </c>
      <c r="H4401" s="3">
        <v>2.21</v>
      </c>
      <c r="I4401" s="3">
        <v>257.0</v>
      </c>
      <c r="J4401" s="3">
        <v>9392.0</v>
      </c>
    </row>
    <row r="4402">
      <c r="A4402" s="1" t="s">
        <v>5795</v>
      </c>
      <c r="B4402" s="3">
        <v>31.52</v>
      </c>
      <c r="C4402" s="3">
        <v>22.0</v>
      </c>
      <c r="D4402" s="3">
        <v>269.0</v>
      </c>
      <c r="E4402" s="3">
        <v>2.59</v>
      </c>
      <c r="F4402" s="3">
        <v>267.0</v>
      </c>
      <c r="G4402" s="3">
        <v>383.95</v>
      </c>
      <c r="H4402" s="3">
        <v>2.41</v>
      </c>
      <c r="I4402" s="3">
        <v>269.0</v>
      </c>
      <c r="J4402" s="3">
        <v>9392.0</v>
      </c>
    </row>
    <row r="4403">
      <c r="A4403" s="1" t="s">
        <v>5796</v>
      </c>
      <c r="B4403" s="3">
        <v>31.43</v>
      </c>
      <c r="C4403" s="3">
        <v>21.2</v>
      </c>
      <c r="D4403" s="3">
        <v>25.0</v>
      </c>
      <c r="E4403" s="3">
        <v>12.73</v>
      </c>
      <c r="F4403" s="3">
        <v>242.0</v>
      </c>
      <c r="G4403" s="3">
        <v>382.4</v>
      </c>
      <c r="H4403" s="3">
        <v>2.48</v>
      </c>
      <c r="I4403" s="3">
        <v>277.0</v>
      </c>
      <c r="J4403" s="3">
        <v>9391.0</v>
      </c>
    </row>
    <row r="4404">
      <c r="A4404" s="1" t="s">
        <v>5797</v>
      </c>
      <c r="B4404" s="3">
        <v>30.86</v>
      </c>
      <c r="C4404" s="3">
        <v>21.5</v>
      </c>
      <c r="D4404" s="3">
        <v>203.0</v>
      </c>
      <c r="E4404" s="3">
        <v>32.69</v>
      </c>
      <c r="F4404" s="3">
        <v>188.0</v>
      </c>
      <c r="G4404" s="3">
        <v>377.75</v>
      </c>
      <c r="H4404" s="3">
        <v>2.34</v>
      </c>
      <c r="I4404" s="3">
        <v>28.0</v>
      </c>
      <c r="J4404" s="3">
        <v>939.0</v>
      </c>
    </row>
    <row r="4405">
      <c r="A4405" s="1" t="s">
        <v>5798</v>
      </c>
      <c r="B4405" s="3">
        <v>30.41</v>
      </c>
      <c r="C4405" s="3">
        <v>2.95</v>
      </c>
      <c r="D4405" s="3">
        <v>184.0</v>
      </c>
      <c r="E4405" s="3">
        <v>269.24</v>
      </c>
      <c r="F4405" s="3">
        <v>11.0</v>
      </c>
      <c r="G4405" s="3">
        <v>375.45</v>
      </c>
      <c r="H4405" s="3">
        <v>2.34</v>
      </c>
      <c r="I4405" s="3">
        <v>282.0</v>
      </c>
      <c r="J4405" s="3">
        <v>9391.0</v>
      </c>
    </row>
    <row r="4406">
      <c r="A4406" s="1" t="s">
        <v>5799</v>
      </c>
      <c r="B4406" s="3">
        <v>29.55</v>
      </c>
      <c r="C4406" s="3">
        <v>22.3</v>
      </c>
      <c r="D4406" s="3">
        <v>27.0</v>
      </c>
      <c r="E4406" s="3">
        <v>22.52</v>
      </c>
      <c r="F4406" s="3">
        <v>25.0</v>
      </c>
      <c r="G4406" s="3">
        <v>375.45</v>
      </c>
      <c r="H4406" s="3">
        <v>2.0</v>
      </c>
      <c r="I4406" s="3">
        <v>276.0</v>
      </c>
      <c r="J4406" s="3">
        <v>9394.0</v>
      </c>
    </row>
    <row r="4407">
      <c r="A4407" s="1" t="s">
        <v>5800</v>
      </c>
      <c r="B4407" s="3">
        <v>28.25</v>
      </c>
      <c r="C4407" s="3" t="s">
        <v>5173</v>
      </c>
      <c r="D4407" s="3" t="s">
        <v>26</v>
      </c>
      <c r="E4407" s="3">
        <v>371.95</v>
      </c>
      <c r="F4407" s="3">
        <v>1.86</v>
      </c>
      <c r="G4407" s="3">
        <v>262.0</v>
      </c>
      <c r="H4407" s="3">
        <v>9399.0</v>
      </c>
      <c r="I4407" s="2"/>
      <c r="J4407" s="2"/>
    </row>
    <row r="4408">
      <c r="A4408" s="1" t="s">
        <v>5801</v>
      </c>
      <c r="B4408" s="3">
        <v>26.48</v>
      </c>
      <c r="C4408" s="3" t="s">
        <v>5081</v>
      </c>
      <c r="D4408" s="3" t="s">
        <v>26</v>
      </c>
      <c r="E4408" s="3">
        <v>351.25</v>
      </c>
      <c r="F4408" s="3">
        <v>1.93</v>
      </c>
      <c r="G4408" s="3">
        <v>256.0</v>
      </c>
      <c r="H4408" s="3">
        <v>9405.0</v>
      </c>
      <c r="I4408" s="2"/>
      <c r="J4408" s="2"/>
    </row>
    <row r="4409">
      <c r="A4409" s="1" t="s">
        <v>5802</v>
      </c>
      <c r="B4409" s="3">
        <v>24.84</v>
      </c>
      <c r="C4409" s="3" t="s">
        <v>5622</v>
      </c>
      <c r="D4409" s="3" t="s">
        <v>26</v>
      </c>
      <c r="E4409" s="3">
        <v>351.65</v>
      </c>
      <c r="F4409" s="3">
        <v>1.79</v>
      </c>
      <c r="G4409" s="3">
        <v>258.0</v>
      </c>
      <c r="H4409" s="3">
        <v>9408.0</v>
      </c>
      <c r="I4409" s="2"/>
      <c r="J4409" s="2"/>
    </row>
    <row r="4410">
      <c r="A4410" s="1" t="s">
        <v>5803</v>
      </c>
      <c r="B4410" s="3">
        <v>23.4</v>
      </c>
      <c r="C4410" s="3" t="s">
        <v>5335</v>
      </c>
      <c r="D4410" s="3" t="s">
        <v>26</v>
      </c>
      <c r="E4410" s="3">
        <v>34.8</v>
      </c>
      <c r="F4410" s="3">
        <v>1.72</v>
      </c>
      <c r="G4410" s="3">
        <v>264.0</v>
      </c>
      <c r="H4410" s="3">
        <v>9408.0</v>
      </c>
      <c r="I4410" s="2"/>
      <c r="J4410" s="2"/>
    </row>
    <row r="4411">
      <c r="A4411" s="1" t="s">
        <v>5804</v>
      </c>
      <c r="B4411" s="3">
        <v>21.6</v>
      </c>
      <c r="C4411" s="3" t="s">
        <v>4914</v>
      </c>
      <c r="D4411" s="3" t="s">
        <v>26</v>
      </c>
      <c r="E4411" s="3">
        <v>338.5</v>
      </c>
      <c r="F4411" s="3">
        <v>1.72</v>
      </c>
      <c r="G4411" s="3">
        <v>267.0</v>
      </c>
      <c r="H4411" s="3">
        <v>9409.0</v>
      </c>
      <c r="I4411" s="2"/>
      <c r="J4411" s="2"/>
    </row>
    <row r="4412">
      <c r="A4412" s="1" t="s">
        <v>5805</v>
      </c>
      <c r="B4412" s="3">
        <v>20.45</v>
      </c>
      <c r="C4412" s="3" t="s">
        <v>5212</v>
      </c>
      <c r="D4412" s="3" t="s">
        <v>26</v>
      </c>
      <c r="E4412" s="3">
        <v>334.35</v>
      </c>
      <c r="F4412" s="3">
        <v>1.79</v>
      </c>
      <c r="G4412" s="3">
        <v>264.0</v>
      </c>
      <c r="H4412" s="3">
        <v>9409.0</v>
      </c>
      <c r="I4412" s="2"/>
      <c r="J4412" s="2"/>
    </row>
    <row r="4413">
      <c r="A4413" s="1" t="s">
        <v>5806</v>
      </c>
      <c r="B4413" s="3">
        <v>19.52</v>
      </c>
      <c r="C4413" s="3" t="s">
        <v>5653</v>
      </c>
      <c r="D4413" s="3" t="s">
        <v>26</v>
      </c>
      <c r="E4413" s="3">
        <v>331.1</v>
      </c>
      <c r="F4413" s="3">
        <v>1.79</v>
      </c>
      <c r="G4413" s="3">
        <v>259.0</v>
      </c>
      <c r="H4413" s="3">
        <v>9405.0</v>
      </c>
      <c r="I4413" s="2"/>
      <c r="J4413" s="2"/>
    </row>
    <row r="4414">
      <c r="A4414" s="1" t="s">
        <v>5807</v>
      </c>
      <c r="B4414" s="3">
        <v>18.91</v>
      </c>
      <c r="C4414" s="3" t="s">
        <v>2401</v>
      </c>
      <c r="D4414" s="3" t="s">
        <v>26</v>
      </c>
      <c r="E4414" s="3">
        <v>327.5</v>
      </c>
      <c r="F4414" s="3">
        <v>1.66</v>
      </c>
      <c r="G4414" s="3">
        <v>254.0</v>
      </c>
      <c r="H4414" s="3">
        <v>9405.0</v>
      </c>
      <c r="I4414" s="2"/>
      <c r="J4414" s="2"/>
    </row>
    <row r="4415">
      <c r="A4415" s="1" t="s">
        <v>5808</v>
      </c>
      <c r="B4415" s="3">
        <v>18.52</v>
      </c>
      <c r="C4415" s="3" t="s">
        <v>4953</v>
      </c>
      <c r="D4415" s="3" t="s">
        <v>26</v>
      </c>
      <c r="E4415" s="3">
        <v>324.75</v>
      </c>
      <c r="F4415" s="3">
        <v>1.52</v>
      </c>
      <c r="G4415" s="3">
        <v>245.0</v>
      </c>
      <c r="H4415" s="3">
        <v>9406.0</v>
      </c>
      <c r="I4415" s="2"/>
      <c r="J4415" s="2"/>
    </row>
    <row r="4416">
      <c r="A4416" s="1" t="s">
        <v>5809</v>
      </c>
      <c r="B4416" s="3">
        <v>18.2</v>
      </c>
      <c r="C4416" s="3">
        <v>47.55</v>
      </c>
      <c r="D4416" s="3" t="s">
        <v>2430</v>
      </c>
      <c r="E4416" s="3">
        <v>7.0</v>
      </c>
      <c r="F4416" s="3">
        <v>322.2</v>
      </c>
      <c r="G4416" s="3">
        <v>1.38</v>
      </c>
      <c r="H4416" s="3">
        <v>237.0</v>
      </c>
      <c r="I4416" s="3">
        <v>9412.0</v>
      </c>
      <c r="J4416" s="2"/>
    </row>
    <row r="4417">
      <c r="A4417" s="1" t="s">
        <v>5810</v>
      </c>
      <c r="B4417" s="3">
        <v>19.11</v>
      </c>
      <c r="C4417" s="3">
        <v>47.65</v>
      </c>
      <c r="D4417" s="3">
        <v>17.0</v>
      </c>
      <c r="E4417" s="3">
        <v>49.58</v>
      </c>
      <c r="F4417" s="3">
        <v>64.0</v>
      </c>
      <c r="G4417" s="3" t="s">
        <v>5811</v>
      </c>
      <c r="H4417" s="3">
        <v>226.0</v>
      </c>
      <c r="I4417" s="3">
        <v>9418.0</v>
      </c>
      <c r="J4417" s="2"/>
    </row>
    <row r="4418">
      <c r="A4418" s="1" t="s">
        <v>5812</v>
      </c>
      <c r="B4418" s="3">
        <v>22.24</v>
      </c>
      <c r="C4418" s="3">
        <v>45.1</v>
      </c>
      <c r="D4418" s="3">
        <v>365.0</v>
      </c>
      <c r="E4418" s="3">
        <v>666.31</v>
      </c>
      <c r="F4418" s="3">
        <v>97.0</v>
      </c>
      <c r="G4418" s="3" t="s">
        <v>5813</v>
      </c>
      <c r="H4418" s="3">
        <v>217.0</v>
      </c>
      <c r="I4418" s="3">
        <v>9427.0</v>
      </c>
      <c r="J4418" s="2"/>
    </row>
    <row r="4419">
      <c r="A4419" s="1" t="s">
        <v>5814</v>
      </c>
      <c r="B4419" s="3">
        <v>25.99</v>
      </c>
      <c r="C4419" s="3">
        <v>27.85</v>
      </c>
      <c r="D4419" s="3">
        <v>552.0</v>
      </c>
      <c r="E4419" s="3">
        <v>732.26</v>
      </c>
      <c r="F4419" s="3">
        <v>129.0</v>
      </c>
      <c r="G4419" s="3" t="s">
        <v>5815</v>
      </c>
      <c r="H4419" s="3">
        <v>265.0</v>
      </c>
      <c r="I4419" s="3">
        <v>9429.0</v>
      </c>
      <c r="J4419" s="2"/>
    </row>
    <row r="4420">
      <c r="A4420" s="1" t="s">
        <v>5816</v>
      </c>
      <c r="B4420" s="3">
        <v>28.1</v>
      </c>
      <c r="C4420" s="3">
        <v>24.5</v>
      </c>
      <c r="D4420" s="3">
        <v>736.0</v>
      </c>
      <c r="E4420" s="3">
        <v>82.2</v>
      </c>
      <c r="F4420" s="3">
        <v>137.0</v>
      </c>
      <c r="G4420" s="3" t="s">
        <v>5817</v>
      </c>
      <c r="H4420" s="3">
        <v>356.0</v>
      </c>
      <c r="I4420" s="3">
        <v>9429.0</v>
      </c>
      <c r="J4420" s="2"/>
    </row>
    <row r="4421">
      <c r="A4421" s="1" t="s">
        <v>5818</v>
      </c>
      <c r="B4421" s="3">
        <v>29.95</v>
      </c>
      <c r="C4421" s="3">
        <v>21.6</v>
      </c>
      <c r="D4421" s="3">
        <v>888.0</v>
      </c>
      <c r="E4421" s="3">
        <v>886.83</v>
      </c>
      <c r="F4421" s="3">
        <v>134.0</v>
      </c>
      <c r="G4421" s="3" t="s">
        <v>5819</v>
      </c>
      <c r="H4421" s="3">
        <v>333.0</v>
      </c>
      <c r="I4421" s="3">
        <v>9426.0</v>
      </c>
      <c r="J4421" s="2"/>
    </row>
    <row r="4422">
      <c r="A4422" s="1" t="s">
        <v>5820</v>
      </c>
      <c r="B4422" s="3">
        <v>31.45</v>
      </c>
      <c r="C4422" s="3">
        <v>19.0</v>
      </c>
      <c r="D4422" s="3">
        <v>974.0</v>
      </c>
      <c r="E4422" s="3">
        <v>887.22</v>
      </c>
      <c r="F4422" s="3">
        <v>15.0</v>
      </c>
      <c r="G4422" s="3">
        <v>358.2</v>
      </c>
      <c r="H4422" s="3">
        <v>1.45</v>
      </c>
      <c r="I4422" s="3">
        <v>322.0</v>
      </c>
      <c r="J4422" s="3">
        <v>9426.0</v>
      </c>
    </row>
    <row r="4423">
      <c r="A4423" s="1" t="s">
        <v>5821</v>
      </c>
      <c r="B4423" s="3">
        <v>32.49</v>
      </c>
      <c r="C4423" s="3">
        <v>17.2</v>
      </c>
      <c r="D4423" s="3">
        <v>1029.0</v>
      </c>
      <c r="E4423" s="3">
        <v>933.69</v>
      </c>
      <c r="F4423" s="3">
        <v>132.0</v>
      </c>
      <c r="G4423" s="3">
        <v>362.65</v>
      </c>
      <c r="H4423" s="3">
        <v>1.66</v>
      </c>
      <c r="I4423" s="3">
        <v>321.0</v>
      </c>
      <c r="J4423" s="3">
        <v>9424.0</v>
      </c>
    </row>
    <row r="4424">
      <c r="A4424" s="1" t="s">
        <v>5822</v>
      </c>
      <c r="B4424" s="3">
        <v>33.25</v>
      </c>
      <c r="C4424" s="3">
        <v>17.2</v>
      </c>
      <c r="D4424" s="3">
        <v>1008.0</v>
      </c>
      <c r="E4424" s="3">
        <v>928.5</v>
      </c>
      <c r="F4424" s="3">
        <v>132.0</v>
      </c>
      <c r="G4424" s="3">
        <v>365.55</v>
      </c>
      <c r="H4424" s="3">
        <v>1.66</v>
      </c>
      <c r="I4424" s="3">
        <v>323.0</v>
      </c>
      <c r="J4424" s="3">
        <v>9421.0</v>
      </c>
    </row>
    <row r="4425">
      <c r="A4425" s="1" t="s">
        <v>5823</v>
      </c>
      <c r="B4425" s="3">
        <v>33.78</v>
      </c>
      <c r="C4425" s="3">
        <v>16.5</v>
      </c>
      <c r="D4425" s="3">
        <v>914.0</v>
      </c>
      <c r="E4425" s="3">
        <v>872.7</v>
      </c>
      <c r="F4425" s="3">
        <v>147.0</v>
      </c>
      <c r="G4425" s="3">
        <v>367.5</v>
      </c>
      <c r="H4425" s="3">
        <v>1.52</v>
      </c>
      <c r="I4425" s="3">
        <v>324.0</v>
      </c>
      <c r="J4425" s="3">
        <v>9417.0</v>
      </c>
    </row>
    <row r="4426">
      <c r="A4426" s="1" t="s">
        <v>5824</v>
      </c>
      <c r="B4426" s="3">
        <v>34.0</v>
      </c>
      <c r="C4426" s="3">
        <v>15.6</v>
      </c>
      <c r="D4426" s="3">
        <v>785.0</v>
      </c>
      <c r="E4426" s="3">
        <v>835.59</v>
      </c>
      <c r="F4426" s="3">
        <v>14.0</v>
      </c>
      <c r="G4426" s="3">
        <v>369.85</v>
      </c>
      <c r="H4426" s="3">
        <v>1.31</v>
      </c>
      <c r="I4426" s="3">
        <v>323.0</v>
      </c>
      <c r="J4426" s="3">
        <v>9413.0</v>
      </c>
    </row>
    <row r="4427">
      <c r="A4427" s="1" t="s">
        <v>5825</v>
      </c>
      <c r="B4427" s="3">
        <v>33.99</v>
      </c>
      <c r="C4427" s="3">
        <v>15.6</v>
      </c>
      <c r="D4427" s="3">
        <v>573.0</v>
      </c>
      <c r="E4427" s="3">
        <v>612.66</v>
      </c>
      <c r="F4427" s="3">
        <v>188.0</v>
      </c>
      <c r="G4427" s="3">
        <v>369.45</v>
      </c>
      <c r="H4427" s="3">
        <v>1.17</v>
      </c>
      <c r="I4427" s="3">
        <v>326.0</v>
      </c>
      <c r="J4427" s="3">
        <v>941.0</v>
      </c>
    </row>
    <row r="4428">
      <c r="A4428" s="1" t="s">
        <v>5826</v>
      </c>
      <c r="B4428" s="3">
        <v>33.73</v>
      </c>
      <c r="C4428" s="3">
        <v>16.5</v>
      </c>
      <c r="D4428" s="3">
        <v>418.0</v>
      </c>
      <c r="E4428" s="3">
        <v>664.76</v>
      </c>
      <c r="F4428" s="3">
        <v>113.0</v>
      </c>
      <c r="G4428" s="3">
        <v>367.5</v>
      </c>
      <c r="H4428" s="3">
        <v>1.3</v>
      </c>
      <c r="I4428" s="3">
        <v>333.0</v>
      </c>
      <c r="J4428" s="3">
        <v>9408.0</v>
      </c>
    </row>
    <row r="4429">
      <c r="A4429" s="1" t="s">
        <v>5827</v>
      </c>
      <c r="B4429" s="3">
        <v>33.25</v>
      </c>
      <c r="C4429" s="3">
        <v>17.2</v>
      </c>
      <c r="D4429" s="3">
        <v>233.0</v>
      </c>
      <c r="E4429" s="3">
        <v>586.16</v>
      </c>
      <c r="F4429" s="3">
        <v>72.0</v>
      </c>
      <c r="G4429" s="3" t="s">
        <v>5828</v>
      </c>
      <c r="H4429" s="3">
        <v>335.0</v>
      </c>
      <c r="I4429" s="3">
        <v>9409.0</v>
      </c>
      <c r="J4429" s="2"/>
    </row>
    <row r="4430">
      <c r="A4430" s="1" t="s">
        <v>5829</v>
      </c>
      <c r="B4430" s="3">
        <v>31.45</v>
      </c>
      <c r="C4430" s="3">
        <v>3.35</v>
      </c>
      <c r="D4430" s="3">
        <v>47.0</v>
      </c>
      <c r="E4430" s="3">
        <v>192.3</v>
      </c>
      <c r="F4430" s="3">
        <v>3.0</v>
      </c>
      <c r="G4430" s="3">
        <v>361.1</v>
      </c>
      <c r="H4430" s="3">
        <v>1.1</v>
      </c>
      <c r="I4430" s="3">
        <v>338.0</v>
      </c>
      <c r="J4430" s="3">
        <v>9411.0</v>
      </c>
    </row>
    <row r="4431">
      <c r="A4431" s="1" t="s">
        <v>5830</v>
      </c>
      <c r="B4431" s="3">
        <v>31.1</v>
      </c>
      <c r="C4431" s="3" t="s">
        <v>5831</v>
      </c>
      <c r="D4431" s="3" t="s">
        <v>26</v>
      </c>
      <c r="E4431" s="3" t="s">
        <v>5832</v>
      </c>
      <c r="F4431" s="3">
        <v>282.0</v>
      </c>
      <c r="G4431" s="3">
        <v>9414.0</v>
      </c>
      <c r="H4431" s="2"/>
      <c r="I4431" s="2"/>
      <c r="J4431" s="2"/>
    </row>
    <row r="4432">
      <c r="A4432" s="1" t="s">
        <v>5833</v>
      </c>
      <c r="B4432" s="3">
        <v>27.52</v>
      </c>
      <c r="C4432" s="3" t="s">
        <v>5116</v>
      </c>
      <c r="D4432" s="3" t="s">
        <v>26</v>
      </c>
      <c r="E4432" s="3">
        <v>352.8</v>
      </c>
      <c r="F4432" s="3">
        <v>1.31</v>
      </c>
      <c r="G4432" s="3">
        <v>269.0</v>
      </c>
      <c r="H4432" s="3">
        <v>9417.0</v>
      </c>
      <c r="I4432" s="2"/>
      <c r="J4432" s="2"/>
    </row>
    <row r="4433">
      <c r="A4433" s="1" t="s">
        <v>5834</v>
      </c>
      <c r="B4433" s="3">
        <v>25.35</v>
      </c>
      <c r="C4433" s="3" t="s">
        <v>5835</v>
      </c>
      <c r="D4433" s="3" t="s">
        <v>26</v>
      </c>
      <c r="E4433" s="3">
        <v>349.7</v>
      </c>
      <c r="F4433" s="3">
        <v>1.66</v>
      </c>
      <c r="G4433" s="3">
        <v>289.0</v>
      </c>
      <c r="H4433" s="3">
        <v>9421.0</v>
      </c>
      <c r="I4433" s="2"/>
      <c r="J4433" s="2"/>
    </row>
    <row r="4434">
      <c r="A4434" s="1" t="s">
        <v>5836</v>
      </c>
      <c r="B4434" s="3">
        <v>23.73</v>
      </c>
      <c r="C4434" s="3" t="s">
        <v>5333</v>
      </c>
      <c r="D4434" s="3" t="s">
        <v>26</v>
      </c>
      <c r="E4434" s="3">
        <v>348.35</v>
      </c>
      <c r="F4434" s="3">
        <v>2.21</v>
      </c>
      <c r="G4434" s="3">
        <v>307.0</v>
      </c>
      <c r="H4434" s="3">
        <v>9422.0</v>
      </c>
      <c r="I4434" s="2"/>
      <c r="J4434" s="2"/>
    </row>
    <row r="4435">
      <c r="A4435" s="1" t="s">
        <v>5837</v>
      </c>
      <c r="B4435" s="3">
        <v>23.2</v>
      </c>
      <c r="C4435" s="3" t="s">
        <v>4912</v>
      </c>
      <c r="D4435" s="3" t="s">
        <v>26</v>
      </c>
      <c r="E4435" s="3">
        <v>347.4</v>
      </c>
      <c r="F4435" s="3">
        <v>2.41</v>
      </c>
      <c r="G4435" s="3">
        <v>322.0</v>
      </c>
      <c r="H4435" s="3">
        <v>9423.0</v>
      </c>
      <c r="I4435" s="2"/>
      <c r="J4435" s="2"/>
    </row>
    <row r="4436">
      <c r="A4436" s="1" t="s">
        <v>5838</v>
      </c>
      <c r="B4436" s="3">
        <v>22.76</v>
      </c>
      <c r="C4436" s="3" t="s">
        <v>5335</v>
      </c>
      <c r="D4436" s="3" t="s">
        <v>26</v>
      </c>
      <c r="E4436" s="3">
        <v>348.25</v>
      </c>
      <c r="F4436" s="3">
        <v>2.48</v>
      </c>
      <c r="G4436" s="3">
        <v>351.0</v>
      </c>
      <c r="H4436" s="3">
        <v>9422.0</v>
      </c>
      <c r="I4436" s="2"/>
      <c r="J4436" s="2"/>
    </row>
    <row r="4437">
      <c r="A4437" s="1" t="s">
        <v>5839</v>
      </c>
      <c r="B4437" s="3">
        <v>22.4</v>
      </c>
      <c r="C4437" s="3" t="s">
        <v>5840</v>
      </c>
      <c r="D4437" s="3" t="s">
        <v>26</v>
      </c>
      <c r="E4437" s="3">
        <v>348.35</v>
      </c>
      <c r="F4437" s="3">
        <v>2.28</v>
      </c>
      <c r="G4437" s="3">
        <v>17.0</v>
      </c>
      <c r="H4437" s="3">
        <v>942.0</v>
      </c>
      <c r="I4437" s="2"/>
      <c r="J4437" s="2"/>
    </row>
    <row r="4438">
      <c r="A4438" s="1" t="s">
        <v>5841</v>
      </c>
      <c r="B4438" s="3">
        <v>21.28</v>
      </c>
      <c r="C4438" s="3" t="s">
        <v>5842</v>
      </c>
      <c r="D4438" s="3" t="s">
        <v>26</v>
      </c>
      <c r="E4438" s="3">
        <v>345.5</v>
      </c>
      <c r="F4438" s="3">
        <v>2.14</v>
      </c>
      <c r="G4438" s="3">
        <v>32.0</v>
      </c>
      <c r="H4438" s="3">
        <v>9418.0</v>
      </c>
      <c r="I4438" s="2"/>
      <c r="J4438" s="2"/>
    </row>
    <row r="4439">
      <c r="A4439" s="1" t="s">
        <v>5843</v>
      </c>
      <c r="B4439" s="3">
        <v>20.6</v>
      </c>
      <c r="C4439" s="3" t="s">
        <v>4081</v>
      </c>
      <c r="D4439" s="3" t="s">
        <v>26</v>
      </c>
      <c r="E4439" s="3">
        <v>341.55</v>
      </c>
      <c r="F4439" s="3">
        <v>2.21</v>
      </c>
      <c r="G4439" s="3">
        <v>35.0</v>
      </c>
      <c r="H4439" s="3">
        <v>9419.0</v>
      </c>
      <c r="I4439" s="2"/>
      <c r="J4439" s="2"/>
    </row>
    <row r="4440">
      <c r="A4440" s="1" t="s">
        <v>5844</v>
      </c>
      <c r="B4440" s="3">
        <v>19.84</v>
      </c>
      <c r="C4440" s="3">
        <v>55.3</v>
      </c>
      <c r="D4440" s="3" t="s">
        <v>1268</v>
      </c>
      <c r="E4440" s="3">
        <v>6.0</v>
      </c>
      <c r="F4440" s="3">
        <v>338.5</v>
      </c>
      <c r="G4440" s="3">
        <v>2.7</v>
      </c>
      <c r="H4440" s="3">
        <v>35.0</v>
      </c>
      <c r="I4440" s="3">
        <v>9422.0</v>
      </c>
      <c r="J4440" s="2"/>
    </row>
    <row r="4441">
      <c r="A4441" s="1" t="s">
        <v>5845</v>
      </c>
      <c r="B4441" s="3">
        <v>19.95</v>
      </c>
      <c r="C4441" s="3">
        <v>63.7</v>
      </c>
      <c r="D4441" s="3">
        <v>161.0</v>
      </c>
      <c r="E4441" s="3">
        <v>437.92</v>
      </c>
      <c r="F4441" s="3">
        <v>67.0</v>
      </c>
      <c r="G4441" s="3">
        <v>336.75</v>
      </c>
      <c r="H4441" s="3">
        <v>1.72</v>
      </c>
      <c r="I4441" s="3">
        <v>34.0</v>
      </c>
      <c r="J4441" s="3">
        <v>9427.0</v>
      </c>
    </row>
    <row r="4442">
      <c r="A4442" s="1" t="s">
        <v>5846</v>
      </c>
      <c r="B4442" s="3">
        <v>22.85</v>
      </c>
      <c r="C4442" s="3">
        <v>52.1</v>
      </c>
      <c r="D4442" s="3">
        <v>359.0</v>
      </c>
      <c r="E4442" s="3">
        <v>648.51</v>
      </c>
      <c r="F4442" s="3">
        <v>99.0</v>
      </c>
      <c r="G4442" s="3">
        <v>339.85</v>
      </c>
      <c r="H4442" s="3">
        <v>2.34</v>
      </c>
      <c r="I4442" s="3">
        <v>39.0</v>
      </c>
      <c r="J4442" s="3">
        <v>9434.0</v>
      </c>
    </row>
    <row r="4443">
      <c r="A4443" s="1" t="s">
        <v>5847</v>
      </c>
      <c r="B4443" s="3">
        <v>25.9</v>
      </c>
      <c r="C4443" s="3">
        <v>45.75</v>
      </c>
      <c r="D4443" s="3">
        <v>553.0</v>
      </c>
      <c r="E4443" s="3">
        <v>749.31</v>
      </c>
      <c r="F4443" s="3">
        <v>121.0</v>
      </c>
      <c r="G4443" s="3">
        <v>346.0</v>
      </c>
      <c r="H4443" s="3">
        <v>2.41</v>
      </c>
      <c r="I4443" s="3">
        <v>41.0</v>
      </c>
      <c r="J4443" s="3">
        <v>9435.0</v>
      </c>
    </row>
    <row r="4444">
      <c r="A4444" s="1" t="s">
        <v>5848</v>
      </c>
      <c r="B4444" s="3">
        <v>27.6</v>
      </c>
      <c r="C4444" s="3">
        <v>37.6</v>
      </c>
      <c r="D4444" s="3">
        <v>731.0</v>
      </c>
      <c r="E4444" s="3">
        <v>818.35</v>
      </c>
      <c r="F4444" s="3">
        <v>134.0</v>
      </c>
      <c r="G4444" s="3">
        <v>354.95</v>
      </c>
      <c r="H4444" s="3">
        <v>2.41</v>
      </c>
      <c r="I4444" s="3">
        <v>4.0</v>
      </c>
      <c r="J4444" s="3">
        <v>9437.0</v>
      </c>
    </row>
    <row r="4445">
      <c r="A4445" s="1" t="s">
        <v>5849</v>
      </c>
      <c r="B4445" s="3">
        <v>29.95</v>
      </c>
      <c r="C4445" s="3">
        <v>31.0</v>
      </c>
      <c r="D4445" s="3">
        <v>873.0</v>
      </c>
      <c r="E4445" s="3">
        <v>861.73</v>
      </c>
      <c r="F4445" s="3">
        <v>141.0</v>
      </c>
      <c r="G4445" s="3">
        <v>364.2</v>
      </c>
      <c r="H4445" s="3">
        <v>2.48</v>
      </c>
      <c r="I4445" s="3">
        <v>44.0</v>
      </c>
      <c r="J4445" s="3">
        <v>9436.0</v>
      </c>
    </row>
    <row r="4446">
      <c r="A4446" s="1" t="s">
        <v>5850</v>
      </c>
      <c r="B4446" s="3">
        <v>31.87</v>
      </c>
      <c r="C4446" s="3">
        <v>27.4</v>
      </c>
      <c r="D4446" s="3">
        <v>973.0</v>
      </c>
      <c r="E4446" s="3">
        <v>899.63</v>
      </c>
      <c r="F4446" s="3">
        <v>138.0</v>
      </c>
      <c r="G4446" s="3">
        <v>373.9</v>
      </c>
      <c r="H4446" s="3">
        <v>2.34</v>
      </c>
      <c r="I4446" s="3">
        <v>48.0</v>
      </c>
      <c r="J4446" s="3">
        <v>9434.0</v>
      </c>
    </row>
    <row r="4447">
      <c r="A4447" s="1" t="s">
        <v>5851</v>
      </c>
      <c r="B4447" s="3">
        <v>33.27</v>
      </c>
      <c r="C4447" s="3">
        <v>23.85</v>
      </c>
      <c r="D4447" s="3">
        <v>1018.0</v>
      </c>
      <c r="E4447" s="3">
        <v>921.6</v>
      </c>
      <c r="F4447" s="3">
        <v>133.0</v>
      </c>
      <c r="G4447" s="3">
        <v>381.65</v>
      </c>
      <c r="H4447" s="3">
        <v>1.93</v>
      </c>
      <c r="I4447" s="3">
        <v>43.0</v>
      </c>
      <c r="J4447" s="3">
        <v>9431.0</v>
      </c>
    </row>
    <row r="4448">
      <c r="A4448" s="1" t="s">
        <v>5852</v>
      </c>
      <c r="B4448" s="3">
        <v>34.17</v>
      </c>
      <c r="C4448" s="3">
        <v>21.65</v>
      </c>
      <c r="D4448" s="3">
        <v>1008.0</v>
      </c>
      <c r="E4448" s="3">
        <v>939.99</v>
      </c>
      <c r="F4448" s="3">
        <v>121.0</v>
      </c>
      <c r="G4448" s="3">
        <v>386.65</v>
      </c>
      <c r="H4448" s="3">
        <v>1.66</v>
      </c>
      <c r="I4448" s="3">
        <v>32.0</v>
      </c>
      <c r="J4448" s="3">
        <v>9423.0</v>
      </c>
    </row>
    <row r="4449">
      <c r="A4449" s="1" t="s">
        <v>5853</v>
      </c>
      <c r="B4449" s="3">
        <v>34.79</v>
      </c>
      <c r="C4449" s="3">
        <v>2.25</v>
      </c>
      <c r="D4449" s="3">
        <v>933.0</v>
      </c>
      <c r="E4449" s="3">
        <v>931.39</v>
      </c>
      <c r="F4449" s="3">
        <v>114.0</v>
      </c>
      <c r="G4449" s="3">
        <v>389.0</v>
      </c>
      <c r="H4449" s="3">
        <v>1.59</v>
      </c>
      <c r="I4449" s="3">
        <v>27.0</v>
      </c>
      <c r="J4449" s="3">
        <v>942.0</v>
      </c>
    </row>
    <row r="4450">
      <c r="A4450" s="1" t="s">
        <v>5854</v>
      </c>
      <c r="B4450" s="3">
        <v>35.12</v>
      </c>
      <c r="C4450" s="3">
        <v>19.65</v>
      </c>
      <c r="D4450" s="3">
        <v>797.0</v>
      </c>
      <c r="E4450" s="3">
        <v>879.79</v>
      </c>
      <c r="F4450" s="3">
        <v>118.0</v>
      </c>
      <c r="G4450" s="3">
        <v>391.1</v>
      </c>
      <c r="H4450" s="3">
        <v>1.59</v>
      </c>
      <c r="I4450" s="3">
        <v>29.0</v>
      </c>
      <c r="J4450" s="3">
        <v>9415.0</v>
      </c>
    </row>
    <row r="4451">
      <c r="A4451" s="1" t="s">
        <v>5855</v>
      </c>
      <c r="B4451" s="3">
        <v>35.18</v>
      </c>
      <c r="C4451" s="3">
        <v>19.65</v>
      </c>
      <c r="D4451" s="3">
        <v>625.0</v>
      </c>
      <c r="E4451" s="3">
        <v>814.92</v>
      </c>
      <c r="F4451" s="3">
        <v>113.0</v>
      </c>
      <c r="G4451" s="3">
        <v>391.5</v>
      </c>
      <c r="H4451" s="3">
        <v>1.66</v>
      </c>
      <c r="I4451" s="3">
        <v>29.0</v>
      </c>
      <c r="J4451" s="3">
        <v>9412.0</v>
      </c>
    </row>
    <row r="4452">
      <c r="A4452" s="1" t="s">
        <v>5856</v>
      </c>
      <c r="B4452" s="3">
        <v>34.95</v>
      </c>
      <c r="C4452" s="3">
        <v>19.65</v>
      </c>
      <c r="D4452" s="3">
        <v>429.0</v>
      </c>
      <c r="E4452" s="3">
        <v>715.15</v>
      </c>
      <c r="F4452" s="3">
        <v>101.0</v>
      </c>
      <c r="G4452" s="3">
        <v>39.35</v>
      </c>
      <c r="H4452" s="3">
        <v>1.79</v>
      </c>
      <c r="I4452" s="3">
        <v>31.0</v>
      </c>
      <c r="J4452" s="3">
        <v>941.0</v>
      </c>
    </row>
    <row r="4453">
      <c r="A4453" s="1" t="s">
        <v>5857</v>
      </c>
      <c r="B4453" s="3">
        <v>34.41</v>
      </c>
      <c r="C4453" s="3">
        <v>2.25</v>
      </c>
      <c r="D4453" s="3">
        <v>222.0</v>
      </c>
      <c r="E4453" s="3">
        <v>517.47</v>
      </c>
      <c r="F4453" s="3">
        <v>8.0</v>
      </c>
      <c r="G4453" s="3">
        <v>388.0</v>
      </c>
      <c r="H4453" s="3">
        <v>1.79</v>
      </c>
      <c r="I4453" s="3">
        <v>29.0</v>
      </c>
      <c r="J4453" s="3">
        <v>9411.0</v>
      </c>
    </row>
    <row r="4454">
      <c r="A4454" s="1" t="s">
        <v>5858</v>
      </c>
      <c r="B4454" s="3">
        <v>33.15</v>
      </c>
      <c r="C4454" s="3">
        <v>22.2</v>
      </c>
      <c r="D4454" s="3">
        <v>5.0</v>
      </c>
      <c r="E4454" s="3">
        <v>226.9</v>
      </c>
      <c r="F4454" s="3">
        <v>3.0</v>
      </c>
      <c r="G4454" s="3">
        <v>384.95</v>
      </c>
      <c r="H4454" s="3">
        <v>1.72</v>
      </c>
      <c r="I4454" s="3">
        <v>32.0</v>
      </c>
      <c r="J4454" s="3">
        <v>9414.0</v>
      </c>
    </row>
    <row r="4455">
      <c r="A4455" s="1" t="s">
        <v>5859</v>
      </c>
      <c r="B4455" s="3">
        <v>31.16</v>
      </c>
      <c r="C4455" s="3" t="s">
        <v>5860</v>
      </c>
      <c r="D4455" s="3" t="s">
        <v>26</v>
      </c>
      <c r="E4455" s="3">
        <v>379.5</v>
      </c>
      <c r="F4455" s="3">
        <v>1.72</v>
      </c>
      <c r="G4455" s="3">
        <v>37.0</v>
      </c>
      <c r="H4455" s="3">
        <v>9415.0</v>
      </c>
      <c r="I4455" s="2"/>
      <c r="J4455" s="2"/>
    </row>
    <row r="4456">
      <c r="A4456" s="1" t="s">
        <v>5861</v>
      </c>
      <c r="B4456" s="3">
        <v>29.28</v>
      </c>
      <c r="C4456" s="3" t="s">
        <v>5862</v>
      </c>
      <c r="D4456" s="3" t="s">
        <v>26</v>
      </c>
      <c r="E4456" s="3">
        <v>374.1</v>
      </c>
      <c r="F4456" s="3">
        <v>1.86</v>
      </c>
      <c r="G4456" s="3">
        <v>54.0</v>
      </c>
      <c r="H4456" s="3">
        <v>9421.0</v>
      </c>
      <c r="I4456" s="2"/>
      <c r="J4456" s="2"/>
    </row>
    <row r="4457">
      <c r="A4457" s="1" t="s">
        <v>5863</v>
      </c>
      <c r="B4457" s="3">
        <v>27.76</v>
      </c>
      <c r="C4457" s="3" t="s">
        <v>5864</v>
      </c>
      <c r="D4457" s="3" t="s">
        <v>26</v>
      </c>
      <c r="E4457" s="3">
        <v>37.4</v>
      </c>
      <c r="F4457" s="3">
        <v>2.21</v>
      </c>
      <c r="G4457" s="3">
        <v>81.0</v>
      </c>
      <c r="H4457" s="3">
        <v>9425.0</v>
      </c>
      <c r="I4457" s="2"/>
      <c r="J4457" s="2"/>
    </row>
    <row r="4458">
      <c r="A4458" s="1" t="s">
        <v>5865</v>
      </c>
      <c r="B4458" s="3">
        <v>26.76</v>
      </c>
      <c r="C4458" s="3" t="s">
        <v>5866</v>
      </c>
      <c r="D4458" s="3" t="s">
        <v>26</v>
      </c>
      <c r="E4458" s="3">
        <v>366.15</v>
      </c>
      <c r="F4458" s="3">
        <v>2.55</v>
      </c>
      <c r="G4458" s="3">
        <v>107.0</v>
      </c>
      <c r="H4458" s="3">
        <v>9427.0</v>
      </c>
      <c r="I4458" s="2"/>
      <c r="J4458" s="2"/>
    </row>
    <row r="4459">
      <c r="A4459" s="1" t="s">
        <v>5867</v>
      </c>
      <c r="B4459" s="3">
        <v>26.13</v>
      </c>
      <c r="C4459" s="3" t="s">
        <v>5868</v>
      </c>
      <c r="D4459" s="3" t="s">
        <v>26</v>
      </c>
      <c r="E4459" s="3">
        <v>363.25</v>
      </c>
      <c r="F4459" s="3">
        <v>2.76</v>
      </c>
      <c r="G4459" s="3">
        <v>129.0</v>
      </c>
      <c r="H4459" s="3">
        <v>9428.0</v>
      </c>
      <c r="I4459" s="2"/>
      <c r="J4459" s="2"/>
    </row>
    <row r="4460">
      <c r="A4460" s="1" t="s">
        <v>5869</v>
      </c>
      <c r="B4460" s="3">
        <v>25.46</v>
      </c>
      <c r="C4460" s="3" t="s">
        <v>5870</v>
      </c>
      <c r="D4460" s="3" t="s">
        <v>26</v>
      </c>
      <c r="E4460" s="3">
        <v>36.45</v>
      </c>
      <c r="F4460" s="3">
        <v>2.34</v>
      </c>
      <c r="G4460" s="3">
        <v>126.0</v>
      </c>
      <c r="H4460" s="3">
        <v>9429.0</v>
      </c>
      <c r="I4460" s="2"/>
      <c r="J4460" s="2"/>
    </row>
    <row r="4461">
      <c r="A4461" s="1" t="s">
        <v>5871</v>
      </c>
      <c r="B4461" s="3">
        <v>24.54</v>
      </c>
      <c r="C4461" s="3" t="s">
        <v>3181</v>
      </c>
      <c r="D4461" s="3" t="s">
        <v>26</v>
      </c>
      <c r="E4461" s="3">
        <v>357.45</v>
      </c>
      <c r="F4461" s="3">
        <v>2.21</v>
      </c>
      <c r="G4461" s="3">
        <v>105.0</v>
      </c>
      <c r="H4461" s="3">
        <v>943.0</v>
      </c>
      <c r="I4461" s="2"/>
      <c r="J4461" s="2"/>
    </row>
    <row r="4462">
      <c r="A4462" s="1" t="s">
        <v>5872</v>
      </c>
      <c r="B4462" s="3">
        <v>23.67</v>
      </c>
      <c r="C4462" s="3" t="s">
        <v>5873</v>
      </c>
      <c r="D4462" s="3" t="s">
        <v>26</v>
      </c>
      <c r="E4462" s="3">
        <v>354.75</v>
      </c>
      <c r="F4462" s="3">
        <v>2.21</v>
      </c>
      <c r="G4462" s="3">
        <v>101.0</v>
      </c>
      <c r="H4462" s="3">
        <v>9432.0</v>
      </c>
      <c r="I4462" s="2"/>
      <c r="J4462" s="2"/>
    </row>
    <row r="4463">
      <c r="A4463" s="1" t="s">
        <v>5874</v>
      </c>
      <c r="B4463" s="3">
        <v>22.97</v>
      </c>
      <c r="C4463" s="3" t="s">
        <v>5875</v>
      </c>
      <c r="D4463" s="3" t="s">
        <v>26</v>
      </c>
      <c r="E4463" s="3">
        <v>351.65</v>
      </c>
      <c r="F4463" s="3">
        <v>2.21</v>
      </c>
      <c r="G4463" s="3">
        <v>106.0</v>
      </c>
      <c r="H4463" s="3">
        <v>9434.0</v>
      </c>
      <c r="I4463" s="2"/>
      <c r="J4463" s="2"/>
    </row>
    <row r="4464">
      <c r="A4464" s="1" t="s">
        <v>5876</v>
      </c>
      <c r="B4464" s="3">
        <v>22.45</v>
      </c>
      <c r="C4464" s="3">
        <v>5.2</v>
      </c>
      <c r="D4464" s="3" t="s">
        <v>1268</v>
      </c>
      <c r="E4464" s="3">
        <v>6.0</v>
      </c>
      <c r="F4464" s="3">
        <v>348.95</v>
      </c>
      <c r="G4464" s="3">
        <v>2.21</v>
      </c>
      <c r="H4464" s="3">
        <v>105.0</v>
      </c>
      <c r="I4464" s="3">
        <v>9437.0</v>
      </c>
      <c r="J4464" s="2"/>
    </row>
    <row r="4465">
      <c r="A4465" s="1" t="s">
        <v>5877</v>
      </c>
      <c r="B4465" s="3">
        <v>22.61</v>
      </c>
      <c r="C4465" s="3">
        <v>52.0</v>
      </c>
      <c r="D4465" s="3">
        <v>163.0</v>
      </c>
      <c r="E4465" s="3">
        <v>459.71</v>
      </c>
      <c r="F4465" s="3">
        <v>65.0</v>
      </c>
      <c r="G4465" s="3">
        <v>347.95</v>
      </c>
      <c r="H4465" s="3">
        <v>2.0</v>
      </c>
      <c r="I4465" s="3">
        <v>102.0</v>
      </c>
      <c r="J4465" s="3">
        <v>944.0</v>
      </c>
    </row>
    <row r="4466">
      <c r="A4466" s="1" t="s">
        <v>5878</v>
      </c>
      <c r="B4466" s="3">
        <v>24.84</v>
      </c>
      <c r="C4466" s="3">
        <v>45.75</v>
      </c>
      <c r="D4466" s="3">
        <v>36.0</v>
      </c>
      <c r="E4466" s="3">
        <v>655.69</v>
      </c>
      <c r="F4466" s="3">
        <v>98.0</v>
      </c>
      <c r="G4466" s="3">
        <v>352.6</v>
      </c>
      <c r="H4466" s="3">
        <v>2.28</v>
      </c>
      <c r="I4466" s="3">
        <v>99.0</v>
      </c>
      <c r="J4466" s="3">
        <v>9446.0</v>
      </c>
    </row>
    <row r="4467">
      <c r="A4467" s="1" t="s">
        <v>5879</v>
      </c>
      <c r="B4467" s="3">
        <v>27.4</v>
      </c>
      <c r="C4467" s="3">
        <v>37.6</v>
      </c>
      <c r="D4467" s="3">
        <v>552.0</v>
      </c>
      <c r="E4467" s="3">
        <v>743.89</v>
      </c>
      <c r="F4467" s="3">
        <v>124.0</v>
      </c>
      <c r="G4467" s="3">
        <v>359.0</v>
      </c>
      <c r="H4467" s="3">
        <v>2.21</v>
      </c>
      <c r="I4467" s="3">
        <v>102.0</v>
      </c>
      <c r="J4467" s="3">
        <v>9448.0</v>
      </c>
    </row>
    <row r="4468">
      <c r="A4468" s="1" t="s">
        <v>5880</v>
      </c>
      <c r="B4468" s="3">
        <v>29.76</v>
      </c>
      <c r="C4468" s="3">
        <v>32.0</v>
      </c>
      <c r="D4468" s="3">
        <v>73.0</v>
      </c>
      <c r="E4468" s="3">
        <v>812.6</v>
      </c>
      <c r="F4468" s="3">
        <v>138.0</v>
      </c>
      <c r="G4468" s="3">
        <v>367.7</v>
      </c>
      <c r="H4468" s="3">
        <v>2.0</v>
      </c>
      <c r="I4468" s="3">
        <v>11.0</v>
      </c>
      <c r="J4468" s="3">
        <v>9449.0</v>
      </c>
    </row>
    <row r="4469">
      <c r="A4469" s="1" t="s">
        <v>5881</v>
      </c>
      <c r="B4469" s="3">
        <v>31.58</v>
      </c>
      <c r="C4469" s="3">
        <v>26.3</v>
      </c>
      <c r="D4469" s="3">
        <v>877.0</v>
      </c>
      <c r="E4469" s="3">
        <v>867.26</v>
      </c>
      <c r="F4469" s="3">
        <v>141.0</v>
      </c>
      <c r="G4469" s="3">
        <v>375.65</v>
      </c>
      <c r="H4469" s="3">
        <v>1.86</v>
      </c>
      <c r="I4469" s="3">
        <v>107.0</v>
      </c>
      <c r="J4469" s="3">
        <v>9448.0</v>
      </c>
    </row>
    <row r="4470">
      <c r="A4470" s="1" t="s">
        <v>5882</v>
      </c>
      <c r="B4470" s="3">
        <v>33.3</v>
      </c>
      <c r="C4470" s="3">
        <v>24.75</v>
      </c>
      <c r="D4470" s="3">
        <v>977.0</v>
      </c>
      <c r="E4470" s="3">
        <v>904.54</v>
      </c>
      <c r="F4470" s="3">
        <v>138.0</v>
      </c>
      <c r="G4470" s="3">
        <v>382.4</v>
      </c>
      <c r="H4470" s="3">
        <v>1.93</v>
      </c>
      <c r="I4470" s="3">
        <v>98.0</v>
      </c>
      <c r="J4470" s="3">
        <v>9448.0</v>
      </c>
    </row>
    <row r="4471">
      <c r="A4471" s="1" t="s">
        <v>5883</v>
      </c>
      <c r="B4471" s="3">
        <v>34.17</v>
      </c>
      <c r="C4471" s="3">
        <v>22.45</v>
      </c>
      <c r="D4471" s="3">
        <v>1022.0</v>
      </c>
      <c r="E4471" s="3">
        <v>926.21</v>
      </c>
      <c r="F4471" s="3">
        <v>133.0</v>
      </c>
      <c r="G4471" s="3">
        <v>387.85</v>
      </c>
      <c r="H4471" s="3">
        <v>2.21</v>
      </c>
      <c r="I4471" s="3">
        <v>87.0</v>
      </c>
      <c r="J4471" s="3">
        <v>9444.0</v>
      </c>
    </row>
    <row r="4472">
      <c r="A4472" s="1" t="s">
        <v>5884</v>
      </c>
      <c r="B4472" s="3">
        <v>35.1</v>
      </c>
      <c r="C4472" s="3">
        <v>21.15</v>
      </c>
      <c r="D4472" s="3">
        <v>1012.0</v>
      </c>
      <c r="E4472" s="3">
        <v>946.68</v>
      </c>
      <c r="F4472" s="3">
        <v>119.0</v>
      </c>
      <c r="G4472" s="3">
        <v>391.7</v>
      </c>
      <c r="H4472" s="3">
        <v>2.48</v>
      </c>
      <c r="I4472" s="3">
        <v>83.0</v>
      </c>
      <c r="J4472" s="3">
        <v>9436.0</v>
      </c>
    </row>
    <row r="4473">
      <c r="A4473" s="1" t="s">
        <v>5885</v>
      </c>
      <c r="B4473" s="3">
        <v>35.55</v>
      </c>
      <c r="C4473" s="3">
        <v>19.1</v>
      </c>
      <c r="D4473" s="3">
        <v>937.0</v>
      </c>
      <c r="E4473" s="3">
        <v>937.33</v>
      </c>
      <c r="F4473" s="3">
        <v>113.0</v>
      </c>
      <c r="G4473" s="3">
        <v>393.65</v>
      </c>
      <c r="H4473" s="3">
        <v>2.62</v>
      </c>
      <c r="I4473" s="3">
        <v>81.0</v>
      </c>
      <c r="J4473" s="3">
        <v>943.0</v>
      </c>
    </row>
    <row r="4474">
      <c r="A4474" s="1" t="s">
        <v>5886</v>
      </c>
      <c r="B4474" s="3">
        <v>35.74</v>
      </c>
      <c r="C4474" s="3">
        <v>18.4</v>
      </c>
      <c r="D4474" s="3">
        <v>801.0</v>
      </c>
      <c r="E4474" s="3">
        <v>885.19</v>
      </c>
      <c r="F4474" s="3">
        <v>118.0</v>
      </c>
      <c r="G4474" s="3">
        <v>394.6</v>
      </c>
      <c r="H4474" s="3">
        <v>2.76</v>
      </c>
      <c r="I4474" s="3">
        <v>8.0</v>
      </c>
      <c r="J4474" s="3">
        <v>9427.0</v>
      </c>
    </row>
    <row r="4475">
      <c r="A4475" s="1" t="s">
        <v>5887</v>
      </c>
      <c r="B4475" s="3">
        <v>35.72</v>
      </c>
      <c r="C4475" s="3">
        <v>17.75</v>
      </c>
      <c r="D4475" s="3">
        <v>625.0</v>
      </c>
      <c r="E4475" s="3">
        <v>81.39</v>
      </c>
      <c r="F4475" s="3">
        <v>116.0</v>
      </c>
      <c r="G4475" s="3">
        <v>391.3</v>
      </c>
      <c r="H4475" s="3">
        <v>2.83</v>
      </c>
      <c r="I4475" s="3">
        <v>8.0</v>
      </c>
      <c r="J4475" s="3">
        <v>9425.0</v>
      </c>
    </row>
    <row r="4476">
      <c r="A4476" s="1" t="s">
        <v>5888</v>
      </c>
      <c r="B4476" s="3">
        <v>35.38</v>
      </c>
      <c r="C4476" s="3">
        <v>17.1</v>
      </c>
      <c r="D4476" s="3">
        <v>429.0</v>
      </c>
      <c r="E4476" s="3">
        <v>713.35</v>
      </c>
      <c r="F4476" s="3">
        <v>102.0</v>
      </c>
      <c r="G4476" s="3">
        <v>387.65</v>
      </c>
      <c r="H4476" s="3">
        <v>2.97</v>
      </c>
      <c r="I4476" s="3">
        <v>81.0</v>
      </c>
      <c r="J4476" s="3">
        <v>9422.0</v>
      </c>
    </row>
    <row r="4477">
      <c r="A4477" s="1" t="s">
        <v>5889</v>
      </c>
      <c r="B4477" s="3">
        <v>34.67</v>
      </c>
      <c r="C4477" s="3">
        <v>16.9</v>
      </c>
      <c r="D4477" s="3">
        <v>224.0</v>
      </c>
      <c r="E4477" s="3">
        <v>532.71</v>
      </c>
      <c r="F4477" s="3">
        <v>78.0</v>
      </c>
      <c r="G4477" s="3">
        <v>383.2</v>
      </c>
      <c r="H4477" s="3">
        <v>3.1</v>
      </c>
      <c r="I4477" s="3">
        <v>86.0</v>
      </c>
      <c r="J4477" s="3">
        <v>9426.0</v>
      </c>
    </row>
    <row r="4478">
      <c r="A4478" s="1" t="s">
        <v>5890</v>
      </c>
      <c r="B4478" s="3">
        <v>33.33</v>
      </c>
      <c r="C4478" s="3">
        <v>16.5</v>
      </c>
      <c r="D4478" s="3">
        <v>5.0</v>
      </c>
      <c r="E4478" s="3">
        <v>239.54</v>
      </c>
      <c r="F4478" s="3">
        <v>29.0</v>
      </c>
      <c r="G4478" s="3">
        <v>371.55</v>
      </c>
      <c r="H4478" s="3">
        <v>2.76</v>
      </c>
      <c r="I4478" s="3">
        <v>85.0</v>
      </c>
      <c r="J4478" s="3">
        <v>9426.0</v>
      </c>
    </row>
    <row r="4479">
      <c r="A4479" s="1" t="s">
        <v>5891</v>
      </c>
      <c r="B4479" s="3">
        <v>31.38</v>
      </c>
      <c r="C4479" s="3" t="s">
        <v>5892</v>
      </c>
      <c r="D4479" s="3" t="s">
        <v>26</v>
      </c>
      <c r="E4479" s="3">
        <v>364.8</v>
      </c>
      <c r="F4479" s="3">
        <v>2.97</v>
      </c>
      <c r="G4479" s="3">
        <v>9.0</v>
      </c>
      <c r="H4479" s="3">
        <v>9431.0</v>
      </c>
      <c r="I4479" s="2"/>
      <c r="J4479" s="2"/>
    </row>
    <row r="4480">
      <c r="A4480" s="1" t="s">
        <v>5893</v>
      </c>
      <c r="B4480" s="3">
        <v>29.73</v>
      </c>
      <c r="C4480" s="3" t="s">
        <v>5894</v>
      </c>
      <c r="D4480" s="3" t="s">
        <v>26</v>
      </c>
      <c r="E4480" s="3">
        <v>358.6</v>
      </c>
      <c r="F4480" s="3">
        <v>3.52</v>
      </c>
      <c r="G4480" s="3">
        <v>112.0</v>
      </c>
      <c r="H4480" s="3">
        <v>9439.0</v>
      </c>
      <c r="I4480" s="2"/>
      <c r="J4480" s="2"/>
    </row>
    <row r="4481">
      <c r="A4481" s="1" t="s">
        <v>5895</v>
      </c>
      <c r="B4481" s="3">
        <v>28.22</v>
      </c>
      <c r="C4481" s="3" t="s">
        <v>5590</v>
      </c>
      <c r="D4481" s="3" t="s">
        <v>26</v>
      </c>
      <c r="E4481" s="3">
        <v>353.95</v>
      </c>
      <c r="F4481" s="3">
        <v>3.59</v>
      </c>
      <c r="G4481" s="3">
        <v>132.0</v>
      </c>
      <c r="H4481" s="3">
        <v>9447.0</v>
      </c>
      <c r="I4481" s="2"/>
      <c r="J4481" s="2"/>
    </row>
    <row r="4482">
      <c r="A4482" s="1" t="s">
        <v>5896</v>
      </c>
      <c r="B4482" s="3">
        <v>26.83</v>
      </c>
      <c r="C4482" s="3" t="s">
        <v>5897</v>
      </c>
      <c r="D4482" s="3" t="s">
        <v>26</v>
      </c>
      <c r="E4482" s="3">
        <v>348.75</v>
      </c>
      <c r="F4482" s="3">
        <v>2.9</v>
      </c>
      <c r="G4482" s="3">
        <v>147.0</v>
      </c>
      <c r="H4482" s="3">
        <v>9449.0</v>
      </c>
      <c r="I4482" s="2"/>
      <c r="J4482" s="2"/>
    </row>
    <row r="4483">
      <c r="A4483" s="1" t="s">
        <v>5898</v>
      </c>
      <c r="B4483" s="3">
        <v>25.61</v>
      </c>
      <c r="C4483" s="3" t="s">
        <v>5835</v>
      </c>
      <c r="D4483" s="3" t="s">
        <v>26</v>
      </c>
      <c r="E4483" s="3">
        <v>344.3</v>
      </c>
      <c r="F4483" s="3">
        <v>2.28</v>
      </c>
      <c r="G4483" s="3">
        <v>153.0</v>
      </c>
      <c r="H4483" s="3">
        <v>9451.0</v>
      </c>
      <c r="I4483" s="2"/>
      <c r="J4483" s="2"/>
    </row>
    <row r="4484">
      <c r="A4484" s="1" t="s">
        <v>5899</v>
      </c>
      <c r="B4484" s="3">
        <v>24.39</v>
      </c>
      <c r="C4484" s="3" t="s">
        <v>5900</v>
      </c>
      <c r="D4484" s="3" t="s">
        <v>26</v>
      </c>
      <c r="E4484" s="3">
        <v>34.15</v>
      </c>
      <c r="F4484" s="3">
        <v>1.86</v>
      </c>
      <c r="G4484" s="3">
        <v>142.0</v>
      </c>
      <c r="H4484" s="3">
        <v>9449.0</v>
      </c>
      <c r="I4484" s="2"/>
      <c r="J4484" s="2"/>
    </row>
    <row r="4485">
      <c r="A4485" s="1" t="s">
        <v>5901</v>
      </c>
      <c r="B4485" s="3">
        <v>22.91</v>
      </c>
      <c r="C4485" s="3" t="s">
        <v>2476</v>
      </c>
      <c r="D4485" s="3" t="s">
        <v>26</v>
      </c>
      <c r="E4485" s="3">
        <v>335.75</v>
      </c>
      <c r="F4485" s="3">
        <v>1.72</v>
      </c>
      <c r="G4485" s="3">
        <v>114.0</v>
      </c>
      <c r="H4485" s="3">
        <v>9447.0</v>
      </c>
      <c r="I4485" s="2"/>
      <c r="J4485" s="2"/>
    </row>
    <row r="4486">
      <c r="A4486" s="1" t="s">
        <v>5902</v>
      </c>
      <c r="B4486" s="3">
        <v>21.5</v>
      </c>
      <c r="C4486" s="3" t="s">
        <v>4109</v>
      </c>
      <c r="D4486" s="3" t="s">
        <v>26</v>
      </c>
      <c r="E4486" s="3">
        <v>332.5</v>
      </c>
      <c r="F4486" s="3">
        <v>1.79</v>
      </c>
      <c r="G4486" s="3">
        <v>89.0</v>
      </c>
      <c r="H4486" s="3">
        <v>9446.0</v>
      </c>
      <c r="I4486" s="2"/>
      <c r="J4486" s="2"/>
    </row>
    <row r="4487">
      <c r="A4487" s="1" t="s">
        <v>5903</v>
      </c>
      <c r="B4487" s="3">
        <v>20.38</v>
      </c>
      <c r="C4487" s="3" t="s">
        <v>5020</v>
      </c>
      <c r="D4487" s="3" t="s">
        <v>26</v>
      </c>
      <c r="E4487" s="3">
        <v>328.8</v>
      </c>
      <c r="F4487" s="3">
        <v>1.86</v>
      </c>
      <c r="G4487" s="3">
        <v>79.0</v>
      </c>
      <c r="H4487" s="3">
        <v>9445.0</v>
      </c>
      <c r="I4487" s="2"/>
      <c r="J4487" s="2"/>
    </row>
    <row r="4488">
      <c r="A4488" s="1" t="s">
        <v>5904</v>
      </c>
      <c r="B4488" s="3">
        <v>19.6</v>
      </c>
      <c r="C4488" s="3">
        <v>51.4</v>
      </c>
      <c r="D4488" s="3" t="s">
        <v>1268</v>
      </c>
      <c r="E4488" s="3">
        <v>6.0</v>
      </c>
      <c r="F4488" s="3">
        <v>327.5</v>
      </c>
      <c r="G4488" s="3">
        <v>1.93</v>
      </c>
      <c r="H4488" s="3">
        <v>76.0</v>
      </c>
      <c r="I4488" s="3">
        <v>9448.0</v>
      </c>
      <c r="J4488" s="2"/>
    </row>
    <row r="4489">
      <c r="A4489" s="1" t="s">
        <v>5905</v>
      </c>
      <c r="B4489" s="3">
        <v>19.93</v>
      </c>
      <c r="C4489" s="3">
        <v>53.35</v>
      </c>
      <c r="D4489" s="3">
        <v>165.0</v>
      </c>
      <c r="E4489" s="3">
        <v>477.21</v>
      </c>
      <c r="F4489" s="3">
        <v>64.0</v>
      </c>
      <c r="G4489" s="3">
        <v>327.5</v>
      </c>
      <c r="H4489" s="3">
        <v>1.79</v>
      </c>
      <c r="I4489" s="3">
        <v>71.0</v>
      </c>
      <c r="J4489" s="3">
        <v>9452.0</v>
      </c>
    </row>
    <row r="4490">
      <c r="A4490" s="1" t="s">
        <v>5906</v>
      </c>
      <c r="B4490" s="3">
        <v>23.2</v>
      </c>
      <c r="C4490" s="3">
        <v>36.4</v>
      </c>
      <c r="D4490" s="3">
        <v>362.0</v>
      </c>
      <c r="E4490" s="3">
        <v>662.99</v>
      </c>
      <c r="F4490" s="3">
        <v>98.0</v>
      </c>
      <c r="G4490" s="3">
        <v>329.0</v>
      </c>
      <c r="H4490" s="3">
        <v>2.21</v>
      </c>
      <c r="I4490" s="3">
        <v>69.0</v>
      </c>
      <c r="J4490" s="3">
        <v>9461.0</v>
      </c>
    </row>
    <row r="4491">
      <c r="A4491" s="1" t="s">
        <v>5907</v>
      </c>
      <c r="B4491" s="3">
        <v>25.51</v>
      </c>
      <c r="C4491" s="3">
        <v>28.75</v>
      </c>
      <c r="D4491" s="3">
        <v>559.0</v>
      </c>
      <c r="E4491" s="3">
        <v>759.39</v>
      </c>
      <c r="F4491" s="3">
        <v>123.0</v>
      </c>
      <c r="G4491" s="3">
        <v>335.4</v>
      </c>
      <c r="H4491" s="3">
        <v>2.62</v>
      </c>
      <c r="I4491" s="3">
        <v>77.0</v>
      </c>
      <c r="J4491" s="3">
        <v>9459.0</v>
      </c>
    </row>
    <row r="4492">
      <c r="A4492" s="1" t="s">
        <v>5908</v>
      </c>
      <c r="B4492" s="3">
        <v>27.9</v>
      </c>
      <c r="C4492" s="3">
        <v>22.75</v>
      </c>
      <c r="D4492" s="3">
        <v>738.0</v>
      </c>
      <c r="E4492" s="3">
        <v>827.49</v>
      </c>
      <c r="F4492" s="3">
        <v>136.0</v>
      </c>
      <c r="G4492" s="3">
        <v>342.55</v>
      </c>
      <c r="H4492" s="3">
        <v>2.62</v>
      </c>
      <c r="I4492" s="3">
        <v>85.0</v>
      </c>
      <c r="J4492" s="3">
        <v>9461.0</v>
      </c>
    </row>
    <row r="4493">
      <c r="A4493" s="1" t="s">
        <v>5909</v>
      </c>
      <c r="B4493" s="3">
        <v>30.7</v>
      </c>
      <c r="C4493" s="3">
        <v>18.65</v>
      </c>
      <c r="D4493" s="3">
        <v>883.0</v>
      </c>
      <c r="E4493" s="3">
        <v>87.47</v>
      </c>
      <c r="F4493" s="3">
        <v>145.0</v>
      </c>
      <c r="G4493" s="3">
        <v>349.9</v>
      </c>
      <c r="H4493" s="3">
        <v>2.83</v>
      </c>
      <c r="I4493" s="3">
        <v>85.0</v>
      </c>
      <c r="J4493" s="3">
        <v>9457.0</v>
      </c>
    </row>
    <row r="4494">
      <c r="A4494" s="1" t="s">
        <v>5910</v>
      </c>
      <c r="B4494" s="3">
        <v>31.96</v>
      </c>
      <c r="C4494" s="3">
        <v>16.45</v>
      </c>
      <c r="D4494" s="3">
        <v>979.0</v>
      </c>
      <c r="E4494" s="3">
        <v>895.47</v>
      </c>
      <c r="F4494" s="3">
        <v>149.0</v>
      </c>
      <c r="G4494" s="3">
        <v>355.9</v>
      </c>
      <c r="H4494" s="3">
        <v>3.17</v>
      </c>
      <c r="I4494" s="3">
        <v>84.0</v>
      </c>
      <c r="J4494" s="3">
        <v>9456.0</v>
      </c>
    </row>
    <row r="4495">
      <c r="A4495" s="1" t="s">
        <v>5911</v>
      </c>
      <c r="B4495" s="3">
        <v>33.34</v>
      </c>
      <c r="C4495" s="3">
        <v>16.5</v>
      </c>
      <c r="D4495" s="3">
        <v>1024.0</v>
      </c>
      <c r="E4495" s="3">
        <v>917.31</v>
      </c>
      <c r="F4495" s="3">
        <v>144.0</v>
      </c>
      <c r="G4495" s="3">
        <v>361.9</v>
      </c>
      <c r="H4495" s="3">
        <v>3.38</v>
      </c>
      <c r="I4495" s="3">
        <v>8.0</v>
      </c>
      <c r="J4495" s="3">
        <v>945.0</v>
      </c>
    </row>
    <row r="4496">
      <c r="A4496" s="1" t="s">
        <v>5912</v>
      </c>
      <c r="B4496" s="3">
        <v>34.33</v>
      </c>
      <c r="C4496" s="3">
        <v>16.15</v>
      </c>
      <c r="D4496" s="3">
        <v>1014.0</v>
      </c>
      <c r="E4496" s="3">
        <v>936.44</v>
      </c>
      <c r="F4496" s="3">
        <v>131.0</v>
      </c>
      <c r="G4496" s="3">
        <v>366.55</v>
      </c>
      <c r="H4496" s="3">
        <v>3.45</v>
      </c>
      <c r="I4496" s="3">
        <v>77.0</v>
      </c>
      <c r="J4496" s="3">
        <v>9443.0</v>
      </c>
    </row>
    <row r="4497">
      <c r="A4497" s="1" t="s">
        <v>5913</v>
      </c>
      <c r="B4497" s="3">
        <v>34.98</v>
      </c>
      <c r="C4497" s="3">
        <v>15.2</v>
      </c>
      <c r="D4497" s="3">
        <v>944.0</v>
      </c>
      <c r="E4497" s="3">
        <v>941.4</v>
      </c>
      <c r="F4497" s="3">
        <v>117.0</v>
      </c>
      <c r="G4497" s="3">
        <v>37.2</v>
      </c>
      <c r="H4497" s="3">
        <v>3.45</v>
      </c>
      <c r="I4497" s="3">
        <v>76.0</v>
      </c>
      <c r="J4497" s="3">
        <v>9439.0</v>
      </c>
    </row>
    <row r="4498">
      <c r="A4498" s="1" t="s">
        <v>5914</v>
      </c>
      <c r="B4498" s="3">
        <v>35.31</v>
      </c>
      <c r="C4498" s="3">
        <v>14.65</v>
      </c>
      <c r="D4498" s="3">
        <v>803.0</v>
      </c>
      <c r="E4498" s="3">
        <v>877.69</v>
      </c>
      <c r="F4498" s="3">
        <v>126.0</v>
      </c>
      <c r="G4498" s="3">
        <v>371.95</v>
      </c>
      <c r="H4498" s="3">
        <v>3.45</v>
      </c>
      <c r="I4498" s="3">
        <v>75.0</v>
      </c>
      <c r="J4498" s="3">
        <v>9434.0</v>
      </c>
    </row>
    <row r="4499">
      <c r="A4499" s="1" t="s">
        <v>5915</v>
      </c>
      <c r="B4499" s="3">
        <v>35.28</v>
      </c>
      <c r="C4499" s="3">
        <v>14.1</v>
      </c>
      <c r="D4499" s="3">
        <v>63.0</v>
      </c>
      <c r="E4499" s="3">
        <v>817.9</v>
      </c>
      <c r="F4499" s="3">
        <v>117.0</v>
      </c>
      <c r="G4499" s="3">
        <v>371.0</v>
      </c>
      <c r="H4499" s="3">
        <v>3.38</v>
      </c>
      <c r="I4499" s="3">
        <v>75.0</v>
      </c>
      <c r="J4499" s="3">
        <v>9432.0</v>
      </c>
    </row>
    <row r="4500">
      <c r="A4500" s="1" t="s">
        <v>5916</v>
      </c>
      <c r="B4500" s="3">
        <v>34.86</v>
      </c>
      <c r="C4500" s="3">
        <v>13.1</v>
      </c>
      <c r="D4500" s="3">
        <v>435.0</v>
      </c>
      <c r="E4500" s="3">
        <v>731.3</v>
      </c>
      <c r="F4500" s="3">
        <v>1.0</v>
      </c>
      <c r="G4500" s="3">
        <v>368.1</v>
      </c>
      <c r="H4500" s="3">
        <v>3.24</v>
      </c>
      <c r="I4500" s="3">
        <v>76.0</v>
      </c>
      <c r="J4500" s="3">
        <v>9431.0</v>
      </c>
    </row>
    <row r="4501">
      <c r="A4501" s="1" t="s">
        <v>5917</v>
      </c>
      <c r="B4501" s="3">
        <v>34.16</v>
      </c>
      <c r="C4501" s="3">
        <v>13.4</v>
      </c>
      <c r="D4501" s="3">
        <v>228.0</v>
      </c>
      <c r="E4501" s="3">
        <v>551.79</v>
      </c>
      <c r="F4501" s="3">
        <v>77.0</v>
      </c>
      <c r="G4501" s="3">
        <v>364.0</v>
      </c>
      <c r="H4501" s="3">
        <v>3.3</v>
      </c>
      <c r="I4501" s="3">
        <v>78.0</v>
      </c>
      <c r="J4501" s="3">
        <v>9431.0</v>
      </c>
    </row>
    <row r="4502">
      <c r="A4502" s="1" t="s">
        <v>5918</v>
      </c>
      <c r="B4502" s="3">
        <v>32.62</v>
      </c>
      <c r="C4502" s="3">
        <v>13.2</v>
      </c>
      <c r="D4502" s="3">
        <v>5.0</v>
      </c>
      <c r="E4502" s="3">
        <v>241.8</v>
      </c>
      <c r="F4502" s="3">
        <v>29.0</v>
      </c>
      <c r="G4502" s="3">
        <v>356.3</v>
      </c>
      <c r="H4502" s="3">
        <v>2.34</v>
      </c>
      <c r="I4502" s="3">
        <v>77.0</v>
      </c>
      <c r="J4502" s="3">
        <v>9434.0</v>
      </c>
    </row>
    <row r="4503">
      <c r="A4503" s="1" t="s">
        <v>5919</v>
      </c>
      <c r="B4503" s="3">
        <v>30.52</v>
      </c>
      <c r="C4503" s="3" t="s">
        <v>5920</v>
      </c>
      <c r="D4503" s="3" t="s">
        <v>26</v>
      </c>
      <c r="E4503" s="3">
        <v>349.5</v>
      </c>
      <c r="F4503" s="3">
        <v>2.28</v>
      </c>
      <c r="G4503" s="3">
        <v>78.0</v>
      </c>
      <c r="H4503" s="3">
        <v>9436.0</v>
      </c>
      <c r="I4503" s="2"/>
      <c r="J4503" s="2"/>
    </row>
    <row r="4504">
      <c r="A4504" s="1" t="s">
        <v>5921</v>
      </c>
      <c r="B4504" s="3">
        <v>28.71</v>
      </c>
      <c r="C4504" s="3" t="s">
        <v>5922</v>
      </c>
      <c r="D4504" s="3" t="s">
        <v>26</v>
      </c>
      <c r="E4504" s="3">
        <v>343.7</v>
      </c>
      <c r="F4504" s="3">
        <v>2.41</v>
      </c>
      <c r="G4504" s="3">
        <v>89.0</v>
      </c>
      <c r="H4504" s="3">
        <v>9443.0</v>
      </c>
      <c r="I4504" s="2"/>
      <c r="J4504" s="2"/>
    </row>
    <row r="4505">
      <c r="A4505" s="1" t="s">
        <v>5923</v>
      </c>
      <c r="B4505" s="3">
        <v>27.24</v>
      </c>
      <c r="C4505" s="3" t="s">
        <v>5924</v>
      </c>
      <c r="D4505" s="3" t="s">
        <v>26</v>
      </c>
      <c r="E4505" s="3">
        <v>34.5</v>
      </c>
      <c r="F4505" s="3">
        <v>2.41</v>
      </c>
      <c r="G4505" s="3">
        <v>107.0</v>
      </c>
      <c r="H4505" s="3">
        <v>9448.0</v>
      </c>
      <c r="I4505" s="2"/>
      <c r="J4505" s="2"/>
    </row>
    <row r="4506">
      <c r="A4506" s="1" t="s">
        <v>5925</v>
      </c>
      <c r="B4506" s="3">
        <v>25.94</v>
      </c>
      <c r="C4506" s="3" t="s">
        <v>5926</v>
      </c>
      <c r="D4506" s="3" t="s">
        <v>26</v>
      </c>
      <c r="E4506" s="3">
        <v>337.9</v>
      </c>
      <c r="F4506" s="3">
        <v>2.41</v>
      </c>
      <c r="G4506" s="3">
        <v>127.0</v>
      </c>
      <c r="H4506" s="3">
        <v>9449.0</v>
      </c>
      <c r="I4506" s="2"/>
      <c r="J4506" s="2"/>
    </row>
    <row r="4507">
      <c r="A4507" s="1" t="s">
        <v>5927</v>
      </c>
      <c r="B4507" s="3">
        <v>24.82</v>
      </c>
      <c r="C4507" s="3" t="s">
        <v>5928</v>
      </c>
      <c r="D4507" s="3" t="s">
        <v>26</v>
      </c>
      <c r="E4507" s="3">
        <v>336.15</v>
      </c>
      <c r="F4507" s="3">
        <v>2.34</v>
      </c>
      <c r="G4507" s="3">
        <v>134.0</v>
      </c>
      <c r="H4507" s="3">
        <v>9448.0</v>
      </c>
      <c r="I4507" s="2"/>
      <c r="J4507" s="2"/>
    </row>
    <row r="4508">
      <c r="A4508" s="1" t="s">
        <v>5929</v>
      </c>
      <c r="B4508" s="3">
        <v>23.74</v>
      </c>
      <c r="C4508" s="3" t="s">
        <v>5930</v>
      </c>
      <c r="D4508" s="3" t="s">
        <v>26</v>
      </c>
      <c r="E4508" s="3">
        <v>334.7</v>
      </c>
      <c r="F4508" s="3">
        <v>2.21</v>
      </c>
      <c r="G4508" s="3">
        <v>131.0</v>
      </c>
      <c r="H4508" s="3">
        <v>9447.0</v>
      </c>
      <c r="I4508" s="2"/>
      <c r="J4508" s="2"/>
    </row>
    <row r="4509">
      <c r="A4509" s="1" t="s">
        <v>5931</v>
      </c>
      <c r="B4509" s="3">
        <v>22.56</v>
      </c>
      <c r="C4509" s="3" t="s">
        <v>5053</v>
      </c>
      <c r="D4509" s="3" t="s">
        <v>26</v>
      </c>
      <c r="E4509" s="3">
        <v>333.85</v>
      </c>
      <c r="F4509" s="3">
        <v>2.0</v>
      </c>
      <c r="G4509" s="3">
        <v>121.0</v>
      </c>
      <c r="H4509" s="3">
        <v>9445.0</v>
      </c>
      <c r="I4509" s="2"/>
      <c r="J4509" s="2"/>
    </row>
    <row r="4510">
      <c r="A4510" s="1" t="s">
        <v>5932</v>
      </c>
      <c r="B4510" s="3">
        <v>21.3</v>
      </c>
      <c r="C4510" s="3" t="s">
        <v>5933</v>
      </c>
      <c r="D4510" s="3" t="s">
        <v>26</v>
      </c>
      <c r="E4510" s="3">
        <v>332.65</v>
      </c>
      <c r="F4510" s="3">
        <v>1.86</v>
      </c>
      <c r="G4510" s="3">
        <v>103.0</v>
      </c>
      <c r="H4510" s="3">
        <v>9442.0</v>
      </c>
      <c r="I4510" s="2"/>
      <c r="J4510" s="2"/>
    </row>
    <row r="4511">
      <c r="A4511" s="1" t="s">
        <v>5934</v>
      </c>
      <c r="B4511" s="3">
        <v>20.23</v>
      </c>
      <c r="C4511" s="3" t="s">
        <v>5212</v>
      </c>
      <c r="D4511" s="3" t="s">
        <v>26</v>
      </c>
      <c r="E4511" s="3">
        <v>331.1</v>
      </c>
      <c r="F4511" s="3">
        <v>1.79</v>
      </c>
      <c r="G4511" s="3">
        <v>83.0</v>
      </c>
      <c r="H4511" s="3">
        <v>9443.0</v>
      </c>
      <c r="I4511" s="2"/>
      <c r="J4511" s="2"/>
    </row>
    <row r="4512">
      <c r="A4512" s="1" t="s">
        <v>5935</v>
      </c>
      <c r="B4512" s="3">
        <v>19.45</v>
      </c>
      <c r="C4512" s="3">
        <v>47.8</v>
      </c>
      <c r="D4512" s="3" t="s">
        <v>871</v>
      </c>
      <c r="E4512" s="3">
        <v>5.0</v>
      </c>
      <c r="F4512" s="3">
        <v>33.15</v>
      </c>
      <c r="G4512" s="3">
        <v>1.79</v>
      </c>
      <c r="H4512" s="3">
        <v>73.0</v>
      </c>
      <c r="I4512" s="3">
        <v>9445.0</v>
      </c>
      <c r="J4512" s="2"/>
    </row>
    <row r="4513">
      <c r="A4513" s="1" t="s">
        <v>5936</v>
      </c>
      <c r="B4513" s="3">
        <v>19.6</v>
      </c>
      <c r="C4513" s="3">
        <v>57.2</v>
      </c>
      <c r="D4513" s="3">
        <v>161.0</v>
      </c>
      <c r="E4513" s="3">
        <v>452.23</v>
      </c>
      <c r="F4513" s="3">
        <v>66.0</v>
      </c>
      <c r="G4513" s="3">
        <v>329.4</v>
      </c>
      <c r="H4513" s="3">
        <v>1.52</v>
      </c>
      <c r="I4513" s="3">
        <v>71.0</v>
      </c>
      <c r="J4513" s="3">
        <v>9447.0</v>
      </c>
    </row>
    <row r="4514">
      <c r="A4514" s="1" t="s">
        <v>5937</v>
      </c>
      <c r="B4514" s="3">
        <v>23.24</v>
      </c>
      <c r="C4514" s="3">
        <v>36.55</v>
      </c>
      <c r="D4514" s="3">
        <v>359.0</v>
      </c>
      <c r="E4514" s="3">
        <v>652.78</v>
      </c>
      <c r="F4514" s="3">
        <v>1.0</v>
      </c>
      <c r="G4514" s="3">
        <v>332.85</v>
      </c>
      <c r="H4514" s="3">
        <v>1.52</v>
      </c>
      <c r="I4514" s="3">
        <v>72.0</v>
      </c>
      <c r="J4514" s="3">
        <v>9455.0</v>
      </c>
    </row>
    <row r="4515">
      <c r="A4515" s="1" t="s">
        <v>5938</v>
      </c>
      <c r="B4515" s="3">
        <v>26.9</v>
      </c>
      <c r="C4515" s="3">
        <v>29.95</v>
      </c>
      <c r="D4515" s="3">
        <v>554.0</v>
      </c>
      <c r="E4515" s="3">
        <v>748.83</v>
      </c>
      <c r="F4515" s="3">
        <v>125.0</v>
      </c>
      <c r="G4515" s="3">
        <v>34.0</v>
      </c>
      <c r="H4515" s="3">
        <v>1.59</v>
      </c>
      <c r="I4515" s="3">
        <v>77.0</v>
      </c>
      <c r="J4515" s="3">
        <v>9453.0</v>
      </c>
    </row>
    <row r="4516">
      <c r="A4516" s="1" t="s">
        <v>5939</v>
      </c>
      <c r="B4516" s="3">
        <v>28.81</v>
      </c>
      <c r="C4516" s="3">
        <v>23.0</v>
      </c>
      <c r="D4516" s="3">
        <v>733.0</v>
      </c>
      <c r="E4516" s="3">
        <v>816.31</v>
      </c>
      <c r="F4516" s="3">
        <v>14.0</v>
      </c>
      <c r="G4516" s="3">
        <v>349.3</v>
      </c>
      <c r="H4516" s="3">
        <v>1.72</v>
      </c>
      <c r="I4516" s="3">
        <v>85.0</v>
      </c>
      <c r="J4516" s="3">
        <v>9454.0</v>
      </c>
    </row>
    <row r="4517">
      <c r="A4517" s="1" t="s">
        <v>5940</v>
      </c>
      <c r="B4517" s="3">
        <v>31.13</v>
      </c>
      <c r="C4517" s="3">
        <v>2.3</v>
      </c>
      <c r="D4517" s="3">
        <v>877.0</v>
      </c>
      <c r="E4517" s="3">
        <v>858.38</v>
      </c>
      <c r="F4517" s="3">
        <v>15.0</v>
      </c>
      <c r="G4517" s="3">
        <v>358.8</v>
      </c>
      <c r="H4517" s="3">
        <v>2.7</v>
      </c>
      <c r="I4517" s="3">
        <v>85.0</v>
      </c>
      <c r="J4517" s="3">
        <v>9452.0</v>
      </c>
    </row>
    <row r="4518">
      <c r="A4518" s="1" t="s">
        <v>5941</v>
      </c>
      <c r="B4518" s="3">
        <v>32.89</v>
      </c>
      <c r="C4518" s="3">
        <v>18.5</v>
      </c>
      <c r="D4518" s="3">
        <v>977.0</v>
      </c>
      <c r="E4518" s="3">
        <v>895.5</v>
      </c>
      <c r="F4518" s="3">
        <v>148.0</v>
      </c>
      <c r="G4518" s="3">
        <v>366.35</v>
      </c>
      <c r="H4518" s="3">
        <v>2.41</v>
      </c>
      <c r="I4518" s="3">
        <v>75.0</v>
      </c>
      <c r="J4518" s="3">
        <v>9449.0</v>
      </c>
    </row>
    <row r="4519">
      <c r="A4519" s="1" t="s">
        <v>5942</v>
      </c>
      <c r="B4519" s="3">
        <v>34.12</v>
      </c>
      <c r="C4519" s="3">
        <v>17.4</v>
      </c>
      <c r="D4519" s="3">
        <v>1023.0</v>
      </c>
      <c r="E4519" s="3">
        <v>916.77</v>
      </c>
      <c r="F4519" s="3">
        <v>144.0</v>
      </c>
      <c r="G4519" s="3">
        <v>373.1</v>
      </c>
      <c r="H4519" s="3">
        <v>2.62</v>
      </c>
      <c r="I4519" s="3">
        <v>62.0</v>
      </c>
      <c r="J4519" s="3">
        <v>9444.0</v>
      </c>
    </row>
    <row r="4520">
      <c r="A4520" s="1" t="s">
        <v>5943</v>
      </c>
      <c r="B4520" s="3">
        <v>34.98</v>
      </c>
      <c r="C4520" s="3">
        <v>17.0</v>
      </c>
      <c r="D4520" s="3">
        <v>1008.0</v>
      </c>
      <c r="E4520" s="3">
        <v>924.11</v>
      </c>
      <c r="F4520" s="3">
        <v>137.0</v>
      </c>
      <c r="G4520" s="3">
        <v>377.75</v>
      </c>
      <c r="H4520" s="3">
        <v>2.62</v>
      </c>
      <c r="I4520" s="3">
        <v>55.0</v>
      </c>
      <c r="J4520" s="3">
        <v>9439.0</v>
      </c>
    </row>
    <row r="4521">
      <c r="A4521" s="1" t="s">
        <v>5944</v>
      </c>
      <c r="B4521" s="3">
        <v>35.52</v>
      </c>
      <c r="C4521" s="3">
        <v>16.5</v>
      </c>
      <c r="D4521" s="3">
        <v>939.0</v>
      </c>
      <c r="E4521" s="3">
        <v>927.73</v>
      </c>
      <c r="F4521" s="3">
        <v>124.0</v>
      </c>
      <c r="G4521" s="3">
        <v>381.5</v>
      </c>
      <c r="H4521" s="3">
        <v>2.55</v>
      </c>
      <c r="I4521" s="3">
        <v>5.0</v>
      </c>
      <c r="J4521" s="3">
        <v>9432.0</v>
      </c>
    </row>
    <row r="4522">
      <c r="A4522" s="1" t="s">
        <v>5945</v>
      </c>
      <c r="B4522" s="3">
        <v>35.77</v>
      </c>
      <c r="C4522" s="3">
        <v>15.9</v>
      </c>
      <c r="D4522" s="3">
        <v>802.0</v>
      </c>
      <c r="E4522" s="3">
        <v>878.3</v>
      </c>
      <c r="F4522" s="3">
        <v>125.0</v>
      </c>
      <c r="G4522" s="3">
        <v>382.0</v>
      </c>
      <c r="H4522" s="3">
        <v>2.55</v>
      </c>
      <c r="I4522" s="3">
        <v>47.0</v>
      </c>
      <c r="J4522" s="3">
        <v>9427.0</v>
      </c>
    </row>
    <row r="4523">
      <c r="A4523" s="1" t="s">
        <v>5946</v>
      </c>
      <c r="B4523" s="3">
        <v>35.72</v>
      </c>
      <c r="C4523" s="3">
        <v>15.9</v>
      </c>
      <c r="D4523" s="3">
        <v>627.0</v>
      </c>
      <c r="E4523" s="3">
        <v>806.34</v>
      </c>
      <c r="F4523" s="3">
        <v>121.0</v>
      </c>
      <c r="G4523" s="3">
        <v>381.25</v>
      </c>
      <c r="H4523" s="3">
        <v>2.48</v>
      </c>
      <c r="I4523" s="3">
        <v>47.0</v>
      </c>
      <c r="J4523" s="3">
        <v>9423.0</v>
      </c>
    </row>
    <row r="4524">
      <c r="A4524" s="1" t="s">
        <v>5947</v>
      </c>
      <c r="B4524" s="3">
        <v>35.38</v>
      </c>
      <c r="C4524" s="3">
        <v>15.3</v>
      </c>
      <c r="D4524" s="3">
        <v>432.0</v>
      </c>
      <c r="E4524" s="3">
        <v>72.99</v>
      </c>
      <c r="F4524" s="3">
        <v>102.0</v>
      </c>
      <c r="G4524" s="3">
        <v>378.95</v>
      </c>
      <c r="H4524" s="3">
        <v>2.41</v>
      </c>
      <c r="I4524" s="3">
        <v>5.0</v>
      </c>
      <c r="J4524" s="3">
        <v>9421.0</v>
      </c>
    </row>
    <row r="4525">
      <c r="A4525" s="1" t="s">
        <v>5948</v>
      </c>
      <c r="B4525" s="3">
        <v>34.74</v>
      </c>
      <c r="C4525" s="3">
        <v>16.3</v>
      </c>
      <c r="D4525" s="3">
        <v>219.0</v>
      </c>
      <c r="E4525" s="3">
        <v>49.57</v>
      </c>
      <c r="F4525" s="3">
        <v>85.0</v>
      </c>
      <c r="G4525" s="3">
        <v>375.45</v>
      </c>
      <c r="H4525" s="3">
        <v>2.21</v>
      </c>
      <c r="I4525" s="3">
        <v>58.0</v>
      </c>
      <c r="J4525" s="3">
        <v>9422.0</v>
      </c>
    </row>
    <row r="4526">
      <c r="A4526" s="1" t="s">
        <v>5949</v>
      </c>
      <c r="B4526" s="3">
        <v>33.16</v>
      </c>
      <c r="C4526" s="3">
        <v>17.2</v>
      </c>
      <c r="D4526" s="3">
        <v>49.0</v>
      </c>
      <c r="E4526" s="3">
        <v>242.9</v>
      </c>
      <c r="F4526" s="3">
        <v>28.0</v>
      </c>
      <c r="G4526" s="3">
        <v>367.7</v>
      </c>
      <c r="H4526" s="3">
        <v>1.66</v>
      </c>
      <c r="I4526" s="3">
        <v>7.0</v>
      </c>
      <c r="J4526" s="3">
        <v>942.0</v>
      </c>
    </row>
    <row r="4527">
      <c r="A4527" s="1" t="s">
        <v>5950</v>
      </c>
      <c r="B4527" s="3">
        <v>30.89</v>
      </c>
      <c r="C4527" s="3" t="s">
        <v>5831</v>
      </c>
      <c r="D4527" s="3" t="s">
        <v>26</v>
      </c>
      <c r="E4527" s="3">
        <v>36.95</v>
      </c>
      <c r="F4527" s="3">
        <v>1.72</v>
      </c>
      <c r="G4527" s="3">
        <v>113.0</v>
      </c>
      <c r="H4527" s="3">
        <v>9424.0</v>
      </c>
      <c r="I4527" s="2"/>
      <c r="J4527" s="2"/>
    </row>
    <row r="4528">
      <c r="A4528" s="1" t="s">
        <v>5951</v>
      </c>
      <c r="B4528" s="3">
        <v>28.89</v>
      </c>
      <c r="C4528" s="3" t="s">
        <v>5773</v>
      </c>
      <c r="D4528" s="3" t="s">
        <v>26</v>
      </c>
      <c r="E4528" s="3">
        <v>355.3</v>
      </c>
      <c r="F4528" s="3">
        <v>2.14</v>
      </c>
      <c r="G4528" s="3">
        <v>13.0</v>
      </c>
      <c r="H4528" s="3">
        <v>9428.0</v>
      </c>
      <c r="I4528" s="2"/>
      <c r="J4528" s="2"/>
    </row>
    <row r="4529">
      <c r="A4529" s="1" t="s">
        <v>5952</v>
      </c>
      <c r="B4529" s="3">
        <v>27.6</v>
      </c>
      <c r="C4529" s="3" t="s">
        <v>5953</v>
      </c>
      <c r="D4529" s="3" t="s">
        <v>26</v>
      </c>
      <c r="E4529" s="3">
        <v>349.3</v>
      </c>
      <c r="F4529" s="3">
        <v>2.55</v>
      </c>
      <c r="G4529" s="3">
        <v>137.0</v>
      </c>
      <c r="H4529" s="3">
        <v>9433.0</v>
      </c>
      <c r="I4529" s="2"/>
      <c r="J4529" s="2"/>
    </row>
    <row r="4530">
      <c r="A4530" s="1" t="s">
        <v>5954</v>
      </c>
      <c r="B4530" s="3">
        <v>26.6</v>
      </c>
      <c r="C4530" s="3" t="s">
        <v>812</v>
      </c>
      <c r="D4530" s="3" t="s">
        <v>26</v>
      </c>
      <c r="E4530" s="3">
        <v>345.45</v>
      </c>
      <c r="F4530" s="3">
        <v>2.62</v>
      </c>
      <c r="G4530" s="3">
        <v>147.0</v>
      </c>
      <c r="H4530" s="3">
        <v>9433.0</v>
      </c>
      <c r="I4530" s="2"/>
      <c r="J4530" s="2"/>
    </row>
    <row r="4531">
      <c r="A4531" s="1" t="s">
        <v>5955</v>
      </c>
      <c r="B4531" s="3">
        <v>25.6</v>
      </c>
      <c r="C4531" s="3" t="s">
        <v>5956</v>
      </c>
      <c r="D4531" s="3" t="s">
        <v>26</v>
      </c>
      <c r="E4531" s="3">
        <v>344.1</v>
      </c>
      <c r="F4531" s="3">
        <v>2.41</v>
      </c>
      <c r="G4531" s="3">
        <v>156.0</v>
      </c>
      <c r="H4531" s="3">
        <v>9434.0</v>
      </c>
      <c r="I4531" s="2"/>
      <c r="J4531" s="2"/>
    </row>
    <row r="4532">
      <c r="A4532" s="1" t="s">
        <v>5957</v>
      </c>
      <c r="B4532" s="3">
        <v>24.48</v>
      </c>
      <c r="C4532" s="3" t="s">
        <v>5958</v>
      </c>
      <c r="D4532" s="3" t="s">
        <v>26</v>
      </c>
      <c r="E4532" s="3">
        <v>34.15</v>
      </c>
      <c r="F4532" s="3">
        <v>2.21</v>
      </c>
      <c r="G4532" s="3">
        <v>159.0</v>
      </c>
      <c r="H4532" s="3">
        <v>943.0</v>
      </c>
      <c r="I4532" s="2"/>
      <c r="J4532" s="2"/>
    </row>
    <row r="4533">
      <c r="A4533" s="1" t="s">
        <v>5959</v>
      </c>
      <c r="B4533" s="3">
        <v>23.17</v>
      </c>
      <c r="C4533" s="3" t="s">
        <v>5960</v>
      </c>
      <c r="D4533" s="3" t="s">
        <v>26</v>
      </c>
      <c r="E4533" s="3">
        <v>337.1</v>
      </c>
      <c r="F4533" s="3">
        <v>2.0</v>
      </c>
      <c r="G4533" s="3">
        <v>147.0</v>
      </c>
      <c r="H4533" s="3">
        <v>9429.0</v>
      </c>
      <c r="I4533" s="2"/>
      <c r="J4533" s="2"/>
    </row>
    <row r="4534">
      <c r="A4534" s="1" t="s">
        <v>5961</v>
      </c>
      <c r="B4534" s="3">
        <v>22.3</v>
      </c>
      <c r="C4534" s="3" t="s">
        <v>2433</v>
      </c>
      <c r="D4534" s="3" t="s">
        <v>26</v>
      </c>
      <c r="E4534" s="3">
        <v>335.4</v>
      </c>
      <c r="F4534" s="3">
        <v>1.72</v>
      </c>
      <c r="G4534" s="3">
        <v>121.0</v>
      </c>
      <c r="H4534" s="3">
        <v>9427.0</v>
      </c>
      <c r="I4534" s="2"/>
      <c r="J4534" s="2"/>
    </row>
    <row r="4535">
      <c r="A4535" s="1" t="s">
        <v>5962</v>
      </c>
      <c r="B4535" s="3">
        <v>20.74</v>
      </c>
      <c r="C4535" s="3" t="s">
        <v>4945</v>
      </c>
      <c r="D4535" s="3" t="s">
        <v>26</v>
      </c>
      <c r="E4535" s="3">
        <v>333.25</v>
      </c>
      <c r="F4535" s="3">
        <v>1.79</v>
      </c>
      <c r="G4535" s="3">
        <v>94.0</v>
      </c>
      <c r="H4535" s="3">
        <v>9428.0</v>
      </c>
      <c r="I4535" s="2"/>
      <c r="J4535" s="2"/>
    </row>
    <row r="4536">
      <c r="A4536" s="1" t="s">
        <v>5963</v>
      </c>
      <c r="B4536" s="3">
        <v>19.68</v>
      </c>
      <c r="C4536" s="3">
        <v>42.85</v>
      </c>
      <c r="D4536" s="3" t="s">
        <v>1800</v>
      </c>
      <c r="E4536" s="3">
        <v>4.0</v>
      </c>
      <c r="F4536" s="3">
        <v>33.95</v>
      </c>
      <c r="G4536" s="3">
        <v>1.72</v>
      </c>
      <c r="H4536" s="3">
        <v>87.0</v>
      </c>
      <c r="I4536" s="3">
        <v>943.0</v>
      </c>
      <c r="J4536" s="2"/>
    </row>
    <row r="4537">
      <c r="A4537" s="1" t="s">
        <v>5964</v>
      </c>
      <c r="B4537" s="3">
        <v>19.79</v>
      </c>
      <c r="C4537" s="3">
        <v>51.5</v>
      </c>
      <c r="D4537" s="3">
        <v>159.0</v>
      </c>
      <c r="E4537" s="3">
        <v>446.18</v>
      </c>
      <c r="F4537" s="3">
        <v>66.0</v>
      </c>
      <c r="G4537" s="3">
        <v>329.4</v>
      </c>
      <c r="H4537" s="3">
        <v>1.52</v>
      </c>
      <c r="I4537" s="3">
        <v>95.0</v>
      </c>
      <c r="J4537" s="3">
        <v>9434.0</v>
      </c>
    </row>
    <row r="4538">
      <c r="A4538" s="1" t="s">
        <v>5965</v>
      </c>
      <c r="B4538" s="3">
        <v>23.59</v>
      </c>
      <c r="C4538" s="3">
        <v>32.75</v>
      </c>
      <c r="D4538" s="3">
        <v>358.0</v>
      </c>
      <c r="E4538" s="3">
        <v>652.68</v>
      </c>
      <c r="F4538" s="3">
        <v>1.0</v>
      </c>
      <c r="G4538" s="3">
        <v>33.35</v>
      </c>
      <c r="H4538" s="3">
        <v>1.17</v>
      </c>
      <c r="I4538" s="3">
        <v>113.0</v>
      </c>
      <c r="J4538" s="3">
        <v>9441.0</v>
      </c>
    </row>
    <row r="4539">
      <c r="A4539" s="1" t="s">
        <v>5966</v>
      </c>
      <c r="B4539" s="3">
        <v>26.97</v>
      </c>
      <c r="C4539" s="3">
        <v>26.1</v>
      </c>
      <c r="D4539" s="3">
        <v>553.0</v>
      </c>
      <c r="E4539" s="3">
        <v>748.77</v>
      </c>
      <c r="F4539" s="3">
        <v>125.0</v>
      </c>
      <c r="G4539" s="3">
        <v>336.75</v>
      </c>
      <c r="H4539" s="3">
        <v>1.17</v>
      </c>
      <c r="I4539" s="3">
        <v>134.0</v>
      </c>
      <c r="J4539" s="3">
        <v>9444.0</v>
      </c>
    </row>
    <row r="4540">
      <c r="A4540" s="1" t="s">
        <v>5967</v>
      </c>
      <c r="B4540" s="3">
        <v>29.59</v>
      </c>
      <c r="C4540" s="3">
        <v>2.7</v>
      </c>
      <c r="D4540" s="3">
        <v>728.0</v>
      </c>
      <c r="E4540" s="3">
        <v>805.13</v>
      </c>
      <c r="F4540" s="3">
        <v>144.0</v>
      </c>
      <c r="G4540" s="3">
        <v>346.6</v>
      </c>
      <c r="H4540" s="3">
        <v>1.31</v>
      </c>
      <c r="I4540" s="3">
        <v>166.0</v>
      </c>
      <c r="J4540" s="3">
        <v>9444.0</v>
      </c>
    </row>
    <row r="4541">
      <c r="A4541" s="1" t="s">
        <v>5968</v>
      </c>
      <c r="B4541" s="3">
        <v>31.58</v>
      </c>
      <c r="C4541" s="3">
        <v>16.35</v>
      </c>
      <c r="D4541" s="3">
        <v>871.0</v>
      </c>
      <c r="E4541" s="3">
        <v>847.47</v>
      </c>
      <c r="F4541" s="3">
        <v>154.0</v>
      </c>
      <c r="G4541" s="3">
        <v>354.95</v>
      </c>
      <c r="H4541" s="3">
        <v>1.24</v>
      </c>
      <c r="I4541" s="3">
        <v>185.0</v>
      </c>
      <c r="J4541" s="3">
        <v>9443.0</v>
      </c>
    </row>
    <row r="4542">
      <c r="A4542" s="1" t="s">
        <v>5969</v>
      </c>
      <c r="B4542" s="3">
        <v>33.14</v>
      </c>
      <c r="C4542" s="3">
        <v>15.95</v>
      </c>
      <c r="D4542" s="3">
        <v>972.0</v>
      </c>
      <c r="E4542" s="3">
        <v>882.78</v>
      </c>
      <c r="F4542" s="3">
        <v>155.0</v>
      </c>
      <c r="G4542" s="3" t="s">
        <v>5970</v>
      </c>
      <c r="H4542" s="3">
        <v>197.0</v>
      </c>
      <c r="I4542" s="3">
        <v>944.0</v>
      </c>
      <c r="J4542" s="2"/>
    </row>
    <row r="4543">
      <c r="A4543" s="1" t="s">
        <v>5971</v>
      </c>
      <c r="B4543" s="3">
        <v>34.33</v>
      </c>
      <c r="C4543" s="3">
        <v>15.1</v>
      </c>
      <c r="D4543" s="3">
        <v>1017.0</v>
      </c>
      <c r="E4543" s="3">
        <v>904.78</v>
      </c>
      <c r="F4543" s="3">
        <v>15.0</v>
      </c>
      <c r="G4543" s="3" t="s">
        <v>5972</v>
      </c>
      <c r="H4543" s="3">
        <v>206.0</v>
      </c>
      <c r="I4543" s="3">
        <v>9436.0</v>
      </c>
      <c r="J4543" s="2"/>
    </row>
    <row r="4544">
      <c r="A4544" s="1" t="s">
        <v>5973</v>
      </c>
      <c r="B4544" s="3">
        <v>35.23</v>
      </c>
      <c r="C4544" s="3">
        <v>15.2</v>
      </c>
      <c r="D4544" s="3">
        <v>1003.0</v>
      </c>
      <c r="E4544" s="3">
        <v>912.87</v>
      </c>
      <c r="F4544" s="3">
        <v>143.0</v>
      </c>
      <c r="G4544" s="3" t="s">
        <v>5974</v>
      </c>
      <c r="H4544" s="3">
        <v>221.0</v>
      </c>
      <c r="I4544" s="3">
        <v>9429.0</v>
      </c>
      <c r="J4544" s="2"/>
    </row>
    <row r="4545">
      <c r="A4545" s="1" t="s">
        <v>5975</v>
      </c>
      <c r="B4545" s="3">
        <v>35.8</v>
      </c>
      <c r="C4545" s="3">
        <v>14.75</v>
      </c>
      <c r="D4545" s="3">
        <v>934.0</v>
      </c>
      <c r="E4545" s="3">
        <v>916.73</v>
      </c>
      <c r="F4545" s="3">
        <v>129.0</v>
      </c>
      <c r="G4545" s="3" t="s">
        <v>5976</v>
      </c>
      <c r="H4545" s="3">
        <v>271.0</v>
      </c>
      <c r="I4545" s="3">
        <v>9423.0</v>
      </c>
      <c r="J4545" s="2"/>
    </row>
    <row r="4546">
      <c r="A4546" s="1" t="s">
        <v>5977</v>
      </c>
      <c r="B4546" s="3">
        <v>36.6</v>
      </c>
      <c r="C4546" s="3">
        <v>13.8</v>
      </c>
      <c r="D4546" s="3">
        <v>798.0</v>
      </c>
      <c r="E4546" s="3">
        <v>866.75</v>
      </c>
      <c r="F4546" s="3">
        <v>13.0</v>
      </c>
      <c r="G4546" s="3" t="s">
        <v>5978</v>
      </c>
      <c r="H4546" s="3">
        <v>289.0</v>
      </c>
      <c r="I4546" s="3">
        <v>9417.0</v>
      </c>
      <c r="J4546" s="2"/>
    </row>
    <row r="4547">
      <c r="A4547" s="1" t="s">
        <v>5979</v>
      </c>
      <c r="B4547" s="3">
        <v>36.15</v>
      </c>
      <c r="C4547" s="3">
        <v>13.8</v>
      </c>
      <c r="D4547" s="3">
        <v>623.0</v>
      </c>
      <c r="E4547" s="3">
        <v>795.67</v>
      </c>
      <c r="F4547" s="3">
        <v>124.0</v>
      </c>
      <c r="G4547" s="3" t="s">
        <v>5980</v>
      </c>
      <c r="H4547" s="3">
        <v>287.0</v>
      </c>
      <c r="I4547" s="3">
        <v>9414.0</v>
      </c>
      <c r="J4547" s="2"/>
    </row>
    <row r="4548">
      <c r="A4548" s="1" t="s">
        <v>5981</v>
      </c>
      <c r="B4548" s="3">
        <v>35.85</v>
      </c>
      <c r="C4548" s="3">
        <v>13.3</v>
      </c>
      <c r="D4548" s="3">
        <v>426.0</v>
      </c>
      <c r="E4548" s="3">
        <v>693.29</v>
      </c>
      <c r="F4548" s="3">
        <v>109.0</v>
      </c>
      <c r="G4548" s="3" t="s">
        <v>5982</v>
      </c>
      <c r="H4548" s="3">
        <v>283.0</v>
      </c>
      <c r="I4548" s="3">
        <v>9409.0</v>
      </c>
      <c r="J4548" s="2"/>
    </row>
    <row r="4549">
      <c r="A4549" s="1" t="s">
        <v>5983</v>
      </c>
      <c r="B4549" s="3">
        <v>35.36</v>
      </c>
      <c r="C4549" s="3">
        <v>14.2</v>
      </c>
      <c r="D4549" s="3">
        <v>218.0</v>
      </c>
      <c r="E4549" s="3">
        <v>484.28</v>
      </c>
      <c r="F4549" s="3">
        <v>86.0</v>
      </c>
      <c r="G4549" s="3" t="s">
        <v>5984</v>
      </c>
      <c r="H4549" s="3">
        <v>271.0</v>
      </c>
      <c r="I4549" s="3">
        <v>9407.0</v>
      </c>
      <c r="J4549" s="2"/>
    </row>
    <row r="4550">
      <c r="A4550" s="1" t="s">
        <v>5985</v>
      </c>
      <c r="B4550" s="3">
        <v>33.7</v>
      </c>
      <c r="C4550" s="3">
        <v>22.35</v>
      </c>
      <c r="D4550" s="3">
        <v>47.0</v>
      </c>
      <c r="E4550" s="3">
        <v>21.1</v>
      </c>
      <c r="F4550" s="3">
        <v>29.0</v>
      </c>
      <c r="G4550" s="3">
        <v>371.75</v>
      </c>
      <c r="H4550" s="3">
        <v>1.17</v>
      </c>
      <c r="I4550" s="3">
        <v>252.0</v>
      </c>
      <c r="J4550" s="3">
        <v>9406.0</v>
      </c>
    </row>
    <row r="4551">
      <c r="A4551" s="1" t="s">
        <v>5986</v>
      </c>
      <c r="B4551" s="3">
        <v>31.6</v>
      </c>
      <c r="C4551" s="3" t="s">
        <v>5892</v>
      </c>
      <c r="D4551" s="3" t="s">
        <v>26</v>
      </c>
      <c r="E4551" s="3">
        <v>368.3</v>
      </c>
      <c r="F4551" s="3">
        <v>1.86</v>
      </c>
      <c r="G4551" s="3">
        <v>231.0</v>
      </c>
      <c r="H4551" s="3">
        <v>9407.0</v>
      </c>
      <c r="I4551" s="2"/>
      <c r="J4551" s="2"/>
    </row>
    <row r="4552">
      <c r="A4552" s="1" t="s">
        <v>5987</v>
      </c>
      <c r="B4552" s="3">
        <v>30.5</v>
      </c>
      <c r="C4552" s="3" t="s">
        <v>5988</v>
      </c>
      <c r="D4552" s="3" t="s">
        <v>26</v>
      </c>
      <c r="E4552" s="3">
        <v>365.55</v>
      </c>
      <c r="F4552" s="3">
        <v>2.21</v>
      </c>
      <c r="G4552" s="3">
        <v>245.0</v>
      </c>
      <c r="H4552" s="3">
        <v>9412.0</v>
      </c>
      <c r="I4552" s="2"/>
      <c r="J4552" s="2"/>
    </row>
    <row r="4553">
      <c r="A4553" s="1" t="s">
        <v>5989</v>
      </c>
      <c r="B4553" s="3">
        <v>28.8</v>
      </c>
      <c r="C4553" s="3" t="s">
        <v>5616</v>
      </c>
      <c r="D4553" s="3" t="s">
        <v>26</v>
      </c>
      <c r="E4553" s="3">
        <v>366.95</v>
      </c>
      <c r="F4553" s="3">
        <v>2.0</v>
      </c>
      <c r="G4553" s="3">
        <v>257.0</v>
      </c>
      <c r="H4553" s="3">
        <v>9414.0</v>
      </c>
      <c r="I4553" s="2"/>
      <c r="J4553" s="2"/>
    </row>
    <row r="4554">
      <c r="A4554" s="1" t="s">
        <v>5990</v>
      </c>
      <c r="B4554" s="3">
        <v>27.48</v>
      </c>
      <c r="C4554" s="3" t="s">
        <v>5297</v>
      </c>
      <c r="D4554" s="3" t="s">
        <v>26</v>
      </c>
      <c r="E4554" s="3">
        <v>36.55</v>
      </c>
      <c r="F4554" s="3">
        <v>1.3</v>
      </c>
      <c r="G4554" s="3">
        <v>262.0</v>
      </c>
      <c r="H4554" s="3">
        <v>9412.0</v>
      </c>
      <c r="I4554" s="2"/>
      <c r="J4554" s="2"/>
    </row>
    <row r="4555">
      <c r="A4555" s="1" t="s">
        <v>5991</v>
      </c>
      <c r="B4555" s="3">
        <v>25.86</v>
      </c>
      <c r="C4555" s="3" t="s">
        <v>5992</v>
      </c>
      <c r="D4555" s="3" t="s">
        <v>26</v>
      </c>
      <c r="E4555" s="3">
        <v>357.25</v>
      </c>
      <c r="F4555" s="3">
        <v>1.66</v>
      </c>
      <c r="G4555" s="3">
        <v>155.0</v>
      </c>
      <c r="H4555" s="3">
        <v>9416.0</v>
      </c>
      <c r="I4555" s="2"/>
      <c r="J4555" s="2"/>
    </row>
    <row r="4556">
      <c r="A4556" s="1" t="s">
        <v>5993</v>
      </c>
      <c r="B4556" s="3">
        <v>25.22</v>
      </c>
      <c r="C4556" s="3" t="s">
        <v>5622</v>
      </c>
      <c r="D4556" s="3" t="s">
        <v>26</v>
      </c>
      <c r="E4556" s="3">
        <v>36.65</v>
      </c>
      <c r="F4556" s="3">
        <v>2.9</v>
      </c>
      <c r="G4556" s="3">
        <v>17.0</v>
      </c>
      <c r="H4556" s="3">
        <v>9413.0</v>
      </c>
      <c r="I4556" s="2"/>
      <c r="J4556" s="2"/>
    </row>
    <row r="4557">
      <c r="A4557" s="1" t="s">
        <v>5994</v>
      </c>
      <c r="B4557" s="3">
        <v>25.31</v>
      </c>
      <c r="C4557" s="3" t="s">
        <v>5329</v>
      </c>
      <c r="D4557" s="3" t="s">
        <v>26</v>
      </c>
      <c r="E4557" s="3">
        <v>364.0</v>
      </c>
      <c r="F4557" s="3">
        <v>3.1</v>
      </c>
      <c r="G4557" s="3">
        <v>191.0</v>
      </c>
      <c r="H4557" s="3">
        <v>9412.0</v>
      </c>
      <c r="I4557" s="2"/>
      <c r="J4557" s="2"/>
    </row>
    <row r="4558">
      <c r="A4558" s="1" t="s">
        <v>5995</v>
      </c>
      <c r="B4558" s="3">
        <v>24.74</v>
      </c>
      <c r="C4558" s="3" t="s">
        <v>5622</v>
      </c>
      <c r="D4558" s="3" t="s">
        <v>26</v>
      </c>
      <c r="E4558" s="3">
        <v>359.55</v>
      </c>
      <c r="F4558" s="3">
        <v>2.9</v>
      </c>
      <c r="G4558" s="3">
        <v>205.0</v>
      </c>
      <c r="H4558" s="3">
        <v>9411.0</v>
      </c>
      <c r="I4558" s="2"/>
      <c r="J4558" s="2"/>
    </row>
    <row r="4559">
      <c r="A4559" s="1" t="s">
        <v>5996</v>
      </c>
      <c r="B4559" s="3">
        <v>24.0</v>
      </c>
      <c r="C4559" s="3" t="s">
        <v>5997</v>
      </c>
      <c r="D4559" s="3" t="s">
        <v>26</v>
      </c>
      <c r="E4559" s="3">
        <v>356.1</v>
      </c>
      <c r="F4559" s="3">
        <v>2.48</v>
      </c>
      <c r="G4559" s="3">
        <v>215.0</v>
      </c>
      <c r="H4559" s="3">
        <v>9411.0</v>
      </c>
      <c r="I4559" s="2"/>
      <c r="J4559" s="2"/>
    </row>
    <row r="4560">
      <c r="A4560" s="1" t="s">
        <v>5998</v>
      </c>
      <c r="B4560" s="3">
        <v>23.18</v>
      </c>
      <c r="C4560" s="3" t="s">
        <v>5999</v>
      </c>
      <c r="D4560" s="3">
        <v>346.0</v>
      </c>
      <c r="E4560" s="3">
        <v>2.14</v>
      </c>
      <c r="F4560" s="3">
        <v>217.0</v>
      </c>
      <c r="G4560" s="3">
        <v>9413.0</v>
      </c>
      <c r="H4560" s="2"/>
      <c r="I4560" s="2"/>
      <c r="J4560" s="2"/>
    </row>
    <row r="4561">
      <c r="A4561" s="1" t="s">
        <v>6000</v>
      </c>
      <c r="B4561" s="3">
        <v>22.8</v>
      </c>
      <c r="C4561" s="3">
        <v>43.65</v>
      </c>
      <c r="D4561" s="3">
        <v>151.0</v>
      </c>
      <c r="E4561" s="3">
        <v>391.76</v>
      </c>
      <c r="F4561" s="3">
        <v>7.0</v>
      </c>
      <c r="G4561" s="3">
        <v>342.95</v>
      </c>
      <c r="H4561" s="3">
        <v>1.66</v>
      </c>
      <c r="I4561" s="3">
        <v>216.0</v>
      </c>
      <c r="J4561" s="3">
        <v>9418.0</v>
      </c>
    </row>
    <row r="4562">
      <c r="A4562" s="1" t="s">
        <v>6001</v>
      </c>
      <c r="B4562" s="3">
        <v>24.72</v>
      </c>
      <c r="C4562" s="3">
        <v>38.15</v>
      </c>
      <c r="D4562" s="3">
        <v>345.0</v>
      </c>
      <c r="E4562" s="3">
        <v>609.47</v>
      </c>
      <c r="F4562" s="3">
        <v>105.0</v>
      </c>
      <c r="G4562" s="3">
        <v>344.1</v>
      </c>
      <c r="H4562" s="3">
        <v>1.59</v>
      </c>
      <c r="I4562" s="3">
        <v>202.0</v>
      </c>
      <c r="J4562" s="3">
        <v>9418.0</v>
      </c>
    </row>
    <row r="4563">
      <c r="A4563" s="1" t="s">
        <v>6002</v>
      </c>
      <c r="B4563" s="3">
        <v>26.8</v>
      </c>
      <c r="C4563" s="3">
        <v>31.35</v>
      </c>
      <c r="D4563" s="3">
        <v>542.0</v>
      </c>
      <c r="E4563" s="3">
        <v>725.96</v>
      </c>
      <c r="F4563" s="3">
        <v>128.0</v>
      </c>
      <c r="G4563" s="3">
        <v>348.95</v>
      </c>
      <c r="H4563" s="3">
        <v>2.7</v>
      </c>
      <c r="I4563" s="3">
        <v>216.0</v>
      </c>
      <c r="J4563" s="3">
        <v>9422.0</v>
      </c>
    </row>
    <row r="4564">
      <c r="A4564" s="1" t="s">
        <v>6003</v>
      </c>
      <c r="B4564" s="3">
        <v>28.84</v>
      </c>
      <c r="C4564" s="3" t="s">
        <v>6004</v>
      </c>
      <c r="D4564" s="3">
        <v>355.7</v>
      </c>
      <c r="E4564" s="3">
        <v>2.34</v>
      </c>
      <c r="F4564" s="3">
        <v>23.0</v>
      </c>
      <c r="G4564" s="3">
        <v>9423.0</v>
      </c>
      <c r="H4564" s="2"/>
      <c r="I4564" s="2"/>
      <c r="J4564" s="2"/>
    </row>
    <row r="4565">
      <c r="A4565" s="1" t="s">
        <v>6005</v>
      </c>
      <c r="B4565" s="3">
        <v>30.83</v>
      </c>
      <c r="C4565" s="3">
        <v>24.35</v>
      </c>
      <c r="D4565" s="3">
        <v>861.0</v>
      </c>
      <c r="E4565" s="3">
        <v>835.38</v>
      </c>
      <c r="F4565" s="3">
        <v>155.0</v>
      </c>
      <c r="G4565" s="3">
        <v>361.1</v>
      </c>
      <c r="H4565" s="3">
        <v>2.55</v>
      </c>
      <c r="I4565" s="3">
        <v>241.0</v>
      </c>
      <c r="J4565" s="3">
        <v>9422.0</v>
      </c>
    </row>
    <row r="4566">
      <c r="A4566" s="1" t="s">
        <v>6006</v>
      </c>
      <c r="B4566" s="3">
        <v>32.59</v>
      </c>
      <c r="C4566" s="3">
        <v>22.2</v>
      </c>
      <c r="D4566" s="3">
        <v>956.0</v>
      </c>
      <c r="E4566" s="3">
        <v>859.7</v>
      </c>
      <c r="F4566" s="3">
        <v>161.0</v>
      </c>
      <c r="G4566" s="3">
        <v>369.45</v>
      </c>
      <c r="H4566" s="3">
        <v>2.41</v>
      </c>
      <c r="I4566" s="3">
        <v>249.0</v>
      </c>
      <c r="J4566" s="3">
        <v>9419.0</v>
      </c>
    </row>
    <row r="4567">
      <c r="A4567" s="1" t="s">
        <v>6007</v>
      </c>
      <c r="B4567" s="3">
        <v>34.2</v>
      </c>
      <c r="C4567" s="3">
        <v>2.15</v>
      </c>
      <c r="D4567" s="3">
        <v>996.0</v>
      </c>
      <c r="E4567" s="3">
        <v>868.8</v>
      </c>
      <c r="F4567" s="3">
        <v>164.0</v>
      </c>
      <c r="G4567" s="3">
        <v>378.55</v>
      </c>
      <c r="H4567" s="3">
        <v>2.28</v>
      </c>
      <c r="I4567" s="3">
        <v>256.0</v>
      </c>
      <c r="J4567" s="3">
        <v>9414.0</v>
      </c>
    </row>
    <row r="4568">
      <c r="A4568" s="1" t="s">
        <v>6008</v>
      </c>
      <c r="B4568" s="3">
        <v>35.39</v>
      </c>
      <c r="C4568" s="3">
        <v>17.1</v>
      </c>
      <c r="D4568" s="3">
        <v>976.0</v>
      </c>
      <c r="E4568" s="3">
        <v>864.48</v>
      </c>
      <c r="F4568" s="3">
        <v>162.0</v>
      </c>
      <c r="G4568" s="3">
        <v>384.15</v>
      </c>
      <c r="H4568" s="3">
        <v>2.34</v>
      </c>
      <c r="I4568" s="3">
        <v>268.0</v>
      </c>
      <c r="J4568" s="3">
        <v>9405.0</v>
      </c>
    </row>
    <row r="4569">
      <c r="A4569" s="1" t="s">
        <v>6009</v>
      </c>
      <c r="B4569" s="3">
        <v>35.96</v>
      </c>
      <c r="C4569" s="3">
        <v>16.0</v>
      </c>
      <c r="D4569" s="3">
        <v>885.0</v>
      </c>
      <c r="E4569" s="3">
        <v>799.82</v>
      </c>
      <c r="F4569" s="3">
        <v>183.0</v>
      </c>
      <c r="G4569" s="3">
        <v>39.15</v>
      </c>
      <c r="H4569" s="3">
        <v>2.41</v>
      </c>
      <c r="I4569" s="3">
        <v>277.0</v>
      </c>
      <c r="J4569" s="3">
        <v>9401.0</v>
      </c>
    </row>
    <row r="4570">
      <c r="A4570" s="1" t="s">
        <v>6010</v>
      </c>
      <c r="B4570" s="3">
        <v>36.28</v>
      </c>
      <c r="C4570" s="3">
        <v>15.45</v>
      </c>
      <c r="D4570" s="3">
        <v>764.0</v>
      </c>
      <c r="E4570" s="3">
        <v>78.23</v>
      </c>
      <c r="F4570" s="3">
        <v>163.0</v>
      </c>
      <c r="G4570" s="3">
        <v>389.95</v>
      </c>
      <c r="H4570" s="3">
        <v>2.62</v>
      </c>
      <c r="I4570" s="3">
        <v>275.0</v>
      </c>
      <c r="J4570" s="3">
        <v>9394.0</v>
      </c>
    </row>
    <row r="4571">
      <c r="A4571" s="1" t="s">
        <v>6011</v>
      </c>
      <c r="B4571" s="3">
        <v>36.43</v>
      </c>
      <c r="C4571" s="3">
        <v>14.95</v>
      </c>
      <c r="D4571" s="3">
        <v>576.0</v>
      </c>
      <c r="E4571" s="3">
        <v>633.48</v>
      </c>
      <c r="F4571" s="3">
        <v>179.0</v>
      </c>
      <c r="G4571" s="3">
        <v>392.45</v>
      </c>
      <c r="H4571" s="3">
        <v>3.24</v>
      </c>
      <c r="I4571" s="3">
        <v>262.0</v>
      </c>
      <c r="J4571" s="3">
        <v>9386.0</v>
      </c>
    </row>
    <row r="4572">
      <c r="A4572" s="1" t="s">
        <v>6012</v>
      </c>
      <c r="B4572" s="3">
        <v>35.15</v>
      </c>
      <c r="C4572" s="3">
        <v>14.65</v>
      </c>
      <c r="D4572" s="3">
        <v>144.0</v>
      </c>
      <c r="E4572" s="3">
        <v>2.19</v>
      </c>
      <c r="F4572" s="3">
        <v>143.0</v>
      </c>
      <c r="G4572" s="3">
        <v>4.8</v>
      </c>
      <c r="H4572" s="3">
        <v>4.28</v>
      </c>
      <c r="I4572" s="3">
        <v>269.0</v>
      </c>
      <c r="J4572" s="3">
        <v>9389.0</v>
      </c>
    </row>
    <row r="4573">
      <c r="A4573" s="1" t="s">
        <v>6013</v>
      </c>
      <c r="B4573" s="3">
        <v>32.88</v>
      </c>
      <c r="C4573" s="3">
        <v>19.2</v>
      </c>
      <c r="D4573" s="3">
        <v>126.0</v>
      </c>
      <c r="E4573" s="3">
        <v>58.84</v>
      </c>
      <c r="F4573" s="3">
        <v>11.0</v>
      </c>
      <c r="G4573" s="3">
        <v>413.0</v>
      </c>
      <c r="H4573" s="3">
        <v>1.72</v>
      </c>
      <c r="I4573" s="3">
        <v>229.0</v>
      </c>
      <c r="J4573" s="3">
        <v>9395.0</v>
      </c>
    </row>
    <row r="4574">
      <c r="A4574" s="1" t="s">
        <v>6014</v>
      </c>
      <c r="B4574" s="3">
        <v>32.55</v>
      </c>
      <c r="C4574" s="3">
        <v>22.2</v>
      </c>
      <c r="D4574" s="3">
        <v>46.0</v>
      </c>
      <c r="E4574" s="3">
        <v>212.7</v>
      </c>
      <c r="F4574" s="3">
        <v>28.0</v>
      </c>
      <c r="G4574" s="3">
        <v>38.45</v>
      </c>
      <c r="H4574" s="3">
        <v>1.1</v>
      </c>
      <c r="I4574" s="3">
        <v>283.0</v>
      </c>
      <c r="J4574" s="3">
        <v>9393.0</v>
      </c>
    </row>
    <row r="4575">
      <c r="A4575" s="1" t="s">
        <v>6015</v>
      </c>
      <c r="B4575" s="3">
        <v>30.74</v>
      </c>
      <c r="C4575" s="3" t="s">
        <v>6016</v>
      </c>
      <c r="D4575" s="3" t="s">
        <v>26</v>
      </c>
      <c r="E4575" s="3">
        <v>379.3</v>
      </c>
      <c r="F4575" s="3">
        <v>1.86</v>
      </c>
      <c r="G4575" s="3">
        <v>245.0</v>
      </c>
      <c r="H4575" s="3">
        <v>9393.0</v>
      </c>
      <c r="I4575" s="2"/>
      <c r="J4575" s="2"/>
    </row>
    <row r="4576">
      <c r="A4576" s="1" t="s">
        <v>6017</v>
      </c>
      <c r="B4576" s="3">
        <v>29.11</v>
      </c>
      <c r="C4576" s="3" t="s">
        <v>5616</v>
      </c>
      <c r="D4576" s="3" t="s">
        <v>26</v>
      </c>
      <c r="E4576" s="3">
        <v>382.8</v>
      </c>
      <c r="F4576" s="3">
        <v>2.0</v>
      </c>
      <c r="G4576" s="3">
        <v>223.0</v>
      </c>
      <c r="H4576" s="3">
        <v>94.0</v>
      </c>
      <c r="I4576" s="2"/>
      <c r="J4576" s="2"/>
    </row>
    <row r="4577">
      <c r="A4577" s="1" t="s">
        <v>6018</v>
      </c>
      <c r="B4577" s="3">
        <v>27.99</v>
      </c>
      <c r="C4577" s="3" t="s">
        <v>5173</v>
      </c>
      <c r="D4577" s="3" t="s">
        <v>26</v>
      </c>
      <c r="E4577" s="3">
        <v>371.75</v>
      </c>
      <c r="F4577" s="3">
        <v>2.34</v>
      </c>
      <c r="G4577" s="3">
        <v>2.0</v>
      </c>
      <c r="H4577" s="3">
        <v>94.0</v>
      </c>
      <c r="I4577" s="2"/>
      <c r="J4577" s="2"/>
    </row>
    <row r="4578">
      <c r="A4578" s="1" t="s">
        <v>6019</v>
      </c>
      <c r="B4578" s="3">
        <v>27.35</v>
      </c>
      <c r="C4578" s="3" t="s">
        <v>5266</v>
      </c>
      <c r="D4578" s="3" t="s">
        <v>26</v>
      </c>
      <c r="E4578" s="3">
        <v>371.2</v>
      </c>
      <c r="F4578" s="3">
        <v>2.62</v>
      </c>
      <c r="G4578" s="3">
        <v>194.0</v>
      </c>
      <c r="H4578" s="3">
        <v>9397.0</v>
      </c>
      <c r="I4578" s="2"/>
      <c r="J4578" s="2"/>
    </row>
    <row r="4579">
      <c r="A4579" s="1" t="s">
        <v>6020</v>
      </c>
      <c r="B4579" s="3">
        <v>26.75</v>
      </c>
      <c r="C4579" s="3" t="s">
        <v>5712</v>
      </c>
      <c r="D4579" s="3" t="s">
        <v>26</v>
      </c>
      <c r="E4579" s="3">
        <v>364.8</v>
      </c>
      <c r="F4579" s="3">
        <v>2.55</v>
      </c>
      <c r="G4579" s="3">
        <v>199.0</v>
      </c>
      <c r="H4579" s="3">
        <v>9394.0</v>
      </c>
      <c r="I4579" s="2"/>
      <c r="J4579" s="2"/>
    </row>
    <row r="4580">
      <c r="A4580" s="1" t="s">
        <v>6021</v>
      </c>
      <c r="B4580" s="3">
        <v>25.95</v>
      </c>
      <c r="C4580" s="3" t="s">
        <v>6022</v>
      </c>
      <c r="D4580" s="3" t="s">
        <v>26</v>
      </c>
      <c r="E4580" s="3">
        <v>351.95</v>
      </c>
      <c r="F4580" s="3">
        <v>2.48</v>
      </c>
      <c r="G4580" s="3">
        <v>216.0</v>
      </c>
      <c r="H4580" s="3">
        <v>939.0</v>
      </c>
      <c r="I4580" s="2"/>
      <c r="J4580" s="2"/>
    </row>
    <row r="4581">
      <c r="A4581" s="1" t="s">
        <v>6023</v>
      </c>
      <c r="B4581" s="3">
        <v>25.49</v>
      </c>
      <c r="C4581" s="3" t="s">
        <v>5300</v>
      </c>
      <c r="D4581" s="3" t="s">
        <v>26</v>
      </c>
      <c r="E4581" s="3">
        <v>35.5</v>
      </c>
      <c r="F4581" s="3">
        <v>2.69</v>
      </c>
      <c r="G4581" s="3">
        <v>225.0</v>
      </c>
      <c r="H4581" s="3">
        <v>9387.0</v>
      </c>
      <c r="I4581" s="2"/>
      <c r="J4581" s="2"/>
    </row>
    <row r="4582">
      <c r="A4582" s="1" t="s">
        <v>6024</v>
      </c>
      <c r="B4582" s="3">
        <v>24.97</v>
      </c>
      <c r="C4582" s="3" t="s">
        <v>5270</v>
      </c>
      <c r="D4582" s="3" t="s">
        <v>26</v>
      </c>
      <c r="E4582" s="3">
        <v>348.55</v>
      </c>
      <c r="F4582" s="3">
        <v>2.55</v>
      </c>
      <c r="G4582" s="3">
        <v>221.0</v>
      </c>
      <c r="H4582" s="3">
        <v>9384.0</v>
      </c>
      <c r="I4582" s="2"/>
      <c r="J4582" s="2"/>
    </row>
    <row r="4583">
      <c r="A4583" s="1" t="s">
        <v>6025</v>
      </c>
      <c r="B4583" s="3">
        <v>24.33</v>
      </c>
      <c r="C4583" s="3" t="s">
        <v>6026</v>
      </c>
      <c r="D4583" s="3" t="s">
        <v>26</v>
      </c>
      <c r="E4583" s="3">
        <v>345.45</v>
      </c>
      <c r="F4583" s="3">
        <v>2.41</v>
      </c>
      <c r="G4583" s="3">
        <v>217.0</v>
      </c>
      <c r="H4583" s="3">
        <v>9383.0</v>
      </c>
      <c r="I4583" s="2"/>
      <c r="J4583" s="2"/>
    </row>
    <row r="4584">
      <c r="A4584" s="1" t="s">
        <v>6027</v>
      </c>
      <c r="B4584" s="3">
        <v>23.65</v>
      </c>
      <c r="C4584" s="3" t="s">
        <v>6028</v>
      </c>
      <c r="D4584" s="3">
        <v>342.15</v>
      </c>
      <c r="E4584" s="3">
        <v>2.34</v>
      </c>
      <c r="F4584" s="3">
        <v>217.0</v>
      </c>
      <c r="G4584" s="3">
        <v>9381.0</v>
      </c>
      <c r="H4584" s="2"/>
      <c r="I4584" s="2"/>
      <c r="J4584" s="2"/>
    </row>
    <row r="4585">
      <c r="A4585" s="1" t="s">
        <v>6029</v>
      </c>
      <c r="B4585" s="3">
        <v>23.49</v>
      </c>
      <c r="C4585" s="3">
        <v>42.25</v>
      </c>
      <c r="D4585" s="3">
        <v>149.0</v>
      </c>
      <c r="E4585" s="3">
        <v>39.19</v>
      </c>
      <c r="F4585" s="3">
        <v>69.0</v>
      </c>
      <c r="G4585" s="3">
        <v>34.4</v>
      </c>
      <c r="H4585" s="3">
        <v>2.7</v>
      </c>
      <c r="I4585" s="3">
        <v>218.0</v>
      </c>
      <c r="J4585" s="3">
        <v>9383.0</v>
      </c>
    </row>
    <row r="4586">
      <c r="A4586" s="1" t="s">
        <v>6030</v>
      </c>
      <c r="B4586" s="3">
        <v>25.0</v>
      </c>
      <c r="C4586" s="3">
        <v>38.3</v>
      </c>
      <c r="D4586" s="3">
        <v>343.0</v>
      </c>
      <c r="E4586" s="3">
        <v>601.69</v>
      </c>
      <c r="F4586" s="3">
        <v>107.0</v>
      </c>
      <c r="G4586" s="3">
        <v>342.15</v>
      </c>
      <c r="H4586" s="3">
        <v>2.48</v>
      </c>
      <c r="I4586" s="3">
        <v>226.0</v>
      </c>
      <c r="J4586" s="3">
        <v>9392.0</v>
      </c>
    </row>
    <row r="4587">
      <c r="A4587" s="1" t="s">
        <v>6031</v>
      </c>
      <c r="B4587" s="3">
        <v>27.15</v>
      </c>
      <c r="C4587" s="3">
        <v>33.7</v>
      </c>
      <c r="D4587" s="3">
        <v>539.0</v>
      </c>
      <c r="E4587" s="3">
        <v>717.15</v>
      </c>
      <c r="F4587" s="3">
        <v>131.0</v>
      </c>
      <c r="G4587" s="3">
        <v>347.4</v>
      </c>
      <c r="H4587" s="3">
        <v>3.31</v>
      </c>
      <c r="I4587" s="3">
        <v>234.0</v>
      </c>
      <c r="J4587" s="3">
        <v>9393.0</v>
      </c>
    </row>
    <row r="4588">
      <c r="A4588" s="1" t="s">
        <v>6032</v>
      </c>
      <c r="B4588" s="3">
        <v>29.2</v>
      </c>
      <c r="C4588" s="3">
        <v>28.65</v>
      </c>
      <c r="D4588" s="3">
        <v>72.0</v>
      </c>
      <c r="E4588" s="3">
        <v>795.22</v>
      </c>
      <c r="F4588" s="3">
        <v>145.0</v>
      </c>
      <c r="G4588" s="3">
        <v>354.35</v>
      </c>
      <c r="H4588" s="3">
        <v>3.52</v>
      </c>
      <c r="I4588" s="3">
        <v>24.0</v>
      </c>
      <c r="J4588" s="3">
        <v>9389.0</v>
      </c>
    </row>
    <row r="4589">
      <c r="A4589" s="1" t="s">
        <v>6033</v>
      </c>
      <c r="B4589" s="3">
        <v>31.16</v>
      </c>
      <c r="C4589" s="3">
        <v>24.35</v>
      </c>
      <c r="D4589" s="3">
        <v>853.0</v>
      </c>
      <c r="E4589" s="3">
        <v>809.8</v>
      </c>
      <c r="F4589" s="3">
        <v>17.0</v>
      </c>
      <c r="G4589" s="3">
        <v>361.9</v>
      </c>
      <c r="H4589" s="3">
        <v>3.52</v>
      </c>
      <c r="I4589" s="3">
        <v>246.0</v>
      </c>
      <c r="J4589" s="3">
        <v>9387.0</v>
      </c>
    </row>
    <row r="4590">
      <c r="A4590" s="1" t="s">
        <v>6034</v>
      </c>
      <c r="B4590" s="3">
        <v>32.91</v>
      </c>
      <c r="C4590" s="3">
        <v>2.65</v>
      </c>
      <c r="D4590" s="3">
        <v>958.0</v>
      </c>
      <c r="E4590" s="3">
        <v>862.59</v>
      </c>
      <c r="F4590" s="3">
        <v>161.0</v>
      </c>
      <c r="G4590" s="3">
        <v>368.3</v>
      </c>
      <c r="H4590" s="3">
        <v>3.59</v>
      </c>
      <c r="I4590" s="3">
        <v>251.0</v>
      </c>
      <c r="J4590" s="3">
        <v>9383.0</v>
      </c>
    </row>
    <row r="4591">
      <c r="A4591" s="1" t="s">
        <v>6035</v>
      </c>
      <c r="B4591" s="3">
        <v>34.16</v>
      </c>
      <c r="C4591" s="3">
        <v>18.5</v>
      </c>
      <c r="D4591" s="3">
        <v>1003.0</v>
      </c>
      <c r="E4591" s="3">
        <v>884.0</v>
      </c>
      <c r="F4591" s="3">
        <v>157.0</v>
      </c>
      <c r="G4591" s="3">
        <v>38.1</v>
      </c>
      <c r="H4591" s="3">
        <v>3.86</v>
      </c>
      <c r="I4591" s="3">
        <v>255.0</v>
      </c>
      <c r="J4591" s="3">
        <v>9379.0</v>
      </c>
    </row>
    <row r="4592">
      <c r="A4592" s="1" t="s">
        <v>6036</v>
      </c>
      <c r="B4592" s="3">
        <v>34.95</v>
      </c>
      <c r="C4592" s="3">
        <v>16.4</v>
      </c>
      <c r="D4592" s="3">
        <v>968.0</v>
      </c>
      <c r="E4592" s="3">
        <v>837.34</v>
      </c>
      <c r="F4592" s="3">
        <v>18.0</v>
      </c>
      <c r="G4592" s="3">
        <v>377.95</v>
      </c>
      <c r="H4592" s="3">
        <v>4.7</v>
      </c>
      <c r="I4592" s="3">
        <v>261.0</v>
      </c>
      <c r="J4592" s="3">
        <v>937.0</v>
      </c>
    </row>
    <row r="4593">
      <c r="A4593" s="1" t="s">
        <v>6037</v>
      </c>
      <c r="B4593" s="3">
        <v>35.43</v>
      </c>
      <c r="C4593" s="3">
        <v>14.75</v>
      </c>
      <c r="D4593" s="3">
        <v>892.0</v>
      </c>
      <c r="E4593" s="3">
        <v>818.49</v>
      </c>
      <c r="F4593" s="3">
        <v>174.0</v>
      </c>
      <c r="G4593" s="3">
        <v>376.4</v>
      </c>
      <c r="H4593" s="3">
        <v>4.28</v>
      </c>
      <c r="I4593" s="3">
        <v>264.0</v>
      </c>
      <c r="J4593" s="3">
        <v>9366.0</v>
      </c>
    </row>
    <row r="4594">
      <c r="A4594" s="1" t="s">
        <v>6038</v>
      </c>
      <c r="B4594" s="3">
        <v>35.5</v>
      </c>
      <c r="C4594" s="3">
        <v>13.7</v>
      </c>
      <c r="D4594" s="3">
        <v>762.0</v>
      </c>
      <c r="E4594" s="3">
        <v>769.1</v>
      </c>
      <c r="F4594" s="3">
        <v>17.0</v>
      </c>
      <c r="G4594" s="3">
        <v>374.1</v>
      </c>
      <c r="H4594" s="3">
        <v>4.41</v>
      </c>
      <c r="I4594" s="3">
        <v>269.0</v>
      </c>
      <c r="J4594" s="3">
        <v>9358.0</v>
      </c>
    </row>
    <row r="4595">
      <c r="A4595" s="1" t="s">
        <v>6039</v>
      </c>
      <c r="B4595" s="3">
        <v>35.38</v>
      </c>
      <c r="C4595" s="3">
        <v>11.35</v>
      </c>
      <c r="D4595" s="3">
        <v>587.0</v>
      </c>
      <c r="E4595" s="3">
        <v>673.92</v>
      </c>
      <c r="F4595" s="3">
        <v>165.0</v>
      </c>
      <c r="G4595" s="3">
        <v>373.5</v>
      </c>
      <c r="H4595" s="3">
        <v>4.69</v>
      </c>
      <c r="I4595" s="3">
        <v>274.0</v>
      </c>
      <c r="J4595" s="3">
        <v>9352.0</v>
      </c>
    </row>
    <row r="4596">
      <c r="A4596" s="1" t="s">
        <v>6040</v>
      </c>
      <c r="B4596" s="3">
        <v>34.67</v>
      </c>
      <c r="C4596" s="3">
        <v>12.5</v>
      </c>
      <c r="D4596" s="3">
        <v>4.0</v>
      </c>
      <c r="E4596" s="3">
        <v>581.2</v>
      </c>
      <c r="F4596" s="3">
        <v>135.0</v>
      </c>
      <c r="G4596" s="3">
        <v>371.4</v>
      </c>
      <c r="H4596" s="3">
        <v>4.55</v>
      </c>
      <c r="I4596" s="3">
        <v>272.0</v>
      </c>
      <c r="J4596" s="3">
        <v>9349.0</v>
      </c>
    </row>
    <row r="4597">
      <c r="A4597" s="1" t="s">
        <v>6041</v>
      </c>
      <c r="B4597" s="3">
        <v>33.82</v>
      </c>
      <c r="C4597" s="3">
        <v>12.9</v>
      </c>
      <c r="D4597" s="3">
        <v>197.0</v>
      </c>
      <c r="E4597" s="3">
        <v>354.5</v>
      </c>
      <c r="F4597" s="3">
        <v>101.0</v>
      </c>
      <c r="G4597" s="3">
        <v>365.4</v>
      </c>
      <c r="H4597" s="3">
        <v>4.21</v>
      </c>
      <c r="I4597" s="3">
        <v>274.0</v>
      </c>
      <c r="J4597" s="3">
        <v>9351.0</v>
      </c>
    </row>
    <row r="4598">
      <c r="A4598" s="1" t="s">
        <v>6042</v>
      </c>
      <c r="B4598" s="3">
        <v>32.48</v>
      </c>
      <c r="C4598" s="3">
        <v>14.8</v>
      </c>
      <c r="D4598" s="3">
        <v>41.0</v>
      </c>
      <c r="E4598" s="3">
        <v>131.3</v>
      </c>
      <c r="F4598" s="3">
        <v>3.0</v>
      </c>
      <c r="G4598" s="3">
        <v>361.5</v>
      </c>
      <c r="H4598" s="3">
        <v>2.83</v>
      </c>
      <c r="I4598" s="3">
        <v>287.0</v>
      </c>
      <c r="J4598" s="3">
        <v>9349.0</v>
      </c>
    </row>
    <row r="4599">
      <c r="A4599" s="1" t="s">
        <v>6043</v>
      </c>
      <c r="B4599" s="3">
        <v>30.71</v>
      </c>
      <c r="C4599" s="3" t="s">
        <v>6044</v>
      </c>
      <c r="D4599" s="3" t="s">
        <v>26</v>
      </c>
      <c r="E4599" s="3">
        <v>355.3</v>
      </c>
      <c r="F4599" s="3">
        <v>2.55</v>
      </c>
      <c r="G4599" s="3">
        <v>29.0</v>
      </c>
      <c r="H4599" s="3">
        <v>9354.0</v>
      </c>
      <c r="I4599" s="2"/>
      <c r="J4599" s="2"/>
    </row>
    <row r="4600">
      <c r="A4600" s="1" t="s">
        <v>6045</v>
      </c>
      <c r="B4600" s="3">
        <v>29.2</v>
      </c>
      <c r="C4600" s="3" t="s">
        <v>6046</v>
      </c>
      <c r="D4600" s="3" t="s">
        <v>26</v>
      </c>
      <c r="E4600" s="3">
        <v>352.0</v>
      </c>
      <c r="F4600" s="3">
        <v>2.34</v>
      </c>
      <c r="G4600" s="3">
        <v>278.0</v>
      </c>
      <c r="H4600" s="3">
        <v>9356.0</v>
      </c>
      <c r="I4600" s="2"/>
      <c r="J4600" s="2"/>
    </row>
    <row r="4601">
      <c r="A4601" s="1" t="s">
        <v>6047</v>
      </c>
      <c r="B4601" s="3">
        <v>27.84</v>
      </c>
      <c r="C4601" s="3" t="s">
        <v>6048</v>
      </c>
      <c r="D4601" s="3" t="s">
        <v>26</v>
      </c>
      <c r="E4601" s="3">
        <v>346.2</v>
      </c>
      <c r="F4601" s="3">
        <v>2.41</v>
      </c>
      <c r="G4601" s="3">
        <v>268.0</v>
      </c>
      <c r="H4601" s="3">
        <v>9358.0</v>
      </c>
      <c r="I4601" s="2"/>
      <c r="J4601" s="2"/>
    </row>
    <row r="4602">
      <c r="A4602" s="1" t="s">
        <v>6049</v>
      </c>
      <c r="B4602" s="3">
        <v>26.55</v>
      </c>
      <c r="C4602" s="3" t="s">
        <v>6050</v>
      </c>
      <c r="D4602" s="3" t="s">
        <v>26</v>
      </c>
      <c r="E4602" s="3">
        <v>339.65</v>
      </c>
      <c r="F4602" s="3">
        <v>2.21</v>
      </c>
      <c r="G4602" s="3">
        <v>263.0</v>
      </c>
      <c r="H4602" s="3">
        <v>9357.0</v>
      </c>
      <c r="I4602" s="2"/>
      <c r="J4602" s="2"/>
    </row>
    <row r="4603">
      <c r="A4603" s="1" t="s">
        <v>6051</v>
      </c>
      <c r="B4603" s="3">
        <v>25.11</v>
      </c>
      <c r="C4603" s="3" t="s">
        <v>5147</v>
      </c>
      <c r="D4603" s="3" t="s">
        <v>26</v>
      </c>
      <c r="E4603" s="3">
        <v>338.65</v>
      </c>
      <c r="F4603" s="3">
        <v>2.0</v>
      </c>
      <c r="G4603" s="3">
        <v>254.0</v>
      </c>
      <c r="H4603" s="3">
        <v>9357.0</v>
      </c>
      <c r="I4603" s="2"/>
      <c r="J4603" s="2"/>
    </row>
    <row r="4604">
      <c r="A4604" s="1" t="s">
        <v>6052</v>
      </c>
      <c r="B4604" s="3">
        <v>23.45</v>
      </c>
      <c r="C4604" s="3" t="s">
        <v>6053</v>
      </c>
      <c r="D4604" s="3" t="s">
        <v>26</v>
      </c>
      <c r="E4604" s="3">
        <v>333.75</v>
      </c>
      <c r="F4604" s="3">
        <v>1.79</v>
      </c>
      <c r="G4604" s="3">
        <v>247.0</v>
      </c>
      <c r="H4604" s="3">
        <v>9355.0</v>
      </c>
      <c r="I4604" s="2"/>
      <c r="J4604" s="2"/>
    </row>
    <row r="4605">
      <c r="A4605" s="1" t="s">
        <v>6054</v>
      </c>
      <c r="B4605" s="3">
        <v>22.1</v>
      </c>
      <c r="C4605" s="3" t="s">
        <v>2433</v>
      </c>
      <c r="D4605" s="3" t="s">
        <v>26</v>
      </c>
      <c r="E4605" s="3">
        <v>33.35</v>
      </c>
      <c r="F4605" s="3">
        <v>1.93</v>
      </c>
      <c r="G4605" s="3">
        <v>237.0</v>
      </c>
      <c r="H4605" s="3">
        <v>9352.0</v>
      </c>
      <c r="I4605" s="2"/>
      <c r="J4605" s="2"/>
    </row>
    <row r="4606">
      <c r="A4606" s="1" t="s">
        <v>6055</v>
      </c>
      <c r="B4606" s="3">
        <v>20.81</v>
      </c>
      <c r="C4606" s="3" t="s">
        <v>6056</v>
      </c>
      <c r="D4606" s="3" t="s">
        <v>26</v>
      </c>
      <c r="E4606" s="3">
        <v>327.25</v>
      </c>
      <c r="F4606" s="3">
        <v>2.0</v>
      </c>
      <c r="G4606" s="3">
        <v>228.0</v>
      </c>
      <c r="H4606" s="3">
        <v>9351.0</v>
      </c>
      <c r="I4606" s="2"/>
      <c r="J4606" s="2"/>
    </row>
    <row r="4607">
      <c r="A4607" s="1" t="s">
        <v>6057</v>
      </c>
      <c r="B4607" s="3">
        <v>19.96</v>
      </c>
      <c r="C4607" s="3" t="s">
        <v>5180</v>
      </c>
      <c r="D4607" s="3" t="s">
        <v>26</v>
      </c>
      <c r="E4607" s="3">
        <v>324.35</v>
      </c>
      <c r="F4607" s="3">
        <v>1.79</v>
      </c>
      <c r="G4607" s="3">
        <v>233.0</v>
      </c>
      <c r="H4607" s="3">
        <v>9349.0</v>
      </c>
      <c r="I4607" s="2"/>
      <c r="J4607" s="2"/>
    </row>
    <row r="4608">
      <c r="A4608" s="1" t="s">
        <v>6058</v>
      </c>
      <c r="B4608" s="3">
        <v>19.71</v>
      </c>
      <c r="C4608" s="3" t="s">
        <v>6059</v>
      </c>
      <c r="D4608" s="3">
        <v>322.4</v>
      </c>
      <c r="E4608" s="3">
        <v>1.38</v>
      </c>
      <c r="F4608" s="3">
        <v>24.0</v>
      </c>
      <c r="G4608" s="3">
        <v>9349.0</v>
      </c>
      <c r="H4608" s="2"/>
      <c r="I4608" s="2"/>
      <c r="J4608" s="2"/>
    </row>
    <row r="4609">
      <c r="A4609" s="1" t="s">
        <v>6060</v>
      </c>
      <c r="B4609" s="3">
        <v>20.19</v>
      </c>
      <c r="C4609" s="3">
        <v>44.6</v>
      </c>
      <c r="D4609" s="3">
        <v>152.0</v>
      </c>
      <c r="E4609" s="3">
        <v>418.19</v>
      </c>
      <c r="F4609" s="3">
        <v>67.0</v>
      </c>
      <c r="G4609" s="3">
        <v>321.85</v>
      </c>
      <c r="H4609" s="3">
        <v>1.3</v>
      </c>
      <c r="I4609" s="3">
        <v>222.0</v>
      </c>
      <c r="J4609" s="3">
        <v>9351.0</v>
      </c>
    </row>
    <row r="4610">
      <c r="A4610" s="1" t="s">
        <v>6061</v>
      </c>
      <c r="B4610" s="3">
        <v>22.44</v>
      </c>
      <c r="C4610" s="3">
        <v>45.1</v>
      </c>
      <c r="D4610" s="3">
        <v>346.0</v>
      </c>
      <c r="E4610" s="3">
        <v>614.38</v>
      </c>
      <c r="F4610" s="3">
        <v>106.0</v>
      </c>
      <c r="G4610" s="3" t="s">
        <v>6062</v>
      </c>
      <c r="H4610" s="3">
        <v>123.0</v>
      </c>
      <c r="I4610" s="3">
        <v>9361.0</v>
      </c>
      <c r="J4610" s="2"/>
    </row>
    <row r="4611">
      <c r="A4611" s="1" t="s">
        <v>6063</v>
      </c>
      <c r="B4611" s="3">
        <v>25.73</v>
      </c>
      <c r="C4611" s="3">
        <v>33.3</v>
      </c>
      <c r="D4611" s="3">
        <v>542.0</v>
      </c>
      <c r="E4611" s="3">
        <v>715.38</v>
      </c>
      <c r="F4611" s="3">
        <v>136.0</v>
      </c>
      <c r="G4611" s="3" t="s">
        <v>6064</v>
      </c>
      <c r="H4611" s="3">
        <v>165.0</v>
      </c>
      <c r="I4611" s="3">
        <v>9365.0</v>
      </c>
      <c r="J4611" s="2"/>
    </row>
    <row r="4612">
      <c r="A4612" s="1" t="s">
        <v>6065</v>
      </c>
      <c r="B4612" s="3">
        <v>28.2</v>
      </c>
      <c r="C4612" s="3">
        <v>26.4</v>
      </c>
      <c r="D4612" s="3">
        <v>719.0</v>
      </c>
      <c r="E4612" s="3">
        <v>779.9</v>
      </c>
      <c r="F4612" s="3">
        <v>156.0</v>
      </c>
      <c r="G4612" s="3" t="s">
        <v>6066</v>
      </c>
      <c r="H4612" s="3">
        <v>206.0</v>
      </c>
      <c r="I4612" s="3">
        <v>9365.0</v>
      </c>
      <c r="J4612" s="2"/>
    </row>
    <row r="4613">
      <c r="A4613" s="1" t="s">
        <v>6067</v>
      </c>
      <c r="B4613" s="3">
        <v>30.25</v>
      </c>
      <c r="C4613" s="3">
        <v>21.6</v>
      </c>
      <c r="D4613" s="3">
        <v>871.0</v>
      </c>
      <c r="E4613" s="3">
        <v>85.35</v>
      </c>
      <c r="F4613" s="3">
        <v>154.0</v>
      </c>
      <c r="G4613" s="3" t="s">
        <v>3668</v>
      </c>
      <c r="H4613" s="3">
        <v>213.0</v>
      </c>
      <c r="I4613" s="3">
        <v>9365.0</v>
      </c>
      <c r="J4613" s="2"/>
    </row>
    <row r="4614">
      <c r="A4614" s="1" t="s">
        <v>6068</v>
      </c>
      <c r="B4614" s="3">
        <v>31.91</v>
      </c>
      <c r="C4614" s="3">
        <v>19.1</v>
      </c>
      <c r="D4614" s="3">
        <v>968.0</v>
      </c>
      <c r="E4614" s="3">
        <v>874.18</v>
      </c>
      <c r="F4614" s="3">
        <v>161.0</v>
      </c>
      <c r="G4614" s="3">
        <v>355.5</v>
      </c>
      <c r="H4614" s="3">
        <v>1.24</v>
      </c>
      <c r="I4614" s="3">
        <v>224.0</v>
      </c>
      <c r="J4614" s="3">
        <v>9365.0</v>
      </c>
    </row>
    <row r="4615">
      <c r="A4615" s="1" t="s">
        <v>6069</v>
      </c>
      <c r="B4615" s="3">
        <v>33.5</v>
      </c>
      <c r="C4615" s="3">
        <v>17.85</v>
      </c>
      <c r="D4615" s="3">
        <v>1008.0</v>
      </c>
      <c r="E4615" s="3">
        <v>883.57</v>
      </c>
      <c r="F4615" s="3">
        <v>163.0</v>
      </c>
      <c r="G4615" s="3">
        <v>361.5</v>
      </c>
      <c r="H4615" s="3">
        <v>1.31</v>
      </c>
      <c r="I4615" s="3">
        <v>235.0</v>
      </c>
      <c r="J4615" s="3">
        <v>936.0</v>
      </c>
    </row>
    <row r="4616">
      <c r="A4616" s="1" t="s">
        <v>6070</v>
      </c>
      <c r="B4616" s="3">
        <v>33.9</v>
      </c>
      <c r="C4616" s="3">
        <v>16.15</v>
      </c>
      <c r="D4616" s="3">
        <v>988.0</v>
      </c>
      <c r="E4616" s="3">
        <v>879.31</v>
      </c>
      <c r="F4616" s="3">
        <v>161.0</v>
      </c>
      <c r="G4616" s="3">
        <v>365.95</v>
      </c>
      <c r="H4616" s="3">
        <v>1.38</v>
      </c>
      <c r="I4616" s="3">
        <v>23.0</v>
      </c>
      <c r="J4616" s="3">
        <v>9356.0</v>
      </c>
    </row>
    <row r="4617">
      <c r="A4617" s="1" t="s">
        <v>6071</v>
      </c>
      <c r="B4617" s="3">
        <v>34.48</v>
      </c>
      <c r="C4617" s="3">
        <v>15.1</v>
      </c>
      <c r="D4617" s="3">
        <v>911.0</v>
      </c>
      <c r="E4617" s="3">
        <v>861.17</v>
      </c>
      <c r="F4617" s="3">
        <v>156.0</v>
      </c>
      <c r="G4617" s="3">
        <v>367.7</v>
      </c>
      <c r="H4617" s="3">
        <v>1.59</v>
      </c>
      <c r="I4617" s="3">
        <v>226.0</v>
      </c>
      <c r="J4617" s="3">
        <v>9352.0</v>
      </c>
    </row>
    <row r="4618">
      <c r="A4618" s="1" t="s">
        <v>6072</v>
      </c>
      <c r="B4618" s="3">
        <v>34.79</v>
      </c>
      <c r="C4618" s="3">
        <v>15.1</v>
      </c>
      <c r="D4618" s="3">
        <v>779.0</v>
      </c>
      <c r="E4618" s="3">
        <v>811.13</v>
      </c>
      <c r="F4618" s="3">
        <v>155.0</v>
      </c>
      <c r="G4618" s="3">
        <v>368.85</v>
      </c>
      <c r="H4618" s="3">
        <v>1.93</v>
      </c>
      <c r="I4618" s="3">
        <v>23.0</v>
      </c>
      <c r="J4618" s="3">
        <v>935.0</v>
      </c>
    </row>
    <row r="4619">
      <c r="A4619" s="1" t="s">
        <v>6073</v>
      </c>
      <c r="B4619" s="3">
        <v>34.81</v>
      </c>
      <c r="C4619" s="3">
        <v>14.55</v>
      </c>
      <c r="D4619" s="3">
        <v>574.0</v>
      </c>
      <c r="E4619" s="3">
        <v>61.61</v>
      </c>
      <c r="F4619" s="3">
        <v>192.0</v>
      </c>
      <c r="G4619" s="3">
        <v>368.1</v>
      </c>
      <c r="H4619" s="3">
        <v>2.21</v>
      </c>
      <c r="I4619" s="3">
        <v>232.0</v>
      </c>
      <c r="J4619" s="3">
        <v>9346.0</v>
      </c>
    </row>
    <row r="4620">
      <c r="A4620" s="1" t="s">
        <v>6074</v>
      </c>
      <c r="B4620" s="3">
        <v>34.48</v>
      </c>
      <c r="C4620" s="3">
        <v>14.0</v>
      </c>
      <c r="D4620" s="3">
        <v>394.0</v>
      </c>
      <c r="E4620" s="3">
        <v>54.17</v>
      </c>
      <c r="F4620" s="3">
        <v>148.0</v>
      </c>
      <c r="G4620" s="3">
        <v>367.3</v>
      </c>
      <c r="H4620" s="3">
        <v>2.41</v>
      </c>
      <c r="I4620" s="3">
        <v>235.0</v>
      </c>
      <c r="J4620" s="3">
        <v>9345.0</v>
      </c>
    </row>
    <row r="4621">
      <c r="A4621" s="1" t="s">
        <v>6075</v>
      </c>
      <c r="B4621" s="3">
        <v>33.84</v>
      </c>
      <c r="C4621" s="3">
        <v>13.9</v>
      </c>
      <c r="D4621" s="3">
        <v>203.0</v>
      </c>
      <c r="E4621" s="3">
        <v>392.13</v>
      </c>
      <c r="F4621" s="3">
        <v>97.0</v>
      </c>
      <c r="G4621" s="3">
        <v>364.2</v>
      </c>
      <c r="H4621" s="3">
        <v>2.48</v>
      </c>
      <c r="I4621" s="3">
        <v>235.0</v>
      </c>
      <c r="J4621" s="3">
        <v>9347.0</v>
      </c>
    </row>
    <row r="4622">
      <c r="A4622" s="1" t="s">
        <v>6076</v>
      </c>
      <c r="B4622" s="3">
        <v>32.65</v>
      </c>
      <c r="C4622" s="3">
        <v>14.8</v>
      </c>
      <c r="D4622" s="3">
        <v>41.0</v>
      </c>
      <c r="E4622" s="3">
        <v>144.69</v>
      </c>
      <c r="F4622" s="3">
        <v>29.0</v>
      </c>
      <c r="G4622" s="3">
        <v>36.75</v>
      </c>
      <c r="H4622" s="3">
        <v>2.14</v>
      </c>
      <c r="I4622" s="3">
        <v>24.0</v>
      </c>
      <c r="J4622" s="3">
        <v>9346.0</v>
      </c>
    </row>
    <row r="4623">
      <c r="A4623" s="1" t="s">
        <v>6077</v>
      </c>
      <c r="B4623" s="3">
        <v>30.77</v>
      </c>
      <c r="C4623" s="3" t="s">
        <v>6044</v>
      </c>
      <c r="D4623" s="3" t="s">
        <v>26</v>
      </c>
      <c r="E4623" s="3">
        <v>356.3</v>
      </c>
      <c r="F4623" s="3">
        <v>2.14</v>
      </c>
      <c r="G4623" s="3">
        <v>238.0</v>
      </c>
      <c r="H4623" s="3">
        <v>9351.0</v>
      </c>
      <c r="I4623" s="2"/>
      <c r="J4623" s="2"/>
    </row>
    <row r="4624">
      <c r="A4624" s="1" t="s">
        <v>6078</v>
      </c>
      <c r="B4624" s="3">
        <v>29.1</v>
      </c>
      <c r="C4624" s="3" t="s">
        <v>6079</v>
      </c>
      <c r="D4624" s="3" t="s">
        <v>26</v>
      </c>
      <c r="E4624" s="3">
        <v>352.2</v>
      </c>
      <c r="F4624" s="3">
        <v>2.41</v>
      </c>
      <c r="G4624" s="3">
        <v>228.0</v>
      </c>
      <c r="H4624" s="3">
        <v>936.0</v>
      </c>
      <c r="I4624" s="2"/>
      <c r="J4624" s="2"/>
    </row>
    <row r="4625">
      <c r="A4625" s="1" t="s">
        <v>6080</v>
      </c>
      <c r="B4625" s="3">
        <v>27.6</v>
      </c>
      <c r="C4625" s="3" t="s">
        <v>311</v>
      </c>
      <c r="D4625" s="3" t="s">
        <v>26</v>
      </c>
      <c r="E4625" s="3">
        <v>348.75</v>
      </c>
      <c r="F4625" s="3">
        <v>2.69</v>
      </c>
      <c r="G4625" s="3">
        <v>22.0</v>
      </c>
      <c r="H4625" s="3">
        <v>9366.0</v>
      </c>
      <c r="I4625" s="2"/>
      <c r="J4625" s="2"/>
    </row>
    <row r="4626">
      <c r="A4626" s="1" t="s">
        <v>6081</v>
      </c>
      <c r="B4626" s="3">
        <v>26.55</v>
      </c>
      <c r="C4626" s="3" t="s">
        <v>5777</v>
      </c>
      <c r="D4626" s="3" t="s">
        <v>26</v>
      </c>
      <c r="E4626" s="3">
        <v>345.45</v>
      </c>
      <c r="F4626" s="3">
        <v>2.9</v>
      </c>
      <c r="G4626" s="3">
        <v>218.0</v>
      </c>
      <c r="H4626" s="3">
        <v>9369.0</v>
      </c>
      <c r="I4626" s="2"/>
      <c r="J4626" s="2"/>
    </row>
    <row r="4627">
      <c r="A4627" s="1" t="s">
        <v>6082</v>
      </c>
      <c r="B4627" s="3">
        <v>25.64</v>
      </c>
      <c r="C4627" s="3" t="s">
        <v>5014</v>
      </c>
      <c r="D4627" s="3" t="s">
        <v>26</v>
      </c>
      <c r="E4627" s="3">
        <v>341.75</v>
      </c>
      <c r="F4627" s="3">
        <v>3.1</v>
      </c>
      <c r="G4627" s="3">
        <v>217.0</v>
      </c>
      <c r="H4627" s="3">
        <v>9369.0</v>
      </c>
      <c r="I4627" s="2"/>
      <c r="J4627" s="2"/>
    </row>
    <row r="4628">
      <c r="A4628" s="1" t="s">
        <v>6083</v>
      </c>
      <c r="B4628" s="3">
        <v>24.79</v>
      </c>
      <c r="C4628" s="3" t="s">
        <v>5622</v>
      </c>
      <c r="D4628" s="3" t="s">
        <v>26</v>
      </c>
      <c r="E4628" s="3">
        <v>338.4</v>
      </c>
      <c r="F4628" s="3">
        <v>2.97</v>
      </c>
      <c r="G4628" s="3">
        <v>216.0</v>
      </c>
      <c r="H4628" s="3">
        <v>9369.0</v>
      </c>
      <c r="I4628" s="2"/>
      <c r="J4628" s="2"/>
    </row>
    <row r="4629">
      <c r="A4629" s="1" t="s">
        <v>6084</v>
      </c>
      <c r="B4629" s="3">
        <v>24.0</v>
      </c>
      <c r="C4629" s="3" t="s">
        <v>5333</v>
      </c>
      <c r="D4629" s="3" t="s">
        <v>26</v>
      </c>
      <c r="E4629" s="3">
        <v>334.6</v>
      </c>
      <c r="F4629" s="3">
        <v>2.62</v>
      </c>
      <c r="G4629" s="3">
        <v>213.0</v>
      </c>
      <c r="H4629" s="3">
        <v>9369.0</v>
      </c>
      <c r="I4629" s="2"/>
      <c r="J4629" s="2"/>
    </row>
    <row r="4630">
      <c r="A4630" s="1" t="s">
        <v>6085</v>
      </c>
      <c r="B4630" s="3">
        <v>23.22</v>
      </c>
      <c r="C4630" s="3" t="s">
        <v>6086</v>
      </c>
      <c r="D4630" s="3" t="s">
        <v>26</v>
      </c>
      <c r="E4630" s="3">
        <v>33.75</v>
      </c>
      <c r="F4630" s="3">
        <v>2.48</v>
      </c>
      <c r="G4630" s="3">
        <v>208.0</v>
      </c>
      <c r="H4630" s="3">
        <v>9368.0</v>
      </c>
      <c r="I4630" s="2"/>
      <c r="J4630" s="2"/>
    </row>
    <row r="4631">
      <c r="A4631" s="1" t="s">
        <v>6087</v>
      </c>
      <c r="B4631" s="3">
        <v>22.45</v>
      </c>
      <c r="C4631" s="3" t="s">
        <v>3731</v>
      </c>
      <c r="D4631" s="3" t="s">
        <v>26</v>
      </c>
      <c r="E4631" s="3">
        <v>326.85</v>
      </c>
      <c r="F4631" s="3">
        <v>2.28</v>
      </c>
      <c r="G4631" s="3">
        <v>203.0</v>
      </c>
      <c r="H4631" s="3">
        <v>9373.0</v>
      </c>
      <c r="I4631" s="2"/>
      <c r="J4631" s="2"/>
    </row>
    <row r="4632">
      <c r="A4632" s="1" t="s">
        <v>6088</v>
      </c>
      <c r="B4632" s="3">
        <v>21.59</v>
      </c>
      <c r="C4632" s="3" t="s">
        <v>6089</v>
      </c>
      <c r="D4632" s="3">
        <v>322.6</v>
      </c>
      <c r="E4632" s="3">
        <v>2.7</v>
      </c>
      <c r="F4632" s="3">
        <v>2.0</v>
      </c>
      <c r="G4632" s="3">
        <v>9378.0</v>
      </c>
      <c r="H4632" s="2"/>
      <c r="I4632" s="2"/>
      <c r="J4632" s="2"/>
    </row>
    <row r="4633">
      <c r="A4633" s="1" t="s">
        <v>6090</v>
      </c>
      <c r="B4633" s="3">
        <v>21.9</v>
      </c>
      <c r="C4633" s="3">
        <v>44.85</v>
      </c>
      <c r="D4633" s="3">
        <v>152.0</v>
      </c>
      <c r="E4633" s="3">
        <v>431.9</v>
      </c>
      <c r="F4633" s="3">
        <v>65.0</v>
      </c>
      <c r="G4633" s="3">
        <v>32.1</v>
      </c>
      <c r="H4633" s="3">
        <v>1.72</v>
      </c>
      <c r="I4633" s="3">
        <v>201.0</v>
      </c>
      <c r="J4633" s="3">
        <v>9383.0</v>
      </c>
    </row>
    <row r="4634">
      <c r="A4634" s="1" t="s">
        <v>6091</v>
      </c>
      <c r="B4634" s="3">
        <v>23.3</v>
      </c>
      <c r="C4634" s="3">
        <v>36.55</v>
      </c>
      <c r="D4634" s="3">
        <v>337.0</v>
      </c>
      <c r="E4634" s="3">
        <v>562.98</v>
      </c>
      <c r="F4634" s="3">
        <v>118.0</v>
      </c>
      <c r="G4634" s="3">
        <v>322.2</v>
      </c>
      <c r="H4634" s="3">
        <v>1.52</v>
      </c>
      <c r="I4634" s="3">
        <v>204.0</v>
      </c>
      <c r="J4634" s="3">
        <v>9394.0</v>
      </c>
    </row>
    <row r="4635">
      <c r="A4635" s="1" t="s">
        <v>6092</v>
      </c>
      <c r="B4635" s="3">
        <v>25.79</v>
      </c>
      <c r="C4635" s="3">
        <v>27.85</v>
      </c>
      <c r="D4635" s="3">
        <v>544.0</v>
      </c>
      <c r="E4635" s="3">
        <v>72.72</v>
      </c>
      <c r="F4635" s="3">
        <v>136.0</v>
      </c>
      <c r="G4635" s="3">
        <v>327.65</v>
      </c>
      <c r="H4635" s="3">
        <v>2.0</v>
      </c>
      <c r="I4635" s="3">
        <v>215.0</v>
      </c>
      <c r="J4635" s="3">
        <v>9397.0</v>
      </c>
    </row>
    <row r="4636">
      <c r="A4636" s="1" t="s">
        <v>6093</v>
      </c>
      <c r="B4636" s="3">
        <v>27.77</v>
      </c>
      <c r="C4636" s="3">
        <v>24.5</v>
      </c>
      <c r="D4636" s="3">
        <v>73.0</v>
      </c>
      <c r="E4636" s="3">
        <v>814.52</v>
      </c>
      <c r="F4636" s="3">
        <v>143.0</v>
      </c>
      <c r="G4636" s="3">
        <v>334.4</v>
      </c>
      <c r="H4636" s="3">
        <v>2.34</v>
      </c>
      <c r="I4636" s="3">
        <v>211.0</v>
      </c>
      <c r="J4636" s="3">
        <v>9398.0</v>
      </c>
    </row>
    <row r="4637">
      <c r="A4637" s="1" t="s">
        <v>6094</v>
      </c>
      <c r="B4637" s="3">
        <v>29.48</v>
      </c>
      <c r="C4637" s="3">
        <v>22.3</v>
      </c>
      <c r="D4637" s="3">
        <v>87.0</v>
      </c>
      <c r="E4637" s="3">
        <v>841.88</v>
      </c>
      <c r="F4637" s="3">
        <v>161.0</v>
      </c>
      <c r="G4637" s="3">
        <v>341.0</v>
      </c>
      <c r="H4637" s="3">
        <v>2.62</v>
      </c>
      <c r="I4637" s="3">
        <v>206.0</v>
      </c>
      <c r="J4637" s="3">
        <v>9397.0</v>
      </c>
    </row>
    <row r="4638">
      <c r="A4638" s="1" t="s">
        <v>6095</v>
      </c>
      <c r="B4638" s="3">
        <v>30.97</v>
      </c>
      <c r="C4638" s="3">
        <v>19.55</v>
      </c>
      <c r="D4638" s="3">
        <v>966.0</v>
      </c>
      <c r="E4638" s="3">
        <v>866.31</v>
      </c>
      <c r="F4638" s="3">
        <v>167.0</v>
      </c>
      <c r="G4638" s="3">
        <v>346.4</v>
      </c>
      <c r="H4638" s="3">
        <v>2.83</v>
      </c>
      <c r="I4638" s="3">
        <v>206.0</v>
      </c>
      <c r="J4638" s="3">
        <v>9397.0</v>
      </c>
    </row>
    <row r="4639">
      <c r="A4639" s="1" t="s">
        <v>6096</v>
      </c>
      <c r="B4639" s="3">
        <v>32.14</v>
      </c>
      <c r="C4639" s="3">
        <v>16.45</v>
      </c>
      <c r="D4639" s="3">
        <v>1045.0</v>
      </c>
      <c r="E4639" s="3">
        <v>964.8</v>
      </c>
      <c r="F4639" s="3">
        <v>123.0</v>
      </c>
      <c r="G4639" s="3">
        <v>35.5</v>
      </c>
      <c r="H4639" s="3">
        <v>2.97</v>
      </c>
      <c r="I4639" s="3">
        <v>208.0</v>
      </c>
      <c r="J4639" s="3">
        <v>9396.0</v>
      </c>
    </row>
    <row r="4640">
      <c r="A4640" s="1" t="s">
        <v>6097</v>
      </c>
      <c r="B4640" s="3">
        <v>33.2</v>
      </c>
      <c r="C4640" s="3">
        <v>15.35</v>
      </c>
      <c r="D4640" s="3">
        <v>971.0</v>
      </c>
      <c r="E4640" s="3">
        <v>822.43</v>
      </c>
      <c r="F4640" s="3">
        <v>198.0</v>
      </c>
      <c r="G4640" s="3">
        <v>353.55</v>
      </c>
      <c r="H4640" s="3">
        <v>3.3</v>
      </c>
      <c r="I4640" s="3">
        <v>211.0</v>
      </c>
      <c r="J4640" s="3">
        <v>939.0</v>
      </c>
    </row>
    <row r="4641">
      <c r="A4641" s="1" t="s">
        <v>6098</v>
      </c>
      <c r="B4641" s="3">
        <v>33.66</v>
      </c>
      <c r="C4641" s="3">
        <v>13.8</v>
      </c>
      <c r="D4641" s="3">
        <v>826.0</v>
      </c>
      <c r="E4641" s="3">
        <v>607.21</v>
      </c>
      <c r="F4641" s="3">
        <v>294.0</v>
      </c>
      <c r="G4641" s="3">
        <v>355.3</v>
      </c>
      <c r="H4641" s="3">
        <v>3.17</v>
      </c>
      <c r="I4641" s="3">
        <v>214.0</v>
      </c>
      <c r="J4641" s="3">
        <v>9387.0</v>
      </c>
    </row>
    <row r="4642">
      <c r="A4642" s="1" t="s">
        <v>6099</v>
      </c>
      <c r="B4642" s="3">
        <v>33.99</v>
      </c>
      <c r="C4642" s="3">
        <v>13.4</v>
      </c>
      <c r="D4642" s="3">
        <v>787.0</v>
      </c>
      <c r="E4642" s="3">
        <v>831.25</v>
      </c>
      <c r="F4642" s="3">
        <v>148.0</v>
      </c>
      <c r="G4642" s="3">
        <v>357.5</v>
      </c>
      <c r="H4642" s="3">
        <v>3.38</v>
      </c>
      <c r="I4642" s="3">
        <v>22.0</v>
      </c>
      <c r="J4642" s="3">
        <v>9383.0</v>
      </c>
    </row>
    <row r="4643">
      <c r="A4643" s="1" t="s">
        <v>6100</v>
      </c>
      <c r="B4643" s="3">
        <v>33.89</v>
      </c>
      <c r="C4643" s="3">
        <v>12.9</v>
      </c>
      <c r="D4643" s="3">
        <v>604.0</v>
      </c>
      <c r="E4643" s="3">
        <v>718.45</v>
      </c>
      <c r="F4643" s="3">
        <v>155.0</v>
      </c>
      <c r="G4643" s="3">
        <v>357.5</v>
      </c>
      <c r="H4643" s="3">
        <v>3.59</v>
      </c>
      <c r="I4643" s="3">
        <v>224.0</v>
      </c>
      <c r="J4643" s="3">
        <v>9381.0</v>
      </c>
    </row>
    <row r="4644">
      <c r="A4644" s="1" t="s">
        <v>6101</v>
      </c>
      <c r="B4644" s="3">
        <v>33.37</v>
      </c>
      <c r="C4644" s="3">
        <v>13.3</v>
      </c>
      <c r="D4644" s="3">
        <v>363.0</v>
      </c>
      <c r="E4644" s="3">
        <v>402.51</v>
      </c>
      <c r="F4644" s="3">
        <v>18.0</v>
      </c>
      <c r="G4644" s="3">
        <v>355.5</v>
      </c>
      <c r="H4644" s="3">
        <v>3.66</v>
      </c>
      <c r="I4644" s="3">
        <v>228.0</v>
      </c>
      <c r="J4644" s="3">
        <v>9381.0</v>
      </c>
    </row>
    <row r="4645">
      <c r="A4645" s="1" t="s">
        <v>6102</v>
      </c>
      <c r="B4645" s="3">
        <v>32.57</v>
      </c>
      <c r="C4645" s="3">
        <v>14.25</v>
      </c>
      <c r="D4645" s="3">
        <v>209.0</v>
      </c>
      <c r="E4645" s="3">
        <v>43.59</v>
      </c>
      <c r="F4645" s="3">
        <v>93.0</v>
      </c>
      <c r="G4645" s="3">
        <v>353.0</v>
      </c>
      <c r="H4645" s="3">
        <v>3.72</v>
      </c>
      <c r="I4645" s="3">
        <v>23.0</v>
      </c>
      <c r="J4645" s="3">
        <v>9383.0</v>
      </c>
    </row>
    <row r="4646">
      <c r="A4646" s="1" t="s">
        <v>6103</v>
      </c>
      <c r="B4646" s="3">
        <v>31.23</v>
      </c>
      <c r="C4646" s="3">
        <v>16.25</v>
      </c>
      <c r="D4646" s="3">
        <v>3.0</v>
      </c>
      <c r="E4646" s="3">
        <v>48.88</v>
      </c>
      <c r="F4646" s="3">
        <v>26.0</v>
      </c>
      <c r="G4646" s="3">
        <v>352.2</v>
      </c>
      <c r="H4646" s="3">
        <v>3.31</v>
      </c>
      <c r="I4646" s="3">
        <v>233.0</v>
      </c>
      <c r="J4646" s="3">
        <v>9384.0</v>
      </c>
    </row>
    <row r="4647">
      <c r="A4647" s="1" t="s">
        <v>6104</v>
      </c>
      <c r="B4647" s="3">
        <v>29.4</v>
      </c>
      <c r="C4647" s="3" t="s">
        <v>5264</v>
      </c>
      <c r="D4647" s="3" t="s">
        <v>26</v>
      </c>
      <c r="E4647" s="3">
        <v>347.75</v>
      </c>
      <c r="F4647" s="3">
        <v>3.3</v>
      </c>
      <c r="G4647" s="3">
        <v>238.0</v>
      </c>
      <c r="H4647" s="3">
        <v>9389.0</v>
      </c>
      <c r="I4647" s="2"/>
      <c r="J4647" s="2"/>
    </row>
    <row r="4648">
      <c r="A4648" s="1" t="s">
        <v>6105</v>
      </c>
      <c r="B4648" s="3">
        <v>27.9</v>
      </c>
      <c r="C4648" s="3" t="s">
        <v>6106</v>
      </c>
      <c r="D4648" s="3" t="s">
        <v>26</v>
      </c>
      <c r="E4648" s="3">
        <v>344.65</v>
      </c>
      <c r="F4648" s="3">
        <v>3.3</v>
      </c>
      <c r="G4648" s="3">
        <v>239.0</v>
      </c>
      <c r="H4648" s="3">
        <v>9396.0</v>
      </c>
      <c r="I4648" s="2"/>
      <c r="J4648" s="2"/>
    </row>
    <row r="4649">
      <c r="A4649" s="1" t="s">
        <v>6107</v>
      </c>
      <c r="B4649" s="3">
        <v>26.53</v>
      </c>
      <c r="C4649" s="3" t="s">
        <v>5327</v>
      </c>
      <c r="D4649" s="3" t="s">
        <v>26</v>
      </c>
      <c r="E4649" s="3">
        <v>338.65</v>
      </c>
      <c r="F4649" s="3">
        <v>2.97</v>
      </c>
      <c r="G4649" s="3">
        <v>239.0</v>
      </c>
      <c r="H4649" s="3">
        <v>9403.0</v>
      </c>
      <c r="I4649" s="2"/>
      <c r="J4649" s="2"/>
    </row>
    <row r="4650">
      <c r="A4650" s="1" t="s">
        <v>6108</v>
      </c>
      <c r="B4650" s="3">
        <v>25.28</v>
      </c>
      <c r="C4650" s="3" t="s">
        <v>5329</v>
      </c>
      <c r="D4650" s="3" t="s">
        <v>26</v>
      </c>
      <c r="E4650" s="3">
        <v>335.0</v>
      </c>
      <c r="F4650" s="3">
        <v>2.76</v>
      </c>
      <c r="G4650" s="3">
        <v>232.0</v>
      </c>
      <c r="H4650" s="3">
        <v>9405.0</v>
      </c>
      <c r="I4650" s="2"/>
      <c r="J4650" s="2"/>
    </row>
    <row r="4651">
      <c r="A4651" s="1" t="s">
        <v>6109</v>
      </c>
      <c r="B4651" s="3">
        <v>24.13</v>
      </c>
      <c r="C4651" s="3" t="s">
        <v>5333</v>
      </c>
      <c r="D4651" s="3" t="s">
        <v>26</v>
      </c>
      <c r="E4651" s="3">
        <v>331.3</v>
      </c>
      <c r="F4651" s="3">
        <v>2.55</v>
      </c>
      <c r="G4651" s="3">
        <v>224.0</v>
      </c>
      <c r="H4651" s="3">
        <v>9408.0</v>
      </c>
      <c r="I4651" s="2"/>
      <c r="J4651" s="2"/>
    </row>
    <row r="4652">
      <c r="A4652" s="1" t="s">
        <v>6110</v>
      </c>
      <c r="B4652" s="3">
        <v>23.15</v>
      </c>
      <c r="C4652" s="3" t="s">
        <v>5335</v>
      </c>
      <c r="D4652" s="3" t="s">
        <v>26</v>
      </c>
      <c r="E4652" s="3">
        <v>328.9</v>
      </c>
      <c r="F4652" s="3">
        <v>2.41</v>
      </c>
      <c r="G4652" s="3">
        <v>218.0</v>
      </c>
      <c r="H4652" s="3">
        <v>9405.0</v>
      </c>
      <c r="I4652" s="2"/>
      <c r="J4652" s="2"/>
    </row>
    <row r="4653">
      <c r="A4653" s="1" t="s">
        <v>6111</v>
      </c>
      <c r="B4653" s="3">
        <v>22.32</v>
      </c>
      <c r="C4653" s="3" t="s">
        <v>5153</v>
      </c>
      <c r="D4653" s="3" t="s">
        <v>26</v>
      </c>
      <c r="E4653" s="3">
        <v>325.3</v>
      </c>
      <c r="F4653" s="3">
        <v>2.34</v>
      </c>
      <c r="G4653" s="3">
        <v>217.0</v>
      </c>
      <c r="H4653" s="3">
        <v>9402.0</v>
      </c>
      <c r="I4653" s="2"/>
      <c r="J4653" s="2"/>
    </row>
    <row r="4654">
      <c r="A4654" s="1" t="s">
        <v>6112</v>
      </c>
      <c r="B4654" s="3">
        <v>21.55</v>
      </c>
      <c r="C4654" s="3" t="s">
        <v>4914</v>
      </c>
      <c r="D4654" s="3" t="s">
        <v>26</v>
      </c>
      <c r="E4654" s="3">
        <v>322.4</v>
      </c>
      <c r="F4654" s="3">
        <v>2.14</v>
      </c>
      <c r="G4654" s="3">
        <v>218.0</v>
      </c>
      <c r="H4654" s="3">
        <v>9401.0</v>
      </c>
      <c r="I4654" s="2"/>
      <c r="J4654" s="2"/>
    </row>
    <row r="4655">
      <c r="A4655" s="1" t="s">
        <v>6113</v>
      </c>
      <c r="B4655" s="3">
        <v>20.7</v>
      </c>
      <c r="C4655" s="3" t="s">
        <v>5024</v>
      </c>
      <c r="D4655" s="3" t="s">
        <v>26</v>
      </c>
      <c r="E4655" s="3">
        <v>319.9</v>
      </c>
      <c r="F4655" s="3">
        <v>2.0</v>
      </c>
      <c r="G4655" s="3">
        <v>22.0</v>
      </c>
      <c r="H4655" s="3">
        <v>9401.0</v>
      </c>
      <c r="I4655" s="2"/>
      <c r="J4655" s="2"/>
    </row>
    <row r="4656">
      <c r="A4656" s="1" t="s">
        <v>6114</v>
      </c>
      <c r="B4656" s="3">
        <v>19.61</v>
      </c>
      <c r="C4656" s="3" t="s">
        <v>6115</v>
      </c>
      <c r="D4656" s="3">
        <v>316.8</v>
      </c>
      <c r="E4656" s="3">
        <v>1.72</v>
      </c>
      <c r="F4656" s="3">
        <v>219.0</v>
      </c>
      <c r="G4656" s="3">
        <v>9403.0</v>
      </c>
      <c r="H4656" s="2"/>
      <c r="I4656" s="2"/>
      <c r="J4656" s="2"/>
    </row>
    <row r="4657">
      <c r="A4657" s="1" t="s">
        <v>6116</v>
      </c>
      <c r="B4657" s="3">
        <v>19.8</v>
      </c>
      <c r="C4657" s="3">
        <v>59.15</v>
      </c>
      <c r="D4657" s="3">
        <v>156.0</v>
      </c>
      <c r="E4657" s="3">
        <v>481.3</v>
      </c>
      <c r="F4657" s="3">
        <v>6.0</v>
      </c>
      <c r="G4657" s="3">
        <v>314.5</v>
      </c>
      <c r="H4657" s="3">
        <v>1.38</v>
      </c>
      <c r="I4657" s="3">
        <v>215.0</v>
      </c>
      <c r="J4657" s="3">
        <v>9407.0</v>
      </c>
    </row>
    <row r="4658">
      <c r="A4658" s="1" t="s">
        <v>6117</v>
      </c>
      <c r="B4658" s="3">
        <v>21.93</v>
      </c>
      <c r="C4658" s="3">
        <v>41.95</v>
      </c>
      <c r="D4658" s="3">
        <v>354.0</v>
      </c>
      <c r="E4658" s="3">
        <v>663.51</v>
      </c>
      <c r="F4658" s="3">
        <v>97.0</v>
      </c>
      <c r="G4658" s="3">
        <v>314.3</v>
      </c>
      <c r="H4658" s="3">
        <v>1.17</v>
      </c>
      <c r="I4658" s="3">
        <v>212.0</v>
      </c>
      <c r="J4658" s="3">
        <v>9416.0</v>
      </c>
    </row>
    <row r="4659">
      <c r="A4659" s="1" t="s">
        <v>6118</v>
      </c>
      <c r="B4659" s="3">
        <v>23.92</v>
      </c>
      <c r="C4659" s="3">
        <v>36.7</v>
      </c>
      <c r="D4659" s="3">
        <v>55.0</v>
      </c>
      <c r="E4659" s="3">
        <v>75.92</v>
      </c>
      <c r="F4659" s="3">
        <v>126.0</v>
      </c>
      <c r="G4659" s="3">
        <v>319.9</v>
      </c>
      <c r="H4659" s="3">
        <v>1.66</v>
      </c>
      <c r="I4659" s="3">
        <v>221.0</v>
      </c>
      <c r="J4659" s="3">
        <v>9418.0</v>
      </c>
    </row>
    <row r="4660">
      <c r="A4660" s="1" t="s">
        <v>6119</v>
      </c>
      <c r="B4660" s="3">
        <v>25.78</v>
      </c>
      <c r="C4660" s="3">
        <v>32.25</v>
      </c>
      <c r="D4660" s="3">
        <v>731.0</v>
      </c>
      <c r="E4660" s="3">
        <v>817.33</v>
      </c>
      <c r="F4660" s="3">
        <v>143.0</v>
      </c>
      <c r="G4660" s="3">
        <v>326.3</v>
      </c>
      <c r="H4660" s="3">
        <v>2.0</v>
      </c>
      <c r="I4660" s="3">
        <v>213.0</v>
      </c>
      <c r="J4660" s="3">
        <v>9418.0</v>
      </c>
    </row>
    <row r="4661">
      <c r="A4661" s="1" t="s">
        <v>6120</v>
      </c>
      <c r="B4661" s="3">
        <v>27.5</v>
      </c>
      <c r="C4661" s="3">
        <v>28.25</v>
      </c>
      <c r="D4661" s="3">
        <v>871.0</v>
      </c>
      <c r="E4661" s="3">
        <v>845.31</v>
      </c>
      <c r="F4661" s="3">
        <v>16.0</v>
      </c>
      <c r="G4661" s="3">
        <v>333.85</v>
      </c>
      <c r="H4661" s="3">
        <v>2.41</v>
      </c>
      <c r="I4661" s="3">
        <v>209.0</v>
      </c>
      <c r="J4661" s="3">
        <v>9415.0</v>
      </c>
    </row>
    <row r="4662">
      <c r="A4662" s="1" t="s">
        <v>6121</v>
      </c>
      <c r="B4662" s="3">
        <v>29.2</v>
      </c>
      <c r="C4662" s="3">
        <v>23.85</v>
      </c>
      <c r="D4662" s="3">
        <v>968.0</v>
      </c>
      <c r="E4662" s="3">
        <v>869.3</v>
      </c>
      <c r="F4662" s="3">
        <v>167.0</v>
      </c>
      <c r="G4662" s="3">
        <v>339.85</v>
      </c>
      <c r="H4662" s="3">
        <v>2.55</v>
      </c>
      <c r="I4662" s="3">
        <v>208.0</v>
      </c>
      <c r="J4662" s="3">
        <v>9416.0</v>
      </c>
    </row>
    <row r="4663">
      <c r="A4663" s="1" t="s">
        <v>6122</v>
      </c>
      <c r="B4663" s="3">
        <v>30.25</v>
      </c>
      <c r="C4663" s="3">
        <v>2.85</v>
      </c>
      <c r="D4663" s="3">
        <v>1009.0</v>
      </c>
      <c r="E4663" s="3">
        <v>878.62</v>
      </c>
      <c r="F4663" s="3">
        <v>17.0</v>
      </c>
      <c r="G4663" s="3">
        <v>345.5</v>
      </c>
      <c r="H4663" s="3">
        <v>2.69</v>
      </c>
      <c r="I4663" s="3">
        <v>21.0</v>
      </c>
      <c r="J4663" s="3">
        <v>9412.0</v>
      </c>
    </row>
    <row r="4664">
      <c r="A4664" s="1" t="s">
        <v>6123</v>
      </c>
      <c r="B4664" s="3">
        <v>31.19</v>
      </c>
      <c r="C4664" s="3">
        <v>18.85</v>
      </c>
      <c r="D4664" s="3">
        <v>99.0</v>
      </c>
      <c r="E4664" s="3">
        <v>874.11</v>
      </c>
      <c r="F4664" s="3">
        <v>169.0</v>
      </c>
      <c r="G4664" s="3">
        <v>349.5</v>
      </c>
      <c r="H4664" s="3">
        <v>2.83</v>
      </c>
      <c r="I4664" s="3">
        <v>213.0</v>
      </c>
      <c r="J4664" s="3">
        <v>9408.0</v>
      </c>
    </row>
    <row r="4665">
      <c r="A4665" s="1" t="s">
        <v>6124</v>
      </c>
      <c r="B4665" s="3">
        <v>31.83</v>
      </c>
      <c r="C4665" s="3">
        <v>16.45</v>
      </c>
      <c r="D4665" s="3">
        <v>918.0</v>
      </c>
      <c r="E4665" s="3">
        <v>87.34</v>
      </c>
      <c r="F4665" s="3">
        <v>156.0</v>
      </c>
      <c r="G4665" s="3">
        <v>351.25</v>
      </c>
      <c r="H4665" s="3">
        <v>2.97</v>
      </c>
      <c r="I4665" s="3">
        <v>217.0</v>
      </c>
      <c r="J4665" s="3">
        <v>9405.0</v>
      </c>
    </row>
    <row r="4666">
      <c r="A4666" s="1" t="s">
        <v>6125</v>
      </c>
      <c r="B4666" s="3">
        <v>32.18</v>
      </c>
      <c r="C4666" s="3">
        <v>15.25</v>
      </c>
      <c r="D4666" s="3">
        <v>784.0</v>
      </c>
      <c r="E4666" s="3">
        <v>82.23</v>
      </c>
      <c r="F4666" s="3">
        <v>154.0</v>
      </c>
      <c r="G4666" s="3">
        <v>35.65</v>
      </c>
      <c r="H4666" s="3">
        <v>3.1</v>
      </c>
      <c r="I4666" s="3">
        <v>222.0</v>
      </c>
      <c r="J4666" s="3">
        <v>9401.0</v>
      </c>
    </row>
    <row r="4667">
      <c r="A4667" s="1" t="s">
        <v>6126</v>
      </c>
      <c r="B4667" s="3">
        <v>32.1</v>
      </c>
      <c r="C4667" s="3">
        <v>14.15</v>
      </c>
      <c r="D4667" s="3">
        <v>608.0</v>
      </c>
      <c r="E4667" s="3">
        <v>736.9</v>
      </c>
      <c r="F4667" s="3">
        <v>148.0</v>
      </c>
      <c r="G4667" s="3">
        <v>349.3</v>
      </c>
      <c r="H4667" s="3">
        <v>3.24</v>
      </c>
      <c r="I4667" s="3">
        <v>227.0</v>
      </c>
      <c r="J4667" s="3">
        <v>9395.0</v>
      </c>
    </row>
    <row r="4668">
      <c r="A4668" s="1" t="s">
        <v>6127</v>
      </c>
      <c r="B4668" s="3">
        <v>31.71</v>
      </c>
      <c r="C4668" s="3">
        <v>13.55</v>
      </c>
      <c r="D4668" s="3">
        <v>417.0</v>
      </c>
      <c r="E4668" s="3">
        <v>652.26</v>
      </c>
      <c r="F4668" s="3">
        <v>121.0</v>
      </c>
      <c r="G4668" s="3">
        <v>346.0</v>
      </c>
      <c r="H4668" s="3">
        <v>3.31</v>
      </c>
      <c r="I4668" s="3">
        <v>233.0</v>
      </c>
      <c r="J4668" s="3">
        <v>9395.0</v>
      </c>
    </row>
    <row r="4669">
      <c r="A4669" s="1" t="s">
        <v>6128</v>
      </c>
      <c r="B4669" s="3">
        <v>30.91</v>
      </c>
      <c r="C4669" s="3">
        <v>13.45</v>
      </c>
      <c r="D4669" s="3">
        <v>216.0</v>
      </c>
      <c r="E4669" s="3">
        <v>484.37</v>
      </c>
      <c r="F4669" s="3">
        <v>86.0</v>
      </c>
      <c r="G4669" s="3">
        <v>342.35</v>
      </c>
      <c r="H4669" s="3">
        <v>3.31</v>
      </c>
      <c r="I4669" s="3">
        <v>236.0</v>
      </c>
      <c r="J4669" s="3">
        <v>9395.0</v>
      </c>
    </row>
    <row r="4670">
      <c r="A4670" s="1" t="s">
        <v>6129</v>
      </c>
      <c r="B4670" s="3">
        <v>29.24</v>
      </c>
      <c r="C4670" s="3">
        <v>15.8</v>
      </c>
      <c r="D4670" s="3">
        <v>47.0</v>
      </c>
      <c r="E4670" s="3">
        <v>26.45</v>
      </c>
      <c r="F4670" s="3">
        <v>26.0</v>
      </c>
      <c r="G4670" s="3">
        <v>337.1</v>
      </c>
      <c r="H4670" s="3">
        <v>3.3</v>
      </c>
      <c r="I4670" s="3">
        <v>247.0</v>
      </c>
      <c r="J4670" s="3">
        <v>9399.0</v>
      </c>
    </row>
    <row r="4671">
      <c r="A4671" s="1" t="s">
        <v>6130</v>
      </c>
      <c r="B4671" s="3">
        <v>27.56</v>
      </c>
      <c r="C4671" s="3" t="s">
        <v>5264</v>
      </c>
      <c r="D4671" s="3" t="s">
        <v>26</v>
      </c>
      <c r="E4671" s="3">
        <v>332.3</v>
      </c>
      <c r="F4671" s="3">
        <v>2.21</v>
      </c>
      <c r="G4671" s="3">
        <v>251.0</v>
      </c>
      <c r="H4671" s="3">
        <v>9402.0</v>
      </c>
      <c r="I4671" s="2"/>
      <c r="J4671" s="2"/>
    </row>
    <row r="4672">
      <c r="A4672" s="1" t="s">
        <v>6131</v>
      </c>
      <c r="B4672" s="3">
        <v>25.98</v>
      </c>
      <c r="C4672" s="3" t="s">
        <v>6132</v>
      </c>
      <c r="D4672" s="3" t="s">
        <v>26</v>
      </c>
      <c r="E4672" s="3">
        <v>329.55</v>
      </c>
      <c r="F4672" s="3">
        <v>2.7</v>
      </c>
      <c r="G4672" s="3">
        <v>249.0</v>
      </c>
      <c r="H4672" s="3">
        <v>9412.0</v>
      </c>
      <c r="I4672" s="2"/>
      <c r="J4672" s="2"/>
    </row>
    <row r="4673">
      <c r="A4673" s="1" t="s">
        <v>6133</v>
      </c>
      <c r="B4673" s="3">
        <v>24.5</v>
      </c>
      <c r="C4673" s="3" t="s">
        <v>6134</v>
      </c>
      <c r="D4673" s="3" t="s">
        <v>26</v>
      </c>
      <c r="E4673" s="3">
        <v>328.8</v>
      </c>
      <c r="F4673" s="3">
        <v>2.0</v>
      </c>
      <c r="G4673" s="3">
        <v>24.0</v>
      </c>
      <c r="H4673" s="3">
        <v>9413.0</v>
      </c>
      <c r="I4673" s="2"/>
      <c r="J4673" s="2"/>
    </row>
    <row r="4674">
      <c r="A4674" s="1" t="s">
        <v>6135</v>
      </c>
      <c r="B4674" s="3">
        <v>23.13</v>
      </c>
      <c r="C4674" s="3" t="s">
        <v>5151</v>
      </c>
      <c r="D4674" s="3" t="s">
        <v>26</v>
      </c>
      <c r="E4674" s="3">
        <v>328.4</v>
      </c>
      <c r="F4674" s="3">
        <v>1.93</v>
      </c>
      <c r="G4674" s="3">
        <v>228.0</v>
      </c>
      <c r="H4674" s="3">
        <v>9416.0</v>
      </c>
      <c r="I4674" s="2"/>
      <c r="J4674" s="2"/>
    </row>
    <row r="4675">
      <c r="A4675" s="1" t="s">
        <v>6136</v>
      </c>
      <c r="B4675" s="3">
        <v>21.82</v>
      </c>
      <c r="C4675" s="3" t="s">
        <v>3731</v>
      </c>
      <c r="D4675" s="3" t="s">
        <v>26</v>
      </c>
      <c r="E4675" s="3">
        <v>327.5</v>
      </c>
      <c r="F4675" s="3">
        <v>1.86</v>
      </c>
      <c r="G4675" s="3">
        <v>215.0</v>
      </c>
      <c r="H4675" s="3">
        <v>9414.0</v>
      </c>
      <c r="I4675" s="2"/>
      <c r="J4675" s="2"/>
    </row>
    <row r="4676">
      <c r="A4676" s="1" t="s">
        <v>6137</v>
      </c>
      <c r="B4676" s="3">
        <v>20.54</v>
      </c>
      <c r="C4676" s="3" t="s">
        <v>6138</v>
      </c>
      <c r="D4676" s="3" t="s">
        <v>26</v>
      </c>
      <c r="E4676" s="3">
        <v>325.5</v>
      </c>
      <c r="F4676" s="3">
        <v>1.79</v>
      </c>
      <c r="G4676" s="3">
        <v>208.0</v>
      </c>
      <c r="H4676" s="3">
        <v>9412.0</v>
      </c>
      <c r="I4676" s="2"/>
      <c r="J4676" s="2"/>
    </row>
    <row r="4677">
      <c r="A4677" s="1" t="s">
        <v>6139</v>
      </c>
      <c r="B4677" s="3">
        <v>19.43</v>
      </c>
      <c r="C4677" s="3" t="s">
        <v>4178</v>
      </c>
      <c r="D4677" s="3" t="s">
        <v>26</v>
      </c>
      <c r="E4677" s="3">
        <v>323.0</v>
      </c>
      <c r="F4677" s="3">
        <v>1.66</v>
      </c>
      <c r="G4677" s="3">
        <v>21.0</v>
      </c>
      <c r="H4677" s="3">
        <v>941.0</v>
      </c>
      <c r="I4677" s="2"/>
      <c r="J4677" s="2"/>
    </row>
    <row r="4678">
      <c r="A4678" s="1" t="s">
        <v>6140</v>
      </c>
      <c r="B4678" s="3">
        <v>18.72</v>
      </c>
      <c r="C4678" s="3" t="s">
        <v>4035</v>
      </c>
      <c r="D4678" s="3" t="s">
        <v>26</v>
      </c>
      <c r="E4678" s="3">
        <v>321.65</v>
      </c>
      <c r="F4678" s="3">
        <v>1.59</v>
      </c>
      <c r="G4678" s="3">
        <v>218.0</v>
      </c>
      <c r="H4678" s="3">
        <v>9406.0</v>
      </c>
      <c r="I4678" s="2"/>
      <c r="J4678" s="2"/>
    </row>
    <row r="4679">
      <c r="A4679" s="1" t="s">
        <v>6141</v>
      </c>
      <c r="B4679" s="3">
        <v>18.6</v>
      </c>
      <c r="C4679" s="3" t="s">
        <v>3147</v>
      </c>
      <c r="D4679" s="3" t="s">
        <v>26</v>
      </c>
      <c r="E4679" s="3">
        <v>32.3</v>
      </c>
      <c r="F4679" s="3">
        <v>1.52</v>
      </c>
      <c r="G4679" s="3">
        <v>223.0</v>
      </c>
      <c r="H4679" s="3">
        <v>9408.0</v>
      </c>
      <c r="I4679" s="2"/>
      <c r="J4679" s="2"/>
    </row>
    <row r="4680">
      <c r="A4680" s="1" t="s">
        <v>6142</v>
      </c>
      <c r="B4680" s="3">
        <v>17.43</v>
      </c>
      <c r="C4680" s="3" t="s">
        <v>6143</v>
      </c>
      <c r="D4680" s="3">
        <v>318.95</v>
      </c>
      <c r="E4680" s="3">
        <v>1.45</v>
      </c>
      <c r="F4680" s="3">
        <v>221.0</v>
      </c>
      <c r="G4680" s="3">
        <v>9409.0</v>
      </c>
      <c r="H4680" s="2"/>
      <c r="I4680" s="2"/>
      <c r="J4680" s="2"/>
    </row>
    <row r="4681">
      <c r="A4681" s="1" t="s">
        <v>6144</v>
      </c>
      <c r="B4681" s="3">
        <v>17.87</v>
      </c>
      <c r="C4681" s="3">
        <v>67.95</v>
      </c>
      <c r="D4681" s="3">
        <v>149.0</v>
      </c>
      <c r="E4681" s="3">
        <v>43.2</v>
      </c>
      <c r="F4681" s="3">
        <v>64.0</v>
      </c>
      <c r="G4681" s="3">
        <v>318.15</v>
      </c>
      <c r="H4681" s="3">
        <v>1.17</v>
      </c>
      <c r="I4681" s="3">
        <v>224.0</v>
      </c>
      <c r="J4681" s="3">
        <v>9413.0</v>
      </c>
    </row>
    <row r="4682">
      <c r="A4682" s="1" t="s">
        <v>6145</v>
      </c>
      <c r="B4682" s="3">
        <v>20.8</v>
      </c>
      <c r="C4682" s="3">
        <v>51.75</v>
      </c>
      <c r="D4682" s="3">
        <v>346.0</v>
      </c>
      <c r="E4682" s="3">
        <v>637.92</v>
      </c>
      <c r="F4682" s="3">
        <v>1.0</v>
      </c>
      <c r="G4682" s="3">
        <v>318.35</v>
      </c>
      <c r="H4682" s="3">
        <v>1.1</v>
      </c>
      <c r="I4682" s="3">
        <v>242.0</v>
      </c>
      <c r="J4682" s="3">
        <v>9422.0</v>
      </c>
    </row>
    <row r="4683">
      <c r="A4683" s="1" t="s">
        <v>6146</v>
      </c>
      <c r="B4683" s="3">
        <v>22.96</v>
      </c>
      <c r="C4683" s="3">
        <v>48.55</v>
      </c>
      <c r="D4683" s="3">
        <v>541.0</v>
      </c>
      <c r="E4683" s="3">
        <v>729.82</v>
      </c>
      <c r="F4683" s="3">
        <v>13.0</v>
      </c>
      <c r="G4683" s="3">
        <v>324.95</v>
      </c>
      <c r="H4683" s="3">
        <v>1.24</v>
      </c>
      <c r="I4683" s="3">
        <v>26.0</v>
      </c>
      <c r="J4683" s="3">
        <v>9422.0</v>
      </c>
    </row>
    <row r="4684">
      <c r="A4684" s="1" t="s">
        <v>6147</v>
      </c>
      <c r="B4684" s="3">
        <v>24.99</v>
      </c>
      <c r="C4684" s="3">
        <v>42.65</v>
      </c>
      <c r="D4684" s="3">
        <v>721.0</v>
      </c>
      <c r="E4684" s="3">
        <v>796.5</v>
      </c>
      <c r="F4684" s="3">
        <v>149.0</v>
      </c>
      <c r="G4684" s="3" t="s">
        <v>3018</v>
      </c>
      <c r="H4684" s="3">
        <v>248.0</v>
      </c>
      <c r="I4684" s="3">
        <v>9425.0</v>
      </c>
      <c r="J4684" s="2"/>
    </row>
    <row r="4685">
      <c r="A4685" s="1" t="s">
        <v>6148</v>
      </c>
      <c r="B4685" s="3">
        <v>26.82</v>
      </c>
      <c r="C4685" s="3">
        <v>33.7</v>
      </c>
      <c r="D4685" s="3">
        <v>87.0</v>
      </c>
      <c r="E4685" s="3">
        <v>852.35</v>
      </c>
      <c r="F4685" s="3">
        <v>154.0</v>
      </c>
      <c r="G4685" s="3" t="s">
        <v>6149</v>
      </c>
      <c r="H4685" s="3">
        <v>238.0</v>
      </c>
      <c r="I4685" s="3">
        <v>9422.0</v>
      </c>
      <c r="J4685" s="2"/>
    </row>
    <row r="4686">
      <c r="A4686" s="1" t="s">
        <v>6150</v>
      </c>
      <c r="B4686" s="3">
        <v>28.35</v>
      </c>
      <c r="C4686" s="3">
        <v>27.5</v>
      </c>
      <c r="D4686" s="3">
        <v>962.0</v>
      </c>
      <c r="E4686" s="3">
        <v>862.55</v>
      </c>
      <c r="F4686" s="3">
        <v>168.0</v>
      </c>
      <c r="G4686" s="3">
        <v>348.15</v>
      </c>
      <c r="H4686" s="3">
        <v>1.3</v>
      </c>
      <c r="I4686" s="3">
        <v>228.0</v>
      </c>
      <c r="J4686" s="3">
        <v>9422.0</v>
      </c>
    </row>
    <row r="4687">
      <c r="A4687" s="1" t="s">
        <v>6151</v>
      </c>
      <c r="B4687" s="3">
        <v>29.58</v>
      </c>
      <c r="C4687" s="3">
        <v>24.0</v>
      </c>
      <c r="D4687" s="3">
        <v>997.0</v>
      </c>
      <c r="E4687" s="3">
        <v>855.23</v>
      </c>
      <c r="F4687" s="3">
        <v>181.0</v>
      </c>
      <c r="G4687" s="3">
        <v>352.6</v>
      </c>
      <c r="H4687" s="3">
        <v>1.24</v>
      </c>
      <c r="I4687" s="3">
        <v>221.0</v>
      </c>
      <c r="J4687" s="3">
        <v>9418.0</v>
      </c>
    </row>
    <row r="4688">
      <c r="A4688" s="1" t="s">
        <v>6152</v>
      </c>
      <c r="B4688" s="3">
        <v>30.53</v>
      </c>
      <c r="C4688" s="3">
        <v>2.95</v>
      </c>
      <c r="D4688" s="3">
        <v>983.0</v>
      </c>
      <c r="E4688" s="3">
        <v>867.3</v>
      </c>
      <c r="F4688" s="3">
        <v>169.0</v>
      </c>
      <c r="G4688" s="3">
        <v>356.1</v>
      </c>
      <c r="H4688" s="3">
        <v>1.52</v>
      </c>
      <c r="I4688" s="3">
        <v>224.0</v>
      </c>
      <c r="J4688" s="3">
        <v>9414.0</v>
      </c>
    </row>
    <row r="4689">
      <c r="A4689" s="1" t="s">
        <v>6153</v>
      </c>
      <c r="B4689" s="3">
        <v>31.19</v>
      </c>
      <c r="C4689" s="3">
        <v>2.3</v>
      </c>
      <c r="D4689" s="3">
        <v>907.0</v>
      </c>
      <c r="E4689" s="3">
        <v>849.29</v>
      </c>
      <c r="F4689" s="3">
        <v>164.0</v>
      </c>
      <c r="G4689" s="3">
        <v>357.45</v>
      </c>
      <c r="H4689" s="3">
        <v>1.72</v>
      </c>
      <c r="I4689" s="3">
        <v>233.0</v>
      </c>
      <c r="J4689" s="3">
        <v>941.0</v>
      </c>
    </row>
    <row r="4690">
      <c r="A4690" s="1" t="s">
        <v>6154</v>
      </c>
      <c r="B4690" s="3">
        <v>31.58</v>
      </c>
      <c r="C4690" s="3">
        <v>19.7</v>
      </c>
      <c r="D4690" s="3">
        <v>779.0</v>
      </c>
      <c r="E4690" s="3">
        <v>814.46</v>
      </c>
      <c r="F4690" s="3">
        <v>154.0</v>
      </c>
      <c r="G4690" s="3">
        <v>359.0</v>
      </c>
      <c r="H4690" s="3">
        <v>2.0</v>
      </c>
      <c r="I4690" s="3">
        <v>24.0</v>
      </c>
      <c r="J4690" s="3">
        <v>9407.0</v>
      </c>
    </row>
    <row r="4691">
      <c r="A4691" s="1" t="s">
        <v>6155</v>
      </c>
      <c r="B4691" s="3">
        <v>31.63</v>
      </c>
      <c r="C4691" s="3">
        <v>19.0</v>
      </c>
      <c r="D4691" s="3">
        <v>6.0</v>
      </c>
      <c r="E4691" s="3">
        <v>715.37</v>
      </c>
      <c r="F4691" s="3">
        <v>154.0</v>
      </c>
      <c r="G4691" s="3">
        <v>372.55</v>
      </c>
      <c r="H4691" s="3">
        <v>2.34</v>
      </c>
      <c r="I4691" s="3">
        <v>25.0</v>
      </c>
      <c r="J4691" s="3">
        <v>9404.0</v>
      </c>
    </row>
    <row r="4692">
      <c r="A4692" s="1" t="s">
        <v>6156</v>
      </c>
      <c r="B4692" s="3">
        <v>31.3</v>
      </c>
      <c r="C4692" s="3">
        <v>2.3</v>
      </c>
      <c r="D4692" s="3">
        <v>413.0</v>
      </c>
      <c r="E4692" s="3">
        <v>644.75</v>
      </c>
      <c r="F4692" s="3">
        <v>121.0</v>
      </c>
      <c r="G4692" s="3">
        <v>364.4</v>
      </c>
      <c r="H4692" s="3">
        <v>2.62</v>
      </c>
      <c r="I4692" s="3">
        <v>261.0</v>
      </c>
      <c r="J4692" s="3">
        <v>9401.0</v>
      </c>
    </row>
    <row r="4693">
      <c r="A4693" s="1" t="s">
        <v>6157</v>
      </c>
      <c r="B4693" s="3">
        <v>30.7</v>
      </c>
      <c r="C4693" s="3">
        <v>2.95</v>
      </c>
      <c r="D4693" s="3">
        <v>204.0</v>
      </c>
      <c r="E4693" s="3">
        <v>407.79</v>
      </c>
      <c r="F4693" s="3">
        <v>95.0</v>
      </c>
      <c r="G4693" s="3">
        <v>36.35</v>
      </c>
      <c r="H4693" s="3">
        <v>2.76</v>
      </c>
      <c r="I4693" s="3">
        <v>27.0</v>
      </c>
      <c r="J4693" s="3">
        <v>9403.0</v>
      </c>
    </row>
    <row r="4694">
      <c r="A4694" s="1" t="s">
        <v>6158</v>
      </c>
      <c r="B4694" s="3">
        <v>29.42</v>
      </c>
      <c r="C4694" s="3">
        <v>22.3</v>
      </c>
      <c r="D4694" s="3">
        <v>4.0</v>
      </c>
      <c r="E4694" s="3">
        <v>163.86</v>
      </c>
      <c r="F4694" s="3">
        <v>27.0</v>
      </c>
      <c r="G4694" s="3">
        <v>351.65</v>
      </c>
      <c r="H4694" s="3">
        <v>2.41</v>
      </c>
      <c r="I4694" s="3">
        <v>277.0</v>
      </c>
      <c r="J4694" s="3">
        <v>9403.0</v>
      </c>
    </row>
    <row r="4695">
      <c r="A4695" s="1" t="s">
        <v>6159</v>
      </c>
      <c r="B4695" s="3">
        <v>27.88</v>
      </c>
      <c r="C4695" s="3" t="s">
        <v>6160</v>
      </c>
      <c r="D4695" s="3" t="s">
        <v>26</v>
      </c>
      <c r="E4695" s="3">
        <v>347.95</v>
      </c>
      <c r="F4695" s="3">
        <v>2.28</v>
      </c>
      <c r="G4695" s="3">
        <v>286.0</v>
      </c>
      <c r="H4695" s="3">
        <v>9407.0</v>
      </c>
      <c r="I4695" s="2"/>
      <c r="J4695" s="2"/>
    </row>
    <row r="4696">
      <c r="A4696" s="1" t="s">
        <v>6161</v>
      </c>
      <c r="B4696" s="3">
        <v>26.49</v>
      </c>
      <c r="C4696" s="3" t="s">
        <v>5268</v>
      </c>
      <c r="D4696" s="3" t="s">
        <v>26</v>
      </c>
      <c r="E4696" s="3">
        <v>345.5</v>
      </c>
      <c r="F4696" s="3">
        <v>2.55</v>
      </c>
      <c r="G4696" s="3">
        <v>287.0</v>
      </c>
      <c r="H4696" s="3">
        <v>9416.0</v>
      </c>
      <c r="I4696" s="2"/>
      <c r="J4696" s="2"/>
    </row>
    <row r="4697">
      <c r="A4697" s="1" t="s">
        <v>6162</v>
      </c>
      <c r="B4697" s="3">
        <v>25.34</v>
      </c>
      <c r="C4697" s="3" t="s">
        <v>4842</v>
      </c>
      <c r="D4697" s="3" t="s">
        <v>26</v>
      </c>
      <c r="E4697" s="3">
        <v>342.55</v>
      </c>
      <c r="F4697" s="3">
        <v>2.55</v>
      </c>
      <c r="G4697" s="3">
        <v>289.0</v>
      </c>
      <c r="H4697" s="3">
        <v>9421.0</v>
      </c>
      <c r="I4697" s="2"/>
      <c r="J4697" s="2"/>
    </row>
    <row r="4698">
      <c r="A4698" s="1" t="s">
        <v>6163</v>
      </c>
      <c r="B4698" s="3">
        <v>24.3</v>
      </c>
      <c r="C4698" s="3" t="s">
        <v>6026</v>
      </c>
      <c r="D4698" s="3" t="s">
        <v>26</v>
      </c>
      <c r="E4698" s="3">
        <v>34.6</v>
      </c>
      <c r="F4698" s="3">
        <v>2.21</v>
      </c>
      <c r="G4698" s="3">
        <v>289.0</v>
      </c>
      <c r="H4698" s="3">
        <v>9422.0</v>
      </c>
      <c r="I4698" s="2"/>
      <c r="J4698" s="2"/>
    </row>
    <row r="4699">
      <c r="A4699" s="1" t="s">
        <v>6164</v>
      </c>
      <c r="B4699" s="3">
        <v>23.15</v>
      </c>
      <c r="C4699" s="3" t="s">
        <v>6165</v>
      </c>
      <c r="D4699" s="3" t="s">
        <v>26</v>
      </c>
      <c r="E4699" s="3">
        <v>339.5</v>
      </c>
      <c r="F4699" s="3">
        <v>1.66</v>
      </c>
      <c r="G4699" s="3">
        <v>287.0</v>
      </c>
      <c r="H4699" s="3">
        <v>9422.0</v>
      </c>
      <c r="I4699" s="2"/>
      <c r="J4699" s="2"/>
    </row>
    <row r="4700">
      <c r="A4700" s="1" t="s">
        <v>6166</v>
      </c>
      <c r="B4700" s="3">
        <v>22.31</v>
      </c>
      <c r="C4700" s="3" t="s">
        <v>4079</v>
      </c>
      <c r="D4700" s="3" t="s">
        <v>26</v>
      </c>
      <c r="E4700" s="3" t="s">
        <v>6167</v>
      </c>
      <c r="F4700" s="3">
        <v>266.0</v>
      </c>
      <c r="G4700" s="3">
        <v>9421.0</v>
      </c>
      <c r="H4700" s="2"/>
      <c r="I4700" s="2"/>
      <c r="J4700" s="2"/>
    </row>
    <row r="4701">
      <c r="A4701" s="1" t="s">
        <v>6168</v>
      </c>
      <c r="B4701" s="3">
        <v>21.13</v>
      </c>
      <c r="C4701" s="3" t="s">
        <v>6169</v>
      </c>
      <c r="D4701" s="3" t="s">
        <v>26</v>
      </c>
      <c r="E4701" s="3">
        <v>336.55</v>
      </c>
      <c r="F4701" s="3">
        <v>1.1</v>
      </c>
      <c r="G4701" s="3">
        <v>208.0</v>
      </c>
      <c r="H4701" s="3">
        <v>9418.0</v>
      </c>
      <c r="I4701" s="2"/>
      <c r="J4701" s="2"/>
    </row>
    <row r="4702">
      <c r="A4702" s="1" t="s">
        <v>6170</v>
      </c>
      <c r="B4702" s="3">
        <v>19.75</v>
      </c>
      <c r="C4702" s="3" t="s">
        <v>1686</v>
      </c>
      <c r="D4702" s="3" t="s">
        <v>26</v>
      </c>
      <c r="E4702" s="3">
        <v>335.0</v>
      </c>
      <c r="F4702" s="3">
        <v>1.38</v>
      </c>
      <c r="G4702" s="3">
        <v>209.0</v>
      </c>
      <c r="H4702" s="3">
        <v>9417.0</v>
      </c>
      <c r="I4702" s="2"/>
      <c r="J4702" s="2"/>
    </row>
    <row r="4703">
      <c r="A4703" s="1" t="s">
        <v>6171</v>
      </c>
      <c r="B4703" s="3">
        <v>18.98</v>
      </c>
      <c r="C4703" s="3" t="s">
        <v>2629</v>
      </c>
      <c r="D4703" s="3" t="s">
        <v>26</v>
      </c>
      <c r="E4703" s="3">
        <v>333.25</v>
      </c>
      <c r="F4703" s="3">
        <v>1.38</v>
      </c>
      <c r="G4703" s="3">
        <v>228.0</v>
      </c>
      <c r="H4703" s="3">
        <v>9417.0</v>
      </c>
      <c r="I4703" s="2"/>
      <c r="J4703" s="2"/>
    </row>
    <row r="4704">
      <c r="A4704" s="1" t="s">
        <v>6172</v>
      </c>
      <c r="B4704" s="3">
        <v>18.5</v>
      </c>
      <c r="C4704" s="3" t="s">
        <v>529</v>
      </c>
      <c r="D4704" s="3">
        <v>331.5</v>
      </c>
      <c r="E4704" s="3">
        <v>1.31</v>
      </c>
      <c r="F4704" s="3">
        <v>241.0</v>
      </c>
      <c r="G4704" s="3">
        <v>9419.0</v>
      </c>
      <c r="H4704" s="2"/>
      <c r="I4704" s="2"/>
      <c r="J4704" s="2"/>
    </row>
    <row r="4705">
      <c r="A4705" s="1" t="s">
        <v>6173</v>
      </c>
      <c r="B4705" s="3">
        <v>19.42</v>
      </c>
      <c r="C4705" s="3">
        <v>61.4</v>
      </c>
      <c r="D4705" s="3">
        <v>142.0</v>
      </c>
      <c r="E4705" s="3">
        <v>393.43</v>
      </c>
      <c r="F4705" s="3">
        <v>65.0</v>
      </c>
      <c r="G4705" s="3" t="s">
        <v>6174</v>
      </c>
      <c r="H4705" s="3">
        <v>247.0</v>
      </c>
      <c r="I4705" s="3">
        <v>9424.0</v>
      </c>
      <c r="J4705" s="2"/>
    </row>
    <row r="4706">
      <c r="A4706" s="1" t="s">
        <v>6175</v>
      </c>
      <c r="B4706" s="3">
        <v>21.86</v>
      </c>
      <c r="C4706" s="3">
        <v>52.0</v>
      </c>
      <c r="D4706" s="3">
        <v>339.0</v>
      </c>
      <c r="E4706" s="3">
        <v>614.77</v>
      </c>
      <c r="F4706" s="3">
        <v>103.0</v>
      </c>
      <c r="G4706" s="3" t="s">
        <v>6176</v>
      </c>
      <c r="H4706" s="3">
        <v>158.0</v>
      </c>
      <c r="I4706" s="3">
        <v>9434.0</v>
      </c>
      <c r="J4706" s="2"/>
    </row>
    <row r="4707">
      <c r="A4707" s="1" t="s">
        <v>6177</v>
      </c>
      <c r="B4707" s="3">
        <v>24.57</v>
      </c>
      <c r="C4707" s="3">
        <v>42.5</v>
      </c>
      <c r="D4707" s="3">
        <v>532.0</v>
      </c>
      <c r="E4707" s="3">
        <v>705.9</v>
      </c>
      <c r="F4707" s="3">
        <v>136.0</v>
      </c>
      <c r="G4707" s="3" t="s">
        <v>6178</v>
      </c>
      <c r="H4707" s="3">
        <v>151.0</v>
      </c>
      <c r="I4707" s="3">
        <v>9438.0</v>
      </c>
      <c r="J4707" s="2"/>
    </row>
    <row r="4708">
      <c r="A4708" s="1" t="s">
        <v>6179</v>
      </c>
      <c r="B4708" s="3">
        <v>26.54</v>
      </c>
      <c r="C4708" s="3">
        <v>37.35</v>
      </c>
      <c r="D4708" s="3">
        <v>713.0</v>
      </c>
      <c r="E4708" s="3">
        <v>786.79</v>
      </c>
      <c r="F4708" s="3">
        <v>149.0</v>
      </c>
      <c r="G4708" s="3" t="s">
        <v>6180</v>
      </c>
      <c r="H4708" s="3">
        <v>118.0</v>
      </c>
      <c r="I4708" s="3">
        <v>9439.0</v>
      </c>
      <c r="J4708" s="2"/>
    </row>
    <row r="4709">
      <c r="A4709" s="1" t="s">
        <v>6181</v>
      </c>
      <c r="B4709" s="3">
        <v>28.26</v>
      </c>
      <c r="C4709" s="3">
        <v>32.75</v>
      </c>
      <c r="D4709" s="3">
        <v>852.0</v>
      </c>
      <c r="E4709" s="3">
        <v>812.94</v>
      </c>
      <c r="F4709" s="3">
        <v>17.0</v>
      </c>
      <c r="G4709" s="3" t="s">
        <v>6182</v>
      </c>
      <c r="H4709" s="3">
        <v>146.0</v>
      </c>
      <c r="I4709" s="3">
        <v>9438.0</v>
      </c>
      <c r="J4709" s="2"/>
    </row>
    <row r="4710">
      <c r="A4710" s="1" t="s">
        <v>6183</v>
      </c>
      <c r="B4710" s="3">
        <v>29.67</v>
      </c>
      <c r="C4710" s="3">
        <v>28.75</v>
      </c>
      <c r="D4710" s="3">
        <v>942.0</v>
      </c>
      <c r="E4710" s="3">
        <v>821.2</v>
      </c>
      <c r="F4710" s="3">
        <v>187.0</v>
      </c>
      <c r="G4710" s="3" t="s">
        <v>6184</v>
      </c>
      <c r="H4710" s="3">
        <v>185.0</v>
      </c>
      <c r="I4710" s="3">
        <v>9434.0</v>
      </c>
      <c r="J4710" s="2"/>
    </row>
    <row r="4711">
      <c r="A4711" s="1" t="s">
        <v>6185</v>
      </c>
      <c r="B4711" s="3">
        <v>30.79</v>
      </c>
      <c r="C4711" s="3">
        <v>24.25</v>
      </c>
      <c r="D4711" s="3">
        <v>965.0</v>
      </c>
      <c r="E4711" s="3">
        <v>782.54</v>
      </c>
      <c r="F4711" s="3">
        <v>219.0</v>
      </c>
      <c r="G4711" s="3">
        <v>367.5</v>
      </c>
      <c r="H4711" s="3">
        <v>1.3</v>
      </c>
      <c r="I4711" s="3">
        <v>207.0</v>
      </c>
      <c r="J4711" s="3">
        <v>9431.0</v>
      </c>
    </row>
    <row r="4712">
      <c r="A4712" s="1" t="s">
        <v>6186</v>
      </c>
      <c r="B4712" s="3">
        <v>31.74</v>
      </c>
      <c r="C4712" s="3">
        <v>22.0</v>
      </c>
      <c r="D4712" s="3">
        <v>964.0</v>
      </c>
      <c r="E4712" s="3">
        <v>825.33</v>
      </c>
      <c r="F4712" s="3">
        <v>19.0</v>
      </c>
      <c r="G4712" s="3">
        <v>385.5</v>
      </c>
      <c r="H4712" s="3">
        <v>1.31</v>
      </c>
      <c r="I4712" s="3">
        <v>219.0</v>
      </c>
      <c r="J4712" s="3">
        <v>9427.0</v>
      </c>
    </row>
    <row r="4713">
      <c r="A4713" s="1" t="s">
        <v>6187</v>
      </c>
      <c r="B4713" s="3">
        <v>32.36</v>
      </c>
      <c r="C4713" s="3">
        <v>19.2</v>
      </c>
      <c r="D4713" s="3">
        <v>908.0</v>
      </c>
      <c r="E4713" s="3">
        <v>864.86</v>
      </c>
      <c r="F4713" s="3">
        <v>152.0</v>
      </c>
      <c r="G4713" s="3">
        <v>379.3</v>
      </c>
      <c r="H4713" s="3">
        <v>1.45</v>
      </c>
      <c r="I4713" s="3">
        <v>228.0</v>
      </c>
      <c r="J4713" s="3">
        <v>9422.0</v>
      </c>
    </row>
    <row r="4714">
      <c r="A4714" s="1" t="s">
        <v>6188</v>
      </c>
      <c r="B4714" s="3">
        <v>32.63</v>
      </c>
      <c r="C4714" s="3">
        <v>19.2</v>
      </c>
      <c r="D4714" s="3">
        <v>758.0</v>
      </c>
      <c r="E4714" s="3">
        <v>759.18</v>
      </c>
      <c r="F4714" s="3">
        <v>176.0</v>
      </c>
      <c r="G4714" s="3">
        <v>381.85</v>
      </c>
      <c r="H4714" s="3">
        <v>1.52</v>
      </c>
      <c r="I4714" s="3">
        <v>236.0</v>
      </c>
      <c r="J4714" s="3">
        <v>9416.0</v>
      </c>
    </row>
    <row r="4715">
      <c r="A4715" s="1" t="s">
        <v>6189</v>
      </c>
      <c r="B4715" s="3">
        <v>32.73</v>
      </c>
      <c r="C4715" s="3">
        <v>18.5</v>
      </c>
      <c r="D4715" s="3">
        <v>604.0</v>
      </c>
      <c r="E4715" s="3">
        <v>746.87</v>
      </c>
      <c r="F4715" s="3">
        <v>139.0</v>
      </c>
      <c r="G4715" s="3">
        <v>387.5</v>
      </c>
      <c r="H4715" s="3">
        <v>1.72</v>
      </c>
      <c r="I4715" s="3">
        <v>242.0</v>
      </c>
      <c r="J4715" s="3">
        <v>9415.0</v>
      </c>
    </row>
    <row r="4716">
      <c r="A4716" s="1" t="s">
        <v>6190</v>
      </c>
      <c r="B4716" s="3">
        <v>32.41</v>
      </c>
      <c r="C4716" s="3">
        <v>18.5</v>
      </c>
      <c r="D4716" s="3">
        <v>374.0</v>
      </c>
      <c r="E4716" s="3">
        <v>469.14</v>
      </c>
      <c r="F4716" s="3">
        <v>162.0</v>
      </c>
      <c r="G4716" s="3">
        <v>382.8</v>
      </c>
      <c r="H4716" s="3">
        <v>1.72</v>
      </c>
      <c r="I4716" s="3">
        <v>248.0</v>
      </c>
      <c r="J4716" s="3">
        <v>9413.0</v>
      </c>
    </row>
    <row r="4717">
      <c r="A4717" s="1" t="s">
        <v>6191</v>
      </c>
      <c r="B4717" s="3">
        <v>31.87</v>
      </c>
      <c r="C4717" s="3">
        <v>19.1</v>
      </c>
      <c r="D4717" s="3">
        <v>151.0</v>
      </c>
      <c r="E4717" s="3">
        <v>135.28</v>
      </c>
      <c r="F4717" s="3">
        <v>115.0</v>
      </c>
      <c r="G4717" s="3">
        <v>367.7</v>
      </c>
      <c r="H4717" s="3">
        <v>1.86</v>
      </c>
      <c r="I4717" s="3">
        <v>253.0</v>
      </c>
      <c r="J4717" s="3">
        <v>9412.0</v>
      </c>
    </row>
    <row r="4718">
      <c r="A4718" s="1" t="s">
        <v>6192</v>
      </c>
      <c r="B4718" s="3">
        <v>31.3</v>
      </c>
      <c r="C4718" s="3">
        <v>19.55</v>
      </c>
      <c r="D4718" s="3" t="s">
        <v>2430</v>
      </c>
      <c r="E4718" s="3">
        <v>7.0</v>
      </c>
      <c r="F4718" s="3">
        <v>361.5</v>
      </c>
      <c r="G4718" s="3">
        <v>1.66</v>
      </c>
      <c r="H4718" s="3">
        <v>263.0</v>
      </c>
      <c r="I4718" s="3">
        <v>9412.0</v>
      </c>
      <c r="J4718" s="2"/>
    </row>
    <row r="4719">
      <c r="A4719" s="1" t="s">
        <v>6193</v>
      </c>
      <c r="B4719" s="3">
        <v>29.27</v>
      </c>
      <c r="C4719" s="3" t="s">
        <v>5616</v>
      </c>
      <c r="D4719" s="3" t="s">
        <v>26</v>
      </c>
      <c r="E4719" s="3">
        <v>355.5</v>
      </c>
      <c r="F4719" s="3">
        <v>1.79</v>
      </c>
      <c r="G4719" s="3">
        <v>278.0</v>
      </c>
      <c r="H4719" s="3">
        <v>9412.0</v>
      </c>
      <c r="I4719" s="2"/>
      <c r="J4719" s="2"/>
    </row>
    <row r="4720">
      <c r="A4720" s="1" t="s">
        <v>6194</v>
      </c>
      <c r="B4720" s="3">
        <v>27.51</v>
      </c>
      <c r="C4720" s="3" t="s">
        <v>5266</v>
      </c>
      <c r="D4720" s="3" t="s">
        <v>26</v>
      </c>
      <c r="E4720" s="3">
        <v>354.75</v>
      </c>
      <c r="F4720" s="3">
        <v>1.86</v>
      </c>
      <c r="G4720" s="3">
        <v>273.0</v>
      </c>
      <c r="H4720" s="3">
        <v>9421.0</v>
      </c>
      <c r="I4720" s="2"/>
      <c r="J4720" s="2"/>
    </row>
    <row r="4721">
      <c r="A4721" s="1" t="s">
        <v>6195</v>
      </c>
      <c r="B4721" s="3">
        <v>25.77</v>
      </c>
      <c r="C4721" s="3" t="s">
        <v>6196</v>
      </c>
      <c r="D4721" s="3" t="s">
        <v>26</v>
      </c>
      <c r="E4721" s="3">
        <v>348.55</v>
      </c>
      <c r="F4721" s="3">
        <v>1.93</v>
      </c>
      <c r="G4721" s="3">
        <v>262.0</v>
      </c>
      <c r="H4721" s="3">
        <v>9424.0</v>
      </c>
      <c r="I4721" s="2"/>
      <c r="J4721" s="2"/>
    </row>
    <row r="4722">
      <c r="A4722" s="1" t="s">
        <v>6197</v>
      </c>
      <c r="B4722" s="3">
        <v>24.29</v>
      </c>
      <c r="C4722" s="3" t="s">
        <v>6198</v>
      </c>
      <c r="D4722" s="3" t="s">
        <v>26</v>
      </c>
      <c r="E4722" s="3">
        <v>346.6</v>
      </c>
      <c r="F4722" s="3">
        <v>1.93</v>
      </c>
      <c r="G4722" s="3">
        <v>259.0</v>
      </c>
      <c r="H4722" s="3">
        <v>9424.0</v>
      </c>
      <c r="I4722" s="2"/>
      <c r="J4722" s="2"/>
    </row>
    <row r="4723">
      <c r="A4723" s="1" t="s">
        <v>6199</v>
      </c>
      <c r="B4723" s="3">
        <v>22.91</v>
      </c>
      <c r="C4723" s="3" t="s">
        <v>2476</v>
      </c>
      <c r="D4723" s="3" t="s">
        <v>26</v>
      </c>
      <c r="E4723" s="3">
        <v>344.5</v>
      </c>
      <c r="F4723" s="3">
        <v>1.72</v>
      </c>
      <c r="G4723" s="3">
        <v>249.0</v>
      </c>
      <c r="H4723" s="3">
        <v>9426.0</v>
      </c>
      <c r="I4723" s="2"/>
      <c r="J4723" s="2"/>
    </row>
    <row r="4724">
      <c r="A4724" s="1" t="s">
        <v>6200</v>
      </c>
      <c r="B4724" s="3">
        <v>21.86</v>
      </c>
      <c r="C4724" s="3" t="s">
        <v>5840</v>
      </c>
      <c r="D4724" s="3" t="s">
        <v>26</v>
      </c>
      <c r="E4724" s="3">
        <v>342.25</v>
      </c>
      <c r="F4724" s="3">
        <v>1.66</v>
      </c>
      <c r="G4724" s="3">
        <v>218.0</v>
      </c>
      <c r="H4724" s="3">
        <v>9425.0</v>
      </c>
      <c r="I4724" s="2"/>
      <c r="J4724" s="2"/>
    </row>
    <row r="4725">
      <c r="A4725" s="1" t="s">
        <v>6201</v>
      </c>
      <c r="B4725" s="3">
        <v>20.87</v>
      </c>
      <c r="C4725" s="3" t="s">
        <v>3961</v>
      </c>
      <c r="D4725" s="3" t="s">
        <v>26</v>
      </c>
      <c r="E4725" s="3">
        <v>339.65</v>
      </c>
      <c r="F4725" s="3">
        <v>1.66</v>
      </c>
      <c r="G4725" s="3">
        <v>197.0</v>
      </c>
      <c r="H4725" s="3">
        <v>9423.0</v>
      </c>
      <c r="I4725" s="2"/>
      <c r="J4725" s="2"/>
    </row>
    <row r="4726">
      <c r="A4726" s="1" t="s">
        <v>6202</v>
      </c>
      <c r="B4726" s="3">
        <v>20.17</v>
      </c>
      <c r="C4726" s="3" t="s">
        <v>2399</v>
      </c>
      <c r="D4726" s="3" t="s">
        <v>26</v>
      </c>
      <c r="E4726" s="3">
        <v>337.3</v>
      </c>
      <c r="F4726" s="3">
        <v>1.66</v>
      </c>
      <c r="G4726" s="3">
        <v>201.0</v>
      </c>
      <c r="H4726" s="3">
        <v>9421.0</v>
      </c>
      <c r="I4726" s="2"/>
      <c r="J4726" s="2"/>
    </row>
    <row r="4727">
      <c r="A4727" s="1" t="s">
        <v>6203</v>
      </c>
      <c r="B4727" s="3">
        <v>19.67</v>
      </c>
      <c r="C4727" s="3" t="s">
        <v>88</v>
      </c>
      <c r="D4727" s="3" t="s">
        <v>26</v>
      </c>
      <c r="E4727" s="3">
        <v>335.75</v>
      </c>
      <c r="F4727" s="3">
        <v>1.59</v>
      </c>
      <c r="G4727" s="3">
        <v>213.0</v>
      </c>
      <c r="H4727" s="3">
        <v>9421.0</v>
      </c>
      <c r="I4727" s="2"/>
      <c r="J4727" s="2"/>
    </row>
    <row r="4728">
      <c r="A4728" s="1" t="s">
        <v>6204</v>
      </c>
      <c r="B4728" s="3">
        <v>19.21</v>
      </c>
      <c r="C4728" s="3" t="s">
        <v>6205</v>
      </c>
      <c r="D4728" s="3">
        <v>333.45</v>
      </c>
      <c r="E4728" s="3">
        <v>1.38</v>
      </c>
      <c r="F4728" s="3">
        <v>221.0</v>
      </c>
      <c r="G4728" s="3">
        <v>9423.0</v>
      </c>
      <c r="H4728" s="2"/>
      <c r="I4728" s="2"/>
      <c r="J4728" s="2"/>
    </row>
    <row r="4729">
      <c r="A4729" s="1" t="s">
        <v>6206</v>
      </c>
      <c r="B4729" s="3">
        <v>19.49</v>
      </c>
      <c r="C4729" s="3">
        <v>61.4</v>
      </c>
      <c r="D4729" s="3">
        <v>14.0</v>
      </c>
      <c r="E4729" s="3">
        <v>381.98</v>
      </c>
      <c r="F4729" s="3">
        <v>66.0</v>
      </c>
      <c r="G4729" s="3">
        <v>332.5</v>
      </c>
      <c r="H4729" s="3">
        <v>1.1</v>
      </c>
      <c r="I4729" s="3">
        <v>215.0</v>
      </c>
      <c r="J4729" s="3">
        <v>9426.0</v>
      </c>
    </row>
    <row r="4730">
      <c r="A4730" s="1" t="s">
        <v>6207</v>
      </c>
      <c r="B4730" s="3">
        <v>22.49</v>
      </c>
      <c r="C4730" s="3">
        <v>46.75</v>
      </c>
      <c r="D4730" s="3">
        <v>337.0</v>
      </c>
      <c r="E4730" s="3">
        <v>612.39</v>
      </c>
      <c r="F4730" s="3">
        <v>103.0</v>
      </c>
      <c r="G4730" s="3" t="s">
        <v>6208</v>
      </c>
      <c r="H4730" s="3">
        <v>198.0</v>
      </c>
      <c r="I4730" s="3">
        <v>9439.0</v>
      </c>
      <c r="J4730" s="2"/>
    </row>
    <row r="4731">
      <c r="A4731" s="1" t="s">
        <v>6209</v>
      </c>
      <c r="B4731" s="3">
        <v>25.3</v>
      </c>
      <c r="C4731" s="3">
        <v>37.1</v>
      </c>
      <c r="D4731" s="3">
        <v>53.0</v>
      </c>
      <c r="E4731" s="3">
        <v>705.26</v>
      </c>
      <c r="F4731" s="3">
        <v>135.0</v>
      </c>
      <c r="G4731" s="3">
        <v>34.6</v>
      </c>
      <c r="H4731" s="3">
        <v>1.24</v>
      </c>
      <c r="I4731" s="3">
        <v>213.0</v>
      </c>
      <c r="J4731" s="3">
        <v>9439.0</v>
      </c>
    </row>
    <row r="4732">
      <c r="A4732" s="1" t="s">
        <v>6210</v>
      </c>
      <c r="B4732" s="3">
        <v>27.47</v>
      </c>
      <c r="C4732" s="3">
        <v>32.65</v>
      </c>
      <c r="D4732" s="3">
        <v>712.0</v>
      </c>
      <c r="E4732" s="3">
        <v>786.86</v>
      </c>
      <c r="F4732" s="3">
        <v>149.0</v>
      </c>
      <c r="G4732" s="3">
        <v>349.1</v>
      </c>
      <c r="H4732" s="3">
        <v>1.17</v>
      </c>
      <c r="I4732" s="3">
        <v>224.0</v>
      </c>
      <c r="J4732" s="3">
        <v>9442.0</v>
      </c>
    </row>
    <row r="4733">
      <c r="A4733" s="1" t="s">
        <v>6211</v>
      </c>
      <c r="B4733" s="3">
        <v>29.33</v>
      </c>
      <c r="C4733" s="3">
        <v>27.75</v>
      </c>
      <c r="D4733" s="3">
        <v>851.0</v>
      </c>
      <c r="E4733" s="3">
        <v>812.85</v>
      </c>
      <c r="F4733" s="3">
        <v>17.0</v>
      </c>
      <c r="G4733" s="3">
        <v>357.45</v>
      </c>
      <c r="H4733" s="3">
        <v>1.24</v>
      </c>
      <c r="I4733" s="3">
        <v>228.0</v>
      </c>
      <c r="J4733" s="3">
        <v>9438.0</v>
      </c>
    </row>
    <row r="4734">
      <c r="A4734" s="1" t="s">
        <v>6212</v>
      </c>
      <c r="B4734" s="3">
        <v>30.67</v>
      </c>
      <c r="C4734" s="3">
        <v>25.15</v>
      </c>
      <c r="D4734" s="3">
        <v>947.0</v>
      </c>
      <c r="E4734" s="3">
        <v>837.13</v>
      </c>
      <c r="F4734" s="3">
        <v>178.0</v>
      </c>
      <c r="G4734" s="3">
        <v>367.3</v>
      </c>
      <c r="H4734" s="3">
        <v>1.38</v>
      </c>
      <c r="I4734" s="3">
        <v>228.0</v>
      </c>
      <c r="J4734" s="3">
        <v>9437.0</v>
      </c>
    </row>
    <row r="4735">
      <c r="A4735" s="1" t="s">
        <v>6213</v>
      </c>
      <c r="B4735" s="3">
        <v>31.83</v>
      </c>
      <c r="C4735" s="3">
        <v>21.3</v>
      </c>
      <c r="D4735" s="3">
        <v>976.0</v>
      </c>
      <c r="E4735" s="3">
        <v>814.74</v>
      </c>
      <c r="F4735" s="3">
        <v>2.0</v>
      </c>
      <c r="G4735" s="3">
        <v>372.95</v>
      </c>
      <c r="H4735" s="3">
        <v>1.52</v>
      </c>
      <c r="I4735" s="3">
        <v>229.0</v>
      </c>
      <c r="J4735" s="3">
        <v>9433.0</v>
      </c>
    </row>
    <row r="4736">
      <c r="A4736" s="1" t="s">
        <v>6214</v>
      </c>
      <c r="B4736" s="3">
        <v>32.47</v>
      </c>
      <c r="C4736" s="3">
        <v>19.9</v>
      </c>
      <c r="D4736" s="3">
        <v>958.0</v>
      </c>
      <c r="E4736" s="3">
        <v>811.8</v>
      </c>
      <c r="F4736" s="3">
        <v>198.0</v>
      </c>
      <c r="G4736" s="3">
        <v>38.65</v>
      </c>
      <c r="H4736" s="3">
        <v>1.72</v>
      </c>
      <c r="I4736" s="3">
        <v>236.0</v>
      </c>
      <c r="J4736" s="3">
        <v>9427.0</v>
      </c>
    </row>
    <row r="4737">
      <c r="A4737" s="1" t="s">
        <v>6215</v>
      </c>
      <c r="B4737" s="3">
        <v>33.14</v>
      </c>
      <c r="C4737" s="3">
        <v>18.5</v>
      </c>
      <c r="D4737" s="3">
        <v>888.0</v>
      </c>
      <c r="E4737" s="3">
        <v>808.38</v>
      </c>
      <c r="F4737" s="3">
        <v>182.0</v>
      </c>
      <c r="G4737" s="3">
        <v>372.95</v>
      </c>
      <c r="H4737" s="3">
        <v>1.86</v>
      </c>
      <c r="I4737" s="3">
        <v>246.0</v>
      </c>
      <c r="J4737" s="3">
        <v>9423.0</v>
      </c>
    </row>
    <row r="4738">
      <c r="A4738" s="1" t="s">
        <v>6216</v>
      </c>
      <c r="B4738" s="3">
        <v>33.5</v>
      </c>
      <c r="C4738" s="3">
        <v>17.95</v>
      </c>
      <c r="D4738" s="3">
        <v>749.0</v>
      </c>
      <c r="E4738" s="3">
        <v>731.27</v>
      </c>
      <c r="F4738" s="3">
        <v>189.0</v>
      </c>
      <c r="G4738" s="3">
        <v>374.1</v>
      </c>
      <c r="H4738" s="3">
        <v>1.93</v>
      </c>
      <c r="I4738" s="3">
        <v>254.0</v>
      </c>
      <c r="J4738" s="3">
        <v>9419.0</v>
      </c>
    </row>
    <row r="4739">
      <c r="A4739" s="1" t="s">
        <v>6217</v>
      </c>
      <c r="B4739" s="3">
        <v>33.41</v>
      </c>
      <c r="C4739" s="3">
        <v>17.3</v>
      </c>
      <c r="D4739" s="3">
        <v>593.0</v>
      </c>
      <c r="E4739" s="3">
        <v>706.16</v>
      </c>
      <c r="F4739" s="3">
        <v>154.0</v>
      </c>
      <c r="G4739" s="3">
        <v>374.3</v>
      </c>
      <c r="H4739" s="3">
        <v>2.14</v>
      </c>
      <c r="I4739" s="3">
        <v>265.0</v>
      </c>
      <c r="J4739" s="3">
        <v>9415.0</v>
      </c>
    </row>
    <row r="4740">
      <c r="A4740" s="1" t="s">
        <v>6218</v>
      </c>
      <c r="B4740" s="3">
        <v>33.18</v>
      </c>
      <c r="C4740" s="3">
        <v>17.85</v>
      </c>
      <c r="D4740" s="3">
        <v>396.0</v>
      </c>
      <c r="E4740" s="3">
        <v>576.74</v>
      </c>
      <c r="F4740" s="3">
        <v>136.0</v>
      </c>
      <c r="G4740" s="3">
        <v>37.6</v>
      </c>
      <c r="H4740" s="3">
        <v>2.28</v>
      </c>
      <c r="I4740" s="3">
        <v>262.0</v>
      </c>
      <c r="J4740" s="3">
        <v>9411.0</v>
      </c>
    </row>
    <row r="4741">
      <c r="A4741" s="1" t="s">
        <v>6219</v>
      </c>
      <c r="B4741" s="3">
        <v>32.64</v>
      </c>
      <c r="C4741" s="3">
        <v>17.2</v>
      </c>
      <c r="D4741" s="3">
        <v>2.0</v>
      </c>
      <c r="E4741" s="3">
        <v>396.45</v>
      </c>
      <c r="F4741" s="3">
        <v>95.0</v>
      </c>
      <c r="G4741" s="3">
        <v>364.8</v>
      </c>
      <c r="H4741" s="3">
        <v>2.34</v>
      </c>
      <c r="I4741" s="3">
        <v>269.0</v>
      </c>
      <c r="J4741" s="3">
        <v>9412.0</v>
      </c>
    </row>
    <row r="4742">
      <c r="A4742" s="1" t="s">
        <v>6220</v>
      </c>
      <c r="B4742" s="3">
        <v>31.47</v>
      </c>
      <c r="C4742" s="3">
        <v>17.6</v>
      </c>
      <c r="D4742" s="3">
        <v>37.0</v>
      </c>
      <c r="E4742" s="3">
        <v>143.85</v>
      </c>
      <c r="F4742" s="3">
        <v>26.0</v>
      </c>
      <c r="G4742" s="3">
        <v>357.45</v>
      </c>
      <c r="H4742" s="3">
        <v>2.21</v>
      </c>
      <c r="I4742" s="3">
        <v>28.0</v>
      </c>
      <c r="J4742" s="3">
        <v>9412.0</v>
      </c>
    </row>
    <row r="4743">
      <c r="A4743" s="1" t="s">
        <v>6221</v>
      </c>
      <c r="B4743" s="3">
        <v>29.63</v>
      </c>
      <c r="C4743" s="3" t="s">
        <v>5894</v>
      </c>
      <c r="D4743" s="3" t="s">
        <v>26</v>
      </c>
      <c r="E4743" s="3">
        <v>352.4</v>
      </c>
      <c r="F4743" s="3">
        <v>2.48</v>
      </c>
      <c r="G4743" s="3">
        <v>291.0</v>
      </c>
      <c r="H4743" s="3">
        <v>9417.0</v>
      </c>
      <c r="I4743" s="2"/>
      <c r="J4743" s="2"/>
    </row>
    <row r="4744">
      <c r="A4744" s="1" t="s">
        <v>6222</v>
      </c>
      <c r="B4744" s="3">
        <v>28.12</v>
      </c>
      <c r="C4744" s="3" t="s">
        <v>6223</v>
      </c>
      <c r="D4744" s="3" t="s">
        <v>26</v>
      </c>
      <c r="E4744" s="3">
        <v>347.95</v>
      </c>
      <c r="F4744" s="3">
        <v>2.76</v>
      </c>
      <c r="G4744" s="3">
        <v>3.0</v>
      </c>
      <c r="H4744" s="3">
        <v>9424.0</v>
      </c>
      <c r="I4744" s="2"/>
      <c r="J4744" s="2"/>
    </row>
    <row r="4745">
      <c r="A4745" s="1" t="s">
        <v>6224</v>
      </c>
      <c r="B4745" s="3">
        <v>26.92</v>
      </c>
      <c r="C4745" s="3" t="s">
        <v>4880</v>
      </c>
      <c r="D4745" s="3" t="s">
        <v>26</v>
      </c>
      <c r="E4745" s="3">
        <v>344.3</v>
      </c>
      <c r="F4745" s="3">
        <v>2.55</v>
      </c>
      <c r="G4745" s="3">
        <v>302.0</v>
      </c>
      <c r="H4745" s="3">
        <v>9429.0</v>
      </c>
      <c r="I4745" s="2"/>
      <c r="J4745" s="2"/>
    </row>
    <row r="4746">
      <c r="A4746" s="1" t="s">
        <v>6225</v>
      </c>
      <c r="B4746" s="3">
        <v>25.72</v>
      </c>
      <c r="C4746" s="3" t="s">
        <v>4939</v>
      </c>
      <c r="D4746" s="3" t="s">
        <v>26</v>
      </c>
      <c r="E4746" s="3">
        <v>341.2</v>
      </c>
      <c r="F4746" s="3">
        <v>2.14</v>
      </c>
      <c r="G4746" s="3">
        <v>298.0</v>
      </c>
      <c r="H4746" s="3">
        <v>9429.0</v>
      </c>
      <c r="I4746" s="2"/>
      <c r="J4746" s="2"/>
    </row>
    <row r="4747">
      <c r="A4747" s="1" t="s">
        <v>6226</v>
      </c>
      <c r="B4747" s="3">
        <v>24.36</v>
      </c>
      <c r="C4747" s="3" t="s">
        <v>5206</v>
      </c>
      <c r="D4747" s="3" t="s">
        <v>26</v>
      </c>
      <c r="E4747" s="3">
        <v>339.5</v>
      </c>
      <c r="F4747" s="3">
        <v>1.86</v>
      </c>
      <c r="G4747" s="3">
        <v>288.0</v>
      </c>
      <c r="H4747" s="3">
        <v>943.0</v>
      </c>
      <c r="I4747" s="2"/>
      <c r="J4747" s="2"/>
    </row>
    <row r="4748">
      <c r="A4748" s="1" t="s">
        <v>6227</v>
      </c>
      <c r="B4748" s="3">
        <v>22.83</v>
      </c>
      <c r="C4748" s="3" t="s">
        <v>6228</v>
      </c>
      <c r="D4748" s="3" t="s">
        <v>26</v>
      </c>
      <c r="E4748" s="3">
        <v>337.4</v>
      </c>
      <c r="F4748" s="3">
        <v>1.79</v>
      </c>
      <c r="G4748" s="3">
        <v>268.0</v>
      </c>
      <c r="H4748" s="3">
        <v>9428.0</v>
      </c>
      <c r="I4748" s="2"/>
      <c r="J4748" s="2"/>
    </row>
    <row r="4749">
      <c r="A4749" s="1" t="s">
        <v>6229</v>
      </c>
      <c r="B4749" s="3">
        <v>21.4</v>
      </c>
      <c r="C4749" s="3" t="s">
        <v>6230</v>
      </c>
      <c r="D4749" s="3" t="s">
        <v>26</v>
      </c>
      <c r="E4749" s="3">
        <v>335.2</v>
      </c>
      <c r="F4749" s="3">
        <v>1.66</v>
      </c>
      <c r="G4749" s="3">
        <v>24.0</v>
      </c>
      <c r="H4749" s="3">
        <v>9426.0</v>
      </c>
      <c r="I4749" s="2"/>
      <c r="J4749" s="2"/>
    </row>
    <row r="4750">
      <c r="A4750" s="1" t="s">
        <v>6231</v>
      </c>
      <c r="B4750" s="3">
        <v>20.74</v>
      </c>
      <c r="C4750" s="3" t="s">
        <v>5748</v>
      </c>
      <c r="D4750" s="3" t="s">
        <v>26</v>
      </c>
      <c r="E4750" s="3">
        <v>332.85</v>
      </c>
      <c r="F4750" s="3">
        <v>1.38</v>
      </c>
      <c r="G4750" s="3">
        <v>219.0</v>
      </c>
      <c r="H4750" s="3">
        <v>9424.0</v>
      </c>
      <c r="I4750" s="2"/>
      <c r="J4750" s="2"/>
    </row>
    <row r="4751">
      <c r="A4751" s="1" t="s">
        <v>6232</v>
      </c>
      <c r="B4751" s="3">
        <v>21.26</v>
      </c>
      <c r="C4751" s="3" t="s">
        <v>6230</v>
      </c>
      <c r="D4751" s="3" t="s">
        <v>26</v>
      </c>
      <c r="E4751" s="3" t="s">
        <v>6233</v>
      </c>
      <c r="F4751" s="3">
        <v>197.0</v>
      </c>
      <c r="G4751" s="3">
        <v>9426.0</v>
      </c>
      <c r="H4751" s="2"/>
      <c r="I4751" s="2"/>
      <c r="J4751" s="2"/>
    </row>
    <row r="4752">
      <c r="A4752" s="1" t="s">
        <v>6234</v>
      </c>
      <c r="B4752" s="3">
        <v>21.81</v>
      </c>
      <c r="C4752" s="3" t="s">
        <v>6235</v>
      </c>
      <c r="D4752" s="3" t="s">
        <v>6236</v>
      </c>
      <c r="E4752" s="3">
        <v>194.0</v>
      </c>
      <c r="F4752" s="3">
        <v>9428.0</v>
      </c>
      <c r="G4752" s="2"/>
      <c r="H4752" s="2"/>
      <c r="I4752" s="2"/>
      <c r="J4752" s="2"/>
    </row>
    <row r="4753">
      <c r="A4753" s="1" t="s">
        <v>6237</v>
      </c>
      <c r="B4753" s="3">
        <v>21.61</v>
      </c>
      <c r="C4753" s="3">
        <v>34.85</v>
      </c>
      <c r="D4753" s="3">
        <v>138.0</v>
      </c>
      <c r="E4753" s="3">
        <v>38.81</v>
      </c>
      <c r="F4753" s="3">
        <v>65.0</v>
      </c>
      <c r="G4753" s="3" t="s">
        <v>6238</v>
      </c>
      <c r="H4753" s="3">
        <v>24.0</v>
      </c>
      <c r="I4753" s="3">
        <v>9431.0</v>
      </c>
      <c r="J4753" s="2"/>
    </row>
    <row r="4754">
      <c r="A4754" s="1" t="s">
        <v>6239</v>
      </c>
      <c r="B4754" s="3">
        <v>22.68</v>
      </c>
      <c r="C4754" s="3">
        <v>5.2</v>
      </c>
      <c r="D4754" s="3">
        <v>331.0</v>
      </c>
      <c r="E4754" s="3">
        <v>581.12</v>
      </c>
      <c r="F4754" s="3">
        <v>11.0</v>
      </c>
      <c r="G4754" s="3" t="s">
        <v>6240</v>
      </c>
      <c r="H4754" s="3">
        <v>228.0</v>
      </c>
      <c r="I4754" s="3">
        <v>9441.0</v>
      </c>
      <c r="J4754" s="2"/>
    </row>
    <row r="4755">
      <c r="A4755" s="1" t="s">
        <v>6241</v>
      </c>
      <c r="B4755" s="3">
        <v>26.57</v>
      </c>
      <c r="C4755" s="3">
        <v>29.5</v>
      </c>
      <c r="D4755" s="3">
        <v>528.0</v>
      </c>
      <c r="E4755" s="3">
        <v>696.52</v>
      </c>
      <c r="F4755" s="3">
        <v>139.0</v>
      </c>
      <c r="G4755" s="3" t="s">
        <v>6242</v>
      </c>
      <c r="H4755" s="3">
        <v>247.0</v>
      </c>
      <c r="I4755" s="3">
        <v>9442.0</v>
      </c>
      <c r="J4755" s="2"/>
    </row>
    <row r="4756">
      <c r="A4756" s="1" t="s">
        <v>6243</v>
      </c>
      <c r="B4756" s="3">
        <v>28.92</v>
      </c>
      <c r="C4756" s="3">
        <v>24.75</v>
      </c>
      <c r="D4756" s="3">
        <v>709.0</v>
      </c>
      <c r="E4756" s="3">
        <v>775.76</v>
      </c>
      <c r="F4756" s="3">
        <v>155.0</v>
      </c>
      <c r="G4756" s="3" t="s">
        <v>6244</v>
      </c>
      <c r="H4756" s="3">
        <v>279.0</v>
      </c>
      <c r="I4756" s="3">
        <v>9442.0</v>
      </c>
      <c r="J4756" s="2"/>
    </row>
    <row r="4757">
      <c r="A4757" s="1" t="s">
        <v>6245</v>
      </c>
      <c r="B4757" s="3">
        <v>30.64</v>
      </c>
      <c r="C4757" s="3">
        <v>2.95</v>
      </c>
      <c r="D4757" s="3">
        <v>853.0</v>
      </c>
      <c r="E4757" s="3">
        <v>817.57</v>
      </c>
      <c r="F4757" s="3">
        <v>169.0</v>
      </c>
      <c r="G4757" s="3" t="s">
        <v>4978</v>
      </c>
      <c r="H4757" s="3">
        <v>311.0</v>
      </c>
      <c r="I4757" s="3">
        <v>9442.0</v>
      </c>
      <c r="J4757" s="2"/>
    </row>
    <row r="4758">
      <c r="A4758" s="1" t="s">
        <v>6246</v>
      </c>
      <c r="B4758" s="3">
        <v>31.79</v>
      </c>
      <c r="C4758" s="3">
        <v>19.7</v>
      </c>
      <c r="D4758" s="3">
        <v>955.0</v>
      </c>
      <c r="E4758" s="3">
        <v>857.67</v>
      </c>
      <c r="F4758" s="3">
        <v>168.0</v>
      </c>
      <c r="G4758" s="3" t="s">
        <v>3600</v>
      </c>
      <c r="H4758" s="3">
        <v>275.0</v>
      </c>
      <c r="I4758" s="3">
        <v>9438.0</v>
      </c>
      <c r="J4758" s="2"/>
    </row>
    <row r="4759">
      <c r="A4759" s="1" t="s">
        <v>6247</v>
      </c>
      <c r="B4759" s="3">
        <v>32.75</v>
      </c>
      <c r="C4759" s="3">
        <v>17.85</v>
      </c>
      <c r="D4759" s="3">
        <v>99.0</v>
      </c>
      <c r="E4759" s="3">
        <v>85.18</v>
      </c>
      <c r="F4759" s="3">
        <v>181.0</v>
      </c>
      <c r="G4759" s="3">
        <v>363.45</v>
      </c>
      <c r="H4759" s="3">
        <v>1.31</v>
      </c>
      <c r="I4759" s="3">
        <v>255.0</v>
      </c>
      <c r="J4759" s="3">
        <v>9436.0</v>
      </c>
    </row>
    <row r="4760">
      <c r="A4760" s="1" t="s">
        <v>6248</v>
      </c>
      <c r="B4760" s="3">
        <v>33.48</v>
      </c>
      <c r="C4760" s="3">
        <v>16.65</v>
      </c>
      <c r="D4760" s="3">
        <v>977.0</v>
      </c>
      <c r="E4760" s="3">
        <v>863.7</v>
      </c>
      <c r="F4760" s="3">
        <v>169.0</v>
      </c>
      <c r="G4760" s="3">
        <v>365.4</v>
      </c>
      <c r="H4760" s="3">
        <v>1.52</v>
      </c>
      <c r="I4760" s="3">
        <v>259.0</v>
      </c>
      <c r="J4760" s="3">
        <v>943.0</v>
      </c>
    </row>
    <row r="4761">
      <c r="A4761" s="1" t="s">
        <v>6249</v>
      </c>
      <c r="B4761" s="3">
        <v>33.93</v>
      </c>
      <c r="C4761" s="3">
        <v>15.6</v>
      </c>
      <c r="D4761" s="3">
        <v>906.0</v>
      </c>
      <c r="E4761" s="3">
        <v>858.43</v>
      </c>
      <c r="F4761" s="3">
        <v>157.0</v>
      </c>
      <c r="G4761" s="3">
        <v>369.45</v>
      </c>
      <c r="H4761" s="3">
        <v>1.66</v>
      </c>
      <c r="I4761" s="3">
        <v>264.0</v>
      </c>
      <c r="J4761" s="3">
        <v>9425.0</v>
      </c>
    </row>
    <row r="4762">
      <c r="A4762" s="1" t="s">
        <v>6250</v>
      </c>
      <c r="B4762" s="3">
        <v>34.13</v>
      </c>
      <c r="C4762" s="3">
        <v>15.0</v>
      </c>
      <c r="D4762" s="3">
        <v>751.0</v>
      </c>
      <c r="E4762" s="3">
        <v>734.73</v>
      </c>
      <c r="F4762" s="3">
        <v>189.0</v>
      </c>
      <c r="G4762" s="3">
        <v>371.4</v>
      </c>
      <c r="H4762" s="3">
        <v>1.93</v>
      </c>
      <c r="I4762" s="3">
        <v>267.0</v>
      </c>
      <c r="J4762" s="3">
        <v>942.0</v>
      </c>
    </row>
    <row r="4763">
      <c r="A4763" s="1" t="s">
        <v>6251</v>
      </c>
      <c r="B4763" s="3">
        <v>34.3</v>
      </c>
      <c r="C4763" s="3">
        <v>15.0</v>
      </c>
      <c r="D4763" s="3">
        <v>598.0</v>
      </c>
      <c r="E4763" s="3">
        <v>723.41</v>
      </c>
      <c r="F4763" s="3">
        <v>149.0</v>
      </c>
      <c r="G4763" s="3">
        <v>37.0</v>
      </c>
      <c r="H4763" s="3">
        <v>2.21</v>
      </c>
      <c r="I4763" s="3">
        <v>271.0</v>
      </c>
      <c r="J4763" s="3">
        <v>9414.0</v>
      </c>
    </row>
    <row r="4764">
      <c r="A4764" s="1" t="s">
        <v>6252</v>
      </c>
      <c r="B4764" s="3">
        <v>33.77</v>
      </c>
      <c r="C4764" s="3">
        <v>15.45</v>
      </c>
      <c r="D4764" s="3">
        <v>388.0</v>
      </c>
      <c r="E4764" s="3">
        <v>535.97</v>
      </c>
      <c r="F4764" s="3">
        <v>147.0</v>
      </c>
      <c r="G4764" s="3">
        <v>366.55</v>
      </c>
      <c r="H4764" s="3">
        <v>2.41</v>
      </c>
      <c r="I4764" s="3">
        <v>276.0</v>
      </c>
      <c r="J4764" s="3">
        <v>9411.0</v>
      </c>
    </row>
    <row r="4765">
      <c r="A4765" s="1" t="s">
        <v>6253</v>
      </c>
      <c r="B4765" s="3">
        <v>33.14</v>
      </c>
      <c r="C4765" s="3">
        <v>15.35</v>
      </c>
      <c r="D4765" s="3">
        <v>182.0</v>
      </c>
      <c r="E4765" s="3">
        <v>288.43</v>
      </c>
      <c r="F4765" s="3">
        <v>106.0</v>
      </c>
      <c r="G4765" s="3">
        <v>36.75</v>
      </c>
      <c r="H4765" s="3">
        <v>2.55</v>
      </c>
      <c r="I4765" s="3">
        <v>284.0</v>
      </c>
      <c r="J4765" s="3">
        <v>941.0</v>
      </c>
    </row>
    <row r="4766">
      <c r="A4766" s="1" t="s">
        <v>6254</v>
      </c>
      <c r="B4766" s="3">
        <v>32.2</v>
      </c>
      <c r="C4766" s="3">
        <v>16.45</v>
      </c>
      <c r="D4766" s="3">
        <v>2.0</v>
      </c>
      <c r="E4766" s="3">
        <v>13.35</v>
      </c>
      <c r="F4766" s="3">
        <v>19.0</v>
      </c>
      <c r="G4766" s="3">
        <v>359.0</v>
      </c>
      <c r="H4766" s="3">
        <v>2.0</v>
      </c>
      <c r="I4766" s="3">
        <v>291.0</v>
      </c>
      <c r="J4766" s="3">
        <v>9411.0</v>
      </c>
    </row>
    <row r="4767">
      <c r="A4767" s="1" t="s">
        <v>6255</v>
      </c>
      <c r="B4767" s="3">
        <v>30.16</v>
      </c>
      <c r="C4767" s="3" t="s">
        <v>5924</v>
      </c>
      <c r="D4767" s="3" t="s">
        <v>26</v>
      </c>
      <c r="E4767" s="3">
        <v>354.75</v>
      </c>
      <c r="F4767" s="3">
        <v>2.28</v>
      </c>
      <c r="G4767" s="3">
        <v>309.0</v>
      </c>
      <c r="H4767" s="3">
        <v>9413.0</v>
      </c>
      <c r="I4767" s="2"/>
      <c r="J4767" s="2"/>
    </row>
    <row r="4768">
      <c r="A4768" s="1" t="s">
        <v>6256</v>
      </c>
      <c r="B4768" s="3">
        <v>28.63</v>
      </c>
      <c r="C4768" s="3" t="s">
        <v>2848</v>
      </c>
      <c r="D4768" s="3" t="s">
        <v>26</v>
      </c>
      <c r="E4768" s="3">
        <v>352.8</v>
      </c>
      <c r="F4768" s="3">
        <v>2.48</v>
      </c>
      <c r="G4768" s="3">
        <v>311.0</v>
      </c>
      <c r="H4768" s="3">
        <v>942.0</v>
      </c>
      <c r="I4768" s="2"/>
      <c r="J4768" s="2"/>
    </row>
    <row r="4769">
      <c r="A4769" s="1" t="s">
        <v>6257</v>
      </c>
      <c r="B4769" s="3">
        <v>27.32</v>
      </c>
      <c r="C4769" s="3" t="s">
        <v>6258</v>
      </c>
      <c r="D4769" s="3" t="s">
        <v>26</v>
      </c>
      <c r="E4769" s="3">
        <v>346.8</v>
      </c>
      <c r="F4769" s="3">
        <v>2.34</v>
      </c>
      <c r="G4769" s="3">
        <v>31.0</v>
      </c>
      <c r="H4769" s="3">
        <v>942.0</v>
      </c>
      <c r="I4769" s="2"/>
      <c r="J4769" s="2"/>
    </row>
    <row r="4770">
      <c r="A4770" s="1" t="s">
        <v>6259</v>
      </c>
      <c r="B4770" s="3">
        <v>26.8</v>
      </c>
      <c r="C4770" s="3" t="s">
        <v>5049</v>
      </c>
      <c r="D4770" s="3" t="s">
        <v>26</v>
      </c>
      <c r="E4770" s="3">
        <v>342.75</v>
      </c>
      <c r="F4770" s="3">
        <v>2.7</v>
      </c>
      <c r="G4770" s="3">
        <v>315.0</v>
      </c>
      <c r="H4770" s="3">
        <v>9419.0</v>
      </c>
      <c r="I4770" s="2"/>
      <c r="J4770" s="2"/>
    </row>
    <row r="4771">
      <c r="A4771" s="1" t="s">
        <v>6260</v>
      </c>
      <c r="B4771" s="3">
        <v>24.61</v>
      </c>
      <c r="C4771" s="3" t="s">
        <v>4941</v>
      </c>
      <c r="D4771" s="3" t="s">
        <v>26</v>
      </c>
      <c r="E4771" s="3">
        <v>343.1</v>
      </c>
      <c r="F4771" s="3">
        <v>1.79</v>
      </c>
      <c r="G4771" s="3">
        <v>328.0</v>
      </c>
      <c r="H4771" s="3">
        <v>9419.0</v>
      </c>
      <c r="I4771" s="2"/>
      <c r="J4771" s="2"/>
    </row>
    <row r="4772">
      <c r="A4772" s="1" t="s">
        <v>6261</v>
      </c>
      <c r="B4772" s="3">
        <v>23.26</v>
      </c>
      <c r="C4772" s="3" t="s">
        <v>6086</v>
      </c>
      <c r="D4772" s="3" t="s">
        <v>26</v>
      </c>
      <c r="E4772" s="3">
        <v>337.8</v>
      </c>
      <c r="F4772" s="3">
        <v>1.45</v>
      </c>
      <c r="G4772" s="3">
        <v>343.0</v>
      </c>
      <c r="H4772" s="3">
        <v>9418.0</v>
      </c>
      <c r="I4772" s="2"/>
      <c r="J4772" s="2"/>
    </row>
    <row r="4773">
      <c r="A4773" s="1" t="s">
        <v>6262</v>
      </c>
      <c r="B4773" s="3">
        <v>25.3</v>
      </c>
      <c r="C4773" s="3" t="s">
        <v>5928</v>
      </c>
      <c r="D4773" s="3" t="s">
        <v>26</v>
      </c>
      <c r="E4773" s="3" t="s">
        <v>6263</v>
      </c>
      <c r="F4773" s="3">
        <v>333.0</v>
      </c>
      <c r="G4773" s="3">
        <v>9415.0</v>
      </c>
      <c r="H4773" s="2"/>
      <c r="I4773" s="2"/>
      <c r="J4773" s="2"/>
    </row>
    <row r="4774">
      <c r="A4774" s="1" t="s">
        <v>6264</v>
      </c>
      <c r="B4774" s="3">
        <v>23.55</v>
      </c>
      <c r="C4774" s="3" t="s">
        <v>5297</v>
      </c>
      <c r="D4774" s="3" t="s">
        <v>26</v>
      </c>
      <c r="E4774" s="3" t="s">
        <v>6265</v>
      </c>
      <c r="F4774" s="3">
        <v>221.0</v>
      </c>
      <c r="G4774" s="3">
        <v>9414.0</v>
      </c>
      <c r="H4774" s="2"/>
      <c r="I4774" s="2"/>
      <c r="J4774" s="2"/>
    </row>
    <row r="4775">
      <c r="A4775" s="1" t="s">
        <v>6266</v>
      </c>
      <c r="B4775" s="3">
        <v>21.9</v>
      </c>
      <c r="C4775" s="3" t="s">
        <v>2246</v>
      </c>
      <c r="D4775" s="3" t="s">
        <v>26</v>
      </c>
      <c r="E4775" s="3">
        <v>334.2</v>
      </c>
      <c r="F4775" s="3">
        <v>1.24</v>
      </c>
      <c r="G4775" s="3">
        <v>233.0</v>
      </c>
      <c r="H4775" s="3">
        <v>9413.0</v>
      </c>
      <c r="I4775" s="2"/>
      <c r="J4775" s="2"/>
    </row>
    <row r="4776">
      <c r="A4776" s="1" t="s">
        <v>6267</v>
      </c>
      <c r="B4776" s="3">
        <v>21.38</v>
      </c>
      <c r="C4776" s="3" t="s">
        <v>6268</v>
      </c>
      <c r="D4776" s="3" t="s">
        <v>6269</v>
      </c>
      <c r="E4776" s="3">
        <v>251.0</v>
      </c>
      <c r="F4776" s="3">
        <v>9415.0</v>
      </c>
      <c r="G4776" s="2"/>
      <c r="H4776" s="2"/>
      <c r="I4776" s="2"/>
      <c r="J4776" s="2"/>
    </row>
    <row r="4777">
      <c r="A4777" s="1" t="s">
        <v>6270</v>
      </c>
      <c r="B4777" s="3">
        <v>21.82</v>
      </c>
      <c r="C4777" s="3">
        <v>32.5</v>
      </c>
      <c r="D4777" s="3">
        <v>142.0</v>
      </c>
      <c r="E4777" s="3">
        <v>432.42</v>
      </c>
      <c r="F4777" s="3">
        <v>6.0</v>
      </c>
      <c r="G4777" s="3" t="s">
        <v>6271</v>
      </c>
      <c r="H4777" s="3">
        <v>238.0</v>
      </c>
      <c r="I4777" s="3">
        <v>9417.0</v>
      </c>
      <c r="J4777" s="2"/>
    </row>
    <row r="4778">
      <c r="A4778" s="1" t="s">
        <v>6272</v>
      </c>
      <c r="B4778" s="3">
        <v>22.57</v>
      </c>
      <c r="C4778" s="3">
        <v>46.75</v>
      </c>
      <c r="D4778" s="3">
        <v>33.0</v>
      </c>
      <c r="E4778" s="3">
        <v>589.24</v>
      </c>
      <c r="F4778" s="3">
        <v>107.0</v>
      </c>
      <c r="G4778" s="3" t="s">
        <v>6273</v>
      </c>
      <c r="H4778" s="3">
        <v>18.0</v>
      </c>
      <c r="I4778" s="3">
        <v>9426.0</v>
      </c>
      <c r="J4778" s="2"/>
    </row>
    <row r="4779">
      <c r="A4779" s="1" t="s">
        <v>6274</v>
      </c>
      <c r="B4779" s="3">
        <v>26.4</v>
      </c>
      <c r="C4779" s="3">
        <v>27.85</v>
      </c>
      <c r="D4779" s="3">
        <v>527.0</v>
      </c>
      <c r="E4779" s="3">
        <v>705.72</v>
      </c>
      <c r="F4779" s="3">
        <v>134.0</v>
      </c>
      <c r="G4779" s="3" t="s">
        <v>6275</v>
      </c>
      <c r="H4779" s="3">
        <v>204.0</v>
      </c>
      <c r="I4779" s="3">
        <v>9425.0</v>
      </c>
      <c r="J4779" s="2"/>
    </row>
    <row r="4780">
      <c r="A4780" s="1" t="s">
        <v>6276</v>
      </c>
      <c r="B4780" s="3">
        <v>28.18</v>
      </c>
      <c r="C4780" s="3">
        <v>24.5</v>
      </c>
      <c r="D4780" s="3">
        <v>706.0</v>
      </c>
      <c r="E4780" s="3">
        <v>771.67</v>
      </c>
      <c r="F4780" s="3">
        <v>156.0</v>
      </c>
      <c r="G4780" s="3" t="s">
        <v>6277</v>
      </c>
      <c r="H4780" s="3">
        <v>221.0</v>
      </c>
      <c r="I4780" s="3">
        <v>9428.0</v>
      </c>
      <c r="J4780" s="2"/>
    </row>
    <row r="4781">
      <c r="A4781" s="1" t="s">
        <v>6278</v>
      </c>
      <c r="B4781" s="3">
        <v>30.2</v>
      </c>
      <c r="C4781" s="3">
        <v>21.6</v>
      </c>
      <c r="D4781" s="3">
        <v>849.0</v>
      </c>
      <c r="E4781" s="3">
        <v>813.96</v>
      </c>
      <c r="F4781" s="3">
        <v>169.0</v>
      </c>
      <c r="G4781" s="3">
        <v>35.65</v>
      </c>
      <c r="H4781" s="3">
        <v>1.17</v>
      </c>
      <c r="I4781" s="3">
        <v>224.0</v>
      </c>
      <c r="J4781" s="3">
        <v>9425.0</v>
      </c>
    </row>
    <row r="4782">
      <c r="A4782" s="1" t="s">
        <v>6279</v>
      </c>
      <c r="B4782" s="3">
        <v>31.93</v>
      </c>
      <c r="C4782" s="3">
        <v>19.1</v>
      </c>
      <c r="D4782" s="3">
        <v>951.0</v>
      </c>
      <c r="E4782" s="3">
        <v>854.27</v>
      </c>
      <c r="F4782" s="3">
        <v>168.0</v>
      </c>
      <c r="G4782" s="3">
        <v>356.85</v>
      </c>
      <c r="H4782" s="3">
        <v>1.24</v>
      </c>
      <c r="I4782" s="3">
        <v>223.0</v>
      </c>
      <c r="J4782" s="3">
        <v>9422.0</v>
      </c>
    </row>
    <row r="4783">
      <c r="A4783" s="1" t="s">
        <v>6280</v>
      </c>
      <c r="B4783" s="3">
        <v>33.6</v>
      </c>
      <c r="C4783" s="3">
        <v>17.85</v>
      </c>
      <c r="D4783" s="3">
        <v>997.0</v>
      </c>
      <c r="E4783" s="3">
        <v>878.36</v>
      </c>
      <c r="F4783" s="3">
        <v>162.0</v>
      </c>
      <c r="G4783" s="3">
        <v>363.85</v>
      </c>
      <c r="H4783" s="3">
        <v>1.52</v>
      </c>
      <c r="I4783" s="3">
        <v>223.0</v>
      </c>
      <c r="J4783" s="3">
        <v>9417.0</v>
      </c>
    </row>
    <row r="4784">
      <c r="A4784" s="1" t="s">
        <v>6281</v>
      </c>
      <c r="B4784" s="3">
        <v>33.85</v>
      </c>
      <c r="C4784" s="3">
        <v>16.15</v>
      </c>
      <c r="D4784" s="3">
        <v>974.0</v>
      </c>
      <c r="E4784" s="3">
        <v>859.61</v>
      </c>
      <c r="F4784" s="3">
        <v>17.0</v>
      </c>
      <c r="G4784" s="3">
        <v>367.5</v>
      </c>
      <c r="H4784" s="3">
        <v>2.0</v>
      </c>
      <c r="I4784" s="3">
        <v>228.0</v>
      </c>
      <c r="J4784" s="3">
        <v>9412.0</v>
      </c>
    </row>
    <row r="4785">
      <c r="A4785" s="1" t="s">
        <v>6282</v>
      </c>
      <c r="B4785" s="3">
        <v>34.27</v>
      </c>
      <c r="C4785" s="3">
        <v>15.6</v>
      </c>
      <c r="D4785" s="3">
        <v>887.0</v>
      </c>
      <c r="E4785" s="3">
        <v>808.82</v>
      </c>
      <c r="F4785" s="3">
        <v>182.0</v>
      </c>
      <c r="G4785" s="3">
        <v>373.7</v>
      </c>
      <c r="H4785" s="3">
        <v>2.28</v>
      </c>
      <c r="I4785" s="3">
        <v>233.0</v>
      </c>
      <c r="J4785" s="3">
        <v>9407.0</v>
      </c>
    </row>
    <row r="4786">
      <c r="A4786" s="1" t="s">
        <v>6283</v>
      </c>
      <c r="B4786" s="3">
        <v>34.4</v>
      </c>
      <c r="C4786" s="3">
        <v>15.1</v>
      </c>
      <c r="D4786" s="3">
        <v>736.0</v>
      </c>
      <c r="E4786" s="3">
        <v>691.14</v>
      </c>
      <c r="F4786" s="3">
        <v>208.0</v>
      </c>
      <c r="G4786" s="3">
        <v>379.5</v>
      </c>
      <c r="H4786" s="3">
        <v>2.41</v>
      </c>
      <c r="I4786" s="3">
        <v>237.0</v>
      </c>
      <c r="J4786" s="3">
        <v>9402.0</v>
      </c>
    </row>
    <row r="4787">
      <c r="A4787" s="1" t="s">
        <v>6284</v>
      </c>
      <c r="B4787" s="3">
        <v>34.32</v>
      </c>
      <c r="C4787" s="3">
        <v>15.6</v>
      </c>
      <c r="D4787" s="3">
        <v>602.0</v>
      </c>
      <c r="E4787" s="3">
        <v>748.87</v>
      </c>
      <c r="F4787" s="3">
        <v>138.0</v>
      </c>
      <c r="G4787" s="3">
        <v>377.0</v>
      </c>
      <c r="H4787" s="3">
        <v>2.55</v>
      </c>
      <c r="I4787" s="3">
        <v>242.0</v>
      </c>
      <c r="J4787" s="3">
        <v>9398.0</v>
      </c>
    </row>
    <row r="4788">
      <c r="A4788" s="1" t="s">
        <v>6285</v>
      </c>
      <c r="B4788" s="3">
        <v>33.95</v>
      </c>
      <c r="C4788" s="3">
        <v>15.0</v>
      </c>
      <c r="D4788" s="3">
        <v>367.0</v>
      </c>
      <c r="E4788" s="3">
        <v>45.48</v>
      </c>
      <c r="F4788" s="3">
        <v>165.0</v>
      </c>
      <c r="G4788" s="3">
        <v>375.85</v>
      </c>
      <c r="H4788" s="3">
        <v>2.62</v>
      </c>
      <c r="I4788" s="3">
        <v>246.0</v>
      </c>
      <c r="J4788" s="3">
        <v>9395.0</v>
      </c>
    </row>
    <row r="4789">
      <c r="A4789" s="1" t="s">
        <v>6286</v>
      </c>
      <c r="B4789" s="3">
        <v>33.31</v>
      </c>
      <c r="C4789" s="3">
        <v>15.95</v>
      </c>
      <c r="D4789" s="3">
        <v>193.0</v>
      </c>
      <c r="E4789" s="3">
        <v>366.34</v>
      </c>
      <c r="F4789" s="3">
        <v>97.0</v>
      </c>
      <c r="G4789" s="3">
        <v>372.15</v>
      </c>
      <c r="H4789" s="3">
        <v>2.48</v>
      </c>
      <c r="I4789" s="3">
        <v>251.0</v>
      </c>
      <c r="J4789" s="3">
        <v>9394.0</v>
      </c>
    </row>
    <row r="4790">
      <c r="A4790" s="1" t="s">
        <v>6287</v>
      </c>
      <c r="B4790" s="3">
        <v>32.47</v>
      </c>
      <c r="C4790" s="3">
        <v>14.25</v>
      </c>
      <c r="D4790" s="3">
        <v>33.0</v>
      </c>
      <c r="E4790" s="3">
        <v>109.24</v>
      </c>
      <c r="F4790" s="3">
        <v>25.0</v>
      </c>
      <c r="G4790" s="3">
        <v>379.3</v>
      </c>
      <c r="H4790" s="3">
        <v>2.34</v>
      </c>
      <c r="I4790" s="3">
        <v>249.0</v>
      </c>
      <c r="J4790" s="3">
        <v>9392.0</v>
      </c>
    </row>
    <row r="4791">
      <c r="A4791" s="1" t="s">
        <v>6288</v>
      </c>
      <c r="B4791" s="3">
        <v>30.6</v>
      </c>
      <c r="C4791" s="3" t="s">
        <v>6044</v>
      </c>
      <c r="D4791" s="3" t="s">
        <v>26</v>
      </c>
      <c r="E4791" s="3">
        <v>359.75</v>
      </c>
      <c r="F4791" s="3">
        <v>2.34</v>
      </c>
      <c r="G4791" s="3">
        <v>249.0</v>
      </c>
      <c r="H4791" s="3">
        <v>9396.0</v>
      </c>
      <c r="I4791" s="2"/>
      <c r="J4791" s="2"/>
    </row>
    <row r="4792">
      <c r="A4792" s="1" t="s">
        <v>6289</v>
      </c>
      <c r="B4792" s="3">
        <v>29.1</v>
      </c>
      <c r="C4792" s="3" t="s">
        <v>6079</v>
      </c>
      <c r="D4792" s="3" t="s">
        <v>26</v>
      </c>
      <c r="E4792" s="3">
        <v>353.2</v>
      </c>
      <c r="F4792" s="3">
        <v>2.41</v>
      </c>
      <c r="G4792" s="3">
        <v>242.0</v>
      </c>
      <c r="H4792" s="3">
        <v>9401.0</v>
      </c>
      <c r="I4792" s="2"/>
      <c r="J4792" s="2"/>
    </row>
    <row r="4793">
      <c r="A4793" s="1" t="s">
        <v>6290</v>
      </c>
      <c r="B4793" s="3">
        <v>27.63</v>
      </c>
      <c r="C4793" s="3" t="s">
        <v>311</v>
      </c>
      <c r="D4793" s="3" t="s">
        <v>26</v>
      </c>
      <c r="E4793" s="3">
        <v>347.75</v>
      </c>
      <c r="F4793" s="3">
        <v>2.41</v>
      </c>
      <c r="G4793" s="3">
        <v>237.0</v>
      </c>
      <c r="H4793" s="3">
        <v>9405.0</v>
      </c>
      <c r="I4793" s="2"/>
      <c r="J4793" s="2"/>
    </row>
    <row r="4794">
      <c r="A4794" s="1" t="s">
        <v>6291</v>
      </c>
      <c r="B4794" s="3">
        <v>26.55</v>
      </c>
      <c r="C4794" s="3" t="s">
        <v>5777</v>
      </c>
      <c r="D4794" s="3" t="s">
        <v>26</v>
      </c>
      <c r="E4794" s="3">
        <v>35.65</v>
      </c>
      <c r="F4794" s="3">
        <v>2.34</v>
      </c>
      <c r="G4794" s="3">
        <v>24.0</v>
      </c>
      <c r="H4794" s="3">
        <v>9402.0</v>
      </c>
      <c r="I4794" s="2"/>
      <c r="J4794" s="2"/>
    </row>
    <row r="4795">
      <c r="A4795" s="1" t="s">
        <v>6292</v>
      </c>
      <c r="B4795" s="3">
        <v>25.5</v>
      </c>
      <c r="C4795" s="3" t="s">
        <v>5014</v>
      </c>
      <c r="D4795" s="3" t="s">
        <v>26</v>
      </c>
      <c r="E4795" s="3">
        <v>342.95</v>
      </c>
      <c r="F4795" s="3">
        <v>2.28</v>
      </c>
      <c r="G4795" s="3">
        <v>238.0</v>
      </c>
      <c r="H4795" s="3">
        <v>9402.0</v>
      </c>
      <c r="I4795" s="2"/>
      <c r="J4795" s="2"/>
    </row>
    <row r="4796">
      <c r="A4796" s="1" t="s">
        <v>6293</v>
      </c>
      <c r="B4796" s="3">
        <v>24.5</v>
      </c>
      <c r="C4796" s="3" t="s">
        <v>5016</v>
      </c>
      <c r="D4796" s="3" t="s">
        <v>26</v>
      </c>
      <c r="E4796" s="3">
        <v>34.7</v>
      </c>
      <c r="F4796" s="3">
        <v>2.34</v>
      </c>
      <c r="G4796" s="3">
        <v>223.0</v>
      </c>
      <c r="H4796" s="3">
        <v>9398.0</v>
      </c>
      <c r="I4796" s="2"/>
      <c r="J4796" s="2"/>
    </row>
    <row r="4797">
      <c r="A4797" s="1" t="s">
        <v>6294</v>
      </c>
      <c r="B4797" s="3">
        <v>23.79</v>
      </c>
      <c r="C4797" s="3" t="s">
        <v>5333</v>
      </c>
      <c r="D4797" s="3" t="s">
        <v>26</v>
      </c>
      <c r="E4797" s="3">
        <v>339.25</v>
      </c>
      <c r="F4797" s="3">
        <v>2.55</v>
      </c>
      <c r="G4797" s="3">
        <v>209.0</v>
      </c>
      <c r="H4797" s="3">
        <v>9394.0</v>
      </c>
      <c r="I4797" s="2"/>
      <c r="J4797" s="2"/>
    </row>
    <row r="4798">
      <c r="A4798" s="1" t="s">
        <v>6295</v>
      </c>
      <c r="B4798" s="3">
        <v>23.18</v>
      </c>
      <c r="C4798" s="3" t="s">
        <v>5781</v>
      </c>
      <c r="D4798" s="3" t="s">
        <v>26</v>
      </c>
      <c r="E4798" s="3">
        <v>337.9</v>
      </c>
      <c r="F4798" s="3">
        <v>2.55</v>
      </c>
      <c r="G4798" s="3">
        <v>209.0</v>
      </c>
      <c r="H4798" s="3">
        <v>9393.0</v>
      </c>
      <c r="I4798" s="2"/>
      <c r="J4798" s="2"/>
    </row>
    <row r="4799">
      <c r="A4799" s="1" t="s">
        <v>6296</v>
      </c>
      <c r="B4799" s="3">
        <v>22.49</v>
      </c>
      <c r="C4799" s="3" t="s">
        <v>6297</v>
      </c>
      <c r="D4799" s="3" t="s">
        <v>26</v>
      </c>
      <c r="E4799" s="3">
        <v>336.35</v>
      </c>
      <c r="F4799" s="3">
        <v>2.28</v>
      </c>
      <c r="G4799" s="3">
        <v>215.0</v>
      </c>
      <c r="H4799" s="3">
        <v>9392.0</v>
      </c>
      <c r="I4799" s="2"/>
      <c r="J4799" s="2"/>
    </row>
    <row r="4800">
      <c r="A4800" s="1" t="s">
        <v>6298</v>
      </c>
      <c r="B4800" s="3">
        <v>21.7</v>
      </c>
      <c r="C4800" s="3" t="s">
        <v>6299</v>
      </c>
      <c r="D4800" s="3">
        <v>333.65</v>
      </c>
      <c r="E4800" s="3">
        <v>2.0</v>
      </c>
      <c r="F4800" s="3">
        <v>214.0</v>
      </c>
      <c r="G4800" s="3">
        <v>9395.0</v>
      </c>
      <c r="H4800" s="2"/>
      <c r="I4800" s="2"/>
      <c r="J4800" s="2"/>
    </row>
    <row r="4801">
      <c r="A4801" s="1" t="s">
        <v>6300</v>
      </c>
      <c r="B4801" s="3">
        <v>21.19</v>
      </c>
      <c r="C4801" s="3">
        <v>53.6</v>
      </c>
      <c r="D4801" s="3">
        <v>14.0</v>
      </c>
      <c r="E4801" s="3">
        <v>431.93</v>
      </c>
      <c r="F4801" s="3">
        <v>59.0</v>
      </c>
      <c r="G4801" s="3">
        <v>332.1</v>
      </c>
      <c r="H4801" s="3">
        <v>1.66</v>
      </c>
      <c r="I4801" s="3">
        <v>203.0</v>
      </c>
      <c r="J4801" s="3">
        <v>9399.0</v>
      </c>
    </row>
    <row r="4802">
      <c r="A4802" s="1" t="s">
        <v>6301</v>
      </c>
      <c r="B4802" s="3">
        <v>23.48</v>
      </c>
      <c r="C4802" s="3">
        <v>43.75</v>
      </c>
      <c r="D4802" s="3">
        <v>332.0</v>
      </c>
      <c r="E4802" s="3">
        <v>61.76</v>
      </c>
      <c r="F4802" s="3">
        <v>102.0</v>
      </c>
      <c r="G4802" s="3">
        <v>332.85</v>
      </c>
      <c r="H4802" s="3">
        <v>1.24</v>
      </c>
      <c r="I4802" s="3">
        <v>188.0</v>
      </c>
      <c r="J4802" s="3">
        <v>9404.0</v>
      </c>
    </row>
    <row r="4803">
      <c r="A4803" s="1" t="s">
        <v>6302</v>
      </c>
      <c r="B4803" s="3">
        <v>26.26</v>
      </c>
      <c r="C4803" s="3">
        <v>34.8</v>
      </c>
      <c r="D4803" s="3">
        <v>529.0</v>
      </c>
      <c r="E4803" s="3">
        <v>718.61</v>
      </c>
      <c r="F4803" s="3">
        <v>13.0</v>
      </c>
      <c r="G4803" s="3">
        <v>339.65</v>
      </c>
      <c r="H4803" s="3">
        <v>1.59</v>
      </c>
      <c r="I4803" s="3">
        <v>198.0</v>
      </c>
      <c r="J4803" s="3">
        <v>9405.0</v>
      </c>
    </row>
    <row r="4804">
      <c r="A4804" s="1" t="s">
        <v>6303</v>
      </c>
      <c r="B4804" s="3">
        <v>28.73</v>
      </c>
      <c r="C4804" s="3">
        <v>28.5</v>
      </c>
      <c r="D4804" s="3">
        <v>704.0</v>
      </c>
      <c r="E4804" s="3">
        <v>771.8</v>
      </c>
      <c r="F4804" s="3">
        <v>155.0</v>
      </c>
      <c r="G4804" s="3">
        <v>348.15</v>
      </c>
      <c r="H4804" s="3">
        <v>1.59</v>
      </c>
      <c r="I4804" s="3">
        <v>204.0</v>
      </c>
      <c r="J4804" s="3">
        <v>9406.0</v>
      </c>
    </row>
    <row r="4805">
      <c r="A4805" s="1" t="s">
        <v>6304</v>
      </c>
      <c r="B4805" s="3">
        <v>30.78</v>
      </c>
      <c r="C4805" s="3">
        <v>22.55</v>
      </c>
      <c r="D4805" s="3">
        <v>844.0</v>
      </c>
      <c r="E4805" s="3">
        <v>798.37</v>
      </c>
      <c r="F4805" s="3">
        <v>178.0</v>
      </c>
      <c r="G4805" s="3">
        <v>356.85</v>
      </c>
      <c r="H4805" s="3">
        <v>1.59</v>
      </c>
      <c r="I4805" s="3">
        <v>212.0</v>
      </c>
      <c r="J4805" s="3">
        <v>9403.0</v>
      </c>
    </row>
    <row r="4806">
      <c r="A4806" s="1" t="s">
        <v>6305</v>
      </c>
      <c r="B4806" s="3">
        <v>32.12</v>
      </c>
      <c r="C4806" s="3">
        <v>19.1</v>
      </c>
      <c r="D4806" s="3">
        <v>94.0</v>
      </c>
      <c r="E4806" s="3">
        <v>822.51</v>
      </c>
      <c r="F4806" s="3">
        <v>187.0</v>
      </c>
      <c r="G4806" s="3">
        <v>364.0</v>
      </c>
      <c r="H4806" s="3">
        <v>1.59</v>
      </c>
      <c r="I4806" s="3">
        <v>206.0</v>
      </c>
      <c r="J4806" s="3">
        <v>9401.0</v>
      </c>
    </row>
    <row r="4807">
      <c r="A4807" s="1" t="s">
        <v>6306</v>
      </c>
      <c r="B4807" s="3">
        <v>33.17</v>
      </c>
      <c r="C4807" s="3">
        <v>18.5</v>
      </c>
      <c r="D4807" s="3">
        <v>98.0</v>
      </c>
      <c r="E4807" s="3">
        <v>831.87</v>
      </c>
      <c r="F4807" s="3">
        <v>19.0</v>
      </c>
      <c r="G4807" s="3">
        <v>368.3</v>
      </c>
      <c r="H4807" s="3">
        <v>1.72</v>
      </c>
      <c r="I4807" s="3">
        <v>206.0</v>
      </c>
      <c r="J4807" s="3">
        <v>9396.0</v>
      </c>
    </row>
    <row r="4808">
      <c r="A4808" s="1" t="s">
        <v>6307</v>
      </c>
      <c r="B4808" s="3">
        <v>33.92</v>
      </c>
      <c r="C4808" s="3">
        <v>16.8</v>
      </c>
      <c r="D4808" s="3">
        <v>925.0</v>
      </c>
      <c r="E4808" s="3">
        <v>723.47</v>
      </c>
      <c r="F4808" s="3">
        <v>249.0</v>
      </c>
      <c r="G4808" s="3">
        <v>37.4</v>
      </c>
      <c r="H4808" s="3">
        <v>1.79</v>
      </c>
      <c r="I4808" s="3">
        <v>211.0</v>
      </c>
      <c r="J4808" s="3">
        <v>9388.0</v>
      </c>
    </row>
    <row r="4809">
      <c r="A4809" s="1" t="s">
        <v>6308</v>
      </c>
      <c r="B4809" s="3">
        <v>34.46</v>
      </c>
      <c r="C4809" s="3">
        <v>15.7</v>
      </c>
      <c r="D4809" s="3">
        <v>882.0</v>
      </c>
      <c r="E4809" s="3">
        <v>794.76</v>
      </c>
      <c r="F4809" s="3">
        <v>19.0</v>
      </c>
      <c r="G4809" s="3">
        <v>372.35</v>
      </c>
      <c r="H4809" s="3">
        <v>1.86</v>
      </c>
      <c r="I4809" s="3">
        <v>218.0</v>
      </c>
      <c r="J4809" s="3">
        <v>9381.0</v>
      </c>
    </row>
    <row r="4810">
      <c r="A4810" s="1" t="s">
        <v>6309</v>
      </c>
      <c r="B4810" s="3">
        <v>34.7</v>
      </c>
      <c r="C4810" s="3">
        <v>15.1</v>
      </c>
      <c r="D4810" s="3">
        <v>748.0</v>
      </c>
      <c r="E4810" s="3">
        <v>731.38</v>
      </c>
      <c r="F4810" s="3">
        <v>19.0</v>
      </c>
      <c r="G4810" s="3">
        <v>375.5</v>
      </c>
      <c r="H4810" s="3">
        <v>1.86</v>
      </c>
      <c r="I4810" s="3">
        <v>226.0</v>
      </c>
      <c r="J4810" s="3">
        <v>9375.0</v>
      </c>
    </row>
    <row r="4811">
      <c r="A4811" s="1" t="s">
        <v>6310</v>
      </c>
      <c r="B4811" s="3">
        <v>34.78</v>
      </c>
      <c r="C4811" s="3">
        <v>15.1</v>
      </c>
      <c r="D4811" s="3">
        <v>581.0</v>
      </c>
      <c r="E4811" s="3">
        <v>666.18</v>
      </c>
      <c r="F4811" s="3">
        <v>169.0</v>
      </c>
      <c r="G4811" s="3">
        <v>377.95</v>
      </c>
      <c r="H4811" s="3">
        <v>2.0</v>
      </c>
      <c r="I4811" s="3">
        <v>234.0</v>
      </c>
      <c r="J4811" s="3">
        <v>937.0</v>
      </c>
    </row>
    <row r="4812">
      <c r="A4812" s="1" t="s">
        <v>6311</v>
      </c>
      <c r="B4812" s="3">
        <v>34.54</v>
      </c>
      <c r="C4812" s="3">
        <v>15.1</v>
      </c>
      <c r="D4812" s="3">
        <v>317.0</v>
      </c>
      <c r="E4812" s="3">
        <v>263.93</v>
      </c>
      <c r="F4812" s="3">
        <v>199.0</v>
      </c>
      <c r="G4812" s="3">
        <v>373.1</v>
      </c>
      <c r="H4812" s="3">
        <v>2.14</v>
      </c>
      <c r="I4812" s="3">
        <v>244.0</v>
      </c>
      <c r="J4812" s="3">
        <v>9365.0</v>
      </c>
    </row>
    <row r="4813">
      <c r="A4813" s="1" t="s">
        <v>6312</v>
      </c>
      <c r="B4813" s="3">
        <v>33.92</v>
      </c>
      <c r="C4813" s="3">
        <v>15.6</v>
      </c>
      <c r="D4813" s="3">
        <v>196.0</v>
      </c>
      <c r="E4813" s="3">
        <v>395.36</v>
      </c>
      <c r="F4813" s="3">
        <v>93.0</v>
      </c>
      <c r="G4813" s="3">
        <v>369.25</v>
      </c>
      <c r="H4813" s="3">
        <v>2.34</v>
      </c>
      <c r="I4813" s="3">
        <v>252.0</v>
      </c>
      <c r="J4813" s="3">
        <v>9365.0</v>
      </c>
    </row>
    <row r="4814">
      <c r="A4814" s="1" t="s">
        <v>6313</v>
      </c>
      <c r="B4814" s="3">
        <v>32.86</v>
      </c>
      <c r="C4814" s="3">
        <v>14.8</v>
      </c>
      <c r="D4814" s="3">
        <v>26.0</v>
      </c>
      <c r="E4814" s="3">
        <v>41.97</v>
      </c>
      <c r="F4814" s="3">
        <v>23.0</v>
      </c>
      <c r="G4814" s="3">
        <v>363.45</v>
      </c>
      <c r="H4814" s="3">
        <v>1.93</v>
      </c>
      <c r="I4814" s="3">
        <v>292.0</v>
      </c>
      <c r="J4814" s="3">
        <v>9365.0</v>
      </c>
    </row>
    <row r="4815">
      <c r="A4815" s="1" t="s">
        <v>6314</v>
      </c>
      <c r="B4815" s="3">
        <v>30.91</v>
      </c>
      <c r="C4815" s="3" t="s">
        <v>6315</v>
      </c>
      <c r="D4815" s="3" t="s">
        <v>26</v>
      </c>
      <c r="E4815" s="3">
        <v>36.75</v>
      </c>
      <c r="F4815" s="3">
        <v>2.7</v>
      </c>
      <c r="G4815" s="3">
        <v>304.0</v>
      </c>
      <c r="H4815" s="3">
        <v>9367.0</v>
      </c>
      <c r="I4815" s="2"/>
      <c r="J4815" s="2"/>
    </row>
    <row r="4816">
      <c r="A4816" s="1" t="s">
        <v>6316</v>
      </c>
      <c r="B4816" s="3">
        <v>29.31</v>
      </c>
      <c r="C4816" s="3" t="s">
        <v>5264</v>
      </c>
      <c r="D4816" s="3" t="s">
        <v>26</v>
      </c>
      <c r="E4816" s="3">
        <v>364.2</v>
      </c>
      <c r="F4816" s="3">
        <v>2.14</v>
      </c>
      <c r="G4816" s="3">
        <v>289.0</v>
      </c>
      <c r="H4816" s="3">
        <v>9374.0</v>
      </c>
      <c r="I4816" s="2"/>
      <c r="J4816" s="2"/>
    </row>
    <row r="4817">
      <c r="A4817" s="1" t="s">
        <v>6317</v>
      </c>
      <c r="B4817" s="3">
        <v>28.1</v>
      </c>
      <c r="C4817" s="3" t="s">
        <v>6318</v>
      </c>
      <c r="D4817" s="3" t="s">
        <v>26</v>
      </c>
      <c r="E4817" s="3">
        <v>364.6</v>
      </c>
      <c r="F4817" s="3">
        <v>2.14</v>
      </c>
      <c r="G4817" s="3">
        <v>265.0</v>
      </c>
      <c r="H4817" s="3">
        <v>9377.0</v>
      </c>
      <c r="I4817" s="2"/>
      <c r="J4817" s="2"/>
    </row>
    <row r="4818">
      <c r="A4818" s="1" t="s">
        <v>6319</v>
      </c>
      <c r="B4818" s="3">
        <v>27.15</v>
      </c>
      <c r="C4818" s="3" t="s">
        <v>4880</v>
      </c>
      <c r="D4818" s="3" t="s">
        <v>26</v>
      </c>
      <c r="E4818" s="3">
        <v>377.0</v>
      </c>
      <c r="F4818" s="3">
        <v>2.14</v>
      </c>
      <c r="G4818" s="3">
        <v>241.0</v>
      </c>
      <c r="H4818" s="3">
        <v>9377.0</v>
      </c>
      <c r="I4818" s="2"/>
      <c r="J4818" s="2"/>
    </row>
    <row r="4819">
      <c r="A4819" s="1" t="s">
        <v>6320</v>
      </c>
      <c r="B4819" s="3">
        <v>26.22</v>
      </c>
      <c r="C4819" s="3" t="s">
        <v>6321</v>
      </c>
      <c r="D4819" s="3" t="s">
        <v>26</v>
      </c>
      <c r="E4819" s="3">
        <v>368.65</v>
      </c>
      <c r="F4819" s="3">
        <v>2.7</v>
      </c>
      <c r="G4819" s="3">
        <v>226.0</v>
      </c>
      <c r="H4819" s="3">
        <v>9379.0</v>
      </c>
      <c r="I4819" s="2"/>
      <c r="J4819" s="2"/>
    </row>
    <row r="4820">
      <c r="A4820" s="1" t="s">
        <v>6322</v>
      </c>
      <c r="B4820" s="3">
        <v>25.63</v>
      </c>
      <c r="C4820" s="3" t="s">
        <v>5329</v>
      </c>
      <c r="D4820" s="3" t="s">
        <v>26</v>
      </c>
      <c r="E4820" s="3">
        <v>374.8</v>
      </c>
      <c r="F4820" s="3">
        <v>2.21</v>
      </c>
      <c r="G4820" s="3">
        <v>217.0</v>
      </c>
      <c r="H4820" s="3">
        <v>9379.0</v>
      </c>
      <c r="I4820" s="2"/>
      <c r="J4820" s="2"/>
    </row>
    <row r="4821">
      <c r="A4821" s="1" t="s">
        <v>6323</v>
      </c>
      <c r="B4821" s="3">
        <v>24.83</v>
      </c>
      <c r="C4821" s="3" t="s">
        <v>5176</v>
      </c>
      <c r="D4821" s="3" t="s">
        <v>26</v>
      </c>
      <c r="E4821" s="3">
        <v>36.55</v>
      </c>
      <c r="F4821" s="3">
        <v>2.48</v>
      </c>
      <c r="G4821" s="3">
        <v>215.0</v>
      </c>
      <c r="H4821" s="3">
        <v>9376.0</v>
      </c>
      <c r="I4821" s="2"/>
      <c r="J4821" s="2"/>
    </row>
    <row r="4822">
      <c r="A4822" s="1" t="s">
        <v>6324</v>
      </c>
      <c r="B4822" s="3">
        <v>23.88</v>
      </c>
      <c r="C4822" s="3" t="s">
        <v>5303</v>
      </c>
      <c r="D4822" s="3" t="s">
        <v>26</v>
      </c>
      <c r="E4822" s="3">
        <v>346.2</v>
      </c>
      <c r="F4822" s="3">
        <v>2.55</v>
      </c>
      <c r="G4822" s="3">
        <v>212.0</v>
      </c>
      <c r="H4822" s="3">
        <v>9374.0</v>
      </c>
      <c r="I4822" s="2"/>
      <c r="J4822" s="2"/>
    </row>
    <row r="4823">
      <c r="A4823" s="1" t="s">
        <v>6325</v>
      </c>
      <c r="B4823" s="3">
        <v>23.18</v>
      </c>
      <c r="C4823" s="3" t="s">
        <v>6326</v>
      </c>
      <c r="D4823" s="3" t="s">
        <v>26</v>
      </c>
      <c r="E4823" s="3">
        <v>348.15</v>
      </c>
      <c r="F4823" s="3">
        <v>2.48</v>
      </c>
      <c r="G4823" s="3">
        <v>207.0</v>
      </c>
      <c r="H4823" s="3">
        <v>9374.0</v>
      </c>
      <c r="I4823" s="2"/>
      <c r="J4823" s="2"/>
    </row>
    <row r="4824">
      <c r="A4824" s="1" t="s">
        <v>6327</v>
      </c>
      <c r="B4824" s="3">
        <v>22.64</v>
      </c>
      <c r="C4824" s="3" t="s">
        <v>6328</v>
      </c>
      <c r="D4824" s="3" t="s">
        <v>26</v>
      </c>
      <c r="E4824" s="3">
        <v>353.55</v>
      </c>
      <c r="F4824" s="3">
        <v>2.34</v>
      </c>
      <c r="G4824" s="3">
        <v>201.0</v>
      </c>
      <c r="H4824" s="3">
        <v>9376.0</v>
      </c>
      <c r="I4824" s="2"/>
      <c r="J4824" s="2"/>
    </row>
    <row r="4825">
      <c r="A4825" s="1" t="s">
        <v>6329</v>
      </c>
      <c r="B4825" s="3">
        <v>22.65</v>
      </c>
      <c r="C4825" s="3">
        <v>53.85</v>
      </c>
      <c r="D4825" s="3">
        <v>117.0</v>
      </c>
      <c r="E4825" s="3">
        <v>242.73</v>
      </c>
      <c r="F4825" s="3">
        <v>72.0</v>
      </c>
      <c r="G4825" s="3">
        <v>363.5</v>
      </c>
      <c r="H4825" s="3">
        <v>2.0</v>
      </c>
      <c r="I4825" s="3">
        <v>197.0</v>
      </c>
      <c r="J4825" s="3">
        <v>9379.0</v>
      </c>
    </row>
    <row r="4826">
      <c r="A4826" s="1" t="s">
        <v>6330</v>
      </c>
      <c r="B4826" s="3">
        <v>23.68</v>
      </c>
      <c r="C4826" s="3">
        <v>5.45</v>
      </c>
      <c r="D4826" s="3">
        <v>288.0</v>
      </c>
      <c r="E4826" s="3">
        <v>389.67</v>
      </c>
      <c r="F4826" s="3">
        <v>142.0</v>
      </c>
      <c r="G4826" s="3">
        <v>345.5</v>
      </c>
      <c r="H4826" s="3">
        <v>1.72</v>
      </c>
      <c r="I4826" s="3">
        <v>212.0</v>
      </c>
      <c r="J4826" s="3">
        <v>9389.0</v>
      </c>
    </row>
    <row r="4827">
      <c r="A4827" s="1" t="s">
        <v>6331</v>
      </c>
      <c r="B4827" s="3">
        <v>25.79</v>
      </c>
      <c r="C4827" s="3">
        <v>41.4</v>
      </c>
      <c r="D4827" s="3">
        <v>513.0</v>
      </c>
      <c r="E4827" s="3">
        <v>666.58</v>
      </c>
      <c r="F4827" s="3">
        <v>144.0</v>
      </c>
      <c r="G4827" s="3">
        <v>35.3</v>
      </c>
      <c r="H4827" s="3">
        <v>1.66</v>
      </c>
      <c r="I4827" s="3">
        <v>228.0</v>
      </c>
      <c r="J4827" s="3">
        <v>9391.0</v>
      </c>
    </row>
    <row r="4828">
      <c r="A4828" s="1" t="s">
        <v>6332</v>
      </c>
      <c r="B4828" s="3">
        <v>28.6</v>
      </c>
      <c r="C4828" s="3">
        <v>33.95</v>
      </c>
      <c r="D4828" s="3">
        <v>7.0</v>
      </c>
      <c r="E4828" s="3">
        <v>776.19</v>
      </c>
      <c r="F4828" s="3">
        <v>149.0</v>
      </c>
      <c r="G4828" s="3">
        <v>355.7</v>
      </c>
      <c r="H4828" s="3">
        <v>1.38</v>
      </c>
      <c r="I4828" s="3">
        <v>236.0</v>
      </c>
      <c r="J4828" s="3">
        <v>939.0</v>
      </c>
    </row>
    <row r="4829">
      <c r="A4829" s="1" t="s">
        <v>6333</v>
      </c>
      <c r="B4829" s="3">
        <v>30.13</v>
      </c>
      <c r="C4829" s="3">
        <v>26.9</v>
      </c>
      <c r="D4829" s="3">
        <v>825.0</v>
      </c>
      <c r="E4829" s="3">
        <v>758.75</v>
      </c>
      <c r="F4829" s="3">
        <v>193.0</v>
      </c>
      <c r="G4829" s="3">
        <v>364.4</v>
      </c>
      <c r="H4829" s="3">
        <v>1.24</v>
      </c>
      <c r="I4829" s="3">
        <v>24.0</v>
      </c>
      <c r="J4829" s="3">
        <v>9389.0</v>
      </c>
    </row>
    <row r="4830">
      <c r="A4830" s="1" t="s">
        <v>6334</v>
      </c>
      <c r="B4830" s="3">
        <v>31.51</v>
      </c>
      <c r="C4830" s="3">
        <v>22.8</v>
      </c>
      <c r="D4830" s="3">
        <v>935.0</v>
      </c>
      <c r="E4830" s="3">
        <v>827.88</v>
      </c>
      <c r="F4830" s="3">
        <v>178.0</v>
      </c>
      <c r="G4830" s="3">
        <v>371.95</v>
      </c>
      <c r="H4830" s="3">
        <v>1.1</v>
      </c>
      <c r="I4830" s="3">
        <v>215.0</v>
      </c>
      <c r="J4830" s="3">
        <v>9387.0</v>
      </c>
    </row>
    <row r="4831">
      <c r="A4831" s="1" t="s">
        <v>6335</v>
      </c>
      <c r="B4831" s="3">
        <v>32.5</v>
      </c>
      <c r="C4831" s="3">
        <v>21.3</v>
      </c>
      <c r="D4831" s="3">
        <v>971.0</v>
      </c>
      <c r="E4831" s="3">
        <v>822.21</v>
      </c>
      <c r="F4831" s="3">
        <v>191.0</v>
      </c>
      <c r="G4831" s="3">
        <v>386.45</v>
      </c>
      <c r="H4831" s="3">
        <v>1.17</v>
      </c>
      <c r="I4831" s="3">
        <v>194.0</v>
      </c>
      <c r="J4831" s="3">
        <v>9383.0</v>
      </c>
    </row>
    <row r="4832">
      <c r="A4832" s="1" t="s">
        <v>6336</v>
      </c>
      <c r="B4832" s="3">
        <v>32.96</v>
      </c>
      <c r="C4832" s="3">
        <v>19.9</v>
      </c>
      <c r="D4832" s="3">
        <v>937.0</v>
      </c>
      <c r="E4832" s="3">
        <v>771.36</v>
      </c>
      <c r="F4832" s="3">
        <v>217.0</v>
      </c>
      <c r="G4832" s="3">
        <v>384.15</v>
      </c>
      <c r="H4832" s="3">
        <v>1.45</v>
      </c>
      <c r="I4832" s="3">
        <v>195.0</v>
      </c>
      <c r="J4832" s="3">
        <v>9378.0</v>
      </c>
    </row>
    <row r="4833">
      <c r="A4833" s="1" t="s">
        <v>6337</v>
      </c>
      <c r="B4833" s="3">
        <v>33.37</v>
      </c>
      <c r="C4833" s="3">
        <v>18.6</v>
      </c>
      <c r="D4833" s="3">
        <v>733.0</v>
      </c>
      <c r="E4833" s="3">
        <v>42.83</v>
      </c>
      <c r="F4833" s="3">
        <v>367.0</v>
      </c>
      <c r="G4833" s="3">
        <v>386.65</v>
      </c>
      <c r="H4833" s="3">
        <v>1.45</v>
      </c>
      <c r="I4833" s="3">
        <v>202.0</v>
      </c>
      <c r="J4833" s="3">
        <v>9375.0</v>
      </c>
    </row>
    <row r="4834">
      <c r="A4834" s="1" t="s">
        <v>6338</v>
      </c>
      <c r="B4834" s="3">
        <v>33.84</v>
      </c>
      <c r="C4834" s="3">
        <v>17.4</v>
      </c>
      <c r="D4834" s="3">
        <v>607.0</v>
      </c>
      <c r="E4834" s="3">
        <v>354.4</v>
      </c>
      <c r="F4834" s="3">
        <v>337.0</v>
      </c>
      <c r="G4834" s="3">
        <v>383.2</v>
      </c>
      <c r="H4834" s="3">
        <v>1.52</v>
      </c>
      <c r="I4834" s="3">
        <v>213.0</v>
      </c>
      <c r="J4834" s="3">
        <v>9372.0</v>
      </c>
    </row>
    <row r="4835">
      <c r="A4835" s="1" t="s">
        <v>6339</v>
      </c>
      <c r="B4835" s="3">
        <v>33.98</v>
      </c>
      <c r="C4835" s="3">
        <v>17.4</v>
      </c>
      <c r="D4835" s="3">
        <v>481.0</v>
      </c>
      <c r="E4835" s="3">
        <v>346.71</v>
      </c>
      <c r="F4835" s="3">
        <v>267.0</v>
      </c>
      <c r="G4835" s="3">
        <v>389.2</v>
      </c>
      <c r="H4835" s="3">
        <v>1.59</v>
      </c>
      <c r="I4835" s="3">
        <v>223.0</v>
      </c>
      <c r="J4835" s="3">
        <v>9366.0</v>
      </c>
    </row>
    <row r="4836">
      <c r="A4836" s="1" t="s">
        <v>6340</v>
      </c>
      <c r="B4836" s="3">
        <v>33.62</v>
      </c>
      <c r="C4836" s="3">
        <v>17.3</v>
      </c>
      <c r="D4836" s="3">
        <v>389.0</v>
      </c>
      <c r="E4836" s="3">
        <v>576.64</v>
      </c>
      <c r="F4836" s="3">
        <v>132.0</v>
      </c>
      <c r="G4836" s="3">
        <v>38.1</v>
      </c>
      <c r="H4836" s="3">
        <v>1.79</v>
      </c>
      <c r="I4836" s="3">
        <v>231.0</v>
      </c>
      <c r="J4836" s="3">
        <v>9364.0</v>
      </c>
    </row>
    <row r="4837">
      <c r="A4837" s="1" t="s">
        <v>6341</v>
      </c>
      <c r="B4837" s="3">
        <v>33.11</v>
      </c>
      <c r="C4837" s="3">
        <v>17.2</v>
      </c>
      <c r="D4837" s="3">
        <v>197.0</v>
      </c>
      <c r="E4837" s="3">
        <v>417.14</v>
      </c>
      <c r="F4837" s="3">
        <v>89.0</v>
      </c>
      <c r="G4837" s="3">
        <v>382.8</v>
      </c>
      <c r="H4837" s="3">
        <v>1.86</v>
      </c>
      <c r="I4837" s="3">
        <v>241.0</v>
      </c>
      <c r="J4837" s="3">
        <v>9363.0</v>
      </c>
    </row>
    <row r="4838">
      <c r="A4838" s="1" t="s">
        <v>6342</v>
      </c>
      <c r="B4838" s="3">
        <v>32.27</v>
      </c>
      <c r="C4838" s="3">
        <v>16.45</v>
      </c>
      <c r="D4838" s="3">
        <v>36.0</v>
      </c>
      <c r="E4838" s="3">
        <v>186.73</v>
      </c>
      <c r="F4838" s="3">
        <v>23.0</v>
      </c>
      <c r="G4838" s="3">
        <v>372.75</v>
      </c>
      <c r="H4838" s="3">
        <v>1.93</v>
      </c>
      <c r="I4838" s="3">
        <v>252.0</v>
      </c>
      <c r="J4838" s="3">
        <v>9362.0</v>
      </c>
    </row>
    <row r="4839">
      <c r="A4839" s="1" t="s">
        <v>6343</v>
      </c>
      <c r="B4839" s="3">
        <v>30.48</v>
      </c>
      <c r="C4839" s="3" t="s">
        <v>6344</v>
      </c>
      <c r="D4839" s="3" t="s">
        <v>26</v>
      </c>
      <c r="E4839" s="3">
        <v>362.65</v>
      </c>
      <c r="F4839" s="3">
        <v>2.0</v>
      </c>
      <c r="G4839" s="3">
        <v>264.0</v>
      </c>
      <c r="H4839" s="3">
        <v>9364.0</v>
      </c>
      <c r="I4839" s="2"/>
      <c r="J4839" s="2"/>
    </row>
    <row r="4840">
      <c r="A4840" s="1" t="s">
        <v>6345</v>
      </c>
      <c r="B4840" s="3">
        <v>28.72</v>
      </c>
      <c r="C4840" s="3" t="s">
        <v>6346</v>
      </c>
      <c r="D4840" s="3" t="s">
        <v>26</v>
      </c>
      <c r="E4840" s="3">
        <v>355.9</v>
      </c>
      <c r="F4840" s="3">
        <v>2.21</v>
      </c>
      <c r="G4840" s="3">
        <v>255.0</v>
      </c>
      <c r="H4840" s="3">
        <v>9372.0</v>
      </c>
      <c r="I4840" s="2"/>
      <c r="J4840" s="2"/>
    </row>
    <row r="4841">
      <c r="A4841" s="1" t="s">
        <v>6347</v>
      </c>
      <c r="B4841" s="3">
        <v>27.37</v>
      </c>
      <c r="C4841" s="3" t="s">
        <v>5266</v>
      </c>
      <c r="D4841" s="3" t="s">
        <v>26</v>
      </c>
      <c r="E4841" s="3">
        <v>355.3</v>
      </c>
      <c r="F4841" s="3">
        <v>2.48</v>
      </c>
      <c r="G4841" s="3">
        <v>242.0</v>
      </c>
      <c r="H4841" s="3">
        <v>9378.0</v>
      </c>
      <c r="I4841" s="2"/>
      <c r="J4841" s="2"/>
    </row>
    <row r="4842">
      <c r="A4842" s="1" t="s">
        <v>6348</v>
      </c>
      <c r="B4842" s="3">
        <v>26.39</v>
      </c>
      <c r="C4842" s="3" t="s">
        <v>5712</v>
      </c>
      <c r="D4842" s="3" t="s">
        <v>26</v>
      </c>
      <c r="E4842" s="3">
        <v>355.9</v>
      </c>
      <c r="F4842" s="3">
        <v>2.69</v>
      </c>
      <c r="G4842" s="3">
        <v>23.0</v>
      </c>
      <c r="H4842" s="3">
        <v>9382.0</v>
      </c>
      <c r="I4842" s="2"/>
      <c r="J4842" s="2"/>
    </row>
    <row r="4843">
      <c r="A4843" s="1" t="s">
        <v>6349</v>
      </c>
      <c r="B4843" s="3">
        <v>25.58</v>
      </c>
      <c r="C4843" s="3" t="s">
        <v>5300</v>
      </c>
      <c r="D4843" s="3" t="s">
        <v>26</v>
      </c>
      <c r="E4843" s="3">
        <v>353.0</v>
      </c>
      <c r="F4843" s="3">
        <v>2.9</v>
      </c>
      <c r="G4843" s="3">
        <v>218.0</v>
      </c>
      <c r="H4843" s="3">
        <v>9385.0</v>
      </c>
      <c r="I4843" s="2"/>
      <c r="J4843" s="2"/>
    </row>
    <row r="4844">
      <c r="A4844" s="1" t="s">
        <v>6350</v>
      </c>
      <c r="B4844" s="3">
        <v>24.85</v>
      </c>
      <c r="C4844" s="3" t="s">
        <v>6351</v>
      </c>
      <c r="D4844" s="3" t="s">
        <v>26</v>
      </c>
      <c r="E4844" s="3">
        <v>35.4</v>
      </c>
      <c r="F4844" s="3">
        <v>3.3</v>
      </c>
      <c r="G4844" s="3">
        <v>215.0</v>
      </c>
      <c r="H4844" s="3">
        <v>9387.0</v>
      </c>
      <c r="I4844" s="2"/>
      <c r="J4844" s="2"/>
    </row>
    <row r="4845">
      <c r="A4845" s="1" t="s">
        <v>6352</v>
      </c>
      <c r="B4845" s="3">
        <v>24.17</v>
      </c>
      <c r="C4845" s="3" t="s">
        <v>6353</v>
      </c>
      <c r="D4845" s="3" t="s">
        <v>26</v>
      </c>
      <c r="E4845" s="3">
        <v>35.1</v>
      </c>
      <c r="F4845" s="3">
        <v>3.3</v>
      </c>
      <c r="G4845" s="3">
        <v>214.0</v>
      </c>
      <c r="H4845" s="3">
        <v>9383.0</v>
      </c>
      <c r="I4845" s="2"/>
      <c r="J4845" s="2"/>
    </row>
    <row r="4846">
      <c r="A4846" s="1" t="s">
        <v>6354</v>
      </c>
      <c r="B4846" s="3">
        <v>23.47</v>
      </c>
      <c r="C4846" s="3" t="s">
        <v>6355</v>
      </c>
      <c r="D4846" s="3" t="s">
        <v>26</v>
      </c>
      <c r="E4846" s="3">
        <v>349.5</v>
      </c>
      <c r="F4846" s="3">
        <v>2.83</v>
      </c>
      <c r="G4846" s="3">
        <v>212.0</v>
      </c>
      <c r="H4846" s="3">
        <v>9383.0</v>
      </c>
      <c r="I4846" s="2"/>
      <c r="J4846" s="2"/>
    </row>
    <row r="4847">
      <c r="A4847" s="1" t="s">
        <v>6356</v>
      </c>
      <c r="B4847" s="3">
        <v>22.74</v>
      </c>
      <c r="C4847" s="3" t="s">
        <v>2833</v>
      </c>
      <c r="D4847" s="3" t="s">
        <v>26</v>
      </c>
      <c r="E4847" s="3">
        <v>347.55</v>
      </c>
      <c r="F4847" s="3">
        <v>2.62</v>
      </c>
      <c r="G4847" s="3">
        <v>207.0</v>
      </c>
      <c r="H4847" s="3">
        <v>9386.0</v>
      </c>
      <c r="I4847" s="2"/>
      <c r="J4847" s="2"/>
    </row>
    <row r="4848">
      <c r="A4848" s="1" t="s">
        <v>6357</v>
      </c>
      <c r="B4848" s="3">
        <v>22.4</v>
      </c>
      <c r="C4848" s="3" t="s">
        <v>4464</v>
      </c>
      <c r="D4848" s="3" t="s">
        <v>26</v>
      </c>
      <c r="E4848" s="3">
        <v>345.85</v>
      </c>
      <c r="F4848" s="3">
        <v>2.21</v>
      </c>
      <c r="G4848" s="3">
        <v>204.0</v>
      </c>
      <c r="H4848" s="3">
        <v>9389.0</v>
      </c>
      <c r="I4848" s="2"/>
      <c r="J4848" s="2"/>
    </row>
    <row r="4849">
      <c r="A4849" s="1" t="s">
        <v>6358</v>
      </c>
      <c r="B4849" s="3">
        <v>21.83</v>
      </c>
      <c r="C4849" s="3">
        <v>59.8</v>
      </c>
      <c r="D4849" s="3">
        <v>1.0</v>
      </c>
      <c r="E4849" s="3">
        <v>147.37</v>
      </c>
      <c r="F4849" s="3">
        <v>73.0</v>
      </c>
      <c r="G4849" s="3">
        <v>344.5</v>
      </c>
      <c r="H4849" s="3">
        <v>1.66</v>
      </c>
      <c r="I4849" s="3">
        <v>204.0</v>
      </c>
      <c r="J4849" s="3">
        <v>9394.0</v>
      </c>
    </row>
    <row r="4850">
      <c r="A4850" s="1" t="s">
        <v>6359</v>
      </c>
      <c r="B4850" s="3">
        <v>23.7</v>
      </c>
      <c r="C4850" s="3">
        <v>57.9</v>
      </c>
      <c r="D4850" s="3">
        <v>313.0</v>
      </c>
      <c r="E4850" s="3">
        <v>547.29</v>
      </c>
      <c r="F4850" s="3">
        <v>109.0</v>
      </c>
      <c r="G4850" s="3">
        <v>347.0</v>
      </c>
      <c r="H4850" s="3">
        <v>1.17</v>
      </c>
      <c r="I4850" s="3">
        <v>257.0</v>
      </c>
      <c r="J4850" s="3">
        <v>9404.0</v>
      </c>
    </row>
    <row r="4851">
      <c r="A4851" s="1" t="s">
        <v>6360</v>
      </c>
      <c r="B4851" s="3">
        <v>24.92</v>
      </c>
      <c r="C4851" s="3">
        <v>49.5</v>
      </c>
      <c r="D4851" s="3">
        <v>51.0</v>
      </c>
      <c r="E4851" s="3">
        <v>679.5</v>
      </c>
      <c r="F4851" s="3">
        <v>135.0</v>
      </c>
      <c r="G4851" s="3">
        <v>352.2</v>
      </c>
      <c r="H4851" s="3">
        <v>1.24</v>
      </c>
      <c r="I4851" s="3">
        <v>284.0</v>
      </c>
      <c r="J4851" s="3">
        <v>9406.0</v>
      </c>
    </row>
    <row r="4852">
      <c r="A4852" s="1" t="s">
        <v>6361</v>
      </c>
      <c r="B4852" s="3">
        <v>26.87</v>
      </c>
      <c r="C4852" s="3">
        <v>4.25</v>
      </c>
      <c r="D4852" s="3">
        <v>686.0</v>
      </c>
      <c r="E4852" s="3">
        <v>748.16</v>
      </c>
      <c r="F4852" s="3">
        <v>156.0</v>
      </c>
      <c r="G4852" s="3" t="s">
        <v>6362</v>
      </c>
      <c r="H4852" s="3">
        <v>268.0</v>
      </c>
      <c r="I4852" s="3">
        <v>9407.0</v>
      </c>
      <c r="J4852" s="2"/>
    </row>
    <row r="4853">
      <c r="A4853" s="1" t="s">
        <v>6363</v>
      </c>
      <c r="B4853" s="3">
        <v>28.65</v>
      </c>
      <c r="C4853" s="3">
        <v>34.1</v>
      </c>
      <c r="D4853" s="3">
        <v>819.0</v>
      </c>
      <c r="E4853" s="3">
        <v>761.13</v>
      </c>
      <c r="F4853" s="3">
        <v>186.0</v>
      </c>
      <c r="G4853" s="3" t="s">
        <v>6364</v>
      </c>
      <c r="H4853" s="3">
        <v>19.0</v>
      </c>
      <c r="I4853" s="3">
        <v>9404.0</v>
      </c>
      <c r="J4853" s="2"/>
    </row>
    <row r="4854">
      <c r="A4854" s="1" t="s">
        <v>6365</v>
      </c>
      <c r="B4854" s="3">
        <v>29.99</v>
      </c>
      <c r="C4854" s="3">
        <v>28.9</v>
      </c>
      <c r="D4854" s="3">
        <v>923.0</v>
      </c>
      <c r="E4854" s="3">
        <v>815.77</v>
      </c>
      <c r="F4854" s="3">
        <v>178.0</v>
      </c>
      <c r="G4854" s="3">
        <v>375.85</v>
      </c>
      <c r="H4854" s="3">
        <v>1.1</v>
      </c>
      <c r="I4854" s="3">
        <v>181.0</v>
      </c>
      <c r="J4854" s="3">
        <v>9405.0</v>
      </c>
    </row>
    <row r="4855">
      <c r="A4855" s="1" t="s">
        <v>6366</v>
      </c>
      <c r="B4855" s="3">
        <v>30.96</v>
      </c>
      <c r="C4855" s="3">
        <v>26.2</v>
      </c>
      <c r="D4855" s="3">
        <v>948.0</v>
      </c>
      <c r="E4855" s="3">
        <v>778.8</v>
      </c>
      <c r="F4855" s="3">
        <v>21.0</v>
      </c>
      <c r="G4855" s="3">
        <v>384.15</v>
      </c>
      <c r="H4855" s="3">
        <v>1.17</v>
      </c>
      <c r="I4855" s="3">
        <v>186.0</v>
      </c>
      <c r="J4855" s="3">
        <v>9402.0</v>
      </c>
    </row>
    <row r="4856">
      <c r="A4856" s="1" t="s">
        <v>6367</v>
      </c>
      <c r="B4856" s="3">
        <v>31.73</v>
      </c>
      <c r="C4856" s="3">
        <v>24.5</v>
      </c>
      <c r="D4856" s="3">
        <v>905.0</v>
      </c>
      <c r="E4856" s="3">
        <v>703.56</v>
      </c>
      <c r="F4856" s="3">
        <v>249.0</v>
      </c>
      <c r="G4856" s="3">
        <v>387.65</v>
      </c>
      <c r="H4856" s="3">
        <v>1.1</v>
      </c>
      <c r="I4856" s="3">
        <v>194.0</v>
      </c>
      <c r="J4856" s="3">
        <v>9398.0</v>
      </c>
    </row>
    <row r="4857">
      <c r="A4857" s="1" t="s">
        <v>6368</v>
      </c>
      <c r="B4857" s="3">
        <v>32.32</v>
      </c>
      <c r="C4857" s="3">
        <v>23.5</v>
      </c>
      <c r="D4857" s="3">
        <v>411.0</v>
      </c>
      <c r="E4857" s="3">
        <v>31.8</v>
      </c>
      <c r="F4857" s="3">
        <v>384.0</v>
      </c>
      <c r="G4857" s="3">
        <v>394.6</v>
      </c>
      <c r="H4857" s="3">
        <v>1.24</v>
      </c>
      <c r="I4857" s="3">
        <v>203.0</v>
      </c>
      <c r="J4857" s="3">
        <v>9396.0</v>
      </c>
    </row>
    <row r="4858">
      <c r="A4858" s="1" t="s">
        <v>6369</v>
      </c>
      <c r="B4858" s="3">
        <v>32.5</v>
      </c>
      <c r="C4858" s="3">
        <v>22.2</v>
      </c>
      <c r="D4858" s="3">
        <v>32.0</v>
      </c>
      <c r="E4858" s="3">
        <v>15.77</v>
      </c>
      <c r="F4858" s="3">
        <v>308.0</v>
      </c>
      <c r="G4858" s="3">
        <v>398.45</v>
      </c>
      <c r="H4858" s="3">
        <v>1.38</v>
      </c>
      <c r="I4858" s="3">
        <v>216.0</v>
      </c>
      <c r="J4858" s="3">
        <v>9392.0</v>
      </c>
    </row>
    <row r="4859">
      <c r="A4859" s="1" t="s">
        <v>6370</v>
      </c>
      <c r="B4859" s="3">
        <v>32.86</v>
      </c>
      <c r="C4859" s="3">
        <v>21.45</v>
      </c>
      <c r="D4859" s="3" t="s">
        <v>1290</v>
      </c>
      <c r="E4859" s="3">
        <v>174.0</v>
      </c>
      <c r="F4859" s="3">
        <v>395.95</v>
      </c>
      <c r="G4859" s="3">
        <v>2.0</v>
      </c>
      <c r="H4859" s="3">
        <v>216.0</v>
      </c>
      <c r="I4859" s="3">
        <v>9387.0</v>
      </c>
      <c r="J4859" s="2"/>
    </row>
    <row r="4860">
      <c r="A4860" s="1" t="s">
        <v>6371</v>
      </c>
      <c r="B4860" s="3">
        <v>32.84</v>
      </c>
      <c r="C4860" s="3">
        <v>21.45</v>
      </c>
      <c r="D4860" s="3" t="s">
        <v>289</v>
      </c>
      <c r="E4860" s="3">
        <v>75.0</v>
      </c>
      <c r="F4860" s="3">
        <v>383.75</v>
      </c>
      <c r="G4860" s="3">
        <v>2.21</v>
      </c>
      <c r="H4860" s="3">
        <v>231.0</v>
      </c>
      <c r="I4860" s="3">
        <v>9385.0</v>
      </c>
      <c r="J4860" s="2"/>
    </row>
    <row r="4861">
      <c r="A4861" s="1" t="s">
        <v>6372</v>
      </c>
      <c r="B4861" s="3">
        <v>31.6</v>
      </c>
      <c r="C4861" s="3">
        <v>23.65</v>
      </c>
      <c r="D4861" s="3">
        <v>177.0</v>
      </c>
      <c r="E4861" s="3">
        <v>307.16</v>
      </c>
      <c r="F4861" s="3">
        <v>98.0</v>
      </c>
      <c r="G4861" s="3">
        <v>398.45</v>
      </c>
      <c r="H4861" s="3">
        <v>1.66</v>
      </c>
      <c r="I4861" s="3">
        <v>268.0</v>
      </c>
      <c r="J4861" s="3">
        <v>9389.0</v>
      </c>
    </row>
    <row r="4862">
      <c r="A4862" s="1" t="s">
        <v>6373</v>
      </c>
      <c r="B4862" s="3">
        <v>28.24</v>
      </c>
      <c r="C4862" s="3">
        <v>36.45</v>
      </c>
      <c r="D4862" s="3" t="s">
        <v>293</v>
      </c>
      <c r="E4862" s="3">
        <v>11.0</v>
      </c>
      <c r="F4862" s="3" t="s">
        <v>6374</v>
      </c>
      <c r="G4862" s="3">
        <v>259.0</v>
      </c>
      <c r="H4862" s="3">
        <v>9398.0</v>
      </c>
      <c r="I4862" s="2"/>
      <c r="J4862" s="2"/>
    </row>
    <row r="4863">
      <c r="A4863" s="1" t="s">
        <v>6375</v>
      </c>
      <c r="B4863" s="3">
        <v>27.62</v>
      </c>
      <c r="C4863" s="3" t="s">
        <v>6376</v>
      </c>
      <c r="D4863" s="3" t="s">
        <v>26</v>
      </c>
      <c r="E4863" s="3" t="s">
        <v>6377</v>
      </c>
      <c r="F4863" s="3">
        <v>282.0</v>
      </c>
      <c r="G4863" s="3">
        <v>9404.0</v>
      </c>
      <c r="H4863" s="2"/>
      <c r="I4863" s="2"/>
      <c r="J4863" s="2"/>
    </row>
    <row r="4864">
      <c r="A4864" s="1" t="s">
        <v>6378</v>
      </c>
      <c r="B4864" s="3">
        <v>27.4</v>
      </c>
      <c r="C4864" s="3" t="s">
        <v>6379</v>
      </c>
      <c r="D4864" s="3" t="s">
        <v>26</v>
      </c>
      <c r="E4864" s="3" t="s">
        <v>6380</v>
      </c>
      <c r="F4864" s="3">
        <v>76.0</v>
      </c>
      <c r="G4864" s="3">
        <v>941.0</v>
      </c>
      <c r="H4864" s="2"/>
      <c r="I4864" s="2"/>
      <c r="J4864" s="2"/>
    </row>
    <row r="4865">
      <c r="A4865" s="1" t="s">
        <v>6381</v>
      </c>
      <c r="B4865" s="3">
        <v>26.85</v>
      </c>
      <c r="C4865" s="3" t="s">
        <v>2248</v>
      </c>
      <c r="D4865" s="3" t="s">
        <v>26</v>
      </c>
      <c r="E4865" s="3" t="s">
        <v>6382</v>
      </c>
      <c r="F4865" s="3">
        <v>105.0</v>
      </c>
      <c r="G4865" s="3">
        <v>9412.0</v>
      </c>
      <c r="H4865" s="2"/>
      <c r="I4865" s="2"/>
      <c r="J4865" s="2"/>
    </row>
    <row r="4866">
      <c r="A4866" s="1" t="s">
        <v>6383</v>
      </c>
      <c r="B4866" s="3">
        <v>24.76</v>
      </c>
      <c r="C4866" s="3" t="s">
        <v>2179</v>
      </c>
      <c r="D4866" s="3" t="s">
        <v>26</v>
      </c>
      <c r="E4866" s="3">
        <v>364.4</v>
      </c>
      <c r="F4866" s="3">
        <v>1.3</v>
      </c>
      <c r="G4866" s="3">
        <v>79.0</v>
      </c>
      <c r="H4866" s="3">
        <v>9411.0</v>
      </c>
      <c r="I4866" s="2"/>
      <c r="J4866" s="2"/>
    </row>
    <row r="4867">
      <c r="A4867" s="1" t="s">
        <v>6384</v>
      </c>
      <c r="B4867" s="3">
        <v>23.33</v>
      </c>
      <c r="C4867" s="3" t="s">
        <v>4890</v>
      </c>
      <c r="D4867" s="3" t="s">
        <v>26</v>
      </c>
      <c r="E4867" s="3">
        <v>366.35</v>
      </c>
      <c r="F4867" s="3">
        <v>1.52</v>
      </c>
      <c r="G4867" s="3">
        <v>74.0</v>
      </c>
      <c r="H4867" s="3">
        <v>941.0</v>
      </c>
      <c r="I4867" s="2"/>
      <c r="J4867" s="2"/>
    </row>
    <row r="4868">
      <c r="A4868" s="1" t="s">
        <v>6385</v>
      </c>
      <c r="B4868" s="3">
        <v>22.43</v>
      </c>
      <c r="C4868" s="3" t="s">
        <v>6386</v>
      </c>
      <c r="D4868" s="3" t="s">
        <v>26</v>
      </c>
      <c r="E4868" s="3">
        <v>358.7</v>
      </c>
      <c r="F4868" s="3">
        <v>1.52</v>
      </c>
      <c r="G4868" s="3">
        <v>8.0</v>
      </c>
      <c r="H4868" s="3">
        <v>9405.0</v>
      </c>
      <c r="I4868" s="2"/>
      <c r="J4868" s="2"/>
    </row>
    <row r="4869">
      <c r="A4869" s="1" t="s">
        <v>6387</v>
      </c>
      <c r="B4869" s="3">
        <v>21.98</v>
      </c>
      <c r="C4869" s="3" t="s">
        <v>6386</v>
      </c>
      <c r="D4869" s="3" t="s">
        <v>26</v>
      </c>
      <c r="E4869" s="3">
        <v>353.4</v>
      </c>
      <c r="F4869" s="3">
        <v>1.24</v>
      </c>
      <c r="G4869" s="3">
        <v>82.0</v>
      </c>
      <c r="H4869" s="3">
        <v>9403.0</v>
      </c>
      <c r="I4869" s="2"/>
      <c r="J4869" s="2"/>
    </row>
    <row r="4870">
      <c r="A4870" s="1" t="s">
        <v>6388</v>
      </c>
      <c r="B4870" s="3">
        <v>21.61</v>
      </c>
      <c r="C4870" s="3" t="s">
        <v>2082</v>
      </c>
      <c r="D4870" s="3" t="s">
        <v>26</v>
      </c>
      <c r="E4870" s="3">
        <v>35.3</v>
      </c>
      <c r="F4870" s="3">
        <v>1.1</v>
      </c>
      <c r="G4870" s="3">
        <v>79.0</v>
      </c>
      <c r="H4870" s="3">
        <v>9398.0</v>
      </c>
      <c r="I4870" s="2"/>
      <c r="J4870" s="2"/>
    </row>
    <row r="4871">
      <c r="A4871" s="1" t="s">
        <v>6389</v>
      </c>
      <c r="B4871" s="3">
        <v>21.23</v>
      </c>
      <c r="C4871" s="3" t="s">
        <v>2082</v>
      </c>
      <c r="D4871" s="3" t="s">
        <v>26</v>
      </c>
      <c r="E4871" s="3" t="s">
        <v>6390</v>
      </c>
      <c r="F4871" s="3">
        <v>82.0</v>
      </c>
      <c r="G4871" s="3">
        <v>9398.0</v>
      </c>
      <c r="H4871" s="2"/>
      <c r="I4871" s="2"/>
      <c r="J4871" s="2"/>
    </row>
    <row r="4872">
      <c r="A4872" s="1" t="s">
        <v>6391</v>
      </c>
      <c r="B4872" s="3">
        <v>20.39</v>
      </c>
      <c r="C4872" s="3" t="s">
        <v>6392</v>
      </c>
      <c r="D4872" s="3" t="s">
        <v>26</v>
      </c>
      <c r="E4872" s="3">
        <v>347.2</v>
      </c>
      <c r="F4872" s="3">
        <v>1.1</v>
      </c>
      <c r="G4872" s="3">
        <v>101.0</v>
      </c>
      <c r="H4872" s="3">
        <v>94.0</v>
      </c>
      <c r="I4872" s="2"/>
      <c r="J4872" s="2"/>
    </row>
    <row r="4873">
      <c r="A4873" s="1" t="s">
        <v>6393</v>
      </c>
      <c r="B4873" s="3">
        <v>20.47</v>
      </c>
      <c r="C4873" s="3">
        <v>66.5</v>
      </c>
      <c r="D4873" s="3">
        <v>129.0</v>
      </c>
      <c r="E4873" s="3">
        <v>392.24</v>
      </c>
      <c r="F4873" s="3">
        <v>58.0</v>
      </c>
      <c r="G4873" s="3" t="s">
        <v>5308</v>
      </c>
      <c r="H4873" s="3">
        <v>126.0</v>
      </c>
      <c r="I4873" s="3">
        <v>9402.0</v>
      </c>
      <c r="J4873" s="2"/>
    </row>
    <row r="4874">
      <c r="A4874" s="1" t="s">
        <v>6394</v>
      </c>
      <c r="B4874" s="3">
        <v>22.96</v>
      </c>
      <c r="C4874" s="3">
        <v>54.0</v>
      </c>
      <c r="D4874" s="3">
        <v>322.0</v>
      </c>
      <c r="E4874" s="3">
        <v>604.13</v>
      </c>
      <c r="F4874" s="3">
        <v>98.0</v>
      </c>
      <c r="G4874" s="3" t="s">
        <v>6395</v>
      </c>
      <c r="H4874" s="3">
        <v>125.0</v>
      </c>
      <c r="I4874" s="3">
        <v>9412.0</v>
      </c>
      <c r="J4874" s="2"/>
    </row>
    <row r="4875">
      <c r="A4875" s="1" t="s">
        <v>6396</v>
      </c>
      <c r="B4875" s="3">
        <v>25.36</v>
      </c>
      <c r="C4875" s="3">
        <v>45.9</v>
      </c>
      <c r="D4875" s="3">
        <v>522.0</v>
      </c>
      <c r="E4875" s="3">
        <v>728.89</v>
      </c>
      <c r="F4875" s="3">
        <v>121.0</v>
      </c>
      <c r="G4875" s="3" t="s">
        <v>6397</v>
      </c>
      <c r="H4875" s="3">
        <v>204.0</v>
      </c>
      <c r="I4875" s="3">
        <v>9415.0</v>
      </c>
      <c r="J4875" s="2"/>
    </row>
    <row r="4876">
      <c r="A4876" s="1" t="s">
        <v>6398</v>
      </c>
      <c r="B4876" s="3">
        <v>27.36</v>
      </c>
      <c r="C4876" s="3">
        <v>4.35</v>
      </c>
      <c r="D4876" s="3">
        <v>699.0</v>
      </c>
      <c r="E4876" s="3">
        <v>79.78</v>
      </c>
      <c r="F4876" s="3">
        <v>14.0</v>
      </c>
      <c r="G4876" s="3">
        <v>36.95</v>
      </c>
      <c r="H4876" s="3">
        <v>1.45</v>
      </c>
      <c r="I4876" s="3">
        <v>219.0</v>
      </c>
      <c r="J4876" s="3">
        <v>9415.0</v>
      </c>
    </row>
    <row r="4877">
      <c r="A4877" s="1" t="s">
        <v>6399</v>
      </c>
      <c r="B4877" s="3">
        <v>29.1</v>
      </c>
      <c r="C4877" s="3">
        <v>35.45</v>
      </c>
      <c r="D4877" s="3">
        <v>845.0</v>
      </c>
      <c r="E4877" s="3">
        <v>837.0</v>
      </c>
      <c r="F4877" s="3">
        <v>15.0</v>
      </c>
      <c r="G4877" s="3">
        <v>369.45</v>
      </c>
      <c r="H4877" s="3">
        <v>1.66</v>
      </c>
      <c r="I4877" s="3">
        <v>219.0</v>
      </c>
      <c r="J4877" s="3">
        <v>9417.0</v>
      </c>
    </row>
    <row r="4878">
      <c r="A4878" s="1" t="s">
        <v>6400</v>
      </c>
      <c r="B4878" s="3">
        <v>30.24</v>
      </c>
      <c r="C4878" s="3">
        <v>32.15</v>
      </c>
      <c r="D4878" s="3">
        <v>942.0</v>
      </c>
      <c r="E4878" s="3">
        <v>862.87</v>
      </c>
      <c r="F4878" s="3">
        <v>155.0</v>
      </c>
      <c r="G4878" s="3">
        <v>384.95</v>
      </c>
      <c r="H4878" s="3">
        <v>1.79</v>
      </c>
      <c r="I4878" s="3">
        <v>213.0</v>
      </c>
      <c r="J4878" s="3">
        <v>9415.0</v>
      </c>
    </row>
    <row r="4879">
      <c r="A4879" s="1" t="s">
        <v>6401</v>
      </c>
      <c r="B4879" s="3">
        <v>31.16</v>
      </c>
      <c r="C4879" s="3">
        <v>28.15</v>
      </c>
      <c r="D4879" s="3">
        <v>968.0</v>
      </c>
      <c r="E4879" s="3">
        <v>83.41</v>
      </c>
      <c r="F4879" s="3">
        <v>182.0</v>
      </c>
      <c r="G4879" s="3">
        <v>398.85</v>
      </c>
      <c r="H4879" s="3">
        <v>1.86</v>
      </c>
      <c r="I4879" s="3">
        <v>207.0</v>
      </c>
      <c r="J4879" s="3">
        <v>9411.0</v>
      </c>
    </row>
    <row r="4880">
      <c r="A4880" s="1" t="s">
        <v>6402</v>
      </c>
      <c r="B4880" s="3">
        <v>32.0</v>
      </c>
      <c r="C4880" s="3">
        <v>24.6</v>
      </c>
      <c r="D4880" s="3">
        <v>955.0</v>
      </c>
      <c r="E4880" s="3">
        <v>842.88</v>
      </c>
      <c r="F4880" s="3">
        <v>17.0</v>
      </c>
      <c r="G4880" s="3">
        <v>39.35</v>
      </c>
      <c r="H4880" s="3">
        <v>1.86</v>
      </c>
      <c r="I4880" s="3">
        <v>207.0</v>
      </c>
      <c r="J4880" s="3">
        <v>9404.0</v>
      </c>
    </row>
    <row r="4881">
      <c r="A4881" s="1" t="s">
        <v>6403</v>
      </c>
      <c r="B4881" s="3">
        <v>32.44</v>
      </c>
      <c r="C4881" s="3">
        <v>23.5</v>
      </c>
      <c r="D4881" s="3">
        <v>894.0</v>
      </c>
      <c r="E4881" s="3">
        <v>861.6</v>
      </c>
      <c r="F4881" s="3">
        <v>147.0</v>
      </c>
      <c r="G4881" s="3">
        <v>386.85</v>
      </c>
      <c r="H4881" s="3">
        <v>1.86</v>
      </c>
      <c r="I4881" s="3">
        <v>211.0</v>
      </c>
      <c r="J4881" s="3">
        <v>9401.0</v>
      </c>
    </row>
    <row r="4882">
      <c r="A4882" s="1" t="s">
        <v>6404</v>
      </c>
      <c r="B4882" s="3">
        <v>32.8</v>
      </c>
      <c r="C4882" s="3">
        <v>23.5</v>
      </c>
      <c r="D4882" s="3">
        <v>736.0</v>
      </c>
      <c r="E4882" s="3">
        <v>729.43</v>
      </c>
      <c r="F4882" s="3">
        <v>182.0</v>
      </c>
      <c r="G4882" s="3">
        <v>389.75</v>
      </c>
      <c r="H4882" s="3">
        <v>1.86</v>
      </c>
      <c r="I4882" s="3">
        <v>213.0</v>
      </c>
      <c r="J4882" s="3">
        <v>9395.0</v>
      </c>
    </row>
    <row r="4883">
      <c r="A4883" s="1" t="s">
        <v>6405</v>
      </c>
      <c r="B4883" s="3">
        <v>32.96</v>
      </c>
      <c r="C4883" s="3">
        <v>22.2</v>
      </c>
      <c r="D4883" s="3">
        <v>616.0</v>
      </c>
      <c r="E4883" s="3">
        <v>824.96</v>
      </c>
      <c r="F4883" s="3">
        <v>109.0</v>
      </c>
      <c r="G4883" s="3">
        <v>393.5</v>
      </c>
      <c r="H4883" s="3">
        <v>1.86</v>
      </c>
      <c r="I4883" s="3">
        <v>219.0</v>
      </c>
      <c r="J4883" s="3">
        <v>9389.0</v>
      </c>
    </row>
    <row r="4884">
      <c r="A4884" s="1" t="s">
        <v>6406</v>
      </c>
      <c r="B4884" s="3">
        <v>32.81</v>
      </c>
      <c r="C4884" s="3">
        <v>22.2</v>
      </c>
      <c r="D4884" s="3">
        <v>403.0</v>
      </c>
      <c r="E4884" s="3">
        <v>666.47</v>
      </c>
      <c r="F4884" s="3">
        <v>108.0</v>
      </c>
      <c r="G4884" s="3">
        <v>39.35</v>
      </c>
      <c r="H4884" s="3">
        <v>2.7</v>
      </c>
      <c r="I4884" s="3">
        <v>227.0</v>
      </c>
      <c r="J4884" s="3">
        <v>9387.0</v>
      </c>
    </row>
    <row r="4885">
      <c r="A4885" s="1" t="s">
        <v>6407</v>
      </c>
      <c r="B4885" s="3">
        <v>32.19</v>
      </c>
      <c r="C4885" s="3">
        <v>22.1</v>
      </c>
      <c r="D4885" s="3">
        <v>184.0</v>
      </c>
      <c r="E4885" s="3">
        <v>352.39</v>
      </c>
      <c r="F4885" s="3">
        <v>94.0</v>
      </c>
      <c r="G4885" s="3">
        <v>389.95</v>
      </c>
      <c r="H4885" s="3">
        <v>2.21</v>
      </c>
      <c r="I4885" s="3">
        <v>238.0</v>
      </c>
      <c r="J4885" s="3">
        <v>9385.0</v>
      </c>
    </row>
    <row r="4886">
      <c r="A4886" s="1" t="s">
        <v>6408</v>
      </c>
      <c r="B4886" s="3">
        <v>31.73</v>
      </c>
      <c r="C4886" s="3">
        <v>2.45</v>
      </c>
      <c r="D4886" s="3" t="s">
        <v>1268</v>
      </c>
      <c r="E4886" s="3">
        <v>6.0</v>
      </c>
      <c r="F4886" s="3">
        <v>382.2</v>
      </c>
      <c r="G4886" s="3">
        <v>2.21</v>
      </c>
      <c r="H4886" s="3">
        <v>248.0</v>
      </c>
      <c r="I4886" s="3">
        <v>9381.0</v>
      </c>
      <c r="J4886" s="2"/>
    </row>
    <row r="4887">
      <c r="A4887" s="1" t="s">
        <v>6409</v>
      </c>
      <c r="B4887" s="3">
        <v>30.31</v>
      </c>
      <c r="C4887" s="3" t="s">
        <v>6410</v>
      </c>
      <c r="D4887" s="3" t="s">
        <v>26</v>
      </c>
      <c r="E4887" s="3">
        <v>389.2</v>
      </c>
      <c r="F4887" s="3">
        <v>1.93</v>
      </c>
      <c r="G4887" s="3">
        <v>258.0</v>
      </c>
      <c r="H4887" s="3">
        <v>9383.0</v>
      </c>
      <c r="I4887" s="2"/>
      <c r="J4887" s="2"/>
    </row>
    <row r="4888">
      <c r="A4888" s="1" t="s">
        <v>6411</v>
      </c>
      <c r="B4888" s="3">
        <v>28.83</v>
      </c>
      <c r="C4888" s="3" t="s">
        <v>6412</v>
      </c>
      <c r="D4888" s="3" t="s">
        <v>26</v>
      </c>
      <c r="E4888" s="3">
        <v>373.9</v>
      </c>
      <c r="F4888" s="3">
        <v>2.0</v>
      </c>
      <c r="G4888" s="3">
        <v>252.0</v>
      </c>
      <c r="H4888" s="3">
        <v>9388.0</v>
      </c>
      <c r="I4888" s="2"/>
      <c r="J4888" s="2"/>
    </row>
    <row r="4889">
      <c r="A4889" s="1" t="s">
        <v>6413</v>
      </c>
      <c r="B4889" s="3">
        <v>27.44</v>
      </c>
      <c r="C4889" s="3" t="s">
        <v>5116</v>
      </c>
      <c r="D4889" s="3" t="s">
        <v>26</v>
      </c>
      <c r="E4889" s="3">
        <v>366.35</v>
      </c>
      <c r="F4889" s="3">
        <v>2.21</v>
      </c>
      <c r="G4889" s="3">
        <v>242.0</v>
      </c>
      <c r="H4889" s="3">
        <v>9391.0</v>
      </c>
      <c r="I4889" s="2"/>
      <c r="J4889" s="2"/>
    </row>
    <row r="4890">
      <c r="A4890" s="1" t="s">
        <v>6414</v>
      </c>
      <c r="B4890" s="3">
        <v>26.32</v>
      </c>
      <c r="C4890" s="3" t="s">
        <v>5268</v>
      </c>
      <c r="D4890" s="3" t="s">
        <v>26</v>
      </c>
      <c r="E4890" s="3">
        <v>36.55</v>
      </c>
      <c r="F4890" s="3">
        <v>2.28</v>
      </c>
      <c r="G4890" s="3">
        <v>235.0</v>
      </c>
      <c r="H4890" s="3">
        <v>939.0</v>
      </c>
      <c r="I4890" s="2"/>
      <c r="J4890" s="2"/>
    </row>
    <row r="4891">
      <c r="A4891" s="1" t="s">
        <v>6415</v>
      </c>
      <c r="B4891" s="3">
        <v>25.47</v>
      </c>
      <c r="C4891" s="3" t="s">
        <v>4842</v>
      </c>
      <c r="D4891" s="3" t="s">
        <v>26</v>
      </c>
      <c r="E4891" s="3">
        <v>359.55</v>
      </c>
      <c r="F4891" s="3">
        <v>2.28</v>
      </c>
      <c r="G4891" s="3">
        <v>226.0</v>
      </c>
      <c r="H4891" s="3">
        <v>939.0</v>
      </c>
      <c r="I4891" s="2"/>
      <c r="J4891" s="2"/>
    </row>
    <row r="4892">
      <c r="A4892" s="1" t="s">
        <v>6416</v>
      </c>
      <c r="B4892" s="3">
        <v>24.71</v>
      </c>
      <c r="C4892" s="3" t="s">
        <v>6026</v>
      </c>
      <c r="D4892" s="3" t="s">
        <v>26</v>
      </c>
      <c r="E4892" s="3">
        <v>355.8</v>
      </c>
      <c r="F4892" s="3">
        <v>2.34</v>
      </c>
      <c r="G4892" s="3">
        <v>223.0</v>
      </c>
      <c r="H4892" s="3">
        <v>9389.0</v>
      </c>
      <c r="I4892" s="2"/>
      <c r="J4892" s="2"/>
    </row>
    <row r="4893">
      <c r="A4893" s="1" t="s">
        <v>6417</v>
      </c>
      <c r="B4893" s="3">
        <v>24.9</v>
      </c>
      <c r="C4893" s="3" t="s">
        <v>5303</v>
      </c>
      <c r="D4893" s="3" t="s">
        <v>26</v>
      </c>
      <c r="E4893" s="3">
        <v>355.9</v>
      </c>
      <c r="F4893" s="3">
        <v>2.41</v>
      </c>
      <c r="G4893" s="3">
        <v>228.0</v>
      </c>
      <c r="H4893" s="3">
        <v>9389.0</v>
      </c>
      <c r="I4893" s="2"/>
      <c r="J4893" s="2"/>
    </row>
    <row r="4894">
      <c r="A4894" s="1" t="s">
        <v>6418</v>
      </c>
      <c r="B4894" s="3">
        <v>23.43</v>
      </c>
      <c r="C4894" s="3" t="s">
        <v>5178</v>
      </c>
      <c r="D4894" s="3" t="s">
        <v>26</v>
      </c>
      <c r="E4894" s="3">
        <v>353.95</v>
      </c>
      <c r="F4894" s="3">
        <v>2.34</v>
      </c>
      <c r="G4894" s="3">
        <v>237.0</v>
      </c>
      <c r="H4894" s="3">
        <v>9386.0</v>
      </c>
      <c r="I4894" s="2"/>
      <c r="J4894" s="2"/>
    </row>
    <row r="4895">
      <c r="A4895" s="1" t="s">
        <v>6419</v>
      </c>
      <c r="B4895" s="3">
        <v>22.8</v>
      </c>
      <c r="C4895" s="3" t="s">
        <v>3879</v>
      </c>
      <c r="D4895" s="3" t="s">
        <v>26</v>
      </c>
      <c r="E4895" s="3">
        <v>353.55</v>
      </c>
      <c r="F4895" s="3">
        <v>2.14</v>
      </c>
      <c r="G4895" s="3">
        <v>238.0</v>
      </c>
      <c r="H4895" s="3">
        <v>9385.0</v>
      </c>
      <c r="I4895" s="2"/>
      <c r="J4895" s="2"/>
    </row>
    <row r="4896">
      <c r="A4896" s="1" t="s">
        <v>6420</v>
      </c>
      <c r="B4896" s="3">
        <v>22.21</v>
      </c>
      <c r="C4896" s="3" t="s">
        <v>6421</v>
      </c>
      <c r="D4896" s="3" t="s">
        <v>26</v>
      </c>
      <c r="E4896" s="3">
        <v>353.0</v>
      </c>
      <c r="F4896" s="3">
        <v>1.93</v>
      </c>
      <c r="G4896" s="3">
        <v>232.0</v>
      </c>
      <c r="H4896" s="3">
        <v>9388.0</v>
      </c>
      <c r="I4896" s="2"/>
      <c r="J4896" s="2"/>
    </row>
    <row r="4897">
      <c r="A4897" s="1" t="s">
        <v>6422</v>
      </c>
      <c r="B4897" s="3">
        <v>21.79</v>
      </c>
      <c r="C4897" s="3">
        <v>48.45</v>
      </c>
      <c r="D4897" s="3">
        <v>135.0</v>
      </c>
      <c r="E4897" s="3">
        <v>453.8</v>
      </c>
      <c r="F4897" s="3">
        <v>54.0</v>
      </c>
      <c r="G4897" s="3">
        <v>34.4</v>
      </c>
      <c r="H4897" s="3">
        <v>1.72</v>
      </c>
      <c r="I4897" s="3">
        <v>234.0</v>
      </c>
      <c r="J4897" s="3">
        <v>9391.0</v>
      </c>
    </row>
    <row r="4898">
      <c r="A4898" s="1" t="s">
        <v>6423</v>
      </c>
      <c r="B4898" s="3">
        <v>23.72</v>
      </c>
      <c r="C4898" s="3">
        <v>43.75</v>
      </c>
      <c r="D4898" s="3">
        <v>313.0</v>
      </c>
      <c r="E4898" s="3">
        <v>555.87</v>
      </c>
      <c r="F4898" s="3">
        <v>108.0</v>
      </c>
      <c r="G4898" s="3">
        <v>347.2</v>
      </c>
      <c r="H4898" s="3">
        <v>1.66</v>
      </c>
      <c r="I4898" s="3">
        <v>246.0</v>
      </c>
      <c r="J4898" s="3">
        <v>9401.0</v>
      </c>
    </row>
    <row r="4899">
      <c r="A4899" s="1" t="s">
        <v>6424</v>
      </c>
      <c r="B4899" s="3">
        <v>25.99</v>
      </c>
      <c r="C4899" s="3">
        <v>34.65</v>
      </c>
      <c r="D4899" s="3">
        <v>514.0</v>
      </c>
      <c r="E4899" s="3">
        <v>702.4</v>
      </c>
      <c r="F4899" s="3">
        <v>129.0</v>
      </c>
      <c r="G4899" s="3">
        <v>348.75</v>
      </c>
      <c r="H4899" s="3">
        <v>1.79</v>
      </c>
      <c r="I4899" s="3">
        <v>26.0</v>
      </c>
      <c r="J4899" s="3">
        <v>9402.0</v>
      </c>
    </row>
    <row r="4900">
      <c r="A4900" s="1" t="s">
        <v>6425</v>
      </c>
      <c r="B4900" s="3">
        <v>28.16</v>
      </c>
      <c r="C4900" s="3">
        <v>29.4</v>
      </c>
      <c r="D4900" s="3">
        <v>697.0</v>
      </c>
      <c r="E4900" s="3">
        <v>783.98</v>
      </c>
      <c r="F4900" s="3">
        <v>144.0</v>
      </c>
      <c r="G4900" s="3">
        <v>356.3</v>
      </c>
      <c r="H4900" s="3">
        <v>1.31</v>
      </c>
      <c r="I4900" s="3">
        <v>262.0</v>
      </c>
      <c r="J4900" s="3">
        <v>9403.0</v>
      </c>
    </row>
    <row r="4901">
      <c r="A4901" s="1" t="s">
        <v>6426</v>
      </c>
      <c r="B4901" s="3">
        <v>29.63</v>
      </c>
      <c r="C4901" s="3">
        <v>27.75</v>
      </c>
      <c r="D4901" s="3">
        <v>842.0</v>
      </c>
      <c r="E4901" s="3">
        <v>829.91</v>
      </c>
      <c r="F4901" s="3">
        <v>154.0</v>
      </c>
      <c r="G4901" s="3">
        <v>363.65</v>
      </c>
      <c r="H4901" s="3">
        <v>1.24</v>
      </c>
      <c r="I4901" s="3">
        <v>243.0</v>
      </c>
      <c r="J4901" s="3">
        <v>9402.0</v>
      </c>
    </row>
    <row r="4902">
      <c r="A4902" s="1" t="s">
        <v>6427</v>
      </c>
      <c r="B4902" s="3">
        <v>30.91</v>
      </c>
      <c r="C4902" s="3">
        <v>25.25</v>
      </c>
      <c r="D4902" s="3">
        <v>889.0</v>
      </c>
      <c r="E4902" s="3">
        <v>707.2</v>
      </c>
      <c r="F4902" s="3">
        <v>245.0</v>
      </c>
      <c r="G4902" s="3">
        <v>368.3</v>
      </c>
      <c r="H4902" s="3">
        <v>1.86</v>
      </c>
      <c r="I4902" s="3">
        <v>236.0</v>
      </c>
      <c r="J4902" s="3">
        <v>9401.0</v>
      </c>
    </row>
    <row r="4903">
      <c r="A4903" s="1" t="s">
        <v>6428</v>
      </c>
      <c r="B4903" s="3">
        <v>31.94</v>
      </c>
      <c r="C4903" s="3">
        <v>22.9</v>
      </c>
      <c r="D4903" s="3">
        <v>79.0</v>
      </c>
      <c r="E4903" s="3">
        <v>399.84</v>
      </c>
      <c r="F4903" s="3">
        <v>412.0</v>
      </c>
      <c r="G4903" s="3">
        <v>373.5</v>
      </c>
      <c r="H4903" s="3">
        <v>2.28</v>
      </c>
      <c r="I4903" s="3">
        <v>237.0</v>
      </c>
      <c r="J4903" s="3">
        <v>9398.0</v>
      </c>
    </row>
    <row r="4904">
      <c r="A4904" s="1" t="s">
        <v>6429</v>
      </c>
      <c r="B4904" s="3">
        <v>32.42</v>
      </c>
      <c r="C4904" s="3">
        <v>21.45</v>
      </c>
      <c r="D4904" s="3">
        <v>853.0</v>
      </c>
      <c r="E4904" s="3">
        <v>565.46</v>
      </c>
      <c r="F4904" s="3">
        <v>327.0</v>
      </c>
      <c r="G4904" s="3">
        <v>383.0</v>
      </c>
      <c r="H4904" s="3">
        <v>2.48</v>
      </c>
      <c r="I4904" s="3">
        <v>239.0</v>
      </c>
      <c r="J4904" s="3">
        <v>9393.0</v>
      </c>
    </row>
    <row r="4905">
      <c r="A4905" s="1" t="s">
        <v>6430</v>
      </c>
      <c r="B4905" s="3">
        <v>33.2</v>
      </c>
      <c r="C4905" s="3">
        <v>2.65</v>
      </c>
      <c r="D4905" s="3">
        <v>853.0</v>
      </c>
      <c r="E4905" s="3">
        <v>736.41</v>
      </c>
      <c r="F4905" s="3">
        <v>215.0</v>
      </c>
      <c r="G4905" s="3">
        <v>393.45</v>
      </c>
      <c r="H4905" s="3">
        <v>2.62</v>
      </c>
      <c r="I4905" s="3">
        <v>243.0</v>
      </c>
      <c r="J4905" s="3">
        <v>9389.0</v>
      </c>
    </row>
    <row r="4906">
      <c r="A4906" s="1" t="s">
        <v>6431</v>
      </c>
      <c r="B4906" s="3">
        <v>33.32</v>
      </c>
      <c r="C4906" s="3">
        <v>19.9</v>
      </c>
      <c r="D4906" s="3">
        <v>644.0</v>
      </c>
      <c r="E4906" s="3">
        <v>451.6</v>
      </c>
      <c r="F4906" s="3">
        <v>302.0</v>
      </c>
      <c r="G4906" s="3">
        <v>394.6</v>
      </c>
      <c r="H4906" s="3">
        <v>2.76</v>
      </c>
      <c r="I4906" s="3">
        <v>252.0</v>
      </c>
      <c r="J4906" s="3">
        <v>9385.0</v>
      </c>
    </row>
    <row r="4907">
      <c r="A4907" s="1" t="s">
        <v>6432</v>
      </c>
      <c r="B4907" s="3">
        <v>33.22</v>
      </c>
      <c r="C4907" s="3">
        <v>19.2</v>
      </c>
      <c r="D4907" s="3">
        <v>505.0</v>
      </c>
      <c r="E4907" s="3">
        <v>427.32</v>
      </c>
      <c r="F4907" s="3">
        <v>243.0</v>
      </c>
      <c r="G4907" s="3">
        <v>387.65</v>
      </c>
      <c r="H4907" s="3">
        <v>2.9</v>
      </c>
      <c r="I4907" s="3">
        <v>26.0</v>
      </c>
      <c r="J4907" s="3">
        <v>9381.0</v>
      </c>
    </row>
    <row r="4908">
      <c r="A4908" s="1" t="s">
        <v>6433</v>
      </c>
      <c r="B4908" s="3">
        <v>32.8</v>
      </c>
      <c r="C4908" s="3">
        <v>19.2</v>
      </c>
      <c r="D4908" s="3">
        <v>36.0</v>
      </c>
      <c r="E4908" s="3">
        <v>458.7</v>
      </c>
      <c r="F4908" s="3">
        <v>158.0</v>
      </c>
      <c r="G4908" s="3">
        <v>387.45</v>
      </c>
      <c r="H4908" s="3">
        <v>3.1</v>
      </c>
      <c r="I4908" s="3">
        <v>269.0</v>
      </c>
      <c r="J4908" s="3">
        <v>9379.0</v>
      </c>
    </row>
    <row r="4909">
      <c r="A4909" s="1" t="s">
        <v>6434</v>
      </c>
      <c r="B4909" s="3">
        <v>32.14</v>
      </c>
      <c r="C4909" s="3">
        <v>19.1</v>
      </c>
      <c r="D4909" s="3">
        <v>187.0</v>
      </c>
      <c r="E4909" s="3">
        <v>378.68</v>
      </c>
      <c r="F4909" s="3">
        <v>91.0</v>
      </c>
      <c r="G4909" s="3">
        <v>373.3</v>
      </c>
      <c r="H4909" s="3">
        <v>3.17</v>
      </c>
      <c r="I4909" s="3">
        <v>277.0</v>
      </c>
      <c r="J4909" s="3">
        <v>9379.0</v>
      </c>
    </row>
    <row r="4910">
      <c r="A4910" s="1" t="s">
        <v>6435</v>
      </c>
      <c r="B4910" s="3">
        <v>30.94</v>
      </c>
      <c r="C4910" s="3">
        <v>21.5</v>
      </c>
      <c r="D4910" s="3">
        <v>29.0</v>
      </c>
      <c r="E4910" s="3">
        <v>125.99</v>
      </c>
      <c r="F4910" s="3">
        <v>21.0</v>
      </c>
      <c r="G4910" s="3">
        <v>367.3</v>
      </c>
      <c r="H4910" s="3">
        <v>2.97</v>
      </c>
      <c r="I4910" s="3">
        <v>289.0</v>
      </c>
      <c r="J4910" s="3">
        <v>938.0</v>
      </c>
    </row>
    <row r="4911">
      <c r="A4911" s="1" t="s">
        <v>6436</v>
      </c>
      <c r="B4911" s="3">
        <v>29.37</v>
      </c>
      <c r="C4911" s="3" t="s">
        <v>6437</v>
      </c>
      <c r="D4911" s="3" t="s">
        <v>26</v>
      </c>
      <c r="E4911" s="3">
        <v>363.45</v>
      </c>
      <c r="F4911" s="3">
        <v>2.76</v>
      </c>
      <c r="G4911" s="3">
        <v>305.0</v>
      </c>
      <c r="H4911" s="3">
        <v>9384.0</v>
      </c>
      <c r="I4911" s="2"/>
      <c r="J4911" s="2"/>
    </row>
    <row r="4912">
      <c r="A4912" s="1" t="s">
        <v>6438</v>
      </c>
      <c r="B4912" s="3">
        <v>28.6</v>
      </c>
      <c r="C4912" s="3" t="s">
        <v>5590</v>
      </c>
      <c r="D4912" s="3" t="s">
        <v>26</v>
      </c>
      <c r="E4912" s="3">
        <v>358.6</v>
      </c>
      <c r="F4912" s="3">
        <v>2.69</v>
      </c>
      <c r="G4912" s="3">
        <v>308.0</v>
      </c>
      <c r="H4912" s="3">
        <v>9393.0</v>
      </c>
      <c r="I4912" s="2"/>
      <c r="J4912" s="2"/>
    </row>
    <row r="4913">
      <c r="A4913" s="1" t="s">
        <v>6439</v>
      </c>
      <c r="B4913" s="3">
        <v>26.86</v>
      </c>
      <c r="C4913" s="3" t="s">
        <v>6440</v>
      </c>
      <c r="D4913" s="3" t="s">
        <v>26</v>
      </c>
      <c r="E4913" s="3">
        <v>353.2</v>
      </c>
      <c r="F4913" s="3">
        <v>2.28</v>
      </c>
      <c r="G4913" s="3">
        <v>304.0</v>
      </c>
      <c r="H4913" s="3">
        <v>9398.0</v>
      </c>
      <c r="I4913" s="2"/>
      <c r="J4913" s="2"/>
    </row>
    <row r="4914">
      <c r="A4914" s="1" t="s">
        <v>6441</v>
      </c>
      <c r="B4914" s="3">
        <v>25.68</v>
      </c>
      <c r="C4914" s="3" t="s">
        <v>5329</v>
      </c>
      <c r="D4914" s="3" t="s">
        <v>26</v>
      </c>
      <c r="E4914" s="3">
        <v>349.5</v>
      </c>
      <c r="F4914" s="3">
        <v>1.79</v>
      </c>
      <c r="G4914" s="3">
        <v>295.0</v>
      </c>
      <c r="H4914" s="3">
        <v>94.0</v>
      </c>
      <c r="I4914" s="2"/>
      <c r="J4914" s="2"/>
    </row>
    <row r="4915">
      <c r="A4915" s="1" t="s">
        <v>6442</v>
      </c>
      <c r="B4915" s="3">
        <v>24.13</v>
      </c>
      <c r="C4915" s="3" t="s">
        <v>6443</v>
      </c>
      <c r="D4915" s="3" t="s">
        <v>26</v>
      </c>
      <c r="E4915" s="3">
        <v>345.25</v>
      </c>
      <c r="F4915" s="3">
        <v>1.52</v>
      </c>
      <c r="G4915" s="3">
        <v>275.0</v>
      </c>
      <c r="H4915" s="3">
        <v>94.0</v>
      </c>
      <c r="I4915" s="2"/>
      <c r="J4915" s="2"/>
    </row>
    <row r="4916">
      <c r="A4916" s="1" t="s">
        <v>6444</v>
      </c>
      <c r="B4916" s="3">
        <v>22.83</v>
      </c>
      <c r="C4916" s="3" t="s">
        <v>5781</v>
      </c>
      <c r="D4916" s="3" t="s">
        <v>26</v>
      </c>
      <c r="E4916" s="3">
        <v>342.45</v>
      </c>
      <c r="F4916" s="3">
        <v>1.38</v>
      </c>
      <c r="G4916" s="3">
        <v>249.0</v>
      </c>
      <c r="H4916" s="3">
        <v>9401.0</v>
      </c>
      <c r="I4916" s="2"/>
      <c r="J4916" s="2"/>
    </row>
    <row r="4917">
      <c r="A4917" s="1" t="s">
        <v>6445</v>
      </c>
      <c r="B4917" s="3">
        <v>21.9</v>
      </c>
      <c r="C4917" s="3" t="s">
        <v>1904</v>
      </c>
      <c r="D4917" s="3" t="s">
        <v>26</v>
      </c>
      <c r="E4917" s="3">
        <v>339.45</v>
      </c>
      <c r="F4917" s="3">
        <v>1.24</v>
      </c>
      <c r="G4917" s="3">
        <v>236.0</v>
      </c>
      <c r="H4917" s="3">
        <v>94.0</v>
      </c>
      <c r="I4917" s="2"/>
      <c r="J4917" s="2"/>
    </row>
    <row r="4918">
      <c r="A4918" s="1" t="s">
        <v>6446</v>
      </c>
      <c r="B4918" s="3">
        <v>21.5</v>
      </c>
      <c r="C4918" s="3" t="s">
        <v>3922</v>
      </c>
      <c r="D4918" s="3" t="s">
        <v>26</v>
      </c>
      <c r="E4918" s="3">
        <v>335.75</v>
      </c>
      <c r="F4918" s="3">
        <v>1.17</v>
      </c>
      <c r="G4918" s="3">
        <v>244.0</v>
      </c>
      <c r="H4918" s="3">
        <v>9398.0</v>
      </c>
      <c r="I4918" s="2"/>
      <c r="J4918" s="2"/>
    </row>
    <row r="4919">
      <c r="A4919" s="1" t="s">
        <v>6447</v>
      </c>
      <c r="B4919" s="3">
        <v>20.99</v>
      </c>
      <c r="C4919" s="3" t="s">
        <v>6448</v>
      </c>
      <c r="D4919" s="3" t="s">
        <v>26</v>
      </c>
      <c r="E4919" s="3">
        <v>333.65</v>
      </c>
      <c r="F4919" s="3">
        <v>1.17</v>
      </c>
      <c r="G4919" s="3">
        <v>263.0</v>
      </c>
      <c r="H4919" s="3">
        <v>9401.0</v>
      </c>
      <c r="I4919" s="2"/>
      <c r="J4919" s="2"/>
    </row>
    <row r="4920">
      <c r="A4920" s="1" t="s">
        <v>6449</v>
      </c>
      <c r="B4920" s="3">
        <v>20.45</v>
      </c>
      <c r="C4920" s="3" t="s">
        <v>5020</v>
      </c>
      <c r="D4920" s="3" t="s">
        <v>26</v>
      </c>
      <c r="E4920" s="3">
        <v>331.3</v>
      </c>
      <c r="F4920" s="3">
        <v>1.1</v>
      </c>
      <c r="G4920" s="3">
        <v>269.0</v>
      </c>
      <c r="H4920" s="3">
        <v>9401.0</v>
      </c>
      <c r="I4920" s="2"/>
      <c r="J4920" s="2"/>
    </row>
    <row r="4921">
      <c r="A4921" s="1" t="s">
        <v>6450</v>
      </c>
      <c r="B4921" s="3">
        <v>20.64</v>
      </c>
      <c r="C4921" s="3">
        <v>44.7</v>
      </c>
      <c r="D4921" s="3">
        <v>128.0</v>
      </c>
      <c r="E4921" s="3">
        <v>407.92</v>
      </c>
      <c r="F4921" s="3">
        <v>56.0</v>
      </c>
      <c r="G4921" s="3" t="s">
        <v>3244</v>
      </c>
      <c r="H4921" s="3">
        <v>265.0</v>
      </c>
      <c r="I4921" s="3">
        <v>9405.0</v>
      </c>
      <c r="J4921" s="2"/>
    </row>
    <row r="4922">
      <c r="A4922" s="1" t="s">
        <v>6451</v>
      </c>
      <c r="B4922" s="3">
        <v>22.43</v>
      </c>
      <c r="C4922" s="3">
        <v>48.45</v>
      </c>
      <c r="D4922" s="3">
        <v>326.0</v>
      </c>
      <c r="E4922" s="3">
        <v>629.82</v>
      </c>
      <c r="F4922" s="3">
        <v>95.0</v>
      </c>
      <c r="G4922" s="3" t="s">
        <v>6452</v>
      </c>
      <c r="H4922" s="3">
        <v>255.0</v>
      </c>
      <c r="I4922" s="3">
        <v>9416.0</v>
      </c>
      <c r="J4922" s="2"/>
    </row>
    <row r="4923">
      <c r="A4923" s="1" t="s">
        <v>6453</v>
      </c>
      <c r="B4923" s="3">
        <v>25.94</v>
      </c>
      <c r="C4923" s="3">
        <v>31.1</v>
      </c>
      <c r="D4923" s="3">
        <v>524.0</v>
      </c>
      <c r="E4923" s="3">
        <v>739.8</v>
      </c>
      <c r="F4923" s="3">
        <v>12.0</v>
      </c>
      <c r="G4923" s="3" t="s">
        <v>6454</v>
      </c>
      <c r="H4923" s="3">
        <v>299.0</v>
      </c>
      <c r="I4923" s="3">
        <v>9418.0</v>
      </c>
      <c r="J4923" s="2"/>
    </row>
    <row r="4924">
      <c r="A4924" s="1" t="s">
        <v>6455</v>
      </c>
      <c r="B4924" s="3">
        <v>28.31</v>
      </c>
      <c r="C4924" s="3">
        <v>24.65</v>
      </c>
      <c r="D4924" s="3">
        <v>703.0</v>
      </c>
      <c r="E4924" s="3">
        <v>801.34</v>
      </c>
      <c r="F4924" s="3">
        <v>139.0</v>
      </c>
      <c r="G4924" s="3" t="s">
        <v>6456</v>
      </c>
      <c r="H4924" s="3">
        <v>338.0</v>
      </c>
      <c r="I4924" s="3">
        <v>9418.0</v>
      </c>
      <c r="J4924" s="2"/>
    </row>
    <row r="4925">
      <c r="A4925" s="1" t="s">
        <v>6457</v>
      </c>
      <c r="B4925" s="3">
        <v>30.15</v>
      </c>
      <c r="C4925" s="3">
        <v>22.4</v>
      </c>
      <c r="D4925" s="3">
        <v>85.0</v>
      </c>
      <c r="E4925" s="3">
        <v>847.0</v>
      </c>
      <c r="F4925" s="3">
        <v>149.0</v>
      </c>
      <c r="G4925" s="3" t="s">
        <v>6458</v>
      </c>
      <c r="H4925" s="3">
        <v>227.0</v>
      </c>
      <c r="I4925" s="3">
        <v>9419.0</v>
      </c>
      <c r="J4925" s="2"/>
    </row>
    <row r="4926">
      <c r="A4926" s="1" t="s">
        <v>6459</v>
      </c>
      <c r="B4926" s="3">
        <v>31.49</v>
      </c>
      <c r="C4926" s="3">
        <v>2.45</v>
      </c>
      <c r="D4926" s="3">
        <v>943.0</v>
      </c>
      <c r="E4926" s="3">
        <v>86.8</v>
      </c>
      <c r="F4926" s="3">
        <v>16.0</v>
      </c>
      <c r="G4926" s="3" t="s">
        <v>6460</v>
      </c>
      <c r="H4926" s="3">
        <v>226.0</v>
      </c>
      <c r="I4926" s="3">
        <v>9416.0</v>
      </c>
      <c r="J4926" s="2"/>
    </row>
    <row r="4927">
      <c r="A4927" s="1" t="s">
        <v>6461</v>
      </c>
      <c r="B4927" s="3">
        <v>32.62</v>
      </c>
      <c r="C4927" s="3">
        <v>18.5</v>
      </c>
      <c r="D4927" s="3">
        <v>98.0</v>
      </c>
      <c r="E4927" s="3">
        <v>856.8</v>
      </c>
      <c r="F4927" s="3">
        <v>171.0</v>
      </c>
      <c r="G4927" s="3">
        <v>368.1</v>
      </c>
      <c r="H4927" s="3">
        <v>1.3</v>
      </c>
      <c r="I4927" s="3">
        <v>233.0</v>
      </c>
      <c r="J4927" s="3">
        <v>9414.0</v>
      </c>
    </row>
    <row r="4928">
      <c r="A4928" s="1" t="s">
        <v>6462</v>
      </c>
      <c r="B4928" s="3">
        <v>33.54</v>
      </c>
      <c r="C4928" s="3">
        <v>17.95</v>
      </c>
      <c r="D4928" s="3">
        <v>967.0</v>
      </c>
      <c r="E4928" s="3">
        <v>866.48</v>
      </c>
      <c r="F4928" s="3">
        <v>162.0</v>
      </c>
      <c r="G4928" s="3">
        <v>371.55</v>
      </c>
      <c r="H4928" s="3">
        <v>1.31</v>
      </c>
      <c r="I4928" s="3">
        <v>239.0</v>
      </c>
      <c r="J4928" s="3">
        <v>941.0</v>
      </c>
    </row>
    <row r="4929">
      <c r="A4929" s="1" t="s">
        <v>6463</v>
      </c>
      <c r="B4929" s="3">
        <v>34.17</v>
      </c>
      <c r="C4929" s="3">
        <v>17.4</v>
      </c>
      <c r="D4929" s="3">
        <v>89.0</v>
      </c>
      <c r="E4929" s="3">
        <v>847.26</v>
      </c>
      <c r="F4929" s="3">
        <v>157.0</v>
      </c>
      <c r="G4929" s="3">
        <v>373.3</v>
      </c>
      <c r="H4929" s="3">
        <v>1.59</v>
      </c>
      <c r="I4929" s="3">
        <v>245.0</v>
      </c>
      <c r="J4929" s="3">
        <v>9405.0</v>
      </c>
    </row>
    <row r="4930">
      <c r="A4930" s="1" t="s">
        <v>6464</v>
      </c>
      <c r="B4930" s="3">
        <v>34.54</v>
      </c>
      <c r="C4930" s="3">
        <v>16.3</v>
      </c>
      <c r="D4930" s="3">
        <v>762.0</v>
      </c>
      <c r="E4930" s="3">
        <v>811.23</v>
      </c>
      <c r="F4930" s="3">
        <v>148.0</v>
      </c>
      <c r="G4930" s="3">
        <v>374.65</v>
      </c>
      <c r="H4930" s="3">
        <v>1.79</v>
      </c>
      <c r="I4930" s="3">
        <v>254.0</v>
      </c>
      <c r="J4930" s="3">
        <v>9403.0</v>
      </c>
    </row>
    <row r="4931">
      <c r="A4931" s="1" t="s">
        <v>6465</v>
      </c>
      <c r="B4931" s="3">
        <v>34.58</v>
      </c>
      <c r="C4931" s="3">
        <v>16.3</v>
      </c>
      <c r="D4931" s="3">
        <v>59.0</v>
      </c>
      <c r="E4931" s="3">
        <v>739.4</v>
      </c>
      <c r="F4931" s="3">
        <v>138.0</v>
      </c>
      <c r="G4931" s="3">
        <v>374.65</v>
      </c>
      <c r="H4931" s="3">
        <v>2.0</v>
      </c>
      <c r="I4931" s="3">
        <v>262.0</v>
      </c>
      <c r="J4931" s="3">
        <v>9398.0</v>
      </c>
    </row>
    <row r="4932">
      <c r="A4932" s="1" t="s">
        <v>6466</v>
      </c>
      <c r="B4932" s="3">
        <v>34.34</v>
      </c>
      <c r="C4932" s="3">
        <v>16.3</v>
      </c>
      <c r="D4932" s="3">
        <v>398.0</v>
      </c>
      <c r="E4932" s="3">
        <v>646.56</v>
      </c>
      <c r="F4932" s="3">
        <v>114.0</v>
      </c>
      <c r="G4932" s="3">
        <v>373.3</v>
      </c>
      <c r="H4932" s="3">
        <v>2.28</v>
      </c>
      <c r="I4932" s="3">
        <v>269.0</v>
      </c>
      <c r="J4932" s="3">
        <v>9396.0</v>
      </c>
    </row>
    <row r="4933">
      <c r="A4933" s="1" t="s">
        <v>6467</v>
      </c>
      <c r="B4933" s="3">
        <v>33.68</v>
      </c>
      <c r="C4933" s="3">
        <v>17.3</v>
      </c>
      <c r="D4933" s="3">
        <v>196.0</v>
      </c>
      <c r="E4933" s="3">
        <v>457.19</v>
      </c>
      <c r="F4933" s="3">
        <v>81.0</v>
      </c>
      <c r="G4933" s="3">
        <v>37.8</v>
      </c>
      <c r="H4933" s="3">
        <v>2.48</v>
      </c>
      <c r="I4933" s="3">
        <v>276.0</v>
      </c>
      <c r="J4933" s="3">
        <v>9395.0</v>
      </c>
    </row>
    <row r="4934">
      <c r="A4934" s="1" t="s">
        <v>6468</v>
      </c>
      <c r="B4934" s="3">
        <v>32.76</v>
      </c>
      <c r="C4934" s="3">
        <v>17.85</v>
      </c>
      <c r="D4934" s="3">
        <v>3.0</v>
      </c>
      <c r="E4934" s="3">
        <v>163.21</v>
      </c>
      <c r="F4934" s="3">
        <v>2.0</v>
      </c>
      <c r="G4934" s="3">
        <v>37.4</v>
      </c>
      <c r="H4934" s="3">
        <v>2.14</v>
      </c>
      <c r="I4934" s="3">
        <v>279.0</v>
      </c>
      <c r="J4934" s="3">
        <v>9392.0</v>
      </c>
    </row>
    <row r="4935">
      <c r="A4935" s="1" t="s">
        <v>6469</v>
      </c>
      <c r="B4935" s="3">
        <v>30.88</v>
      </c>
      <c r="C4935" s="3" t="s">
        <v>6470</v>
      </c>
      <c r="D4935" s="3" t="s">
        <v>26</v>
      </c>
      <c r="E4935" s="3">
        <v>365.75</v>
      </c>
      <c r="F4935" s="3">
        <v>2.28</v>
      </c>
      <c r="G4935" s="3">
        <v>294.0</v>
      </c>
      <c r="H4935" s="3">
        <v>9398.0</v>
      </c>
      <c r="I4935" s="2"/>
      <c r="J4935" s="2"/>
    </row>
    <row r="4936">
      <c r="A4936" s="1" t="s">
        <v>6471</v>
      </c>
      <c r="B4936" s="3">
        <v>29.27</v>
      </c>
      <c r="C4936" s="3" t="s">
        <v>5616</v>
      </c>
      <c r="D4936" s="3" t="s">
        <v>26</v>
      </c>
      <c r="E4936" s="3">
        <v>36.75</v>
      </c>
      <c r="F4936" s="3">
        <v>2.34</v>
      </c>
      <c r="G4936" s="3">
        <v>298.0</v>
      </c>
      <c r="H4936" s="3">
        <v>9405.0</v>
      </c>
      <c r="I4936" s="2"/>
      <c r="J4936" s="2"/>
    </row>
    <row r="4937">
      <c r="A4937" s="1" t="s">
        <v>6472</v>
      </c>
      <c r="B4937" s="3">
        <v>27.86</v>
      </c>
      <c r="C4937" s="3" t="s">
        <v>5173</v>
      </c>
      <c r="D4937" s="3" t="s">
        <v>26</v>
      </c>
      <c r="E4937" s="3">
        <v>356.5</v>
      </c>
      <c r="F4937" s="3">
        <v>2.21</v>
      </c>
      <c r="G4937" s="3">
        <v>293.0</v>
      </c>
      <c r="H4937" s="3">
        <v>9406.0</v>
      </c>
      <c r="I4937" s="2"/>
      <c r="J4937" s="2"/>
    </row>
    <row r="4938">
      <c r="A4938" s="1" t="s">
        <v>6473</v>
      </c>
      <c r="B4938" s="3">
        <v>26.49</v>
      </c>
      <c r="C4938" s="3" t="s">
        <v>5081</v>
      </c>
      <c r="D4938" s="3" t="s">
        <v>26</v>
      </c>
      <c r="E4938" s="3">
        <v>352.4</v>
      </c>
      <c r="F4938" s="3">
        <v>1.86</v>
      </c>
      <c r="G4938" s="3">
        <v>279.0</v>
      </c>
      <c r="H4938" s="3">
        <v>9408.0</v>
      </c>
      <c r="I4938" s="2"/>
      <c r="J4938" s="2"/>
    </row>
    <row r="4939">
      <c r="A4939" s="1" t="s">
        <v>6474</v>
      </c>
      <c r="B4939" s="3">
        <v>24.8</v>
      </c>
      <c r="C4939" s="3" t="s">
        <v>5331</v>
      </c>
      <c r="D4939" s="3" t="s">
        <v>26</v>
      </c>
      <c r="E4939" s="3">
        <v>348.95</v>
      </c>
      <c r="F4939" s="3">
        <v>1.66</v>
      </c>
      <c r="G4939" s="3">
        <v>252.0</v>
      </c>
      <c r="H4939" s="3">
        <v>9408.0</v>
      </c>
      <c r="I4939" s="2"/>
      <c r="J4939" s="2"/>
    </row>
    <row r="4940">
      <c r="A4940" s="1" t="s">
        <v>6475</v>
      </c>
      <c r="B4940" s="3">
        <v>23.48</v>
      </c>
      <c r="C4940" s="3" t="s">
        <v>2511</v>
      </c>
      <c r="D4940" s="3" t="s">
        <v>26</v>
      </c>
      <c r="E4940" s="3">
        <v>345.35</v>
      </c>
      <c r="F4940" s="3">
        <v>1.45</v>
      </c>
      <c r="G4940" s="3">
        <v>226.0</v>
      </c>
      <c r="H4940" s="3">
        <v>9405.0</v>
      </c>
      <c r="I4940" s="2"/>
      <c r="J4940" s="2"/>
    </row>
    <row r="4941">
      <c r="A4941" s="1" t="s">
        <v>6476</v>
      </c>
      <c r="B4941" s="3">
        <v>22.29</v>
      </c>
      <c r="C4941" s="3" t="s">
        <v>1904</v>
      </c>
      <c r="D4941" s="3" t="s">
        <v>26</v>
      </c>
      <c r="E4941" s="3">
        <v>342.35</v>
      </c>
      <c r="F4941" s="3">
        <v>1.45</v>
      </c>
      <c r="G4941" s="3">
        <v>206.0</v>
      </c>
      <c r="H4941" s="3">
        <v>9403.0</v>
      </c>
      <c r="I4941" s="2"/>
      <c r="J4941" s="2"/>
    </row>
    <row r="4942">
      <c r="A4942" s="1" t="s">
        <v>6477</v>
      </c>
      <c r="B4942" s="3">
        <v>21.53</v>
      </c>
      <c r="C4942" s="3" t="s">
        <v>3922</v>
      </c>
      <c r="D4942" s="3" t="s">
        <v>26</v>
      </c>
      <c r="E4942" s="3">
        <v>338.85</v>
      </c>
      <c r="F4942" s="3">
        <v>1.38</v>
      </c>
      <c r="G4942" s="3">
        <v>205.0</v>
      </c>
      <c r="H4942" s="3">
        <v>94.0</v>
      </c>
      <c r="I4942" s="2"/>
      <c r="J4942" s="2"/>
    </row>
    <row r="4943">
      <c r="A4943" s="1" t="s">
        <v>6478</v>
      </c>
      <c r="B4943" s="3">
        <v>21.5</v>
      </c>
      <c r="C4943" s="3" t="s">
        <v>2742</v>
      </c>
      <c r="D4943" s="3" t="s">
        <v>26</v>
      </c>
      <c r="E4943" s="3">
        <v>336.35</v>
      </c>
      <c r="F4943" s="3">
        <v>1.31</v>
      </c>
      <c r="G4943" s="3">
        <v>216.0</v>
      </c>
      <c r="H4943" s="3">
        <v>9401.0</v>
      </c>
      <c r="I4943" s="2"/>
      <c r="J4943" s="2"/>
    </row>
    <row r="4944">
      <c r="A4944" s="1" t="s">
        <v>6479</v>
      </c>
      <c r="B4944" s="3">
        <v>20.26</v>
      </c>
      <c r="C4944" s="3" t="s">
        <v>2436</v>
      </c>
      <c r="D4944" s="3" t="s">
        <v>26</v>
      </c>
      <c r="E4944" s="3">
        <v>333.65</v>
      </c>
      <c r="F4944" s="3">
        <v>1.31</v>
      </c>
      <c r="G4944" s="3">
        <v>228.0</v>
      </c>
      <c r="H4944" s="3">
        <v>9402.0</v>
      </c>
      <c r="I4944" s="2"/>
      <c r="J4944" s="2"/>
    </row>
    <row r="4945">
      <c r="A4945" s="1" t="s">
        <v>6480</v>
      </c>
      <c r="B4945" s="3">
        <v>19.96</v>
      </c>
      <c r="C4945" s="3">
        <v>53.35</v>
      </c>
      <c r="D4945" s="3">
        <v>127.0</v>
      </c>
      <c r="E4945" s="3">
        <v>407.56</v>
      </c>
      <c r="F4945" s="3">
        <v>56.0</v>
      </c>
      <c r="G4945" s="3">
        <v>332.3</v>
      </c>
      <c r="H4945" s="3">
        <v>1.24</v>
      </c>
      <c r="I4945" s="3">
        <v>22.0</v>
      </c>
      <c r="J4945" s="3">
        <v>9405.0</v>
      </c>
    </row>
    <row r="4946">
      <c r="A4946" s="1" t="s">
        <v>6481</v>
      </c>
      <c r="B4946" s="3">
        <v>23.13</v>
      </c>
      <c r="C4946" s="3">
        <v>42.1</v>
      </c>
      <c r="D4946" s="3">
        <v>322.0</v>
      </c>
      <c r="E4946" s="3">
        <v>622.38</v>
      </c>
      <c r="F4946" s="3">
        <v>95.0</v>
      </c>
      <c r="G4946" s="3" t="s">
        <v>6482</v>
      </c>
      <c r="H4946" s="3">
        <v>213.0</v>
      </c>
      <c r="I4946" s="3">
        <v>9412.0</v>
      </c>
      <c r="J4946" s="2"/>
    </row>
    <row r="4947">
      <c r="A4947" s="1" t="s">
        <v>6483</v>
      </c>
      <c r="B4947" s="3">
        <v>26.37</v>
      </c>
      <c r="C4947" s="3">
        <v>32.35</v>
      </c>
      <c r="D4947" s="3">
        <v>52.0</v>
      </c>
      <c r="E4947" s="3">
        <v>728.67</v>
      </c>
      <c r="F4947" s="3">
        <v>123.0</v>
      </c>
      <c r="G4947" s="3">
        <v>341.2</v>
      </c>
      <c r="H4947" s="3">
        <v>1.17</v>
      </c>
      <c r="I4947" s="3">
        <v>221.0</v>
      </c>
      <c r="J4947" s="3">
        <v>9414.0</v>
      </c>
    </row>
    <row r="4948">
      <c r="A4948" s="1" t="s">
        <v>6484</v>
      </c>
      <c r="B4948" s="3">
        <v>28.74</v>
      </c>
      <c r="C4948" s="3">
        <v>28.5</v>
      </c>
      <c r="D4948" s="3">
        <v>701.0</v>
      </c>
      <c r="E4948" s="3">
        <v>8.3</v>
      </c>
      <c r="F4948" s="3">
        <v>139.0</v>
      </c>
      <c r="G4948" s="3">
        <v>35.1</v>
      </c>
      <c r="H4948" s="3">
        <v>1.24</v>
      </c>
      <c r="I4948" s="3">
        <v>21.0</v>
      </c>
      <c r="J4948" s="3">
        <v>9411.0</v>
      </c>
    </row>
    <row r="4949">
      <c r="A4949" s="1" t="s">
        <v>6485</v>
      </c>
      <c r="B4949" s="3">
        <v>30.76</v>
      </c>
      <c r="C4949" s="3">
        <v>24.25</v>
      </c>
      <c r="D4949" s="3">
        <v>844.0</v>
      </c>
      <c r="E4949" s="3">
        <v>835.12</v>
      </c>
      <c r="F4949" s="3">
        <v>154.0</v>
      </c>
      <c r="G4949" s="3">
        <v>358.2</v>
      </c>
      <c r="H4949" s="3">
        <v>2.0</v>
      </c>
      <c r="I4949" s="3">
        <v>211.0</v>
      </c>
      <c r="J4949" s="3">
        <v>941.0</v>
      </c>
    </row>
    <row r="4950">
      <c r="A4950" s="1" t="s">
        <v>6486</v>
      </c>
      <c r="B4950" s="3">
        <v>32.24</v>
      </c>
      <c r="C4950" s="3">
        <v>21.3</v>
      </c>
      <c r="D4950" s="3">
        <v>937.0</v>
      </c>
      <c r="E4950" s="3">
        <v>846.6</v>
      </c>
      <c r="F4950" s="3">
        <v>168.0</v>
      </c>
      <c r="G4950" s="3">
        <v>364.8</v>
      </c>
      <c r="H4950" s="3">
        <v>2.62</v>
      </c>
      <c r="I4950" s="3">
        <v>216.0</v>
      </c>
      <c r="J4950" s="3">
        <v>9409.0</v>
      </c>
    </row>
    <row r="4951">
      <c r="A4951" s="1" t="s">
        <v>6487</v>
      </c>
      <c r="B4951" s="3">
        <v>33.41</v>
      </c>
      <c r="C4951" s="3">
        <v>19.3</v>
      </c>
      <c r="D4951" s="3">
        <v>984.0</v>
      </c>
      <c r="E4951" s="3">
        <v>871.69</v>
      </c>
      <c r="F4951" s="3">
        <v>162.0</v>
      </c>
      <c r="G4951" s="3">
        <v>369.45</v>
      </c>
      <c r="H4951" s="3">
        <v>2.97</v>
      </c>
      <c r="I4951" s="3">
        <v>218.0</v>
      </c>
      <c r="J4951" s="3">
        <v>9404.0</v>
      </c>
    </row>
    <row r="4952">
      <c r="A4952" s="1" t="s">
        <v>6488</v>
      </c>
      <c r="B4952" s="3">
        <v>34.3</v>
      </c>
      <c r="C4952" s="3">
        <v>18.5</v>
      </c>
      <c r="D4952" s="3">
        <v>966.0</v>
      </c>
      <c r="E4952" s="3">
        <v>866.54</v>
      </c>
      <c r="F4952" s="3">
        <v>162.0</v>
      </c>
      <c r="G4952" s="3">
        <v>372.95</v>
      </c>
      <c r="H4952" s="3">
        <v>3.24</v>
      </c>
      <c r="I4952" s="3">
        <v>22.0</v>
      </c>
      <c r="J4952" s="3">
        <v>9397.0</v>
      </c>
    </row>
    <row r="4953">
      <c r="A4953" s="1" t="s">
        <v>6489</v>
      </c>
      <c r="B4953" s="3">
        <v>34.88</v>
      </c>
      <c r="C4953" s="3">
        <v>16.4</v>
      </c>
      <c r="D4953" s="3">
        <v>889.0</v>
      </c>
      <c r="E4953" s="3">
        <v>847.36</v>
      </c>
      <c r="F4953" s="3">
        <v>157.0</v>
      </c>
      <c r="G4953" s="3">
        <v>374.3</v>
      </c>
      <c r="H4953" s="3">
        <v>3.52</v>
      </c>
      <c r="I4953" s="3">
        <v>222.0</v>
      </c>
      <c r="J4953" s="3">
        <v>939.0</v>
      </c>
    </row>
    <row r="4954">
      <c r="A4954" s="1" t="s">
        <v>6490</v>
      </c>
      <c r="B4954" s="3">
        <v>35.16</v>
      </c>
      <c r="C4954" s="3">
        <v>15.8</v>
      </c>
      <c r="D4954" s="3">
        <v>736.0</v>
      </c>
      <c r="E4954" s="3">
        <v>724.7</v>
      </c>
      <c r="F4954" s="3">
        <v>189.0</v>
      </c>
      <c r="G4954" s="3">
        <v>374.85</v>
      </c>
      <c r="H4954" s="3">
        <v>3.66</v>
      </c>
      <c r="I4954" s="3">
        <v>225.0</v>
      </c>
      <c r="J4954" s="3">
        <v>9385.0</v>
      </c>
    </row>
    <row r="4955">
      <c r="A4955" s="1" t="s">
        <v>6491</v>
      </c>
      <c r="B4955" s="3">
        <v>35.14</v>
      </c>
      <c r="C4955" s="3">
        <v>15.2</v>
      </c>
      <c r="D4955" s="3">
        <v>585.0</v>
      </c>
      <c r="E4955" s="3">
        <v>724.58</v>
      </c>
      <c r="F4955" s="3">
        <v>143.0</v>
      </c>
      <c r="G4955" s="3">
        <v>373.5</v>
      </c>
      <c r="H4955" s="3">
        <v>3.72</v>
      </c>
      <c r="I4955" s="3">
        <v>228.0</v>
      </c>
      <c r="J4955" s="3">
        <v>938.0</v>
      </c>
    </row>
    <row r="4956">
      <c r="A4956" s="1" t="s">
        <v>6492</v>
      </c>
      <c r="B4956" s="3">
        <v>34.69</v>
      </c>
      <c r="C4956" s="3">
        <v>15.1</v>
      </c>
      <c r="D4956" s="3">
        <v>398.0</v>
      </c>
      <c r="E4956" s="3">
        <v>658.4</v>
      </c>
      <c r="F4956" s="3">
        <v>11.0</v>
      </c>
      <c r="G4956" s="3">
        <v>37.8</v>
      </c>
      <c r="H4956" s="3">
        <v>3.72</v>
      </c>
      <c r="I4956" s="3">
        <v>23.0</v>
      </c>
      <c r="J4956" s="3">
        <v>9378.0</v>
      </c>
    </row>
    <row r="4957">
      <c r="A4957" s="1" t="s">
        <v>6493</v>
      </c>
      <c r="B4957" s="3">
        <v>33.88</v>
      </c>
      <c r="C4957" s="3">
        <v>15.6</v>
      </c>
      <c r="D4957" s="3">
        <v>209.0</v>
      </c>
      <c r="E4957" s="3">
        <v>557.18</v>
      </c>
      <c r="F4957" s="3">
        <v>7.0</v>
      </c>
      <c r="G4957" s="3">
        <v>366.95</v>
      </c>
      <c r="H4957" s="3">
        <v>3.52</v>
      </c>
      <c r="I4957" s="3">
        <v>231.0</v>
      </c>
      <c r="J4957" s="3">
        <v>9376.0</v>
      </c>
    </row>
    <row r="4958">
      <c r="A4958" s="1" t="s">
        <v>6494</v>
      </c>
      <c r="B4958" s="3">
        <v>32.61</v>
      </c>
      <c r="C4958" s="3">
        <v>17.2</v>
      </c>
      <c r="D4958" s="3">
        <v>3.0</v>
      </c>
      <c r="E4958" s="3">
        <v>186.6</v>
      </c>
      <c r="F4958" s="3">
        <v>19.0</v>
      </c>
      <c r="G4958" s="3">
        <v>364.6</v>
      </c>
      <c r="H4958" s="3">
        <v>2.69</v>
      </c>
      <c r="I4958" s="3">
        <v>238.0</v>
      </c>
      <c r="J4958" s="3">
        <v>9374.0</v>
      </c>
    </row>
    <row r="4959">
      <c r="A4959" s="1" t="s">
        <v>6495</v>
      </c>
      <c r="B4959" s="3">
        <v>30.66</v>
      </c>
      <c r="C4959" s="3" t="s">
        <v>6496</v>
      </c>
      <c r="D4959" s="3" t="s">
        <v>26</v>
      </c>
      <c r="E4959" s="3">
        <v>359.0</v>
      </c>
      <c r="F4959" s="3">
        <v>2.28</v>
      </c>
      <c r="G4959" s="3">
        <v>236.0</v>
      </c>
      <c r="H4959" s="3">
        <v>9374.0</v>
      </c>
      <c r="I4959" s="2"/>
      <c r="J4959" s="2"/>
    </row>
    <row r="4960">
      <c r="A4960" s="1" t="s">
        <v>6497</v>
      </c>
      <c r="B4960" s="3">
        <v>29.7</v>
      </c>
      <c r="C4960" s="3" t="s">
        <v>3499</v>
      </c>
      <c r="D4960" s="3" t="s">
        <v>26</v>
      </c>
      <c r="E4960" s="3">
        <v>353.4</v>
      </c>
      <c r="F4960" s="3">
        <v>2.21</v>
      </c>
      <c r="G4960" s="3">
        <v>227.0</v>
      </c>
      <c r="H4960" s="3">
        <v>9381.0</v>
      </c>
      <c r="I4960" s="2"/>
      <c r="J4960" s="2"/>
    </row>
    <row r="4961">
      <c r="A4961" s="1" t="s">
        <v>6498</v>
      </c>
      <c r="B4961" s="3">
        <v>27.63</v>
      </c>
      <c r="C4961" s="3" t="s">
        <v>5266</v>
      </c>
      <c r="D4961" s="3" t="s">
        <v>26</v>
      </c>
      <c r="E4961" s="3">
        <v>35.1</v>
      </c>
      <c r="F4961" s="3">
        <v>2.34</v>
      </c>
      <c r="G4961" s="3">
        <v>223.0</v>
      </c>
      <c r="H4961" s="3">
        <v>938.0</v>
      </c>
      <c r="I4961" s="2"/>
      <c r="J4961" s="2"/>
    </row>
    <row r="4962">
      <c r="A4962" s="1" t="s">
        <v>6499</v>
      </c>
      <c r="B4962" s="3">
        <v>26.47</v>
      </c>
      <c r="C4962" s="3" t="s">
        <v>5081</v>
      </c>
      <c r="D4962" s="3" t="s">
        <v>26</v>
      </c>
      <c r="E4962" s="3">
        <v>347.0</v>
      </c>
      <c r="F4962" s="3">
        <v>2.41</v>
      </c>
      <c r="G4962" s="3">
        <v>222.0</v>
      </c>
      <c r="H4962" s="3">
        <v>9382.0</v>
      </c>
      <c r="I4962" s="2"/>
      <c r="J4962" s="2"/>
    </row>
    <row r="4963">
      <c r="A4963" s="1" t="s">
        <v>6500</v>
      </c>
      <c r="B4963" s="3">
        <v>25.5</v>
      </c>
      <c r="C4963" s="3" t="s">
        <v>5561</v>
      </c>
      <c r="D4963" s="3" t="s">
        <v>26</v>
      </c>
      <c r="E4963" s="3">
        <v>344.65</v>
      </c>
      <c r="F4963" s="3">
        <v>2.41</v>
      </c>
      <c r="G4963" s="3">
        <v>219.0</v>
      </c>
      <c r="H4963" s="3">
        <v>938.0</v>
      </c>
      <c r="I4963" s="2"/>
      <c r="J4963" s="2"/>
    </row>
    <row r="4964">
      <c r="A4964" s="1" t="s">
        <v>6501</v>
      </c>
      <c r="B4964" s="3">
        <v>24.71</v>
      </c>
      <c r="C4964" s="3" t="s">
        <v>5624</v>
      </c>
      <c r="D4964" s="3" t="s">
        <v>26</v>
      </c>
      <c r="E4964" s="3">
        <v>343.8</v>
      </c>
      <c r="F4964" s="3">
        <v>2.48</v>
      </c>
      <c r="G4964" s="3">
        <v>213.0</v>
      </c>
      <c r="H4964" s="3">
        <v>9382.0</v>
      </c>
      <c r="I4964" s="2"/>
      <c r="J4964" s="2"/>
    </row>
    <row r="4965">
      <c r="A4965" s="1" t="s">
        <v>6502</v>
      </c>
      <c r="B4965" s="3">
        <v>23.94</v>
      </c>
      <c r="C4965" s="3" t="s">
        <v>6443</v>
      </c>
      <c r="D4965" s="3" t="s">
        <v>26</v>
      </c>
      <c r="E4965" s="3">
        <v>343.9</v>
      </c>
      <c r="F4965" s="3">
        <v>2.41</v>
      </c>
      <c r="G4965" s="3">
        <v>209.0</v>
      </c>
      <c r="H4965" s="3">
        <v>9377.0</v>
      </c>
      <c r="I4965" s="2"/>
      <c r="J4965" s="2"/>
    </row>
    <row r="4966">
      <c r="A4966" s="1" t="s">
        <v>6503</v>
      </c>
      <c r="B4966" s="3">
        <v>23.22</v>
      </c>
      <c r="C4966" s="3" t="s">
        <v>2476</v>
      </c>
      <c r="D4966" s="3" t="s">
        <v>26</v>
      </c>
      <c r="E4966" s="3">
        <v>343.7</v>
      </c>
      <c r="F4966" s="3">
        <v>2.28</v>
      </c>
      <c r="G4966" s="3">
        <v>204.0</v>
      </c>
      <c r="H4966" s="3">
        <v>9374.0</v>
      </c>
      <c r="I4966" s="2"/>
      <c r="J4966" s="2"/>
    </row>
    <row r="4967">
      <c r="A4967" s="1" t="s">
        <v>6504</v>
      </c>
      <c r="B4967" s="3">
        <v>22.57</v>
      </c>
      <c r="C4967" s="3" t="s">
        <v>5840</v>
      </c>
      <c r="D4967" s="3" t="s">
        <v>26</v>
      </c>
      <c r="E4967" s="3">
        <v>343.7</v>
      </c>
      <c r="F4967" s="3">
        <v>2.21</v>
      </c>
      <c r="G4967" s="3">
        <v>202.0</v>
      </c>
      <c r="H4967" s="3">
        <v>9371.0</v>
      </c>
      <c r="I4967" s="2"/>
      <c r="J4967" s="2"/>
    </row>
    <row r="4968">
      <c r="A4968" s="1" t="s">
        <v>6505</v>
      </c>
      <c r="B4968" s="3">
        <v>21.99</v>
      </c>
      <c r="C4968" s="3" t="s">
        <v>6421</v>
      </c>
      <c r="D4968" s="3" t="s">
        <v>26</v>
      </c>
      <c r="E4968" s="3">
        <v>343.1</v>
      </c>
      <c r="F4968" s="3">
        <v>2.7</v>
      </c>
      <c r="G4968" s="3">
        <v>202.0</v>
      </c>
      <c r="H4968" s="3">
        <v>9373.0</v>
      </c>
      <c r="I4968" s="2"/>
      <c r="J4968" s="2"/>
    </row>
    <row r="4969">
      <c r="A4969" s="1" t="s">
        <v>6506</v>
      </c>
      <c r="B4969" s="3">
        <v>21.74</v>
      </c>
      <c r="C4969" s="3">
        <v>48.45</v>
      </c>
      <c r="D4969" s="3">
        <v>125.0</v>
      </c>
      <c r="E4969" s="3">
        <v>407.26</v>
      </c>
      <c r="F4969" s="3">
        <v>55.0</v>
      </c>
      <c r="G4969" s="3">
        <v>341.55</v>
      </c>
      <c r="H4969" s="3">
        <v>1.79</v>
      </c>
      <c r="I4969" s="3">
        <v>203.0</v>
      </c>
      <c r="J4969" s="3">
        <v>9375.0</v>
      </c>
    </row>
    <row r="4970">
      <c r="A4970" s="1" t="s">
        <v>6507</v>
      </c>
      <c r="B4970" s="3">
        <v>23.23</v>
      </c>
      <c r="C4970" s="3">
        <v>48.7</v>
      </c>
      <c r="D4970" s="3">
        <v>322.0</v>
      </c>
      <c r="E4970" s="3">
        <v>625.93</v>
      </c>
      <c r="F4970" s="3">
        <v>95.0</v>
      </c>
      <c r="G4970" s="3">
        <v>341.75</v>
      </c>
      <c r="H4970" s="3">
        <v>1.45</v>
      </c>
      <c r="I4970" s="3">
        <v>209.0</v>
      </c>
      <c r="J4970" s="3">
        <v>9382.0</v>
      </c>
    </row>
    <row r="4971">
      <c r="A4971" s="1" t="s">
        <v>6508</v>
      </c>
      <c r="B4971" s="3">
        <v>25.2</v>
      </c>
      <c r="C4971" s="3">
        <v>44.15</v>
      </c>
      <c r="D4971" s="3">
        <v>517.0</v>
      </c>
      <c r="E4971" s="3">
        <v>723.75</v>
      </c>
      <c r="F4971" s="3">
        <v>124.0</v>
      </c>
      <c r="G4971" s="3">
        <v>347.75</v>
      </c>
      <c r="H4971" s="3">
        <v>1.86</v>
      </c>
      <c r="I4971" s="3">
        <v>22.0</v>
      </c>
      <c r="J4971" s="3">
        <v>9383.0</v>
      </c>
    </row>
    <row r="4972">
      <c r="A4972" s="1" t="s">
        <v>6509</v>
      </c>
      <c r="B4972" s="3">
        <v>27.8</v>
      </c>
      <c r="C4972" s="3">
        <v>38.85</v>
      </c>
      <c r="D4972" s="3">
        <v>699.0</v>
      </c>
      <c r="E4972" s="3">
        <v>795.0</v>
      </c>
      <c r="F4972" s="3">
        <v>142.0</v>
      </c>
      <c r="G4972" s="3">
        <v>355.9</v>
      </c>
      <c r="H4972" s="3">
        <v>2.28</v>
      </c>
      <c r="I4972" s="3">
        <v>216.0</v>
      </c>
      <c r="J4972" s="3">
        <v>9384.0</v>
      </c>
    </row>
    <row r="4973">
      <c r="A4973" s="1" t="s">
        <v>6510</v>
      </c>
      <c r="B4973" s="3">
        <v>28.76</v>
      </c>
      <c r="C4973" s="3">
        <v>36.6</v>
      </c>
      <c r="D4973" s="3">
        <v>837.0</v>
      </c>
      <c r="E4973" s="3">
        <v>809.9</v>
      </c>
      <c r="F4973" s="3">
        <v>169.0</v>
      </c>
      <c r="G4973" s="3">
        <v>363.25</v>
      </c>
      <c r="H4973" s="3">
        <v>2.83</v>
      </c>
      <c r="I4973" s="3">
        <v>214.0</v>
      </c>
      <c r="J4973" s="3">
        <v>9384.0</v>
      </c>
    </row>
    <row r="4974">
      <c r="A4974" s="1" t="s">
        <v>6511</v>
      </c>
      <c r="B4974" s="3">
        <v>30.29</v>
      </c>
      <c r="C4974" s="3">
        <v>32.25</v>
      </c>
      <c r="D4974" s="3">
        <v>934.0</v>
      </c>
      <c r="E4974" s="3">
        <v>834.59</v>
      </c>
      <c r="F4974" s="3">
        <v>177.0</v>
      </c>
      <c r="G4974" s="3">
        <v>369.65</v>
      </c>
      <c r="H4974" s="3">
        <v>3.38</v>
      </c>
      <c r="I4974" s="3">
        <v>212.0</v>
      </c>
      <c r="J4974" s="3">
        <v>9381.0</v>
      </c>
    </row>
    <row r="4975">
      <c r="A4975" s="1" t="s">
        <v>6512</v>
      </c>
      <c r="B4975" s="3">
        <v>31.65</v>
      </c>
      <c r="C4975" s="3">
        <v>28.25</v>
      </c>
      <c r="D4975" s="3">
        <v>976.0</v>
      </c>
      <c r="E4975" s="3">
        <v>845.24</v>
      </c>
      <c r="F4975" s="3">
        <v>18.0</v>
      </c>
      <c r="G4975" s="3">
        <v>374.45</v>
      </c>
      <c r="H4975" s="3">
        <v>3.93</v>
      </c>
      <c r="I4975" s="3">
        <v>211.0</v>
      </c>
      <c r="J4975" s="3">
        <v>9376.0</v>
      </c>
    </row>
    <row r="4976">
      <c r="A4976" s="1" t="s">
        <v>6513</v>
      </c>
      <c r="B4976" s="3">
        <v>32.69</v>
      </c>
      <c r="C4976" s="3">
        <v>23.5</v>
      </c>
      <c r="D4976" s="3">
        <v>958.0</v>
      </c>
      <c r="E4976" s="3">
        <v>84.75</v>
      </c>
      <c r="F4976" s="3">
        <v>179.0</v>
      </c>
      <c r="G4976" s="3">
        <v>376.0</v>
      </c>
      <c r="H4976" s="3">
        <v>4.41</v>
      </c>
      <c r="I4976" s="3">
        <v>213.0</v>
      </c>
      <c r="J4976" s="3">
        <v>9369.0</v>
      </c>
    </row>
    <row r="4977">
      <c r="A4977" s="1" t="s">
        <v>6514</v>
      </c>
      <c r="B4977" s="3">
        <v>33.25</v>
      </c>
      <c r="C4977" s="3">
        <v>19.2</v>
      </c>
      <c r="D4977" s="3">
        <v>887.0</v>
      </c>
      <c r="E4977" s="3">
        <v>838.25</v>
      </c>
      <c r="F4977" s="3">
        <v>164.0</v>
      </c>
      <c r="G4977" s="3">
        <v>374.45</v>
      </c>
      <c r="H4977" s="3">
        <v>4.76</v>
      </c>
      <c r="I4977" s="3">
        <v>215.0</v>
      </c>
      <c r="J4977" s="3">
        <v>9361.0</v>
      </c>
    </row>
    <row r="4978">
      <c r="A4978" s="1" t="s">
        <v>6515</v>
      </c>
      <c r="B4978" s="3">
        <v>33.54</v>
      </c>
      <c r="C4978" s="3">
        <v>16.65</v>
      </c>
      <c r="D4978" s="3">
        <v>758.0</v>
      </c>
      <c r="E4978" s="3">
        <v>802.42</v>
      </c>
      <c r="F4978" s="3">
        <v>153.0</v>
      </c>
      <c r="G4978" s="3">
        <v>369.65</v>
      </c>
      <c r="H4978" s="3">
        <v>4.97</v>
      </c>
      <c r="I4978" s="3">
        <v>217.0</v>
      </c>
      <c r="J4978" s="3">
        <v>9356.0</v>
      </c>
    </row>
    <row r="4979">
      <c r="A4979" s="1" t="s">
        <v>6516</v>
      </c>
      <c r="B4979" s="3">
        <v>33.27</v>
      </c>
      <c r="C4979" s="3">
        <v>15.95</v>
      </c>
      <c r="D4979" s="3">
        <v>59.0</v>
      </c>
      <c r="E4979" s="3">
        <v>744.66</v>
      </c>
      <c r="F4979" s="3">
        <v>137.0</v>
      </c>
      <c r="G4979" s="3">
        <v>367.1</v>
      </c>
      <c r="H4979" s="3">
        <v>4.97</v>
      </c>
      <c r="I4979" s="3">
        <v>219.0</v>
      </c>
      <c r="J4979" s="3">
        <v>9353.0</v>
      </c>
    </row>
    <row r="4980">
      <c r="A4980" s="1" t="s">
        <v>6517</v>
      </c>
      <c r="B4980" s="3">
        <v>32.55</v>
      </c>
      <c r="C4980" s="3">
        <v>15.95</v>
      </c>
      <c r="D4980" s="3">
        <v>398.0</v>
      </c>
      <c r="E4980" s="3">
        <v>663.57</v>
      </c>
      <c r="F4980" s="3">
        <v>109.0</v>
      </c>
      <c r="G4980" s="3">
        <v>364.0</v>
      </c>
      <c r="H4980" s="3">
        <v>4.83</v>
      </c>
      <c r="I4980" s="3">
        <v>219.0</v>
      </c>
      <c r="J4980" s="3">
        <v>9352.0</v>
      </c>
    </row>
    <row r="4981">
      <c r="A4981" s="1" t="s">
        <v>6518</v>
      </c>
      <c r="B4981" s="3">
        <v>31.61</v>
      </c>
      <c r="C4981" s="3">
        <v>17.6</v>
      </c>
      <c r="D4981" s="3">
        <v>198.0</v>
      </c>
      <c r="E4981" s="3">
        <v>497.34</v>
      </c>
      <c r="F4981" s="3">
        <v>75.0</v>
      </c>
      <c r="G4981" s="3">
        <v>356.3</v>
      </c>
      <c r="H4981" s="3">
        <v>4.55</v>
      </c>
      <c r="I4981" s="3">
        <v>221.0</v>
      </c>
      <c r="J4981" s="3">
        <v>9352.0</v>
      </c>
    </row>
    <row r="4982">
      <c r="A4982" s="1" t="s">
        <v>6519</v>
      </c>
      <c r="B4982" s="3">
        <v>30.62</v>
      </c>
      <c r="C4982" s="3">
        <v>18.75</v>
      </c>
      <c r="D4982" s="3">
        <v>3.0</v>
      </c>
      <c r="E4982" s="3">
        <v>212.25</v>
      </c>
      <c r="F4982" s="3">
        <v>18.0</v>
      </c>
      <c r="G4982" s="3">
        <v>353.0</v>
      </c>
      <c r="H4982" s="3">
        <v>3.38</v>
      </c>
      <c r="I4982" s="3">
        <v>226.0</v>
      </c>
      <c r="J4982" s="3">
        <v>9348.0</v>
      </c>
    </row>
    <row r="4983">
      <c r="A4983" s="1" t="s">
        <v>6520</v>
      </c>
      <c r="B4983" s="3">
        <v>28.89</v>
      </c>
      <c r="C4983" s="3" t="s">
        <v>5956</v>
      </c>
      <c r="D4983" s="3" t="s">
        <v>26</v>
      </c>
      <c r="E4983" s="3">
        <v>349.3</v>
      </c>
      <c r="F4983" s="3">
        <v>2.69</v>
      </c>
      <c r="G4983" s="3">
        <v>226.0</v>
      </c>
      <c r="H4983" s="3">
        <v>9349.0</v>
      </c>
      <c r="I4983" s="2"/>
      <c r="J4983" s="2"/>
    </row>
    <row r="4984">
      <c r="A4984" s="1" t="s">
        <v>6521</v>
      </c>
      <c r="B4984" s="3">
        <v>27.41</v>
      </c>
      <c r="C4984" s="3" t="s">
        <v>5618</v>
      </c>
      <c r="D4984" s="3" t="s">
        <v>26</v>
      </c>
      <c r="E4984" s="3">
        <v>345.5</v>
      </c>
      <c r="F4984" s="3">
        <v>2.34</v>
      </c>
      <c r="G4984" s="3">
        <v>224.0</v>
      </c>
      <c r="H4984" s="3">
        <v>9354.0</v>
      </c>
      <c r="I4984" s="2"/>
      <c r="J4984" s="2"/>
    </row>
    <row r="4985">
      <c r="A4985" s="1" t="s">
        <v>6522</v>
      </c>
      <c r="B4985" s="3">
        <v>26.11</v>
      </c>
      <c r="C4985" s="3" t="s">
        <v>6523</v>
      </c>
      <c r="D4985" s="3" t="s">
        <v>26</v>
      </c>
      <c r="E4985" s="3">
        <v>342.55</v>
      </c>
      <c r="F4985" s="3">
        <v>2.41</v>
      </c>
      <c r="G4985" s="3">
        <v>224.0</v>
      </c>
      <c r="H4985" s="3">
        <v>9356.0</v>
      </c>
      <c r="I4985" s="2"/>
      <c r="J4985" s="2"/>
    </row>
    <row r="4986">
      <c r="A4986" s="1" t="s">
        <v>6524</v>
      </c>
      <c r="B4986" s="3">
        <v>24.95</v>
      </c>
      <c r="C4986" s="3" t="s">
        <v>6525</v>
      </c>
      <c r="D4986" s="3" t="s">
        <v>26</v>
      </c>
      <c r="E4986" s="3">
        <v>341.0</v>
      </c>
      <c r="F4986" s="3">
        <v>2.55</v>
      </c>
      <c r="G4986" s="3">
        <v>222.0</v>
      </c>
      <c r="H4986" s="3">
        <v>9355.0</v>
      </c>
      <c r="I4986" s="2"/>
      <c r="J4986" s="2"/>
    </row>
    <row r="4987">
      <c r="A4987" s="1" t="s">
        <v>6526</v>
      </c>
      <c r="B4987" s="3">
        <v>23.91</v>
      </c>
      <c r="C4987" s="3" t="s">
        <v>5180</v>
      </c>
      <c r="D4987" s="3" t="s">
        <v>26</v>
      </c>
      <c r="E4987" s="3">
        <v>339.5</v>
      </c>
      <c r="F4987" s="3">
        <v>2.62</v>
      </c>
      <c r="G4987" s="3">
        <v>218.0</v>
      </c>
      <c r="H4987" s="3">
        <v>9355.0</v>
      </c>
      <c r="I4987" s="2"/>
      <c r="J4987" s="2"/>
    </row>
    <row r="4988">
      <c r="A4988" s="1" t="s">
        <v>6527</v>
      </c>
      <c r="B4988" s="3">
        <v>22.91</v>
      </c>
      <c r="C4988" s="3" t="s">
        <v>3879</v>
      </c>
      <c r="D4988" s="3" t="s">
        <v>26</v>
      </c>
      <c r="E4988" s="3">
        <v>335.3</v>
      </c>
      <c r="F4988" s="3">
        <v>2.62</v>
      </c>
      <c r="G4988" s="3">
        <v>219.0</v>
      </c>
      <c r="H4988" s="3">
        <v>9352.0</v>
      </c>
      <c r="I4988" s="2"/>
      <c r="J4988" s="2"/>
    </row>
    <row r="4989">
      <c r="A4989" s="1" t="s">
        <v>6528</v>
      </c>
      <c r="B4989" s="3">
        <v>21.96</v>
      </c>
      <c r="C4989" s="3" t="s">
        <v>2515</v>
      </c>
      <c r="D4989" s="3" t="s">
        <v>26</v>
      </c>
      <c r="E4989" s="3">
        <v>33.55</v>
      </c>
      <c r="F4989" s="3">
        <v>2.69</v>
      </c>
      <c r="G4989" s="3">
        <v>221.0</v>
      </c>
      <c r="H4989" s="3">
        <v>9347.0</v>
      </c>
      <c r="I4989" s="2"/>
      <c r="J4989" s="2"/>
    </row>
    <row r="4990">
      <c r="A4990" s="1" t="s">
        <v>6529</v>
      </c>
      <c r="B4990" s="3">
        <v>21.4</v>
      </c>
      <c r="C4990" s="3" t="s">
        <v>5238</v>
      </c>
      <c r="D4990" s="3" t="s">
        <v>26</v>
      </c>
      <c r="E4990" s="3">
        <v>325.9</v>
      </c>
      <c r="F4990" s="3">
        <v>2.55</v>
      </c>
      <c r="G4990" s="3">
        <v>219.0</v>
      </c>
      <c r="H4990" s="3">
        <v>9345.0</v>
      </c>
      <c r="I4990" s="2"/>
      <c r="J4990" s="2"/>
    </row>
    <row r="4991">
      <c r="A4991" s="1" t="s">
        <v>6530</v>
      </c>
      <c r="B4991" s="3">
        <v>20.17</v>
      </c>
      <c r="C4991" s="3" t="s">
        <v>5567</v>
      </c>
      <c r="D4991" s="3" t="s">
        <v>26</v>
      </c>
      <c r="E4991" s="3">
        <v>321.45</v>
      </c>
      <c r="F4991" s="3">
        <v>2.41</v>
      </c>
      <c r="G4991" s="3">
        <v>213.0</v>
      </c>
      <c r="H4991" s="3">
        <v>9343.0</v>
      </c>
      <c r="I4991" s="2"/>
      <c r="J4991" s="2"/>
    </row>
    <row r="4992">
      <c r="A4992" s="1" t="s">
        <v>6531</v>
      </c>
      <c r="B4992" s="3">
        <v>19.44</v>
      </c>
      <c r="C4992" s="3" t="s">
        <v>3990</v>
      </c>
      <c r="D4992" s="3" t="s">
        <v>26</v>
      </c>
      <c r="E4992" s="3">
        <v>319.7</v>
      </c>
      <c r="F4992" s="3">
        <v>2.34</v>
      </c>
      <c r="G4992" s="3">
        <v>213.0</v>
      </c>
      <c r="H4992" s="3">
        <v>9348.0</v>
      </c>
      <c r="I4992" s="2"/>
      <c r="J4992" s="2"/>
    </row>
    <row r="4993">
      <c r="A4993" s="1" t="s">
        <v>6532</v>
      </c>
      <c r="B4993" s="3">
        <v>19.15</v>
      </c>
      <c r="C4993" s="3">
        <v>59.15</v>
      </c>
      <c r="D4993" s="3">
        <v>116.0</v>
      </c>
      <c r="E4993" s="3">
        <v>342.13</v>
      </c>
      <c r="F4993" s="3">
        <v>58.0</v>
      </c>
      <c r="G4993" s="3">
        <v>319.3</v>
      </c>
      <c r="H4993" s="3">
        <v>2.28</v>
      </c>
      <c r="I4993" s="3">
        <v>218.0</v>
      </c>
      <c r="J4993" s="3">
        <v>9354.0</v>
      </c>
    </row>
    <row r="4994">
      <c r="A4994" s="1" t="s">
        <v>6533</v>
      </c>
      <c r="B4994" s="3">
        <v>20.4</v>
      </c>
      <c r="C4994" s="3">
        <v>57.3</v>
      </c>
      <c r="D4994" s="3">
        <v>306.0</v>
      </c>
      <c r="E4994" s="3">
        <v>56.23</v>
      </c>
      <c r="F4994" s="3">
        <v>104.0</v>
      </c>
      <c r="G4994" s="3">
        <v>332.3</v>
      </c>
      <c r="H4994" s="3">
        <v>2.69</v>
      </c>
      <c r="I4994" s="3">
        <v>23.0</v>
      </c>
      <c r="J4994" s="3">
        <v>9364.0</v>
      </c>
    </row>
    <row r="4995">
      <c r="A4995" s="1" t="s">
        <v>6534</v>
      </c>
      <c r="B4995" s="3">
        <v>21.24</v>
      </c>
      <c r="C4995" s="3">
        <v>5.5</v>
      </c>
      <c r="D4995" s="3">
        <v>484.0</v>
      </c>
      <c r="E4995" s="3">
        <v>596.87</v>
      </c>
      <c r="F4995" s="3">
        <v>161.0</v>
      </c>
      <c r="G4995" s="3">
        <v>344.5</v>
      </c>
      <c r="H4995" s="3">
        <v>2.55</v>
      </c>
      <c r="I4995" s="3">
        <v>236.0</v>
      </c>
      <c r="J4995" s="3">
        <v>9363.0</v>
      </c>
    </row>
    <row r="4996">
      <c r="A4996" s="1" t="s">
        <v>6535</v>
      </c>
      <c r="B4996" s="3">
        <v>22.68</v>
      </c>
      <c r="C4996" s="3">
        <v>46.75</v>
      </c>
      <c r="D4996" s="3">
        <v>629.0</v>
      </c>
      <c r="E4996" s="3">
        <v>57.82</v>
      </c>
      <c r="F4996" s="3">
        <v>23.0</v>
      </c>
      <c r="G4996" s="3">
        <v>35.1</v>
      </c>
      <c r="H4996" s="3">
        <v>2.69</v>
      </c>
      <c r="I4996" s="3">
        <v>238.0</v>
      </c>
      <c r="J4996" s="3">
        <v>9366.0</v>
      </c>
    </row>
    <row r="4997">
      <c r="A4997" s="1" t="s">
        <v>6536</v>
      </c>
      <c r="B4997" s="3">
        <v>24.17</v>
      </c>
      <c r="C4997" s="3">
        <v>4.9</v>
      </c>
      <c r="D4997" s="3">
        <v>874.0</v>
      </c>
      <c r="E4997" s="3">
        <v>927.94</v>
      </c>
      <c r="F4997" s="3">
        <v>11.0</v>
      </c>
      <c r="G4997" s="3">
        <v>36.15</v>
      </c>
      <c r="H4997" s="3">
        <v>3.3</v>
      </c>
      <c r="I4997" s="3">
        <v>24.0</v>
      </c>
      <c r="J4997" s="3">
        <v>9364.0</v>
      </c>
    </row>
    <row r="4998">
      <c r="A4998" s="1" t="s">
        <v>6537</v>
      </c>
      <c r="B4998" s="3">
        <v>25.69</v>
      </c>
      <c r="C4998" s="3">
        <v>35.8</v>
      </c>
      <c r="D4998" s="3">
        <v>705.0</v>
      </c>
      <c r="E4998" s="3">
        <v>31.26</v>
      </c>
      <c r="F4998" s="3">
        <v>424.0</v>
      </c>
      <c r="G4998" s="3">
        <v>349.7</v>
      </c>
      <c r="H4998" s="3">
        <v>3.66</v>
      </c>
      <c r="I4998" s="3">
        <v>236.0</v>
      </c>
      <c r="J4998" s="3">
        <v>9369.0</v>
      </c>
    </row>
    <row r="4999">
      <c r="A4999" s="1" t="s">
        <v>6538</v>
      </c>
      <c r="B4999" s="3">
        <v>25.86</v>
      </c>
      <c r="C4999" s="3">
        <v>34.65</v>
      </c>
      <c r="D4999" s="3">
        <v>869.0</v>
      </c>
      <c r="E4999" s="3">
        <v>579.52</v>
      </c>
      <c r="F4999" s="3">
        <v>324.0</v>
      </c>
      <c r="G4999" s="3">
        <v>363.25</v>
      </c>
      <c r="H4999" s="3">
        <v>4.14</v>
      </c>
      <c r="I4999" s="3">
        <v>239.0</v>
      </c>
      <c r="J4999" s="3">
        <v>937.0</v>
      </c>
    </row>
    <row r="5000">
      <c r="A5000" s="1" t="s">
        <v>6539</v>
      </c>
      <c r="B5000" s="3">
        <v>25.53</v>
      </c>
      <c r="C5000" s="3">
        <v>34.5</v>
      </c>
      <c r="D5000" s="3">
        <v>894.0</v>
      </c>
      <c r="E5000" s="3">
        <v>681.99</v>
      </c>
      <c r="F5000" s="3">
        <v>263.0</v>
      </c>
      <c r="G5000" s="3">
        <v>378.15</v>
      </c>
      <c r="H5000" s="3">
        <v>3.86</v>
      </c>
      <c r="I5000" s="3">
        <v>236.0</v>
      </c>
      <c r="J5000" s="3">
        <v>9367.0</v>
      </c>
    </row>
    <row r="5001">
      <c r="A5001" s="1" t="s">
        <v>6540</v>
      </c>
      <c r="B5001" s="3">
        <v>26.19</v>
      </c>
      <c r="C5001" s="3">
        <v>33.4</v>
      </c>
      <c r="D5001" s="3">
        <v>842.0</v>
      </c>
      <c r="E5001" s="3">
        <v>722.33</v>
      </c>
      <c r="F5001" s="3">
        <v>22.0</v>
      </c>
      <c r="G5001" s="3">
        <v>381.5</v>
      </c>
      <c r="H5001" s="3">
        <v>4.55</v>
      </c>
      <c r="I5001" s="3">
        <v>236.0</v>
      </c>
      <c r="J5001" s="3">
        <v>9366.0</v>
      </c>
    </row>
    <row r="5002">
      <c r="A5002" s="1" t="s">
        <v>6541</v>
      </c>
      <c r="B5002" s="3">
        <v>26.63</v>
      </c>
      <c r="C5002" s="3">
        <v>32.35</v>
      </c>
      <c r="D5002" s="3">
        <v>638.0</v>
      </c>
      <c r="E5002" s="3">
        <v>449.22</v>
      </c>
      <c r="F5002" s="3">
        <v>3.0</v>
      </c>
      <c r="G5002" s="3">
        <v>384.35</v>
      </c>
      <c r="H5002" s="3">
        <v>4.9</v>
      </c>
      <c r="I5002" s="3">
        <v>236.0</v>
      </c>
      <c r="J5002" s="3">
        <v>9363.0</v>
      </c>
    </row>
    <row r="5003">
      <c r="A5003" s="1" t="s">
        <v>6542</v>
      </c>
      <c r="B5003" s="3">
        <v>26.12</v>
      </c>
      <c r="C5003" s="3">
        <v>33.4</v>
      </c>
      <c r="D5003" s="3">
        <v>489.0</v>
      </c>
      <c r="E5003" s="3">
        <v>397.31</v>
      </c>
      <c r="F5003" s="3">
        <v>248.0</v>
      </c>
      <c r="G5003" s="3">
        <v>389.55</v>
      </c>
      <c r="H5003" s="3">
        <v>4.55</v>
      </c>
      <c r="I5003" s="3">
        <v>244.0</v>
      </c>
      <c r="J5003" s="3">
        <v>9361.0</v>
      </c>
    </row>
    <row r="5004">
      <c r="A5004" s="1" t="s">
        <v>6543</v>
      </c>
      <c r="B5004" s="3">
        <v>25.79</v>
      </c>
      <c r="C5004" s="3">
        <v>33.4</v>
      </c>
      <c r="D5004" s="3">
        <v>363.0</v>
      </c>
      <c r="E5004" s="3">
        <v>502.85</v>
      </c>
      <c r="F5004" s="3">
        <v>145.0</v>
      </c>
      <c r="G5004" s="3">
        <v>371.55</v>
      </c>
      <c r="H5004" s="3">
        <v>3.93</v>
      </c>
      <c r="I5004" s="3">
        <v>25.0</v>
      </c>
      <c r="J5004" s="3">
        <v>9358.0</v>
      </c>
    </row>
    <row r="5005">
      <c r="A5005" s="1" t="s">
        <v>6544</v>
      </c>
      <c r="B5005" s="3">
        <v>25.43</v>
      </c>
      <c r="C5005" s="3">
        <v>33.3</v>
      </c>
      <c r="D5005" s="3" t="s">
        <v>3007</v>
      </c>
      <c r="E5005" s="3">
        <v>17.0</v>
      </c>
      <c r="F5005" s="3">
        <v>35.85</v>
      </c>
      <c r="G5005" s="3">
        <v>3.66</v>
      </c>
      <c r="H5005" s="3">
        <v>254.0</v>
      </c>
      <c r="I5005" s="3">
        <v>936.0</v>
      </c>
      <c r="J5005" s="2"/>
    </row>
    <row r="5006">
      <c r="A5006" s="1" t="s">
        <v>6545</v>
      </c>
      <c r="B5006" s="3">
        <v>23.36</v>
      </c>
      <c r="C5006" s="3">
        <v>37.9</v>
      </c>
      <c r="D5006" s="3" t="s">
        <v>739</v>
      </c>
      <c r="E5006" s="3">
        <v>8.0</v>
      </c>
      <c r="F5006" s="3">
        <v>346.6</v>
      </c>
      <c r="G5006" s="3">
        <v>3.1</v>
      </c>
      <c r="H5006" s="3">
        <v>272.0</v>
      </c>
      <c r="I5006" s="3">
        <v>9367.0</v>
      </c>
      <c r="J5006" s="2"/>
    </row>
    <row r="5007">
      <c r="A5007" s="1" t="s">
        <v>6546</v>
      </c>
      <c r="B5007" s="3">
        <v>22.44</v>
      </c>
      <c r="C5007" s="3" t="s">
        <v>1904</v>
      </c>
      <c r="D5007" s="3" t="s">
        <v>26</v>
      </c>
      <c r="E5007" s="3">
        <v>347.2</v>
      </c>
      <c r="F5007" s="3">
        <v>2.14</v>
      </c>
      <c r="G5007" s="3">
        <v>298.0</v>
      </c>
      <c r="H5007" s="3">
        <v>9371.0</v>
      </c>
      <c r="I5007" s="2"/>
      <c r="J5007" s="2"/>
    </row>
    <row r="5008">
      <c r="A5008" s="1" t="s">
        <v>6547</v>
      </c>
      <c r="B5008" s="3">
        <v>21.54</v>
      </c>
      <c r="C5008" s="3" t="s">
        <v>5155</v>
      </c>
      <c r="D5008" s="3" t="s">
        <v>26</v>
      </c>
      <c r="E5008" s="3">
        <v>337.5</v>
      </c>
      <c r="F5008" s="3">
        <v>1.86</v>
      </c>
      <c r="G5008" s="3">
        <v>313.0</v>
      </c>
      <c r="H5008" s="3">
        <v>9379.0</v>
      </c>
      <c r="I5008" s="2"/>
      <c r="J5008" s="2"/>
    </row>
    <row r="5009">
      <c r="A5009" s="1" t="s">
        <v>6548</v>
      </c>
      <c r="B5009" s="3">
        <v>20.7</v>
      </c>
      <c r="C5009" s="3" t="s">
        <v>2742</v>
      </c>
      <c r="D5009" s="3" t="s">
        <v>26</v>
      </c>
      <c r="E5009" s="3">
        <v>334.4</v>
      </c>
      <c r="F5009" s="3">
        <v>1.52</v>
      </c>
      <c r="G5009" s="3">
        <v>319.0</v>
      </c>
      <c r="H5009" s="3">
        <v>9384.0</v>
      </c>
      <c r="I5009" s="2"/>
      <c r="J5009" s="2"/>
    </row>
    <row r="5010">
      <c r="A5010" s="1" t="s">
        <v>6549</v>
      </c>
      <c r="B5010" s="3">
        <v>20.6</v>
      </c>
      <c r="C5010" s="3" t="s">
        <v>5022</v>
      </c>
      <c r="D5010" s="3" t="s">
        <v>26</v>
      </c>
      <c r="E5010" s="3">
        <v>345.25</v>
      </c>
      <c r="F5010" s="3">
        <v>1.24</v>
      </c>
      <c r="G5010" s="3">
        <v>314.0</v>
      </c>
      <c r="H5010" s="3">
        <v>9382.0</v>
      </c>
      <c r="I5010" s="2"/>
      <c r="J5010" s="2"/>
    </row>
    <row r="5011">
      <c r="A5011" s="1" t="s">
        <v>6550</v>
      </c>
      <c r="B5011" s="3">
        <v>19.14</v>
      </c>
      <c r="C5011" s="3" t="s">
        <v>3671</v>
      </c>
      <c r="D5011" s="3" t="s">
        <v>26</v>
      </c>
      <c r="E5011" s="3">
        <v>331.7</v>
      </c>
      <c r="F5011" s="3">
        <v>1.52</v>
      </c>
      <c r="G5011" s="3">
        <v>297.0</v>
      </c>
      <c r="H5011" s="3">
        <v>9386.0</v>
      </c>
      <c r="I5011" s="2"/>
      <c r="J5011" s="2"/>
    </row>
    <row r="5012">
      <c r="A5012" s="1" t="s">
        <v>6551</v>
      </c>
      <c r="B5012" s="3">
        <v>18.9</v>
      </c>
      <c r="C5012" s="3" t="s">
        <v>4114</v>
      </c>
      <c r="D5012" s="3" t="s">
        <v>26</v>
      </c>
      <c r="E5012" s="3">
        <v>324.45</v>
      </c>
      <c r="F5012" s="3">
        <v>1.38</v>
      </c>
      <c r="G5012" s="3">
        <v>294.0</v>
      </c>
      <c r="H5012" s="3">
        <v>9385.0</v>
      </c>
      <c r="I5012" s="2"/>
      <c r="J5012" s="2"/>
    </row>
    <row r="5013">
      <c r="A5013" s="1" t="s">
        <v>6552</v>
      </c>
      <c r="B5013" s="3">
        <v>17.63</v>
      </c>
      <c r="C5013" s="3" t="s">
        <v>3926</v>
      </c>
      <c r="D5013" s="3" t="s">
        <v>26</v>
      </c>
      <c r="E5013" s="3">
        <v>328.2</v>
      </c>
      <c r="F5013" s="3">
        <v>1.1</v>
      </c>
      <c r="G5013" s="3">
        <v>279.0</v>
      </c>
      <c r="H5013" s="3">
        <v>9383.0</v>
      </c>
      <c r="I5013" s="2"/>
      <c r="J5013" s="2"/>
    </row>
    <row r="5014">
      <c r="A5014" s="1" t="s">
        <v>6553</v>
      </c>
      <c r="B5014" s="3">
        <v>17.12</v>
      </c>
      <c r="C5014" s="3" t="s">
        <v>3414</v>
      </c>
      <c r="D5014" s="3" t="s">
        <v>26</v>
      </c>
      <c r="E5014" s="3">
        <v>327.45</v>
      </c>
      <c r="F5014" s="3">
        <v>1.1</v>
      </c>
      <c r="G5014" s="3">
        <v>262.0</v>
      </c>
      <c r="H5014" s="3">
        <v>9379.0</v>
      </c>
      <c r="I5014" s="2"/>
      <c r="J5014" s="2"/>
    </row>
    <row r="5015">
      <c r="A5015" s="1" t="s">
        <v>6554</v>
      </c>
      <c r="B5015" s="3">
        <v>17.6</v>
      </c>
      <c r="C5015" s="3" t="s">
        <v>3644</v>
      </c>
      <c r="D5015" s="3" t="s">
        <v>26</v>
      </c>
      <c r="E5015" s="3">
        <v>351.45</v>
      </c>
      <c r="F5015" s="3">
        <v>1.31</v>
      </c>
      <c r="G5015" s="3">
        <v>25.0</v>
      </c>
      <c r="H5015" s="3">
        <v>9382.0</v>
      </c>
      <c r="I5015" s="2"/>
      <c r="J5015" s="2"/>
    </row>
    <row r="5016">
      <c r="A5016" s="1" t="s">
        <v>6555</v>
      </c>
      <c r="B5016" s="3">
        <v>16.85</v>
      </c>
      <c r="C5016" s="3" t="s">
        <v>3644</v>
      </c>
      <c r="D5016" s="3" t="s">
        <v>26</v>
      </c>
      <c r="E5016" s="3">
        <v>336.95</v>
      </c>
      <c r="F5016" s="3">
        <v>1.52</v>
      </c>
      <c r="G5016" s="3">
        <v>249.0</v>
      </c>
      <c r="H5016" s="3">
        <v>9385.0</v>
      </c>
      <c r="I5016" s="2"/>
      <c r="J5016" s="2"/>
    </row>
    <row r="5017">
      <c r="A5017" s="1" t="s">
        <v>6556</v>
      </c>
      <c r="B5017" s="3">
        <v>17.9</v>
      </c>
      <c r="C5017" s="3">
        <v>56.6</v>
      </c>
      <c r="D5017" s="3">
        <v>124.0</v>
      </c>
      <c r="E5017" s="3">
        <v>43.75</v>
      </c>
      <c r="F5017" s="3">
        <v>52.0</v>
      </c>
      <c r="G5017" s="3">
        <v>341.55</v>
      </c>
      <c r="H5017" s="3">
        <v>1.45</v>
      </c>
      <c r="I5017" s="3">
        <v>251.0</v>
      </c>
      <c r="J5017" s="3">
        <v>9391.0</v>
      </c>
    </row>
    <row r="5018">
      <c r="A5018" s="1" t="s">
        <v>6557</v>
      </c>
      <c r="B5018" s="3">
        <v>18.37</v>
      </c>
      <c r="C5018" s="3">
        <v>49.3</v>
      </c>
      <c r="D5018" s="3">
        <v>282.0</v>
      </c>
      <c r="E5018" s="3">
        <v>432.42</v>
      </c>
      <c r="F5018" s="3">
        <v>127.0</v>
      </c>
      <c r="G5018" s="3">
        <v>359.75</v>
      </c>
      <c r="H5018" s="3">
        <v>2.34</v>
      </c>
      <c r="I5018" s="3">
        <v>259.0</v>
      </c>
      <c r="J5018" s="3">
        <v>94.0</v>
      </c>
    </row>
    <row r="5019">
      <c r="A5019" s="1" t="s">
        <v>6558</v>
      </c>
      <c r="B5019" s="3">
        <v>19.58</v>
      </c>
      <c r="C5019" s="3">
        <v>46.1</v>
      </c>
      <c r="D5019" s="3">
        <v>501.0</v>
      </c>
      <c r="E5019" s="3">
        <v>684.24</v>
      </c>
      <c r="F5019" s="3">
        <v>132.0</v>
      </c>
      <c r="G5019" s="3">
        <v>328.4</v>
      </c>
      <c r="H5019" s="3">
        <v>2.21</v>
      </c>
      <c r="I5019" s="3">
        <v>268.0</v>
      </c>
      <c r="J5019" s="3">
        <v>9404.0</v>
      </c>
    </row>
    <row r="5020">
      <c r="A5020" s="1" t="s">
        <v>6559</v>
      </c>
      <c r="B5020" s="3">
        <v>21.1</v>
      </c>
      <c r="C5020" s="3">
        <v>41.7</v>
      </c>
      <c r="D5020" s="3">
        <v>632.0</v>
      </c>
      <c r="E5020" s="3">
        <v>583.65</v>
      </c>
      <c r="F5020" s="3">
        <v>225.0</v>
      </c>
      <c r="G5020" s="3">
        <v>33.95</v>
      </c>
      <c r="H5020" s="3">
        <v>2.14</v>
      </c>
      <c r="I5020" s="3">
        <v>26.0</v>
      </c>
      <c r="J5020" s="3">
        <v>9406.0</v>
      </c>
    </row>
    <row r="5021">
      <c r="A5021" s="1" t="s">
        <v>6560</v>
      </c>
      <c r="B5021" s="3">
        <v>22.24</v>
      </c>
      <c r="C5021" s="3">
        <v>39.5</v>
      </c>
      <c r="D5021" s="3">
        <v>68.0</v>
      </c>
      <c r="E5021" s="3">
        <v>401.54</v>
      </c>
      <c r="F5021" s="3">
        <v>35.0</v>
      </c>
      <c r="G5021" s="3">
        <v>347.0</v>
      </c>
      <c r="H5021" s="3">
        <v>2.28</v>
      </c>
      <c r="I5021" s="3">
        <v>251.0</v>
      </c>
      <c r="J5021" s="3">
        <v>9408.0</v>
      </c>
    </row>
    <row r="5022">
      <c r="A5022" s="1" t="s">
        <v>6561</v>
      </c>
      <c r="B5022" s="3">
        <v>22.99</v>
      </c>
      <c r="C5022" s="3">
        <v>37.75</v>
      </c>
      <c r="D5022" s="3">
        <v>37.0</v>
      </c>
      <c r="E5022" s="3">
        <v>9.95</v>
      </c>
      <c r="F5022" s="3">
        <v>361.0</v>
      </c>
      <c r="G5022" s="3">
        <v>363.5</v>
      </c>
      <c r="H5022" s="3">
        <v>2.69</v>
      </c>
      <c r="I5022" s="3">
        <v>249.0</v>
      </c>
      <c r="J5022" s="3">
        <v>9409.0</v>
      </c>
    </row>
    <row r="5023">
      <c r="A5023" s="1" t="s">
        <v>6562</v>
      </c>
      <c r="B5023" s="3">
        <v>23.61</v>
      </c>
      <c r="C5023" s="3">
        <v>35.25</v>
      </c>
      <c r="D5023" s="3">
        <v>663.0</v>
      </c>
      <c r="E5023" s="3">
        <v>205.52</v>
      </c>
      <c r="F5023" s="3">
        <v>47.0</v>
      </c>
      <c r="G5023" s="3">
        <v>37.4</v>
      </c>
      <c r="H5023" s="3">
        <v>3.17</v>
      </c>
      <c r="I5023" s="3">
        <v>253.0</v>
      </c>
      <c r="J5023" s="3">
        <v>9409.0</v>
      </c>
    </row>
    <row r="5024">
      <c r="A5024" s="1" t="s">
        <v>6563</v>
      </c>
      <c r="B5024" s="3">
        <v>23.99</v>
      </c>
      <c r="C5024" s="3">
        <v>35.4</v>
      </c>
      <c r="D5024" s="3">
        <v>589.0</v>
      </c>
      <c r="E5024" s="3">
        <v>133.14</v>
      </c>
      <c r="F5024" s="3">
        <v>466.0</v>
      </c>
      <c r="G5024" s="3">
        <v>377.55</v>
      </c>
      <c r="H5024" s="3">
        <v>3.38</v>
      </c>
      <c r="I5024" s="3">
        <v>258.0</v>
      </c>
      <c r="J5024" s="3">
        <v>9408.0</v>
      </c>
    </row>
    <row r="5025">
      <c r="A5025" s="1" t="s">
        <v>6564</v>
      </c>
      <c r="B5025" s="3">
        <v>23.64</v>
      </c>
      <c r="C5025" s="3">
        <v>37.9</v>
      </c>
      <c r="D5025" s="3">
        <v>76.0</v>
      </c>
      <c r="E5025" s="3">
        <v>504.87</v>
      </c>
      <c r="F5025" s="3">
        <v>326.0</v>
      </c>
      <c r="G5025" s="3">
        <v>377.75</v>
      </c>
      <c r="H5025" s="3">
        <v>3.79</v>
      </c>
      <c r="I5025" s="3">
        <v>249.0</v>
      </c>
      <c r="J5025" s="3">
        <v>9412.0</v>
      </c>
    </row>
    <row r="5026">
      <c r="A5026" s="1" t="s">
        <v>6565</v>
      </c>
      <c r="B5026" s="3">
        <v>23.24</v>
      </c>
      <c r="C5026" s="3">
        <v>36.55</v>
      </c>
      <c r="D5026" s="3">
        <v>592.0</v>
      </c>
      <c r="E5026" s="3">
        <v>343.64</v>
      </c>
      <c r="F5026" s="3">
        <v>334.0</v>
      </c>
      <c r="G5026" s="3">
        <v>383.55</v>
      </c>
      <c r="H5026" s="3">
        <v>3.66</v>
      </c>
      <c r="I5026" s="3">
        <v>25.0</v>
      </c>
      <c r="J5026" s="3">
        <v>9412.0</v>
      </c>
    </row>
    <row r="5027">
      <c r="A5027" s="1" t="s">
        <v>6566</v>
      </c>
      <c r="B5027" s="3">
        <v>24.3</v>
      </c>
      <c r="C5027" s="3">
        <v>34.1</v>
      </c>
      <c r="D5027" s="3">
        <v>262.0</v>
      </c>
      <c r="E5027" s="3">
        <v>21.5</v>
      </c>
      <c r="F5027" s="3">
        <v>249.0</v>
      </c>
      <c r="G5027" s="3">
        <v>372.35</v>
      </c>
      <c r="H5027" s="3">
        <v>3.86</v>
      </c>
      <c r="I5027" s="3">
        <v>253.0</v>
      </c>
      <c r="J5027" s="3">
        <v>941.0</v>
      </c>
    </row>
    <row r="5028">
      <c r="A5028" s="1" t="s">
        <v>6567</v>
      </c>
      <c r="B5028" s="3">
        <v>23.89</v>
      </c>
      <c r="C5028" s="3">
        <v>32.9</v>
      </c>
      <c r="D5028" s="3">
        <v>351.0</v>
      </c>
      <c r="E5028" s="3">
        <v>454.27</v>
      </c>
      <c r="F5028" s="3">
        <v>155.0</v>
      </c>
      <c r="G5028" s="3">
        <v>382.6</v>
      </c>
      <c r="H5028" s="3">
        <v>3.93</v>
      </c>
      <c r="I5028" s="3">
        <v>265.0</v>
      </c>
      <c r="J5028" s="3">
        <v>9412.0</v>
      </c>
    </row>
    <row r="5029">
      <c r="A5029" s="1" t="s">
        <v>6568</v>
      </c>
      <c r="B5029" s="3">
        <v>23.49</v>
      </c>
      <c r="C5029" s="3">
        <v>32.75</v>
      </c>
      <c r="D5029" s="3">
        <v>143.0</v>
      </c>
      <c r="E5029" s="3">
        <v>168.91</v>
      </c>
      <c r="F5029" s="3">
        <v>102.0</v>
      </c>
      <c r="G5029" s="3">
        <v>364.8</v>
      </c>
      <c r="H5029" s="3">
        <v>4.28</v>
      </c>
      <c r="I5029" s="3">
        <v>277.0</v>
      </c>
      <c r="J5029" s="3">
        <v>9414.0</v>
      </c>
    </row>
    <row r="5030">
      <c r="A5030" s="1" t="s">
        <v>6569</v>
      </c>
      <c r="B5030" s="3">
        <v>23.2</v>
      </c>
      <c r="C5030" s="3">
        <v>31.45</v>
      </c>
      <c r="D5030" s="3">
        <v>24.0</v>
      </c>
      <c r="E5030" s="3">
        <v>155.54</v>
      </c>
      <c r="F5030" s="3">
        <v>16.0</v>
      </c>
      <c r="G5030" s="3">
        <v>336.55</v>
      </c>
      <c r="H5030" s="3">
        <v>3.66</v>
      </c>
      <c r="I5030" s="3">
        <v>286.0</v>
      </c>
      <c r="J5030" s="3">
        <v>9418.0</v>
      </c>
    </row>
    <row r="5031">
      <c r="A5031" s="1" t="s">
        <v>6570</v>
      </c>
      <c r="B5031" s="3">
        <v>21.87</v>
      </c>
      <c r="C5031" s="3" t="s">
        <v>2433</v>
      </c>
      <c r="D5031" s="3" t="s">
        <v>26</v>
      </c>
      <c r="E5031" s="3">
        <v>326.65</v>
      </c>
      <c r="F5031" s="3">
        <v>2.76</v>
      </c>
      <c r="G5031" s="3">
        <v>29.0</v>
      </c>
      <c r="H5031" s="3">
        <v>9427.0</v>
      </c>
      <c r="I5031" s="2"/>
      <c r="J5031" s="2"/>
    </row>
    <row r="5032">
      <c r="A5032" s="1" t="s">
        <v>6571</v>
      </c>
      <c r="B5032" s="3">
        <v>20.9</v>
      </c>
      <c r="C5032" s="3" t="s">
        <v>4945</v>
      </c>
      <c r="D5032" s="3" t="s">
        <v>26</v>
      </c>
      <c r="E5032" s="3">
        <v>319.3</v>
      </c>
      <c r="F5032" s="3">
        <v>2.48</v>
      </c>
      <c r="G5032" s="3">
        <v>291.0</v>
      </c>
      <c r="H5032" s="3">
        <v>9438.0</v>
      </c>
      <c r="I5032" s="2"/>
      <c r="J5032" s="2"/>
    </row>
    <row r="5033">
      <c r="A5033" s="1" t="s">
        <v>6572</v>
      </c>
      <c r="B5033" s="3">
        <v>19.92</v>
      </c>
      <c r="C5033" s="3" t="s">
        <v>5180</v>
      </c>
      <c r="D5033" s="3" t="s">
        <v>26</v>
      </c>
      <c r="E5033" s="3">
        <v>315.25</v>
      </c>
      <c r="F5033" s="3">
        <v>2.21</v>
      </c>
      <c r="G5033" s="3">
        <v>293.0</v>
      </c>
      <c r="H5033" s="3">
        <v>9443.0</v>
      </c>
      <c r="I5033" s="2"/>
      <c r="J5033" s="2"/>
    </row>
    <row r="5034">
      <c r="A5034" s="1" t="s">
        <v>6573</v>
      </c>
      <c r="B5034" s="3">
        <v>18.9</v>
      </c>
      <c r="C5034" s="3" t="s">
        <v>2401</v>
      </c>
      <c r="D5034" s="3" t="s">
        <v>26</v>
      </c>
      <c r="E5034" s="3">
        <v>311.2</v>
      </c>
      <c r="F5034" s="3">
        <v>1.86</v>
      </c>
      <c r="G5034" s="3">
        <v>291.0</v>
      </c>
      <c r="H5034" s="3">
        <v>9447.0</v>
      </c>
      <c r="I5034" s="2"/>
      <c r="J5034" s="2"/>
    </row>
    <row r="5035">
      <c r="A5035" s="1" t="s">
        <v>6574</v>
      </c>
      <c r="B5035" s="3">
        <v>17.7</v>
      </c>
      <c r="C5035" s="3" t="s">
        <v>5531</v>
      </c>
      <c r="D5035" s="3" t="s">
        <v>26</v>
      </c>
      <c r="E5035" s="3">
        <v>308.85</v>
      </c>
      <c r="F5035" s="3">
        <v>1.59</v>
      </c>
      <c r="G5035" s="3">
        <v>288.0</v>
      </c>
      <c r="H5035" s="3">
        <v>9451.0</v>
      </c>
      <c r="I5035" s="2"/>
      <c r="J5035" s="2"/>
    </row>
    <row r="5036">
      <c r="A5036" s="1" t="s">
        <v>6575</v>
      </c>
      <c r="B5036" s="3">
        <v>16.41</v>
      </c>
      <c r="C5036" s="3" t="s">
        <v>6576</v>
      </c>
      <c r="D5036" s="3" t="s">
        <v>26</v>
      </c>
      <c r="E5036" s="3">
        <v>307.5</v>
      </c>
      <c r="F5036" s="3">
        <v>1.45</v>
      </c>
      <c r="G5036" s="3">
        <v>287.0</v>
      </c>
      <c r="H5036" s="3">
        <v>9449.0</v>
      </c>
      <c r="I5036" s="2"/>
      <c r="J5036" s="2"/>
    </row>
    <row r="5037">
      <c r="A5037" s="1" t="s">
        <v>6577</v>
      </c>
      <c r="B5037" s="3">
        <v>15.48</v>
      </c>
      <c r="C5037" s="3" t="s">
        <v>6578</v>
      </c>
      <c r="D5037" s="3" t="s">
        <v>26</v>
      </c>
      <c r="E5037" s="3">
        <v>305.55</v>
      </c>
      <c r="F5037" s="3">
        <v>1.52</v>
      </c>
      <c r="G5037" s="3">
        <v>274.0</v>
      </c>
      <c r="H5037" s="3">
        <v>9451.0</v>
      </c>
      <c r="I5037" s="2"/>
      <c r="J5037" s="2"/>
    </row>
    <row r="5038">
      <c r="A5038" s="1" t="s">
        <v>6579</v>
      </c>
      <c r="B5038" s="3">
        <v>14.97</v>
      </c>
      <c r="C5038" s="3" t="s">
        <v>3388</v>
      </c>
      <c r="D5038" s="3" t="s">
        <v>26</v>
      </c>
      <c r="E5038" s="3">
        <v>304.5</v>
      </c>
      <c r="F5038" s="3">
        <v>1.45</v>
      </c>
      <c r="G5038" s="3">
        <v>27.0</v>
      </c>
      <c r="H5038" s="3">
        <v>9451.0</v>
      </c>
      <c r="I5038" s="2"/>
      <c r="J5038" s="2"/>
    </row>
    <row r="5039">
      <c r="A5039" s="1" t="s">
        <v>6580</v>
      </c>
      <c r="B5039" s="3">
        <v>14.62</v>
      </c>
      <c r="C5039" s="3" t="s">
        <v>5477</v>
      </c>
      <c r="D5039" s="3" t="s">
        <v>26</v>
      </c>
      <c r="E5039" s="3">
        <v>302.3</v>
      </c>
      <c r="F5039" s="3">
        <v>1.24</v>
      </c>
      <c r="G5039" s="3">
        <v>256.0</v>
      </c>
      <c r="H5039" s="3">
        <v>9453.0</v>
      </c>
      <c r="I5039" s="2"/>
      <c r="J5039" s="2"/>
    </row>
    <row r="5040">
      <c r="A5040" s="1" t="s">
        <v>6581</v>
      </c>
      <c r="B5040" s="3">
        <v>14.56</v>
      </c>
      <c r="C5040" s="3" t="s">
        <v>5477</v>
      </c>
      <c r="D5040" s="3" t="s">
        <v>26</v>
      </c>
      <c r="E5040" s="3">
        <v>3.15</v>
      </c>
      <c r="F5040" s="3">
        <v>1.3</v>
      </c>
      <c r="G5040" s="3">
        <v>254.0</v>
      </c>
      <c r="H5040" s="3">
        <v>9456.0</v>
      </c>
      <c r="I5040" s="2"/>
      <c r="J5040" s="2"/>
    </row>
    <row r="5041">
      <c r="A5041" s="1" t="s">
        <v>6582</v>
      </c>
      <c r="B5041" s="3">
        <v>14.88</v>
      </c>
      <c r="C5041" s="3">
        <v>67.35</v>
      </c>
      <c r="D5041" s="3">
        <v>122.0</v>
      </c>
      <c r="E5041" s="3">
        <v>424.9</v>
      </c>
      <c r="F5041" s="3">
        <v>52.0</v>
      </c>
      <c r="G5041" s="3" t="s">
        <v>6583</v>
      </c>
      <c r="H5041" s="3">
        <v>249.0</v>
      </c>
      <c r="I5041" s="3">
        <v>946.0</v>
      </c>
      <c r="J5041" s="2"/>
    </row>
    <row r="5042">
      <c r="A5042" s="1" t="s">
        <v>6584</v>
      </c>
      <c r="B5042" s="3">
        <v>16.8</v>
      </c>
      <c r="C5042" s="3">
        <v>65.35</v>
      </c>
      <c r="D5042" s="3">
        <v>32.0</v>
      </c>
      <c r="E5042" s="3">
        <v>637.9</v>
      </c>
      <c r="F5042" s="3">
        <v>93.0</v>
      </c>
      <c r="G5042" s="3" t="s">
        <v>6585</v>
      </c>
      <c r="H5042" s="3">
        <v>255.0</v>
      </c>
      <c r="I5042" s="3">
        <v>9469.0</v>
      </c>
      <c r="J5042" s="2"/>
    </row>
    <row r="5043">
      <c r="A5043" s="1" t="s">
        <v>6586</v>
      </c>
      <c r="B5043" s="3">
        <v>19.57</v>
      </c>
      <c r="C5043" s="3">
        <v>51.4</v>
      </c>
      <c r="D5043" s="3">
        <v>515.0</v>
      </c>
      <c r="E5043" s="3">
        <v>722.0</v>
      </c>
      <c r="F5043" s="3">
        <v>127.0</v>
      </c>
      <c r="G5043" s="3" t="s">
        <v>6587</v>
      </c>
      <c r="H5043" s="3">
        <v>304.0</v>
      </c>
      <c r="I5043" s="3">
        <v>9474.0</v>
      </c>
      <c r="J5043" s="2"/>
    </row>
    <row r="5044">
      <c r="A5044" s="1" t="s">
        <v>6588</v>
      </c>
      <c r="B5044" s="3">
        <v>21.59</v>
      </c>
      <c r="C5044" s="3">
        <v>4.35</v>
      </c>
      <c r="D5044" s="3">
        <v>691.0</v>
      </c>
      <c r="E5044" s="3">
        <v>763.31</v>
      </c>
      <c r="F5044" s="3">
        <v>16.0</v>
      </c>
      <c r="G5044" s="3" t="s">
        <v>6589</v>
      </c>
      <c r="H5044" s="3">
        <v>311.0</v>
      </c>
      <c r="I5044" s="3">
        <v>9475.0</v>
      </c>
      <c r="J5044" s="2"/>
    </row>
    <row r="5045">
      <c r="A5045" s="1" t="s">
        <v>6590</v>
      </c>
      <c r="B5045" s="3">
        <v>23.4</v>
      </c>
      <c r="C5045" s="3">
        <v>32.75</v>
      </c>
      <c r="D5045" s="3">
        <v>837.0</v>
      </c>
      <c r="E5045" s="3">
        <v>805.79</v>
      </c>
      <c r="F5045" s="3">
        <v>176.0</v>
      </c>
      <c r="G5045" s="3" t="s">
        <v>5124</v>
      </c>
      <c r="H5045" s="3">
        <v>296.0</v>
      </c>
      <c r="I5045" s="3">
        <v>9477.0</v>
      </c>
      <c r="J5045" s="2"/>
    </row>
    <row r="5046">
      <c r="A5046" s="1" t="s">
        <v>6591</v>
      </c>
      <c r="B5046" s="3">
        <v>25.6</v>
      </c>
      <c r="C5046" s="3">
        <v>27.6</v>
      </c>
      <c r="D5046" s="3">
        <v>93.0</v>
      </c>
      <c r="E5046" s="3">
        <v>815.18</v>
      </c>
      <c r="F5046" s="3">
        <v>194.0</v>
      </c>
      <c r="G5046" s="3" t="s">
        <v>6592</v>
      </c>
      <c r="H5046" s="3">
        <v>279.0</v>
      </c>
      <c r="I5046" s="3">
        <v>9476.0</v>
      </c>
      <c r="J5046" s="2"/>
    </row>
    <row r="5047">
      <c r="A5047" s="1" t="s">
        <v>6593</v>
      </c>
      <c r="B5047" s="3">
        <v>26.56</v>
      </c>
      <c r="C5047" s="3">
        <v>23.25</v>
      </c>
      <c r="D5047" s="3">
        <v>972.0</v>
      </c>
      <c r="E5047" s="3">
        <v>824.36</v>
      </c>
      <c r="F5047" s="3">
        <v>199.0</v>
      </c>
      <c r="G5047" s="3" t="s">
        <v>6594</v>
      </c>
      <c r="H5047" s="3">
        <v>269.0</v>
      </c>
      <c r="I5047" s="3">
        <v>9472.0</v>
      </c>
      <c r="J5047" s="2"/>
    </row>
    <row r="5048">
      <c r="A5048" s="1" t="s">
        <v>6595</v>
      </c>
      <c r="B5048" s="3">
        <v>27.86</v>
      </c>
      <c r="C5048" s="3">
        <v>2.35</v>
      </c>
      <c r="D5048" s="3">
        <v>954.0</v>
      </c>
      <c r="E5048" s="3">
        <v>82.66</v>
      </c>
      <c r="F5048" s="3">
        <v>197.0</v>
      </c>
      <c r="G5048" s="3">
        <v>332.1</v>
      </c>
      <c r="H5048" s="3">
        <v>1.1</v>
      </c>
      <c r="I5048" s="3">
        <v>27.0</v>
      </c>
      <c r="J5048" s="3">
        <v>9467.0</v>
      </c>
    </row>
    <row r="5049">
      <c r="A5049" s="1" t="s">
        <v>6596</v>
      </c>
      <c r="B5049" s="3">
        <v>28.85</v>
      </c>
      <c r="C5049" s="3">
        <v>18.4</v>
      </c>
      <c r="D5049" s="3">
        <v>893.0</v>
      </c>
      <c r="E5049" s="3">
        <v>85.72</v>
      </c>
      <c r="F5049" s="3">
        <v>163.0</v>
      </c>
      <c r="G5049" s="3">
        <v>335.55</v>
      </c>
      <c r="H5049" s="3">
        <v>1.1</v>
      </c>
      <c r="I5049" s="3">
        <v>278.0</v>
      </c>
      <c r="J5049" s="3">
        <v>9464.0</v>
      </c>
    </row>
    <row r="5050">
      <c r="A5050" s="1" t="s">
        <v>6597</v>
      </c>
      <c r="B5050" s="3">
        <v>29.51</v>
      </c>
      <c r="C5050" s="3">
        <v>17.15</v>
      </c>
      <c r="D5050" s="3">
        <v>758.0</v>
      </c>
      <c r="E5050" s="3">
        <v>799.64</v>
      </c>
      <c r="F5050" s="3">
        <v>159.0</v>
      </c>
      <c r="G5050" s="3">
        <v>337.5</v>
      </c>
      <c r="H5050" s="3">
        <v>1.24</v>
      </c>
      <c r="I5050" s="3">
        <v>285.0</v>
      </c>
      <c r="J5050" s="3">
        <v>9464.0</v>
      </c>
    </row>
    <row r="5051">
      <c r="A5051" s="1" t="s">
        <v>6598</v>
      </c>
      <c r="B5051" s="3">
        <v>29.78</v>
      </c>
      <c r="C5051" s="3">
        <v>16.55</v>
      </c>
      <c r="D5051" s="3">
        <v>592.0</v>
      </c>
      <c r="E5051" s="3">
        <v>756.43</v>
      </c>
      <c r="F5051" s="3">
        <v>136.0</v>
      </c>
      <c r="G5051" s="3">
        <v>337.9</v>
      </c>
      <c r="H5051" s="3">
        <v>1.24</v>
      </c>
      <c r="I5051" s="3">
        <v>29.0</v>
      </c>
      <c r="J5051" s="3">
        <v>9459.0</v>
      </c>
    </row>
    <row r="5052">
      <c r="A5052" s="1" t="s">
        <v>6599</v>
      </c>
      <c r="B5052" s="3">
        <v>29.6</v>
      </c>
      <c r="C5052" s="3">
        <v>15.9</v>
      </c>
      <c r="D5052" s="3">
        <v>398.0</v>
      </c>
      <c r="E5052" s="3">
        <v>675.52</v>
      </c>
      <c r="F5052" s="3">
        <v>108.0</v>
      </c>
      <c r="G5052" s="3">
        <v>336.95</v>
      </c>
      <c r="H5052" s="3">
        <v>1.31</v>
      </c>
      <c r="I5052" s="3">
        <v>292.0</v>
      </c>
      <c r="J5052" s="3">
        <v>9457.0</v>
      </c>
    </row>
    <row r="5053">
      <c r="A5053" s="1" t="s">
        <v>6600</v>
      </c>
      <c r="B5053" s="3">
        <v>29.3</v>
      </c>
      <c r="C5053" s="3">
        <v>15.8</v>
      </c>
      <c r="D5053" s="3">
        <v>198.0</v>
      </c>
      <c r="E5053" s="3">
        <v>532.65</v>
      </c>
      <c r="F5053" s="3">
        <v>7.0</v>
      </c>
      <c r="G5053" s="3">
        <v>334.2</v>
      </c>
      <c r="H5053" s="3">
        <v>1.45</v>
      </c>
      <c r="I5053" s="3">
        <v>296.0</v>
      </c>
      <c r="J5053" s="3">
        <v>9456.0</v>
      </c>
    </row>
    <row r="5054">
      <c r="A5054" s="1" t="s">
        <v>6601</v>
      </c>
      <c r="B5054" s="3">
        <v>28.11</v>
      </c>
      <c r="C5054" s="3">
        <v>16.85</v>
      </c>
      <c r="D5054" s="3">
        <v>24.0</v>
      </c>
      <c r="E5054" s="3">
        <v>184.64</v>
      </c>
      <c r="F5054" s="3">
        <v>15.0</v>
      </c>
      <c r="G5054" s="3">
        <v>33.75</v>
      </c>
      <c r="H5054" s="3">
        <v>1.3</v>
      </c>
      <c r="I5054" s="3">
        <v>318.0</v>
      </c>
      <c r="J5054" s="3">
        <v>9458.0</v>
      </c>
    </row>
    <row r="5055">
      <c r="A5055" s="1" t="s">
        <v>6602</v>
      </c>
      <c r="B5055" s="3">
        <v>25.85</v>
      </c>
      <c r="C5055" s="3" t="s">
        <v>5620</v>
      </c>
      <c r="D5055" s="3" t="s">
        <v>26</v>
      </c>
      <c r="E5055" s="3">
        <v>325.7</v>
      </c>
      <c r="F5055" s="3">
        <v>1.3</v>
      </c>
      <c r="G5055" s="3">
        <v>311.0</v>
      </c>
      <c r="H5055" s="3">
        <v>9461.0</v>
      </c>
      <c r="I5055" s="2"/>
      <c r="J5055" s="2"/>
    </row>
    <row r="5056">
      <c r="A5056" s="1" t="s">
        <v>6603</v>
      </c>
      <c r="B5056" s="3">
        <v>24.62</v>
      </c>
      <c r="C5056" s="3" t="s">
        <v>4941</v>
      </c>
      <c r="D5056" s="3" t="s">
        <v>26</v>
      </c>
      <c r="E5056" s="3" t="s">
        <v>6604</v>
      </c>
      <c r="F5056" s="3">
        <v>316.0</v>
      </c>
      <c r="G5056" s="3">
        <v>9466.0</v>
      </c>
      <c r="H5056" s="2"/>
      <c r="I5056" s="2"/>
      <c r="J5056" s="2"/>
    </row>
    <row r="5057">
      <c r="A5057" s="1" t="s">
        <v>6605</v>
      </c>
      <c r="B5057" s="3">
        <v>23.43</v>
      </c>
      <c r="C5057" s="3" t="s">
        <v>6606</v>
      </c>
      <c r="D5057" s="3" t="s">
        <v>26</v>
      </c>
      <c r="E5057" s="3" t="s">
        <v>6607</v>
      </c>
      <c r="F5057" s="3">
        <v>335.0</v>
      </c>
      <c r="G5057" s="3">
        <v>9467.0</v>
      </c>
      <c r="H5057" s="2"/>
      <c r="I5057" s="2"/>
      <c r="J5057" s="2"/>
    </row>
    <row r="5058">
      <c r="A5058" s="1" t="s">
        <v>6608</v>
      </c>
      <c r="B5058" s="3">
        <v>20.9</v>
      </c>
      <c r="C5058" s="3" t="s">
        <v>6056</v>
      </c>
      <c r="D5058" s="3" t="s">
        <v>26</v>
      </c>
      <c r="E5058" s="3">
        <v>311.95</v>
      </c>
      <c r="F5058" s="3">
        <v>1.24</v>
      </c>
      <c r="G5058" s="3">
        <v>358.0</v>
      </c>
      <c r="H5058" s="3">
        <v>9466.0</v>
      </c>
      <c r="I5058" s="2"/>
      <c r="J5058" s="2"/>
    </row>
    <row r="5059">
      <c r="A5059" s="1" t="s">
        <v>6609</v>
      </c>
      <c r="B5059" s="3">
        <v>18.99</v>
      </c>
      <c r="C5059" s="3" t="s">
        <v>4844</v>
      </c>
      <c r="D5059" s="3" t="s">
        <v>26</v>
      </c>
      <c r="E5059" s="3">
        <v>308.5</v>
      </c>
      <c r="F5059" s="3">
        <v>1.38</v>
      </c>
      <c r="G5059" s="3">
        <v>15.0</v>
      </c>
      <c r="H5059" s="3">
        <v>9466.0</v>
      </c>
      <c r="I5059" s="2"/>
      <c r="J5059" s="2"/>
    </row>
    <row r="5060">
      <c r="A5060" s="1" t="s">
        <v>6610</v>
      </c>
      <c r="B5060" s="3">
        <v>17.59</v>
      </c>
      <c r="C5060" s="3" t="s">
        <v>3301</v>
      </c>
      <c r="D5060" s="3" t="s">
        <v>26</v>
      </c>
      <c r="E5060" s="3">
        <v>305.9</v>
      </c>
      <c r="F5060" s="3">
        <v>1.45</v>
      </c>
      <c r="G5060" s="3">
        <v>28.0</v>
      </c>
      <c r="H5060" s="3">
        <v>9464.0</v>
      </c>
      <c r="I5060" s="2"/>
      <c r="J5060" s="2"/>
    </row>
    <row r="5061">
      <c r="A5061" s="1" t="s">
        <v>6611</v>
      </c>
      <c r="B5061" s="3">
        <v>16.52</v>
      </c>
      <c r="C5061" s="3" t="s">
        <v>4121</v>
      </c>
      <c r="D5061" s="3" t="s">
        <v>26</v>
      </c>
      <c r="E5061" s="3">
        <v>304.4</v>
      </c>
      <c r="F5061" s="3">
        <v>1.52</v>
      </c>
      <c r="G5061" s="3">
        <v>38.0</v>
      </c>
      <c r="H5061" s="3">
        <v>9462.0</v>
      </c>
      <c r="I5061" s="2"/>
      <c r="J5061" s="2"/>
    </row>
    <row r="5062">
      <c r="A5062" s="1" t="s">
        <v>6612</v>
      </c>
      <c r="B5062" s="3">
        <v>15.68</v>
      </c>
      <c r="C5062" s="3" t="s">
        <v>2183</v>
      </c>
      <c r="D5062" s="3" t="s">
        <v>26</v>
      </c>
      <c r="E5062" s="3">
        <v>302.3</v>
      </c>
      <c r="F5062" s="3">
        <v>1.66</v>
      </c>
      <c r="G5062" s="3">
        <v>4.0</v>
      </c>
      <c r="H5062" s="3">
        <v>946.0</v>
      </c>
      <c r="I5062" s="2"/>
      <c r="J5062" s="2"/>
    </row>
    <row r="5063">
      <c r="A5063" s="1" t="s">
        <v>6613</v>
      </c>
      <c r="B5063" s="3">
        <v>15.9</v>
      </c>
      <c r="C5063" s="3" t="s">
        <v>6614</v>
      </c>
      <c r="D5063" s="3" t="s">
        <v>26</v>
      </c>
      <c r="E5063" s="3">
        <v>3.95</v>
      </c>
      <c r="F5063" s="3">
        <v>1.72</v>
      </c>
      <c r="G5063" s="3">
        <v>42.0</v>
      </c>
      <c r="H5063" s="3">
        <v>9461.0</v>
      </c>
      <c r="I5063" s="2"/>
      <c r="J5063" s="2"/>
    </row>
    <row r="5064">
      <c r="A5064" s="1" t="s">
        <v>6615</v>
      </c>
      <c r="B5064" s="3">
        <v>14.53</v>
      </c>
      <c r="C5064" s="3" t="s">
        <v>1496</v>
      </c>
      <c r="D5064" s="3" t="s">
        <v>26</v>
      </c>
      <c r="E5064" s="3">
        <v>299.75</v>
      </c>
      <c r="F5064" s="3">
        <v>1.86</v>
      </c>
      <c r="G5064" s="3">
        <v>46.0</v>
      </c>
      <c r="H5064" s="3">
        <v>9461.0</v>
      </c>
      <c r="I5064" s="2"/>
      <c r="J5064" s="2"/>
    </row>
    <row r="5065">
      <c r="A5065" s="1" t="s">
        <v>6616</v>
      </c>
      <c r="B5065" s="3">
        <v>14.64</v>
      </c>
      <c r="C5065" s="3">
        <v>56.15</v>
      </c>
      <c r="D5065" s="3">
        <v>122.0</v>
      </c>
      <c r="E5065" s="3">
        <v>437.42</v>
      </c>
      <c r="F5065" s="3">
        <v>51.0</v>
      </c>
      <c r="G5065" s="3">
        <v>298.6</v>
      </c>
      <c r="H5065" s="3">
        <v>1.79</v>
      </c>
      <c r="I5065" s="3">
        <v>51.0</v>
      </c>
      <c r="J5065" s="3">
        <v>9466.0</v>
      </c>
    </row>
    <row r="5066">
      <c r="A5066" s="1" t="s">
        <v>6617</v>
      </c>
      <c r="B5066" s="3">
        <v>18.3</v>
      </c>
      <c r="C5066" s="3">
        <v>45.7</v>
      </c>
      <c r="D5066" s="3">
        <v>319.0</v>
      </c>
      <c r="E5066" s="3">
        <v>635.33</v>
      </c>
      <c r="F5066" s="3">
        <v>94.0</v>
      </c>
      <c r="G5066" s="3">
        <v>299.95</v>
      </c>
      <c r="H5066" s="3">
        <v>1.45</v>
      </c>
      <c r="I5066" s="3">
        <v>55.0</v>
      </c>
      <c r="J5066" s="3">
        <v>9473.0</v>
      </c>
    </row>
    <row r="5067">
      <c r="A5067" s="1" t="s">
        <v>6618</v>
      </c>
      <c r="B5067" s="3">
        <v>23.5</v>
      </c>
      <c r="C5067" s="3">
        <v>26.5</v>
      </c>
      <c r="D5067" s="3">
        <v>515.0</v>
      </c>
      <c r="E5067" s="3">
        <v>709.65</v>
      </c>
      <c r="F5067" s="3">
        <v>135.0</v>
      </c>
      <c r="G5067" s="3">
        <v>306.35</v>
      </c>
      <c r="H5067" s="3">
        <v>1.86</v>
      </c>
      <c r="I5067" s="3">
        <v>59.0</v>
      </c>
      <c r="J5067" s="3">
        <v>9475.0</v>
      </c>
    </row>
    <row r="5068">
      <c r="A5068" s="1" t="s">
        <v>6619</v>
      </c>
      <c r="B5068" s="3">
        <v>26.36</v>
      </c>
      <c r="C5068" s="3">
        <v>2.75</v>
      </c>
      <c r="D5068" s="3">
        <v>698.0</v>
      </c>
      <c r="E5068" s="3">
        <v>778.15</v>
      </c>
      <c r="F5068" s="3">
        <v>158.0</v>
      </c>
      <c r="G5068" s="3">
        <v>315.65</v>
      </c>
      <c r="H5068" s="3">
        <v>2.28</v>
      </c>
      <c r="I5068" s="3">
        <v>63.0</v>
      </c>
      <c r="J5068" s="3">
        <v>9474.0</v>
      </c>
    </row>
    <row r="5069">
      <c r="A5069" s="1" t="s">
        <v>6620</v>
      </c>
      <c r="B5069" s="3">
        <v>28.91</v>
      </c>
      <c r="C5069" s="3">
        <v>17.5</v>
      </c>
      <c r="D5069" s="3">
        <v>842.0</v>
      </c>
      <c r="E5069" s="3">
        <v>804.87</v>
      </c>
      <c r="F5069" s="3">
        <v>183.0</v>
      </c>
      <c r="G5069" s="3">
        <v>325.9</v>
      </c>
      <c r="H5069" s="3">
        <v>2.28</v>
      </c>
      <c r="I5069" s="3">
        <v>72.0</v>
      </c>
      <c r="J5069" s="3">
        <v>9471.0</v>
      </c>
    </row>
    <row r="5070">
      <c r="A5070" s="1" t="s">
        <v>6621</v>
      </c>
      <c r="B5070" s="3">
        <v>30.67</v>
      </c>
      <c r="C5070" s="3">
        <v>15.55</v>
      </c>
      <c r="D5070" s="3">
        <v>935.0</v>
      </c>
      <c r="E5070" s="3">
        <v>812.6</v>
      </c>
      <c r="F5070" s="3">
        <v>203.0</v>
      </c>
      <c r="G5070" s="3">
        <v>334.4</v>
      </c>
      <c r="H5070" s="3">
        <v>1.52</v>
      </c>
      <c r="I5070" s="3">
        <v>77.0</v>
      </c>
      <c r="J5070" s="3">
        <v>9469.0</v>
      </c>
    </row>
    <row r="5071">
      <c r="A5071" s="1" t="s">
        <v>6622</v>
      </c>
      <c r="B5071" s="3">
        <v>32.3</v>
      </c>
      <c r="C5071" s="3">
        <v>13.65</v>
      </c>
      <c r="D5071" s="3">
        <v>972.0</v>
      </c>
      <c r="E5071" s="3">
        <v>805.33</v>
      </c>
      <c r="F5071" s="3">
        <v>218.0</v>
      </c>
      <c r="G5071" s="3" t="s">
        <v>6623</v>
      </c>
      <c r="H5071" s="3">
        <v>73.0</v>
      </c>
      <c r="I5071" s="3">
        <v>9463.0</v>
      </c>
      <c r="J5071" s="2"/>
    </row>
    <row r="5072">
      <c r="A5072" s="1" t="s">
        <v>6624</v>
      </c>
      <c r="B5072" s="3">
        <v>33.4</v>
      </c>
      <c r="C5072" s="3">
        <v>13.2</v>
      </c>
      <c r="D5072" s="3">
        <v>965.0</v>
      </c>
      <c r="E5072" s="3">
        <v>833.92</v>
      </c>
      <c r="F5072" s="3">
        <v>197.0</v>
      </c>
      <c r="G5072" s="3" t="s">
        <v>6625</v>
      </c>
      <c r="H5072" s="3">
        <v>61.0</v>
      </c>
      <c r="I5072" s="3">
        <v>9455.0</v>
      </c>
      <c r="J5072" s="2"/>
    </row>
    <row r="5073">
      <c r="A5073" s="1" t="s">
        <v>6626</v>
      </c>
      <c r="B5073" s="3">
        <v>33.81</v>
      </c>
      <c r="C5073" s="3">
        <v>12.35</v>
      </c>
      <c r="D5073" s="3">
        <v>898.0</v>
      </c>
      <c r="E5073" s="3">
        <v>848.8</v>
      </c>
      <c r="F5073" s="3">
        <v>171.0</v>
      </c>
      <c r="G5073" s="3" t="s">
        <v>6627</v>
      </c>
      <c r="H5073" s="3">
        <v>51.0</v>
      </c>
      <c r="I5073" s="3">
        <v>945.0</v>
      </c>
      <c r="J5073" s="2"/>
    </row>
    <row r="5074">
      <c r="A5074" s="1" t="s">
        <v>6628</v>
      </c>
      <c r="B5074" s="3">
        <v>34.25</v>
      </c>
      <c r="C5074" s="3">
        <v>11.95</v>
      </c>
      <c r="D5074" s="3">
        <v>767.0</v>
      </c>
      <c r="E5074" s="3">
        <v>813.57</v>
      </c>
      <c r="F5074" s="3">
        <v>159.0</v>
      </c>
      <c r="G5074" s="3" t="s">
        <v>6629</v>
      </c>
      <c r="H5074" s="3">
        <v>42.0</v>
      </c>
      <c r="I5074" s="3">
        <v>9445.0</v>
      </c>
      <c r="J5074" s="2"/>
    </row>
    <row r="5075">
      <c r="A5075" s="1" t="s">
        <v>6630</v>
      </c>
      <c r="B5075" s="3">
        <v>34.32</v>
      </c>
      <c r="C5075" s="3">
        <v>11.5</v>
      </c>
      <c r="D5075" s="3">
        <v>595.0</v>
      </c>
      <c r="E5075" s="3">
        <v>757.27</v>
      </c>
      <c r="F5075" s="3">
        <v>14.0</v>
      </c>
      <c r="G5075" s="3" t="s">
        <v>6631</v>
      </c>
      <c r="H5075" s="3">
        <v>36.0</v>
      </c>
      <c r="I5075" s="3">
        <v>9438.0</v>
      </c>
      <c r="J5075" s="2"/>
    </row>
    <row r="5076">
      <c r="A5076" s="1" t="s">
        <v>6632</v>
      </c>
      <c r="B5076" s="3">
        <v>34.11</v>
      </c>
      <c r="C5076" s="3">
        <v>11.5</v>
      </c>
      <c r="D5076" s="3">
        <v>402.0</v>
      </c>
      <c r="E5076" s="3">
        <v>69.78</v>
      </c>
      <c r="F5076" s="3">
        <v>107.0</v>
      </c>
      <c r="G5076" s="3">
        <v>354.95</v>
      </c>
      <c r="H5076" s="3">
        <v>1.3</v>
      </c>
      <c r="I5076" s="3">
        <v>31.0</v>
      </c>
      <c r="J5076" s="3">
        <v>9435.0</v>
      </c>
    </row>
    <row r="5077">
      <c r="A5077" s="1" t="s">
        <v>6633</v>
      </c>
      <c r="B5077" s="3">
        <v>33.52</v>
      </c>
      <c r="C5077" s="3">
        <v>11.4</v>
      </c>
      <c r="D5077" s="3">
        <v>198.0</v>
      </c>
      <c r="E5077" s="3">
        <v>534.8</v>
      </c>
      <c r="F5077" s="3">
        <v>71.0</v>
      </c>
      <c r="G5077" s="3">
        <v>353.2</v>
      </c>
      <c r="H5077" s="3">
        <v>1.38</v>
      </c>
      <c r="I5077" s="3">
        <v>24.0</v>
      </c>
      <c r="J5077" s="3">
        <v>9432.0</v>
      </c>
    </row>
    <row r="5078">
      <c r="A5078" s="1" t="s">
        <v>6634</v>
      </c>
      <c r="B5078" s="3">
        <v>31.95</v>
      </c>
      <c r="C5078" s="3">
        <v>11.7</v>
      </c>
      <c r="D5078" s="3">
        <v>23.0</v>
      </c>
      <c r="E5078" s="3">
        <v>195.81</v>
      </c>
      <c r="F5078" s="3">
        <v>14.0</v>
      </c>
      <c r="G5078" s="3">
        <v>347.2</v>
      </c>
      <c r="H5078" s="3">
        <v>1.86</v>
      </c>
      <c r="I5078" s="3">
        <v>24.0</v>
      </c>
      <c r="J5078" s="3">
        <v>9432.0</v>
      </c>
    </row>
    <row r="5079">
      <c r="A5079" s="1" t="s">
        <v>6635</v>
      </c>
      <c r="B5079" s="3">
        <v>29.57</v>
      </c>
      <c r="C5079" s="3" t="s">
        <v>6636</v>
      </c>
      <c r="D5079" s="3" t="s">
        <v>26</v>
      </c>
      <c r="E5079" s="3">
        <v>341.75</v>
      </c>
      <c r="F5079" s="3">
        <v>2.28</v>
      </c>
      <c r="G5079" s="3">
        <v>31.0</v>
      </c>
      <c r="H5079" s="3">
        <v>9433.0</v>
      </c>
      <c r="I5079" s="2"/>
      <c r="J5079" s="2"/>
    </row>
    <row r="5080">
      <c r="A5080" s="1" t="s">
        <v>6637</v>
      </c>
      <c r="B5080" s="3">
        <v>27.75</v>
      </c>
      <c r="C5080" s="3" t="s">
        <v>6638</v>
      </c>
      <c r="D5080" s="3" t="s">
        <v>26</v>
      </c>
      <c r="E5080" s="3">
        <v>338.1</v>
      </c>
      <c r="F5080" s="3">
        <v>2.34</v>
      </c>
      <c r="G5080" s="3">
        <v>45.0</v>
      </c>
      <c r="H5080" s="3">
        <v>9436.0</v>
      </c>
      <c r="I5080" s="2"/>
      <c r="J5080" s="2"/>
    </row>
    <row r="5081">
      <c r="A5081" s="1" t="s">
        <v>6639</v>
      </c>
      <c r="B5081" s="3">
        <v>26.26</v>
      </c>
      <c r="C5081" s="3" t="s">
        <v>6640</v>
      </c>
      <c r="D5081" s="3" t="s">
        <v>26</v>
      </c>
      <c r="E5081" s="3">
        <v>335.75</v>
      </c>
      <c r="F5081" s="3">
        <v>2.34</v>
      </c>
      <c r="G5081" s="3">
        <v>6.0</v>
      </c>
      <c r="H5081" s="3">
        <v>9436.0</v>
      </c>
      <c r="I5081" s="2"/>
      <c r="J5081" s="2"/>
    </row>
    <row r="5082">
      <c r="A5082" s="1" t="s">
        <v>6641</v>
      </c>
      <c r="B5082" s="3">
        <v>24.9</v>
      </c>
      <c r="C5082" s="3" t="s">
        <v>6642</v>
      </c>
      <c r="D5082" s="3" t="s">
        <v>26</v>
      </c>
      <c r="E5082" s="3">
        <v>334.2</v>
      </c>
      <c r="F5082" s="3">
        <v>2.41</v>
      </c>
      <c r="G5082" s="3">
        <v>75.0</v>
      </c>
      <c r="H5082" s="3">
        <v>9434.0</v>
      </c>
      <c r="I5082" s="2"/>
      <c r="J5082" s="2"/>
    </row>
    <row r="5083">
      <c r="A5083" s="1" t="s">
        <v>6643</v>
      </c>
      <c r="B5083" s="3">
        <v>23.73</v>
      </c>
      <c r="C5083" s="3" t="s">
        <v>6644</v>
      </c>
      <c r="D5083" s="3" t="s">
        <v>26</v>
      </c>
      <c r="E5083" s="3">
        <v>332.65</v>
      </c>
      <c r="F5083" s="3">
        <v>2.28</v>
      </c>
      <c r="G5083" s="3">
        <v>92.0</v>
      </c>
      <c r="H5083" s="3">
        <v>9433.0</v>
      </c>
      <c r="I5083" s="2"/>
      <c r="J5083" s="2"/>
    </row>
    <row r="5084">
      <c r="A5084" s="1" t="s">
        <v>6645</v>
      </c>
      <c r="B5084" s="3">
        <v>22.35</v>
      </c>
      <c r="C5084" s="3" t="s">
        <v>6646</v>
      </c>
      <c r="D5084" s="3" t="s">
        <v>26</v>
      </c>
      <c r="E5084" s="3">
        <v>331.25</v>
      </c>
      <c r="F5084" s="3">
        <v>2.0</v>
      </c>
      <c r="G5084" s="3">
        <v>101.0</v>
      </c>
      <c r="H5084" s="3">
        <v>9429.0</v>
      </c>
      <c r="I5084" s="2"/>
      <c r="J5084" s="2"/>
    </row>
    <row r="5085">
      <c r="A5085" s="1" t="s">
        <v>6647</v>
      </c>
      <c r="B5085" s="3">
        <v>21.4</v>
      </c>
      <c r="C5085" s="3" t="s">
        <v>4945</v>
      </c>
      <c r="D5085" s="3" t="s">
        <v>26</v>
      </c>
      <c r="E5085" s="3">
        <v>329.95</v>
      </c>
      <c r="F5085" s="3">
        <v>1.93</v>
      </c>
      <c r="G5085" s="3">
        <v>101.0</v>
      </c>
      <c r="H5085" s="3">
        <v>9425.0</v>
      </c>
      <c r="I5085" s="2"/>
      <c r="J5085" s="2"/>
    </row>
    <row r="5086">
      <c r="A5086" s="1" t="s">
        <v>6648</v>
      </c>
      <c r="B5086" s="3">
        <v>19.88</v>
      </c>
      <c r="C5086" s="3" t="s">
        <v>4947</v>
      </c>
      <c r="D5086" s="3" t="s">
        <v>26</v>
      </c>
      <c r="E5086" s="3">
        <v>329.2</v>
      </c>
      <c r="F5086" s="3">
        <v>1.86</v>
      </c>
      <c r="G5086" s="3">
        <v>104.0</v>
      </c>
      <c r="H5086" s="3">
        <v>9422.0</v>
      </c>
      <c r="I5086" s="2"/>
      <c r="J5086" s="2"/>
    </row>
    <row r="5087">
      <c r="A5087" s="1" t="s">
        <v>6649</v>
      </c>
      <c r="B5087" s="3">
        <v>18.93</v>
      </c>
      <c r="C5087" s="3" t="s">
        <v>2949</v>
      </c>
      <c r="D5087" s="3" t="s">
        <v>26</v>
      </c>
      <c r="E5087" s="3">
        <v>327.5</v>
      </c>
      <c r="F5087" s="3">
        <v>1.72</v>
      </c>
      <c r="G5087" s="3">
        <v>106.0</v>
      </c>
      <c r="H5087" s="3">
        <v>9422.0</v>
      </c>
      <c r="I5087" s="2"/>
      <c r="J5087" s="2"/>
    </row>
    <row r="5088">
      <c r="A5088" s="1" t="s">
        <v>6650</v>
      </c>
      <c r="B5088" s="3">
        <v>18.32</v>
      </c>
      <c r="C5088" s="3" t="s">
        <v>4678</v>
      </c>
      <c r="D5088" s="3" t="s">
        <v>26</v>
      </c>
      <c r="E5088" s="3">
        <v>325.7</v>
      </c>
      <c r="F5088" s="3">
        <v>1.59</v>
      </c>
      <c r="G5088" s="3">
        <v>1.0</v>
      </c>
      <c r="H5088" s="3">
        <v>9423.0</v>
      </c>
      <c r="I5088" s="2"/>
      <c r="J5088" s="2"/>
    </row>
    <row r="5089">
      <c r="A5089" s="1" t="s">
        <v>6651</v>
      </c>
      <c r="B5089" s="3">
        <v>18.18</v>
      </c>
      <c r="C5089" s="3">
        <v>59.5</v>
      </c>
      <c r="D5089" s="3">
        <v>114.0</v>
      </c>
      <c r="E5089" s="3">
        <v>387.83</v>
      </c>
      <c r="F5089" s="3">
        <v>52.0</v>
      </c>
      <c r="G5089" s="3">
        <v>324.15</v>
      </c>
      <c r="H5089" s="3">
        <v>1.38</v>
      </c>
      <c r="I5089" s="3">
        <v>93.0</v>
      </c>
      <c r="J5089" s="3">
        <v>9426.0</v>
      </c>
    </row>
    <row r="5090">
      <c r="A5090" s="1" t="s">
        <v>6652</v>
      </c>
      <c r="B5090" s="3">
        <v>21.4</v>
      </c>
      <c r="C5090" s="3">
        <v>5.5</v>
      </c>
      <c r="D5090" s="3">
        <v>31.0</v>
      </c>
      <c r="E5090" s="3">
        <v>61.86</v>
      </c>
      <c r="F5090" s="3">
        <v>95.0</v>
      </c>
      <c r="G5090" s="3" t="s">
        <v>6653</v>
      </c>
      <c r="H5090" s="3">
        <v>96.0</v>
      </c>
      <c r="I5090" s="3">
        <v>9434.0</v>
      </c>
      <c r="J5090" s="2"/>
    </row>
    <row r="5091">
      <c r="A5091" s="1" t="s">
        <v>6654</v>
      </c>
      <c r="B5091" s="3">
        <v>25.56</v>
      </c>
      <c r="C5091" s="3">
        <v>37.1</v>
      </c>
      <c r="D5091" s="3">
        <v>506.0</v>
      </c>
      <c r="E5091" s="3">
        <v>702.85</v>
      </c>
      <c r="F5091" s="3">
        <v>131.0</v>
      </c>
      <c r="G5091" s="3" t="s">
        <v>6655</v>
      </c>
      <c r="H5091" s="3">
        <v>106.0</v>
      </c>
      <c r="I5091" s="3">
        <v>9433.0</v>
      </c>
      <c r="J5091" s="2"/>
    </row>
    <row r="5092">
      <c r="A5092" s="1" t="s">
        <v>6656</v>
      </c>
      <c r="B5092" s="3">
        <v>28.49</v>
      </c>
      <c r="C5092" s="3">
        <v>28.5</v>
      </c>
      <c r="D5092" s="3">
        <v>688.0</v>
      </c>
      <c r="E5092" s="3">
        <v>772.88</v>
      </c>
      <c r="F5092" s="3">
        <v>153.0</v>
      </c>
      <c r="G5092" s="3" t="s">
        <v>6657</v>
      </c>
      <c r="H5092" s="3">
        <v>135.0</v>
      </c>
      <c r="I5092" s="3">
        <v>9434.0</v>
      </c>
      <c r="J5092" s="2"/>
    </row>
    <row r="5093">
      <c r="A5093" s="1" t="s">
        <v>6658</v>
      </c>
      <c r="B5093" s="3">
        <v>30.8</v>
      </c>
      <c r="C5093" s="3">
        <v>21.85</v>
      </c>
      <c r="D5093" s="3">
        <v>83.0</v>
      </c>
      <c r="E5093" s="3">
        <v>801.54</v>
      </c>
      <c r="F5093" s="3">
        <v>175.0</v>
      </c>
      <c r="G5093" s="3">
        <v>354.35</v>
      </c>
      <c r="H5093" s="3">
        <v>1.17</v>
      </c>
      <c r="I5093" s="3">
        <v>152.0</v>
      </c>
      <c r="J5093" s="3">
        <v>943.0</v>
      </c>
    </row>
    <row r="5094">
      <c r="A5094" s="1" t="s">
        <v>6659</v>
      </c>
      <c r="B5094" s="3">
        <v>32.67</v>
      </c>
      <c r="C5094" s="3">
        <v>18.5</v>
      </c>
      <c r="D5094" s="3">
        <v>923.0</v>
      </c>
      <c r="E5094" s="3">
        <v>81.8</v>
      </c>
      <c r="F5094" s="3">
        <v>194.0</v>
      </c>
      <c r="G5094" s="3">
        <v>361.5</v>
      </c>
      <c r="H5094" s="3">
        <v>1.59</v>
      </c>
      <c r="I5094" s="3">
        <v>154.0</v>
      </c>
      <c r="J5094" s="3">
        <v>9426.0</v>
      </c>
    </row>
    <row r="5095">
      <c r="A5095" s="1" t="s">
        <v>6660</v>
      </c>
      <c r="B5095" s="3">
        <v>34.12</v>
      </c>
      <c r="C5095" s="3">
        <v>16.8</v>
      </c>
      <c r="D5095" s="3">
        <v>959.0</v>
      </c>
      <c r="E5095" s="3">
        <v>803.39</v>
      </c>
      <c r="F5095" s="3">
        <v>208.0</v>
      </c>
      <c r="G5095" s="3">
        <v>366.55</v>
      </c>
      <c r="H5095" s="3">
        <v>1.86</v>
      </c>
      <c r="I5095" s="3">
        <v>159.0</v>
      </c>
      <c r="J5095" s="3">
        <v>9419.0</v>
      </c>
    </row>
    <row r="5096">
      <c r="A5096" s="1" t="s">
        <v>6661</v>
      </c>
      <c r="B5096" s="3">
        <v>35.24</v>
      </c>
      <c r="C5096" s="3">
        <v>15.2</v>
      </c>
      <c r="D5096" s="3">
        <v>952.0</v>
      </c>
      <c r="E5096" s="3">
        <v>832.5</v>
      </c>
      <c r="F5096" s="3">
        <v>187.0</v>
      </c>
      <c r="G5096" s="3">
        <v>37.2</v>
      </c>
      <c r="H5096" s="3">
        <v>2.7</v>
      </c>
      <c r="I5096" s="3">
        <v>173.0</v>
      </c>
      <c r="J5096" s="3">
        <v>9413.0</v>
      </c>
    </row>
    <row r="5097">
      <c r="A5097" s="1" t="s">
        <v>6662</v>
      </c>
      <c r="B5097" s="3">
        <v>36.0</v>
      </c>
      <c r="C5097" s="3">
        <v>13.3</v>
      </c>
      <c r="D5097" s="3">
        <v>88.0</v>
      </c>
      <c r="E5097" s="3">
        <v>829.39</v>
      </c>
      <c r="F5097" s="3">
        <v>171.0</v>
      </c>
      <c r="G5097" s="3">
        <v>372.75</v>
      </c>
      <c r="H5097" s="3">
        <v>2.14</v>
      </c>
      <c r="I5097" s="3">
        <v>187.0</v>
      </c>
      <c r="J5097" s="3">
        <v>9407.0</v>
      </c>
    </row>
    <row r="5098">
      <c r="A5098" s="1" t="s">
        <v>6663</v>
      </c>
      <c r="B5098" s="3">
        <v>36.42</v>
      </c>
      <c r="C5098" s="3">
        <v>12.45</v>
      </c>
      <c r="D5098" s="3">
        <v>751.0</v>
      </c>
      <c r="E5098" s="3">
        <v>794.12</v>
      </c>
      <c r="F5098" s="3">
        <v>159.0</v>
      </c>
      <c r="G5098" s="3">
        <v>373.5</v>
      </c>
      <c r="H5098" s="3">
        <v>2.14</v>
      </c>
      <c r="I5098" s="3">
        <v>199.0</v>
      </c>
      <c r="J5098" s="3">
        <v>9402.0</v>
      </c>
    </row>
    <row r="5099">
      <c r="A5099" s="1" t="s">
        <v>6664</v>
      </c>
      <c r="B5099" s="3">
        <v>36.19</v>
      </c>
      <c r="C5099" s="3">
        <v>7.42</v>
      </c>
      <c r="D5099" s="3">
        <v>581.0</v>
      </c>
      <c r="E5099" s="3">
        <v>734.84</v>
      </c>
      <c r="F5099" s="3">
        <v>141.0</v>
      </c>
      <c r="G5099" s="3">
        <v>371.59</v>
      </c>
      <c r="H5099" s="3">
        <v>2.46</v>
      </c>
      <c r="I5099" s="3">
        <v>209.0</v>
      </c>
      <c r="J5099" s="3">
        <v>9396.0</v>
      </c>
    </row>
    <row r="5100">
      <c r="A5100" s="1" t="s">
        <v>6665</v>
      </c>
      <c r="B5100" s="3">
        <v>34.9</v>
      </c>
      <c r="C5100" s="3">
        <v>1.69</v>
      </c>
      <c r="D5100" s="3">
        <v>384.0</v>
      </c>
      <c r="E5100" s="3">
        <v>631.0</v>
      </c>
      <c r="F5100" s="3">
        <v>116.0</v>
      </c>
      <c r="G5100" s="3">
        <v>368.35</v>
      </c>
      <c r="H5100" s="3">
        <v>2.37</v>
      </c>
      <c r="I5100" s="3">
        <v>215.0</v>
      </c>
      <c r="J5100" s="3">
        <v>9392.0</v>
      </c>
    </row>
    <row r="5101">
      <c r="A5101" s="1" t="s">
        <v>6666</v>
      </c>
      <c r="B5101" s="3">
        <v>33.62</v>
      </c>
      <c r="C5101" s="3">
        <v>13.96</v>
      </c>
      <c r="D5101" s="3">
        <v>182.0</v>
      </c>
      <c r="E5101" s="3">
        <v>433.69</v>
      </c>
      <c r="F5101" s="3">
        <v>8.0</v>
      </c>
      <c r="G5101" s="3">
        <v>365.1</v>
      </c>
      <c r="H5101" s="3">
        <v>2.27</v>
      </c>
      <c r="I5101" s="3">
        <v>22.0</v>
      </c>
      <c r="J5101" s="3">
        <v>939.0</v>
      </c>
    </row>
    <row r="5102">
      <c r="A5102" s="1" t="s">
        <v>6667</v>
      </c>
      <c r="B5102" s="3">
        <v>32.33</v>
      </c>
      <c r="C5102" s="3">
        <v>17.23</v>
      </c>
      <c r="D5102" s="3">
        <v>18.0</v>
      </c>
      <c r="E5102" s="3">
        <v>116.4</v>
      </c>
      <c r="F5102" s="3">
        <v>13.0</v>
      </c>
      <c r="G5102" s="3">
        <v>361.85</v>
      </c>
      <c r="H5102" s="3">
        <v>2.18</v>
      </c>
      <c r="I5102" s="3">
        <v>223.0</v>
      </c>
      <c r="J5102" s="3">
        <v>9386.0</v>
      </c>
    </row>
    <row r="5103">
      <c r="A5103" s="1" t="s">
        <v>6668</v>
      </c>
      <c r="B5103" s="3">
        <v>31.4</v>
      </c>
      <c r="C5103" s="3" t="s">
        <v>6669</v>
      </c>
      <c r="D5103" s="3" t="s">
        <v>26</v>
      </c>
      <c r="E5103" s="3">
        <v>358.61</v>
      </c>
      <c r="F5103" s="3">
        <v>2.8</v>
      </c>
      <c r="G5103" s="3">
        <v>224.0</v>
      </c>
      <c r="H5103" s="3">
        <v>9388.0</v>
      </c>
      <c r="I5103" s="2"/>
      <c r="J5103" s="2"/>
    </row>
    <row r="5104">
      <c r="A5104" s="1" t="s">
        <v>6670</v>
      </c>
      <c r="B5104" s="3">
        <v>29.75</v>
      </c>
      <c r="C5104" s="3" t="s">
        <v>6671</v>
      </c>
      <c r="D5104" s="3" t="s">
        <v>26</v>
      </c>
      <c r="E5104" s="3">
        <v>355.36</v>
      </c>
      <c r="F5104" s="3">
        <v>1.99</v>
      </c>
      <c r="G5104" s="3">
        <v>225.0</v>
      </c>
      <c r="H5104" s="3">
        <v>9394.0</v>
      </c>
      <c r="I5104" s="2"/>
      <c r="J5104" s="2"/>
    </row>
    <row r="5105">
      <c r="A5105" s="1" t="s">
        <v>6672</v>
      </c>
      <c r="B5105" s="3">
        <v>28.47</v>
      </c>
      <c r="C5105" s="3" t="s">
        <v>5677</v>
      </c>
      <c r="D5105" s="3" t="s">
        <v>26</v>
      </c>
      <c r="E5105" s="3">
        <v>352.12</v>
      </c>
      <c r="F5105" s="3">
        <v>1.89</v>
      </c>
      <c r="G5105" s="3">
        <v>227.0</v>
      </c>
      <c r="H5105" s="3">
        <v>9394.0</v>
      </c>
      <c r="I5105" s="2"/>
      <c r="J5105" s="2"/>
    </row>
    <row r="5106">
      <c r="A5106" s="1" t="s">
        <v>6673</v>
      </c>
      <c r="B5106" s="3">
        <v>27.18</v>
      </c>
      <c r="C5106" s="3" t="s">
        <v>6674</v>
      </c>
      <c r="D5106" s="3" t="s">
        <v>26</v>
      </c>
      <c r="E5106" s="3">
        <v>348.87</v>
      </c>
      <c r="F5106" s="3">
        <v>1.8</v>
      </c>
      <c r="G5106" s="3">
        <v>227.0</v>
      </c>
      <c r="H5106" s="3">
        <v>9396.0</v>
      </c>
      <c r="I5106" s="2"/>
      <c r="J5106" s="2"/>
    </row>
    <row r="5107">
      <c r="A5107" s="1" t="s">
        <v>6675</v>
      </c>
      <c r="B5107" s="3">
        <v>25.89</v>
      </c>
      <c r="C5107" s="3" t="s">
        <v>6676</v>
      </c>
      <c r="D5107" s="3" t="s">
        <v>26</v>
      </c>
      <c r="E5107" s="3">
        <v>345.62</v>
      </c>
      <c r="F5107" s="3">
        <v>1.7</v>
      </c>
      <c r="G5107" s="3">
        <v>241.0</v>
      </c>
      <c r="H5107" s="3">
        <v>9358.0</v>
      </c>
      <c r="I5107" s="2"/>
      <c r="J5107" s="2"/>
    </row>
    <row r="5108">
      <c r="A5108" s="1" t="s">
        <v>6677</v>
      </c>
      <c r="B5108" s="3">
        <v>24.6</v>
      </c>
      <c r="C5108" s="3" t="s">
        <v>6678</v>
      </c>
      <c r="D5108" s="3" t="s">
        <v>26</v>
      </c>
      <c r="E5108" s="3">
        <v>342.38</v>
      </c>
      <c r="F5108" s="3">
        <v>1.61</v>
      </c>
      <c r="G5108" s="3">
        <v>21.0</v>
      </c>
      <c r="H5108" s="3">
        <v>9354.0</v>
      </c>
      <c r="I5108" s="2"/>
      <c r="J5108" s="2"/>
    </row>
    <row r="5109">
      <c r="A5109" s="1" t="s">
        <v>6679</v>
      </c>
      <c r="B5109" s="3">
        <v>23.31</v>
      </c>
      <c r="C5109" s="3" t="s">
        <v>6680</v>
      </c>
      <c r="D5109" s="3" t="s">
        <v>26</v>
      </c>
      <c r="E5109" s="3">
        <v>339.13</v>
      </c>
      <c r="F5109" s="3">
        <v>1.51</v>
      </c>
      <c r="G5109" s="3">
        <v>19.0</v>
      </c>
      <c r="H5109" s="3">
        <v>935.0</v>
      </c>
      <c r="I5109" s="2"/>
      <c r="J5109" s="2"/>
    </row>
    <row r="5110">
      <c r="A5110" s="1" t="s">
        <v>6681</v>
      </c>
      <c r="B5110" s="3">
        <v>22.3</v>
      </c>
      <c r="C5110" s="3" t="s">
        <v>4109</v>
      </c>
      <c r="D5110" s="3" t="s">
        <v>26</v>
      </c>
      <c r="E5110" s="3">
        <v>335.89</v>
      </c>
      <c r="F5110" s="3">
        <v>1.42</v>
      </c>
      <c r="G5110" s="3">
        <v>184.0</v>
      </c>
      <c r="H5110" s="3">
        <v>9349.0</v>
      </c>
      <c r="I5110" s="2"/>
      <c r="J5110" s="2"/>
    </row>
    <row r="5111">
      <c r="A5111" s="1" t="s">
        <v>6682</v>
      </c>
      <c r="B5111" s="3">
        <v>20.74</v>
      </c>
      <c r="C5111" s="3" t="s">
        <v>6683</v>
      </c>
      <c r="D5111" s="3" t="s">
        <v>26</v>
      </c>
      <c r="E5111" s="3">
        <v>332.64</v>
      </c>
      <c r="F5111" s="3">
        <v>1.32</v>
      </c>
      <c r="G5111" s="3">
        <v>182.0</v>
      </c>
      <c r="H5111" s="3">
        <v>935.0</v>
      </c>
      <c r="I5111" s="2"/>
      <c r="J5111" s="2"/>
    </row>
    <row r="5112">
      <c r="A5112" s="1" t="s">
        <v>6684</v>
      </c>
      <c r="B5112" s="3">
        <v>19.45</v>
      </c>
      <c r="C5112" s="3" t="s">
        <v>6685</v>
      </c>
      <c r="D5112" s="3" t="s">
        <v>26</v>
      </c>
      <c r="E5112" s="3">
        <v>329.39</v>
      </c>
      <c r="F5112" s="3">
        <v>1.23</v>
      </c>
      <c r="G5112" s="3">
        <v>158.0</v>
      </c>
      <c r="H5112" s="3">
        <v>9349.0</v>
      </c>
      <c r="I5112" s="2"/>
      <c r="J5112" s="2"/>
    </row>
    <row r="5113">
      <c r="A5113" s="1" t="s">
        <v>6686</v>
      </c>
      <c r="B5113" s="3">
        <v>18.16</v>
      </c>
      <c r="C5113" s="3">
        <v>53.21</v>
      </c>
      <c r="D5113" s="3">
        <v>101.0</v>
      </c>
      <c r="E5113" s="3">
        <v>279.56</v>
      </c>
      <c r="F5113" s="3">
        <v>57.0</v>
      </c>
      <c r="G5113" s="3">
        <v>326.15</v>
      </c>
      <c r="H5113" s="3">
        <v>1.13</v>
      </c>
      <c r="I5113" s="3">
        <v>14.0</v>
      </c>
      <c r="J5113" s="3">
        <v>935.0</v>
      </c>
    </row>
    <row r="5114">
      <c r="A5114" s="1" t="s">
        <v>6687</v>
      </c>
      <c r="B5114" s="3">
        <v>16.88</v>
      </c>
      <c r="C5114" s="3">
        <v>56.49</v>
      </c>
      <c r="D5114" s="3">
        <v>278.0</v>
      </c>
      <c r="E5114" s="3">
        <v>446.2</v>
      </c>
      <c r="F5114" s="3">
        <v>122.0</v>
      </c>
      <c r="G5114" s="3">
        <v>322.9</v>
      </c>
      <c r="H5114" s="3">
        <v>1.4</v>
      </c>
      <c r="I5114" s="3">
        <v>143.0</v>
      </c>
      <c r="J5114" s="3">
        <v>9354.0</v>
      </c>
    </row>
    <row r="5115">
      <c r="A5115" s="1" t="s">
        <v>6688</v>
      </c>
      <c r="B5115" s="3">
        <v>26.1</v>
      </c>
      <c r="C5115" s="3">
        <v>33.55</v>
      </c>
      <c r="D5115" s="3">
        <v>45.0</v>
      </c>
      <c r="E5115" s="3">
        <v>49.99</v>
      </c>
      <c r="F5115" s="3">
        <v>189.0</v>
      </c>
      <c r="G5115" s="3" t="s">
        <v>6689</v>
      </c>
      <c r="H5115" s="3">
        <v>151.0</v>
      </c>
      <c r="I5115" s="3">
        <v>9355.0</v>
      </c>
      <c r="J5115" s="2"/>
    </row>
    <row r="5116">
      <c r="A5116" s="1" t="s">
        <v>6690</v>
      </c>
      <c r="B5116" s="3">
        <v>28.43</v>
      </c>
      <c r="C5116" s="3">
        <v>29.4</v>
      </c>
      <c r="D5116" s="3">
        <v>669.0</v>
      </c>
      <c r="E5116" s="3">
        <v>732.85</v>
      </c>
      <c r="F5116" s="3">
        <v>163.0</v>
      </c>
      <c r="G5116" s="3" t="s">
        <v>5832</v>
      </c>
      <c r="H5116" s="3">
        <v>158.0</v>
      </c>
      <c r="I5116" s="3">
        <v>9354.0</v>
      </c>
      <c r="J5116" s="2"/>
    </row>
    <row r="5117">
      <c r="A5117" s="1" t="s">
        <v>6691</v>
      </c>
      <c r="B5117" s="3">
        <v>30.25</v>
      </c>
      <c r="C5117" s="3">
        <v>25.0</v>
      </c>
      <c r="D5117" s="3">
        <v>642.0</v>
      </c>
      <c r="E5117" s="3">
        <v>329.83</v>
      </c>
      <c r="F5117" s="3">
        <v>373.0</v>
      </c>
      <c r="G5117" s="3" t="s">
        <v>6692</v>
      </c>
      <c r="H5117" s="3">
        <v>131.0</v>
      </c>
      <c r="I5117" s="3">
        <v>9349.0</v>
      </c>
      <c r="J5117" s="2"/>
    </row>
    <row r="5118">
      <c r="A5118" s="1" t="s">
        <v>6693</v>
      </c>
      <c r="B5118" s="3">
        <v>31.65</v>
      </c>
      <c r="C5118" s="3">
        <v>21.2</v>
      </c>
      <c r="D5118" s="3">
        <v>739.0</v>
      </c>
      <c r="E5118" s="3">
        <v>378.46</v>
      </c>
      <c r="F5118" s="3">
        <v>399.0</v>
      </c>
      <c r="G5118" s="3" t="s">
        <v>6694</v>
      </c>
      <c r="H5118" s="3">
        <v>14.0</v>
      </c>
      <c r="I5118" s="3">
        <v>9346.0</v>
      </c>
      <c r="J5118" s="2"/>
    </row>
    <row r="5119">
      <c r="A5119" s="1" t="s">
        <v>6695</v>
      </c>
      <c r="B5119" s="3">
        <v>33.4</v>
      </c>
      <c r="C5119" s="3">
        <v>18.5</v>
      </c>
      <c r="D5119" s="3">
        <v>914.0</v>
      </c>
      <c r="E5119" s="3">
        <v>706.13</v>
      </c>
      <c r="F5119" s="3">
        <v>255.0</v>
      </c>
      <c r="G5119" s="3" t="s">
        <v>6696</v>
      </c>
      <c r="H5119" s="3">
        <v>189.0</v>
      </c>
      <c r="I5119" s="3">
        <v>9344.0</v>
      </c>
      <c r="J5119" s="2"/>
    </row>
    <row r="5120">
      <c r="A5120" s="1" t="s">
        <v>6697</v>
      </c>
      <c r="B5120" s="3">
        <v>34.2</v>
      </c>
      <c r="C5120" s="3">
        <v>16.8</v>
      </c>
      <c r="D5120" s="3" t="s">
        <v>6698</v>
      </c>
      <c r="E5120" s="3">
        <v>183.0</v>
      </c>
      <c r="F5120" s="3">
        <v>395.2</v>
      </c>
      <c r="G5120" s="3">
        <v>1.1</v>
      </c>
      <c r="H5120" s="3">
        <v>202.0</v>
      </c>
      <c r="I5120" s="3">
        <v>9337.0</v>
      </c>
      <c r="J5120" s="2"/>
    </row>
    <row r="5121">
      <c r="A5121" s="1" t="s">
        <v>6699</v>
      </c>
      <c r="B5121" s="3">
        <v>34.74</v>
      </c>
      <c r="C5121" s="3">
        <v>15.2</v>
      </c>
      <c r="D5121" s="3">
        <v>46.0</v>
      </c>
      <c r="E5121" s="3">
        <v>6.95</v>
      </c>
      <c r="F5121" s="3">
        <v>408.0</v>
      </c>
      <c r="G5121" s="3" t="s">
        <v>6700</v>
      </c>
      <c r="H5121" s="3">
        <v>18.0</v>
      </c>
      <c r="I5121" s="3">
        <v>9329.0</v>
      </c>
      <c r="J5121" s="2"/>
    </row>
    <row r="5122">
      <c r="A5122" s="1" t="s">
        <v>6701</v>
      </c>
      <c r="B5122" s="3">
        <v>35.21</v>
      </c>
      <c r="C5122" s="3">
        <v>14.2</v>
      </c>
      <c r="D5122" s="3">
        <v>448.0</v>
      </c>
      <c r="E5122" s="3">
        <v>111.62</v>
      </c>
      <c r="F5122" s="3">
        <v>365.0</v>
      </c>
      <c r="G5122" s="3">
        <v>395.2</v>
      </c>
      <c r="H5122" s="3">
        <v>1.66</v>
      </c>
      <c r="I5122" s="3">
        <v>16.0</v>
      </c>
      <c r="J5122" s="3">
        <v>9321.0</v>
      </c>
    </row>
    <row r="5123">
      <c r="A5123" s="1" t="s">
        <v>6702</v>
      </c>
      <c r="B5123" s="3">
        <v>35.57</v>
      </c>
      <c r="C5123" s="3">
        <v>13.2</v>
      </c>
      <c r="D5123" s="3">
        <v>561.0</v>
      </c>
      <c r="E5123" s="3">
        <v>683.85</v>
      </c>
      <c r="F5123" s="3">
        <v>153.0</v>
      </c>
      <c r="G5123" s="3">
        <v>407.95</v>
      </c>
      <c r="H5123" s="3">
        <v>2.21</v>
      </c>
      <c r="I5123" s="3">
        <v>159.0</v>
      </c>
      <c r="J5123" s="3">
        <v>9312.0</v>
      </c>
    </row>
    <row r="5124">
      <c r="A5124" s="1" t="s">
        <v>6703</v>
      </c>
      <c r="B5124" s="3">
        <v>35.55</v>
      </c>
      <c r="C5124" s="3">
        <v>13.7</v>
      </c>
      <c r="D5124" s="3">
        <v>364.0</v>
      </c>
      <c r="E5124" s="3">
        <v>551.73</v>
      </c>
      <c r="F5124" s="3">
        <v>131.0</v>
      </c>
      <c r="G5124" s="3">
        <v>407.0</v>
      </c>
      <c r="H5124" s="3">
        <v>3.24</v>
      </c>
      <c r="I5124" s="3">
        <v>181.0</v>
      </c>
      <c r="J5124" s="3">
        <v>9306.0</v>
      </c>
    </row>
    <row r="5125">
      <c r="A5125" s="1" t="s">
        <v>6704</v>
      </c>
      <c r="B5125" s="3">
        <v>33.37</v>
      </c>
      <c r="C5125" s="3">
        <v>17.3</v>
      </c>
      <c r="D5125" s="3">
        <v>171.0</v>
      </c>
      <c r="E5125" s="3">
        <v>382.8</v>
      </c>
      <c r="F5125" s="3">
        <v>82.0</v>
      </c>
      <c r="G5125" s="3">
        <v>396.95</v>
      </c>
      <c r="H5125" s="3">
        <v>5.1</v>
      </c>
      <c r="I5125" s="3">
        <v>177.0</v>
      </c>
      <c r="J5125" s="3">
        <v>9314.0</v>
      </c>
    </row>
    <row r="5126">
      <c r="A5126" s="1" t="s">
        <v>6705</v>
      </c>
      <c r="B5126" s="3">
        <v>31.77</v>
      </c>
      <c r="C5126" s="3">
        <v>21.2</v>
      </c>
      <c r="D5126" s="3" t="s">
        <v>957</v>
      </c>
      <c r="E5126" s="3">
        <v>9.0</v>
      </c>
      <c r="F5126" s="3">
        <v>398.1</v>
      </c>
      <c r="G5126" s="3">
        <v>4.14</v>
      </c>
      <c r="H5126" s="3">
        <v>212.0</v>
      </c>
      <c r="I5126" s="3">
        <v>9312.0</v>
      </c>
      <c r="J5126" s="2"/>
    </row>
    <row r="5127">
      <c r="A5127" s="1" t="s">
        <v>6706</v>
      </c>
      <c r="B5127" s="3">
        <v>28.55</v>
      </c>
      <c r="C5127" s="3" t="s">
        <v>6443</v>
      </c>
      <c r="D5127" s="3" t="s">
        <v>26</v>
      </c>
      <c r="E5127" s="3">
        <v>383.2</v>
      </c>
      <c r="F5127" s="3">
        <v>5.59</v>
      </c>
      <c r="G5127" s="3">
        <v>227.0</v>
      </c>
      <c r="H5127" s="3">
        <v>933.0</v>
      </c>
      <c r="I5127" s="2"/>
      <c r="J5127" s="2"/>
    </row>
    <row r="5128">
      <c r="A5128" s="1" t="s">
        <v>6707</v>
      </c>
      <c r="B5128" s="3">
        <v>26.53</v>
      </c>
      <c r="C5128" s="3" t="s">
        <v>6708</v>
      </c>
      <c r="D5128" s="3" t="s">
        <v>26</v>
      </c>
      <c r="E5128" s="3">
        <v>369.45</v>
      </c>
      <c r="F5128" s="3">
        <v>4.41</v>
      </c>
      <c r="G5128" s="3">
        <v>225.0</v>
      </c>
      <c r="H5128" s="3">
        <v>9341.0</v>
      </c>
      <c r="I5128" s="2"/>
      <c r="J5128" s="2"/>
    </row>
    <row r="5129">
      <c r="A5129" s="1" t="s">
        <v>6709</v>
      </c>
      <c r="B5129" s="3">
        <v>24.77</v>
      </c>
      <c r="C5129" s="3" t="s">
        <v>6710</v>
      </c>
      <c r="D5129" s="3" t="s">
        <v>26</v>
      </c>
      <c r="E5129" s="3">
        <v>369.45</v>
      </c>
      <c r="F5129" s="3">
        <v>4.62</v>
      </c>
      <c r="G5129" s="3">
        <v>226.0</v>
      </c>
      <c r="H5129" s="3">
        <v>935.0</v>
      </c>
      <c r="I5129" s="2"/>
      <c r="J5129" s="2"/>
    </row>
    <row r="5130">
      <c r="A5130" s="1" t="s">
        <v>6711</v>
      </c>
      <c r="B5130" s="3">
        <v>22.82</v>
      </c>
      <c r="C5130" s="3" t="s">
        <v>6712</v>
      </c>
      <c r="D5130" s="3" t="s">
        <v>26</v>
      </c>
      <c r="E5130" s="3">
        <v>363.85</v>
      </c>
      <c r="F5130" s="3">
        <v>4.14</v>
      </c>
      <c r="G5130" s="3">
        <v>23.0</v>
      </c>
      <c r="H5130" s="3">
        <v>9356.0</v>
      </c>
      <c r="I5130" s="2"/>
      <c r="J5130" s="2"/>
    </row>
    <row r="5131">
      <c r="A5131" s="1" t="s">
        <v>6713</v>
      </c>
      <c r="B5131" s="3">
        <v>21.66</v>
      </c>
      <c r="C5131" s="3" t="s">
        <v>2865</v>
      </c>
      <c r="D5131" s="3" t="s">
        <v>26</v>
      </c>
      <c r="E5131" s="3">
        <v>35.5</v>
      </c>
      <c r="F5131" s="3">
        <v>3.93</v>
      </c>
      <c r="G5131" s="3">
        <v>223.0</v>
      </c>
      <c r="H5131" s="3">
        <v>9361.0</v>
      </c>
      <c r="I5131" s="2"/>
      <c r="J5131" s="2"/>
    </row>
    <row r="5132">
      <c r="A5132" s="1" t="s">
        <v>6714</v>
      </c>
      <c r="B5132" s="3">
        <v>20.95</v>
      </c>
      <c r="C5132" s="3" t="s">
        <v>1788</v>
      </c>
      <c r="D5132" s="3" t="s">
        <v>26</v>
      </c>
      <c r="E5132" s="3">
        <v>367.8</v>
      </c>
      <c r="F5132" s="3">
        <v>4.55</v>
      </c>
      <c r="G5132" s="3">
        <v>213.0</v>
      </c>
      <c r="H5132" s="3">
        <v>9363.0</v>
      </c>
      <c r="I5132" s="2"/>
      <c r="J5132" s="2"/>
    </row>
    <row r="5133">
      <c r="A5133" s="1" t="s">
        <v>6715</v>
      </c>
      <c r="B5133" s="3">
        <v>20.7</v>
      </c>
      <c r="C5133" s="3" t="s">
        <v>6716</v>
      </c>
      <c r="D5133" s="3" t="s">
        <v>26</v>
      </c>
      <c r="E5133" s="3">
        <v>363.65</v>
      </c>
      <c r="F5133" s="3">
        <v>4.34</v>
      </c>
      <c r="G5133" s="3">
        <v>207.0</v>
      </c>
      <c r="H5133" s="3">
        <v>9365.0</v>
      </c>
      <c r="I5133" s="2"/>
      <c r="J5133" s="2"/>
    </row>
    <row r="5134">
      <c r="A5134" s="1" t="s">
        <v>6717</v>
      </c>
      <c r="B5134" s="3">
        <v>19.24</v>
      </c>
      <c r="C5134" s="3" t="s">
        <v>6718</v>
      </c>
      <c r="D5134" s="3" t="s">
        <v>26</v>
      </c>
      <c r="E5134" s="3">
        <v>339.5</v>
      </c>
      <c r="F5134" s="3">
        <v>3.79</v>
      </c>
      <c r="G5134" s="3">
        <v>204.0</v>
      </c>
      <c r="H5134" s="3">
        <v>9366.0</v>
      </c>
      <c r="I5134" s="2"/>
      <c r="J5134" s="2"/>
    </row>
    <row r="5135">
      <c r="A5135" s="1" t="s">
        <v>6719</v>
      </c>
      <c r="B5135" s="3">
        <v>19.9</v>
      </c>
      <c r="C5135" s="3" t="s">
        <v>6720</v>
      </c>
      <c r="D5135" s="3" t="s">
        <v>26</v>
      </c>
      <c r="E5135" s="3">
        <v>362.85</v>
      </c>
      <c r="F5135" s="3">
        <v>3.72</v>
      </c>
      <c r="G5135" s="3">
        <v>205.0</v>
      </c>
      <c r="H5135" s="3">
        <v>9368.0</v>
      </c>
      <c r="I5135" s="2"/>
      <c r="J5135" s="2"/>
    </row>
    <row r="5136">
      <c r="A5136" s="1" t="s">
        <v>6721</v>
      </c>
      <c r="B5136" s="3">
        <v>18.89</v>
      </c>
      <c r="C5136" s="3" t="s">
        <v>6722</v>
      </c>
      <c r="D5136" s="3" t="s">
        <v>26</v>
      </c>
      <c r="E5136" s="3">
        <v>362.3</v>
      </c>
      <c r="F5136" s="3">
        <v>3.17</v>
      </c>
      <c r="G5136" s="3">
        <v>199.0</v>
      </c>
      <c r="H5136" s="3">
        <v>9371.0</v>
      </c>
      <c r="I5136" s="2"/>
      <c r="J5136" s="2"/>
    </row>
    <row r="5137">
      <c r="A5137" s="1" t="s">
        <v>6723</v>
      </c>
      <c r="B5137" s="3">
        <v>18.82</v>
      </c>
      <c r="C5137" s="3">
        <v>78.25</v>
      </c>
      <c r="D5137" s="3">
        <v>107.0</v>
      </c>
      <c r="E5137" s="3">
        <v>361.53</v>
      </c>
      <c r="F5137" s="3">
        <v>51.0</v>
      </c>
      <c r="G5137" s="3">
        <v>367.5</v>
      </c>
      <c r="H5137" s="3">
        <v>3.17</v>
      </c>
      <c r="I5137" s="3">
        <v>2.0</v>
      </c>
      <c r="J5137" s="3">
        <v>9377.0</v>
      </c>
    </row>
    <row r="5138">
      <c r="A5138" s="1" t="s">
        <v>6724</v>
      </c>
      <c r="B5138" s="3">
        <v>19.44</v>
      </c>
      <c r="C5138" s="3">
        <v>73.15</v>
      </c>
      <c r="D5138" s="3">
        <v>274.0</v>
      </c>
      <c r="E5138" s="3">
        <v>434.49</v>
      </c>
      <c r="F5138" s="3">
        <v>123.0</v>
      </c>
      <c r="G5138" s="3">
        <v>343.7</v>
      </c>
      <c r="H5138" s="3">
        <v>3.3</v>
      </c>
      <c r="I5138" s="3">
        <v>227.0</v>
      </c>
      <c r="J5138" s="3">
        <v>9389.0</v>
      </c>
    </row>
    <row r="5139">
      <c r="A5139" s="1" t="s">
        <v>6725</v>
      </c>
      <c r="B5139" s="3">
        <v>20.27</v>
      </c>
      <c r="C5139" s="3">
        <v>7.7</v>
      </c>
      <c r="D5139" s="3">
        <v>49.0</v>
      </c>
      <c r="E5139" s="3">
        <v>674.1</v>
      </c>
      <c r="F5139" s="3">
        <v>133.0</v>
      </c>
      <c r="G5139" s="3">
        <v>359.2</v>
      </c>
      <c r="H5139" s="3">
        <v>2.97</v>
      </c>
      <c r="I5139" s="3">
        <v>231.0</v>
      </c>
      <c r="J5139" s="3">
        <v>9393.0</v>
      </c>
    </row>
    <row r="5140">
      <c r="A5140" s="1" t="s">
        <v>6726</v>
      </c>
      <c r="B5140" s="3">
        <v>21.44</v>
      </c>
      <c r="C5140" s="3">
        <v>63.9</v>
      </c>
      <c r="D5140" s="3">
        <v>629.0</v>
      </c>
      <c r="E5140" s="3">
        <v>599.7</v>
      </c>
      <c r="F5140" s="3">
        <v>216.0</v>
      </c>
      <c r="G5140" s="3">
        <v>369.45</v>
      </c>
      <c r="H5140" s="3">
        <v>2.97</v>
      </c>
      <c r="I5140" s="3">
        <v>233.0</v>
      </c>
      <c r="J5140" s="3">
        <v>9396.0</v>
      </c>
    </row>
    <row r="5141">
      <c r="A5141" s="1" t="s">
        <v>6727</v>
      </c>
      <c r="B5141" s="3">
        <v>23.12</v>
      </c>
      <c r="C5141" s="3">
        <v>54.1</v>
      </c>
      <c r="D5141" s="3">
        <v>724.0</v>
      </c>
      <c r="E5141" s="3">
        <v>523.39</v>
      </c>
      <c r="F5141" s="3">
        <v>298.0</v>
      </c>
      <c r="G5141" s="3">
        <v>37.6</v>
      </c>
      <c r="H5141" s="3">
        <v>2.83</v>
      </c>
      <c r="I5141" s="3">
        <v>235.0</v>
      </c>
      <c r="J5141" s="3">
        <v>9397.0</v>
      </c>
    </row>
    <row r="5142">
      <c r="A5142" s="1" t="s">
        <v>6728</v>
      </c>
      <c r="B5142" s="3">
        <v>24.79</v>
      </c>
      <c r="C5142" s="3">
        <v>45.75</v>
      </c>
      <c r="D5142" s="3">
        <v>666.0</v>
      </c>
      <c r="E5142" s="3">
        <v>255.35</v>
      </c>
      <c r="F5142" s="3">
        <v>437.0</v>
      </c>
      <c r="G5142" s="3">
        <v>378.15</v>
      </c>
      <c r="H5142" s="3">
        <v>2.83</v>
      </c>
      <c r="I5142" s="3">
        <v>232.0</v>
      </c>
      <c r="J5142" s="3">
        <v>9398.0</v>
      </c>
    </row>
    <row r="5143">
      <c r="A5143" s="1" t="s">
        <v>6729</v>
      </c>
      <c r="B5143" s="3">
        <v>26.33</v>
      </c>
      <c r="C5143" s="3">
        <v>38.7</v>
      </c>
      <c r="D5143" s="3">
        <v>806.0</v>
      </c>
      <c r="E5143" s="3">
        <v>454.2</v>
      </c>
      <c r="F5143" s="3">
        <v>383.0</v>
      </c>
      <c r="G5143" s="3">
        <v>378.95</v>
      </c>
      <c r="H5143" s="3">
        <v>2.97</v>
      </c>
      <c r="I5143" s="3">
        <v>232.0</v>
      </c>
      <c r="J5143" s="3">
        <v>9397.0</v>
      </c>
    </row>
    <row r="5144">
      <c r="A5144" s="1" t="s">
        <v>6730</v>
      </c>
      <c r="B5144" s="3">
        <v>27.14</v>
      </c>
      <c r="C5144" s="3">
        <v>35.5</v>
      </c>
      <c r="D5144" s="3">
        <v>852.0</v>
      </c>
      <c r="E5144" s="3">
        <v>592.68</v>
      </c>
      <c r="F5144" s="3">
        <v>309.0</v>
      </c>
      <c r="G5144" s="3">
        <v>399.85</v>
      </c>
      <c r="H5144" s="3">
        <v>3.1</v>
      </c>
      <c r="I5144" s="3">
        <v>239.0</v>
      </c>
      <c r="J5144" s="3">
        <v>9394.0</v>
      </c>
    </row>
    <row r="5145">
      <c r="A5145" s="1" t="s">
        <v>6731</v>
      </c>
      <c r="B5145" s="3">
        <v>27.78</v>
      </c>
      <c r="C5145" s="3">
        <v>33.8</v>
      </c>
      <c r="D5145" s="3">
        <v>703.0</v>
      </c>
      <c r="E5145" s="3">
        <v>389.98</v>
      </c>
      <c r="F5145" s="3">
        <v>371.0</v>
      </c>
      <c r="G5145" s="3">
        <v>388.2</v>
      </c>
      <c r="H5145" s="3">
        <v>3.17</v>
      </c>
      <c r="I5145" s="3">
        <v>247.0</v>
      </c>
      <c r="J5145" s="3">
        <v>9393.0</v>
      </c>
    </row>
    <row r="5146">
      <c r="A5146" s="1" t="s">
        <v>6732</v>
      </c>
      <c r="B5146" s="3">
        <v>28.35</v>
      </c>
      <c r="C5146" s="3">
        <v>32.75</v>
      </c>
      <c r="D5146" s="3">
        <v>691.0</v>
      </c>
      <c r="E5146" s="3">
        <v>628.39</v>
      </c>
      <c r="F5146" s="3">
        <v>225.0</v>
      </c>
      <c r="G5146" s="3">
        <v>384.75</v>
      </c>
      <c r="H5146" s="3">
        <v>3.24</v>
      </c>
      <c r="I5146" s="3">
        <v>253.0</v>
      </c>
      <c r="J5146" s="3">
        <v>939.0</v>
      </c>
    </row>
    <row r="5147">
      <c r="A5147" s="1" t="s">
        <v>6733</v>
      </c>
      <c r="B5147" s="3">
        <v>28.32</v>
      </c>
      <c r="C5147" s="3">
        <v>31.6</v>
      </c>
      <c r="D5147" s="3">
        <v>567.0</v>
      </c>
      <c r="E5147" s="3">
        <v>721.75</v>
      </c>
      <c r="F5147" s="3">
        <v>138.0</v>
      </c>
      <c r="G5147" s="3">
        <v>388.8</v>
      </c>
      <c r="H5147" s="3">
        <v>3.31</v>
      </c>
      <c r="I5147" s="3">
        <v>263.0</v>
      </c>
      <c r="J5147" s="3">
        <v>9389.0</v>
      </c>
    </row>
    <row r="5148">
      <c r="A5148" s="1" t="s">
        <v>6734</v>
      </c>
      <c r="B5148" s="3">
        <v>27.94</v>
      </c>
      <c r="C5148" s="3">
        <v>32.65</v>
      </c>
      <c r="D5148" s="3">
        <v>311.0</v>
      </c>
      <c r="E5148" s="3">
        <v>323.96</v>
      </c>
      <c r="F5148" s="3">
        <v>175.0</v>
      </c>
      <c r="G5148" s="3">
        <v>37.4</v>
      </c>
      <c r="H5148" s="3">
        <v>3.31</v>
      </c>
      <c r="I5148" s="3">
        <v>271.0</v>
      </c>
      <c r="J5148" s="3">
        <v>939.0</v>
      </c>
    </row>
    <row r="5149">
      <c r="A5149" s="1" t="s">
        <v>6735</v>
      </c>
      <c r="B5149" s="3">
        <v>27.24</v>
      </c>
      <c r="C5149" s="3">
        <v>33.8</v>
      </c>
      <c r="D5149" s="3">
        <v>179.0</v>
      </c>
      <c r="E5149" s="3">
        <v>465.8</v>
      </c>
      <c r="F5149" s="3">
        <v>72.0</v>
      </c>
      <c r="G5149" s="3">
        <v>362.5</v>
      </c>
      <c r="H5149" s="3">
        <v>3.31</v>
      </c>
      <c r="I5149" s="3">
        <v>281.0</v>
      </c>
      <c r="J5149" s="3">
        <v>9392.0</v>
      </c>
    </row>
    <row r="5150">
      <c r="A5150" s="1" t="s">
        <v>6736</v>
      </c>
      <c r="B5150" s="3">
        <v>25.83</v>
      </c>
      <c r="C5150" s="3">
        <v>37.2</v>
      </c>
      <c r="D5150" s="3" t="s">
        <v>957</v>
      </c>
      <c r="E5150" s="3">
        <v>9.0</v>
      </c>
      <c r="F5150" s="3">
        <v>376.2</v>
      </c>
      <c r="G5150" s="3">
        <v>3.31</v>
      </c>
      <c r="H5150" s="3">
        <v>294.0</v>
      </c>
      <c r="I5150" s="3">
        <v>94.0</v>
      </c>
      <c r="J5150" s="2"/>
    </row>
    <row r="5151">
      <c r="A5151" s="1" t="s">
        <v>6737</v>
      </c>
      <c r="B5151" s="3">
        <v>24.62</v>
      </c>
      <c r="C5151" s="3" t="s">
        <v>6351</v>
      </c>
      <c r="D5151" s="3" t="s">
        <v>26</v>
      </c>
      <c r="E5151" s="3">
        <v>362.1</v>
      </c>
      <c r="F5151" s="3">
        <v>3.3</v>
      </c>
      <c r="G5151" s="3">
        <v>304.0</v>
      </c>
      <c r="H5151" s="3">
        <v>9405.0</v>
      </c>
      <c r="I5151" s="2"/>
      <c r="J5151" s="2"/>
    </row>
    <row r="5152">
      <c r="A5152" s="1" t="s">
        <v>6738</v>
      </c>
      <c r="B5152" s="3">
        <v>23.68</v>
      </c>
      <c r="C5152" s="3" t="s">
        <v>6739</v>
      </c>
      <c r="D5152" s="3" t="s">
        <v>26</v>
      </c>
      <c r="E5152" s="3">
        <v>358.6</v>
      </c>
      <c r="F5152" s="3">
        <v>2.55</v>
      </c>
      <c r="G5152" s="3">
        <v>302.0</v>
      </c>
      <c r="H5152" s="3">
        <v>9414.0</v>
      </c>
      <c r="I5152" s="2"/>
      <c r="J5152" s="2"/>
    </row>
    <row r="5153">
      <c r="A5153" s="1" t="s">
        <v>6740</v>
      </c>
      <c r="B5153" s="3">
        <v>22.73</v>
      </c>
      <c r="C5153" s="3" t="s">
        <v>5875</v>
      </c>
      <c r="D5153" s="3" t="s">
        <v>26</v>
      </c>
      <c r="E5153" s="3">
        <v>346.4</v>
      </c>
      <c r="F5153" s="3">
        <v>2.0</v>
      </c>
      <c r="G5153" s="3">
        <v>29.0</v>
      </c>
      <c r="H5153" s="3">
        <v>9415.0</v>
      </c>
      <c r="I5153" s="2"/>
      <c r="J5153" s="2"/>
    </row>
    <row r="5154">
      <c r="A5154" s="1" t="s">
        <v>6741</v>
      </c>
      <c r="B5154" s="3">
        <v>21.83</v>
      </c>
      <c r="C5154" s="3" t="s">
        <v>4852</v>
      </c>
      <c r="D5154" s="3" t="s">
        <v>26</v>
      </c>
      <c r="E5154" s="3">
        <v>339.65</v>
      </c>
      <c r="F5154" s="3">
        <v>1.66</v>
      </c>
      <c r="G5154" s="3">
        <v>278.0</v>
      </c>
      <c r="H5154" s="3">
        <v>9418.0</v>
      </c>
      <c r="I5154" s="2"/>
      <c r="J5154" s="2"/>
    </row>
    <row r="5155">
      <c r="A5155" s="1" t="s">
        <v>6742</v>
      </c>
      <c r="B5155" s="3">
        <v>20.84</v>
      </c>
      <c r="C5155" s="3" t="s">
        <v>1684</v>
      </c>
      <c r="D5155" s="3" t="s">
        <v>26</v>
      </c>
      <c r="E5155" s="3">
        <v>337.1</v>
      </c>
      <c r="F5155" s="3">
        <v>1.45</v>
      </c>
      <c r="G5155" s="3">
        <v>269.0</v>
      </c>
      <c r="H5155" s="3">
        <v>942.0</v>
      </c>
      <c r="I5155" s="2"/>
      <c r="J5155" s="2"/>
    </row>
    <row r="5156">
      <c r="A5156" s="1" t="s">
        <v>6743</v>
      </c>
      <c r="B5156" s="3">
        <v>19.69</v>
      </c>
      <c r="C5156" s="3" t="s">
        <v>1698</v>
      </c>
      <c r="D5156" s="3" t="s">
        <v>26</v>
      </c>
      <c r="E5156" s="3">
        <v>334.5</v>
      </c>
      <c r="F5156" s="3">
        <v>1.38</v>
      </c>
      <c r="G5156" s="3">
        <v>265.0</v>
      </c>
      <c r="H5156" s="3">
        <v>9419.0</v>
      </c>
      <c r="I5156" s="2"/>
      <c r="J5156" s="2"/>
    </row>
    <row r="5157">
      <c r="A5157" s="1" t="s">
        <v>6744</v>
      </c>
      <c r="B5157" s="3">
        <v>18.86</v>
      </c>
      <c r="C5157" s="3" t="s">
        <v>1917</v>
      </c>
      <c r="D5157" s="3" t="s">
        <v>26</v>
      </c>
      <c r="E5157" s="3">
        <v>336.55</v>
      </c>
      <c r="F5157" s="3">
        <v>1.31</v>
      </c>
      <c r="G5157" s="3">
        <v>269.0</v>
      </c>
      <c r="H5157" s="3">
        <v>942.0</v>
      </c>
      <c r="I5157" s="2"/>
      <c r="J5157" s="2"/>
    </row>
    <row r="5158">
      <c r="A5158" s="1" t="s">
        <v>6745</v>
      </c>
      <c r="B5158" s="3">
        <v>18.26</v>
      </c>
      <c r="C5158" s="3" t="s">
        <v>5443</v>
      </c>
      <c r="D5158" s="3" t="s">
        <v>26</v>
      </c>
      <c r="E5158" s="3">
        <v>331.7</v>
      </c>
      <c r="F5158" s="3">
        <v>1.31</v>
      </c>
      <c r="G5158" s="3">
        <v>272.0</v>
      </c>
      <c r="H5158" s="3">
        <v>9419.0</v>
      </c>
      <c r="I5158" s="2"/>
      <c r="J5158" s="2"/>
    </row>
    <row r="5159">
      <c r="A5159" s="1" t="s">
        <v>6746</v>
      </c>
      <c r="B5159" s="3">
        <v>17.93</v>
      </c>
      <c r="C5159" s="3" t="s">
        <v>5443</v>
      </c>
      <c r="D5159" s="3" t="s">
        <v>26</v>
      </c>
      <c r="E5159" s="3">
        <v>328.5</v>
      </c>
      <c r="F5159" s="3">
        <v>1.17</v>
      </c>
      <c r="G5159" s="3">
        <v>278.0</v>
      </c>
      <c r="H5159" s="3">
        <v>942.0</v>
      </c>
      <c r="I5159" s="2"/>
      <c r="J5159" s="2"/>
    </row>
    <row r="5160">
      <c r="A5160" s="1" t="s">
        <v>6747</v>
      </c>
      <c r="B5160" s="3">
        <v>17.93</v>
      </c>
      <c r="C5160" s="3" t="s">
        <v>5443</v>
      </c>
      <c r="D5160" s="3" t="s">
        <v>26</v>
      </c>
      <c r="E5160" s="3" t="s">
        <v>6748</v>
      </c>
      <c r="F5160" s="3">
        <v>284.0</v>
      </c>
      <c r="G5160" s="3">
        <v>9423.0</v>
      </c>
      <c r="H5160" s="2"/>
      <c r="I5160" s="2"/>
      <c r="J5160" s="2"/>
    </row>
    <row r="5161">
      <c r="A5161" s="1" t="s">
        <v>6749</v>
      </c>
      <c r="B5161" s="3">
        <v>18.28</v>
      </c>
      <c r="C5161" s="3">
        <v>67.95</v>
      </c>
      <c r="D5161" s="3">
        <v>107.0</v>
      </c>
      <c r="E5161" s="3">
        <v>38.62</v>
      </c>
      <c r="F5161" s="3">
        <v>49.0</v>
      </c>
      <c r="G5161" s="3" t="s">
        <v>6750</v>
      </c>
      <c r="H5161" s="3">
        <v>296.0</v>
      </c>
      <c r="I5161" s="3">
        <v>9427.0</v>
      </c>
      <c r="J5161" s="2"/>
    </row>
    <row r="5162">
      <c r="A5162" s="1" t="s">
        <v>6751</v>
      </c>
      <c r="B5162" s="3">
        <v>19.86</v>
      </c>
      <c r="C5162" s="3">
        <v>73.15</v>
      </c>
      <c r="D5162" s="3">
        <v>296.0</v>
      </c>
      <c r="E5162" s="3">
        <v>576.32</v>
      </c>
      <c r="F5162" s="3">
        <v>97.0</v>
      </c>
      <c r="G5162" s="3" t="s">
        <v>6752</v>
      </c>
      <c r="H5162" s="3">
        <v>3.0</v>
      </c>
      <c r="I5162" s="3">
        <v>9432.0</v>
      </c>
      <c r="J5162" s="2"/>
    </row>
    <row r="5163">
      <c r="A5163" s="1" t="s">
        <v>6753</v>
      </c>
      <c r="B5163" s="3">
        <v>22.58</v>
      </c>
      <c r="C5163" s="3">
        <v>52.1</v>
      </c>
      <c r="D5163" s="3">
        <v>499.0</v>
      </c>
      <c r="E5163" s="3">
        <v>718.35</v>
      </c>
      <c r="F5163" s="3">
        <v>12.0</v>
      </c>
      <c r="G5163" s="3" t="s">
        <v>6754</v>
      </c>
      <c r="H5163" s="3">
        <v>59.0</v>
      </c>
      <c r="I5163" s="3">
        <v>9437.0</v>
      </c>
      <c r="J5163" s="2"/>
    </row>
    <row r="5164">
      <c r="A5164" s="1" t="s">
        <v>6755</v>
      </c>
      <c r="B5164" s="3">
        <v>24.49</v>
      </c>
      <c r="C5164" s="3">
        <v>44.15</v>
      </c>
      <c r="D5164" s="3">
        <v>682.0</v>
      </c>
      <c r="E5164" s="3">
        <v>792.0</v>
      </c>
      <c r="F5164" s="3">
        <v>138.0</v>
      </c>
      <c r="G5164" s="3" t="s">
        <v>975</v>
      </c>
      <c r="H5164" s="3">
        <v>67.0</v>
      </c>
      <c r="I5164" s="3">
        <v>9438.0</v>
      </c>
      <c r="J5164" s="2"/>
    </row>
    <row r="5165">
      <c r="A5165" s="1" t="s">
        <v>6756</v>
      </c>
      <c r="B5165" s="3">
        <v>26.22</v>
      </c>
      <c r="C5165" s="3">
        <v>38.7</v>
      </c>
      <c r="D5165" s="3">
        <v>83.0</v>
      </c>
      <c r="E5165" s="3">
        <v>838.41</v>
      </c>
      <c r="F5165" s="3">
        <v>149.0</v>
      </c>
      <c r="G5165" s="3" t="s">
        <v>6757</v>
      </c>
      <c r="H5165" s="3">
        <v>9.0</v>
      </c>
      <c r="I5165" s="3">
        <v>9439.0</v>
      </c>
      <c r="J5165" s="2"/>
    </row>
    <row r="5166">
      <c r="A5166" s="1" t="s">
        <v>6758</v>
      </c>
      <c r="B5166" s="3">
        <v>27.77</v>
      </c>
      <c r="C5166" s="3">
        <v>33.8</v>
      </c>
      <c r="D5166" s="3">
        <v>93.0</v>
      </c>
      <c r="E5166" s="3">
        <v>864.61</v>
      </c>
      <c r="F5166" s="3">
        <v>156.0</v>
      </c>
      <c r="G5166" s="3" t="s">
        <v>6759</v>
      </c>
      <c r="H5166" s="3">
        <v>144.0</v>
      </c>
      <c r="I5166" s="3">
        <v>9439.0</v>
      </c>
      <c r="J5166" s="2"/>
    </row>
    <row r="5167">
      <c r="A5167" s="1" t="s">
        <v>6760</v>
      </c>
      <c r="B5167" s="3">
        <v>29.4</v>
      </c>
      <c r="C5167" s="3">
        <v>29.7</v>
      </c>
      <c r="D5167" s="3">
        <v>977.0</v>
      </c>
      <c r="E5167" s="3">
        <v>887.4</v>
      </c>
      <c r="F5167" s="3">
        <v>152.0</v>
      </c>
      <c r="G5167" s="3" t="s">
        <v>6761</v>
      </c>
      <c r="H5167" s="3">
        <v>233.0</v>
      </c>
      <c r="I5167" s="3">
        <v>9437.0</v>
      </c>
      <c r="J5167" s="2"/>
    </row>
    <row r="5168">
      <c r="A5168" s="1" t="s">
        <v>6762</v>
      </c>
      <c r="B5168" s="3">
        <v>30.12</v>
      </c>
      <c r="C5168" s="3">
        <v>26.9</v>
      </c>
      <c r="D5168" s="3">
        <v>959.0</v>
      </c>
      <c r="E5168" s="3">
        <v>882.48</v>
      </c>
      <c r="F5168" s="3">
        <v>152.0</v>
      </c>
      <c r="G5168" s="3" t="s">
        <v>6763</v>
      </c>
      <c r="H5168" s="3">
        <v>262.0</v>
      </c>
      <c r="I5168" s="3">
        <v>9434.0</v>
      </c>
      <c r="J5168" s="2"/>
    </row>
    <row r="5169">
      <c r="A5169" s="1" t="s">
        <v>6764</v>
      </c>
      <c r="B5169" s="3">
        <v>30.86</v>
      </c>
      <c r="C5169" s="3">
        <v>24.25</v>
      </c>
      <c r="D5169" s="3">
        <v>88.0</v>
      </c>
      <c r="E5169" s="3">
        <v>862.88</v>
      </c>
      <c r="F5169" s="3">
        <v>147.0</v>
      </c>
      <c r="G5169" s="3" t="s">
        <v>6765</v>
      </c>
      <c r="H5169" s="3">
        <v>271.0</v>
      </c>
      <c r="I5169" s="3">
        <v>943.0</v>
      </c>
      <c r="J5169" s="2"/>
    </row>
    <row r="5170">
      <c r="A5170" s="1" t="s">
        <v>6766</v>
      </c>
      <c r="B5170" s="3">
        <v>31.31</v>
      </c>
      <c r="C5170" s="3">
        <v>22.65</v>
      </c>
      <c r="D5170" s="3">
        <v>75.0</v>
      </c>
      <c r="E5170" s="3">
        <v>824.86</v>
      </c>
      <c r="F5170" s="3">
        <v>14.0</v>
      </c>
      <c r="G5170" s="3">
        <v>364.4</v>
      </c>
      <c r="H5170" s="3">
        <v>1.3</v>
      </c>
      <c r="I5170" s="3">
        <v>278.0</v>
      </c>
      <c r="J5170" s="3">
        <v>9428.0</v>
      </c>
    </row>
    <row r="5171">
      <c r="A5171" s="1" t="s">
        <v>6767</v>
      </c>
      <c r="B5171" s="3">
        <v>31.54</v>
      </c>
      <c r="C5171" s="3">
        <v>22.65</v>
      </c>
      <c r="D5171" s="3">
        <v>578.0</v>
      </c>
      <c r="E5171" s="3">
        <v>763.41</v>
      </c>
      <c r="F5171" s="3">
        <v>126.0</v>
      </c>
      <c r="G5171" s="3">
        <v>364.6</v>
      </c>
      <c r="H5171" s="3">
        <v>1.31</v>
      </c>
      <c r="I5171" s="3">
        <v>283.0</v>
      </c>
      <c r="J5171" s="3">
        <v>9425.0</v>
      </c>
    </row>
    <row r="5172">
      <c r="A5172" s="1" t="s">
        <v>6768</v>
      </c>
      <c r="B5172" s="3">
        <v>31.37</v>
      </c>
      <c r="C5172" s="3">
        <v>21.85</v>
      </c>
      <c r="D5172" s="3">
        <v>381.0</v>
      </c>
      <c r="E5172" s="3">
        <v>663.92</v>
      </c>
      <c r="F5172" s="3">
        <v>104.0</v>
      </c>
      <c r="G5172" s="3">
        <v>363.5</v>
      </c>
      <c r="H5172" s="3">
        <v>1.52</v>
      </c>
      <c r="I5172" s="3">
        <v>292.0</v>
      </c>
      <c r="J5172" s="3">
        <v>9424.0</v>
      </c>
    </row>
    <row r="5173">
      <c r="A5173" s="1" t="s">
        <v>6769</v>
      </c>
      <c r="B5173" s="3">
        <v>30.77</v>
      </c>
      <c r="C5173" s="3">
        <v>22.55</v>
      </c>
      <c r="D5173" s="3">
        <v>176.0</v>
      </c>
      <c r="E5173" s="3">
        <v>462.87</v>
      </c>
      <c r="F5173" s="3">
        <v>71.0</v>
      </c>
      <c r="G5173" s="3">
        <v>36.35</v>
      </c>
      <c r="H5173" s="3">
        <v>1.86</v>
      </c>
      <c r="I5173" s="3">
        <v>302.0</v>
      </c>
      <c r="J5173" s="3">
        <v>9423.0</v>
      </c>
    </row>
    <row r="5174">
      <c r="A5174" s="1" t="s">
        <v>6770</v>
      </c>
      <c r="B5174" s="3">
        <v>29.87</v>
      </c>
      <c r="C5174" s="3">
        <v>24.0</v>
      </c>
      <c r="D5174" s="3" t="s">
        <v>739</v>
      </c>
      <c r="E5174" s="3">
        <v>8.0</v>
      </c>
      <c r="F5174" s="3">
        <v>356.85</v>
      </c>
      <c r="G5174" s="3">
        <v>1.59</v>
      </c>
      <c r="H5174" s="3">
        <v>317.0</v>
      </c>
      <c r="I5174" s="3">
        <v>9421.0</v>
      </c>
      <c r="J5174" s="2"/>
    </row>
    <row r="5175">
      <c r="A5175" s="1" t="s">
        <v>6771</v>
      </c>
      <c r="B5175" s="3">
        <v>28.11</v>
      </c>
      <c r="C5175" s="3" t="s">
        <v>6160</v>
      </c>
      <c r="D5175" s="3" t="s">
        <v>26</v>
      </c>
      <c r="E5175" s="3">
        <v>351.45</v>
      </c>
      <c r="F5175" s="3">
        <v>1.86</v>
      </c>
      <c r="G5175" s="3">
        <v>32.0</v>
      </c>
      <c r="H5175" s="3">
        <v>9425.0</v>
      </c>
      <c r="I5175" s="2"/>
      <c r="J5175" s="2"/>
    </row>
    <row r="5176">
      <c r="A5176" s="1" t="s">
        <v>6772</v>
      </c>
      <c r="B5176" s="3">
        <v>26.49</v>
      </c>
      <c r="C5176" s="3" t="s">
        <v>5268</v>
      </c>
      <c r="D5176" s="3" t="s">
        <v>26</v>
      </c>
      <c r="E5176" s="3">
        <v>347.2</v>
      </c>
      <c r="F5176" s="3">
        <v>1.93</v>
      </c>
      <c r="G5176" s="3">
        <v>32.0</v>
      </c>
      <c r="H5176" s="3">
        <v>9428.0</v>
      </c>
      <c r="I5176" s="2"/>
      <c r="J5176" s="2"/>
    </row>
    <row r="5177">
      <c r="A5177" s="1" t="s">
        <v>6773</v>
      </c>
      <c r="B5177" s="3">
        <v>24.9</v>
      </c>
      <c r="C5177" s="3" t="s">
        <v>6774</v>
      </c>
      <c r="D5177" s="3" t="s">
        <v>26</v>
      </c>
      <c r="E5177" s="3">
        <v>343.9</v>
      </c>
      <c r="F5177" s="3">
        <v>1.72</v>
      </c>
      <c r="G5177" s="3">
        <v>317.0</v>
      </c>
      <c r="H5177" s="3">
        <v>9432.0</v>
      </c>
      <c r="I5177" s="2"/>
      <c r="J5177" s="2"/>
    </row>
    <row r="5178">
      <c r="A5178" s="1" t="s">
        <v>6775</v>
      </c>
      <c r="B5178" s="3">
        <v>23.36</v>
      </c>
      <c r="C5178" s="3" t="s">
        <v>2192</v>
      </c>
      <c r="D5178" s="3" t="s">
        <v>26</v>
      </c>
      <c r="E5178" s="3">
        <v>341.4</v>
      </c>
      <c r="F5178" s="3">
        <v>1.59</v>
      </c>
      <c r="G5178" s="3">
        <v>319.0</v>
      </c>
      <c r="H5178" s="3">
        <v>9432.0</v>
      </c>
      <c r="I5178" s="2"/>
      <c r="J5178" s="2"/>
    </row>
    <row r="5179">
      <c r="A5179" s="1" t="s">
        <v>6776</v>
      </c>
      <c r="B5179" s="3">
        <v>22.48</v>
      </c>
      <c r="C5179" s="3" t="s">
        <v>6165</v>
      </c>
      <c r="D5179" s="3" t="s">
        <v>26</v>
      </c>
      <c r="E5179" s="3">
        <v>339.25</v>
      </c>
      <c r="F5179" s="3">
        <v>1.38</v>
      </c>
      <c r="G5179" s="3">
        <v>322.0</v>
      </c>
      <c r="H5179" s="3">
        <v>9433.0</v>
      </c>
      <c r="I5179" s="2"/>
      <c r="J5179" s="2"/>
    </row>
    <row r="5180">
      <c r="A5180" s="1" t="s">
        <v>6777</v>
      </c>
      <c r="B5180" s="3">
        <v>21.62</v>
      </c>
      <c r="C5180" s="3" t="s">
        <v>1875</v>
      </c>
      <c r="D5180" s="3" t="s">
        <v>26</v>
      </c>
      <c r="E5180" s="3">
        <v>337.5</v>
      </c>
      <c r="F5180" s="3">
        <v>1.24</v>
      </c>
      <c r="G5180" s="3">
        <v>329.0</v>
      </c>
      <c r="H5180" s="3">
        <v>9431.0</v>
      </c>
      <c r="I5180" s="2"/>
      <c r="J5180" s="2"/>
    </row>
    <row r="5181">
      <c r="A5181" s="1" t="s">
        <v>6778</v>
      </c>
      <c r="B5181" s="3">
        <v>20.67</v>
      </c>
      <c r="C5181" s="3" t="s">
        <v>4081</v>
      </c>
      <c r="D5181" s="3" t="s">
        <v>26</v>
      </c>
      <c r="E5181" s="3">
        <v>335.2</v>
      </c>
      <c r="F5181" s="3">
        <v>1.24</v>
      </c>
      <c r="G5181" s="3">
        <v>34.0</v>
      </c>
      <c r="H5181" s="3">
        <v>9427.0</v>
      </c>
      <c r="I5181" s="2"/>
      <c r="J5181" s="2"/>
    </row>
    <row r="5182">
      <c r="A5182" s="1" t="s">
        <v>6779</v>
      </c>
      <c r="B5182" s="3">
        <v>19.63</v>
      </c>
      <c r="C5182" s="3" t="s">
        <v>3990</v>
      </c>
      <c r="D5182" s="3" t="s">
        <v>26</v>
      </c>
      <c r="E5182" s="3">
        <v>332.5</v>
      </c>
      <c r="F5182" s="3">
        <v>1.31</v>
      </c>
      <c r="G5182" s="3">
        <v>348.0</v>
      </c>
      <c r="H5182" s="3">
        <v>9426.0</v>
      </c>
      <c r="I5182" s="2"/>
      <c r="J5182" s="2"/>
    </row>
    <row r="5183">
      <c r="A5183" s="1" t="s">
        <v>6780</v>
      </c>
      <c r="B5183" s="3">
        <v>18.87</v>
      </c>
      <c r="C5183" s="3" t="s">
        <v>2088</v>
      </c>
      <c r="D5183" s="3" t="s">
        <v>26</v>
      </c>
      <c r="E5183" s="3">
        <v>329.4</v>
      </c>
      <c r="F5183" s="3">
        <v>1.31</v>
      </c>
      <c r="G5183" s="3">
        <v>354.0</v>
      </c>
      <c r="H5183" s="3">
        <v>9424.0</v>
      </c>
      <c r="I5183" s="2"/>
      <c r="J5183" s="2"/>
    </row>
    <row r="5184">
      <c r="A5184" s="1" t="s">
        <v>6781</v>
      </c>
      <c r="B5184" s="3">
        <v>18.96</v>
      </c>
      <c r="C5184" s="3" t="s">
        <v>6782</v>
      </c>
      <c r="D5184" s="3" t="s">
        <v>26</v>
      </c>
      <c r="E5184" s="3">
        <v>326.65</v>
      </c>
      <c r="F5184" s="3">
        <v>1.3</v>
      </c>
      <c r="G5184" s="3">
        <v>5.0</v>
      </c>
      <c r="H5184" s="3">
        <v>9424.0</v>
      </c>
      <c r="I5184" s="2"/>
      <c r="J5184" s="2"/>
    </row>
    <row r="5185">
      <c r="A5185" s="1" t="s">
        <v>6783</v>
      </c>
      <c r="B5185" s="3">
        <v>19.99</v>
      </c>
      <c r="C5185" s="3">
        <v>53.35</v>
      </c>
      <c r="D5185" s="3">
        <v>103.0</v>
      </c>
      <c r="E5185" s="3">
        <v>36.36</v>
      </c>
      <c r="F5185" s="3">
        <v>49.0</v>
      </c>
      <c r="G5185" s="3" t="s">
        <v>6784</v>
      </c>
      <c r="H5185" s="3">
        <v>28.0</v>
      </c>
      <c r="I5185" s="3">
        <v>9428.0</v>
      </c>
      <c r="J5185" s="2"/>
    </row>
    <row r="5186">
      <c r="A5186" s="1" t="s">
        <v>6785</v>
      </c>
      <c r="B5186" s="3">
        <v>20.61</v>
      </c>
      <c r="C5186" s="3">
        <v>68.4</v>
      </c>
      <c r="D5186" s="3">
        <v>295.0</v>
      </c>
      <c r="E5186" s="3">
        <v>583.4</v>
      </c>
      <c r="F5186" s="3">
        <v>95.0</v>
      </c>
      <c r="G5186" s="3" t="s">
        <v>6786</v>
      </c>
      <c r="H5186" s="3">
        <v>41.0</v>
      </c>
      <c r="I5186" s="3">
        <v>9433.0</v>
      </c>
      <c r="J5186" s="2"/>
    </row>
    <row r="5187">
      <c r="A5187" s="1" t="s">
        <v>6787</v>
      </c>
      <c r="B5187" s="3">
        <v>24.73</v>
      </c>
      <c r="C5187" s="3">
        <v>39.7</v>
      </c>
      <c r="D5187" s="3">
        <v>496.0</v>
      </c>
      <c r="E5187" s="3">
        <v>715.41</v>
      </c>
      <c r="F5187" s="3">
        <v>12.0</v>
      </c>
      <c r="G5187" s="3" t="s">
        <v>6788</v>
      </c>
      <c r="H5187" s="3">
        <v>49.0</v>
      </c>
      <c r="I5187" s="3">
        <v>9438.0</v>
      </c>
      <c r="J5187" s="2"/>
    </row>
    <row r="5188">
      <c r="A5188" s="1" t="s">
        <v>6789</v>
      </c>
      <c r="B5188" s="3">
        <v>27.23</v>
      </c>
      <c r="C5188" s="3">
        <v>32.65</v>
      </c>
      <c r="D5188" s="3">
        <v>679.0</v>
      </c>
      <c r="E5188" s="3">
        <v>788.29</v>
      </c>
      <c r="F5188" s="3">
        <v>139.0</v>
      </c>
      <c r="G5188" s="3" t="s">
        <v>4356</v>
      </c>
      <c r="H5188" s="3">
        <v>58.0</v>
      </c>
      <c r="I5188" s="3">
        <v>9437.0</v>
      </c>
      <c r="J5188" s="2"/>
    </row>
    <row r="5189">
      <c r="A5189" s="1" t="s">
        <v>6790</v>
      </c>
      <c r="B5189" s="3">
        <v>29.35</v>
      </c>
      <c r="C5189" s="3">
        <v>28.65</v>
      </c>
      <c r="D5189" s="3">
        <v>831.0</v>
      </c>
      <c r="E5189" s="3">
        <v>846.35</v>
      </c>
      <c r="F5189" s="3">
        <v>145.0</v>
      </c>
      <c r="G5189" s="3" t="s">
        <v>6791</v>
      </c>
      <c r="H5189" s="3">
        <v>73.0</v>
      </c>
      <c r="I5189" s="3">
        <v>9438.0</v>
      </c>
      <c r="J5189" s="2"/>
    </row>
    <row r="5190">
      <c r="A5190" s="1" t="s">
        <v>6792</v>
      </c>
      <c r="B5190" s="3">
        <v>30.91</v>
      </c>
      <c r="C5190" s="3">
        <v>25.15</v>
      </c>
      <c r="D5190" s="3">
        <v>936.0</v>
      </c>
      <c r="E5190" s="3">
        <v>885.24</v>
      </c>
      <c r="F5190" s="3">
        <v>145.0</v>
      </c>
      <c r="G5190" s="3" t="s">
        <v>6793</v>
      </c>
      <c r="H5190" s="3">
        <v>259.0</v>
      </c>
      <c r="I5190" s="3">
        <v>9436.0</v>
      </c>
      <c r="J5190" s="2"/>
    </row>
    <row r="5191">
      <c r="A5191" s="1" t="s">
        <v>6794</v>
      </c>
      <c r="B5191" s="3">
        <v>32.7</v>
      </c>
      <c r="C5191" s="3">
        <v>22.1</v>
      </c>
      <c r="D5191" s="3">
        <v>979.0</v>
      </c>
      <c r="E5191" s="3">
        <v>896.17</v>
      </c>
      <c r="F5191" s="3">
        <v>147.0</v>
      </c>
      <c r="G5191" s="3">
        <v>368.65</v>
      </c>
      <c r="H5191" s="3">
        <v>1.1</v>
      </c>
      <c r="I5191" s="3">
        <v>262.0</v>
      </c>
      <c r="J5191" s="3">
        <v>9432.0</v>
      </c>
    </row>
    <row r="5192">
      <c r="A5192" s="1" t="s">
        <v>6795</v>
      </c>
      <c r="B5192" s="3">
        <v>32.96</v>
      </c>
      <c r="C5192" s="3">
        <v>2.65</v>
      </c>
      <c r="D5192" s="3">
        <v>955.0</v>
      </c>
      <c r="E5192" s="3">
        <v>879.8</v>
      </c>
      <c r="F5192" s="3">
        <v>152.0</v>
      </c>
      <c r="G5192" s="3">
        <v>371.95</v>
      </c>
      <c r="H5192" s="3">
        <v>1.52</v>
      </c>
      <c r="I5192" s="3">
        <v>265.0</v>
      </c>
      <c r="J5192" s="3">
        <v>9425.0</v>
      </c>
    </row>
    <row r="5193">
      <c r="A5193" s="1" t="s">
        <v>6796</v>
      </c>
      <c r="B5193" s="3">
        <v>33.58</v>
      </c>
      <c r="C5193" s="3">
        <v>18.75</v>
      </c>
      <c r="D5193" s="3">
        <v>876.0</v>
      </c>
      <c r="E5193" s="3">
        <v>86.12</v>
      </c>
      <c r="F5193" s="3">
        <v>147.0</v>
      </c>
      <c r="G5193" s="3">
        <v>374.3</v>
      </c>
      <c r="H5193" s="3">
        <v>1.93</v>
      </c>
      <c r="I5193" s="3">
        <v>269.0</v>
      </c>
      <c r="J5193" s="3">
        <v>9419.0</v>
      </c>
    </row>
    <row r="5194">
      <c r="A5194" s="1" t="s">
        <v>6797</v>
      </c>
      <c r="B5194" s="3">
        <v>33.79</v>
      </c>
      <c r="C5194" s="3">
        <v>18.75</v>
      </c>
      <c r="D5194" s="3">
        <v>746.0</v>
      </c>
      <c r="E5194" s="3">
        <v>821.82</v>
      </c>
      <c r="F5194" s="3">
        <v>14.0</v>
      </c>
      <c r="G5194" s="3">
        <v>375.65</v>
      </c>
      <c r="H5194" s="3">
        <v>2.34</v>
      </c>
      <c r="I5194" s="3">
        <v>274.0</v>
      </c>
      <c r="J5194" s="3">
        <v>9415.0</v>
      </c>
    </row>
    <row r="5195">
      <c r="A5195" s="1" t="s">
        <v>6798</v>
      </c>
      <c r="B5195" s="3">
        <v>33.7</v>
      </c>
      <c r="C5195" s="3">
        <v>18.75</v>
      </c>
      <c r="D5195" s="3">
        <v>577.0</v>
      </c>
      <c r="E5195" s="3">
        <v>769.9</v>
      </c>
      <c r="F5195" s="3">
        <v>123.0</v>
      </c>
      <c r="G5195" s="3">
        <v>375.5</v>
      </c>
      <c r="H5195" s="3">
        <v>2.62</v>
      </c>
      <c r="I5195" s="3">
        <v>276.0</v>
      </c>
      <c r="J5195" s="3">
        <v>9409.0</v>
      </c>
    </row>
    <row r="5196">
      <c r="A5196" s="1" t="s">
        <v>6799</v>
      </c>
      <c r="B5196" s="3">
        <v>33.23</v>
      </c>
      <c r="C5196" s="3">
        <v>19.3</v>
      </c>
      <c r="D5196" s="3">
        <v>375.0</v>
      </c>
      <c r="E5196" s="3">
        <v>651.31</v>
      </c>
      <c r="F5196" s="3">
        <v>105.0</v>
      </c>
      <c r="G5196" s="3">
        <v>372.95</v>
      </c>
      <c r="H5196" s="3">
        <v>2.9</v>
      </c>
      <c r="I5196" s="3">
        <v>278.0</v>
      </c>
      <c r="J5196" s="3">
        <v>9407.0</v>
      </c>
    </row>
    <row r="5197">
      <c r="A5197" s="1" t="s">
        <v>6800</v>
      </c>
      <c r="B5197" s="3">
        <v>32.37</v>
      </c>
      <c r="C5197" s="3">
        <v>19.8</v>
      </c>
      <c r="D5197" s="3">
        <v>172.0</v>
      </c>
      <c r="E5197" s="3">
        <v>446.66</v>
      </c>
      <c r="F5197" s="3">
        <v>72.0</v>
      </c>
      <c r="G5197" s="3">
        <v>369.85</v>
      </c>
      <c r="H5197" s="3">
        <v>3.1</v>
      </c>
      <c r="I5197" s="3">
        <v>279.0</v>
      </c>
      <c r="J5197" s="3">
        <v>9404.0</v>
      </c>
    </row>
    <row r="5198">
      <c r="A5198" s="1" t="s">
        <v>6801</v>
      </c>
      <c r="B5198" s="3">
        <v>31.27</v>
      </c>
      <c r="C5198" s="3">
        <v>21.5</v>
      </c>
      <c r="D5198" s="3" t="s">
        <v>2430</v>
      </c>
      <c r="E5198" s="3">
        <v>7.0</v>
      </c>
      <c r="F5198" s="3">
        <v>367.1</v>
      </c>
      <c r="G5198" s="3">
        <v>2.55</v>
      </c>
      <c r="H5198" s="3">
        <v>278.0</v>
      </c>
      <c r="I5198" s="3">
        <v>9403.0</v>
      </c>
      <c r="J5198" s="2"/>
    </row>
    <row r="5199">
      <c r="A5199" s="1" t="s">
        <v>6802</v>
      </c>
      <c r="B5199" s="3">
        <v>29.43</v>
      </c>
      <c r="C5199" s="3" t="s">
        <v>3499</v>
      </c>
      <c r="D5199" s="3" t="s">
        <v>26</v>
      </c>
      <c r="E5199" s="3">
        <v>361.3</v>
      </c>
      <c r="F5199" s="3">
        <v>2.69</v>
      </c>
      <c r="G5199" s="3">
        <v>275.0</v>
      </c>
      <c r="H5199" s="3">
        <v>9405.0</v>
      </c>
      <c r="I5199" s="2"/>
      <c r="J5199" s="2"/>
    </row>
    <row r="5200">
      <c r="A5200" s="1" t="s">
        <v>6803</v>
      </c>
      <c r="B5200" s="3">
        <v>28.7</v>
      </c>
      <c r="C5200" s="3" t="s">
        <v>5590</v>
      </c>
      <c r="D5200" s="3" t="s">
        <v>26</v>
      </c>
      <c r="E5200" s="3">
        <v>356.1</v>
      </c>
      <c r="F5200" s="3">
        <v>2.76</v>
      </c>
      <c r="G5200" s="3">
        <v>281.0</v>
      </c>
      <c r="H5200" s="3">
        <v>9408.0</v>
      </c>
      <c r="I5200" s="2"/>
      <c r="J5200" s="2"/>
    </row>
    <row r="5201">
      <c r="A5201" s="1" t="s">
        <v>6804</v>
      </c>
      <c r="B5201" s="3">
        <v>26.91</v>
      </c>
      <c r="C5201" s="3" t="s">
        <v>6440</v>
      </c>
      <c r="D5201" s="3" t="s">
        <v>26</v>
      </c>
      <c r="E5201" s="3">
        <v>351.45</v>
      </c>
      <c r="F5201" s="3">
        <v>2.62</v>
      </c>
      <c r="G5201" s="3">
        <v>283.0</v>
      </c>
      <c r="H5201" s="3">
        <v>941.0</v>
      </c>
      <c r="I5201" s="2"/>
      <c r="J5201" s="2"/>
    </row>
    <row r="5202">
      <c r="A5202" s="1" t="s">
        <v>6805</v>
      </c>
      <c r="B5202" s="3">
        <v>25.87</v>
      </c>
      <c r="C5202" s="3" t="s">
        <v>6196</v>
      </c>
      <c r="D5202" s="3" t="s">
        <v>26</v>
      </c>
      <c r="E5202" s="3">
        <v>348.75</v>
      </c>
      <c r="F5202" s="3">
        <v>2.34</v>
      </c>
      <c r="G5202" s="3">
        <v>279.0</v>
      </c>
      <c r="H5202" s="3">
        <v>9409.0</v>
      </c>
      <c r="I5202" s="2"/>
      <c r="J5202" s="2"/>
    </row>
    <row r="5203">
      <c r="A5203" s="1" t="s">
        <v>6806</v>
      </c>
      <c r="B5203" s="3">
        <v>24.9</v>
      </c>
      <c r="C5203" s="3" t="s">
        <v>6525</v>
      </c>
      <c r="D5203" s="3" t="s">
        <v>26</v>
      </c>
      <c r="E5203" s="3">
        <v>347.0</v>
      </c>
      <c r="F5203" s="3">
        <v>2.21</v>
      </c>
      <c r="G5203" s="3">
        <v>272.0</v>
      </c>
      <c r="H5203" s="3">
        <v>9407.0</v>
      </c>
      <c r="I5203" s="2"/>
      <c r="J5203" s="2"/>
    </row>
    <row r="5204">
      <c r="A5204" s="1" t="s">
        <v>6807</v>
      </c>
      <c r="B5204" s="3">
        <v>23.98</v>
      </c>
      <c r="C5204" s="3" t="s">
        <v>4077</v>
      </c>
      <c r="D5204" s="3" t="s">
        <v>26</v>
      </c>
      <c r="E5204" s="3">
        <v>345.35</v>
      </c>
      <c r="F5204" s="3">
        <v>2.21</v>
      </c>
      <c r="G5204" s="3">
        <v>266.0</v>
      </c>
      <c r="H5204" s="3">
        <v>9403.0</v>
      </c>
      <c r="I5204" s="2"/>
      <c r="J5204" s="2"/>
    </row>
    <row r="5205">
      <c r="A5205" s="1" t="s">
        <v>6808</v>
      </c>
      <c r="B5205" s="3">
        <v>23.12</v>
      </c>
      <c r="C5205" s="3" t="s">
        <v>3959</v>
      </c>
      <c r="D5205" s="3" t="s">
        <v>26</v>
      </c>
      <c r="E5205" s="3">
        <v>343.1</v>
      </c>
      <c r="F5205" s="3">
        <v>2.14</v>
      </c>
      <c r="G5205" s="3">
        <v>262.0</v>
      </c>
      <c r="H5205" s="3">
        <v>94.0</v>
      </c>
      <c r="I5205" s="2"/>
      <c r="J5205" s="2"/>
    </row>
    <row r="5206">
      <c r="A5206" s="1" t="s">
        <v>6809</v>
      </c>
      <c r="B5206" s="3">
        <v>22.32</v>
      </c>
      <c r="C5206" s="3" t="s">
        <v>5596</v>
      </c>
      <c r="D5206" s="3" t="s">
        <v>26</v>
      </c>
      <c r="E5206" s="3">
        <v>34.4</v>
      </c>
      <c r="F5206" s="3">
        <v>2.7</v>
      </c>
      <c r="G5206" s="3">
        <v>261.0</v>
      </c>
      <c r="H5206" s="3">
        <v>9397.0</v>
      </c>
      <c r="I5206" s="2"/>
      <c r="J5206" s="2"/>
    </row>
    <row r="5207">
      <c r="A5207" s="1" t="s">
        <v>6810</v>
      </c>
      <c r="B5207" s="3">
        <v>21.61</v>
      </c>
      <c r="C5207" s="3" t="s">
        <v>1875</v>
      </c>
      <c r="D5207" s="3" t="s">
        <v>26</v>
      </c>
      <c r="E5207" s="3">
        <v>341.75</v>
      </c>
      <c r="F5207" s="3">
        <v>2.0</v>
      </c>
      <c r="G5207" s="3">
        <v>256.0</v>
      </c>
      <c r="H5207" s="3">
        <v>9397.0</v>
      </c>
      <c r="I5207" s="2"/>
      <c r="J5207" s="2"/>
    </row>
    <row r="5208">
      <c r="A5208" s="1" t="s">
        <v>6811</v>
      </c>
      <c r="B5208" s="3">
        <v>21.1</v>
      </c>
      <c r="C5208" s="3" t="s">
        <v>5238</v>
      </c>
      <c r="D5208" s="3" t="s">
        <v>26</v>
      </c>
      <c r="E5208" s="3">
        <v>344.85</v>
      </c>
      <c r="F5208" s="3">
        <v>1.93</v>
      </c>
      <c r="G5208" s="3">
        <v>251.0</v>
      </c>
      <c r="H5208" s="3">
        <v>9397.0</v>
      </c>
      <c r="I5208" s="2"/>
      <c r="J5208" s="2"/>
    </row>
    <row r="5209">
      <c r="A5209" s="1" t="s">
        <v>6812</v>
      </c>
      <c r="B5209" s="3">
        <v>20.77</v>
      </c>
      <c r="C5209" s="3">
        <v>55.45</v>
      </c>
      <c r="D5209" s="3" t="s">
        <v>3412</v>
      </c>
      <c r="E5209" s="3">
        <v>22.0</v>
      </c>
      <c r="F5209" s="3">
        <v>349.7</v>
      </c>
      <c r="G5209" s="3">
        <v>1.72</v>
      </c>
      <c r="H5209" s="3">
        <v>245.0</v>
      </c>
      <c r="I5209" s="3">
        <v>9399.0</v>
      </c>
      <c r="J5209" s="2"/>
    </row>
    <row r="5210">
      <c r="A5210" s="1" t="s">
        <v>6813</v>
      </c>
      <c r="B5210" s="3">
        <v>22.36</v>
      </c>
      <c r="C5210" s="3">
        <v>53.85</v>
      </c>
      <c r="D5210" s="3">
        <v>195.0</v>
      </c>
      <c r="E5210" s="3">
        <v>126.19</v>
      </c>
      <c r="F5210" s="3">
        <v>152.0</v>
      </c>
      <c r="G5210" s="3">
        <v>355.9</v>
      </c>
      <c r="H5210" s="3">
        <v>1.59</v>
      </c>
      <c r="I5210" s="3">
        <v>237.0</v>
      </c>
      <c r="J5210" s="3">
        <v>9402.0</v>
      </c>
    </row>
    <row r="5211">
      <c r="A5211" s="1" t="s">
        <v>6814</v>
      </c>
      <c r="B5211" s="3">
        <v>24.29</v>
      </c>
      <c r="C5211" s="3">
        <v>48.95</v>
      </c>
      <c r="D5211" s="3" t="s">
        <v>258</v>
      </c>
      <c r="E5211" s="3">
        <v>82.0</v>
      </c>
      <c r="F5211" s="3">
        <v>364.0</v>
      </c>
      <c r="G5211" s="3">
        <v>2.0</v>
      </c>
      <c r="H5211" s="3">
        <v>256.0</v>
      </c>
      <c r="I5211" s="3">
        <v>9406.0</v>
      </c>
      <c r="J5211" s="2"/>
    </row>
    <row r="5212">
      <c r="A5212" s="1" t="s">
        <v>6815</v>
      </c>
      <c r="B5212" s="3">
        <v>26.35</v>
      </c>
      <c r="C5212" s="3">
        <v>43.5</v>
      </c>
      <c r="D5212" s="3">
        <v>707.0</v>
      </c>
      <c r="E5212" s="3">
        <v>882.65</v>
      </c>
      <c r="F5212" s="3">
        <v>104.0</v>
      </c>
      <c r="G5212" s="3">
        <v>367.1</v>
      </c>
      <c r="H5212" s="3">
        <v>2.0</v>
      </c>
      <c r="I5212" s="3">
        <v>261.0</v>
      </c>
      <c r="J5212" s="3">
        <v>9406.0</v>
      </c>
    </row>
    <row r="5213">
      <c r="A5213" s="1" t="s">
        <v>6816</v>
      </c>
      <c r="B5213" s="3">
        <v>28.38</v>
      </c>
      <c r="C5213" s="3">
        <v>37.75</v>
      </c>
      <c r="D5213" s="3">
        <v>73.0</v>
      </c>
      <c r="E5213" s="3">
        <v>546.49</v>
      </c>
      <c r="F5213" s="3">
        <v>288.0</v>
      </c>
      <c r="G5213" s="3">
        <v>38.1</v>
      </c>
      <c r="H5213" s="3">
        <v>2.21</v>
      </c>
      <c r="I5213" s="3">
        <v>265.0</v>
      </c>
      <c r="J5213" s="3">
        <v>9404.0</v>
      </c>
    </row>
    <row r="5214">
      <c r="A5214" s="1" t="s">
        <v>6817</v>
      </c>
      <c r="B5214" s="3">
        <v>30.3</v>
      </c>
      <c r="C5214" s="3">
        <v>3.9</v>
      </c>
      <c r="D5214" s="3">
        <v>923.0</v>
      </c>
      <c r="E5214" s="3">
        <v>858.88</v>
      </c>
      <c r="F5214" s="3">
        <v>157.0</v>
      </c>
      <c r="G5214" s="3">
        <v>38.45</v>
      </c>
      <c r="H5214" s="3">
        <v>2.55</v>
      </c>
      <c r="I5214" s="3">
        <v>263.0</v>
      </c>
      <c r="J5214" s="3">
        <v>9403.0</v>
      </c>
    </row>
    <row r="5215">
      <c r="A5215" s="1" t="s">
        <v>6818</v>
      </c>
      <c r="B5215" s="3">
        <v>31.43</v>
      </c>
      <c r="C5215" s="3">
        <v>25.25</v>
      </c>
      <c r="D5215" s="3">
        <v>965.0</v>
      </c>
      <c r="E5215" s="3">
        <v>869.77</v>
      </c>
      <c r="F5215" s="3">
        <v>159.0</v>
      </c>
      <c r="G5215" s="3">
        <v>375.45</v>
      </c>
      <c r="H5215" s="3">
        <v>2.97</v>
      </c>
      <c r="I5215" s="3">
        <v>258.0</v>
      </c>
      <c r="J5215" s="3">
        <v>9399.0</v>
      </c>
    </row>
    <row r="5216">
      <c r="A5216" s="1" t="s">
        <v>6819</v>
      </c>
      <c r="B5216" s="3">
        <v>32.46</v>
      </c>
      <c r="C5216" s="3">
        <v>22.1</v>
      </c>
      <c r="D5216" s="3">
        <v>951.0</v>
      </c>
      <c r="E5216" s="3">
        <v>877.16</v>
      </c>
      <c r="F5216" s="3">
        <v>152.0</v>
      </c>
      <c r="G5216" s="3">
        <v>373.3</v>
      </c>
      <c r="H5216" s="3">
        <v>3.38</v>
      </c>
      <c r="I5216" s="3">
        <v>258.0</v>
      </c>
      <c r="J5216" s="3">
        <v>939.0</v>
      </c>
    </row>
    <row r="5217">
      <c r="A5217" s="1" t="s">
        <v>6820</v>
      </c>
      <c r="B5217" s="3">
        <v>33.3</v>
      </c>
      <c r="C5217" s="3">
        <v>19.2</v>
      </c>
      <c r="D5217" s="3">
        <v>878.0</v>
      </c>
      <c r="E5217" s="3">
        <v>869.23</v>
      </c>
      <c r="F5217" s="3">
        <v>143.0</v>
      </c>
      <c r="G5217" s="3">
        <v>371.0</v>
      </c>
      <c r="H5217" s="3">
        <v>3.72</v>
      </c>
      <c r="I5217" s="3">
        <v>261.0</v>
      </c>
      <c r="J5217" s="3">
        <v>9385.0</v>
      </c>
    </row>
    <row r="5218">
      <c r="A5218" s="1" t="s">
        <v>6821</v>
      </c>
      <c r="B5218" s="3">
        <v>33.16</v>
      </c>
      <c r="C5218" s="3">
        <v>17.3</v>
      </c>
      <c r="D5218" s="3">
        <v>698.0</v>
      </c>
      <c r="E5218" s="3">
        <v>667.87</v>
      </c>
      <c r="F5218" s="3">
        <v>207.0</v>
      </c>
      <c r="G5218" s="3">
        <v>371.2</v>
      </c>
      <c r="H5218" s="3">
        <v>4.14</v>
      </c>
      <c r="I5218" s="3">
        <v>265.0</v>
      </c>
      <c r="J5218" s="3">
        <v>9381.0</v>
      </c>
    </row>
    <row r="5219">
      <c r="A5219" s="1" t="s">
        <v>6822</v>
      </c>
      <c r="B5219" s="3">
        <v>32.8</v>
      </c>
      <c r="C5219" s="3">
        <v>17.2</v>
      </c>
      <c r="D5219" s="3">
        <v>502.0</v>
      </c>
      <c r="E5219" s="3">
        <v>49.45</v>
      </c>
      <c r="F5219" s="3">
        <v>214.0</v>
      </c>
      <c r="G5219" s="3">
        <v>37.2</v>
      </c>
      <c r="H5219" s="3">
        <v>4.41</v>
      </c>
      <c r="I5219" s="3">
        <v>269.0</v>
      </c>
      <c r="J5219" s="3">
        <v>9378.0</v>
      </c>
    </row>
    <row r="5220">
      <c r="A5220" s="1" t="s">
        <v>6823</v>
      </c>
      <c r="B5220" s="3">
        <v>32.2</v>
      </c>
      <c r="C5220" s="3">
        <v>18.3</v>
      </c>
      <c r="D5220" s="3">
        <v>287.0</v>
      </c>
      <c r="E5220" s="3">
        <v>254.99</v>
      </c>
      <c r="F5220" s="3">
        <v>182.0</v>
      </c>
      <c r="G5220" s="3">
        <v>365.55</v>
      </c>
      <c r="H5220" s="3">
        <v>4.55</v>
      </c>
      <c r="I5220" s="3">
        <v>271.0</v>
      </c>
      <c r="J5220" s="3">
        <v>9377.0</v>
      </c>
    </row>
    <row r="5221">
      <c r="A5221" s="1" t="s">
        <v>6824</v>
      </c>
      <c r="B5221" s="3">
        <v>30.84</v>
      </c>
      <c r="C5221" s="3">
        <v>2.2</v>
      </c>
      <c r="D5221" s="3">
        <v>7.0</v>
      </c>
      <c r="E5221" s="3">
        <v>9.6</v>
      </c>
      <c r="F5221" s="3">
        <v>68.0</v>
      </c>
      <c r="G5221" s="3">
        <v>36.35</v>
      </c>
      <c r="H5221" s="3">
        <v>4.41</v>
      </c>
      <c r="I5221" s="3">
        <v>275.0</v>
      </c>
      <c r="J5221" s="3">
        <v>9378.0</v>
      </c>
    </row>
    <row r="5222">
      <c r="A5222" s="1" t="s">
        <v>6825</v>
      </c>
      <c r="B5222" s="3">
        <v>29.47</v>
      </c>
      <c r="C5222" s="3">
        <v>24.75</v>
      </c>
      <c r="D5222" s="3" t="s">
        <v>40</v>
      </c>
      <c r="E5222" s="3">
        <v>1.0</v>
      </c>
      <c r="F5222" s="3">
        <v>368.65</v>
      </c>
      <c r="G5222" s="3">
        <v>3.52</v>
      </c>
      <c r="H5222" s="3">
        <v>278.0</v>
      </c>
      <c r="I5222" s="3">
        <v>9378.0</v>
      </c>
      <c r="J5222" s="2"/>
    </row>
    <row r="5223">
      <c r="A5223" s="1" t="s">
        <v>6826</v>
      </c>
      <c r="B5223" s="3">
        <v>27.93</v>
      </c>
      <c r="C5223" s="3" t="s">
        <v>5864</v>
      </c>
      <c r="D5223" s="3" t="s">
        <v>26</v>
      </c>
      <c r="E5223" s="3">
        <v>36.95</v>
      </c>
      <c r="F5223" s="3">
        <v>3.38</v>
      </c>
      <c r="G5223" s="3">
        <v>281.0</v>
      </c>
      <c r="H5223" s="3">
        <v>9378.0</v>
      </c>
      <c r="I5223" s="2"/>
      <c r="J5223" s="2"/>
    </row>
    <row r="5224">
      <c r="A5224" s="1" t="s">
        <v>6827</v>
      </c>
      <c r="B5224" s="3">
        <v>26.79</v>
      </c>
      <c r="C5224" s="3" t="s">
        <v>2433</v>
      </c>
      <c r="D5224" s="3" t="s">
        <v>26</v>
      </c>
      <c r="E5224" s="3">
        <v>356.5</v>
      </c>
      <c r="F5224" s="3">
        <v>3.24</v>
      </c>
      <c r="G5224" s="3">
        <v>282.0</v>
      </c>
      <c r="H5224" s="3">
        <v>9383.0</v>
      </c>
      <c r="I5224" s="2"/>
      <c r="J5224" s="2"/>
    </row>
    <row r="5225">
      <c r="A5225" s="1" t="s">
        <v>6828</v>
      </c>
      <c r="B5225" s="3">
        <v>25.81</v>
      </c>
      <c r="C5225" s="3" t="s">
        <v>6829</v>
      </c>
      <c r="D5225" s="3" t="s">
        <v>26</v>
      </c>
      <c r="E5225" s="3">
        <v>353.0</v>
      </c>
      <c r="F5225" s="3">
        <v>3.1</v>
      </c>
      <c r="G5225" s="3">
        <v>28.0</v>
      </c>
      <c r="H5225" s="3">
        <v>9383.0</v>
      </c>
      <c r="I5225" s="2"/>
      <c r="J5225" s="2"/>
    </row>
    <row r="5226">
      <c r="A5226" s="1" t="s">
        <v>6830</v>
      </c>
      <c r="B5226" s="3">
        <v>24.91</v>
      </c>
      <c r="C5226" s="3" t="s">
        <v>6831</v>
      </c>
      <c r="D5226" s="3" t="s">
        <v>26</v>
      </c>
      <c r="E5226" s="3">
        <v>35.1</v>
      </c>
      <c r="F5226" s="3">
        <v>2.9</v>
      </c>
      <c r="G5226" s="3">
        <v>274.0</v>
      </c>
      <c r="H5226" s="3">
        <v>9381.0</v>
      </c>
      <c r="I5226" s="2"/>
      <c r="J5226" s="2"/>
    </row>
    <row r="5227">
      <c r="A5227" s="1" t="s">
        <v>6832</v>
      </c>
      <c r="B5227" s="3">
        <v>24.6</v>
      </c>
      <c r="C5227" s="3" t="s">
        <v>6833</v>
      </c>
      <c r="D5227" s="3" t="s">
        <v>26</v>
      </c>
      <c r="E5227" s="3">
        <v>348.55</v>
      </c>
      <c r="F5227" s="3">
        <v>2.76</v>
      </c>
      <c r="G5227" s="3">
        <v>267.0</v>
      </c>
      <c r="H5227" s="3">
        <v>9383.0</v>
      </c>
      <c r="I5227" s="2"/>
      <c r="J5227" s="2"/>
    </row>
    <row r="5228">
      <c r="A5228" s="1" t="s">
        <v>6834</v>
      </c>
      <c r="B5228" s="3">
        <v>23.17</v>
      </c>
      <c r="C5228" s="3" t="s">
        <v>2192</v>
      </c>
      <c r="D5228" s="3" t="s">
        <v>26</v>
      </c>
      <c r="E5228" s="3">
        <v>345.15</v>
      </c>
      <c r="F5228" s="3">
        <v>2.62</v>
      </c>
      <c r="G5228" s="3">
        <v>264.0</v>
      </c>
      <c r="H5228" s="3">
        <v>938.0</v>
      </c>
      <c r="I5228" s="2"/>
      <c r="J5228" s="2"/>
    </row>
    <row r="5229">
      <c r="A5229" s="1" t="s">
        <v>6835</v>
      </c>
      <c r="B5229" s="3">
        <v>22.32</v>
      </c>
      <c r="C5229" s="3" t="s">
        <v>5596</v>
      </c>
      <c r="D5229" s="3" t="s">
        <v>26</v>
      </c>
      <c r="E5229" s="3">
        <v>341.95</v>
      </c>
      <c r="F5229" s="3">
        <v>2.41</v>
      </c>
      <c r="G5229" s="3">
        <v>26.0</v>
      </c>
      <c r="H5229" s="3">
        <v>9379.0</v>
      </c>
      <c r="I5229" s="2"/>
      <c r="J5229" s="2"/>
    </row>
    <row r="5230">
      <c r="A5230" s="1" t="s">
        <v>6836</v>
      </c>
      <c r="B5230" s="3">
        <v>21.54</v>
      </c>
      <c r="C5230" s="3" t="s">
        <v>1875</v>
      </c>
      <c r="D5230" s="3" t="s">
        <v>26</v>
      </c>
      <c r="E5230" s="3">
        <v>341.55</v>
      </c>
      <c r="F5230" s="3">
        <v>2.21</v>
      </c>
      <c r="G5230" s="3">
        <v>253.0</v>
      </c>
      <c r="H5230" s="3">
        <v>9376.0</v>
      </c>
      <c r="I5230" s="2"/>
      <c r="J5230" s="2"/>
    </row>
    <row r="5231">
      <c r="A5231" s="1" t="s">
        <v>6837</v>
      </c>
      <c r="B5231" s="3">
        <v>20.75</v>
      </c>
      <c r="C5231" s="3" t="s">
        <v>4081</v>
      </c>
      <c r="D5231" s="3" t="s">
        <v>26</v>
      </c>
      <c r="E5231" s="3">
        <v>337.5</v>
      </c>
      <c r="F5231" s="3">
        <v>2.7</v>
      </c>
      <c r="G5231" s="3">
        <v>244.0</v>
      </c>
      <c r="H5231" s="3">
        <v>9373.0</v>
      </c>
      <c r="I5231" s="2"/>
      <c r="J5231" s="2"/>
    </row>
    <row r="5232">
      <c r="A5232" s="1" t="s">
        <v>6838</v>
      </c>
      <c r="B5232" s="3">
        <v>20.8</v>
      </c>
      <c r="C5232" s="3" t="s">
        <v>5567</v>
      </c>
      <c r="D5232" s="3" t="s">
        <v>26</v>
      </c>
      <c r="E5232" s="3">
        <v>334.6</v>
      </c>
      <c r="F5232" s="3">
        <v>2.14</v>
      </c>
      <c r="G5232" s="3">
        <v>243.0</v>
      </c>
      <c r="H5232" s="3">
        <v>9375.0</v>
      </c>
      <c r="I5232" s="2"/>
      <c r="J5232" s="2"/>
    </row>
    <row r="5233">
      <c r="A5233" s="1" t="s">
        <v>6839</v>
      </c>
      <c r="B5233" s="3">
        <v>19.71</v>
      </c>
      <c r="C5233" s="3">
        <v>55.2</v>
      </c>
      <c r="D5233" s="3">
        <v>97.0</v>
      </c>
      <c r="E5233" s="3">
        <v>338.56</v>
      </c>
      <c r="F5233" s="3">
        <v>48.0</v>
      </c>
      <c r="G5233" s="3">
        <v>333.5</v>
      </c>
      <c r="H5233" s="3">
        <v>2.14</v>
      </c>
      <c r="I5233" s="3">
        <v>248.0</v>
      </c>
      <c r="J5233" s="3">
        <v>9378.0</v>
      </c>
    </row>
    <row r="5234">
      <c r="A5234" s="1" t="s">
        <v>6840</v>
      </c>
      <c r="B5234" s="3">
        <v>20.76</v>
      </c>
      <c r="C5234" s="3">
        <v>51.65</v>
      </c>
      <c r="D5234" s="3">
        <v>284.0</v>
      </c>
      <c r="E5234" s="3">
        <v>555.47</v>
      </c>
      <c r="F5234" s="3">
        <v>96.0</v>
      </c>
      <c r="G5234" s="3">
        <v>335.2</v>
      </c>
      <c r="H5234" s="3">
        <v>2.62</v>
      </c>
      <c r="I5234" s="3">
        <v>254.0</v>
      </c>
      <c r="J5234" s="3">
        <v>9382.0</v>
      </c>
    </row>
    <row r="5235">
      <c r="A5235" s="1" t="s">
        <v>6841</v>
      </c>
      <c r="B5235" s="3">
        <v>22.49</v>
      </c>
      <c r="C5235" s="3">
        <v>45.25</v>
      </c>
      <c r="D5235" s="3">
        <v>488.0</v>
      </c>
      <c r="E5235" s="3">
        <v>707.62</v>
      </c>
      <c r="F5235" s="3">
        <v>119.0</v>
      </c>
      <c r="G5235" s="3">
        <v>338.3</v>
      </c>
      <c r="H5235" s="3">
        <v>2.69</v>
      </c>
      <c r="I5235" s="3">
        <v>258.0</v>
      </c>
      <c r="J5235" s="3">
        <v>9387.0</v>
      </c>
    </row>
    <row r="5236">
      <c r="A5236" s="1" t="s">
        <v>6842</v>
      </c>
      <c r="B5236" s="3">
        <v>24.67</v>
      </c>
      <c r="C5236" s="3">
        <v>36.95</v>
      </c>
      <c r="D5236" s="3">
        <v>67.0</v>
      </c>
      <c r="E5236" s="3">
        <v>785.28</v>
      </c>
      <c r="F5236" s="3">
        <v>135.0</v>
      </c>
      <c r="G5236" s="3">
        <v>346.0</v>
      </c>
      <c r="H5236" s="3">
        <v>2.76</v>
      </c>
      <c r="I5236" s="3">
        <v>262.0</v>
      </c>
      <c r="J5236" s="3">
        <v>9385.0</v>
      </c>
    </row>
    <row r="5237">
      <c r="A5237" s="1" t="s">
        <v>6843</v>
      </c>
      <c r="B5237" s="3">
        <v>26.7</v>
      </c>
      <c r="C5237" s="3">
        <v>33.7</v>
      </c>
      <c r="D5237" s="3">
        <v>813.0</v>
      </c>
      <c r="E5237" s="3">
        <v>821.53</v>
      </c>
      <c r="F5237" s="3">
        <v>15.0</v>
      </c>
      <c r="G5237" s="3">
        <v>355.5</v>
      </c>
      <c r="H5237" s="3">
        <v>3.3</v>
      </c>
      <c r="I5237" s="3">
        <v>266.0</v>
      </c>
      <c r="J5237" s="3">
        <v>9386.0</v>
      </c>
    </row>
    <row r="5238">
      <c r="A5238" s="1" t="s">
        <v>6844</v>
      </c>
      <c r="B5238" s="3">
        <v>28.37</v>
      </c>
      <c r="C5238" s="3">
        <v>33.95</v>
      </c>
      <c r="D5238" s="3">
        <v>912.0</v>
      </c>
      <c r="E5238" s="3">
        <v>848.19</v>
      </c>
      <c r="F5238" s="3">
        <v>157.0</v>
      </c>
      <c r="G5238" s="3">
        <v>364.4</v>
      </c>
      <c r="H5238" s="3">
        <v>3.38</v>
      </c>
      <c r="I5238" s="3">
        <v>266.0</v>
      </c>
      <c r="J5238" s="3">
        <v>9382.0</v>
      </c>
    </row>
    <row r="5239">
      <c r="A5239" s="1" t="s">
        <v>6845</v>
      </c>
      <c r="B5239" s="3">
        <v>29.81</v>
      </c>
      <c r="C5239" s="3">
        <v>33.15</v>
      </c>
      <c r="D5239" s="3">
        <v>959.0</v>
      </c>
      <c r="E5239" s="3">
        <v>87.35</v>
      </c>
      <c r="F5239" s="3">
        <v>154.0</v>
      </c>
      <c r="G5239" s="3">
        <v>372.15</v>
      </c>
      <c r="H5239" s="3">
        <v>3.72</v>
      </c>
      <c r="I5239" s="3">
        <v>266.0</v>
      </c>
      <c r="J5239" s="3">
        <v>938.0</v>
      </c>
    </row>
    <row r="5240">
      <c r="A5240" s="1" t="s">
        <v>6846</v>
      </c>
      <c r="B5240" s="3">
        <v>30.9</v>
      </c>
      <c r="C5240" s="3">
        <v>31.15</v>
      </c>
      <c r="D5240" s="3">
        <v>94.0</v>
      </c>
      <c r="E5240" s="3">
        <v>865.77</v>
      </c>
      <c r="F5240" s="3">
        <v>153.0</v>
      </c>
      <c r="G5240" s="3">
        <v>378.35</v>
      </c>
      <c r="H5240" s="3">
        <v>4.0</v>
      </c>
      <c r="I5240" s="3">
        <v>267.0</v>
      </c>
      <c r="J5240" s="3">
        <v>9373.0</v>
      </c>
    </row>
    <row r="5241">
      <c r="A5241" s="1" t="s">
        <v>6847</v>
      </c>
      <c r="B5241" s="3">
        <v>31.62</v>
      </c>
      <c r="C5241" s="3">
        <v>28.25</v>
      </c>
      <c r="D5241" s="3">
        <v>862.0</v>
      </c>
      <c r="E5241" s="3">
        <v>846.45</v>
      </c>
      <c r="F5241" s="3">
        <v>148.0</v>
      </c>
      <c r="G5241" s="3">
        <v>382.0</v>
      </c>
      <c r="H5241" s="3">
        <v>4.21</v>
      </c>
      <c r="I5241" s="3">
        <v>268.0</v>
      </c>
      <c r="J5241" s="3">
        <v>9367.0</v>
      </c>
    </row>
    <row r="5242">
      <c r="A5242" s="1" t="s">
        <v>6848</v>
      </c>
      <c r="B5242" s="3">
        <v>31.97</v>
      </c>
      <c r="C5242" s="3" t="s">
        <v>6849</v>
      </c>
      <c r="D5242" s="3">
        <v>383.75</v>
      </c>
      <c r="E5242" s="3">
        <v>4.34</v>
      </c>
      <c r="F5242" s="3">
        <v>269.0</v>
      </c>
      <c r="G5242" s="3">
        <v>9364.0</v>
      </c>
      <c r="H5242" s="2"/>
      <c r="I5242" s="2"/>
      <c r="J5242" s="2"/>
    </row>
    <row r="5243">
      <c r="A5243" s="1" t="s">
        <v>6850</v>
      </c>
      <c r="B5243" s="3">
        <v>31.82</v>
      </c>
      <c r="C5243" s="3">
        <v>27.25</v>
      </c>
      <c r="D5243" s="3">
        <v>561.0</v>
      </c>
      <c r="E5243" s="3">
        <v>744.1</v>
      </c>
      <c r="F5243" s="3">
        <v>126.0</v>
      </c>
      <c r="G5243" s="3">
        <v>383.0</v>
      </c>
      <c r="H5243" s="3">
        <v>4.48</v>
      </c>
      <c r="I5243" s="3">
        <v>27.0</v>
      </c>
      <c r="J5243" s="3">
        <v>9359.0</v>
      </c>
    </row>
    <row r="5244">
      <c r="A5244" s="1" t="s">
        <v>6851</v>
      </c>
      <c r="B5244" s="3">
        <v>31.19</v>
      </c>
      <c r="C5244" s="3">
        <v>27.15</v>
      </c>
      <c r="D5244" s="3">
        <v>37.0</v>
      </c>
      <c r="E5244" s="3">
        <v>66.23</v>
      </c>
      <c r="F5244" s="3">
        <v>1.0</v>
      </c>
      <c r="G5244" s="3">
        <v>38.3</v>
      </c>
      <c r="H5244" s="3">
        <v>4.55</v>
      </c>
      <c r="I5244" s="3">
        <v>271.0</v>
      </c>
      <c r="J5244" s="3">
        <v>936.0</v>
      </c>
    </row>
    <row r="5245">
      <c r="A5245" s="1" t="s">
        <v>6852</v>
      </c>
      <c r="B5245" s="3">
        <v>30.11</v>
      </c>
      <c r="C5245" s="3">
        <v>29.95</v>
      </c>
      <c r="D5245" s="3">
        <v>171.0</v>
      </c>
      <c r="E5245" s="3">
        <v>491.49</v>
      </c>
      <c r="F5245" s="3">
        <v>64.0</v>
      </c>
      <c r="G5245" s="3">
        <v>376.4</v>
      </c>
      <c r="H5245" s="3">
        <v>4.41</v>
      </c>
      <c r="I5245" s="3">
        <v>276.0</v>
      </c>
      <c r="J5245" s="3">
        <v>936.0</v>
      </c>
    </row>
    <row r="5246">
      <c r="A5246" s="1" t="s">
        <v>6853</v>
      </c>
      <c r="B5246" s="3">
        <v>28.57</v>
      </c>
      <c r="C5246" s="3">
        <v>32.9</v>
      </c>
      <c r="D5246" s="3" t="s">
        <v>871</v>
      </c>
      <c r="E5246" s="3">
        <v>5.0</v>
      </c>
      <c r="F5246" s="3">
        <v>368.85</v>
      </c>
      <c r="G5246" s="3">
        <v>3.45</v>
      </c>
      <c r="H5246" s="3">
        <v>275.0</v>
      </c>
      <c r="I5246" s="3">
        <v>936.0</v>
      </c>
      <c r="J5246" s="2"/>
    </row>
    <row r="5247">
      <c r="A5247" s="1" t="s">
        <v>6854</v>
      </c>
      <c r="B5247" s="3">
        <v>27.11</v>
      </c>
      <c r="C5247" s="3" t="s">
        <v>4077</v>
      </c>
      <c r="D5247" s="3" t="s">
        <v>26</v>
      </c>
      <c r="E5247" s="3">
        <v>363.65</v>
      </c>
      <c r="F5247" s="3">
        <v>3.1</v>
      </c>
      <c r="G5247" s="3">
        <v>276.0</v>
      </c>
      <c r="H5247" s="3">
        <v>9363.0</v>
      </c>
      <c r="I5247" s="2"/>
      <c r="J5247" s="2"/>
    </row>
    <row r="5248">
      <c r="A5248" s="1" t="s">
        <v>6855</v>
      </c>
      <c r="B5248" s="3">
        <v>25.95</v>
      </c>
      <c r="C5248" s="3" t="s">
        <v>4947</v>
      </c>
      <c r="D5248" s="3" t="s">
        <v>26</v>
      </c>
      <c r="E5248" s="3">
        <v>359.0</v>
      </c>
      <c r="F5248" s="3">
        <v>2.76</v>
      </c>
      <c r="G5248" s="3">
        <v>274.0</v>
      </c>
      <c r="H5248" s="3">
        <v>9369.0</v>
      </c>
      <c r="I5248" s="2"/>
      <c r="J5248" s="2"/>
    </row>
    <row r="5249">
      <c r="A5249" s="1" t="s">
        <v>6856</v>
      </c>
      <c r="B5249" s="3">
        <v>24.98</v>
      </c>
      <c r="C5249" s="3" t="s">
        <v>6857</v>
      </c>
      <c r="D5249" s="3" t="s">
        <v>26</v>
      </c>
      <c r="E5249" s="3">
        <v>355.7</v>
      </c>
      <c r="F5249" s="3">
        <v>2.62</v>
      </c>
      <c r="G5249" s="3">
        <v>27.0</v>
      </c>
      <c r="H5249" s="3">
        <v>9371.0</v>
      </c>
      <c r="I5249" s="2"/>
      <c r="J5249" s="2"/>
    </row>
    <row r="5250">
      <c r="A5250" s="1" t="s">
        <v>6858</v>
      </c>
      <c r="B5250" s="3">
        <v>24.19</v>
      </c>
      <c r="C5250" s="3" t="s">
        <v>6859</v>
      </c>
      <c r="D5250" s="3" t="s">
        <v>26</v>
      </c>
      <c r="E5250" s="3">
        <v>353.55</v>
      </c>
      <c r="F5250" s="3">
        <v>2.34</v>
      </c>
      <c r="G5250" s="3">
        <v>268.0</v>
      </c>
      <c r="H5250" s="3">
        <v>937.0</v>
      </c>
      <c r="I5250" s="2"/>
      <c r="J5250" s="2"/>
    </row>
    <row r="5251">
      <c r="A5251" s="1" t="s">
        <v>6860</v>
      </c>
      <c r="B5251" s="3">
        <v>23.43</v>
      </c>
      <c r="C5251" s="3" t="s">
        <v>6355</v>
      </c>
      <c r="D5251" s="3" t="s">
        <v>26</v>
      </c>
      <c r="E5251" s="3">
        <v>351.25</v>
      </c>
      <c r="F5251" s="3">
        <v>2.14</v>
      </c>
      <c r="G5251" s="3">
        <v>265.0</v>
      </c>
      <c r="H5251" s="3">
        <v>9371.0</v>
      </c>
      <c r="I5251" s="2"/>
      <c r="J5251" s="2"/>
    </row>
    <row r="5252">
      <c r="A5252" s="1" t="s">
        <v>6861</v>
      </c>
      <c r="B5252" s="3">
        <v>22.65</v>
      </c>
      <c r="C5252" s="3" t="s">
        <v>6862</v>
      </c>
      <c r="D5252" s="3" t="s">
        <v>26</v>
      </c>
      <c r="E5252" s="3">
        <v>349.4</v>
      </c>
      <c r="F5252" s="3">
        <v>1.93</v>
      </c>
      <c r="G5252" s="3">
        <v>259.0</v>
      </c>
      <c r="H5252" s="3">
        <v>9365.0</v>
      </c>
      <c r="I5252" s="2"/>
      <c r="J5252" s="2"/>
    </row>
    <row r="5253">
      <c r="A5253" s="1" t="s">
        <v>6863</v>
      </c>
      <c r="B5253" s="3">
        <v>21.91</v>
      </c>
      <c r="C5253" s="3" t="s">
        <v>2082</v>
      </c>
      <c r="D5253" s="3" t="s">
        <v>26</v>
      </c>
      <c r="E5253" s="3">
        <v>347.4</v>
      </c>
      <c r="F5253" s="3">
        <v>1.79</v>
      </c>
      <c r="G5253" s="3">
        <v>26.0</v>
      </c>
      <c r="H5253" s="3">
        <v>9363.0</v>
      </c>
      <c r="I5253" s="2"/>
      <c r="J5253" s="2"/>
    </row>
    <row r="5254">
      <c r="A5254" s="1" t="s">
        <v>6864</v>
      </c>
      <c r="B5254" s="3">
        <v>21.14</v>
      </c>
      <c r="C5254" s="3" t="s">
        <v>1437</v>
      </c>
      <c r="D5254" s="3" t="s">
        <v>26</v>
      </c>
      <c r="E5254" s="3">
        <v>345.5</v>
      </c>
      <c r="F5254" s="3">
        <v>1.72</v>
      </c>
      <c r="G5254" s="3">
        <v>258.0</v>
      </c>
      <c r="H5254" s="3">
        <v>9361.0</v>
      </c>
      <c r="I5254" s="2"/>
      <c r="J5254" s="2"/>
    </row>
    <row r="5255">
      <c r="A5255" s="1" t="s">
        <v>6865</v>
      </c>
      <c r="B5255" s="3">
        <v>20.34</v>
      </c>
      <c r="C5255" s="3" t="s">
        <v>2632</v>
      </c>
      <c r="D5255" s="3" t="s">
        <v>26</v>
      </c>
      <c r="E5255" s="3">
        <v>342.75</v>
      </c>
      <c r="F5255" s="3">
        <v>1.66</v>
      </c>
      <c r="G5255" s="3">
        <v>251.0</v>
      </c>
      <c r="H5255" s="3">
        <v>936.0</v>
      </c>
      <c r="I5255" s="2"/>
      <c r="J5255" s="2"/>
    </row>
    <row r="5256">
      <c r="A5256" s="1" t="s">
        <v>6866</v>
      </c>
      <c r="B5256" s="3">
        <v>19.52</v>
      </c>
      <c r="C5256" s="3" t="s">
        <v>6867</v>
      </c>
      <c r="D5256" s="3" t="s">
        <v>26</v>
      </c>
      <c r="E5256" s="3">
        <v>34.2</v>
      </c>
      <c r="F5256" s="3">
        <v>1.52</v>
      </c>
      <c r="G5256" s="3">
        <v>246.0</v>
      </c>
      <c r="H5256" s="3">
        <v>9361.0</v>
      </c>
      <c r="I5256" s="2"/>
      <c r="J5256" s="2"/>
    </row>
    <row r="5257">
      <c r="A5257" s="1" t="s">
        <v>6868</v>
      </c>
      <c r="B5257" s="3">
        <v>19.5</v>
      </c>
      <c r="C5257" s="3">
        <v>78.3</v>
      </c>
      <c r="D5257" s="3">
        <v>99.0</v>
      </c>
      <c r="E5257" s="3">
        <v>379.9</v>
      </c>
      <c r="F5257" s="3">
        <v>45.0</v>
      </c>
      <c r="G5257" s="3">
        <v>338.85</v>
      </c>
      <c r="H5257" s="3">
        <v>1.38</v>
      </c>
      <c r="I5257" s="3">
        <v>255.0</v>
      </c>
      <c r="J5257" s="3">
        <v>9366.0</v>
      </c>
    </row>
    <row r="5258">
      <c r="A5258" s="1" t="s">
        <v>6869</v>
      </c>
      <c r="B5258" s="3">
        <v>20.87</v>
      </c>
      <c r="C5258" s="3">
        <v>73.3</v>
      </c>
      <c r="D5258" s="3">
        <v>291.0</v>
      </c>
      <c r="E5258" s="3">
        <v>597.96</v>
      </c>
      <c r="F5258" s="3">
        <v>9.0</v>
      </c>
      <c r="G5258" s="3">
        <v>339.45</v>
      </c>
      <c r="H5258" s="3">
        <v>1.86</v>
      </c>
      <c r="I5258" s="3">
        <v>272.0</v>
      </c>
      <c r="J5258" s="3">
        <v>9372.0</v>
      </c>
    </row>
    <row r="5259">
      <c r="A5259" s="1" t="s">
        <v>6870</v>
      </c>
      <c r="B5259" s="3">
        <v>22.47</v>
      </c>
      <c r="C5259" s="3">
        <v>64.2</v>
      </c>
      <c r="D5259" s="3">
        <v>49.0</v>
      </c>
      <c r="E5259" s="3">
        <v>712.38</v>
      </c>
      <c r="F5259" s="3">
        <v>12.0</v>
      </c>
      <c r="G5259" s="3">
        <v>343.9</v>
      </c>
      <c r="H5259" s="3">
        <v>1.72</v>
      </c>
      <c r="I5259" s="3">
        <v>272.0</v>
      </c>
      <c r="J5259" s="3">
        <v>9373.0</v>
      </c>
    </row>
    <row r="5260">
      <c r="A5260" s="1" t="s">
        <v>6871</v>
      </c>
      <c r="B5260" s="3">
        <v>24.46</v>
      </c>
      <c r="C5260" s="3">
        <v>56.25</v>
      </c>
      <c r="D5260" s="3">
        <v>677.0</v>
      </c>
      <c r="E5260" s="3">
        <v>799.26</v>
      </c>
      <c r="F5260" s="3">
        <v>134.0</v>
      </c>
      <c r="G5260" s="3">
        <v>35.65</v>
      </c>
      <c r="H5260" s="3">
        <v>1.79</v>
      </c>
      <c r="I5260" s="3">
        <v>252.0</v>
      </c>
      <c r="J5260" s="3">
        <v>9376.0</v>
      </c>
    </row>
    <row r="5261">
      <c r="A5261" s="1" t="s">
        <v>6872</v>
      </c>
      <c r="B5261" s="3">
        <v>26.63</v>
      </c>
      <c r="C5261" s="3">
        <v>46.25</v>
      </c>
      <c r="D5261" s="3">
        <v>822.0</v>
      </c>
      <c r="E5261" s="3">
        <v>834.54</v>
      </c>
      <c r="F5261" s="3">
        <v>15.0</v>
      </c>
      <c r="G5261" s="3">
        <v>356.5</v>
      </c>
      <c r="H5261" s="3">
        <v>2.28</v>
      </c>
      <c r="I5261" s="3">
        <v>242.0</v>
      </c>
      <c r="J5261" s="3">
        <v>9375.0</v>
      </c>
    </row>
    <row r="5262">
      <c r="A5262" s="1" t="s">
        <v>6873</v>
      </c>
      <c r="B5262" s="3">
        <v>28.7</v>
      </c>
      <c r="C5262" s="3">
        <v>37.9</v>
      </c>
      <c r="D5262" s="3">
        <v>921.0</v>
      </c>
      <c r="E5262" s="3">
        <v>862.26</v>
      </c>
      <c r="F5262" s="3">
        <v>155.0</v>
      </c>
      <c r="G5262" s="3">
        <v>361.9</v>
      </c>
      <c r="H5262" s="3">
        <v>2.83</v>
      </c>
      <c r="I5262" s="3">
        <v>245.0</v>
      </c>
      <c r="J5262" s="3">
        <v>9374.0</v>
      </c>
    </row>
    <row r="5263">
      <c r="A5263" s="1" t="s">
        <v>6874</v>
      </c>
      <c r="B5263" s="3">
        <v>30.49</v>
      </c>
      <c r="C5263" s="3">
        <v>29.95</v>
      </c>
      <c r="D5263" s="3">
        <v>963.0</v>
      </c>
      <c r="E5263" s="3">
        <v>872.6</v>
      </c>
      <c r="F5263" s="3">
        <v>158.0</v>
      </c>
      <c r="G5263" s="3">
        <v>365.4</v>
      </c>
      <c r="H5263" s="3">
        <v>3.17</v>
      </c>
      <c r="I5263" s="3">
        <v>25.0</v>
      </c>
      <c r="J5263" s="3">
        <v>9372.0</v>
      </c>
    </row>
    <row r="5264">
      <c r="A5264" s="1" t="s">
        <v>6875</v>
      </c>
      <c r="B5264" s="3">
        <v>31.86</v>
      </c>
      <c r="C5264" s="3">
        <v>24.5</v>
      </c>
      <c r="D5264" s="3">
        <v>945.0</v>
      </c>
      <c r="E5264" s="3">
        <v>867.62</v>
      </c>
      <c r="F5264" s="3">
        <v>158.0</v>
      </c>
      <c r="G5264" s="3">
        <v>367.3</v>
      </c>
      <c r="H5264" s="3">
        <v>3.45</v>
      </c>
      <c r="I5264" s="3">
        <v>256.0</v>
      </c>
      <c r="J5264" s="3">
        <v>9367.0</v>
      </c>
    </row>
    <row r="5265">
      <c r="A5265" s="1" t="s">
        <v>6876</v>
      </c>
      <c r="B5265" s="3">
        <v>32.81</v>
      </c>
      <c r="C5265" s="3">
        <v>2.65</v>
      </c>
      <c r="D5265" s="3">
        <v>866.0</v>
      </c>
      <c r="E5265" s="3">
        <v>848.58</v>
      </c>
      <c r="F5265" s="3">
        <v>152.0</v>
      </c>
      <c r="G5265" s="3">
        <v>368.5</v>
      </c>
      <c r="H5265" s="3">
        <v>3.79</v>
      </c>
      <c r="I5265" s="3">
        <v>259.0</v>
      </c>
      <c r="J5265" s="3">
        <v>9365.0</v>
      </c>
    </row>
    <row r="5266">
      <c r="A5266" s="1" t="s">
        <v>6877</v>
      </c>
      <c r="B5266" s="3">
        <v>33.25</v>
      </c>
      <c r="C5266" s="3">
        <v>18.6</v>
      </c>
      <c r="D5266" s="3">
        <v>735.0</v>
      </c>
      <c r="E5266" s="3">
        <v>81.37</v>
      </c>
      <c r="F5266" s="3">
        <v>143.0</v>
      </c>
      <c r="G5266" s="3">
        <v>368.3</v>
      </c>
      <c r="H5266" s="3">
        <v>4.0</v>
      </c>
      <c r="I5266" s="3">
        <v>263.0</v>
      </c>
      <c r="J5266" s="3">
        <v>9362.0</v>
      </c>
    </row>
    <row r="5267">
      <c r="A5267" s="1" t="s">
        <v>6878</v>
      </c>
      <c r="B5267" s="3">
        <v>33.12</v>
      </c>
      <c r="C5267" s="3">
        <v>17.3</v>
      </c>
      <c r="D5267" s="3">
        <v>563.0</v>
      </c>
      <c r="E5267" s="3">
        <v>747.38</v>
      </c>
      <c r="F5267" s="3">
        <v>128.0</v>
      </c>
      <c r="G5267" s="3">
        <v>366.75</v>
      </c>
      <c r="H5267" s="3">
        <v>4.21</v>
      </c>
      <c r="I5267" s="3">
        <v>266.0</v>
      </c>
      <c r="J5267" s="3">
        <v>936.0</v>
      </c>
    </row>
    <row r="5268">
      <c r="A5268" s="1" t="s">
        <v>6879</v>
      </c>
      <c r="B5268" s="3">
        <v>32.49</v>
      </c>
      <c r="C5268" s="3">
        <v>18.4</v>
      </c>
      <c r="D5268" s="3">
        <v>369.0</v>
      </c>
      <c r="E5268" s="3">
        <v>657.61</v>
      </c>
      <c r="F5268" s="3">
        <v>102.0</v>
      </c>
      <c r="G5268" s="3">
        <v>364.2</v>
      </c>
      <c r="H5268" s="3">
        <v>4.14</v>
      </c>
      <c r="I5268" s="3">
        <v>27.0</v>
      </c>
      <c r="J5268" s="3">
        <v>9361.0</v>
      </c>
    </row>
    <row r="5269">
      <c r="A5269" s="1" t="s">
        <v>6880</v>
      </c>
      <c r="B5269" s="3">
        <v>31.37</v>
      </c>
      <c r="C5269" s="3">
        <v>19.55</v>
      </c>
      <c r="D5269" s="3">
        <v>17.0</v>
      </c>
      <c r="E5269" s="3">
        <v>494.2</v>
      </c>
      <c r="F5269" s="3">
        <v>64.0</v>
      </c>
      <c r="G5269" s="3">
        <v>36.95</v>
      </c>
      <c r="H5269" s="3">
        <v>4.0</v>
      </c>
      <c r="I5269" s="3">
        <v>274.0</v>
      </c>
      <c r="J5269" s="3">
        <v>9363.0</v>
      </c>
    </row>
    <row r="5270">
      <c r="A5270" s="1" t="s">
        <v>6881</v>
      </c>
      <c r="B5270" s="3">
        <v>30.2</v>
      </c>
      <c r="C5270" s="3" t="s">
        <v>6882</v>
      </c>
      <c r="D5270" s="3">
        <v>355.7</v>
      </c>
      <c r="E5270" s="3">
        <v>3.3</v>
      </c>
      <c r="F5270" s="3">
        <v>273.0</v>
      </c>
      <c r="G5270" s="3">
        <v>9362.0</v>
      </c>
      <c r="H5270" s="2"/>
      <c r="I5270" s="2"/>
      <c r="J5270" s="2"/>
    </row>
    <row r="5271">
      <c r="A5271" s="1" t="s">
        <v>6883</v>
      </c>
      <c r="B5271" s="3">
        <v>28.27</v>
      </c>
      <c r="C5271" s="3" t="s">
        <v>5173</v>
      </c>
      <c r="D5271" s="3" t="s">
        <v>26</v>
      </c>
      <c r="E5271" s="3">
        <v>35.85</v>
      </c>
      <c r="F5271" s="3">
        <v>2.83</v>
      </c>
      <c r="G5271" s="3">
        <v>275.0</v>
      </c>
      <c r="H5271" s="3">
        <v>9368.0</v>
      </c>
      <c r="I5271" s="2"/>
      <c r="J5271" s="2"/>
    </row>
    <row r="5272">
      <c r="A5272" s="1" t="s">
        <v>6884</v>
      </c>
      <c r="B5272" s="3">
        <v>26.92</v>
      </c>
      <c r="C5272" s="3" t="s">
        <v>5710</v>
      </c>
      <c r="D5272" s="3" t="s">
        <v>26</v>
      </c>
      <c r="E5272" s="3">
        <v>345.5</v>
      </c>
      <c r="F5272" s="3">
        <v>2.76</v>
      </c>
      <c r="G5272" s="3">
        <v>276.0</v>
      </c>
      <c r="H5272" s="3">
        <v>9377.0</v>
      </c>
      <c r="I5272" s="2"/>
      <c r="J5272" s="2"/>
    </row>
    <row r="5273">
      <c r="A5273" s="1" t="s">
        <v>6885</v>
      </c>
      <c r="B5273" s="3">
        <v>25.74</v>
      </c>
      <c r="C5273" s="3" t="s">
        <v>6321</v>
      </c>
      <c r="D5273" s="3" t="s">
        <v>26</v>
      </c>
      <c r="E5273" s="3">
        <v>34.6</v>
      </c>
      <c r="F5273" s="3">
        <v>2.62</v>
      </c>
      <c r="G5273" s="3">
        <v>277.0</v>
      </c>
      <c r="H5273" s="3">
        <v>9381.0</v>
      </c>
      <c r="I5273" s="2"/>
      <c r="J5273" s="2"/>
    </row>
    <row r="5274">
      <c r="A5274" s="1" t="s">
        <v>6886</v>
      </c>
      <c r="B5274" s="3">
        <v>24.7</v>
      </c>
      <c r="C5274" s="3" t="s">
        <v>5083</v>
      </c>
      <c r="D5274" s="3" t="s">
        <v>26</v>
      </c>
      <c r="E5274" s="3">
        <v>336.75</v>
      </c>
      <c r="F5274" s="3">
        <v>2.41</v>
      </c>
      <c r="G5274" s="3">
        <v>278.0</v>
      </c>
      <c r="H5274" s="3">
        <v>9381.0</v>
      </c>
      <c r="I5274" s="2"/>
      <c r="J5274" s="2"/>
    </row>
    <row r="5275">
      <c r="A5275" s="1" t="s">
        <v>6887</v>
      </c>
      <c r="B5275" s="3">
        <v>23.74</v>
      </c>
      <c r="C5275" s="3" t="s">
        <v>5085</v>
      </c>
      <c r="D5275" s="3" t="s">
        <v>26</v>
      </c>
      <c r="E5275" s="3">
        <v>334.0</v>
      </c>
      <c r="F5275" s="3">
        <v>2.21</v>
      </c>
      <c r="G5275" s="3">
        <v>276.0</v>
      </c>
      <c r="H5275" s="3">
        <v>9383.0</v>
      </c>
      <c r="I5275" s="2"/>
      <c r="J5275" s="2"/>
    </row>
    <row r="5276">
      <c r="A5276" s="1" t="s">
        <v>6888</v>
      </c>
      <c r="B5276" s="3">
        <v>22.76</v>
      </c>
      <c r="C5276" s="3" t="s">
        <v>4943</v>
      </c>
      <c r="D5276" s="3" t="s">
        <v>26</v>
      </c>
      <c r="E5276" s="3">
        <v>332.4</v>
      </c>
      <c r="F5276" s="3">
        <v>2.0</v>
      </c>
      <c r="G5276" s="3">
        <v>273.0</v>
      </c>
      <c r="H5276" s="3">
        <v>938.0</v>
      </c>
      <c r="I5276" s="2"/>
      <c r="J5276" s="2"/>
    </row>
    <row r="5277">
      <c r="A5277" s="1" t="s">
        <v>6889</v>
      </c>
      <c r="B5277" s="3">
        <v>21.66</v>
      </c>
      <c r="C5277" s="3" t="s">
        <v>6890</v>
      </c>
      <c r="D5277" s="3" t="s">
        <v>26</v>
      </c>
      <c r="E5277" s="3">
        <v>331.1</v>
      </c>
      <c r="F5277" s="3">
        <v>1.79</v>
      </c>
      <c r="G5277" s="3">
        <v>272.0</v>
      </c>
      <c r="H5277" s="3">
        <v>9381.0</v>
      </c>
      <c r="I5277" s="2"/>
      <c r="J5277" s="2"/>
    </row>
    <row r="5278">
      <c r="A5278" s="1" t="s">
        <v>6891</v>
      </c>
      <c r="B5278" s="3">
        <v>20.43</v>
      </c>
      <c r="C5278" s="3" t="s">
        <v>5180</v>
      </c>
      <c r="D5278" s="3" t="s">
        <v>26</v>
      </c>
      <c r="E5278" s="3">
        <v>33.15</v>
      </c>
      <c r="F5278" s="3">
        <v>1.66</v>
      </c>
      <c r="G5278" s="3">
        <v>27.0</v>
      </c>
      <c r="H5278" s="3">
        <v>9381.0</v>
      </c>
      <c r="I5278" s="2"/>
      <c r="J5278" s="2"/>
    </row>
    <row r="5279">
      <c r="A5279" s="1" t="s">
        <v>6892</v>
      </c>
      <c r="B5279" s="3">
        <v>19.49</v>
      </c>
      <c r="C5279" s="3" t="s">
        <v>5653</v>
      </c>
      <c r="D5279" s="3" t="s">
        <v>26</v>
      </c>
      <c r="E5279" s="3">
        <v>329.55</v>
      </c>
      <c r="F5279" s="3">
        <v>1.52</v>
      </c>
      <c r="G5279" s="3">
        <v>267.0</v>
      </c>
      <c r="H5279" s="3">
        <v>9385.0</v>
      </c>
      <c r="I5279" s="2"/>
      <c r="J5279" s="2"/>
    </row>
    <row r="5280">
      <c r="A5280" s="1" t="s">
        <v>6893</v>
      </c>
      <c r="B5280" s="3">
        <v>18.98</v>
      </c>
      <c r="C5280" s="3" t="s">
        <v>2949</v>
      </c>
      <c r="D5280" s="3" t="s">
        <v>26</v>
      </c>
      <c r="E5280" s="3">
        <v>328.6</v>
      </c>
      <c r="F5280" s="3">
        <v>1.31</v>
      </c>
      <c r="G5280" s="3">
        <v>264.0</v>
      </c>
      <c r="H5280" s="3">
        <v>9388.0</v>
      </c>
      <c r="I5280" s="2"/>
      <c r="J5280" s="2"/>
    </row>
    <row r="5281">
      <c r="A5281" s="1" t="s">
        <v>6894</v>
      </c>
      <c r="B5281" s="3">
        <v>18.9</v>
      </c>
      <c r="C5281" s="3">
        <v>53.0</v>
      </c>
      <c r="D5281" s="3">
        <v>97.0</v>
      </c>
      <c r="E5281" s="3">
        <v>372.64</v>
      </c>
      <c r="F5281" s="3">
        <v>45.0</v>
      </c>
      <c r="G5281" s="3">
        <v>327.65</v>
      </c>
      <c r="H5281" s="3">
        <v>1.1</v>
      </c>
      <c r="I5281" s="3">
        <v>263.0</v>
      </c>
      <c r="J5281" s="3">
        <v>9394.0</v>
      </c>
    </row>
    <row r="5282">
      <c r="A5282" s="1" t="s">
        <v>6895</v>
      </c>
      <c r="B5282" s="3">
        <v>20.96</v>
      </c>
      <c r="C5282" s="3">
        <v>59.6</v>
      </c>
      <c r="D5282" s="3">
        <v>289.0</v>
      </c>
      <c r="E5282" s="3">
        <v>593.15</v>
      </c>
      <c r="F5282" s="3">
        <v>91.0</v>
      </c>
      <c r="G5282" s="3" t="s">
        <v>6896</v>
      </c>
      <c r="H5282" s="3">
        <v>319.0</v>
      </c>
      <c r="I5282" s="3">
        <v>9401.0</v>
      </c>
      <c r="J5282" s="2"/>
    </row>
    <row r="5283">
      <c r="A5283" s="1" t="s">
        <v>6897</v>
      </c>
      <c r="B5283" s="3">
        <v>24.56</v>
      </c>
      <c r="C5283" s="3">
        <v>31.95</v>
      </c>
      <c r="D5283" s="3">
        <v>49.0</v>
      </c>
      <c r="E5283" s="3">
        <v>717.21</v>
      </c>
      <c r="F5283" s="3">
        <v>119.0</v>
      </c>
      <c r="G5283" s="3">
        <v>336.35</v>
      </c>
      <c r="H5283" s="3">
        <v>1.24</v>
      </c>
      <c r="I5283" s="3">
        <v>37.0</v>
      </c>
      <c r="J5283" s="3">
        <v>9404.0</v>
      </c>
    </row>
    <row r="5284">
      <c r="A5284" s="1" t="s">
        <v>6898</v>
      </c>
      <c r="B5284" s="3">
        <v>26.43</v>
      </c>
      <c r="C5284" s="3">
        <v>29.5</v>
      </c>
      <c r="D5284" s="3">
        <v>667.0</v>
      </c>
      <c r="E5284" s="3">
        <v>764.64</v>
      </c>
      <c r="F5284" s="3">
        <v>149.0</v>
      </c>
      <c r="G5284" s="3">
        <v>343.3</v>
      </c>
      <c r="H5284" s="3">
        <v>1.45</v>
      </c>
      <c r="I5284" s="3">
        <v>54.0</v>
      </c>
      <c r="J5284" s="3">
        <v>9408.0</v>
      </c>
    </row>
    <row r="5285">
      <c r="A5285" s="1" t="s">
        <v>6899</v>
      </c>
      <c r="B5285" s="3">
        <v>28.2</v>
      </c>
      <c r="C5285" s="3">
        <v>27.35</v>
      </c>
      <c r="D5285" s="3">
        <v>823.0</v>
      </c>
      <c r="E5285" s="3">
        <v>838.94</v>
      </c>
      <c r="F5285" s="3">
        <v>149.0</v>
      </c>
      <c r="G5285" s="3" t="s">
        <v>6900</v>
      </c>
      <c r="H5285" s="3">
        <v>5.0</v>
      </c>
      <c r="I5285" s="3">
        <v>941.0</v>
      </c>
      <c r="J5285" s="2"/>
    </row>
    <row r="5286">
      <c r="A5286" s="1" t="s">
        <v>6901</v>
      </c>
      <c r="B5286" s="3">
        <v>29.86</v>
      </c>
      <c r="C5286" s="3">
        <v>25.8</v>
      </c>
      <c r="D5286" s="3">
        <v>923.0</v>
      </c>
      <c r="E5286" s="3">
        <v>866.28</v>
      </c>
      <c r="F5286" s="3">
        <v>155.0</v>
      </c>
      <c r="G5286" s="3" t="s">
        <v>6902</v>
      </c>
      <c r="H5286" s="3">
        <v>11.0</v>
      </c>
      <c r="I5286" s="3">
        <v>941.0</v>
      </c>
      <c r="J5286" s="2"/>
    </row>
    <row r="5287">
      <c r="A5287" s="1" t="s">
        <v>6903</v>
      </c>
      <c r="B5287" s="3">
        <v>31.34</v>
      </c>
      <c r="C5287" s="3">
        <v>24.35</v>
      </c>
      <c r="D5287" s="3">
        <v>96.0</v>
      </c>
      <c r="E5287" s="3">
        <v>861.89</v>
      </c>
      <c r="F5287" s="3">
        <v>166.0</v>
      </c>
      <c r="G5287" s="3" t="s">
        <v>6904</v>
      </c>
      <c r="H5287" s="3">
        <v>304.0</v>
      </c>
      <c r="I5287" s="3">
        <v>941.0</v>
      </c>
      <c r="J5287" s="2"/>
    </row>
    <row r="5288">
      <c r="A5288" s="1" t="s">
        <v>6905</v>
      </c>
      <c r="B5288" s="3">
        <v>32.57</v>
      </c>
      <c r="C5288" s="3">
        <v>22.2</v>
      </c>
      <c r="D5288" s="3">
        <v>946.0</v>
      </c>
      <c r="E5288" s="3">
        <v>871.74</v>
      </c>
      <c r="F5288" s="3">
        <v>157.0</v>
      </c>
      <c r="G5288" s="3">
        <v>369.65</v>
      </c>
      <c r="H5288" s="3">
        <v>1.17</v>
      </c>
      <c r="I5288" s="3">
        <v>291.0</v>
      </c>
      <c r="J5288" s="3">
        <v>9406.0</v>
      </c>
    </row>
    <row r="5289">
      <c r="A5289" s="1" t="s">
        <v>6906</v>
      </c>
      <c r="B5289" s="3">
        <v>33.5</v>
      </c>
      <c r="C5289" s="3">
        <v>21.55</v>
      </c>
      <c r="D5289" s="3">
        <v>867.0</v>
      </c>
      <c r="E5289" s="3">
        <v>851.99</v>
      </c>
      <c r="F5289" s="3">
        <v>152.0</v>
      </c>
      <c r="G5289" s="3">
        <v>373.3</v>
      </c>
      <c r="H5289" s="3">
        <v>1.52</v>
      </c>
      <c r="I5289" s="3">
        <v>289.0</v>
      </c>
      <c r="J5289" s="3">
        <v>9405.0</v>
      </c>
    </row>
    <row r="5290">
      <c r="A5290" s="1" t="s">
        <v>6907</v>
      </c>
      <c r="B5290" s="3">
        <v>33.97</v>
      </c>
      <c r="C5290" s="3">
        <v>2.9</v>
      </c>
      <c r="D5290" s="3">
        <v>731.0</v>
      </c>
      <c r="E5290" s="3">
        <v>8.71</v>
      </c>
      <c r="F5290" s="3">
        <v>148.0</v>
      </c>
      <c r="G5290" s="3">
        <v>376.2</v>
      </c>
      <c r="H5290" s="3">
        <v>1.79</v>
      </c>
      <c r="I5290" s="3">
        <v>291.0</v>
      </c>
      <c r="J5290" s="3">
        <v>9401.0</v>
      </c>
    </row>
    <row r="5291">
      <c r="A5291" s="1" t="s">
        <v>6908</v>
      </c>
      <c r="B5291" s="3">
        <v>34.9</v>
      </c>
      <c r="C5291" s="3">
        <v>2.25</v>
      </c>
      <c r="D5291" s="3">
        <v>563.0</v>
      </c>
      <c r="E5291" s="3">
        <v>752.61</v>
      </c>
      <c r="F5291" s="3">
        <v>127.0</v>
      </c>
      <c r="G5291" s="3">
        <v>377.55</v>
      </c>
      <c r="H5291" s="3">
        <v>1.93</v>
      </c>
      <c r="I5291" s="3">
        <v>296.0</v>
      </c>
      <c r="J5291" s="3">
        <v>94.0</v>
      </c>
    </row>
    <row r="5292">
      <c r="A5292" s="1" t="s">
        <v>6909</v>
      </c>
      <c r="B5292" s="3">
        <v>33.87</v>
      </c>
      <c r="C5292" s="3">
        <v>2.15</v>
      </c>
      <c r="D5292" s="3">
        <v>349.0</v>
      </c>
      <c r="E5292" s="3">
        <v>56.78</v>
      </c>
      <c r="F5292" s="3">
        <v>123.0</v>
      </c>
      <c r="G5292" s="3">
        <v>375.85</v>
      </c>
      <c r="H5292" s="3">
        <v>1.93</v>
      </c>
      <c r="I5292" s="3">
        <v>303.0</v>
      </c>
      <c r="J5292" s="3">
        <v>9399.0</v>
      </c>
    </row>
    <row r="5293">
      <c r="A5293" s="1" t="s">
        <v>6910</v>
      </c>
      <c r="B5293" s="3">
        <v>33.15</v>
      </c>
      <c r="C5293" s="3">
        <v>2.8</v>
      </c>
      <c r="D5293" s="3">
        <v>165.0</v>
      </c>
      <c r="E5293" s="3">
        <v>478.26</v>
      </c>
      <c r="F5293" s="3">
        <v>64.0</v>
      </c>
      <c r="G5293" s="3">
        <v>373.1</v>
      </c>
      <c r="H5293" s="3">
        <v>1.52</v>
      </c>
      <c r="I5293" s="3">
        <v>31.0</v>
      </c>
      <c r="J5293" s="3">
        <v>94.0</v>
      </c>
    </row>
    <row r="5294">
      <c r="A5294" s="1" t="s">
        <v>6911</v>
      </c>
      <c r="B5294" s="3">
        <v>32.33</v>
      </c>
      <c r="C5294" s="3" t="s">
        <v>6912</v>
      </c>
      <c r="D5294" s="3">
        <v>37.4</v>
      </c>
      <c r="E5294" s="3">
        <v>1.45</v>
      </c>
      <c r="F5294" s="3">
        <v>331.0</v>
      </c>
      <c r="G5294" s="3">
        <v>9401.0</v>
      </c>
      <c r="H5294" s="2"/>
      <c r="I5294" s="2"/>
      <c r="J5294" s="2"/>
    </row>
    <row r="5295">
      <c r="A5295" s="1" t="s">
        <v>6913</v>
      </c>
      <c r="B5295" s="3">
        <v>30.2</v>
      </c>
      <c r="C5295" s="3" t="s">
        <v>6914</v>
      </c>
      <c r="D5295" s="3" t="s">
        <v>26</v>
      </c>
      <c r="E5295" s="3">
        <v>364.8</v>
      </c>
      <c r="F5295" s="3">
        <v>1.52</v>
      </c>
      <c r="G5295" s="3">
        <v>352.0</v>
      </c>
      <c r="H5295" s="3">
        <v>9404.0</v>
      </c>
      <c r="I5295" s="2"/>
      <c r="J5295" s="2"/>
    </row>
    <row r="5296">
      <c r="A5296" s="1" t="s">
        <v>6915</v>
      </c>
      <c r="B5296" s="3">
        <v>28.18</v>
      </c>
      <c r="C5296" s="3" t="s">
        <v>5085</v>
      </c>
      <c r="D5296" s="3" t="s">
        <v>26</v>
      </c>
      <c r="E5296" s="3">
        <v>359.2</v>
      </c>
      <c r="F5296" s="3">
        <v>2.7</v>
      </c>
      <c r="G5296" s="3">
        <v>21.0</v>
      </c>
      <c r="H5296" s="3">
        <v>9414.0</v>
      </c>
      <c r="I5296" s="2"/>
      <c r="J5296" s="2"/>
    </row>
    <row r="5297">
      <c r="A5297" s="1" t="s">
        <v>6916</v>
      </c>
      <c r="B5297" s="3">
        <v>26.62</v>
      </c>
      <c r="C5297" s="3" t="s">
        <v>6917</v>
      </c>
      <c r="D5297" s="3" t="s">
        <v>26</v>
      </c>
      <c r="E5297" s="3">
        <v>354.75</v>
      </c>
      <c r="F5297" s="3">
        <v>2.14</v>
      </c>
      <c r="G5297" s="3">
        <v>33.0</v>
      </c>
      <c r="H5297" s="3">
        <v>9418.0</v>
      </c>
      <c r="I5297" s="2"/>
      <c r="J5297" s="2"/>
    </row>
    <row r="5298">
      <c r="A5298" s="1" t="s">
        <v>6918</v>
      </c>
      <c r="B5298" s="3">
        <v>25.42</v>
      </c>
      <c r="C5298" s="3" t="s">
        <v>5835</v>
      </c>
      <c r="D5298" s="3" t="s">
        <v>26</v>
      </c>
      <c r="E5298" s="3">
        <v>348.75</v>
      </c>
      <c r="F5298" s="3">
        <v>2.14</v>
      </c>
      <c r="G5298" s="3">
        <v>41.0</v>
      </c>
      <c r="H5298" s="3">
        <v>942.0</v>
      </c>
      <c r="I5298" s="2"/>
      <c r="J5298" s="2"/>
    </row>
    <row r="5299">
      <c r="A5299" s="1" t="s">
        <v>6919</v>
      </c>
      <c r="B5299" s="3">
        <v>24.3</v>
      </c>
      <c r="C5299" s="3" t="s">
        <v>5624</v>
      </c>
      <c r="D5299" s="3" t="s">
        <v>26</v>
      </c>
      <c r="E5299" s="3">
        <v>344.1</v>
      </c>
      <c r="F5299" s="3">
        <v>2.7</v>
      </c>
      <c r="G5299" s="3">
        <v>4.0</v>
      </c>
      <c r="H5299" s="3">
        <v>9423.0</v>
      </c>
      <c r="I5299" s="2"/>
      <c r="J5299" s="2"/>
    </row>
    <row r="5300">
      <c r="A5300" s="1" t="s">
        <v>6920</v>
      </c>
      <c r="B5300" s="3">
        <v>23.19</v>
      </c>
      <c r="C5300" s="3" t="s">
        <v>6921</v>
      </c>
      <c r="D5300" s="3" t="s">
        <v>26</v>
      </c>
      <c r="E5300" s="3">
        <v>34.5</v>
      </c>
      <c r="F5300" s="3">
        <v>2.7</v>
      </c>
      <c r="G5300" s="3">
        <v>44.0</v>
      </c>
      <c r="H5300" s="3">
        <v>9419.0</v>
      </c>
      <c r="I5300" s="2"/>
      <c r="J5300" s="2"/>
    </row>
    <row r="5301">
      <c r="A5301" s="1" t="s">
        <v>6922</v>
      </c>
      <c r="B5301" s="3">
        <v>22.3</v>
      </c>
      <c r="C5301" s="3" t="s">
        <v>6297</v>
      </c>
      <c r="D5301" s="3" t="s">
        <v>26</v>
      </c>
      <c r="E5301" s="3">
        <v>339.5</v>
      </c>
      <c r="F5301" s="3">
        <v>2.14</v>
      </c>
      <c r="G5301" s="3">
        <v>48.0</v>
      </c>
      <c r="H5301" s="3">
        <v>942.0</v>
      </c>
      <c r="I5301" s="2"/>
      <c r="J5301" s="2"/>
    </row>
    <row r="5302">
      <c r="A5302" s="1" t="s">
        <v>6923</v>
      </c>
      <c r="B5302" s="3">
        <v>21.49</v>
      </c>
      <c r="C5302" s="3" t="s">
        <v>6924</v>
      </c>
      <c r="D5302" s="3" t="s">
        <v>26</v>
      </c>
      <c r="E5302" s="3">
        <v>336.95</v>
      </c>
      <c r="F5302" s="3">
        <v>2.14</v>
      </c>
      <c r="G5302" s="3">
        <v>48.0</v>
      </c>
      <c r="H5302" s="3">
        <v>942.0</v>
      </c>
      <c r="I5302" s="2"/>
      <c r="J5302" s="2"/>
    </row>
    <row r="5303">
      <c r="A5303" s="1" t="s">
        <v>6925</v>
      </c>
      <c r="B5303" s="3">
        <v>20.83</v>
      </c>
      <c r="C5303" s="3" t="s">
        <v>2088</v>
      </c>
      <c r="D5303" s="3" t="s">
        <v>26</v>
      </c>
      <c r="E5303" s="3">
        <v>335.2</v>
      </c>
      <c r="F5303" s="3">
        <v>2.14</v>
      </c>
      <c r="G5303" s="3">
        <v>44.0</v>
      </c>
      <c r="H5303" s="3">
        <v>9422.0</v>
      </c>
      <c r="I5303" s="2"/>
      <c r="J5303" s="2"/>
    </row>
    <row r="5304">
      <c r="A5304" s="1" t="s">
        <v>6926</v>
      </c>
      <c r="B5304" s="3">
        <v>20.32</v>
      </c>
      <c r="C5304" s="3" t="s">
        <v>6716</v>
      </c>
      <c r="D5304" s="3" t="s">
        <v>26</v>
      </c>
      <c r="E5304" s="3">
        <v>334.6</v>
      </c>
      <c r="F5304" s="3">
        <v>2.21</v>
      </c>
      <c r="G5304" s="3">
        <v>43.0</v>
      </c>
      <c r="H5304" s="3">
        <v>9424.0</v>
      </c>
      <c r="I5304" s="2"/>
      <c r="J5304" s="2"/>
    </row>
    <row r="5305">
      <c r="A5305" s="1" t="s">
        <v>6927</v>
      </c>
      <c r="B5305" s="3">
        <v>20.12</v>
      </c>
      <c r="C5305" s="3">
        <v>75.75</v>
      </c>
      <c r="D5305" s="3">
        <v>92.0</v>
      </c>
      <c r="E5305" s="3">
        <v>35.55</v>
      </c>
      <c r="F5305" s="3">
        <v>44.0</v>
      </c>
      <c r="G5305" s="3">
        <v>334.4</v>
      </c>
      <c r="H5305" s="3">
        <v>2.14</v>
      </c>
      <c r="I5305" s="3">
        <v>43.0</v>
      </c>
      <c r="J5305" s="3">
        <v>9428.0</v>
      </c>
    </row>
    <row r="5306">
      <c r="A5306" s="1" t="s">
        <v>6928</v>
      </c>
      <c r="B5306" s="3">
        <v>21.73</v>
      </c>
      <c r="C5306" s="3">
        <v>71.0</v>
      </c>
      <c r="D5306" s="3">
        <v>286.0</v>
      </c>
      <c r="E5306" s="3">
        <v>591.32</v>
      </c>
      <c r="F5306" s="3">
        <v>9.0</v>
      </c>
      <c r="G5306" s="3">
        <v>338.65</v>
      </c>
      <c r="H5306" s="3">
        <v>2.14</v>
      </c>
      <c r="I5306" s="3">
        <v>42.0</v>
      </c>
      <c r="J5306" s="3">
        <v>9437.0</v>
      </c>
    </row>
    <row r="5307">
      <c r="A5307" s="1" t="s">
        <v>6929</v>
      </c>
      <c r="B5307" s="3">
        <v>24.6</v>
      </c>
      <c r="C5307" s="3">
        <v>6.25</v>
      </c>
      <c r="D5307" s="3">
        <v>485.0</v>
      </c>
      <c r="E5307" s="3">
        <v>704.64</v>
      </c>
      <c r="F5307" s="3">
        <v>122.0</v>
      </c>
      <c r="G5307" s="3">
        <v>345.45</v>
      </c>
      <c r="H5307" s="3">
        <v>2.14</v>
      </c>
      <c r="I5307" s="3">
        <v>5.0</v>
      </c>
      <c r="J5307" s="3">
        <v>9444.0</v>
      </c>
    </row>
    <row r="5308">
      <c r="A5308" s="1" t="s">
        <v>6930</v>
      </c>
      <c r="B5308" s="3">
        <v>26.39</v>
      </c>
      <c r="C5308" s="3">
        <v>51.2</v>
      </c>
      <c r="D5308" s="3">
        <v>669.0</v>
      </c>
      <c r="E5308" s="3">
        <v>778.7</v>
      </c>
      <c r="F5308" s="3">
        <v>143.0</v>
      </c>
      <c r="G5308" s="3">
        <v>355.9</v>
      </c>
      <c r="H5308" s="3">
        <v>1.72</v>
      </c>
      <c r="I5308" s="3">
        <v>53.0</v>
      </c>
      <c r="J5308" s="3">
        <v>9446.0</v>
      </c>
    </row>
    <row r="5309">
      <c r="A5309" s="1" t="s">
        <v>6931</v>
      </c>
      <c r="B5309" s="3">
        <v>28.63</v>
      </c>
      <c r="C5309" s="3">
        <v>43.55</v>
      </c>
      <c r="D5309" s="3">
        <v>822.0</v>
      </c>
      <c r="E5309" s="3">
        <v>839.64</v>
      </c>
      <c r="F5309" s="3">
        <v>149.0</v>
      </c>
      <c r="G5309" s="3">
        <v>366.35</v>
      </c>
      <c r="H5309" s="3">
        <v>1.38</v>
      </c>
      <c r="I5309" s="3">
        <v>52.0</v>
      </c>
      <c r="J5309" s="3">
        <v>9449.0</v>
      </c>
    </row>
    <row r="5310">
      <c r="A5310" s="1" t="s">
        <v>6932</v>
      </c>
      <c r="B5310" s="3">
        <v>30.67</v>
      </c>
      <c r="C5310" s="3">
        <v>37.1</v>
      </c>
      <c r="D5310" s="3">
        <v>932.0</v>
      </c>
      <c r="E5310" s="3">
        <v>89.7</v>
      </c>
      <c r="F5310" s="3">
        <v>144.0</v>
      </c>
      <c r="G5310" s="3">
        <v>376.4</v>
      </c>
      <c r="H5310" s="3">
        <v>1.1</v>
      </c>
      <c r="I5310" s="3">
        <v>45.0</v>
      </c>
      <c r="J5310" s="3">
        <v>9446.0</v>
      </c>
    </row>
    <row r="5311">
      <c r="A5311" s="1" t="s">
        <v>6933</v>
      </c>
      <c r="B5311" s="3">
        <v>32.37</v>
      </c>
      <c r="C5311" s="3">
        <v>3.45</v>
      </c>
      <c r="D5311" s="3">
        <v>964.0</v>
      </c>
      <c r="E5311" s="3">
        <v>876.73</v>
      </c>
      <c r="F5311" s="3">
        <v>158.0</v>
      </c>
      <c r="G5311" s="3" t="s">
        <v>6934</v>
      </c>
      <c r="H5311" s="3">
        <v>28.0</v>
      </c>
      <c r="I5311" s="3">
        <v>9442.0</v>
      </c>
      <c r="J5311" s="2"/>
    </row>
    <row r="5312">
      <c r="A5312" s="1" t="s">
        <v>6935</v>
      </c>
      <c r="B5312" s="3">
        <v>33.62</v>
      </c>
      <c r="C5312" s="3">
        <v>25.0</v>
      </c>
      <c r="D5312" s="3">
        <v>945.0</v>
      </c>
      <c r="E5312" s="3">
        <v>872.61</v>
      </c>
      <c r="F5312" s="3">
        <v>157.0</v>
      </c>
      <c r="G5312" s="3" t="s">
        <v>6936</v>
      </c>
      <c r="H5312" s="3">
        <v>9.0</v>
      </c>
      <c r="I5312" s="3">
        <v>9438.0</v>
      </c>
      <c r="J5312" s="2"/>
    </row>
    <row r="5313">
      <c r="A5313" s="1" t="s">
        <v>6937</v>
      </c>
      <c r="B5313" s="3">
        <v>34.43</v>
      </c>
      <c r="C5313" s="3">
        <v>22.55</v>
      </c>
      <c r="D5313" s="3">
        <v>866.0</v>
      </c>
      <c r="E5313" s="3">
        <v>853.9</v>
      </c>
      <c r="F5313" s="3">
        <v>152.0</v>
      </c>
      <c r="G5313" s="3" t="s">
        <v>6938</v>
      </c>
      <c r="H5313" s="3">
        <v>11.0</v>
      </c>
      <c r="I5313" s="3">
        <v>9432.0</v>
      </c>
      <c r="J5313" s="2"/>
    </row>
    <row r="5314">
      <c r="A5314" s="1" t="s">
        <v>6939</v>
      </c>
      <c r="B5314" s="3">
        <v>34.86</v>
      </c>
      <c r="C5314" s="3">
        <v>21.9</v>
      </c>
      <c r="D5314" s="3">
        <v>729.0</v>
      </c>
      <c r="E5314" s="3">
        <v>8.72</v>
      </c>
      <c r="F5314" s="3">
        <v>148.0</v>
      </c>
      <c r="G5314" s="3">
        <v>389.95</v>
      </c>
      <c r="H5314" s="3">
        <v>1.3</v>
      </c>
      <c r="I5314" s="3">
        <v>15.0</v>
      </c>
      <c r="J5314" s="3">
        <v>9427.0</v>
      </c>
    </row>
    <row r="5315">
      <c r="A5315" s="1" t="s">
        <v>6940</v>
      </c>
      <c r="B5315" s="3">
        <v>34.98</v>
      </c>
      <c r="C5315" s="3">
        <v>2.4</v>
      </c>
      <c r="D5315" s="3">
        <v>557.0</v>
      </c>
      <c r="E5315" s="3">
        <v>738.91</v>
      </c>
      <c r="F5315" s="3">
        <v>131.0</v>
      </c>
      <c r="G5315" s="3" t="s">
        <v>6941</v>
      </c>
      <c r="H5315" s="3">
        <v>13.0</v>
      </c>
      <c r="I5315" s="3">
        <v>9422.0</v>
      </c>
      <c r="J5315" s="2"/>
    </row>
    <row r="5316">
      <c r="A5316" s="1" t="s">
        <v>6942</v>
      </c>
      <c r="B5316" s="3">
        <v>34.68</v>
      </c>
      <c r="C5316" s="3">
        <v>2.4</v>
      </c>
      <c r="D5316" s="3">
        <v>358.0</v>
      </c>
      <c r="E5316" s="3">
        <v>627.64</v>
      </c>
      <c r="F5316" s="3">
        <v>107.0</v>
      </c>
      <c r="G5316" s="3" t="s">
        <v>6943</v>
      </c>
      <c r="H5316" s="3">
        <v>12.0</v>
      </c>
      <c r="I5316" s="3">
        <v>9419.0</v>
      </c>
      <c r="J5316" s="2"/>
    </row>
    <row r="5317">
      <c r="A5317" s="1" t="s">
        <v>6944</v>
      </c>
      <c r="B5317" s="3">
        <v>34.9</v>
      </c>
      <c r="C5317" s="3">
        <v>2.25</v>
      </c>
      <c r="D5317" s="3">
        <v>16.0</v>
      </c>
      <c r="E5317" s="3">
        <v>447.57</v>
      </c>
      <c r="F5317" s="3">
        <v>67.0</v>
      </c>
      <c r="G5317" s="3">
        <v>382.6</v>
      </c>
      <c r="H5317" s="3">
        <v>1.1</v>
      </c>
      <c r="I5317" s="3">
        <v>21.0</v>
      </c>
      <c r="J5317" s="3">
        <v>9419.0</v>
      </c>
    </row>
    <row r="5318">
      <c r="A5318" s="1" t="s">
        <v>6945</v>
      </c>
      <c r="B5318" s="3">
        <v>32.66</v>
      </c>
      <c r="C5318" s="3" t="s">
        <v>6946</v>
      </c>
      <c r="D5318" s="3">
        <v>378.35</v>
      </c>
      <c r="E5318" s="3">
        <v>1.93</v>
      </c>
      <c r="F5318" s="3">
        <v>36.0</v>
      </c>
      <c r="G5318" s="3">
        <v>9416.0</v>
      </c>
      <c r="H5318" s="2"/>
      <c r="I5318" s="2"/>
      <c r="J5318" s="2"/>
    </row>
    <row r="5319">
      <c r="A5319" s="1" t="s">
        <v>6947</v>
      </c>
      <c r="B5319" s="3">
        <v>30.71</v>
      </c>
      <c r="C5319" s="3" t="s">
        <v>6948</v>
      </c>
      <c r="D5319" s="3" t="s">
        <v>26</v>
      </c>
      <c r="E5319" s="3">
        <v>372.55</v>
      </c>
      <c r="F5319" s="3">
        <v>2.41</v>
      </c>
      <c r="G5319" s="3">
        <v>46.0</v>
      </c>
      <c r="H5319" s="3">
        <v>9417.0</v>
      </c>
      <c r="I5319" s="2"/>
      <c r="J5319" s="2"/>
    </row>
    <row r="5320">
      <c r="A5320" s="1" t="s">
        <v>6949</v>
      </c>
      <c r="B5320" s="3">
        <v>29.27</v>
      </c>
      <c r="C5320" s="3" t="s">
        <v>5083</v>
      </c>
      <c r="D5320" s="3" t="s">
        <v>26</v>
      </c>
      <c r="E5320" s="3">
        <v>367.9</v>
      </c>
      <c r="F5320" s="3">
        <v>2.69</v>
      </c>
      <c r="G5320" s="3">
        <v>49.0</v>
      </c>
      <c r="H5320" s="3">
        <v>9426.0</v>
      </c>
      <c r="I5320" s="2"/>
      <c r="J5320" s="2"/>
    </row>
    <row r="5321">
      <c r="A5321" s="1" t="s">
        <v>6950</v>
      </c>
      <c r="B5321" s="3">
        <v>28.12</v>
      </c>
      <c r="C5321" s="3" t="s">
        <v>6160</v>
      </c>
      <c r="D5321" s="3" t="s">
        <v>26</v>
      </c>
      <c r="E5321" s="3">
        <v>363.25</v>
      </c>
      <c r="F5321" s="3">
        <v>2.76</v>
      </c>
      <c r="G5321" s="3">
        <v>51.0</v>
      </c>
      <c r="H5321" s="3">
        <v>9429.0</v>
      </c>
      <c r="I5321" s="2"/>
      <c r="J5321" s="2"/>
    </row>
    <row r="5322">
      <c r="A5322" s="1" t="s">
        <v>6951</v>
      </c>
      <c r="B5322" s="3">
        <v>27.6</v>
      </c>
      <c r="C5322" s="3" t="s">
        <v>5559</v>
      </c>
      <c r="D5322" s="3" t="s">
        <v>26</v>
      </c>
      <c r="E5322" s="3">
        <v>357.85</v>
      </c>
      <c r="F5322" s="3">
        <v>2.55</v>
      </c>
      <c r="G5322" s="3">
        <v>6.0</v>
      </c>
      <c r="H5322" s="3">
        <v>9429.0</v>
      </c>
      <c r="I5322" s="2"/>
      <c r="J5322" s="2"/>
    </row>
    <row r="5323">
      <c r="A5323" s="1" t="s">
        <v>6952</v>
      </c>
      <c r="B5323" s="3">
        <v>26.1</v>
      </c>
      <c r="C5323" s="3" t="s">
        <v>5712</v>
      </c>
      <c r="D5323" s="3" t="s">
        <v>26</v>
      </c>
      <c r="E5323" s="3">
        <v>354.35</v>
      </c>
      <c r="F5323" s="3">
        <v>2.21</v>
      </c>
      <c r="G5323" s="3">
        <v>69.0</v>
      </c>
      <c r="H5323" s="3">
        <v>9432.0</v>
      </c>
      <c r="I5323" s="2"/>
      <c r="J5323" s="2"/>
    </row>
    <row r="5324">
      <c r="A5324" s="1" t="s">
        <v>6953</v>
      </c>
      <c r="B5324" s="3">
        <v>24.97</v>
      </c>
      <c r="C5324" s="3" t="s">
        <v>6774</v>
      </c>
      <c r="D5324" s="3" t="s">
        <v>26</v>
      </c>
      <c r="E5324" s="3">
        <v>351.95</v>
      </c>
      <c r="F5324" s="3">
        <v>2.0</v>
      </c>
      <c r="G5324" s="3">
        <v>61.0</v>
      </c>
      <c r="H5324" s="3">
        <v>9428.0</v>
      </c>
      <c r="I5324" s="2"/>
      <c r="J5324" s="2"/>
    </row>
    <row r="5325">
      <c r="A5325" s="1" t="s">
        <v>6954</v>
      </c>
      <c r="B5325" s="3">
        <v>23.88</v>
      </c>
      <c r="C5325" s="3" t="s">
        <v>5058</v>
      </c>
      <c r="D5325" s="3" t="s">
        <v>26</v>
      </c>
      <c r="E5325" s="3">
        <v>35.65</v>
      </c>
      <c r="F5325" s="3">
        <v>1.79</v>
      </c>
      <c r="G5325" s="3">
        <v>58.0</v>
      </c>
      <c r="H5325" s="3">
        <v>9429.0</v>
      </c>
      <c r="I5325" s="2"/>
      <c r="J5325" s="2"/>
    </row>
    <row r="5326">
      <c r="A5326" s="1" t="s">
        <v>6955</v>
      </c>
      <c r="B5326" s="3">
        <v>22.71</v>
      </c>
      <c r="C5326" s="3" t="s">
        <v>5875</v>
      </c>
      <c r="D5326" s="3" t="s">
        <v>26</v>
      </c>
      <c r="E5326" s="3">
        <v>349.7</v>
      </c>
      <c r="F5326" s="3">
        <v>1.52</v>
      </c>
      <c r="G5326" s="3">
        <v>61.0</v>
      </c>
      <c r="H5326" s="3">
        <v>9429.0</v>
      </c>
      <c r="I5326" s="2"/>
      <c r="J5326" s="2"/>
    </row>
    <row r="5327">
      <c r="A5327" s="1" t="s">
        <v>6956</v>
      </c>
      <c r="B5327" s="3">
        <v>21.55</v>
      </c>
      <c r="C5327" s="3" t="s">
        <v>2082</v>
      </c>
      <c r="D5327" s="3" t="s">
        <v>26</v>
      </c>
      <c r="E5327" s="3">
        <v>347.0</v>
      </c>
      <c r="F5327" s="3">
        <v>1.24</v>
      </c>
      <c r="G5327" s="3">
        <v>63.0</v>
      </c>
      <c r="H5327" s="3">
        <v>943.0</v>
      </c>
      <c r="I5327" s="2"/>
      <c r="J5327" s="2"/>
    </row>
    <row r="5328">
      <c r="A5328" s="1" t="s">
        <v>6957</v>
      </c>
      <c r="B5328" s="3">
        <v>20.83</v>
      </c>
      <c r="C5328" s="3" t="s">
        <v>2057</v>
      </c>
      <c r="D5328" s="3" t="s">
        <v>26</v>
      </c>
      <c r="E5328" s="3">
        <v>344.5</v>
      </c>
      <c r="F5328" s="3">
        <v>1.24</v>
      </c>
      <c r="G5328" s="3">
        <v>6.0</v>
      </c>
      <c r="H5328" s="3">
        <v>9431.0</v>
      </c>
      <c r="I5328" s="2"/>
      <c r="J5328" s="2"/>
    </row>
    <row r="5329">
      <c r="A5329" s="1" t="s">
        <v>6958</v>
      </c>
      <c r="B5329" s="3">
        <v>20.1</v>
      </c>
      <c r="C5329" s="3">
        <v>7.7</v>
      </c>
      <c r="D5329" s="3">
        <v>86.0</v>
      </c>
      <c r="E5329" s="3">
        <v>305.29</v>
      </c>
      <c r="F5329" s="3">
        <v>45.0</v>
      </c>
      <c r="G5329" s="3">
        <v>342.15</v>
      </c>
      <c r="H5329" s="3">
        <v>1.38</v>
      </c>
      <c r="I5329" s="3">
        <v>58.0</v>
      </c>
      <c r="J5329" s="3">
        <v>9435.0</v>
      </c>
    </row>
    <row r="5330">
      <c r="A5330" s="1" t="s">
        <v>6959</v>
      </c>
      <c r="B5330" s="3">
        <v>23.1</v>
      </c>
      <c r="C5330" s="3">
        <v>58.0</v>
      </c>
      <c r="D5330" s="3">
        <v>271.0</v>
      </c>
      <c r="E5330" s="3">
        <v>516.56</v>
      </c>
      <c r="F5330" s="3">
        <v>101.0</v>
      </c>
      <c r="G5330" s="3" t="s">
        <v>6960</v>
      </c>
      <c r="H5330" s="3">
        <v>59.0</v>
      </c>
      <c r="I5330" s="3">
        <v>944.0</v>
      </c>
      <c r="J5330" s="2"/>
    </row>
    <row r="5331">
      <c r="A5331" s="1" t="s">
        <v>6961</v>
      </c>
      <c r="B5331" s="3">
        <v>25.64</v>
      </c>
      <c r="C5331" s="3">
        <v>49.3</v>
      </c>
      <c r="D5331" s="3">
        <v>47.0</v>
      </c>
      <c r="E5331" s="3">
        <v>653.0</v>
      </c>
      <c r="F5331" s="3">
        <v>135.0</v>
      </c>
      <c r="G5331" s="3" t="s">
        <v>6631</v>
      </c>
      <c r="H5331" s="3">
        <v>71.0</v>
      </c>
      <c r="I5331" s="3">
        <v>9443.0</v>
      </c>
      <c r="J5331" s="2"/>
    </row>
    <row r="5332">
      <c r="A5332" s="1" t="s">
        <v>6962</v>
      </c>
      <c r="B5332" s="3">
        <v>27.68</v>
      </c>
      <c r="C5332" s="3">
        <v>43.3</v>
      </c>
      <c r="D5332" s="3">
        <v>656.0</v>
      </c>
      <c r="E5332" s="3">
        <v>752.78</v>
      </c>
      <c r="F5332" s="3">
        <v>149.0</v>
      </c>
      <c r="G5332" s="3" t="s">
        <v>6963</v>
      </c>
      <c r="H5332" s="3">
        <v>75.0</v>
      </c>
      <c r="I5332" s="3">
        <v>9444.0</v>
      </c>
      <c r="J5332" s="2"/>
    </row>
    <row r="5333">
      <c r="A5333" s="1" t="s">
        <v>6964</v>
      </c>
      <c r="B5333" s="3">
        <v>29.58</v>
      </c>
      <c r="C5333" s="3">
        <v>38.15</v>
      </c>
      <c r="D5333" s="3">
        <v>807.0</v>
      </c>
      <c r="E5333" s="3">
        <v>814.12</v>
      </c>
      <c r="F5333" s="3">
        <v>156.0</v>
      </c>
      <c r="G5333" s="3" t="s">
        <v>6965</v>
      </c>
      <c r="H5333" s="3">
        <v>66.0</v>
      </c>
      <c r="I5333" s="3">
        <v>9441.0</v>
      </c>
      <c r="J5333" s="2"/>
    </row>
    <row r="5334">
      <c r="A5334" s="1" t="s">
        <v>6966</v>
      </c>
      <c r="B5334" s="3">
        <v>31.33</v>
      </c>
      <c r="C5334" s="3">
        <v>35.95</v>
      </c>
      <c r="D5334" s="3">
        <v>911.0</v>
      </c>
      <c r="E5334" s="3">
        <v>855.23</v>
      </c>
      <c r="F5334" s="3">
        <v>156.0</v>
      </c>
      <c r="G5334" s="3" t="s">
        <v>6967</v>
      </c>
      <c r="H5334" s="3">
        <v>8.0</v>
      </c>
      <c r="I5334" s="3">
        <v>9439.0</v>
      </c>
      <c r="J5334" s="2"/>
    </row>
    <row r="5335">
      <c r="A5335" s="1" t="s">
        <v>6968</v>
      </c>
      <c r="B5335" s="3">
        <v>32.88</v>
      </c>
      <c r="C5335" s="3">
        <v>32.8</v>
      </c>
      <c r="D5335" s="3">
        <v>958.0</v>
      </c>
      <c r="E5335" s="3">
        <v>877.52</v>
      </c>
      <c r="F5335" s="3">
        <v>153.0</v>
      </c>
      <c r="G5335" s="3" t="s">
        <v>6969</v>
      </c>
      <c r="H5335" s="3">
        <v>102.0</v>
      </c>
      <c r="I5335" s="3">
        <v>9433.0</v>
      </c>
      <c r="J5335" s="2"/>
    </row>
    <row r="5336">
      <c r="A5336" s="1" t="s">
        <v>6970</v>
      </c>
      <c r="B5336" s="3">
        <v>34.17</v>
      </c>
      <c r="C5336" s="3">
        <v>28.9</v>
      </c>
      <c r="D5336" s="3">
        <v>939.0</v>
      </c>
      <c r="E5336" s="3">
        <v>873.54</v>
      </c>
      <c r="F5336" s="3">
        <v>152.0</v>
      </c>
      <c r="G5336" s="3" t="s">
        <v>6971</v>
      </c>
      <c r="H5336" s="3">
        <v>126.0</v>
      </c>
      <c r="I5336" s="3">
        <v>9426.0</v>
      </c>
      <c r="J5336" s="2"/>
    </row>
    <row r="5337">
      <c r="A5337" s="1" t="s">
        <v>6972</v>
      </c>
      <c r="B5337" s="3">
        <v>35.8</v>
      </c>
      <c r="C5337" s="3">
        <v>26.15</v>
      </c>
      <c r="D5337" s="3">
        <v>855.0</v>
      </c>
      <c r="E5337" s="3">
        <v>841.8</v>
      </c>
      <c r="F5337" s="3">
        <v>153.0</v>
      </c>
      <c r="G5337" s="3" t="s">
        <v>6973</v>
      </c>
      <c r="H5337" s="3">
        <v>178.0</v>
      </c>
      <c r="I5337" s="3">
        <v>9419.0</v>
      </c>
      <c r="J5337" s="2"/>
    </row>
    <row r="5338">
      <c r="A5338" s="1" t="s">
        <v>6974</v>
      </c>
      <c r="B5338" s="3">
        <v>35.45</v>
      </c>
      <c r="C5338" s="3">
        <v>24.5</v>
      </c>
      <c r="D5338" s="3">
        <v>703.0</v>
      </c>
      <c r="E5338" s="3">
        <v>73.28</v>
      </c>
      <c r="F5338" s="3">
        <v>175.0</v>
      </c>
      <c r="G5338" s="3" t="s">
        <v>6975</v>
      </c>
      <c r="H5338" s="3">
        <v>217.0</v>
      </c>
      <c r="I5338" s="3">
        <v>9414.0</v>
      </c>
      <c r="J5338" s="2"/>
    </row>
    <row r="5339">
      <c r="A5339" s="1" t="s">
        <v>6976</v>
      </c>
      <c r="B5339" s="3">
        <v>35.5</v>
      </c>
      <c r="C5339" s="3">
        <v>23.65</v>
      </c>
      <c r="D5339" s="3">
        <v>518.0</v>
      </c>
      <c r="E5339" s="3">
        <v>597.93</v>
      </c>
      <c r="F5339" s="3">
        <v>175.0</v>
      </c>
      <c r="G5339" s="3" t="s">
        <v>6977</v>
      </c>
      <c r="H5339" s="3">
        <v>26.0</v>
      </c>
      <c r="I5339" s="3">
        <v>941.0</v>
      </c>
      <c r="J5339" s="2"/>
    </row>
    <row r="5340">
      <c r="A5340" s="1" t="s">
        <v>6978</v>
      </c>
      <c r="B5340" s="3">
        <v>35.32</v>
      </c>
      <c r="C5340" s="3">
        <v>22.8</v>
      </c>
      <c r="D5340" s="3">
        <v>297.0</v>
      </c>
      <c r="E5340" s="3">
        <v>34.28</v>
      </c>
      <c r="F5340" s="3">
        <v>162.0</v>
      </c>
      <c r="G5340" s="3" t="s">
        <v>6979</v>
      </c>
      <c r="H5340" s="3">
        <v>266.0</v>
      </c>
      <c r="I5340" s="3">
        <v>9406.0</v>
      </c>
      <c r="J5340" s="2"/>
    </row>
    <row r="5341">
      <c r="A5341" s="1" t="s">
        <v>6980</v>
      </c>
      <c r="B5341" s="3">
        <v>34.54</v>
      </c>
      <c r="C5341" s="3">
        <v>22.55</v>
      </c>
      <c r="D5341" s="3">
        <v>126.0</v>
      </c>
      <c r="E5341" s="3">
        <v>21.46</v>
      </c>
      <c r="F5341" s="3">
        <v>83.0</v>
      </c>
      <c r="G5341" s="3" t="s">
        <v>6981</v>
      </c>
      <c r="H5341" s="3">
        <v>278.0</v>
      </c>
      <c r="I5341" s="3">
        <v>9407.0</v>
      </c>
      <c r="J5341" s="2"/>
    </row>
    <row r="5342">
      <c r="A5342" s="1" t="s">
        <v>6982</v>
      </c>
      <c r="B5342" s="3">
        <v>31.58</v>
      </c>
      <c r="C5342" s="3" t="s">
        <v>6983</v>
      </c>
      <c r="D5342" s="3" t="s">
        <v>6984</v>
      </c>
      <c r="E5342" s="3">
        <v>122.0</v>
      </c>
      <c r="F5342" s="3">
        <v>9409.0</v>
      </c>
      <c r="G5342" s="2"/>
      <c r="H5342" s="2"/>
      <c r="I5342" s="2"/>
      <c r="J5342" s="2"/>
    </row>
    <row r="5343">
      <c r="A5343" s="1" t="s">
        <v>6985</v>
      </c>
      <c r="B5343" s="3">
        <v>30.65</v>
      </c>
      <c r="C5343" s="3" t="s">
        <v>6986</v>
      </c>
      <c r="D5343" s="3" t="s">
        <v>26</v>
      </c>
      <c r="E5343" s="3" t="s">
        <v>6987</v>
      </c>
      <c r="F5343" s="3">
        <v>185.0</v>
      </c>
      <c r="G5343" s="3">
        <v>9411.0</v>
      </c>
      <c r="H5343" s="2"/>
      <c r="I5343" s="2"/>
      <c r="J5343" s="2"/>
    </row>
    <row r="5344">
      <c r="A5344" s="1" t="s">
        <v>6988</v>
      </c>
      <c r="B5344" s="3">
        <v>28.89</v>
      </c>
      <c r="C5344" s="3" t="s">
        <v>6989</v>
      </c>
      <c r="D5344" s="3" t="s">
        <v>26</v>
      </c>
      <c r="E5344" s="3">
        <v>388.8</v>
      </c>
      <c r="F5344" s="3">
        <v>1.17</v>
      </c>
      <c r="G5344" s="3">
        <v>224.0</v>
      </c>
      <c r="H5344" s="3">
        <v>9413.0</v>
      </c>
      <c r="I5344" s="2"/>
      <c r="J5344" s="2"/>
    </row>
    <row r="5345">
      <c r="A5345" s="1" t="s">
        <v>6990</v>
      </c>
      <c r="B5345" s="3">
        <v>27.9</v>
      </c>
      <c r="C5345" s="3" t="s">
        <v>6991</v>
      </c>
      <c r="D5345" s="3" t="s">
        <v>26</v>
      </c>
      <c r="E5345" s="3">
        <v>382.8</v>
      </c>
      <c r="F5345" s="3">
        <v>1.3</v>
      </c>
      <c r="G5345" s="3">
        <v>23.0</v>
      </c>
      <c r="H5345" s="3">
        <v>9415.0</v>
      </c>
      <c r="I5345" s="2"/>
      <c r="J5345" s="2"/>
    </row>
    <row r="5346">
      <c r="A5346" s="1" t="s">
        <v>6992</v>
      </c>
      <c r="B5346" s="3">
        <v>26.88</v>
      </c>
      <c r="C5346" s="3" t="s">
        <v>5020</v>
      </c>
      <c r="D5346" s="3" t="s">
        <v>26</v>
      </c>
      <c r="E5346" s="3">
        <v>377.4</v>
      </c>
      <c r="F5346" s="3">
        <v>1.3</v>
      </c>
      <c r="G5346" s="3">
        <v>183.0</v>
      </c>
      <c r="H5346" s="3">
        <v>9415.0</v>
      </c>
      <c r="I5346" s="2"/>
      <c r="J5346" s="2"/>
    </row>
    <row r="5347">
      <c r="A5347" s="1" t="s">
        <v>6993</v>
      </c>
      <c r="B5347" s="3">
        <v>25.2</v>
      </c>
      <c r="C5347" s="3" t="s">
        <v>6994</v>
      </c>
      <c r="D5347" s="3" t="s">
        <v>26</v>
      </c>
      <c r="E5347" s="3">
        <v>373.7</v>
      </c>
      <c r="F5347" s="3">
        <v>1.45</v>
      </c>
      <c r="G5347" s="3">
        <v>173.0</v>
      </c>
      <c r="H5347" s="3">
        <v>9417.0</v>
      </c>
      <c r="I5347" s="2"/>
      <c r="J5347" s="2"/>
    </row>
    <row r="5348">
      <c r="A5348" s="1" t="s">
        <v>6995</v>
      </c>
      <c r="B5348" s="3">
        <v>24.39</v>
      </c>
      <c r="C5348" s="3" t="s">
        <v>4847</v>
      </c>
      <c r="D5348" s="3" t="s">
        <v>26</v>
      </c>
      <c r="E5348" s="3">
        <v>378.25</v>
      </c>
      <c r="F5348" s="3">
        <v>1.59</v>
      </c>
      <c r="G5348" s="3">
        <v>188.0</v>
      </c>
      <c r="H5348" s="3">
        <v>9415.0</v>
      </c>
      <c r="I5348" s="2"/>
      <c r="J5348" s="2"/>
    </row>
    <row r="5349">
      <c r="A5349" s="1" t="s">
        <v>6996</v>
      </c>
      <c r="B5349" s="3">
        <v>23.74</v>
      </c>
      <c r="C5349" s="3" t="s">
        <v>6997</v>
      </c>
      <c r="D5349" s="3" t="s">
        <v>26</v>
      </c>
      <c r="E5349" s="3">
        <v>375.65</v>
      </c>
      <c r="F5349" s="3">
        <v>1.52</v>
      </c>
      <c r="G5349" s="3">
        <v>207.0</v>
      </c>
      <c r="H5349" s="3">
        <v>9414.0</v>
      </c>
      <c r="I5349" s="2"/>
      <c r="J5349" s="2"/>
    </row>
    <row r="5350">
      <c r="A5350" s="1" t="s">
        <v>6998</v>
      </c>
      <c r="B5350" s="3">
        <v>23.31</v>
      </c>
      <c r="C5350" s="3" t="s">
        <v>1847</v>
      </c>
      <c r="D5350" s="3" t="s">
        <v>26</v>
      </c>
      <c r="E5350" s="3">
        <v>372.35</v>
      </c>
      <c r="F5350" s="3">
        <v>1.38</v>
      </c>
      <c r="G5350" s="3">
        <v>22.0</v>
      </c>
      <c r="H5350" s="3">
        <v>9414.0</v>
      </c>
      <c r="I5350" s="2"/>
      <c r="J5350" s="2"/>
    </row>
    <row r="5351">
      <c r="A5351" s="1" t="s">
        <v>6999</v>
      </c>
      <c r="B5351" s="3">
        <v>23.47</v>
      </c>
      <c r="C5351" s="3" t="s">
        <v>7000</v>
      </c>
      <c r="D5351" s="3" t="s">
        <v>26</v>
      </c>
      <c r="E5351" s="3" t="s">
        <v>7001</v>
      </c>
      <c r="F5351" s="3">
        <v>231.0</v>
      </c>
      <c r="G5351" s="3">
        <v>9415.0</v>
      </c>
      <c r="H5351" s="2"/>
      <c r="I5351" s="2"/>
      <c r="J5351" s="2"/>
    </row>
    <row r="5352">
      <c r="A5352" s="1" t="s">
        <v>7002</v>
      </c>
      <c r="B5352" s="3">
        <v>24.29</v>
      </c>
      <c r="C5352" s="3" t="s">
        <v>7003</v>
      </c>
      <c r="D5352" s="3" t="s">
        <v>26</v>
      </c>
      <c r="E5352" s="3" t="s">
        <v>7004</v>
      </c>
      <c r="F5352" s="3">
        <v>241.0</v>
      </c>
      <c r="G5352" s="3">
        <v>9416.0</v>
      </c>
      <c r="H5352" s="2"/>
      <c r="I5352" s="2"/>
      <c r="J5352" s="2"/>
    </row>
    <row r="5353">
      <c r="A5353" s="1" t="s">
        <v>7005</v>
      </c>
      <c r="B5353" s="3">
        <v>23.85</v>
      </c>
      <c r="C5353" s="3">
        <v>48.8</v>
      </c>
      <c r="D5353" s="3">
        <v>82.0</v>
      </c>
      <c r="E5353" s="3">
        <v>281.3</v>
      </c>
      <c r="F5353" s="3">
        <v>45.0</v>
      </c>
      <c r="G5353" s="3" t="s">
        <v>7006</v>
      </c>
      <c r="H5353" s="3">
        <v>86.0</v>
      </c>
      <c r="I5353" s="3">
        <v>9418.0</v>
      </c>
      <c r="J5353" s="2"/>
    </row>
    <row r="5354">
      <c r="A5354" s="1" t="s">
        <v>7007</v>
      </c>
      <c r="B5354" s="3">
        <v>24.4</v>
      </c>
      <c r="C5354" s="3">
        <v>6.25</v>
      </c>
      <c r="D5354" s="3">
        <v>267.0</v>
      </c>
      <c r="E5354" s="3">
        <v>514.19</v>
      </c>
      <c r="F5354" s="3">
        <v>99.0</v>
      </c>
      <c r="G5354" s="3" t="s">
        <v>7008</v>
      </c>
      <c r="H5354" s="3">
        <v>74.0</v>
      </c>
      <c r="I5354" s="3">
        <v>942.0</v>
      </c>
      <c r="J5354" s="2"/>
    </row>
    <row r="5355">
      <c r="A5355" s="1" t="s">
        <v>7009</v>
      </c>
      <c r="B5355" s="3">
        <v>26.43</v>
      </c>
      <c r="C5355" s="3">
        <v>43.5</v>
      </c>
      <c r="D5355" s="3">
        <v>468.0</v>
      </c>
      <c r="E5355" s="3">
        <v>667.51</v>
      </c>
      <c r="F5355" s="3">
        <v>127.0</v>
      </c>
      <c r="G5355" s="3" t="s">
        <v>7010</v>
      </c>
      <c r="H5355" s="3">
        <v>66.0</v>
      </c>
      <c r="I5355" s="3">
        <v>9422.0</v>
      </c>
      <c r="J5355" s="2"/>
    </row>
    <row r="5356">
      <c r="A5356" s="1" t="s">
        <v>7011</v>
      </c>
      <c r="B5356" s="3">
        <v>28.48</v>
      </c>
      <c r="C5356" s="3">
        <v>37.75</v>
      </c>
      <c r="D5356" s="3">
        <v>652.0</v>
      </c>
      <c r="E5356" s="3">
        <v>758.1</v>
      </c>
      <c r="F5356" s="3">
        <v>143.0</v>
      </c>
      <c r="G5356" s="3" t="s">
        <v>7012</v>
      </c>
      <c r="H5356" s="3">
        <v>48.0</v>
      </c>
      <c r="I5356" s="3">
        <v>9423.0</v>
      </c>
      <c r="J5356" s="2"/>
    </row>
    <row r="5357">
      <c r="A5357" s="1" t="s">
        <v>7013</v>
      </c>
      <c r="B5357" s="3">
        <v>30.42</v>
      </c>
      <c r="C5357" s="3">
        <v>32.15</v>
      </c>
      <c r="D5357" s="3">
        <v>803.0</v>
      </c>
      <c r="E5357" s="3">
        <v>818.6</v>
      </c>
      <c r="F5357" s="3">
        <v>15.0</v>
      </c>
      <c r="G5357" s="3" t="s">
        <v>7014</v>
      </c>
      <c r="H5357" s="3">
        <v>27.0</v>
      </c>
      <c r="I5357" s="3">
        <v>9424.0</v>
      </c>
      <c r="J5357" s="2"/>
    </row>
    <row r="5358">
      <c r="A5358" s="1" t="s">
        <v>7015</v>
      </c>
      <c r="B5358" s="3">
        <v>32.0</v>
      </c>
      <c r="C5358" s="3">
        <v>3.35</v>
      </c>
      <c r="D5358" s="3">
        <v>907.0</v>
      </c>
      <c r="E5358" s="3">
        <v>857.11</v>
      </c>
      <c r="F5358" s="3">
        <v>152.0</v>
      </c>
      <c r="G5358" s="3" t="s">
        <v>7016</v>
      </c>
      <c r="H5358" s="3">
        <v>52.0</v>
      </c>
      <c r="I5358" s="3">
        <v>942.0</v>
      </c>
      <c r="J5358" s="2"/>
    </row>
    <row r="5359">
      <c r="A5359" s="1" t="s">
        <v>7017</v>
      </c>
      <c r="B5359" s="3">
        <v>33.34</v>
      </c>
      <c r="C5359" s="3">
        <v>28.65</v>
      </c>
      <c r="D5359" s="3">
        <v>943.0</v>
      </c>
      <c r="E5359" s="3">
        <v>856.51</v>
      </c>
      <c r="F5359" s="3">
        <v>159.0</v>
      </c>
      <c r="G5359" s="3" t="s">
        <v>7018</v>
      </c>
      <c r="H5359" s="3">
        <v>88.0</v>
      </c>
      <c r="I5359" s="3">
        <v>9415.0</v>
      </c>
      <c r="J5359" s="2"/>
    </row>
    <row r="5360">
      <c r="A5360" s="1" t="s">
        <v>7019</v>
      </c>
      <c r="B5360" s="3">
        <v>34.45</v>
      </c>
      <c r="C5360" s="3">
        <v>26.95</v>
      </c>
      <c r="D5360" s="3">
        <v>924.0</v>
      </c>
      <c r="E5360" s="3">
        <v>852.29</v>
      </c>
      <c r="F5360" s="3">
        <v>158.0</v>
      </c>
      <c r="G5360" s="3" t="s">
        <v>7020</v>
      </c>
      <c r="H5360" s="3">
        <v>105.0</v>
      </c>
      <c r="I5360" s="3">
        <v>9409.0</v>
      </c>
      <c r="J5360" s="2"/>
    </row>
    <row r="5361">
      <c r="A5361" s="1" t="s">
        <v>7021</v>
      </c>
      <c r="B5361" s="3">
        <v>35.25</v>
      </c>
      <c r="C5361" s="3">
        <v>24.5</v>
      </c>
      <c r="D5361" s="3">
        <v>845.0</v>
      </c>
      <c r="E5361" s="3">
        <v>831.48</v>
      </c>
      <c r="F5361" s="3">
        <v>153.0</v>
      </c>
      <c r="G5361" s="3" t="s">
        <v>7022</v>
      </c>
      <c r="H5361" s="3">
        <v>117.0</v>
      </c>
      <c r="I5361" s="3">
        <v>9402.0</v>
      </c>
      <c r="J5361" s="2"/>
    </row>
    <row r="5362">
      <c r="A5362" s="1" t="s">
        <v>7023</v>
      </c>
      <c r="B5362" s="3">
        <v>35.53</v>
      </c>
      <c r="C5362" s="3">
        <v>23.65</v>
      </c>
      <c r="D5362" s="3">
        <v>706.0</v>
      </c>
      <c r="E5362" s="3">
        <v>764.9</v>
      </c>
      <c r="F5362" s="3">
        <v>155.0</v>
      </c>
      <c r="G5362" s="3" t="s">
        <v>7024</v>
      </c>
      <c r="H5362" s="3">
        <v>105.0</v>
      </c>
      <c r="I5362" s="3">
        <v>9399.0</v>
      </c>
      <c r="J5362" s="2"/>
    </row>
    <row r="5363">
      <c r="A5363" s="1" t="s">
        <v>7025</v>
      </c>
      <c r="B5363" s="3">
        <v>35.6</v>
      </c>
      <c r="C5363" s="3">
        <v>22.15</v>
      </c>
      <c r="D5363" s="3">
        <v>528.0</v>
      </c>
      <c r="E5363" s="3">
        <v>662.35</v>
      </c>
      <c r="F5363" s="3">
        <v>15.0</v>
      </c>
      <c r="G5363" s="3" t="s">
        <v>7026</v>
      </c>
      <c r="H5363" s="3">
        <v>24.0</v>
      </c>
      <c r="I5363" s="3">
        <v>9395.0</v>
      </c>
      <c r="J5363" s="2"/>
    </row>
    <row r="5364">
      <c r="A5364" s="1" t="s">
        <v>7027</v>
      </c>
      <c r="B5364" s="3">
        <v>35.44</v>
      </c>
      <c r="C5364" s="3">
        <v>22.0</v>
      </c>
      <c r="D5364" s="3">
        <v>334.0</v>
      </c>
      <c r="E5364" s="3">
        <v>543.88</v>
      </c>
      <c r="F5364" s="3">
        <v>12.0</v>
      </c>
      <c r="G5364" s="3" t="s">
        <v>7028</v>
      </c>
      <c r="H5364" s="3">
        <v>48.0</v>
      </c>
      <c r="I5364" s="3">
        <v>9393.0</v>
      </c>
      <c r="J5364" s="2"/>
    </row>
    <row r="5365">
      <c r="A5365" s="1" t="s">
        <v>7029</v>
      </c>
      <c r="B5365" s="3">
        <v>34.91</v>
      </c>
      <c r="C5365" s="3">
        <v>21.9</v>
      </c>
      <c r="D5365" s="3">
        <v>138.0</v>
      </c>
      <c r="E5365" s="3">
        <v>318.79</v>
      </c>
      <c r="F5365" s="3">
        <v>74.0</v>
      </c>
      <c r="G5365" s="3" t="s">
        <v>7030</v>
      </c>
      <c r="H5365" s="3">
        <v>53.0</v>
      </c>
      <c r="I5365" s="3">
        <v>9389.0</v>
      </c>
      <c r="J5365" s="2"/>
    </row>
    <row r="5366">
      <c r="A5366" s="1" t="s">
        <v>7031</v>
      </c>
      <c r="B5366" s="3">
        <v>34.15</v>
      </c>
      <c r="C5366" s="3" t="s">
        <v>7032</v>
      </c>
      <c r="D5366" s="3" t="s">
        <v>7033</v>
      </c>
      <c r="E5366" s="3">
        <v>16.0</v>
      </c>
      <c r="F5366" s="3">
        <v>9386.0</v>
      </c>
      <c r="G5366" s="2"/>
      <c r="H5366" s="2"/>
      <c r="I5366" s="2"/>
      <c r="J5366" s="2"/>
    </row>
    <row r="5367">
      <c r="A5367" s="1" t="s">
        <v>7034</v>
      </c>
      <c r="B5367" s="3">
        <v>31.95</v>
      </c>
      <c r="C5367" s="3" t="s">
        <v>7035</v>
      </c>
      <c r="D5367" s="3" t="s">
        <v>26</v>
      </c>
      <c r="E5367" s="3">
        <v>386.3</v>
      </c>
      <c r="F5367" s="3">
        <v>1.52</v>
      </c>
      <c r="G5367" s="3">
        <v>21.0</v>
      </c>
      <c r="H5367" s="3">
        <v>939.0</v>
      </c>
      <c r="I5367" s="2"/>
      <c r="J5367" s="2"/>
    </row>
    <row r="5368">
      <c r="A5368" s="1" t="s">
        <v>7036</v>
      </c>
      <c r="B5368" s="3">
        <v>30.0</v>
      </c>
      <c r="C5368" s="3" t="s">
        <v>7037</v>
      </c>
      <c r="D5368" s="3" t="s">
        <v>26</v>
      </c>
      <c r="E5368" s="3">
        <v>383.4</v>
      </c>
      <c r="F5368" s="3">
        <v>1.17</v>
      </c>
      <c r="G5368" s="3">
        <v>42.0</v>
      </c>
      <c r="H5368" s="3">
        <v>9394.0</v>
      </c>
      <c r="I5368" s="2"/>
      <c r="J5368" s="2"/>
    </row>
    <row r="5369">
      <c r="A5369" s="1" t="s">
        <v>7038</v>
      </c>
      <c r="B5369" s="3">
        <v>29.29</v>
      </c>
      <c r="C5369" s="3" t="s">
        <v>7039</v>
      </c>
      <c r="D5369" s="3" t="s">
        <v>26</v>
      </c>
      <c r="E5369" s="3" t="s">
        <v>7040</v>
      </c>
      <c r="F5369" s="3">
        <v>163.0</v>
      </c>
      <c r="G5369" s="3">
        <v>9396.0</v>
      </c>
      <c r="H5369" s="2"/>
      <c r="I5369" s="2"/>
      <c r="J5369" s="2"/>
    </row>
    <row r="5370">
      <c r="A5370" s="1" t="s">
        <v>7041</v>
      </c>
      <c r="B5370" s="3">
        <v>26.97</v>
      </c>
      <c r="C5370" s="3" t="s">
        <v>4914</v>
      </c>
      <c r="D5370" s="3" t="s">
        <v>26</v>
      </c>
      <c r="E5370" s="3">
        <v>376.6</v>
      </c>
      <c r="F5370" s="3">
        <v>2.0</v>
      </c>
      <c r="G5370" s="3">
        <v>2.0</v>
      </c>
      <c r="H5370" s="3">
        <v>9396.0</v>
      </c>
      <c r="I5370" s="2"/>
      <c r="J5370" s="2"/>
    </row>
    <row r="5371">
      <c r="A5371" s="1" t="s">
        <v>7042</v>
      </c>
      <c r="B5371" s="3">
        <v>26.41</v>
      </c>
      <c r="C5371" s="3" t="s">
        <v>5748</v>
      </c>
      <c r="D5371" s="3" t="s">
        <v>26</v>
      </c>
      <c r="E5371" s="3">
        <v>373.9</v>
      </c>
      <c r="F5371" s="3">
        <v>2.34</v>
      </c>
      <c r="G5371" s="3">
        <v>222.0</v>
      </c>
      <c r="H5371" s="3">
        <v>9396.0</v>
      </c>
      <c r="I5371" s="2"/>
      <c r="J5371" s="2"/>
    </row>
    <row r="5372">
      <c r="A5372" s="1" t="s">
        <v>7043</v>
      </c>
      <c r="B5372" s="3">
        <v>25.63</v>
      </c>
      <c r="C5372" s="3" t="s">
        <v>5231</v>
      </c>
      <c r="D5372" s="3" t="s">
        <v>26</v>
      </c>
      <c r="E5372" s="3">
        <v>37.35</v>
      </c>
      <c r="F5372" s="3">
        <v>2.7</v>
      </c>
      <c r="G5372" s="3">
        <v>23.0</v>
      </c>
      <c r="H5372" s="3">
        <v>9393.0</v>
      </c>
      <c r="I5372" s="2"/>
      <c r="J5372" s="2"/>
    </row>
    <row r="5373">
      <c r="A5373" s="1" t="s">
        <v>7044</v>
      </c>
      <c r="B5373" s="3">
        <v>24.67</v>
      </c>
      <c r="C5373" s="3" t="s">
        <v>5233</v>
      </c>
      <c r="D5373" s="3" t="s">
        <v>26</v>
      </c>
      <c r="E5373" s="3">
        <v>366.55</v>
      </c>
      <c r="F5373" s="3">
        <v>1.86</v>
      </c>
      <c r="G5373" s="3">
        <v>231.0</v>
      </c>
      <c r="H5373" s="3">
        <v>9391.0</v>
      </c>
      <c r="I5373" s="2"/>
      <c r="J5373" s="2"/>
    </row>
    <row r="5374">
      <c r="A5374" s="1" t="s">
        <v>7045</v>
      </c>
      <c r="B5374" s="3">
        <v>23.86</v>
      </c>
      <c r="C5374" s="3" t="s">
        <v>6353</v>
      </c>
      <c r="D5374" s="3" t="s">
        <v>26</v>
      </c>
      <c r="E5374" s="3">
        <v>363.25</v>
      </c>
      <c r="F5374" s="3">
        <v>2.0</v>
      </c>
      <c r="G5374" s="3">
        <v>24.0</v>
      </c>
      <c r="H5374" s="3">
        <v>9389.0</v>
      </c>
      <c r="I5374" s="2"/>
      <c r="J5374" s="2"/>
    </row>
    <row r="5375">
      <c r="A5375" s="1" t="s">
        <v>7046</v>
      </c>
      <c r="B5375" s="3">
        <v>23.26</v>
      </c>
      <c r="C5375" s="3" t="s">
        <v>5873</v>
      </c>
      <c r="D5375" s="3" t="s">
        <v>26</v>
      </c>
      <c r="E5375" s="3">
        <v>359.95</v>
      </c>
      <c r="F5375" s="3">
        <v>2.0</v>
      </c>
      <c r="G5375" s="3">
        <v>248.0</v>
      </c>
      <c r="H5375" s="3">
        <v>9392.0</v>
      </c>
      <c r="I5375" s="2"/>
      <c r="J5375" s="2"/>
    </row>
    <row r="5376">
      <c r="A5376" s="1" t="s">
        <v>7047</v>
      </c>
      <c r="B5376" s="3">
        <v>22.52</v>
      </c>
      <c r="C5376" s="3" t="s">
        <v>5875</v>
      </c>
      <c r="D5376" s="3" t="s">
        <v>26</v>
      </c>
      <c r="E5376" s="3">
        <v>356.5</v>
      </c>
      <c r="F5376" s="3">
        <v>1.86</v>
      </c>
      <c r="G5376" s="3">
        <v>245.0</v>
      </c>
      <c r="H5376" s="3">
        <v>9394.0</v>
      </c>
      <c r="I5376" s="2"/>
      <c r="J5376" s="2"/>
    </row>
    <row r="5377">
      <c r="A5377" s="1" t="s">
        <v>7048</v>
      </c>
      <c r="B5377" s="3">
        <v>21.91</v>
      </c>
      <c r="C5377" s="3">
        <v>59.7</v>
      </c>
      <c r="D5377" s="3">
        <v>75.0</v>
      </c>
      <c r="E5377" s="3">
        <v>217.5</v>
      </c>
      <c r="F5377" s="3">
        <v>47.0</v>
      </c>
      <c r="G5377" s="3">
        <v>355.3</v>
      </c>
      <c r="H5377" s="3">
        <v>1.45</v>
      </c>
      <c r="I5377" s="3">
        <v>232.0</v>
      </c>
      <c r="J5377" s="3">
        <v>9397.0</v>
      </c>
    </row>
    <row r="5378">
      <c r="A5378" s="1" t="s">
        <v>7049</v>
      </c>
      <c r="B5378" s="3">
        <v>24.25</v>
      </c>
      <c r="C5378" s="3">
        <v>47.25</v>
      </c>
      <c r="D5378" s="3">
        <v>226.0</v>
      </c>
      <c r="E5378" s="3">
        <v>289.83</v>
      </c>
      <c r="F5378" s="3">
        <v>132.0</v>
      </c>
      <c r="G5378" s="3">
        <v>358.8</v>
      </c>
      <c r="H5378" s="3">
        <v>1.3</v>
      </c>
      <c r="I5378" s="3">
        <v>228.0</v>
      </c>
      <c r="J5378" s="3">
        <v>9399.0</v>
      </c>
    </row>
    <row r="5379">
      <c r="A5379" s="1" t="s">
        <v>7050</v>
      </c>
      <c r="B5379" s="3">
        <v>26.78</v>
      </c>
      <c r="C5379" s="3">
        <v>38.85</v>
      </c>
      <c r="D5379" s="3" t="s">
        <v>749</v>
      </c>
      <c r="E5379" s="3">
        <v>124.0</v>
      </c>
      <c r="F5379" s="3">
        <v>364.0</v>
      </c>
      <c r="G5379" s="3">
        <v>1.31</v>
      </c>
      <c r="H5379" s="3">
        <v>233.0</v>
      </c>
      <c r="I5379" s="3">
        <v>9402.0</v>
      </c>
      <c r="J5379" s="2"/>
    </row>
    <row r="5380">
      <c r="A5380" s="1" t="s">
        <v>7051</v>
      </c>
      <c r="B5380" s="3">
        <v>29.8</v>
      </c>
      <c r="C5380" s="3">
        <v>33.5</v>
      </c>
      <c r="D5380" s="3" t="s">
        <v>2368</v>
      </c>
      <c r="E5380" s="3">
        <v>59.0</v>
      </c>
      <c r="F5380" s="3">
        <v>37.0</v>
      </c>
      <c r="G5380" s="3">
        <v>1.45</v>
      </c>
      <c r="H5380" s="3">
        <v>243.0</v>
      </c>
      <c r="I5380" s="3">
        <v>9402.0</v>
      </c>
      <c r="J5380" s="2"/>
    </row>
    <row r="5381">
      <c r="A5381" s="1" t="s">
        <v>7052</v>
      </c>
      <c r="B5381" s="3">
        <v>31.1</v>
      </c>
      <c r="C5381" s="3">
        <v>28.15</v>
      </c>
      <c r="D5381" s="3">
        <v>506.0</v>
      </c>
      <c r="E5381" s="3">
        <v>142.1</v>
      </c>
      <c r="F5381" s="3">
        <v>393.0</v>
      </c>
      <c r="G5381" s="3">
        <v>383.75</v>
      </c>
      <c r="H5381" s="3">
        <v>1.31</v>
      </c>
      <c r="I5381" s="3">
        <v>248.0</v>
      </c>
      <c r="J5381" s="3">
        <v>9402.0</v>
      </c>
    </row>
    <row r="5382">
      <c r="A5382" s="1" t="s">
        <v>7053</v>
      </c>
      <c r="B5382" s="3">
        <v>32.81</v>
      </c>
      <c r="C5382" s="3">
        <v>25.65</v>
      </c>
      <c r="D5382" s="3">
        <v>583.0</v>
      </c>
      <c r="E5382" s="3">
        <v>163.84</v>
      </c>
      <c r="F5382" s="3">
        <v>439.0</v>
      </c>
      <c r="G5382" s="3" t="s">
        <v>7054</v>
      </c>
      <c r="H5382" s="3">
        <v>222.0</v>
      </c>
      <c r="I5382" s="3">
        <v>9395.0</v>
      </c>
      <c r="J5382" s="2"/>
    </row>
    <row r="5383">
      <c r="A5383" s="1" t="s">
        <v>7055</v>
      </c>
      <c r="B5383" s="3">
        <v>34.43</v>
      </c>
      <c r="C5383" s="3">
        <v>22.55</v>
      </c>
      <c r="D5383" s="3">
        <v>938.0</v>
      </c>
      <c r="E5383" s="3">
        <v>852.98</v>
      </c>
      <c r="F5383" s="3">
        <v>159.0</v>
      </c>
      <c r="G5383" s="3">
        <v>396.9</v>
      </c>
      <c r="H5383" s="3">
        <v>1.17</v>
      </c>
      <c r="I5383" s="3">
        <v>12.0</v>
      </c>
      <c r="J5383" s="3">
        <v>9387.0</v>
      </c>
    </row>
    <row r="5384">
      <c r="A5384" s="1" t="s">
        <v>7056</v>
      </c>
      <c r="B5384" s="3">
        <v>35.47</v>
      </c>
      <c r="C5384" s="3">
        <v>21.25</v>
      </c>
      <c r="D5384" s="3" t="s">
        <v>1348</v>
      </c>
      <c r="E5384" s="3">
        <v>132.0</v>
      </c>
      <c r="F5384" s="3">
        <v>398.65</v>
      </c>
      <c r="G5384" s="3">
        <v>1.79</v>
      </c>
      <c r="H5384" s="3">
        <v>147.0</v>
      </c>
      <c r="I5384" s="3">
        <v>9378.0</v>
      </c>
      <c r="J5384" s="2"/>
    </row>
    <row r="5385">
      <c r="A5385" s="1" t="s">
        <v>7057</v>
      </c>
      <c r="B5385" s="3">
        <v>36.4</v>
      </c>
      <c r="C5385" s="3">
        <v>2.6</v>
      </c>
      <c r="D5385" s="3">
        <v>795.0</v>
      </c>
      <c r="E5385" s="3">
        <v>684.51</v>
      </c>
      <c r="F5385" s="3">
        <v>227.0</v>
      </c>
      <c r="G5385" s="3">
        <v>404.65</v>
      </c>
      <c r="H5385" s="3">
        <v>1.72</v>
      </c>
      <c r="I5385" s="3">
        <v>17.0</v>
      </c>
      <c r="J5385" s="3">
        <v>9371.0</v>
      </c>
    </row>
    <row r="5386">
      <c r="A5386" s="1" t="s">
        <v>7058</v>
      </c>
      <c r="B5386" s="3">
        <v>36.19</v>
      </c>
      <c r="C5386" s="3">
        <v>19.3</v>
      </c>
      <c r="D5386" s="3" t="s">
        <v>7059</v>
      </c>
      <c r="E5386" s="3">
        <v>137.0</v>
      </c>
      <c r="F5386" s="3">
        <v>416.3</v>
      </c>
      <c r="G5386" s="3">
        <v>1.79</v>
      </c>
      <c r="H5386" s="3">
        <v>208.0</v>
      </c>
      <c r="I5386" s="3">
        <v>9363.0</v>
      </c>
      <c r="J5386" s="2"/>
    </row>
    <row r="5387">
      <c r="A5387" s="1" t="s">
        <v>7060</v>
      </c>
      <c r="B5387" s="3">
        <v>30.24</v>
      </c>
      <c r="C5387" s="3">
        <v>39.65</v>
      </c>
      <c r="D5387" s="3">
        <v>523.0</v>
      </c>
      <c r="E5387" s="3">
        <v>658.85</v>
      </c>
      <c r="F5387" s="3">
        <v>149.0</v>
      </c>
      <c r="G5387" s="3">
        <v>414.15</v>
      </c>
      <c r="H5387" s="3">
        <v>5.72</v>
      </c>
      <c r="I5387" s="3">
        <v>261.0</v>
      </c>
      <c r="J5387" s="3">
        <v>9382.0</v>
      </c>
    </row>
    <row r="5388">
      <c r="A5388" s="1" t="s">
        <v>7061</v>
      </c>
      <c r="B5388" s="3">
        <v>29.17</v>
      </c>
      <c r="C5388" s="3">
        <v>38.0</v>
      </c>
      <c r="D5388" s="3" t="s">
        <v>2278</v>
      </c>
      <c r="E5388" s="3">
        <v>31.0</v>
      </c>
      <c r="F5388" s="3">
        <v>408.75</v>
      </c>
      <c r="G5388" s="3">
        <v>3.66</v>
      </c>
      <c r="H5388" s="3">
        <v>299.0</v>
      </c>
      <c r="I5388" s="3">
        <v>9378.0</v>
      </c>
      <c r="J5388" s="2"/>
    </row>
    <row r="5389">
      <c r="A5389" s="1" t="s">
        <v>7062</v>
      </c>
      <c r="B5389" s="3">
        <v>29.49</v>
      </c>
      <c r="C5389" s="3">
        <v>35.45</v>
      </c>
      <c r="D5389" s="3">
        <v>154.0</v>
      </c>
      <c r="E5389" s="3">
        <v>481.95</v>
      </c>
      <c r="F5389" s="3">
        <v>59.0</v>
      </c>
      <c r="G5389" s="3">
        <v>396.55</v>
      </c>
      <c r="H5389" s="3">
        <v>2.48</v>
      </c>
      <c r="I5389" s="3">
        <v>275.0</v>
      </c>
      <c r="J5389" s="3">
        <v>9378.0</v>
      </c>
    </row>
    <row r="5390">
      <c r="A5390" s="1" t="s">
        <v>7063</v>
      </c>
      <c r="B5390" s="3">
        <v>27.83</v>
      </c>
      <c r="C5390" s="3" t="s">
        <v>7064</v>
      </c>
      <c r="D5390" s="3">
        <v>389.0</v>
      </c>
      <c r="E5390" s="3">
        <v>2.41</v>
      </c>
      <c r="F5390" s="3">
        <v>291.0</v>
      </c>
      <c r="G5390" s="3">
        <v>9382.0</v>
      </c>
      <c r="H5390" s="2"/>
      <c r="I5390" s="2"/>
      <c r="J5390" s="2"/>
    </row>
    <row r="5391">
      <c r="A5391" s="1" t="s">
        <v>7065</v>
      </c>
      <c r="B5391" s="3">
        <v>26.56</v>
      </c>
      <c r="C5391" s="3" t="s">
        <v>2188</v>
      </c>
      <c r="D5391" s="3" t="s">
        <v>26</v>
      </c>
      <c r="E5391" s="3">
        <v>391.1</v>
      </c>
      <c r="F5391" s="3">
        <v>2.21</v>
      </c>
      <c r="G5391" s="3">
        <v>282.0</v>
      </c>
      <c r="H5391" s="3">
        <v>9383.0</v>
      </c>
      <c r="I5391" s="2"/>
      <c r="J5391" s="2"/>
    </row>
    <row r="5392">
      <c r="A5392" s="1" t="s">
        <v>7066</v>
      </c>
      <c r="B5392" s="3">
        <v>25.4</v>
      </c>
      <c r="C5392" s="3" t="s">
        <v>6994</v>
      </c>
      <c r="D5392" s="3" t="s">
        <v>26</v>
      </c>
      <c r="E5392" s="3">
        <v>376.4</v>
      </c>
      <c r="F5392" s="3">
        <v>1.93</v>
      </c>
      <c r="G5392" s="3">
        <v>298.0</v>
      </c>
      <c r="H5392" s="3">
        <v>9388.0</v>
      </c>
      <c r="I5392" s="2"/>
      <c r="J5392" s="2"/>
    </row>
    <row r="5393">
      <c r="A5393" s="1" t="s">
        <v>7067</v>
      </c>
      <c r="B5393" s="3">
        <v>23.4</v>
      </c>
      <c r="C5393" s="3" t="s">
        <v>7068</v>
      </c>
      <c r="D5393" s="3" t="s">
        <v>26</v>
      </c>
      <c r="E5393" s="3">
        <v>37.2</v>
      </c>
      <c r="F5393" s="3">
        <v>2.41</v>
      </c>
      <c r="G5393" s="3">
        <v>332.0</v>
      </c>
      <c r="H5393" s="3">
        <v>9394.0</v>
      </c>
      <c r="I5393" s="2"/>
      <c r="J5393" s="2"/>
    </row>
    <row r="5394">
      <c r="A5394" s="1" t="s">
        <v>7069</v>
      </c>
      <c r="B5394" s="3">
        <v>21.28</v>
      </c>
      <c r="C5394" s="3" t="s">
        <v>7070</v>
      </c>
      <c r="D5394" s="3" t="s">
        <v>26</v>
      </c>
      <c r="E5394" s="3">
        <v>365.0</v>
      </c>
      <c r="F5394" s="3">
        <v>2.41</v>
      </c>
      <c r="G5394" s="3">
        <v>358.0</v>
      </c>
      <c r="H5394" s="3">
        <v>9389.0</v>
      </c>
      <c r="I5394" s="2"/>
      <c r="J5394" s="2"/>
    </row>
    <row r="5395">
      <c r="A5395" s="1" t="s">
        <v>7071</v>
      </c>
      <c r="B5395" s="3">
        <v>20.21</v>
      </c>
      <c r="C5395" s="3" t="s">
        <v>551</v>
      </c>
      <c r="D5395" s="3" t="s">
        <v>26</v>
      </c>
      <c r="E5395" s="3">
        <v>358.0</v>
      </c>
      <c r="F5395" s="3">
        <v>1.93</v>
      </c>
      <c r="G5395" s="3">
        <v>15.0</v>
      </c>
      <c r="H5395" s="3">
        <v>9387.0</v>
      </c>
      <c r="I5395" s="2"/>
      <c r="J5395" s="2"/>
    </row>
    <row r="5396">
      <c r="A5396" s="1" t="s">
        <v>7072</v>
      </c>
      <c r="B5396" s="3">
        <v>19.91</v>
      </c>
      <c r="C5396" s="3" t="s">
        <v>7073</v>
      </c>
      <c r="D5396" s="3" t="s">
        <v>26</v>
      </c>
      <c r="E5396" s="3">
        <v>359.9</v>
      </c>
      <c r="F5396" s="3">
        <v>1.24</v>
      </c>
      <c r="G5396" s="3">
        <v>42.0</v>
      </c>
      <c r="H5396" s="3">
        <v>9382.0</v>
      </c>
      <c r="I5396" s="2"/>
      <c r="J5396" s="2"/>
    </row>
    <row r="5397">
      <c r="A5397" s="1" t="s">
        <v>7074</v>
      </c>
      <c r="B5397" s="3">
        <v>19.98</v>
      </c>
      <c r="C5397" s="3" t="s">
        <v>551</v>
      </c>
      <c r="D5397" s="3" t="s">
        <v>26</v>
      </c>
      <c r="E5397" s="3">
        <v>364.8</v>
      </c>
      <c r="F5397" s="3">
        <v>1.3</v>
      </c>
      <c r="G5397" s="3">
        <v>128.0</v>
      </c>
      <c r="H5397" s="3">
        <v>9378.0</v>
      </c>
      <c r="I5397" s="2"/>
      <c r="J5397" s="2"/>
    </row>
    <row r="5398">
      <c r="A5398" s="1" t="s">
        <v>7075</v>
      </c>
      <c r="B5398" s="3">
        <v>20.3</v>
      </c>
      <c r="C5398" s="3" t="s">
        <v>551</v>
      </c>
      <c r="D5398" s="3" t="s">
        <v>26</v>
      </c>
      <c r="E5398" s="3">
        <v>367.5</v>
      </c>
      <c r="F5398" s="3">
        <v>1.52</v>
      </c>
      <c r="G5398" s="3">
        <v>153.0</v>
      </c>
      <c r="H5398" s="3">
        <v>9373.0</v>
      </c>
      <c r="I5398" s="2"/>
      <c r="J5398" s="2"/>
    </row>
    <row r="5399">
      <c r="A5399" s="1" t="s">
        <v>7076</v>
      </c>
      <c r="B5399" s="3">
        <v>20.15</v>
      </c>
      <c r="C5399" s="3" t="s">
        <v>551</v>
      </c>
      <c r="D5399" s="3" t="s">
        <v>26</v>
      </c>
      <c r="E5399" s="3">
        <v>365.0</v>
      </c>
      <c r="F5399" s="3">
        <v>1.52</v>
      </c>
      <c r="G5399" s="3">
        <v>145.0</v>
      </c>
      <c r="H5399" s="3">
        <v>937.0</v>
      </c>
      <c r="I5399" s="2"/>
      <c r="J5399" s="2"/>
    </row>
    <row r="5400">
      <c r="A5400" s="1" t="s">
        <v>7077</v>
      </c>
      <c r="B5400" s="3">
        <v>19.97</v>
      </c>
      <c r="C5400" s="3" t="s">
        <v>551</v>
      </c>
      <c r="D5400" s="3" t="s">
        <v>26</v>
      </c>
      <c r="E5400" s="3">
        <v>353.2</v>
      </c>
      <c r="F5400" s="3">
        <v>1.38</v>
      </c>
      <c r="G5400" s="3">
        <v>155.0</v>
      </c>
      <c r="H5400" s="3">
        <v>9372.0</v>
      </c>
      <c r="I5400" s="2"/>
      <c r="J5400" s="2"/>
    </row>
    <row r="5401">
      <c r="A5401" s="1" t="s">
        <v>7078</v>
      </c>
      <c r="B5401" s="3">
        <v>20.8</v>
      </c>
      <c r="C5401" s="3">
        <v>78.45</v>
      </c>
      <c r="D5401" s="3">
        <v>84.0</v>
      </c>
      <c r="E5401" s="3">
        <v>34.36</v>
      </c>
      <c r="F5401" s="3">
        <v>41.0</v>
      </c>
      <c r="G5401" s="3" t="s">
        <v>3597</v>
      </c>
      <c r="H5401" s="3">
        <v>19.0</v>
      </c>
      <c r="I5401" s="3">
        <v>9373.0</v>
      </c>
      <c r="J5401" s="2"/>
    </row>
    <row r="5402">
      <c r="A5402" s="1" t="s">
        <v>7079</v>
      </c>
      <c r="B5402" s="3">
        <v>19.83</v>
      </c>
      <c r="C5402" s="3">
        <v>83.9</v>
      </c>
      <c r="D5402" s="3">
        <v>25.0</v>
      </c>
      <c r="E5402" s="3">
        <v>431.78</v>
      </c>
      <c r="F5402" s="3">
        <v>111.0</v>
      </c>
      <c r="G5402" s="3" t="s">
        <v>7080</v>
      </c>
      <c r="H5402" s="3">
        <v>14.0</v>
      </c>
      <c r="I5402" s="3">
        <v>9383.0</v>
      </c>
      <c r="J5402" s="2"/>
    </row>
    <row r="5403">
      <c r="A5403" s="1" t="s">
        <v>7081</v>
      </c>
      <c r="B5403" s="3">
        <v>21.26</v>
      </c>
      <c r="C5403" s="3">
        <v>75.95</v>
      </c>
      <c r="D5403" s="3">
        <v>465.0</v>
      </c>
      <c r="E5403" s="3">
        <v>677.23</v>
      </c>
      <c r="F5403" s="3">
        <v>122.0</v>
      </c>
      <c r="G5403" s="3">
        <v>358.8</v>
      </c>
      <c r="H5403" s="3">
        <v>1.38</v>
      </c>
      <c r="I5403" s="3">
        <v>354.0</v>
      </c>
      <c r="J5403" s="3">
        <v>9387.0</v>
      </c>
    </row>
    <row r="5404">
      <c r="A5404" s="1" t="s">
        <v>7082</v>
      </c>
      <c r="B5404" s="3">
        <v>23.19</v>
      </c>
      <c r="C5404" s="3">
        <v>64.3</v>
      </c>
      <c r="D5404" s="3">
        <v>661.0</v>
      </c>
      <c r="E5404" s="3">
        <v>798.63</v>
      </c>
      <c r="F5404" s="3">
        <v>128.0</v>
      </c>
      <c r="G5404" s="3">
        <v>358.8</v>
      </c>
      <c r="H5404" s="3">
        <v>1.72</v>
      </c>
      <c r="I5404" s="3">
        <v>1.0</v>
      </c>
      <c r="J5404" s="3">
        <v>9387.0</v>
      </c>
    </row>
    <row r="5405">
      <c r="A5405" s="1" t="s">
        <v>7083</v>
      </c>
      <c r="B5405" s="3">
        <v>25.28</v>
      </c>
      <c r="C5405" s="3">
        <v>54.55</v>
      </c>
      <c r="D5405" s="3">
        <v>815.0</v>
      </c>
      <c r="E5405" s="3">
        <v>86.49</v>
      </c>
      <c r="F5405" s="3">
        <v>132.0</v>
      </c>
      <c r="G5405" s="3">
        <v>365.4</v>
      </c>
      <c r="H5405" s="3">
        <v>1.72</v>
      </c>
      <c r="I5405" s="3">
        <v>357.0</v>
      </c>
      <c r="J5405" s="3">
        <v>9388.0</v>
      </c>
    </row>
    <row r="5406">
      <c r="A5406" s="1" t="s">
        <v>7084</v>
      </c>
      <c r="B5406" s="3">
        <v>26.65</v>
      </c>
      <c r="C5406" s="3">
        <v>46.25</v>
      </c>
      <c r="D5406" s="3">
        <v>915.0</v>
      </c>
      <c r="E5406" s="3">
        <v>89.66</v>
      </c>
      <c r="F5406" s="3">
        <v>134.0</v>
      </c>
      <c r="G5406" s="3">
        <v>373.1</v>
      </c>
      <c r="H5406" s="3">
        <v>1.72</v>
      </c>
      <c r="I5406" s="3">
        <v>335.0</v>
      </c>
      <c r="J5406" s="3">
        <v>9385.0</v>
      </c>
    </row>
    <row r="5407">
      <c r="A5407" s="1" t="s">
        <v>7085</v>
      </c>
      <c r="B5407" s="3">
        <v>27.86</v>
      </c>
      <c r="C5407" s="3">
        <v>43.3</v>
      </c>
      <c r="D5407" s="3">
        <v>957.0</v>
      </c>
      <c r="E5407" s="3">
        <v>901.6</v>
      </c>
      <c r="F5407" s="3">
        <v>136.0</v>
      </c>
      <c r="G5407" s="3">
        <v>382.2</v>
      </c>
      <c r="H5407" s="3">
        <v>1.66</v>
      </c>
      <c r="I5407" s="3">
        <v>322.0</v>
      </c>
      <c r="J5407" s="3">
        <v>9383.0</v>
      </c>
    </row>
    <row r="5408">
      <c r="A5408" s="1" t="s">
        <v>7086</v>
      </c>
      <c r="B5408" s="3">
        <v>28.93</v>
      </c>
      <c r="C5408" s="3">
        <v>36.6</v>
      </c>
      <c r="D5408" s="3">
        <v>937.0</v>
      </c>
      <c r="E5408" s="3">
        <v>896.86</v>
      </c>
      <c r="F5408" s="3">
        <v>135.0</v>
      </c>
      <c r="G5408" s="3">
        <v>385.7</v>
      </c>
      <c r="H5408" s="3">
        <v>1.66</v>
      </c>
      <c r="I5408" s="3">
        <v>307.0</v>
      </c>
      <c r="J5408" s="3">
        <v>9377.0</v>
      </c>
    </row>
    <row r="5409">
      <c r="A5409" s="1" t="s">
        <v>7087</v>
      </c>
      <c r="B5409" s="3">
        <v>30.4</v>
      </c>
      <c r="C5409" s="3" t="s">
        <v>7088</v>
      </c>
      <c r="D5409" s="3">
        <v>382.4</v>
      </c>
      <c r="E5409" s="3">
        <v>1.93</v>
      </c>
      <c r="F5409" s="3">
        <v>296.0</v>
      </c>
      <c r="G5409" s="3">
        <v>9373.0</v>
      </c>
      <c r="H5409" s="2"/>
      <c r="I5409" s="2"/>
      <c r="J5409" s="2"/>
    </row>
    <row r="5410">
      <c r="A5410" s="1" t="s">
        <v>7089</v>
      </c>
      <c r="B5410" s="3">
        <v>30.62</v>
      </c>
      <c r="C5410" s="3">
        <v>28.0</v>
      </c>
      <c r="D5410" s="3">
        <v>726.0</v>
      </c>
      <c r="E5410" s="3">
        <v>843.58</v>
      </c>
      <c r="F5410" s="3">
        <v>123.0</v>
      </c>
      <c r="G5410" s="3">
        <v>38.45</v>
      </c>
      <c r="H5410" s="3">
        <v>2.34</v>
      </c>
      <c r="I5410" s="3">
        <v>293.0</v>
      </c>
      <c r="J5410" s="3">
        <v>9368.0</v>
      </c>
    </row>
    <row r="5411">
      <c r="A5411" s="1" t="s">
        <v>7090</v>
      </c>
      <c r="B5411" s="3">
        <v>30.78</v>
      </c>
      <c r="C5411" s="3">
        <v>28.0</v>
      </c>
      <c r="D5411" s="3">
        <v>535.0</v>
      </c>
      <c r="E5411" s="3">
        <v>722.71</v>
      </c>
      <c r="F5411" s="3">
        <v>127.0</v>
      </c>
      <c r="G5411" s="3">
        <v>378.35</v>
      </c>
      <c r="H5411" s="3">
        <v>2.55</v>
      </c>
      <c r="I5411" s="3">
        <v>294.0</v>
      </c>
      <c r="J5411" s="3">
        <v>9363.0</v>
      </c>
    </row>
    <row r="5412">
      <c r="A5412" s="1" t="s">
        <v>7091</v>
      </c>
      <c r="B5412" s="3">
        <v>30.63</v>
      </c>
      <c r="C5412" s="3">
        <v>28.0</v>
      </c>
      <c r="D5412" s="3">
        <v>34.0</v>
      </c>
      <c r="E5412" s="3">
        <v>615.47</v>
      </c>
      <c r="F5412" s="3">
        <v>102.0</v>
      </c>
      <c r="G5412" s="3">
        <v>382.0</v>
      </c>
      <c r="H5412" s="3">
        <v>2.55</v>
      </c>
      <c r="I5412" s="3">
        <v>293.0</v>
      </c>
      <c r="J5412" s="3">
        <v>9364.0</v>
      </c>
    </row>
    <row r="5413">
      <c r="A5413" s="1" t="s">
        <v>7092</v>
      </c>
      <c r="B5413" s="3">
        <v>30.13</v>
      </c>
      <c r="C5413" s="3">
        <v>28.9</v>
      </c>
      <c r="D5413" s="3">
        <v>141.0</v>
      </c>
      <c r="E5413" s="3">
        <v>403.32</v>
      </c>
      <c r="F5413" s="3">
        <v>63.0</v>
      </c>
      <c r="G5413" s="3">
        <v>375.65</v>
      </c>
      <c r="H5413" s="3">
        <v>2.34</v>
      </c>
      <c r="I5413" s="3">
        <v>291.0</v>
      </c>
      <c r="J5413" s="3">
        <v>9362.0</v>
      </c>
    </row>
    <row r="5414">
      <c r="A5414" s="1" t="s">
        <v>7093</v>
      </c>
      <c r="B5414" s="3">
        <v>28.91</v>
      </c>
      <c r="C5414" s="3" t="s">
        <v>7094</v>
      </c>
      <c r="D5414" s="3" t="s">
        <v>26</v>
      </c>
      <c r="E5414" s="3">
        <v>367.1</v>
      </c>
      <c r="F5414" s="3">
        <v>1.45</v>
      </c>
      <c r="G5414" s="3">
        <v>288.0</v>
      </c>
      <c r="H5414" s="3">
        <v>9362.0</v>
      </c>
      <c r="I5414" s="2"/>
      <c r="J5414" s="2"/>
    </row>
    <row r="5415">
      <c r="A5415" s="1" t="s">
        <v>7095</v>
      </c>
      <c r="B5415" s="3">
        <v>27.44</v>
      </c>
      <c r="C5415" s="3" t="s">
        <v>5153</v>
      </c>
      <c r="D5415" s="3" t="s">
        <v>26</v>
      </c>
      <c r="E5415" s="3">
        <v>365.95</v>
      </c>
      <c r="F5415" s="3">
        <v>1.24</v>
      </c>
      <c r="G5415" s="3">
        <v>253.0</v>
      </c>
      <c r="H5415" s="3">
        <v>9365.0</v>
      </c>
      <c r="I5415" s="2"/>
      <c r="J5415" s="2"/>
    </row>
    <row r="5416">
      <c r="A5416" s="1" t="s">
        <v>7096</v>
      </c>
      <c r="B5416" s="3">
        <v>25.5</v>
      </c>
      <c r="C5416" s="3" t="s">
        <v>7097</v>
      </c>
      <c r="D5416" s="3" t="s">
        <v>26</v>
      </c>
      <c r="E5416" s="3">
        <v>36.55</v>
      </c>
      <c r="F5416" s="3">
        <v>1.38</v>
      </c>
      <c r="G5416" s="3">
        <v>237.0</v>
      </c>
      <c r="H5416" s="3">
        <v>9371.0</v>
      </c>
      <c r="I5416" s="2"/>
      <c r="J5416" s="2"/>
    </row>
    <row r="5417">
      <c r="A5417" s="1" t="s">
        <v>7098</v>
      </c>
      <c r="B5417" s="3">
        <v>24.22</v>
      </c>
      <c r="C5417" s="3" t="s">
        <v>5656</v>
      </c>
      <c r="D5417" s="3" t="s">
        <v>26</v>
      </c>
      <c r="E5417" s="3">
        <v>36.35</v>
      </c>
      <c r="F5417" s="3">
        <v>1.66</v>
      </c>
      <c r="G5417" s="3">
        <v>245.0</v>
      </c>
      <c r="H5417" s="3">
        <v>9371.0</v>
      </c>
      <c r="I5417" s="2"/>
      <c r="J5417" s="2"/>
    </row>
    <row r="5418">
      <c r="A5418" s="1" t="s">
        <v>7099</v>
      </c>
      <c r="B5418" s="3">
        <v>23.2</v>
      </c>
      <c r="C5418" s="3" t="s">
        <v>7100</v>
      </c>
      <c r="D5418" s="3" t="s">
        <v>26</v>
      </c>
      <c r="E5418" s="3">
        <v>359.75</v>
      </c>
      <c r="F5418" s="3">
        <v>1.79</v>
      </c>
      <c r="G5418" s="3">
        <v>251.0</v>
      </c>
      <c r="H5418" s="3">
        <v>9372.0</v>
      </c>
      <c r="I5418" s="2"/>
      <c r="J5418" s="2"/>
    </row>
    <row r="5419">
      <c r="A5419" s="1" t="s">
        <v>7101</v>
      </c>
      <c r="B5419" s="3">
        <v>22.47</v>
      </c>
      <c r="C5419" s="3" t="s">
        <v>7102</v>
      </c>
      <c r="D5419" s="3" t="s">
        <v>26</v>
      </c>
      <c r="E5419" s="3">
        <v>355.9</v>
      </c>
      <c r="F5419" s="3">
        <v>1.86</v>
      </c>
      <c r="G5419" s="3">
        <v>253.0</v>
      </c>
      <c r="H5419" s="3">
        <v>9374.0</v>
      </c>
      <c r="I5419" s="2"/>
      <c r="J5419" s="2"/>
    </row>
    <row r="5420">
      <c r="A5420" s="1" t="s">
        <v>7103</v>
      </c>
      <c r="B5420" s="3">
        <v>22.1</v>
      </c>
      <c r="C5420" s="3" t="s">
        <v>2518</v>
      </c>
      <c r="D5420" s="3" t="s">
        <v>26</v>
      </c>
      <c r="E5420" s="3">
        <v>362.6</v>
      </c>
      <c r="F5420" s="3">
        <v>1.86</v>
      </c>
      <c r="G5420" s="3">
        <v>249.0</v>
      </c>
      <c r="H5420" s="3">
        <v>937.0</v>
      </c>
      <c r="I5420" s="2"/>
      <c r="J5420" s="2"/>
    </row>
    <row r="5421">
      <c r="A5421" s="1" t="s">
        <v>7104</v>
      </c>
      <c r="B5421" s="3">
        <v>21.43</v>
      </c>
      <c r="C5421" s="3" t="s">
        <v>1437</v>
      </c>
      <c r="D5421" s="3" t="s">
        <v>26</v>
      </c>
      <c r="E5421" s="3">
        <v>351.65</v>
      </c>
      <c r="F5421" s="3">
        <v>1.86</v>
      </c>
      <c r="G5421" s="3">
        <v>243.0</v>
      </c>
      <c r="H5421" s="3">
        <v>9367.0</v>
      </c>
      <c r="I5421" s="2"/>
      <c r="J5421" s="2"/>
    </row>
    <row r="5422">
      <c r="A5422" s="1" t="s">
        <v>7105</v>
      </c>
      <c r="B5422" s="3">
        <v>20.81</v>
      </c>
      <c r="C5422" s="3" t="s">
        <v>2057</v>
      </c>
      <c r="D5422" s="3" t="s">
        <v>26</v>
      </c>
      <c r="E5422" s="3">
        <v>349.1</v>
      </c>
      <c r="F5422" s="3">
        <v>1.79</v>
      </c>
      <c r="G5422" s="3">
        <v>242.0</v>
      </c>
      <c r="H5422" s="3">
        <v>9363.0</v>
      </c>
      <c r="I5422" s="2"/>
      <c r="J5422" s="2"/>
    </row>
    <row r="5423">
      <c r="A5423" s="1" t="s">
        <v>7106</v>
      </c>
      <c r="B5423" s="3">
        <v>20.19</v>
      </c>
      <c r="C5423" s="3" t="s">
        <v>2632</v>
      </c>
      <c r="D5423" s="3" t="s">
        <v>26</v>
      </c>
      <c r="E5423" s="3">
        <v>345.45</v>
      </c>
      <c r="F5423" s="3">
        <v>1.79</v>
      </c>
      <c r="G5423" s="3">
        <v>242.0</v>
      </c>
      <c r="H5423" s="3">
        <v>9362.0</v>
      </c>
      <c r="I5423" s="2"/>
      <c r="J5423" s="2"/>
    </row>
    <row r="5424">
      <c r="A5424" s="1" t="s">
        <v>7107</v>
      </c>
      <c r="B5424" s="3">
        <v>19.62</v>
      </c>
      <c r="C5424" s="3" t="s">
        <v>2224</v>
      </c>
      <c r="D5424" s="3" t="s">
        <v>26</v>
      </c>
      <c r="E5424" s="3">
        <v>343.5</v>
      </c>
      <c r="F5424" s="3">
        <v>1.66</v>
      </c>
      <c r="G5424" s="3">
        <v>241.0</v>
      </c>
      <c r="H5424" s="3">
        <v>9364.0</v>
      </c>
      <c r="I5424" s="2"/>
      <c r="J5424" s="2"/>
    </row>
    <row r="5425">
      <c r="A5425" s="1" t="s">
        <v>7108</v>
      </c>
      <c r="B5425" s="3">
        <v>19.36</v>
      </c>
      <c r="C5425" s="3">
        <v>75.65</v>
      </c>
      <c r="D5425" s="3">
        <v>78.0</v>
      </c>
      <c r="E5425" s="3">
        <v>291.12</v>
      </c>
      <c r="F5425" s="3">
        <v>42.0</v>
      </c>
      <c r="G5425" s="3">
        <v>339.65</v>
      </c>
      <c r="H5425" s="3">
        <v>1.52</v>
      </c>
      <c r="I5425" s="3">
        <v>238.0</v>
      </c>
      <c r="J5425" s="3">
        <v>9367.0</v>
      </c>
    </row>
    <row r="5426">
      <c r="A5426" s="1" t="s">
        <v>7109</v>
      </c>
      <c r="B5426" s="3">
        <v>21.7</v>
      </c>
      <c r="C5426" s="3">
        <v>71.0</v>
      </c>
      <c r="D5426" s="3">
        <v>269.0</v>
      </c>
      <c r="E5426" s="3">
        <v>553.98</v>
      </c>
      <c r="F5426" s="3">
        <v>92.0</v>
      </c>
      <c r="G5426" s="3">
        <v>344.65</v>
      </c>
      <c r="H5426" s="3">
        <v>1.3</v>
      </c>
      <c r="I5426" s="3">
        <v>227.0</v>
      </c>
      <c r="J5426" s="3">
        <v>9375.0</v>
      </c>
    </row>
    <row r="5427">
      <c r="A5427" s="1" t="s">
        <v>7110</v>
      </c>
      <c r="B5427" s="3">
        <v>25.6</v>
      </c>
      <c r="C5427" s="3">
        <v>47.65</v>
      </c>
      <c r="D5427" s="3">
        <v>46.0</v>
      </c>
      <c r="E5427" s="3">
        <v>64.55</v>
      </c>
      <c r="F5427" s="3">
        <v>137.0</v>
      </c>
      <c r="G5427" s="3">
        <v>35.1</v>
      </c>
      <c r="H5427" s="3">
        <v>1.38</v>
      </c>
      <c r="I5427" s="3">
        <v>231.0</v>
      </c>
      <c r="J5427" s="3">
        <v>9378.0</v>
      </c>
    </row>
    <row r="5428">
      <c r="A5428" s="1" t="s">
        <v>7111</v>
      </c>
      <c r="B5428" s="3">
        <v>27.96</v>
      </c>
      <c r="C5428" s="3">
        <v>4.35</v>
      </c>
      <c r="D5428" s="3">
        <v>582.0</v>
      </c>
      <c r="E5428" s="3">
        <v>514.5</v>
      </c>
      <c r="F5428" s="3">
        <v>24.0</v>
      </c>
      <c r="G5428" s="3">
        <v>36.35</v>
      </c>
      <c r="H5428" s="3">
        <v>1.59</v>
      </c>
      <c r="I5428" s="3">
        <v>23.0</v>
      </c>
      <c r="J5428" s="3">
        <v>9378.0</v>
      </c>
    </row>
    <row r="5429">
      <c r="A5429" s="1" t="s">
        <v>7112</v>
      </c>
      <c r="B5429" s="3">
        <v>29.78</v>
      </c>
      <c r="C5429" s="3">
        <v>35.6</v>
      </c>
      <c r="D5429" s="3">
        <v>811.0</v>
      </c>
      <c r="E5429" s="3">
        <v>841.23</v>
      </c>
      <c r="F5429" s="3">
        <v>145.0</v>
      </c>
      <c r="G5429" s="3">
        <v>372.75</v>
      </c>
      <c r="H5429" s="3">
        <v>2.7</v>
      </c>
      <c r="I5429" s="3">
        <v>232.0</v>
      </c>
      <c r="J5429" s="3">
        <v>9379.0</v>
      </c>
    </row>
    <row r="5430">
      <c r="A5430" s="1" t="s">
        <v>7113</v>
      </c>
      <c r="B5430" s="3">
        <v>31.26</v>
      </c>
      <c r="C5430" s="3">
        <v>3.2</v>
      </c>
      <c r="D5430" s="3">
        <v>852.0</v>
      </c>
      <c r="E5430" s="3">
        <v>695.1</v>
      </c>
      <c r="F5430" s="3">
        <v>244.0</v>
      </c>
      <c r="G5430" s="3">
        <v>377.2</v>
      </c>
      <c r="H5430" s="3">
        <v>2.62</v>
      </c>
      <c r="I5430" s="3">
        <v>247.0</v>
      </c>
      <c r="J5430" s="3">
        <v>9381.0</v>
      </c>
    </row>
    <row r="5431">
      <c r="A5431" s="1" t="s">
        <v>7114</v>
      </c>
      <c r="B5431" s="3">
        <v>32.36</v>
      </c>
      <c r="C5431" s="3">
        <v>27.4</v>
      </c>
      <c r="D5431" s="3">
        <v>952.0</v>
      </c>
      <c r="E5431" s="3">
        <v>88.11</v>
      </c>
      <c r="F5431" s="3">
        <v>152.0</v>
      </c>
      <c r="G5431" s="3">
        <v>387.65</v>
      </c>
      <c r="H5431" s="3">
        <v>2.9</v>
      </c>
      <c r="I5431" s="3">
        <v>258.0</v>
      </c>
      <c r="J5431" s="3">
        <v>9381.0</v>
      </c>
    </row>
    <row r="5432">
      <c r="A5432" s="1" t="s">
        <v>7115</v>
      </c>
      <c r="B5432" s="3">
        <v>33.1</v>
      </c>
      <c r="C5432" s="3">
        <v>24.0</v>
      </c>
      <c r="D5432" s="3">
        <v>937.0</v>
      </c>
      <c r="E5432" s="3">
        <v>888.2</v>
      </c>
      <c r="F5432" s="3">
        <v>145.0</v>
      </c>
      <c r="G5432" s="3">
        <v>393.85</v>
      </c>
      <c r="H5432" s="3">
        <v>3.1</v>
      </c>
      <c r="I5432" s="3">
        <v>262.0</v>
      </c>
      <c r="J5432" s="3">
        <v>9376.0</v>
      </c>
    </row>
    <row r="5433">
      <c r="A5433" s="1" t="s">
        <v>7116</v>
      </c>
      <c r="B5433" s="3">
        <v>33.38</v>
      </c>
      <c r="C5433" s="3">
        <v>24.0</v>
      </c>
      <c r="D5433" s="3">
        <v>838.0</v>
      </c>
      <c r="E5433" s="3">
        <v>813.66</v>
      </c>
      <c r="F5433" s="3">
        <v>167.0</v>
      </c>
      <c r="G5433" s="3">
        <v>389.2</v>
      </c>
      <c r="H5433" s="3">
        <v>3.24</v>
      </c>
      <c r="I5433" s="3">
        <v>266.0</v>
      </c>
      <c r="J5433" s="3">
        <v>9374.0</v>
      </c>
    </row>
    <row r="5434">
      <c r="A5434" s="1" t="s">
        <v>7117</v>
      </c>
      <c r="B5434" s="3">
        <v>33.58</v>
      </c>
      <c r="C5434" s="3">
        <v>22.45</v>
      </c>
      <c r="D5434" s="3">
        <v>718.0</v>
      </c>
      <c r="E5434" s="3">
        <v>814.69</v>
      </c>
      <c r="F5434" s="3">
        <v>138.0</v>
      </c>
      <c r="G5434" s="3">
        <v>393.25</v>
      </c>
      <c r="H5434" s="3">
        <v>3.31</v>
      </c>
      <c r="I5434" s="3">
        <v>272.0</v>
      </c>
      <c r="J5434" s="3">
        <v>9371.0</v>
      </c>
    </row>
    <row r="5435">
      <c r="A5435" s="1" t="s">
        <v>7118</v>
      </c>
      <c r="B5435" s="3">
        <v>33.57</v>
      </c>
      <c r="C5435" s="3">
        <v>21.55</v>
      </c>
      <c r="D5435" s="3">
        <v>531.0</v>
      </c>
      <c r="E5435" s="3">
        <v>698.32</v>
      </c>
      <c r="F5435" s="3">
        <v>139.0</v>
      </c>
      <c r="G5435" s="3">
        <v>381.85</v>
      </c>
      <c r="H5435" s="3">
        <v>3.38</v>
      </c>
      <c r="I5435" s="3">
        <v>277.0</v>
      </c>
      <c r="J5435" s="3">
        <v>937.0</v>
      </c>
    </row>
    <row r="5436">
      <c r="A5436" s="1" t="s">
        <v>7119</v>
      </c>
      <c r="B5436" s="3">
        <v>33.6</v>
      </c>
      <c r="C5436" s="3">
        <v>2.65</v>
      </c>
      <c r="D5436" s="3">
        <v>303.0</v>
      </c>
      <c r="E5436" s="3">
        <v>414.94</v>
      </c>
      <c r="F5436" s="3">
        <v>144.0</v>
      </c>
      <c r="G5436" s="3">
        <v>374.45</v>
      </c>
      <c r="H5436" s="3">
        <v>3.45</v>
      </c>
      <c r="I5436" s="3">
        <v>28.0</v>
      </c>
      <c r="J5436" s="3">
        <v>9369.0</v>
      </c>
    </row>
    <row r="5437">
      <c r="A5437" s="1" t="s">
        <v>7120</v>
      </c>
      <c r="B5437" s="3">
        <v>32.25</v>
      </c>
      <c r="C5437" s="3">
        <v>19.1</v>
      </c>
      <c r="D5437" s="3">
        <v>139.0</v>
      </c>
      <c r="E5437" s="3">
        <v>395.59</v>
      </c>
      <c r="F5437" s="3">
        <v>64.0</v>
      </c>
      <c r="G5437" s="3">
        <v>367.7</v>
      </c>
      <c r="H5437" s="3">
        <v>3.1</v>
      </c>
      <c r="I5437" s="3">
        <v>287.0</v>
      </c>
      <c r="J5437" s="3">
        <v>937.0</v>
      </c>
    </row>
    <row r="5438">
      <c r="A5438" s="1" t="s">
        <v>7121</v>
      </c>
      <c r="B5438" s="3">
        <v>30.48</v>
      </c>
      <c r="C5438" s="3" t="s">
        <v>5588</v>
      </c>
      <c r="D5438" s="3" t="s">
        <v>26</v>
      </c>
      <c r="E5438" s="3">
        <v>36.95</v>
      </c>
      <c r="F5438" s="3">
        <v>2.55</v>
      </c>
      <c r="G5438" s="3">
        <v>296.0</v>
      </c>
      <c r="H5438" s="3">
        <v>9369.0</v>
      </c>
      <c r="I5438" s="2"/>
      <c r="J5438" s="2"/>
    </row>
    <row r="5439">
      <c r="A5439" s="1" t="s">
        <v>7122</v>
      </c>
      <c r="B5439" s="3">
        <v>28.59</v>
      </c>
      <c r="C5439" s="3" t="s">
        <v>6346</v>
      </c>
      <c r="D5439" s="3" t="s">
        <v>26</v>
      </c>
      <c r="E5439" s="3">
        <v>352.2</v>
      </c>
      <c r="F5439" s="3">
        <v>2.41</v>
      </c>
      <c r="G5439" s="3">
        <v>295.0</v>
      </c>
      <c r="H5439" s="3">
        <v>9374.0</v>
      </c>
      <c r="I5439" s="2"/>
      <c r="J5439" s="2"/>
    </row>
    <row r="5440">
      <c r="A5440" s="1" t="s">
        <v>7123</v>
      </c>
      <c r="B5440" s="3">
        <v>27.15</v>
      </c>
      <c r="C5440" s="3" t="s">
        <v>5618</v>
      </c>
      <c r="D5440" s="3" t="s">
        <v>26</v>
      </c>
      <c r="E5440" s="3">
        <v>345.45</v>
      </c>
      <c r="F5440" s="3">
        <v>2.28</v>
      </c>
      <c r="G5440" s="3">
        <v>293.0</v>
      </c>
      <c r="H5440" s="3">
        <v>9382.0</v>
      </c>
      <c r="I5440" s="2"/>
      <c r="J5440" s="2"/>
    </row>
    <row r="5441">
      <c r="A5441" s="1" t="s">
        <v>7124</v>
      </c>
      <c r="B5441" s="3">
        <v>25.87</v>
      </c>
      <c r="C5441" s="3" t="s">
        <v>6523</v>
      </c>
      <c r="D5441" s="3" t="s">
        <v>26</v>
      </c>
      <c r="E5441" s="3">
        <v>341.4</v>
      </c>
      <c r="F5441" s="3">
        <v>2.21</v>
      </c>
      <c r="G5441" s="3">
        <v>286.0</v>
      </c>
      <c r="H5441" s="3">
        <v>9383.0</v>
      </c>
      <c r="I5441" s="2"/>
      <c r="J5441" s="2"/>
    </row>
    <row r="5442">
      <c r="A5442" s="1" t="s">
        <v>7125</v>
      </c>
      <c r="B5442" s="3">
        <v>24.68</v>
      </c>
      <c r="C5442" s="3" t="s">
        <v>5331</v>
      </c>
      <c r="D5442" s="3" t="s">
        <v>26</v>
      </c>
      <c r="E5442" s="3">
        <v>338.1</v>
      </c>
      <c r="F5442" s="3">
        <v>2.7</v>
      </c>
      <c r="G5442" s="3">
        <v>276.0</v>
      </c>
      <c r="H5442" s="3">
        <v>9385.0</v>
      </c>
      <c r="I5442" s="2"/>
      <c r="J5442" s="2"/>
    </row>
    <row r="5443">
      <c r="A5443" s="1" t="s">
        <v>7126</v>
      </c>
      <c r="B5443" s="3">
        <v>23.48</v>
      </c>
      <c r="C5443" s="3" t="s">
        <v>5563</v>
      </c>
      <c r="D5443" s="3" t="s">
        <v>26</v>
      </c>
      <c r="E5443" s="3">
        <v>336.55</v>
      </c>
      <c r="F5443" s="3">
        <v>2.0</v>
      </c>
      <c r="G5443" s="3">
        <v>266.0</v>
      </c>
      <c r="H5443" s="3">
        <v>9386.0</v>
      </c>
      <c r="I5443" s="2"/>
      <c r="J5443" s="2"/>
    </row>
    <row r="5444">
      <c r="A5444" s="1" t="s">
        <v>7127</v>
      </c>
      <c r="B5444" s="3">
        <v>22.38</v>
      </c>
      <c r="C5444" s="3" t="s">
        <v>6297</v>
      </c>
      <c r="D5444" s="3" t="s">
        <v>26</v>
      </c>
      <c r="E5444" s="3">
        <v>335.9</v>
      </c>
      <c r="F5444" s="3">
        <v>2.0</v>
      </c>
      <c r="G5444" s="3">
        <v>26.0</v>
      </c>
      <c r="H5444" s="3">
        <v>9388.0</v>
      </c>
      <c r="I5444" s="2"/>
      <c r="J5444" s="2"/>
    </row>
    <row r="5445">
      <c r="A5445" s="1" t="s">
        <v>7128</v>
      </c>
      <c r="B5445" s="3">
        <v>21.36</v>
      </c>
      <c r="C5445" s="3" t="s">
        <v>1655</v>
      </c>
      <c r="D5445" s="3" t="s">
        <v>26</v>
      </c>
      <c r="E5445" s="3">
        <v>335.75</v>
      </c>
      <c r="F5445" s="3">
        <v>1.93</v>
      </c>
      <c r="G5445" s="3">
        <v>259.0</v>
      </c>
      <c r="H5445" s="3">
        <v>9385.0</v>
      </c>
      <c r="I5445" s="2"/>
      <c r="J5445" s="2"/>
    </row>
    <row r="5446">
      <c r="A5446" s="1" t="s">
        <v>7129</v>
      </c>
      <c r="B5446" s="3">
        <v>20.42</v>
      </c>
      <c r="C5446" s="3" t="s">
        <v>5567</v>
      </c>
      <c r="D5446" s="3" t="s">
        <v>26</v>
      </c>
      <c r="E5446" s="3">
        <v>335.2</v>
      </c>
      <c r="F5446" s="3">
        <v>1.79</v>
      </c>
      <c r="G5446" s="3">
        <v>259.0</v>
      </c>
      <c r="H5446" s="3">
        <v>9385.0</v>
      </c>
      <c r="I5446" s="2"/>
      <c r="J5446" s="2"/>
    </row>
    <row r="5447">
      <c r="A5447" s="1" t="s">
        <v>7130</v>
      </c>
      <c r="B5447" s="3">
        <v>19.68</v>
      </c>
      <c r="C5447" s="3" t="s">
        <v>3990</v>
      </c>
      <c r="D5447" s="3" t="s">
        <v>26</v>
      </c>
      <c r="E5447" s="3">
        <v>333.85</v>
      </c>
      <c r="F5447" s="3">
        <v>1.66</v>
      </c>
      <c r="G5447" s="3">
        <v>259.0</v>
      </c>
      <c r="H5447" s="3">
        <v>9385.0</v>
      </c>
      <c r="I5447" s="2"/>
      <c r="J5447" s="2"/>
    </row>
    <row r="5448">
      <c r="A5448" s="1" t="s">
        <v>7131</v>
      </c>
      <c r="B5448" s="3">
        <v>19.3</v>
      </c>
      <c r="C5448" s="3" t="s">
        <v>2629</v>
      </c>
      <c r="D5448" s="3" t="s">
        <v>26</v>
      </c>
      <c r="E5448" s="3">
        <v>331.9</v>
      </c>
      <c r="F5448" s="3">
        <v>1.52</v>
      </c>
      <c r="G5448" s="3">
        <v>257.0</v>
      </c>
      <c r="H5448" s="3">
        <v>9385.0</v>
      </c>
      <c r="I5448" s="2"/>
      <c r="J5448" s="2"/>
    </row>
    <row r="5449">
      <c r="A5449" s="1" t="s">
        <v>7132</v>
      </c>
      <c r="B5449" s="3">
        <v>19.13</v>
      </c>
      <c r="C5449" s="3">
        <v>63.5</v>
      </c>
      <c r="D5449" s="3">
        <v>79.0</v>
      </c>
      <c r="E5449" s="3">
        <v>322.39</v>
      </c>
      <c r="F5449" s="3">
        <v>4.0</v>
      </c>
      <c r="G5449" s="3">
        <v>329.95</v>
      </c>
      <c r="H5449" s="3">
        <v>1.31</v>
      </c>
      <c r="I5449" s="3">
        <v>243.0</v>
      </c>
      <c r="J5449" s="3">
        <v>939.0</v>
      </c>
    </row>
    <row r="5450">
      <c r="A5450" s="1" t="s">
        <v>7133</v>
      </c>
      <c r="B5450" s="3">
        <v>21.29</v>
      </c>
      <c r="C5450" s="3">
        <v>66.15</v>
      </c>
      <c r="D5450" s="3">
        <v>272.0</v>
      </c>
      <c r="E5450" s="3">
        <v>586.62</v>
      </c>
      <c r="F5450" s="3">
        <v>86.0</v>
      </c>
      <c r="G5450" s="3" t="s">
        <v>7134</v>
      </c>
      <c r="H5450" s="3">
        <v>217.0</v>
      </c>
      <c r="I5450" s="3">
        <v>9396.0</v>
      </c>
      <c r="J5450" s="2"/>
    </row>
    <row r="5451">
      <c r="A5451" s="1" t="s">
        <v>7135</v>
      </c>
      <c r="B5451" s="3">
        <v>25.6</v>
      </c>
      <c r="C5451" s="3">
        <v>45.9</v>
      </c>
      <c r="D5451" s="3">
        <v>481.0</v>
      </c>
      <c r="E5451" s="3">
        <v>737.3</v>
      </c>
      <c r="F5451" s="3">
        <v>111.0</v>
      </c>
      <c r="G5451" s="3" t="s">
        <v>7136</v>
      </c>
      <c r="H5451" s="3">
        <v>216.0</v>
      </c>
      <c r="I5451" s="3">
        <v>9398.0</v>
      </c>
      <c r="J5451" s="2"/>
    </row>
    <row r="5452">
      <c r="A5452" s="1" t="s">
        <v>7137</v>
      </c>
      <c r="B5452" s="3">
        <v>27.74</v>
      </c>
      <c r="C5452" s="3">
        <v>4.35</v>
      </c>
      <c r="D5452" s="3">
        <v>665.0</v>
      </c>
      <c r="E5452" s="3">
        <v>808.21</v>
      </c>
      <c r="F5452" s="3">
        <v>129.0</v>
      </c>
      <c r="G5452" s="3" t="s">
        <v>7138</v>
      </c>
      <c r="H5452" s="3">
        <v>225.0</v>
      </c>
      <c r="I5452" s="3">
        <v>9401.0</v>
      </c>
      <c r="J5452" s="2"/>
    </row>
    <row r="5453">
      <c r="A5453" s="1" t="s">
        <v>7139</v>
      </c>
      <c r="B5453" s="3">
        <v>30.1</v>
      </c>
      <c r="C5453" s="3">
        <v>32.0</v>
      </c>
      <c r="D5453" s="3">
        <v>821.0</v>
      </c>
      <c r="E5453" s="3">
        <v>87.3</v>
      </c>
      <c r="F5453" s="3">
        <v>134.0</v>
      </c>
      <c r="G5453" s="3">
        <v>358.4</v>
      </c>
      <c r="H5453" s="3">
        <v>1.1</v>
      </c>
      <c r="I5453" s="3">
        <v>235.0</v>
      </c>
      <c r="J5453" s="3">
        <v>9401.0</v>
      </c>
    </row>
    <row r="5454">
      <c r="A5454" s="1" t="s">
        <v>7140</v>
      </c>
      <c r="B5454" s="3">
        <v>31.71</v>
      </c>
      <c r="C5454" s="3">
        <v>26.3</v>
      </c>
      <c r="D5454" s="3">
        <v>927.0</v>
      </c>
      <c r="E5454" s="3">
        <v>909.82</v>
      </c>
      <c r="F5454" s="3">
        <v>133.0</v>
      </c>
      <c r="G5454" s="3">
        <v>365.95</v>
      </c>
      <c r="H5454" s="3">
        <v>1.72</v>
      </c>
      <c r="I5454" s="3">
        <v>245.0</v>
      </c>
      <c r="J5454" s="3">
        <v>9402.0</v>
      </c>
    </row>
    <row r="5455">
      <c r="A5455" s="1" t="s">
        <v>7141</v>
      </c>
      <c r="B5455" s="3">
        <v>32.93</v>
      </c>
      <c r="C5455" s="3">
        <v>23.5</v>
      </c>
      <c r="D5455" s="3">
        <v>964.0</v>
      </c>
      <c r="E5455" s="3">
        <v>908.74</v>
      </c>
      <c r="F5455" s="3">
        <v>14.0</v>
      </c>
      <c r="G5455" s="3">
        <v>371.0</v>
      </c>
      <c r="H5455" s="3">
        <v>1.93</v>
      </c>
      <c r="I5455" s="3">
        <v>252.0</v>
      </c>
      <c r="J5455" s="3">
        <v>9403.0</v>
      </c>
    </row>
    <row r="5456">
      <c r="A5456" s="1" t="s">
        <v>7142</v>
      </c>
      <c r="B5456" s="3">
        <v>33.81</v>
      </c>
      <c r="C5456" s="3">
        <v>2.9</v>
      </c>
      <c r="D5456" s="3">
        <v>944.0</v>
      </c>
      <c r="E5456" s="3">
        <v>903.92</v>
      </c>
      <c r="F5456" s="3">
        <v>14.0</v>
      </c>
      <c r="G5456" s="3">
        <v>374.45</v>
      </c>
      <c r="H5456" s="3">
        <v>1.93</v>
      </c>
      <c r="I5456" s="3">
        <v>256.0</v>
      </c>
      <c r="J5456" s="3">
        <v>9398.0</v>
      </c>
    </row>
    <row r="5457">
      <c r="A5457" s="1" t="s">
        <v>7143</v>
      </c>
      <c r="B5457" s="3">
        <v>34.48</v>
      </c>
      <c r="C5457" s="3">
        <v>19.55</v>
      </c>
      <c r="D5457" s="3">
        <v>862.0</v>
      </c>
      <c r="E5457" s="3">
        <v>883.21</v>
      </c>
      <c r="F5457" s="3">
        <v>136.0</v>
      </c>
      <c r="G5457" s="3">
        <v>376.2</v>
      </c>
      <c r="H5457" s="3">
        <v>2.0</v>
      </c>
      <c r="I5457" s="3">
        <v>258.0</v>
      </c>
      <c r="J5457" s="3">
        <v>9395.0</v>
      </c>
    </row>
    <row r="5458">
      <c r="A5458" s="1" t="s">
        <v>7144</v>
      </c>
      <c r="B5458" s="3">
        <v>34.8</v>
      </c>
      <c r="C5458" s="3">
        <v>18.3</v>
      </c>
      <c r="D5458" s="3">
        <v>722.0</v>
      </c>
      <c r="E5458" s="3">
        <v>83.78</v>
      </c>
      <c r="F5458" s="3">
        <v>133.0</v>
      </c>
      <c r="G5458" s="3">
        <v>377.0</v>
      </c>
      <c r="H5458" s="3">
        <v>2.14</v>
      </c>
      <c r="I5458" s="3">
        <v>264.0</v>
      </c>
      <c r="J5458" s="3">
        <v>9391.0</v>
      </c>
    </row>
    <row r="5459">
      <c r="A5459" s="1" t="s">
        <v>7145</v>
      </c>
      <c r="B5459" s="3">
        <v>34.82</v>
      </c>
      <c r="C5459" s="3">
        <v>17.65</v>
      </c>
      <c r="D5459" s="3">
        <v>545.0</v>
      </c>
      <c r="E5459" s="3">
        <v>763.34</v>
      </c>
      <c r="F5459" s="3">
        <v>119.0</v>
      </c>
      <c r="G5459" s="3">
        <v>376.4</v>
      </c>
      <c r="H5459" s="3">
        <v>2.28</v>
      </c>
      <c r="I5459" s="3">
        <v>271.0</v>
      </c>
      <c r="J5459" s="3">
        <v>9389.0</v>
      </c>
    </row>
    <row r="5460">
      <c r="A5460" s="1" t="s">
        <v>7146</v>
      </c>
      <c r="B5460" s="3">
        <v>34.45</v>
      </c>
      <c r="C5460" s="3">
        <v>17.5</v>
      </c>
      <c r="D5460" s="3">
        <v>342.0</v>
      </c>
      <c r="E5460" s="3">
        <v>642.78</v>
      </c>
      <c r="F5460" s="3">
        <v>98.0</v>
      </c>
      <c r="G5460" s="3">
        <v>374.45</v>
      </c>
      <c r="H5460" s="3">
        <v>2.41</v>
      </c>
      <c r="I5460" s="3">
        <v>278.0</v>
      </c>
      <c r="J5460" s="3">
        <v>9389.0</v>
      </c>
    </row>
    <row r="5461">
      <c r="A5461" s="1" t="s">
        <v>7147</v>
      </c>
      <c r="B5461" s="3">
        <v>33.58</v>
      </c>
      <c r="C5461" s="3">
        <v>18.5</v>
      </c>
      <c r="D5461" s="3">
        <v>142.0</v>
      </c>
      <c r="E5461" s="3">
        <v>452.33</v>
      </c>
      <c r="F5461" s="3">
        <v>58.0</v>
      </c>
      <c r="G5461" s="3">
        <v>371.55</v>
      </c>
      <c r="H5461" s="3">
        <v>2.41</v>
      </c>
      <c r="I5461" s="3">
        <v>289.0</v>
      </c>
      <c r="J5461" s="3">
        <v>9391.0</v>
      </c>
    </row>
    <row r="5462">
      <c r="A5462" s="1" t="s">
        <v>7148</v>
      </c>
      <c r="B5462" s="3">
        <v>32.1</v>
      </c>
      <c r="C5462" s="3" t="s">
        <v>7149</v>
      </c>
      <c r="D5462" s="3" t="s">
        <v>26</v>
      </c>
      <c r="E5462" s="3">
        <v>367.9</v>
      </c>
      <c r="F5462" s="3">
        <v>2.14</v>
      </c>
      <c r="G5462" s="3">
        <v>296.0</v>
      </c>
      <c r="H5462" s="3">
        <v>9393.0</v>
      </c>
      <c r="I5462" s="2"/>
      <c r="J5462" s="2"/>
    </row>
    <row r="5463">
      <c r="A5463" s="1" t="s">
        <v>7150</v>
      </c>
      <c r="B5463" s="3">
        <v>29.94</v>
      </c>
      <c r="C5463" s="3" t="s">
        <v>3214</v>
      </c>
      <c r="D5463" s="3" t="s">
        <v>26</v>
      </c>
      <c r="E5463" s="3">
        <v>362.3</v>
      </c>
      <c r="F5463" s="3">
        <v>2.41</v>
      </c>
      <c r="G5463" s="3">
        <v>297.0</v>
      </c>
      <c r="H5463" s="3">
        <v>9396.0</v>
      </c>
      <c r="I5463" s="2"/>
      <c r="J5463" s="2"/>
    </row>
    <row r="5464">
      <c r="A5464" s="1" t="s">
        <v>7151</v>
      </c>
      <c r="B5464" s="3">
        <v>28.4</v>
      </c>
      <c r="C5464" s="3" t="s">
        <v>5149</v>
      </c>
      <c r="D5464" s="3" t="s">
        <v>26</v>
      </c>
      <c r="E5464" s="3">
        <v>358.6</v>
      </c>
      <c r="F5464" s="3">
        <v>2.48</v>
      </c>
      <c r="G5464" s="3">
        <v>296.0</v>
      </c>
      <c r="H5464" s="3">
        <v>9403.0</v>
      </c>
      <c r="I5464" s="2"/>
      <c r="J5464" s="2"/>
    </row>
    <row r="5465">
      <c r="A5465" s="1" t="s">
        <v>7152</v>
      </c>
      <c r="B5465" s="3">
        <v>27.15</v>
      </c>
      <c r="C5465" s="3" t="s">
        <v>5864</v>
      </c>
      <c r="D5465" s="3" t="s">
        <v>26</v>
      </c>
      <c r="E5465" s="3">
        <v>355.1</v>
      </c>
      <c r="F5465" s="3">
        <v>2.28</v>
      </c>
      <c r="G5465" s="3">
        <v>297.0</v>
      </c>
      <c r="H5465" s="3">
        <v>9404.0</v>
      </c>
      <c r="I5465" s="2"/>
      <c r="J5465" s="2"/>
    </row>
    <row r="5466">
      <c r="A5466" s="1" t="s">
        <v>7153</v>
      </c>
      <c r="B5466" s="3">
        <v>25.99</v>
      </c>
      <c r="C5466" s="3" t="s">
        <v>5868</v>
      </c>
      <c r="D5466" s="3" t="s">
        <v>26</v>
      </c>
      <c r="E5466" s="3">
        <v>352.0</v>
      </c>
      <c r="F5466" s="3">
        <v>1.93</v>
      </c>
      <c r="G5466" s="3">
        <v>293.0</v>
      </c>
      <c r="H5466" s="3">
        <v>9406.0</v>
      </c>
      <c r="I5466" s="2"/>
      <c r="J5466" s="2"/>
    </row>
    <row r="5467">
      <c r="A5467" s="1" t="s">
        <v>7154</v>
      </c>
      <c r="B5467" s="3">
        <v>24.37</v>
      </c>
      <c r="C5467" s="3" t="s">
        <v>2513</v>
      </c>
      <c r="D5467" s="3" t="s">
        <v>26</v>
      </c>
      <c r="E5467" s="3">
        <v>349.9</v>
      </c>
      <c r="F5467" s="3">
        <v>1.52</v>
      </c>
      <c r="G5467" s="3">
        <v>282.0</v>
      </c>
      <c r="H5467" s="3">
        <v>9407.0</v>
      </c>
      <c r="I5467" s="2"/>
      <c r="J5467" s="2"/>
    </row>
    <row r="5468">
      <c r="A5468" s="1" t="s">
        <v>7155</v>
      </c>
      <c r="B5468" s="3">
        <v>23.8</v>
      </c>
      <c r="C5468" s="3" t="s">
        <v>6353</v>
      </c>
      <c r="D5468" s="3" t="s">
        <v>26</v>
      </c>
      <c r="E5468" s="3">
        <v>348.25</v>
      </c>
      <c r="F5468" s="3">
        <v>1.17</v>
      </c>
      <c r="G5468" s="3">
        <v>257.0</v>
      </c>
      <c r="H5468" s="3">
        <v>9407.0</v>
      </c>
      <c r="I5468" s="2"/>
      <c r="J5468" s="2"/>
    </row>
    <row r="5469">
      <c r="A5469" s="1" t="s">
        <v>7156</v>
      </c>
      <c r="B5469" s="3">
        <v>23.63</v>
      </c>
      <c r="C5469" s="3" t="s">
        <v>3301</v>
      </c>
      <c r="D5469" s="3" t="s">
        <v>26</v>
      </c>
      <c r="E5469" s="3" t="s">
        <v>7157</v>
      </c>
      <c r="F5469" s="3">
        <v>226.0</v>
      </c>
      <c r="G5469" s="3">
        <v>9404.0</v>
      </c>
      <c r="H5469" s="2"/>
      <c r="I5469" s="2"/>
      <c r="J5469" s="2"/>
    </row>
    <row r="5470">
      <c r="A5470" s="1" t="s">
        <v>7158</v>
      </c>
      <c r="B5470" s="3">
        <v>24.12</v>
      </c>
      <c r="C5470" s="3" t="s">
        <v>3181</v>
      </c>
      <c r="D5470" s="3" t="s">
        <v>26</v>
      </c>
      <c r="E5470" s="3" t="s">
        <v>7159</v>
      </c>
      <c r="F5470" s="3">
        <v>204.0</v>
      </c>
      <c r="G5470" s="3">
        <v>9404.0</v>
      </c>
      <c r="H5470" s="2"/>
      <c r="I5470" s="2"/>
      <c r="J5470" s="2"/>
    </row>
    <row r="5471">
      <c r="A5471" s="1" t="s">
        <v>7160</v>
      </c>
      <c r="B5471" s="3">
        <v>23.48</v>
      </c>
      <c r="C5471" s="3" t="s">
        <v>6739</v>
      </c>
      <c r="D5471" s="3" t="s">
        <v>26</v>
      </c>
      <c r="E5471" s="3" t="s">
        <v>7161</v>
      </c>
      <c r="F5471" s="3">
        <v>182.0</v>
      </c>
      <c r="G5471" s="3">
        <v>9402.0</v>
      </c>
      <c r="H5471" s="2"/>
      <c r="I5471" s="2"/>
      <c r="J5471" s="2"/>
    </row>
    <row r="5472">
      <c r="A5472" s="1" t="s">
        <v>7162</v>
      </c>
      <c r="B5472" s="3">
        <v>23.6</v>
      </c>
      <c r="C5472" s="3" t="s">
        <v>7163</v>
      </c>
      <c r="D5472" s="3" t="s">
        <v>26</v>
      </c>
      <c r="E5472" s="3" t="s">
        <v>313</v>
      </c>
      <c r="F5472" s="3">
        <v>211.0</v>
      </c>
      <c r="G5472" s="3">
        <v>9404.0</v>
      </c>
      <c r="H5472" s="2"/>
      <c r="I5472" s="2"/>
      <c r="J5472" s="2"/>
    </row>
    <row r="5473">
      <c r="A5473" s="1" t="s">
        <v>7164</v>
      </c>
      <c r="B5473" s="3">
        <v>22.62</v>
      </c>
      <c r="C5473" s="3">
        <v>46.85</v>
      </c>
      <c r="D5473" s="3">
        <v>76.0</v>
      </c>
      <c r="E5473" s="3">
        <v>312.84</v>
      </c>
      <c r="F5473" s="3">
        <v>39.0</v>
      </c>
      <c r="G5473" s="3" t="s">
        <v>7165</v>
      </c>
      <c r="H5473" s="3">
        <v>13.0</v>
      </c>
      <c r="I5473" s="3">
        <v>9407.0</v>
      </c>
      <c r="J5473" s="2"/>
    </row>
    <row r="5474">
      <c r="A5474" s="1" t="s">
        <v>7166</v>
      </c>
      <c r="B5474" s="3">
        <v>22.87</v>
      </c>
      <c r="C5474" s="3">
        <v>52.1</v>
      </c>
      <c r="D5474" s="3">
        <v>269.0</v>
      </c>
      <c r="E5474" s="3">
        <v>581.65</v>
      </c>
      <c r="F5474" s="3">
        <v>86.0</v>
      </c>
      <c r="G5474" s="3" t="s">
        <v>7167</v>
      </c>
      <c r="H5474" s="3">
        <v>55.0</v>
      </c>
      <c r="I5474" s="3">
        <v>9414.0</v>
      </c>
      <c r="J5474" s="2"/>
    </row>
    <row r="5475">
      <c r="A5475" s="1" t="s">
        <v>7168</v>
      </c>
      <c r="B5475" s="3">
        <v>26.21</v>
      </c>
      <c r="C5475" s="3">
        <v>41.55</v>
      </c>
      <c r="D5475" s="3">
        <v>472.0</v>
      </c>
      <c r="E5475" s="3">
        <v>71.35</v>
      </c>
      <c r="F5475" s="3">
        <v>117.0</v>
      </c>
      <c r="G5475" s="3" t="s">
        <v>7169</v>
      </c>
      <c r="H5475" s="3">
        <v>104.0</v>
      </c>
      <c r="I5475" s="3">
        <v>9416.0</v>
      </c>
      <c r="J5475" s="2"/>
    </row>
    <row r="5476">
      <c r="A5476" s="1" t="s">
        <v>7170</v>
      </c>
      <c r="B5476" s="3">
        <v>29.15</v>
      </c>
      <c r="C5476" s="3">
        <v>35.45</v>
      </c>
      <c r="D5476" s="3">
        <v>658.0</v>
      </c>
      <c r="E5476" s="3">
        <v>789.65</v>
      </c>
      <c r="F5476" s="3">
        <v>136.0</v>
      </c>
      <c r="G5476" s="3" t="s">
        <v>7171</v>
      </c>
      <c r="H5476" s="3">
        <v>135.0</v>
      </c>
      <c r="I5476" s="3">
        <v>9417.0</v>
      </c>
      <c r="J5476" s="2"/>
    </row>
    <row r="5477">
      <c r="A5477" s="1" t="s">
        <v>7172</v>
      </c>
      <c r="B5477" s="3">
        <v>31.44</v>
      </c>
      <c r="C5477" s="3">
        <v>3.2</v>
      </c>
      <c r="D5477" s="3">
        <v>808.0</v>
      </c>
      <c r="E5477" s="3">
        <v>838.7</v>
      </c>
      <c r="F5477" s="3">
        <v>148.0</v>
      </c>
      <c r="G5477" s="3" t="s">
        <v>7173</v>
      </c>
      <c r="H5477" s="3">
        <v>174.0</v>
      </c>
      <c r="I5477" s="3">
        <v>9417.0</v>
      </c>
      <c r="J5477" s="2"/>
    </row>
    <row r="5478">
      <c r="A5478" s="1" t="s">
        <v>7174</v>
      </c>
      <c r="B5478" s="3">
        <v>33.25</v>
      </c>
      <c r="C5478" s="3">
        <v>24.0</v>
      </c>
      <c r="D5478" s="3">
        <v>918.0</v>
      </c>
      <c r="E5478" s="3">
        <v>889.9</v>
      </c>
      <c r="F5478" s="3">
        <v>144.0</v>
      </c>
      <c r="G5478" s="3">
        <v>373.7</v>
      </c>
      <c r="H5478" s="3">
        <v>1.31</v>
      </c>
      <c r="I5478" s="3">
        <v>202.0</v>
      </c>
      <c r="J5478" s="3">
        <v>9416.0</v>
      </c>
    </row>
    <row r="5479">
      <c r="A5479" s="1" t="s">
        <v>7175</v>
      </c>
      <c r="B5479" s="3">
        <v>34.55</v>
      </c>
      <c r="C5479" s="3">
        <v>19.55</v>
      </c>
      <c r="D5479" s="3">
        <v>949.0</v>
      </c>
      <c r="E5479" s="3">
        <v>875.65</v>
      </c>
      <c r="F5479" s="3">
        <v>157.0</v>
      </c>
      <c r="G5479" s="3">
        <v>377.95</v>
      </c>
      <c r="H5479" s="3">
        <v>1.52</v>
      </c>
      <c r="I5479" s="3">
        <v>216.0</v>
      </c>
      <c r="J5479" s="3">
        <v>9413.0</v>
      </c>
    </row>
    <row r="5480">
      <c r="A5480" s="1" t="s">
        <v>7176</v>
      </c>
      <c r="B5480" s="3">
        <v>35.5</v>
      </c>
      <c r="C5480" s="3">
        <v>17.1</v>
      </c>
      <c r="D5480" s="3">
        <v>934.0</v>
      </c>
      <c r="E5480" s="3">
        <v>882.77</v>
      </c>
      <c r="F5480" s="3">
        <v>151.0</v>
      </c>
      <c r="G5480" s="3">
        <v>378.35</v>
      </c>
      <c r="H5480" s="3">
        <v>1.79</v>
      </c>
      <c r="I5480" s="3">
        <v>221.0</v>
      </c>
      <c r="J5480" s="3">
        <v>9405.0</v>
      </c>
    </row>
    <row r="5481">
      <c r="A5481" s="1" t="s">
        <v>7177</v>
      </c>
      <c r="B5481" s="3">
        <v>36.2</v>
      </c>
      <c r="C5481" s="3">
        <v>14.95</v>
      </c>
      <c r="D5481" s="3">
        <v>852.0</v>
      </c>
      <c r="E5481" s="3">
        <v>861.75</v>
      </c>
      <c r="F5481" s="3">
        <v>146.0</v>
      </c>
      <c r="G5481" s="3">
        <v>378.75</v>
      </c>
      <c r="H5481" s="3">
        <v>2.0</v>
      </c>
      <c r="I5481" s="3">
        <v>229.0</v>
      </c>
      <c r="J5481" s="3">
        <v>94.0</v>
      </c>
    </row>
    <row r="5482">
      <c r="A5482" s="1" t="s">
        <v>7178</v>
      </c>
      <c r="B5482" s="3">
        <v>36.56</v>
      </c>
      <c r="C5482" s="3">
        <v>13.9</v>
      </c>
      <c r="D5482" s="3">
        <v>717.0</v>
      </c>
      <c r="E5482" s="3">
        <v>821.6</v>
      </c>
      <c r="F5482" s="3">
        <v>137.0</v>
      </c>
      <c r="G5482" s="3">
        <v>378.15</v>
      </c>
      <c r="H5482" s="3">
        <v>2.21</v>
      </c>
      <c r="I5482" s="3">
        <v>238.0</v>
      </c>
      <c r="J5482" s="3">
        <v>9394.0</v>
      </c>
    </row>
    <row r="5483">
      <c r="A5483" s="1" t="s">
        <v>7179</v>
      </c>
      <c r="B5483" s="3">
        <v>36.52</v>
      </c>
      <c r="C5483" s="3">
        <v>13.4</v>
      </c>
      <c r="D5483" s="3">
        <v>54.0</v>
      </c>
      <c r="E5483" s="3">
        <v>755.33</v>
      </c>
      <c r="F5483" s="3">
        <v>121.0</v>
      </c>
      <c r="G5483" s="3">
        <v>376.2</v>
      </c>
      <c r="H5483" s="3">
        <v>2.28</v>
      </c>
      <c r="I5483" s="3">
        <v>243.0</v>
      </c>
      <c r="J5483" s="3">
        <v>9388.0</v>
      </c>
    </row>
    <row r="5484">
      <c r="A5484" s="1" t="s">
        <v>7180</v>
      </c>
      <c r="B5484" s="3">
        <v>36.15</v>
      </c>
      <c r="C5484" s="3">
        <v>12.9</v>
      </c>
      <c r="D5484" s="3">
        <v>34.0</v>
      </c>
      <c r="E5484" s="3">
        <v>646.39</v>
      </c>
      <c r="F5484" s="3">
        <v>97.0</v>
      </c>
      <c r="G5484" s="3">
        <v>373.7</v>
      </c>
      <c r="H5484" s="3">
        <v>2.34</v>
      </c>
      <c r="I5484" s="3">
        <v>247.0</v>
      </c>
      <c r="J5484" s="3">
        <v>9386.0</v>
      </c>
    </row>
    <row r="5485">
      <c r="A5485" s="1" t="s">
        <v>7181</v>
      </c>
      <c r="B5485" s="3">
        <v>35.33</v>
      </c>
      <c r="C5485" s="3">
        <v>13.7</v>
      </c>
      <c r="D5485" s="3">
        <v>137.0</v>
      </c>
      <c r="E5485" s="3">
        <v>434.68</v>
      </c>
      <c r="F5485" s="3">
        <v>58.0</v>
      </c>
      <c r="G5485" s="3">
        <v>37.0</v>
      </c>
      <c r="H5485" s="3">
        <v>2.0</v>
      </c>
      <c r="I5485" s="3">
        <v>251.0</v>
      </c>
      <c r="J5485" s="3">
        <v>9385.0</v>
      </c>
    </row>
    <row r="5486">
      <c r="A5486" s="1" t="s">
        <v>7182</v>
      </c>
      <c r="B5486" s="3">
        <v>33.61</v>
      </c>
      <c r="C5486" s="3" t="s">
        <v>7183</v>
      </c>
      <c r="D5486" s="3" t="s">
        <v>26</v>
      </c>
      <c r="E5486" s="3">
        <v>366.35</v>
      </c>
      <c r="F5486" s="3">
        <v>1.66</v>
      </c>
      <c r="G5486" s="3">
        <v>276.0</v>
      </c>
      <c r="H5486" s="3">
        <v>9383.0</v>
      </c>
      <c r="I5486" s="2"/>
      <c r="J5486" s="2"/>
    </row>
    <row r="5487">
      <c r="A5487" s="1" t="s">
        <v>7184</v>
      </c>
      <c r="B5487" s="3">
        <v>31.31</v>
      </c>
      <c r="C5487" s="3" t="s">
        <v>7185</v>
      </c>
      <c r="D5487" s="3" t="s">
        <v>26</v>
      </c>
      <c r="E5487" s="3">
        <v>361.1</v>
      </c>
      <c r="F5487" s="3">
        <v>1.72</v>
      </c>
      <c r="G5487" s="3">
        <v>288.0</v>
      </c>
      <c r="H5487" s="3">
        <v>9385.0</v>
      </c>
      <c r="I5487" s="2"/>
      <c r="J5487" s="2"/>
    </row>
    <row r="5488">
      <c r="A5488" s="1" t="s">
        <v>7186</v>
      </c>
      <c r="B5488" s="3">
        <v>28.68</v>
      </c>
      <c r="C5488" s="3" t="s">
        <v>7187</v>
      </c>
      <c r="D5488" s="3" t="s">
        <v>26</v>
      </c>
      <c r="E5488" s="3">
        <v>357.85</v>
      </c>
      <c r="F5488" s="3">
        <v>1.59</v>
      </c>
      <c r="G5488" s="3">
        <v>273.0</v>
      </c>
      <c r="H5488" s="3">
        <v>9392.0</v>
      </c>
      <c r="I5488" s="2"/>
      <c r="J5488" s="2"/>
    </row>
    <row r="5489">
      <c r="A5489" s="1" t="s">
        <v>7188</v>
      </c>
      <c r="B5489" s="3">
        <v>26.83</v>
      </c>
      <c r="C5489" s="3" t="s">
        <v>5960</v>
      </c>
      <c r="D5489" s="3" t="s">
        <v>26</v>
      </c>
      <c r="E5489" s="3">
        <v>355.9</v>
      </c>
      <c r="F5489" s="3">
        <v>2.0</v>
      </c>
      <c r="G5489" s="3">
        <v>232.0</v>
      </c>
      <c r="H5489" s="3">
        <v>9391.0</v>
      </c>
      <c r="I5489" s="2"/>
      <c r="J5489" s="2"/>
    </row>
    <row r="5490">
      <c r="A5490" s="1" t="s">
        <v>7189</v>
      </c>
      <c r="B5490" s="3">
        <v>25.49</v>
      </c>
      <c r="C5490" s="3" t="s">
        <v>5561</v>
      </c>
      <c r="D5490" s="3" t="s">
        <v>26</v>
      </c>
      <c r="E5490" s="3">
        <v>353.55</v>
      </c>
      <c r="F5490" s="3">
        <v>2.21</v>
      </c>
      <c r="G5490" s="3">
        <v>216.0</v>
      </c>
      <c r="H5490" s="3">
        <v>9394.0</v>
      </c>
      <c r="I5490" s="2"/>
      <c r="J5490" s="2"/>
    </row>
    <row r="5491">
      <c r="A5491" s="1" t="s">
        <v>7190</v>
      </c>
      <c r="B5491" s="3">
        <v>24.59</v>
      </c>
      <c r="C5491" s="3" t="s">
        <v>5331</v>
      </c>
      <c r="D5491" s="3" t="s">
        <v>26</v>
      </c>
      <c r="E5491" s="3">
        <v>351.25</v>
      </c>
      <c r="F5491" s="3">
        <v>2.21</v>
      </c>
      <c r="G5491" s="3">
        <v>214.0</v>
      </c>
      <c r="H5491" s="3">
        <v>9392.0</v>
      </c>
      <c r="I5491" s="2"/>
      <c r="J5491" s="2"/>
    </row>
    <row r="5492">
      <c r="A5492" s="1" t="s">
        <v>7191</v>
      </c>
      <c r="B5492" s="3">
        <v>23.84</v>
      </c>
      <c r="C5492" s="3" t="s">
        <v>6443</v>
      </c>
      <c r="D5492" s="3" t="s">
        <v>26</v>
      </c>
      <c r="E5492" s="3">
        <v>348.65</v>
      </c>
      <c r="F5492" s="3">
        <v>2.28</v>
      </c>
      <c r="G5492" s="3">
        <v>217.0</v>
      </c>
      <c r="H5492" s="3">
        <v>9387.0</v>
      </c>
      <c r="I5492" s="2"/>
      <c r="J5492" s="2"/>
    </row>
    <row r="5493">
      <c r="A5493" s="1" t="s">
        <v>7192</v>
      </c>
      <c r="B5493" s="3">
        <v>23.6</v>
      </c>
      <c r="C5493" s="3" t="s">
        <v>2511</v>
      </c>
      <c r="D5493" s="3" t="s">
        <v>26</v>
      </c>
      <c r="E5493" s="3">
        <v>345.45</v>
      </c>
      <c r="F5493" s="3">
        <v>2.28</v>
      </c>
      <c r="G5493" s="3">
        <v>223.0</v>
      </c>
      <c r="H5493" s="3">
        <v>9384.0</v>
      </c>
      <c r="I5493" s="2"/>
      <c r="J5493" s="2"/>
    </row>
    <row r="5494">
      <c r="A5494" s="1" t="s">
        <v>7193</v>
      </c>
      <c r="B5494" s="3">
        <v>22.25</v>
      </c>
      <c r="C5494" s="3" t="s">
        <v>5840</v>
      </c>
      <c r="D5494" s="3" t="s">
        <v>26</v>
      </c>
      <c r="E5494" s="3">
        <v>341.75</v>
      </c>
      <c r="F5494" s="3">
        <v>2.21</v>
      </c>
      <c r="G5494" s="3">
        <v>224.0</v>
      </c>
      <c r="H5494" s="3">
        <v>9381.0</v>
      </c>
      <c r="I5494" s="2"/>
      <c r="J5494" s="2"/>
    </row>
    <row r="5495">
      <c r="A5495" s="1" t="s">
        <v>7194</v>
      </c>
      <c r="B5495" s="3">
        <v>21.53</v>
      </c>
      <c r="C5495" s="3" t="s">
        <v>1875</v>
      </c>
      <c r="D5495" s="3" t="s">
        <v>26</v>
      </c>
      <c r="E5495" s="3">
        <v>339.45</v>
      </c>
      <c r="F5495" s="3">
        <v>2.14</v>
      </c>
      <c r="G5495" s="3">
        <v>221.0</v>
      </c>
      <c r="H5495" s="3">
        <v>938.0</v>
      </c>
      <c r="I5495" s="2"/>
      <c r="J5495" s="2"/>
    </row>
    <row r="5496">
      <c r="A5496" s="1" t="s">
        <v>7195</v>
      </c>
      <c r="B5496" s="3">
        <v>20.89</v>
      </c>
      <c r="C5496" s="3" t="s">
        <v>2114</v>
      </c>
      <c r="D5496" s="3" t="s">
        <v>26</v>
      </c>
      <c r="E5496" s="3">
        <v>338.3</v>
      </c>
      <c r="F5496" s="3">
        <v>2.7</v>
      </c>
      <c r="G5496" s="3">
        <v>221.0</v>
      </c>
      <c r="H5496" s="3">
        <v>9382.0</v>
      </c>
      <c r="I5496" s="2"/>
      <c r="J5496" s="2"/>
    </row>
    <row r="5497">
      <c r="A5497" s="1" t="s">
        <v>7196</v>
      </c>
      <c r="B5497" s="3">
        <v>20.26</v>
      </c>
      <c r="C5497" s="3">
        <v>59.35</v>
      </c>
      <c r="D5497" s="3">
        <v>69.0</v>
      </c>
      <c r="E5497" s="3">
        <v>25.94</v>
      </c>
      <c r="F5497" s="3">
        <v>4.0</v>
      </c>
      <c r="G5497" s="3">
        <v>337.5</v>
      </c>
      <c r="H5497" s="3">
        <v>1.79</v>
      </c>
      <c r="I5497" s="3">
        <v>219.0</v>
      </c>
      <c r="J5497" s="3">
        <v>9384.0</v>
      </c>
    </row>
    <row r="5498">
      <c r="A5498" s="1" t="s">
        <v>7197</v>
      </c>
      <c r="B5498" s="3">
        <v>22.46</v>
      </c>
      <c r="C5498" s="3">
        <v>64.1</v>
      </c>
      <c r="D5498" s="3">
        <v>253.0</v>
      </c>
      <c r="E5498" s="3">
        <v>493.33</v>
      </c>
      <c r="F5498" s="3">
        <v>99.0</v>
      </c>
      <c r="G5498" s="3">
        <v>346.2</v>
      </c>
      <c r="H5498" s="3">
        <v>1.31</v>
      </c>
      <c r="I5498" s="3">
        <v>211.0</v>
      </c>
      <c r="J5498" s="3">
        <v>9392.0</v>
      </c>
    </row>
    <row r="5499">
      <c r="A5499" s="1" t="s">
        <v>7198</v>
      </c>
      <c r="B5499" s="3">
        <v>26.37</v>
      </c>
      <c r="C5499" s="3">
        <v>41.55</v>
      </c>
      <c r="D5499" s="3">
        <v>464.0</v>
      </c>
      <c r="E5499" s="3">
        <v>695.51</v>
      </c>
      <c r="F5499" s="3">
        <v>118.0</v>
      </c>
      <c r="G5499" s="3">
        <v>352.0</v>
      </c>
      <c r="H5499" s="3">
        <v>1.72</v>
      </c>
      <c r="I5499" s="3">
        <v>219.0</v>
      </c>
      <c r="J5499" s="3">
        <v>9392.0</v>
      </c>
    </row>
    <row r="5500">
      <c r="A5500" s="1" t="s">
        <v>7199</v>
      </c>
      <c r="B5500" s="3">
        <v>28.74</v>
      </c>
      <c r="C5500" s="3">
        <v>36.6</v>
      </c>
      <c r="D5500" s="3">
        <v>651.0</v>
      </c>
      <c r="E5500" s="3">
        <v>786.17</v>
      </c>
      <c r="F5500" s="3">
        <v>133.0</v>
      </c>
      <c r="G5500" s="3">
        <v>36.35</v>
      </c>
      <c r="H5500" s="3">
        <v>1.66</v>
      </c>
      <c r="I5500" s="3">
        <v>221.0</v>
      </c>
      <c r="J5500" s="3">
        <v>9393.0</v>
      </c>
    </row>
    <row r="5501">
      <c r="A5501" s="1" t="s">
        <v>7200</v>
      </c>
      <c r="B5501" s="3">
        <v>30.87</v>
      </c>
      <c r="C5501" s="3">
        <v>31.15</v>
      </c>
      <c r="D5501" s="3">
        <v>809.0</v>
      </c>
      <c r="E5501" s="3">
        <v>859.45</v>
      </c>
      <c r="F5501" s="3">
        <v>134.0</v>
      </c>
      <c r="G5501" s="3">
        <v>369.45</v>
      </c>
      <c r="H5501" s="3">
        <v>1.93</v>
      </c>
      <c r="I5501" s="3">
        <v>217.0</v>
      </c>
      <c r="J5501" s="3">
        <v>9389.0</v>
      </c>
    </row>
    <row r="5502">
      <c r="A5502" s="1" t="s">
        <v>7201</v>
      </c>
      <c r="B5502" s="3">
        <v>32.58</v>
      </c>
      <c r="C5502" s="3">
        <v>26.55</v>
      </c>
      <c r="D5502" s="3">
        <v>915.0</v>
      </c>
      <c r="E5502" s="3">
        <v>899.4</v>
      </c>
      <c r="F5502" s="3">
        <v>134.0</v>
      </c>
      <c r="G5502" s="3">
        <v>377.75</v>
      </c>
      <c r="H5502" s="3">
        <v>2.41</v>
      </c>
      <c r="I5502" s="3">
        <v>217.0</v>
      </c>
      <c r="J5502" s="3">
        <v>9387.0</v>
      </c>
    </row>
    <row r="5503">
      <c r="A5503" s="1" t="s">
        <v>7202</v>
      </c>
      <c r="B5503" s="3">
        <v>33.9</v>
      </c>
      <c r="C5503" s="3">
        <v>24.1</v>
      </c>
      <c r="D5503" s="3">
        <v>952.0</v>
      </c>
      <c r="E5503" s="3">
        <v>898.97</v>
      </c>
      <c r="F5503" s="3">
        <v>141.0</v>
      </c>
      <c r="G5503" s="3">
        <v>384.55</v>
      </c>
      <c r="H5503" s="3">
        <v>2.76</v>
      </c>
      <c r="I5503" s="3">
        <v>22.0</v>
      </c>
      <c r="J5503" s="3">
        <v>9382.0</v>
      </c>
    </row>
    <row r="5504">
      <c r="A5504" s="1" t="s">
        <v>7203</v>
      </c>
      <c r="B5504" s="3">
        <v>34.9</v>
      </c>
      <c r="C5504" s="3">
        <v>21.9</v>
      </c>
      <c r="D5504" s="3">
        <v>911.0</v>
      </c>
      <c r="E5504" s="3">
        <v>844.6</v>
      </c>
      <c r="F5504" s="3">
        <v>164.0</v>
      </c>
      <c r="G5504" s="3">
        <v>39.95</v>
      </c>
      <c r="H5504" s="3">
        <v>2.97</v>
      </c>
      <c r="I5504" s="3">
        <v>224.0</v>
      </c>
      <c r="J5504" s="3">
        <v>9375.0</v>
      </c>
    </row>
    <row r="5505">
      <c r="A5505" s="1" t="s">
        <v>7204</v>
      </c>
      <c r="B5505" s="3">
        <v>35.48</v>
      </c>
      <c r="C5505" s="3">
        <v>21.25</v>
      </c>
      <c r="D5505" s="3">
        <v>839.0</v>
      </c>
      <c r="E5505" s="3">
        <v>848.79</v>
      </c>
      <c r="F5505" s="3">
        <v>146.0</v>
      </c>
      <c r="G5505" s="3">
        <v>395.4</v>
      </c>
      <c r="H5505" s="3">
        <v>3.3</v>
      </c>
      <c r="I5505" s="3">
        <v>228.0</v>
      </c>
      <c r="J5505" s="3">
        <v>937.0</v>
      </c>
    </row>
    <row r="5506">
      <c r="A5506" s="1" t="s">
        <v>7205</v>
      </c>
      <c r="B5506" s="3">
        <v>35.69</v>
      </c>
      <c r="C5506" s="3">
        <v>19.9</v>
      </c>
      <c r="D5506" s="3">
        <v>663.0</v>
      </c>
      <c r="E5506" s="3">
        <v>658.77</v>
      </c>
      <c r="F5506" s="3">
        <v>2.0</v>
      </c>
      <c r="G5506" s="3">
        <v>396.55</v>
      </c>
      <c r="H5506" s="3">
        <v>3.24</v>
      </c>
      <c r="I5506" s="3">
        <v>229.0</v>
      </c>
      <c r="J5506" s="3">
        <v>9366.0</v>
      </c>
    </row>
    <row r="5507">
      <c r="A5507" s="1" t="s">
        <v>7206</v>
      </c>
      <c r="B5507" s="3">
        <v>35.69</v>
      </c>
      <c r="C5507" s="3">
        <v>19.2</v>
      </c>
      <c r="D5507" s="3">
        <v>461.0</v>
      </c>
      <c r="E5507" s="3">
        <v>458.92</v>
      </c>
      <c r="F5507" s="3">
        <v>208.0</v>
      </c>
      <c r="G5507" s="3">
        <v>396.95</v>
      </c>
      <c r="H5507" s="3">
        <v>3.45</v>
      </c>
      <c r="I5507" s="3">
        <v>229.0</v>
      </c>
      <c r="J5507" s="3">
        <v>9361.0</v>
      </c>
    </row>
    <row r="5508">
      <c r="A5508" s="1" t="s">
        <v>7207</v>
      </c>
      <c r="B5508" s="3">
        <v>35.6</v>
      </c>
      <c r="C5508" s="3">
        <v>19.65</v>
      </c>
      <c r="D5508" s="3">
        <v>286.0</v>
      </c>
      <c r="E5508" s="3">
        <v>381.53</v>
      </c>
      <c r="F5508" s="3">
        <v>144.0</v>
      </c>
      <c r="G5508" s="3">
        <v>402.75</v>
      </c>
      <c r="H5508" s="3">
        <v>2.83</v>
      </c>
      <c r="I5508" s="3">
        <v>215.0</v>
      </c>
      <c r="J5508" s="3">
        <v>936.0</v>
      </c>
    </row>
    <row r="5509">
      <c r="A5509" s="1" t="s">
        <v>7208</v>
      </c>
      <c r="B5509" s="3">
        <v>34.29</v>
      </c>
      <c r="C5509" s="3">
        <v>18.15</v>
      </c>
      <c r="D5509" s="3">
        <v>73.0</v>
      </c>
      <c r="E5509" s="3">
        <v>39.39</v>
      </c>
      <c r="F5509" s="3">
        <v>66.0</v>
      </c>
      <c r="G5509" s="3">
        <v>397.7</v>
      </c>
      <c r="H5509" s="3">
        <v>3.3</v>
      </c>
      <c r="I5509" s="3">
        <v>219.0</v>
      </c>
      <c r="J5509" s="3">
        <v>9359.0</v>
      </c>
    </row>
    <row r="5510">
      <c r="A5510" s="1" t="s">
        <v>7209</v>
      </c>
      <c r="B5510" s="3">
        <v>32.78</v>
      </c>
      <c r="C5510" s="3" t="s">
        <v>7210</v>
      </c>
      <c r="D5510" s="3" t="s">
        <v>26</v>
      </c>
      <c r="E5510" s="3">
        <v>403.5</v>
      </c>
      <c r="F5510" s="3">
        <v>1.72</v>
      </c>
      <c r="G5510" s="3">
        <v>228.0</v>
      </c>
      <c r="H5510" s="3">
        <v>936.0</v>
      </c>
      <c r="I5510" s="2"/>
      <c r="J5510" s="2"/>
    </row>
    <row r="5511">
      <c r="A5511" s="1" t="s">
        <v>7211</v>
      </c>
      <c r="B5511" s="3">
        <v>30.95</v>
      </c>
      <c r="C5511" s="3" t="s">
        <v>281</v>
      </c>
      <c r="D5511" s="3" t="s">
        <v>26</v>
      </c>
      <c r="E5511" s="3">
        <v>382.4</v>
      </c>
      <c r="F5511" s="3">
        <v>1.1</v>
      </c>
      <c r="G5511" s="3">
        <v>212.0</v>
      </c>
      <c r="H5511" s="3">
        <v>936.0</v>
      </c>
      <c r="I5511" s="2"/>
      <c r="J5511" s="2"/>
    </row>
    <row r="5512">
      <c r="A5512" s="1" t="s">
        <v>7212</v>
      </c>
      <c r="B5512" s="3">
        <v>29.18</v>
      </c>
      <c r="C5512" s="3" t="s">
        <v>7213</v>
      </c>
      <c r="D5512" s="3" t="s">
        <v>26</v>
      </c>
      <c r="E5512" s="3">
        <v>368.85</v>
      </c>
      <c r="F5512" s="3">
        <v>1.1</v>
      </c>
      <c r="G5512" s="3">
        <v>171.0</v>
      </c>
      <c r="H5512" s="3">
        <v>9365.0</v>
      </c>
      <c r="I5512" s="2"/>
      <c r="J5512" s="2"/>
    </row>
    <row r="5513">
      <c r="A5513" s="1" t="s">
        <v>7214</v>
      </c>
      <c r="B5513" s="3">
        <v>26.93</v>
      </c>
      <c r="C5513" s="3" t="s">
        <v>7215</v>
      </c>
      <c r="D5513" s="3" t="s">
        <v>26</v>
      </c>
      <c r="E5513" s="3">
        <v>367.3</v>
      </c>
      <c r="F5513" s="3">
        <v>1.59</v>
      </c>
      <c r="G5513" s="3">
        <v>162.0</v>
      </c>
      <c r="H5513" s="3">
        <v>9365.0</v>
      </c>
      <c r="I5513" s="2"/>
      <c r="J5513" s="2"/>
    </row>
    <row r="5514">
      <c r="A5514" s="1" t="s">
        <v>7216</v>
      </c>
      <c r="B5514" s="3">
        <v>25.7</v>
      </c>
      <c r="C5514" s="3" t="s">
        <v>6829</v>
      </c>
      <c r="D5514" s="3" t="s">
        <v>26</v>
      </c>
      <c r="E5514" s="3">
        <v>366.15</v>
      </c>
      <c r="F5514" s="3">
        <v>2.0</v>
      </c>
      <c r="G5514" s="3">
        <v>17.0</v>
      </c>
      <c r="H5514" s="3">
        <v>9365.0</v>
      </c>
      <c r="I5514" s="2"/>
      <c r="J5514" s="2"/>
    </row>
    <row r="5515">
      <c r="A5515" s="1" t="s">
        <v>7217</v>
      </c>
      <c r="B5515" s="3">
        <v>24.8</v>
      </c>
      <c r="C5515" s="3" t="s">
        <v>7218</v>
      </c>
      <c r="D5515" s="3" t="s">
        <v>26</v>
      </c>
      <c r="E5515" s="3">
        <v>365.75</v>
      </c>
      <c r="F5515" s="3">
        <v>2.0</v>
      </c>
      <c r="G5515" s="3">
        <v>186.0</v>
      </c>
      <c r="H5515" s="3">
        <v>9364.0</v>
      </c>
      <c r="I5515" s="2"/>
      <c r="J5515" s="2"/>
    </row>
    <row r="5516">
      <c r="A5516" s="1" t="s">
        <v>7219</v>
      </c>
      <c r="B5516" s="3">
        <v>24.12</v>
      </c>
      <c r="C5516" s="3" t="s">
        <v>3181</v>
      </c>
      <c r="D5516" s="3" t="s">
        <v>26</v>
      </c>
      <c r="E5516" s="3">
        <v>369.35</v>
      </c>
      <c r="F5516" s="3">
        <v>1.86</v>
      </c>
      <c r="G5516" s="3">
        <v>197.0</v>
      </c>
      <c r="H5516" s="3">
        <v>9359.0</v>
      </c>
      <c r="I5516" s="2"/>
      <c r="J5516" s="2"/>
    </row>
    <row r="5517">
      <c r="A5517" s="1" t="s">
        <v>7220</v>
      </c>
      <c r="B5517" s="3">
        <v>23.35</v>
      </c>
      <c r="C5517" s="3" t="s">
        <v>7163</v>
      </c>
      <c r="D5517" s="3" t="s">
        <v>26</v>
      </c>
      <c r="E5517" s="3">
        <v>363.85</v>
      </c>
      <c r="F5517" s="3">
        <v>1.79</v>
      </c>
      <c r="G5517" s="3">
        <v>196.0</v>
      </c>
      <c r="H5517" s="3">
        <v>9356.0</v>
      </c>
      <c r="I5517" s="2"/>
      <c r="J5517" s="2"/>
    </row>
    <row r="5518">
      <c r="A5518" s="1" t="s">
        <v>7221</v>
      </c>
      <c r="B5518" s="3">
        <v>22.74</v>
      </c>
      <c r="C5518" s="3" t="s">
        <v>5875</v>
      </c>
      <c r="D5518" s="3" t="s">
        <v>26</v>
      </c>
      <c r="E5518" s="3">
        <v>362.1</v>
      </c>
      <c r="F5518" s="3">
        <v>1.79</v>
      </c>
      <c r="G5518" s="3">
        <v>195.0</v>
      </c>
      <c r="H5518" s="3">
        <v>9352.0</v>
      </c>
      <c r="I5518" s="2"/>
      <c r="J5518" s="2"/>
    </row>
    <row r="5519">
      <c r="A5519" s="1" t="s">
        <v>7222</v>
      </c>
      <c r="B5519" s="3">
        <v>22.26</v>
      </c>
      <c r="C5519" s="3" t="s">
        <v>6328</v>
      </c>
      <c r="D5519" s="3" t="s">
        <v>26</v>
      </c>
      <c r="E5519" s="3">
        <v>362.85</v>
      </c>
      <c r="F5519" s="3">
        <v>1.86</v>
      </c>
      <c r="G5519" s="3">
        <v>196.0</v>
      </c>
      <c r="H5519" s="3">
        <v>9352.0</v>
      </c>
      <c r="I5519" s="2"/>
      <c r="J5519" s="2"/>
    </row>
    <row r="5520">
      <c r="A5520" s="1" t="s">
        <v>7223</v>
      </c>
      <c r="B5520" s="3">
        <v>21.96</v>
      </c>
      <c r="C5520" s="3" t="s">
        <v>1496</v>
      </c>
      <c r="D5520" s="3" t="s">
        <v>26</v>
      </c>
      <c r="E5520" s="3">
        <v>363.65</v>
      </c>
      <c r="F5520" s="3">
        <v>1.79</v>
      </c>
      <c r="G5520" s="3">
        <v>204.0</v>
      </c>
      <c r="H5520" s="3">
        <v>9354.0</v>
      </c>
      <c r="I5520" s="2"/>
      <c r="J5520" s="2"/>
    </row>
    <row r="5521">
      <c r="A5521" s="1" t="s">
        <v>7224</v>
      </c>
      <c r="B5521" s="3">
        <v>21.74</v>
      </c>
      <c r="C5521" s="3">
        <v>59.7</v>
      </c>
      <c r="D5521" s="3">
        <v>73.0</v>
      </c>
      <c r="E5521" s="3">
        <v>327.88</v>
      </c>
      <c r="F5521" s="3">
        <v>36.0</v>
      </c>
      <c r="G5521" s="3">
        <v>369.5</v>
      </c>
      <c r="H5521" s="3">
        <v>1.59</v>
      </c>
      <c r="I5521" s="3">
        <v>203.0</v>
      </c>
      <c r="J5521" s="3">
        <v>9356.0</v>
      </c>
    </row>
    <row r="5522">
      <c r="A5522" s="1" t="s">
        <v>7225</v>
      </c>
      <c r="B5522" s="3">
        <v>23.55</v>
      </c>
      <c r="C5522" s="3">
        <v>64.4</v>
      </c>
      <c r="D5522" s="3">
        <v>271.0</v>
      </c>
      <c r="E5522" s="3">
        <v>623.21</v>
      </c>
      <c r="F5522" s="3">
        <v>78.0</v>
      </c>
      <c r="G5522" s="3" t="s">
        <v>7226</v>
      </c>
      <c r="H5522" s="3">
        <v>227.0</v>
      </c>
      <c r="I5522" s="3">
        <v>9363.0</v>
      </c>
      <c r="J5522" s="2"/>
    </row>
    <row r="5523">
      <c r="A5523" s="1" t="s">
        <v>7227</v>
      </c>
      <c r="B5523" s="3">
        <v>25.13</v>
      </c>
      <c r="C5523" s="3">
        <v>52.75</v>
      </c>
      <c r="D5523" s="3">
        <v>288.0</v>
      </c>
      <c r="E5523" s="3">
        <v>115.11</v>
      </c>
      <c r="F5523" s="3">
        <v>231.0</v>
      </c>
      <c r="G5523" s="3">
        <v>373.7</v>
      </c>
      <c r="H5523" s="3">
        <v>1.66</v>
      </c>
      <c r="I5523" s="3">
        <v>24.0</v>
      </c>
      <c r="J5523" s="3">
        <v>9373.0</v>
      </c>
    </row>
    <row r="5524">
      <c r="A5524" s="1" t="s">
        <v>7228</v>
      </c>
      <c r="B5524" s="3">
        <v>26.5</v>
      </c>
      <c r="C5524" s="3">
        <v>46.25</v>
      </c>
      <c r="D5524" s="3">
        <v>3.0</v>
      </c>
      <c r="E5524" s="3">
        <v>28.93</v>
      </c>
      <c r="F5524" s="3">
        <v>281.0</v>
      </c>
      <c r="G5524" s="3" t="s">
        <v>7229</v>
      </c>
      <c r="H5524" s="3">
        <v>98.0</v>
      </c>
      <c r="I5524" s="3">
        <v>9373.0</v>
      </c>
      <c r="J5524" s="2"/>
    </row>
    <row r="5525">
      <c r="A5525" s="1" t="s">
        <v>7230</v>
      </c>
      <c r="B5525" s="3">
        <v>29.82</v>
      </c>
      <c r="C5525" s="3">
        <v>38.15</v>
      </c>
      <c r="D5525" s="3">
        <v>791.0</v>
      </c>
      <c r="E5525" s="3">
        <v>819.7</v>
      </c>
      <c r="F5525" s="3">
        <v>149.0</v>
      </c>
      <c r="G5525" s="3">
        <v>381.85</v>
      </c>
      <c r="H5525" s="3">
        <v>1.38</v>
      </c>
      <c r="I5525" s="3">
        <v>121.0</v>
      </c>
      <c r="J5525" s="3">
        <v>9369.0</v>
      </c>
    </row>
    <row r="5526">
      <c r="A5526" s="1" t="s">
        <v>7231</v>
      </c>
      <c r="B5526" s="3">
        <v>31.96</v>
      </c>
      <c r="C5526" s="3">
        <v>31.4</v>
      </c>
      <c r="D5526" s="3">
        <v>9.0</v>
      </c>
      <c r="E5526" s="3">
        <v>871.71</v>
      </c>
      <c r="F5526" s="3">
        <v>145.0</v>
      </c>
      <c r="G5526" s="3">
        <v>391.3</v>
      </c>
      <c r="H5526" s="3">
        <v>1.86</v>
      </c>
      <c r="I5526" s="3">
        <v>175.0</v>
      </c>
      <c r="J5526" s="3">
        <v>9371.0</v>
      </c>
    </row>
    <row r="5527">
      <c r="A5527" s="1" t="s">
        <v>7232</v>
      </c>
      <c r="B5527" s="3">
        <v>32.98</v>
      </c>
      <c r="C5527" s="3">
        <v>28.5</v>
      </c>
      <c r="D5527" s="3">
        <v>931.0</v>
      </c>
      <c r="E5527" s="3">
        <v>859.12</v>
      </c>
      <c r="F5527" s="3">
        <v>158.0</v>
      </c>
      <c r="G5527" s="3">
        <v>4.2</v>
      </c>
      <c r="H5527" s="3">
        <v>2.0</v>
      </c>
      <c r="I5527" s="3">
        <v>198.0</v>
      </c>
      <c r="J5527" s="3">
        <v>9367.0</v>
      </c>
    </row>
    <row r="5528">
      <c r="A5528" s="1" t="s">
        <v>7233</v>
      </c>
      <c r="B5528" s="3">
        <v>34.8</v>
      </c>
      <c r="C5528" s="3">
        <v>24.25</v>
      </c>
      <c r="D5528" s="3">
        <v>915.0</v>
      </c>
      <c r="E5528" s="3">
        <v>865.24</v>
      </c>
      <c r="F5528" s="3">
        <v>152.0</v>
      </c>
      <c r="G5528" s="3">
        <v>404.85</v>
      </c>
      <c r="H5528" s="3">
        <v>2.7</v>
      </c>
      <c r="I5528" s="3">
        <v>206.0</v>
      </c>
      <c r="J5528" s="3">
        <v>9362.0</v>
      </c>
    </row>
    <row r="5529">
      <c r="A5529" s="1" t="s">
        <v>7234</v>
      </c>
      <c r="B5529" s="3">
        <v>35.13</v>
      </c>
      <c r="C5529" s="3">
        <v>22.0</v>
      </c>
      <c r="D5529" s="3">
        <v>82.0</v>
      </c>
      <c r="E5529" s="3">
        <v>802.62</v>
      </c>
      <c r="F5529" s="3">
        <v>167.0</v>
      </c>
      <c r="G5529" s="3">
        <v>399.85</v>
      </c>
      <c r="H5529" s="3">
        <v>2.34</v>
      </c>
      <c r="I5529" s="3">
        <v>211.0</v>
      </c>
      <c r="J5529" s="3">
        <v>9356.0</v>
      </c>
    </row>
    <row r="5530">
      <c r="A5530" s="1" t="s">
        <v>7235</v>
      </c>
      <c r="B5530" s="3">
        <v>35.45</v>
      </c>
      <c r="C5530" s="3">
        <v>21.25</v>
      </c>
      <c r="D5530" s="3">
        <v>688.0</v>
      </c>
      <c r="E5530" s="3">
        <v>763.24</v>
      </c>
      <c r="F5530" s="3">
        <v>154.0</v>
      </c>
      <c r="G5530" s="3">
        <v>414.9</v>
      </c>
      <c r="H5530" s="3">
        <v>2.9</v>
      </c>
      <c r="I5530" s="3">
        <v>216.0</v>
      </c>
      <c r="J5530" s="3">
        <v>9351.0</v>
      </c>
    </row>
    <row r="5531">
      <c r="A5531" s="1" t="s">
        <v>7236</v>
      </c>
      <c r="B5531" s="3">
        <v>35.42</v>
      </c>
      <c r="C5531" s="3">
        <v>21.25</v>
      </c>
      <c r="D5531" s="3">
        <v>518.0</v>
      </c>
      <c r="E5531" s="3">
        <v>711.95</v>
      </c>
      <c r="F5531" s="3">
        <v>128.0</v>
      </c>
      <c r="G5531" s="3">
        <v>398.85</v>
      </c>
      <c r="H5531" s="3">
        <v>3.1</v>
      </c>
      <c r="I5531" s="3">
        <v>218.0</v>
      </c>
      <c r="J5531" s="3">
        <v>9348.0</v>
      </c>
    </row>
    <row r="5532">
      <c r="A5532" s="1" t="s">
        <v>7237</v>
      </c>
      <c r="B5532" s="3">
        <v>34.88</v>
      </c>
      <c r="C5532" s="3">
        <v>21.15</v>
      </c>
      <c r="D5532" s="3">
        <v>324.0</v>
      </c>
      <c r="E5532" s="3">
        <v>61.81</v>
      </c>
      <c r="F5532" s="3">
        <v>99.0</v>
      </c>
      <c r="G5532" s="3">
        <v>393.85</v>
      </c>
      <c r="H5532" s="3">
        <v>2.83</v>
      </c>
      <c r="I5532" s="3">
        <v>219.0</v>
      </c>
      <c r="J5532" s="3">
        <v>9347.0</v>
      </c>
    </row>
    <row r="5533">
      <c r="A5533" s="1" t="s">
        <v>7238</v>
      </c>
      <c r="B5533" s="3">
        <v>33.99</v>
      </c>
      <c r="C5533" s="3">
        <v>19.45</v>
      </c>
      <c r="D5533" s="3">
        <v>124.0</v>
      </c>
      <c r="E5533" s="3">
        <v>38.21</v>
      </c>
      <c r="F5533" s="3">
        <v>58.0</v>
      </c>
      <c r="G5533" s="3">
        <v>388.4</v>
      </c>
      <c r="H5533" s="3">
        <v>2.97</v>
      </c>
      <c r="I5533" s="3">
        <v>205.0</v>
      </c>
      <c r="J5533" s="3">
        <v>9352.0</v>
      </c>
    </row>
    <row r="5534">
      <c r="A5534" s="1" t="s">
        <v>7239</v>
      </c>
      <c r="B5534" s="3">
        <v>32.31</v>
      </c>
      <c r="C5534" s="3" t="s">
        <v>6079</v>
      </c>
      <c r="D5534" s="3" t="s">
        <v>26</v>
      </c>
      <c r="E5534" s="3">
        <v>375.25</v>
      </c>
      <c r="F5534" s="3">
        <v>2.21</v>
      </c>
      <c r="G5534" s="3">
        <v>276.0</v>
      </c>
      <c r="H5534" s="3">
        <v>9355.0</v>
      </c>
      <c r="I5534" s="2"/>
      <c r="J5534" s="2"/>
    </row>
    <row r="5535">
      <c r="A5535" s="1" t="s">
        <v>7240</v>
      </c>
      <c r="B5535" s="3">
        <v>30.52</v>
      </c>
      <c r="C5535" s="3" t="s">
        <v>5588</v>
      </c>
      <c r="D5535" s="3" t="s">
        <v>26</v>
      </c>
      <c r="E5535" s="3">
        <v>371.55</v>
      </c>
      <c r="F5535" s="3">
        <v>1.86</v>
      </c>
      <c r="G5535" s="3">
        <v>288.0</v>
      </c>
      <c r="H5535" s="3">
        <v>9361.0</v>
      </c>
      <c r="I5535" s="2"/>
      <c r="J5535" s="2"/>
    </row>
    <row r="5536">
      <c r="A5536" s="1" t="s">
        <v>7241</v>
      </c>
      <c r="B5536" s="3">
        <v>28.59</v>
      </c>
      <c r="C5536" s="3" t="s">
        <v>7242</v>
      </c>
      <c r="D5536" s="3" t="s">
        <v>26</v>
      </c>
      <c r="E5536" s="3">
        <v>354.35</v>
      </c>
      <c r="F5536" s="3">
        <v>1.17</v>
      </c>
      <c r="G5536" s="3">
        <v>272.0</v>
      </c>
      <c r="H5536" s="3">
        <v>9371.0</v>
      </c>
      <c r="I5536" s="2"/>
      <c r="J5536" s="2"/>
    </row>
    <row r="5537">
      <c r="A5537" s="1" t="s">
        <v>7243</v>
      </c>
      <c r="B5537" s="3">
        <v>28.56</v>
      </c>
      <c r="C5537" s="3" t="s">
        <v>6948</v>
      </c>
      <c r="D5537" s="3" t="s">
        <v>26</v>
      </c>
      <c r="E5537" s="3" t="s">
        <v>7244</v>
      </c>
      <c r="F5537" s="3">
        <v>191.0</v>
      </c>
      <c r="G5537" s="3">
        <v>9377.0</v>
      </c>
      <c r="H5537" s="2"/>
      <c r="I5537" s="2"/>
      <c r="J5537" s="2"/>
    </row>
    <row r="5538">
      <c r="A5538" s="1" t="s">
        <v>7245</v>
      </c>
      <c r="B5538" s="3">
        <v>24.88</v>
      </c>
      <c r="C5538" s="3" t="s">
        <v>5270</v>
      </c>
      <c r="D5538" s="3" t="s">
        <v>26</v>
      </c>
      <c r="E5538" s="3">
        <v>357.65</v>
      </c>
      <c r="F5538" s="3">
        <v>1.79</v>
      </c>
      <c r="G5538" s="3">
        <v>16.0</v>
      </c>
      <c r="H5538" s="3">
        <v>9381.0</v>
      </c>
      <c r="I5538" s="2"/>
      <c r="J5538" s="2"/>
    </row>
    <row r="5539">
      <c r="A5539" s="1" t="s">
        <v>7246</v>
      </c>
      <c r="B5539" s="3">
        <v>23.69</v>
      </c>
      <c r="C5539" s="3" t="s">
        <v>5303</v>
      </c>
      <c r="D5539" s="3" t="s">
        <v>26</v>
      </c>
      <c r="E5539" s="3">
        <v>357.85</v>
      </c>
      <c r="F5539" s="3">
        <v>1.59</v>
      </c>
      <c r="G5539" s="3">
        <v>153.0</v>
      </c>
      <c r="H5539" s="3">
        <v>9384.0</v>
      </c>
      <c r="I5539" s="2"/>
      <c r="J5539" s="2"/>
    </row>
    <row r="5540">
      <c r="A5540" s="1" t="s">
        <v>7247</v>
      </c>
      <c r="B5540" s="3">
        <v>23.25</v>
      </c>
      <c r="C5540" s="3" t="s">
        <v>5178</v>
      </c>
      <c r="D5540" s="3" t="s">
        <v>26</v>
      </c>
      <c r="E5540" s="3">
        <v>356.6</v>
      </c>
      <c r="F5540" s="3">
        <v>1.31</v>
      </c>
      <c r="G5540" s="3">
        <v>142.0</v>
      </c>
      <c r="H5540" s="3">
        <v>9383.0</v>
      </c>
      <c r="I5540" s="2"/>
      <c r="J5540" s="2"/>
    </row>
    <row r="5541">
      <c r="A5541" s="1" t="s">
        <v>7248</v>
      </c>
      <c r="B5541" s="3">
        <v>22.3</v>
      </c>
      <c r="C5541" s="3" t="s">
        <v>6421</v>
      </c>
      <c r="D5541" s="3" t="s">
        <v>26</v>
      </c>
      <c r="E5541" s="3">
        <v>354.35</v>
      </c>
      <c r="F5541" s="3">
        <v>1.38</v>
      </c>
      <c r="G5541" s="3">
        <v>132.0</v>
      </c>
      <c r="H5541" s="3">
        <v>9385.0</v>
      </c>
      <c r="I5541" s="2"/>
      <c r="J5541" s="2"/>
    </row>
    <row r="5542">
      <c r="A5542" s="1" t="s">
        <v>7249</v>
      </c>
      <c r="B5542" s="3">
        <v>21.69</v>
      </c>
      <c r="C5542" s="3" t="s">
        <v>6924</v>
      </c>
      <c r="D5542" s="3" t="s">
        <v>26</v>
      </c>
      <c r="E5542" s="3">
        <v>353.95</v>
      </c>
      <c r="F5542" s="3">
        <v>1.31</v>
      </c>
      <c r="G5542" s="3">
        <v>12.0</v>
      </c>
      <c r="H5542" s="3">
        <v>9386.0</v>
      </c>
      <c r="I5542" s="2"/>
      <c r="J5542" s="2"/>
    </row>
    <row r="5543">
      <c r="A5543" s="1" t="s">
        <v>7250</v>
      </c>
      <c r="B5543" s="3">
        <v>21.35</v>
      </c>
      <c r="C5543" s="3" t="s">
        <v>5238</v>
      </c>
      <c r="D5543" s="3" t="s">
        <v>26</v>
      </c>
      <c r="E5543" s="3">
        <v>356.85</v>
      </c>
      <c r="F5543" s="3">
        <v>1.24</v>
      </c>
      <c r="G5543" s="3">
        <v>95.0</v>
      </c>
      <c r="H5543" s="3">
        <v>9389.0</v>
      </c>
      <c r="I5543" s="2"/>
      <c r="J5543" s="2"/>
    </row>
    <row r="5544">
      <c r="A5544" s="1" t="s">
        <v>7251</v>
      </c>
      <c r="B5544" s="3">
        <v>20.61</v>
      </c>
      <c r="C5544" s="3" t="s">
        <v>2114</v>
      </c>
      <c r="D5544" s="3" t="s">
        <v>26</v>
      </c>
      <c r="E5544" s="3">
        <v>36.35</v>
      </c>
      <c r="F5544" s="3">
        <v>1.38</v>
      </c>
      <c r="G5544" s="3">
        <v>77.0</v>
      </c>
      <c r="H5544" s="3">
        <v>9392.0</v>
      </c>
      <c r="I5544" s="2"/>
      <c r="J5544" s="2"/>
    </row>
    <row r="5545">
      <c r="A5545" s="1" t="s">
        <v>7252</v>
      </c>
      <c r="B5545" s="3">
        <v>20.64</v>
      </c>
      <c r="C5545" s="3">
        <v>57.45</v>
      </c>
      <c r="D5545" s="3">
        <v>63.0</v>
      </c>
      <c r="E5545" s="3">
        <v>217.94</v>
      </c>
      <c r="F5545" s="3">
        <v>39.0</v>
      </c>
      <c r="G5545" s="3">
        <v>366.75</v>
      </c>
      <c r="H5545" s="3">
        <v>1.45</v>
      </c>
      <c r="I5545" s="3">
        <v>78.0</v>
      </c>
      <c r="J5545" s="3">
        <v>9396.0</v>
      </c>
    </row>
    <row r="5546">
      <c r="A5546" s="1" t="s">
        <v>7253</v>
      </c>
      <c r="B5546" s="3">
        <v>23.1</v>
      </c>
      <c r="C5546" s="3">
        <v>52.25</v>
      </c>
      <c r="D5546" s="3">
        <v>249.0</v>
      </c>
      <c r="E5546" s="3">
        <v>501.3</v>
      </c>
      <c r="F5546" s="3">
        <v>95.0</v>
      </c>
      <c r="G5546" s="3">
        <v>357.65</v>
      </c>
      <c r="H5546" s="3">
        <v>1.38</v>
      </c>
      <c r="I5546" s="3">
        <v>87.0</v>
      </c>
      <c r="J5546" s="3">
        <v>941.0</v>
      </c>
    </row>
    <row r="5547">
      <c r="A5547" s="1" t="s">
        <v>7254</v>
      </c>
      <c r="B5547" s="3">
        <v>27.37</v>
      </c>
      <c r="C5547" s="3">
        <v>36.3</v>
      </c>
      <c r="D5547" s="3">
        <v>439.0</v>
      </c>
      <c r="E5547" s="3">
        <v>6.57</v>
      </c>
      <c r="F5547" s="3">
        <v>143.0</v>
      </c>
      <c r="G5547" s="3">
        <v>36.15</v>
      </c>
      <c r="H5547" s="3">
        <v>1.79</v>
      </c>
      <c r="I5547" s="3">
        <v>83.0</v>
      </c>
      <c r="J5547" s="3">
        <v>9414.0</v>
      </c>
    </row>
    <row r="5548">
      <c r="A5548" s="1" t="s">
        <v>7255</v>
      </c>
      <c r="B5548" s="3">
        <v>30.1</v>
      </c>
      <c r="C5548" s="3">
        <v>33.15</v>
      </c>
      <c r="D5548" s="3">
        <v>622.0</v>
      </c>
      <c r="E5548" s="3">
        <v>699.8</v>
      </c>
      <c r="F5548" s="3">
        <v>164.0</v>
      </c>
      <c r="G5548" s="3">
        <v>37.8</v>
      </c>
      <c r="H5548" s="3">
        <v>2.48</v>
      </c>
      <c r="I5548" s="3">
        <v>87.0</v>
      </c>
      <c r="J5548" s="3">
        <v>9418.0</v>
      </c>
    </row>
    <row r="5549">
      <c r="A5549" s="1" t="s">
        <v>7256</v>
      </c>
      <c r="B5549" s="3">
        <v>32.32</v>
      </c>
      <c r="C5549" s="3">
        <v>27.4</v>
      </c>
      <c r="D5549" s="3">
        <v>766.0</v>
      </c>
      <c r="E5549" s="3">
        <v>745.2</v>
      </c>
      <c r="F5549" s="3">
        <v>184.0</v>
      </c>
      <c r="G5549" s="3">
        <v>381.5</v>
      </c>
      <c r="H5549" s="3">
        <v>2.62</v>
      </c>
      <c r="I5549" s="3">
        <v>95.0</v>
      </c>
      <c r="J5549" s="3">
        <v>9419.0</v>
      </c>
    </row>
    <row r="5550">
      <c r="A5550" s="1" t="s">
        <v>7257</v>
      </c>
      <c r="B5550" s="3">
        <v>34.33</v>
      </c>
      <c r="C5550" s="3">
        <v>22.55</v>
      </c>
      <c r="D5550" s="3">
        <v>867.0</v>
      </c>
      <c r="E5550" s="3">
        <v>786.3</v>
      </c>
      <c r="F5550" s="3">
        <v>188.0</v>
      </c>
      <c r="G5550" s="3">
        <v>386.65</v>
      </c>
      <c r="H5550" s="3">
        <v>2.34</v>
      </c>
      <c r="I5550" s="3">
        <v>107.0</v>
      </c>
      <c r="J5550" s="3">
        <v>9418.0</v>
      </c>
    </row>
    <row r="5551">
      <c r="A5551" s="1" t="s">
        <v>7258</v>
      </c>
      <c r="B5551" s="3">
        <v>35.91</v>
      </c>
      <c r="C5551" s="3">
        <v>19.9</v>
      </c>
      <c r="D5551" s="3">
        <v>891.0</v>
      </c>
      <c r="E5551" s="3">
        <v>75.2</v>
      </c>
      <c r="F5551" s="3">
        <v>218.0</v>
      </c>
      <c r="G5551" s="3">
        <v>399.5</v>
      </c>
      <c r="H5551" s="3">
        <v>2.14</v>
      </c>
      <c r="I5551" s="3">
        <v>13.0</v>
      </c>
      <c r="J5551" s="3">
        <v>9415.0</v>
      </c>
    </row>
    <row r="5552">
      <c r="A5552" s="1" t="s">
        <v>7259</v>
      </c>
      <c r="B5552" s="3">
        <v>37.8</v>
      </c>
      <c r="C5552" s="3">
        <v>16.8</v>
      </c>
      <c r="D5552" s="3">
        <v>886.0</v>
      </c>
      <c r="E5552" s="3">
        <v>79.52</v>
      </c>
      <c r="F5552" s="3">
        <v>191.0</v>
      </c>
      <c r="G5552" s="3">
        <v>405.45</v>
      </c>
      <c r="H5552" s="3">
        <v>2.7</v>
      </c>
      <c r="I5552" s="3">
        <v>154.0</v>
      </c>
      <c r="J5552" s="3">
        <v>941.0</v>
      </c>
    </row>
    <row r="5553">
      <c r="A5553" s="1" t="s">
        <v>7260</v>
      </c>
      <c r="B5553" s="3">
        <v>37.79</v>
      </c>
      <c r="C5553" s="3">
        <v>14.75</v>
      </c>
      <c r="D5553" s="3">
        <v>695.0</v>
      </c>
      <c r="E5553" s="3">
        <v>455.2</v>
      </c>
      <c r="F5553" s="3">
        <v>326.0</v>
      </c>
      <c r="G5553" s="3">
        <v>416.3</v>
      </c>
      <c r="H5553" s="3">
        <v>2.0</v>
      </c>
      <c r="I5553" s="3">
        <v>169.0</v>
      </c>
      <c r="J5553" s="3">
        <v>9408.0</v>
      </c>
    </row>
    <row r="5554">
      <c r="A5554" s="1" t="s">
        <v>7261</v>
      </c>
      <c r="B5554" s="3">
        <v>37.98</v>
      </c>
      <c r="C5554" s="3">
        <v>13.7</v>
      </c>
      <c r="D5554" s="3">
        <v>691.0</v>
      </c>
      <c r="E5554" s="3">
        <v>789.79</v>
      </c>
      <c r="F5554" s="3">
        <v>141.0</v>
      </c>
      <c r="G5554" s="3">
        <v>417.25</v>
      </c>
      <c r="H5554" s="3">
        <v>1.79</v>
      </c>
      <c r="I5554" s="3">
        <v>179.0</v>
      </c>
      <c r="J5554" s="3">
        <v>9403.0</v>
      </c>
    </row>
    <row r="5555">
      <c r="A5555" s="1" t="s">
        <v>7262</v>
      </c>
      <c r="B5555" s="3">
        <v>37.67</v>
      </c>
      <c r="C5555" s="3">
        <v>12.7</v>
      </c>
      <c r="D5555" s="3">
        <v>469.0</v>
      </c>
      <c r="E5555" s="3">
        <v>516.35</v>
      </c>
      <c r="F5555" s="3">
        <v>188.0</v>
      </c>
      <c r="G5555" s="3">
        <v>414.9</v>
      </c>
      <c r="H5555" s="3">
        <v>1.24</v>
      </c>
      <c r="I5555" s="3">
        <v>185.0</v>
      </c>
      <c r="J5555" s="3">
        <v>9401.0</v>
      </c>
    </row>
    <row r="5556">
      <c r="A5556" s="1" t="s">
        <v>7263</v>
      </c>
      <c r="B5556" s="3">
        <v>37.35</v>
      </c>
      <c r="C5556" s="3">
        <v>13.1</v>
      </c>
      <c r="D5556" s="3">
        <v>255.0</v>
      </c>
      <c r="E5556" s="3">
        <v>274.38</v>
      </c>
      <c r="F5556" s="3">
        <v>155.0</v>
      </c>
      <c r="G5556" s="3" t="s">
        <v>7264</v>
      </c>
      <c r="H5556" s="3">
        <v>188.0</v>
      </c>
      <c r="I5556" s="3">
        <v>9399.0</v>
      </c>
      <c r="J5556" s="2"/>
    </row>
    <row r="5557">
      <c r="A5557" s="1" t="s">
        <v>7265</v>
      </c>
      <c r="B5557" s="3">
        <v>36.88</v>
      </c>
      <c r="C5557" s="3">
        <v>13.5</v>
      </c>
      <c r="D5557" s="3">
        <v>77.0</v>
      </c>
      <c r="E5557" s="3">
        <v>64.94</v>
      </c>
      <c r="F5557" s="3">
        <v>66.0</v>
      </c>
      <c r="G5557" s="3" t="s">
        <v>7266</v>
      </c>
      <c r="H5557" s="3">
        <v>26.0</v>
      </c>
      <c r="I5557" s="3">
        <v>9401.0</v>
      </c>
      <c r="J5557" s="2"/>
    </row>
    <row r="5558">
      <c r="A5558" s="1" t="s">
        <v>7267</v>
      </c>
      <c r="B5558" s="3">
        <v>34.7</v>
      </c>
      <c r="C5558" s="3" t="s">
        <v>7268</v>
      </c>
      <c r="D5558" s="3" t="s">
        <v>26</v>
      </c>
      <c r="E5558" s="3">
        <v>404.65</v>
      </c>
      <c r="F5558" s="3">
        <v>1.79</v>
      </c>
      <c r="G5558" s="3">
        <v>29.0</v>
      </c>
      <c r="H5558" s="3">
        <v>9402.0</v>
      </c>
      <c r="I5558" s="2"/>
      <c r="J5558" s="2"/>
    </row>
    <row r="5559">
      <c r="A5559" s="1" t="s">
        <v>7269</v>
      </c>
      <c r="B5559" s="3">
        <v>32.55</v>
      </c>
      <c r="C5559" s="3" t="s">
        <v>6079</v>
      </c>
      <c r="D5559" s="3" t="s">
        <v>26</v>
      </c>
      <c r="E5559" s="3">
        <v>392.85</v>
      </c>
      <c r="F5559" s="3">
        <v>2.41</v>
      </c>
      <c r="G5559" s="3">
        <v>44.0</v>
      </c>
      <c r="H5559" s="3">
        <v>9409.0</v>
      </c>
      <c r="I5559" s="2"/>
      <c r="J5559" s="2"/>
    </row>
    <row r="5560">
      <c r="A5560" s="1" t="s">
        <v>7270</v>
      </c>
      <c r="B5560" s="3">
        <v>31.39</v>
      </c>
      <c r="C5560" s="3" t="s">
        <v>7271</v>
      </c>
      <c r="D5560" s="3" t="s">
        <v>26</v>
      </c>
      <c r="E5560" s="3">
        <v>4.4</v>
      </c>
      <c r="F5560" s="3">
        <v>2.62</v>
      </c>
      <c r="G5560" s="3">
        <v>6.0</v>
      </c>
      <c r="H5560" s="3">
        <v>9416.0</v>
      </c>
      <c r="I5560" s="2"/>
      <c r="J5560" s="2"/>
    </row>
    <row r="5561">
      <c r="A5561" s="1" t="s">
        <v>7272</v>
      </c>
      <c r="B5561" s="3">
        <v>30.3</v>
      </c>
      <c r="C5561" s="3" t="s">
        <v>7273</v>
      </c>
      <c r="D5561" s="3" t="s">
        <v>26</v>
      </c>
      <c r="E5561" s="3">
        <v>39.15</v>
      </c>
      <c r="F5561" s="3">
        <v>3.17</v>
      </c>
      <c r="G5561" s="3">
        <v>92.0</v>
      </c>
      <c r="H5561" s="3">
        <v>9419.0</v>
      </c>
      <c r="I5561" s="2"/>
      <c r="J5561" s="2"/>
    </row>
    <row r="5562">
      <c r="A5562" s="1" t="s">
        <v>7274</v>
      </c>
      <c r="B5562" s="3">
        <v>29.29</v>
      </c>
      <c r="C5562" s="3" t="s">
        <v>5083</v>
      </c>
      <c r="D5562" s="3" t="s">
        <v>26</v>
      </c>
      <c r="E5562" s="3">
        <v>381.85</v>
      </c>
      <c r="F5562" s="3">
        <v>2.97</v>
      </c>
      <c r="G5562" s="3">
        <v>107.0</v>
      </c>
      <c r="H5562" s="3">
        <v>9422.0</v>
      </c>
      <c r="I5562" s="2"/>
      <c r="J5562" s="2"/>
    </row>
    <row r="5563">
      <c r="A5563" s="1" t="s">
        <v>7275</v>
      </c>
      <c r="B5563" s="3">
        <v>28.23</v>
      </c>
      <c r="C5563" s="3" t="s">
        <v>7276</v>
      </c>
      <c r="D5563" s="3" t="s">
        <v>26</v>
      </c>
      <c r="E5563" s="3">
        <v>369.65</v>
      </c>
      <c r="F5563" s="3">
        <v>2.62</v>
      </c>
      <c r="G5563" s="3">
        <v>111.0</v>
      </c>
      <c r="H5563" s="3">
        <v>9424.0</v>
      </c>
      <c r="I5563" s="2"/>
      <c r="J5563" s="2"/>
    </row>
    <row r="5564">
      <c r="A5564" s="1" t="s">
        <v>7277</v>
      </c>
      <c r="B5564" s="3">
        <v>27.27</v>
      </c>
      <c r="C5564" s="3" t="s">
        <v>7278</v>
      </c>
      <c r="D5564" s="3" t="s">
        <v>26</v>
      </c>
      <c r="E5564" s="3">
        <v>364.35</v>
      </c>
      <c r="F5564" s="3">
        <v>2.48</v>
      </c>
      <c r="G5564" s="3">
        <v>106.0</v>
      </c>
      <c r="H5564" s="3">
        <v>942.0</v>
      </c>
      <c r="I5564" s="2"/>
      <c r="J5564" s="2"/>
    </row>
    <row r="5565">
      <c r="A5565" s="1" t="s">
        <v>7279</v>
      </c>
      <c r="B5565" s="3">
        <v>26.39</v>
      </c>
      <c r="C5565" s="3" t="s">
        <v>5748</v>
      </c>
      <c r="D5565" s="3" t="s">
        <v>26</v>
      </c>
      <c r="E5565" s="3">
        <v>359.95</v>
      </c>
      <c r="F5565" s="3">
        <v>2.34</v>
      </c>
      <c r="G5565" s="3">
        <v>99.0</v>
      </c>
      <c r="H5565" s="3">
        <v>9418.0</v>
      </c>
      <c r="I5565" s="2"/>
      <c r="J5565" s="2"/>
    </row>
    <row r="5566">
      <c r="A5566" s="1" t="s">
        <v>7280</v>
      </c>
      <c r="B5566" s="3">
        <v>25.51</v>
      </c>
      <c r="C5566" s="3" t="s">
        <v>4947</v>
      </c>
      <c r="D5566" s="3" t="s">
        <v>26</v>
      </c>
      <c r="E5566" s="3">
        <v>357.25</v>
      </c>
      <c r="F5566" s="3">
        <v>2.14</v>
      </c>
      <c r="G5566" s="3">
        <v>91.0</v>
      </c>
      <c r="H5566" s="3">
        <v>9418.0</v>
      </c>
      <c r="I5566" s="2"/>
      <c r="J5566" s="2"/>
    </row>
    <row r="5567">
      <c r="A5567" s="1" t="s">
        <v>7281</v>
      </c>
      <c r="B5567" s="3">
        <v>24.66</v>
      </c>
      <c r="C5567" s="3" t="s">
        <v>5233</v>
      </c>
      <c r="D5567" s="3" t="s">
        <v>26</v>
      </c>
      <c r="E5567" s="3">
        <v>354.35</v>
      </c>
      <c r="F5567" s="3">
        <v>2.7</v>
      </c>
      <c r="G5567" s="3">
        <v>84.0</v>
      </c>
      <c r="H5567" s="3">
        <v>9416.0</v>
      </c>
      <c r="I5567" s="2"/>
      <c r="J5567" s="2"/>
    </row>
    <row r="5568">
      <c r="A5568" s="1" t="s">
        <v>7282</v>
      </c>
      <c r="B5568" s="3">
        <v>23.9</v>
      </c>
      <c r="C5568" s="3" t="s">
        <v>3301</v>
      </c>
      <c r="D5568" s="3" t="s">
        <v>26</v>
      </c>
      <c r="E5568" s="3">
        <v>351.65</v>
      </c>
      <c r="F5568" s="3">
        <v>2.7</v>
      </c>
      <c r="G5568" s="3">
        <v>82.0</v>
      </c>
      <c r="H5568" s="3">
        <v>9416.0</v>
      </c>
      <c r="I5568" s="2"/>
      <c r="J5568" s="2"/>
    </row>
    <row r="5569">
      <c r="A5569" s="1" t="s">
        <v>7283</v>
      </c>
      <c r="B5569" s="3">
        <v>23.29</v>
      </c>
      <c r="C5569" s="3">
        <v>45.35</v>
      </c>
      <c r="D5569" s="3">
        <v>61.0</v>
      </c>
      <c r="E5569" s="3">
        <v>223.5</v>
      </c>
      <c r="F5569" s="3">
        <v>37.0</v>
      </c>
      <c r="G5569" s="3">
        <v>348.55</v>
      </c>
      <c r="H5569" s="3">
        <v>2.0</v>
      </c>
      <c r="I5569" s="3">
        <v>82.0</v>
      </c>
      <c r="J5569" s="3">
        <v>9418.0</v>
      </c>
    </row>
    <row r="5570">
      <c r="A5570" s="1" t="s">
        <v>7284</v>
      </c>
      <c r="B5570" s="3">
        <v>24.68</v>
      </c>
      <c r="C5570" s="3">
        <v>49.5</v>
      </c>
      <c r="D5570" s="3">
        <v>247.0</v>
      </c>
      <c r="E5570" s="3">
        <v>498.85</v>
      </c>
      <c r="F5570" s="3">
        <v>95.0</v>
      </c>
      <c r="G5570" s="3">
        <v>351.25</v>
      </c>
      <c r="H5570" s="3">
        <v>1.52</v>
      </c>
      <c r="I5570" s="3">
        <v>98.0</v>
      </c>
      <c r="J5570" s="3">
        <v>9427.0</v>
      </c>
    </row>
    <row r="5571">
      <c r="A5571" s="1" t="s">
        <v>7285</v>
      </c>
      <c r="B5571" s="3">
        <v>28.13</v>
      </c>
      <c r="C5571" s="3">
        <v>37.75</v>
      </c>
      <c r="D5571" s="3">
        <v>429.0</v>
      </c>
      <c r="E5571" s="3">
        <v>566.73</v>
      </c>
      <c r="F5571" s="3">
        <v>151.0</v>
      </c>
      <c r="G5571" s="3">
        <v>358.2</v>
      </c>
      <c r="H5571" s="3">
        <v>1.72</v>
      </c>
      <c r="I5571" s="3">
        <v>99.0</v>
      </c>
      <c r="J5571" s="3">
        <v>9429.0</v>
      </c>
    </row>
    <row r="5572">
      <c r="A5572" s="1" t="s">
        <v>7286</v>
      </c>
      <c r="B5572" s="3">
        <v>31.16</v>
      </c>
      <c r="C5572" s="3">
        <v>29.15</v>
      </c>
      <c r="D5572" s="3">
        <v>246.0</v>
      </c>
      <c r="E5572" s="3">
        <v>7.67</v>
      </c>
      <c r="F5572" s="3">
        <v>241.0</v>
      </c>
      <c r="G5572" s="3">
        <v>37.2</v>
      </c>
      <c r="H5572" s="3">
        <v>1.93</v>
      </c>
      <c r="I5572" s="3">
        <v>106.0</v>
      </c>
      <c r="J5572" s="3">
        <v>9429.0</v>
      </c>
    </row>
    <row r="5573">
      <c r="A5573" s="1" t="s">
        <v>7287</v>
      </c>
      <c r="B5573" s="3">
        <v>33.76</v>
      </c>
      <c r="C5573" s="3">
        <v>23.25</v>
      </c>
      <c r="D5573" s="3">
        <v>782.0</v>
      </c>
      <c r="E5573" s="3">
        <v>805.13</v>
      </c>
      <c r="F5573" s="3">
        <v>155.0</v>
      </c>
      <c r="G5573" s="3">
        <v>377.95</v>
      </c>
      <c r="H5573" s="3">
        <v>2.28</v>
      </c>
      <c r="I5573" s="3">
        <v>113.0</v>
      </c>
      <c r="J5573" s="3">
        <v>9428.0</v>
      </c>
    </row>
    <row r="5574">
      <c r="A5574" s="1" t="s">
        <v>7288</v>
      </c>
      <c r="B5574" s="3">
        <v>35.87</v>
      </c>
      <c r="C5574" s="3">
        <v>17.85</v>
      </c>
      <c r="D5574" s="3">
        <v>865.0</v>
      </c>
      <c r="E5574" s="3">
        <v>785.84</v>
      </c>
      <c r="F5574" s="3">
        <v>188.0</v>
      </c>
      <c r="G5574" s="3">
        <v>386.3</v>
      </c>
      <c r="H5574" s="3">
        <v>2.55</v>
      </c>
      <c r="I5574" s="3">
        <v>124.0</v>
      </c>
      <c r="J5574" s="3">
        <v>9425.0</v>
      </c>
    </row>
    <row r="5575">
      <c r="A5575" s="1" t="s">
        <v>7289</v>
      </c>
      <c r="B5575" s="3">
        <v>37.49</v>
      </c>
      <c r="C5575" s="3">
        <v>14.65</v>
      </c>
      <c r="D5575" s="3">
        <v>925.0</v>
      </c>
      <c r="E5575" s="3">
        <v>857.16</v>
      </c>
      <c r="F5575" s="3">
        <v>158.0</v>
      </c>
      <c r="G5575" s="3">
        <v>392.1</v>
      </c>
      <c r="H5575" s="3">
        <v>2.69</v>
      </c>
      <c r="I5575" s="3">
        <v>141.0</v>
      </c>
      <c r="J5575" s="3">
        <v>9419.0</v>
      </c>
    </row>
    <row r="5576">
      <c r="A5576" s="1" t="s">
        <v>7290</v>
      </c>
      <c r="B5576" s="3">
        <v>38.53</v>
      </c>
      <c r="C5576" s="3">
        <v>12.7</v>
      </c>
      <c r="D5576" s="3">
        <v>903.0</v>
      </c>
      <c r="E5576" s="3">
        <v>852.31</v>
      </c>
      <c r="F5576" s="3">
        <v>156.0</v>
      </c>
      <c r="G5576" s="3">
        <v>396.35</v>
      </c>
      <c r="H5576" s="3">
        <v>3.3</v>
      </c>
      <c r="I5576" s="3">
        <v>16.0</v>
      </c>
      <c r="J5576" s="3">
        <v>9412.0</v>
      </c>
    </row>
    <row r="5577">
      <c r="A5577" s="1" t="s">
        <v>7291</v>
      </c>
      <c r="B5577" s="3">
        <v>39.2</v>
      </c>
      <c r="C5577" s="3">
        <v>11.45</v>
      </c>
      <c r="D5577" s="3">
        <v>826.0</v>
      </c>
      <c r="E5577" s="3">
        <v>841.97</v>
      </c>
      <c r="F5577" s="3">
        <v>146.0</v>
      </c>
      <c r="G5577" s="3">
        <v>401.55</v>
      </c>
      <c r="H5577" s="3">
        <v>3.38</v>
      </c>
      <c r="I5577" s="3">
        <v>174.0</v>
      </c>
      <c r="J5577" s="3">
        <v>9407.0</v>
      </c>
    </row>
    <row r="5578">
      <c r="A5578" s="1" t="s">
        <v>7292</v>
      </c>
      <c r="B5578" s="3">
        <v>38.73</v>
      </c>
      <c r="C5578" s="3">
        <v>11.5</v>
      </c>
      <c r="D5578" s="3">
        <v>395.0</v>
      </c>
      <c r="E5578" s="3">
        <v>88.2</v>
      </c>
      <c r="F5578" s="3">
        <v>334.0</v>
      </c>
      <c r="G5578" s="3">
        <v>404.85</v>
      </c>
      <c r="H5578" s="3">
        <v>3.31</v>
      </c>
      <c r="I5578" s="3">
        <v>181.0</v>
      </c>
      <c r="J5578" s="3">
        <v>9404.0</v>
      </c>
    </row>
    <row r="5579">
      <c r="A5579" s="1" t="s">
        <v>7293</v>
      </c>
      <c r="B5579" s="3">
        <v>38.24</v>
      </c>
      <c r="C5579" s="3">
        <v>11.35</v>
      </c>
      <c r="D5579" s="3">
        <v>388.0</v>
      </c>
      <c r="E5579" s="3">
        <v>262.7</v>
      </c>
      <c r="F5579" s="3">
        <v>246.0</v>
      </c>
      <c r="G5579" s="3">
        <v>408.75</v>
      </c>
      <c r="H5579" s="3">
        <v>3.45</v>
      </c>
      <c r="I5579" s="3">
        <v>177.0</v>
      </c>
      <c r="J5579" s="3">
        <v>9398.0</v>
      </c>
    </row>
    <row r="5580">
      <c r="A5580" s="1" t="s">
        <v>7294</v>
      </c>
      <c r="B5580" s="3">
        <v>37.74</v>
      </c>
      <c r="C5580" s="3">
        <v>11.35</v>
      </c>
      <c r="D5580" s="3">
        <v>112.0</v>
      </c>
      <c r="E5580" s="3">
        <v>2.77</v>
      </c>
      <c r="F5580" s="3">
        <v>111.0</v>
      </c>
      <c r="G5580" s="3">
        <v>406.4</v>
      </c>
      <c r="H5580" s="3">
        <v>3.24</v>
      </c>
      <c r="I5580" s="3">
        <v>181.0</v>
      </c>
      <c r="J5580" s="3">
        <v>9398.0</v>
      </c>
    </row>
    <row r="5581">
      <c r="A5581" s="1" t="s">
        <v>7295</v>
      </c>
      <c r="B5581" s="3">
        <v>37.4</v>
      </c>
      <c r="C5581" s="3">
        <v>11.6</v>
      </c>
      <c r="D5581" s="3" t="s">
        <v>3412</v>
      </c>
      <c r="E5581" s="3">
        <v>22.0</v>
      </c>
      <c r="F5581" s="3">
        <v>415.1</v>
      </c>
      <c r="G5581" s="3">
        <v>2.48</v>
      </c>
      <c r="H5581" s="3">
        <v>209.0</v>
      </c>
      <c r="I5581" s="3">
        <v>94.0</v>
      </c>
      <c r="J5581" s="2"/>
    </row>
    <row r="5582">
      <c r="A5582" s="1" t="s">
        <v>7296</v>
      </c>
      <c r="B5582" s="3">
        <v>32.99</v>
      </c>
      <c r="C5582" s="3" t="s">
        <v>7297</v>
      </c>
      <c r="D5582" s="3" t="s">
        <v>26</v>
      </c>
      <c r="E5582" s="3">
        <v>401.75</v>
      </c>
      <c r="F5582" s="3">
        <v>3.17</v>
      </c>
      <c r="G5582" s="3">
        <v>322.0</v>
      </c>
      <c r="H5582" s="3">
        <v>9406.0</v>
      </c>
      <c r="I5582" s="2"/>
      <c r="J5582" s="2"/>
    </row>
    <row r="5583">
      <c r="A5583" s="1" t="s">
        <v>7298</v>
      </c>
      <c r="B5583" s="3">
        <v>31.27</v>
      </c>
      <c r="C5583" s="3" t="s">
        <v>7299</v>
      </c>
      <c r="D5583" s="3" t="s">
        <v>26</v>
      </c>
      <c r="E5583" s="3">
        <v>382.6</v>
      </c>
      <c r="F5583" s="3">
        <v>2.34</v>
      </c>
      <c r="G5583" s="3">
        <v>355.0</v>
      </c>
      <c r="H5583" s="3">
        <v>9406.0</v>
      </c>
      <c r="I5583" s="2"/>
      <c r="J5583" s="2"/>
    </row>
    <row r="5584">
      <c r="A5584" s="1" t="s">
        <v>7300</v>
      </c>
      <c r="B5584" s="3">
        <v>30.1</v>
      </c>
      <c r="C5584" s="3" t="s">
        <v>7301</v>
      </c>
      <c r="D5584" s="3" t="s">
        <v>26</v>
      </c>
      <c r="E5584" s="3">
        <v>37.6</v>
      </c>
      <c r="F5584" s="3">
        <v>2.34</v>
      </c>
      <c r="G5584" s="3">
        <v>44.0</v>
      </c>
      <c r="H5584" s="3">
        <v>9414.0</v>
      </c>
      <c r="I5584" s="2"/>
      <c r="J5584" s="2"/>
    </row>
    <row r="5585">
      <c r="A5585" s="1" t="s">
        <v>7302</v>
      </c>
      <c r="B5585" s="3">
        <v>29.2</v>
      </c>
      <c r="C5585" s="3" t="s">
        <v>7242</v>
      </c>
      <c r="D5585" s="3" t="s">
        <v>26</v>
      </c>
      <c r="E5585" s="3">
        <v>365.4</v>
      </c>
      <c r="F5585" s="3">
        <v>2.28</v>
      </c>
      <c r="G5585" s="3">
        <v>71.0</v>
      </c>
      <c r="H5585" s="3">
        <v>9413.0</v>
      </c>
      <c r="I5585" s="2"/>
      <c r="J5585" s="2"/>
    </row>
    <row r="5586">
      <c r="A5586" s="1" t="s">
        <v>7303</v>
      </c>
      <c r="B5586" s="3">
        <v>27.98</v>
      </c>
      <c r="C5586" s="3" t="s">
        <v>5118</v>
      </c>
      <c r="D5586" s="3" t="s">
        <v>26</v>
      </c>
      <c r="E5586" s="3">
        <v>361.9</v>
      </c>
      <c r="F5586" s="3">
        <v>2.14</v>
      </c>
      <c r="G5586" s="3">
        <v>91.0</v>
      </c>
      <c r="H5586" s="3">
        <v>9413.0</v>
      </c>
      <c r="I5586" s="2"/>
      <c r="J5586" s="2"/>
    </row>
    <row r="5587">
      <c r="A5587" s="1" t="s">
        <v>7304</v>
      </c>
      <c r="B5587" s="3">
        <v>26.88</v>
      </c>
      <c r="C5587" s="3" t="s">
        <v>5866</v>
      </c>
      <c r="D5587" s="3" t="s">
        <v>26</v>
      </c>
      <c r="E5587" s="3">
        <v>359.4</v>
      </c>
      <c r="F5587" s="3">
        <v>2.7</v>
      </c>
      <c r="G5587" s="3">
        <v>101.0</v>
      </c>
      <c r="H5587" s="3">
        <v>9409.0</v>
      </c>
      <c r="I5587" s="2"/>
      <c r="J5587" s="2"/>
    </row>
    <row r="5588">
      <c r="A5588" s="1" t="s">
        <v>7305</v>
      </c>
      <c r="B5588" s="3">
        <v>25.89</v>
      </c>
      <c r="C5588" s="3" t="s">
        <v>6986</v>
      </c>
      <c r="D5588" s="3" t="s">
        <v>26</v>
      </c>
      <c r="E5588" s="3">
        <v>355.8</v>
      </c>
      <c r="F5588" s="3">
        <v>2.14</v>
      </c>
      <c r="G5588" s="3">
        <v>108.0</v>
      </c>
      <c r="H5588" s="3">
        <v>9408.0</v>
      </c>
      <c r="I5588" s="2"/>
      <c r="J5588" s="2"/>
    </row>
    <row r="5589">
      <c r="A5589" s="1" t="s">
        <v>7306</v>
      </c>
      <c r="B5589" s="3">
        <v>24.95</v>
      </c>
      <c r="C5589" s="3" t="s">
        <v>5270</v>
      </c>
      <c r="D5589" s="3" t="s">
        <v>26</v>
      </c>
      <c r="E5589" s="3">
        <v>352.2</v>
      </c>
      <c r="F5589" s="3">
        <v>2.7</v>
      </c>
      <c r="G5589" s="3">
        <v>112.0</v>
      </c>
      <c r="H5589" s="3">
        <v>9402.0</v>
      </c>
      <c r="I5589" s="2"/>
      <c r="J5589" s="2"/>
    </row>
    <row r="5590">
      <c r="A5590" s="1" t="s">
        <v>7307</v>
      </c>
      <c r="B5590" s="3">
        <v>23.96</v>
      </c>
      <c r="C5590" s="3" t="s">
        <v>5180</v>
      </c>
      <c r="D5590" s="3" t="s">
        <v>26</v>
      </c>
      <c r="E5590" s="3">
        <v>348.55</v>
      </c>
      <c r="F5590" s="3">
        <v>2.0</v>
      </c>
      <c r="G5590" s="3">
        <v>113.0</v>
      </c>
      <c r="H5590" s="3">
        <v>9403.0</v>
      </c>
      <c r="I5590" s="2"/>
      <c r="J5590" s="2"/>
    </row>
    <row r="5591">
      <c r="A5591" s="1" t="s">
        <v>7308</v>
      </c>
      <c r="B5591" s="3">
        <v>23.28</v>
      </c>
      <c r="C5591" s="3" t="s">
        <v>5178</v>
      </c>
      <c r="D5591" s="3" t="s">
        <v>26</v>
      </c>
      <c r="E5591" s="3">
        <v>346.0</v>
      </c>
      <c r="F5591" s="3">
        <v>1.31</v>
      </c>
      <c r="G5591" s="3">
        <v>137.0</v>
      </c>
      <c r="H5591" s="3">
        <v>9404.0</v>
      </c>
      <c r="I5591" s="2"/>
      <c r="J5591" s="2"/>
    </row>
    <row r="5592">
      <c r="A5592" s="1" t="s">
        <v>7309</v>
      </c>
      <c r="B5592" s="3">
        <v>24.33</v>
      </c>
      <c r="C5592" s="3" t="s">
        <v>6833</v>
      </c>
      <c r="D5592" s="3" t="s">
        <v>26</v>
      </c>
      <c r="E5592" s="3" t="s">
        <v>7310</v>
      </c>
      <c r="F5592" s="3">
        <v>156.0</v>
      </c>
      <c r="G5592" s="3">
        <v>9405.0</v>
      </c>
      <c r="H5592" s="2"/>
      <c r="I5592" s="2"/>
      <c r="J5592" s="2"/>
    </row>
    <row r="5593">
      <c r="A5593" s="1" t="s">
        <v>7311</v>
      </c>
      <c r="B5593" s="3">
        <v>23.72</v>
      </c>
      <c r="C5593" s="3">
        <v>39.45</v>
      </c>
      <c r="D5593" s="3">
        <v>6.0</v>
      </c>
      <c r="E5593" s="3">
        <v>229.35</v>
      </c>
      <c r="F5593" s="3">
        <v>36.0</v>
      </c>
      <c r="G5593" s="3" t="s">
        <v>7312</v>
      </c>
      <c r="H5593" s="3">
        <v>156.0</v>
      </c>
      <c r="I5593" s="3">
        <v>9409.0</v>
      </c>
      <c r="J5593" s="2"/>
    </row>
    <row r="5594">
      <c r="A5594" s="1" t="s">
        <v>7313</v>
      </c>
      <c r="B5594" s="3">
        <v>24.45</v>
      </c>
      <c r="C5594" s="3">
        <v>41.0</v>
      </c>
      <c r="D5594" s="3">
        <v>234.0</v>
      </c>
      <c r="E5594" s="3">
        <v>433.51</v>
      </c>
      <c r="F5594" s="3">
        <v>103.0</v>
      </c>
      <c r="G5594" s="3" t="s">
        <v>7314</v>
      </c>
      <c r="H5594" s="3">
        <v>122.0</v>
      </c>
      <c r="I5594" s="3">
        <v>9418.0</v>
      </c>
      <c r="J5594" s="2"/>
    </row>
    <row r="5595">
      <c r="A5595" s="1" t="s">
        <v>7315</v>
      </c>
      <c r="B5595" s="3">
        <v>27.56</v>
      </c>
      <c r="C5595" s="3">
        <v>33.8</v>
      </c>
      <c r="D5595" s="3">
        <v>329.0</v>
      </c>
      <c r="E5595" s="3">
        <v>215.9</v>
      </c>
      <c r="F5595" s="3">
        <v>224.0</v>
      </c>
      <c r="G5595" s="3" t="s">
        <v>7316</v>
      </c>
      <c r="H5595" s="3">
        <v>129.0</v>
      </c>
      <c r="I5595" s="3">
        <v>942.0</v>
      </c>
      <c r="J5595" s="2"/>
    </row>
    <row r="5596">
      <c r="A5596" s="1" t="s">
        <v>7317</v>
      </c>
      <c r="B5596" s="3">
        <v>29.76</v>
      </c>
      <c r="C5596" s="3">
        <v>3.9</v>
      </c>
      <c r="D5596" s="3">
        <v>623.0</v>
      </c>
      <c r="E5596" s="3">
        <v>724.67</v>
      </c>
      <c r="F5596" s="3">
        <v>152.0</v>
      </c>
      <c r="G5596" s="3" t="s">
        <v>7318</v>
      </c>
      <c r="H5596" s="3">
        <v>302.0</v>
      </c>
      <c r="I5596" s="3">
        <v>9422.0</v>
      </c>
      <c r="J5596" s="2"/>
    </row>
    <row r="5597">
      <c r="A5597" s="1" t="s">
        <v>7319</v>
      </c>
      <c r="B5597" s="3">
        <v>31.56</v>
      </c>
      <c r="C5597" s="3">
        <v>27.25</v>
      </c>
      <c r="D5597" s="3">
        <v>777.0</v>
      </c>
      <c r="E5597" s="3">
        <v>802.35</v>
      </c>
      <c r="F5597" s="3">
        <v>154.0</v>
      </c>
      <c r="G5597" s="3" t="s">
        <v>7320</v>
      </c>
      <c r="H5597" s="3">
        <v>31.0</v>
      </c>
      <c r="I5597" s="3">
        <v>9422.0</v>
      </c>
      <c r="J5597" s="2"/>
    </row>
    <row r="5598">
      <c r="A5598" s="1" t="s">
        <v>7321</v>
      </c>
      <c r="B5598" s="3">
        <v>33.3</v>
      </c>
      <c r="C5598" s="3">
        <v>25.65</v>
      </c>
      <c r="D5598" s="3">
        <v>88.0</v>
      </c>
      <c r="E5598" s="3">
        <v>843.89</v>
      </c>
      <c r="F5598" s="3">
        <v>155.0</v>
      </c>
      <c r="G5598" s="3" t="s">
        <v>7322</v>
      </c>
      <c r="H5598" s="3">
        <v>326.0</v>
      </c>
      <c r="I5598" s="3">
        <v>942.0</v>
      </c>
      <c r="J5598" s="2"/>
    </row>
    <row r="5599">
      <c r="A5599" s="1" t="s">
        <v>7323</v>
      </c>
      <c r="B5599" s="3">
        <v>34.39</v>
      </c>
      <c r="C5599" s="3">
        <v>22.55</v>
      </c>
      <c r="D5599" s="3">
        <v>915.0</v>
      </c>
      <c r="E5599" s="3">
        <v>84.55</v>
      </c>
      <c r="F5599" s="3">
        <v>165.0</v>
      </c>
      <c r="G5599" s="3" t="s">
        <v>7324</v>
      </c>
      <c r="H5599" s="3">
        <v>11.0</v>
      </c>
      <c r="I5599" s="3">
        <v>9412.0</v>
      </c>
      <c r="J5599" s="2"/>
    </row>
    <row r="5600">
      <c r="A5600" s="1" t="s">
        <v>7325</v>
      </c>
      <c r="B5600" s="3">
        <v>35.45</v>
      </c>
      <c r="C5600" s="3">
        <v>2.5</v>
      </c>
      <c r="D5600" s="3">
        <v>894.0</v>
      </c>
      <c r="E5600" s="3">
        <v>835.57</v>
      </c>
      <c r="F5600" s="3">
        <v>164.0</v>
      </c>
      <c r="G5600" s="3" t="s">
        <v>7326</v>
      </c>
      <c r="H5600" s="3">
        <v>201.0</v>
      </c>
      <c r="I5600" s="3">
        <v>9405.0</v>
      </c>
      <c r="J5600" s="2"/>
    </row>
    <row r="5601">
      <c r="A5601" s="1" t="s">
        <v>7327</v>
      </c>
      <c r="B5601" s="3">
        <v>35.99</v>
      </c>
      <c r="C5601" s="3">
        <v>19.9</v>
      </c>
      <c r="D5601" s="3">
        <v>803.0</v>
      </c>
      <c r="E5601" s="3">
        <v>783.5</v>
      </c>
      <c r="F5601" s="3">
        <v>173.0</v>
      </c>
      <c r="G5601" s="3">
        <v>408.75</v>
      </c>
      <c r="H5601" s="3">
        <v>1.72</v>
      </c>
      <c r="I5601" s="3">
        <v>238.0</v>
      </c>
      <c r="J5601" s="3">
        <v>9399.0</v>
      </c>
    </row>
    <row r="5602">
      <c r="A5602" s="1" t="s">
        <v>7328</v>
      </c>
      <c r="B5602" s="3">
        <v>32.91</v>
      </c>
      <c r="C5602" s="3">
        <v>26.55</v>
      </c>
      <c r="D5602" s="3">
        <v>675.0</v>
      </c>
      <c r="E5602" s="3">
        <v>756.9</v>
      </c>
      <c r="F5602" s="3">
        <v>153.0</v>
      </c>
      <c r="G5602" s="3">
        <v>4.0</v>
      </c>
      <c r="H5602" s="3">
        <v>3.86</v>
      </c>
      <c r="I5602" s="3">
        <v>254.0</v>
      </c>
      <c r="J5602" s="3">
        <v>9404.0</v>
      </c>
    </row>
    <row r="5603">
      <c r="A5603" s="1" t="s">
        <v>7329</v>
      </c>
      <c r="B5603" s="3">
        <v>32.83</v>
      </c>
      <c r="C5603" s="3">
        <v>25.65</v>
      </c>
      <c r="D5603" s="3">
        <v>436.0</v>
      </c>
      <c r="E5603" s="3">
        <v>419.14</v>
      </c>
      <c r="F5603" s="3">
        <v>211.0</v>
      </c>
      <c r="G5603" s="3">
        <v>407.4</v>
      </c>
      <c r="H5603" s="3">
        <v>2.41</v>
      </c>
      <c r="I5603" s="3">
        <v>276.0</v>
      </c>
      <c r="J5603" s="3">
        <v>9398.0</v>
      </c>
    </row>
    <row r="5604">
      <c r="A5604" s="1" t="s">
        <v>7330</v>
      </c>
      <c r="B5604" s="3">
        <v>32.55</v>
      </c>
      <c r="C5604" s="3">
        <v>26.45</v>
      </c>
      <c r="D5604" s="3">
        <v>132.0</v>
      </c>
      <c r="E5604" s="3">
        <v>11.22</v>
      </c>
      <c r="F5604" s="3">
        <v>128.0</v>
      </c>
      <c r="G5604" s="3" t="s">
        <v>7331</v>
      </c>
      <c r="H5604" s="3">
        <v>272.0</v>
      </c>
      <c r="I5604" s="3">
        <v>9394.0</v>
      </c>
      <c r="J5604" s="2"/>
    </row>
    <row r="5605">
      <c r="A5605" s="1" t="s">
        <v>7332</v>
      </c>
      <c r="B5605" s="3">
        <v>31.8</v>
      </c>
      <c r="C5605" s="3">
        <v>27.25</v>
      </c>
      <c r="D5605" s="3">
        <v>62.0</v>
      </c>
      <c r="E5605" s="3">
        <v>31.9</v>
      </c>
      <c r="F5605" s="3">
        <v>57.0</v>
      </c>
      <c r="G5605" s="3">
        <v>414.15</v>
      </c>
      <c r="H5605" s="3">
        <v>1.24</v>
      </c>
      <c r="I5605" s="3">
        <v>74.0</v>
      </c>
      <c r="J5605" s="3">
        <v>9389.0</v>
      </c>
    </row>
    <row r="5606">
      <c r="A5606" s="1" t="s">
        <v>7333</v>
      </c>
      <c r="B5606" s="3">
        <v>30.86</v>
      </c>
      <c r="C5606" s="3" t="s">
        <v>7334</v>
      </c>
      <c r="D5606" s="3" t="s">
        <v>26</v>
      </c>
      <c r="E5606" s="3">
        <v>4.2</v>
      </c>
      <c r="F5606" s="3">
        <v>1.1</v>
      </c>
      <c r="G5606" s="3">
        <v>88.0</v>
      </c>
      <c r="H5606" s="3">
        <v>9385.0</v>
      </c>
      <c r="I5606" s="2"/>
      <c r="J5606" s="2"/>
    </row>
    <row r="5607">
      <c r="A5607" s="1" t="s">
        <v>7335</v>
      </c>
      <c r="B5607" s="3">
        <v>29.3</v>
      </c>
      <c r="C5607" s="3" t="s">
        <v>7213</v>
      </c>
      <c r="D5607" s="3" t="s">
        <v>26</v>
      </c>
      <c r="E5607" s="3">
        <v>391.7</v>
      </c>
      <c r="F5607" s="3">
        <v>1.31</v>
      </c>
      <c r="G5607" s="3">
        <v>191.0</v>
      </c>
      <c r="H5607" s="3">
        <v>9384.0</v>
      </c>
      <c r="I5607" s="2"/>
      <c r="J5607" s="2"/>
    </row>
    <row r="5608">
      <c r="A5608" s="1" t="s">
        <v>7336</v>
      </c>
      <c r="B5608" s="3">
        <v>27.98</v>
      </c>
      <c r="C5608" s="3" t="s">
        <v>5153</v>
      </c>
      <c r="D5608" s="3" t="s">
        <v>26</v>
      </c>
      <c r="E5608" s="3">
        <v>38.85</v>
      </c>
      <c r="F5608" s="3">
        <v>3.38</v>
      </c>
      <c r="G5608" s="3">
        <v>239.0</v>
      </c>
      <c r="H5608" s="3">
        <v>9397.0</v>
      </c>
      <c r="I5608" s="2"/>
      <c r="J5608" s="2"/>
    </row>
    <row r="5609">
      <c r="A5609" s="1" t="s">
        <v>7337</v>
      </c>
      <c r="B5609" s="3">
        <v>26.4</v>
      </c>
      <c r="C5609" s="3" t="s">
        <v>7338</v>
      </c>
      <c r="D5609" s="3" t="s">
        <v>26</v>
      </c>
      <c r="E5609" s="3">
        <v>387.25</v>
      </c>
      <c r="F5609" s="3">
        <v>4.34</v>
      </c>
      <c r="G5609" s="3">
        <v>269.0</v>
      </c>
      <c r="H5609" s="3">
        <v>9403.0</v>
      </c>
      <c r="I5609" s="2"/>
      <c r="J5609" s="2"/>
    </row>
    <row r="5610">
      <c r="A5610" s="1" t="s">
        <v>7339</v>
      </c>
      <c r="B5610" s="3">
        <v>23.9</v>
      </c>
      <c r="C5610" s="3" t="s">
        <v>1523</v>
      </c>
      <c r="D5610" s="3" t="s">
        <v>26</v>
      </c>
      <c r="E5610" s="3">
        <v>376.0</v>
      </c>
      <c r="F5610" s="3">
        <v>3.45</v>
      </c>
      <c r="G5610" s="3">
        <v>286.0</v>
      </c>
      <c r="H5610" s="3">
        <v>9407.0</v>
      </c>
      <c r="I5610" s="2"/>
      <c r="J5610" s="2"/>
    </row>
    <row r="5611">
      <c r="A5611" s="1" t="s">
        <v>7340</v>
      </c>
      <c r="B5611" s="3">
        <v>22.66</v>
      </c>
      <c r="C5611" s="3" t="s">
        <v>231</v>
      </c>
      <c r="D5611" s="3" t="s">
        <v>26</v>
      </c>
      <c r="E5611" s="3">
        <v>369.45</v>
      </c>
      <c r="F5611" s="3">
        <v>2.14</v>
      </c>
      <c r="G5611" s="3">
        <v>287.0</v>
      </c>
      <c r="H5611" s="3">
        <v>9407.0</v>
      </c>
      <c r="I5611" s="2"/>
      <c r="J5611" s="2"/>
    </row>
    <row r="5612">
      <c r="A5612" s="1" t="s">
        <v>7341</v>
      </c>
      <c r="B5612" s="3">
        <v>22.11</v>
      </c>
      <c r="C5612" s="3" t="s">
        <v>1380</v>
      </c>
      <c r="D5612" s="3" t="s">
        <v>26</v>
      </c>
      <c r="E5612" s="3">
        <v>361.6</v>
      </c>
      <c r="F5612" s="3">
        <v>1.24</v>
      </c>
      <c r="G5612" s="3">
        <v>276.0</v>
      </c>
      <c r="H5612" s="3">
        <v>9407.0</v>
      </c>
      <c r="I5612" s="2"/>
      <c r="J5612" s="2"/>
    </row>
    <row r="5613">
      <c r="A5613" s="1" t="s">
        <v>7342</v>
      </c>
      <c r="B5613" s="3">
        <v>21.61</v>
      </c>
      <c r="C5613" s="3" t="s">
        <v>1702</v>
      </c>
      <c r="D5613" s="3" t="s">
        <v>26</v>
      </c>
      <c r="E5613" s="3" t="s">
        <v>7343</v>
      </c>
      <c r="F5613" s="3">
        <v>231.0</v>
      </c>
      <c r="G5613" s="3">
        <v>9404.0</v>
      </c>
      <c r="H5613" s="2"/>
      <c r="I5613" s="2"/>
      <c r="J5613" s="2"/>
    </row>
    <row r="5614">
      <c r="A5614" s="1" t="s">
        <v>7344</v>
      </c>
      <c r="B5614" s="3">
        <v>20.93</v>
      </c>
      <c r="C5614" s="3" t="s">
        <v>658</v>
      </c>
      <c r="D5614" s="3" t="s">
        <v>26</v>
      </c>
      <c r="E5614" s="3">
        <v>352.6</v>
      </c>
      <c r="F5614" s="3">
        <v>1.1</v>
      </c>
      <c r="G5614" s="3">
        <v>196.0</v>
      </c>
      <c r="H5614" s="3">
        <v>9402.0</v>
      </c>
      <c r="I5614" s="2"/>
      <c r="J5614" s="2"/>
    </row>
    <row r="5615">
      <c r="A5615" s="1" t="s">
        <v>7345</v>
      </c>
      <c r="B5615" s="3">
        <v>20.51</v>
      </c>
      <c r="C5615" s="3" t="s">
        <v>1753</v>
      </c>
      <c r="D5615" s="3" t="s">
        <v>26</v>
      </c>
      <c r="E5615" s="3">
        <v>343.7</v>
      </c>
      <c r="F5615" s="3">
        <v>1.79</v>
      </c>
      <c r="G5615" s="3">
        <v>204.0</v>
      </c>
      <c r="H5615" s="3">
        <v>9404.0</v>
      </c>
      <c r="I5615" s="2"/>
      <c r="J5615" s="2"/>
    </row>
    <row r="5616">
      <c r="A5616" s="1" t="s">
        <v>7346</v>
      </c>
      <c r="B5616" s="3">
        <v>20.6</v>
      </c>
      <c r="C5616" s="3" t="s">
        <v>6716</v>
      </c>
      <c r="D5616" s="3" t="s">
        <v>26</v>
      </c>
      <c r="E5616" s="3">
        <v>336.55</v>
      </c>
      <c r="F5616" s="3">
        <v>2.7</v>
      </c>
      <c r="G5616" s="3">
        <v>212.0</v>
      </c>
      <c r="H5616" s="3">
        <v>9403.0</v>
      </c>
      <c r="I5616" s="2"/>
      <c r="J5616" s="2"/>
    </row>
    <row r="5617">
      <c r="A5617" s="1" t="s">
        <v>7347</v>
      </c>
      <c r="B5617" s="3">
        <v>19.51</v>
      </c>
      <c r="C5617" s="3">
        <v>65.85</v>
      </c>
      <c r="D5617" s="3">
        <v>47.0</v>
      </c>
      <c r="E5617" s="3">
        <v>98.14</v>
      </c>
      <c r="F5617" s="3">
        <v>37.0</v>
      </c>
      <c r="G5617" s="3">
        <v>328.0</v>
      </c>
      <c r="H5617" s="3">
        <v>2.14</v>
      </c>
      <c r="I5617" s="3">
        <v>215.0</v>
      </c>
      <c r="J5617" s="3">
        <v>9406.0</v>
      </c>
    </row>
    <row r="5618">
      <c r="A5618" s="1" t="s">
        <v>7348</v>
      </c>
      <c r="B5618" s="3">
        <v>20.7</v>
      </c>
      <c r="C5618" s="3">
        <v>61.5</v>
      </c>
      <c r="D5618" s="3">
        <v>248.0</v>
      </c>
      <c r="E5618" s="3">
        <v>53.61</v>
      </c>
      <c r="F5618" s="3">
        <v>89.0</v>
      </c>
      <c r="G5618" s="3">
        <v>326.1</v>
      </c>
      <c r="H5618" s="3">
        <v>2.14</v>
      </c>
      <c r="I5618" s="3">
        <v>214.0</v>
      </c>
      <c r="J5618" s="3">
        <v>9415.0</v>
      </c>
    </row>
    <row r="5619">
      <c r="A5619" s="1" t="s">
        <v>7349</v>
      </c>
      <c r="B5619" s="3">
        <v>21.14</v>
      </c>
      <c r="C5619" s="3">
        <v>51.75</v>
      </c>
      <c r="D5619" s="3">
        <v>464.0</v>
      </c>
      <c r="E5619" s="3">
        <v>736.93</v>
      </c>
      <c r="F5619" s="3">
        <v>106.0</v>
      </c>
      <c r="G5619" s="3">
        <v>323.4</v>
      </c>
      <c r="H5619" s="3">
        <v>2.21</v>
      </c>
      <c r="I5619" s="3">
        <v>222.0</v>
      </c>
      <c r="J5619" s="3">
        <v>9417.0</v>
      </c>
    </row>
    <row r="5620">
      <c r="A5620" s="1" t="s">
        <v>7350</v>
      </c>
      <c r="B5620" s="3">
        <v>22.67</v>
      </c>
      <c r="C5620" s="3">
        <v>45.25</v>
      </c>
      <c r="D5620" s="3">
        <v>626.0</v>
      </c>
      <c r="E5620" s="3">
        <v>722.62</v>
      </c>
      <c r="F5620" s="3">
        <v>158.0</v>
      </c>
      <c r="G5620" s="3">
        <v>328.2</v>
      </c>
      <c r="H5620" s="3">
        <v>2.34</v>
      </c>
      <c r="I5620" s="3">
        <v>227.0</v>
      </c>
      <c r="J5620" s="3">
        <v>9418.0</v>
      </c>
    </row>
    <row r="5621">
      <c r="A5621" s="1" t="s">
        <v>7351</v>
      </c>
      <c r="B5621" s="3">
        <v>24.26</v>
      </c>
      <c r="C5621" s="3">
        <v>38.15</v>
      </c>
      <c r="D5621" s="3">
        <v>785.0</v>
      </c>
      <c r="E5621" s="3">
        <v>815.9</v>
      </c>
      <c r="F5621" s="3">
        <v>154.0</v>
      </c>
      <c r="G5621" s="3">
        <v>329.75</v>
      </c>
      <c r="H5621" s="3">
        <v>2.48</v>
      </c>
      <c r="I5621" s="3">
        <v>227.0</v>
      </c>
      <c r="J5621" s="3">
        <v>9417.0</v>
      </c>
    </row>
    <row r="5622">
      <c r="A5622" s="1" t="s">
        <v>7352</v>
      </c>
      <c r="B5622" s="3">
        <v>25.85</v>
      </c>
      <c r="C5622" s="3">
        <v>32.25</v>
      </c>
      <c r="D5622" s="3">
        <v>889.0</v>
      </c>
      <c r="E5622" s="3">
        <v>856.78</v>
      </c>
      <c r="F5622" s="3">
        <v>155.0</v>
      </c>
      <c r="G5622" s="3">
        <v>334.8</v>
      </c>
      <c r="H5622" s="3">
        <v>2.62</v>
      </c>
      <c r="I5622" s="3">
        <v>227.0</v>
      </c>
      <c r="J5622" s="3">
        <v>9414.0</v>
      </c>
    </row>
    <row r="5623">
      <c r="A5623" s="1" t="s">
        <v>7353</v>
      </c>
      <c r="B5623" s="3">
        <v>27.32</v>
      </c>
      <c r="C5623" s="3">
        <v>27.25</v>
      </c>
      <c r="D5623" s="3">
        <v>924.0</v>
      </c>
      <c r="E5623" s="3">
        <v>853.13</v>
      </c>
      <c r="F5623" s="3">
        <v>165.0</v>
      </c>
      <c r="G5623" s="3">
        <v>339.85</v>
      </c>
      <c r="H5623" s="3">
        <v>2.76</v>
      </c>
      <c r="I5623" s="3">
        <v>23.0</v>
      </c>
      <c r="J5623" s="3">
        <v>941.0</v>
      </c>
    </row>
    <row r="5624">
      <c r="A5624" s="1" t="s">
        <v>7354</v>
      </c>
      <c r="B5624" s="3">
        <v>28.49</v>
      </c>
      <c r="C5624" s="3">
        <v>25.45</v>
      </c>
      <c r="D5624" s="3">
        <v>907.0</v>
      </c>
      <c r="E5624" s="3">
        <v>862.42</v>
      </c>
      <c r="F5624" s="3">
        <v>156.0</v>
      </c>
      <c r="G5624" s="3">
        <v>344.3</v>
      </c>
      <c r="H5624" s="3">
        <v>2.9</v>
      </c>
      <c r="I5624" s="3">
        <v>239.0</v>
      </c>
      <c r="J5624" s="3">
        <v>9405.0</v>
      </c>
    </row>
    <row r="5625">
      <c r="A5625" s="1" t="s">
        <v>7355</v>
      </c>
      <c r="B5625" s="3">
        <v>29.3</v>
      </c>
      <c r="C5625" s="3">
        <v>23.0</v>
      </c>
      <c r="D5625" s="3">
        <v>833.0</v>
      </c>
      <c r="E5625" s="3">
        <v>863.49</v>
      </c>
      <c r="F5625" s="3">
        <v>141.0</v>
      </c>
      <c r="G5625" s="3">
        <v>347.4</v>
      </c>
      <c r="H5625" s="3">
        <v>2.97</v>
      </c>
      <c r="I5625" s="3">
        <v>249.0</v>
      </c>
      <c r="J5625" s="3">
        <v>9403.0</v>
      </c>
    </row>
    <row r="5626">
      <c r="A5626" s="1" t="s">
        <v>7356</v>
      </c>
      <c r="B5626" s="3">
        <v>29.63</v>
      </c>
      <c r="C5626" s="3">
        <v>22.3</v>
      </c>
      <c r="D5626" s="3">
        <v>692.0</v>
      </c>
      <c r="E5626" s="3">
        <v>81.28</v>
      </c>
      <c r="F5626" s="3">
        <v>136.0</v>
      </c>
      <c r="G5626" s="3">
        <v>349.5</v>
      </c>
      <c r="H5626" s="3">
        <v>3.3</v>
      </c>
      <c r="I5626" s="3">
        <v>259.0</v>
      </c>
      <c r="J5626" s="3">
        <v>9399.0</v>
      </c>
    </row>
    <row r="5627">
      <c r="A5627" s="1" t="s">
        <v>7357</v>
      </c>
      <c r="B5627" s="3">
        <v>29.5</v>
      </c>
      <c r="C5627" s="3">
        <v>23.85</v>
      </c>
      <c r="D5627" s="3">
        <v>514.0</v>
      </c>
      <c r="E5627" s="3">
        <v>739.2</v>
      </c>
      <c r="F5627" s="3">
        <v>12.0</v>
      </c>
      <c r="G5627" s="3">
        <v>35.5</v>
      </c>
      <c r="H5627" s="3">
        <v>3.3</v>
      </c>
      <c r="I5627" s="3">
        <v>269.0</v>
      </c>
      <c r="J5627" s="3">
        <v>9396.0</v>
      </c>
    </row>
    <row r="5628">
      <c r="A5628" s="1" t="s">
        <v>7358</v>
      </c>
      <c r="B5628" s="3">
        <v>28.99</v>
      </c>
      <c r="C5628" s="3">
        <v>24.65</v>
      </c>
      <c r="D5628" s="3">
        <v>315.0</v>
      </c>
      <c r="E5628" s="3">
        <v>63.14</v>
      </c>
      <c r="F5628" s="3">
        <v>93.0</v>
      </c>
      <c r="G5628" s="3">
        <v>35.1</v>
      </c>
      <c r="H5628" s="3">
        <v>2.97</v>
      </c>
      <c r="I5628" s="3">
        <v>276.0</v>
      </c>
      <c r="J5628" s="3">
        <v>9395.0</v>
      </c>
    </row>
    <row r="5629">
      <c r="A5629" s="1" t="s">
        <v>7359</v>
      </c>
      <c r="B5629" s="3">
        <v>28.6</v>
      </c>
      <c r="C5629" s="3">
        <v>26.4</v>
      </c>
      <c r="D5629" s="3">
        <v>113.0</v>
      </c>
      <c r="E5629" s="3">
        <v>39.3</v>
      </c>
      <c r="F5629" s="3">
        <v>52.0</v>
      </c>
      <c r="G5629" s="3">
        <v>348.55</v>
      </c>
      <c r="H5629" s="3">
        <v>2.9</v>
      </c>
      <c r="I5629" s="3">
        <v>286.0</v>
      </c>
      <c r="J5629" s="3">
        <v>9396.0</v>
      </c>
    </row>
    <row r="5630">
      <c r="A5630" s="1" t="s">
        <v>7360</v>
      </c>
      <c r="B5630" s="3">
        <v>26.26</v>
      </c>
      <c r="C5630" s="3" t="s">
        <v>5268</v>
      </c>
      <c r="D5630" s="3" t="s">
        <v>26</v>
      </c>
      <c r="E5630" s="3">
        <v>342.15</v>
      </c>
      <c r="F5630" s="3">
        <v>2.62</v>
      </c>
      <c r="G5630" s="3">
        <v>298.0</v>
      </c>
      <c r="H5630" s="3">
        <v>9399.0</v>
      </c>
      <c r="I5630" s="2"/>
      <c r="J5630" s="2"/>
    </row>
    <row r="5631">
      <c r="A5631" s="1" t="s">
        <v>7361</v>
      </c>
      <c r="B5631" s="3">
        <v>24.86</v>
      </c>
      <c r="C5631" s="3" t="s">
        <v>5176</v>
      </c>
      <c r="D5631" s="3" t="s">
        <v>26</v>
      </c>
      <c r="E5631" s="3">
        <v>338.65</v>
      </c>
      <c r="F5631" s="3">
        <v>2.34</v>
      </c>
      <c r="G5631" s="3">
        <v>306.0</v>
      </c>
      <c r="H5631" s="3">
        <v>9401.0</v>
      </c>
      <c r="I5631" s="2"/>
      <c r="J5631" s="2"/>
    </row>
    <row r="5632">
      <c r="A5632" s="1" t="s">
        <v>7362</v>
      </c>
      <c r="B5632" s="3">
        <v>23.72</v>
      </c>
      <c r="C5632" s="3" t="s">
        <v>7363</v>
      </c>
      <c r="D5632" s="3" t="s">
        <v>26</v>
      </c>
      <c r="E5632" s="3">
        <v>335.2</v>
      </c>
      <c r="F5632" s="3">
        <v>1.93</v>
      </c>
      <c r="G5632" s="3">
        <v>31.0</v>
      </c>
      <c r="H5632" s="3">
        <v>9409.0</v>
      </c>
      <c r="I5632" s="2"/>
      <c r="J5632" s="2"/>
    </row>
    <row r="5633">
      <c r="A5633" s="1" t="s">
        <v>7364</v>
      </c>
      <c r="B5633" s="3">
        <v>22.61</v>
      </c>
      <c r="C5633" s="3" t="s">
        <v>5274</v>
      </c>
      <c r="D5633" s="3" t="s">
        <v>26</v>
      </c>
      <c r="E5633" s="3">
        <v>333.5</v>
      </c>
      <c r="F5633" s="3">
        <v>1.59</v>
      </c>
      <c r="G5633" s="3">
        <v>31.0</v>
      </c>
      <c r="H5633" s="3">
        <v>9409.0</v>
      </c>
      <c r="I5633" s="2"/>
      <c r="J5633" s="2"/>
    </row>
    <row r="5634">
      <c r="A5634" s="1" t="s">
        <v>7365</v>
      </c>
      <c r="B5634" s="3">
        <v>21.22</v>
      </c>
      <c r="C5634" s="3" t="s">
        <v>5238</v>
      </c>
      <c r="D5634" s="3" t="s">
        <v>26</v>
      </c>
      <c r="E5634" s="3">
        <v>33.95</v>
      </c>
      <c r="F5634" s="3">
        <v>1.17</v>
      </c>
      <c r="G5634" s="3">
        <v>314.0</v>
      </c>
      <c r="H5634" s="3">
        <v>9409.0</v>
      </c>
      <c r="I5634" s="2"/>
      <c r="J5634" s="2"/>
    </row>
    <row r="5635">
      <c r="A5635" s="1" t="s">
        <v>7366</v>
      </c>
      <c r="B5635" s="3">
        <v>21.86</v>
      </c>
      <c r="C5635" s="3" t="s">
        <v>1875</v>
      </c>
      <c r="D5635" s="3" t="s">
        <v>26</v>
      </c>
      <c r="E5635" s="3" t="s">
        <v>7367</v>
      </c>
      <c r="F5635" s="3">
        <v>327.0</v>
      </c>
      <c r="G5635" s="3">
        <v>9409.0</v>
      </c>
      <c r="H5635" s="2"/>
      <c r="I5635" s="2"/>
      <c r="J5635" s="2"/>
    </row>
    <row r="5636">
      <c r="A5636" s="1" t="s">
        <v>7368</v>
      </c>
      <c r="B5636" s="3">
        <v>21.53</v>
      </c>
      <c r="C5636" s="3" t="s">
        <v>5842</v>
      </c>
      <c r="D5636" s="3" t="s">
        <v>26</v>
      </c>
      <c r="E5636" s="3" t="s">
        <v>7369</v>
      </c>
      <c r="F5636" s="3">
        <v>67.0</v>
      </c>
      <c r="G5636" s="3">
        <v>9405.0</v>
      </c>
      <c r="H5636" s="2"/>
      <c r="I5636" s="2"/>
      <c r="J5636" s="2"/>
    </row>
    <row r="5637">
      <c r="A5637" s="1" t="s">
        <v>7370</v>
      </c>
      <c r="B5637" s="3">
        <v>21.1</v>
      </c>
      <c r="C5637" s="3" t="s">
        <v>1655</v>
      </c>
      <c r="D5637" s="3" t="s">
        <v>26</v>
      </c>
      <c r="E5637" s="3" t="s">
        <v>7371</v>
      </c>
      <c r="F5637" s="3">
        <v>103.0</v>
      </c>
      <c r="G5637" s="3">
        <v>9403.0</v>
      </c>
      <c r="H5637" s="2"/>
      <c r="I5637" s="2"/>
      <c r="J5637" s="2"/>
    </row>
    <row r="5638">
      <c r="A5638" s="1" t="s">
        <v>7372</v>
      </c>
      <c r="B5638" s="3">
        <v>20.44</v>
      </c>
      <c r="C5638" s="3" t="s">
        <v>2399</v>
      </c>
      <c r="D5638" s="3" t="s">
        <v>26</v>
      </c>
      <c r="E5638" s="3" t="s">
        <v>7373</v>
      </c>
      <c r="F5638" s="3">
        <v>113.0</v>
      </c>
      <c r="G5638" s="3">
        <v>9401.0</v>
      </c>
      <c r="H5638" s="2"/>
      <c r="I5638" s="2"/>
      <c r="J5638" s="2"/>
    </row>
    <row r="5639">
      <c r="A5639" s="1" t="s">
        <v>7374</v>
      </c>
      <c r="B5639" s="3">
        <v>19.71</v>
      </c>
      <c r="C5639" s="3" t="s">
        <v>2624</v>
      </c>
      <c r="D5639" s="3" t="s">
        <v>26</v>
      </c>
      <c r="E5639" s="3" t="s">
        <v>7375</v>
      </c>
      <c r="F5639" s="3">
        <v>119.0</v>
      </c>
      <c r="G5639" s="3">
        <v>9402.0</v>
      </c>
      <c r="H5639" s="2"/>
      <c r="I5639" s="2"/>
      <c r="J5639" s="2"/>
    </row>
    <row r="5640">
      <c r="A5640" s="1" t="s">
        <v>7376</v>
      </c>
      <c r="B5640" s="3">
        <v>18.99</v>
      </c>
      <c r="C5640" s="3" t="s">
        <v>1694</v>
      </c>
      <c r="D5640" s="3" t="s">
        <v>26</v>
      </c>
      <c r="E5640" s="3" t="s">
        <v>4234</v>
      </c>
      <c r="F5640" s="3">
        <v>118.0</v>
      </c>
      <c r="G5640" s="3">
        <v>9402.0</v>
      </c>
      <c r="H5640" s="2"/>
      <c r="I5640" s="2"/>
      <c r="J5640" s="2"/>
    </row>
    <row r="5641">
      <c r="A5641" s="1" t="s">
        <v>7377</v>
      </c>
      <c r="B5641" s="3">
        <v>18.5</v>
      </c>
      <c r="C5641" s="3">
        <v>59.5</v>
      </c>
      <c r="D5641" s="3">
        <v>58.0</v>
      </c>
      <c r="E5641" s="3">
        <v>252.19</v>
      </c>
      <c r="F5641" s="3">
        <v>33.0</v>
      </c>
      <c r="G5641" s="3" t="s">
        <v>3911</v>
      </c>
      <c r="H5641" s="3">
        <v>104.0</v>
      </c>
      <c r="I5641" s="3">
        <v>9405.0</v>
      </c>
      <c r="J5641" s="2"/>
    </row>
    <row r="5642">
      <c r="A5642" s="1" t="s">
        <v>7378</v>
      </c>
      <c r="B5642" s="3">
        <v>19.85</v>
      </c>
      <c r="C5642" s="3">
        <v>55.2</v>
      </c>
      <c r="D5642" s="3">
        <v>251.0</v>
      </c>
      <c r="E5642" s="3">
        <v>562.7</v>
      </c>
      <c r="F5642" s="3">
        <v>84.0</v>
      </c>
      <c r="G5642" s="3" t="s">
        <v>7379</v>
      </c>
      <c r="H5642" s="3">
        <v>74.0</v>
      </c>
      <c r="I5642" s="3">
        <v>9413.0</v>
      </c>
      <c r="J5642" s="2"/>
    </row>
    <row r="5643">
      <c r="A5643" s="1" t="s">
        <v>7380</v>
      </c>
      <c r="B5643" s="3">
        <v>22.94</v>
      </c>
      <c r="C5643" s="3">
        <v>45.25</v>
      </c>
      <c r="D5643" s="3">
        <v>453.0</v>
      </c>
      <c r="E5643" s="3">
        <v>699.2</v>
      </c>
      <c r="F5643" s="3">
        <v>115.0</v>
      </c>
      <c r="G5643" s="3" t="s">
        <v>7381</v>
      </c>
      <c r="H5643" s="3">
        <v>91.0</v>
      </c>
      <c r="I5643" s="3">
        <v>9413.0</v>
      </c>
      <c r="J5643" s="2"/>
    </row>
    <row r="5644">
      <c r="A5644" s="1" t="s">
        <v>7382</v>
      </c>
      <c r="B5644" s="3">
        <v>25.31</v>
      </c>
      <c r="C5644" s="3">
        <v>38.45</v>
      </c>
      <c r="D5644" s="3">
        <v>639.0</v>
      </c>
      <c r="E5644" s="3">
        <v>781.2</v>
      </c>
      <c r="F5644" s="3">
        <v>135.0</v>
      </c>
      <c r="G5644" s="3" t="s">
        <v>7383</v>
      </c>
      <c r="H5644" s="3">
        <v>107.0</v>
      </c>
      <c r="I5644" s="3">
        <v>9413.0</v>
      </c>
      <c r="J5644" s="2"/>
    </row>
    <row r="5645">
      <c r="A5645" s="1" t="s">
        <v>7384</v>
      </c>
      <c r="B5645" s="3">
        <v>27.17</v>
      </c>
      <c r="C5645" s="3">
        <v>32.65</v>
      </c>
      <c r="D5645" s="3">
        <v>789.0</v>
      </c>
      <c r="E5645" s="3">
        <v>831.84</v>
      </c>
      <c r="F5645" s="3">
        <v>147.0</v>
      </c>
      <c r="G5645" s="3" t="s">
        <v>7385</v>
      </c>
      <c r="H5645" s="3">
        <v>15.0</v>
      </c>
      <c r="I5645" s="3">
        <v>9412.0</v>
      </c>
      <c r="J5645" s="2"/>
    </row>
    <row r="5646">
      <c r="A5646" s="1" t="s">
        <v>7386</v>
      </c>
      <c r="B5646" s="3">
        <v>28.9</v>
      </c>
      <c r="C5646" s="3">
        <v>28.5</v>
      </c>
      <c r="D5646" s="3">
        <v>888.0</v>
      </c>
      <c r="E5646" s="3">
        <v>859.26</v>
      </c>
      <c r="F5646" s="3">
        <v>154.0</v>
      </c>
      <c r="G5646" s="3">
        <v>353.0</v>
      </c>
      <c r="H5646" s="3">
        <v>1.17</v>
      </c>
      <c r="I5646" s="3">
        <v>189.0</v>
      </c>
      <c r="J5646" s="3">
        <v>941.0</v>
      </c>
    </row>
    <row r="5647">
      <c r="A5647" s="1" t="s">
        <v>7387</v>
      </c>
      <c r="B5647" s="3">
        <v>30.4</v>
      </c>
      <c r="C5647" s="3">
        <v>25.0</v>
      </c>
      <c r="D5647" s="3">
        <v>923.0</v>
      </c>
      <c r="E5647" s="3">
        <v>855.69</v>
      </c>
      <c r="F5647" s="3">
        <v>164.0</v>
      </c>
      <c r="G5647" s="3">
        <v>359.2</v>
      </c>
      <c r="H5647" s="3">
        <v>1.59</v>
      </c>
      <c r="I5647" s="3">
        <v>207.0</v>
      </c>
      <c r="J5647" s="3">
        <v>9405.0</v>
      </c>
    </row>
    <row r="5648">
      <c r="A5648" s="1" t="s">
        <v>7388</v>
      </c>
      <c r="B5648" s="3">
        <v>31.54</v>
      </c>
      <c r="C5648" s="3">
        <v>22.65</v>
      </c>
      <c r="D5648" s="3">
        <v>906.0</v>
      </c>
      <c r="E5648" s="3">
        <v>865.32</v>
      </c>
      <c r="F5648" s="3">
        <v>155.0</v>
      </c>
      <c r="G5648" s="3">
        <v>363.45</v>
      </c>
      <c r="H5648" s="3">
        <v>2.0</v>
      </c>
      <c r="I5648" s="3">
        <v>218.0</v>
      </c>
      <c r="J5648" s="3">
        <v>9398.0</v>
      </c>
    </row>
    <row r="5649">
      <c r="A5649" s="1" t="s">
        <v>7389</v>
      </c>
      <c r="B5649" s="3">
        <v>32.4</v>
      </c>
      <c r="C5649" s="3">
        <v>2.55</v>
      </c>
      <c r="D5649" s="3">
        <v>827.0</v>
      </c>
      <c r="E5649" s="3">
        <v>854.44</v>
      </c>
      <c r="F5649" s="3">
        <v>145.0</v>
      </c>
      <c r="G5649" s="3">
        <v>366.55</v>
      </c>
      <c r="H5649" s="3">
        <v>2.41</v>
      </c>
      <c r="I5649" s="3">
        <v>226.0</v>
      </c>
      <c r="J5649" s="3">
        <v>9394.0</v>
      </c>
    </row>
    <row r="5650">
      <c r="A5650" s="1" t="s">
        <v>7390</v>
      </c>
      <c r="B5650" s="3">
        <v>32.8</v>
      </c>
      <c r="C5650" s="3">
        <v>19.2</v>
      </c>
      <c r="D5650" s="3">
        <v>689.0</v>
      </c>
      <c r="E5650" s="3">
        <v>811.56</v>
      </c>
      <c r="F5650" s="3">
        <v>135.0</v>
      </c>
      <c r="G5650" s="3">
        <v>368.45</v>
      </c>
      <c r="H5650" s="3">
        <v>2.69</v>
      </c>
      <c r="I5650" s="3">
        <v>231.0</v>
      </c>
      <c r="J5650" s="3">
        <v>9389.0</v>
      </c>
    </row>
    <row r="5651">
      <c r="A5651" s="1" t="s">
        <v>7391</v>
      </c>
      <c r="B5651" s="3">
        <v>32.74</v>
      </c>
      <c r="C5651" s="3">
        <v>19.2</v>
      </c>
      <c r="D5651" s="3">
        <v>494.0</v>
      </c>
      <c r="E5651" s="3">
        <v>665.25</v>
      </c>
      <c r="F5651" s="3">
        <v>142.0</v>
      </c>
      <c r="G5651" s="3">
        <v>368.3</v>
      </c>
      <c r="H5651" s="3">
        <v>2.9</v>
      </c>
      <c r="I5651" s="3">
        <v>238.0</v>
      </c>
      <c r="J5651" s="3">
        <v>9385.0</v>
      </c>
    </row>
    <row r="5652">
      <c r="A5652" s="1" t="s">
        <v>7392</v>
      </c>
      <c r="B5652" s="3">
        <v>32.29</v>
      </c>
      <c r="C5652" s="3">
        <v>19.1</v>
      </c>
      <c r="D5652" s="3">
        <v>305.0</v>
      </c>
      <c r="E5652" s="3">
        <v>591.77</v>
      </c>
      <c r="F5652" s="3">
        <v>99.0</v>
      </c>
      <c r="G5652" s="3">
        <v>366.35</v>
      </c>
      <c r="H5652" s="3">
        <v>3.3</v>
      </c>
      <c r="I5652" s="3">
        <v>243.0</v>
      </c>
      <c r="J5652" s="3">
        <v>9385.0</v>
      </c>
    </row>
    <row r="5653">
      <c r="A5653" s="1" t="s">
        <v>7393</v>
      </c>
      <c r="B5653" s="3">
        <v>31.42</v>
      </c>
      <c r="C5653" s="3">
        <v>2.3</v>
      </c>
      <c r="D5653" s="3">
        <v>104.0</v>
      </c>
      <c r="E5653" s="3">
        <v>329.11</v>
      </c>
      <c r="F5653" s="3">
        <v>54.0</v>
      </c>
      <c r="G5653" s="3">
        <v>362.5</v>
      </c>
      <c r="H5653" s="3">
        <v>2.9</v>
      </c>
      <c r="I5653" s="3">
        <v>25.0</v>
      </c>
      <c r="J5653" s="3">
        <v>9384.0</v>
      </c>
    </row>
    <row r="5654">
      <c r="A5654" s="1" t="s">
        <v>7394</v>
      </c>
      <c r="B5654" s="3">
        <v>29.78</v>
      </c>
      <c r="C5654" s="3" t="s">
        <v>3214</v>
      </c>
      <c r="D5654" s="3" t="s">
        <v>26</v>
      </c>
      <c r="E5654" s="3">
        <v>361.5</v>
      </c>
      <c r="F5654" s="3">
        <v>2.41</v>
      </c>
      <c r="G5654" s="3">
        <v>258.0</v>
      </c>
      <c r="H5654" s="3">
        <v>9384.0</v>
      </c>
      <c r="I5654" s="2"/>
      <c r="J5654" s="2"/>
    </row>
    <row r="5655">
      <c r="A5655" s="1" t="s">
        <v>7395</v>
      </c>
      <c r="B5655" s="3">
        <v>28.11</v>
      </c>
      <c r="C5655" s="3" t="s">
        <v>5149</v>
      </c>
      <c r="D5655" s="3" t="s">
        <v>26</v>
      </c>
      <c r="E5655" s="3">
        <v>358.2</v>
      </c>
      <c r="F5655" s="3">
        <v>2.7</v>
      </c>
      <c r="G5655" s="3">
        <v>253.0</v>
      </c>
      <c r="H5655" s="3">
        <v>9389.0</v>
      </c>
      <c r="I5655" s="2"/>
      <c r="J5655" s="2"/>
    </row>
    <row r="5656">
      <c r="A5656" s="1" t="s">
        <v>7396</v>
      </c>
      <c r="B5656" s="3">
        <v>26.66</v>
      </c>
      <c r="C5656" s="3" t="s">
        <v>5866</v>
      </c>
      <c r="D5656" s="3" t="s">
        <v>26</v>
      </c>
      <c r="E5656" s="3">
        <v>355.9</v>
      </c>
      <c r="F5656" s="3">
        <v>2.7</v>
      </c>
      <c r="G5656" s="3">
        <v>246.0</v>
      </c>
      <c r="H5656" s="3">
        <v>9397.0</v>
      </c>
      <c r="I5656" s="2"/>
      <c r="J5656" s="2"/>
    </row>
    <row r="5657">
      <c r="A5657" s="1" t="s">
        <v>7397</v>
      </c>
      <c r="B5657" s="3">
        <v>25.29</v>
      </c>
      <c r="C5657" s="3" t="s">
        <v>7398</v>
      </c>
      <c r="D5657" s="3" t="s">
        <v>26</v>
      </c>
      <c r="E5657" s="3">
        <v>352.4</v>
      </c>
      <c r="F5657" s="3">
        <v>2.7</v>
      </c>
      <c r="G5657" s="3">
        <v>247.0</v>
      </c>
      <c r="H5657" s="3">
        <v>9401.0</v>
      </c>
      <c r="I5657" s="2"/>
      <c r="J5657" s="2"/>
    </row>
    <row r="5658">
      <c r="A5658" s="1" t="s">
        <v>7399</v>
      </c>
      <c r="B5658" s="3">
        <v>24.13</v>
      </c>
      <c r="C5658" s="3" t="s">
        <v>3181</v>
      </c>
      <c r="D5658" s="3" t="s">
        <v>26</v>
      </c>
      <c r="E5658" s="3">
        <v>349.5</v>
      </c>
      <c r="F5658" s="3">
        <v>2.14</v>
      </c>
      <c r="G5658" s="3">
        <v>256.0</v>
      </c>
      <c r="H5658" s="3">
        <v>9401.0</v>
      </c>
      <c r="I5658" s="2"/>
      <c r="J5658" s="2"/>
    </row>
    <row r="5659">
      <c r="A5659" s="1" t="s">
        <v>7400</v>
      </c>
      <c r="B5659" s="3">
        <v>23.13</v>
      </c>
      <c r="C5659" s="3" t="s">
        <v>7163</v>
      </c>
      <c r="D5659" s="3" t="s">
        <v>26</v>
      </c>
      <c r="E5659" s="3">
        <v>346.0</v>
      </c>
      <c r="F5659" s="3">
        <v>2.14</v>
      </c>
      <c r="G5659" s="3">
        <v>263.0</v>
      </c>
      <c r="H5659" s="3">
        <v>9403.0</v>
      </c>
      <c r="I5659" s="2"/>
      <c r="J5659" s="2"/>
    </row>
    <row r="5660">
      <c r="A5660" s="1" t="s">
        <v>7401</v>
      </c>
      <c r="B5660" s="3">
        <v>22.21</v>
      </c>
      <c r="C5660" s="3" t="s">
        <v>6328</v>
      </c>
      <c r="D5660" s="3" t="s">
        <v>26</v>
      </c>
      <c r="E5660" s="3">
        <v>342.45</v>
      </c>
      <c r="F5660" s="3">
        <v>2.7</v>
      </c>
      <c r="G5660" s="3">
        <v>265.0</v>
      </c>
      <c r="H5660" s="3">
        <v>9401.0</v>
      </c>
      <c r="I5660" s="2"/>
      <c r="J5660" s="2"/>
    </row>
    <row r="5661">
      <c r="A5661" s="1" t="s">
        <v>7402</v>
      </c>
      <c r="B5661" s="3">
        <v>21.35</v>
      </c>
      <c r="C5661" s="3" t="s">
        <v>1465</v>
      </c>
      <c r="D5661" s="3" t="s">
        <v>26</v>
      </c>
      <c r="E5661" s="3">
        <v>338.85</v>
      </c>
      <c r="F5661" s="3">
        <v>1.93</v>
      </c>
      <c r="G5661" s="3">
        <v>262.0</v>
      </c>
      <c r="H5661" s="3">
        <v>9401.0</v>
      </c>
      <c r="I5661" s="2"/>
      <c r="J5661" s="2"/>
    </row>
    <row r="5662">
      <c r="A5662" s="1" t="s">
        <v>7403</v>
      </c>
      <c r="B5662" s="3">
        <v>20.53</v>
      </c>
      <c r="C5662" s="3" t="s">
        <v>7404</v>
      </c>
      <c r="D5662" s="3" t="s">
        <v>26</v>
      </c>
      <c r="E5662" s="3">
        <v>336.15</v>
      </c>
      <c r="F5662" s="3">
        <v>1.79</v>
      </c>
      <c r="G5662" s="3">
        <v>258.0</v>
      </c>
      <c r="H5662" s="3">
        <v>9399.0</v>
      </c>
      <c r="I5662" s="2"/>
      <c r="J5662" s="2"/>
    </row>
    <row r="5663">
      <c r="A5663" s="1" t="s">
        <v>7405</v>
      </c>
      <c r="B5663" s="3">
        <v>19.76</v>
      </c>
      <c r="C5663" s="3" t="s">
        <v>7406</v>
      </c>
      <c r="D5663" s="3" t="s">
        <v>26</v>
      </c>
      <c r="E5663" s="3">
        <v>332.5</v>
      </c>
      <c r="F5663" s="3">
        <v>1.72</v>
      </c>
      <c r="G5663" s="3">
        <v>255.0</v>
      </c>
      <c r="H5663" s="3">
        <v>9401.0</v>
      </c>
      <c r="I5663" s="2"/>
      <c r="J5663" s="2"/>
    </row>
    <row r="5664">
      <c r="A5664" s="1" t="s">
        <v>7407</v>
      </c>
      <c r="B5664" s="3">
        <v>18.95</v>
      </c>
      <c r="C5664" s="3" t="s">
        <v>2030</v>
      </c>
      <c r="D5664" s="3" t="s">
        <v>26</v>
      </c>
      <c r="E5664" s="3">
        <v>329.75</v>
      </c>
      <c r="F5664" s="3">
        <v>1.66</v>
      </c>
      <c r="G5664" s="3">
        <v>254.0</v>
      </c>
      <c r="H5664" s="3">
        <v>9402.0</v>
      </c>
      <c r="I5664" s="2"/>
      <c r="J5664" s="2"/>
    </row>
    <row r="5665">
      <c r="A5665" s="1" t="s">
        <v>7408</v>
      </c>
      <c r="B5665" s="3">
        <v>18.22</v>
      </c>
      <c r="C5665" s="3">
        <v>7.35</v>
      </c>
      <c r="D5665" s="3">
        <v>58.0</v>
      </c>
      <c r="E5665" s="3">
        <v>269.8</v>
      </c>
      <c r="F5665" s="3">
        <v>32.0</v>
      </c>
      <c r="G5665" s="3">
        <v>327.25</v>
      </c>
      <c r="H5665" s="3">
        <v>1.59</v>
      </c>
      <c r="I5665" s="3">
        <v>251.0</v>
      </c>
      <c r="J5665" s="3">
        <v>9404.0</v>
      </c>
    </row>
    <row r="5666">
      <c r="A5666" s="1" t="s">
        <v>7409</v>
      </c>
      <c r="B5666" s="3">
        <v>19.34</v>
      </c>
      <c r="C5666" s="3">
        <v>63.5</v>
      </c>
      <c r="D5666" s="3">
        <v>247.0</v>
      </c>
      <c r="E5666" s="3">
        <v>553.36</v>
      </c>
      <c r="F5666" s="3">
        <v>84.0</v>
      </c>
      <c r="G5666" s="3">
        <v>322.2</v>
      </c>
      <c r="H5666" s="3">
        <v>1.59</v>
      </c>
      <c r="I5666" s="3">
        <v>242.0</v>
      </c>
      <c r="J5666" s="3">
        <v>9413.0</v>
      </c>
    </row>
    <row r="5667">
      <c r="A5667" s="1" t="s">
        <v>7410</v>
      </c>
      <c r="B5667" s="3">
        <v>21.3</v>
      </c>
      <c r="C5667" s="3">
        <v>55.55</v>
      </c>
      <c r="D5667" s="3">
        <v>452.0</v>
      </c>
      <c r="E5667" s="3">
        <v>702.72</v>
      </c>
      <c r="F5667" s="3">
        <v>114.0</v>
      </c>
      <c r="G5667" s="3">
        <v>324.95</v>
      </c>
      <c r="H5667" s="3">
        <v>1.31</v>
      </c>
      <c r="I5667" s="3">
        <v>233.0</v>
      </c>
      <c r="J5667" s="3">
        <v>9415.0</v>
      </c>
    </row>
    <row r="5668">
      <c r="A5668" s="1" t="s">
        <v>7411</v>
      </c>
      <c r="B5668" s="3">
        <v>23.59</v>
      </c>
      <c r="C5668" s="3">
        <v>45.5</v>
      </c>
      <c r="D5668" s="3">
        <v>631.0</v>
      </c>
      <c r="E5668" s="3">
        <v>763.67</v>
      </c>
      <c r="F5668" s="3">
        <v>14.0</v>
      </c>
      <c r="G5668" s="3">
        <v>331.3</v>
      </c>
      <c r="H5668" s="3">
        <v>1.52</v>
      </c>
      <c r="I5668" s="3">
        <v>219.0</v>
      </c>
      <c r="J5668" s="3">
        <v>9414.0</v>
      </c>
    </row>
    <row r="5669">
      <c r="A5669" s="1" t="s">
        <v>7412</v>
      </c>
      <c r="B5669" s="3">
        <v>25.77</v>
      </c>
      <c r="C5669" s="3">
        <v>37.2</v>
      </c>
      <c r="D5669" s="3">
        <v>784.0</v>
      </c>
      <c r="E5669" s="3">
        <v>826.63</v>
      </c>
      <c r="F5669" s="3">
        <v>148.0</v>
      </c>
      <c r="G5669" s="3">
        <v>338.85</v>
      </c>
      <c r="H5669" s="3">
        <v>2.21</v>
      </c>
      <c r="I5669" s="3">
        <v>218.0</v>
      </c>
      <c r="J5669" s="3">
        <v>9412.0</v>
      </c>
    </row>
    <row r="5670">
      <c r="A5670" s="1" t="s">
        <v>7413</v>
      </c>
      <c r="B5670" s="3">
        <v>27.68</v>
      </c>
      <c r="C5670" s="3">
        <v>29.3</v>
      </c>
      <c r="D5670" s="3">
        <v>883.0</v>
      </c>
      <c r="E5670" s="3">
        <v>854.75</v>
      </c>
      <c r="F5670" s="3">
        <v>155.0</v>
      </c>
      <c r="G5670" s="3">
        <v>344.85</v>
      </c>
      <c r="H5670" s="3">
        <v>2.69</v>
      </c>
      <c r="I5670" s="3">
        <v>225.0</v>
      </c>
      <c r="J5670" s="3">
        <v>941.0</v>
      </c>
    </row>
    <row r="5671">
      <c r="A5671" s="1" t="s">
        <v>7414</v>
      </c>
      <c r="B5671" s="3">
        <v>29.26</v>
      </c>
      <c r="C5671" s="3">
        <v>23.85</v>
      </c>
      <c r="D5671" s="3">
        <v>912.0</v>
      </c>
      <c r="E5671" s="3">
        <v>835.7</v>
      </c>
      <c r="F5671" s="3">
        <v>173.0</v>
      </c>
      <c r="G5671" s="3">
        <v>348.95</v>
      </c>
      <c r="H5671" s="3">
        <v>2.97</v>
      </c>
      <c r="I5671" s="3">
        <v>232.0</v>
      </c>
      <c r="J5671" s="3">
        <v>9405.0</v>
      </c>
    </row>
    <row r="5672">
      <c r="A5672" s="1" t="s">
        <v>7415</v>
      </c>
      <c r="B5672" s="3">
        <v>30.42</v>
      </c>
      <c r="C5672" s="3">
        <v>2.85</v>
      </c>
      <c r="D5672" s="3">
        <v>9.0</v>
      </c>
      <c r="E5672" s="3">
        <v>86.21</v>
      </c>
      <c r="F5672" s="3">
        <v>156.0</v>
      </c>
      <c r="G5672" s="3">
        <v>352.4</v>
      </c>
      <c r="H5672" s="3">
        <v>3.24</v>
      </c>
      <c r="I5672" s="3">
        <v>24.0</v>
      </c>
      <c r="J5672" s="3">
        <v>94.0</v>
      </c>
    </row>
    <row r="5673">
      <c r="A5673" s="1" t="s">
        <v>7416</v>
      </c>
      <c r="B5673" s="3">
        <v>31.11</v>
      </c>
      <c r="C5673" s="3">
        <v>18.85</v>
      </c>
      <c r="D5673" s="3">
        <v>825.0</v>
      </c>
      <c r="E5673" s="3">
        <v>861.75</v>
      </c>
      <c r="F5673" s="3">
        <v>14.0</v>
      </c>
      <c r="G5673" s="3">
        <v>355.1</v>
      </c>
      <c r="H5673" s="3">
        <v>3.31</v>
      </c>
      <c r="I5673" s="3">
        <v>25.0</v>
      </c>
      <c r="J5673" s="3">
        <v>9395.0</v>
      </c>
    </row>
    <row r="5674">
      <c r="A5674" s="1" t="s">
        <v>7417</v>
      </c>
      <c r="B5674" s="3">
        <v>31.28</v>
      </c>
      <c r="C5674" s="3">
        <v>18.85</v>
      </c>
      <c r="D5674" s="3">
        <v>679.0</v>
      </c>
      <c r="E5674" s="3">
        <v>795.27</v>
      </c>
      <c r="F5674" s="3">
        <v>139.0</v>
      </c>
      <c r="G5674" s="3">
        <v>356.3</v>
      </c>
      <c r="H5674" s="3">
        <v>3.31</v>
      </c>
      <c r="I5674" s="3">
        <v>26.0</v>
      </c>
      <c r="J5674" s="3">
        <v>9391.0</v>
      </c>
    </row>
    <row r="5675">
      <c r="A5675" s="1" t="s">
        <v>7418</v>
      </c>
      <c r="B5675" s="3">
        <v>31.0</v>
      </c>
      <c r="C5675" s="3">
        <v>2.2</v>
      </c>
      <c r="D5675" s="3">
        <v>505.0</v>
      </c>
      <c r="E5675" s="3">
        <v>735.0</v>
      </c>
      <c r="F5675" s="3">
        <v>119.0</v>
      </c>
      <c r="G5675" s="3">
        <v>356.1</v>
      </c>
      <c r="H5675" s="3">
        <v>3.17</v>
      </c>
      <c r="I5675" s="3">
        <v>271.0</v>
      </c>
      <c r="J5675" s="3">
        <v>9389.0</v>
      </c>
    </row>
    <row r="5676">
      <c r="A5676" s="1" t="s">
        <v>7419</v>
      </c>
      <c r="B5676" s="3">
        <v>30.27</v>
      </c>
      <c r="C5676" s="3">
        <v>2.85</v>
      </c>
      <c r="D5676" s="3">
        <v>304.0</v>
      </c>
      <c r="E5676" s="3">
        <v>613.66</v>
      </c>
      <c r="F5676" s="3">
        <v>93.0</v>
      </c>
      <c r="G5676" s="3">
        <v>354.35</v>
      </c>
      <c r="H5676" s="3">
        <v>3.3</v>
      </c>
      <c r="I5676" s="3">
        <v>281.0</v>
      </c>
      <c r="J5676" s="3">
        <v>9387.0</v>
      </c>
    </row>
    <row r="5677">
      <c r="A5677" s="1" t="s">
        <v>7420</v>
      </c>
      <c r="B5677" s="3">
        <v>29.25</v>
      </c>
      <c r="C5677" s="3">
        <v>22.2</v>
      </c>
      <c r="D5677" s="3">
        <v>107.0</v>
      </c>
      <c r="E5677" s="3">
        <v>4.32</v>
      </c>
      <c r="F5677" s="3">
        <v>48.0</v>
      </c>
      <c r="G5677" s="3">
        <v>352.2</v>
      </c>
      <c r="H5677" s="3">
        <v>2.83</v>
      </c>
      <c r="I5677" s="3">
        <v>29.0</v>
      </c>
      <c r="J5677" s="3">
        <v>9387.0</v>
      </c>
    </row>
    <row r="5678">
      <c r="A5678" s="1" t="s">
        <v>7421</v>
      </c>
      <c r="B5678" s="3">
        <v>27.95</v>
      </c>
      <c r="C5678" s="3" t="s">
        <v>5618</v>
      </c>
      <c r="D5678" s="3" t="s">
        <v>26</v>
      </c>
      <c r="E5678" s="3">
        <v>348.95</v>
      </c>
      <c r="F5678" s="3">
        <v>2.21</v>
      </c>
      <c r="G5678" s="3">
        <v>296.0</v>
      </c>
      <c r="H5678" s="3">
        <v>9385.0</v>
      </c>
      <c r="I5678" s="2"/>
      <c r="J5678" s="2"/>
    </row>
    <row r="5679">
      <c r="A5679" s="1" t="s">
        <v>7422</v>
      </c>
      <c r="B5679" s="3">
        <v>26.35</v>
      </c>
      <c r="C5679" s="3" t="s">
        <v>5327</v>
      </c>
      <c r="D5679" s="3" t="s">
        <v>26</v>
      </c>
      <c r="E5679" s="3">
        <v>345.5</v>
      </c>
      <c r="F5679" s="3">
        <v>2.7</v>
      </c>
      <c r="G5679" s="3">
        <v>293.0</v>
      </c>
      <c r="H5679" s="3">
        <v>9387.0</v>
      </c>
      <c r="I5679" s="2"/>
      <c r="J5679" s="2"/>
    </row>
    <row r="5680">
      <c r="A5680" s="1" t="s">
        <v>7423</v>
      </c>
      <c r="B5680" s="3">
        <v>25.6</v>
      </c>
      <c r="C5680" s="3" t="s">
        <v>5329</v>
      </c>
      <c r="D5680" s="3" t="s">
        <v>26</v>
      </c>
      <c r="E5680" s="3">
        <v>341.0</v>
      </c>
      <c r="F5680" s="3">
        <v>2.0</v>
      </c>
      <c r="G5680" s="3">
        <v>287.0</v>
      </c>
      <c r="H5680" s="3">
        <v>9394.0</v>
      </c>
      <c r="I5680" s="2"/>
      <c r="J5680" s="2"/>
    </row>
    <row r="5681">
      <c r="A5681" s="1" t="s">
        <v>7424</v>
      </c>
      <c r="B5681" s="3">
        <v>23.83</v>
      </c>
      <c r="C5681" s="3" t="s">
        <v>5333</v>
      </c>
      <c r="D5681" s="3" t="s">
        <v>26</v>
      </c>
      <c r="E5681" s="3">
        <v>337.9</v>
      </c>
      <c r="F5681" s="3">
        <v>1.93</v>
      </c>
      <c r="G5681" s="3">
        <v>278.0</v>
      </c>
      <c r="H5681" s="3">
        <v>9395.0</v>
      </c>
      <c r="I5681" s="2"/>
      <c r="J5681" s="2"/>
    </row>
    <row r="5682">
      <c r="A5682" s="1" t="s">
        <v>7425</v>
      </c>
      <c r="B5682" s="3">
        <v>22.71</v>
      </c>
      <c r="C5682" s="3" t="s">
        <v>5335</v>
      </c>
      <c r="D5682" s="3" t="s">
        <v>26</v>
      </c>
      <c r="E5682" s="3">
        <v>335.55</v>
      </c>
      <c r="F5682" s="3">
        <v>1.93</v>
      </c>
      <c r="G5682" s="3">
        <v>272.0</v>
      </c>
      <c r="H5682" s="3">
        <v>9395.0</v>
      </c>
      <c r="I5682" s="2"/>
      <c r="J5682" s="2"/>
    </row>
    <row r="5683">
      <c r="A5683" s="1" t="s">
        <v>7426</v>
      </c>
      <c r="B5683" s="3">
        <v>21.51</v>
      </c>
      <c r="C5683" s="3" t="s">
        <v>3922</v>
      </c>
      <c r="D5683" s="3" t="s">
        <v>26</v>
      </c>
      <c r="E5683" s="3">
        <v>333.5</v>
      </c>
      <c r="F5683" s="3">
        <v>1.79</v>
      </c>
      <c r="G5683" s="3">
        <v>27.0</v>
      </c>
      <c r="H5683" s="3">
        <v>9396.0</v>
      </c>
      <c r="I5683" s="2"/>
      <c r="J5683" s="2"/>
    </row>
    <row r="5684">
      <c r="A5684" s="1" t="s">
        <v>7427</v>
      </c>
      <c r="B5684" s="3">
        <v>20.3</v>
      </c>
      <c r="C5684" s="3" t="s">
        <v>5022</v>
      </c>
      <c r="D5684" s="3" t="s">
        <v>26</v>
      </c>
      <c r="E5684" s="3">
        <v>331.25</v>
      </c>
      <c r="F5684" s="3">
        <v>1.66</v>
      </c>
      <c r="G5684" s="3">
        <v>27.0</v>
      </c>
      <c r="H5684" s="3">
        <v>9393.0</v>
      </c>
      <c r="I5684" s="2"/>
      <c r="J5684" s="2"/>
    </row>
    <row r="5685">
      <c r="A5685" s="1" t="s">
        <v>7428</v>
      </c>
      <c r="B5685" s="3">
        <v>19.31</v>
      </c>
      <c r="C5685" s="3" t="s">
        <v>4035</v>
      </c>
      <c r="D5685" s="3" t="s">
        <v>26</v>
      </c>
      <c r="E5685" s="3">
        <v>329.4</v>
      </c>
      <c r="F5685" s="3">
        <v>1.45</v>
      </c>
      <c r="G5685" s="3">
        <v>262.0</v>
      </c>
      <c r="H5685" s="3">
        <v>9388.0</v>
      </c>
      <c r="I5685" s="2"/>
      <c r="J5685" s="2"/>
    </row>
    <row r="5686">
      <c r="A5686" s="1" t="s">
        <v>7429</v>
      </c>
      <c r="B5686" s="3">
        <v>18.68</v>
      </c>
      <c r="C5686" s="3" t="s">
        <v>4112</v>
      </c>
      <c r="D5686" s="3" t="s">
        <v>26</v>
      </c>
      <c r="E5686" s="3">
        <v>327.65</v>
      </c>
      <c r="F5686" s="3">
        <v>1.38</v>
      </c>
      <c r="G5686" s="3">
        <v>241.0</v>
      </c>
      <c r="H5686" s="3">
        <v>9386.0</v>
      </c>
      <c r="I5686" s="2"/>
      <c r="J5686" s="2"/>
    </row>
    <row r="5687">
      <c r="A5687" s="1" t="s">
        <v>7430</v>
      </c>
      <c r="B5687" s="3">
        <v>18.0</v>
      </c>
      <c r="C5687" s="3" t="s">
        <v>3147</v>
      </c>
      <c r="D5687" s="3" t="s">
        <v>26</v>
      </c>
      <c r="E5687" s="3">
        <v>325.9</v>
      </c>
      <c r="F5687" s="3">
        <v>1.52</v>
      </c>
      <c r="G5687" s="3">
        <v>222.0</v>
      </c>
      <c r="H5687" s="3">
        <v>9383.0</v>
      </c>
      <c r="I5687" s="2"/>
      <c r="J5687" s="2"/>
    </row>
    <row r="5688">
      <c r="A5688" s="1" t="s">
        <v>7431</v>
      </c>
      <c r="B5688" s="3">
        <v>17.51</v>
      </c>
      <c r="C5688" s="3" t="s">
        <v>1913</v>
      </c>
      <c r="D5688" s="3" t="s">
        <v>26</v>
      </c>
      <c r="E5688" s="3">
        <v>323.75</v>
      </c>
      <c r="F5688" s="3">
        <v>1.52</v>
      </c>
      <c r="G5688" s="3">
        <v>215.0</v>
      </c>
      <c r="H5688" s="3">
        <v>9383.0</v>
      </c>
      <c r="I5688" s="2"/>
      <c r="J5688" s="2"/>
    </row>
    <row r="5689">
      <c r="A5689" s="1" t="s">
        <v>7432</v>
      </c>
      <c r="B5689" s="3">
        <v>17.21</v>
      </c>
      <c r="C5689" s="3">
        <v>65.35</v>
      </c>
      <c r="D5689" s="3">
        <v>56.0</v>
      </c>
      <c r="E5689" s="3">
        <v>267.11</v>
      </c>
      <c r="F5689" s="3">
        <v>31.0</v>
      </c>
      <c r="G5689" s="3">
        <v>322.5</v>
      </c>
      <c r="H5689" s="3">
        <v>1.38</v>
      </c>
      <c r="I5689" s="3">
        <v>22.0</v>
      </c>
      <c r="J5689" s="3">
        <v>9385.0</v>
      </c>
    </row>
    <row r="5690">
      <c r="A5690" s="1" t="s">
        <v>7433</v>
      </c>
      <c r="B5690" s="3">
        <v>18.82</v>
      </c>
      <c r="C5690" s="3">
        <v>65.65</v>
      </c>
      <c r="D5690" s="3">
        <v>248.0</v>
      </c>
      <c r="E5690" s="3">
        <v>568.5</v>
      </c>
      <c r="F5690" s="3">
        <v>82.0</v>
      </c>
      <c r="G5690" s="3">
        <v>322.5</v>
      </c>
      <c r="H5690" s="3">
        <v>1.1</v>
      </c>
      <c r="I5690" s="3">
        <v>219.0</v>
      </c>
      <c r="J5690" s="3">
        <v>9397.0</v>
      </c>
    </row>
    <row r="5691">
      <c r="A5691" s="1" t="s">
        <v>7434</v>
      </c>
      <c r="B5691" s="3">
        <v>22.92</v>
      </c>
      <c r="C5691" s="3">
        <v>43.65</v>
      </c>
      <c r="D5691" s="3">
        <v>45.0</v>
      </c>
      <c r="E5691" s="3">
        <v>702.12</v>
      </c>
      <c r="F5691" s="3">
        <v>114.0</v>
      </c>
      <c r="G5691" s="3">
        <v>327.25</v>
      </c>
      <c r="H5691" s="3">
        <v>1.59</v>
      </c>
      <c r="I5691" s="3">
        <v>232.0</v>
      </c>
      <c r="J5691" s="3">
        <v>9398.0</v>
      </c>
    </row>
    <row r="5692">
      <c r="A5692" s="1" t="s">
        <v>7435</v>
      </c>
      <c r="B5692" s="3">
        <v>25.18</v>
      </c>
      <c r="C5692" s="3">
        <v>37.1</v>
      </c>
      <c r="D5692" s="3">
        <v>633.0</v>
      </c>
      <c r="E5692" s="3">
        <v>771.21</v>
      </c>
      <c r="F5692" s="3">
        <v>139.0</v>
      </c>
      <c r="G5692" s="3">
        <v>334.8</v>
      </c>
      <c r="H5692" s="3">
        <v>1.59</v>
      </c>
      <c r="I5692" s="3">
        <v>235.0</v>
      </c>
      <c r="J5692" s="3">
        <v>94.0</v>
      </c>
    </row>
    <row r="5693">
      <c r="A5693" s="1" t="s">
        <v>7436</v>
      </c>
      <c r="B5693" s="3">
        <v>27.16</v>
      </c>
      <c r="C5693" s="3">
        <v>3.35</v>
      </c>
      <c r="D5693" s="3">
        <v>782.0</v>
      </c>
      <c r="E5693" s="3">
        <v>82.13</v>
      </c>
      <c r="F5693" s="3">
        <v>153.0</v>
      </c>
      <c r="G5693" s="3">
        <v>342.75</v>
      </c>
      <c r="H5693" s="3">
        <v>2.0</v>
      </c>
      <c r="I5693" s="3">
        <v>23.0</v>
      </c>
      <c r="J5693" s="3">
        <v>9397.0</v>
      </c>
    </row>
    <row r="5694">
      <c r="A5694" s="1" t="s">
        <v>7437</v>
      </c>
      <c r="B5694" s="3">
        <v>28.82</v>
      </c>
      <c r="C5694" s="3">
        <v>27.5</v>
      </c>
      <c r="D5694" s="3">
        <v>871.0</v>
      </c>
      <c r="E5694" s="3">
        <v>816.12</v>
      </c>
      <c r="F5694" s="3">
        <v>178.0</v>
      </c>
      <c r="G5694" s="3">
        <v>348.15</v>
      </c>
      <c r="H5694" s="3">
        <v>2.55</v>
      </c>
      <c r="I5694" s="3">
        <v>236.0</v>
      </c>
      <c r="J5694" s="3">
        <v>9396.0</v>
      </c>
    </row>
    <row r="5695">
      <c r="A5695" s="1" t="s">
        <v>7438</v>
      </c>
      <c r="B5695" s="3">
        <v>30.15</v>
      </c>
      <c r="C5695" s="3">
        <v>24.1</v>
      </c>
      <c r="D5695" s="3">
        <v>91.0</v>
      </c>
      <c r="E5695" s="3">
        <v>825.85</v>
      </c>
      <c r="F5695" s="3">
        <v>182.0</v>
      </c>
      <c r="G5695" s="3">
        <v>353.75</v>
      </c>
      <c r="H5695" s="3">
        <v>2.97</v>
      </c>
      <c r="I5695" s="3">
        <v>238.0</v>
      </c>
      <c r="J5695" s="3">
        <v>939.0</v>
      </c>
    </row>
    <row r="5696">
      <c r="A5696" s="1" t="s">
        <v>7439</v>
      </c>
      <c r="B5696" s="3">
        <v>31.17</v>
      </c>
      <c r="C5696" s="3">
        <v>21.85</v>
      </c>
      <c r="D5696" s="3">
        <v>892.0</v>
      </c>
      <c r="E5696" s="3">
        <v>836.55</v>
      </c>
      <c r="F5696" s="3">
        <v>171.0</v>
      </c>
      <c r="G5696" s="3">
        <v>357.45</v>
      </c>
      <c r="H5696" s="3">
        <v>3.38</v>
      </c>
      <c r="I5696" s="3">
        <v>24.0</v>
      </c>
      <c r="J5696" s="3">
        <v>9382.0</v>
      </c>
    </row>
    <row r="5697">
      <c r="A5697" s="1" t="s">
        <v>7440</v>
      </c>
      <c r="B5697" s="3">
        <v>31.85</v>
      </c>
      <c r="C5697" s="3">
        <v>19.7</v>
      </c>
      <c r="D5697" s="3">
        <v>818.0</v>
      </c>
      <c r="E5697" s="3">
        <v>845.18</v>
      </c>
      <c r="F5697" s="3">
        <v>149.0</v>
      </c>
      <c r="G5697" s="3">
        <v>359.75</v>
      </c>
      <c r="H5697" s="3">
        <v>3.72</v>
      </c>
      <c r="I5697" s="3">
        <v>241.0</v>
      </c>
      <c r="J5697" s="3">
        <v>9376.0</v>
      </c>
    </row>
    <row r="5698">
      <c r="A5698" s="1" t="s">
        <v>7441</v>
      </c>
      <c r="B5698" s="3">
        <v>32.8</v>
      </c>
      <c r="C5698" s="3">
        <v>18.4</v>
      </c>
      <c r="D5698" s="3">
        <v>68.0</v>
      </c>
      <c r="E5698" s="3">
        <v>802.57</v>
      </c>
      <c r="F5698" s="3">
        <v>138.0</v>
      </c>
      <c r="G5698" s="3">
        <v>36.15</v>
      </c>
      <c r="H5698" s="3">
        <v>3.93</v>
      </c>
      <c r="I5698" s="3">
        <v>243.0</v>
      </c>
      <c r="J5698" s="3">
        <v>9371.0</v>
      </c>
    </row>
    <row r="5699">
      <c r="A5699" s="1" t="s">
        <v>7442</v>
      </c>
      <c r="B5699" s="3">
        <v>31.86</v>
      </c>
      <c r="C5699" s="3">
        <v>19.0</v>
      </c>
      <c r="D5699" s="3">
        <v>502.0</v>
      </c>
      <c r="E5699" s="3">
        <v>731.8</v>
      </c>
      <c r="F5699" s="3">
        <v>121.0</v>
      </c>
      <c r="G5699" s="3">
        <v>36.15</v>
      </c>
      <c r="H5699" s="3">
        <v>4.7</v>
      </c>
      <c r="I5699" s="3">
        <v>246.0</v>
      </c>
      <c r="J5699" s="3">
        <v>9367.0</v>
      </c>
    </row>
    <row r="5700">
      <c r="A5700" s="1" t="s">
        <v>7443</v>
      </c>
      <c r="B5700" s="3">
        <v>31.23</v>
      </c>
      <c r="C5700" s="3">
        <v>19.55</v>
      </c>
      <c r="D5700" s="3">
        <v>302.0</v>
      </c>
      <c r="E5700" s="3">
        <v>621.5</v>
      </c>
      <c r="F5700" s="3">
        <v>91.0</v>
      </c>
      <c r="G5700" s="3">
        <v>358.8</v>
      </c>
      <c r="H5700" s="3">
        <v>4.0</v>
      </c>
      <c r="I5700" s="3">
        <v>249.0</v>
      </c>
      <c r="J5700" s="3">
        <v>9364.0</v>
      </c>
    </row>
    <row r="5701">
      <c r="A5701" s="1" t="s">
        <v>7444</v>
      </c>
      <c r="B5701" s="3">
        <v>30.3</v>
      </c>
      <c r="C5701" s="3">
        <v>2.85</v>
      </c>
      <c r="D5701" s="3">
        <v>102.0</v>
      </c>
      <c r="E5701" s="3">
        <v>378.21</v>
      </c>
      <c r="F5701" s="3">
        <v>48.0</v>
      </c>
      <c r="G5701" s="3">
        <v>355.9</v>
      </c>
      <c r="H5701" s="3">
        <v>3.72</v>
      </c>
      <c r="I5701" s="3">
        <v>252.0</v>
      </c>
      <c r="J5701" s="3">
        <v>9362.0</v>
      </c>
    </row>
    <row r="5702">
      <c r="A5702" s="1" t="s">
        <v>7445</v>
      </c>
      <c r="B5702" s="3">
        <v>28.71</v>
      </c>
      <c r="C5702" s="3" t="s">
        <v>5928</v>
      </c>
      <c r="D5702" s="3" t="s">
        <v>26</v>
      </c>
      <c r="E5702" s="3">
        <v>352.6</v>
      </c>
      <c r="F5702" s="3">
        <v>2.69</v>
      </c>
      <c r="G5702" s="3">
        <v>268.0</v>
      </c>
      <c r="H5702" s="3">
        <v>9363.0</v>
      </c>
      <c r="I5702" s="2"/>
      <c r="J5702" s="2"/>
    </row>
    <row r="5703">
      <c r="A5703" s="1" t="s">
        <v>7446</v>
      </c>
      <c r="B5703" s="3">
        <v>26.99</v>
      </c>
      <c r="C5703" s="3" t="s">
        <v>5897</v>
      </c>
      <c r="D5703" s="3" t="s">
        <v>26</v>
      </c>
      <c r="E5703" s="3">
        <v>348.55</v>
      </c>
      <c r="F5703" s="3">
        <v>2.41</v>
      </c>
      <c r="G5703" s="3">
        <v>276.0</v>
      </c>
      <c r="H5703" s="3">
        <v>9364.0</v>
      </c>
      <c r="I5703" s="2"/>
      <c r="J5703" s="2"/>
    </row>
    <row r="5704">
      <c r="A5704" s="1" t="s">
        <v>7447</v>
      </c>
      <c r="B5704" s="3">
        <v>25.45</v>
      </c>
      <c r="C5704" s="3" t="s">
        <v>5835</v>
      </c>
      <c r="D5704" s="3" t="s">
        <v>26</v>
      </c>
      <c r="E5704" s="3">
        <v>343.7</v>
      </c>
      <c r="F5704" s="3">
        <v>2.55</v>
      </c>
      <c r="G5704" s="3">
        <v>278.0</v>
      </c>
      <c r="H5704" s="3">
        <v>937.0</v>
      </c>
      <c r="I5704" s="2"/>
      <c r="J5704" s="2"/>
    </row>
    <row r="5705">
      <c r="A5705" s="1" t="s">
        <v>7448</v>
      </c>
      <c r="B5705" s="3">
        <v>24.13</v>
      </c>
      <c r="C5705" s="3" t="s">
        <v>5900</v>
      </c>
      <c r="D5705" s="3" t="s">
        <v>26</v>
      </c>
      <c r="E5705" s="3">
        <v>339.65</v>
      </c>
      <c r="F5705" s="3">
        <v>2.69</v>
      </c>
      <c r="G5705" s="3">
        <v>274.0</v>
      </c>
      <c r="H5705" s="3">
        <v>9373.0</v>
      </c>
      <c r="I5705" s="2"/>
      <c r="J5705" s="2"/>
    </row>
    <row r="5706">
      <c r="A5706" s="1" t="s">
        <v>7449</v>
      </c>
      <c r="B5706" s="3">
        <v>23.3</v>
      </c>
      <c r="C5706" s="3" t="s">
        <v>3959</v>
      </c>
      <c r="D5706" s="3" t="s">
        <v>26</v>
      </c>
      <c r="E5706" s="3">
        <v>336.15</v>
      </c>
      <c r="F5706" s="3">
        <v>2.62</v>
      </c>
      <c r="G5706" s="3">
        <v>268.0</v>
      </c>
      <c r="H5706" s="3">
        <v>9374.0</v>
      </c>
      <c r="I5706" s="2"/>
      <c r="J5706" s="2"/>
    </row>
    <row r="5707">
      <c r="A5707" s="1" t="s">
        <v>7450</v>
      </c>
      <c r="B5707" s="3">
        <v>22.9</v>
      </c>
      <c r="C5707" s="3" t="s">
        <v>5596</v>
      </c>
      <c r="D5707" s="3" t="s">
        <v>26</v>
      </c>
      <c r="E5707" s="3">
        <v>333.5</v>
      </c>
      <c r="F5707" s="3">
        <v>2.55</v>
      </c>
      <c r="G5707" s="3">
        <v>264.0</v>
      </c>
      <c r="H5707" s="3">
        <v>9375.0</v>
      </c>
      <c r="I5707" s="2"/>
      <c r="J5707" s="2"/>
    </row>
    <row r="5708">
      <c r="A5708" s="1" t="s">
        <v>7451</v>
      </c>
      <c r="B5708" s="3">
        <v>21.24</v>
      </c>
      <c r="C5708" s="3" t="s">
        <v>5238</v>
      </c>
      <c r="D5708" s="3" t="s">
        <v>26</v>
      </c>
      <c r="E5708" s="3">
        <v>331.5</v>
      </c>
      <c r="F5708" s="3">
        <v>2.55</v>
      </c>
      <c r="G5708" s="3">
        <v>266.0</v>
      </c>
      <c r="H5708" s="3">
        <v>9372.0</v>
      </c>
      <c r="I5708" s="2"/>
      <c r="J5708" s="2"/>
    </row>
    <row r="5709">
      <c r="A5709" s="1" t="s">
        <v>7452</v>
      </c>
      <c r="B5709" s="3">
        <v>20.48</v>
      </c>
      <c r="C5709" s="3" t="s">
        <v>2114</v>
      </c>
      <c r="D5709" s="3" t="s">
        <v>26</v>
      </c>
      <c r="E5709" s="3">
        <v>329.4</v>
      </c>
      <c r="F5709" s="3">
        <v>2.41</v>
      </c>
      <c r="G5709" s="3">
        <v>264.0</v>
      </c>
      <c r="H5709" s="3">
        <v>9372.0</v>
      </c>
      <c r="I5709" s="2"/>
      <c r="J5709" s="2"/>
    </row>
    <row r="5710">
      <c r="A5710" s="1" t="s">
        <v>7453</v>
      </c>
      <c r="B5710" s="3">
        <v>19.75</v>
      </c>
      <c r="C5710" s="3" t="s">
        <v>7454</v>
      </c>
      <c r="D5710" s="3" t="s">
        <v>26</v>
      </c>
      <c r="E5710" s="3">
        <v>327.65</v>
      </c>
      <c r="F5710" s="3">
        <v>2.34</v>
      </c>
      <c r="G5710" s="3">
        <v>258.0</v>
      </c>
      <c r="H5710" s="3">
        <v>9369.0</v>
      </c>
      <c r="I5710" s="2"/>
      <c r="J5710" s="2"/>
    </row>
    <row r="5711">
      <c r="A5711" s="1" t="s">
        <v>7455</v>
      </c>
      <c r="B5711" s="3">
        <v>19.1</v>
      </c>
      <c r="C5711" s="3" t="s">
        <v>1296</v>
      </c>
      <c r="D5711" s="3" t="s">
        <v>26</v>
      </c>
      <c r="E5711" s="3">
        <v>325.5</v>
      </c>
      <c r="F5711" s="3">
        <v>2.48</v>
      </c>
      <c r="G5711" s="3">
        <v>255.0</v>
      </c>
      <c r="H5711" s="3">
        <v>9371.0</v>
      </c>
      <c r="I5711" s="2"/>
      <c r="J5711" s="2"/>
    </row>
    <row r="5712">
      <c r="A5712" s="1" t="s">
        <v>7456</v>
      </c>
      <c r="B5712" s="3">
        <v>18.53</v>
      </c>
      <c r="C5712" s="3" t="s">
        <v>1917</v>
      </c>
      <c r="D5712" s="3" t="s">
        <v>26</v>
      </c>
      <c r="E5712" s="3">
        <v>325.7</v>
      </c>
      <c r="F5712" s="3">
        <v>2.69</v>
      </c>
      <c r="G5712" s="3">
        <v>26.0</v>
      </c>
      <c r="H5712" s="3">
        <v>9373.0</v>
      </c>
      <c r="I5712" s="2"/>
      <c r="J5712" s="2"/>
    </row>
    <row r="5713">
      <c r="A5713" s="1" t="s">
        <v>7457</v>
      </c>
      <c r="B5713" s="3">
        <v>17.99</v>
      </c>
      <c r="C5713" s="3">
        <v>7.35</v>
      </c>
      <c r="D5713" s="3">
        <v>53.0</v>
      </c>
      <c r="E5713" s="3">
        <v>253.26</v>
      </c>
      <c r="F5713" s="3">
        <v>3.0</v>
      </c>
      <c r="G5713" s="3">
        <v>322.6</v>
      </c>
      <c r="H5713" s="3">
        <v>2.83</v>
      </c>
      <c r="I5713" s="3">
        <v>261.0</v>
      </c>
      <c r="J5713" s="3">
        <v>9377.0</v>
      </c>
    </row>
    <row r="5714">
      <c r="A5714" s="1" t="s">
        <v>7458</v>
      </c>
      <c r="B5714" s="3">
        <v>18.45</v>
      </c>
      <c r="C5714" s="3">
        <v>68.5</v>
      </c>
      <c r="D5714" s="3">
        <v>243.0</v>
      </c>
      <c r="E5714" s="3">
        <v>552.84</v>
      </c>
      <c r="F5714" s="3">
        <v>83.0</v>
      </c>
      <c r="G5714" s="3">
        <v>321.5</v>
      </c>
      <c r="H5714" s="3">
        <v>3.1</v>
      </c>
      <c r="I5714" s="3">
        <v>255.0</v>
      </c>
      <c r="J5714" s="3">
        <v>9385.0</v>
      </c>
    </row>
    <row r="5715">
      <c r="A5715" s="1" t="s">
        <v>7459</v>
      </c>
      <c r="B5715" s="3">
        <v>19.93</v>
      </c>
      <c r="C5715" s="3">
        <v>57.2</v>
      </c>
      <c r="D5715" s="3">
        <v>446.0</v>
      </c>
      <c r="E5715" s="3">
        <v>688.94</v>
      </c>
      <c r="F5715" s="3">
        <v>118.0</v>
      </c>
      <c r="G5715" s="3">
        <v>322.4</v>
      </c>
      <c r="H5715" s="3">
        <v>3.24</v>
      </c>
      <c r="I5715" s="3">
        <v>252.0</v>
      </c>
      <c r="J5715" s="3">
        <v>9387.0</v>
      </c>
    </row>
    <row r="5716">
      <c r="A5716" s="1" t="s">
        <v>7460</v>
      </c>
      <c r="B5716" s="3">
        <v>21.95</v>
      </c>
      <c r="C5716" s="3">
        <v>44.95</v>
      </c>
      <c r="D5716" s="3">
        <v>631.0</v>
      </c>
      <c r="E5716" s="3">
        <v>771.0</v>
      </c>
      <c r="F5716" s="3">
        <v>139.0</v>
      </c>
      <c r="G5716" s="3">
        <v>327.65</v>
      </c>
      <c r="H5716" s="3">
        <v>3.66</v>
      </c>
      <c r="I5716" s="3">
        <v>256.0</v>
      </c>
      <c r="J5716" s="3">
        <v>939.0</v>
      </c>
    </row>
    <row r="5717">
      <c r="A5717" s="1" t="s">
        <v>7461</v>
      </c>
      <c r="B5717" s="3">
        <v>23.72</v>
      </c>
      <c r="C5717" s="3">
        <v>38.5</v>
      </c>
      <c r="D5717" s="3">
        <v>781.0</v>
      </c>
      <c r="E5717" s="3">
        <v>821.48</v>
      </c>
      <c r="F5717" s="3">
        <v>153.0</v>
      </c>
      <c r="G5717" s="3">
        <v>337.1</v>
      </c>
      <c r="H5717" s="3">
        <v>4.7</v>
      </c>
      <c r="I5717" s="3">
        <v>264.0</v>
      </c>
      <c r="J5717" s="3">
        <v>9392.0</v>
      </c>
    </row>
    <row r="5718">
      <c r="A5718" s="1" t="s">
        <v>7462</v>
      </c>
      <c r="B5718" s="3">
        <v>25.3</v>
      </c>
      <c r="C5718" s="3">
        <v>38.45</v>
      </c>
      <c r="D5718" s="3">
        <v>846.0</v>
      </c>
      <c r="E5718" s="3">
        <v>743.4</v>
      </c>
      <c r="F5718" s="3">
        <v>217.0</v>
      </c>
      <c r="G5718" s="3">
        <v>347.4</v>
      </c>
      <c r="H5718" s="3">
        <v>4.69</v>
      </c>
      <c r="I5718" s="3">
        <v>271.0</v>
      </c>
      <c r="J5718" s="3">
        <v>9394.0</v>
      </c>
    </row>
    <row r="5719">
      <c r="A5719" s="1" t="s">
        <v>7463</v>
      </c>
      <c r="B5719" s="3">
        <v>25.85</v>
      </c>
      <c r="C5719" s="3">
        <v>37.2</v>
      </c>
      <c r="D5719" s="3">
        <v>863.0</v>
      </c>
      <c r="E5719" s="3">
        <v>694.22</v>
      </c>
      <c r="F5719" s="3">
        <v>253.0</v>
      </c>
      <c r="G5719" s="3">
        <v>362.85</v>
      </c>
      <c r="H5719" s="3">
        <v>5.59</v>
      </c>
      <c r="I5719" s="3">
        <v>272.0</v>
      </c>
      <c r="J5719" s="3">
        <v>9393.0</v>
      </c>
    </row>
    <row r="5720">
      <c r="A5720" s="1" t="s">
        <v>7464</v>
      </c>
      <c r="B5720" s="3">
        <v>25.94</v>
      </c>
      <c r="C5720" s="3">
        <v>37.2</v>
      </c>
      <c r="D5720" s="3">
        <v>89.0</v>
      </c>
      <c r="E5720" s="3">
        <v>837.25</v>
      </c>
      <c r="F5720" s="3">
        <v>171.0</v>
      </c>
      <c r="G5720" s="3">
        <v>383.75</v>
      </c>
      <c r="H5720" s="3">
        <v>5.59</v>
      </c>
      <c r="I5720" s="3">
        <v>273.0</v>
      </c>
      <c r="J5720" s="3">
        <v>9391.0</v>
      </c>
    </row>
    <row r="5721">
      <c r="A5721" s="1" t="s">
        <v>7465</v>
      </c>
      <c r="B5721" s="3">
        <v>26.26</v>
      </c>
      <c r="C5721" s="3">
        <v>34.8</v>
      </c>
      <c r="D5721" s="3">
        <v>811.0</v>
      </c>
      <c r="E5721" s="3">
        <v>832.36</v>
      </c>
      <c r="F5721" s="3">
        <v>155.0</v>
      </c>
      <c r="G5721" s="3">
        <v>367.9</v>
      </c>
      <c r="H5721" s="3">
        <v>5.17</v>
      </c>
      <c r="I5721" s="3">
        <v>271.0</v>
      </c>
      <c r="J5721" s="3">
        <v>9391.0</v>
      </c>
    </row>
    <row r="5722">
      <c r="A5722" s="1" t="s">
        <v>7466</v>
      </c>
      <c r="B5722" s="3">
        <v>26.38</v>
      </c>
      <c r="C5722" s="3">
        <v>3.1</v>
      </c>
      <c r="D5722" s="3">
        <v>673.0</v>
      </c>
      <c r="E5722" s="3">
        <v>789.19</v>
      </c>
      <c r="F5722" s="3">
        <v>143.0</v>
      </c>
      <c r="G5722" s="3">
        <v>359.2</v>
      </c>
      <c r="H5722" s="3">
        <v>4.9</v>
      </c>
      <c r="I5722" s="3">
        <v>273.0</v>
      </c>
      <c r="J5722" s="3">
        <v>939.0</v>
      </c>
    </row>
    <row r="5723">
      <c r="A5723" s="1" t="s">
        <v>7467</v>
      </c>
      <c r="B5723" s="3">
        <v>26.19</v>
      </c>
      <c r="C5723" s="3">
        <v>26.95</v>
      </c>
      <c r="D5723" s="3">
        <v>498.0</v>
      </c>
      <c r="E5723" s="3">
        <v>731.7</v>
      </c>
      <c r="F5723" s="3">
        <v>12.0</v>
      </c>
      <c r="G5723" s="3">
        <v>338.85</v>
      </c>
      <c r="H5723" s="3">
        <v>4.41</v>
      </c>
      <c r="I5723" s="3">
        <v>277.0</v>
      </c>
      <c r="J5723" s="3">
        <v>9391.0</v>
      </c>
    </row>
    <row r="5724">
      <c r="A5724" s="1" t="s">
        <v>7468</v>
      </c>
      <c r="B5724" s="3">
        <v>25.72</v>
      </c>
      <c r="C5724" s="3">
        <v>25.85</v>
      </c>
      <c r="D5724" s="3">
        <v>298.0</v>
      </c>
      <c r="E5724" s="3">
        <v>617.73</v>
      </c>
      <c r="F5724" s="3">
        <v>91.0</v>
      </c>
      <c r="G5724" s="3">
        <v>332.85</v>
      </c>
      <c r="H5724" s="3">
        <v>3.93</v>
      </c>
      <c r="I5724" s="3">
        <v>281.0</v>
      </c>
      <c r="J5724" s="3">
        <v>9392.0</v>
      </c>
    </row>
    <row r="5725">
      <c r="A5725" s="1" t="s">
        <v>7469</v>
      </c>
      <c r="B5725" s="3">
        <v>24.91</v>
      </c>
      <c r="C5725" s="3">
        <v>24.65</v>
      </c>
      <c r="D5725" s="3">
        <v>98.0</v>
      </c>
      <c r="E5725" s="3">
        <v>383.76</v>
      </c>
      <c r="F5725" s="3">
        <v>45.0</v>
      </c>
      <c r="G5725" s="3">
        <v>326.65</v>
      </c>
      <c r="H5725" s="3">
        <v>3.38</v>
      </c>
      <c r="I5725" s="3">
        <v>285.0</v>
      </c>
      <c r="J5725" s="3">
        <v>9395.0</v>
      </c>
    </row>
    <row r="5726">
      <c r="A5726" s="1" t="s">
        <v>7470</v>
      </c>
      <c r="B5726" s="3">
        <v>23.54</v>
      </c>
      <c r="C5726" s="3" t="s">
        <v>5085</v>
      </c>
      <c r="D5726" s="3" t="s">
        <v>26</v>
      </c>
      <c r="E5726" s="3">
        <v>321.25</v>
      </c>
      <c r="F5726" s="3">
        <v>2.62</v>
      </c>
      <c r="G5726" s="3">
        <v>287.0</v>
      </c>
      <c r="H5726" s="3">
        <v>9394.0</v>
      </c>
      <c r="I5726" s="2"/>
      <c r="J5726" s="2"/>
    </row>
    <row r="5727">
      <c r="A5727" s="1" t="s">
        <v>7471</v>
      </c>
      <c r="B5727" s="3">
        <v>22.37</v>
      </c>
      <c r="C5727" s="3" t="s">
        <v>5712</v>
      </c>
      <c r="D5727" s="3" t="s">
        <v>26</v>
      </c>
      <c r="E5727" s="3">
        <v>314.5</v>
      </c>
      <c r="F5727" s="3">
        <v>2.7</v>
      </c>
      <c r="G5727" s="3">
        <v>288.0</v>
      </c>
      <c r="H5727" s="3">
        <v>9403.0</v>
      </c>
      <c r="I5727" s="2"/>
      <c r="J5727" s="2"/>
    </row>
    <row r="5728">
      <c r="A5728" s="1" t="s">
        <v>7472</v>
      </c>
      <c r="B5728" s="3">
        <v>21.19</v>
      </c>
      <c r="C5728" s="3" t="s">
        <v>7473</v>
      </c>
      <c r="D5728" s="3" t="s">
        <v>26</v>
      </c>
      <c r="E5728" s="3">
        <v>308.3</v>
      </c>
      <c r="F5728" s="3">
        <v>1.86</v>
      </c>
      <c r="G5728" s="3">
        <v>292.0</v>
      </c>
      <c r="H5728" s="3">
        <v>941.0</v>
      </c>
      <c r="I5728" s="2"/>
      <c r="J5728" s="2"/>
    </row>
    <row r="5729">
      <c r="A5729" s="1" t="s">
        <v>7474</v>
      </c>
      <c r="B5729" s="3">
        <v>19.86</v>
      </c>
      <c r="C5729" s="3" t="s">
        <v>7475</v>
      </c>
      <c r="D5729" s="3" t="s">
        <v>26</v>
      </c>
      <c r="E5729" s="3">
        <v>302.1</v>
      </c>
      <c r="F5729" s="3">
        <v>1.86</v>
      </c>
      <c r="G5729" s="3">
        <v>3.0</v>
      </c>
      <c r="H5729" s="3">
        <v>9416.0</v>
      </c>
      <c r="I5729" s="2"/>
      <c r="J5729" s="2"/>
    </row>
    <row r="5730">
      <c r="A5730" s="1" t="s">
        <v>7476</v>
      </c>
      <c r="B5730" s="3">
        <v>18.27</v>
      </c>
      <c r="C5730" s="3" t="s">
        <v>7477</v>
      </c>
      <c r="D5730" s="3" t="s">
        <v>26</v>
      </c>
      <c r="E5730" s="3">
        <v>297.45</v>
      </c>
      <c r="F5730" s="3">
        <v>1.66</v>
      </c>
      <c r="G5730" s="3">
        <v>313.0</v>
      </c>
      <c r="H5730" s="3">
        <v>9417.0</v>
      </c>
      <c r="I5730" s="2"/>
      <c r="J5730" s="2"/>
    </row>
    <row r="5731">
      <c r="A5731" s="1" t="s">
        <v>7478</v>
      </c>
      <c r="B5731" s="3">
        <v>17.1</v>
      </c>
      <c r="C5731" s="3" t="s">
        <v>5153</v>
      </c>
      <c r="D5731" s="3" t="s">
        <v>26</v>
      </c>
      <c r="E5731" s="3">
        <v>293.4</v>
      </c>
      <c r="F5731" s="3">
        <v>1.52</v>
      </c>
      <c r="G5731" s="3">
        <v>33.0</v>
      </c>
      <c r="H5731" s="3">
        <v>942.0</v>
      </c>
      <c r="I5731" s="2"/>
      <c r="J5731" s="2"/>
    </row>
    <row r="5732">
      <c r="A5732" s="1" t="s">
        <v>7479</v>
      </c>
      <c r="B5732" s="3">
        <v>16.32</v>
      </c>
      <c r="C5732" s="3" t="s">
        <v>7480</v>
      </c>
      <c r="D5732" s="3" t="s">
        <v>26</v>
      </c>
      <c r="E5732" s="3">
        <v>29.2</v>
      </c>
      <c r="F5732" s="3">
        <v>1.38</v>
      </c>
      <c r="G5732" s="3">
        <v>35.0</v>
      </c>
      <c r="H5732" s="3">
        <v>9417.0</v>
      </c>
      <c r="I5732" s="2"/>
      <c r="J5732" s="2"/>
    </row>
    <row r="5733">
      <c r="A5733" s="1" t="s">
        <v>7481</v>
      </c>
      <c r="B5733" s="3">
        <v>15.48</v>
      </c>
      <c r="C5733" s="3" t="s">
        <v>7482</v>
      </c>
      <c r="D5733" s="3" t="s">
        <v>26</v>
      </c>
      <c r="E5733" s="3">
        <v>287.6</v>
      </c>
      <c r="F5733" s="3">
        <v>1.45</v>
      </c>
      <c r="G5733" s="3">
        <v>5.0</v>
      </c>
      <c r="H5733" s="3">
        <v>9416.0</v>
      </c>
      <c r="I5733" s="2"/>
      <c r="J5733" s="2"/>
    </row>
    <row r="5734">
      <c r="A5734" s="1" t="s">
        <v>7483</v>
      </c>
      <c r="B5734" s="3">
        <v>14.69</v>
      </c>
      <c r="C5734" s="3" t="s">
        <v>5651</v>
      </c>
      <c r="D5734" s="3" t="s">
        <v>26</v>
      </c>
      <c r="E5734" s="3">
        <v>286.4</v>
      </c>
      <c r="F5734" s="3">
        <v>1.52</v>
      </c>
      <c r="G5734" s="3">
        <v>22.0</v>
      </c>
      <c r="H5734" s="3">
        <v>9418.0</v>
      </c>
      <c r="I5734" s="2"/>
      <c r="J5734" s="2"/>
    </row>
    <row r="5735">
      <c r="A5735" s="1" t="s">
        <v>7484</v>
      </c>
      <c r="B5735" s="3">
        <v>13.99</v>
      </c>
      <c r="C5735" s="3" t="s">
        <v>5529</v>
      </c>
      <c r="D5735" s="3" t="s">
        <v>26</v>
      </c>
      <c r="E5735" s="3">
        <v>285.45</v>
      </c>
      <c r="F5735" s="3">
        <v>1.59</v>
      </c>
      <c r="G5735" s="3">
        <v>35.0</v>
      </c>
      <c r="H5735" s="3">
        <v>9419.0</v>
      </c>
      <c r="I5735" s="2"/>
      <c r="J5735" s="2"/>
    </row>
    <row r="5736">
      <c r="A5736" s="1" t="s">
        <v>7485</v>
      </c>
      <c r="B5736" s="3">
        <v>13.35</v>
      </c>
      <c r="C5736" s="3" t="s">
        <v>7486</v>
      </c>
      <c r="D5736" s="3" t="s">
        <v>26</v>
      </c>
      <c r="E5736" s="3">
        <v>284.5</v>
      </c>
      <c r="F5736" s="3">
        <v>1.72</v>
      </c>
      <c r="G5736" s="3">
        <v>42.0</v>
      </c>
      <c r="H5736" s="3">
        <v>9421.0</v>
      </c>
      <c r="I5736" s="2"/>
      <c r="J5736" s="2"/>
    </row>
    <row r="5737">
      <c r="A5737" s="1" t="s">
        <v>7487</v>
      </c>
      <c r="B5737" s="3">
        <v>12.88</v>
      </c>
      <c r="C5737" s="3">
        <v>48.0</v>
      </c>
      <c r="D5737" s="3">
        <v>54.0</v>
      </c>
      <c r="E5737" s="3">
        <v>284.0</v>
      </c>
      <c r="F5737" s="3">
        <v>29.0</v>
      </c>
      <c r="G5737" s="3">
        <v>283.5</v>
      </c>
      <c r="H5737" s="3">
        <v>1.72</v>
      </c>
      <c r="I5737" s="3">
        <v>49.0</v>
      </c>
      <c r="J5737" s="3">
        <v>9423.0</v>
      </c>
    </row>
    <row r="5738">
      <c r="A5738" s="1" t="s">
        <v>7488</v>
      </c>
      <c r="B5738" s="3">
        <v>14.64</v>
      </c>
      <c r="C5738" s="3">
        <v>46.6</v>
      </c>
      <c r="D5738" s="3">
        <v>251.0</v>
      </c>
      <c r="E5738" s="3">
        <v>596.18</v>
      </c>
      <c r="F5738" s="3">
        <v>8.0</v>
      </c>
      <c r="G5738" s="3">
        <v>283.5</v>
      </c>
      <c r="H5738" s="3">
        <v>1.59</v>
      </c>
      <c r="I5738" s="3">
        <v>47.0</v>
      </c>
      <c r="J5738" s="3">
        <v>9432.0</v>
      </c>
    </row>
    <row r="5739">
      <c r="A5739" s="1" t="s">
        <v>7489</v>
      </c>
      <c r="B5739" s="3">
        <v>18.94</v>
      </c>
      <c r="C5739" s="3">
        <v>27.2</v>
      </c>
      <c r="D5739" s="3">
        <v>455.0</v>
      </c>
      <c r="E5739" s="3">
        <v>709.43</v>
      </c>
      <c r="F5739" s="3">
        <v>119.0</v>
      </c>
      <c r="G5739" s="3">
        <v>287.4</v>
      </c>
      <c r="H5739" s="3">
        <v>2.21</v>
      </c>
      <c r="I5739" s="3">
        <v>53.0</v>
      </c>
      <c r="J5739" s="3">
        <v>9433.0</v>
      </c>
    </row>
    <row r="5740">
      <c r="A5740" s="1" t="s">
        <v>7490</v>
      </c>
      <c r="B5740" s="3">
        <v>21.9</v>
      </c>
      <c r="C5740" s="3">
        <v>23.0</v>
      </c>
      <c r="D5740" s="3">
        <v>64.0</v>
      </c>
      <c r="E5740" s="3">
        <v>772.4</v>
      </c>
      <c r="F5740" s="3">
        <v>149.0</v>
      </c>
      <c r="G5740" s="3">
        <v>295.1</v>
      </c>
      <c r="H5740" s="3">
        <v>2.28</v>
      </c>
      <c r="I5740" s="3">
        <v>61.0</v>
      </c>
      <c r="J5740" s="3">
        <v>9434.0</v>
      </c>
    </row>
    <row r="5741">
      <c r="A5741" s="1" t="s">
        <v>7491</v>
      </c>
      <c r="B5741" s="3">
        <v>24.49</v>
      </c>
      <c r="C5741" s="3">
        <v>2.4</v>
      </c>
      <c r="D5741" s="3">
        <v>791.0</v>
      </c>
      <c r="E5741" s="3">
        <v>82.25</v>
      </c>
      <c r="F5741" s="3">
        <v>166.0</v>
      </c>
      <c r="G5741" s="3">
        <v>304.2</v>
      </c>
      <c r="H5741" s="3">
        <v>2.21</v>
      </c>
      <c r="I5741" s="3">
        <v>72.0</v>
      </c>
      <c r="J5741" s="3">
        <v>9436.0</v>
      </c>
    </row>
    <row r="5742">
      <c r="A5742" s="1" t="s">
        <v>7492</v>
      </c>
      <c r="B5742" s="3">
        <v>26.25</v>
      </c>
      <c r="C5742" s="3">
        <v>18.55</v>
      </c>
      <c r="D5742" s="3">
        <v>891.0</v>
      </c>
      <c r="E5742" s="3">
        <v>846.11</v>
      </c>
      <c r="F5742" s="3">
        <v>177.0</v>
      </c>
      <c r="G5742" s="3">
        <v>313.1</v>
      </c>
      <c r="H5742" s="3">
        <v>1.52</v>
      </c>
      <c r="I5742" s="3">
        <v>76.0</v>
      </c>
      <c r="J5742" s="3">
        <v>9432.0</v>
      </c>
    </row>
    <row r="5743">
      <c r="A5743" s="1" t="s">
        <v>7493</v>
      </c>
      <c r="B5743" s="3">
        <v>27.75</v>
      </c>
      <c r="C5743" s="3">
        <v>16.1</v>
      </c>
      <c r="D5743" s="3">
        <v>925.0</v>
      </c>
      <c r="E5743" s="3">
        <v>839.23</v>
      </c>
      <c r="F5743" s="3">
        <v>19.0</v>
      </c>
      <c r="G5743" s="3" t="s">
        <v>7494</v>
      </c>
      <c r="H5743" s="3">
        <v>95.0</v>
      </c>
      <c r="I5743" s="3">
        <v>9431.0</v>
      </c>
      <c r="J5743" s="2"/>
    </row>
    <row r="5744">
      <c r="A5744" s="1" t="s">
        <v>7495</v>
      </c>
      <c r="B5744" s="3">
        <v>28.99</v>
      </c>
      <c r="C5744" s="3">
        <v>15.1</v>
      </c>
      <c r="D5744" s="3">
        <v>911.0</v>
      </c>
      <c r="E5744" s="3">
        <v>867.22</v>
      </c>
      <c r="F5744" s="3">
        <v>169.0</v>
      </c>
      <c r="G5744" s="3" t="s">
        <v>7496</v>
      </c>
      <c r="H5744" s="3">
        <v>168.0</v>
      </c>
      <c r="I5744" s="3">
        <v>9424.0</v>
      </c>
      <c r="J5744" s="2"/>
    </row>
    <row r="5745">
      <c r="A5745" s="1" t="s">
        <v>7497</v>
      </c>
      <c r="B5745" s="3">
        <v>30.3</v>
      </c>
      <c r="C5745" s="3">
        <v>14.2</v>
      </c>
      <c r="D5745" s="3">
        <v>83.0</v>
      </c>
      <c r="E5745" s="3">
        <v>862.82</v>
      </c>
      <c r="F5745" s="3">
        <v>153.0</v>
      </c>
      <c r="G5745" s="3">
        <v>33.35</v>
      </c>
      <c r="H5745" s="3">
        <v>1.17</v>
      </c>
      <c r="I5745" s="3">
        <v>21.0</v>
      </c>
      <c r="J5745" s="3">
        <v>942.0</v>
      </c>
    </row>
    <row r="5746">
      <c r="A5746" s="1" t="s">
        <v>7498</v>
      </c>
      <c r="B5746" s="3">
        <v>30.66</v>
      </c>
      <c r="C5746" s="3">
        <v>12.8</v>
      </c>
      <c r="D5746" s="3">
        <v>689.0</v>
      </c>
      <c r="E5746" s="3">
        <v>82.67</v>
      </c>
      <c r="F5746" s="3">
        <v>141.0</v>
      </c>
      <c r="G5746" s="3">
        <v>333.65</v>
      </c>
      <c r="H5746" s="3">
        <v>1.59</v>
      </c>
      <c r="I5746" s="3">
        <v>224.0</v>
      </c>
      <c r="J5746" s="3">
        <v>9414.0</v>
      </c>
    </row>
    <row r="5747">
      <c r="A5747" s="1" t="s">
        <v>7499</v>
      </c>
      <c r="B5747" s="3">
        <v>30.83</v>
      </c>
      <c r="C5747" s="3">
        <v>12.35</v>
      </c>
      <c r="D5747" s="3">
        <v>515.0</v>
      </c>
      <c r="E5747" s="3">
        <v>785.74</v>
      </c>
      <c r="F5747" s="3">
        <v>112.0</v>
      </c>
      <c r="G5747" s="3">
        <v>334.6</v>
      </c>
      <c r="H5747" s="3">
        <v>1.93</v>
      </c>
      <c r="I5747" s="3">
        <v>233.0</v>
      </c>
      <c r="J5747" s="3">
        <v>941.0</v>
      </c>
    </row>
    <row r="5748">
      <c r="A5748" s="1" t="s">
        <v>7500</v>
      </c>
      <c r="B5748" s="3">
        <v>30.51</v>
      </c>
      <c r="C5748" s="3">
        <v>12.25</v>
      </c>
      <c r="D5748" s="3">
        <v>304.0</v>
      </c>
      <c r="E5748" s="3">
        <v>653.3</v>
      </c>
      <c r="F5748" s="3">
        <v>88.0</v>
      </c>
      <c r="G5748" s="3">
        <v>334.0</v>
      </c>
      <c r="H5748" s="3">
        <v>2.0</v>
      </c>
      <c r="I5748" s="3">
        <v>239.0</v>
      </c>
      <c r="J5748" s="3">
        <v>9409.0</v>
      </c>
    </row>
    <row r="5749">
      <c r="A5749" s="1" t="s">
        <v>7501</v>
      </c>
      <c r="B5749" s="3">
        <v>29.68</v>
      </c>
      <c r="C5749" s="3">
        <v>12.65</v>
      </c>
      <c r="D5749" s="3">
        <v>91.0</v>
      </c>
      <c r="E5749" s="3">
        <v>307.4</v>
      </c>
      <c r="F5749" s="3">
        <v>5.0</v>
      </c>
      <c r="G5749" s="3">
        <v>332.3</v>
      </c>
      <c r="H5749" s="3">
        <v>1.72</v>
      </c>
      <c r="I5749" s="3">
        <v>25.0</v>
      </c>
      <c r="J5749" s="3">
        <v>9408.0</v>
      </c>
    </row>
    <row r="5750">
      <c r="A5750" s="1" t="s">
        <v>7502</v>
      </c>
      <c r="B5750" s="3">
        <v>27.94</v>
      </c>
      <c r="C5750" s="3" t="s">
        <v>5705</v>
      </c>
      <c r="D5750" s="3" t="s">
        <v>26</v>
      </c>
      <c r="E5750" s="3">
        <v>329.2</v>
      </c>
      <c r="F5750" s="3">
        <v>1.31</v>
      </c>
      <c r="G5750" s="3">
        <v>313.0</v>
      </c>
      <c r="H5750" s="3">
        <v>9404.0</v>
      </c>
      <c r="I5750" s="2"/>
      <c r="J5750" s="2"/>
    </row>
    <row r="5751">
      <c r="A5751" s="1" t="s">
        <v>7503</v>
      </c>
      <c r="B5751" s="3">
        <v>25.23</v>
      </c>
      <c r="C5751" s="3" t="s">
        <v>3499</v>
      </c>
      <c r="D5751" s="3" t="s">
        <v>26</v>
      </c>
      <c r="E5751" s="3">
        <v>326.1</v>
      </c>
      <c r="F5751" s="3">
        <v>1.24</v>
      </c>
      <c r="G5751" s="3">
        <v>337.0</v>
      </c>
      <c r="H5751" s="3">
        <v>941.0</v>
      </c>
      <c r="I5751" s="2"/>
      <c r="J5751" s="2"/>
    </row>
    <row r="5752">
      <c r="A5752" s="1" t="s">
        <v>7504</v>
      </c>
      <c r="B5752" s="3">
        <v>25.51</v>
      </c>
      <c r="C5752" s="3" t="s">
        <v>7505</v>
      </c>
      <c r="D5752" s="3" t="s">
        <v>26</v>
      </c>
      <c r="E5752" s="3" t="s">
        <v>7506</v>
      </c>
      <c r="F5752" s="3">
        <v>337.0</v>
      </c>
      <c r="G5752" s="3">
        <v>9414.0</v>
      </c>
      <c r="H5752" s="2"/>
      <c r="I5752" s="2"/>
      <c r="J5752" s="2"/>
    </row>
    <row r="5753">
      <c r="A5753" s="1" t="s">
        <v>7507</v>
      </c>
      <c r="B5753" s="3">
        <v>24.52</v>
      </c>
      <c r="C5753" s="3" t="s">
        <v>5047</v>
      </c>
      <c r="D5753" s="3" t="s">
        <v>26</v>
      </c>
      <c r="E5753" s="3" t="s">
        <v>7508</v>
      </c>
      <c r="F5753" s="3">
        <v>19.0</v>
      </c>
      <c r="G5753" s="3">
        <v>9418.0</v>
      </c>
      <c r="H5753" s="2"/>
      <c r="I5753" s="2"/>
      <c r="J5753" s="2"/>
    </row>
    <row r="5754">
      <c r="A5754" s="1" t="s">
        <v>7509</v>
      </c>
      <c r="B5754" s="3">
        <v>23.41</v>
      </c>
      <c r="C5754" s="3" t="s">
        <v>7510</v>
      </c>
      <c r="D5754" s="3" t="s">
        <v>26</v>
      </c>
      <c r="E5754" s="3" t="s">
        <v>7511</v>
      </c>
      <c r="F5754" s="3">
        <v>184.0</v>
      </c>
      <c r="G5754" s="3">
        <v>942.0</v>
      </c>
      <c r="H5754" s="2"/>
      <c r="I5754" s="2"/>
      <c r="J5754" s="2"/>
    </row>
    <row r="5755">
      <c r="A5755" s="1" t="s">
        <v>7512</v>
      </c>
      <c r="B5755" s="3">
        <v>20.33</v>
      </c>
      <c r="C5755" s="3" t="s">
        <v>7187</v>
      </c>
      <c r="D5755" s="3" t="s">
        <v>26</v>
      </c>
      <c r="E5755" s="3">
        <v>317.95</v>
      </c>
      <c r="F5755" s="3">
        <v>1.38</v>
      </c>
      <c r="G5755" s="3">
        <v>197.0</v>
      </c>
      <c r="H5755" s="3">
        <v>9421.0</v>
      </c>
      <c r="I5755" s="2"/>
      <c r="J5755" s="2"/>
    </row>
    <row r="5756">
      <c r="A5756" s="1" t="s">
        <v>7513</v>
      </c>
      <c r="B5756" s="3">
        <v>18.38</v>
      </c>
      <c r="C5756" s="3" t="s">
        <v>7514</v>
      </c>
      <c r="D5756" s="3" t="s">
        <v>26</v>
      </c>
      <c r="E5756" s="3">
        <v>317.3</v>
      </c>
      <c r="F5756" s="3">
        <v>1.79</v>
      </c>
      <c r="G5756" s="3">
        <v>207.0</v>
      </c>
      <c r="H5756" s="3">
        <v>9418.0</v>
      </c>
      <c r="I5756" s="2"/>
      <c r="J5756" s="2"/>
    </row>
    <row r="5757">
      <c r="A5757" s="1" t="s">
        <v>7515</v>
      </c>
      <c r="B5757" s="3">
        <v>17.62</v>
      </c>
      <c r="C5757" s="3" t="s">
        <v>6989</v>
      </c>
      <c r="D5757" s="3" t="s">
        <v>26</v>
      </c>
      <c r="E5757" s="3">
        <v>317.55</v>
      </c>
      <c r="F5757" s="3">
        <v>1.93</v>
      </c>
      <c r="G5757" s="3">
        <v>21.0</v>
      </c>
      <c r="H5757" s="3">
        <v>9416.0</v>
      </c>
      <c r="I5757" s="2"/>
      <c r="J5757" s="2"/>
    </row>
    <row r="5758">
      <c r="A5758" s="1" t="s">
        <v>7516</v>
      </c>
      <c r="B5758" s="3">
        <v>17.28</v>
      </c>
      <c r="C5758" s="3" t="s">
        <v>5235</v>
      </c>
      <c r="D5758" s="3" t="s">
        <v>26</v>
      </c>
      <c r="E5758" s="3">
        <v>319.5</v>
      </c>
      <c r="F5758" s="3">
        <v>1.93</v>
      </c>
      <c r="G5758" s="3">
        <v>207.0</v>
      </c>
      <c r="H5758" s="3">
        <v>9417.0</v>
      </c>
      <c r="I5758" s="2"/>
      <c r="J5758" s="2"/>
    </row>
    <row r="5759">
      <c r="A5759" s="1" t="s">
        <v>7517</v>
      </c>
      <c r="B5759" s="3">
        <v>17.0</v>
      </c>
      <c r="C5759" s="3" t="s">
        <v>3414</v>
      </c>
      <c r="D5759" s="3" t="s">
        <v>26</v>
      </c>
      <c r="E5759" s="3">
        <v>322.5</v>
      </c>
      <c r="F5759" s="3">
        <v>1.86</v>
      </c>
      <c r="G5759" s="3">
        <v>201.0</v>
      </c>
      <c r="H5759" s="3">
        <v>9418.0</v>
      </c>
      <c r="I5759" s="2"/>
      <c r="J5759" s="2"/>
    </row>
    <row r="5760">
      <c r="A5760" s="1" t="s">
        <v>7518</v>
      </c>
      <c r="B5760" s="3">
        <v>16.68</v>
      </c>
      <c r="C5760" s="3" t="s">
        <v>2030</v>
      </c>
      <c r="D5760" s="3" t="s">
        <v>26</v>
      </c>
      <c r="E5760" s="3">
        <v>322.4</v>
      </c>
      <c r="F5760" s="3">
        <v>1.72</v>
      </c>
      <c r="G5760" s="3">
        <v>193.0</v>
      </c>
      <c r="H5760" s="3">
        <v>9417.0</v>
      </c>
      <c r="I5760" s="2"/>
      <c r="J5760" s="2"/>
    </row>
    <row r="5761">
      <c r="A5761" s="1" t="s">
        <v>7519</v>
      </c>
      <c r="B5761" s="3">
        <v>16.25</v>
      </c>
      <c r="C5761" s="3">
        <v>7.1</v>
      </c>
      <c r="D5761" s="3">
        <v>48.0</v>
      </c>
      <c r="E5761" s="3">
        <v>234.65</v>
      </c>
      <c r="F5761" s="3">
        <v>28.0</v>
      </c>
      <c r="G5761" s="3">
        <v>322.2</v>
      </c>
      <c r="H5761" s="3">
        <v>1.79</v>
      </c>
      <c r="I5761" s="3">
        <v>184.0</v>
      </c>
      <c r="J5761" s="3">
        <v>9421.0</v>
      </c>
    </row>
    <row r="5762">
      <c r="A5762" s="1" t="s">
        <v>7520</v>
      </c>
      <c r="B5762" s="3">
        <v>18.49</v>
      </c>
      <c r="C5762" s="3">
        <v>56.95</v>
      </c>
      <c r="D5762" s="3">
        <v>235.0</v>
      </c>
      <c r="E5762" s="3">
        <v>531.28</v>
      </c>
      <c r="F5762" s="3">
        <v>84.0</v>
      </c>
      <c r="G5762" s="3">
        <v>322.8</v>
      </c>
      <c r="H5762" s="3">
        <v>1.3</v>
      </c>
      <c r="I5762" s="3">
        <v>175.0</v>
      </c>
      <c r="J5762" s="3">
        <v>9423.0</v>
      </c>
    </row>
    <row r="5763">
      <c r="A5763" s="1" t="s">
        <v>7521</v>
      </c>
      <c r="B5763" s="3">
        <v>23.14</v>
      </c>
      <c r="C5763" s="3">
        <v>43.75</v>
      </c>
      <c r="D5763" s="3">
        <v>439.0</v>
      </c>
      <c r="E5763" s="3">
        <v>683.48</v>
      </c>
      <c r="F5763" s="3">
        <v>117.0</v>
      </c>
      <c r="G5763" s="3">
        <v>328.8</v>
      </c>
      <c r="H5763" s="3">
        <v>1.52</v>
      </c>
      <c r="I5763" s="3">
        <v>2.0</v>
      </c>
      <c r="J5763" s="3">
        <v>9428.0</v>
      </c>
    </row>
    <row r="5764">
      <c r="A5764" s="1" t="s">
        <v>7522</v>
      </c>
      <c r="B5764" s="3">
        <v>25.76</v>
      </c>
      <c r="C5764" s="3">
        <v>34.65</v>
      </c>
      <c r="D5764" s="3">
        <v>617.0</v>
      </c>
      <c r="E5764" s="3">
        <v>737.53</v>
      </c>
      <c r="F5764" s="3">
        <v>15.0</v>
      </c>
      <c r="G5764" s="3">
        <v>338.85</v>
      </c>
      <c r="H5764" s="3">
        <v>2.34</v>
      </c>
      <c r="I5764" s="3">
        <v>217.0</v>
      </c>
      <c r="J5764" s="3">
        <v>9427.0</v>
      </c>
    </row>
    <row r="5765">
      <c r="A5765" s="1" t="s">
        <v>7523</v>
      </c>
      <c r="B5765" s="3">
        <v>27.73</v>
      </c>
      <c r="C5765" s="3">
        <v>28.25</v>
      </c>
      <c r="D5765" s="3">
        <v>777.0</v>
      </c>
      <c r="E5765" s="3">
        <v>83.91</v>
      </c>
      <c r="F5765" s="3">
        <v>146.0</v>
      </c>
      <c r="G5765" s="3">
        <v>348.15</v>
      </c>
      <c r="H5765" s="3">
        <v>2.62</v>
      </c>
      <c r="I5765" s="3">
        <v>223.0</v>
      </c>
      <c r="J5765" s="3">
        <v>9427.0</v>
      </c>
    </row>
    <row r="5766">
      <c r="A5766" s="1" t="s">
        <v>7524</v>
      </c>
      <c r="B5766" s="3">
        <v>29.2</v>
      </c>
      <c r="C5766" s="3">
        <v>26.65</v>
      </c>
      <c r="D5766" s="3">
        <v>871.0</v>
      </c>
      <c r="E5766" s="3">
        <v>844.8</v>
      </c>
      <c r="F5766" s="3">
        <v>161.0</v>
      </c>
      <c r="G5766" s="3">
        <v>355.9</v>
      </c>
      <c r="H5766" s="3">
        <v>2.69</v>
      </c>
      <c r="I5766" s="3">
        <v>226.0</v>
      </c>
      <c r="J5766" s="3">
        <v>9426.0</v>
      </c>
    </row>
    <row r="5767">
      <c r="A5767" s="1" t="s">
        <v>7525</v>
      </c>
      <c r="B5767" s="3">
        <v>30.39</v>
      </c>
      <c r="C5767" s="3">
        <v>25.0</v>
      </c>
      <c r="D5767" s="3">
        <v>899.0</v>
      </c>
      <c r="E5767" s="3">
        <v>822.58</v>
      </c>
      <c r="F5767" s="3">
        <v>181.0</v>
      </c>
      <c r="G5767" s="3">
        <v>361.9</v>
      </c>
      <c r="H5767" s="3">
        <v>2.83</v>
      </c>
      <c r="I5767" s="3">
        <v>229.0</v>
      </c>
      <c r="J5767" s="3">
        <v>9423.0</v>
      </c>
    </row>
    <row r="5768">
      <c r="A5768" s="1" t="s">
        <v>7526</v>
      </c>
      <c r="B5768" s="3">
        <v>31.32</v>
      </c>
      <c r="C5768" s="3">
        <v>24.35</v>
      </c>
      <c r="D5768" s="3">
        <v>885.0</v>
      </c>
      <c r="E5768" s="3">
        <v>849.39</v>
      </c>
      <c r="F5768" s="3">
        <v>161.0</v>
      </c>
      <c r="G5768" s="3">
        <v>367.7</v>
      </c>
      <c r="H5768" s="3">
        <v>2.9</v>
      </c>
      <c r="I5768" s="3">
        <v>234.0</v>
      </c>
      <c r="J5768" s="3">
        <v>9418.0</v>
      </c>
    </row>
    <row r="5769">
      <c r="A5769" s="1" t="s">
        <v>7527</v>
      </c>
      <c r="B5769" s="3">
        <v>32.2</v>
      </c>
      <c r="C5769" s="3">
        <v>23.65</v>
      </c>
      <c r="D5769" s="3">
        <v>801.0</v>
      </c>
      <c r="E5769" s="3">
        <v>827.5</v>
      </c>
      <c r="F5769" s="3">
        <v>155.0</v>
      </c>
      <c r="G5769" s="3">
        <v>372.15</v>
      </c>
      <c r="H5769" s="3">
        <v>3.3</v>
      </c>
      <c r="I5769" s="3">
        <v>24.0</v>
      </c>
      <c r="J5769" s="3">
        <v>9414.0</v>
      </c>
    </row>
    <row r="5770">
      <c r="A5770" s="1" t="s">
        <v>7528</v>
      </c>
      <c r="B5770" s="3">
        <v>32.28</v>
      </c>
      <c r="C5770" s="3">
        <v>22.9</v>
      </c>
      <c r="D5770" s="3">
        <v>663.0</v>
      </c>
      <c r="E5770" s="3">
        <v>783.31</v>
      </c>
      <c r="F5770" s="3">
        <v>143.0</v>
      </c>
      <c r="G5770" s="3">
        <v>375.45</v>
      </c>
      <c r="H5770" s="3">
        <v>3.31</v>
      </c>
      <c r="I5770" s="3">
        <v>246.0</v>
      </c>
      <c r="J5770" s="3">
        <v>9409.0</v>
      </c>
    </row>
    <row r="5771">
      <c r="A5771" s="1" t="s">
        <v>7529</v>
      </c>
      <c r="B5771" s="3">
        <v>31.97</v>
      </c>
      <c r="C5771" s="3">
        <v>24.5</v>
      </c>
      <c r="D5771" s="3">
        <v>485.0</v>
      </c>
      <c r="E5771" s="3">
        <v>711.67</v>
      </c>
      <c r="F5771" s="3">
        <v>123.0</v>
      </c>
      <c r="G5771" s="3">
        <v>376.0</v>
      </c>
      <c r="H5771" s="3">
        <v>3.52</v>
      </c>
      <c r="I5771" s="3">
        <v>248.0</v>
      </c>
      <c r="J5771" s="3">
        <v>9405.0</v>
      </c>
    </row>
    <row r="5772">
      <c r="A5772" s="1" t="s">
        <v>7530</v>
      </c>
      <c r="B5772" s="3">
        <v>31.27</v>
      </c>
      <c r="C5772" s="3">
        <v>25.25</v>
      </c>
      <c r="D5772" s="3">
        <v>289.0</v>
      </c>
      <c r="E5772" s="3">
        <v>616.39</v>
      </c>
      <c r="F5772" s="3">
        <v>88.0</v>
      </c>
      <c r="G5772" s="3">
        <v>375.85</v>
      </c>
      <c r="H5772" s="3">
        <v>3.1</v>
      </c>
      <c r="I5772" s="3">
        <v>247.0</v>
      </c>
      <c r="J5772" s="3">
        <v>9405.0</v>
      </c>
    </row>
    <row r="5773">
      <c r="A5773" s="1" t="s">
        <v>7531</v>
      </c>
      <c r="B5773" s="3">
        <v>29.38</v>
      </c>
      <c r="C5773" s="3">
        <v>29.7</v>
      </c>
      <c r="D5773" s="3">
        <v>74.0</v>
      </c>
      <c r="E5773" s="3">
        <v>186.65</v>
      </c>
      <c r="F5773" s="3">
        <v>5.0</v>
      </c>
      <c r="G5773" s="3">
        <v>383.55</v>
      </c>
      <c r="H5773" s="3">
        <v>3.24</v>
      </c>
      <c r="I5773" s="3">
        <v>236.0</v>
      </c>
      <c r="J5773" s="3">
        <v>941.0</v>
      </c>
    </row>
    <row r="5774">
      <c r="A5774" s="1" t="s">
        <v>7532</v>
      </c>
      <c r="B5774" s="3">
        <v>28.9</v>
      </c>
      <c r="C5774" s="3" t="s">
        <v>7276</v>
      </c>
      <c r="D5774" s="3" t="s">
        <v>26</v>
      </c>
      <c r="E5774" s="3">
        <v>383.4</v>
      </c>
      <c r="F5774" s="3">
        <v>2.76</v>
      </c>
      <c r="G5774" s="3">
        <v>22.0</v>
      </c>
      <c r="H5774" s="3">
        <v>9409.0</v>
      </c>
      <c r="I5774" s="2"/>
      <c r="J5774" s="2"/>
    </row>
    <row r="5775">
      <c r="A5775" s="1" t="s">
        <v>7533</v>
      </c>
      <c r="B5775" s="3">
        <v>26.78</v>
      </c>
      <c r="C5775" s="3" t="s">
        <v>7534</v>
      </c>
      <c r="D5775" s="3" t="s">
        <v>26</v>
      </c>
      <c r="E5775" s="3">
        <v>367.7</v>
      </c>
      <c r="F5775" s="3">
        <v>2.21</v>
      </c>
      <c r="G5775" s="3">
        <v>21.0</v>
      </c>
      <c r="H5775" s="3">
        <v>941.0</v>
      </c>
      <c r="I5775" s="2"/>
      <c r="J5775" s="2"/>
    </row>
    <row r="5776">
      <c r="A5776" s="1" t="s">
        <v>7535</v>
      </c>
      <c r="B5776" s="3">
        <v>25.63</v>
      </c>
      <c r="C5776" s="3" t="s">
        <v>2282</v>
      </c>
      <c r="D5776" s="3" t="s">
        <v>26</v>
      </c>
      <c r="E5776" s="3">
        <v>362.1</v>
      </c>
      <c r="F5776" s="3">
        <v>2.41</v>
      </c>
      <c r="G5776" s="3">
        <v>201.0</v>
      </c>
      <c r="H5776" s="3">
        <v>9415.0</v>
      </c>
      <c r="I5776" s="2"/>
      <c r="J5776" s="2"/>
    </row>
    <row r="5777">
      <c r="A5777" s="1" t="s">
        <v>7536</v>
      </c>
      <c r="B5777" s="3">
        <v>24.78</v>
      </c>
      <c r="C5777" s="3" t="s">
        <v>6351</v>
      </c>
      <c r="D5777" s="3" t="s">
        <v>26</v>
      </c>
      <c r="E5777" s="3">
        <v>357.5</v>
      </c>
      <c r="F5777" s="3">
        <v>2.55</v>
      </c>
      <c r="G5777" s="3">
        <v>204.0</v>
      </c>
      <c r="H5777" s="3">
        <v>9418.0</v>
      </c>
      <c r="I5777" s="2"/>
      <c r="J5777" s="2"/>
    </row>
    <row r="5778">
      <c r="A5778" s="1" t="s">
        <v>7537</v>
      </c>
      <c r="B5778" s="3">
        <v>24.1</v>
      </c>
      <c r="C5778" s="3" t="s">
        <v>2513</v>
      </c>
      <c r="D5778" s="3" t="s">
        <v>26</v>
      </c>
      <c r="E5778" s="3">
        <v>353.0</v>
      </c>
      <c r="F5778" s="3">
        <v>2.48</v>
      </c>
      <c r="G5778" s="3">
        <v>206.0</v>
      </c>
      <c r="H5778" s="3">
        <v>9417.0</v>
      </c>
      <c r="I5778" s="2"/>
      <c r="J5778" s="2"/>
    </row>
    <row r="5779">
      <c r="A5779" s="1" t="s">
        <v>7538</v>
      </c>
      <c r="B5779" s="3">
        <v>23.44</v>
      </c>
      <c r="C5779" s="3" t="s">
        <v>5873</v>
      </c>
      <c r="D5779" s="3" t="s">
        <v>26</v>
      </c>
      <c r="E5779" s="3">
        <v>348.15</v>
      </c>
      <c r="F5779" s="3">
        <v>2.41</v>
      </c>
      <c r="G5779" s="3">
        <v>207.0</v>
      </c>
      <c r="H5779" s="3">
        <v>9416.0</v>
      </c>
      <c r="I5779" s="2"/>
      <c r="J5779" s="2"/>
    </row>
    <row r="5780">
      <c r="A5780" s="1" t="s">
        <v>7539</v>
      </c>
      <c r="B5780" s="3">
        <v>22.76</v>
      </c>
      <c r="C5780" s="3" t="s">
        <v>5875</v>
      </c>
      <c r="D5780" s="3" t="s">
        <v>26</v>
      </c>
      <c r="E5780" s="3">
        <v>341.7</v>
      </c>
      <c r="F5780" s="3">
        <v>2.48</v>
      </c>
      <c r="G5780" s="3">
        <v>211.0</v>
      </c>
      <c r="H5780" s="3">
        <v>9413.0</v>
      </c>
      <c r="I5780" s="2"/>
      <c r="J5780" s="2"/>
    </row>
    <row r="5781">
      <c r="A5781" s="1" t="s">
        <v>7540</v>
      </c>
      <c r="B5781" s="3">
        <v>22.8</v>
      </c>
      <c r="C5781" s="3" t="s">
        <v>6328</v>
      </c>
      <c r="D5781" s="3" t="s">
        <v>26</v>
      </c>
      <c r="E5781" s="3">
        <v>339.25</v>
      </c>
      <c r="F5781" s="3">
        <v>2.41</v>
      </c>
      <c r="G5781" s="3">
        <v>221.0</v>
      </c>
      <c r="H5781" s="3">
        <v>9409.0</v>
      </c>
      <c r="I5781" s="2"/>
      <c r="J5781" s="2"/>
    </row>
    <row r="5782">
      <c r="A5782" s="1" t="s">
        <v>7541</v>
      </c>
      <c r="B5782" s="3">
        <v>21.38</v>
      </c>
      <c r="C5782" s="3" t="s">
        <v>1465</v>
      </c>
      <c r="D5782" s="3" t="s">
        <v>26</v>
      </c>
      <c r="E5782" s="3">
        <v>336.95</v>
      </c>
      <c r="F5782" s="3">
        <v>2.21</v>
      </c>
      <c r="G5782" s="3">
        <v>231.0</v>
      </c>
      <c r="H5782" s="3">
        <v>9405.0</v>
      </c>
      <c r="I5782" s="2"/>
      <c r="J5782" s="2"/>
    </row>
    <row r="5783">
      <c r="A5783" s="1" t="s">
        <v>7542</v>
      </c>
      <c r="B5783" s="3">
        <v>20.68</v>
      </c>
      <c r="C5783" s="3" t="s">
        <v>428</v>
      </c>
      <c r="D5783" s="3" t="s">
        <v>26</v>
      </c>
      <c r="E5783" s="3">
        <v>334.8</v>
      </c>
      <c r="F5783" s="3">
        <v>2.0</v>
      </c>
      <c r="G5783" s="3">
        <v>234.0</v>
      </c>
      <c r="H5783" s="3">
        <v>9404.0</v>
      </c>
      <c r="I5783" s="2"/>
      <c r="J5783" s="2"/>
    </row>
    <row r="5784">
      <c r="A5784" s="1" t="s">
        <v>7543</v>
      </c>
      <c r="B5784" s="3">
        <v>19.9</v>
      </c>
      <c r="C5784" s="3" t="s">
        <v>7454</v>
      </c>
      <c r="D5784" s="3" t="s">
        <v>26</v>
      </c>
      <c r="E5784" s="3">
        <v>333.45</v>
      </c>
      <c r="F5784" s="3">
        <v>1.79</v>
      </c>
      <c r="G5784" s="3">
        <v>231.0</v>
      </c>
      <c r="H5784" s="3">
        <v>9404.0</v>
      </c>
      <c r="I5784" s="2"/>
      <c r="J5784" s="2"/>
    </row>
    <row r="5785">
      <c r="A5785" s="1" t="s">
        <v>7544</v>
      </c>
      <c r="B5785" s="3">
        <v>19.2</v>
      </c>
      <c r="C5785" s="3">
        <v>61.3</v>
      </c>
      <c r="D5785" s="3">
        <v>42.0</v>
      </c>
      <c r="E5785" s="3">
        <v>169.83</v>
      </c>
      <c r="F5785" s="3">
        <v>28.0</v>
      </c>
      <c r="G5785" s="3">
        <v>331.1</v>
      </c>
      <c r="H5785" s="3">
        <v>1.66</v>
      </c>
      <c r="I5785" s="3">
        <v>223.0</v>
      </c>
      <c r="J5785" s="3">
        <v>9408.0</v>
      </c>
    </row>
    <row r="5786">
      <c r="A5786" s="1" t="s">
        <v>7545</v>
      </c>
      <c r="B5786" s="3">
        <v>20.25</v>
      </c>
      <c r="C5786" s="3">
        <v>65.95</v>
      </c>
      <c r="D5786" s="3">
        <v>238.0</v>
      </c>
      <c r="E5786" s="3">
        <v>571.74</v>
      </c>
      <c r="F5786" s="3">
        <v>77.0</v>
      </c>
      <c r="G5786" s="3">
        <v>332.3</v>
      </c>
      <c r="H5786" s="3">
        <v>1.31</v>
      </c>
      <c r="I5786" s="3">
        <v>224.0</v>
      </c>
      <c r="J5786" s="3">
        <v>9414.0</v>
      </c>
    </row>
    <row r="5787">
      <c r="A5787" s="1" t="s">
        <v>7546</v>
      </c>
      <c r="B5787" s="3">
        <v>23.69</v>
      </c>
      <c r="C5787" s="3">
        <v>42.35</v>
      </c>
      <c r="D5787" s="3">
        <v>456.0</v>
      </c>
      <c r="E5787" s="3">
        <v>77.39</v>
      </c>
      <c r="F5787" s="3">
        <v>95.0</v>
      </c>
      <c r="G5787" s="3">
        <v>336.75</v>
      </c>
      <c r="H5787" s="3">
        <v>1.59</v>
      </c>
      <c r="I5787" s="3">
        <v>238.0</v>
      </c>
      <c r="J5787" s="3">
        <v>9416.0</v>
      </c>
    </row>
    <row r="5788">
      <c r="A5788" s="1" t="s">
        <v>7547</v>
      </c>
      <c r="B5788" s="3">
        <v>26.3</v>
      </c>
      <c r="C5788" s="3">
        <v>3.1</v>
      </c>
      <c r="D5788" s="3">
        <v>61.0</v>
      </c>
      <c r="E5788" s="3">
        <v>729.37</v>
      </c>
      <c r="F5788" s="3">
        <v>15.0</v>
      </c>
      <c r="G5788" s="3">
        <v>351.85</v>
      </c>
      <c r="H5788" s="3">
        <v>1.59</v>
      </c>
      <c r="I5788" s="3">
        <v>241.0</v>
      </c>
      <c r="J5788" s="3">
        <v>9417.0</v>
      </c>
    </row>
    <row r="5789">
      <c r="A5789" s="1" t="s">
        <v>7548</v>
      </c>
      <c r="B5789" s="3">
        <v>27.63</v>
      </c>
      <c r="C5789" s="3">
        <v>31.5</v>
      </c>
      <c r="D5789" s="3">
        <v>756.0</v>
      </c>
      <c r="E5789" s="3">
        <v>778.26</v>
      </c>
      <c r="F5789" s="3">
        <v>167.0</v>
      </c>
      <c r="G5789" s="3">
        <v>355.1</v>
      </c>
      <c r="H5789" s="3">
        <v>1.93</v>
      </c>
      <c r="I5789" s="3">
        <v>23.0</v>
      </c>
      <c r="J5789" s="3">
        <v>9416.0</v>
      </c>
    </row>
    <row r="5790">
      <c r="A5790" s="1" t="s">
        <v>7549</v>
      </c>
      <c r="B5790" s="3">
        <v>29.7</v>
      </c>
      <c r="C5790" s="3">
        <v>29.7</v>
      </c>
      <c r="D5790" s="3">
        <v>815.0</v>
      </c>
      <c r="E5790" s="3">
        <v>689.41</v>
      </c>
      <c r="F5790" s="3">
        <v>237.0</v>
      </c>
      <c r="G5790" s="3">
        <v>361.1</v>
      </c>
      <c r="H5790" s="3">
        <v>2.34</v>
      </c>
      <c r="I5790" s="3">
        <v>224.0</v>
      </c>
      <c r="J5790" s="3">
        <v>9414.0</v>
      </c>
    </row>
    <row r="5791">
      <c r="A5791" s="1" t="s">
        <v>7550</v>
      </c>
      <c r="B5791" s="3">
        <v>30.48</v>
      </c>
      <c r="C5791" s="3">
        <v>26.9</v>
      </c>
      <c r="D5791" s="3">
        <v>857.0</v>
      </c>
      <c r="E5791" s="3">
        <v>712.75</v>
      </c>
      <c r="F5791" s="3">
        <v>237.0</v>
      </c>
      <c r="G5791" s="3">
        <v>365.2</v>
      </c>
      <c r="H5791" s="3">
        <v>2.55</v>
      </c>
      <c r="I5791" s="3">
        <v>227.0</v>
      </c>
      <c r="J5791" s="3">
        <v>941.0</v>
      </c>
    </row>
    <row r="5792">
      <c r="A5792" s="1" t="s">
        <v>7551</v>
      </c>
      <c r="B5792" s="3">
        <v>31.38</v>
      </c>
      <c r="C5792" s="3">
        <v>25.25</v>
      </c>
      <c r="D5792" s="3">
        <v>852.0</v>
      </c>
      <c r="E5792" s="3">
        <v>764.35</v>
      </c>
      <c r="F5792" s="3">
        <v>203.0</v>
      </c>
      <c r="G5792" s="3">
        <v>37.4</v>
      </c>
      <c r="H5792" s="3">
        <v>2.83</v>
      </c>
      <c r="I5792" s="3">
        <v>23.0</v>
      </c>
      <c r="J5792" s="3">
        <v>9402.0</v>
      </c>
    </row>
    <row r="5793">
      <c r="A5793" s="1" t="s">
        <v>7552</v>
      </c>
      <c r="B5793" s="3">
        <v>31.79</v>
      </c>
      <c r="C5793" s="3">
        <v>23.65</v>
      </c>
      <c r="D5793" s="3">
        <v>765.0</v>
      </c>
      <c r="E5793" s="3">
        <v>728.0</v>
      </c>
      <c r="F5793" s="3">
        <v>199.0</v>
      </c>
      <c r="G5793" s="3">
        <v>379.1</v>
      </c>
      <c r="H5793" s="3">
        <v>3.24</v>
      </c>
      <c r="I5793" s="3">
        <v>235.0</v>
      </c>
      <c r="J5793" s="3">
        <v>9398.0</v>
      </c>
    </row>
    <row r="5794">
      <c r="A5794" s="1" t="s">
        <v>7553</v>
      </c>
      <c r="B5794" s="3">
        <v>31.45</v>
      </c>
      <c r="C5794" s="3">
        <v>23.5</v>
      </c>
      <c r="D5794" s="3">
        <v>658.0</v>
      </c>
      <c r="E5794" s="3">
        <v>788.1</v>
      </c>
      <c r="F5794" s="3">
        <v>138.0</v>
      </c>
      <c r="G5794" s="3">
        <v>382.8</v>
      </c>
      <c r="H5794" s="3">
        <v>3.45</v>
      </c>
      <c r="I5794" s="3">
        <v>237.0</v>
      </c>
      <c r="J5794" s="3">
        <v>9389.0</v>
      </c>
    </row>
    <row r="5795">
      <c r="A5795" s="1" t="s">
        <v>7554</v>
      </c>
      <c r="B5795" s="3">
        <v>30.4</v>
      </c>
      <c r="C5795" s="3">
        <v>25.95</v>
      </c>
      <c r="D5795" s="3">
        <v>474.0</v>
      </c>
      <c r="E5795" s="3">
        <v>688.0</v>
      </c>
      <c r="F5795" s="3">
        <v>127.0</v>
      </c>
      <c r="G5795" s="3">
        <v>382.8</v>
      </c>
      <c r="H5795" s="3">
        <v>3.38</v>
      </c>
      <c r="I5795" s="3">
        <v>222.0</v>
      </c>
      <c r="J5795" s="3">
        <v>9391.0</v>
      </c>
    </row>
    <row r="5796">
      <c r="A5796" s="1" t="s">
        <v>7555</v>
      </c>
      <c r="B5796" s="3">
        <v>27.56</v>
      </c>
      <c r="C5796" s="3">
        <v>33.8</v>
      </c>
      <c r="D5796" s="3">
        <v>276.0</v>
      </c>
      <c r="E5796" s="3">
        <v>566.11</v>
      </c>
      <c r="F5796" s="3">
        <v>94.0</v>
      </c>
      <c r="G5796" s="3">
        <v>387.85</v>
      </c>
      <c r="H5796" s="3">
        <v>1.38</v>
      </c>
      <c r="I5796" s="3">
        <v>183.0</v>
      </c>
      <c r="J5796" s="3">
        <v>9394.0</v>
      </c>
    </row>
    <row r="5797">
      <c r="A5797" s="1" t="s">
        <v>7556</v>
      </c>
      <c r="B5797" s="3">
        <v>26.51</v>
      </c>
      <c r="C5797" s="3">
        <v>36.2</v>
      </c>
      <c r="D5797" s="3">
        <v>8.0</v>
      </c>
      <c r="E5797" s="3">
        <v>29.94</v>
      </c>
      <c r="F5797" s="3">
        <v>44.0</v>
      </c>
      <c r="G5797" s="3">
        <v>383.2</v>
      </c>
      <c r="H5797" s="3">
        <v>2.55</v>
      </c>
      <c r="I5797" s="3">
        <v>218.0</v>
      </c>
      <c r="J5797" s="3">
        <v>9403.0</v>
      </c>
    </row>
    <row r="5798">
      <c r="A5798" s="1" t="s">
        <v>7557</v>
      </c>
      <c r="B5798" s="3">
        <v>26.62</v>
      </c>
      <c r="C5798" s="3" t="s">
        <v>5866</v>
      </c>
      <c r="D5798" s="3" t="s">
        <v>26</v>
      </c>
      <c r="E5798" s="3">
        <v>381.65</v>
      </c>
      <c r="F5798" s="3">
        <v>2.97</v>
      </c>
      <c r="G5798" s="3">
        <v>187.0</v>
      </c>
      <c r="H5798" s="3">
        <v>9393.0</v>
      </c>
      <c r="I5798" s="2"/>
      <c r="J5798" s="2"/>
    </row>
    <row r="5799">
      <c r="A5799" s="1" t="s">
        <v>7558</v>
      </c>
      <c r="B5799" s="3">
        <v>24.8</v>
      </c>
      <c r="C5799" s="3" t="s">
        <v>6351</v>
      </c>
      <c r="D5799" s="3" t="s">
        <v>26</v>
      </c>
      <c r="E5799" s="3">
        <v>368.1</v>
      </c>
      <c r="F5799" s="3">
        <v>2.9</v>
      </c>
      <c r="G5799" s="3">
        <v>207.0</v>
      </c>
      <c r="H5799" s="3">
        <v>9397.0</v>
      </c>
      <c r="I5799" s="2"/>
      <c r="J5799" s="2"/>
    </row>
    <row r="5800">
      <c r="A5800" s="1" t="s">
        <v>7559</v>
      </c>
      <c r="B5800" s="3">
        <v>24.15</v>
      </c>
      <c r="C5800" s="3" t="s">
        <v>3181</v>
      </c>
      <c r="D5800" s="3" t="s">
        <v>26</v>
      </c>
      <c r="E5800" s="3">
        <v>355.3</v>
      </c>
      <c r="F5800" s="3">
        <v>2.28</v>
      </c>
      <c r="G5800" s="3">
        <v>212.0</v>
      </c>
      <c r="H5800" s="3">
        <v>9397.0</v>
      </c>
      <c r="I5800" s="2"/>
      <c r="J5800" s="2"/>
    </row>
    <row r="5801">
      <c r="A5801" s="1" t="s">
        <v>7560</v>
      </c>
      <c r="B5801" s="3">
        <v>23.41</v>
      </c>
      <c r="C5801" s="3" t="s">
        <v>5873</v>
      </c>
      <c r="D5801" s="3" t="s">
        <v>26</v>
      </c>
      <c r="E5801" s="3">
        <v>346.4</v>
      </c>
      <c r="F5801" s="3">
        <v>2.21</v>
      </c>
      <c r="G5801" s="3">
        <v>208.0</v>
      </c>
      <c r="H5801" s="3">
        <v>9398.0</v>
      </c>
      <c r="I5801" s="2"/>
      <c r="J5801" s="2"/>
    </row>
    <row r="5802">
      <c r="A5802" s="1" t="s">
        <v>7561</v>
      </c>
      <c r="B5802" s="3">
        <v>22.77</v>
      </c>
      <c r="C5802" s="3" t="s">
        <v>5875</v>
      </c>
      <c r="D5802" s="3" t="s">
        <v>26</v>
      </c>
      <c r="E5802" s="3">
        <v>344.1</v>
      </c>
      <c r="F5802" s="3">
        <v>2.21</v>
      </c>
      <c r="G5802" s="3">
        <v>208.0</v>
      </c>
      <c r="H5802" s="3">
        <v>9395.0</v>
      </c>
      <c r="I5802" s="2"/>
      <c r="J5802" s="2"/>
    </row>
    <row r="5803">
      <c r="A5803" s="1" t="s">
        <v>7562</v>
      </c>
      <c r="B5803" s="3">
        <v>22.16</v>
      </c>
      <c r="C5803" s="3" t="s">
        <v>4079</v>
      </c>
      <c r="D5803" s="3" t="s">
        <v>26</v>
      </c>
      <c r="E5803" s="3">
        <v>341.55</v>
      </c>
      <c r="F5803" s="3">
        <v>2.21</v>
      </c>
      <c r="G5803" s="3">
        <v>21.0</v>
      </c>
      <c r="H5803" s="3">
        <v>9395.0</v>
      </c>
      <c r="I5803" s="2"/>
      <c r="J5803" s="2"/>
    </row>
    <row r="5804">
      <c r="A5804" s="1" t="s">
        <v>7563</v>
      </c>
      <c r="B5804" s="3">
        <v>21.56</v>
      </c>
      <c r="C5804" s="3" t="s">
        <v>4852</v>
      </c>
      <c r="D5804" s="3" t="s">
        <v>26</v>
      </c>
      <c r="E5804" s="3">
        <v>341.9</v>
      </c>
      <c r="F5804" s="3">
        <v>2.14</v>
      </c>
      <c r="G5804" s="3">
        <v>213.0</v>
      </c>
      <c r="H5804" s="3">
        <v>939.0</v>
      </c>
      <c r="I5804" s="2"/>
      <c r="J5804" s="2"/>
    </row>
    <row r="5805">
      <c r="A5805" s="1" t="s">
        <v>7564</v>
      </c>
      <c r="B5805" s="3">
        <v>20.89</v>
      </c>
      <c r="C5805" s="3" t="s">
        <v>1684</v>
      </c>
      <c r="D5805" s="3" t="s">
        <v>26</v>
      </c>
      <c r="E5805" s="3">
        <v>34.6</v>
      </c>
      <c r="F5805" s="3">
        <v>2.0</v>
      </c>
      <c r="G5805" s="3">
        <v>214.0</v>
      </c>
      <c r="H5805" s="3">
        <v>9388.0</v>
      </c>
      <c r="I5805" s="2"/>
      <c r="J5805" s="2"/>
    </row>
    <row r="5806">
      <c r="A5806" s="1" t="s">
        <v>7565</v>
      </c>
      <c r="B5806" s="3">
        <v>19.99</v>
      </c>
      <c r="C5806" s="3" t="s">
        <v>1686</v>
      </c>
      <c r="D5806" s="3" t="s">
        <v>26</v>
      </c>
      <c r="E5806" s="3">
        <v>334.6</v>
      </c>
      <c r="F5806" s="3">
        <v>1.86</v>
      </c>
      <c r="G5806" s="3">
        <v>218.0</v>
      </c>
      <c r="H5806" s="3">
        <v>9386.0</v>
      </c>
      <c r="I5806" s="2"/>
      <c r="J5806" s="2"/>
    </row>
    <row r="5807">
      <c r="A5807" s="1" t="s">
        <v>7566</v>
      </c>
      <c r="B5807" s="3">
        <v>19.11</v>
      </c>
      <c r="C5807" s="3" t="s">
        <v>2629</v>
      </c>
      <c r="D5807" s="3" t="s">
        <v>26</v>
      </c>
      <c r="E5807" s="3">
        <v>334.2</v>
      </c>
      <c r="F5807" s="3">
        <v>1.72</v>
      </c>
      <c r="G5807" s="3">
        <v>223.0</v>
      </c>
      <c r="H5807" s="3">
        <v>9384.0</v>
      </c>
      <c r="I5807" s="2"/>
      <c r="J5807" s="2"/>
    </row>
    <row r="5808">
      <c r="A5808" s="1" t="s">
        <v>7567</v>
      </c>
      <c r="B5808" s="3">
        <v>18.21</v>
      </c>
      <c r="C5808" s="3" t="s">
        <v>3995</v>
      </c>
      <c r="D5808" s="3" t="s">
        <v>26</v>
      </c>
      <c r="E5808" s="3">
        <v>328.6</v>
      </c>
      <c r="F5808" s="3">
        <v>1.66</v>
      </c>
      <c r="G5808" s="3">
        <v>224.0</v>
      </c>
      <c r="H5808" s="3">
        <v>9383.0</v>
      </c>
      <c r="I5808" s="2"/>
      <c r="J5808" s="2"/>
    </row>
    <row r="5809">
      <c r="A5809" s="1" t="s">
        <v>7568</v>
      </c>
      <c r="B5809" s="3">
        <v>17.5</v>
      </c>
      <c r="C5809" s="3">
        <v>65.45</v>
      </c>
      <c r="D5809" s="3">
        <v>45.0</v>
      </c>
      <c r="E5809" s="3">
        <v>238.61</v>
      </c>
      <c r="F5809" s="3">
        <v>26.0</v>
      </c>
      <c r="G5809" s="3">
        <v>323.55</v>
      </c>
      <c r="H5809" s="3">
        <v>1.72</v>
      </c>
      <c r="I5809" s="3">
        <v>218.0</v>
      </c>
      <c r="J5809" s="3">
        <v>9385.0</v>
      </c>
    </row>
    <row r="5810">
      <c r="A5810" s="1" t="s">
        <v>7569</v>
      </c>
      <c r="B5810" s="3">
        <v>18.9</v>
      </c>
      <c r="C5810" s="3">
        <v>68.5</v>
      </c>
      <c r="D5810" s="3">
        <v>232.0</v>
      </c>
      <c r="E5810" s="3">
        <v>534.12</v>
      </c>
      <c r="F5810" s="3">
        <v>83.0</v>
      </c>
      <c r="G5810" s="3">
        <v>322.5</v>
      </c>
      <c r="H5810" s="3">
        <v>1.38</v>
      </c>
      <c r="I5810" s="3">
        <v>22.0</v>
      </c>
      <c r="J5810" s="3">
        <v>9396.0</v>
      </c>
    </row>
    <row r="5811">
      <c r="A5811" s="1" t="s">
        <v>7570</v>
      </c>
      <c r="B5811" s="3">
        <v>22.78</v>
      </c>
      <c r="C5811" s="3">
        <v>42.1</v>
      </c>
      <c r="D5811" s="3">
        <v>435.0</v>
      </c>
      <c r="E5811" s="3">
        <v>686.62</v>
      </c>
      <c r="F5811" s="3">
        <v>115.0</v>
      </c>
      <c r="G5811" s="3">
        <v>324.75</v>
      </c>
      <c r="H5811" s="3">
        <v>1.93</v>
      </c>
      <c r="I5811" s="3">
        <v>229.0</v>
      </c>
      <c r="J5811" s="3">
        <v>9396.0</v>
      </c>
    </row>
    <row r="5812">
      <c r="A5812" s="1" t="s">
        <v>7571</v>
      </c>
      <c r="B5812" s="3">
        <v>25.2</v>
      </c>
      <c r="C5812" s="3">
        <v>3.95</v>
      </c>
      <c r="D5812" s="3">
        <v>611.0</v>
      </c>
      <c r="E5812" s="3">
        <v>725.96</v>
      </c>
      <c r="F5812" s="3">
        <v>155.0</v>
      </c>
      <c r="G5812" s="3">
        <v>33.55</v>
      </c>
      <c r="H5812" s="3">
        <v>2.21</v>
      </c>
      <c r="I5812" s="3">
        <v>23.0</v>
      </c>
      <c r="J5812" s="3">
        <v>9398.0</v>
      </c>
    </row>
    <row r="5813">
      <c r="A5813" s="1" t="s">
        <v>7572</v>
      </c>
      <c r="B5813" s="3">
        <v>26.83</v>
      </c>
      <c r="C5813" s="3">
        <v>28.1</v>
      </c>
      <c r="D5813" s="3">
        <v>77.0</v>
      </c>
      <c r="E5813" s="3">
        <v>819.43</v>
      </c>
      <c r="F5813" s="3">
        <v>152.0</v>
      </c>
      <c r="G5813" s="3">
        <v>337.1</v>
      </c>
      <c r="H5813" s="3">
        <v>2.62</v>
      </c>
      <c r="I5813" s="3">
        <v>231.0</v>
      </c>
      <c r="J5813" s="3">
        <v>9397.0</v>
      </c>
    </row>
    <row r="5814">
      <c r="A5814" s="1" t="s">
        <v>7573</v>
      </c>
      <c r="B5814" s="3">
        <v>28.32</v>
      </c>
      <c r="C5814" s="3">
        <v>25.45</v>
      </c>
      <c r="D5814" s="3">
        <v>863.0</v>
      </c>
      <c r="E5814" s="3">
        <v>831.75</v>
      </c>
      <c r="F5814" s="3">
        <v>168.0</v>
      </c>
      <c r="G5814" s="3">
        <v>342.35</v>
      </c>
      <c r="H5814" s="3">
        <v>2.83</v>
      </c>
      <c r="I5814" s="3">
        <v>237.0</v>
      </c>
      <c r="J5814" s="3">
        <v>9393.0</v>
      </c>
    </row>
    <row r="5815">
      <c r="A5815" s="1" t="s">
        <v>7574</v>
      </c>
      <c r="B5815" s="3">
        <v>29.54</v>
      </c>
      <c r="C5815" s="3">
        <v>21.5</v>
      </c>
      <c r="D5815" s="3">
        <v>891.0</v>
      </c>
      <c r="E5815" s="3">
        <v>809.86</v>
      </c>
      <c r="F5815" s="3">
        <v>189.0</v>
      </c>
      <c r="G5815" s="3">
        <v>347.2</v>
      </c>
      <c r="H5815" s="3">
        <v>2.9</v>
      </c>
      <c r="I5815" s="3">
        <v>241.0</v>
      </c>
      <c r="J5815" s="3">
        <v>9389.0</v>
      </c>
    </row>
    <row r="5816">
      <c r="A5816" s="1" t="s">
        <v>7575</v>
      </c>
      <c r="B5816" s="3">
        <v>30.4</v>
      </c>
      <c r="C5816" s="3">
        <v>19.35</v>
      </c>
      <c r="D5816" s="3">
        <v>877.0</v>
      </c>
      <c r="E5816" s="3">
        <v>835.95</v>
      </c>
      <c r="F5816" s="3">
        <v>17.0</v>
      </c>
      <c r="G5816" s="3">
        <v>349.7</v>
      </c>
      <c r="H5816" s="3">
        <v>2.97</v>
      </c>
      <c r="I5816" s="3">
        <v>243.0</v>
      </c>
      <c r="J5816" s="3">
        <v>9381.0</v>
      </c>
    </row>
    <row r="5817">
      <c r="A5817" s="1" t="s">
        <v>7576</v>
      </c>
      <c r="B5817" s="3">
        <v>31.5</v>
      </c>
      <c r="C5817" s="3">
        <v>17.5</v>
      </c>
      <c r="D5817" s="3">
        <v>796.0</v>
      </c>
      <c r="E5817" s="3">
        <v>829.69</v>
      </c>
      <c r="F5817" s="3">
        <v>154.0</v>
      </c>
      <c r="G5817" s="3">
        <v>351.25</v>
      </c>
      <c r="H5817" s="3">
        <v>3.1</v>
      </c>
      <c r="I5817" s="3">
        <v>245.0</v>
      </c>
      <c r="J5817" s="3">
        <v>9377.0</v>
      </c>
    </row>
    <row r="5818">
      <c r="A5818" s="1" t="s">
        <v>7577</v>
      </c>
      <c r="B5818" s="3">
        <v>31.24</v>
      </c>
      <c r="C5818" s="3">
        <v>16.85</v>
      </c>
      <c r="D5818" s="3">
        <v>653.0</v>
      </c>
      <c r="E5818" s="3">
        <v>769.98</v>
      </c>
      <c r="F5818" s="3">
        <v>148.0</v>
      </c>
      <c r="G5818" s="3">
        <v>351.85</v>
      </c>
      <c r="H5818" s="3">
        <v>3.24</v>
      </c>
      <c r="I5818" s="3">
        <v>248.0</v>
      </c>
      <c r="J5818" s="3">
        <v>9372.0</v>
      </c>
    </row>
    <row r="5819">
      <c r="A5819" s="1" t="s">
        <v>7578</v>
      </c>
      <c r="B5819" s="3">
        <v>31.1</v>
      </c>
      <c r="C5819" s="3">
        <v>17.4</v>
      </c>
      <c r="D5819" s="3">
        <v>475.0</v>
      </c>
      <c r="E5819" s="3">
        <v>698.0</v>
      </c>
      <c r="F5819" s="3">
        <v>126.0</v>
      </c>
      <c r="G5819" s="3">
        <v>351.5</v>
      </c>
      <c r="H5819" s="3">
        <v>3.31</v>
      </c>
      <c r="I5819" s="3">
        <v>252.0</v>
      </c>
      <c r="J5819" s="3">
        <v>9367.0</v>
      </c>
    </row>
    <row r="5820">
      <c r="A5820" s="1" t="s">
        <v>7579</v>
      </c>
      <c r="B5820" s="3">
        <v>30.46</v>
      </c>
      <c r="C5820" s="3">
        <v>17.3</v>
      </c>
      <c r="D5820" s="3">
        <v>275.0</v>
      </c>
      <c r="E5820" s="3">
        <v>577.59</v>
      </c>
      <c r="F5820" s="3">
        <v>92.0</v>
      </c>
      <c r="G5820" s="3">
        <v>348.55</v>
      </c>
      <c r="H5820" s="3">
        <v>3.17</v>
      </c>
      <c r="I5820" s="3">
        <v>255.0</v>
      </c>
      <c r="J5820" s="3">
        <v>9363.0</v>
      </c>
    </row>
    <row r="5821">
      <c r="A5821" s="1" t="s">
        <v>7580</v>
      </c>
      <c r="B5821" s="3">
        <v>29.53</v>
      </c>
      <c r="C5821" s="3">
        <v>17.15</v>
      </c>
      <c r="D5821" s="3">
        <v>79.0</v>
      </c>
      <c r="E5821" s="3">
        <v>311.36</v>
      </c>
      <c r="F5821" s="3">
        <v>42.0</v>
      </c>
      <c r="G5821" s="3">
        <v>345.45</v>
      </c>
      <c r="H5821" s="3">
        <v>2.69</v>
      </c>
      <c r="I5821" s="3">
        <v>262.0</v>
      </c>
      <c r="J5821" s="3">
        <v>9361.0</v>
      </c>
    </row>
    <row r="5822">
      <c r="A5822" s="1" t="s">
        <v>7581</v>
      </c>
      <c r="B5822" s="3">
        <v>27.59</v>
      </c>
      <c r="C5822" s="3" t="s">
        <v>6258</v>
      </c>
      <c r="D5822" s="3" t="s">
        <v>26</v>
      </c>
      <c r="E5822" s="3">
        <v>338.85</v>
      </c>
      <c r="F5822" s="3">
        <v>2.7</v>
      </c>
      <c r="G5822" s="3">
        <v>269.0</v>
      </c>
      <c r="H5822" s="3">
        <v>9358.0</v>
      </c>
      <c r="I5822" s="2"/>
      <c r="J5822" s="2"/>
    </row>
    <row r="5823">
      <c r="A5823" s="1" t="s">
        <v>7582</v>
      </c>
      <c r="B5823" s="3">
        <v>25.86</v>
      </c>
      <c r="C5823" s="3" t="s">
        <v>6132</v>
      </c>
      <c r="D5823" s="3" t="s">
        <v>26</v>
      </c>
      <c r="E5823" s="3">
        <v>333.45</v>
      </c>
      <c r="F5823" s="3">
        <v>1.86</v>
      </c>
      <c r="G5823" s="3">
        <v>275.0</v>
      </c>
      <c r="H5823" s="3">
        <v>9365.0</v>
      </c>
      <c r="I5823" s="2"/>
      <c r="J5823" s="2"/>
    </row>
    <row r="5824">
      <c r="A5824" s="1" t="s">
        <v>7583</v>
      </c>
      <c r="B5824" s="3">
        <v>24.3</v>
      </c>
      <c r="C5824" s="3" t="s">
        <v>7584</v>
      </c>
      <c r="D5824" s="3" t="s">
        <v>26</v>
      </c>
      <c r="E5824" s="3">
        <v>329.0</v>
      </c>
      <c r="F5824" s="3">
        <v>1.79</v>
      </c>
      <c r="G5824" s="3">
        <v>267.0</v>
      </c>
      <c r="H5824" s="3">
        <v>9368.0</v>
      </c>
      <c r="I5824" s="2"/>
      <c r="J5824" s="2"/>
    </row>
    <row r="5825">
      <c r="A5825" s="1" t="s">
        <v>7585</v>
      </c>
      <c r="B5825" s="3">
        <v>22.25</v>
      </c>
      <c r="C5825" s="3" t="s">
        <v>5081</v>
      </c>
      <c r="D5825" s="3" t="s">
        <v>26</v>
      </c>
      <c r="E5825" s="3">
        <v>324.55</v>
      </c>
      <c r="F5825" s="3">
        <v>1.93</v>
      </c>
      <c r="G5825" s="3">
        <v>252.0</v>
      </c>
      <c r="H5825" s="3">
        <v>9368.0</v>
      </c>
      <c r="I5825" s="2"/>
      <c r="J5825" s="2"/>
    </row>
    <row r="5826">
      <c r="A5826" s="1" t="s">
        <v>7586</v>
      </c>
      <c r="B5826" s="3">
        <v>20.88</v>
      </c>
      <c r="C5826" s="3" t="s">
        <v>7587</v>
      </c>
      <c r="D5826" s="3" t="s">
        <v>26</v>
      </c>
      <c r="E5826" s="3">
        <v>321.65</v>
      </c>
      <c r="F5826" s="3">
        <v>2.14</v>
      </c>
      <c r="G5826" s="3">
        <v>247.0</v>
      </c>
      <c r="H5826" s="3">
        <v>9369.0</v>
      </c>
      <c r="I5826" s="2"/>
      <c r="J5826" s="2"/>
    </row>
    <row r="5827">
      <c r="A5827" s="1" t="s">
        <v>7588</v>
      </c>
      <c r="B5827" s="3">
        <v>19.93</v>
      </c>
      <c r="C5827" s="3" t="s">
        <v>7475</v>
      </c>
      <c r="D5827" s="3" t="s">
        <v>26</v>
      </c>
      <c r="E5827" s="3">
        <v>322.2</v>
      </c>
      <c r="F5827" s="3">
        <v>2.14</v>
      </c>
      <c r="G5827" s="3">
        <v>249.0</v>
      </c>
      <c r="H5827" s="3">
        <v>9372.0</v>
      </c>
      <c r="I5827" s="2"/>
      <c r="J5827" s="2"/>
    </row>
    <row r="5828">
      <c r="A5828" s="1" t="s">
        <v>7589</v>
      </c>
      <c r="B5828" s="3">
        <v>19.12</v>
      </c>
      <c r="C5828" s="3" t="s">
        <v>7590</v>
      </c>
      <c r="D5828" s="3" t="s">
        <v>26</v>
      </c>
      <c r="E5828" s="3">
        <v>322.35</v>
      </c>
      <c r="F5828" s="3">
        <v>2.0</v>
      </c>
      <c r="G5828" s="3">
        <v>251.0</v>
      </c>
      <c r="H5828" s="3">
        <v>9366.0</v>
      </c>
      <c r="I5828" s="2"/>
      <c r="J5828" s="2"/>
    </row>
    <row r="5829">
      <c r="A5829" s="1" t="s">
        <v>7591</v>
      </c>
      <c r="B5829" s="3">
        <v>18.25</v>
      </c>
      <c r="C5829" s="3" t="s">
        <v>5716</v>
      </c>
      <c r="D5829" s="3" t="s">
        <v>26</v>
      </c>
      <c r="E5829" s="3">
        <v>321.45</v>
      </c>
      <c r="F5829" s="3">
        <v>1.86</v>
      </c>
      <c r="G5829" s="3">
        <v>246.0</v>
      </c>
      <c r="H5829" s="3">
        <v>9363.0</v>
      </c>
      <c r="I5829" s="2"/>
      <c r="J5829" s="2"/>
    </row>
    <row r="5830">
      <c r="A5830" s="1" t="s">
        <v>7592</v>
      </c>
      <c r="B5830" s="3">
        <v>17.48</v>
      </c>
      <c r="C5830" s="3" t="s">
        <v>3301</v>
      </c>
      <c r="D5830" s="3" t="s">
        <v>26</v>
      </c>
      <c r="E5830" s="3">
        <v>323.4</v>
      </c>
      <c r="F5830" s="3">
        <v>1.72</v>
      </c>
      <c r="G5830" s="3">
        <v>234.0</v>
      </c>
      <c r="H5830" s="3">
        <v>936.0</v>
      </c>
      <c r="I5830" s="2"/>
      <c r="J5830" s="2"/>
    </row>
    <row r="5831">
      <c r="A5831" s="1" t="s">
        <v>7593</v>
      </c>
      <c r="B5831" s="3">
        <v>16.92</v>
      </c>
      <c r="C5831" s="3" t="s">
        <v>7594</v>
      </c>
      <c r="D5831" s="3" t="s">
        <v>26</v>
      </c>
      <c r="E5831" s="3">
        <v>323.95</v>
      </c>
      <c r="F5831" s="3">
        <v>1.72</v>
      </c>
      <c r="G5831" s="3">
        <v>227.0</v>
      </c>
      <c r="H5831" s="3">
        <v>9358.0</v>
      </c>
      <c r="I5831" s="2"/>
      <c r="J5831" s="2"/>
    </row>
    <row r="5832">
      <c r="A5832" s="1" t="s">
        <v>7595</v>
      </c>
      <c r="B5832" s="3">
        <v>16.58</v>
      </c>
      <c r="C5832" s="3" t="s">
        <v>3038</v>
      </c>
      <c r="D5832" s="3" t="s">
        <v>26</v>
      </c>
      <c r="E5832" s="3">
        <v>328.0</v>
      </c>
      <c r="F5832" s="3">
        <v>1.66</v>
      </c>
      <c r="G5832" s="3">
        <v>229.0</v>
      </c>
      <c r="H5832" s="3">
        <v>9358.0</v>
      </c>
      <c r="I5832" s="2"/>
      <c r="J5832" s="2"/>
    </row>
    <row r="5833">
      <c r="A5833" s="1" t="s">
        <v>7596</v>
      </c>
      <c r="B5833" s="3">
        <v>16.27</v>
      </c>
      <c r="C5833" s="3">
        <v>6.75</v>
      </c>
      <c r="D5833" s="3">
        <v>25.0</v>
      </c>
      <c r="E5833" s="3">
        <v>26.4</v>
      </c>
      <c r="F5833" s="3">
        <v>23.0</v>
      </c>
      <c r="G5833" s="3">
        <v>326.5</v>
      </c>
      <c r="H5833" s="3">
        <v>1.66</v>
      </c>
      <c r="I5833" s="3">
        <v>234.0</v>
      </c>
      <c r="J5833" s="3">
        <v>9361.0</v>
      </c>
    </row>
    <row r="5834">
      <c r="A5834" s="1" t="s">
        <v>7597</v>
      </c>
      <c r="B5834" s="3">
        <v>17.68</v>
      </c>
      <c r="C5834" s="3">
        <v>67.85</v>
      </c>
      <c r="D5834" s="3">
        <v>139.0</v>
      </c>
      <c r="E5834" s="3">
        <v>76.0</v>
      </c>
      <c r="F5834" s="3">
        <v>118.0</v>
      </c>
      <c r="G5834" s="3">
        <v>336.55</v>
      </c>
      <c r="H5834" s="3">
        <v>1.1</v>
      </c>
      <c r="I5834" s="3">
        <v>224.0</v>
      </c>
      <c r="J5834" s="3">
        <v>937.0</v>
      </c>
    </row>
    <row r="5835">
      <c r="A5835" s="1" t="s">
        <v>7598</v>
      </c>
      <c r="B5835" s="3">
        <v>20.26</v>
      </c>
      <c r="C5835" s="3">
        <v>53.35</v>
      </c>
      <c r="D5835" s="3">
        <v>224.0</v>
      </c>
      <c r="E5835" s="3">
        <v>47.47</v>
      </c>
      <c r="F5835" s="3">
        <v>202.0</v>
      </c>
      <c r="G5835" s="3">
        <v>343.3</v>
      </c>
      <c r="H5835" s="3">
        <v>1.24</v>
      </c>
      <c r="I5835" s="3">
        <v>232.0</v>
      </c>
      <c r="J5835" s="3">
        <v>937.0</v>
      </c>
    </row>
    <row r="5836">
      <c r="A5836" s="1" t="s">
        <v>7599</v>
      </c>
      <c r="B5836" s="3">
        <v>21.72</v>
      </c>
      <c r="C5836" s="3">
        <v>51.9</v>
      </c>
      <c r="D5836" s="3">
        <v>51.0</v>
      </c>
      <c r="E5836" s="3">
        <v>393.25</v>
      </c>
      <c r="F5836" s="3">
        <v>264.0</v>
      </c>
      <c r="G5836" s="3">
        <v>344.65</v>
      </c>
      <c r="H5836" s="3">
        <v>1.3</v>
      </c>
      <c r="I5836" s="3">
        <v>217.0</v>
      </c>
      <c r="J5836" s="3">
        <v>9372.0</v>
      </c>
    </row>
    <row r="5837">
      <c r="A5837" s="1" t="s">
        <v>7600</v>
      </c>
      <c r="B5837" s="3">
        <v>23.69</v>
      </c>
      <c r="C5837" s="3">
        <v>42.35</v>
      </c>
      <c r="D5837" s="3">
        <v>596.0</v>
      </c>
      <c r="E5837" s="3">
        <v>334.0</v>
      </c>
      <c r="F5837" s="3">
        <v>345.0</v>
      </c>
      <c r="G5837" s="3">
        <v>352.8</v>
      </c>
      <c r="H5837" s="3">
        <v>1.52</v>
      </c>
      <c r="I5837" s="3">
        <v>207.0</v>
      </c>
      <c r="J5837" s="3">
        <v>937.0</v>
      </c>
    </row>
    <row r="5838">
      <c r="A5838" s="1" t="s">
        <v>7601</v>
      </c>
      <c r="B5838" s="3">
        <v>25.6</v>
      </c>
      <c r="C5838" s="3">
        <v>34.65</v>
      </c>
      <c r="D5838" s="3">
        <v>695.0</v>
      </c>
      <c r="E5838" s="3">
        <v>393.88</v>
      </c>
      <c r="F5838" s="3">
        <v>367.0</v>
      </c>
      <c r="G5838" s="3">
        <v>353.2</v>
      </c>
      <c r="H5838" s="3">
        <v>2.21</v>
      </c>
      <c r="I5838" s="3">
        <v>212.0</v>
      </c>
      <c r="J5838" s="3">
        <v>9368.0</v>
      </c>
    </row>
    <row r="5839">
      <c r="A5839" s="1" t="s">
        <v>7602</v>
      </c>
      <c r="B5839" s="3">
        <v>27.2</v>
      </c>
      <c r="C5839" s="3">
        <v>29.3</v>
      </c>
      <c r="D5839" s="3">
        <v>765.0</v>
      </c>
      <c r="E5839" s="3">
        <v>483.96</v>
      </c>
      <c r="F5839" s="3">
        <v>347.0</v>
      </c>
      <c r="G5839" s="3">
        <v>354.95</v>
      </c>
      <c r="H5839" s="3">
        <v>2.83</v>
      </c>
      <c r="I5839" s="3">
        <v>216.0</v>
      </c>
      <c r="J5839" s="3">
        <v>9364.0</v>
      </c>
    </row>
    <row r="5840">
      <c r="A5840" s="1" t="s">
        <v>7603</v>
      </c>
      <c r="B5840" s="3">
        <v>28.6</v>
      </c>
      <c r="C5840" s="3">
        <v>26.4</v>
      </c>
      <c r="D5840" s="3">
        <v>549.0</v>
      </c>
      <c r="E5840" s="3">
        <v>143.65</v>
      </c>
      <c r="F5840" s="3">
        <v>428.0</v>
      </c>
      <c r="G5840" s="3">
        <v>36.75</v>
      </c>
      <c r="H5840" s="3">
        <v>3.31</v>
      </c>
      <c r="I5840" s="3">
        <v>218.0</v>
      </c>
      <c r="J5840" s="3">
        <v>9354.0</v>
      </c>
    </row>
    <row r="5841">
      <c r="A5841" s="1" t="s">
        <v>7604</v>
      </c>
      <c r="B5841" s="3">
        <v>28.44</v>
      </c>
      <c r="C5841" s="3">
        <v>25.45</v>
      </c>
      <c r="D5841" s="3">
        <v>649.0</v>
      </c>
      <c r="E5841" s="3">
        <v>414.27</v>
      </c>
      <c r="F5841" s="3">
        <v>33.0</v>
      </c>
      <c r="G5841" s="3">
        <v>363.85</v>
      </c>
      <c r="H5841" s="3">
        <v>3.72</v>
      </c>
      <c r="I5841" s="3">
        <v>22.0</v>
      </c>
      <c r="J5841" s="3">
        <v>9347.0</v>
      </c>
    </row>
    <row r="5842">
      <c r="A5842" s="1" t="s">
        <v>7605</v>
      </c>
      <c r="B5842" s="3">
        <v>28.77</v>
      </c>
      <c r="C5842" s="3">
        <v>24.65</v>
      </c>
      <c r="D5842" s="3">
        <v>531.0</v>
      </c>
      <c r="E5842" s="3">
        <v>382.4</v>
      </c>
      <c r="F5842" s="3">
        <v>282.0</v>
      </c>
      <c r="G5842" s="3">
        <v>37.4</v>
      </c>
      <c r="H5842" s="3">
        <v>4.7</v>
      </c>
      <c r="I5842" s="3">
        <v>218.0</v>
      </c>
      <c r="J5842" s="3">
        <v>9339.0</v>
      </c>
    </row>
    <row r="5843">
      <c r="A5843" s="1" t="s">
        <v>7606</v>
      </c>
      <c r="B5843" s="3">
        <v>26.97</v>
      </c>
      <c r="C5843" s="3">
        <v>35.13</v>
      </c>
      <c r="D5843" s="3">
        <v>493.0</v>
      </c>
      <c r="E5843" s="3">
        <v>801.9</v>
      </c>
      <c r="F5843" s="3">
        <v>96.0</v>
      </c>
      <c r="G5843" s="3">
        <v>375.39</v>
      </c>
      <c r="H5843" s="3">
        <v>3.82</v>
      </c>
      <c r="I5843" s="3">
        <v>225.0</v>
      </c>
      <c r="J5843" s="3">
        <v>9339.0</v>
      </c>
    </row>
    <row r="5844">
      <c r="A5844" s="1" t="s">
        <v>7607</v>
      </c>
      <c r="B5844" s="3">
        <v>26.26</v>
      </c>
      <c r="C5844" s="3">
        <v>35.68</v>
      </c>
      <c r="D5844" s="3">
        <v>215.0</v>
      </c>
      <c r="E5844" s="3">
        <v>256.32</v>
      </c>
      <c r="F5844" s="3">
        <v>135.0</v>
      </c>
      <c r="G5844" s="3">
        <v>37.32</v>
      </c>
      <c r="H5844" s="3">
        <v>3.62</v>
      </c>
      <c r="I5844" s="3">
        <v>237.0</v>
      </c>
      <c r="J5844" s="3">
        <v>9341.0</v>
      </c>
    </row>
    <row r="5845">
      <c r="A5845" s="1" t="s">
        <v>7608</v>
      </c>
      <c r="B5845" s="3">
        <v>25.54</v>
      </c>
      <c r="C5845" s="3">
        <v>36.23</v>
      </c>
      <c r="D5845" s="3">
        <v>58.0</v>
      </c>
      <c r="E5845" s="3">
        <v>122.94</v>
      </c>
      <c r="F5845" s="3">
        <v>44.0</v>
      </c>
      <c r="G5845" s="3">
        <v>365.24</v>
      </c>
      <c r="H5845" s="3">
        <v>3.42</v>
      </c>
      <c r="I5845" s="3">
        <v>244.0</v>
      </c>
      <c r="J5845" s="3">
        <v>9341.0</v>
      </c>
    </row>
    <row r="5846">
      <c r="A5846" s="1" t="s">
        <v>7609</v>
      </c>
      <c r="B5846" s="3">
        <v>24.83</v>
      </c>
      <c r="C5846" s="3" t="s">
        <v>7610</v>
      </c>
      <c r="D5846" s="3" t="s">
        <v>26</v>
      </c>
      <c r="E5846" s="3">
        <v>36.17</v>
      </c>
      <c r="F5846" s="3">
        <v>3.22</v>
      </c>
      <c r="G5846" s="3">
        <v>241.0</v>
      </c>
      <c r="H5846" s="3">
        <v>9341.0</v>
      </c>
      <c r="I5846" s="2"/>
      <c r="J5846" s="2"/>
    </row>
    <row r="5847">
      <c r="A5847" s="1" t="s">
        <v>7611</v>
      </c>
      <c r="B5847" s="3">
        <v>24.12</v>
      </c>
      <c r="C5847" s="3" t="s">
        <v>7612</v>
      </c>
      <c r="D5847" s="3" t="s">
        <v>26</v>
      </c>
      <c r="E5847" s="3">
        <v>355.9</v>
      </c>
      <c r="F5847" s="3">
        <v>3.1</v>
      </c>
      <c r="G5847" s="3">
        <v>243.0</v>
      </c>
      <c r="H5847" s="3">
        <v>9345.0</v>
      </c>
      <c r="I5847" s="2"/>
      <c r="J5847" s="2"/>
    </row>
    <row r="5848">
      <c r="A5848" s="1" t="s">
        <v>7613</v>
      </c>
      <c r="B5848" s="3">
        <v>23.41</v>
      </c>
      <c r="C5848" s="3" t="s">
        <v>7614</v>
      </c>
      <c r="D5848" s="3" t="s">
        <v>26</v>
      </c>
      <c r="E5848" s="3">
        <v>35.1</v>
      </c>
      <c r="F5848" s="3">
        <v>2.81</v>
      </c>
      <c r="G5848" s="3">
        <v>251.0</v>
      </c>
      <c r="H5848" s="3">
        <v>9353.0</v>
      </c>
      <c r="I5848" s="2"/>
      <c r="J5848" s="2"/>
    </row>
    <row r="5849">
      <c r="A5849" s="1" t="s">
        <v>7615</v>
      </c>
      <c r="B5849" s="3">
        <v>22.7</v>
      </c>
      <c r="C5849" s="3" t="s">
        <v>7616</v>
      </c>
      <c r="D5849" s="3" t="s">
        <v>26</v>
      </c>
      <c r="E5849" s="3">
        <v>344.94</v>
      </c>
      <c r="F5849" s="3">
        <v>2.61</v>
      </c>
      <c r="G5849" s="3">
        <v>255.0</v>
      </c>
      <c r="H5849" s="3">
        <v>9354.0</v>
      </c>
      <c r="I5849" s="2"/>
      <c r="J5849" s="2"/>
    </row>
    <row r="5850">
      <c r="A5850" s="1" t="s">
        <v>7617</v>
      </c>
      <c r="B5850" s="3">
        <v>21.99</v>
      </c>
      <c r="C5850" s="3" t="s">
        <v>2196</v>
      </c>
      <c r="D5850" s="3" t="s">
        <v>26</v>
      </c>
      <c r="E5850" s="3">
        <v>339.86</v>
      </c>
      <c r="F5850" s="3">
        <v>2.41</v>
      </c>
      <c r="G5850" s="3">
        <v>249.0</v>
      </c>
      <c r="H5850" s="3">
        <v>9357.0</v>
      </c>
      <c r="I5850" s="2"/>
      <c r="J5850" s="2"/>
    </row>
    <row r="5851">
      <c r="A5851" s="1" t="s">
        <v>7618</v>
      </c>
      <c r="B5851" s="3">
        <v>21.28</v>
      </c>
      <c r="C5851" s="3" t="s">
        <v>7619</v>
      </c>
      <c r="D5851" s="3" t="s">
        <v>26</v>
      </c>
      <c r="E5851" s="3">
        <v>334.78</v>
      </c>
      <c r="F5851" s="3">
        <v>2.2</v>
      </c>
      <c r="G5851" s="3">
        <v>25.0</v>
      </c>
      <c r="H5851" s="3">
        <v>9405.0</v>
      </c>
      <c r="I5851" s="2"/>
      <c r="J5851" s="2"/>
    </row>
    <row r="5852">
      <c r="A5852" s="1" t="s">
        <v>7620</v>
      </c>
      <c r="B5852" s="3">
        <v>20.57</v>
      </c>
      <c r="C5852" s="3" t="s">
        <v>5651</v>
      </c>
      <c r="D5852" s="3" t="s">
        <v>26</v>
      </c>
      <c r="E5852" s="3">
        <v>329.71</v>
      </c>
      <c r="F5852" s="3">
        <v>2.0</v>
      </c>
      <c r="G5852" s="3">
        <v>238.0</v>
      </c>
      <c r="H5852" s="3">
        <v>9408.0</v>
      </c>
      <c r="I5852" s="2"/>
      <c r="J5852" s="2"/>
    </row>
    <row r="5853">
      <c r="A5853" s="1" t="s">
        <v>7621</v>
      </c>
      <c r="B5853" s="3">
        <v>19.86</v>
      </c>
      <c r="C5853" s="3" t="s">
        <v>7622</v>
      </c>
      <c r="D5853" s="3" t="s">
        <v>26</v>
      </c>
      <c r="E5853" s="3">
        <v>324.63</v>
      </c>
      <c r="F5853" s="3">
        <v>1.8</v>
      </c>
      <c r="G5853" s="3">
        <v>238.0</v>
      </c>
      <c r="H5853" s="3">
        <v>9406.0</v>
      </c>
      <c r="I5853" s="2"/>
      <c r="J5853" s="2"/>
    </row>
    <row r="5854">
      <c r="A5854" s="1" t="s">
        <v>7623</v>
      </c>
      <c r="B5854" s="3">
        <v>19.15</v>
      </c>
      <c r="C5854" s="3" t="s">
        <v>7624</v>
      </c>
      <c r="D5854" s="3" t="s">
        <v>26</v>
      </c>
      <c r="E5854" s="3">
        <v>319.55</v>
      </c>
      <c r="F5854" s="3">
        <v>1.6</v>
      </c>
      <c r="G5854" s="3">
        <v>235.0</v>
      </c>
      <c r="H5854" s="3">
        <v>9402.0</v>
      </c>
      <c r="I5854" s="2"/>
      <c r="J5854" s="2"/>
    </row>
    <row r="5855">
      <c r="A5855" s="1" t="s">
        <v>7625</v>
      </c>
      <c r="B5855" s="3">
        <v>18.44</v>
      </c>
      <c r="C5855" s="3" t="s">
        <v>7626</v>
      </c>
      <c r="D5855" s="3" t="s">
        <v>26</v>
      </c>
      <c r="E5855" s="3">
        <v>314.48</v>
      </c>
      <c r="F5855" s="3">
        <v>1.4</v>
      </c>
      <c r="G5855" s="3">
        <v>211.0</v>
      </c>
      <c r="H5855" s="3">
        <v>9401.0</v>
      </c>
      <c r="I5855" s="2"/>
      <c r="J5855" s="2"/>
    </row>
    <row r="5856">
      <c r="A5856" s="1" t="s">
        <v>7627</v>
      </c>
      <c r="B5856" s="3">
        <v>17.73</v>
      </c>
      <c r="C5856" s="3" t="s">
        <v>7628</v>
      </c>
      <c r="D5856" s="3" t="s">
        <v>26</v>
      </c>
      <c r="E5856" s="3">
        <v>309.4</v>
      </c>
      <c r="F5856" s="3">
        <v>1.19</v>
      </c>
      <c r="G5856" s="3">
        <v>205.0</v>
      </c>
      <c r="H5856" s="3">
        <v>9399.0</v>
      </c>
      <c r="I5856" s="2"/>
      <c r="J5856" s="2"/>
    </row>
    <row r="5857">
      <c r="A5857" s="1" t="s">
        <v>7629</v>
      </c>
      <c r="B5857" s="3">
        <v>17.2</v>
      </c>
      <c r="C5857" s="3">
        <v>42.86</v>
      </c>
      <c r="D5857" s="3">
        <v>38.0</v>
      </c>
      <c r="E5857" s="3">
        <v>189.21</v>
      </c>
      <c r="F5857" s="3">
        <v>24.0</v>
      </c>
      <c r="G5857" s="3" t="s">
        <v>7630</v>
      </c>
      <c r="H5857" s="3">
        <v>21.0</v>
      </c>
      <c r="I5857" s="3">
        <v>9401.0</v>
      </c>
      <c r="J5857" s="2"/>
    </row>
    <row r="5858">
      <c r="A5858" s="1" t="s">
        <v>7631</v>
      </c>
      <c r="B5858" s="3">
        <v>16.31</v>
      </c>
      <c r="C5858" s="3">
        <v>43.41</v>
      </c>
      <c r="D5858" s="3">
        <v>227.0</v>
      </c>
      <c r="E5858" s="3">
        <v>529.87</v>
      </c>
      <c r="F5858" s="3">
        <v>82.0</v>
      </c>
      <c r="G5858" s="3" t="s">
        <v>7632</v>
      </c>
      <c r="H5858" s="3">
        <v>206.0</v>
      </c>
      <c r="I5858" s="3">
        <v>9406.0</v>
      </c>
      <c r="J5858" s="2"/>
    </row>
    <row r="5859">
      <c r="A5859" s="1" t="s">
        <v>7633</v>
      </c>
      <c r="B5859" s="3">
        <v>23.13</v>
      </c>
      <c r="C5859" s="3">
        <v>28.25</v>
      </c>
      <c r="D5859" s="3">
        <v>412.0</v>
      </c>
      <c r="E5859" s="3">
        <v>583.65</v>
      </c>
      <c r="F5859" s="3">
        <v>143.0</v>
      </c>
      <c r="G5859" s="3">
        <v>313.3</v>
      </c>
      <c r="H5859" s="3">
        <v>1.38</v>
      </c>
      <c r="I5859" s="3">
        <v>22.0</v>
      </c>
      <c r="J5859" s="3">
        <v>9406.0</v>
      </c>
    </row>
    <row r="5860">
      <c r="A5860" s="1" t="s">
        <v>7634</v>
      </c>
      <c r="B5860" s="3">
        <v>25.91</v>
      </c>
      <c r="C5860" s="3">
        <v>24.9</v>
      </c>
      <c r="D5860" s="3">
        <v>534.0</v>
      </c>
      <c r="E5860" s="3">
        <v>465.52</v>
      </c>
      <c r="F5860" s="3">
        <v>244.0</v>
      </c>
      <c r="G5860" s="3">
        <v>323.0</v>
      </c>
      <c r="H5860" s="3">
        <v>2.14</v>
      </c>
      <c r="I5860" s="3">
        <v>226.0</v>
      </c>
      <c r="J5860" s="3">
        <v>9407.0</v>
      </c>
    </row>
    <row r="5861">
      <c r="A5861" s="1" t="s">
        <v>7635</v>
      </c>
      <c r="B5861" s="3">
        <v>27.95</v>
      </c>
      <c r="C5861" s="3">
        <v>21.15</v>
      </c>
      <c r="D5861" s="3">
        <v>533.0</v>
      </c>
      <c r="E5861" s="3">
        <v>215.1</v>
      </c>
      <c r="F5861" s="3">
        <v>372.0</v>
      </c>
      <c r="G5861" s="3">
        <v>333.45</v>
      </c>
      <c r="H5861" s="3">
        <v>2.9</v>
      </c>
      <c r="I5861" s="3">
        <v>23.0</v>
      </c>
      <c r="J5861" s="3">
        <v>9407.0</v>
      </c>
    </row>
    <row r="5862">
      <c r="A5862" s="1" t="s">
        <v>7636</v>
      </c>
      <c r="B5862" s="3">
        <v>29.45</v>
      </c>
      <c r="C5862" s="3">
        <v>18.4</v>
      </c>
      <c r="D5862" s="3">
        <v>489.0</v>
      </c>
      <c r="E5862" s="3">
        <v>87.97</v>
      </c>
      <c r="F5862" s="3">
        <v>416.0</v>
      </c>
      <c r="G5862" s="3">
        <v>344.5</v>
      </c>
      <c r="H5862" s="3">
        <v>3.1</v>
      </c>
      <c r="I5862" s="3">
        <v>238.0</v>
      </c>
      <c r="J5862" s="3">
        <v>9405.0</v>
      </c>
    </row>
    <row r="5863">
      <c r="A5863" s="1" t="s">
        <v>7637</v>
      </c>
      <c r="B5863" s="3">
        <v>30.54</v>
      </c>
      <c r="C5863" s="3">
        <v>16.0</v>
      </c>
      <c r="D5863" s="3">
        <v>667.0</v>
      </c>
      <c r="E5863" s="3">
        <v>285.86</v>
      </c>
      <c r="F5863" s="3">
        <v>421.0</v>
      </c>
      <c r="G5863" s="3">
        <v>359.75</v>
      </c>
      <c r="H5863" s="3">
        <v>3.3</v>
      </c>
      <c r="I5863" s="3">
        <v>244.0</v>
      </c>
      <c r="J5863" s="3">
        <v>9398.0</v>
      </c>
    </row>
    <row r="5864">
      <c r="A5864" s="1" t="s">
        <v>7638</v>
      </c>
      <c r="B5864" s="3">
        <v>31.41</v>
      </c>
      <c r="C5864" s="3">
        <v>15.5</v>
      </c>
      <c r="D5864" s="3">
        <v>51.0</v>
      </c>
      <c r="E5864" s="3">
        <v>101.33</v>
      </c>
      <c r="F5864" s="3">
        <v>425.0</v>
      </c>
      <c r="G5864" s="3">
        <v>364.6</v>
      </c>
      <c r="H5864" s="3">
        <v>3.24</v>
      </c>
      <c r="I5864" s="3">
        <v>248.0</v>
      </c>
      <c r="J5864" s="3">
        <v>9391.0</v>
      </c>
    </row>
    <row r="5865">
      <c r="A5865" s="1" t="s">
        <v>7639</v>
      </c>
      <c r="B5865" s="3">
        <v>31.95</v>
      </c>
      <c r="C5865" s="3">
        <v>14.5</v>
      </c>
      <c r="D5865" s="3">
        <v>417.0</v>
      </c>
      <c r="E5865" s="3">
        <v>61.34</v>
      </c>
      <c r="F5865" s="3">
        <v>37.0</v>
      </c>
      <c r="G5865" s="3">
        <v>365.95</v>
      </c>
      <c r="H5865" s="3">
        <v>3.45</v>
      </c>
      <c r="I5865" s="3">
        <v>249.0</v>
      </c>
      <c r="J5865" s="3">
        <v>9387.0</v>
      </c>
    </row>
    <row r="5866">
      <c r="A5866" s="1" t="s">
        <v>7640</v>
      </c>
      <c r="B5866" s="3">
        <v>31.89</v>
      </c>
      <c r="C5866" s="3">
        <v>14.5</v>
      </c>
      <c r="D5866" s="3">
        <v>463.0</v>
      </c>
      <c r="E5866" s="3">
        <v>225.44</v>
      </c>
      <c r="F5866" s="3">
        <v>317.0</v>
      </c>
      <c r="G5866" s="3">
        <v>37.2</v>
      </c>
      <c r="H5866" s="3">
        <v>3.66</v>
      </c>
      <c r="I5866" s="3">
        <v>247.0</v>
      </c>
      <c r="J5866" s="3">
        <v>9384.0</v>
      </c>
    </row>
    <row r="5867">
      <c r="A5867" s="1" t="s">
        <v>7641</v>
      </c>
      <c r="B5867" s="3">
        <v>31.48</v>
      </c>
      <c r="C5867" s="3">
        <v>14.5</v>
      </c>
      <c r="D5867" s="3">
        <v>215.0</v>
      </c>
      <c r="E5867" s="3">
        <v>22.4</v>
      </c>
      <c r="F5867" s="3">
        <v>204.0</v>
      </c>
      <c r="G5867" s="3">
        <v>367.5</v>
      </c>
      <c r="H5867" s="3">
        <v>3.93</v>
      </c>
      <c r="I5867" s="3">
        <v>249.0</v>
      </c>
      <c r="J5867" s="3">
        <v>9382.0</v>
      </c>
    </row>
    <row r="5868">
      <c r="A5868" s="1" t="s">
        <v>7642</v>
      </c>
      <c r="B5868" s="3">
        <v>30.85</v>
      </c>
      <c r="C5868" s="3">
        <v>14.95</v>
      </c>
      <c r="D5868" s="3">
        <v>266.0</v>
      </c>
      <c r="E5868" s="3">
        <v>569.41</v>
      </c>
      <c r="F5868" s="3">
        <v>91.0</v>
      </c>
      <c r="G5868" s="3">
        <v>363.85</v>
      </c>
      <c r="H5868" s="3">
        <v>4.0</v>
      </c>
      <c r="I5868" s="3">
        <v>255.0</v>
      </c>
      <c r="J5868" s="3">
        <v>9385.0</v>
      </c>
    </row>
    <row r="5869">
      <c r="A5869" s="1" t="s">
        <v>7643</v>
      </c>
      <c r="B5869" s="3">
        <v>29.88</v>
      </c>
      <c r="C5869" s="3">
        <v>15.9</v>
      </c>
      <c r="D5869" s="3">
        <v>63.0</v>
      </c>
      <c r="E5869" s="3">
        <v>202.8</v>
      </c>
      <c r="F5869" s="3">
        <v>41.0</v>
      </c>
      <c r="G5869" s="3">
        <v>358.6</v>
      </c>
      <c r="H5869" s="3">
        <v>3.59</v>
      </c>
      <c r="I5869" s="3">
        <v>264.0</v>
      </c>
      <c r="J5869" s="3">
        <v>9384.0</v>
      </c>
    </row>
    <row r="5870">
      <c r="A5870" s="1" t="s">
        <v>7644</v>
      </c>
      <c r="B5870" s="3">
        <v>28.3</v>
      </c>
      <c r="C5870" s="3" t="s">
        <v>6048</v>
      </c>
      <c r="D5870" s="3" t="s">
        <v>26</v>
      </c>
      <c r="E5870" s="3">
        <v>36.55</v>
      </c>
      <c r="F5870" s="3">
        <v>2.76</v>
      </c>
      <c r="G5870" s="3">
        <v>272.0</v>
      </c>
      <c r="H5870" s="3">
        <v>9387.0</v>
      </c>
      <c r="I5870" s="2"/>
      <c r="J5870" s="2"/>
    </row>
    <row r="5871">
      <c r="A5871" s="1" t="s">
        <v>7645</v>
      </c>
      <c r="B5871" s="3">
        <v>27.11</v>
      </c>
      <c r="C5871" s="3" t="s">
        <v>5953</v>
      </c>
      <c r="D5871" s="3" t="s">
        <v>26</v>
      </c>
      <c r="E5871" s="3">
        <v>361.9</v>
      </c>
      <c r="F5871" s="3">
        <v>2.62</v>
      </c>
      <c r="G5871" s="3">
        <v>268.0</v>
      </c>
      <c r="H5871" s="3">
        <v>9393.0</v>
      </c>
      <c r="I5871" s="2"/>
      <c r="J5871" s="2"/>
    </row>
    <row r="5872">
      <c r="A5872" s="1" t="s">
        <v>7646</v>
      </c>
      <c r="B5872" s="3">
        <v>26.7</v>
      </c>
      <c r="C5872" s="3" t="s">
        <v>7647</v>
      </c>
      <c r="D5872" s="3" t="s">
        <v>26</v>
      </c>
      <c r="E5872" s="3">
        <v>359.2</v>
      </c>
      <c r="F5872" s="3">
        <v>2.48</v>
      </c>
      <c r="G5872" s="3">
        <v>269.0</v>
      </c>
      <c r="H5872" s="3">
        <v>9396.0</v>
      </c>
      <c r="I5872" s="2"/>
      <c r="J5872" s="2"/>
    </row>
    <row r="5873">
      <c r="A5873" s="1" t="s">
        <v>7648</v>
      </c>
      <c r="B5873" s="3">
        <v>25.2</v>
      </c>
      <c r="C5873" s="3" t="s">
        <v>7649</v>
      </c>
      <c r="D5873" s="3" t="s">
        <v>26</v>
      </c>
      <c r="E5873" s="3">
        <v>358.8</v>
      </c>
      <c r="F5873" s="3">
        <v>2.34</v>
      </c>
      <c r="G5873" s="3">
        <v>268.0</v>
      </c>
      <c r="H5873" s="3">
        <v>9397.0</v>
      </c>
      <c r="I5873" s="2"/>
      <c r="J5873" s="2"/>
    </row>
    <row r="5874">
      <c r="A5874" s="1" t="s">
        <v>7650</v>
      </c>
      <c r="B5874" s="3">
        <v>24.25</v>
      </c>
      <c r="C5874" s="3" t="s">
        <v>4941</v>
      </c>
      <c r="D5874" s="3" t="s">
        <v>26</v>
      </c>
      <c r="E5874" s="3">
        <v>349.3</v>
      </c>
      <c r="F5874" s="3">
        <v>2.28</v>
      </c>
      <c r="G5874" s="3">
        <v>257.0</v>
      </c>
      <c r="H5874" s="3">
        <v>9397.0</v>
      </c>
      <c r="I5874" s="2"/>
      <c r="J5874" s="2"/>
    </row>
    <row r="5875">
      <c r="A5875" s="1" t="s">
        <v>7651</v>
      </c>
      <c r="B5875" s="3">
        <v>23.31</v>
      </c>
      <c r="C5875" s="3" t="s">
        <v>5116</v>
      </c>
      <c r="D5875" s="3" t="s">
        <v>26</v>
      </c>
      <c r="E5875" s="3">
        <v>34.6</v>
      </c>
      <c r="F5875" s="3">
        <v>2.14</v>
      </c>
      <c r="G5875" s="3">
        <v>252.0</v>
      </c>
      <c r="H5875" s="3">
        <v>9397.0</v>
      </c>
      <c r="I5875" s="2"/>
      <c r="J5875" s="2"/>
    </row>
    <row r="5876">
      <c r="A5876" s="1" t="s">
        <v>7652</v>
      </c>
      <c r="B5876" s="3">
        <v>22.39</v>
      </c>
      <c r="C5876" s="3" t="s">
        <v>5053</v>
      </c>
      <c r="D5876" s="3" t="s">
        <v>26</v>
      </c>
      <c r="E5876" s="3">
        <v>332.6</v>
      </c>
      <c r="F5876" s="3">
        <v>2.28</v>
      </c>
      <c r="G5876" s="3">
        <v>248.0</v>
      </c>
      <c r="H5876" s="3">
        <v>9395.0</v>
      </c>
      <c r="I5876" s="2"/>
      <c r="J5876" s="2"/>
    </row>
    <row r="5877">
      <c r="A5877" s="1" t="s">
        <v>7653</v>
      </c>
      <c r="B5877" s="3">
        <v>21.71</v>
      </c>
      <c r="C5877" s="3" t="s">
        <v>6890</v>
      </c>
      <c r="D5877" s="3" t="s">
        <v>26</v>
      </c>
      <c r="E5877" s="3">
        <v>335.0</v>
      </c>
      <c r="F5877" s="3">
        <v>2.28</v>
      </c>
      <c r="G5877" s="3">
        <v>248.0</v>
      </c>
      <c r="H5877" s="3">
        <v>9394.0</v>
      </c>
      <c r="I5877" s="2"/>
      <c r="J5877" s="2"/>
    </row>
    <row r="5878">
      <c r="A5878" s="1" t="s">
        <v>7654</v>
      </c>
      <c r="B5878" s="3">
        <v>21.7</v>
      </c>
      <c r="C5878" s="3" t="s">
        <v>5748</v>
      </c>
      <c r="D5878" s="3" t="s">
        <v>26</v>
      </c>
      <c r="E5878" s="3">
        <v>334.8</v>
      </c>
      <c r="F5878" s="3">
        <v>2.21</v>
      </c>
      <c r="G5878" s="3">
        <v>247.0</v>
      </c>
      <c r="H5878" s="3">
        <v>9392.0</v>
      </c>
      <c r="I5878" s="2"/>
      <c r="J5878" s="2"/>
    </row>
    <row r="5879">
      <c r="A5879" s="1" t="s">
        <v>7655</v>
      </c>
      <c r="B5879" s="3">
        <v>20.44</v>
      </c>
      <c r="C5879" s="3" t="s">
        <v>5214</v>
      </c>
      <c r="D5879" s="3" t="s">
        <v>26</v>
      </c>
      <c r="E5879" s="3">
        <v>333.5</v>
      </c>
      <c r="F5879" s="3">
        <v>2.14</v>
      </c>
      <c r="G5879" s="3">
        <v>249.0</v>
      </c>
      <c r="H5879" s="3">
        <v>9393.0</v>
      </c>
      <c r="I5879" s="2"/>
      <c r="J5879" s="2"/>
    </row>
    <row r="5880">
      <c r="A5880" s="1" t="s">
        <v>7656</v>
      </c>
      <c r="B5880" s="3">
        <v>19.79</v>
      </c>
      <c r="C5880" s="3" t="s">
        <v>4178</v>
      </c>
      <c r="D5880" s="3" t="s">
        <v>26</v>
      </c>
      <c r="E5880" s="3">
        <v>33.15</v>
      </c>
      <c r="F5880" s="3">
        <v>2.14</v>
      </c>
      <c r="G5880" s="3">
        <v>253.0</v>
      </c>
      <c r="H5880" s="3">
        <v>9392.0</v>
      </c>
      <c r="I5880" s="2"/>
      <c r="J5880" s="2"/>
    </row>
    <row r="5881">
      <c r="A5881" s="1" t="s">
        <v>7657</v>
      </c>
      <c r="B5881" s="3">
        <v>19.16</v>
      </c>
      <c r="C5881" s="3">
        <v>51.25</v>
      </c>
      <c r="D5881" s="3">
        <v>41.0</v>
      </c>
      <c r="E5881" s="3">
        <v>252.93</v>
      </c>
      <c r="F5881" s="3">
        <v>23.0</v>
      </c>
      <c r="G5881" s="3">
        <v>324.95</v>
      </c>
      <c r="H5881" s="3">
        <v>2.7</v>
      </c>
      <c r="I5881" s="3">
        <v>244.0</v>
      </c>
      <c r="J5881" s="3">
        <v>9397.0</v>
      </c>
    </row>
    <row r="5882">
      <c r="A5882" s="1" t="s">
        <v>7658</v>
      </c>
      <c r="B5882" s="3">
        <v>19.56</v>
      </c>
      <c r="C5882" s="3">
        <v>53.25</v>
      </c>
      <c r="D5882" s="3">
        <v>225.0</v>
      </c>
      <c r="E5882" s="3">
        <v>538.8</v>
      </c>
      <c r="F5882" s="3">
        <v>79.0</v>
      </c>
      <c r="G5882" s="3">
        <v>321.85</v>
      </c>
      <c r="H5882" s="3">
        <v>1.59</v>
      </c>
      <c r="I5882" s="3">
        <v>219.0</v>
      </c>
      <c r="J5882" s="3">
        <v>94.0</v>
      </c>
    </row>
    <row r="5883">
      <c r="A5883" s="1" t="s">
        <v>7659</v>
      </c>
      <c r="B5883" s="3">
        <v>21.55</v>
      </c>
      <c r="C5883" s="3">
        <v>5.5</v>
      </c>
      <c r="D5883" s="3">
        <v>422.0</v>
      </c>
      <c r="E5883" s="3">
        <v>661.17</v>
      </c>
      <c r="F5883" s="3">
        <v>119.0</v>
      </c>
      <c r="G5883" s="3">
        <v>324.55</v>
      </c>
      <c r="H5883" s="3">
        <v>1.93</v>
      </c>
      <c r="I5883" s="3">
        <v>233.0</v>
      </c>
      <c r="J5883" s="3">
        <v>9395.0</v>
      </c>
    </row>
    <row r="5884">
      <c r="A5884" s="1" t="s">
        <v>7660</v>
      </c>
      <c r="B5884" s="3">
        <v>23.85</v>
      </c>
      <c r="C5884" s="3">
        <v>42.35</v>
      </c>
      <c r="D5884" s="3">
        <v>602.0</v>
      </c>
      <c r="E5884" s="3">
        <v>727.5</v>
      </c>
      <c r="F5884" s="3">
        <v>151.0</v>
      </c>
      <c r="G5884" s="3">
        <v>329.75</v>
      </c>
      <c r="H5884" s="3">
        <v>2.41</v>
      </c>
      <c r="I5884" s="3">
        <v>239.0</v>
      </c>
      <c r="J5884" s="3">
        <v>9396.0</v>
      </c>
    </row>
    <row r="5885">
      <c r="A5885" s="1" t="s">
        <v>7661</v>
      </c>
      <c r="B5885" s="3">
        <v>26.4</v>
      </c>
      <c r="C5885" s="3">
        <v>3.1</v>
      </c>
      <c r="D5885" s="3">
        <v>735.0</v>
      </c>
      <c r="E5885" s="3">
        <v>73.53</v>
      </c>
      <c r="F5885" s="3">
        <v>19.0</v>
      </c>
      <c r="G5885" s="3">
        <v>335.4</v>
      </c>
      <c r="H5885" s="3">
        <v>3.17</v>
      </c>
      <c r="I5885" s="3">
        <v>239.0</v>
      </c>
      <c r="J5885" s="3">
        <v>9396.0</v>
      </c>
    </row>
    <row r="5886">
      <c r="A5886" s="1" t="s">
        <v>7662</v>
      </c>
      <c r="B5886" s="3">
        <v>27.82</v>
      </c>
      <c r="C5886" s="3">
        <v>22.75</v>
      </c>
      <c r="D5886" s="3">
        <v>825.0</v>
      </c>
      <c r="E5886" s="3">
        <v>742.55</v>
      </c>
      <c r="F5886" s="3">
        <v>211.0</v>
      </c>
      <c r="G5886" s="3">
        <v>34.0</v>
      </c>
      <c r="H5886" s="3">
        <v>3.59</v>
      </c>
      <c r="I5886" s="3">
        <v>244.0</v>
      </c>
      <c r="J5886" s="3">
        <v>9392.0</v>
      </c>
    </row>
    <row r="5887">
      <c r="A5887" s="1" t="s">
        <v>7663</v>
      </c>
      <c r="B5887" s="3">
        <v>29.26</v>
      </c>
      <c r="C5887" s="3">
        <v>18.4</v>
      </c>
      <c r="D5887" s="3">
        <v>851.0</v>
      </c>
      <c r="E5887" s="3">
        <v>722.0</v>
      </c>
      <c r="F5887" s="3">
        <v>232.0</v>
      </c>
      <c r="G5887" s="3">
        <v>342.75</v>
      </c>
      <c r="H5887" s="3">
        <v>3.93</v>
      </c>
      <c r="I5887" s="3">
        <v>246.0</v>
      </c>
      <c r="J5887" s="3">
        <v>939.0</v>
      </c>
    </row>
    <row r="5888">
      <c r="A5888" s="1" t="s">
        <v>7664</v>
      </c>
      <c r="B5888" s="3">
        <v>30.24</v>
      </c>
      <c r="C5888" s="3">
        <v>15.45</v>
      </c>
      <c r="D5888" s="3">
        <v>803.0</v>
      </c>
      <c r="E5888" s="3">
        <v>647.65</v>
      </c>
      <c r="F5888" s="3">
        <v>262.0</v>
      </c>
      <c r="G5888" s="3">
        <v>345.5</v>
      </c>
      <c r="H5888" s="3">
        <v>4.34</v>
      </c>
      <c r="I5888" s="3">
        <v>25.0</v>
      </c>
      <c r="J5888" s="3">
        <v>9384.0</v>
      </c>
    </row>
    <row r="5889">
      <c r="A5889" s="1" t="s">
        <v>7665</v>
      </c>
      <c r="B5889" s="3">
        <v>30.69</v>
      </c>
      <c r="C5889" s="3">
        <v>14.4</v>
      </c>
      <c r="D5889" s="3">
        <v>752.0</v>
      </c>
      <c r="E5889" s="3">
        <v>725.38</v>
      </c>
      <c r="F5889" s="3">
        <v>199.0</v>
      </c>
      <c r="G5889" s="3">
        <v>344.85</v>
      </c>
      <c r="H5889" s="3">
        <v>4.34</v>
      </c>
      <c r="I5889" s="3">
        <v>255.0</v>
      </c>
      <c r="J5889" s="3">
        <v>9379.0</v>
      </c>
    </row>
    <row r="5890">
      <c r="A5890" s="1" t="s">
        <v>7666</v>
      </c>
      <c r="B5890" s="3">
        <v>30.87</v>
      </c>
      <c r="C5890" s="3">
        <v>13.35</v>
      </c>
      <c r="D5890" s="3">
        <v>611.0</v>
      </c>
      <c r="E5890" s="3">
        <v>66.56</v>
      </c>
      <c r="F5890" s="3">
        <v>186.0</v>
      </c>
      <c r="G5890" s="3">
        <v>342.95</v>
      </c>
      <c r="H5890" s="3">
        <v>4.28</v>
      </c>
      <c r="I5890" s="3">
        <v>258.0</v>
      </c>
      <c r="J5890" s="3">
        <v>9376.0</v>
      </c>
    </row>
    <row r="5891">
      <c r="A5891" s="1" t="s">
        <v>7667</v>
      </c>
      <c r="B5891" s="3">
        <v>30.65</v>
      </c>
      <c r="C5891" s="3">
        <v>12.8</v>
      </c>
      <c r="D5891" s="3">
        <v>437.0</v>
      </c>
      <c r="E5891" s="3">
        <v>585.76</v>
      </c>
      <c r="F5891" s="3">
        <v>152.0</v>
      </c>
      <c r="G5891" s="3">
        <v>341.4</v>
      </c>
      <c r="H5891" s="3">
        <v>4.21</v>
      </c>
      <c r="I5891" s="3">
        <v>262.0</v>
      </c>
      <c r="J5891" s="3">
        <v>9373.0</v>
      </c>
    </row>
    <row r="5892">
      <c r="A5892" s="1" t="s">
        <v>7668</v>
      </c>
      <c r="B5892" s="3">
        <v>29.92</v>
      </c>
      <c r="C5892" s="3">
        <v>13.65</v>
      </c>
      <c r="D5892" s="3">
        <v>239.0</v>
      </c>
      <c r="E5892" s="3">
        <v>423.14</v>
      </c>
      <c r="F5892" s="3">
        <v>111.0</v>
      </c>
      <c r="G5892" s="3">
        <v>341.75</v>
      </c>
      <c r="H5892" s="3">
        <v>4.0</v>
      </c>
      <c r="I5892" s="3">
        <v>267.0</v>
      </c>
      <c r="J5892" s="3">
        <v>9372.0</v>
      </c>
    </row>
    <row r="5893">
      <c r="A5893" s="1" t="s">
        <v>7669</v>
      </c>
      <c r="B5893" s="3">
        <v>28.8</v>
      </c>
      <c r="C5893" s="3">
        <v>14.55</v>
      </c>
      <c r="D5893" s="3">
        <v>66.0</v>
      </c>
      <c r="E5893" s="3">
        <v>289.0</v>
      </c>
      <c r="F5893" s="3">
        <v>36.0</v>
      </c>
      <c r="G5893" s="3">
        <v>336.15</v>
      </c>
      <c r="H5893" s="3">
        <v>3.52</v>
      </c>
      <c r="I5893" s="3">
        <v>274.0</v>
      </c>
      <c r="J5893" s="3">
        <v>9371.0</v>
      </c>
    </row>
    <row r="5894">
      <c r="A5894" s="1" t="s">
        <v>7670</v>
      </c>
      <c r="B5894" s="3">
        <v>27.11</v>
      </c>
      <c r="C5894" s="3" t="s">
        <v>6258</v>
      </c>
      <c r="D5894" s="3" t="s">
        <v>26</v>
      </c>
      <c r="E5894" s="3">
        <v>337.3</v>
      </c>
      <c r="F5894" s="3">
        <v>3.3</v>
      </c>
      <c r="G5894" s="3">
        <v>282.0</v>
      </c>
      <c r="H5894" s="3">
        <v>9371.0</v>
      </c>
      <c r="I5894" s="2"/>
      <c r="J5894" s="2"/>
    </row>
    <row r="5895">
      <c r="A5895" s="1" t="s">
        <v>7671</v>
      </c>
      <c r="B5895" s="3">
        <v>25.4</v>
      </c>
      <c r="C5895" s="3" t="s">
        <v>4939</v>
      </c>
      <c r="D5895" s="3" t="s">
        <v>26</v>
      </c>
      <c r="E5895" s="3">
        <v>332.5</v>
      </c>
      <c r="F5895" s="3">
        <v>3.3</v>
      </c>
      <c r="G5895" s="3">
        <v>291.0</v>
      </c>
      <c r="H5895" s="3">
        <v>9372.0</v>
      </c>
      <c r="I5895" s="2"/>
      <c r="J5895" s="2"/>
    </row>
    <row r="5896">
      <c r="A5896" s="1" t="s">
        <v>7672</v>
      </c>
      <c r="B5896" s="3">
        <v>23.98</v>
      </c>
      <c r="C5896" s="3" t="s">
        <v>7673</v>
      </c>
      <c r="D5896" s="3" t="s">
        <v>26</v>
      </c>
      <c r="E5896" s="3">
        <v>328.8</v>
      </c>
      <c r="F5896" s="3">
        <v>2.9</v>
      </c>
      <c r="G5896" s="3">
        <v>288.0</v>
      </c>
      <c r="H5896" s="3">
        <v>9377.0</v>
      </c>
      <c r="I5896" s="2"/>
      <c r="J5896" s="2"/>
    </row>
    <row r="5897">
      <c r="A5897" s="1" t="s">
        <v>7674</v>
      </c>
      <c r="B5897" s="3">
        <v>22.8</v>
      </c>
      <c r="C5897" s="3" t="s">
        <v>5335</v>
      </c>
      <c r="D5897" s="3" t="s">
        <v>26</v>
      </c>
      <c r="E5897" s="3">
        <v>325.7</v>
      </c>
      <c r="F5897" s="3">
        <v>2.62</v>
      </c>
      <c r="G5897" s="3">
        <v>278.0</v>
      </c>
      <c r="H5897" s="3">
        <v>938.0</v>
      </c>
      <c r="I5897" s="2"/>
      <c r="J5897" s="2"/>
    </row>
    <row r="5898">
      <c r="A5898" s="1" t="s">
        <v>7675</v>
      </c>
      <c r="B5898" s="3">
        <v>21.82</v>
      </c>
      <c r="C5898" s="3" t="s">
        <v>5155</v>
      </c>
      <c r="D5898" s="3" t="s">
        <v>26</v>
      </c>
      <c r="E5898" s="3">
        <v>324.15</v>
      </c>
      <c r="F5898" s="3">
        <v>2.34</v>
      </c>
      <c r="G5898" s="3">
        <v>264.0</v>
      </c>
      <c r="H5898" s="3">
        <v>9384.0</v>
      </c>
      <c r="I5898" s="2"/>
      <c r="J5898" s="2"/>
    </row>
    <row r="5899">
      <c r="A5899" s="1" t="s">
        <v>7676</v>
      </c>
      <c r="B5899" s="3">
        <v>20.97</v>
      </c>
      <c r="C5899" s="3" t="s">
        <v>5020</v>
      </c>
      <c r="D5899" s="3" t="s">
        <v>26</v>
      </c>
      <c r="E5899" s="3">
        <v>322.8</v>
      </c>
      <c r="F5899" s="3">
        <v>2.21</v>
      </c>
      <c r="G5899" s="3">
        <v>253.0</v>
      </c>
      <c r="H5899" s="3">
        <v>9385.0</v>
      </c>
      <c r="I5899" s="2"/>
      <c r="J5899" s="2"/>
    </row>
    <row r="5900">
      <c r="A5900" s="1" t="s">
        <v>7677</v>
      </c>
      <c r="B5900" s="3">
        <v>20.23</v>
      </c>
      <c r="C5900" s="3" t="s">
        <v>4033</v>
      </c>
      <c r="D5900" s="3" t="s">
        <v>26</v>
      </c>
      <c r="E5900" s="3">
        <v>321.75</v>
      </c>
      <c r="F5900" s="3">
        <v>2.7</v>
      </c>
      <c r="G5900" s="3">
        <v>248.0</v>
      </c>
      <c r="H5900" s="3">
        <v>9385.0</v>
      </c>
      <c r="I5900" s="2"/>
      <c r="J5900" s="2"/>
    </row>
    <row r="5901">
      <c r="A5901" s="1" t="s">
        <v>7678</v>
      </c>
      <c r="B5901" s="3">
        <v>19.54</v>
      </c>
      <c r="C5901" s="3" t="s">
        <v>7679</v>
      </c>
      <c r="D5901" s="3" t="s">
        <v>26</v>
      </c>
      <c r="E5901" s="3">
        <v>319.9</v>
      </c>
      <c r="F5901" s="3">
        <v>2.7</v>
      </c>
      <c r="G5901" s="3">
        <v>244.0</v>
      </c>
      <c r="H5901" s="3">
        <v>9382.0</v>
      </c>
      <c r="I5901" s="2"/>
      <c r="J5901" s="2"/>
    </row>
    <row r="5902">
      <c r="A5902" s="1" t="s">
        <v>7680</v>
      </c>
      <c r="B5902" s="3">
        <v>18.93</v>
      </c>
      <c r="C5902" s="3" t="s">
        <v>4112</v>
      </c>
      <c r="D5902" s="3" t="s">
        <v>26</v>
      </c>
      <c r="E5902" s="3">
        <v>317.95</v>
      </c>
      <c r="F5902" s="3">
        <v>2.7</v>
      </c>
      <c r="G5902" s="3">
        <v>242.0</v>
      </c>
      <c r="H5902" s="3">
        <v>9383.0</v>
      </c>
      <c r="I5902" s="2"/>
      <c r="J5902" s="2"/>
    </row>
    <row r="5903">
      <c r="A5903" s="1" t="s">
        <v>7681</v>
      </c>
      <c r="B5903" s="3">
        <v>18.35</v>
      </c>
      <c r="C5903" s="3" t="s">
        <v>3147</v>
      </c>
      <c r="D5903" s="3" t="s">
        <v>26</v>
      </c>
      <c r="E5903" s="3">
        <v>316.5</v>
      </c>
      <c r="F5903" s="3">
        <v>2.14</v>
      </c>
      <c r="G5903" s="3">
        <v>241.0</v>
      </c>
      <c r="H5903" s="3">
        <v>9383.0</v>
      </c>
      <c r="I5903" s="2"/>
      <c r="J5903" s="2"/>
    </row>
    <row r="5904">
      <c r="A5904" s="1" t="s">
        <v>7682</v>
      </c>
      <c r="B5904" s="3">
        <v>17.81</v>
      </c>
      <c r="C5904" s="3" t="s">
        <v>1913</v>
      </c>
      <c r="D5904" s="3" t="s">
        <v>26</v>
      </c>
      <c r="E5904" s="3">
        <v>314.3</v>
      </c>
      <c r="F5904" s="3">
        <v>2.0</v>
      </c>
      <c r="G5904" s="3">
        <v>24.0</v>
      </c>
      <c r="H5904" s="3">
        <v>9382.0</v>
      </c>
      <c r="I5904" s="2"/>
      <c r="J5904" s="2"/>
    </row>
    <row r="5905">
      <c r="A5905" s="1" t="s">
        <v>7683</v>
      </c>
      <c r="B5905" s="3">
        <v>17.27</v>
      </c>
      <c r="C5905" s="3">
        <v>6.95</v>
      </c>
      <c r="D5905" s="3">
        <v>32.0</v>
      </c>
      <c r="E5905" s="3">
        <v>131.71</v>
      </c>
      <c r="F5905" s="3">
        <v>23.0</v>
      </c>
      <c r="G5905" s="3">
        <v>312.55</v>
      </c>
      <c r="H5905" s="3">
        <v>1.86</v>
      </c>
      <c r="I5905" s="3">
        <v>239.0</v>
      </c>
      <c r="J5905" s="3">
        <v>9382.0</v>
      </c>
    </row>
    <row r="5906">
      <c r="A5906" s="1" t="s">
        <v>7684</v>
      </c>
      <c r="B5906" s="3">
        <v>18.21</v>
      </c>
      <c r="C5906" s="3">
        <v>61.5</v>
      </c>
      <c r="D5906" s="3">
        <v>221.0</v>
      </c>
      <c r="E5906" s="3">
        <v>525.57</v>
      </c>
      <c r="F5906" s="3">
        <v>8.0</v>
      </c>
      <c r="G5906" s="3">
        <v>312.75</v>
      </c>
      <c r="H5906" s="3">
        <v>1.66</v>
      </c>
      <c r="I5906" s="3">
        <v>222.0</v>
      </c>
      <c r="J5906" s="3">
        <v>9389.0</v>
      </c>
    </row>
    <row r="5907">
      <c r="A5907" s="1" t="s">
        <v>7685</v>
      </c>
      <c r="B5907" s="3">
        <v>20.21</v>
      </c>
      <c r="C5907" s="3">
        <v>51.5</v>
      </c>
      <c r="D5907" s="3">
        <v>427.0</v>
      </c>
      <c r="E5907" s="3">
        <v>691.34</v>
      </c>
      <c r="F5907" s="3">
        <v>112.0</v>
      </c>
      <c r="G5907" s="3">
        <v>317.4</v>
      </c>
      <c r="H5907" s="3">
        <v>2.28</v>
      </c>
      <c r="I5907" s="3">
        <v>235.0</v>
      </c>
      <c r="J5907" s="3">
        <v>9389.0</v>
      </c>
    </row>
    <row r="5908">
      <c r="A5908" s="1" t="s">
        <v>7686</v>
      </c>
      <c r="B5908" s="3">
        <v>22.19</v>
      </c>
      <c r="C5908" s="3">
        <v>45.1</v>
      </c>
      <c r="D5908" s="3">
        <v>606.0</v>
      </c>
      <c r="E5908" s="3">
        <v>746.39</v>
      </c>
      <c r="F5908" s="3">
        <v>145.0</v>
      </c>
      <c r="G5908" s="3">
        <v>324.55</v>
      </c>
      <c r="H5908" s="3">
        <v>2.62</v>
      </c>
      <c r="I5908" s="3">
        <v>24.0</v>
      </c>
      <c r="J5908" s="3">
        <v>9391.0</v>
      </c>
    </row>
    <row r="5909">
      <c r="A5909" s="1" t="s">
        <v>7687</v>
      </c>
      <c r="B5909" s="3">
        <v>24.15</v>
      </c>
      <c r="C5909" s="3">
        <v>38.15</v>
      </c>
      <c r="D5909" s="3">
        <v>74.0</v>
      </c>
      <c r="E5909" s="3">
        <v>749.42</v>
      </c>
      <c r="F5909" s="3">
        <v>183.0</v>
      </c>
      <c r="G5909" s="3">
        <v>329.0</v>
      </c>
      <c r="H5909" s="3">
        <v>3.17</v>
      </c>
      <c r="I5909" s="3">
        <v>241.0</v>
      </c>
      <c r="J5909" s="3">
        <v>9389.0</v>
      </c>
    </row>
    <row r="5910">
      <c r="A5910" s="1" t="s">
        <v>7688</v>
      </c>
      <c r="B5910" s="3">
        <v>26.0</v>
      </c>
      <c r="C5910" s="3">
        <v>32.25</v>
      </c>
      <c r="D5910" s="3">
        <v>844.0</v>
      </c>
      <c r="E5910" s="3">
        <v>805.95</v>
      </c>
      <c r="F5910" s="3">
        <v>18.0</v>
      </c>
      <c r="G5910" s="3">
        <v>334.8</v>
      </c>
      <c r="H5910" s="3">
        <v>3.45</v>
      </c>
      <c r="I5910" s="3">
        <v>24.0</v>
      </c>
      <c r="J5910" s="3">
        <v>9389.0</v>
      </c>
    </row>
    <row r="5911">
      <c r="A5911" s="1" t="s">
        <v>7689</v>
      </c>
      <c r="B5911" s="3">
        <v>27.58</v>
      </c>
      <c r="C5911" s="3">
        <v>26.4</v>
      </c>
      <c r="D5911" s="3">
        <v>856.0</v>
      </c>
      <c r="E5911" s="3">
        <v>741.16</v>
      </c>
      <c r="F5911" s="3">
        <v>223.0</v>
      </c>
      <c r="G5911" s="3">
        <v>339.85</v>
      </c>
      <c r="H5911" s="3">
        <v>3.66</v>
      </c>
      <c r="I5911" s="3">
        <v>24.0</v>
      </c>
      <c r="J5911" s="3">
        <v>9384.0</v>
      </c>
    </row>
    <row r="5912">
      <c r="A5912" s="1" t="s">
        <v>7690</v>
      </c>
      <c r="B5912" s="3">
        <v>28.83</v>
      </c>
      <c r="C5912" s="3">
        <v>23.75</v>
      </c>
      <c r="D5912" s="3">
        <v>85.0</v>
      </c>
      <c r="E5912" s="3">
        <v>793.52</v>
      </c>
      <c r="F5912" s="3">
        <v>19.0</v>
      </c>
      <c r="G5912" s="3">
        <v>344.5</v>
      </c>
      <c r="H5912" s="3">
        <v>3.79</v>
      </c>
      <c r="I5912" s="3">
        <v>243.0</v>
      </c>
      <c r="J5912" s="3">
        <v>938.0</v>
      </c>
    </row>
    <row r="5913">
      <c r="A5913" s="1" t="s">
        <v>7691</v>
      </c>
      <c r="B5913" s="3">
        <v>29.61</v>
      </c>
      <c r="C5913" s="3">
        <v>2.7</v>
      </c>
      <c r="D5913" s="3">
        <v>777.0</v>
      </c>
      <c r="E5913" s="3">
        <v>817.49</v>
      </c>
      <c r="F5913" s="3">
        <v>157.0</v>
      </c>
      <c r="G5913" s="3">
        <v>346.6</v>
      </c>
      <c r="H5913" s="3">
        <v>3.93</v>
      </c>
      <c r="I5913" s="3">
        <v>249.0</v>
      </c>
      <c r="J5913" s="3">
        <v>9376.0</v>
      </c>
    </row>
    <row r="5914">
      <c r="A5914" s="1" t="s">
        <v>7692</v>
      </c>
      <c r="B5914" s="3">
        <v>29.84</v>
      </c>
      <c r="C5914" s="3">
        <v>19.25</v>
      </c>
      <c r="D5914" s="3">
        <v>637.0</v>
      </c>
      <c r="E5914" s="3">
        <v>774.51</v>
      </c>
      <c r="F5914" s="3">
        <v>142.0</v>
      </c>
      <c r="G5914" s="3">
        <v>347.55</v>
      </c>
      <c r="H5914" s="3">
        <v>3.86</v>
      </c>
      <c r="I5914" s="3">
        <v>256.0</v>
      </c>
      <c r="J5914" s="3">
        <v>9373.0</v>
      </c>
    </row>
    <row r="5915">
      <c r="A5915" s="1" t="s">
        <v>7693</v>
      </c>
      <c r="B5915" s="3">
        <v>29.51</v>
      </c>
      <c r="C5915" s="3">
        <v>19.85</v>
      </c>
      <c r="D5915" s="3">
        <v>455.0</v>
      </c>
      <c r="E5915" s="3">
        <v>686.81</v>
      </c>
      <c r="F5915" s="3">
        <v>124.0</v>
      </c>
      <c r="G5915" s="3">
        <v>345.85</v>
      </c>
      <c r="H5915" s="3">
        <v>3.86</v>
      </c>
      <c r="I5915" s="3">
        <v>265.0</v>
      </c>
      <c r="J5915" s="3">
        <v>9371.0</v>
      </c>
    </row>
    <row r="5916">
      <c r="A5916" s="1" t="s">
        <v>7694</v>
      </c>
      <c r="B5916" s="3">
        <v>28.76</v>
      </c>
      <c r="C5916" s="3">
        <v>2.45</v>
      </c>
      <c r="D5916" s="3">
        <v>254.0</v>
      </c>
      <c r="E5916" s="3">
        <v>551.4</v>
      </c>
      <c r="F5916" s="3">
        <v>9.0</v>
      </c>
      <c r="G5916" s="3">
        <v>343.9</v>
      </c>
      <c r="H5916" s="3">
        <v>3.72</v>
      </c>
      <c r="I5916" s="3">
        <v>27.0</v>
      </c>
      <c r="J5916" s="3">
        <v>9373.0</v>
      </c>
    </row>
    <row r="5917">
      <c r="A5917" s="1" t="s">
        <v>7695</v>
      </c>
      <c r="B5917" s="3">
        <v>27.63</v>
      </c>
      <c r="C5917" s="3">
        <v>21.95</v>
      </c>
      <c r="D5917" s="3">
        <v>6.0</v>
      </c>
      <c r="E5917" s="3">
        <v>243.16</v>
      </c>
      <c r="F5917" s="3">
        <v>36.0</v>
      </c>
      <c r="G5917" s="3">
        <v>34.2</v>
      </c>
      <c r="H5917" s="3">
        <v>3.38</v>
      </c>
      <c r="I5917" s="3">
        <v>279.0</v>
      </c>
      <c r="J5917" s="3">
        <v>9376.0</v>
      </c>
    </row>
    <row r="5918">
      <c r="A5918" s="1" t="s">
        <v>7696</v>
      </c>
      <c r="B5918" s="3">
        <v>26.14</v>
      </c>
      <c r="C5918" s="3" t="s">
        <v>7697</v>
      </c>
      <c r="D5918" s="3" t="s">
        <v>26</v>
      </c>
      <c r="E5918" s="3">
        <v>334.8</v>
      </c>
      <c r="F5918" s="3">
        <v>2.76</v>
      </c>
      <c r="G5918" s="3">
        <v>282.0</v>
      </c>
      <c r="H5918" s="3">
        <v>9375.0</v>
      </c>
      <c r="I5918" s="2"/>
      <c r="J5918" s="2"/>
    </row>
    <row r="5919">
      <c r="A5919" s="1" t="s">
        <v>7698</v>
      </c>
      <c r="B5919" s="3">
        <v>24.67</v>
      </c>
      <c r="C5919" s="3" t="s">
        <v>4908</v>
      </c>
      <c r="D5919" s="3" t="s">
        <v>26</v>
      </c>
      <c r="E5919" s="3">
        <v>33.95</v>
      </c>
      <c r="F5919" s="3">
        <v>2.62</v>
      </c>
      <c r="G5919" s="3">
        <v>291.0</v>
      </c>
      <c r="H5919" s="3">
        <v>9384.0</v>
      </c>
      <c r="I5919" s="2"/>
      <c r="J5919" s="2"/>
    </row>
    <row r="5920">
      <c r="A5920" s="1" t="s">
        <v>7699</v>
      </c>
      <c r="B5920" s="3">
        <v>23.42</v>
      </c>
      <c r="C5920" s="3" t="s">
        <v>5297</v>
      </c>
      <c r="D5920" s="3" t="s">
        <v>26</v>
      </c>
      <c r="E5920" s="3">
        <v>327.5</v>
      </c>
      <c r="F5920" s="3">
        <v>2.55</v>
      </c>
      <c r="G5920" s="3">
        <v>293.0</v>
      </c>
      <c r="H5920" s="3">
        <v>939.0</v>
      </c>
      <c r="I5920" s="2"/>
      <c r="J5920" s="2"/>
    </row>
    <row r="5921">
      <c r="A5921" s="1" t="s">
        <v>7700</v>
      </c>
      <c r="B5921" s="3">
        <v>22.35</v>
      </c>
      <c r="C5921" s="3" t="s">
        <v>2433</v>
      </c>
      <c r="D5921" s="3" t="s">
        <v>26</v>
      </c>
      <c r="E5921" s="3">
        <v>323.0</v>
      </c>
      <c r="F5921" s="3">
        <v>2.28</v>
      </c>
      <c r="G5921" s="3">
        <v>286.0</v>
      </c>
      <c r="H5921" s="3">
        <v>9397.0</v>
      </c>
      <c r="I5921" s="2"/>
      <c r="J5921" s="2"/>
    </row>
    <row r="5922">
      <c r="A5922" s="1" t="s">
        <v>7701</v>
      </c>
      <c r="B5922" s="3">
        <v>21.38</v>
      </c>
      <c r="C5922" s="3" t="s">
        <v>4945</v>
      </c>
      <c r="D5922" s="3" t="s">
        <v>26</v>
      </c>
      <c r="E5922" s="3">
        <v>319.1</v>
      </c>
      <c r="F5922" s="3">
        <v>2.0</v>
      </c>
      <c r="G5922" s="3">
        <v>277.0</v>
      </c>
      <c r="H5922" s="3">
        <v>9397.0</v>
      </c>
      <c r="I5922" s="2"/>
      <c r="J5922" s="2"/>
    </row>
    <row r="5923">
      <c r="A5923" s="1" t="s">
        <v>7702</v>
      </c>
      <c r="B5923" s="3">
        <v>20.34</v>
      </c>
      <c r="C5923" s="3" t="s">
        <v>7703</v>
      </c>
      <c r="D5923" s="3" t="s">
        <v>26</v>
      </c>
      <c r="E5923" s="3">
        <v>315.25</v>
      </c>
      <c r="F5923" s="3">
        <v>1.79</v>
      </c>
      <c r="G5923" s="3">
        <v>26.0</v>
      </c>
      <c r="H5923" s="3">
        <v>94.0</v>
      </c>
      <c r="I5923" s="2"/>
      <c r="J5923" s="2"/>
    </row>
    <row r="5924">
      <c r="A5924" s="1" t="s">
        <v>7704</v>
      </c>
      <c r="B5924" s="3">
        <v>18.99</v>
      </c>
      <c r="C5924" s="3" t="s">
        <v>7705</v>
      </c>
      <c r="D5924" s="3" t="s">
        <v>26</v>
      </c>
      <c r="E5924" s="3">
        <v>311.9</v>
      </c>
      <c r="F5924" s="3">
        <v>1.66</v>
      </c>
      <c r="G5924" s="3">
        <v>242.0</v>
      </c>
      <c r="H5924" s="3">
        <v>9401.0</v>
      </c>
      <c r="I5924" s="2"/>
      <c r="J5924" s="2"/>
    </row>
    <row r="5925">
      <c r="A5925" s="1" t="s">
        <v>7706</v>
      </c>
      <c r="B5925" s="3">
        <v>17.75</v>
      </c>
      <c r="C5925" s="3" t="s">
        <v>3301</v>
      </c>
      <c r="D5925" s="3" t="s">
        <v>26</v>
      </c>
      <c r="E5925" s="3">
        <v>309.25</v>
      </c>
      <c r="F5925" s="3">
        <v>1.59</v>
      </c>
      <c r="G5925" s="3">
        <v>226.0</v>
      </c>
      <c r="H5925" s="3">
        <v>9401.0</v>
      </c>
      <c r="I5925" s="2"/>
      <c r="J5925" s="2"/>
    </row>
    <row r="5926">
      <c r="A5926" s="1" t="s">
        <v>7707</v>
      </c>
      <c r="B5926" s="3">
        <v>16.76</v>
      </c>
      <c r="C5926" s="3" t="s">
        <v>7708</v>
      </c>
      <c r="D5926" s="3" t="s">
        <v>26</v>
      </c>
      <c r="E5926" s="3">
        <v>306.75</v>
      </c>
      <c r="F5926" s="3">
        <v>1.59</v>
      </c>
      <c r="G5926" s="3">
        <v>219.0</v>
      </c>
      <c r="H5926" s="3">
        <v>9401.0</v>
      </c>
      <c r="I5926" s="2"/>
      <c r="J5926" s="2"/>
    </row>
    <row r="5927">
      <c r="A5927" s="1" t="s">
        <v>7709</v>
      </c>
      <c r="B5927" s="3">
        <v>16.13</v>
      </c>
      <c r="C5927" s="3" t="s">
        <v>3809</v>
      </c>
      <c r="D5927" s="3" t="s">
        <v>26</v>
      </c>
      <c r="E5927" s="3">
        <v>305.4</v>
      </c>
      <c r="F5927" s="3">
        <v>1.52</v>
      </c>
      <c r="G5927" s="3">
        <v>221.0</v>
      </c>
      <c r="H5927" s="3">
        <v>9402.0</v>
      </c>
      <c r="I5927" s="2"/>
      <c r="J5927" s="2"/>
    </row>
    <row r="5928">
      <c r="A5928" s="1" t="s">
        <v>7710</v>
      </c>
      <c r="B5928" s="3">
        <v>15.63</v>
      </c>
      <c r="C5928" s="3" t="s">
        <v>4852</v>
      </c>
      <c r="D5928" s="3" t="s">
        <v>26</v>
      </c>
      <c r="E5928" s="3">
        <v>305.55</v>
      </c>
      <c r="F5928" s="3">
        <v>1.45</v>
      </c>
      <c r="G5928" s="3">
        <v>223.0</v>
      </c>
      <c r="H5928" s="3">
        <v>9404.0</v>
      </c>
      <c r="I5928" s="2"/>
      <c r="J5928" s="2"/>
    </row>
    <row r="5929">
      <c r="A5929" s="1" t="s">
        <v>7711</v>
      </c>
      <c r="B5929" s="3">
        <v>15.14</v>
      </c>
      <c r="C5929" s="3">
        <v>54.25</v>
      </c>
      <c r="D5929" s="3">
        <v>33.0</v>
      </c>
      <c r="E5929" s="3">
        <v>167.96</v>
      </c>
      <c r="F5929" s="3">
        <v>22.0</v>
      </c>
      <c r="G5929" s="3">
        <v>302.65</v>
      </c>
      <c r="H5929" s="3">
        <v>1.38</v>
      </c>
      <c r="I5929" s="3">
        <v>228.0</v>
      </c>
      <c r="J5929" s="3">
        <v>9405.0</v>
      </c>
    </row>
    <row r="5930">
      <c r="A5930" s="1" t="s">
        <v>7712</v>
      </c>
      <c r="B5930" s="3">
        <v>16.34</v>
      </c>
      <c r="C5930" s="3">
        <v>6.75</v>
      </c>
      <c r="D5930" s="3">
        <v>223.0</v>
      </c>
      <c r="E5930" s="3">
        <v>545.99</v>
      </c>
      <c r="F5930" s="3">
        <v>78.0</v>
      </c>
      <c r="G5930" s="3" t="s">
        <v>7713</v>
      </c>
      <c r="H5930" s="3">
        <v>215.0</v>
      </c>
      <c r="I5930" s="3">
        <v>9419.0</v>
      </c>
      <c r="J5930" s="2"/>
    </row>
    <row r="5931">
      <c r="A5931" s="1" t="s">
        <v>7714</v>
      </c>
      <c r="B5931" s="3">
        <v>20.42</v>
      </c>
      <c r="C5931" s="3">
        <v>43.0</v>
      </c>
      <c r="D5931" s="3">
        <v>426.0</v>
      </c>
      <c r="E5931" s="3">
        <v>688.78</v>
      </c>
      <c r="F5931" s="3">
        <v>114.0</v>
      </c>
      <c r="G5931" s="3" t="s">
        <v>7715</v>
      </c>
      <c r="H5931" s="3">
        <v>242.0</v>
      </c>
      <c r="I5931" s="3">
        <v>942.0</v>
      </c>
      <c r="J5931" s="2"/>
    </row>
    <row r="5932">
      <c r="A5932" s="1" t="s">
        <v>7716</v>
      </c>
      <c r="B5932" s="3">
        <v>23.3</v>
      </c>
      <c r="C5932" s="3">
        <v>32.75</v>
      </c>
      <c r="D5932" s="3">
        <v>609.0</v>
      </c>
      <c r="E5932" s="3">
        <v>756.18</v>
      </c>
      <c r="F5932" s="3">
        <v>144.0</v>
      </c>
      <c r="G5932" s="3" t="s">
        <v>7717</v>
      </c>
      <c r="H5932" s="3">
        <v>267.0</v>
      </c>
      <c r="I5932" s="3">
        <v>9423.0</v>
      </c>
      <c r="J5932" s="2"/>
    </row>
    <row r="5933">
      <c r="A5933" s="1" t="s">
        <v>7718</v>
      </c>
      <c r="B5933" s="3">
        <v>25.2</v>
      </c>
      <c r="C5933" s="3">
        <v>28.75</v>
      </c>
      <c r="D5933" s="3">
        <v>748.0</v>
      </c>
      <c r="E5933" s="3">
        <v>773.91</v>
      </c>
      <c r="F5933" s="3">
        <v>175.0</v>
      </c>
      <c r="G5933" s="3" t="s">
        <v>7719</v>
      </c>
      <c r="H5933" s="3">
        <v>206.0</v>
      </c>
      <c r="I5933" s="3">
        <v>9423.0</v>
      </c>
      <c r="J5933" s="2"/>
    </row>
    <row r="5934">
      <c r="A5934" s="1" t="s">
        <v>7720</v>
      </c>
      <c r="B5934" s="3">
        <v>27.4</v>
      </c>
      <c r="C5934" s="3">
        <v>24.25</v>
      </c>
      <c r="D5934" s="3">
        <v>83.0</v>
      </c>
      <c r="E5934" s="3">
        <v>755.34</v>
      </c>
      <c r="F5934" s="3">
        <v>21.0</v>
      </c>
      <c r="G5934" s="3">
        <v>333.25</v>
      </c>
      <c r="H5934" s="3">
        <v>1.1</v>
      </c>
      <c r="I5934" s="3">
        <v>212.0</v>
      </c>
      <c r="J5934" s="3">
        <v>942.0</v>
      </c>
    </row>
    <row r="5935">
      <c r="A5935" s="1" t="s">
        <v>7721</v>
      </c>
      <c r="B5935" s="3">
        <v>28.6</v>
      </c>
      <c r="C5935" s="3">
        <v>2.45</v>
      </c>
      <c r="D5935" s="3">
        <v>865.0</v>
      </c>
      <c r="E5935" s="3">
        <v>764.5</v>
      </c>
      <c r="F5935" s="3">
        <v>215.0</v>
      </c>
      <c r="G5935" s="3">
        <v>337.9</v>
      </c>
      <c r="H5935" s="3">
        <v>1.66</v>
      </c>
      <c r="I5935" s="3">
        <v>223.0</v>
      </c>
      <c r="J5935" s="3">
        <v>9417.0</v>
      </c>
    </row>
    <row r="5936">
      <c r="A5936" s="1" t="s">
        <v>7722</v>
      </c>
      <c r="B5936" s="3">
        <v>29.78</v>
      </c>
      <c r="C5936" s="3">
        <v>17.85</v>
      </c>
      <c r="D5936" s="3">
        <v>849.0</v>
      </c>
      <c r="E5936" s="3">
        <v>787.36</v>
      </c>
      <c r="F5936" s="3">
        <v>197.0</v>
      </c>
      <c r="G5936" s="3">
        <v>341.0</v>
      </c>
      <c r="H5936" s="3">
        <v>2.7</v>
      </c>
      <c r="I5936" s="3">
        <v>229.0</v>
      </c>
      <c r="J5936" s="3">
        <v>9411.0</v>
      </c>
    </row>
    <row r="5937">
      <c r="A5937" s="1" t="s">
        <v>7723</v>
      </c>
      <c r="B5937" s="3">
        <v>30.6</v>
      </c>
      <c r="C5937" s="3">
        <v>16.15</v>
      </c>
      <c r="D5937" s="3">
        <v>771.0</v>
      </c>
      <c r="E5937" s="3">
        <v>796.63</v>
      </c>
      <c r="F5937" s="3">
        <v>17.0</v>
      </c>
      <c r="G5937" s="3">
        <v>343.5</v>
      </c>
      <c r="H5937" s="3">
        <v>2.55</v>
      </c>
      <c r="I5937" s="3">
        <v>236.0</v>
      </c>
      <c r="J5937" s="3">
        <v>9407.0</v>
      </c>
    </row>
    <row r="5938">
      <c r="A5938" s="1" t="s">
        <v>7724</v>
      </c>
      <c r="B5938" s="3">
        <v>30.93</v>
      </c>
      <c r="C5938" s="3">
        <v>15.55</v>
      </c>
      <c r="D5938" s="3">
        <v>632.0</v>
      </c>
      <c r="E5938" s="3">
        <v>753.3</v>
      </c>
      <c r="F5938" s="3">
        <v>154.0</v>
      </c>
      <c r="G5938" s="3">
        <v>345.5</v>
      </c>
      <c r="H5938" s="3">
        <v>2.83</v>
      </c>
      <c r="I5938" s="3">
        <v>243.0</v>
      </c>
      <c r="J5938" s="3">
        <v>9405.0</v>
      </c>
    </row>
    <row r="5939">
      <c r="A5939" s="1" t="s">
        <v>7725</v>
      </c>
      <c r="B5939" s="3">
        <v>30.78</v>
      </c>
      <c r="C5939" s="3">
        <v>14.95</v>
      </c>
      <c r="D5939" s="3">
        <v>455.0</v>
      </c>
      <c r="E5939" s="3">
        <v>695.61</v>
      </c>
      <c r="F5939" s="3">
        <v>123.0</v>
      </c>
      <c r="G5939" s="3">
        <v>344.1</v>
      </c>
      <c r="H5939" s="3">
        <v>3.3</v>
      </c>
      <c r="I5939" s="3">
        <v>25.0</v>
      </c>
      <c r="J5939" s="3">
        <v>9405.0</v>
      </c>
    </row>
    <row r="5940">
      <c r="A5940" s="1" t="s">
        <v>7726</v>
      </c>
      <c r="B5940" s="3">
        <v>30.15</v>
      </c>
      <c r="C5940" s="3">
        <v>15.45</v>
      </c>
      <c r="D5940" s="3">
        <v>254.0</v>
      </c>
      <c r="E5940" s="3">
        <v>57.59</v>
      </c>
      <c r="F5940" s="3">
        <v>87.0</v>
      </c>
      <c r="G5940" s="3">
        <v>342.55</v>
      </c>
      <c r="H5940" s="3">
        <v>3.1</v>
      </c>
      <c r="I5940" s="3">
        <v>261.0</v>
      </c>
      <c r="J5940" s="3">
        <v>9405.0</v>
      </c>
    </row>
    <row r="5941">
      <c r="A5941" s="1" t="s">
        <v>7727</v>
      </c>
      <c r="B5941" s="3">
        <v>28.99</v>
      </c>
      <c r="C5941" s="3">
        <v>16.95</v>
      </c>
      <c r="D5941" s="3">
        <v>57.0</v>
      </c>
      <c r="E5941" s="3">
        <v>245.85</v>
      </c>
      <c r="F5941" s="3">
        <v>34.0</v>
      </c>
      <c r="G5941" s="3">
        <v>339.5</v>
      </c>
      <c r="H5941" s="3">
        <v>2.97</v>
      </c>
      <c r="I5941" s="3">
        <v>276.0</v>
      </c>
      <c r="J5941" s="3">
        <v>9408.0</v>
      </c>
    </row>
    <row r="5942">
      <c r="A5942" s="1" t="s">
        <v>7728</v>
      </c>
      <c r="B5942" s="3">
        <v>26.75</v>
      </c>
      <c r="C5942" s="3" t="s">
        <v>7729</v>
      </c>
      <c r="D5942" s="3" t="s">
        <v>26</v>
      </c>
      <c r="E5942" s="3">
        <v>335.0</v>
      </c>
      <c r="F5942" s="3">
        <v>2.48</v>
      </c>
      <c r="G5942" s="3">
        <v>297.0</v>
      </c>
      <c r="H5942" s="3">
        <v>9413.0</v>
      </c>
      <c r="I5942" s="2"/>
      <c r="J5942" s="2"/>
    </row>
    <row r="5943">
      <c r="A5943" s="1" t="s">
        <v>7730</v>
      </c>
      <c r="B5943" s="3">
        <v>25.6</v>
      </c>
      <c r="C5943" s="3" t="s">
        <v>7649</v>
      </c>
      <c r="D5943" s="3" t="s">
        <v>26</v>
      </c>
      <c r="E5943" s="3">
        <v>33.35</v>
      </c>
      <c r="F5943" s="3">
        <v>2.55</v>
      </c>
      <c r="G5943" s="3">
        <v>298.0</v>
      </c>
      <c r="H5943" s="3">
        <v>9416.0</v>
      </c>
      <c r="I5943" s="2"/>
      <c r="J5943" s="2"/>
    </row>
    <row r="5944">
      <c r="A5944" s="1" t="s">
        <v>7731</v>
      </c>
      <c r="B5944" s="3">
        <v>23.67</v>
      </c>
      <c r="C5944" s="3" t="s">
        <v>5930</v>
      </c>
      <c r="D5944" s="3" t="s">
        <v>26</v>
      </c>
      <c r="E5944" s="3">
        <v>325.7</v>
      </c>
      <c r="F5944" s="3">
        <v>2.34</v>
      </c>
      <c r="G5944" s="3">
        <v>29.0</v>
      </c>
      <c r="H5944" s="3">
        <v>9427.0</v>
      </c>
      <c r="I5944" s="2"/>
      <c r="J5944" s="2"/>
    </row>
    <row r="5945">
      <c r="A5945" s="1" t="s">
        <v>7732</v>
      </c>
      <c r="B5945" s="3">
        <v>22.44</v>
      </c>
      <c r="C5945" s="3" t="s">
        <v>7733</v>
      </c>
      <c r="D5945" s="3" t="s">
        <v>26</v>
      </c>
      <c r="E5945" s="3">
        <v>322.5</v>
      </c>
      <c r="F5945" s="3">
        <v>2.14</v>
      </c>
      <c r="G5945" s="3">
        <v>282.0</v>
      </c>
      <c r="H5945" s="3">
        <v>943.0</v>
      </c>
      <c r="I5945" s="2"/>
      <c r="J5945" s="2"/>
    </row>
    <row r="5946">
      <c r="A5946" s="1" t="s">
        <v>7734</v>
      </c>
      <c r="B5946" s="3">
        <v>21.29</v>
      </c>
      <c r="C5946" s="3" t="s">
        <v>4884</v>
      </c>
      <c r="D5946" s="3" t="s">
        <v>26</v>
      </c>
      <c r="E5946" s="3">
        <v>318.75</v>
      </c>
      <c r="F5946" s="3">
        <v>1.86</v>
      </c>
      <c r="G5946" s="3">
        <v>28.0</v>
      </c>
      <c r="H5946" s="3">
        <v>943.0</v>
      </c>
      <c r="I5946" s="2"/>
      <c r="J5946" s="2"/>
    </row>
    <row r="5947">
      <c r="A5947" s="1" t="s">
        <v>7735</v>
      </c>
      <c r="B5947" s="3">
        <v>19.93</v>
      </c>
      <c r="C5947" s="3" t="s">
        <v>1902</v>
      </c>
      <c r="D5947" s="3" t="s">
        <v>26</v>
      </c>
      <c r="E5947" s="3">
        <v>315.65</v>
      </c>
      <c r="F5947" s="3">
        <v>1.52</v>
      </c>
      <c r="G5947" s="3">
        <v>272.0</v>
      </c>
      <c r="H5947" s="3">
        <v>9432.0</v>
      </c>
      <c r="I5947" s="2"/>
      <c r="J5947" s="2"/>
    </row>
    <row r="5948">
      <c r="A5948" s="1" t="s">
        <v>7736</v>
      </c>
      <c r="B5948" s="3">
        <v>18.52</v>
      </c>
      <c r="C5948" s="3" t="s">
        <v>7619</v>
      </c>
      <c r="D5948" s="3" t="s">
        <v>26</v>
      </c>
      <c r="E5948" s="3">
        <v>313.25</v>
      </c>
      <c r="F5948" s="3">
        <v>1.45</v>
      </c>
      <c r="G5948" s="3">
        <v>26.0</v>
      </c>
      <c r="H5948" s="3">
        <v>9432.0</v>
      </c>
      <c r="I5948" s="2"/>
      <c r="J5948" s="2"/>
    </row>
    <row r="5949">
      <c r="A5949" s="1" t="s">
        <v>7737</v>
      </c>
      <c r="B5949" s="3">
        <v>17.65</v>
      </c>
      <c r="C5949" s="3" t="s">
        <v>3301</v>
      </c>
      <c r="D5949" s="3" t="s">
        <v>26</v>
      </c>
      <c r="E5949" s="3">
        <v>311.55</v>
      </c>
      <c r="F5949" s="3">
        <v>1.45</v>
      </c>
      <c r="G5949" s="3">
        <v>255.0</v>
      </c>
      <c r="H5949" s="3">
        <v>943.0</v>
      </c>
      <c r="I5949" s="2"/>
      <c r="J5949" s="2"/>
    </row>
    <row r="5950">
      <c r="A5950" s="1" t="s">
        <v>7738</v>
      </c>
      <c r="B5950" s="3">
        <v>17.0</v>
      </c>
      <c r="C5950" s="3" t="s">
        <v>3301</v>
      </c>
      <c r="D5950" s="3" t="s">
        <v>26</v>
      </c>
      <c r="E5950" s="3">
        <v>31.2</v>
      </c>
      <c r="F5950" s="3">
        <v>1.31</v>
      </c>
      <c r="G5950" s="3">
        <v>246.0</v>
      </c>
      <c r="H5950" s="3">
        <v>9429.0</v>
      </c>
      <c r="I5950" s="2"/>
      <c r="J5950" s="2"/>
    </row>
    <row r="5951">
      <c r="A5951" s="1" t="s">
        <v>7739</v>
      </c>
      <c r="B5951" s="3">
        <v>16.48</v>
      </c>
      <c r="C5951" s="3" t="s">
        <v>7708</v>
      </c>
      <c r="D5951" s="3" t="s">
        <v>26</v>
      </c>
      <c r="E5951" s="3">
        <v>308.85</v>
      </c>
      <c r="F5951" s="3">
        <v>1.31</v>
      </c>
      <c r="G5951" s="3">
        <v>241.0</v>
      </c>
      <c r="H5951" s="3">
        <v>9432.0</v>
      </c>
      <c r="I5951" s="2"/>
      <c r="J5951" s="2"/>
    </row>
    <row r="5952">
      <c r="A5952" s="1" t="s">
        <v>7740</v>
      </c>
      <c r="B5952" s="3">
        <v>15.94</v>
      </c>
      <c r="C5952" s="3" t="s">
        <v>3809</v>
      </c>
      <c r="D5952" s="3" t="s">
        <v>26</v>
      </c>
      <c r="E5952" s="3">
        <v>307.5</v>
      </c>
      <c r="F5952" s="3">
        <v>1.31</v>
      </c>
      <c r="G5952" s="3">
        <v>245.0</v>
      </c>
      <c r="H5952" s="3">
        <v>9432.0</v>
      </c>
      <c r="I5952" s="2"/>
      <c r="J5952" s="2"/>
    </row>
    <row r="5953">
      <c r="A5953" s="1" t="s">
        <v>7741</v>
      </c>
      <c r="B5953" s="3">
        <v>15.51</v>
      </c>
      <c r="C5953" s="3">
        <v>52.4</v>
      </c>
      <c r="D5953" s="3">
        <v>29.0</v>
      </c>
      <c r="E5953" s="3">
        <v>143.68</v>
      </c>
      <c r="F5953" s="3">
        <v>2.0</v>
      </c>
      <c r="G5953" s="3">
        <v>305.75</v>
      </c>
      <c r="H5953" s="3">
        <v>1.31</v>
      </c>
      <c r="I5953" s="3">
        <v>243.0</v>
      </c>
      <c r="J5953" s="3">
        <v>9438.0</v>
      </c>
    </row>
    <row r="5954">
      <c r="A5954" s="1" t="s">
        <v>7742</v>
      </c>
      <c r="B5954" s="3">
        <v>16.34</v>
      </c>
      <c r="C5954" s="3">
        <v>56.5</v>
      </c>
      <c r="D5954" s="3">
        <v>22.0</v>
      </c>
      <c r="E5954" s="3">
        <v>551.65</v>
      </c>
      <c r="F5954" s="3">
        <v>75.0</v>
      </c>
      <c r="G5954" s="3">
        <v>306.35</v>
      </c>
      <c r="H5954" s="3">
        <v>1.1</v>
      </c>
      <c r="I5954" s="3">
        <v>24.0</v>
      </c>
      <c r="J5954" s="3">
        <v>9442.0</v>
      </c>
    </row>
    <row r="5955">
      <c r="A5955" s="1" t="s">
        <v>7743</v>
      </c>
      <c r="B5955" s="3">
        <v>20.57</v>
      </c>
      <c r="C5955" s="3">
        <v>4.1</v>
      </c>
      <c r="D5955" s="3">
        <v>419.0</v>
      </c>
      <c r="E5955" s="3">
        <v>677.34</v>
      </c>
      <c r="F5955" s="3">
        <v>114.0</v>
      </c>
      <c r="G5955" s="3">
        <v>31.5</v>
      </c>
      <c r="H5955" s="3">
        <v>1.24</v>
      </c>
      <c r="I5955" s="3">
        <v>251.0</v>
      </c>
      <c r="J5955" s="3">
        <v>9443.0</v>
      </c>
    </row>
    <row r="5956">
      <c r="A5956" s="1" t="s">
        <v>7744</v>
      </c>
      <c r="B5956" s="3">
        <v>23.32</v>
      </c>
      <c r="C5956" s="3">
        <v>34.0</v>
      </c>
      <c r="D5956" s="3">
        <v>601.0</v>
      </c>
      <c r="E5956" s="3">
        <v>746.5</v>
      </c>
      <c r="F5956" s="3">
        <v>144.0</v>
      </c>
      <c r="G5956" s="3">
        <v>317.4</v>
      </c>
      <c r="H5956" s="3">
        <v>1.17</v>
      </c>
      <c r="I5956" s="3">
        <v>267.0</v>
      </c>
      <c r="J5956" s="3">
        <v>9446.0</v>
      </c>
    </row>
    <row r="5957">
      <c r="A5957" s="1" t="s">
        <v>7745</v>
      </c>
      <c r="B5957" s="3">
        <v>25.51</v>
      </c>
      <c r="C5957" s="3">
        <v>28.75</v>
      </c>
      <c r="D5957" s="3">
        <v>744.0</v>
      </c>
      <c r="E5957" s="3">
        <v>779.65</v>
      </c>
      <c r="F5957" s="3">
        <v>169.0</v>
      </c>
      <c r="G5957" s="3">
        <v>326.3</v>
      </c>
      <c r="H5957" s="3">
        <v>1.31</v>
      </c>
      <c r="I5957" s="3">
        <v>252.0</v>
      </c>
      <c r="J5957" s="3">
        <v>9445.0</v>
      </c>
    </row>
    <row r="5958">
      <c r="A5958" s="1" t="s">
        <v>7746</v>
      </c>
      <c r="B5958" s="3">
        <v>27.21</v>
      </c>
      <c r="C5958" s="3">
        <v>23.5</v>
      </c>
      <c r="D5958" s="3">
        <v>829.0</v>
      </c>
      <c r="E5958" s="3">
        <v>775.32</v>
      </c>
      <c r="F5958" s="3">
        <v>195.0</v>
      </c>
      <c r="G5958" s="3">
        <v>333.65</v>
      </c>
      <c r="H5958" s="3">
        <v>2.14</v>
      </c>
      <c r="I5958" s="3">
        <v>251.0</v>
      </c>
      <c r="J5958" s="3">
        <v>9446.0</v>
      </c>
    </row>
    <row r="5959">
      <c r="A5959" s="1" t="s">
        <v>7747</v>
      </c>
      <c r="B5959" s="3">
        <v>28.46</v>
      </c>
      <c r="C5959" s="3">
        <v>21.15</v>
      </c>
      <c r="D5959" s="3">
        <v>851.0</v>
      </c>
      <c r="E5959" s="3">
        <v>741.13</v>
      </c>
      <c r="F5959" s="3">
        <v>223.0</v>
      </c>
      <c r="G5959" s="3">
        <v>337.7</v>
      </c>
      <c r="H5959" s="3">
        <v>2.69</v>
      </c>
      <c r="I5959" s="3">
        <v>257.0</v>
      </c>
      <c r="J5959" s="3">
        <v>9443.0</v>
      </c>
    </row>
    <row r="5960">
      <c r="A5960" s="1" t="s">
        <v>7748</v>
      </c>
      <c r="B5960" s="3">
        <v>29.29</v>
      </c>
      <c r="C5960" s="3">
        <v>19.1</v>
      </c>
      <c r="D5960" s="3">
        <v>848.0</v>
      </c>
      <c r="E5960" s="3">
        <v>809.9</v>
      </c>
      <c r="F5960" s="3">
        <v>181.0</v>
      </c>
      <c r="G5960" s="3">
        <v>341.4</v>
      </c>
      <c r="H5960" s="3">
        <v>3.3</v>
      </c>
      <c r="I5960" s="3">
        <v>263.0</v>
      </c>
      <c r="J5960" s="3">
        <v>9438.0</v>
      </c>
    </row>
    <row r="5961">
      <c r="A5961" s="1" t="s">
        <v>7749</v>
      </c>
      <c r="B5961" s="3">
        <v>29.75</v>
      </c>
      <c r="C5961" s="3">
        <v>18.5</v>
      </c>
      <c r="D5961" s="3">
        <v>765.0</v>
      </c>
      <c r="E5961" s="3">
        <v>802.27</v>
      </c>
      <c r="F5961" s="3">
        <v>163.0</v>
      </c>
      <c r="G5961" s="3">
        <v>343.1</v>
      </c>
      <c r="H5961" s="3">
        <v>3.17</v>
      </c>
      <c r="I5961" s="3">
        <v>265.0</v>
      </c>
      <c r="J5961" s="3">
        <v>9437.0</v>
      </c>
    </row>
    <row r="5962">
      <c r="A5962" s="1" t="s">
        <v>7750</v>
      </c>
      <c r="B5962" s="3">
        <v>29.83</v>
      </c>
      <c r="C5962" s="3">
        <v>17.85</v>
      </c>
      <c r="D5962" s="3">
        <v>625.0</v>
      </c>
      <c r="E5962" s="3">
        <v>758.28</v>
      </c>
      <c r="F5962" s="3">
        <v>147.0</v>
      </c>
      <c r="G5962" s="3">
        <v>343.5</v>
      </c>
      <c r="H5962" s="3">
        <v>3.1</v>
      </c>
      <c r="I5962" s="3">
        <v>266.0</v>
      </c>
      <c r="J5962" s="3">
        <v>9433.0</v>
      </c>
    </row>
    <row r="5963">
      <c r="A5963" s="1" t="s">
        <v>7751</v>
      </c>
      <c r="B5963" s="3">
        <v>29.63</v>
      </c>
      <c r="C5963" s="3">
        <v>17.85</v>
      </c>
      <c r="D5963" s="3">
        <v>446.0</v>
      </c>
      <c r="E5963" s="3">
        <v>683.51</v>
      </c>
      <c r="F5963" s="3">
        <v>123.0</v>
      </c>
      <c r="G5963" s="3">
        <v>342.55</v>
      </c>
      <c r="H5963" s="3">
        <v>3.1</v>
      </c>
      <c r="I5963" s="3">
        <v>267.0</v>
      </c>
      <c r="J5963" s="3">
        <v>9431.0</v>
      </c>
    </row>
    <row r="5964">
      <c r="A5964" s="1" t="s">
        <v>7752</v>
      </c>
      <c r="B5964" s="3">
        <v>28.96</v>
      </c>
      <c r="C5964" s="3">
        <v>19.0</v>
      </c>
      <c r="D5964" s="3">
        <v>244.0</v>
      </c>
      <c r="E5964" s="3">
        <v>545.72</v>
      </c>
      <c r="F5964" s="3">
        <v>87.0</v>
      </c>
      <c r="G5964" s="3">
        <v>34.4</v>
      </c>
      <c r="H5964" s="3">
        <v>3.3</v>
      </c>
      <c r="I5964" s="3">
        <v>272.0</v>
      </c>
      <c r="J5964" s="3">
        <v>9429.0</v>
      </c>
    </row>
    <row r="5965">
      <c r="A5965" s="1" t="s">
        <v>7753</v>
      </c>
      <c r="B5965" s="3">
        <v>27.85</v>
      </c>
      <c r="C5965" s="3">
        <v>19.6</v>
      </c>
      <c r="D5965" s="3">
        <v>51.0</v>
      </c>
      <c r="E5965" s="3">
        <v>203.71</v>
      </c>
      <c r="F5965" s="3">
        <v>33.0</v>
      </c>
      <c r="G5965" s="3">
        <v>336.95</v>
      </c>
      <c r="H5965" s="3">
        <v>2.97</v>
      </c>
      <c r="I5965" s="3">
        <v>284.0</v>
      </c>
      <c r="J5965" s="3">
        <v>9432.0</v>
      </c>
    </row>
    <row r="5966">
      <c r="A5966" s="1" t="s">
        <v>7754</v>
      </c>
      <c r="B5966" s="3">
        <v>26.3</v>
      </c>
      <c r="C5966" s="3" t="s">
        <v>6134</v>
      </c>
      <c r="D5966" s="3" t="s">
        <v>26</v>
      </c>
      <c r="E5966" s="3">
        <v>337.3</v>
      </c>
      <c r="F5966" s="3">
        <v>2.62</v>
      </c>
      <c r="G5966" s="3">
        <v>3.0</v>
      </c>
      <c r="H5966" s="3">
        <v>9433.0</v>
      </c>
      <c r="I5966" s="2"/>
      <c r="J5966" s="2"/>
    </row>
    <row r="5967">
      <c r="A5967" s="1" t="s">
        <v>7755</v>
      </c>
      <c r="B5967" s="3">
        <v>24.52</v>
      </c>
      <c r="C5967" s="3" t="s">
        <v>5862</v>
      </c>
      <c r="D5967" s="3" t="s">
        <v>26</v>
      </c>
      <c r="E5967" s="3">
        <v>334.0</v>
      </c>
      <c r="F5967" s="3">
        <v>2.69</v>
      </c>
      <c r="G5967" s="3">
        <v>303.0</v>
      </c>
      <c r="H5967" s="3">
        <v>9437.0</v>
      </c>
      <c r="I5967" s="2"/>
      <c r="J5967" s="2"/>
    </row>
    <row r="5968">
      <c r="A5968" s="1" t="s">
        <v>7756</v>
      </c>
      <c r="B5968" s="3">
        <v>23.33</v>
      </c>
      <c r="C5968" s="3" t="s">
        <v>6053</v>
      </c>
      <c r="D5968" s="3" t="s">
        <v>26</v>
      </c>
      <c r="E5968" s="3">
        <v>331.5</v>
      </c>
      <c r="F5968" s="3">
        <v>2.28</v>
      </c>
      <c r="G5968" s="3">
        <v>293.0</v>
      </c>
      <c r="H5968" s="3">
        <v>9445.0</v>
      </c>
      <c r="I5968" s="2"/>
      <c r="J5968" s="2"/>
    </row>
    <row r="5969">
      <c r="A5969" s="1" t="s">
        <v>7757</v>
      </c>
      <c r="B5969" s="3">
        <v>22.25</v>
      </c>
      <c r="C5969" s="3" t="s">
        <v>3731</v>
      </c>
      <c r="D5969" s="3" t="s">
        <v>26</v>
      </c>
      <c r="E5969" s="3">
        <v>328.4</v>
      </c>
      <c r="F5969" s="3">
        <v>1.93</v>
      </c>
      <c r="G5969" s="3">
        <v>283.0</v>
      </c>
      <c r="H5969" s="3">
        <v>9444.0</v>
      </c>
      <c r="I5969" s="2"/>
      <c r="J5969" s="2"/>
    </row>
    <row r="5970">
      <c r="A5970" s="1" t="s">
        <v>7758</v>
      </c>
      <c r="B5970" s="3">
        <v>21.22</v>
      </c>
      <c r="C5970" s="3" t="s">
        <v>5748</v>
      </c>
      <c r="D5970" s="3" t="s">
        <v>26</v>
      </c>
      <c r="E5970" s="3">
        <v>325.1</v>
      </c>
      <c r="F5970" s="3">
        <v>1.79</v>
      </c>
      <c r="G5970" s="3">
        <v>283.0</v>
      </c>
      <c r="H5970" s="3">
        <v>9443.0</v>
      </c>
      <c r="I5970" s="2"/>
      <c r="J5970" s="2"/>
    </row>
    <row r="5971">
      <c r="A5971" s="1" t="s">
        <v>7759</v>
      </c>
      <c r="B5971" s="3">
        <v>19.99</v>
      </c>
      <c r="C5971" s="3" t="s">
        <v>5214</v>
      </c>
      <c r="D5971" s="3" t="s">
        <v>26</v>
      </c>
      <c r="E5971" s="3">
        <v>321.65</v>
      </c>
      <c r="F5971" s="3">
        <v>1.59</v>
      </c>
      <c r="G5971" s="3">
        <v>284.0</v>
      </c>
      <c r="H5971" s="3">
        <v>9443.0</v>
      </c>
      <c r="I5971" s="2"/>
      <c r="J5971" s="2"/>
    </row>
    <row r="5972">
      <c r="A5972" s="1" t="s">
        <v>7760</v>
      </c>
      <c r="B5972" s="3">
        <v>18.69</v>
      </c>
      <c r="C5972" s="3" t="s">
        <v>4949</v>
      </c>
      <c r="D5972" s="3" t="s">
        <v>26</v>
      </c>
      <c r="E5972" s="3">
        <v>318.65</v>
      </c>
      <c r="F5972" s="3">
        <v>1.52</v>
      </c>
      <c r="G5972" s="3">
        <v>284.0</v>
      </c>
      <c r="H5972" s="3">
        <v>9441.0</v>
      </c>
      <c r="I5972" s="2"/>
      <c r="J5972" s="2"/>
    </row>
    <row r="5973">
      <c r="A5973" s="1" t="s">
        <v>7761</v>
      </c>
      <c r="B5973" s="3">
        <v>17.85</v>
      </c>
      <c r="C5973" s="3" t="s">
        <v>1910</v>
      </c>
      <c r="D5973" s="3" t="s">
        <v>26</v>
      </c>
      <c r="E5973" s="3">
        <v>316.6</v>
      </c>
      <c r="F5973" s="3">
        <v>1.31</v>
      </c>
      <c r="G5973" s="3">
        <v>282.0</v>
      </c>
      <c r="H5973" s="3">
        <v>944.0</v>
      </c>
      <c r="I5973" s="2"/>
      <c r="J5973" s="2"/>
    </row>
    <row r="5974">
      <c r="A5974" s="1" t="s">
        <v>7762</v>
      </c>
      <c r="B5974" s="3">
        <v>17.62</v>
      </c>
      <c r="C5974" s="3" t="s">
        <v>7763</v>
      </c>
      <c r="D5974" s="3" t="s">
        <v>26</v>
      </c>
      <c r="E5974" s="3">
        <v>313.9</v>
      </c>
      <c r="F5974" s="3">
        <v>1.3</v>
      </c>
      <c r="G5974" s="3">
        <v>268.0</v>
      </c>
      <c r="H5974" s="3">
        <v>9439.0</v>
      </c>
      <c r="I5974" s="2"/>
      <c r="J5974" s="2"/>
    </row>
    <row r="5975">
      <c r="A5975" s="1" t="s">
        <v>7764</v>
      </c>
      <c r="B5975" s="3">
        <v>17.67</v>
      </c>
      <c r="C5975" s="3" t="s">
        <v>7763</v>
      </c>
      <c r="D5975" s="3" t="s">
        <v>26</v>
      </c>
      <c r="E5975" s="3" t="s">
        <v>7765</v>
      </c>
      <c r="F5975" s="3">
        <v>246.0</v>
      </c>
      <c r="G5975" s="3">
        <v>9437.0</v>
      </c>
      <c r="H5975" s="2"/>
      <c r="I5975" s="2"/>
      <c r="J5975" s="2"/>
    </row>
    <row r="5976">
      <c r="A5976" s="1" t="s">
        <v>7766</v>
      </c>
      <c r="B5976" s="3">
        <v>17.1</v>
      </c>
      <c r="C5976" s="3" t="s">
        <v>7763</v>
      </c>
      <c r="D5976" s="3" t="s">
        <v>26</v>
      </c>
      <c r="E5976" s="3" t="s">
        <v>7767</v>
      </c>
      <c r="F5976" s="3">
        <v>219.0</v>
      </c>
      <c r="G5976" s="3">
        <v>9438.0</v>
      </c>
      <c r="H5976" s="2"/>
      <c r="I5976" s="2"/>
      <c r="J5976" s="2"/>
    </row>
    <row r="5977">
      <c r="A5977" s="1" t="s">
        <v>7768</v>
      </c>
      <c r="B5977" s="3">
        <v>15.93</v>
      </c>
      <c r="C5977" s="3">
        <v>56.5</v>
      </c>
      <c r="D5977" s="3">
        <v>27.0</v>
      </c>
      <c r="E5977" s="3">
        <v>133.81</v>
      </c>
      <c r="F5977" s="3">
        <v>19.0</v>
      </c>
      <c r="G5977" s="3">
        <v>309.85</v>
      </c>
      <c r="H5977" s="3">
        <v>1.3</v>
      </c>
      <c r="I5977" s="3">
        <v>203.0</v>
      </c>
      <c r="J5977" s="3">
        <v>9442.0</v>
      </c>
    </row>
    <row r="5978">
      <c r="A5978" s="1" t="s">
        <v>7769</v>
      </c>
      <c r="B5978" s="3">
        <v>17.9</v>
      </c>
      <c r="C5978" s="3" t="s">
        <v>4413</v>
      </c>
      <c r="D5978" s="3" t="s">
        <v>4639</v>
      </c>
      <c r="E5978" s="3">
        <v>224.0</v>
      </c>
      <c r="F5978" s="3">
        <v>945.0</v>
      </c>
      <c r="G5978" s="2"/>
      <c r="H5978" s="2"/>
      <c r="I5978" s="2"/>
      <c r="J5978" s="2"/>
    </row>
    <row r="5979">
      <c r="A5979" s="1" t="s">
        <v>7770</v>
      </c>
      <c r="B5979" s="3">
        <v>20.72</v>
      </c>
      <c r="C5979" s="3">
        <v>49.8</v>
      </c>
      <c r="D5979" s="3">
        <v>416.0</v>
      </c>
      <c r="E5979" s="3">
        <v>681.45</v>
      </c>
      <c r="F5979" s="3">
        <v>111.0</v>
      </c>
      <c r="G5979" s="3" t="s">
        <v>7771</v>
      </c>
      <c r="H5979" s="3">
        <v>25.0</v>
      </c>
      <c r="I5979" s="3">
        <v>9448.0</v>
      </c>
      <c r="J5979" s="2"/>
    </row>
    <row r="5980">
      <c r="A5980" s="1" t="s">
        <v>7772</v>
      </c>
      <c r="B5980" s="3">
        <v>23.6</v>
      </c>
      <c r="C5980" s="3">
        <v>42.25</v>
      </c>
      <c r="D5980" s="3">
        <v>595.0</v>
      </c>
      <c r="E5980" s="3">
        <v>738.41</v>
      </c>
      <c r="F5980" s="3">
        <v>145.0</v>
      </c>
      <c r="G5980" s="3" t="s">
        <v>7773</v>
      </c>
      <c r="H5980" s="3">
        <v>268.0</v>
      </c>
      <c r="I5980" s="3">
        <v>945.0</v>
      </c>
      <c r="J5980" s="2"/>
    </row>
    <row r="5981">
      <c r="A5981" s="1" t="s">
        <v>7774</v>
      </c>
      <c r="B5981" s="3">
        <v>25.9</v>
      </c>
      <c r="C5981" s="3">
        <v>35.8</v>
      </c>
      <c r="D5981" s="3">
        <v>737.0</v>
      </c>
      <c r="E5981" s="3">
        <v>773.22</v>
      </c>
      <c r="F5981" s="3">
        <v>169.0</v>
      </c>
      <c r="G5981" s="3">
        <v>336.75</v>
      </c>
      <c r="H5981" s="3">
        <v>1.24</v>
      </c>
      <c r="I5981" s="3">
        <v>27.0</v>
      </c>
      <c r="J5981" s="3">
        <v>9446.0</v>
      </c>
    </row>
    <row r="5982">
      <c r="A5982" s="1" t="s">
        <v>7775</v>
      </c>
      <c r="B5982" s="3">
        <v>26.87</v>
      </c>
      <c r="C5982" s="3">
        <v>3.25</v>
      </c>
      <c r="D5982" s="3">
        <v>822.0</v>
      </c>
      <c r="E5982" s="3">
        <v>769.73</v>
      </c>
      <c r="F5982" s="3">
        <v>195.0</v>
      </c>
      <c r="G5982" s="3">
        <v>342.75</v>
      </c>
      <c r="H5982" s="3">
        <v>1.86</v>
      </c>
      <c r="I5982" s="3">
        <v>266.0</v>
      </c>
      <c r="J5982" s="3">
        <v>9443.0</v>
      </c>
    </row>
    <row r="5983">
      <c r="A5983" s="1" t="s">
        <v>7776</v>
      </c>
      <c r="B5983" s="3">
        <v>28.28</v>
      </c>
      <c r="C5983" s="3">
        <v>28.35</v>
      </c>
      <c r="D5983" s="3">
        <v>852.0</v>
      </c>
      <c r="E5983" s="3">
        <v>763.11</v>
      </c>
      <c r="F5983" s="3">
        <v>208.0</v>
      </c>
      <c r="G5983" s="3">
        <v>347.95</v>
      </c>
      <c r="H5983" s="3">
        <v>2.28</v>
      </c>
      <c r="I5983" s="3">
        <v>266.0</v>
      </c>
      <c r="J5983" s="3">
        <v>9438.0</v>
      </c>
    </row>
    <row r="5984">
      <c r="A5984" s="1" t="s">
        <v>7777</v>
      </c>
      <c r="B5984" s="3">
        <v>29.37</v>
      </c>
      <c r="C5984" s="3">
        <v>25.7</v>
      </c>
      <c r="D5984" s="3">
        <v>84.0</v>
      </c>
      <c r="E5984" s="3">
        <v>803.6</v>
      </c>
      <c r="F5984" s="3">
        <v>181.0</v>
      </c>
      <c r="G5984" s="3">
        <v>352.0</v>
      </c>
      <c r="H5984" s="3">
        <v>2.55</v>
      </c>
      <c r="I5984" s="3">
        <v>266.0</v>
      </c>
      <c r="J5984" s="3">
        <v>9431.0</v>
      </c>
    </row>
    <row r="5985">
      <c r="A5985" s="1" t="s">
        <v>7778</v>
      </c>
      <c r="B5985" s="3">
        <v>30.1</v>
      </c>
      <c r="C5985" s="3">
        <v>23.25</v>
      </c>
      <c r="D5985" s="3">
        <v>761.0</v>
      </c>
      <c r="E5985" s="3">
        <v>81.71</v>
      </c>
      <c r="F5985" s="3">
        <v>156.0</v>
      </c>
      <c r="G5985" s="3">
        <v>355.3</v>
      </c>
      <c r="H5985" s="3">
        <v>2.76</v>
      </c>
      <c r="I5985" s="3">
        <v>267.0</v>
      </c>
      <c r="J5985" s="3">
        <v>9427.0</v>
      </c>
    </row>
    <row r="5986">
      <c r="A5986" s="1" t="s">
        <v>7779</v>
      </c>
      <c r="B5986" s="3">
        <v>30.33</v>
      </c>
      <c r="C5986" s="3">
        <v>22.4</v>
      </c>
      <c r="D5986" s="3">
        <v>624.0</v>
      </c>
      <c r="E5986" s="3">
        <v>779.65</v>
      </c>
      <c r="F5986" s="3">
        <v>136.0</v>
      </c>
      <c r="G5986" s="3">
        <v>356.3</v>
      </c>
      <c r="H5986" s="3">
        <v>2.9</v>
      </c>
      <c r="I5986" s="3">
        <v>27.0</v>
      </c>
      <c r="J5986" s="3">
        <v>9419.0</v>
      </c>
    </row>
    <row r="5987">
      <c r="A5987" s="1" t="s">
        <v>7780</v>
      </c>
      <c r="B5987" s="3">
        <v>30.14</v>
      </c>
      <c r="C5987" s="3">
        <v>22.4</v>
      </c>
      <c r="D5987" s="3">
        <v>44.0</v>
      </c>
      <c r="E5987" s="3">
        <v>688.34</v>
      </c>
      <c r="F5987" s="3">
        <v>118.0</v>
      </c>
      <c r="G5987" s="3">
        <v>355.1</v>
      </c>
      <c r="H5987" s="3">
        <v>3.3</v>
      </c>
      <c r="I5987" s="3">
        <v>275.0</v>
      </c>
      <c r="J5987" s="3">
        <v>9416.0</v>
      </c>
    </row>
    <row r="5988">
      <c r="A5988" s="1" t="s">
        <v>7781</v>
      </c>
      <c r="B5988" s="3">
        <v>29.41</v>
      </c>
      <c r="C5988" s="3">
        <v>23.85</v>
      </c>
      <c r="D5988" s="3">
        <v>238.0</v>
      </c>
      <c r="E5988" s="3">
        <v>534.22</v>
      </c>
      <c r="F5988" s="3">
        <v>87.0</v>
      </c>
      <c r="G5988" s="3">
        <v>353.4</v>
      </c>
      <c r="H5988" s="3">
        <v>3.3</v>
      </c>
      <c r="I5988" s="3">
        <v>281.0</v>
      </c>
      <c r="J5988" s="3">
        <v>9414.0</v>
      </c>
    </row>
    <row r="5989">
      <c r="A5989" s="1" t="s">
        <v>7782</v>
      </c>
      <c r="B5989" s="3">
        <v>28.24</v>
      </c>
      <c r="C5989" s="3">
        <v>25.45</v>
      </c>
      <c r="D5989" s="3">
        <v>47.0</v>
      </c>
      <c r="E5989" s="3">
        <v>204.51</v>
      </c>
      <c r="F5989" s="3">
        <v>3.0</v>
      </c>
      <c r="G5989" s="3">
        <v>349.3</v>
      </c>
      <c r="H5989" s="3">
        <v>2.9</v>
      </c>
      <c r="I5989" s="3">
        <v>29.0</v>
      </c>
      <c r="J5989" s="3">
        <v>9414.0</v>
      </c>
    </row>
    <row r="5990">
      <c r="A5990" s="1" t="s">
        <v>7783</v>
      </c>
      <c r="B5990" s="3">
        <v>26.35</v>
      </c>
      <c r="C5990" s="3" t="s">
        <v>7784</v>
      </c>
      <c r="D5990" s="3" t="s">
        <v>26</v>
      </c>
      <c r="E5990" s="3">
        <v>345.25</v>
      </c>
      <c r="F5990" s="3">
        <v>2.55</v>
      </c>
      <c r="G5990" s="3">
        <v>299.0</v>
      </c>
      <c r="H5990" s="3">
        <v>9417.0</v>
      </c>
      <c r="I5990" s="2"/>
      <c r="J5990" s="2"/>
    </row>
    <row r="5991">
      <c r="A5991" s="1" t="s">
        <v>7785</v>
      </c>
      <c r="B5991" s="3">
        <v>24.99</v>
      </c>
      <c r="C5991" s="3" t="s">
        <v>5270</v>
      </c>
      <c r="D5991" s="3" t="s">
        <v>26</v>
      </c>
      <c r="E5991" s="3">
        <v>342.75</v>
      </c>
      <c r="F5991" s="3">
        <v>2.41</v>
      </c>
      <c r="G5991" s="3">
        <v>294.0</v>
      </c>
      <c r="H5991" s="3">
        <v>942.0</v>
      </c>
      <c r="I5991" s="2"/>
      <c r="J5991" s="2"/>
    </row>
    <row r="5992">
      <c r="A5992" s="1" t="s">
        <v>7786</v>
      </c>
      <c r="B5992" s="3">
        <v>23.88</v>
      </c>
      <c r="C5992" s="3" t="s">
        <v>5303</v>
      </c>
      <c r="D5992" s="3" t="s">
        <v>26</v>
      </c>
      <c r="E5992" s="3">
        <v>34.6</v>
      </c>
      <c r="F5992" s="3">
        <v>2.21</v>
      </c>
      <c r="G5992" s="3">
        <v>293.0</v>
      </c>
      <c r="H5992" s="3">
        <v>9425.0</v>
      </c>
      <c r="I5992" s="2"/>
      <c r="J5992" s="2"/>
    </row>
    <row r="5993">
      <c r="A5993" s="1" t="s">
        <v>7787</v>
      </c>
      <c r="B5993" s="3">
        <v>22.89</v>
      </c>
      <c r="C5993" s="3" t="s">
        <v>3879</v>
      </c>
      <c r="D5993" s="3" t="s">
        <v>26</v>
      </c>
      <c r="E5993" s="3">
        <v>338.85</v>
      </c>
      <c r="F5993" s="3">
        <v>1.93</v>
      </c>
      <c r="G5993" s="3">
        <v>296.0</v>
      </c>
      <c r="H5993" s="3">
        <v>9425.0</v>
      </c>
      <c r="I5993" s="2"/>
      <c r="J5993" s="2"/>
    </row>
    <row r="5994">
      <c r="A5994" s="1" t="s">
        <v>7788</v>
      </c>
      <c r="B5994" s="3">
        <v>21.83</v>
      </c>
      <c r="C5994" s="3" t="s">
        <v>6924</v>
      </c>
      <c r="D5994" s="3" t="s">
        <v>26</v>
      </c>
      <c r="E5994" s="3">
        <v>336.35</v>
      </c>
      <c r="F5994" s="3">
        <v>1.59</v>
      </c>
      <c r="G5994" s="3">
        <v>297.0</v>
      </c>
      <c r="H5994" s="3">
        <v>9424.0</v>
      </c>
      <c r="I5994" s="2"/>
      <c r="J5994" s="2"/>
    </row>
    <row r="5995">
      <c r="A5995" s="1" t="s">
        <v>7789</v>
      </c>
      <c r="B5995" s="3">
        <v>20.46</v>
      </c>
      <c r="C5995" s="3" t="s">
        <v>5567</v>
      </c>
      <c r="D5995" s="3" t="s">
        <v>26</v>
      </c>
      <c r="E5995" s="3">
        <v>333.25</v>
      </c>
      <c r="F5995" s="3">
        <v>1.31</v>
      </c>
      <c r="G5995" s="3">
        <v>277.0</v>
      </c>
      <c r="H5995" s="3">
        <v>9423.0</v>
      </c>
      <c r="I5995" s="2"/>
      <c r="J5995" s="2"/>
    </row>
    <row r="5996">
      <c r="A5996" s="1" t="s">
        <v>7790</v>
      </c>
      <c r="B5996" s="3">
        <v>19.27</v>
      </c>
      <c r="C5996" s="3" t="s">
        <v>6782</v>
      </c>
      <c r="D5996" s="3" t="s">
        <v>26</v>
      </c>
      <c r="E5996" s="3">
        <v>33.5</v>
      </c>
      <c r="F5996" s="3">
        <v>1.38</v>
      </c>
      <c r="G5996" s="3">
        <v>252.0</v>
      </c>
      <c r="H5996" s="3">
        <v>942.0</v>
      </c>
      <c r="I5996" s="2"/>
      <c r="J5996" s="2"/>
    </row>
    <row r="5997">
      <c r="A5997" s="1" t="s">
        <v>7791</v>
      </c>
      <c r="B5997" s="3">
        <v>18.3</v>
      </c>
      <c r="C5997" s="3" t="s">
        <v>4981</v>
      </c>
      <c r="D5997" s="3" t="s">
        <v>26</v>
      </c>
      <c r="E5997" s="3">
        <v>327.5</v>
      </c>
      <c r="F5997" s="3">
        <v>1.38</v>
      </c>
      <c r="G5997" s="3">
        <v>245.0</v>
      </c>
      <c r="H5997" s="3">
        <v>9416.0</v>
      </c>
      <c r="I5997" s="2"/>
      <c r="J5997" s="2"/>
    </row>
    <row r="5998">
      <c r="A5998" s="1" t="s">
        <v>7792</v>
      </c>
      <c r="B5998" s="3">
        <v>17.5</v>
      </c>
      <c r="C5998" s="3" t="s">
        <v>3966</v>
      </c>
      <c r="D5998" s="3" t="s">
        <v>26</v>
      </c>
      <c r="E5998" s="3">
        <v>324.15</v>
      </c>
      <c r="F5998" s="3">
        <v>1.52</v>
      </c>
      <c r="G5998" s="3">
        <v>256.0</v>
      </c>
      <c r="H5998" s="3">
        <v>9414.0</v>
      </c>
      <c r="I5998" s="2"/>
      <c r="J5998" s="2"/>
    </row>
    <row r="5999">
      <c r="A5999" s="1" t="s">
        <v>7793</v>
      </c>
      <c r="B5999" s="3">
        <v>16.89</v>
      </c>
      <c r="C5999" s="3" t="s">
        <v>4549</v>
      </c>
      <c r="D5999" s="3" t="s">
        <v>26</v>
      </c>
      <c r="E5999" s="3">
        <v>321.5</v>
      </c>
      <c r="F5999" s="3">
        <v>1.66</v>
      </c>
      <c r="G5999" s="3">
        <v>269.0</v>
      </c>
      <c r="H5999" s="3">
        <v>9413.0</v>
      </c>
      <c r="I5999" s="2"/>
      <c r="J5999" s="2"/>
    </row>
    <row r="6000">
      <c r="A6000" s="1" t="s">
        <v>7794</v>
      </c>
      <c r="B6000" s="3">
        <v>16.39</v>
      </c>
      <c r="C6000" s="3" t="s">
        <v>3928</v>
      </c>
      <c r="D6000" s="3" t="s">
        <v>26</v>
      </c>
      <c r="E6000" s="3">
        <v>318.75</v>
      </c>
      <c r="F6000" s="3">
        <v>1.66</v>
      </c>
      <c r="G6000" s="3">
        <v>268.0</v>
      </c>
      <c r="H6000" s="3">
        <v>9411.0</v>
      </c>
      <c r="I6000" s="2"/>
      <c r="J6000" s="2"/>
    </row>
    <row r="6001">
      <c r="A6001" s="1" t="s">
        <v>7795</v>
      </c>
      <c r="B6001" s="3">
        <v>15.88</v>
      </c>
      <c r="C6001" s="3">
        <v>62.85</v>
      </c>
      <c r="D6001" s="3">
        <v>23.0</v>
      </c>
      <c r="E6001" s="3">
        <v>87.84</v>
      </c>
      <c r="F6001" s="3">
        <v>18.0</v>
      </c>
      <c r="G6001" s="3">
        <v>316.8</v>
      </c>
      <c r="H6001" s="3">
        <v>1.72</v>
      </c>
      <c r="I6001" s="3">
        <v>265.0</v>
      </c>
      <c r="J6001" s="3">
        <v>9415.0</v>
      </c>
    </row>
    <row r="6002">
      <c r="A6002" s="1" t="s">
        <v>7796</v>
      </c>
      <c r="B6002" s="3">
        <v>17.0</v>
      </c>
      <c r="C6002" s="3">
        <v>65.45</v>
      </c>
      <c r="D6002" s="3">
        <v>165.0</v>
      </c>
      <c r="E6002" s="3">
        <v>217.6</v>
      </c>
      <c r="F6002" s="3">
        <v>109.0</v>
      </c>
      <c r="G6002" s="3">
        <v>317.55</v>
      </c>
      <c r="H6002" s="3">
        <v>1.17</v>
      </c>
      <c r="I6002" s="3">
        <v>257.0</v>
      </c>
      <c r="J6002" s="3">
        <v>9423.0</v>
      </c>
    </row>
    <row r="6003">
      <c r="A6003" s="1" t="s">
        <v>7797</v>
      </c>
      <c r="B6003" s="3">
        <v>20.56</v>
      </c>
      <c r="C6003" s="3">
        <v>48.5</v>
      </c>
      <c r="D6003" s="3">
        <v>408.0</v>
      </c>
      <c r="E6003" s="3">
        <v>654.17</v>
      </c>
      <c r="F6003" s="3">
        <v>117.0</v>
      </c>
      <c r="G6003" s="3">
        <v>32.5</v>
      </c>
      <c r="H6003" s="3">
        <v>1.52</v>
      </c>
      <c r="I6003" s="3">
        <v>268.0</v>
      </c>
      <c r="J6003" s="3">
        <v>9422.0</v>
      </c>
    </row>
    <row r="6004">
      <c r="A6004" s="1" t="s">
        <v>7798</v>
      </c>
      <c r="B6004" s="3">
        <v>22.87</v>
      </c>
      <c r="C6004" s="3">
        <v>37.75</v>
      </c>
      <c r="D6004" s="3">
        <v>581.0</v>
      </c>
      <c r="E6004" s="3">
        <v>695.68</v>
      </c>
      <c r="F6004" s="3">
        <v>159.0</v>
      </c>
      <c r="G6004" s="3">
        <v>326.3</v>
      </c>
      <c r="H6004" s="3">
        <v>1.86</v>
      </c>
      <c r="I6004" s="3">
        <v>285.0</v>
      </c>
      <c r="J6004" s="3">
        <v>9423.0</v>
      </c>
    </row>
    <row r="6005">
      <c r="A6005" s="1" t="s">
        <v>7799</v>
      </c>
      <c r="B6005" s="3">
        <v>24.78</v>
      </c>
      <c r="C6005" s="3">
        <v>33.15</v>
      </c>
      <c r="D6005" s="3">
        <v>514.0</v>
      </c>
      <c r="E6005" s="3">
        <v>205.2</v>
      </c>
      <c r="F6005" s="3">
        <v>364.0</v>
      </c>
      <c r="G6005" s="3">
        <v>336.55</v>
      </c>
      <c r="H6005" s="3">
        <v>2.28</v>
      </c>
      <c r="I6005" s="3">
        <v>275.0</v>
      </c>
      <c r="J6005" s="3">
        <v>9424.0</v>
      </c>
    </row>
    <row r="6006">
      <c r="A6006" s="1" t="s">
        <v>7800</v>
      </c>
      <c r="B6006" s="3">
        <v>26.3</v>
      </c>
      <c r="C6006" s="3">
        <v>29.5</v>
      </c>
      <c r="D6006" s="3">
        <v>703.0</v>
      </c>
      <c r="E6006" s="3">
        <v>448.62</v>
      </c>
      <c r="F6006" s="3">
        <v>339.0</v>
      </c>
      <c r="G6006" s="3">
        <v>345.65</v>
      </c>
      <c r="H6006" s="3">
        <v>2.76</v>
      </c>
      <c r="I6006" s="3">
        <v>256.0</v>
      </c>
      <c r="J6006" s="3">
        <v>942.0</v>
      </c>
    </row>
    <row r="6007">
      <c r="A6007" s="1" t="s">
        <v>7801</v>
      </c>
      <c r="B6007" s="3">
        <v>27.77</v>
      </c>
      <c r="C6007" s="3">
        <v>22.75</v>
      </c>
      <c r="D6007" s="3">
        <v>819.0</v>
      </c>
      <c r="E6007" s="3">
        <v>677.4</v>
      </c>
      <c r="F6007" s="3">
        <v>25.0</v>
      </c>
      <c r="G6007" s="3">
        <v>347.55</v>
      </c>
      <c r="H6007" s="3">
        <v>3.38</v>
      </c>
      <c r="I6007" s="3">
        <v>257.0</v>
      </c>
      <c r="J6007" s="3">
        <v>9413.0</v>
      </c>
    </row>
    <row r="6008">
      <c r="A6008" s="1" t="s">
        <v>7802</v>
      </c>
      <c r="B6008" s="3">
        <v>28.74</v>
      </c>
      <c r="C6008" s="3">
        <v>19.0</v>
      </c>
      <c r="D6008" s="3">
        <v>498.0</v>
      </c>
      <c r="E6008" s="3">
        <v>105.29</v>
      </c>
      <c r="F6008" s="3">
        <v>412.0</v>
      </c>
      <c r="G6008" s="3">
        <v>352.8</v>
      </c>
      <c r="H6008" s="3">
        <v>3.72</v>
      </c>
      <c r="I6008" s="3">
        <v>265.0</v>
      </c>
      <c r="J6008" s="3">
        <v>9406.0</v>
      </c>
    </row>
    <row r="6009">
      <c r="A6009" s="1" t="s">
        <v>7803</v>
      </c>
      <c r="B6009" s="3">
        <v>29.32</v>
      </c>
      <c r="C6009" s="3">
        <v>16.45</v>
      </c>
      <c r="D6009" s="3">
        <v>685.0</v>
      </c>
      <c r="E6009" s="3">
        <v>575.4</v>
      </c>
      <c r="F6009" s="3">
        <v>258.0</v>
      </c>
      <c r="G6009" s="3">
        <v>344.1</v>
      </c>
      <c r="H6009" s="3">
        <v>3.93</v>
      </c>
      <c r="I6009" s="3">
        <v>269.0</v>
      </c>
      <c r="J6009" s="3">
        <v>9404.0</v>
      </c>
    </row>
    <row r="6010">
      <c r="A6010" s="1" t="s">
        <v>7804</v>
      </c>
      <c r="B6010" s="3">
        <v>29.38</v>
      </c>
      <c r="C6010" s="3">
        <v>15.2</v>
      </c>
      <c r="D6010" s="3">
        <v>615.0</v>
      </c>
      <c r="E6010" s="3">
        <v>762.78</v>
      </c>
      <c r="F6010" s="3">
        <v>141.0</v>
      </c>
      <c r="G6010" s="3">
        <v>345.45</v>
      </c>
      <c r="H6010" s="3">
        <v>4.14</v>
      </c>
      <c r="I6010" s="3">
        <v>273.0</v>
      </c>
      <c r="J6010" s="3">
        <v>9402.0</v>
      </c>
    </row>
    <row r="6011">
      <c r="A6011" s="1" t="s">
        <v>7805</v>
      </c>
      <c r="B6011" s="3">
        <v>28.98</v>
      </c>
      <c r="C6011" s="3">
        <v>15.7</v>
      </c>
      <c r="D6011" s="3">
        <v>411.0</v>
      </c>
      <c r="E6011" s="3">
        <v>563.75</v>
      </c>
      <c r="F6011" s="3">
        <v>15.0</v>
      </c>
      <c r="G6011" s="3">
        <v>343.1</v>
      </c>
      <c r="H6011" s="3">
        <v>4.7</v>
      </c>
      <c r="I6011" s="3">
        <v>277.0</v>
      </c>
      <c r="J6011" s="3">
        <v>9401.0</v>
      </c>
    </row>
    <row r="6012">
      <c r="A6012" s="1" t="s">
        <v>7806</v>
      </c>
      <c r="B6012" s="3">
        <v>28.14</v>
      </c>
      <c r="C6012" s="3">
        <v>16.85</v>
      </c>
      <c r="D6012" s="3" t="s">
        <v>252</v>
      </c>
      <c r="E6012" s="3">
        <v>58.0</v>
      </c>
      <c r="F6012" s="3">
        <v>336.75</v>
      </c>
      <c r="G6012" s="3">
        <v>3.79</v>
      </c>
      <c r="H6012" s="3">
        <v>279.0</v>
      </c>
      <c r="I6012" s="3">
        <v>9401.0</v>
      </c>
      <c r="J6012" s="2"/>
    </row>
    <row r="6013">
      <c r="A6013" s="1" t="s">
        <v>7807</v>
      </c>
      <c r="B6013" s="3">
        <v>26.94</v>
      </c>
      <c r="C6013" s="3">
        <v>18.65</v>
      </c>
      <c r="D6013" s="3">
        <v>41.0</v>
      </c>
      <c r="E6013" s="3">
        <v>166.97</v>
      </c>
      <c r="F6013" s="3">
        <v>28.0</v>
      </c>
      <c r="G6013" s="3">
        <v>33.15</v>
      </c>
      <c r="H6013" s="3">
        <v>3.1</v>
      </c>
      <c r="I6013" s="3">
        <v>277.0</v>
      </c>
      <c r="J6013" s="3">
        <v>9402.0</v>
      </c>
    </row>
    <row r="6014">
      <c r="A6014" s="1" t="s">
        <v>7808</v>
      </c>
      <c r="B6014" s="3">
        <v>25.75</v>
      </c>
      <c r="C6014" s="3" t="s">
        <v>5926</v>
      </c>
      <c r="D6014" s="3" t="s">
        <v>26</v>
      </c>
      <c r="E6014" s="3">
        <v>334.8</v>
      </c>
      <c r="F6014" s="3">
        <v>2.21</v>
      </c>
      <c r="G6014" s="3">
        <v>276.0</v>
      </c>
      <c r="H6014" s="3">
        <v>9398.0</v>
      </c>
      <c r="I6014" s="2"/>
      <c r="J6014" s="2"/>
    </row>
    <row r="6015">
      <c r="A6015" s="1" t="s">
        <v>7809</v>
      </c>
      <c r="B6015" s="3">
        <v>24.2</v>
      </c>
      <c r="C6015" s="3" t="s">
        <v>7584</v>
      </c>
      <c r="D6015" s="3" t="s">
        <v>26</v>
      </c>
      <c r="E6015" s="3">
        <v>33.75</v>
      </c>
      <c r="F6015" s="3">
        <v>2.55</v>
      </c>
      <c r="G6015" s="3">
        <v>283.0</v>
      </c>
      <c r="H6015" s="3">
        <v>94.0</v>
      </c>
      <c r="I6015" s="2"/>
      <c r="J6015" s="2"/>
    </row>
    <row r="6016">
      <c r="A6016" s="1" t="s">
        <v>7810</v>
      </c>
      <c r="B6016" s="3">
        <v>23.28</v>
      </c>
      <c r="C6016" s="3" t="s">
        <v>5297</v>
      </c>
      <c r="D6016" s="3" t="s">
        <v>26</v>
      </c>
      <c r="E6016" s="3">
        <v>345.5</v>
      </c>
      <c r="F6016" s="3">
        <v>2.34</v>
      </c>
      <c r="G6016" s="3">
        <v>283.0</v>
      </c>
      <c r="H6016" s="3">
        <v>9408.0</v>
      </c>
      <c r="I6016" s="2"/>
      <c r="J6016" s="2"/>
    </row>
    <row r="6017">
      <c r="A6017" s="1" t="s">
        <v>7811</v>
      </c>
      <c r="B6017" s="3">
        <v>22.35</v>
      </c>
      <c r="C6017" s="3" t="s">
        <v>3731</v>
      </c>
      <c r="D6017" s="3" t="s">
        <v>26</v>
      </c>
      <c r="E6017" s="3">
        <v>347.55</v>
      </c>
      <c r="F6017" s="3">
        <v>2.21</v>
      </c>
      <c r="G6017" s="3">
        <v>279.0</v>
      </c>
      <c r="H6017" s="3">
        <v>9411.0</v>
      </c>
      <c r="I6017" s="2"/>
      <c r="J6017" s="2"/>
    </row>
    <row r="6018">
      <c r="A6018" s="1" t="s">
        <v>7812</v>
      </c>
      <c r="B6018" s="3">
        <v>21.64</v>
      </c>
      <c r="C6018" s="3" t="s">
        <v>3922</v>
      </c>
      <c r="D6018" s="3" t="s">
        <v>26</v>
      </c>
      <c r="E6018" s="3">
        <v>351.5</v>
      </c>
      <c r="F6018" s="3">
        <v>2.14</v>
      </c>
      <c r="G6018" s="3">
        <v>278.0</v>
      </c>
      <c r="H6018" s="3">
        <v>9415.0</v>
      </c>
      <c r="I6018" s="2"/>
      <c r="J6018" s="2"/>
    </row>
    <row r="6019">
      <c r="A6019" s="1" t="s">
        <v>7813</v>
      </c>
      <c r="B6019" s="3">
        <v>20.97</v>
      </c>
      <c r="C6019" s="3" t="s">
        <v>7814</v>
      </c>
      <c r="D6019" s="3" t="s">
        <v>26</v>
      </c>
      <c r="E6019" s="3">
        <v>345.45</v>
      </c>
      <c r="F6019" s="3">
        <v>1.79</v>
      </c>
      <c r="G6019" s="3">
        <v>289.0</v>
      </c>
      <c r="H6019" s="3">
        <v>9414.0</v>
      </c>
      <c r="I6019" s="2"/>
      <c r="J6019" s="2"/>
    </row>
    <row r="6020">
      <c r="A6020" s="1" t="s">
        <v>7815</v>
      </c>
      <c r="B6020" s="3">
        <v>20.18</v>
      </c>
      <c r="C6020" s="3" t="s">
        <v>4033</v>
      </c>
      <c r="D6020" s="3" t="s">
        <v>26</v>
      </c>
      <c r="E6020" s="3">
        <v>338.6</v>
      </c>
      <c r="F6020" s="3">
        <v>1.59</v>
      </c>
      <c r="G6020" s="3">
        <v>282.0</v>
      </c>
      <c r="H6020" s="3">
        <v>9414.0</v>
      </c>
      <c r="I6020" s="2"/>
      <c r="J6020" s="2"/>
    </row>
    <row r="6021">
      <c r="A6021" s="1" t="s">
        <v>7816</v>
      </c>
      <c r="B6021" s="3">
        <v>19.28</v>
      </c>
      <c r="C6021" s="3" t="s">
        <v>4035</v>
      </c>
      <c r="D6021" s="3" t="s">
        <v>26</v>
      </c>
      <c r="E6021" s="3">
        <v>332.65</v>
      </c>
      <c r="F6021" s="3">
        <v>1.66</v>
      </c>
      <c r="G6021" s="3">
        <v>277.0</v>
      </c>
      <c r="H6021" s="3">
        <v>9412.0</v>
      </c>
      <c r="I6021" s="2"/>
      <c r="J6021" s="2"/>
    </row>
    <row r="6022">
      <c r="A6022" s="1" t="s">
        <v>7817</v>
      </c>
      <c r="B6022" s="3">
        <v>18.29</v>
      </c>
      <c r="C6022" s="3" t="s">
        <v>3147</v>
      </c>
      <c r="D6022" s="3" t="s">
        <v>26</v>
      </c>
      <c r="E6022" s="3">
        <v>327.85</v>
      </c>
      <c r="F6022" s="3">
        <v>1.52</v>
      </c>
      <c r="G6022" s="3">
        <v>271.0</v>
      </c>
      <c r="H6022" s="3">
        <v>9414.0</v>
      </c>
      <c r="I6022" s="2"/>
      <c r="J6022" s="2"/>
    </row>
    <row r="6023">
      <c r="A6023" s="1" t="s">
        <v>7818</v>
      </c>
      <c r="B6023" s="3">
        <v>17.39</v>
      </c>
      <c r="C6023" s="3" t="s">
        <v>3966</v>
      </c>
      <c r="D6023" s="3" t="s">
        <v>26</v>
      </c>
      <c r="E6023" s="3">
        <v>326.5</v>
      </c>
      <c r="F6023" s="3">
        <v>1.38</v>
      </c>
      <c r="G6023" s="3">
        <v>246.0</v>
      </c>
      <c r="H6023" s="3">
        <v>9412.0</v>
      </c>
      <c r="I6023" s="2"/>
      <c r="J6023" s="2"/>
    </row>
    <row r="6024">
      <c r="A6024" s="1" t="s">
        <v>7819</v>
      </c>
      <c r="B6024" s="3">
        <v>16.68</v>
      </c>
      <c r="C6024" s="3" t="s">
        <v>2030</v>
      </c>
      <c r="D6024" s="3" t="s">
        <v>26</v>
      </c>
      <c r="E6024" s="3">
        <v>322.5</v>
      </c>
      <c r="F6024" s="3">
        <v>1.59</v>
      </c>
      <c r="G6024" s="3">
        <v>233.0</v>
      </c>
      <c r="H6024" s="3">
        <v>941.0</v>
      </c>
      <c r="I6024" s="2"/>
      <c r="J6024" s="2"/>
    </row>
    <row r="6025">
      <c r="A6025" s="1" t="s">
        <v>7820</v>
      </c>
      <c r="B6025" s="3">
        <v>16.21</v>
      </c>
      <c r="C6025" s="3">
        <v>65.25</v>
      </c>
      <c r="D6025" s="3">
        <v>24.0</v>
      </c>
      <c r="E6025" s="3">
        <v>129.52</v>
      </c>
      <c r="F6025" s="3">
        <v>17.0</v>
      </c>
      <c r="G6025" s="3">
        <v>321.25</v>
      </c>
      <c r="H6025" s="3">
        <v>1.66</v>
      </c>
      <c r="I6025" s="3">
        <v>239.0</v>
      </c>
      <c r="J6025" s="3">
        <v>9414.0</v>
      </c>
    </row>
    <row r="6026">
      <c r="A6026" s="1" t="s">
        <v>7821</v>
      </c>
      <c r="B6026" s="3">
        <v>17.49</v>
      </c>
      <c r="C6026" s="3">
        <v>6.95</v>
      </c>
      <c r="D6026" s="3">
        <v>201.0</v>
      </c>
      <c r="E6026" s="3">
        <v>491.0</v>
      </c>
      <c r="F6026" s="3">
        <v>76.0</v>
      </c>
      <c r="G6026" s="3">
        <v>331.1</v>
      </c>
      <c r="H6026" s="3">
        <v>1.45</v>
      </c>
      <c r="I6026" s="3">
        <v>215.0</v>
      </c>
      <c r="J6026" s="3">
        <v>9416.0</v>
      </c>
    </row>
    <row r="6027">
      <c r="A6027" s="1" t="s">
        <v>7822</v>
      </c>
      <c r="B6027" s="3">
        <v>20.7</v>
      </c>
      <c r="C6027" s="3">
        <v>49.8</v>
      </c>
      <c r="D6027" s="3">
        <v>403.0</v>
      </c>
      <c r="E6027" s="3">
        <v>667.3</v>
      </c>
      <c r="F6027" s="3">
        <v>108.0</v>
      </c>
      <c r="G6027" s="3">
        <v>333.65</v>
      </c>
      <c r="H6027" s="3">
        <v>1.59</v>
      </c>
      <c r="I6027" s="3">
        <v>247.0</v>
      </c>
      <c r="J6027" s="3">
        <v>9416.0</v>
      </c>
    </row>
    <row r="6028">
      <c r="A6028" s="1" t="s">
        <v>7823</v>
      </c>
      <c r="B6028" s="3">
        <v>22.56</v>
      </c>
      <c r="C6028" s="3">
        <v>43.65</v>
      </c>
      <c r="D6028" s="3">
        <v>586.0</v>
      </c>
      <c r="E6028" s="3">
        <v>76.23</v>
      </c>
      <c r="F6028" s="3">
        <v>127.0</v>
      </c>
      <c r="G6028" s="3">
        <v>345.85</v>
      </c>
      <c r="H6028" s="3">
        <v>2.14</v>
      </c>
      <c r="I6028" s="3">
        <v>265.0</v>
      </c>
      <c r="J6028" s="3">
        <v>9422.0</v>
      </c>
    </row>
    <row r="6029">
      <c r="A6029" s="1" t="s">
        <v>7824</v>
      </c>
      <c r="B6029" s="3">
        <v>23.85</v>
      </c>
      <c r="C6029" s="3">
        <v>39.45</v>
      </c>
      <c r="D6029" s="3">
        <v>724.0</v>
      </c>
      <c r="E6029" s="3">
        <v>79.54</v>
      </c>
      <c r="F6029" s="3">
        <v>148.0</v>
      </c>
      <c r="G6029" s="3">
        <v>364.6</v>
      </c>
      <c r="H6029" s="3">
        <v>2.55</v>
      </c>
      <c r="I6029" s="3">
        <v>274.0</v>
      </c>
      <c r="J6029" s="3">
        <v>9423.0</v>
      </c>
    </row>
    <row r="6030">
      <c r="A6030" s="1" t="s">
        <v>7825</v>
      </c>
      <c r="B6030" s="3">
        <v>24.5</v>
      </c>
      <c r="C6030" s="3">
        <v>38.15</v>
      </c>
      <c r="D6030" s="3">
        <v>791.0</v>
      </c>
      <c r="E6030" s="3">
        <v>728.85</v>
      </c>
      <c r="F6030" s="3">
        <v>202.0</v>
      </c>
      <c r="G6030" s="3">
        <v>382.8</v>
      </c>
      <c r="H6030" s="3">
        <v>2.76</v>
      </c>
      <c r="I6030" s="3">
        <v>275.0</v>
      </c>
      <c r="J6030" s="3">
        <v>9427.0</v>
      </c>
    </row>
    <row r="6031">
      <c r="A6031" s="1" t="s">
        <v>7826</v>
      </c>
      <c r="B6031" s="3">
        <v>25.9</v>
      </c>
      <c r="C6031" s="3">
        <v>37.2</v>
      </c>
      <c r="D6031" s="3">
        <v>853.0</v>
      </c>
      <c r="E6031" s="3">
        <v>829.27</v>
      </c>
      <c r="F6031" s="3">
        <v>159.0</v>
      </c>
      <c r="G6031" s="3">
        <v>385.9</v>
      </c>
      <c r="H6031" s="3">
        <v>2.69</v>
      </c>
      <c r="I6031" s="3">
        <v>271.0</v>
      </c>
      <c r="J6031" s="3">
        <v>9421.0</v>
      </c>
    </row>
    <row r="6032">
      <c r="A6032" s="1" t="s">
        <v>7827</v>
      </c>
      <c r="B6032" s="3">
        <v>27.4</v>
      </c>
      <c r="C6032" s="3">
        <v>37.6</v>
      </c>
      <c r="D6032" s="3">
        <v>82.0</v>
      </c>
      <c r="E6032" s="3">
        <v>806.97</v>
      </c>
      <c r="F6032" s="3">
        <v>164.0</v>
      </c>
      <c r="G6032" s="3">
        <v>376.6</v>
      </c>
      <c r="H6032" s="3">
        <v>2.97</v>
      </c>
      <c r="I6032" s="3">
        <v>282.0</v>
      </c>
      <c r="J6032" s="3">
        <v>9418.0</v>
      </c>
    </row>
    <row r="6033">
      <c r="A6033" s="1" t="s">
        <v>7828</v>
      </c>
      <c r="B6033" s="3">
        <v>28.6</v>
      </c>
      <c r="C6033" s="3">
        <v>36.45</v>
      </c>
      <c r="D6033" s="3">
        <v>697.0</v>
      </c>
      <c r="E6033" s="3">
        <v>655.95</v>
      </c>
      <c r="F6033" s="3">
        <v>213.0</v>
      </c>
      <c r="G6033" s="3">
        <v>377.2</v>
      </c>
      <c r="H6033" s="3">
        <v>3.17</v>
      </c>
      <c r="I6033" s="3">
        <v>288.0</v>
      </c>
      <c r="J6033" s="3">
        <v>9414.0</v>
      </c>
    </row>
    <row r="6034">
      <c r="A6034" s="1" t="s">
        <v>7829</v>
      </c>
      <c r="B6034" s="3">
        <v>28.55</v>
      </c>
      <c r="C6034" s="3">
        <v>36.45</v>
      </c>
      <c r="D6034" s="3">
        <v>594.0</v>
      </c>
      <c r="E6034" s="3">
        <v>734.38</v>
      </c>
      <c r="F6034" s="3">
        <v>141.0</v>
      </c>
      <c r="G6034" s="3">
        <v>378.75</v>
      </c>
      <c r="H6034" s="3">
        <v>3.3</v>
      </c>
      <c r="I6034" s="3">
        <v>286.0</v>
      </c>
      <c r="J6034" s="3">
        <v>9412.0</v>
      </c>
    </row>
    <row r="6035">
      <c r="A6035" s="1" t="s">
        <v>7830</v>
      </c>
      <c r="B6035" s="3">
        <v>28.72</v>
      </c>
      <c r="C6035" s="3">
        <v>35.3</v>
      </c>
      <c r="D6035" s="3">
        <v>42.0</v>
      </c>
      <c r="E6035" s="3">
        <v>665.79</v>
      </c>
      <c r="F6035" s="3">
        <v>115.0</v>
      </c>
      <c r="G6035" s="3">
        <v>373.3</v>
      </c>
      <c r="H6035" s="3">
        <v>2.83</v>
      </c>
      <c r="I6035" s="3">
        <v>283.0</v>
      </c>
      <c r="J6035" s="3">
        <v>941.0</v>
      </c>
    </row>
    <row r="6036">
      <c r="A6036" s="1" t="s">
        <v>7831</v>
      </c>
      <c r="B6036" s="3">
        <v>28.36</v>
      </c>
      <c r="C6036" s="3">
        <v>35.2</v>
      </c>
      <c r="D6036" s="3">
        <v>223.0</v>
      </c>
      <c r="E6036" s="3">
        <v>521.19</v>
      </c>
      <c r="F6036" s="3">
        <v>81.0</v>
      </c>
      <c r="G6036" s="3">
        <v>374.1</v>
      </c>
      <c r="H6036" s="3">
        <v>2.76</v>
      </c>
      <c r="I6036" s="3">
        <v>278.0</v>
      </c>
      <c r="J6036" s="3">
        <v>9409.0</v>
      </c>
    </row>
    <row r="6037">
      <c r="A6037" s="1" t="s">
        <v>7832</v>
      </c>
      <c r="B6037" s="3">
        <v>27.59</v>
      </c>
      <c r="C6037" s="3">
        <v>35.2</v>
      </c>
      <c r="D6037" s="3">
        <v>36.0</v>
      </c>
      <c r="E6037" s="3">
        <v>137.83</v>
      </c>
      <c r="F6037" s="3">
        <v>26.0</v>
      </c>
      <c r="G6037" s="3">
        <v>369.65</v>
      </c>
      <c r="H6037" s="3">
        <v>2.55</v>
      </c>
      <c r="I6037" s="3">
        <v>274.0</v>
      </c>
      <c r="J6037" s="3">
        <v>9409.0</v>
      </c>
    </row>
    <row r="6038">
      <c r="A6038" s="1" t="s">
        <v>7833</v>
      </c>
      <c r="B6038" s="3">
        <v>27.18</v>
      </c>
      <c r="C6038" s="3" t="s">
        <v>7834</v>
      </c>
      <c r="D6038" s="3" t="s">
        <v>26</v>
      </c>
      <c r="E6038" s="3">
        <v>371.75</v>
      </c>
      <c r="F6038" s="3">
        <v>2.48</v>
      </c>
      <c r="G6038" s="3">
        <v>272.0</v>
      </c>
      <c r="H6038" s="3">
        <v>9407.0</v>
      </c>
      <c r="I6038" s="2"/>
      <c r="J6038" s="2"/>
    </row>
    <row r="6039">
      <c r="A6039" s="1" t="s">
        <v>7835</v>
      </c>
      <c r="B6039" s="3">
        <v>25.8</v>
      </c>
      <c r="C6039" s="3" t="s">
        <v>2282</v>
      </c>
      <c r="D6039" s="3" t="s">
        <v>26</v>
      </c>
      <c r="E6039" s="3">
        <v>358.4</v>
      </c>
      <c r="F6039" s="3">
        <v>2.48</v>
      </c>
      <c r="G6039" s="3">
        <v>275.0</v>
      </c>
      <c r="H6039" s="3">
        <v>9415.0</v>
      </c>
      <c r="I6039" s="2"/>
      <c r="J6039" s="2"/>
    </row>
    <row r="6040">
      <c r="A6040" s="1" t="s">
        <v>7836</v>
      </c>
      <c r="B6040" s="3">
        <v>24.68</v>
      </c>
      <c r="C6040" s="3" t="s">
        <v>5233</v>
      </c>
      <c r="D6040" s="3" t="s">
        <v>26</v>
      </c>
      <c r="E6040" s="3">
        <v>355.3</v>
      </c>
      <c r="F6040" s="3">
        <v>2.69</v>
      </c>
      <c r="G6040" s="3">
        <v>282.0</v>
      </c>
      <c r="H6040" s="3">
        <v>942.0</v>
      </c>
      <c r="I6040" s="2"/>
      <c r="J6040" s="2"/>
    </row>
    <row r="6041">
      <c r="A6041" s="1" t="s">
        <v>7837</v>
      </c>
      <c r="B6041" s="3">
        <v>23.73</v>
      </c>
      <c r="C6041" s="3" t="s">
        <v>5235</v>
      </c>
      <c r="D6041" s="3" t="s">
        <v>26</v>
      </c>
      <c r="E6041" s="3">
        <v>353.2</v>
      </c>
      <c r="F6041" s="3">
        <v>2.55</v>
      </c>
      <c r="G6041" s="3">
        <v>286.0</v>
      </c>
      <c r="H6041" s="3">
        <v>9424.0</v>
      </c>
      <c r="I6041" s="2"/>
      <c r="J6041" s="2"/>
    </row>
    <row r="6042">
      <c r="A6042" s="1" t="s">
        <v>7838</v>
      </c>
      <c r="B6042" s="3">
        <v>22.84</v>
      </c>
      <c r="C6042" s="3" t="s">
        <v>2833</v>
      </c>
      <c r="D6042" s="3" t="s">
        <v>26</v>
      </c>
      <c r="E6042" s="3">
        <v>351.85</v>
      </c>
      <c r="F6042" s="3">
        <v>2.21</v>
      </c>
      <c r="G6042" s="3">
        <v>286.0</v>
      </c>
      <c r="H6042" s="3">
        <v>9424.0</v>
      </c>
      <c r="I6042" s="2"/>
      <c r="J6042" s="2"/>
    </row>
    <row r="6043">
      <c r="A6043" s="1" t="s">
        <v>7839</v>
      </c>
      <c r="B6043" s="3">
        <v>22.3</v>
      </c>
      <c r="C6043" s="3" t="s">
        <v>4464</v>
      </c>
      <c r="D6043" s="3" t="s">
        <v>26</v>
      </c>
      <c r="E6043" s="3">
        <v>35.1</v>
      </c>
      <c r="F6043" s="3">
        <v>1.86</v>
      </c>
      <c r="G6043" s="3">
        <v>278.0</v>
      </c>
      <c r="H6043" s="3">
        <v>9427.0</v>
      </c>
      <c r="I6043" s="2"/>
      <c r="J6043" s="2"/>
    </row>
    <row r="6044">
      <c r="A6044" s="1" t="s">
        <v>7840</v>
      </c>
      <c r="B6044" s="3">
        <v>21.22</v>
      </c>
      <c r="C6044" s="3" t="s">
        <v>2091</v>
      </c>
      <c r="D6044" s="3" t="s">
        <v>26</v>
      </c>
      <c r="E6044" s="3">
        <v>349.4</v>
      </c>
      <c r="F6044" s="3">
        <v>1.72</v>
      </c>
      <c r="G6044" s="3">
        <v>27.0</v>
      </c>
      <c r="H6044" s="3">
        <v>9425.0</v>
      </c>
      <c r="I6044" s="2"/>
      <c r="J6044" s="2"/>
    </row>
    <row r="6045">
      <c r="A6045" s="1" t="s">
        <v>7841</v>
      </c>
      <c r="B6045" s="3">
        <v>20.43</v>
      </c>
      <c r="C6045" s="3" t="s">
        <v>6716</v>
      </c>
      <c r="D6045" s="3" t="s">
        <v>26</v>
      </c>
      <c r="E6045" s="3">
        <v>347.75</v>
      </c>
      <c r="F6045" s="3">
        <v>1.59</v>
      </c>
      <c r="G6045" s="3">
        <v>261.0</v>
      </c>
      <c r="H6045" s="3">
        <v>9424.0</v>
      </c>
      <c r="I6045" s="2"/>
      <c r="J6045" s="2"/>
    </row>
    <row r="6046">
      <c r="A6046" s="1" t="s">
        <v>7842</v>
      </c>
      <c r="B6046" s="3">
        <v>19.63</v>
      </c>
      <c r="C6046" s="3" t="s">
        <v>7843</v>
      </c>
      <c r="D6046" s="3" t="s">
        <v>26</v>
      </c>
      <c r="E6046" s="3">
        <v>346.8</v>
      </c>
      <c r="F6046" s="3">
        <v>1.52</v>
      </c>
      <c r="G6046" s="3">
        <v>25.0</v>
      </c>
      <c r="H6046" s="3">
        <v>9423.0</v>
      </c>
      <c r="I6046" s="2"/>
      <c r="J6046" s="2"/>
    </row>
    <row r="6047">
      <c r="A6047" s="1" t="s">
        <v>7844</v>
      </c>
      <c r="B6047" s="3">
        <v>18.92</v>
      </c>
      <c r="C6047" s="3" t="s">
        <v>6722</v>
      </c>
      <c r="D6047" s="3" t="s">
        <v>26</v>
      </c>
      <c r="E6047" s="3">
        <v>345.65</v>
      </c>
      <c r="F6047" s="3">
        <v>1.52</v>
      </c>
      <c r="G6047" s="3">
        <v>247.0</v>
      </c>
      <c r="H6047" s="3">
        <v>9423.0</v>
      </c>
      <c r="I6047" s="2"/>
      <c r="J6047" s="2"/>
    </row>
    <row r="6048">
      <c r="A6048" s="1" t="s">
        <v>7845</v>
      </c>
      <c r="B6048" s="3">
        <v>18.31</v>
      </c>
      <c r="C6048" s="3" t="s">
        <v>7846</v>
      </c>
      <c r="D6048" s="3" t="s">
        <v>26</v>
      </c>
      <c r="E6048" s="3">
        <v>343.7</v>
      </c>
      <c r="F6048" s="3">
        <v>1.45</v>
      </c>
      <c r="G6048" s="3">
        <v>249.0</v>
      </c>
      <c r="H6048" s="3">
        <v>9424.0</v>
      </c>
      <c r="I6048" s="2"/>
      <c r="J6048" s="2"/>
    </row>
    <row r="6049">
      <c r="A6049" s="1" t="s">
        <v>7847</v>
      </c>
      <c r="B6049" s="3">
        <v>17.8</v>
      </c>
      <c r="C6049" s="3">
        <v>86.65</v>
      </c>
      <c r="D6049" s="3">
        <v>18.0</v>
      </c>
      <c r="E6049" s="3">
        <v>58.63</v>
      </c>
      <c r="F6049" s="3">
        <v>15.0</v>
      </c>
      <c r="G6049" s="3">
        <v>342.15</v>
      </c>
      <c r="H6049" s="3">
        <v>1.45</v>
      </c>
      <c r="I6049" s="3">
        <v>251.0</v>
      </c>
      <c r="J6049" s="3">
        <v>9428.0</v>
      </c>
    </row>
    <row r="6050">
      <c r="A6050" s="1" t="s">
        <v>7848</v>
      </c>
      <c r="B6050" s="3">
        <v>18.8</v>
      </c>
      <c r="C6050" s="3">
        <v>81.0</v>
      </c>
      <c r="D6050" s="3">
        <v>199.0</v>
      </c>
      <c r="E6050" s="3">
        <v>492.47</v>
      </c>
      <c r="F6050" s="3">
        <v>75.0</v>
      </c>
      <c r="G6050" s="3" t="s">
        <v>7849</v>
      </c>
      <c r="H6050" s="3">
        <v>242.0</v>
      </c>
      <c r="I6050" s="3">
        <v>9432.0</v>
      </c>
      <c r="J6050" s="2"/>
    </row>
    <row r="6051">
      <c r="A6051" s="1" t="s">
        <v>7850</v>
      </c>
      <c r="B6051" s="3">
        <v>21.81</v>
      </c>
      <c r="C6051" s="3">
        <v>64.0</v>
      </c>
      <c r="D6051" s="3">
        <v>399.0</v>
      </c>
      <c r="E6051" s="3">
        <v>664.71</v>
      </c>
      <c r="F6051" s="3">
        <v>107.0</v>
      </c>
      <c r="G6051" s="3">
        <v>344.85</v>
      </c>
      <c r="H6051" s="3">
        <v>1.1</v>
      </c>
      <c r="I6051" s="3">
        <v>249.0</v>
      </c>
      <c r="J6051" s="3">
        <v>9433.0</v>
      </c>
    </row>
    <row r="6052">
      <c r="A6052" s="1" t="s">
        <v>7851</v>
      </c>
      <c r="B6052" s="3">
        <v>24.12</v>
      </c>
      <c r="C6052" s="3">
        <v>52.5</v>
      </c>
      <c r="D6052" s="3">
        <v>569.0</v>
      </c>
      <c r="E6052" s="3">
        <v>707.29</v>
      </c>
      <c r="F6052" s="3">
        <v>144.0</v>
      </c>
      <c r="G6052" s="3">
        <v>352.4</v>
      </c>
      <c r="H6052" s="3">
        <v>1.24</v>
      </c>
      <c r="I6052" s="3">
        <v>237.0</v>
      </c>
      <c r="J6052" s="3">
        <v>9436.0</v>
      </c>
    </row>
    <row r="6053">
      <c r="A6053" s="1" t="s">
        <v>7852</v>
      </c>
      <c r="B6053" s="3">
        <v>26.26</v>
      </c>
      <c r="C6053" s="3">
        <v>43.5</v>
      </c>
      <c r="D6053" s="3">
        <v>712.0</v>
      </c>
      <c r="E6053" s="3">
        <v>758.3</v>
      </c>
      <c r="F6053" s="3">
        <v>162.0</v>
      </c>
      <c r="G6053" s="3">
        <v>359.95</v>
      </c>
      <c r="H6053" s="3">
        <v>1.52</v>
      </c>
      <c r="I6053" s="3">
        <v>238.0</v>
      </c>
      <c r="J6053" s="3">
        <v>9434.0</v>
      </c>
    </row>
    <row r="6054">
      <c r="A6054" s="1" t="s">
        <v>7853</v>
      </c>
      <c r="B6054" s="3">
        <v>28.19</v>
      </c>
      <c r="C6054" s="3">
        <v>37.75</v>
      </c>
      <c r="D6054" s="3">
        <v>786.0</v>
      </c>
      <c r="E6054" s="3">
        <v>726.86</v>
      </c>
      <c r="F6054" s="3">
        <v>201.0</v>
      </c>
      <c r="G6054" s="3">
        <v>367.3</v>
      </c>
      <c r="H6054" s="3">
        <v>1.86</v>
      </c>
      <c r="I6054" s="3">
        <v>251.0</v>
      </c>
      <c r="J6054" s="3">
        <v>9436.0</v>
      </c>
    </row>
    <row r="6055">
      <c r="A6055" s="1" t="s">
        <v>7854</v>
      </c>
      <c r="B6055" s="3">
        <v>29.73</v>
      </c>
      <c r="C6055" s="3">
        <v>33.15</v>
      </c>
      <c r="D6055" s="3">
        <v>824.0</v>
      </c>
      <c r="E6055" s="3">
        <v>751.25</v>
      </c>
      <c r="F6055" s="3">
        <v>198.0</v>
      </c>
      <c r="G6055" s="3">
        <v>373.9</v>
      </c>
      <c r="H6055" s="3">
        <v>2.7</v>
      </c>
      <c r="I6055" s="3">
        <v>26.0</v>
      </c>
      <c r="J6055" s="3">
        <v>943.0</v>
      </c>
    </row>
    <row r="6056">
      <c r="A6056" s="1" t="s">
        <v>7855</v>
      </c>
      <c r="B6056" s="3">
        <v>30.95</v>
      </c>
      <c r="C6056" s="3">
        <v>29.0</v>
      </c>
      <c r="D6056" s="3">
        <v>811.0</v>
      </c>
      <c r="E6056" s="3">
        <v>788.65</v>
      </c>
      <c r="F6056" s="3">
        <v>173.0</v>
      </c>
      <c r="G6056" s="3">
        <v>378.35</v>
      </c>
      <c r="H6056" s="3">
        <v>2.28</v>
      </c>
      <c r="I6056" s="3">
        <v>263.0</v>
      </c>
      <c r="J6056" s="3">
        <v>9425.0</v>
      </c>
    </row>
    <row r="6057">
      <c r="A6057" s="1" t="s">
        <v>7856</v>
      </c>
      <c r="B6057" s="3">
        <v>31.77</v>
      </c>
      <c r="C6057" s="3">
        <v>25.4</v>
      </c>
      <c r="D6057" s="3">
        <v>728.0</v>
      </c>
      <c r="E6057" s="3">
        <v>778.37</v>
      </c>
      <c r="F6057" s="3">
        <v>157.0</v>
      </c>
      <c r="G6057" s="3">
        <v>379.9</v>
      </c>
      <c r="H6057" s="3">
        <v>2.48</v>
      </c>
      <c r="I6057" s="3">
        <v>267.0</v>
      </c>
      <c r="J6057" s="3">
        <v>9419.0</v>
      </c>
    </row>
    <row r="6058">
      <c r="A6058" s="1" t="s">
        <v>7857</v>
      </c>
      <c r="B6058" s="3">
        <v>32.15</v>
      </c>
      <c r="C6058" s="3">
        <v>23.75</v>
      </c>
      <c r="D6058" s="3">
        <v>592.0</v>
      </c>
      <c r="E6058" s="3">
        <v>744.82</v>
      </c>
      <c r="F6058" s="3">
        <v>136.0</v>
      </c>
      <c r="G6058" s="3">
        <v>38.3</v>
      </c>
      <c r="H6058" s="3">
        <v>2.62</v>
      </c>
      <c r="I6058" s="3">
        <v>274.0</v>
      </c>
      <c r="J6058" s="3">
        <v>9415.0</v>
      </c>
    </row>
    <row r="6059">
      <c r="A6059" s="1" t="s">
        <v>7858</v>
      </c>
      <c r="B6059" s="3">
        <v>32.5</v>
      </c>
      <c r="C6059" s="3">
        <v>23.65</v>
      </c>
      <c r="D6059" s="3">
        <v>412.0</v>
      </c>
      <c r="E6059" s="3">
        <v>648.74</v>
      </c>
      <c r="F6059" s="3">
        <v>118.0</v>
      </c>
      <c r="G6059" s="3">
        <v>378.95</v>
      </c>
      <c r="H6059" s="3">
        <v>2.55</v>
      </c>
      <c r="I6059" s="3">
        <v>279.0</v>
      </c>
      <c r="J6059" s="3">
        <v>9413.0</v>
      </c>
    </row>
    <row r="6060">
      <c r="A6060" s="1" t="s">
        <v>7859</v>
      </c>
      <c r="B6060" s="3">
        <v>31.43</v>
      </c>
      <c r="C6060" s="3">
        <v>24.35</v>
      </c>
      <c r="D6060" s="3">
        <v>212.0</v>
      </c>
      <c r="E6060" s="3">
        <v>467.66</v>
      </c>
      <c r="F6060" s="3">
        <v>87.0</v>
      </c>
      <c r="G6060" s="3">
        <v>375.65</v>
      </c>
      <c r="H6060" s="3">
        <v>2.48</v>
      </c>
      <c r="I6060" s="3">
        <v>282.0</v>
      </c>
      <c r="J6060" s="3">
        <v>9411.0</v>
      </c>
    </row>
    <row r="6061">
      <c r="A6061" s="1" t="s">
        <v>7860</v>
      </c>
      <c r="B6061" s="3">
        <v>30.44</v>
      </c>
      <c r="C6061" s="3">
        <v>25.0</v>
      </c>
      <c r="D6061" s="3">
        <v>34.0</v>
      </c>
      <c r="E6061" s="3">
        <v>163.66</v>
      </c>
      <c r="F6061" s="3">
        <v>23.0</v>
      </c>
      <c r="G6061" s="3">
        <v>371.2</v>
      </c>
      <c r="H6061" s="3">
        <v>2.28</v>
      </c>
      <c r="I6061" s="3">
        <v>287.0</v>
      </c>
      <c r="J6061" s="3">
        <v>9413.0</v>
      </c>
    </row>
    <row r="6062">
      <c r="A6062" s="1" t="s">
        <v>7861</v>
      </c>
      <c r="B6062" s="3">
        <v>28.91</v>
      </c>
      <c r="C6062" s="3" t="s">
        <v>6948</v>
      </c>
      <c r="D6062" s="3" t="s">
        <v>26</v>
      </c>
      <c r="E6062" s="3">
        <v>364.2</v>
      </c>
      <c r="F6062" s="3">
        <v>1.93</v>
      </c>
      <c r="G6062" s="3">
        <v>299.0</v>
      </c>
      <c r="H6062" s="3">
        <v>9413.0</v>
      </c>
      <c r="I6062" s="2"/>
      <c r="J6062" s="2"/>
    </row>
    <row r="6063">
      <c r="A6063" s="1" t="s">
        <v>7862</v>
      </c>
      <c r="B6063" s="3">
        <v>27.37</v>
      </c>
      <c r="C6063" s="3" t="s">
        <v>5116</v>
      </c>
      <c r="D6063" s="3" t="s">
        <v>26</v>
      </c>
      <c r="E6063" s="3">
        <v>359.2</v>
      </c>
      <c r="F6063" s="3">
        <v>2.7</v>
      </c>
      <c r="G6063" s="3">
        <v>299.0</v>
      </c>
      <c r="H6063" s="3">
        <v>9419.0</v>
      </c>
      <c r="I6063" s="2"/>
      <c r="J6063" s="2"/>
    </row>
    <row r="6064">
      <c r="A6064" s="1" t="s">
        <v>7863</v>
      </c>
      <c r="B6064" s="3">
        <v>26.5</v>
      </c>
      <c r="C6064" s="3" t="s">
        <v>5268</v>
      </c>
      <c r="D6064" s="3" t="s">
        <v>26</v>
      </c>
      <c r="E6064" s="3">
        <v>355.3</v>
      </c>
      <c r="F6064" s="3">
        <v>2.7</v>
      </c>
      <c r="G6064" s="3">
        <v>291.0</v>
      </c>
      <c r="H6064" s="3">
        <v>9423.0</v>
      </c>
      <c r="I6064" s="2"/>
      <c r="J6064" s="2"/>
    </row>
    <row r="6065">
      <c r="A6065" s="1" t="s">
        <v>7864</v>
      </c>
      <c r="B6065" s="3">
        <v>24.86</v>
      </c>
      <c r="C6065" s="3" t="s">
        <v>6774</v>
      </c>
      <c r="D6065" s="3" t="s">
        <v>26</v>
      </c>
      <c r="E6065" s="3">
        <v>352.8</v>
      </c>
      <c r="F6065" s="3">
        <v>1.93</v>
      </c>
      <c r="G6065" s="3">
        <v>282.0</v>
      </c>
      <c r="H6065" s="3">
        <v>9426.0</v>
      </c>
      <c r="I6065" s="2"/>
      <c r="J6065" s="2"/>
    </row>
    <row r="6066">
      <c r="A6066" s="1" t="s">
        <v>7865</v>
      </c>
      <c r="B6066" s="3">
        <v>23.74</v>
      </c>
      <c r="C6066" s="3" t="s">
        <v>7363</v>
      </c>
      <c r="D6066" s="3" t="s">
        <v>26</v>
      </c>
      <c r="E6066" s="3">
        <v>35.65</v>
      </c>
      <c r="F6066" s="3">
        <v>1.79</v>
      </c>
      <c r="G6066" s="3">
        <v>277.0</v>
      </c>
      <c r="H6066" s="3">
        <v>9428.0</v>
      </c>
      <c r="I6066" s="2"/>
      <c r="J6066" s="2"/>
    </row>
    <row r="6067">
      <c r="A6067" s="1" t="s">
        <v>7866</v>
      </c>
      <c r="B6067" s="3">
        <v>22.52</v>
      </c>
      <c r="C6067" s="3" t="s">
        <v>5274</v>
      </c>
      <c r="D6067" s="3" t="s">
        <v>26</v>
      </c>
      <c r="E6067" s="3">
        <v>348.15</v>
      </c>
      <c r="F6067" s="3">
        <v>1.66</v>
      </c>
      <c r="G6067" s="3">
        <v>276.0</v>
      </c>
      <c r="H6067" s="3">
        <v>9428.0</v>
      </c>
      <c r="I6067" s="2"/>
      <c r="J6067" s="2"/>
    </row>
    <row r="6068">
      <c r="A6068" s="1" t="s">
        <v>7867</v>
      </c>
      <c r="B6068" s="3">
        <v>21.36</v>
      </c>
      <c r="C6068" s="3" t="s">
        <v>1655</v>
      </c>
      <c r="D6068" s="3" t="s">
        <v>26</v>
      </c>
      <c r="E6068" s="3">
        <v>346.35</v>
      </c>
      <c r="F6068" s="3">
        <v>1.59</v>
      </c>
      <c r="G6068" s="3">
        <v>271.0</v>
      </c>
      <c r="H6068" s="3">
        <v>9427.0</v>
      </c>
      <c r="I6068" s="2"/>
      <c r="J6068" s="2"/>
    </row>
    <row r="6069">
      <c r="A6069" s="1" t="s">
        <v>7868</v>
      </c>
      <c r="B6069" s="3">
        <v>20.53</v>
      </c>
      <c r="C6069" s="3" t="s">
        <v>5240</v>
      </c>
      <c r="D6069" s="3" t="s">
        <v>26</v>
      </c>
      <c r="E6069" s="3">
        <v>344.5</v>
      </c>
      <c r="F6069" s="3">
        <v>1.45</v>
      </c>
      <c r="G6069" s="3">
        <v>268.0</v>
      </c>
      <c r="H6069" s="3">
        <v>9424.0</v>
      </c>
      <c r="I6069" s="2"/>
      <c r="J6069" s="2"/>
    </row>
    <row r="6070">
      <c r="A6070" s="1" t="s">
        <v>7869</v>
      </c>
      <c r="B6070" s="3">
        <v>20.15</v>
      </c>
      <c r="C6070" s="3" t="s">
        <v>7870</v>
      </c>
      <c r="D6070" s="3" t="s">
        <v>26</v>
      </c>
      <c r="E6070" s="3">
        <v>342.55</v>
      </c>
      <c r="F6070" s="3">
        <v>1.31</v>
      </c>
      <c r="G6070" s="3">
        <v>26.0</v>
      </c>
      <c r="H6070" s="3">
        <v>9422.0</v>
      </c>
      <c r="I6070" s="2"/>
      <c r="J6070" s="2"/>
    </row>
    <row r="6071">
      <c r="A6071" s="1" t="s">
        <v>7871</v>
      </c>
      <c r="B6071" s="3">
        <v>20.6</v>
      </c>
      <c r="C6071" s="3" t="s">
        <v>7870</v>
      </c>
      <c r="D6071" s="3" t="s">
        <v>26</v>
      </c>
      <c r="E6071" s="3">
        <v>34.2</v>
      </c>
      <c r="F6071" s="3">
        <v>1.1</v>
      </c>
      <c r="G6071" s="3">
        <v>247.0</v>
      </c>
      <c r="H6071" s="3">
        <v>9421.0</v>
      </c>
      <c r="I6071" s="2"/>
      <c r="J6071" s="2"/>
    </row>
    <row r="6072">
      <c r="A6072" s="1" t="s">
        <v>7872</v>
      </c>
      <c r="B6072" s="3">
        <v>20.8</v>
      </c>
      <c r="C6072" s="3" t="s">
        <v>7870</v>
      </c>
      <c r="D6072" s="3" t="s">
        <v>26</v>
      </c>
      <c r="E6072" s="3" t="s">
        <v>7873</v>
      </c>
      <c r="F6072" s="3">
        <v>221.0</v>
      </c>
      <c r="G6072" s="3">
        <v>9421.0</v>
      </c>
      <c r="H6072" s="2"/>
      <c r="I6072" s="2"/>
      <c r="J6072" s="2"/>
    </row>
    <row r="6073">
      <c r="A6073" s="1" t="s">
        <v>7874</v>
      </c>
      <c r="B6073" s="3">
        <v>19.56</v>
      </c>
      <c r="C6073" s="3">
        <v>53.25</v>
      </c>
      <c r="D6073" s="3">
        <v>18.0</v>
      </c>
      <c r="E6073" s="3">
        <v>62.14</v>
      </c>
      <c r="F6073" s="3">
        <v>15.0</v>
      </c>
      <c r="G6073" s="3" t="s">
        <v>7875</v>
      </c>
      <c r="H6073" s="3">
        <v>197.0</v>
      </c>
      <c r="I6073" s="3">
        <v>9423.0</v>
      </c>
      <c r="J6073" s="2"/>
    </row>
    <row r="6074">
      <c r="A6074" s="1" t="s">
        <v>7876</v>
      </c>
      <c r="B6074" s="3">
        <v>20.18</v>
      </c>
      <c r="C6074" s="3">
        <v>55.3</v>
      </c>
      <c r="D6074" s="3">
        <v>2.0</v>
      </c>
      <c r="E6074" s="3">
        <v>51.8</v>
      </c>
      <c r="F6074" s="3">
        <v>73.0</v>
      </c>
      <c r="G6074" s="3" t="s">
        <v>7877</v>
      </c>
      <c r="H6074" s="3">
        <v>149.0</v>
      </c>
      <c r="I6074" s="3">
        <v>9432.0</v>
      </c>
      <c r="J6074" s="2"/>
    </row>
    <row r="6075">
      <c r="A6075" s="1" t="s">
        <v>7878</v>
      </c>
      <c r="B6075" s="3">
        <v>24.36</v>
      </c>
      <c r="C6075" s="3">
        <v>39.55</v>
      </c>
      <c r="D6075" s="3">
        <v>4.0</v>
      </c>
      <c r="E6075" s="3">
        <v>669.0</v>
      </c>
      <c r="F6075" s="3">
        <v>108.0</v>
      </c>
      <c r="G6075" s="3" t="s">
        <v>7879</v>
      </c>
      <c r="H6075" s="3">
        <v>148.0</v>
      </c>
      <c r="I6075" s="3">
        <v>9433.0</v>
      </c>
      <c r="J6075" s="2"/>
    </row>
    <row r="6076">
      <c r="A6076" s="1" t="s">
        <v>7880</v>
      </c>
      <c r="B6076" s="3">
        <v>27.82</v>
      </c>
      <c r="C6076" s="3">
        <v>31.6</v>
      </c>
      <c r="D6076" s="3">
        <v>577.0</v>
      </c>
      <c r="E6076" s="3">
        <v>734.15</v>
      </c>
      <c r="F6076" s="3">
        <v>138.0</v>
      </c>
      <c r="G6076" s="3" t="s">
        <v>7881</v>
      </c>
      <c r="H6076" s="3">
        <v>154.0</v>
      </c>
      <c r="I6076" s="3">
        <v>9434.0</v>
      </c>
      <c r="J6076" s="2"/>
    </row>
    <row r="6077">
      <c r="A6077" s="1" t="s">
        <v>7882</v>
      </c>
      <c r="B6077" s="3">
        <v>30.5</v>
      </c>
      <c r="C6077" s="3">
        <v>28.75</v>
      </c>
      <c r="D6077" s="3">
        <v>71.0</v>
      </c>
      <c r="E6077" s="3">
        <v>741.9</v>
      </c>
      <c r="F6077" s="3">
        <v>174.0</v>
      </c>
      <c r="G6077" s="3" t="s">
        <v>7883</v>
      </c>
      <c r="H6077" s="3">
        <v>208.0</v>
      </c>
      <c r="I6077" s="3">
        <v>9435.0</v>
      </c>
      <c r="J6077" s="2"/>
    </row>
    <row r="6078">
      <c r="A6078" s="1" t="s">
        <v>7884</v>
      </c>
      <c r="B6078" s="3">
        <v>31.57</v>
      </c>
      <c r="C6078" s="3">
        <v>26.2</v>
      </c>
      <c r="D6078" s="3">
        <v>789.0</v>
      </c>
      <c r="E6078" s="3">
        <v>726.16</v>
      </c>
      <c r="F6078" s="3">
        <v>207.0</v>
      </c>
      <c r="G6078" s="3">
        <v>372.55</v>
      </c>
      <c r="H6078" s="3">
        <v>1.1</v>
      </c>
      <c r="I6078" s="3">
        <v>231.0</v>
      </c>
      <c r="J6078" s="3">
        <v>9432.0</v>
      </c>
    </row>
    <row r="6079">
      <c r="A6079" s="1" t="s">
        <v>7885</v>
      </c>
      <c r="B6079" s="3">
        <v>32.82</v>
      </c>
      <c r="C6079" s="3">
        <v>23.5</v>
      </c>
      <c r="D6079" s="3">
        <v>808.0</v>
      </c>
      <c r="E6079" s="3">
        <v>691.88</v>
      </c>
      <c r="F6079" s="3">
        <v>234.0</v>
      </c>
      <c r="G6079" s="3">
        <v>378.15</v>
      </c>
      <c r="H6079" s="3">
        <v>1.45</v>
      </c>
      <c r="I6079" s="3">
        <v>234.0</v>
      </c>
      <c r="J6079" s="3">
        <v>9427.0</v>
      </c>
    </row>
    <row r="6080">
      <c r="A6080" s="1" t="s">
        <v>7886</v>
      </c>
      <c r="B6080" s="3">
        <v>33.8</v>
      </c>
      <c r="C6080" s="3">
        <v>2.9</v>
      </c>
      <c r="D6080" s="3">
        <v>807.0</v>
      </c>
      <c r="E6080" s="3">
        <v>77.19</v>
      </c>
      <c r="F6080" s="3">
        <v>187.0</v>
      </c>
      <c r="G6080" s="3">
        <v>381.85</v>
      </c>
      <c r="H6080" s="3">
        <v>1.72</v>
      </c>
      <c r="I6080" s="3">
        <v>236.0</v>
      </c>
      <c r="J6080" s="3">
        <v>942.0</v>
      </c>
    </row>
    <row r="6081">
      <c r="A6081" s="1" t="s">
        <v>7887</v>
      </c>
      <c r="B6081" s="3">
        <v>34.46</v>
      </c>
      <c r="C6081" s="3">
        <v>18.85</v>
      </c>
      <c r="D6081" s="3">
        <v>728.0</v>
      </c>
      <c r="E6081" s="3">
        <v>776.14</v>
      </c>
      <c r="F6081" s="3">
        <v>162.0</v>
      </c>
      <c r="G6081" s="3">
        <v>383.2</v>
      </c>
      <c r="H6081" s="3">
        <v>2.0</v>
      </c>
      <c r="I6081" s="3">
        <v>241.0</v>
      </c>
      <c r="J6081" s="3">
        <v>9412.0</v>
      </c>
    </row>
    <row r="6082">
      <c r="A6082" s="1" t="s">
        <v>7888</v>
      </c>
      <c r="B6082" s="3">
        <v>34.75</v>
      </c>
      <c r="C6082" s="3">
        <v>17.65</v>
      </c>
      <c r="D6082" s="3">
        <v>605.0</v>
      </c>
      <c r="E6082" s="3">
        <v>791.69</v>
      </c>
      <c r="F6082" s="3">
        <v>124.0</v>
      </c>
      <c r="G6082" s="3">
        <v>382.8</v>
      </c>
      <c r="H6082" s="3">
        <v>2.14</v>
      </c>
      <c r="I6082" s="3">
        <v>246.0</v>
      </c>
      <c r="J6082" s="3">
        <v>9405.0</v>
      </c>
    </row>
    <row r="6083">
      <c r="A6083" s="1" t="s">
        <v>7889</v>
      </c>
      <c r="B6083" s="3">
        <v>34.63</v>
      </c>
      <c r="C6083" s="3">
        <v>17.65</v>
      </c>
      <c r="D6083" s="3">
        <v>381.0</v>
      </c>
      <c r="E6083" s="3">
        <v>501.99</v>
      </c>
      <c r="F6083" s="3">
        <v>156.0</v>
      </c>
      <c r="G6083" s="3">
        <v>381.25</v>
      </c>
      <c r="H6083" s="3">
        <v>2.28</v>
      </c>
      <c r="I6083" s="3">
        <v>251.0</v>
      </c>
      <c r="J6083" s="3">
        <v>9401.0</v>
      </c>
    </row>
    <row r="6084">
      <c r="A6084" s="1" t="s">
        <v>7890</v>
      </c>
      <c r="B6084" s="3">
        <v>34.12</v>
      </c>
      <c r="C6084" s="3">
        <v>17.5</v>
      </c>
      <c r="D6084" s="3">
        <v>21.0</v>
      </c>
      <c r="E6084" s="3">
        <v>476.94</v>
      </c>
      <c r="F6084" s="3">
        <v>85.0</v>
      </c>
      <c r="G6084" s="3">
        <v>378.95</v>
      </c>
      <c r="H6084" s="3">
        <v>2.28</v>
      </c>
      <c r="I6084" s="3">
        <v>257.0</v>
      </c>
      <c r="J6084" s="3">
        <v>9399.0</v>
      </c>
    </row>
    <row r="6085">
      <c r="A6085" s="1" t="s">
        <v>7891</v>
      </c>
      <c r="B6085" s="3">
        <v>33.16</v>
      </c>
      <c r="C6085" s="3">
        <v>18.6</v>
      </c>
      <c r="D6085" s="3">
        <v>29.0</v>
      </c>
      <c r="E6085" s="3">
        <v>129.36</v>
      </c>
      <c r="F6085" s="3">
        <v>21.0</v>
      </c>
      <c r="G6085" s="3">
        <v>376.2</v>
      </c>
      <c r="H6085" s="3">
        <v>1.72</v>
      </c>
      <c r="I6085" s="3">
        <v>268.0</v>
      </c>
      <c r="J6085" s="3">
        <v>9402.0</v>
      </c>
    </row>
    <row r="6086">
      <c r="A6086" s="1" t="s">
        <v>7892</v>
      </c>
      <c r="B6086" s="3">
        <v>31.41</v>
      </c>
      <c r="C6086" s="3" t="s">
        <v>5675</v>
      </c>
      <c r="D6086" s="3" t="s">
        <v>26</v>
      </c>
      <c r="E6086" s="3">
        <v>372.35</v>
      </c>
      <c r="F6086" s="3">
        <v>1.66</v>
      </c>
      <c r="G6086" s="3">
        <v>29.0</v>
      </c>
      <c r="H6086" s="3">
        <v>94.0</v>
      </c>
      <c r="I6086" s="2"/>
      <c r="J6086" s="2"/>
    </row>
    <row r="6087">
      <c r="A6087" s="1" t="s">
        <v>7893</v>
      </c>
      <c r="B6087" s="3">
        <v>29.57</v>
      </c>
      <c r="C6087" s="3" t="s">
        <v>7894</v>
      </c>
      <c r="D6087" s="3" t="s">
        <v>26</v>
      </c>
      <c r="E6087" s="3">
        <v>367.9</v>
      </c>
      <c r="F6087" s="3">
        <v>1.66</v>
      </c>
      <c r="G6087" s="3">
        <v>293.0</v>
      </c>
      <c r="H6087" s="3">
        <v>9405.0</v>
      </c>
      <c r="I6087" s="2"/>
      <c r="J6087" s="2"/>
    </row>
    <row r="6088">
      <c r="A6088" s="1" t="s">
        <v>7895</v>
      </c>
      <c r="B6088" s="3">
        <v>27.66</v>
      </c>
      <c r="C6088" s="3" t="s">
        <v>5085</v>
      </c>
      <c r="D6088" s="3" t="s">
        <v>26</v>
      </c>
      <c r="E6088" s="3">
        <v>364.6</v>
      </c>
      <c r="F6088" s="3">
        <v>1.72</v>
      </c>
      <c r="G6088" s="3">
        <v>258.0</v>
      </c>
      <c r="H6088" s="3">
        <v>9409.0</v>
      </c>
      <c r="I6088" s="2"/>
      <c r="J6088" s="2"/>
    </row>
    <row r="6089">
      <c r="A6089" s="1" t="s">
        <v>7896</v>
      </c>
      <c r="B6089" s="3">
        <v>26.13</v>
      </c>
      <c r="C6089" s="3" t="s">
        <v>7784</v>
      </c>
      <c r="D6089" s="3" t="s">
        <v>26</v>
      </c>
      <c r="E6089" s="3">
        <v>362.1</v>
      </c>
      <c r="F6089" s="3">
        <v>2.21</v>
      </c>
      <c r="G6089" s="3">
        <v>223.0</v>
      </c>
      <c r="H6089" s="3">
        <v>941.0</v>
      </c>
      <c r="I6089" s="2"/>
      <c r="J6089" s="2"/>
    </row>
    <row r="6090">
      <c r="A6090" s="1" t="s">
        <v>7897</v>
      </c>
      <c r="B6090" s="3">
        <v>25.43</v>
      </c>
      <c r="C6090" s="3" t="s">
        <v>5300</v>
      </c>
      <c r="D6090" s="3" t="s">
        <v>26</v>
      </c>
      <c r="E6090" s="3">
        <v>359.2</v>
      </c>
      <c r="F6090" s="3">
        <v>2.41</v>
      </c>
      <c r="G6090" s="3">
        <v>219.0</v>
      </c>
      <c r="H6090" s="3">
        <v>9413.0</v>
      </c>
      <c r="I6090" s="2"/>
      <c r="J6090" s="2"/>
    </row>
    <row r="6091">
      <c r="A6091" s="1" t="s">
        <v>7898</v>
      </c>
      <c r="B6091" s="3">
        <v>24.95</v>
      </c>
      <c r="C6091" s="3" t="s">
        <v>7218</v>
      </c>
      <c r="D6091" s="3" t="s">
        <v>26</v>
      </c>
      <c r="E6091" s="3">
        <v>356.3</v>
      </c>
      <c r="F6091" s="3">
        <v>2.48</v>
      </c>
      <c r="G6091" s="3">
        <v>222.0</v>
      </c>
      <c r="H6091" s="3">
        <v>9416.0</v>
      </c>
      <c r="I6091" s="2"/>
      <c r="J6091" s="2"/>
    </row>
    <row r="6092">
      <c r="A6092" s="1" t="s">
        <v>7899</v>
      </c>
      <c r="B6092" s="3">
        <v>24.39</v>
      </c>
      <c r="C6092" s="3" t="s">
        <v>3181</v>
      </c>
      <c r="D6092" s="3" t="s">
        <v>26</v>
      </c>
      <c r="E6092" s="3">
        <v>353.9</v>
      </c>
      <c r="F6092" s="3">
        <v>2.41</v>
      </c>
      <c r="G6092" s="3">
        <v>224.0</v>
      </c>
      <c r="H6092" s="3">
        <v>9412.0</v>
      </c>
      <c r="I6092" s="2"/>
      <c r="J6092" s="2"/>
    </row>
    <row r="6093">
      <c r="A6093" s="1" t="s">
        <v>7900</v>
      </c>
      <c r="B6093" s="3">
        <v>23.82</v>
      </c>
      <c r="C6093" s="3" t="s">
        <v>6353</v>
      </c>
      <c r="D6093" s="3" t="s">
        <v>26</v>
      </c>
      <c r="E6093" s="3">
        <v>352.2</v>
      </c>
      <c r="F6093" s="3">
        <v>2.41</v>
      </c>
      <c r="G6093" s="3">
        <v>223.0</v>
      </c>
      <c r="H6093" s="3">
        <v>9409.0</v>
      </c>
      <c r="I6093" s="2"/>
      <c r="J6093" s="2"/>
    </row>
    <row r="6094">
      <c r="A6094" s="1" t="s">
        <v>7901</v>
      </c>
      <c r="B6094" s="3">
        <v>23.22</v>
      </c>
      <c r="C6094" s="3" t="s">
        <v>4121</v>
      </c>
      <c r="D6094" s="3" t="s">
        <v>26</v>
      </c>
      <c r="E6094" s="3">
        <v>348.35</v>
      </c>
      <c r="F6094" s="3">
        <v>2.34</v>
      </c>
      <c r="G6094" s="3">
        <v>224.0</v>
      </c>
      <c r="H6094" s="3">
        <v>9408.0</v>
      </c>
      <c r="I6094" s="2"/>
      <c r="J6094" s="2"/>
    </row>
    <row r="6095">
      <c r="A6095" s="1" t="s">
        <v>7902</v>
      </c>
      <c r="B6095" s="3">
        <v>22.53</v>
      </c>
      <c r="C6095" s="3" t="s">
        <v>7102</v>
      </c>
      <c r="D6095" s="3" t="s">
        <v>26</v>
      </c>
      <c r="E6095" s="3">
        <v>346.0</v>
      </c>
      <c r="F6095" s="3">
        <v>2.7</v>
      </c>
      <c r="G6095" s="3">
        <v>223.0</v>
      </c>
      <c r="H6095" s="3">
        <v>9407.0</v>
      </c>
      <c r="I6095" s="2"/>
      <c r="J6095" s="2"/>
    </row>
    <row r="6096">
      <c r="A6096" s="1" t="s">
        <v>7903</v>
      </c>
      <c r="B6096" s="3">
        <v>21.5</v>
      </c>
      <c r="C6096" s="3" t="s">
        <v>7904</v>
      </c>
      <c r="D6096" s="3" t="s">
        <v>26</v>
      </c>
      <c r="E6096" s="3">
        <v>342.55</v>
      </c>
      <c r="F6096" s="3">
        <v>1.66</v>
      </c>
      <c r="G6096" s="3">
        <v>211.0</v>
      </c>
      <c r="H6096" s="3">
        <v>9406.0</v>
      </c>
      <c r="I6096" s="2"/>
      <c r="J6096" s="2"/>
    </row>
    <row r="6097">
      <c r="A6097" s="1" t="s">
        <v>7905</v>
      </c>
      <c r="B6097" s="3">
        <v>20.28</v>
      </c>
      <c r="C6097" s="3">
        <v>59.35</v>
      </c>
      <c r="D6097" s="3">
        <v>19.0</v>
      </c>
      <c r="E6097" s="3">
        <v>132.22</v>
      </c>
      <c r="F6097" s="3">
        <v>13.0</v>
      </c>
      <c r="G6097" s="3">
        <v>339.25</v>
      </c>
      <c r="H6097" s="3">
        <v>1.52</v>
      </c>
      <c r="I6097" s="3">
        <v>174.0</v>
      </c>
      <c r="J6097" s="3">
        <v>9408.0</v>
      </c>
    </row>
    <row r="6098">
      <c r="A6098" s="1" t="s">
        <v>7906</v>
      </c>
      <c r="B6098" s="3">
        <v>20.73</v>
      </c>
      <c r="C6098" s="3">
        <v>57.45</v>
      </c>
      <c r="D6098" s="3">
        <v>208.0</v>
      </c>
      <c r="E6098" s="3">
        <v>572.81</v>
      </c>
      <c r="F6098" s="3">
        <v>67.0</v>
      </c>
      <c r="G6098" s="3">
        <v>332.5</v>
      </c>
      <c r="H6098" s="3">
        <v>1.38</v>
      </c>
      <c r="I6098" s="3">
        <v>174.0</v>
      </c>
      <c r="J6098" s="3">
        <v>9411.0</v>
      </c>
    </row>
    <row r="6099">
      <c r="A6099" s="1" t="s">
        <v>7907</v>
      </c>
      <c r="B6099" s="3">
        <v>24.94</v>
      </c>
      <c r="C6099" s="3">
        <v>42.65</v>
      </c>
      <c r="D6099" s="3">
        <v>386.0</v>
      </c>
      <c r="E6099" s="3">
        <v>601.9</v>
      </c>
      <c r="F6099" s="3">
        <v>125.0</v>
      </c>
      <c r="G6099" s="3">
        <v>337.1</v>
      </c>
      <c r="H6099" s="3">
        <v>1.45</v>
      </c>
      <c r="I6099" s="3">
        <v>171.0</v>
      </c>
      <c r="J6099" s="3">
        <v>941.0</v>
      </c>
    </row>
    <row r="6100">
      <c r="A6100" s="1" t="s">
        <v>7908</v>
      </c>
      <c r="B6100" s="3">
        <v>27.83</v>
      </c>
      <c r="C6100" s="3">
        <v>33.95</v>
      </c>
      <c r="D6100" s="3">
        <v>567.0</v>
      </c>
      <c r="E6100" s="3">
        <v>695.78</v>
      </c>
      <c r="F6100" s="3">
        <v>153.0</v>
      </c>
      <c r="G6100" s="3">
        <v>346.4</v>
      </c>
      <c r="H6100" s="3">
        <v>2.0</v>
      </c>
      <c r="I6100" s="3">
        <v>173.0</v>
      </c>
      <c r="J6100" s="3">
        <v>9411.0</v>
      </c>
    </row>
    <row r="6101">
      <c r="A6101" s="1" t="s">
        <v>7909</v>
      </c>
      <c r="B6101" s="3">
        <v>30.2</v>
      </c>
      <c r="C6101" s="3">
        <v>25.95</v>
      </c>
      <c r="D6101" s="3">
        <v>725.0</v>
      </c>
      <c r="E6101" s="3">
        <v>804.92</v>
      </c>
      <c r="F6101" s="3">
        <v>146.0</v>
      </c>
      <c r="G6101" s="3">
        <v>358.2</v>
      </c>
      <c r="H6101" s="3">
        <v>2.34</v>
      </c>
      <c r="I6101" s="3">
        <v>179.0</v>
      </c>
      <c r="J6101" s="3">
        <v>9409.0</v>
      </c>
    </row>
    <row r="6102">
      <c r="A6102" s="1" t="s">
        <v>7910</v>
      </c>
      <c r="B6102" s="3">
        <v>32.26</v>
      </c>
      <c r="C6102" s="3">
        <v>2.55</v>
      </c>
      <c r="D6102" s="3">
        <v>792.0</v>
      </c>
      <c r="E6102" s="3">
        <v>741.77</v>
      </c>
      <c r="F6102" s="3">
        <v>2.0</v>
      </c>
      <c r="G6102" s="3">
        <v>365.75</v>
      </c>
      <c r="H6102" s="3">
        <v>2.48</v>
      </c>
      <c r="I6102" s="3">
        <v>192.0</v>
      </c>
      <c r="J6102" s="3">
        <v>9406.0</v>
      </c>
    </row>
    <row r="6103">
      <c r="A6103" s="1" t="s">
        <v>7911</v>
      </c>
      <c r="B6103" s="3">
        <v>33.88</v>
      </c>
      <c r="C6103" s="3">
        <v>18.5</v>
      </c>
      <c r="D6103" s="3">
        <v>844.0</v>
      </c>
      <c r="E6103" s="3">
        <v>811.21</v>
      </c>
      <c r="F6103" s="3">
        <v>174.0</v>
      </c>
      <c r="G6103" s="3">
        <v>378.35</v>
      </c>
      <c r="H6103" s="3">
        <v>2.62</v>
      </c>
      <c r="I6103" s="3">
        <v>207.0</v>
      </c>
      <c r="J6103" s="3">
        <v>9402.0</v>
      </c>
    </row>
    <row r="6104">
      <c r="A6104" s="1" t="s">
        <v>7912</v>
      </c>
      <c r="B6104" s="3">
        <v>35.9</v>
      </c>
      <c r="C6104" s="3">
        <v>16.4</v>
      </c>
      <c r="D6104" s="3">
        <v>824.0</v>
      </c>
      <c r="E6104" s="3">
        <v>835.26</v>
      </c>
      <c r="F6104" s="3">
        <v>155.0</v>
      </c>
      <c r="G6104" s="3">
        <v>381.65</v>
      </c>
      <c r="H6104" s="3">
        <v>2.9</v>
      </c>
      <c r="I6104" s="3">
        <v>22.0</v>
      </c>
      <c r="J6104" s="3">
        <v>9395.0</v>
      </c>
    </row>
    <row r="6105">
      <c r="A6105" s="1" t="s">
        <v>7913</v>
      </c>
      <c r="B6105" s="3">
        <v>35.77</v>
      </c>
      <c r="C6105" s="3">
        <v>14.85</v>
      </c>
      <c r="D6105" s="3">
        <v>718.0</v>
      </c>
      <c r="E6105" s="3">
        <v>749.11</v>
      </c>
      <c r="F6105" s="3">
        <v>175.0</v>
      </c>
      <c r="G6105" s="3">
        <v>386.65</v>
      </c>
      <c r="H6105" s="3">
        <v>3.31</v>
      </c>
      <c r="I6105" s="3">
        <v>224.0</v>
      </c>
      <c r="J6105" s="3">
        <v>9387.0</v>
      </c>
    </row>
    <row r="6106">
      <c r="A6106" s="1" t="s">
        <v>7914</v>
      </c>
      <c r="B6106" s="3">
        <v>35.34</v>
      </c>
      <c r="C6106" s="3">
        <v>14.75</v>
      </c>
      <c r="D6106" s="3">
        <v>557.0</v>
      </c>
      <c r="E6106" s="3">
        <v>613.76</v>
      </c>
      <c r="F6106" s="3">
        <v>187.0</v>
      </c>
      <c r="G6106" s="3">
        <v>384.95</v>
      </c>
      <c r="H6106" s="3">
        <v>4.69</v>
      </c>
      <c r="I6106" s="3">
        <v>234.0</v>
      </c>
      <c r="J6106" s="3">
        <v>9387.0</v>
      </c>
    </row>
    <row r="6107">
      <c r="A6107" s="1" t="s">
        <v>7915</v>
      </c>
      <c r="B6107" s="3">
        <v>34.35</v>
      </c>
      <c r="C6107" s="3">
        <v>14.55</v>
      </c>
      <c r="D6107" s="3">
        <v>38.0</v>
      </c>
      <c r="E6107" s="3">
        <v>512.17</v>
      </c>
      <c r="F6107" s="3">
        <v>153.0</v>
      </c>
      <c r="G6107" s="3">
        <v>404.1</v>
      </c>
      <c r="H6107" s="3">
        <v>4.14</v>
      </c>
      <c r="I6107" s="3">
        <v>224.0</v>
      </c>
      <c r="J6107" s="3">
        <v>9387.0</v>
      </c>
    </row>
    <row r="6108">
      <c r="A6108" s="1" t="s">
        <v>7916</v>
      </c>
      <c r="B6108" s="3">
        <v>33.3</v>
      </c>
      <c r="C6108" s="3">
        <v>16.5</v>
      </c>
      <c r="D6108" s="3">
        <v>104.0</v>
      </c>
      <c r="E6108" s="3">
        <v>27.25</v>
      </c>
      <c r="F6108" s="3">
        <v>97.0</v>
      </c>
      <c r="G6108" s="3">
        <v>413.2</v>
      </c>
      <c r="H6108" s="3">
        <v>2.62</v>
      </c>
      <c r="I6108" s="3">
        <v>205.0</v>
      </c>
      <c r="J6108" s="3">
        <v>9383.0</v>
      </c>
    </row>
    <row r="6109">
      <c r="A6109" s="1" t="s">
        <v>7917</v>
      </c>
      <c r="B6109" s="3">
        <v>32.46</v>
      </c>
      <c r="C6109" s="3">
        <v>17.1</v>
      </c>
      <c r="D6109" s="3">
        <v>31.0</v>
      </c>
      <c r="E6109" s="3">
        <v>212.58</v>
      </c>
      <c r="F6109" s="3">
        <v>19.0</v>
      </c>
      <c r="G6109" s="3">
        <v>407.2</v>
      </c>
      <c r="H6109" s="3">
        <v>1.72</v>
      </c>
      <c r="I6109" s="3">
        <v>167.0</v>
      </c>
      <c r="J6109" s="3">
        <v>9378.0</v>
      </c>
    </row>
    <row r="6110">
      <c r="A6110" s="1" t="s">
        <v>7918</v>
      </c>
      <c r="B6110" s="3">
        <v>30.8</v>
      </c>
      <c r="C6110" s="3" t="s">
        <v>7919</v>
      </c>
      <c r="D6110" s="3" t="s">
        <v>26</v>
      </c>
      <c r="E6110" s="3">
        <v>374.1</v>
      </c>
      <c r="F6110" s="3">
        <v>2.76</v>
      </c>
      <c r="G6110" s="3">
        <v>21.0</v>
      </c>
      <c r="H6110" s="3">
        <v>9378.0</v>
      </c>
      <c r="I6110" s="2"/>
      <c r="J6110" s="2"/>
    </row>
    <row r="6111">
      <c r="A6111" s="1" t="s">
        <v>7920</v>
      </c>
      <c r="B6111" s="3">
        <v>29.46</v>
      </c>
      <c r="C6111" s="3" t="s">
        <v>7921</v>
      </c>
      <c r="D6111" s="3" t="s">
        <v>26</v>
      </c>
      <c r="E6111" s="3">
        <v>381.5</v>
      </c>
      <c r="F6111" s="3">
        <v>2.41</v>
      </c>
      <c r="G6111" s="3">
        <v>216.0</v>
      </c>
      <c r="H6111" s="3">
        <v>938.0</v>
      </c>
      <c r="I6111" s="2"/>
      <c r="J6111" s="2"/>
    </row>
    <row r="6112">
      <c r="A6112" s="1" t="s">
        <v>7922</v>
      </c>
      <c r="B6112" s="3">
        <v>28.11</v>
      </c>
      <c r="C6112" s="3" t="s">
        <v>6048</v>
      </c>
      <c r="D6112" s="3" t="s">
        <v>26</v>
      </c>
      <c r="E6112" s="3">
        <v>359.75</v>
      </c>
      <c r="F6112" s="3">
        <v>2.14</v>
      </c>
      <c r="G6112" s="3">
        <v>216.0</v>
      </c>
      <c r="H6112" s="3">
        <v>9382.0</v>
      </c>
      <c r="I6112" s="2"/>
      <c r="J6112" s="2"/>
    </row>
    <row r="6113">
      <c r="A6113" s="1" t="s">
        <v>7923</v>
      </c>
      <c r="B6113" s="3">
        <v>27.8</v>
      </c>
      <c r="C6113" s="3" t="s">
        <v>5775</v>
      </c>
      <c r="D6113" s="3" t="s">
        <v>26</v>
      </c>
      <c r="E6113" s="3">
        <v>364.6</v>
      </c>
      <c r="F6113" s="3">
        <v>2.0</v>
      </c>
      <c r="G6113" s="3">
        <v>207.0</v>
      </c>
      <c r="H6113" s="3">
        <v>9381.0</v>
      </c>
      <c r="I6113" s="2"/>
      <c r="J6113" s="2"/>
    </row>
    <row r="6114">
      <c r="A6114" s="1" t="s">
        <v>7924</v>
      </c>
      <c r="B6114" s="3">
        <v>25.82</v>
      </c>
      <c r="C6114" s="3" t="s">
        <v>6321</v>
      </c>
      <c r="D6114" s="3" t="s">
        <v>26</v>
      </c>
      <c r="E6114" s="3">
        <v>364.4</v>
      </c>
      <c r="F6114" s="3">
        <v>1.86</v>
      </c>
      <c r="G6114" s="3">
        <v>183.0</v>
      </c>
      <c r="H6114" s="3">
        <v>9381.0</v>
      </c>
      <c r="I6114" s="2"/>
      <c r="J6114" s="2"/>
    </row>
    <row r="6115">
      <c r="A6115" s="1" t="s">
        <v>7925</v>
      </c>
      <c r="B6115" s="3">
        <v>24.42</v>
      </c>
      <c r="C6115" s="3" t="s">
        <v>7926</v>
      </c>
      <c r="D6115" s="3" t="s">
        <v>26</v>
      </c>
      <c r="E6115" s="3">
        <v>358.2</v>
      </c>
      <c r="F6115" s="3">
        <v>1.79</v>
      </c>
      <c r="G6115" s="3">
        <v>17.0</v>
      </c>
      <c r="H6115" s="3">
        <v>9378.0</v>
      </c>
      <c r="I6115" s="2"/>
      <c r="J6115" s="2"/>
    </row>
    <row r="6116">
      <c r="A6116" s="1" t="s">
        <v>7927</v>
      </c>
      <c r="B6116" s="3">
        <v>23.32</v>
      </c>
      <c r="C6116" s="3" t="s">
        <v>6921</v>
      </c>
      <c r="D6116" s="3" t="s">
        <v>26</v>
      </c>
      <c r="E6116" s="3">
        <v>359.7</v>
      </c>
      <c r="F6116" s="3">
        <v>1.72</v>
      </c>
      <c r="G6116" s="3">
        <v>158.0</v>
      </c>
      <c r="H6116" s="3">
        <v>9372.0</v>
      </c>
      <c r="I6116" s="2"/>
      <c r="J6116" s="2"/>
    </row>
    <row r="6117">
      <c r="A6117" s="1" t="s">
        <v>7928</v>
      </c>
      <c r="B6117" s="3">
        <v>22.44</v>
      </c>
      <c r="C6117" s="3" t="s">
        <v>1904</v>
      </c>
      <c r="D6117" s="3" t="s">
        <v>26</v>
      </c>
      <c r="E6117" s="3">
        <v>355.3</v>
      </c>
      <c r="F6117" s="3">
        <v>1.72</v>
      </c>
      <c r="G6117" s="3">
        <v>168.0</v>
      </c>
      <c r="H6117" s="3">
        <v>9368.0</v>
      </c>
      <c r="I6117" s="2"/>
      <c r="J6117" s="2"/>
    </row>
    <row r="6118">
      <c r="A6118" s="1" t="s">
        <v>7929</v>
      </c>
      <c r="B6118" s="3">
        <v>22.3</v>
      </c>
      <c r="C6118" s="3" t="s">
        <v>6297</v>
      </c>
      <c r="D6118" s="3" t="s">
        <v>26</v>
      </c>
      <c r="E6118" s="3">
        <v>359.55</v>
      </c>
      <c r="F6118" s="3">
        <v>1.59</v>
      </c>
      <c r="G6118" s="3">
        <v>182.0</v>
      </c>
      <c r="H6118" s="3">
        <v>9367.0</v>
      </c>
      <c r="I6118" s="2"/>
      <c r="J6118" s="2"/>
    </row>
    <row r="6119">
      <c r="A6119" s="1" t="s">
        <v>7930</v>
      </c>
      <c r="B6119" s="3">
        <v>21.82</v>
      </c>
      <c r="C6119" s="3" t="s">
        <v>4109</v>
      </c>
      <c r="D6119" s="3" t="s">
        <v>26</v>
      </c>
      <c r="E6119" s="3">
        <v>365.4</v>
      </c>
      <c r="F6119" s="3">
        <v>1.52</v>
      </c>
      <c r="G6119" s="3">
        <v>205.0</v>
      </c>
      <c r="H6119" s="3">
        <v>9366.0</v>
      </c>
      <c r="I6119" s="2"/>
      <c r="J6119" s="2"/>
    </row>
    <row r="6120">
      <c r="A6120" s="1" t="s">
        <v>7931</v>
      </c>
      <c r="B6120" s="3">
        <v>21.42</v>
      </c>
      <c r="C6120" s="3" t="s">
        <v>7932</v>
      </c>
      <c r="D6120" s="3" t="s">
        <v>26</v>
      </c>
      <c r="E6120" s="3">
        <v>363.5</v>
      </c>
      <c r="F6120" s="3">
        <v>1.45</v>
      </c>
      <c r="G6120" s="3">
        <v>227.0</v>
      </c>
      <c r="H6120" s="3">
        <v>9367.0</v>
      </c>
      <c r="I6120" s="2"/>
      <c r="J6120" s="2"/>
    </row>
    <row r="6121">
      <c r="A6121" s="1" t="s">
        <v>7933</v>
      </c>
      <c r="B6121" s="3">
        <v>22.2</v>
      </c>
      <c r="C6121" s="3">
        <v>46.75</v>
      </c>
      <c r="D6121" s="3" t="s">
        <v>812</v>
      </c>
      <c r="E6121" s="3">
        <v>2.0</v>
      </c>
      <c r="F6121" s="3" t="s">
        <v>7934</v>
      </c>
      <c r="G6121" s="3">
        <v>198.0</v>
      </c>
      <c r="H6121" s="3">
        <v>9369.0</v>
      </c>
      <c r="I6121" s="2"/>
      <c r="J6121" s="2"/>
    </row>
    <row r="6122">
      <c r="A6122" s="1" t="s">
        <v>7935</v>
      </c>
      <c r="B6122" s="3">
        <v>23.38</v>
      </c>
      <c r="C6122" s="3">
        <v>43.75</v>
      </c>
      <c r="D6122" s="3">
        <v>156.0</v>
      </c>
      <c r="E6122" s="3">
        <v>234.27</v>
      </c>
      <c r="F6122" s="3">
        <v>99.0</v>
      </c>
      <c r="G6122" s="3" t="s">
        <v>7936</v>
      </c>
      <c r="H6122" s="3">
        <v>85.0</v>
      </c>
      <c r="I6122" s="3">
        <v>9366.0</v>
      </c>
      <c r="J6122" s="2"/>
    </row>
    <row r="6123">
      <c r="A6123" s="1" t="s">
        <v>7937</v>
      </c>
      <c r="B6123" s="3">
        <v>25.66</v>
      </c>
      <c r="C6123" s="3">
        <v>38.55</v>
      </c>
      <c r="D6123" s="3">
        <v>271.0</v>
      </c>
      <c r="E6123" s="3">
        <v>167.15</v>
      </c>
      <c r="F6123" s="3">
        <v>199.0</v>
      </c>
      <c r="G6123" s="3">
        <v>367.5</v>
      </c>
      <c r="H6123" s="3">
        <v>1.17</v>
      </c>
      <c r="I6123" s="3">
        <v>88.0</v>
      </c>
      <c r="J6123" s="3">
        <v>9362.0</v>
      </c>
    </row>
    <row r="6124">
      <c r="A6124" s="1" t="s">
        <v>7938</v>
      </c>
      <c r="B6124" s="3">
        <v>28.73</v>
      </c>
      <c r="C6124" s="3">
        <v>31.75</v>
      </c>
      <c r="D6124" s="3">
        <v>498.0</v>
      </c>
      <c r="E6124" s="3">
        <v>461.13</v>
      </c>
      <c r="F6124" s="3">
        <v>225.0</v>
      </c>
      <c r="G6124" s="3">
        <v>373.1</v>
      </c>
      <c r="H6124" s="3">
        <v>1.86</v>
      </c>
      <c r="I6124" s="3">
        <v>125.0</v>
      </c>
      <c r="J6124" s="3">
        <v>9366.0</v>
      </c>
    </row>
    <row r="6125">
      <c r="A6125" s="1" t="s">
        <v>7939</v>
      </c>
      <c r="B6125" s="3">
        <v>30.42</v>
      </c>
      <c r="C6125" s="3">
        <v>27.85</v>
      </c>
      <c r="D6125" s="3">
        <v>493.0</v>
      </c>
      <c r="E6125" s="3">
        <v>198.28</v>
      </c>
      <c r="F6125" s="3">
        <v>351.0</v>
      </c>
      <c r="G6125" s="3">
        <v>397.1</v>
      </c>
      <c r="H6125" s="3">
        <v>3.3</v>
      </c>
      <c r="I6125" s="3">
        <v>122.0</v>
      </c>
      <c r="J6125" s="3">
        <v>9362.0</v>
      </c>
    </row>
    <row r="6126">
      <c r="A6126" s="1" t="s">
        <v>7940</v>
      </c>
      <c r="B6126" s="3">
        <v>32.94</v>
      </c>
      <c r="C6126" s="3">
        <v>23.5</v>
      </c>
      <c r="D6126" s="3" t="s">
        <v>742</v>
      </c>
      <c r="E6126" s="3">
        <v>91.0</v>
      </c>
      <c r="F6126" s="3">
        <v>395.0</v>
      </c>
      <c r="G6126" s="3">
        <v>3.72</v>
      </c>
      <c r="H6126" s="3">
        <v>149.0</v>
      </c>
      <c r="I6126" s="3">
        <v>9357.0</v>
      </c>
      <c r="J6126" s="2"/>
    </row>
    <row r="6127">
      <c r="A6127" s="1" t="s">
        <v>7941</v>
      </c>
      <c r="B6127" s="3">
        <v>33.93</v>
      </c>
      <c r="C6127" s="3">
        <v>2.15</v>
      </c>
      <c r="D6127" s="3" t="s">
        <v>2759</v>
      </c>
      <c r="E6127" s="3">
        <v>76.0</v>
      </c>
      <c r="F6127" s="3">
        <v>401.2</v>
      </c>
      <c r="G6127" s="3">
        <v>4.97</v>
      </c>
      <c r="H6127" s="3">
        <v>2.0</v>
      </c>
      <c r="I6127" s="3">
        <v>9353.0</v>
      </c>
      <c r="J6127" s="2"/>
    </row>
    <row r="6128">
      <c r="A6128" s="1" t="s">
        <v>7942</v>
      </c>
      <c r="B6128" s="3">
        <v>33.1</v>
      </c>
      <c r="C6128" s="3">
        <v>19.9</v>
      </c>
      <c r="D6128" s="3" t="s">
        <v>250</v>
      </c>
      <c r="E6128" s="3">
        <v>16.0</v>
      </c>
      <c r="F6128" s="3">
        <v>405.85</v>
      </c>
      <c r="G6128" s="3">
        <v>5.52</v>
      </c>
      <c r="H6128" s="3">
        <v>207.0</v>
      </c>
      <c r="I6128" s="3">
        <v>9352.0</v>
      </c>
      <c r="J6128" s="2"/>
    </row>
    <row r="6129">
      <c r="A6129" s="1" t="s">
        <v>7943</v>
      </c>
      <c r="B6129" s="3">
        <v>33.71</v>
      </c>
      <c r="C6129" s="3">
        <v>18.75</v>
      </c>
      <c r="D6129" s="3">
        <v>377.0</v>
      </c>
      <c r="E6129" s="3">
        <v>55.52</v>
      </c>
      <c r="F6129" s="3">
        <v>337.0</v>
      </c>
      <c r="G6129" s="3">
        <v>414.75</v>
      </c>
      <c r="H6129" s="3">
        <v>5.38</v>
      </c>
      <c r="I6129" s="3">
        <v>208.0</v>
      </c>
      <c r="J6129" s="3">
        <v>9344.0</v>
      </c>
    </row>
    <row r="6130">
      <c r="A6130" s="1" t="s">
        <v>7944</v>
      </c>
      <c r="B6130" s="3">
        <v>32.33</v>
      </c>
      <c r="C6130" s="3">
        <v>22.1</v>
      </c>
      <c r="D6130" s="3" t="s">
        <v>804</v>
      </c>
      <c r="E6130" s="3">
        <v>126.0</v>
      </c>
      <c r="F6130" s="3">
        <v>411.65</v>
      </c>
      <c r="G6130" s="3">
        <v>5.86</v>
      </c>
      <c r="H6130" s="3">
        <v>214.0</v>
      </c>
      <c r="I6130" s="3">
        <v>9344.0</v>
      </c>
      <c r="J6130" s="2"/>
    </row>
    <row r="6131">
      <c r="A6131" s="1" t="s">
        <v>7945</v>
      </c>
      <c r="B6131" s="3">
        <v>31.91</v>
      </c>
      <c r="C6131" s="3">
        <v>24.5</v>
      </c>
      <c r="D6131" s="3" t="s">
        <v>260</v>
      </c>
      <c r="E6131" s="3">
        <v>87.0</v>
      </c>
      <c r="F6131" s="3">
        <v>414.9</v>
      </c>
      <c r="G6131" s="3">
        <v>3.59</v>
      </c>
      <c r="H6131" s="3">
        <v>225.0</v>
      </c>
      <c r="I6131" s="3">
        <v>9343.0</v>
      </c>
      <c r="J6131" s="2"/>
    </row>
    <row r="6132">
      <c r="A6132" s="1" t="s">
        <v>7946</v>
      </c>
      <c r="B6132" s="3">
        <v>30.91</v>
      </c>
      <c r="C6132" s="3">
        <v>27.0</v>
      </c>
      <c r="D6132" s="3" t="s">
        <v>3181</v>
      </c>
      <c r="E6132" s="3">
        <v>41.0</v>
      </c>
      <c r="F6132" s="3">
        <v>409.5</v>
      </c>
      <c r="G6132" s="3">
        <v>2.48</v>
      </c>
      <c r="H6132" s="3">
        <v>233.0</v>
      </c>
      <c r="I6132" s="3">
        <v>9338.0</v>
      </c>
      <c r="J6132" s="2"/>
    </row>
    <row r="6133">
      <c r="A6133" s="1" t="s">
        <v>7947</v>
      </c>
      <c r="B6133" s="3">
        <v>29.88</v>
      </c>
      <c r="C6133" s="3">
        <v>29.8</v>
      </c>
      <c r="D6133" s="3">
        <v>15.0</v>
      </c>
      <c r="E6133" s="3">
        <v>19.6</v>
      </c>
      <c r="F6133" s="3">
        <v>14.0</v>
      </c>
      <c r="G6133" s="3">
        <v>411.25</v>
      </c>
      <c r="H6133" s="3">
        <v>1.66</v>
      </c>
      <c r="I6133" s="3">
        <v>226.0</v>
      </c>
      <c r="J6133" s="3">
        <v>9339.0</v>
      </c>
    </row>
    <row r="6134">
      <c r="A6134" s="1" t="s">
        <v>7948</v>
      </c>
      <c r="B6134" s="3">
        <v>25.53</v>
      </c>
      <c r="C6134" s="3" t="s">
        <v>7949</v>
      </c>
      <c r="D6134" s="3" t="s">
        <v>26</v>
      </c>
      <c r="E6134" s="3">
        <v>393.5</v>
      </c>
      <c r="F6134" s="3">
        <v>3.1</v>
      </c>
      <c r="G6134" s="3">
        <v>187.0</v>
      </c>
      <c r="H6134" s="3">
        <v>9351.0</v>
      </c>
      <c r="I6134" s="2"/>
      <c r="J6134" s="2"/>
    </row>
    <row r="6135">
      <c r="A6135" s="1" t="s">
        <v>7950</v>
      </c>
      <c r="B6135" s="3">
        <v>25.6</v>
      </c>
      <c r="C6135" s="3" t="s">
        <v>3671</v>
      </c>
      <c r="D6135" s="3" t="s">
        <v>26</v>
      </c>
      <c r="E6135" s="3">
        <v>4.2</v>
      </c>
      <c r="F6135" s="3">
        <v>3.1</v>
      </c>
      <c r="G6135" s="3">
        <v>209.0</v>
      </c>
      <c r="H6135" s="3">
        <v>936.0</v>
      </c>
      <c r="I6135" s="2"/>
      <c r="J6135" s="2"/>
    </row>
    <row r="6136">
      <c r="A6136" s="1" t="s">
        <v>7951</v>
      </c>
      <c r="B6136" s="3">
        <v>25.61</v>
      </c>
      <c r="C6136" s="3" t="s">
        <v>7952</v>
      </c>
      <c r="D6136" s="3" t="s">
        <v>26</v>
      </c>
      <c r="E6136" s="3">
        <v>389.4</v>
      </c>
      <c r="F6136" s="3">
        <v>3.38</v>
      </c>
      <c r="G6136" s="3">
        <v>206.0</v>
      </c>
      <c r="H6136" s="3">
        <v>936.0</v>
      </c>
      <c r="I6136" s="2"/>
      <c r="J6136" s="2"/>
    </row>
    <row r="6137">
      <c r="A6137" s="1" t="s">
        <v>7953</v>
      </c>
      <c r="B6137" s="3">
        <v>25.41</v>
      </c>
      <c r="C6137" s="3" t="s">
        <v>7703</v>
      </c>
      <c r="D6137" s="3" t="s">
        <v>26</v>
      </c>
      <c r="E6137" s="3">
        <v>38.3</v>
      </c>
      <c r="F6137" s="3">
        <v>3.79</v>
      </c>
      <c r="G6137" s="3">
        <v>216.0</v>
      </c>
      <c r="H6137" s="3">
        <v>9359.0</v>
      </c>
      <c r="I6137" s="2"/>
      <c r="J6137" s="2"/>
    </row>
    <row r="6138">
      <c r="A6138" s="1" t="s">
        <v>7954</v>
      </c>
      <c r="B6138" s="3">
        <v>25.26</v>
      </c>
      <c r="C6138" s="3" t="s">
        <v>5300</v>
      </c>
      <c r="D6138" s="3" t="s">
        <v>26</v>
      </c>
      <c r="E6138" s="3">
        <v>391.1</v>
      </c>
      <c r="F6138" s="3">
        <v>3.72</v>
      </c>
      <c r="G6138" s="3">
        <v>206.0</v>
      </c>
      <c r="H6138" s="3">
        <v>9358.0</v>
      </c>
      <c r="I6138" s="2"/>
      <c r="J6138" s="2"/>
    </row>
    <row r="6139">
      <c r="A6139" s="1" t="s">
        <v>7955</v>
      </c>
      <c r="B6139" s="3">
        <v>25.12</v>
      </c>
      <c r="C6139" s="3" t="s">
        <v>4842</v>
      </c>
      <c r="D6139" s="3" t="s">
        <v>26</v>
      </c>
      <c r="E6139" s="3">
        <v>394.0</v>
      </c>
      <c r="F6139" s="3">
        <v>3.59</v>
      </c>
      <c r="G6139" s="3">
        <v>186.0</v>
      </c>
      <c r="H6139" s="3">
        <v>9355.0</v>
      </c>
      <c r="I6139" s="2"/>
      <c r="J6139" s="2"/>
    </row>
    <row r="6140">
      <c r="A6140" s="1" t="s">
        <v>7956</v>
      </c>
      <c r="B6140" s="3">
        <v>25.0</v>
      </c>
      <c r="C6140" s="3" t="s">
        <v>6831</v>
      </c>
      <c r="D6140" s="3" t="s">
        <v>26</v>
      </c>
      <c r="E6140" s="3">
        <v>386.8</v>
      </c>
      <c r="F6140" s="3">
        <v>4.55</v>
      </c>
      <c r="G6140" s="3">
        <v>172.0</v>
      </c>
      <c r="H6140" s="3">
        <v>9354.0</v>
      </c>
      <c r="I6140" s="2"/>
      <c r="J6140" s="2"/>
    </row>
    <row r="6141">
      <c r="A6141" s="1" t="s">
        <v>7957</v>
      </c>
      <c r="B6141" s="3">
        <v>24.91</v>
      </c>
      <c r="C6141" s="3" t="s">
        <v>6351</v>
      </c>
      <c r="D6141" s="3" t="s">
        <v>26</v>
      </c>
      <c r="E6141" s="3">
        <v>394.8</v>
      </c>
      <c r="F6141" s="3">
        <v>6.62</v>
      </c>
      <c r="G6141" s="3">
        <v>181.0</v>
      </c>
      <c r="H6141" s="3">
        <v>935.0</v>
      </c>
      <c r="I6141" s="2"/>
      <c r="J6141" s="2"/>
    </row>
    <row r="6142">
      <c r="A6142" s="1" t="s">
        <v>7958</v>
      </c>
      <c r="B6142" s="3">
        <v>21.36</v>
      </c>
      <c r="C6142" s="3" t="s">
        <v>1437</v>
      </c>
      <c r="D6142" s="3" t="s">
        <v>26</v>
      </c>
      <c r="E6142" s="3">
        <v>399.45</v>
      </c>
      <c r="F6142" s="3">
        <v>6.21</v>
      </c>
      <c r="G6142" s="3">
        <v>178.0</v>
      </c>
      <c r="H6142" s="3">
        <v>9356.0</v>
      </c>
      <c r="I6142" s="2"/>
      <c r="J6142" s="2"/>
    </row>
    <row r="6143">
      <c r="A6143" s="1" t="s">
        <v>7959</v>
      </c>
      <c r="B6143" s="3">
        <v>18.91</v>
      </c>
      <c r="C6143" s="3" t="s">
        <v>1077</v>
      </c>
      <c r="D6143" s="3" t="s">
        <v>26</v>
      </c>
      <c r="E6143" s="3">
        <v>386.85</v>
      </c>
      <c r="F6143" s="3">
        <v>4.55</v>
      </c>
      <c r="G6143" s="3">
        <v>18.0</v>
      </c>
      <c r="H6143" s="3">
        <v>9354.0</v>
      </c>
      <c r="I6143" s="2"/>
      <c r="J6143" s="2"/>
    </row>
    <row r="6144">
      <c r="A6144" s="1" t="s">
        <v>7960</v>
      </c>
      <c r="B6144" s="3">
        <v>18.2</v>
      </c>
      <c r="C6144" s="3" t="s">
        <v>7846</v>
      </c>
      <c r="D6144" s="3" t="s">
        <v>26</v>
      </c>
      <c r="E6144" s="3">
        <v>376.4</v>
      </c>
      <c r="F6144" s="3">
        <v>4.14</v>
      </c>
      <c r="G6144" s="3">
        <v>186.0</v>
      </c>
      <c r="H6144" s="3">
        <v>9351.0</v>
      </c>
      <c r="I6144" s="2"/>
      <c r="J6144" s="2"/>
    </row>
    <row r="6145">
      <c r="A6145" s="1" t="s">
        <v>7961</v>
      </c>
      <c r="B6145" s="3">
        <v>18.7</v>
      </c>
      <c r="C6145" s="3">
        <v>8.9</v>
      </c>
      <c r="D6145" s="3" t="s">
        <v>739</v>
      </c>
      <c r="E6145" s="3">
        <v>8.0</v>
      </c>
      <c r="F6145" s="3">
        <v>371.2</v>
      </c>
      <c r="G6145" s="3">
        <v>3.79</v>
      </c>
      <c r="H6145" s="3">
        <v>188.0</v>
      </c>
      <c r="I6145" s="3">
        <v>9353.0</v>
      </c>
      <c r="J6145" s="2"/>
    </row>
    <row r="6146">
      <c r="A6146" s="1" t="s">
        <v>7962</v>
      </c>
      <c r="B6146" s="3">
        <v>19.14</v>
      </c>
      <c r="C6146" s="3">
        <v>86.8</v>
      </c>
      <c r="D6146" s="3">
        <v>76.0</v>
      </c>
      <c r="E6146" s="3">
        <v>8.32</v>
      </c>
      <c r="F6146" s="3">
        <v>74.0</v>
      </c>
      <c r="G6146" s="3">
        <v>393.85</v>
      </c>
      <c r="H6146" s="3">
        <v>3.66</v>
      </c>
      <c r="I6146" s="3">
        <v>179.0</v>
      </c>
      <c r="J6146" s="3">
        <v>9342.0</v>
      </c>
    </row>
    <row r="6147">
      <c r="A6147" s="1" t="s">
        <v>7963</v>
      </c>
      <c r="B6147" s="3">
        <v>18.7</v>
      </c>
      <c r="C6147" s="3">
        <v>86.75</v>
      </c>
      <c r="D6147" s="3">
        <v>202.0</v>
      </c>
      <c r="E6147" s="3">
        <v>44.41</v>
      </c>
      <c r="F6147" s="3">
        <v>183.0</v>
      </c>
      <c r="G6147" s="3">
        <v>384.15</v>
      </c>
      <c r="H6147" s="3">
        <v>4.34</v>
      </c>
      <c r="I6147" s="3">
        <v>199.0</v>
      </c>
      <c r="J6147" s="3">
        <v>9349.0</v>
      </c>
    </row>
    <row r="6148">
      <c r="A6148" s="1" t="s">
        <v>7964</v>
      </c>
      <c r="B6148" s="3">
        <v>20.7</v>
      </c>
      <c r="C6148" s="3">
        <v>81.15</v>
      </c>
      <c r="D6148" s="3" t="s">
        <v>4218</v>
      </c>
      <c r="E6148" s="3">
        <v>135.0</v>
      </c>
      <c r="F6148" s="3">
        <v>383.75</v>
      </c>
      <c r="G6148" s="3">
        <v>3.52</v>
      </c>
      <c r="H6148" s="3">
        <v>198.0</v>
      </c>
      <c r="I6148" s="3">
        <v>9354.0</v>
      </c>
      <c r="J6148" s="2"/>
    </row>
    <row r="6149">
      <c r="A6149" s="1" t="s">
        <v>7965</v>
      </c>
      <c r="B6149" s="3">
        <v>20.42</v>
      </c>
      <c r="C6149" s="3">
        <v>81.15</v>
      </c>
      <c r="D6149" s="3" t="s">
        <v>7966</v>
      </c>
      <c r="E6149" s="3">
        <v>223.0</v>
      </c>
      <c r="F6149" s="3">
        <v>395.75</v>
      </c>
      <c r="G6149" s="3">
        <v>3.79</v>
      </c>
      <c r="H6149" s="3">
        <v>206.0</v>
      </c>
      <c r="I6149" s="3">
        <v>9356.0</v>
      </c>
      <c r="J6149" s="2"/>
    </row>
    <row r="6150">
      <c r="A6150" s="1" t="s">
        <v>7967</v>
      </c>
      <c r="B6150" s="3">
        <v>19.71</v>
      </c>
      <c r="C6150" s="3">
        <v>83.9</v>
      </c>
      <c r="D6150" s="3" t="s">
        <v>7968</v>
      </c>
      <c r="E6150" s="3">
        <v>234.0</v>
      </c>
      <c r="F6150" s="3">
        <v>393.45</v>
      </c>
      <c r="G6150" s="3">
        <v>4.9</v>
      </c>
      <c r="H6150" s="3">
        <v>216.0</v>
      </c>
      <c r="I6150" s="3">
        <v>9357.0</v>
      </c>
      <c r="J6150" s="2"/>
    </row>
    <row r="6151">
      <c r="A6151" s="1" t="s">
        <v>7969</v>
      </c>
      <c r="B6151" s="3">
        <v>20.35</v>
      </c>
      <c r="C6151" s="3">
        <v>78.45</v>
      </c>
      <c r="D6151" s="3">
        <v>505.0</v>
      </c>
      <c r="E6151" s="3">
        <v>116.9</v>
      </c>
      <c r="F6151" s="3">
        <v>41.0</v>
      </c>
      <c r="G6151" s="3">
        <v>388.2</v>
      </c>
      <c r="H6151" s="3">
        <v>4.41</v>
      </c>
      <c r="I6151" s="3">
        <v>215.0</v>
      </c>
      <c r="J6151" s="3">
        <v>9353.0</v>
      </c>
    </row>
    <row r="6152">
      <c r="A6152" s="1" t="s">
        <v>7970</v>
      </c>
      <c r="B6152" s="3">
        <v>22.1</v>
      </c>
      <c r="C6152" s="3">
        <v>66.35</v>
      </c>
      <c r="D6152" s="3">
        <v>653.0</v>
      </c>
      <c r="E6152" s="3">
        <v>386.2</v>
      </c>
      <c r="F6152" s="3">
        <v>347.0</v>
      </c>
      <c r="G6152" s="3">
        <v>383.55</v>
      </c>
      <c r="H6152" s="3">
        <v>4.34</v>
      </c>
      <c r="I6152" s="3">
        <v>21.0</v>
      </c>
      <c r="J6152" s="3">
        <v>9351.0</v>
      </c>
    </row>
    <row r="6153">
      <c r="A6153" s="1" t="s">
        <v>7971</v>
      </c>
      <c r="B6153" s="3">
        <v>22.36</v>
      </c>
      <c r="C6153" s="3">
        <v>64.1</v>
      </c>
      <c r="D6153" s="3">
        <v>561.0</v>
      </c>
      <c r="E6153" s="3">
        <v>328.24</v>
      </c>
      <c r="F6153" s="3">
        <v>326.0</v>
      </c>
      <c r="G6153" s="3">
        <v>396.55</v>
      </c>
      <c r="H6153" s="3">
        <v>4.83</v>
      </c>
      <c r="I6153" s="3">
        <v>216.0</v>
      </c>
      <c r="J6153" s="3">
        <v>935.0</v>
      </c>
    </row>
    <row r="6154">
      <c r="A6154" s="1" t="s">
        <v>7972</v>
      </c>
      <c r="B6154" s="3">
        <v>22.4</v>
      </c>
      <c r="C6154" s="3">
        <v>64.1</v>
      </c>
      <c r="D6154" s="3">
        <v>264.0</v>
      </c>
      <c r="E6154" s="3">
        <v>23.6</v>
      </c>
      <c r="F6154" s="3">
        <v>25.0</v>
      </c>
      <c r="G6154" s="3">
        <v>38.1</v>
      </c>
      <c r="H6154" s="3">
        <v>4.9</v>
      </c>
      <c r="I6154" s="3">
        <v>215.0</v>
      </c>
      <c r="J6154" s="3">
        <v>9346.0</v>
      </c>
    </row>
    <row r="6155">
      <c r="A6155" s="1" t="s">
        <v>7973</v>
      </c>
      <c r="B6155" s="3">
        <v>22.87</v>
      </c>
      <c r="C6155" s="3">
        <v>59.95</v>
      </c>
      <c r="D6155" s="3">
        <v>209.0</v>
      </c>
      <c r="E6155" s="3">
        <v>48.49</v>
      </c>
      <c r="F6155" s="3">
        <v>188.0</v>
      </c>
      <c r="G6155" s="3">
        <v>38.45</v>
      </c>
      <c r="H6155" s="3">
        <v>4.9</v>
      </c>
      <c r="I6155" s="3">
        <v>214.0</v>
      </c>
      <c r="J6155" s="3">
        <v>9344.0</v>
      </c>
    </row>
    <row r="6156">
      <c r="A6156" s="1" t="s">
        <v>7974</v>
      </c>
      <c r="B6156" s="3">
        <v>22.67</v>
      </c>
      <c r="C6156" s="3">
        <v>57.9</v>
      </c>
      <c r="D6156" s="3">
        <v>163.0</v>
      </c>
      <c r="E6156" s="3">
        <v>247.69</v>
      </c>
      <c r="F6156" s="3">
        <v>102.0</v>
      </c>
      <c r="G6156" s="3">
        <v>373.1</v>
      </c>
      <c r="H6156" s="3">
        <v>4.76</v>
      </c>
      <c r="I6156" s="3">
        <v>215.0</v>
      </c>
      <c r="J6156" s="3">
        <v>9345.0</v>
      </c>
    </row>
    <row r="6157">
      <c r="A6157" s="1" t="s">
        <v>7975</v>
      </c>
      <c r="B6157" s="3">
        <v>22.17</v>
      </c>
      <c r="C6157" s="3">
        <v>57.75</v>
      </c>
      <c r="D6157" s="3" t="s">
        <v>1800</v>
      </c>
      <c r="E6157" s="3">
        <v>4.0</v>
      </c>
      <c r="F6157" s="3">
        <v>364.0</v>
      </c>
      <c r="G6157" s="3">
        <v>4.14</v>
      </c>
      <c r="H6157" s="3">
        <v>214.0</v>
      </c>
      <c r="I6157" s="3">
        <v>9349.0</v>
      </c>
      <c r="J6157" s="2"/>
    </row>
    <row r="6158">
      <c r="A6158" s="1" t="s">
        <v>7976</v>
      </c>
      <c r="B6158" s="3">
        <v>21.91</v>
      </c>
      <c r="C6158" s="3" t="s">
        <v>1602</v>
      </c>
      <c r="D6158" s="3" t="s">
        <v>26</v>
      </c>
      <c r="E6158" s="3">
        <v>354.35</v>
      </c>
      <c r="F6158" s="3">
        <v>3.72</v>
      </c>
      <c r="G6158" s="3">
        <v>215.0</v>
      </c>
      <c r="H6158" s="3">
        <v>9348.0</v>
      </c>
      <c r="I6158" s="2"/>
      <c r="J6158" s="2"/>
    </row>
    <row r="6159">
      <c r="A6159" s="1" t="s">
        <v>7977</v>
      </c>
      <c r="B6159" s="3">
        <v>21.14</v>
      </c>
      <c r="C6159" s="3" t="s">
        <v>7978</v>
      </c>
      <c r="D6159" s="3" t="s">
        <v>26</v>
      </c>
      <c r="E6159" s="3">
        <v>355.1</v>
      </c>
      <c r="F6159" s="3">
        <v>3.93</v>
      </c>
      <c r="G6159" s="3">
        <v>22.0</v>
      </c>
      <c r="H6159" s="3">
        <v>9356.0</v>
      </c>
      <c r="I6159" s="2"/>
      <c r="J6159" s="2"/>
    </row>
    <row r="6160">
      <c r="A6160" s="1" t="s">
        <v>7979</v>
      </c>
      <c r="B6160" s="3">
        <v>20.29</v>
      </c>
      <c r="C6160" s="3" t="s">
        <v>2632</v>
      </c>
      <c r="D6160" s="3" t="s">
        <v>26</v>
      </c>
      <c r="E6160" s="3">
        <v>345.65</v>
      </c>
      <c r="F6160" s="3">
        <v>3.66</v>
      </c>
      <c r="G6160" s="3">
        <v>224.0</v>
      </c>
      <c r="H6160" s="3">
        <v>936.0</v>
      </c>
      <c r="I6160" s="2"/>
      <c r="J6160" s="2"/>
    </row>
    <row r="6161">
      <c r="A6161" s="1" t="s">
        <v>7980</v>
      </c>
      <c r="B6161" s="3">
        <v>19.62</v>
      </c>
      <c r="C6161" s="3" t="s">
        <v>2224</v>
      </c>
      <c r="D6161" s="3" t="s">
        <v>26</v>
      </c>
      <c r="E6161" s="3">
        <v>35.65</v>
      </c>
      <c r="F6161" s="3">
        <v>3.17</v>
      </c>
      <c r="G6161" s="3">
        <v>225.0</v>
      </c>
      <c r="H6161" s="3">
        <v>9363.0</v>
      </c>
      <c r="I6161" s="2"/>
      <c r="J6161" s="2"/>
    </row>
    <row r="6162">
      <c r="A6162" s="1" t="s">
        <v>7981</v>
      </c>
      <c r="B6162" s="3">
        <v>18.97</v>
      </c>
      <c r="C6162" s="3" t="s">
        <v>7982</v>
      </c>
      <c r="D6162" s="3" t="s">
        <v>26</v>
      </c>
      <c r="E6162" s="3">
        <v>342.95</v>
      </c>
      <c r="F6162" s="3">
        <v>2.76</v>
      </c>
      <c r="G6162" s="3">
        <v>223.0</v>
      </c>
      <c r="H6162" s="3">
        <v>9365.0</v>
      </c>
      <c r="I6162" s="2"/>
      <c r="J6162" s="2"/>
    </row>
    <row r="6163">
      <c r="A6163" s="1" t="s">
        <v>7983</v>
      </c>
      <c r="B6163" s="3">
        <v>18.5</v>
      </c>
      <c r="C6163" s="3" t="s">
        <v>128</v>
      </c>
      <c r="D6163" s="3" t="s">
        <v>26</v>
      </c>
      <c r="E6163" s="3">
        <v>346.6</v>
      </c>
      <c r="F6163" s="3">
        <v>2.55</v>
      </c>
      <c r="G6163" s="3">
        <v>217.0</v>
      </c>
      <c r="H6163" s="3">
        <v>9365.0</v>
      </c>
      <c r="I6163" s="2"/>
      <c r="J6163" s="2"/>
    </row>
    <row r="6164">
      <c r="A6164" s="1" t="s">
        <v>7984</v>
      </c>
      <c r="B6164" s="3">
        <v>18.7</v>
      </c>
      <c r="C6164" s="3" t="s">
        <v>7985</v>
      </c>
      <c r="D6164" s="3" t="s">
        <v>26</v>
      </c>
      <c r="E6164" s="3">
        <v>345.75</v>
      </c>
      <c r="F6164" s="3">
        <v>2.55</v>
      </c>
      <c r="G6164" s="3">
        <v>212.0</v>
      </c>
      <c r="H6164" s="3">
        <v>9363.0</v>
      </c>
      <c r="I6164" s="2"/>
      <c r="J6164" s="2"/>
    </row>
    <row r="6165">
      <c r="A6165" s="1" t="s">
        <v>7986</v>
      </c>
      <c r="B6165" s="3">
        <v>17.78</v>
      </c>
      <c r="C6165" s="3" t="s">
        <v>7987</v>
      </c>
      <c r="D6165" s="3" t="s">
        <v>26</v>
      </c>
      <c r="E6165" s="3">
        <v>35.85</v>
      </c>
      <c r="F6165" s="3">
        <v>2.48</v>
      </c>
      <c r="G6165" s="3">
        <v>208.0</v>
      </c>
      <c r="H6165" s="3">
        <v>9361.0</v>
      </c>
      <c r="I6165" s="2"/>
      <c r="J6165" s="2"/>
    </row>
    <row r="6166">
      <c r="A6166" s="1" t="s">
        <v>7988</v>
      </c>
      <c r="B6166" s="3">
        <v>17.3</v>
      </c>
      <c r="C6166" s="3" t="s">
        <v>7987</v>
      </c>
      <c r="D6166" s="3" t="s">
        <v>26</v>
      </c>
      <c r="E6166" s="3">
        <v>341.95</v>
      </c>
      <c r="F6166" s="3">
        <v>2.69</v>
      </c>
      <c r="G6166" s="3">
        <v>212.0</v>
      </c>
      <c r="H6166" s="3">
        <v>9361.0</v>
      </c>
      <c r="I6166" s="2"/>
      <c r="J6166" s="2"/>
    </row>
    <row r="6167">
      <c r="A6167" s="1" t="s">
        <v>7989</v>
      </c>
      <c r="B6167" s="3">
        <v>16.97</v>
      </c>
      <c r="C6167" s="3" t="s">
        <v>7990</v>
      </c>
      <c r="D6167" s="3" t="s">
        <v>26</v>
      </c>
      <c r="E6167" s="3">
        <v>345.65</v>
      </c>
      <c r="F6167" s="3">
        <v>2.55</v>
      </c>
      <c r="G6167" s="3">
        <v>216.0</v>
      </c>
      <c r="H6167" s="3">
        <v>936.0</v>
      </c>
      <c r="I6167" s="2"/>
      <c r="J6167" s="2"/>
    </row>
    <row r="6168">
      <c r="A6168" s="1" t="s">
        <v>7991</v>
      </c>
      <c r="B6168" s="3">
        <v>16.77</v>
      </c>
      <c r="C6168" s="3" t="s">
        <v>7992</v>
      </c>
      <c r="D6168" s="3" t="s">
        <v>26</v>
      </c>
      <c r="E6168" s="3">
        <v>35.1</v>
      </c>
      <c r="F6168" s="3">
        <v>2.55</v>
      </c>
      <c r="G6168" s="3">
        <v>216.0</v>
      </c>
      <c r="H6168" s="3">
        <v>9359.0</v>
      </c>
      <c r="I6168" s="2"/>
      <c r="J6168" s="2"/>
    </row>
    <row r="6169">
      <c r="A6169" s="1" t="s">
        <v>7993</v>
      </c>
      <c r="B6169" s="3">
        <v>16.51</v>
      </c>
      <c r="C6169" s="3">
        <v>83.65</v>
      </c>
      <c r="D6169" s="3" t="s">
        <v>40</v>
      </c>
      <c r="E6169" s="3">
        <v>1.0</v>
      </c>
      <c r="F6169" s="3">
        <v>343.7</v>
      </c>
      <c r="G6169" s="3">
        <v>2.34</v>
      </c>
      <c r="H6169" s="3">
        <v>213.0</v>
      </c>
      <c r="I6169" s="3">
        <v>9363.0</v>
      </c>
      <c r="J6169" s="2"/>
    </row>
    <row r="6170">
      <c r="A6170" s="1" t="s">
        <v>7994</v>
      </c>
      <c r="B6170" s="3">
        <v>17.29</v>
      </c>
      <c r="C6170" s="3">
        <v>86.65</v>
      </c>
      <c r="D6170" s="3">
        <v>169.0</v>
      </c>
      <c r="E6170" s="3">
        <v>332.54</v>
      </c>
      <c r="F6170" s="3">
        <v>9.0</v>
      </c>
      <c r="G6170" s="3">
        <v>34.2</v>
      </c>
      <c r="H6170" s="3">
        <v>2.34</v>
      </c>
      <c r="I6170" s="3">
        <v>211.0</v>
      </c>
      <c r="J6170" s="3">
        <v>9361.0</v>
      </c>
    </row>
    <row r="6171">
      <c r="A6171" s="1" t="s">
        <v>7995</v>
      </c>
      <c r="B6171" s="3">
        <v>18.0</v>
      </c>
      <c r="C6171" s="3">
        <v>83.75</v>
      </c>
      <c r="D6171" s="3">
        <v>378.0</v>
      </c>
      <c r="E6171" s="3">
        <v>604.81</v>
      </c>
      <c r="F6171" s="3">
        <v>121.0</v>
      </c>
      <c r="G6171" s="3">
        <v>342.35</v>
      </c>
      <c r="H6171" s="3">
        <v>3.59</v>
      </c>
      <c r="I6171" s="3">
        <v>225.0</v>
      </c>
      <c r="J6171" s="3">
        <v>9365.0</v>
      </c>
    </row>
    <row r="6172">
      <c r="A6172" s="1" t="s">
        <v>7996</v>
      </c>
      <c r="B6172" s="3">
        <v>19.13</v>
      </c>
      <c r="C6172" s="3">
        <v>73.5</v>
      </c>
      <c r="D6172" s="3">
        <v>494.0</v>
      </c>
      <c r="E6172" s="3">
        <v>455.67</v>
      </c>
      <c r="F6172" s="3">
        <v>227.0</v>
      </c>
      <c r="G6172" s="3">
        <v>346.2</v>
      </c>
      <c r="H6172" s="3">
        <v>3.59</v>
      </c>
      <c r="I6172" s="3">
        <v>232.0</v>
      </c>
      <c r="J6172" s="3">
        <v>937.0</v>
      </c>
    </row>
    <row r="6173">
      <c r="A6173" s="1" t="s">
        <v>7997</v>
      </c>
      <c r="B6173" s="3">
        <v>20.8</v>
      </c>
      <c r="C6173" s="3">
        <v>57.45</v>
      </c>
      <c r="D6173" s="3">
        <v>612.0</v>
      </c>
      <c r="E6173" s="3">
        <v>466.43</v>
      </c>
      <c r="F6173" s="3">
        <v>281.0</v>
      </c>
      <c r="G6173" s="3">
        <v>348.95</v>
      </c>
      <c r="H6173" s="3">
        <v>3.79</v>
      </c>
      <c r="I6173" s="3">
        <v>235.0</v>
      </c>
      <c r="J6173" s="3">
        <v>9374.0</v>
      </c>
    </row>
    <row r="6174">
      <c r="A6174" s="1" t="s">
        <v>7998</v>
      </c>
      <c r="B6174" s="3">
        <v>22.4</v>
      </c>
      <c r="C6174" s="3">
        <v>5.2</v>
      </c>
      <c r="D6174" s="3">
        <v>692.0</v>
      </c>
      <c r="E6174" s="3">
        <v>483.74</v>
      </c>
      <c r="F6174" s="3">
        <v>311.0</v>
      </c>
      <c r="G6174" s="3">
        <v>348.75</v>
      </c>
      <c r="H6174" s="3">
        <v>3.86</v>
      </c>
      <c r="I6174" s="3">
        <v>235.0</v>
      </c>
      <c r="J6174" s="3">
        <v>9374.0</v>
      </c>
    </row>
    <row r="6175">
      <c r="A6175" s="1" t="s">
        <v>7999</v>
      </c>
      <c r="B6175" s="3">
        <v>23.19</v>
      </c>
      <c r="C6175" s="3">
        <v>43.75</v>
      </c>
      <c r="D6175" s="3">
        <v>565.0</v>
      </c>
      <c r="E6175" s="3">
        <v>19.3</v>
      </c>
      <c r="F6175" s="3">
        <v>41.0</v>
      </c>
      <c r="G6175" s="3">
        <v>349.3</v>
      </c>
      <c r="H6175" s="3">
        <v>3.86</v>
      </c>
      <c r="I6175" s="3">
        <v>235.0</v>
      </c>
      <c r="J6175" s="3">
        <v>9371.0</v>
      </c>
    </row>
    <row r="6176">
      <c r="A6176" s="1" t="s">
        <v>8000</v>
      </c>
      <c r="B6176" s="3">
        <v>24.13</v>
      </c>
      <c r="C6176" s="3">
        <v>39.55</v>
      </c>
      <c r="D6176" s="3">
        <v>628.0</v>
      </c>
      <c r="E6176" s="3">
        <v>333.54</v>
      </c>
      <c r="F6176" s="3">
        <v>365.0</v>
      </c>
      <c r="G6176" s="3">
        <v>345.85</v>
      </c>
      <c r="H6176" s="3">
        <v>4.0</v>
      </c>
      <c r="I6176" s="3">
        <v>234.0</v>
      </c>
      <c r="J6176" s="3">
        <v>9368.0</v>
      </c>
    </row>
    <row r="6177">
      <c r="A6177" s="1" t="s">
        <v>8001</v>
      </c>
      <c r="B6177" s="3">
        <v>24.59</v>
      </c>
      <c r="C6177" s="3">
        <v>35.65</v>
      </c>
      <c r="D6177" s="3">
        <v>659.0</v>
      </c>
      <c r="E6177" s="3">
        <v>597.41</v>
      </c>
      <c r="F6177" s="3">
        <v>234.0</v>
      </c>
      <c r="G6177" s="3">
        <v>355.1</v>
      </c>
      <c r="H6177" s="3">
        <v>4.0</v>
      </c>
      <c r="I6177" s="3">
        <v>235.0</v>
      </c>
      <c r="J6177" s="3">
        <v>9366.0</v>
      </c>
    </row>
    <row r="6178">
      <c r="A6178" s="1" t="s">
        <v>8002</v>
      </c>
      <c r="B6178" s="3">
        <v>24.95</v>
      </c>
      <c r="C6178" s="3">
        <v>33.15</v>
      </c>
      <c r="D6178" s="3">
        <v>472.0</v>
      </c>
      <c r="E6178" s="3">
        <v>37.48</v>
      </c>
      <c r="F6178" s="3">
        <v>254.0</v>
      </c>
      <c r="G6178" s="3">
        <v>377.75</v>
      </c>
      <c r="H6178" s="3">
        <v>3.86</v>
      </c>
      <c r="I6178" s="3">
        <v>236.0</v>
      </c>
      <c r="J6178" s="3">
        <v>9359.0</v>
      </c>
    </row>
    <row r="6179">
      <c r="A6179" s="1" t="s">
        <v>8003</v>
      </c>
      <c r="B6179" s="3">
        <v>24.68</v>
      </c>
      <c r="C6179" s="3">
        <v>33.15</v>
      </c>
      <c r="D6179" s="3">
        <v>39.0</v>
      </c>
      <c r="E6179" s="3">
        <v>637.91</v>
      </c>
      <c r="F6179" s="3">
        <v>117.0</v>
      </c>
      <c r="G6179" s="3">
        <v>374.45</v>
      </c>
      <c r="H6179" s="3">
        <v>4.0</v>
      </c>
      <c r="I6179" s="3">
        <v>236.0</v>
      </c>
      <c r="J6179" s="3">
        <v>9361.0</v>
      </c>
    </row>
    <row r="6180">
      <c r="A6180" s="1" t="s">
        <v>8004</v>
      </c>
      <c r="B6180" s="3">
        <v>23.88</v>
      </c>
      <c r="C6180" s="3">
        <v>36.7</v>
      </c>
      <c r="D6180" s="3">
        <v>146.0</v>
      </c>
      <c r="E6180" s="3">
        <v>17.16</v>
      </c>
      <c r="F6180" s="3">
        <v>105.0</v>
      </c>
      <c r="G6180" s="3">
        <v>383.55</v>
      </c>
      <c r="H6180" s="3">
        <v>4.7</v>
      </c>
      <c r="I6180" s="3">
        <v>238.0</v>
      </c>
      <c r="J6180" s="3">
        <v>9365.0</v>
      </c>
    </row>
    <row r="6181">
      <c r="A6181" s="1" t="s">
        <v>8005</v>
      </c>
      <c r="B6181" s="3">
        <v>22.93</v>
      </c>
      <c r="C6181" s="3">
        <v>42.1</v>
      </c>
      <c r="D6181" s="3">
        <v>17.0</v>
      </c>
      <c r="E6181" s="3">
        <v>99.69</v>
      </c>
      <c r="F6181" s="3">
        <v>13.0</v>
      </c>
      <c r="G6181" s="3">
        <v>37.6</v>
      </c>
      <c r="H6181" s="3">
        <v>3.31</v>
      </c>
      <c r="I6181" s="3">
        <v>237.0</v>
      </c>
      <c r="J6181" s="3">
        <v>9371.0</v>
      </c>
    </row>
    <row r="6182">
      <c r="A6182" s="1" t="s">
        <v>8006</v>
      </c>
      <c r="B6182" s="3">
        <v>21.97</v>
      </c>
      <c r="C6182" s="3" t="s">
        <v>4852</v>
      </c>
      <c r="D6182" s="3" t="s">
        <v>26</v>
      </c>
      <c r="E6182" s="3">
        <v>377.2</v>
      </c>
      <c r="F6182" s="3">
        <v>2.69</v>
      </c>
      <c r="G6182" s="3">
        <v>241.0</v>
      </c>
      <c r="H6182" s="3">
        <v>9373.0</v>
      </c>
      <c r="I6182" s="2"/>
      <c r="J6182" s="2"/>
    </row>
    <row r="6183">
      <c r="A6183" s="1" t="s">
        <v>8007</v>
      </c>
      <c r="B6183" s="3">
        <v>21.19</v>
      </c>
      <c r="C6183" s="3" t="s">
        <v>1465</v>
      </c>
      <c r="D6183" s="3" t="s">
        <v>26</v>
      </c>
      <c r="E6183" s="3">
        <v>379.7</v>
      </c>
      <c r="F6183" s="3">
        <v>2.41</v>
      </c>
      <c r="G6183" s="3">
        <v>253.0</v>
      </c>
      <c r="H6183" s="3">
        <v>9379.0</v>
      </c>
      <c r="I6183" s="2"/>
      <c r="J6183" s="2"/>
    </row>
    <row r="6184">
      <c r="A6184" s="1" t="s">
        <v>8008</v>
      </c>
      <c r="B6184" s="3">
        <v>20.46</v>
      </c>
      <c r="C6184" s="3" t="s">
        <v>1690</v>
      </c>
      <c r="D6184" s="3" t="s">
        <v>26</v>
      </c>
      <c r="E6184" s="3">
        <v>373.3</v>
      </c>
      <c r="F6184" s="3">
        <v>2.7</v>
      </c>
      <c r="G6184" s="3">
        <v>267.0</v>
      </c>
      <c r="H6184" s="3">
        <v>9382.0</v>
      </c>
      <c r="I6184" s="2"/>
      <c r="J6184" s="2"/>
    </row>
    <row r="6185">
      <c r="A6185" s="1" t="s">
        <v>8009</v>
      </c>
      <c r="B6185" s="3">
        <v>19.89</v>
      </c>
      <c r="C6185" s="3" t="s">
        <v>7406</v>
      </c>
      <c r="D6185" s="3" t="s">
        <v>26</v>
      </c>
      <c r="E6185" s="3">
        <v>367.7</v>
      </c>
      <c r="F6185" s="3">
        <v>1.93</v>
      </c>
      <c r="G6185" s="3">
        <v>261.0</v>
      </c>
      <c r="H6185" s="3">
        <v>9388.0</v>
      </c>
      <c r="I6185" s="2"/>
      <c r="J6185" s="2"/>
    </row>
    <row r="6186">
      <c r="A6186" s="1" t="s">
        <v>8010</v>
      </c>
      <c r="B6186" s="3">
        <v>19.36</v>
      </c>
      <c r="C6186" s="3" t="s">
        <v>1751</v>
      </c>
      <c r="D6186" s="3" t="s">
        <v>26</v>
      </c>
      <c r="E6186" s="3">
        <v>367.1</v>
      </c>
      <c r="F6186" s="3">
        <v>1.86</v>
      </c>
      <c r="G6186" s="3">
        <v>244.0</v>
      </c>
      <c r="H6186" s="3">
        <v>9389.0</v>
      </c>
      <c r="I6186" s="2"/>
      <c r="J6186" s="2"/>
    </row>
    <row r="6187">
      <c r="A6187" s="1" t="s">
        <v>8011</v>
      </c>
      <c r="B6187" s="3">
        <v>18.73</v>
      </c>
      <c r="C6187" s="3" t="s">
        <v>5357</v>
      </c>
      <c r="D6187" s="3" t="s">
        <v>26</v>
      </c>
      <c r="E6187" s="3">
        <v>352.2</v>
      </c>
      <c r="F6187" s="3">
        <v>1.72</v>
      </c>
      <c r="G6187" s="3">
        <v>229.0</v>
      </c>
      <c r="H6187" s="3">
        <v>9389.0</v>
      </c>
      <c r="I6187" s="2"/>
      <c r="J6187" s="2"/>
    </row>
    <row r="6188">
      <c r="A6188" s="1" t="s">
        <v>8012</v>
      </c>
      <c r="B6188" s="3">
        <v>18.35</v>
      </c>
      <c r="C6188" s="3" t="s">
        <v>8013</v>
      </c>
      <c r="D6188" s="3" t="s">
        <v>26</v>
      </c>
      <c r="E6188" s="3">
        <v>357.95</v>
      </c>
      <c r="F6188" s="3">
        <v>1.79</v>
      </c>
      <c r="G6188" s="3">
        <v>216.0</v>
      </c>
      <c r="H6188" s="3">
        <v>9387.0</v>
      </c>
      <c r="I6188" s="2"/>
      <c r="J6188" s="2"/>
    </row>
    <row r="6189">
      <c r="A6189" s="1" t="s">
        <v>8014</v>
      </c>
      <c r="B6189" s="3">
        <v>17.92</v>
      </c>
      <c r="C6189" s="3" t="s">
        <v>8015</v>
      </c>
      <c r="D6189" s="3" t="s">
        <v>26</v>
      </c>
      <c r="E6189" s="3">
        <v>356.85</v>
      </c>
      <c r="F6189" s="3">
        <v>1.79</v>
      </c>
      <c r="G6189" s="3">
        <v>215.0</v>
      </c>
      <c r="H6189" s="3">
        <v>9383.0</v>
      </c>
      <c r="I6189" s="2"/>
      <c r="J6189" s="2"/>
    </row>
    <row r="6190">
      <c r="A6190" s="1" t="s">
        <v>8016</v>
      </c>
      <c r="B6190" s="3">
        <v>17.56</v>
      </c>
      <c r="C6190" s="3" t="s">
        <v>5359</v>
      </c>
      <c r="D6190" s="3" t="s">
        <v>26</v>
      </c>
      <c r="E6190" s="3">
        <v>358.4</v>
      </c>
      <c r="F6190" s="3">
        <v>1.72</v>
      </c>
      <c r="G6190" s="3">
        <v>208.0</v>
      </c>
      <c r="H6190" s="3">
        <v>9381.0</v>
      </c>
      <c r="I6190" s="2"/>
      <c r="J6190" s="2"/>
    </row>
    <row r="6191">
      <c r="A6191" s="1" t="s">
        <v>8017</v>
      </c>
      <c r="B6191" s="3">
        <v>17.32</v>
      </c>
      <c r="C6191" s="3" t="s">
        <v>5359</v>
      </c>
      <c r="D6191" s="3" t="s">
        <v>26</v>
      </c>
      <c r="E6191" s="3">
        <v>364.8</v>
      </c>
      <c r="F6191" s="3">
        <v>1.72</v>
      </c>
      <c r="G6191" s="3">
        <v>207.0</v>
      </c>
      <c r="H6191" s="3">
        <v>938.0</v>
      </c>
      <c r="I6191" s="2"/>
      <c r="J6191" s="2"/>
    </row>
    <row r="6192">
      <c r="A6192" s="1" t="s">
        <v>8018</v>
      </c>
      <c r="B6192" s="3">
        <v>17.2</v>
      </c>
      <c r="C6192" s="3" t="s">
        <v>5359</v>
      </c>
      <c r="D6192" s="3" t="s">
        <v>26</v>
      </c>
      <c r="E6192" s="3">
        <v>363.25</v>
      </c>
      <c r="F6192" s="3">
        <v>1.86</v>
      </c>
      <c r="G6192" s="3">
        <v>213.0</v>
      </c>
      <c r="H6192" s="3">
        <v>9383.0</v>
      </c>
      <c r="I6192" s="2"/>
      <c r="J6192" s="2"/>
    </row>
    <row r="6193">
      <c r="A6193" s="1" t="s">
        <v>8019</v>
      </c>
      <c r="B6193" s="3">
        <v>16.8</v>
      </c>
      <c r="C6193" s="3">
        <v>8.8</v>
      </c>
      <c r="D6193" s="3" t="s">
        <v>40</v>
      </c>
      <c r="E6193" s="3">
        <v>1.0</v>
      </c>
      <c r="F6193" s="3">
        <v>373.7</v>
      </c>
      <c r="G6193" s="3">
        <v>1.79</v>
      </c>
      <c r="H6193" s="3">
        <v>213.0</v>
      </c>
      <c r="I6193" s="3">
        <v>9387.0</v>
      </c>
      <c r="J6193" s="2"/>
    </row>
    <row r="6194">
      <c r="A6194" s="1" t="s">
        <v>8020</v>
      </c>
      <c r="B6194" s="3">
        <v>16.62</v>
      </c>
      <c r="C6194" s="3">
        <v>86.6</v>
      </c>
      <c r="D6194" s="3">
        <v>81.0</v>
      </c>
      <c r="E6194" s="3">
        <v>12.78</v>
      </c>
      <c r="F6194" s="3">
        <v>78.0</v>
      </c>
      <c r="G6194" s="3">
        <v>372.95</v>
      </c>
      <c r="H6194" s="3">
        <v>1.59</v>
      </c>
      <c r="I6194" s="3">
        <v>203.0</v>
      </c>
      <c r="J6194" s="3">
        <v>9393.0</v>
      </c>
    </row>
    <row r="6195">
      <c r="A6195" s="1" t="s">
        <v>8021</v>
      </c>
      <c r="B6195" s="3">
        <v>16.75</v>
      </c>
      <c r="C6195" s="3">
        <v>89.65</v>
      </c>
      <c r="D6195" s="3">
        <v>194.0</v>
      </c>
      <c r="E6195" s="3">
        <v>4.29</v>
      </c>
      <c r="F6195" s="3">
        <v>177.0</v>
      </c>
      <c r="G6195" s="3">
        <v>39.95</v>
      </c>
      <c r="H6195" s="3">
        <v>1.72</v>
      </c>
      <c r="I6195" s="3">
        <v>206.0</v>
      </c>
      <c r="J6195" s="3">
        <v>9399.0</v>
      </c>
    </row>
    <row r="6196">
      <c r="A6196" s="1" t="s">
        <v>8022</v>
      </c>
      <c r="B6196" s="3">
        <v>17.18</v>
      </c>
      <c r="C6196" s="3">
        <v>86.65</v>
      </c>
      <c r="D6196" s="3">
        <v>193.0</v>
      </c>
      <c r="E6196" s="3">
        <v>1.72</v>
      </c>
      <c r="F6196" s="3">
        <v>192.0</v>
      </c>
      <c r="G6196" s="3">
        <v>378.75</v>
      </c>
      <c r="H6196" s="3">
        <v>2.7</v>
      </c>
      <c r="I6196" s="3">
        <v>202.0</v>
      </c>
      <c r="J6196" s="3">
        <v>94.0</v>
      </c>
    </row>
    <row r="6197">
      <c r="A6197" s="1" t="s">
        <v>8023</v>
      </c>
      <c r="B6197" s="3">
        <v>17.96</v>
      </c>
      <c r="C6197" s="3">
        <v>8.9</v>
      </c>
      <c r="D6197" s="3">
        <v>488.0</v>
      </c>
      <c r="E6197" s="3">
        <v>202.45</v>
      </c>
      <c r="F6197" s="3">
        <v>345.0</v>
      </c>
      <c r="G6197" s="3">
        <v>389.75</v>
      </c>
      <c r="H6197" s="3">
        <v>2.7</v>
      </c>
      <c r="I6197" s="3">
        <v>212.0</v>
      </c>
      <c r="J6197" s="3">
        <v>9401.0</v>
      </c>
    </row>
    <row r="6198">
      <c r="A6198" s="1" t="s">
        <v>8024</v>
      </c>
      <c r="B6198" s="3">
        <v>19.64</v>
      </c>
      <c r="C6198" s="3">
        <v>73.15</v>
      </c>
      <c r="D6198" s="3">
        <v>257.0</v>
      </c>
      <c r="E6198" s="3">
        <v>1.28</v>
      </c>
      <c r="F6198" s="3">
        <v>256.0</v>
      </c>
      <c r="G6198" s="3">
        <v>391.3</v>
      </c>
      <c r="H6198" s="3">
        <v>2.0</v>
      </c>
      <c r="I6198" s="3">
        <v>227.0</v>
      </c>
      <c r="J6198" s="3">
        <v>9399.0</v>
      </c>
    </row>
    <row r="6199">
      <c r="A6199" s="1" t="s">
        <v>8025</v>
      </c>
      <c r="B6199" s="3">
        <v>20.61</v>
      </c>
      <c r="C6199" s="3">
        <v>68.4</v>
      </c>
      <c r="D6199" s="3">
        <v>401.0</v>
      </c>
      <c r="E6199" s="3">
        <v>38.24</v>
      </c>
      <c r="F6199" s="3">
        <v>37.0</v>
      </c>
      <c r="G6199" s="3">
        <v>385.9</v>
      </c>
      <c r="H6199" s="3">
        <v>1.79</v>
      </c>
      <c r="I6199" s="3">
        <v>235.0</v>
      </c>
      <c r="J6199" s="3">
        <v>9399.0</v>
      </c>
    </row>
    <row r="6200">
      <c r="A6200" s="1" t="s">
        <v>8026</v>
      </c>
      <c r="B6200" s="3">
        <v>21.31</v>
      </c>
      <c r="C6200" s="3">
        <v>68.5</v>
      </c>
      <c r="D6200" s="3">
        <v>665.0</v>
      </c>
      <c r="E6200" s="3">
        <v>432.25</v>
      </c>
      <c r="F6200" s="3">
        <v>326.0</v>
      </c>
      <c r="G6200" s="3">
        <v>39.35</v>
      </c>
      <c r="H6200" s="3">
        <v>1.59</v>
      </c>
      <c r="I6200" s="3">
        <v>24.0</v>
      </c>
      <c r="J6200" s="3">
        <v>9394.0</v>
      </c>
    </row>
    <row r="6201">
      <c r="A6201" s="1" t="s">
        <v>8027</v>
      </c>
      <c r="B6201" s="3">
        <v>22.7</v>
      </c>
      <c r="C6201" s="3">
        <v>64.1</v>
      </c>
      <c r="D6201" s="3">
        <v>631.0</v>
      </c>
      <c r="E6201" s="3">
        <v>537.62</v>
      </c>
      <c r="F6201" s="3">
        <v>251.0</v>
      </c>
      <c r="G6201" s="3">
        <v>387.25</v>
      </c>
      <c r="H6201" s="3">
        <v>1.59</v>
      </c>
      <c r="I6201" s="3">
        <v>232.0</v>
      </c>
      <c r="J6201" s="3">
        <v>9392.0</v>
      </c>
    </row>
    <row r="6202">
      <c r="A6202" s="1" t="s">
        <v>8028</v>
      </c>
      <c r="B6202" s="3">
        <v>22.25</v>
      </c>
      <c r="C6202" s="3">
        <v>64.1</v>
      </c>
      <c r="D6202" s="3">
        <v>437.0</v>
      </c>
      <c r="E6202" s="3">
        <v>294.76</v>
      </c>
      <c r="F6202" s="3">
        <v>265.0</v>
      </c>
      <c r="G6202" s="3">
        <v>39.75</v>
      </c>
      <c r="H6202" s="3">
        <v>1.59</v>
      </c>
      <c r="I6202" s="3">
        <v>226.0</v>
      </c>
      <c r="J6202" s="3">
        <v>9386.0</v>
      </c>
    </row>
    <row r="6203">
      <c r="A6203" s="1" t="s">
        <v>8029</v>
      </c>
      <c r="B6203" s="3">
        <v>22.48</v>
      </c>
      <c r="C6203" s="3">
        <v>61.95</v>
      </c>
      <c r="D6203" s="3">
        <v>269.0</v>
      </c>
      <c r="E6203" s="3">
        <v>172.66</v>
      </c>
      <c r="F6203" s="3">
        <v>196.0</v>
      </c>
      <c r="G6203" s="3">
        <v>381.5</v>
      </c>
      <c r="H6203" s="3">
        <v>2.14</v>
      </c>
      <c r="I6203" s="3">
        <v>217.0</v>
      </c>
      <c r="J6203" s="3">
        <v>938.0</v>
      </c>
    </row>
    <row r="6204">
      <c r="A6204" s="1" t="s">
        <v>8030</v>
      </c>
      <c r="B6204" s="3">
        <v>21.32</v>
      </c>
      <c r="C6204" s="3">
        <v>63.9</v>
      </c>
      <c r="D6204" s="3">
        <v>116.0</v>
      </c>
      <c r="E6204" s="3">
        <v>76.41</v>
      </c>
      <c r="F6204" s="3">
        <v>98.0</v>
      </c>
      <c r="G6204" s="3">
        <v>363.85</v>
      </c>
      <c r="H6204" s="3">
        <v>1.93</v>
      </c>
      <c r="I6204" s="3">
        <v>239.0</v>
      </c>
      <c r="J6204" s="3">
        <v>9383.0</v>
      </c>
    </row>
    <row r="6205">
      <c r="A6205" s="1" t="s">
        <v>8031</v>
      </c>
      <c r="B6205" s="3">
        <v>20.25</v>
      </c>
      <c r="C6205" s="3">
        <v>7.7</v>
      </c>
      <c r="D6205" s="3" t="s">
        <v>40</v>
      </c>
      <c r="E6205" s="3">
        <v>1.0</v>
      </c>
      <c r="F6205" s="3">
        <v>363.25</v>
      </c>
      <c r="G6205" s="3">
        <v>1.45</v>
      </c>
      <c r="H6205" s="3">
        <v>239.0</v>
      </c>
      <c r="I6205" s="3">
        <v>9389.0</v>
      </c>
      <c r="J6205" s="2"/>
    </row>
    <row r="6206">
      <c r="A6206" s="1" t="s">
        <v>8032</v>
      </c>
      <c r="B6206" s="3">
        <v>21.56</v>
      </c>
      <c r="C6206" s="3" t="s">
        <v>5842</v>
      </c>
      <c r="D6206" s="3" t="s">
        <v>26</v>
      </c>
      <c r="E6206" s="3">
        <v>366.95</v>
      </c>
      <c r="F6206" s="3">
        <v>1.45</v>
      </c>
      <c r="G6206" s="3">
        <v>247.0</v>
      </c>
      <c r="H6206" s="3">
        <v>9387.0</v>
      </c>
      <c r="I6206" s="2"/>
      <c r="J6206" s="2"/>
    </row>
    <row r="6207">
      <c r="A6207" s="1" t="s">
        <v>8033</v>
      </c>
      <c r="B6207" s="3">
        <v>19.89</v>
      </c>
      <c r="C6207" s="3" t="s">
        <v>3990</v>
      </c>
      <c r="D6207" s="3" t="s">
        <v>26</v>
      </c>
      <c r="E6207" s="3">
        <v>347.2</v>
      </c>
      <c r="F6207" s="3">
        <v>1.59</v>
      </c>
      <c r="G6207" s="3">
        <v>25.0</v>
      </c>
      <c r="H6207" s="3">
        <v>9392.0</v>
      </c>
      <c r="I6207" s="2"/>
      <c r="J6207" s="2"/>
    </row>
    <row r="6208">
      <c r="A6208" s="1" t="s">
        <v>8034</v>
      </c>
      <c r="B6208" s="3">
        <v>18.43</v>
      </c>
      <c r="C6208" s="3" t="s">
        <v>3995</v>
      </c>
      <c r="D6208" s="3" t="s">
        <v>26</v>
      </c>
      <c r="E6208" s="3">
        <v>339.85</v>
      </c>
      <c r="F6208" s="3">
        <v>1.52</v>
      </c>
      <c r="G6208" s="3">
        <v>251.0</v>
      </c>
      <c r="H6208" s="3">
        <v>9398.0</v>
      </c>
      <c r="I6208" s="2"/>
      <c r="J6208" s="2"/>
    </row>
    <row r="6209">
      <c r="A6209" s="1" t="s">
        <v>8035</v>
      </c>
      <c r="B6209" s="3">
        <v>17.61</v>
      </c>
      <c r="C6209" s="3" t="s">
        <v>8036</v>
      </c>
      <c r="D6209" s="3" t="s">
        <v>26</v>
      </c>
      <c r="E6209" s="3">
        <v>335.55</v>
      </c>
      <c r="F6209" s="3">
        <v>1.38</v>
      </c>
      <c r="G6209" s="3">
        <v>256.0</v>
      </c>
      <c r="H6209" s="3">
        <v>9401.0</v>
      </c>
      <c r="I6209" s="2"/>
      <c r="J6209" s="2"/>
    </row>
    <row r="6210">
      <c r="A6210" s="1" t="s">
        <v>8037</v>
      </c>
      <c r="B6210" s="3">
        <v>16.96</v>
      </c>
      <c r="C6210" s="3" t="s">
        <v>8036</v>
      </c>
      <c r="D6210" s="3" t="s">
        <v>26</v>
      </c>
      <c r="E6210" s="3">
        <v>327.45</v>
      </c>
      <c r="F6210" s="3">
        <v>1.24</v>
      </c>
      <c r="G6210" s="3">
        <v>258.0</v>
      </c>
      <c r="H6210" s="3">
        <v>9401.0</v>
      </c>
      <c r="I6210" s="2"/>
      <c r="J6210" s="2"/>
    </row>
    <row r="6211">
      <c r="A6211" s="1" t="s">
        <v>8038</v>
      </c>
      <c r="B6211" s="3">
        <v>16.9</v>
      </c>
      <c r="C6211" s="3" t="s">
        <v>4990</v>
      </c>
      <c r="D6211" s="3" t="s">
        <v>26</v>
      </c>
      <c r="E6211" s="3">
        <v>329.0</v>
      </c>
      <c r="F6211" s="3">
        <v>1.38</v>
      </c>
      <c r="G6211" s="3">
        <v>258.0</v>
      </c>
      <c r="H6211" s="3">
        <v>9398.0</v>
      </c>
      <c r="I6211" s="2"/>
      <c r="J6211" s="2"/>
    </row>
    <row r="6212">
      <c r="A6212" s="1" t="s">
        <v>8039</v>
      </c>
      <c r="B6212" s="3">
        <v>15.52</v>
      </c>
      <c r="C6212" s="3" t="s">
        <v>8040</v>
      </c>
      <c r="D6212" s="3" t="s">
        <v>26</v>
      </c>
      <c r="E6212" s="3">
        <v>327.55</v>
      </c>
      <c r="F6212" s="3">
        <v>1.45</v>
      </c>
      <c r="G6212" s="3">
        <v>271.0</v>
      </c>
      <c r="H6212" s="3">
        <v>9397.0</v>
      </c>
      <c r="I6212" s="2"/>
      <c r="J6212" s="2"/>
    </row>
    <row r="6213">
      <c r="A6213" s="1" t="s">
        <v>8041</v>
      </c>
      <c r="B6213" s="3">
        <v>15.36</v>
      </c>
      <c r="C6213" s="3" t="s">
        <v>3483</v>
      </c>
      <c r="D6213" s="3" t="s">
        <v>26</v>
      </c>
      <c r="E6213" s="3">
        <v>329.55</v>
      </c>
      <c r="F6213" s="3">
        <v>1.31</v>
      </c>
      <c r="G6213" s="3">
        <v>271.0</v>
      </c>
      <c r="H6213" s="3">
        <v>9397.0</v>
      </c>
      <c r="I6213" s="2"/>
      <c r="J6213" s="2"/>
    </row>
    <row r="6214">
      <c r="A6214" s="1" t="s">
        <v>8042</v>
      </c>
      <c r="B6214" s="3">
        <v>15.42</v>
      </c>
      <c r="C6214" s="3" t="s">
        <v>8043</v>
      </c>
      <c r="D6214" s="3" t="s">
        <v>26</v>
      </c>
      <c r="E6214" s="3">
        <v>337.7</v>
      </c>
      <c r="F6214" s="3">
        <v>1.1</v>
      </c>
      <c r="G6214" s="3">
        <v>28.0</v>
      </c>
      <c r="H6214" s="3">
        <v>9393.0</v>
      </c>
      <c r="I6214" s="2"/>
      <c r="J6214" s="2"/>
    </row>
    <row r="6215">
      <c r="A6215" s="1" t="s">
        <v>8044</v>
      </c>
      <c r="B6215" s="3">
        <v>15.4</v>
      </c>
      <c r="C6215" s="3" t="s">
        <v>8043</v>
      </c>
      <c r="D6215" s="3" t="s">
        <v>26</v>
      </c>
      <c r="E6215" s="3" t="s">
        <v>8045</v>
      </c>
      <c r="F6215" s="3">
        <v>29.0</v>
      </c>
      <c r="G6215" s="3">
        <v>9393.0</v>
      </c>
      <c r="H6215" s="2"/>
      <c r="I6215" s="2"/>
      <c r="J6215" s="2"/>
    </row>
    <row r="6216">
      <c r="A6216" s="1" t="s">
        <v>8046</v>
      </c>
      <c r="B6216" s="3">
        <v>16.25</v>
      </c>
      <c r="C6216" s="3" t="s">
        <v>4990</v>
      </c>
      <c r="D6216" s="3" t="s">
        <v>26</v>
      </c>
      <c r="E6216" s="3" t="s">
        <v>8047</v>
      </c>
      <c r="F6216" s="3">
        <v>295.0</v>
      </c>
      <c r="G6216" s="3">
        <v>9391.0</v>
      </c>
      <c r="H6216" s="2"/>
      <c r="I6216" s="2"/>
      <c r="J6216" s="2"/>
    </row>
    <row r="6217">
      <c r="A6217" s="1" t="s">
        <v>8048</v>
      </c>
      <c r="B6217" s="3">
        <v>15.91</v>
      </c>
      <c r="C6217" s="3">
        <v>75.15</v>
      </c>
      <c r="D6217" s="3" t="s">
        <v>1268</v>
      </c>
      <c r="E6217" s="3">
        <v>6.0</v>
      </c>
      <c r="F6217" s="3" t="s">
        <v>8049</v>
      </c>
      <c r="G6217" s="3">
        <v>226.0</v>
      </c>
      <c r="H6217" s="3">
        <v>9393.0</v>
      </c>
      <c r="I6217" s="2"/>
      <c r="J6217" s="2"/>
    </row>
    <row r="6218">
      <c r="A6218" s="1" t="s">
        <v>8050</v>
      </c>
      <c r="B6218" s="3">
        <v>14.98</v>
      </c>
      <c r="C6218" s="3">
        <v>83.5</v>
      </c>
      <c r="D6218" s="3">
        <v>184.0</v>
      </c>
      <c r="E6218" s="3">
        <v>491.93</v>
      </c>
      <c r="F6218" s="3">
        <v>7.0</v>
      </c>
      <c r="G6218" s="3" t="s">
        <v>8051</v>
      </c>
      <c r="H6218" s="3">
        <v>28.0</v>
      </c>
      <c r="I6218" s="3">
        <v>9396.0</v>
      </c>
      <c r="J6218" s="2"/>
    </row>
    <row r="6219">
      <c r="A6219" s="1" t="s">
        <v>8052</v>
      </c>
      <c r="B6219" s="3">
        <v>17.89</v>
      </c>
      <c r="C6219" s="3">
        <v>75.4</v>
      </c>
      <c r="D6219" s="3">
        <v>382.0</v>
      </c>
      <c r="E6219" s="3">
        <v>661.12</v>
      </c>
      <c r="F6219" s="3">
        <v>105.0</v>
      </c>
      <c r="G6219" s="3" t="s">
        <v>8053</v>
      </c>
      <c r="H6219" s="3">
        <v>312.0</v>
      </c>
      <c r="I6219" s="3">
        <v>9398.0</v>
      </c>
      <c r="J6219" s="2"/>
    </row>
    <row r="6220">
      <c r="A6220" s="1" t="s">
        <v>8054</v>
      </c>
      <c r="B6220" s="3">
        <v>20.21</v>
      </c>
      <c r="C6220" s="3">
        <v>63.7</v>
      </c>
      <c r="D6220" s="3">
        <v>559.0</v>
      </c>
      <c r="E6220" s="3">
        <v>727.94</v>
      </c>
      <c r="F6220" s="3">
        <v>137.0</v>
      </c>
      <c r="G6220" s="3" t="s">
        <v>8055</v>
      </c>
      <c r="H6220" s="3">
        <v>351.0</v>
      </c>
      <c r="I6220" s="3">
        <v>9399.0</v>
      </c>
      <c r="J6220" s="2"/>
    </row>
    <row r="6221">
      <c r="A6221" s="1" t="s">
        <v>8056</v>
      </c>
      <c r="B6221" s="3">
        <v>22.24</v>
      </c>
      <c r="C6221" s="3">
        <v>55.8</v>
      </c>
      <c r="D6221" s="3">
        <v>698.0</v>
      </c>
      <c r="E6221" s="3">
        <v>766.73</v>
      </c>
      <c r="F6221" s="3">
        <v>159.0</v>
      </c>
      <c r="G6221" s="3" t="s">
        <v>4110</v>
      </c>
      <c r="H6221" s="3">
        <v>2.0</v>
      </c>
      <c r="I6221" s="3">
        <v>9399.0</v>
      </c>
      <c r="J6221" s="2"/>
    </row>
    <row r="6222">
      <c r="A6222" s="1" t="s">
        <v>8057</v>
      </c>
      <c r="B6222" s="3">
        <v>23.97</v>
      </c>
      <c r="C6222" s="3">
        <v>48.8</v>
      </c>
      <c r="D6222" s="3">
        <v>75.0</v>
      </c>
      <c r="E6222" s="3">
        <v>666.33</v>
      </c>
      <c r="F6222" s="3">
        <v>23.0</v>
      </c>
      <c r="G6222" s="3" t="s">
        <v>8058</v>
      </c>
      <c r="H6222" s="3">
        <v>36.0</v>
      </c>
      <c r="I6222" s="3">
        <v>9394.0</v>
      </c>
      <c r="J6222" s="2"/>
    </row>
    <row r="6223">
      <c r="A6223" s="1" t="s">
        <v>8059</v>
      </c>
      <c r="B6223" s="3">
        <v>25.27</v>
      </c>
      <c r="C6223" s="3">
        <v>42.75</v>
      </c>
      <c r="D6223" s="3">
        <v>758.0</v>
      </c>
      <c r="E6223" s="3">
        <v>608.69</v>
      </c>
      <c r="F6223" s="3">
        <v>267.0</v>
      </c>
      <c r="G6223" s="3" t="s">
        <v>8060</v>
      </c>
      <c r="H6223" s="3">
        <v>35.0</v>
      </c>
      <c r="I6223" s="3">
        <v>939.0</v>
      </c>
      <c r="J6223" s="2"/>
    </row>
    <row r="6224">
      <c r="A6224" s="1" t="s">
        <v>8061</v>
      </c>
      <c r="B6224" s="3">
        <v>25.89</v>
      </c>
      <c r="C6224" s="3">
        <v>39.95</v>
      </c>
      <c r="D6224" s="3">
        <v>776.0</v>
      </c>
      <c r="E6224" s="3">
        <v>751.3</v>
      </c>
      <c r="F6224" s="3">
        <v>19.0</v>
      </c>
      <c r="G6224" s="3" t="s">
        <v>8062</v>
      </c>
      <c r="H6224" s="3">
        <v>352.0</v>
      </c>
      <c r="I6224" s="3">
        <v>9383.0</v>
      </c>
      <c r="J6224" s="2"/>
    </row>
    <row r="6225">
      <c r="A6225" s="1" t="s">
        <v>8063</v>
      </c>
      <c r="B6225" s="3">
        <v>26.63</v>
      </c>
      <c r="C6225" s="3">
        <v>36.2</v>
      </c>
      <c r="D6225" s="3">
        <v>699.0</v>
      </c>
      <c r="E6225" s="3">
        <v>769.2</v>
      </c>
      <c r="F6225" s="3">
        <v>159.0</v>
      </c>
      <c r="G6225" s="3" t="s">
        <v>8064</v>
      </c>
      <c r="H6225" s="3">
        <v>349.0</v>
      </c>
      <c r="I6225" s="3">
        <v>9378.0</v>
      </c>
      <c r="J6225" s="2"/>
    </row>
    <row r="6226">
      <c r="A6226" s="1" t="s">
        <v>8065</v>
      </c>
      <c r="B6226" s="3">
        <v>26.74</v>
      </c>
      <c r="C6226" s="3">
        <v>34.9</v>
      </c>
      <c r="D6226" s="3">
        <v>551.0</v>
      </c>
      <c r="E6226" s="3">
        <v>691.33</v>
      </c>
      <c r="F6226" s="3">
        <v>151.0</v>
      </c>
      <c r="G6226" s="3" t="s">
        <v>8066</v>
      </c>
      <c r="H6226" s="3">
        <v>354.0</v>
      </c>
      <c r="I6226" s="3">
        <v>9372.0</v>
      </c>
      <c r="J6226" s="2"/>
    </row>
    <row r="6227">
      <c r="A6227" s="1" t="s">
        <v>8067</v>
      </c>
      <c r="B6227" s="3">
        <v>26.61</v>
      </c>
      <c r="C6227" s="3">
        <v>33.7</v>
      </c>
      <c r="D6227" s="3">
        <v>385.0</v>
      </c>
      <c r="E6227" s="3">
        <v>668.9</v>
      </c>
      <c r="F6227" s="3">
        <v>106.0</v>
      </c>
      <c r="G6227" s="3" t="s">
        <v>8068</v>
      </c>
      <c r="H6227" s="3">
        <v>14.0</v>
      </c>
      <c r="I6227" s="3">
        <v>9369.0</v>
      </c>
      <c r="J6227" s="2"/>
    </row>
    <row r="6228">
      <c r="A6228" s="1" t="s">
        <v>8069</v>
      </c>
      <c r="B6228" s="3">
        <v>26.27</v>
      </c>
      <c r="C6228" s="3">
        <v>34.8</v>
      </c>
      <c r="D6228" s="3">
        <v>186.0</v>
      </c>
      <c r="E6228" s="3">
        <v>503.9</v>
      </c>
      <c r="F6228" s="3">
        <v>7.0</v>
      </c>
      <c r="G6228" s="3">
        <v>363.65</v>
      </c>
      <c r="H6228" s="3">
        <v>1.17</v>
      </c>
      <c r="I6228" s="3">
        <v>39.0</v>
      </c>
      <c r="J6228" s="3">
        <v>9369.0</v>
      </c>
    </row>
    <row r="6229">
      <c r="A6229" s="1" t="s">
        <v>8070</v>
      </c>
      <c r="B6229" s="3">
        <v>25.2</v>
      </c>
      <c r="C6229" s="3">
        <v>38.45</v>
      </c>
      <c r="D6229" s="3" t="s">
        <v>739</v>
      </c>
      <c r="E6229" s="3">
        <v>8.0</v>
      </c>
      <c r="F6229" s="3">
        <v>365.4</v>
      </c>
      <c r="G6229" s="3">
        <v>1.38</v>
      </c>
      <c r="H6229" s="3">
        <v>7.0</v>
      </c>
      <c r="I6229" s="3">
        <v>937.0</v>
      </c>
      <c r="J6229" s="2"/>
    </row>
    <row r="6230">
      <c r="A6230" s="1" t="s">
        <v>8071</v>
      </c>
      <c r="B6230" s="3">
        <v>24.18</v>
      </c>
      <c r="C6230" s="3" t="s">
        <v>6026</v>
      </c>
      <c r="D6230" s="3" t="s">
        <v>26</v>
      </c>
      <c r="E6230" s="3" t="s">
        <v>8072</v>
      </c>
      <c r="F6230" s="3">
        <v>24.0</v>
      </c>
      <c r="G6230" s="3">
        <v>9367.0</v>
      </c>
      <c r="H6230" s="2"/>
      <c r="I6230" s="2"/>
      <c r="J6230" s="2"/>
    </row>
    <row r="6231">
      <c r="A6231" s="1" t="s">
        <v>8073</v>
      </c>
      <c r="B6231" s="3">
        <v>22.19</v>
      </c>
      <c r="C6231" s="3" t="s">
        <v>5596</v>
      </c>
      <c r="D6231" s="3" t="s">
        <v>26</v>
      </c>
      <c r="E6231" s="3">
        <v>336.95</v>
      </c>
      <c r="F6231" s="3">
        <v>1.1</v>
      </c>
      <c r="G6231" s="3">
        <v>38.0</v>
      </c>
      <c r="H6231" s="3">
        <v>9375.0</v>
      </c>
      <c r="I6231" s="2"/>
      <c r="J6231" s="2"/>
    </row>
    <row r="6232">
      <c r="A6232" s="1" t="s">
        <v>8074</v>
      </c>
      <c r="B6232" s="3">
        <v>20.8</v>
      </c>
      <c r="C6232" s="3" t="s">
        <v>5240</v>
      </c>
      <c r="D6232" s="3" t="s">
        <v>26</v>
      </c>
      <c r="E6232" s="3">
        <v>329.4</v>
      </c>
      <c r="F6232" s="3">
        <v>1.17</v>
      </c>
      <c r="G6232" s="3">
        <v>48.0</v>
      </c>
      <c r="H6232" s="3">
        <v>9378.0</v>
      </c>
      <c r="I6232" s="2"/>
      <c r="J6232" s="2"/>
    </row>
    <row r="6233">
      <c r="A6233" s="1" t="s">
        <v>8075</v>
      </c>
      <c r="B6233" s="3">
        <v>19.66</v>
      </c>
      <c r="C6233" s="3" t="s">
        <v>88</v>
      </c>
      <c r="D6233" s="3" t="s">
        <v>26</v>
      </c>
      <c r="E6233" s="3">
        <v>327.5</v>
      </c>
      <c r="F6233" s="3">
        <v>1.24</v>
      </c>
      <c r="G6233" s="3">
        <v>54.0</v>
      </c>
      <c r="H6233" s="3">
        <v>9378.0</v>
      </c>
      <c r="I6233" s="2"/>
      <c r="J6233" s="2"/>
    </row>
    <row r="6234">
      <c r="A6234" s="1" t="s">
        <v>8076</v>
      </c>
      <c r="B6234" s="3">
        <v>18.51</v>
      </c>
      <c r="C6234" s="3" t="s">
        <v>3964</v>
      </c>
      <c r="D6234" s="3" t="s">
        <v>26</v>
      </c>
      <c r="E6234" s="3">
        <v>324.35</v>
      </c>
      <c r="F6234" s="3">
        <v>1.31</v>
      </c>
      <c r="G6234" s="3">
        <v>55.0</v>
      </c>
      <c r="H6234" s="3">
        <v>9377.0</v>
      </c>
      <c r="I6234" s="2"/>
      <c r="J6234" s="2"/>
    </row>
    <row r="6235">
      <c r="A6235" s="1" t="s">
        <v>8077</v>
      </c>
      <c r="B6235" s="3">
        <v>17.65</v>
      </c>
      <c r="C6235" s="3" t="s">
        <v>3966</v>
      </c>
      <c r="D6235" s="3" t="s">
        <v>26</v>
      </c>
      <c r="E6235" s="3">
        <v>322.8</v>
      </c>
      <c r="F6235" s="3">
        <v>1.31</v>
      </c>
      <c r="G6235" s="3">
        <v>76.0</v>
      </c>
      <c r="H6235" s="3">
        <v>9377.0</v>
      </c>
      <c r="I6235" s="2"/>
      <c r="J6235" s="2"/>
    </row>
    <row r="6236">
      <c r="A6236" s="1" t="s">
        <v>8078</v>
      </c>
      <c r="B6236" s="3">
        <v>16.99</v>
      </c>
      <c r="C6236" s="3" t="s">
        <v>4037</v>
      </c>
      <c r="D6236" s="3" t="s">
        <v>26</v>
      </c>
      <c r="E6236" s="3">
        <v>322.7</v>
      </c>
      <c r="F6236" s="3">
        <v>1.38</v>
      </c>
      <c r="G6236" s="3">
        <v>98.0</v>
      </c>
      <c r="H6236" s="3">
        <v>9377.0</v>
      </c>
      <c r="I6236" s="2"/>
      <c r="J6236" s="2"/>
    </row>
    <row r="6237">
      <c r="A6237" s="1" t="s">
        <v>8079</v>
      </c>
      <c r="B6237" s="3">
        <v>16.49</v>
      </c>
      <c r="C6237" s="3" t="s">
        <v>5498</v>
      </c>
      <c r="D6237" s="3" t="s">
        <v>26</v>
      </c>
      <c r="E6237" s="3">
        <v>32.3</v>
      </c>
      <c r="F6237" s="3">
        <v>1.38</v>
      </c>
      <c r="G6237" s="3">
        <v>1.0</v>
      </c>
      <c r="H6237" s="3">
        <v>9375.0</v>
      </c>
      <c r="I6237" s="2"/>
      <c r="J6237" s="2"/>
    </row>
    <row r="6238">
      <c r="A6238" s="1" t="s">
        <v>8080</v>
      </c>
      <c r="B6238" s="3">
        <v>15.93</v>
      </c>
      <c r="C6238" s="3" t="s">
        <v>4147</v>
      </c>
      <c r="D6238" s="3" t="s">
        <v>26</v>
      </c>
      <c r="E6238" s="3">
        <v>323.75</v>
      </c>
      <c r="F6238" s="3">
        <v>1.38</v>
      </c>
      <c r="G6238" s="3">
        <v>95.0</v>
      </c>
      <c r="H6238" s="3">
        <v>9371.0</v>
      </c>
      <c r="I6238" s="2"/>
      <c r="J6238" s="2"/>
    </row>
    <row r="6239">
      <c r="A6239" s="1" t="s">
        <v>8081</v>
      </c>
      <c r="B6239" s="3">
        <v>15.39</v>
      </c>
      <c r="C6239" s="3" t="s">
        <v>4006</v>
      </c>
      <c r="D6239" s="3" t="s">
        <v>26</v>
      </c>
      <c r="E6239" s="3">
        <v>32.5</v>
      </c>
      <c r="F6239" s="3">
        <v>1.45</v>
      </c>
      <c r="G6239" s="3">
        <v>67.0</v>
      </c>
      <c r="H6239" s="3">
        <v>9371.0</v>
      </c>
      <c r="I6239" s="2"/>
      <c r="J6239" s="2"/>
    </row>
    <row r="6240">
      <c r="A6240" s="1" t="s">
        <v>8082</v>
      </c>
      <c r="B6240" s="3">
        <v>14.55</v>
      </c>
      <c r="C6240" s="3" t="s">
        <v>3266</v>
      </c>
      <c r="D6240" s="3" t="s">
        <v>26</v>
      </c>
      <c r="E6240" s="3">
        <v>318.35</v>
      </c>
      <c r="F6240" s="3">
        <v>1.66</v>
      </c>
      <c r="G6240" s="3">
        <v>43.0</v>
      </c>
      <c r="H6240" s="3">
        <v>937.0</v>
      </c>
      <c r="I6240" s="2"/>
      <c r="J6240" s="2"/>
    </row>
    <row r="6241">
      <c r="A6241" s="1" t="s">
        <v>8083</v>
      </c>
      <c r="B6241" s="3">
        <v>14.15</v>
      </c>
      <c r="C6241" s="3">
        <v>83.4</v>
      </c>
      <c r="D6241" s="3" t="s">
        <v>1800</v>
      </c>
      <c r="E6241" s="3">
        <v>4.0</v>
      </c>
      <c r="F6241" s="3">
        <v>316.4</v>
      </c>
      <c r="G6241" s="3">
        <v>1.66</v>
      </c>
      <c r="H6241" s="3">
        <v>39.0</v>
      </c>
      <c r="I6241" s="3">
        <v>9374.0</v>
      </c>
      <c r="J6241" s="2"/>
    </row>
    <row r="6242">
      <c r="A6242" s="1" t="s">
        <v>8084</v>
      </c>
      <c r="B6242" s="3">
        <v>15.56</v>
      </c>
      <c r="C6242" s="3">
        <v>77.85</v>
      </c>
      <c r="D6242" s="3">
        <v>177.0</v>
      </c>
      <c r="E6242" s="3">
        <v>45.18</v>
      </c>
      <c r="F6242" s="3">
        <v>74.0</v>
      </c>
      <c r="G6242" s="3">
        <v>32.85</v>
      </c>
      <c r="H6242" s="3">
        <v>1.31</v>
      </c>
      <c r="I6242" s="3">
        <v>52.0</v>
      </c>
      <c r="J6242" s="3">
        <v>9375.0</v>
      </c>
    </row>
    <row r="6243">
      <c r="A6243" s="1" t="s">
        <v>8085</v>
      </c>
      <c r="B6243" s="3">
        <v>19.99</v>
      </c>
      <c r="C6243" s="3">
        <v>59.35</v>
      </c>
      <c r="D6243" s="3">
        <v>38.0</v>
      </c>
      <c r="E6243" s="3">
        <v>653.89</v>
      </c>
      <c r="F6243" s="3">
        <v>108.0</v>
      </c>
      <c r="G6243" s="3">
        <v>323.4</v>
      </c>
      <c r="H6243" s="3">
        <v>1.38</v>
      </c>
      <c r="I6243" s="3">
        <v>58.0</v>
      </c>
      <c r="J6243" s="3">
        <v>9378.0</v>
      </c>
    </row>
    <row r="6244">
      <c r="A6244" s="1" t="s">
        <v>8086</v>
      </c>
      <c r="B6244" s="3">
        <v>22.79</v>
      </c>
      <c r="C6244" s="3">
        <v>5.3</v>
      </c>
      <c r="D6244" s="3">
        <v>564.0</v>
      </c>
      <c r="E6244" s="3">
        <v>759.69</v>
      </c>
      <c r="F6244" s="3">
        <v>126.0</v>
      </c>
      <c r="G6244" s="3">
        <v>328.8</v>
      </c>
      <c r="H6244" s="3">
        <v>1.38</v>
      </c>
      <c r="I6244" s="3">
        <v>66.0</v>
      </c>
      <c r="J6244" s="3">
        <v>9378.0</v>
      </c>
    </row>
    <row r="6245">
      <c r="A6245" s="1" t="s">
        <v>8087</v>
      </c>
      <c r="B6245" s="3">
        <v>25.63</v>
      </c>
      <c r="C6245" s="3">
        <v>39.95</v>
      </c>
      <c r="D6245" s="3">
        <v>709.0</v>
      </c>
      <c r="E6245" s="3">
        <v>814.76</v>
      </c>
      <c r="F6245" s="3">
        <v>139.0</v>
      </c>
      <c r="G6245" s="3">
        <v>337.9</v>
      </c>
      <c r="H6245" s="3">
        <v>1.31</v>
      </c>
      <c r="I6245" s="3">
        <v>78.0</v>
      </c>
      <c r="J6245" s="3">
        <v>9379.0</v>
      </c>
    </row>
    <row r="6246">
      <c r="A6246" s="1" t="s">
        <v>8088</v>
      </c>
      <c r="B6246" s="3">
        <v>27.58</v>
      </c>
      <c r="C6246" s="3">
        <v>3.5</v>
      </c>
      <c r="D6246" s="3">
        <v>78.0</v>
      </c>
      <c r="E6246" s="3">
        <v>768.63</v>
      </c>
      <c r="F6246" s="3">
        <v>183.0</v>
      </c>
      <c r="G6246" s="3">
        <v>348.15</v>
      </c>
      <c r="H6246" s="3">
        <v>1.17</v>
      </c>
      <c r="I6246" s="3">
        <v>96.0</v>
      </c>
      <c r="J6246" s="3">
        <v>9378.0</v>
      </c>
    </row>
    <row r="6247">
      <c r="A6247" s="1" t="s">
        <v>8089</v>
      </c>
      <c r="B6247" s="3">
        <v>28.62</v>
      </c>
      <c r="C6247" s="3">
        <v>27.5</v>
      </c>
      <c r="D6247" s="3">
        <v>811.0</v>
      </c>
      <c r="E6247" s="3">
        <v>777.43</v>
      </c>
      <c r="F6247" s="3">
        <v>187.0</v>
      </c>
      <c r="G6247" s="3" t="s">
        <v>8090</v>
      </c>
      <c r="H6247" s="3">
        <v>117.0</v>
      </c>
      <c r="I6247" s="3">
        <v>9372.0</v>
      </c>
      <c r="J6247" s="2"/>
    </row>
    <row r="6248">
      <c r="A6248" s="1" t="s">
        <v>8091</v>
      </c>
      <c r="B6248" s="3">
        <v>29.34</v>
      </c>
      <c r="C6248" s="3">
        <v>25.7</v>
      </c>
      <c r="D6248" s="3">
        <v>793.0</v>
      </c>
      <c r="E6248" s="3">
        <v>816.1</v>
      </c>
      <c r="F6248" s="3">
        <v>16.0</v>
      </c>
      <c r="G6248" s="3">
        <v>361.1</v>
      </c>
      <c r="H6248" s="3">
        <v>1.3</v>
      </c>
      <c r="I6248" s="3">
        <v>133.0</v>
      </c>
      <c r="J6248" s="3">
        <v>9365.0</v>
      </c>
    </row>
    <row r="6249">
      <c r="A6249" s="1" t="s">
        <v>8092</v>
      </c>
      <c r="B6249" s="3">
        <v>29.94</v>
      </c>
      <c r="C6249" s="3">
        <v>24.0</v>
      </c>
      <c r="D6249" s="3">
        <v>663.0</v>
      </c>
      <c r="E6249" s="3">
        <v>649.44</v>
      </c>
      <c r="F6249" s="3">
        <v>21.0</v>
      </c>
      <c r="G6249" s="3" t="s">
        <v>8093</v>
      </c>
      <c r="H6249" s="3">
        <v>149.0</v>
      </c>
      <c r="I6249" s="3">
        <v>9357.0</v>
      </c>
      <c r="J6249" s="2"/>
    </row>
    <row r="6250">
      <c r="A6250" s="1" t="s">
        <v>8094</v>
      </c>
      <c r="B6250" s="3">
        <v>29.75</v>
      </c>
      <c r="C6250" s="3">
        <v>24.0</v>
      </c>
      <c r="D6250" s="3">
        <v>54.0</v>
      </c>
      <c r="E6250" s="3">
        <v>657.22</v>
      </c>
      <c r="F6250" s="3">
        <v>163.0</v>
      </c>
      <c r="G6250" s="3" t="s">
        <v>8095</v>
      </c>
      <c r="H6250" s="3">
        <v>145.0</v>
      </c>
      <c r="I6250" s="3">
        <v>9353.0</v>
      </c>
      <c r="J6250" s="2"/>
    </row>
    <row r="6251">
      <c r="A6251" s="1" t="s">
        <v>8096</v>
      </c>
      <c r="B6251" s="3">
        <v>29.66</v>
      </c>
      <c r="C6251" s="3">
        <v>24.0</v>
      </c>
      <c r="D6251" s="3">
        <v>373.0</v>
      </c>
      <c r="E6251" s="3">
        <v>623.19</v>
      </c>
      <c r="F6251" s="3">
        <v>116.0</v>
      </c>
      <c r="G6251" s="3" t="s">
        <v>8097</v>
      </c>
      <c r="H6251" s="3">
        <v>12.0</v>
      </c>
      <c r="I6251" s="3">
        <v>9349.0</v>
      </c>
      <c r="J6251" s="2"/>
    </row>
    <row r="6252">
      <c r="A6252" s="1" t="s">
        <v>8098</v>
      </c>
      <c r="B6252" s="3">
        <v>29.2</v>
      </c>
      <c r="C6252" s="3">
        <v>27.5</v>
      </c>
      <c r="D6252" s="3">
        <v>163.0</v>
      </c>
      <c r="E6252" s="3">
        <v>346.97</v>
      </c>
      <c r="F6252" s="3">
        <v>85.0</v>
      </c>
      <c r="G6252" s="3" t="s">
        <v>8099</v>
      </c>
      <c r="H6252" s="3">
        <v>87.0</v>
      </c>
      <c r="I6252" s="3">
        <v>935.0</v>
      </c>
      <c r="J6252" s="2"/>
    </row>
    <row r="6253">
      <c r="A6253" s="1" t="s">
        <v>8100</v>
      </c>
      <c r="B6253" s="3">
        <v>27.56</v>
      </c>
      <c r="C6253" s="3">
        <v>28.35</v>
      </c>
      <c r="D6253" s="3" t="s">
        <v>845</v>
      </c>
      <c r="E6253" s="3">
        <v>3.0</v>
      </c>
      <c r="F6253" s="3">
        <v>392.45</v>
      </c>
      <c r="G6253" s="3">
        <v>1.52</v>
      </c>
      <c r="H6253" s="3">
        <v>61.0</v>
      </c>
      <c r="I6253" s="3">
        <v>9352.0</v>
      </c>
      <c r="J6253" s="2"/>
    </row>
    <row r="6254">
      <c r="A6254" s="1" t="s">
        <v>8101</v>
      </c>
      <c r="B6254" s="3">
        <v>26.0</v>
      </c>
      <c r="C6254" s="3" t="s">
        <v>5992</v>
      </c>
      <c r="D6254" s="3" t="s">
        <v>26</v>
      </c>
      <c r="E6254" s="3">
        <v>378.95</v>
      </c>
      <c r="F6254" s="3">
        <v>2.41</v>
      </c>
      <c r="G6254" s="3">
        <v>58.0</v>
      </c>
      <c r="H6254" s="3">
        <v>9354.0</v>
      </c>
      <c r="I6254" s="2"/>
      <c r="J6254" s="2"/>
    </row>
    <row r="6255">
      <c r="A6255" s="1" t="s">
        <v>8102</v>
      </c>
      <c r="B6255" s="3">
        <v>24.8</v>
      </c>
      <c r="C6255" s="3" t="s">
        <v>6774</v>
      </c>
      <c r="D6255" s="3" t="s">
        <v>26</v>
      </c>
      <c r="E6255" s="3">
        <v>369.5</v>
      </c>
      <c r="F6255" s="3">
        <v>2.69</v>
      </c>
      <c r="G6255" s="3">
        <v>64.0</v>
      </c>
      <c r="H6255" s="3">
        <v>9358.0</v>
      </c>
      <c r="I6255" s="2"/>
      <c r="J6255" s="2"/>
    </row>
    <row r="6256">
      <c r="A6256" s="1" t="s">
        <v>8103</v>
      </c>
      <c r="B6256" s="3">
        <v>23.56</v>
      </c>
      <c r="C6256" s="3" t="s">
        <v>5180</v>
      </c>
      <c r="D6256" s="3" t="s">
        <v>26</v>
      </c>
      <c r="E6256" s="3">
        <v>344.85</v>
      </c>
      <c r="F6256" s="3">
        <v>2.69</v>
      </c>
      <c r="G6256" s="3">
        <v>72.0</v>
      </c>
      <c r="H6256" s="3">
        <v>9362.0</v>
      </c>
      <c r="I6256" s="2"/>
      <c r="J6256" s="2"/>
    </row>
    <row r="6257">
      <c r="A6257" s="1" t="s">
        <v>8104</v>
      </c>
      <c r="B6257" s="3">
        <v>22.66</v>
      </c>
      <c r="C6257" s="3" t="s">
        <v>3879</v>
      </c>
      <c r="D6257" s="3" t="s">
        <v>26</v>
      </c>
      <c r="E6257" s="3">
        <v>348.75</v>
      </c>
      <c r="F6257" s="3">
        <v>2.48</v>
      </c>
      <c r="G6257" s="3">
        <v>88.0</v>
      </c>
      <c r="H6257" s="3">
        <v>9364.0</v>
      </c>
      <c r="I6257" s="2"/>
      <c r="J6257" s="2"/>
    </row>
    <row r="6258">
      <c r="A6258" s="1" t="s">
        <v>8105</v>
      </c>
      <c r="B6258" s="3">
        <v>21.93</v>
      </c>
      <c r="C6258" s="3" t="s">
        <v>4852</v>
      </c>
      <c r="D6258" s="3" t="s">
        <v>26</v>
      </c>
      <c r="E6258" s="3">
        <v>354.55</v>
      </c>
      <c r="F6258" s="3">
        <v>2.34</v>
      </c>
      <c r="G6258" s="3">
        <v>1.0</v>
      </c>
      <c r="H6258" s="3">
        <v>9365.0</v>
      </c>
      <c r="I6258" s="2"/>
      <c r="J6258" s="2"/>
    </row>
    <row r="6259">
      <c r="A6259" s="1" t="s">
        <v>8106</v>
      </c>
      <c r="B6259" s="3">
        <v>21.2</v>
      </c>
      <c r="C6259" s="3" t="s">
        <v>90</v>
      </c>
      <c r="D6259" s="3" t="s">
        <v>26</v>
      </c>
      <c r="E6259" s="3">
        <v>35.1</v>
      </c>
      <c r="F6259" s="3">
        <v>2.28</v>
      </c>
      <c r="G6259" s="3">
        <v>11.0</v>
      </c>
      <c r="H6259" s="3">
        <v>9366.0</v>
      </c>
      <c r="I6259" s="2"/>
      <c r="J6259" s="2"/>
    </row>
    <row r="6260">
      <c r="A6260" s="1" t="s">
        <v>8107</v>
      </c>
      <c r="B6260" s="3">
        <v>20.5</v>
      </c>
      <c r="C6260" s="3" t="s">
        <v>2088</v>
      </c>
      <c r="D6260" s="3" t="s">
        <v>26</v>
      </c>
      <c r="E6260" s="3">
        <v>342.5</v>
      </c>
      <c r="F6260" s="3">
        <v>2.28</v>
      </c>
      <c r="G6260" s="3">
        <v>114.0</v>
      </c>
      <c r="H6260" s="3">
        <v>9365.0</v>
      </c>
      <c r="I6260" s="2"/>
      <c r="J6260" s="2"/>
    </row>
    <row r="6261">
      <c r="A6261" s="1" t="s">
        <v>8108</v>
      </c>
      <c r="B6261" s="3">
        <v>19.96</v>
      </c>
      <c r="C6261" s="3" t="s">
        <v>8109</v>
      </c>
      <c r="D6261" s="3" t="s">
        <v>26</v>
      </c>
      <c r="E6261" s="3">
        <v>342.35</v>
      </c>
      <c r="F6261" s="3">
        <v>2.14</v>
      </c>
      <c r="G6261" s="3">
        <v>115.0</v>
      </c>
      <c r="H6261" s="3">
        <v>9367.0</v>
      </c>
      <c r="I6261" s="2"/>
      <c r="J6261" s="2"/>
    </row>
    <row r="6262">
      <c r="A6262" s="1" t="s">
        <v>8110</v>
      </c>
      <c r="B6262" s="3">
        <v>19.32</v>
      </c>
      <c r="C6262" s="3" t="s">
        <v>1919</v>
      </c>
      <c r="D6262" s="3" t="s">
        <v>26</v>
      </c>
      <c r="E6262" s="3">
        <v>336.35</v>
      </c>
      <c r="F6262" s="3">
        <v>2.7</v>
      </c>
      <c r="G6262" s="3">
        <v>109.0</v>
      </c>
      <c r="H6262" s="3">
        <v>9365.0</v>
      </c>
      <c r="I6262" s="2"/>
      <c r="J6262" s="2"/>
    </row>
    <row r="6263">
      <c r="A6263" s="1" t="s">
        <v>8111</v>
      </c>
      <c r="B6263" s="3">
        <v>18.96</v>
      </c>
      <c r="C6263" s="3" t="s">
        <v>128</v>
      </c>
      <c r="D6263" s="3" t="s">
        <v>26</v>
      </c>
      <c r="E6263" s="3">
        <v>341.95</v>
      </c>
      <c r="F6263" s="3">
        <v>2.7</v>
      </c>
      <c r="G6263" s="3">
        <v>102.0</v>
      </c>
      <c r="H6263" s="3">
        <v>9367.0</v>
      </c>
      <c r="I6263" s="2"/>
      <c r="J6263" s="2"/>
    </row>
    <row r="6264">
      <c r="A6264" s="1" t="s">
        <v>8112</v>
      </c>
      <c r="B6264" s="3">
        <v>18.59</v>
      </c>
      <c r="C6264" s="3" t="s">
        <v>509</v>
      </c>
      <c r="D6264" s="3" t="s">
        <v>26</v>
      </c>
      <c r="E6264" s="3">
        <v>337.5</v>
      </c>
      <c r="F6264" s="3">
        <v>2.21</v>
      </c>
      <c r="G6264" s="3">
        <v>101.0</v>
      </c>
      <c r="H6264" s="3">
        <v>9371.0</v>
      </c>
      <c r="I6264" s="2"/>
      <c r="J6264" s="2"/>
    </row>
    <row r="6265">
      <c r="A6265" s="1" t="s">
        <v>8113</v>
      </c>
      <c r="B6265" s="3">
        <v>18.32</v>
      </c>
      <c r="C6265" s="3">
        <v>8.9</v>
      </c>
      <c r="D6265" s="3" t="s">
        <v>845</v>
      </c>
      <c r="E6265" s="3">
        <v>3.0</v>
      </c>
      <c r="F6265" s="3">
        <v>336.15</v>
      </c>
      <c r="G6265" s="3">
        <v>2.21</v>
      </c>
      <c r="H6265" s="3">
        <v>106.0</v>
      </c>
      <c r="I6265" s="3">
        <v>9374.0</v>
      </c>
      <c r="J6265" s="2"/>
    </row>
    <row r="6266">
      <c r="A6266" s="1" t="s">
        <v>8114</v>
      </c>
      <c r="B6266" s="3">
        <v>18.82</v>
      </c>
      <c r="C6266" s="3">
        <v>78.25</v>
      </c>
      <c r="D6266" s="3">
        <v>174.0</v>
      </c>
      <c r="E6266" s="3">
        <v>451.66</v>
      </c>
      <c r="F6266" s="3">
        <v>72.0</v>
      </c>
      <c r="G6266" s="3">
        <v>343.7</v>
      </c>
      <c r="H6266" s="3">
        <v>1.72</v>
      </c>
      <c r="I6266" s="3">
        <v>99.0</v>
      </c>
      <c r="J6266" s="3">
        <v>938.0</v>
      </c>
    </row>
    <row r="6267">
      <c r="A6267" s="1" t="s">
        <v>8115</v>
      </c>
      <c r="B6267" s="3">
        <v>21.4</v>
      </c>
      <c r="C6267" s="3">
        <v>68.5</v>
      </c>
      <c r="D6267" s="3">
        <v>37.0</v>
      </c>
      <c r="E6267" s="3">
        <v>629.65</v>
      </c>
      <c r="F6267" s="3">
        <v>11.0</v>
      </c>
      <c r="G6267" s="3">
        <v>344.65</v>
      </c>
      <c r="H6267" s="3">
        <v>2.14</v>
      </c>
      <c r="I6267" s="3">
        <v>109.0</v>
      </c>
      <c r="J6267" s="3">
        <v>9383.0</v>
      </c>
    </row>
    <row r="6268">
      <c r="A6268" s="1" t="s">
        <v>8116</v>
      </c>
      <c r="B6268" s="3">
        <v>23.24</v>
      </c>
      <c r="C6268" s="3">
        <v>58.0</v>
      </c>
      <c r="D6268" s="3">
        <v>549.0</v>
      </c>
      <c r="E6268" s="3">
        <v>72.33</v>
      </c>
      <c r="F6268" s="3">
        <v>136.0</v>
      </c>
      <c r="G6268" s="3">
        <v>346.4</v>
      </c>
      <c r="H6268" s="3">
        <v>2.21</v>
      </c>
      <c r="I6268" s="3">
        <v>118.0</v>
      </c>
      <c r="J6268" s="3">
        <v>9386.0</v>
      </c>
    </row>
    <row r="6269">
      <c r="A6269" s="1" t="s">
        <v>8117</v>
      </c>
      <c r="B6269" s="3">
        <v>25.12</v>
      </c>
      <c r="C6269" s="3">
        <v>49.2</v>
      </c>
      <c r="D6269" s="3">
        <v>687.0</v>
      </c>
      <c r="E6269" s="3">
        <v>759.89</v>
      </c>
      <c r="F6269" s="3">
        <v>158.0</v>
      </c>
      <c r="G6269" s="3">
        <v>355.3</v>
      </c>
      <c r="H6269" s="3">
        <v>2.14</v>
      </c>
      <c r="I6269" s="3">
        <v>117.0</v>
      </c>
      <c r="J6269" s="3">
        <v>9387.0</v>
      </c>
    </row>
    <row r="6270">
      <c r="A6270" s="1" t="s">
        <v>8118</v>
      </c>
      <c r="B6270" s="3">
        <v>26.86</v>
      </c>
      <c r="C6270" s="3">
        <v>44.7</v>
      </c>
      <c r="D6270" s="3">
        <v>765.0</v>
      </c>
      <c r="E6270" s="3">
        <v>743.87</v>
      </c>
      <c r="F6270" s="3">
        <v>19.0</v>
      </c>
      <c r="G6270" s="3">
        <v>367.9</v>
      </c>
      <c r="H6270" s="3">
        <v>2.28</v>
      </c>
      <c r="I6270" s="3">
        <v>112.0</v>
      </c>
      <c r="J6270" s="3">
        <v>9385.0</v>
      </c>
    </row>
    <row r="6271">
      <c r="A6271" s="1" t="s">
        <v>8119</v>
      </c>
      <c r="B6271" s="3">
        <v>28.13</v>
      </c>
      <c r="C6271" s="3">
        <v>41.95</v>
      </c>
      <c r="D6271" s="3">
        <v>773.0</v>
      </c>
      <c r="E6271" s="3">
        <v>682.45</v>
      </c>
      <c r="F6271" s="3">
        <v>228.0</v>
      </c>
      <c r="G6271" s="3">
        <v>373.5</v>
      </c>
      <c r="H6271" s="3">
        <v>2.28</v>
      </c>
      <c r="I6271" s="3">
        <v>11.0</v>
      </c>
      <c r="J6271" s="3">
        <v>9381.0</v>
      </c>
    </row>
    <row r="6272">
      <c r="A6272" s="1" t="s">
        <v>8120</v>
      </c>
      <c r="B6272" s="3">
        <v>28.97</v>
      </c>
      <c r="C6272" s="3">
        <v>39.25</v>
      </c>
      <c r="D6272" s="3">
        <v>759.0</v>
      </c>
      <c r="E6272" s="3">
        <v>729.98</v>
      </c>
      <c r="F6272" s="3">
        <v>196.0</v>
      </c>
      <c r="G6272" s="3">
        <v>383.95</v>
      </c>
      <c r="H6272" s="3">
        <v>2.21</v>
      </c>
      <c r="I6272" s="3">
        <v>102.0</v>
      </c>
      <c r="J6272" s="3">
        <v>9378.0</v>
      </c>
    </row>
    <row r="6273">
      <c r="A6273" s="1" t="s">
        <v>8121</v>
      </c>
      <c r="B6273" s="3">
        <v>29.63</v>
      </c>
      <c r="C6273" s="3">
        <v>36.85</v>
      </c>
      <c r="D6273" s="3">
        <v>686.0</v>
      </c>
      <c r="E6273" s="3">
        <v>762.11</v>
      </c>
      <c r="F6273" s="3">
        <v>158.0</v>
      </c>
      <c r="G6273" s="3">
        <v>393.45</v>
      </c>
      <c r="H6273" s="3">
        <v>2.34</v>
      </c>
      <c r="I6273" s="3">
        <v>93.0</v>
      </c>
      <c r="J6273" s="3">
        <v>9372.0</v>
      </c>
    </row>
    <row r="6274">
      <c r="A6274" s="1" t="s">
        <v>8122</v>
      </c>
      <c r="B6274" s="3">
        <v>30.1</v>
      </c>
      <c r="C6274" s="3">
        <v>35.6</v>
      </c>
      <c r="D6274" s="3">
        <v>538.0</v>
      </c>
      <c r="E6274" s="3">
        <v>682.35</v>
      </c>
      <c r="F6274" s="3">
        <v>15.0</v>
      </c>
      <c r="G6274" s="3">
        <v>388.2</v>
      </c>
      <c r="H6274" s="3">
        <v>2.62</v>
      </c>
      <c r="I6274" s="3">
        <v>86.0</v>
      </c>
      <c r="J6274" s="3">
        <v>9365.0</v>
      </c>
    </row>
    <row r="6275">
      <c r="A6275" s="1" t="s">
        <v>8123</v>
      </c>
      <c r="B6275" s="3">
        <v>29.85</v>
      </c>
      <c r="C6275" s="3">
        <v>35.6</v>
      </c>
      <c r="D6275" s="3">
        <v>347.0</v>
      </c>
      <c r="E6275" s="3">
        <v>52.7</v>
      </c>
      <c r="F6275" s="3">
        <v>135.0</v>
      </c>
      <c r="G6275" s="3">
        <v>391.1</v>
      </c>
      <c r="H6275" s="3">
        <v>2.76</v>
      </c>
      <c r="I6275" s="3">
        <v>84.0</v>
      </c>
      <c r="J6275" s="3">
        <v>9361.0</v>
      </c>
    </row>
    <row r="6276">
      <c r="A6276" s="1" t="s">
        <v>8124</v>
      </c>
      <c r="B6276" s="3">
        <v>27.8</v>
      </c>
      <c r="C6276" s="3">
        <v>37.75</v>
      </c>
      <c r="D6276" s="3">
        <v>156.0</v>
      </c>
      <c r="E6276" s="3">
        <v>332.75</v>
      </c>
      <c r="F6276" s="3">
        <v>83.0</v>
      </c>
      <c r="G6276" s="3">
        <v>386.1</v>
      </c>
      <c r="H6276" s="3">
        <v>3.31</v>
      </c>
      <c r="I6276" s="3">
        <v>88.0</v>
      </c>
      <c r="J6276" s="3">
        <v>9366.0</v>
      </c>
    </row>
    <row r="6277">
      <c r="A6277" s="1" t="s">
        <v>8125</v>
      </c>
      <c r="B6277" s="3">
        <v>26.52</v>
      </c>
      <c r="C6277" s="3" t="s">
        <v>8126</v>
      </c>
      <c r="D6277" s="3">
        <v>404.1</v>
      </c>
      <c r="E6277" s="3">
        <v>2.21</v>
      </c>
      <c r="F6277" s="3">
        <v>96.0</v>
      </c>
      <c r="G6277" s="3">
        <v>9374.0</v>
      </c>
      <c r="H6277" s="2"/>
      <c r="I6277" s="2"/>
      <c r="J6277" s="2"/>
    </row>
    <row r="6278">
      <c r="A6278" s="1" t="s">
        <v>8127</v>
      </c>
      <c r="B6278" s="3">
        <v>26.0</v>
      </c>
      <c r="C6278" s="3" t="s">
        <v>7952</v>
      </c>
      <c r="D6278" s="3" t="s">
        <v>26</v>
      </c>
      <c r="E6278" s="3">
        <v>385.3</v>
      </c>
      <c r="F6278" s="3">
        <v>3.1</v>
      </c>
      <c r="G6278" s="3">
        <v>87.0</v>
      </c>
      <c r="H6278" s="3">
        <v>9374.0</v>
      </c>
      <c r="I6278" s="2"/>
      <c r="J6278" s="2"/>
    </row>
    <row r="6279">
      <c r="A6279" s="1" t="s">
        <v>8128</v>
      </c>
      <c r="B6279" s="3">
        <v>24.84</v>
      </c>
      <c r="C6279" s="3" t="s">
        <v>8129</v>
      </c>
      <c r="D6279" s="3" t="s">
        <v>26</v>
      </c>
      <c r="E6279" s="3">
        <v>374.85</v>
      </c>
      <c r="F6279" s="3">
        <v>2.9</v>
      </c>
      <c r="G6279" s="3">
        <v>87.0</v>
      </c>
      <c r="H6279" s="3">
        <v>9382.0</v>
      </c>
      <c r="I6279" s="2"/>
      <c r="J6279" s="2"/>
    </row>
    <row r="6280">
      <c r="A6280" s="1" t="s">
        <v>8130</v>
      </c>
      <c r="B6280" s="3">
        <v>23.83</v>
      </c>
      <c r="C6280" s="3" t="s">
        <v>7000</v>
      </c>
      <c r="D6280" s="3" t="s">
        <v>26</v>
      </c>
      <c r="E6280" s="3">
        <v>368.65</v>
      </c>
      <c r="F6280" s="3">
        <v>2.97</v>
      </c>
      <c r="G6280" s="3">
        <v>82.0</v>
      </c>
      <c r="H6280" s="3">
        <v>9389.0</v>
      </c>
      <c r="I6280" s="2"/>
      <c r="J6280" s="2"/>
    </row>
    <row r="6281">
      <c r="A6281" s="1" t="s">
        <v>8131</v>
      </c>
      <c r="B6281" s="3">
        <v>22.93</v>
      </c>
      <c r="C6281" s="3" t="s">
        <v>4705</v>
      </c>
      <c r="D6281" s="3" t="s">
        <v>26</v>
      </c>
      <c r="E6281" s="3">
        <v>364.6</v>
      </c>
      <c r="F6281" s="3">
        <v>3.1</v>
      </c>
      <c r="G6281" s="3">
        <v>81.0</v>
      </c>
      <c r="H6281" s="3">
        <v>9389.0</v>
      </c>
      <c r="I6281" s="2"/>
      <c r="J6281" s="2"/>
    </row>
    <row r="6282">
      <c r="A6282" s="1" t="s">
        <v>8132</v>
      </c>
      <c r="B6282" s="3">
        <v>22.11</v>
      </c>
      <c r="C6282" s="3" t="s">
        <v>4464</v>
      </c>
      <c r="D6282" s="3" t="s">
        <v>26</v>
      </c>
      <c r="E6282" s="3">
        <v>358.0</v>
      </c>
      <c r="F6282" s="3">
        <v>2.9</v>
      </c>
      <c r="G6282" s="3">
        <v>84.0</v>
      </c>
      <c r="H6282" s="3">
        <v>9392.0</v>
      </c>
      <c r="I6282" s="2"/>
      <c r="J6282" s="2"/>
    </row>
    <row r="6283">
      <c r="A6283" s="1" t="s">
        <v>8133</v>
      </c>
      <c r="B6283" s="3">
        <v>21.41</v>
      </c>
      <c r="C6283" s="3" t="s">
        <v>7978</v>
      </c>
      <c r="D6283" s="3" t="s">
        <v>26</v>
      </c>
      <c r="E6283" s="3">
        <v>357.65</v>
      </c>
      <c r="F6283" s="3">
        <v>2.34</v>
      </c>
      <c r="G6283" s="3">
        <v>83.0</v>
      </c>
      <c r="H6283" s="3">
        <v>9391.0</v>
      </c>
      <c r="I6283" s="2"/>
      <c r="J6283" s="2"/>
    </row>
    <row r="6284">
      <c r="A6284" s="1" t="s">
        <v>8134</v>
      </c>
      <c r="B6284" s="3">
        <v>20.72</v>
      </c>
      <c r="C6284" s="3" t="s">
        <v>2057</v>
      </c>
      <c r="D6284" s="3" t="s">
        <v>26</v>
      </c>
      <c r="E6284" s="3">
        <v>353.7</v>
      </c>
      <c r="F6284" s="3">
        <v>2.7</v>
      </c>
      <c r="G6284" s="3">
        <v>7.0</v>
      </c>
      <c r="H6284" s="3">
        <v>939.0</v>
      </c>
      <c r="I6284" s="2"/>
      <c r="J6284" s="2"/>
    </row>
    <row r="6285">
      <c r="A6285" s="1" t="s">
        <v>8135</v>
      </c>
      <c r="B6285" s="3">
        <v>20.1</v>
      </c>
      <c r="C6285" s="3" t="s">
        <v>2632</v>
      </c>
      <c r="D6285" s="3" t="s">
        <v>26</v>
      </c>
      <c r="E6285" s="3">
        <v>351.65</v>
      </c>
      <c r="F6285" s="3">
        <v>2.7</v>
      </c>
      <c r="G6285" s="3">
        <v>65.0</v>
      </c>
      <c r="H6285" s="3">
        <v>9389.0</v>
      </c>
      <c r="I6285" s="2"/>
      <c r="J6285" s="2"/>
    </row>
    <row r="6286">
      <c r="A6286" s="1" t="s">
        <v>8136</v>
      </c>
      <c r="B6286" s="3">
        <v>19.49</v>
      </c>
      <c r="C6286" s="3" t="s">
        <v>2224</v>
      </c>
      <c r="D6286" s="3" t="s">
        <v>26</v>
      </c>
      <c r="E6286" s="3">
        <v>345.25</v>
      </c>
      <c r="F6286" s="3">
        <v>2.14</v>
      </c>
      <c r="G6286" s="3">
        <v>69.0</v>
      </c>
      <c r="H6286" s="3">
        <v>9385.0</v>
      </c>
      <c r="I6286" s="2"/>
      <c r="J6286" s="2"/>
    </row>
    <row r="6287">
      <c r="A6287" s="1" t="s">
        <v>8137</v>
      </c>
      <c r="B6287" s="3">
        <v>18.83</v>
      </c>
      <c r="C6287" s="3" t="s">
        <v>128</v>
      </c>
      <c r="D6287" s="3" t="s">
        <v>26</v>
      </c>
      <c r="E6287" s="3">
        <v>334.4</v>
      </c>
      <c r="F6287" s="3">
        <v>2.0</v>
      </c>
      <c r="G6287" s="3">
        <v>68.0</v>
      </c>
      <c r="H6287" s="3">
        <v>9385.0</v>
      </c>
      <c r="I6287" s="2"/>
      <c r="J6287" s="2"/>
    </row>
    <row r="6288">
      <c r="A6288" s="1" t="s">
        <v>8138</v>
      </c>
      <c r="B6288" s="3">
        <v>18.22</v>
      </c>
      <c r="C6288" s="3" t="s">
        <v>383</v>
      </c>
      <c r="D6288" s="3" t="s">
        <v>26</v>
      </c>
      <c r="E6288" s="3">
        <v>33.75</v>
      </c>
      <c r="F6288" s="3">
        <v>1.72</v>
      </c>
      <c r="G6288" s="3">
        <v>61.0</v>
      </c>
      <c r="H6288" s="3">
        <v>9388.0</v>
      </c>
      <c r="I6288" s="2"/>
      <c r="J6288" s="2"/>
    </row>
    <row r="6289">
      <c r="A6289" s="1" t="s">
        <v>8139</v>
      </c>
      <c r="B6289" s="3">
        <v>17.63</v>
      </c>
      <c r="C6289" s="3" t="s">
        <v>8140</v>
      </c>
      <c r="D6289" s="3">
        <v>328.6</v>
      </c>
      <c r="E6289" s="3">
        <v>1.66</v>
      </c>
      <c r="F6289" s="3">
        <v>54.0</v>
      </c>
      <c r="G6289" s="3">
        <v>9392.0</v>
      </c>
      <c r="H6289" s="2"/>
      <c r="I6289" s="2"/>
      <c r="J6289" s="2"/>
    </row>
    <row r="6290">
      <c r="A6290" s="1" t="s">
        <v>8141</v>
      </c>
      <c r="B6290" s="3">
        <v>17.77</v>
      </c>
      <c r="C6290" s="3">
        <v>89.7</v>
      </c>
      <c r="D6290" s="3">
        <v>148.0</v>
      </c>
      <c r="E6290" s="3">
        <v>264.75</v>
      </c>
      <c r="F6290" s="3">
        <v>89.0</v>
      </c>
      <c r="G6290" s="3">
        <v>335.0</v>
      </c>
      <c r="H6290" s="3">
        <v>1.1</v>
      </c>
      <c r="I6290" s="3">
        <v>55.0</v>
      </c>
      <c r="J6290" s="3">
        <v>9402.0</v>
      </c>
    </row>
    <row r="6291">
      <c r="A6291" s="1" t="s">
        <v>8142</v>
      </c>
      <c r="B6291" s="3">
        <v>20.19</v>
      </c>
      <c r="C6291" s="3">
        <v>75.75</v>
      </c>
      <c r="D6291" s="3">
        <v>37.0</v>
      </c>
      <c r="E6291" s="3">
        <v>641.69</v>
      </c>
      <c r="F6291" s="3">
        <v>107.0</v>
      </c>
      <c r="G6291" s="3" t="s">
        <v>8143</v>
      </c>
      <c r="H6291" s="3">
        <v>75.0</v>
      </c>
      <c r="I6291" s="3">
        <v>9403.0</v>
      </c>
      <c r="J6291" s="2"/>
    </row>
    <row r="6292">
      <c r="A6292" s="1" t="s">
        <v>8144</v>
      </c>
      <c r="B6292" s="3">
        <v>22.27</v>
      </c>
      <c r="C6292" s="3">
        <v>66.35</v>
      </c>
      <c r="D6292" s="3">
        <v>547.0</v>
      </c>
      <c r="E6292" s="3">
        <v>72.92</v>
      </c>
      <c r="F6292" s="3">
        <v>136.0</v>
      </c>
      <c r="G6292" s="3" t="s">
        <v>8145</v>
      </c>
      <c r="H6292" s="3">
        <v>6.0</v>
      </c>
      <c r="I6292" s="3">
        <v>9403.0</v>
      </c>
      <c r="J6292" s="2"/>
    </row>
    <row r="6293">
      <c r="A6293" s="1" t="s">
        <v>8146</v>
      </c>
      <c r="B6293" s="3">
        <v>24.39</v>
      </c>
      <c r="C6293" s="3">
        <v>56.25</v>
      </c>
      <c r="D6293" s="3">
        <v>689.0</v>
      </c>
      <c r="E6293" s="3">
        <v>775.26</v>
      </c>
      <c r="F6293" s="3">
        <v>152.0</v>
      </c>
      <c r="G6293" s="3" t="s">
        <v>8147</v>
      </c>
      <c r="H6293" s="3">
        <v>32.0</v>
      </c>
      <c r="I6293" s="3">
        <v>9401.0</v>
      </c>
      <c r="J6293" s="2"/>
    </row>
    <row r="6294">
      <c r="A6294" s="1" t="s">
        <v>8148</v>
      </c>
      <c r="B6294" s="3">
        <v>26.21</v>
      </c>
      <c r="C6294" s="3">
        <v>46.15</v>
      </c>
      <c r="D6294" s="3">
        <v>613.0</v>
      </c>
      <c r="E6294" s="3">
        <v>338.1</v>
      </c>
      <c r="F6294" s="3">
        <v>353.0</v>
      </c>
      <c r="G6294" s="3">
        <v>358.6</v>
      </c>
      <c r="H6294" s="3">
        <v>1.1</v>
      </c>
      <c r="I6294" s="3">
        <v>4.0</v>
      </c>
      <c r="J6294" s="3">
        <v>9403.0</v>
      </c>
    </row>
    <row r="6295">
      <c r="A6295" s="1" t="s">
        <v>8149</v>
      </c>
      <c r="B6295" s="3">
        <v>27.43</v>
      </c>
      <c r="C6295" s="3">
        <v>41.8</v>
      </c>
      <c r="D6295" s="3">
        <v>774.0</v>
      </c>
      <c r="E6295" s="3">
        <v>697.29</v>
      </c>
      <c r="F6295" s="3">
        <v>22.0</v>
      </c>
      <c r="G6295" s="3" t="s">
        <v>8068</v>
      </c>
      <c r="H6295" s="3">
        <v>34.0</v>
      </c>
      <c r="I6295" s="3">
        <v>9399.0</v>
      </c>
      <c r="J6295" s="2"/>
    </row>
    <row r="6296">
      <c r="A6296" s="1" t="s">
        <v>8150</v>
      </c>
      <c r="B6296" s="3">
        <v>28.26</v>
      </c>
      <c r="C6296" s="3">
        <v>39.1</v>
      </c>
      <c r="D6296" s="3">
        <v>782.0</v>
      </c>
      <c r="E6296" s="3">
        <v>82.26</v>
      </c>
      <c r="F6296" s="3">
        <v>153.0</v>
      </c>
      <c r="G6296" s="3" t="s">
        <v>8151</v>
      </c>
      <c r="H6296" s="3">
        <v>17.0</v>
      </c>
      <c r="I6296" s="3">
        <v>9396.0</v>
      </c>
      <c r="J6296" s="2"/>
    </row>
    <row r="6297">
      <c r="A6297" s="1" t="s">
        <v>8152</v>
      </c>
      <c r="B6297" s="3">
        <v>28.58</v>
      </c>
      <c r="C6297" s="3">
        <v>36.6</v>
      </c>
      <c r="D6297" s="3">
        <v>697.0</v>
      </c>
      <c r="E6297" s="3">
        <v>816.78</v>
      </c>
      <c r="F6297" s="3">
        <v>135.0</v>
      </c>
      <c r="G6297" s="3" t="s">
        <v>8153</v>
      </c>
      <c r="H6297" s="3">
        <v>9.0</v>
      </c>
      <c r="I6297" s="3">
        <v>9391.0</v>
      </c>
      <c r="J6297" s="2"/>
    </row>
    <row r="6298">
      <c r="A6298" s="1" t="s">
        <v>8154</v>
      </c>
      <c r="B6298" s="3">
        <v>28.74</v>
      </c>
      <c r="C6298" s="3">
        <v>36.6</v>
      </c>
      <c r="D6298" s="3">
        <v>546.0</v>
      </c>
      <c r="E6298" s="3">
        <v>736.35</v>
      </c>
      <c r="F6298" s="3">
        <v>131.0</v>
      </c>
      <c r="G6298" s="3" t="s">
        <v>8155</v>
      </c>
      <c r="H6298" s="3">
        <v>8.0</v>
      </c>
      <c r="I6298" s="3">
        <v>9389.0</v>
      </c>
      <c r="J6298" s="2"/>
    </row>
    <row r="6299">
      <c r="A6299" s="1" t="s">
        <v>8156</v>
      </c>
      <c r="B6299" s="3">
        <v>28.59</v>
      </c>
      <c r="C6299" s="3">
        <v>35.3</v>
      </c>
      <c r="D6299" s="3">
        <v>367.0</v>
      </c>
      <c r="E6299" s="3">
        <v>654.43</v>
      </c>
      <c r="F6299" s="3">
        <v>104.0</v>
      </c>
      <c r="G6299" s="3" t="s">
        <v>8157</v>
      </c>
      <c r="H6299" s="3">
        <v>15.0</v>
      </c>
      <c r="I6299" s="3">
        <v>9388.0</v>
      </c>
      <c r="J6299" s="2"/>
    </row>
    <row r="6300">
      <c r="A6300" s="1" t="s">
        <v>8158</v>
      </c>
      <c r="B6300" s="3">
        <v>27.96</v>
      </c>
      <c r="C6300" s="3">
        <v>36.45</v>
      </c>
      <c r="D6300" s="3">
        <v>169.0</v>
      </c>
      <c r="E6300" s="3">
        <v>476.75</v>
      </c>
      <c r="F6300" s="3">
        <v>67.0</v>
      </c>
      <c r="G6300" s="3" t="s">
        <v>8159</v>
      </c>
      <c r="H6300" s="3">
        <v>72.0</v>
      </c>
      <c r="I6300" s="3">
        <v>9389.0</v>
      </c>
      <c r="J6300" s="2"/>
    </row>
    <row r="6301">
      <c r="A6301" s="1" t="s">
        <v>8160</v>
      </c>
      <c r="B6301" s="3">
        <v>27.57</v>
      </c>
      <c r="C6301" s="3" t="s">
        <v>8161</v>
      </c>
      <c r="D6301" s="3" t="s">
        <v>8162</v>
      </c>
      <c r="E6301" s="3">
        <v>88.0</v>
      </c>
      <c r="F6301" s="3">
        <v>9391.0</v>
      </c>
      <c r="G6301" s="2"/>
      <c r="H6301" s="2"/>
      <c r="I6301" s="2"/>
      <c r="J6301" s="2"/>
    </row>
    <row r="6302">
      <c r="A6302" s="1" t="s">
        <v>8163</v>
      </c>
      <c r="B6302" s="3">
        <v>26.48</v>
      </c>
      <c r="C6302" s="3" t="s">
        <v>5651</v>
      </c>
      <c r="D6302" s="3" t="s">
        <v>26</v>
      </c>
      <c r="E6302" s="3" t="s">
        <v>8164</v>
      </c>
      <c r="F6302" s="3">
        <v>127.0</v>
      </c>
      <c r="G6302" s="3">
        <v>9394.0</v>
      </c>
      <c r="H6302" s="2"/>
      <c r="I6302" s="2"/>
      <c r="J6302" s="2"/>
    </row>
    <row r="6303">
      <c r="A6303" s="1" t="s">
        <v>8165</v>
      </c>
      <c r="B6303" s="3">
        <v>25.52</v>
      </c>
      <c r="C6303" s="3" t="s">
        <v>8166</v>
      </c>
      <c r="D6303" s="3" t="s">
        <v>26</v>
      </c>
      <c r="E6303" s="3" t="s">
        <v>8167</v>
      </c>
      <c r="F6303" s="3">
        <v>13.0</v>
      </c>
      <c r="G6303" s="3">
        <v>9399.0</v>
      </c>
      <c r="H6303" s="2"/>
      <c r="I6303" s="2"/>
      <c r="J6303" s="2"/>
    </row>
    <row r="6304">
      <c r="A6304" s="1" t="s">
        <v>8168</v>
      </c>
      <c r="B6304" s="3">
        <v>24.91</v>
      </c>
      <c r="C6304" s="3" t="s">
        <v>6351</v>
      </c>
      <c r="D6304" s="3" t="s">
        <v>26</v>
      </c>
      <c r="E6304" s="3" t="s">
        <v>8169</v>
      </c>
      <c r="F6304" s="3">
        <v>323.0</v>
      </c>
      <c r="G6304" s="3">
        <v>9403.0</v>
      </c>
      <c r="H6304" s="2"/>
      <c r="I6304" s="2"/>
      <c r="J6304" s="2"/>
    </row>
    <row r="6305">
      <c r="A6305" s="1" t="s">
        <v>8170</v>
      </c>
      <c r="B6305" s="3">
        <v>21.74</v>
      </c>
      <c r="C6305" s="3" t="s">
        <v>7904</v>
      </c>
      <c r="D6305" s="3" t="s">
        <v>26</v>
      </c>
      <c r="E6305" s="3" t="s">
        <v>8171</v>
      </c>
      <c r="F6305" s="3">
        <v>324.0</v>
      </c>
      <c r="G6305" s="3">
        <v>9407.0</v>
      </c>
      <c r="H6305" s="2"/>
      <c r="I6305" s="2"/>
      <c r="J6305" s="2"/>
    </row>
    <row r="6306">
      <c r="A6306" s="1" t="s">
        <v>8172</v>
      </c>
      <c r="B6306" s="3">
        <v>20.73</v>
      </c>
      <c r="C6306" s="3" t="s">
        <v>7404</v>
      </c>
      <c r="D6306" s="3" t="s">
        <v>26</v>
      </c>
      <c r="E6306" s="3">
        <v>345.25</v>
      </c>
      <c r="F6306" s="3">
        <v>1.31</v>
      </c>
      <c r="G6306" s="3">
        <v>347.0</v>
      </c>
      <c r="H6306" s="3">
        <v>9406.0</v>
      </c>
      <c r="I6306" s="2"/>
      <c r="J6306" s="2"/>
    </row>
    <row r="6307">
      <c r="A6307" s="1" t="s">
        <v>8173</v>
      </c>
      <c r="B6307" s="3">
        <v>19.91</v>
      </c>
      <c r="C6307" s="3" t="s">
        <v>7406</v>
      </c>
      <c r="D6307" s="3" t="s">
        <v>26</v>
      </c>
      <c r="E6307" s="3">
        <v>341.55</v>
      </c>
      <c r="F6307" s="3">
        <v>1.24</v>
      </c>
      <c r="G6307" s="3">
        <v>1.0</v>
      </c>
      <c r="H6307" s="3">
        <v>9407.0</v>
      </c>
      <c r="I6307" s="2"/>
      <c r="J6307" s="2"/>
    </row>
    <row r="6308">
      <c r="A6308" s="1" t="s">
        <v>8174</v>
      </c>
      <c r="B6308" s="3">
        <v>20.9</v>
      </c>
      <c r="C6308" s="3" t="s">
        <v>1690</v>
      </c>
      <c r="D6308" s="3" t="s">
        <v>26</v>
      </c>
      <c r="E6308" s="3" t="s">
        <v>8175</v>
      </c>
      <c r="F6308" s="3">
        <v>14.0</v>
      </c>
      <c r="G6308" s="3">
        <v>9403.0</v>
      </c>
      <c r="H6308" s="2"/>
      <c r="I6308" s="2"/>
      <c r="J6308" s="2"/>
    </row>
    <row r="6309">
      <c r="A6309" s="1" t="s">
        <v>8176</v>
      </c>
      <c r="B6309" s="3">
        <v>20.5</v>
      </c>
      <c r="C6309" s="3" t="s">
        <v>1690</v>
      </c>
      <c r="D6309" s="3" t="s">
        <v>26</v>
      </c>
      <c r="E6309" s="3" t="s">
        <v>8177</v>
      </c>
      <c r="F6309" s="3">
        <v>336.0</v>
      </c>
      <c r="G6309" s="3">
        <v>9403.0</v>
      </c>
      <c r="H6309" s="2"/>
      <c r="I6309" s="2"/>
      <c r="J6309" s="2"/>
    </row>
    <row r="6310">
      <c r="A6310" s="1" t="s">
        <v>8178</v>
      </c>
      <c r="B6310" s="3">
        <v>19.64</v>
      </c>
      <c r="C6310" s="3" t="s">
        <v>7406</v>
      </c>
      <c r="D6310" s="3" t="s">
        <v>26</v>
      </c>
      <c r="E6310" s="3" t="s">
        <v>8179</v>
      </c>
      <c r="F6310" s="3">
        <v>324.0</v>
      </c>
      <c r="G6310" s="3">
        <v>9402.0</v>
      </c>
      <c r="H6310" s="2"/>
      <c r="I6310" s="2"/>
      <c r="J6310" s="2"/>
    </row>
    <row r="6311">
      <c r="A6311" s="1" t="s">
        <v>8180</v>
      </c>
      <c r="B6311" s="3">
        <v>19.4</v>
      </c>
      <c r="C6311" s="3" t="s">
        <v>2030</v>
      </c>
      <c r="D6311" s="3" t="s">
        <v>26</v>
      </c>
      <c r="E6311" s="3" t="s">
        <v>8181</v>
      </c>
      <c r="F6311" s="3">
        <v>337.0</v>
      </c>
      <c r="G6311" s="3">
        <v>9405.0</v>
      </c>
      <c r="H6311" s="2"/>
      <c r="I6311" s="2"/>
      <c r="J6311" s="2"/>
    </row>
    <row r="6312">
      <c r="A6312" s="1" t="s">
        <v>8182</v>
      </c>
      <c r="B6312" s="3">
        <v>18.95</v>
      </c>
      <c r="C6312" s="3" t="s">
        <v>1917</v>
      </c>
      <c r="D6312" s="3" t="s">
        <v>26</v>
      </c>
      <c r="E6312" s="3" t="s">
        <v>8183</v>
      </c>
      <c r="F6312" s="3">
        <v>334.0</v>
      </c>
      <c r="G6312" s="3">
        <v>9407.0</v>
      </c>
      <c r="H6312" s="2"/>
      <c r="I6312" s="2"/>
      <c r="J6312" s="2"/>
    </row>
    <row r="6313">
      <c r="A6313" s="1" t="s">
        <v>8184</v>
      </c>
      <c r="B6313" s="3">
        <v>18.55</v>
      </c>
      <c r="C6313" s="3" t="s">
        <v>529</v>
      </c>
      <c r="D6313" s="3" t="s">
        <v>8185</v>
      </c>
      <c r="E6313" s="3">
        <v>192.0</v>
      </c>
      <c r="F6313" s="3">
        <v>9412.0</v>
      </c>
      <c r="G6313" s="2"/>
      <c r="H6313" s="2"/>
      <c r="I6313" s="2"/>
      <c r="J6313" s="2"/>
    </row>
    <row r="6314">
      <c r="A6314" s="1" t="s">
        <v>8186</v>
      </c>
      <c r="B6314" s="3">
        <v>16.73</v>
      </c>
      <c r="C6314" s="3">
        <v>92.8</v>
      </c>
      <c r="D6314" s="3">
        <v>168.0</v>
      </c>
      <c r="E6314" s="3">
        <v>45.32</v>
      </c>
      <c r="F6314" s="3">
        <v>69.0</v>
      </c>
      <c r="G6314" s="3" t="s">
        <v>3668</v>
      </c>
      <c r="H6314" s="3">
        <v>116.0</v>
      </c>
      <c r="I6314" s="3">
        <v>9417.0</v>
      </c>
      <c r="J6314" s="2"/>
    </row>
    <row r="6315">
      <c r="A6315" s="1" t="s">
        <v>8187</v>
      </c>
      <c r="B6315" s="3">
        <v>19.2</v>
      </c>
      <c r="C6315" s="3">
        <v>83.85</v>
      </c>
      <c r="D6315" s="3">
        <v>367.0</v>
      </c>
      <c r="E6315" s="3">
        <v>644.13</v>
      </c>
      <c r="F6315" s="3">
        <v>105.0</v>
      </c>
      <c r="G6315" s="3" t="s">
        <v>8188</v>
      </c>
      <c r="H6315" s="3">
        <v>101.0</v>
      </c>
      <c r="I6315" s="3">
        <v>9418.0</v>
      </c>
      <c r="J6315" s="2"/>
    </row>
    <row r="6316">
      <c r="A6316" s="1" t="s">
        <v>8189</v>
      </c>
      <c r="B6316" s="3">
        <v>21.65</v>
      </c>
      <c r="C6316" s="3">
        <v>66.25</v>
      </c>
      <c r="D6316" s="3">
        <v>544.0</v>
      </c>
      <c r="E6316" s="3">
        <v>73.39</v>
      </c>
      <c r="F6316" s="3">
        <v>13.0</v>
      </c>
      <c r="G6316" s="3" t="s">
        <v>3636</v>
      </c>
      <c r="H6316" s="3">
        <v>83.0</v>
      </c>
      <c r="I6316" s="3">
        <v>9421.0</v>
      </c>
      <c r="J6316" s="2"/>
    </row>
    <row r="6317">
      <c r="A6317" s="1" t="s">
        <v>8190</v>
      </c>
      <c r="B6317" s="3">
        <v>23.97</v>
      </c>
      <c r="C6317" s="3">
        <v>56.15</v>
      </c>
      <c r="D6317" s="3">
        <v>675.0</v>
      </c>
      <c r="E6317" s="3">
        <v>741.5</v>
      </c>
      <c r="F6317" s="3">
        <v>164.0</v>
      </c>
      <c r="G6317" s="3" t="s">
        <v>8191</v>
      </c>
      <c r="H6317" s="3">
        <v>76.0</v>
      </c>
      <c r="I6317" s="3">
        <v>9422.0</v>
      </c>
      <c r="J6317" s="2"/>
    </row>
    <row r="6318">
      <c r="A6318" s="1" t="s">
        <v>8192</v>
      </c>
      <c r="B6318" s="3">
        <v>25.78</v>
      </c>
      <c r="C6318" s="3">
        <v>49.3</v>
      </c>
      <c r="D6318" s="3">
        <v>759.0</v>
      </c>
      <c r="E6318" s="3">
        <v>753.86</v>
      </c>
      <c r="F6318" s="3">
        <v>182.0</v>
      </c>
      <c r="G6318" s="3" t="s">
        <v>8193</v>
      </c>
      <c r="H6318" s="3">
        <v>28.0</v>
      </c>
      <c r="I6318" s="3">
        <v>9422.0</v>
      </c>
      <c r="J6318" s="2"/>
    </row>
    <row r="6319">
      <c r="A6319" s="1" t="s">
        <v>8194</v>
      </c>
      <c r="B6319" s="3">
        <v>27.6</v>
      </c>
      <c r="C6319" s="3">
        <v>43.3</v>
      </c>
      <c r="D6319" s="3">
        <v>78.0</v>
      </c>
      <c r="E6319" s="3">
        <v>733.84</v>
      </c>
      <c r="F6319" s="3">
        <v>2.0</v>
      </c>
      <c r="G6319" s="3" t="s">
        <v>8195</v>
      </c>
      <c r="H6319" s="3">
        <v>259.0</v>
      </c>
      <c r="I6319" s="3">
        <v>9419.0</v>
      </c>
      <c r="J6319" s="2"/>
    </row>
    <row r="6320">
      <c r="A6320" s="1" t="s">
        <v>8196</v>
      </c>
      <c r="B6320" s="3">
        <v>27.94</v>
      </c>
      <c r="C6320" s="3">
        <v>41.95</v>
      </c>
      <c r="D6320" s="3">
        <v>77.0</v>
      </c>
      <c r="E6320" s="3">
        <v>8.15</v>
      </c>
      <c r="F6320" s="3">
        <v>16.0</v>
      </c>
      <c r="G6320" s="3">
        <v>379.9</v>
      </c>
      <c r="H6320" s="3">
        <v>1.1</v>
      </c>
      <c r="I6320" s="3">
        <v>266.0</v>
      </c>
      <c r="J6320" s="3">
        <v>9412.0</v>
      </c>
    </row>
    <row r="6321">
      <c r="A6321" s="1" t="s">
        <v>8197</v>
      </c>
      <c r="B6321" s="3">
        <v>28.41</v>
      </c>
      <c r="C6321" s="3">
        <v>41.95</v>
      </c>
      <c r="D6321" s="3">
        <v>685.0</v>
      </c>
      <c r="E6321" s="3">
        <v>799.9</v>
      </c>
      <c r="F6321" s="3">
        <v>139.0</v>
      </c>
      <c r="G6321" s="3">
        <v>389.55</v>
      </c>
      <c r="H6321" s="3">
        <v>1.1</v>
      </c>
      <c r="I6321" s="3">
        <v>281.0</v>
      </c>
      <c r="J6321" s="3">
        <v>9409.0</v>
      </c>
    </row>
    <row r="6322">
      <c r="A6322" s="1" t="s">
        <v>8198</v>
      </c>
      <c r="B6322" s="3">
        <v>28.13</v>
      </c>
      <c r="C6322" s="3">
        <v>4.5</v>
      </c>
      <c r="D6322" s="3">
        <v>553.0</v>
      </c>
      <c r="E6322" s="3">
        <v>784.22</v>
      </c>
      <c r="F6322" s="3">
        <v>115.0</v>
      </c>
      <c r="G6322" s="3" t="s">
        <v>8199</v>
      </c>
      <c r="H6322" s="3">
        <v>295.0</v>
      </c>
      <c r="I6322" s="3">
        <v>9405.0</v>
      </c>
      <c r="J6322" s="2"/>
    </row>
    <row r="6323">
      <c r="A6323" s="1" t="s">
        <v>8200</v>
      </c>
      <c r="B6323" s="3">
        <v>28.14</v>
      </c>
      <c r="C6323" s="3">
        <v>4.5</v>
      </c>
      <c r="D6323" s="3">
        <v>34.0</v>
      </c>
      <c r="E6323" s="3">
        <v>534.57</v>
      </c>
      <c r="F6323" s="3">
        <v>128.0</v>
      </c>
      <c r="G6323" s="3" t="s">
        <v>8201</v>
      </c>
      <c r="H6323" s="3">
        <v>323.0</v>
      </c>
      <c r="I6323" s="3">
        <v>9401.0</v>
      </c>
      <c r="J6323" s="2"/>
    </row>
    <row r="6324">
      <c r="A6324" s="1" t="s">
        <v>8202</v>
      </c>
      <c r="B6324" s="3">
        <v>27.82</v>
      </c>
      <c r="C6324" s="3">
        <v>39.1</v>
      </c>
      <c r="D6324" s="3">
        <v>161.0</v>
      </c>
      <c r="E6324" s="3">
        <v>45.83</v>
      </c>
      <c r="F6324" s="3">
        <v>67.0</v>
      </c>
      <c r="G6324" s="3" t="s">
        <v>8203</v>
      </c>
      <c r="H6324" s="3">
        <v>338.0</v>
      </c>
      <c r="I6324" s="3">
        <v>9402.0</v>
      </c>
      <c r="J6324" s="2"/>
    </row>
    <row r="6325">
      <c r="A6325" s="1" t="s">
        <v>8204</v>
      </c>
      <c r="B6325" s="3">
        <v>26.99</v>
      </c>
      <c r="C6325" s="3" t="s">
        <v>8205</v>
      </c>
      <c r="D6325" s="3" t="s">
        <v>8206</v>
      </c>
      <c r="E6325" s="3">
        <v>11.0</v>
      </c>
      <c r="F6325" s="3">
        <v>9407.0</v>
      </c>
      <c r="G6325" s="2"/>
      <c r="H6325" s="2"/>
      <c r="I6325" s="2"/>
      <c r="J6325" s="2"/>
    </row>
    <row r="6326">
      <c r="A6326" s="1" t="s">
        <v>8207</v>
      </c>
      <c r="B6326" s="3">
        <v>25.21</v>
      </c>
      <c r="C6326" s="3" t="s">
        <v>5870</v>
      </c>
      <c r="D6326" s="3" t="s">
        <v>26</v>
      </c>
      <c r="E6326" s="3">
        <v>372.35</v>
      </c>
      <c r="F6326" s="3">
        <v>1.31</v>
      </c>
      <c r="G6326" s="3">
        <v>207.0</v>
      </c>
      <c r="H6326" s="3">
        <v>9406.0</v>
      </c>
      <c r="I6326" s="2"/>
      <c r="J6326" s="2"/>
    </row>
    <row r="6327">
      <c r="A6327" s="1" t="s">
        <v>8208</v>
      </c>
      <c r="B6327" s="3">
        <v>24.66</v>
      </c>
      <c r="C6327" s="3" t="s">
        <v>8209</v>
      </c>
      <c r="D6327" s="3" t="s">
        <v>26</v>
      </c>
      <c r="E6327" s="3" t="s">
        <v>8210</v>
      </c>
      <c r="F6327" s="3">
        <v>225.0</v>
      </c>
      <c r="G6327" s="3">
        <v>9411.0</v>
      </c>
      <c r="H6327" s="2"/>
      <c r="I6327" s="2"/>
      <c r="J6327" s="2"/>
    </row>
    <row r="6328">
      <c r="A6328" s="1" t="s">
        <v>8211</v>
      </c>
      <c r="B6328" s="3">
        <v>24.2</v>
      </c>
      <c r="C6328" s="3" t="s">
        <v>2513</v>
      </c>
      <c r="D6328" s="3" t="s">
        <v>26</v>
      </c>
      <c r="E6328" s="3" t="s">
        <v>8212</v>
      </c>
      <c r="F6328" s="3">
        <v>264.0</v>
      </c>
      <c r="G6328" s="3">
        <v>9412.0</v>
      </c>
      <c r="H6328" s="2"/>
      <c r="I6328" s="2"/>
      <c r="J6328" s="2"/>
    </row>
    <row r="6329">
      <c r="A6329" s="1" t="s">
        <v>8213</v>
      </c>
      <c r="B6329" s="3">
        <v>23.24</v>
      </c>
      <c r="C6329" s="3" t="s">
        <v>5873</v>
      </c>
      <c r="D6329" s="3" t="s">
        <v>26</v>
      </c>
      <c r="E6329" s="3" t="s">
        <v>3208</v>
      </c>
      <c r="F6329" s="3">
        <v>298.0</v>
      </c>
      <c r="G6329" s="3">
        <v>9413.0</v>
      </c>
      <c r="H6329" s="2"/>
      <c r="I6329" s="2"/>
      <c r="J6329" s="2"/>
    </row>
    <row r="6330">
      <c r="A6330" s="1" t="s">
        <v>8214</v>
      </c>
      <c r="B6330" s="3">
        <v>22.5</v>
      </c>
      <c r="C6330" s="3" t="s">
        <v>5875</v>
      </c>
      <c r="D6330" s="3" t="s">
        <v>26</v>
      </c>
      <c r="E6330" s="3" t="s">
        <v>8215</v>
      </c>
      <c r="F6330" s="3">
        <v>301.0</v>
      </c>
      <c r="G6330" s="3">
        <v>9412.0</v>
      </c>
      <c r="H6330" s="2"/>
      <c r="I6330" s="2"/>
      <c r="J6330" s="2"/>
    </row>
    <row r="6331">
      <c r="A6331" s="1" t="s">
        <v>8216</v>
      </c>
      <c r="B6331" s="3">
        <v>21.77</v>
      </c>
      <c r="C6331" s="3" t="s">
        <v>4852</v>
      </c>
      <c r="D6331" s="3" t="s">
        <v>26</v>
      </c>
      <c r="E6331" s="3" t="s">
        <v>8217</v>
      </c>
      <c r="F6331" s="3">
        <v>235.0</v>
      </c>
      <c r="G6331" s="3">
        <v>9413.0</v>
      </c>
      <c r="H6331" s="2"/>
      <c r="I6331" s="2"/>
      <c r="J6331" s="2"/>
    </row>
    <row r="6332">
      <c r="A6332" s="1" t="s">
        <v>8218</v>
      </c>
      <c r="B6332" s="3">
        <v>20.35</v>
      </c>
      <c r="C6332" s="3" t="s">
        <v>1690</v>
      </c>
      <c r="D6332" s="3" t="s">
        <v>26</v>
      </c>
      <c r="E6332" s="3" t="s">
        <v>8219</v>
      </c>
      <c r="F6332" s="3">
        <v>215.0</v>
      </c>
      <c r="G6332" s="3">
        <v>9412.0</v>
      </c>
      <c r="H6332" s="2"/>
      <c r="I6332" s="2"/>
      <c r="J6332" s="2"/>
    </row>
    <row r="6333">
      <c r="A6333" s="1" t="s">
        <v>8220</v>
      </c>
      <c r="B6333" s="3">
        <v>18.31</v>
      </c>
      <c r="C6333" s="3" t="s">
        <v>5443</v>
      </c>
      <c r="D6333" s="3" t="s">
        <v>26</v>
      </c>
      <c r="E6333" s="3">
        <v>347.0</v>
      </c>
      <c r="F6333" s="3">
        <v>1.72</v>
      </c>
      <c r="G6333" s="3">
        <v>216.0</v>
      </c>
      <c r="H6333" s="3">
        <v>9412.0</v>
      </c>
      <c r="I6333" s="2"/>
      <c r="J6333" s="2"/>
    </row>
    <row r="6334">
      <c r="A6334" s="1" t="s">
        <v>8221</v>
      </c>
      <c r="B6334" s="3">
        <v>18.11</v>
      </c>
      <c r="C6334" s="3" t="s">
        <v>1943</v>
      </c>
      <c r="D6334" s="3" t="s">
        <v>26</v>
      </c>
      <c r="E6334" s="3">
        <v>348.95</v>
      </c>
      <c r="F6334" s="3">
        <v>1.79</v>
      </c>
      <c r="G6334" s="3">
        <v>227.0</v>
      </c>
      <c r="H6334" s="3">
        <v>9409.0</v>
      </c>
      <c r="I6334" s="2"/>
      <c r="J6334" s="2"/>
    </row>
    <row r="6335">
      <c r="A6335" s="1" t="s">
        <v>8222</v>
      </c>
      <c r="B6335" s="3">
        <v>17.9</v>
      </c>
      <c r="C6335" s="3" t="s">
        <v>5359</v>
      </c>
      <c r="D6335" s="3" t="s">
        <v>26</v>
      </c>
      <c r="E6335" s="3">
        <v>346.8</v>
      </c>
      <c r="F6335" s="3">
        <v>1.31</v>
      </c>
      <c r="G6335" s="3">
        <v>238.0</v>
      </c>
      <c r="H6335" s="3">
        <v>9406.0</v>
      </c>
      <c r="I6335" s="2"/>
      <c r="J6335" s="2"/>
    </row>
    <row r="6336">
      <c r="A6336" s="1" t="s">
        <v>8223</v>
      </c>
      <c r="B6336" s="3">
        <v>18.8</v>
      </c>
      <c r="C6336" s="3" t="s">
        <v>509</v>
      </c>
      <c r="D6336" s="3" t="s">
        <v>26</v>
      </c>
      <c r="E6336" s="3" t="s">
        <v>8224</v>
      </c>
      <c r="F6336" s="3">
        <v>24.0</v>
      </c>
      <c r="G6336" s="3">
        <v>9405.0</v>
      </c>
      <c r="H6336" s="2"/>
      <c r="I6336" s="2"/>
      <c r="J6336" s="2"/>
    </row>
    <row r="6337">
      <c r="A6337" s="1" t="s">
        <v>8225</v>
      </c>
      <c r="B6337" s="3">
        <v>17.64</v>
      </c>
      <c r="C6337" s="3" t="s">
        <v>8226</v>
      </c>
      <c r="D6337" s="3" t="s">
        <v>8227</v>
      </c>
      <c r="E6337" s="3">
        <v>211.0</v>
      </c>
      <c r="F6337" s="3">
        <v>941.0</v>
      </c>
      <c r="G6337" s="2"/>
      <c r="H6337" s="2"/>
      <c r="I6337" s="2"/>
      <c r="J6337" s="2"/>
    </row>
    <row r="6338">
      <c r="A6338" s="1" t="s">
        <v>8228</v>
      </c>
      <c r="B6338" s="3">
        <v>17.4</v>
      </c>
      <c r="C6338" s="3">
        <v>78.1</v>
      </c>
      <c r="D6338" s="3">
        <v>174.0</v>
      </c>
      <c r="E6338" s="3">
        <v>502.74</v>
      </c>
      <c r="F6338" s="3">
        <v>65.0</v>
      </c>
      <c r="G6338" s="3">
        <v>341.75</v>
      </c>
      <c r="H6338" s="3">
        <v>1.59</v>
      </c>
      <c r="I6338" s="3">
        <v>216.0</v>
      </c>
      <c r="J6338" s="3">
        <v>9409.0</v>
      </c>
    </row>
    <row r="6339">
      <c r="A6339" s="1" t="s">
        <v>8229</v>
      </c>
      <c r="B6339" s="3">
        <v>18.8</v>
      </c>
      <c r="C6339" s="3">
        <v>8.9</v>
      </c>
      <c r="D6339" s="3">
        <v>308.0</v>
      </c>
      <c r="E6339" s="3">
        <v>349.34</v>
      </c>
      <c r="F6339" s="3">
        <v>167.0</v>
      </c>
      <c r="G6339" s="3">
        <v>345.5</v>
      </c>
      <c r="H6339" s="3">
        <v>2.48</v>
      </c>
      <c r="I6339" s="3">
        <v>262.0</v>
      </c>
      <c r="J6339" s="3">
        <v>9416.0</v>
      </c>
    </row>
    <row r="6340">
      <c r="A6340" s="1" t="s">
        <v>8230</v>
      </c>
      <c r="B6340" s="3">
        <v>17.75</v>
      </c>
      <c r="C6340" s="3">
        <v>86.65</v>
      </c>
      <c r="D6340" s="3">
        <v>215.0</v>
      </c>
      <c r="E6340" s="3">
        <v>8.87</v>
      </c>
      <c r="F6340" s="3">
        <v>21.0</v>
      </c>
      <c r="G6340" s="3">
        <v>355.9</v>
      </c>
      <c r="H6340" s="3">
        <v>2.14</v>
      </c>
      <c r="I6340" s="3">
        <v>27.0</v>
      </c>
      <c r="J6340" s="3">
        <v>943.0</v>
      </c>
    </row>
    <row r="6341">
      <c r="A6341" s="1" t="s">
        <v>8231</v>
      </c>
      <c r="B6341" s="3">
        <v>18.28</v>
      </c>
      <c r="C6341" s="3">
        <v>83.75</v>
      </c>
      <c r="D6341" s="3" t="s">
        <v>8232</v>
      </c>
      <c r="E6341" s="3">
        <v>118.0</v>
      </c>
      <c r="F6341" s="3">
        <v>364.4</v>
      </c>
      <c r="G6341" s="3">
        <v>1.52</v>
      </c>
      <c r="H6341" s="3">
        <v>216.0</v>
      </c>
      <c r="I6341" s="3">
        <v>9436.0</v>
      </c>
      <c r="J6341" s="2"/>
    </row>
    <row r="6342">
      <c r="A6342" s="1" t="s">
        <v>8233</v>
      </c>
      <c r="B6342" s="3">
        <v>19.56</v>
      </c>
      <c r="C6342" s="3">
        <v>73.15</v>
      </c>
      <c r="D6342" s="3">
        <v>294.0</v>
      </c>
      <c r="E6342" s="3">
        <v>6.57</v>
      </c>
      <c r="F6342" s="3">
        <v>289.0</v>
      </c>
      <c r="G6342" s="3" t="s">
        <v>8234</v>
      </c>
      <c r="H6342" s="3">
        <v>237.0</v>
      </c>
      <c r="I6342" s="3">
        <v>9432.0</v>
      </c>
      <c r="J6342" s="2"/>
    </row>
    <row r="6343">
      <c r="A6343" s="1" t="s">
        <v>8235</v>
      </c>
      <c r="B6343" s="3">
        <v>20.9</v>
      </c>
      <c r="C6343" s="3">
        <v>68.4</v>
      </c>
      <c r="D6343" s="3">
        <v>423.0</v>
      </c>
      <c r="E6343" s="3">
        <v>57.24</v>
      </c>
      <c r="F6343" s="3">
        <v>378.0</v>
      </c>
      <c r="G6343" s="3">
        <v>369.25</v>
      </c>
      <c r="H6343" s="3">
        <v>1.3</v>
      </c>
      <c r="I6343" s="3">
        <v>315.0</v>
      </c>
      <c r="J6343" s="3">
        <v>9425.0</v>
      </c>
    </row>
    <row r="6344">
      <c r="A6344" s="1" t="s">
        <v>8236</v>
      </c>
      <c r="B6344" s="3">
        <v>22.96</v>
      </c>
      <c r="C6344" s="3">
        <v>57.9</v>
      </c>
      <c r="D6344" s="3">
        <v>675.0</v>
      </c>
      <c r="E6344" s="3">
        <v>504.6</v>
      </c>
      <c r="F6344" s="3">
        <v>293.0</v>
      </c>
      <c r="G6344" s="3" t="s">
        <v>8237</v>
      </c>
      <c r="H6344" s="3">
        <v>27.0</v>
      </c>
      <c r="I6344" s="3">
        <v>9416.0</v>
      </c>
      <c r="J6344" s="2"/>
    </row>
    <row r="6345">
      <c r="A6345" s="1" t="s">
        <v>8238</v>
      </c>
      <c r="B6345" s="3">
        <v>24.46</v>
      </c>
      <c r="C6345" s="3">
        <v>52.5</v>
      </c>
      <c r="D6345" s="3">
        <v>627.0</v>
      </c>
      <c r="E6345" s="3">
        <v>591.5</v>
      </c>
      <c r="F6345" s="3">
        <v>226.0</v>
      </c>
      <c r="G6345" s="3" t="s">
        <v>8239</v>
      </c>
      <c r="H6345" s="3">
        <v>209.0</v>
      </c>
      <c r="I6345" s="3">
        <v>9408.0</v>
      </c>
      <c r="J6345" s="2"/>
    </row>
    <row r="6346">
      <c r="A6346" s="1" t="s">
        <v>8240</v>
      </c>
      <c r="B6346" s="3">
        <v>25.13</v>
      </c>
      <c r="C6346" s="3">
        <v>47.5</v>
      </c>
      <c r="D6346" s="3">
        <v>468.0</v>
      </c>
      <c r="E6346" s="3">
        <v>451.73</v>
      </c>
      <c r="F6346" s="3">
        <v>218.0</v>
      </c>
      <c r="G6346" s="3">
        <v>359.0</v>
      </c>
      <c r="H6346" s="3">
        <v>1.17</v>
      </c>
      <c r="I6346" s="3">
        <v>228.0</v>
      </c>
      <c r="J6346" s="3">
        <v>9402.0</v>
      </c>
    </row>
    <row r="6347">
      <c r="A6347" s="1" t="s">
        <v>8241</v>
      </c>
      <c r="B6347" s="3">
        <v>25.1</v>
      </c>
      <c r="C6347" s="3">
        <v>47.5</v>
      </c>
      <c r="D6347" s="3">
        <v>364.0</v>
      </c>
      <c r="E6347" s="3">
        <v>682.39</v>
      </c>
      <c r="F6347" s="3">
        <v>97.0</v>
      </c>
      <c r="G6347" s="3">
        <v>361.9</v>
      </c>
      <c r="H6347" s="3">
        <v>1.45</v>
      </c>
      <c r="I6347" s="3">
        <v>246.0</v>
      </c>
      <c r="J6347" s="3">
        <v>9402.0</v>
      </c>
    </row>
    <row r="6348">
      <c r="A6348" s="1" t="s">
        <v>8242</v>
      </c>
      <c r="B6348" s="3">
        <v>23.29</v>
      </c>
      <c r="C6348" s="3">
        <v>54.1</v>
      </c>
      <c r="D6348" s="3">
        <v>116.0</v>
      </c>
      <c r="E6348" s="3">
        <v>142.83</v>
      </c>
      <c r="F6348" s="3">
        <v>87.0</v>
      </c>
      <c r="G6348" s="3">
        <v>359.95</v>
      </c>
      <c r="H6348" s="3">
        <v>1.24</v>
      </c>
      <c r="I6348" s="3">
        <v>298.0</v>
      </c>
      <c r="J6348" s="3">
        <v>9405.0</v>
      </c>
    </row>
    <row r="6349">
      <c r="A6349" s="1" t="s">
        <v>8243</v>
      </c>
      <c r="B6349" s="3">
        <v>22.7</v>
      </c>
      <c r="C6349" s="3" t="s">
        <v>8244</v>
      </c>
      <c r="D6349" s="3" t="s">
        <v>8245</v>
      </c>
      <c r="E6349" s="3">
        <v>33.0</v>
      </c>
      <c r="F6349" s="3">
        <v>941.0</v>
      </c>
      <c r="G6349" s="2"/>
      <c r="H6349" s="2"/>
      <c r="I6349" s="2"/>
      <c r="J6349" s="2"/>
    </row>
    <row r="6350">
      <c r="A6350" s="1" t="s">
        <v>8246</v>
      </c>
      <c r="B6350" s="3">
        <v>21.56</v>
      </c>
      <c r="C6350" s="3" t="s">
        <v>8247</v>
      </c>
      <c r="D6350" s="3" t="s">
        <v>26</v>
      </c>
      <c r="E6350" s="3" t="s">
        <v>4601</v>
      </c>
      <c r="F6350" s="3">
        <v>15.0</v>
      </c>
      <c r="G6350" s="3">
        <v>9407.0</v>
      </c>
      <c r="H6350" s="2"/>
      <c r="I6350" s="2"/>
      <c r="J6350" s="2"/>
    </row>
    <row r="6351">
      <c r="A6351" s="1" t="s">
        <v>8248</v>
      </c>
      <c r="B6351" s="3">
        <v>19.71</v>
      </c>
      <c r="C6351" s="3" t="s">
        <v>7073</v>
      </c>
      <c r="D6351" s="3" t="s">
        <v>26</v>
      </c>
      <c r="E6351" s="3">
        <v>334.2</v>
      </c>
      <c r="F6351" s="3">
        <v>1.31</v>
      </c>
      <c r="G6351" s="3">
        <v>168.0</v>
      </c>
      <c r="H6351" s="3">
        <v>9417.0</v>
      </c>
      <c r="I6351" s="2"/>
      <c r="J6351" s="2"/>
    </row>
    <row r="6352">
      <c r="A6352" s="1" t="s">
        <v>8249</v>
      </c>
      <c r="B6352" s="3">
        <v>20.36</v>
      </c>
      <c r="C6352" s="3" t="s">
        <v>616</v>
      </c>
      <c r="D6352" s="3" t="s">
        <v>26</v>
      </c>
      <c r="E6352" s="3" t="s">
        <v>8250</v>
      </c>
      <c r="F6352" s="3">
        <v>22.0</v>
      </c>
      <c r="G6352" s="3">
        <v>9422.0</v>
      </c>
      <c r="H6352" s="2"/>
      <c r="I6352" s="2"/>
      <c r="J6352" s="2"/>
    </row>
    <row r="6353">
      <c r="A6353" s="1" t="s">
        <v>8251</v>
      </c>
      <c r="B6353" s="3">
        <v>18.32</v>
      </c>
      <c r="C6353" s="3" t="s">
        <v>8252</v>
      </c>
      <c r="D6353" s="3" t="s">
        <v>26</v>
      </c>
      <c r="E6353" s="3">
        <v>338.1</v>
      </c>
      <c r="F6353" s="3">
        <v>1.1</v>
      </c>
      <c r="G6353" s="3">
        <v>282.0</v>
      </c>
      <c r="H6353" s="3">
        <v>9421.0</v>
      </c>
      <c r="I6353" s="2"/>
      <c r="J6353" s="2"/>
    </row>
    <row r="6354">
      <c r="A6354" s="1" t="s">
        <v>8253</v>
      </c>
      <c r="B6354" s="3">
        <v>17.63</v>
      </c>
      <c r="C6354" s="3" t="s">
        <v>8254</v>
      </c>
      <c r="D6354" s="3" t="s">
        <v>26</v>
      </c>
      <c r="E6354" s="3">
        <v>334.8</v>
      </c>
      <c r="F6354" s="3">
        <v>1.1</v>
      </c>
      <c r="G6354" s="3">
        <v>279.0</v>
      </c>
      <c r="H6354" s="3">
        <v>942.0</v>
      </c>
      <c r="I6354" s="2"/>
      <c r="J6354" s="2"/>
    </row>
    <row r="6355">
      <c r="A6355" s="1" t="s">
        <v>8255</v>
      </c>
      <c r="B6355" s="3">
        <v>17.15</v>
      </c>
      <c r="C6355" s="3" t="s">
        <v>7990</v>
      </c>
      <c r="D6355" s="3" t="s">
        <v>26</v>
      </c>
      <c r="E6355" s="3">
        <v>327.5</v>
      </c>
      <c r="F6355" s="3">
        <v>1.1</v>
      </c>
      <c r="G6355" s="3">
        <v>261.0</v>
      </c>
      <c r="H6355" s="3">
        <v>9418.0</v>
      </c>
      <c r="I6355" s="2"/>
      <c r="J6355" s="2"/>
    </row>
    <row r="6356">
      <c r="A6356" s="1" t="s">
        <v>8256</v>
      </c>
      <c r="B6356" s="3">
        <v>16.7</v>
      </c>
      <c r="C6356" s="3" t="s">
        <v>8257</v>
      </c>
      <c r="D6356" s="3" t="s">
        <v>26</v>
      </c>
      <c r="E6356" s="3">
        <v>324.45</v>
      </c>
      <c r="F6356" s="3">
        <v>1.38</v>
      </c>
      <c r="G6356" s="3">
        <v>22.0</v>
      </c>
      <c r="H6356" s="3">
        <v>9416.0</v>
      </c>
      <c r="I6356" s="2"/>
      <c r="J6356" s="2"/>
    </row>
    <row r="6357">
      <c r="A6357" s="1" t="s">
        <v>8258</v>
      </c>
      <c r="B6357" s="3">
        <v>15.53</v>
      </c>
      <c r="C6357" s="3" t="s">
        <v>8259</v>
      </c>
      <c r="D6357" s="3" t="s">
        <v>26</v>
      </c>
      <c r="E6357" s="3">
        <v>322.6</v>
      </c>
      <c r="F6357" s="3">
        <v>1.38</v>
      </c>
      <c r="G6357" s="3">
        <v>202.0</v>
      </c>
      <c r="H6357" s="3">
        <v>9415.0</v>
      </c>
      <c r="I6357" s="2"/>
      <c r="J6357" s="2"/>
    </row>
    <row r="6358">
      <c r="A6358" s="1" t="s">
        <v>8260</v>
      </c>
      <c r="B6358" s="3">
        <v>15.32</v>
      </c>
      <c r="C6358" s="3" t="s">
        <v>1956</v>
      </c>
      <c r="D6358" s="3" t="s">
        <v>26</v>
      </c>
      <c r="E6358" s="3">
        <v>321.25</v>
      </c>
      <c r="F6358" s="3">
        <v>1.31</v>
      </c>
      <c r="G6358" s="3">
        <v>196.0</v>
      </c>
      <c r="H6358" s="3">
        <v>9414.0</v>
      </c>
      <c r="I6358" s="2"/>
      <c r="J6358" s="2"/>
    </row>
    <row r="6359">
      <c r="A6359" s="1" t="s">
        <v>8261</v>
      </c>
      <c r="B6359" s="3">
        <v>15.1</v>
      </c>
      <c r="C6359" s="3" t="s">
        <v>1956</v>
      </c>
      <c r="D6359" s="3" t="s">
        <v>26</v>
      </c>
      <c r="E6359" s="3">
        <v>321.85</v>
      </c>
      <c r="F6359" s="3">
        <v>1.24</v>
      </c>
      <c r="G6359" s="3">
        <v>196.0</v>
      </c>
      <c r="H6359" s="3">
        <v>9413.0</v>
      </c>
      <c r="I6359" s="2"/>
      <c r="J6359" s="2"/>
    </row>
    <row r="6360">
      <c r="A6360" s="1" t="s">
        <v>8262</v>
      </c>
      <c r="B6360" s="3">
        <v>14.81</v>
      </c>
      <c r="C6360" s="3" t="s">
        <v>8263</v>
      </c>
      <c r="D6360" s="3" t="s">
        <v>26</v>
      </c>
      <c r="E6360" s="3">
        <v>32.3</v>
      </c>
      <c r="F6360" s="3">
        <v>1.24</v>
      </c>
      <c r="G6360" s="3">
        <v>199.0</v>
      </c>
      <c r="H6360" s="3">
        <v>9412.0</v>
      </c>
      <c r="I6360" s="2"/>
      <c r="J6360" s="2"/>
    </row>
    <row r="6361">
      <c r="A6361" s="1" t="s">
        <v>8264</v>
      </c>
      <c r="B6361" s="3">
        <v>14.68</v>
      </c>
      <c r="C6361" s="3" t="s">
        <v>8265</v>
      </c>
      <c r="D6361" s="3">
        <v>319.1</v>
      </c>
      <c r="E6361" s="3">
        <v>1.17</v>
      </c>
      <c r="F6361" s="3">
        <v>204.0</v>
      </c>
      <c r="G6361" s="3">
        <v>9416.0</v>
      </c>
      <c r="H6361" s="2"/>
      <c r="I6361" s="2"/>
      <c r="J6361" s="2"/>
    </row>
    <row r="6362">
      <c r="A6362" s="1" t="s">
        <v>8266</v>
      </c>
      <c r="B6362" s="3">
        <v>15.32</v>
      </c>
      <c r="C6362" s="3">
        <v>89.55</v>
      </c>
      <c r="D6362" s="3">
        <v>164.0</v>
      </c>
      <c r="E6362" s="3">
        <v>449.1</v>
      </c>
      <c r="F6362" s="3">
        <v>68.0</v>
      </c>
      <c r="G6362" s="3">
        <v>32.85</v>
      </c>
      <c r="H6362" s="3">
        <v>1.24</v>
      </c>
      <c r="I6362" s="3">
        <v>23.0</v>
      </c>
      <c r="J6362" s="3">
        <v>9417.0</v>
      </c>
    </row>
    <row r="6363">
      <c r="A6363" s="1" t="s">
        <v>8267</v>
      </c>
      <c r="B6363" s="3">
        <v>19.19</v>
      </c>
      <c r="C6363" s="3">
        <v>75.65</v>
      </c>
      <c r="D6363" s="3">
        <v>363.0</v>
      </c>
      <c r="E6363" s="3">
        <v>649.27</v>
      </c>
      <c r="F6363" s="3">
        <v>103.0</v>
      </c>
      <c r="G6363" s="3">
        <v>323.55</v>
      </c>
      <c r="H6363" s="3">
        <v>1.1</v>
      </c>
      <c r="I6363" s="3">
        <v>232.0</v>
      </c>
      <c r="J6363" s="3">
        <v>9422.0</v>
      </c>
    </row>
    <row r="6364">
      <c r="A6364" s="1" t="s">
        <v>8268</v>
      </c>
      <c r="B6364" s="3">
        <v>21.82</v>
      </c>
      <c r="C6364" s="3">
        <v>59.7</v>
      </c>
      <c r="D6364" s="3">
        <v>537.0</v>
      </c>
      <c r="E6364" s="3">
        <v>719.45</v>
      </c>
      <c r="F6364" s="3">
        <v>134.0</v>
      </c>
      <c r="G6364" s="3">
        <v>331.5</v>
      </c>
      <c r="H6364" s="3">
        <v>1.72</v>
      </c>
      <c r="I6364" s="3">
        <v>244.0</v>
      </c>
      <c r="J6364" s="3">
        <v>9424.0</v>
      </c>
    </row>
    <row r="6365">
      <c r="A6365" s="1" t="s">
        <v>8269</v>
      </c>
      <c r="B6365" s="3">
        <v>23.78</v>
      </c>
      <c r="C6365" s="3">
        <v>48.8</v>
      </c>
      <c r="D6365" s="3">
        <v>671.0</v>
      </c>
      <c r="E6365" s="3">
        <v>744.9</v>
      </c>
      <c r="F6365" s="3">
        <v>163.0</v>
      </c>
      <c r="G6365" s="3">
        <v>341.2</v>
      </c>
      <c r="H6365" s="3">
        <v>2.0</v>
      </c>
      <c r="I6365" s="3">
        <v>253.0</v>
      </c>
      <c r="J6365" s="3">
        <v>9426.0</v>
      </c>
    </row>
    <row r="6366">
      <c r="A6366" s="1" t="s">
        <v>8270</v>
      </c>
      <c r="B6366" s="3">
        <v>25.3</v>
      </c>
      <c r="C6366" s="3">
        <v>42.75</v>
      </c>
      <c r="D6366" s="3">
        <v>759.0</v>
      </c>
      <c r="E6366" s="3">
        <v>773.47</v>
      </c>
      <c r="F6366" s="3">
        <v>173.0</v>
      </c>
      <c r="G6366" s="3">
        <v>349.1</v>
      </c>
      <c r="H6366" s="3">
        <v>2.7</v>
      </c>
      <c r="I6366" s="3">
        <v>261.0</v>
      </c>
      <c r="J6366" s="3">
        <v>9424.0</v>
      </c>
    </row>
    <row r="6367">
      <c r="A6367" s="1" t="s">
        <v>8271</v>
      </c>
      <c r="B6367" s="3">
        <v>26.39</v>
      </c>
      <c r="C6367" s="3">
        <v>4.1</v>
      </c>
      <c r="D6367" s="3">
        <v>737.0</v>
      </c>
      <c r="E6367" s="3">
        <v>616.4</v>
      </c>
      <c r="F6367" s="3">
        <v>255.0</v>
      </c>
      <c r="G6367" s="3">
        <v>355.9</v>
      </c>
      <c r="H6367" s="3">
        <v>2.21</v>
      </c>
      <c r="I6367" s="3">
        <v>271.0</v>
      </c>
      <c r="J6367" s="3">
        <v>9421.0</v>
      </c>
    </row>
    <row r="6368">
      <c r="A6368" s="1" t="s">
        <v>8272</v>
      </c>
      <c r="B6368" s="3">
        <v>26.65</v>
      </c>
      <c r="C6368" s="3">
        <v>37.5</v>
      </c>
      <c r="D6368" s="3">
        <v>718.0</v>
      </c>
      <c r="E6368" s="3">
        <v>647.82</v>
      </c>
      <c r="F6368" s="3">
        <v>23.0</v>
      </c>
      <c r="G6368" s="3">
        <v>366.75</v>
      </c>
      <c r="H6368" s="3">
        <v>2.34</v>
      </c>
      <c r="I6368" s="3">
        <v>28.0</v>
      </c>
      <c r="J6368" s="3">
        <v>9415.0</v>
      </c>
    </row>
    <row r="6369">
      <c r="A6369" s="1" t="s">
        <v>8273</v>
      </c>
      <c r="B6369" s="3">
        <v>26.41</v>
      </c>
      <c r="C6369" s="3">
        <v>38.7</v>
      </c>
      <c r="D6369" s="3">
        <v>612.0</v>
      </c>
      <c r="E6369" s="3">
        <v>562.65</v>
      </c>
      <c r="F6369" s="3">
        <v>233.0</v>
      </c>
      <c r="G6369" s="3">
        <v>38.85</v>
      </c>
      <c r="H6369" s="3">
        <v>2.41</v>
      </c>
      <c r="I6369" s="3">
        <v>285.0</v>
      </c>
      <c r="J6369" s="3">
        <v>9413.0</v>
      </c>
    </row>
    <row r="6370">
      <c r="A6370" s="1" t="s">
        <v>8274</v>
      </c>
      <c r="B6370" s="3">
        <v>26.22</v>
      </c>
      <c r="C6370" s="3">
        <v>38.7</v>
      </c>
      <c r="D6370" s="3">
        <v>443.0</v>
      </c>
      <c r="E6370" s="3">
        <v>388.47</v>
      </c>
      <c r="F6370" s="3">
        <v>23.0</v>
      </c>
      <c r="G6370" s="3">
        <v>38.65</v>
      </c>
      <c r="H6370" s="3">
        <v>2.34</v>
      </c>
      <c r="I6370" s="3">
        <v>287.0</v>
      </c>
      <c r="J6370" s="3">
        <v>9411.0</v>
      </c>
    </row>
    <row r="6371">
      <c r="A6371" s="1" t="s">
        <v>8275</v>
      </c>
      <c r="B6371" s="3">
        <v>26.3</v>
      </c>
      <c r="C6371" s="3">
        <v>38.7</v>
      </c>
      <c r="D6371" s="3">
        <v>35.0</v>
      </c>
      <c r="E6371" s="3">
        <v>645.18</v>
      </c>
      <c r="F6371" s="3">
        <v>101.0</v>
      </c>
      <c r="G6371" s="3">
        <v>375.5</v>
      </c>
      <c r="H6371" s="3">
        <v>2.28</v>
      </c>
      <c r="I6371" s="3">
        <v>286.0</v>
      </c>
      <c r="J6371" s="3">
        <v>9408.0</v>
      </c>
    </row>
    <row r="6372">
      <c r="A6372" s="1" t="s">
        <v>8276</v>
      </c>
      <c r="B6372" s="3">
        <v>25.85</v>
      </c>
      <c r="C6372" s="3">
        <v>39.95</v>
      </c>
      <c r="D6372" s="3" t="s">
        <v>5410</v>
      </c>
      <c r="E6372" s="3">
        <v>51.0</v>
      </c>
      <c r="F6372" s="3">
        <v>377.75</v>
      </c>
      <c r="G6372" s="3">
        <v>2.21</v>
      </c>
      <c r="H6372" s="3">
        <v>283.0</v>
      </c>
      <c r="I6372" s="3">
        <v>9409.0</v>
      </c>
      <c r="J6372" s="2"/>
    </row>
    <row r="6373">
      <c r="A6373" s="1" t="s">
        <v>8277</v>
      </c>
      <c r="B6373" s="3">
        <v>24.94</v>
      </c>
      <c r="C6373" s="3" t="s">
        <v>5233</v>
      </c>
      <c r="D6373" s="3" t="s">
        <v>26</v>
      </c>
      <c r="E6373" s="3">
        <v>37.2</v>
      </c>
      <c r="F6373" s="3">
        <v>1.72</v>
      </c>
      <c r="G6373" s="3">
        <v>274.0</v>
      </c>
      <c r="H6373" s="3">
        <v>9413.0</v>
      </c>
      <c r="I6373" s="2"/>
      <c r="J6373" s="2"/>
    </row>
    <row r="6374">
      <c r="A6374" s="1" t="s">
        <v>8278</v>
      </c>
      <c r="B6374" s="3">
        <v>24.45</v>
      </c>
      <c r="C6374" s="3" t="s">
        <v>6833</v>
      </c>
      <c r="D6374" s="3" t="s">
        <v>26</v>
      </c>
      <c r="E6374" s="3">
        <v>369.45</v>
      </c>
      <c r="F6374" s="3">
        <v>1.93</v>
      </c>
      <c r="G6374" s="3">
        <v>29.0</v>
      </c>
      <c r="H6374" s="3">
        <v>941.0</v>
      </c>
      <c r="I6374" s="2"/>
      <c r="J6374" s="2"/>
    </row>
    <row r="6375">
      <c r="A6375" s="1" t="s">
        <v>8279</v>
      </c>
      <c r="B6375" s="3">
        <v>22.94</v>
      </c>
      <c r="C6375" s="3" t="s">
        <v>3879</v>
      </c>
      <c r="D6375" s="3" t="s">
        <v>26</v>
      </c>
      <c r="E6375" s="3">
        <v>358.8</v>
      </c>
      <c r="F6375" s="3">
        <v>1.72</v>
      </c>
      <c r="G6375" s="3">
        <v>278.0</v>
      </c>
      <c r="H6375" s="3">
        <v>9413.0</v>
      </c>
      <c r="I6375" s="2"/>
      <c r="J6375" s="2"/>
    </row>
    <row r="6376">
      <c r="A6376" s="1" t="s">
        <v>8280</v>
      </c>
      <c r="B6376" s="3">
        <v>22.0</v>
      </c>
      <c r="C6376" s="3" t="s">
        <v>2515</v>
      </c>
      <c r="D6376" s="3" t="s">
        <v>26</v>
      </c>
      <c r="E6376" s="3">
        <v>366.75</v>
      </c>
      <c r="F6376" s="3">
        <v>1.93</v>
      </c>
      <c r="G6376" s="3">
        <v>241.0</v>
      </c>
      <c r="H6376" s="3">
        <v>9416.0</v>
      </c>
      <c r="I6376" s="2"/>
      <c r="J6376" s="2"/>
    </row>
    <row r="6377">
      <c r="A6377" s="1" t="s">
        <v>8281</v>
      </c>
      <c r="B6377" s="3">
        <v>20.9</v>
      </c>
      <c r="C6377" s="3" t="s">
        <v>2114</v>
      </c>
      <c r="D6377" s="3" t="s">
        <v>26</v>
      </c>
      <c r="E6377" s="3">
        <v>353.0</v>
      </c>
      <c r="F6377" s="3">
        <v>2.0</v>
      </c>
      <c r="G6377" s="3">
        <v>225.0</v>
      </c>
      <c r="H6377" s="3">
        <v>9416.0</v>
      </c>
      <c r="I6377" s="2"/>
      <c r="J6377" s="2"/>
    </row>
    <row r="6378">
      <c r="A6378" s="1" t="s">
        <v>8282</v>
      </c>
      <c r="B6378" s="3">
        <v>20.12</v>
      </c>
      <c r="C6378" s="3" t="s">
        <v>1686</v>
      </c>
      <c r="D6378" s="3" t="s">
        <v>26</v>
      </c>
      <c r="E6378" s="3">
        <v>347.75</v>
      </c>
      <c r="F6378" s="3">
        <v>2.0</v>
      </c>
      <c r="G6378" s="3">
        <v>219.0</v>
      </c>
      <c r="H6378" s="3">
        <v>9415.0</v>
      </c>
      <c r="I6378" s="2"/>
      <c r="J6378" s="2"/>
    </row>
    <row r="6379">
      <c r="A6379" s="1" t="s">
        <v>8283</v>
      </c>
      <c r="B6379" s="3">
        <v>19.5</v>
      </c>
      <c r="C6379" s="3" t="s">
        <v>1698</v>
      </c>
      <c r="D6379" s="3" t="s">
        <v>26</v>
      </c>
      <c r="E6379" s="3">
        <v>347.2</v>
      </c>
      <c r="F6379" s="3">
        <v>2.0</v>
      </c>
      <c r="G6379" s="3">
        <v>21.0</v>
      </c>
      <c r="H6379" s="3">
        <v>9415.0</v>
      </c>
      <c r="I6379" s="2"/>
      <c r="J6379" s="2"/>
    </row>
    <row r="6380">
      <c r="A6380" s="1" t="s">
        <v>8284</v>
      </c>
      <c r="B6380" s="3">
        <v>18.93</v>
      </c>
      <c r="C6380" s="3" t="s">
        <v>1917</v>
      </c>
      <c r="D6380" s="3" t="s">
        <v>26</v>
      </c>
      <c r="E6380" s="3">
        <v>338.6</v>
      </c>
      <c r="F6380" s="3">
        <v>2.7</v>
      </c>
      <c r="G6380" s="3">
        <v>206.0</v>
      </c>
      <c r="H6380" s="3">
        <v>9415.0</v>
      </c>
      <c r="I6380" s="2"/>
      <c r="J6380" s="2"/>
    </row>
    <row r="6381">
      <c r="A6381" s="1" t="s">
        <v>8285</v>
      </c>
      <c r="B6381" s="3">
        <v>18.18</v>
      </c>
      <c r="C6381" s="3" t="s">
        <v>5443</v>
      </c>
      <c r="D6381" s="3" t="s">
        <v>26</v>
      </c>
      <c r="E6381" s="3">
        <v>333.85</v>
      </c>
      <c r="F6381" s="3">
        <v>1.93</v>
      </c>
      <c r="G6381" s="3">
        <v>205.0</v>
      </c>
      <c r="H6381" s="3">
        <v>9412.0</v>
      </c>
      <c r="I6381" s="2"/>
      <c r="J6381" s="2"/>
    </row>
    <row r="6382">
      <c r="A6382" s="1" t="s">
        <v>8286</v>
      </c>
      <c r="B6382" s="3">
        <v>17.47</v>
      </c>
      <c r="C6382" s="3" t="s">
        <v>2722</v>
      </c>
      <c r="D6382" s="3" t="s">
        <v>26</v>
      </c>
      <c r="E6382" s="3">
        <v>33.35</v>
      </c>
      <c r="F6382" s="3">
        <v>1.93</v>
      </c>
      <c r="G6382" s="3">
        <v>207.0</v>
      </c>
      <c r="H6382" s="3">
        <v>941.0</v>
      </c>
      <c r="I6382" s="2"/>
      <c r="J6382" s="2"/>
    </row>
    <row r="6383">
      <c r="A6383" s="1" t="s">
        <v>8287</v>
      </c>
      <c r="B6383" s="3">
        <v>16.9</v>
      </c>
      <c r="C6383" s="3" t="s">
        <v>8288</v>
      </c>
      <c r="D6383" s="3" t="s">
        <v>26</v>
      </c>
      <c r="E6383" s="3">
        <v>329.95</v>
      </c>
      <c r="F6383" s="3">
        <v>1.86</v>
      </c>
      <c r="G6383" s="3">
        <v>214.0</v>
      </c>
      <c r="H6383" s="3">
        <v>9413.0</v>
      </c>
      <c r="I6383" s="2"/>
      <c r="J6383" s="2"/>
    </row>
    <row r="6384">
      <c r="A6384" s="1" t="s">
        <v>8289</v>
      </c>
      <c r="B6384" s="3">
        <v>16.42</v>
      </c>
      <c r="C6384" s="3" t="s">
        <v>4985</v>
      </c>
      <c r="D6384" s="3" t="s">
        <v>26</v>
      </c>
      <c r="E6384" s="3">
        <v>327.5</v>
      </c>
      <c r="F6384" s="3">
        <v>1.86</v>
      </c>
      <c r="G6384" s="3">
        <v>221.0</v>
      </c>
      <c r="H6384" s="3">
        <v>9413.0</v>
      </c>
      <c r="I6384" s="2"/>
      <c r="J6384" s="2"/>
    </row>
    <row r="6385">
      <c r="A6385" s="1" t="s">
        <v>8290</v>
      </c>
      <c r="B6385" s="3">
        <v>15.87</v>
      </c>
      <c r="C6385" s="3" t="s">
        <v>8291</v>
      </c>
      <c r="D6385" s="3">
        <v>324.75</v>
      </c>
      <c r="E6385" s="3">
        <v>1.86</v>
      </c>
      <c r="F6385" s="3">
        <v>221.0</v>
      </c>
      <c r="G6385" s="3">
        <v>9415.0</v>
      </c>
      <c r="H6385" s="2"/>
      <c r="I6385" s="2"/>
      <c r="J6385" s="2"/>
    </row>
    <row r="6386">
      <c r="A6386" s="1" t="s">
        <v>8292</v>
      </c>
      <c r="B6386" s="3">
        <v>16.41</v>
      </c>
      <c r="C6386" s="3">
        <v>8.75</v>
      </c>
      <c r="D6386" s="3">
        <v>16.0</v>
      </c>
      <c r="E6386" s="3">
        <v>417.68</v>
      </c>
      <c r="F6386" s="3">
        <v>72.0</v>
      </c>
      <c r="G6386" s="3">
        <v>328.0</v>
      </c>
      <c r="H6386" s="3">
        <v>1.66</v>
      </c>
      <c r="I6386" s="3">
        <v>196.0</v>
      </c>
      <c r="J6386" s="3">
        <v>9421.0</v>
      </c>
    </row>
    <row r="6387">
      <c r="A6387" s="1" t="s">
        <v>8293</v>
      </c>
      <c r="B6387" s="3">
        <v>20.13</v>
      </c>
      <c r="C6387" s="3">
        <v>63.7</v>
      </c>
      <c r="D6387" s="3">
        <v>338.0</v>
      </c>
      <c r="E6387" s="3">
        <v>508.49</v>
      </c>
      <c r="F6387" s="3">
        <v>136.0</v>
      </c>
      <c r="G6387" s="3">
        <v>336.35</v>
      </c>
      <c r="H6387" s="3">
        <v>1.86</v>
      </c>
      <c r="I6387" s="3">
        <v>205.0</v>
      </c>
      <c r="J6387" s="3">
        <v>9422.0</v>
      </c>
    </row>
    <row r="6388">
      <c r="A6388" s="1" t="s">
        <v>8294</v>
      </c>
      <c r="B6388" s="3">
        <v>22.54</v>
      </c>
      <c r="C6388" s="3">
        <v>5.3</v>
      </c>
      <c r="D6388" s="3">
        <v>525.0</v>
      </c>
      <c r="E6388" s="3">
        <v>655.59</v>
      </c>
      <c r="F6388" s="3">
        <v>16.0</v>
      </c>
      <c r="G6388" s="3">
        <v>332.65</v>
      </c>
      <c r="H6388" s="3">
        <v>2.48</v>
      </c>
      <c r="I6388" s="3">
        <v>217.0</v>
      </c>
      <c r="J6388" s="3">
        <v>9426.0</v>
      </c>
    </row>
    <row r="6389">
      <c r="A6389" s="1" t="s">
        <v>8295</v>
      </c>
      <c r="B6389" s="3">
        <v>24.55</v>
      </c>
      <c r="C6389" s="3">
        <v>41.15</v>
      </c>
      <c r="D6389" s="3">
        <v>674.0</v>
      </c>
      <c r="E6389" s="3">
        <v>745.95</v>
      </c>
      <c r="F6389" s="3">
        <v>168.0</v>
      </c>
      <c r="G6389" s="3">
        <v>341.2</v>
      </c>
      <c r="H6389" s="3">
        <v>2.76</v>
      </c>
      <c r="I6389" s="3">
        <v>23.0</v>
      </c>
      <c r="J6389" s="3">
        <v>9427.0</v>
      </c>
    </row>
    <row r="6390">
      <c r="A6390" s="1" t="s">
        <v>8296</v>
      </c>
      <c r="B6390" s="3">
        <v>25.92</v>
      </c>
      <c r="C6390" s="3">
        <v>33.4</v>
      </c>
      <c r="D6390" s="3">
        <v>754.0</v>
      </c>
      <c r="E6390" s="3">
        <v>743.2</v>
      </c>
      <c r="F6390" s="3">
        <v>194.0</v>
      </c>
      <c r="G6390" s="3">
        <v>35.5</v>
      </c>
      <c r="H6390" s="3">
        <v>3.17</v>
      </c>
      <c r="I6390" s="3">
        <v>247.0</v>
      </c>
      <c r="J6390" s="3">
        <v>9425.0</v>
      </c>
    </row>
    <row r="6391">
      <c r="A6391" s="1" t="s">
        <v>8297</v>
      </c>
      <c r="B6391" s="3">
        <v>27.2</v>
      </c>
      <c r="C6391" s="3">
        <v>27.1</v>
      </c>
      <c r="D6391" s="3">
        <v>774.0</v>
      </c>
      <c r="E6391" s="3">
        <v>723.94</v>
      </c>
      <c r="F6391" s="3">
        <v>211.0</v>
      </c>
      <c r="G6391" s="3">
        <v>348.35</v>
      </c>
      <c r="H6391" s="3">
        <v>3.66</v>
      </c>
      <c r="I6391" s="3">
        <v>257.0</v>
      </c>
      <c r="J6391" s="3">
        <v>942.0</v>
      </c>
    </row>
    <row r="6392">
      <c r="A6392" s="1" t="s">
        <v>8298</v>
      </c>
      <c r="B6392" s="3">
        <v>27.73</v>
      </c>
      <c r="C6392" s="3">
        <v>21.95</v>
      </c>
      <c r="D6392" s="3">
        <v>745.0</v>
      </c>
      <c r="E6392" s="3">
        <v>729.26</v>
      </c>
      <c r="F6392" s="3">
        <v>199.0</v>
      </c>
      <c r="G6392" s="3">
        <v>345.45</v>
      </c>
      <c r="H6392" s="3">
        <v>3.86</v>
      </c>
      <c r="I6392" s="3">
        <v>256.0</v>
      </c>
      <c r="J6392" s="3">
        <v>9412.0</v>
      </c>
    </row>
    <row r="6393">
      <c r="A6393" s="1" t="s">
        <v>8299</v>
      </c>
      <c r="B6393" s="3">
        <v>28.26</v>
      </c>
      <c r="C6393" s="3">
        <v>19.6</v>
      </c>
      <c r="D6393" s="3">
        <v>691.0</v>
      </c>
      <c r="E6393" s="3">
        <v>84.43</v>
      </c>
      <c r="F6393" s="3">
        <v>129.0</v>
      </c>
      <c r="G6393" s="3">
        <v>341.55</v>
      </c>
      <c r="H6393" s="3">
        <v>4.0</v>
      </c>
      <c r="I6393" s="3">
        <v>257.0</v>
      </c>
      <c r="J6393" s="3">
        <v>9406.0</v>
      </c>
    </row>
    <row r="6394">
      <c r="A6394" s="1" t="s">
        <v>8300</v>
      </c>
      <c r="B6394" s="3">
        <v>28.27</v>
      </c>
      <c r="C6394" s="3">
        <v>18.2</v>
      </c>
      <c r="D6394" s="3">
        <v>481.0</v>
      </c>
      <c r="E6394" s="3">
        <v>522.87</v>
      </c>
      <c r="F6394" s="3">
        <v>197.0</v>
      </c>
      <c r="G6394" s="3">
        <v>34.8</v>
      </c>
      <c r="H6394" s="3">
        <v>4.7</v>
      </c>
      <c r="I6394" s="3">
        <v>267.0</v>
      </c>
      <c r="J6394" s="3">
        <v>94.0</v>
      </c>
    </row>
    <row r="6395">
      <c r="A6395" s="1" t="s">
        <v>8301</v>
      </c>
      <c r="B6395" s="3">
        <v>27.86</v>
      </c>
      <c r="C6395" s="3">
        <v>16.85</v>
      </c>
      <c r="D6395" s="3">
        <v>307.0</v>
      </c>
      <c r="E6395" s="3">
        <v>415.14</v>
      </c>
      <c r="F6395" s="3">
        <v>149.0</v>
      </c>
      <c r="G6395" s="3">
        <v>34.4</v>
      </c>
      <c r="H6395" s="3">
        <v>3.86</v>
      </c>
      <c r="I6395" s="3">
        <v>273.0</v>
      </c>
      <c r="J6395" s="3">
        <v>9397.0</v>
      </c>
    </row>
    <row r="6396">
      <c r="A6396" s="1" t="s">
        <v>8302</v>
      </c>
      <c r="B6396" s="3">
        <v>27.5</v>
      </c>
      <c r="C6396" s="3">
        <v>17.4</v>
      </c>
      <c r="D6396" s="3">
        <v>142.0</v>
      </c>
      <c r="E6396" s="3">
        <v>379.99</v>
      </c>
      <c r="F6396" s="3">
        <v>69.0</v>
      </c>
      <c r="G6396" s="3">
        <v>33.75</v>
      </c>
      <c r="H6396" s="3">
        <v>3.3</v>
      </c>
      <c r="I6396" s="3">
        <v>274.0</v>
      </c>
      <c r="J6396" s="3">
        <v>9397.0</v>
      </c>
    </row>
    <row r="6397">
      <c r="A6397" s="1" t="s">
        <v>8303</v>
      </c>
      <c r="B6397" s="3">
        <v>25.42</v>
      </c>
      <c r="C6397" s="3" t="s">
        <v>5707</v>
      </c>
      <c r="D6397" s="3" t="s">
        <v>26</v>
      </c>
      <c r="E6397" s="3">
        <v>324.95</v>
      </c>
      <c r="F6397" s="3">
        <v>2.21</v>
      </c>
      <c r="G6397" s="3">
        <v>283.0</v>
      </c>
      <c r="H6397" s="3">
        <v>9396.0</v>
      </c>
      <c r="I6397" s="2"/>
      <c r="J6397" s="2"/>
    </row>
    <row r="6398">
      <c r="A6398" s="1" t="s">
        <v>8304</v>
      </c>
      <c r="B6398" s="3">
        <v>23.54</v>
      </c>
      <c r="C6398" s="3" t="s">
        <v>5775</v>
      </c>
      <c r="D6398" s="3" t="s">
        <v>26</v>
      </c>
      <c r="E6398" s="3">
        <v>321.25</v>
      </c>
      <c r="F6398" s="3">
        <v>2.14</v>
      </c>
      <c r="G6398" s="3">
        <v>291.0</v>
      </c>
      <c r="H6398" s="3">
        <v>9398.0</v>
      </c>
      <c r="I6398" s="2"/>
      <c r="J6398" s="2"/>
    </row>
    <row r="6399">
      <c r="A6399" s="1" t="s">
        <v>8305</v>
      </c>
      <c r="B6399" s="3">
        <v>21.71</v>
      </c>
      <c r="C6399" s="3" t="s">
        <v>8306</v>
      </c>
      <c r="D6399" s="3" t="s">
        <v>26</v>
      </c>
      <c r="E6399" s="3">
        <v>316.8</v>
      </c>
      <c r="F6399" s="3">
        <v>1.93</v>
      </c>
      <c r="G6399" s="3">
        <v>287.0</v>
      </c>
      <c r="H6399" s="3">
        <v>9397.0</v>
      </c>
      <c r="I6399" s="2"/>
      <c r="J6399" s="2"/>
    </row>
    <row r="6400">
      <c r="A6400" s="1" t="s">
        <v>8307</v>
      </c>
      <c r="B6400" s="3">
        <v>19.98</v>
      </c>
      <c r="C6400" s="3" t="s">
        <v>5120</v>
      </c>
      <c r="D6400" s="3" t="s">
        <v>26</v>
      </c>
      <c r="E6400" s="3">
        <v>319.9</v>
      </c>
      <c r="F6400" s="3">
        <v>1.72</v>
      </c>
      <c r="G6400" s="3">
        <v>266.0</v>
      </c>
      <c r="H6400" s="3">
        <v>9399.0</v>
      </c>
      <c r="I6400" s="2"/>
      <c r="J6400" s="2"/>
    </row>
    <row r="6401">
      <c r="A6401" s="1" t="s">
        <v>8308</v>
      </c>
      <c r="B6401" s="3">
        <v>18.77</v>
      </c>
      <c r="C6401" s="3" t="s">
        <v>7363</v>
      </c>
      <c r="D6401" s="3" t="s">
        <v>26</v>
      </c>
      <c r="E6401" s="3">
        <v>324.35</v>
      </c>
      <c r="F6401" s="3">
        <v>1.93</v>
      </c>
      <c r="G6401" s="3">
        <v>243.0</v>
      </c>
      <c r="H6401" s="3">
        <v>9397.0</v>
      </c>
      <c r="I6401" s="2"/>
      <c r="J6401" s="2"/>
    </row>
    <row r="6402">
      <c r="A6402" s="1" t="s">
        <v>8309</v>
      </c>
      <c r="B6402" s="3">
        <v>18.3</v>
      </c>
      <c r="C6402" s="3" t="s">
        <v>8310</v>
      </c>
      <c r="D6402" s="3" t="s">
        <v>26</v>
      </c>
      <c r="E6402" s="3">
        <v>331.3</v>
      </c>
      <c r="F6402" s="3">
        <v>2.0</v>
      </c>
      <c r="G6402" s="3">
        <v>231.0</v>
      </c>
      <c r="H6402" s="3">
        <v>9395.0</v>
      </c>
      <c r="I6402" s="2"/>
      <c r="J6402" s="2"/>
    </row>
    <row r="6403">
      <c r="A6403" s="1" t="s">
        <v>8311</v>
      </c>
      <c r="B6403" s="3">
        <v>17.5</v>
      </c>
      <c r="C6403" s="3" t="s">
        <v>6989</v>
      </c>
      <c r="D6403" s="3" t="s">
        <v>26</v>
      </c>
      <c r="E6403" s="3">
        <v>332.3</v>
      </c>
      <c r="F6403" s="3">
        <v>2.0</v>
      </c>
      <c r="G6403" s="3">
        <v>238.0</v>
      </c>
      <c r="H6403" s="3">
        <v>9393.0</v>
      </c>
      <c r="I6403" s="2"/>
      <c r="J6403" s="2"/>
    </row>
    <row r="6404">
      <c r="A6404" s="1" t="s">
        <v>8312</v>
      </c>
      <c r="B6404" s="3">
        <v>17.14</v>
      </c>
      <c r="C6404" s="3" t="s">
        <v>2192</v>
      </c>
      <c r="D6404" s="3" t="s">
        <v>26</v>
      </c>
      <c r="E6404" s="3">
        <v>336.25</v>
      </c>
      <c r="F6404" s="3">
        <v>1.93</v>
      </c>
      <c r="G6404" s="3">
        <v>247.0</v>
      </c>
      <c r="H6404" s="3">
        <v>9393.0</v>
      </c>
      <c r="I6404" s="2"/>
      <c r="J6404" s="2"/>
    </row>
    <row r="6405">
      <c r="A6405" s="1" t="s">
        <v>8313</v>
      </c>
      <c r="B6405" s="3">
        <v>17.1</v>
      </c>
      <c r="C6405" s="3" t="s">
        <v>2192</v>
      </c>
      <c r="D6405" s="3" t="s">
        <v>26</v>
      </c>
      <c r="E6405" s="3">
        <v>341.55</v>
      </c>
      <c r="F6405" s="3">
        <v>1.93</v>
      </c>
      <c r="G6405" s="3">
        <v>246.0</v>
      </c>
      <c r="H6405" s="3">
        <v>9385.0</v>
      </c>
      <c r="I6405" s="2"/>
      <c r="J6405" s="2"/>
    </row>
    <row r="6406">
      <c r="A6406" s="1" t="s">
        <v>8314</v>
      </c>
      <c r="B6406" s="3">
        <v>16.4</v>
      </c>
      <c r="C6406" s="3" t="s">
        <v>3879</v>
      </c>
      <c r="D6406" s="3" t="s">
        <v>26</v>
      </c>
      <c r="E6406" s="3">
        <v>317.95</v>
      </c>
      <c r="F6406" s="3">
        <v>1.86</v>
      </c>
      <c r="G6406" s="3">
        <v>242.0</v>
      </c>
      <c r="H6406" s="3">
        <v>9381.0</v>
      </c>
      <c r="I6406" s="2"/>
      <c r="J6406" s="2"/>
    </row>
    <row r="6407">
      <c r="A6407" s="1" t="s">
        <v>8315</v>
      </c>
      <c r="B6407" s="3">
        <v>15.74</v>
      </c>
      <c r="C6407" s="3" t="s">
        <v>8316</v>
      </c>
      <c r="D6407" s="3" t="s">
        <v>26</v>
      </c>
      <c r="E6407" s="3">
        <v>329.2</v>
      </c>
      <c r="F6407" s="3">
        <v>1.86</v>
      </c>
      <c r="G6407" s="3">
        <v>232.0</v>
      </c>
      <c r="H6407" s="3">
        <v>9378.0</v>
      </c>
      <c r="I6407" s="2"/>
      <c r="J6407" s="2"/>
    </row>
    <row r="6408">
      <c r="A6408" s="1" t="s">
        <v>8317</v>
      </c>
      <c r="B6408" s="3">
        <v>15.42</v>
      </c>
      <c r="C6408" s="3" t="s">
        <v>4089</v>
      </c>
      <c r="D6408" s="3" t="s">
        <v>26</v>
      </c>
      <c r="E6408" s="3">
        <v>325.9</v>
      </c>
      <c r="F6408" s="3">
        <v>1.86</v>
      </c>
      <c r="G6408" s="3">
        <v>22.0</v>
      </c>
      <c r="H6408" s="3">
        <v>938.0</v>
      </c>
      <c r="I6408" s="2"/>
      <c r="J6408" s="2"/>
    </row>
    <row r="6409">
      <c r="A6409" s="1" t="s">
        <v>8318</v>
      </c>
      <c r="B6409" s="3">
        <v>14.96</v>
      </c>
      <c r="C6409" s="3" t="s">
        <v>8319</v>
      </c>
      <c r="D6409" s="3">
        <v>314.5</v>
      </c>
      <c r="E6409" s="3">
        <v>2.0</v>
      </c>
      <c r="F6409" s="3">
        <v>219.0</v>
      </c>
      <c r="G6409" s="3">
        <v>9381.0</v>
      </c>
      <c r="H6409" s="2"/>
      <c r="I6409" s="2"/>
      <c r="J6409" s="2"/>
    </row>
    <row r="6410">
      <c r="A6410" s="1" t="s">
        <v>8320</v>
      </c>
      <c r="B6410" s="3">
        <v>15.75</v>
      </c>
      <c r="C6410" s="3">
        <v>56.35</v>
      </c>
      <c r="D6410" s="3">
        <v>142.0</v>
      </c>
      <c r="E6410" s="3">
        <v>289.3</v>
      </c>
      <c r="F6410" s="3">
        <v>82.0</v>
      </c>
      <c r="G6410" s="3">
        <v>317.75</v>
      </c>
      <c r="H6410" s="3">
        <v>2.0</v>
      </c>
      <c r="I6410" s="3">
        <v>222.0</v>
      </c>
      <c r="J6410" s="3">
        <v>9385.0</v>
      </c>
    </row>
    <row r="6411">
      <c r="A6411" s="1" t="s">
        <v>8321</v>
      </c>
      <c r="B6411" s="3">
        <v>19.31</v>
      </c>
      <c r="C6411" s="3">
        <v>45.95</v>
      </c>
      <c r="D6411" s="3">
        <v>363.0</v>
      </c>
      <c r="E6411" s="3">
        <v>659.86</v>
      </c>
      <c r="F6411" s="3">
        <v>103.0</v>
      </c>
      <c r="G6411" s="3">
        <v>333.5</v>
      </c>
      <c r="H6411" s="3">
        <v>2.28</v>
      </c>
      <c r="I6411" s="3">
        <v>23.0</v>
      </c>
      <c r="J6411" s="3">
        <v>9381.0</v>
      </c>
    </row>
    <row r="6412">
      <c r="A6412" s="1" t="s">
        <v>8322</v>
      </c>
      <c r="B6412" s="3">
        <v>21.33</v>
      </c>
      <c r="C6412" s="3">
        <v>43.25</v>
      </c>
      <c r="D6412" s="3">
        <v>512.0</v>
      </c>
      <c r="E6412" s="3">
        <v>61.85</v>
      </c>
      <c r="F6412" s="3">
        <v>174.0</v>
      </c>
      <c r="G6412" s="3">
        <v>326.1</v>
      </c>
      <c r="H6412" s="3">
        <v>2.9</v>
      </c>
      <c r="I6412" s="3">
        <v>244.0</v>
      </c>
      <c r="J6412" s="3">
        <v>9384.0</v>
      </c>
    </row>
    <row r="6413">
      <c r="A6413" s="1" t="s">
        <v>8323</v>
      </c>
      <c r="B6413" s="3">
        <v>22.98</v>
      </c>
      <c r="C6413" s="3">
        <v>37.75</v>
      </c>
      <c r="D6413" s="3">
        <v>663.0</v>
      </c>
      <c r="E6413" s="3">
        <v>708.53</v>
      </c>
      <c r="F6413" s="3">
        <v>185.0</v>
      </c>
      <c r="G6413" s="3">
        <v>33.35</v>
      </c>
      <c r="H6413" s="3">
        <v>3.38</v>
      </c>
      <c r="I6413" s="3">
        <v>257.0</v>
      </c>
      <c r="J6413" s="3">
        <v>9384.0</v>
      </c>
    </row>
    <row r="6414">
      <c r="A6414" s="1" t="s">
        <v>8324</v>
      </c>
      <c r="B6414" s="3">
        <v>24.23</v>
      </c>
      <c r="C6414" s="3">
        <v>34.25</v>
      </c>
      <c r="D6414" s="3">
        <v>762.0</v>
      </c>
      <c r="E6414" s="3">
        <v>777.65</v>
      </c>
      <c r="F6414" s="3">
        <v>179.0</v>
      </c>
      <c r="G6414" s="3">
        <v>336.75</v>
      </c>
      <c r="H6414" s="3">
        <v>3.66</v>
      </c>
      <c r="I6414" s="3">
        <v>261.0</v>
      </c>
      <c r="J6414" s="3">
        <v>9382.0</v>
      </c>
    </row>
    <row r="6415">
      <c r="A6415" s="1" t="s">
        <v>8325</v>
      </c>
      <c r="B6415" s="3">
        <v>25.25</v>
      </c>
      <c r="C6415" s="3">
        <v>33.3</v>
      </c>
      <c r="D6415" s="3">
        <v>698.0</v>
      </c>
      <c r="E6415" s="3">
        <v>506.87</v>
      </c>
      <c r="F6415" s="3">
        <v>306.0</v>
      </c>
      <c r="G6415" s="3">
        <v>337.5</v>
      </c>
      <c r="H6415" s="3">
        <v>3.93</v>
      </c>
      <c r="I6415" s="3">
        <v>26.0</v>
      </c>
      <c r="J6415" s="3">
        <v>9374.0</v>
      </c>
    </row>
    <row r="6416">
      <c r="A6416" s="1" t="s">
        <v>8326</v>
      </c>
      <c r="B6416" s="3">
        <v>25.93</v>
      </c>
      <c r="C6416" s="3">
        <v>29.95</v>
      </c>
      <c r="D6416" s="3">
        <v>711.0</v>
      </c>
      <c r="E6416" s="3">
        <v>623.59</v>
      </c>
      <c r="F6416" s="3">
        <v>247.0</v>
      </c>
      <c r="G6416" s="3">
        <v>339.85</v>
      </c>
      <c r="H6416" s="3">
        <v>4.14</v>
      </c>
      <c r="I6416" s="3">
        <v>262.0</v>
      </c>
      <c r="J6416" s="3">
        <v>9367.0</v>
      </c>
    </row>
    <row r="6417">
      <c r="A6417" s="1" t="s">
        <v>8327</v>
      </c>
      <c r="B6417" s="3">
        <v>26.33</v>
      </c>
      <c r="C6417" s="3">
        <v>26.0</v>
      </c>
      <c r="D6417" s="3">
        <v>586.0</v>
      </c>
      <c r="E6417" s="3">
        <v>483.59</v>
      </c>
      <c r="F6417" s="3">
        <v>265.0</v>
      </c>
      <c r="G6417" s="3">
        <v>341.75</v>
      </c>
      <c r="H6417" s="3">
        <v>4.34</v>
      </c>
      <c r="I6417" s="3">
        <v>266.0</v>
      </c>
      <c r="J6417" s="3">
        <v>9362.0</v>
      </c>
    </row>
    <row r="6418">
      <c r="A6418" s="1" t="s">
        <v>8328</v>
      </c>
      <c r="B6418" s="3">
        <v>26.22</v>
      </c>
      <c r="C6418" s="3">
        <v>23.25</v>
      </c>
      <c r="D6418" s="3">
        <v>534.0</v>
      </c>
      <c r="E6418" s="3">
        <v>765.82</v>
      </c>
      <c r="F6418" s="3">
        <v>122.0</v>
      </c>
      <c r="G6418" s="3">
        <v>333.85</v>
      </c>
      <c r="H6418" s="3">
        <v>4.34</v>
      </c>
      <c r="I6418" s="3">
        <v>272.0</v>
      </c>
      <c r="J6418" s="3">
        <v>9358.0</v>
      </c>
    </row>
    <row r="6419">
      <c r="A6419" s="1" t="s">
        <v>8329</v>
      </c>
      <c r="B6419" s="3">
        <v>25.78</v>
      </c>
      <c r="C6419" s="3">
        <v>21.45</v>
      </c>
      <c r="D6419" s="3">
        <v>331.0</v>
      </c>
      <c r="E6419" s="3">
        <v>562.31</v>
      </c>
      <c r="F6419" s="3">
        <v>12.0</v>
      </c>
      <c r="G6419" s="3">
        <v>328.6</v>
      </c>
      <c r="H6419" s="3">
        <v>4.21</v>
      </c>
      <c r="I6419" s="3">
        <v>276.0</v>
      </c>
      <c r="J6419" s="3">
        <v>9359.0</v>
      </c>
    </row>
    <row r="6420">
      <c r="A6420" s="1" t="s">
        <v>8330</v>
      </c>
      <c r="B6420" s="3">
        <v>24.9</v>
      </c>
      <c r="C6420" s="3">
        <v>22.5</v>
      </c>
      <c r="D6420" s="3">
        <v>146.0</v>
      </c>
      <c r="E6420" s="3">
        <v>45.7</v>
      </c>
      <c r="F6420" s="3">
        <v>62.0</v>
      </c>
      <c r="G6420" s="3">
        <v>323.4</v>
      </c>
      <c r="H6420" s="3">
        <v>3.86</v>
      </c>
      <c r="I6420" s="3">
        <v>278.0</v>
      </c>
      <c r="J6420" s="3">
        <v>9359.0</v>
      </c>
    </row>
    <row r="6421">
      <c r="A6421" s="1" t="s">
        <v>8331</v>
      </c>
      <c r="B6421" s="3">
        <v>23.53</v>
      </c>
      <c r="C6421" s="3" t="s">
        <v>8332</v>
      </c>
      <c r="D6421" s="3" t="s">
        <v>26</v>
      </c>
      <c r="E6421" s="3">
        <v>317.75</v>
      </c>
      <c r="F6421" s="3">
        <v>2.76</v>
      </c>
      <c r="G6421" s="3">
        <v>274.0</v>
      </c>
      <c r="H6421" s="3">
        <v>9359.0</v>
      </c>
      <c r="I6421" s="2"/>
      <c r="J6421" s="2"/>
    </row>
    <row r="6422">
      <c r="A6422" s="1" t="s">
        <v>8333</v>
      </c>
      <c r="B6422" s="3">
        <v>21.25</v>
      </c>
      <c r="C6422" s="3" t="s">
        <v>7473</v>
      </c>
      <c r="D6422" s="3" t="s">
        <v>26</v>
      </c>
      <c r="E6422" s="3">
        <v>304.4</v>
      </c>
      <c r="F6422" s="3">
        <v>2.62</v>
      </c>
      <c r="G6422" s="3">
        <v>276.0</v>
      </c>
      <c r="H6422" s="3">
        <v>9364.0</v>
      </c>
      <c r="I6422" s="2"/>
      <c r="J6422" s="2"/>
    </row>
    <row r="6423">
      <c r="A6423" s="1" t="s">
        <v>8334</v>
      </c>
      <c r="B6423" s="3">
        <v>19.99</v>
      </c>
      <c r="C6423" s="3" t="s">
        <v>5120</v>
      </c>
      <c r="D6423" s="3" t="s">
        <v>26</v>
      </c>
      <c r="E6423" s="3">
        <v>302.1</v>
      </c>
      <c r="F6423" s="3">
        <v>2.41</v>
      </c>
      <c r="G6423" s="3">
        <v>271.0</v>
      </c>
      <c r="H6423" s="3">
        <v>9364.0</v>
      </c>
      <c r="I6423" s="2"/>
      <c r="J6423" s="2"/>
    </row>
    <row r="6424">
      <c r="A6424" s="1" t="s">
        <v>8335</v>
      </c>
      <c r="B6424" s="3">
        <v>18.85</v>
      </c>
      <c r="C6424" s="3" t="s">
        <v>7619</v>
      </c>
      <c r="D6424" s="3" t="s">
        <v>26</v>
      </c>
      <c r="E6424" s="3">
        <v>299.95</v>
      </c>
      <c r="F6424" s="3">
        <v>2.41</v>
      </c>
      <c r="G6424" s="3">
        <v>261.0</v>
      </c>
      <c r="H6424" s="3">
        <v>9368.0</v>
      </c>
      <c r="I6424" s="2"/>
      <c r="J6424" s="2"/>
    </row>
    <row r="6425">
      <c r="A6425" s="1" t="s">
        <v>8336</v>
      </c>
      <c r="B6425" s="3">
        <v>17.92</v>
      </c>
      <c r="C6425" s="3" t="s">
        <v>3301</v>
      </c>
      <c r="D6425" s="3" t="s">
        <v>26</v>
      </c>
      <c r="E6425" s="3">
        <v>298.2</v>
      </c>
      <c r="F6425" s="3">
        <v>2.34</v>
      </c>
      <c r="G6425" s="3">
        <v>265.0</v>
      </c>
      <c r="H6425" s="3">
        <v>9369.0</v>
      </c>
      <c r="I6425" s="2"/>
      <c r="J6425" s="2"/>
    </row>
    <row r="6426">
      <c r="A6426" s="1" t="s">
        <v>8337</v>
      </c>
      <c r="B6426" s="3">
        <v>17.5</v>
      </c>
      <c r="C6426" s="3" t="s">
        <v>4119</v>
      </c>
      <c r="D6426" s="3" t="s">
        <v>26</v>
      </c>
      <c r="E6426" s="3">
        <v>298.5</v>
      </c>
      <c r="F6426" s="3">
        <v>2.7</v>
      </c>
      <c r="G6426" s="3">
        <v>267.0</v>
      </c>
      <c r="H6426" s="3">
        <v>9367.0</v>
      </c>
      <c r="I6426" s="2"/>
      <c r="J6426" s="2"/>
    </row>
    <row r="6427">
      <c r="A6427" s="1" t="s">
        <v>8338</v>
      </c>
      <c r="B6427" s="3">
        <v>15.83</v>
      </c>
      <c r="C6427" s="3" t="s">
        <v>8339</v>
      </c>
      <c r="D6427" s="3" t="s">
        <v>26</v>
      </c>
      <c r="E6427" s="3">
        <v>297.45</v>
      </c>
      <c r="F6427" s="3">
        <v>1.72</v>
      </c>
      <c r="G6427" s="3">
        <v>271.0</v>
      </c>
      <c r="H6427" s="3">
        <v>9366.0</v>
      </c>
      <c r="I6427" s="2"/>
      <c r="J6427" s="2"/>
    </row>
    <row r="6428">
      <c r="A6428" s="1" t="s">
        <v>8340</v>
      </c>
      <c r="B6428" s="3">
        <v>14.57</v>
      </c>
      <c r="C6428" s="3" t="s">
        <v>8341</v>
      </c>
      <c r="D6428" s="3" t="s">
        <v>26</v>
      </c>
      <c r="E6428" s="3">
        <v>296.6</v>
      </c>
      <c r="F6428" s="3">
        <v>1.52</v>
      </c>
      <c r="G6428" s="3">
        <v>299.0</v>
      </c>
      <c r="H6428" s="3">
        <v>9364.0</v>
      </c>
      <c r="I6428" s="2"/>
      <c r="J6428" s="2"/>
    </row>
    <row r="6429">
      <c r="A6429" s="1" t="s">
        <v>8342</v>
      </c>
      <c r="B6429" s="3">
        <v>13.76</v>
      </c>
      <c r="C6429" s="3" t="s">
        <v>1241</v>
      </c>
      <c r="D6429" s="3" t="s">
        <v>26</v>
      </c>
      <c r="E6429" s="3">
        <v>295.7</v>
      </c>
      <c r="F6429" s="3">
        <v>1.59</v>
      </c>
      <c r="G6429" s="3">
        <v>339.0</v>
      </c>
      <c r="H6429" s="3">
        <v>936.0</v>
      </c>
      <c r="I6429" s="2"/>
      <c r="J6429" s="2"/>
    </row>
    <row r="6430">
      <c r="A6430" s="1" t="s">
        <v>8343</v>
      </c>
      <c r="B6430" s="3">
        <v>13.23</v>
      </c>
      <c r="C6430" s="3" t="s">
        <v>235</v>
      </c>
      <c r="D6430" s="3" t="s">
        <v>26</v>
      </c>
      <c r="E6430" s="3">
        <v>297.25</v>
      </c>
      <c r="F6430" s="3">
        <v>1.79</v>
      </c>
      <c r="G6430" s="3">
        <v>1.0</v>
      </c>
      <c r="H6430" s="3">
        <v>9357.0</v>
      </c>
      <c r="I6430" s="2"/>
      <c r="J6430" s="2"/>
    </row>
    <row r="6431">
      <c r="A6431" s="1" t="s">
        <v>8344</v>
      </c>
      <c r="B6431" s="3">
        <v>12.65</v>
      </c>
      <c r="C6431" s="3" t="s">
        <v>390</v>
      </c>
      <c r="D6431" s="3" t="s">
        <v>26</v>
      </c>
      <c r="E6431" s="3">
        <v>291.85</v>
      </c>
      <c r="F6431" s="3">
        <v>1.86</v>
      </c>
      <c r="G6431" s="3">
        <v>23.0</v>
      </c>
      <c r="H6431" s="3">
        <v>9357.0</v>
      </c>
      <c r="I6431" s="2"/>
      <c r="J6431" s="2"/>
    </row>
    <row r="6432">
      <c r="A6432" s="1" t="s">
        <v>8345</v>
      </c>
      <c r="B6432" s="3">
        <v>12.26</v>
      </c>
      <c r="C6432" s="3" t="s">
        <v>1850</v>
      </c>
      <c r="D6432" s="3" t="s">
        <v>26</v>
      </c>
      <c r="E6432" s="3">
        <v>289.5</v>
      </c>
      <c r="F6432" s="3">
        <v>1.93</v>
      </c>
      <c r="G6432" s="3">
        <v>27.0</v>
      </c>
      <c r="H6432" s="3">
        <v>9357.0</v>
      </c>
      <c r="I6432" s="2"/>
      <c r="J6432" s="2"/>
    </row>
    <row r="6433">
      <c r="A6433" s="1" t="s">
        <v>8346</v>
      </c>
      <c r="B6433" s="3">
        <v>11.76</v>
      </c>
      <c r="C6433" s="3" t="s">
        <v>8347</v>
      </c>
      <c r="D6433" s="3">
        <v>287.6</v>
      </c>
      <c r="E6433" s="3">
        <v>1.93</v>
      </c>
      <c r="F6433" s="3">
        <v>29.0</v>
      </c>
      <c r="G6433" s="3">
        <v>9355.0</v>
      </c>
      <c r="H6433" s="2"/>
      <c r="I6433" s="2"/>
      <c r="J6433" s="2"/>
    </row>
    <row r="6434">
      <c r="A6434" s="1" t="s">
        <v>8348</v>
      </c>
      <c r="B6434" s="3">
        <v>12.88</v>
      </c>
      <c r="C6434" s="3">
        <v>69.45</v>
      </c>
      <c r="D6434" s="3">
        <v>161.0</v>
      </c>
      <c r="E6434" s="3">
        <v>469.5</v>
      </c>
      <c r="F6434" s="3">
        <v>65.0</v>
      </c>
      <c r="G6434" s="3">
        <v>293.55</v>
      </c>
      <c r="H6434" s="3">
        <v>2.14</v>
      </c>
      <c r="I6434" s="3">
        <v>54.0</v>
      </c>
      <c r="J6434" s="3">
        <v>9356.0</v>
      </c>
    </row>
    <row r="6435">
      <c r="A6435" s="1" t="s">
        <v>8349</v>
      </c>
      <c r="B6435" s="3">
        <v>15.51</v>
      </c>
      <c r="C6435" s="3">
        <v>56.35</v>
      </c>
      <c r="D6435" s="3">
        <v>363.0</v>
      </c>
      <c r="E6435" s="3">
        <v>665.36</v>
      </c>
      <c r="F6435" s="3">
        <v>103.0</v>
      </c>
      <c r="G6435" s="3">
        <v>288.55</v>
      </c>
      <c r="H6435" s="3">
        <v>2.69</v>
      </c>
      <c r="I6435" s="3">
        <v>57.0</v>
      </c>
      <c r="J6435" s="3">
        <v>9355.0</v>
      </c>
    </row>
    <row r="6436">
      <c r="A6436" s="1" t="s">
        <v>8350</v>
      </c>
      <c r="B6436" s="3">
        <v>17.84</v>
      </c>
      <c r="C6436" s="3">
        <v>5.85</v>
      </c>
      <c r="D6436" s="3">
        <v>539.0</v>
      </c>
      <c r="E6436" s="3">
        <v>732.92</v>
      </c>
      <c r="F6436" s="3">
        <v>136.0</v>
      </c>
      <c r="G6436" s="3">
        <v>293.4</v>
      </c>
      <c r="H6436" s="3">
        <v>2.76</v>
      </c>
      <c r="I6436" s="3">
        <v>55.0</v>
      </c>
      <c r="J6436" s="3">
        <v>9358.0</v>
      </c>
    </row>
    <row r="6437">
      <c r="A6437" s="1" t="s">
        <v>8351</v>
      </c>
      <c r="B6437" s="3">
        <v>20.5</v>
      </c>
      <c r="C6437" s="3">
        <v>43.0</v>
      </c>
      <c r="D6437" s="3">
        <v>674.0</v>
      </c>
      <c r="E6437" s="3">
        <v>757.18</v>
      </c>
      <c r="F6437" s="3">
        <v>166.0</v>
      </c>
      <c r="G6437" s="3">
        <v>302.1</v>
      </c>
      <c r="H6437" s="3">
        <v>2.28</v>
      </c>
      <c r="I6437" s="3">
        <v>56.0</v>
      </c>
      <c r="J6437" s="3">
        <v>9356.0</v>
      </c>
    </row>
    <row r="6438">
      <c r="A6438" s="1" t="s">
        <v>8352</v>
      </c>
      <c r="B6438" s="3">
        <v>21.74</v>
      </c>
      <c r="C6438" s="3">
        <v>34.85</v>
      </c>
      <c r="D6438" s="3">
        <v>767.0</v>
      </c>
      <c r="E6438" s="3">
        <v>799.29</v>
      </c>
      <c r="F6438" s="3">
        <v>171.0</v>
      </c>
      <c r="G6438" s="3">
        <v>31.5</v>
      </c>
      <c r="H6438" s="3">
        <v>1.31</v>
      </c>
      <c r="I6438" s="3">
        <v>65.0</v>
      </c>
      <c r="J6438" s="3">
        <v>9355.0</v>
      </c>
    </row>
    <row r="6439">
      <c r="A6439" s="1" t="s">
        <v>8353</v>
      </c>
      <c r="B6439" s="3">
        <v>22.98</v>
      </c>
      <c r="C6439" s="3">
        <v>3.3</v>
      </c>
      <c r="D6439" s="3">
        <v>761.0</v>
      </c>
      <c r="E6439" s="3">
        <v>69.48</v>
      </c>
      <c r="F6439" s="3">
        <v>23.0</v>
      </c>
      <c r="G6439" s="3" t="s">
        <v>8354</v>
      </c>
      <c r="H6439" s="3">
        <v>113.0</v>
      </c>
      <c r="I6439" s="3">
        <v>9348.0</v>
      </c>
      <c r="J6439" s="2"/>
    </row>
    <row r="6440">
      <c r="A6440" s="1" t="s">
        <v>8355</v>
      </c>
      <c r="B6440" s="3">
        <v>23.93</v>
      </c>
      <c r="C6440" s="3">
        <v>26.35</v>
      </c>
      <c r="D6440" s="3">
        <v>765.0</v>
      </c>
      <c r="E6440" s="3">
        <v>814.16</v>
      </c>
      <c r="F6440" s="3">
        <v>163.0</v>
      </c>
      <c r="G6440" s="3" t="s">
        <v>8356</v>
      </c>
      <c r="H6440" s="3">
        <v>163.0</v>
      </c>
      <c r="I6440" s="3">
        <v>9337.0</v>
      </c>
      <c r="J6440" s="2"/>
    </row>
    <row r="6441">
      <c r="A6441" s="1" t="s">
        <v>8357</v>
      </c>
      <c r="B6441" s="3">
        <v>24.56</v>
      </c>
      <c r="C6441" s="3">
        <v>22.9</v>
      </c>
      <c r="D6441" s="3">
        <v>681.0</v>
      </c>
      <c r="E6441" s="3">
        <v>828.73</v>
      </c>
      <c r="F6441" s="3">
        <v>135.0</v>
      </c>
      <c r="G6441" s="3" t="s">
        <v>8358</v>
      </c>
      <c r="H6441" s="3">
        <v>205.0</v>
      </c>
      <c r="I6441" s="3">
        <v>9329.0</v>
      </c>
      <c r="J6441" s="2"/>
    </row>
    <row r="6442">
      <c r="A6442" s="1" t="s">
        <v>8359</v>
      </c>
      <c r="B6442" s="3">
        <v>24.75</v>
      </c>
      <c r="C6442" s="3">
        <v>22.5</v>
      </c>
      <c r="D6442" s="3">
        <v>532.0</v>
      </c>
      <c r="E6442" s="3">
        <v>771.4</v>
      </c>
      <c r="F6442" s="3">
        <v>121.0</v>
      </c>
      <c r="G6442" s="3">
        <v>327.85</v>
      </c>
      <c r="H6442" s="3">
        <v>1.38</v>
      </c>
      <c r="I6442" s="3">
        <v>226.0</v>
      </c>
      <c r="J6442" s="3">
        <v>9325.0</v>
      </c>
    </row>
    <row r="6443">
      <c r="A6443" s="1" t="s">
        <v>8360</v>
      </c>
      <c r="B6443" s="3">
        <v>24.58</v>
      </c>
      <c r="C6443" s="3">
        <v>21.2</v>
      </c>
      <c r="D6443" s="3">
        <v>326.0</v>
      </c>
      <c r="E6443" s="3">
        <v>554.25</v>
      </c>
      <c r="F6443" s="3">
        <v>121.0</v>
      </c>
      <c r="G6443" s="3">
        <v>32.65</v>
      </c>
      <c r="H6443" s="3">
        <v>1.66</v>
      </c>
      <c r="I6443" s="3">
        <v>237.0</v>
      </c>
      <c r="J6443" s="3">
        <v>9322.0</v>
      </c>
    </row>
    <row r="6444">
      <c r="A6444" s="1" t="s">
        <v>8361</v>
      </c>
      <c r="B6444" s="3">
        <v>24.11</v>
      </c>
      <c r="C6444" s="3">
        <v>21.9</v>
      </c>
      <c r="D6444" s="3">
        <v>116.0</v>
      </c>
      <c r="E6444" s="3">
        <v>22.79</v>
      </c>
      <c r="F6444" s="3">
        <v>76.0</v>
      </c>
      <c r="G6444" s="3">
        <v>313.3</v>
      </c>
      <c r="H6444" s="3">
        <v>2.0</v>
      </c>
      <c r="I6444" s="3">
        <v>237.0</v>
      </c>
      <c r="J6444" s="3">
        <v>9323.0</v>
      </c>
    </row>
    <row r="6445">
      <c r="A6445" s="1" t="s">
        <v>8362</v>
      </c>
      <c r="B6445" s="3">
        <v>23.11</v>
      </c>
      <c r="C6445" s="3" t="s">
        <v>8363</v>
      </c>
      <c r="D6445" s="3" t="s">
        <v>26</v>
      </c>
      <c r="E6445" s="3">
        <v>32.3</v>
      </c>
      <c r="F6445" s="3">
        <v>1.72</v>
      </c>
      <c r="G6445" s="3">
        <v>226.0</v>
      </c>
      <c r="H6445" s="3">
        <v>9327.0</v>
      </c>
      <c r="I6445" s="2"/>
      <c r="J6445" s="2"/>
    </row>
    <row r="6446">
      <c r="A6446" s="1" t="s">
        <v>8364</v>
      </c>
      <c r="B6446" s="3">
        <v>21.17</v>
      </c>
      <c r="C6446" s="3" t="s">
        <v>4945</v>
      </c>
      <c r="D6446" s="3" t="s">
        <v>26</v>
      </c>
      <c r="E6446" s="3">
        <v>326.85</v>
      </c>
      <c r="F6446" s="3">
        <v>1.79</v>
      </c>
      <c r="G6446" s="3">
        <v>357.0</v>
      </c>
      <c r="H6446" s="3">
        <v>9334.0</v>
      </c>
      <c r="I6446" s="2"/>
      <c r="J6446" s="2"/>
    </row>
    <row r="6447">
      <c r="A6447" s="1" t="s">
        <v>8365</v>
      </c>
      <c r="B6447" s="3">
        <v>19.8</v>
      </c>
      <c r="C6447" s="3" t="s">
        <v>5653</v>
      </c>
      <c r="D6447" s="3" t="s">
        <v>26</v>
      </c>
      <c r="E6447" s="3">
        <v>341.2</v>
      </c>
      <c r="F6447" s="3">
        <v>3.72</v>
      </c>
      <c r="G6447" s="3">
        <v>14.0</v>
      </c>
      <c r="H6447" s="3">
        <v>934.0</v>
      </c>
      <c r="I6447" s="2"/>
      <c r="J6447" s="2"/>
    </row>
    <row r="6448">
      <c r="A6448" s="1" t="s">
        <v>8366</v>
      </c>
      <c r="B6448" s="3">
        <v>18.15</v>
      </c>
      <c r="C6448" s="3" t="s">
        <v>5410</v>
      </c>
      <c r="D6448" s="3" t="s">
        <v>26</v>
      </c>
      <c r="E6448" s="3">
        <v>34.2</v>
      </c>
      <c r="F6448" s="3">
        <v>4.62</v>
      </c>
      <c r="G6448" s="3">
        <v>22.0</v>
      </c>
      <c r="H6448" s="3">
        <v>9347.0</v>
      </c>
      <c r="I6448" s="2"/>
      <c r="J6448" s="2"/>
    </row>
    <row r="6449">
      <c r="A6449" s="1" t="s">
        <v>8367</v>
      </c>
      <c r="B6449" s="3">
        <v>16.82</v>
      </c>
      <c r="C6449" s="3" t="s">
        <v>2030</v>
      </c>
      <c r="D6449" s="3" t="s">
        <v>26</v>
      </c>
      <c r="E6449" s="3">
        <v>324.15</v>
      </c>
      <c r="F6449" s="3">
        <v>3.86</v>
      </c>
      <c r="G6449" s="3">
        <v>28.0</v>
      </c>
      <c r="H6449" s="3">
        <v>9349.0</v>
      </c>
      <c r="I6449" s="2"/>
      <c r="J6449" s="2"/>
    </row>
    <row r="6450">
      <c r="A6450" s="1" t="s">
        <v>8368</v>
      </c>
      <c r="B6450" s="3">
        <v>15.98</v>
      </c>
      <c r="C6450" s="3" t="s">
        <v>201</v>
      </c>
      <c r="D6450" s="3" t="s">
        <v>26</v>
      </c>
      <c r="E6450" s="3">
        <v>312.95</v>
      </c>
      <c r="F6450" s="3">
        <v>2.83</v>
      </c>
      <c r="G6450" s="3">
        <v>32.0</v>
      </c>
      <c r="H6450" s="3">
        <v>9352.0</v>
      </c>
      <c r="I6450" s="2"/>
      <c r="J6450" s="2"/>
    </row>
    <row r="6451">
      <c r="A6451" s="1" t="s">
        <v>8369</v>
      </c>
      <c r="B6451" s="3">
        <v>15.52</v>
      </c>
      <c r="C6451" s="3" t="s">
        <v>8370</v>
      </c>
      <c r="D6451" s="3" t="s">
        <v>26</v>
      </c>
      <c r="E6451" s="3">
        <v>314.1</v>
      </c>
      <c r="F6451" s="3">
        <v>2.48</v>
      </c>
      <c r="G6451" s="3">
        <v>31.0</v>
      </c>
      <c r="H6451" s="3">
        <v>9354.0</v>
      </c>
      <c r="I6451" s="2"/>
      <c r="J6451" s="2"/>
    </row>
    <row r="6452">
      <c r="A6452" s="1" t="s">
        <v>8371</v>
      </c>
      <c r="B6452" s="3">
        <v>15.8</v>
      </c>
      <c r="C6452" s="3" t="s">
        <v>8043</v>
      </c>
      <c r="D6452" s="3" t="s">
        <v>26</v>
      </c>
      <c r="E6452" s="3">
        <v>32.8</v>
      </c>
      <c r="F6452" s="3">
        <v>2.41</v>
      </c>
      <c r="G6452" s="3">
        <v>23.0</v>
      </c>
      <c r="H6452" s="3">
        <v>9352.0</v>
      </c>
      <c r="I6452" s="2"/>
      <c r="J6452" s="2"/>
    </row>
    <row r="6453">
      <c r="A6453" s="1" t="s">
        <v>8372</v>
      </c>
      <c r="B6453" s="3">
        <v>14.75</v>
      </c>
      <c r="C6453" s="3" t="s">
        <v>5454</v>
      </c>
      <c r="D6453" s="3" t="s">
        <v>26</v>
      </c>
      <c r="E6453" s="3">
        <v>325.7</v>
      </c>
      <c r="F6453" s="3">
        <v>2.55</v>
      </c>
      <c r="G6453" s="3">
        <v>22.0</v>
      </c>
      <c r="H6453" s="3">
        <v>9352.0</v>
      </c>
      <c r="I6453" s="2"/>
      <c r="J6453" s="2"/>
    </row>
    <row r="6454">
      <c r="A6454" s="1" t="s">
        <v>8373</v>
      </c>
      <c r="B6454" s="3">
        <v>14.56</v>
      </c>
      <c r="C6454" s="3" t="s">
        <v>5454</v>
      </c>
      <c r="D6454" s="3" t="s">
        <v>26</v>
      </c>
      <c r="E6454" s="3">
        <v>336.35</v>
      </c>
      <c r="F6454" s="3">
        <v>2.34</v>
      </c>
      <c r="G6454" s="3">
        <v>21.0</v>
      </c>
      <c r="H6454" s="3">
        <v>9353.0</v>
      </c>
      <c r="I6454" s="2"/>
      <c r="J6454" s="2"/>
    </row>
    <row r="6455">
      <c r="A6455" s="1" t="s">
        <v>8374</v>
      </c>
      <c r="B6455" s="3">
        <v>14.28</v>
      </c>
      <c r="C6455" s="3" t="s">
        <v>8375</v>
      </c>
      <c r="D6455" s="3" t="s">
        <v>26</v>
      </c>
      <c r="E6455" s="3">
        <v>331.5</v>
      </c>
      <c r="F6455" s="3">
        <v>2.21</v>
      </c>
      <c r="G6455" s="3">
        <v>23.0</v>
      </c>
      <c r="H6455" s="3">
        <v>9357.0</v>
      </c>
      <c r="I6455" s="2"/>
      <c r="J6455" s="2"/>
    </row>
    <row r="6456">
      <c r="A6456" s="1" t="s">
        <v>8376</v>
      </c>
      <c r="B6456" s="3">
        <v>14.1</v>
      </c>
      <c r="C6456" s="3" t="s">
        <v>3225</v>
      </c>
      <c r="D6456" s="3" t="s">
        <v>26</v>
      </c>
      <c r="E6456" s="3">
        <v>332.1</v>
      </c>
      <c r="F6456" s="3">
        <v>2.0</v>
      </c>
      <c r="G6456" s="3">
        <v>27.0</v>
      </c>
      <c r="H6456" s="3">
        <v>9358.0</v>
      </c>
      <c r="I6456" s="2"/>
      <c r="J6456" s="2"/>
    </row>
    <row r="6457">
      <c r="A6457" s="1" t="s">
        <v>8377</v>
      </c>
      <c r="B6457" s="3">
        <v>13.93</v>
      </c>
      <c r="C6457" s="3" t="s">
        <v>8378</v>
      </c>
      <c r="D6457" s="3">
        <v>339.5</v>
      </c>
      <c r="E6457" s="3">
        <v>1.59</v>
      </c>
      <c r="F6457" s="3">
        <v>26.0</v>
      </c>
      <c r="G6457" s="3">
        <v>9358.0</v>
      </c>
      <c r="H6457" s="2"/>
      <c r="I6457" s="2"/>
      <c r="J6457" s="2"/>
    </row>
    <row r="6458">
      <c r="A6458" s="1" t="s">
        <v>8379</v>
      </c>
      <c r="B6458" s="3">
        <v>13.77</v>
      </c>
      <c r="C6458" s="3">
        <v>89.45</v>
      </c>
      <c r="D6458" s="3">
        <v>154.0</v>
      </c>
      <c r="E6458" s="3">
        <v>427.16</v>
      </c>
      <c r="F6458" s="3">
        <v>68.0</v>
      </c>
      <c r="G6458" s="3" t="s">
        <v>8380</v>
      </c>
      <c r="H6458" s="3">
        <v>54.0</v>
      </c>
      <c r="I6458" s="3">
        <v>9366.0</v>
      </c>
      <c r="J6458" s="2"/>
    </row>
    <row r="6459">
      <c r="A6459" s="1" t="s">
        <v>8381</v>
      </c>
      <c r="B6459" s="3">
        <v>15.89</v>
      </c>
      <c r="C6459" s="3">
        <v>75.15</v>
      </c>
      <c r="D6459" s="3">
        <v>354.0</v>
      </c>
      <c r="E6459" s="3">
        <v>64.4</v>
      </c>
      <c r="F6459" s="3">
        <v>106.0</v>
      </c>
      <c r="G6459" s="3" t="s">
        <v>8382</v>
      </c>
      <c r="H6459" s="3">
        <v>42.0</v>
      </c>
      <c r="I6459" s="3">
        <v>937.0</v>
      </c>
      <c r="J6459" s="2"/>
    </row>
    <row r="6460">
      <c r="A6460" s="1" t="s">
        <v>8383</v>
      </c>
      <c r="B6460" s="3">
        <v>17.73</v>
      </c>
      <c r="C6460" s="3">
        <v>67.85</v>
      </c>
      <c r="D6460" s="3">
        <v>534.0</v>
      </c>
      <c r="E6460" s="3">
        <v>735.79</v>
      </c>
      <c r="F6460" s="3">
        <v>132.0</v>
      </c>
      <c r="G6460" s="3">
        <v>31.2</v>
      </c>
      <c r="H6460" s="3">
        <v>1.17</v>
      </c>
      <c r="I6460" s="3">
        <v>11.0</v>
      </c>
      <c r="J6460" s="3">
        <v>9377.0</v>
      </c>
    </row>
    <row r="6461">
      <c r="A6461" s="1" t="s">
        <v>8384</v>
      </c>
      <c r="B6461" s="3">
        <v>19.15</v>
      </c>
      <c r="C6461" s="3">
        <v>59.15</v>
      </c>
      <c r="D6461" s="3">
        <v>668.0</v>
      </c>
      <c r="E6461" s="3">
        <v>761.46</v>
      </c>
      <c r="F6461" s="3">
        <v>16.0</v>
      </c>
      <c r="G6461" s="3">
        <v>322.4</v>
      </c>
      <c r="H6461" s="3" t="s">
        <v>8385</v>
      </c>
      <c r="I6461" s="3">
        <v>9382.0</v>
      </c>
      <c r="J6461" s="2"/>
    </row>
    <row r="6462">
      <c r="A6462" s="1" t="s">
        <v>8386</v>
      </c>
      <c r="B6462" s="3">
        <v>20.4</v>
      </c>
      <c r="C6462" s="3">
        <v>53.35</v>
      </c>
      <c r="D6462" s="3">
        <v>748.0</v>
      </c>
      <c r="E6462" s="3">
        <v>759.18</v>
      </c>
      <c r="F6462" s="3">
        <v>185.0</v>
      </c>
      <c r="G6462" s="3">
        <v>329.55</v>
      </c>
      <c r="H6462" s="3">
        <v>1.59</v>
      </c>
      <c r="I6462" s="3">
        <v>354.0</v>
      </c>
      <c r="J6462" s="3">
        <v>9384.0</v>
      </c>
    </row>
    <row r="6463">
      <c r="A6463" s="1" t="s">
        <v>8387</v>
      </c>
      <c r="B6463" s="3">
        <v>20.79</v>
      </c>
      <c r="C6463" s="3">
        <v>49.8</v>
      </c>
      <c r="D6463" s="3">
        <v>715.0</v>
      </c>
      <c r="E6463" s="3">
        <v>576.74</v>
      </c>
      <c r="F6463" s="3">
        <v>274.0</v>
      </c>
      <c r="G6463" s="3">
        <v>35.1</v>
      </c>
      <c r="H6463" s="3">
        <v>1.79</v>
      </c>
      <c r="I6463" s="3">
        <v>354.0</v>
      </c>
      <c r="J6463" s="3">
        <v>9384.0</v>
      </c>
    </row>
    <row r="6464">
      <c r="A6464" s="1" t="s">
        <v>8388</v>
      </c>
      <c r="B6464" s="3">
        <v>21.54</v>
      </c>
      <c r="C6464" s="3">
        <v>46.6</v>
      </c>
      <c r="D6464" s="3">
        <v>716.0</v>
      </c>
      <c r="E6464" s="3">
        <v>673.72</v>
      </c>
      <c r="F6464" s="3">
        <v>221.0</v>
      </c>
      <c r="G6464" s="3">
        <v>35.1</v>
      </c>
      <c r="H6464" s="3">
        <v>1.66</v>
      </c>
      <c r="I6464" s="3">
        <v>346.0</v>
      </c>
      <c r="J6464" s="3">
        <v>9376.0</v>
      </c>
    </row>
    <row r="6465">
      <c r="A6465" s="1" t="s">
        <v>8389</v>
      </c>
      <c r="B6465" s="3">
        <v>22.2</v>
      </c>
      <c r="C6465" s="3">
        <v>41.95</v>
      </c>
      <c r="D6465" s="3">
        <v>452.0</v>
      </c>
      <c r="E6465" s="3">
        <v>188.11</v>
      </c>
      <c r="F6465" s="3">
        <v>329.0</v>
      </c>
      <c r="G6465" s="3">
        <v>35.1</v>
      </c>
      <c r="H6465" s="3">
        <v>1.72</v>
      </c>
      <c r="I6465" s="3">
        <v>331.0</v>
      </c>
      <c r="J6465" s="3">
        <v>9376.0</v>
      </c>
    </row>
    <row r="6466">
      <c r="A6466" s="1" t="s">
        <v>8390</v>
      </c>
      <c r="B6466" s="3">
        <v>22.1</v>
      </c>
      <c r="C6466" s="3">
        <v>4.5</v>
      </c>
      <c r="D6466" s="3">
        <v>545.0</v>
      </c>
      <c r="E6466" s="3">
        <v>851.4</v>
      </c>
      <c r="F6466" s="3">
        <v>96.0</v>
      </c>
      <c r="G6466" s="3">
        <v>358.6</v>
      </c>
      <c r="H6466" s="3">
        <v>2.7</v>
      </c>
      <c r="I6466" s="3">
        <v>325.0</v>
      </c>
      <c r="J6466" s="3">
        <v>9376.0</v>
      </c>
    </row>
    <row r="6467">
      <c r="A6467" s="1" t="s">
        <v>8391</v>
      </c>
      <c r="B6467" s="3">
        <v>21.83</v>
      </c>
      <c r="C6467" s="3">
        <v>41.85</v>
      </c>
      <c r="D6467" s="3">
        <v>268.0</v>
      </c>
      <c r="E6467" s="3">
        <v>296.3</v>
      </c>
      <c r="F6467" s="3">
        <v>16.0</v>
      </c>
      <c r="G6467" s="3">
        <v>353.2</v>
      </c>
      <c r="H6467" s="3">
        <v>2.28</v>
      </c>
      <c r="I6467" s="3">
        <v>318.0</v>
      </c>
      <c r="J6467" s="3">
        <v>9378.0</v>
      </c>
    </row>
    <row r="6468">
      <c r="A6468" s="1" t="s">
        <v>8392</v>
      </c>
      <c r="B6468" s="3">
        <v>21.8</v>
      </c>
      <c r="C6468" s="3">
        <v>4.2</v>
      </c>
      <c r="D6468" s="3">
        <v>65.0</v>
      </c>
      <c r="E6468" s="3">
        <v>17.7</v>
      </c>
      <c r="F6468" s="3">
        <v>62.0</v>
      </c>
      <c r="G6468" s="3">
        <v>349.3</v>
      </c>
      <c r="H6468" s="3">
        <v>2.0</v>
      </c>
      <c r="I6468" s="3">
        <v>309.0</v>
      </c>
      <c r="J6468" s="3">
        <v>9382.0</v>
      </c>
    </row>
    <row r="6469">
      <c r="A6469" s="1" t="s">
        <v>8393</v>
      </c>
      <c r="B6469" s="3">
        <v>19.8</v>
      </c>
      <c r="C6469" s="3" t="s">
        <v>3671</v>
      </c>
      <c r="D6469" s="3" t="s">
        <v>26</v>
      </c>
      <c r="E6469" s="3">
        <v>339.25</v>
      </c>
      <c r="F6469" s="3">
        <v>1.93</v>
      </c>
      <c r="G6469" s="3">
        <v>281.0</v>
      </c>
      <c r="H6469" s="3">
        <v>939.0</v>
      </c>
      <c r="I6469" s="2"/>
      <c r="J6469" s="2"/>
    </row>
    <row r="6470">
      <c r="A6470" s="1" t="s">
        <v>8394</v>
      </c>
      <c r="B6470" s="3">
        <v>19.88</v>
      </c>
      <c r="C6470" s="3" t="s">
        <v>8395</v>
      </c>
      <c r="D6470" s="3" t="s">
        <v>26</v>
      </c>
      <c r="E6470" s="3">
        <v>304.6</v>
      </c>
      <c r="F6470" s="3">
        <v>1.86</v>
      </c>
      <c r="G6470" s="3">
        <v>333.0</v>
      </c>
      <c r="H6470" s="3">
        <v>9388.0</v>
      </c>
      <c r="I6470" s="2"/>
      <c r="J6470" s="2"/>
    </row>
    <row r="6471">
      <c r="A6471" s="1" t="s">
        <v>8396</v>
      </c>
      <c r="B6471" s="3">
        <v>18.5</v>
      </c>
      <c r="C6471" s="3" t="s">
        <v>7834</v>
      </c>
      <c r="D6471" s="3" t="s">
        <v>26</v>
      </c>
      <c r="E6471" s="3">
        <v>299.75</v>
      </c>
      <c r="F6471" s="3">
        <v>1.86</v>
      </c>
      <c r="G6471" s="3">
        <v>342.0</v>
      </c>
      <c r="H6471" s="3">
        <v>9394.0</v>
      </c>
      <c r="I6471" s="2"/>
      <c r="J6471" s="2"/>
    </row>
    <row r="6472">
      <c r="A6472" s="1" t="s">
        <v>8397</v>
      </c>
      <c r="B6472" s="3">
        <v>16.26</v>
      </c>
      <c r="C6472" s="3" t="s">
        <v>3879</v>
      </c>
      <c r="D6472" s="3" t="s">
        <v>26</v>
      </c>
      <c r="E6472" s="3">
        <v>302.85</v>
      </c>
      <c r="F6472" s="3">
        <v>1.45</v>
      </c>
      <c r="G6472" s="3">
        <v>345.0</v>
      </c>
      <c r="H6472" s="3">
        <v>9399.0</v>
      </c>
      <c r="I6472" s="2"/>
      <c r="J6472" s="2"/>
    </row>
    <row r="6473">
      <c r="A6473" s="1" t="s">
        <v>8398</v>
      </c>
      <c r="B6473" s="3">
        <v>17.9</v>
      </c>
      <c r="C6473" s="3" t="s">
        <v>8399</v>
      </c>
      <c r="D6473" s="3" t="s">
        <v>26</v>
      </c>
      <c r="E6473" s="3" t="s">
        <v>8400</v>
      </c>
      <c r="F6473" s="3">
        <v>348.0</v>
      </c>
      <c r="G6473" s="3">
        <v>9399.0</v>
      </c>
      <c r="H6473" s="2"/>
      <c r="I6473" s="2"/>
      <c r="J6473" s="2"/>
    </row>
    <row r="6474">
      <c r="A6474" s="1" t="s">
        <v>8401</v>
      </c>
      <c r="B6474" s="3">
        <v>16.85</v>
      </c>
      <c r="C6474" s="3" t="s">
        <v>5153</v>
      </c>
      <c r="D6474" s="3" t="s">
        <v>26</v>
      </c>
      <c r="E6474" s="3" t="s">
        <v>8402</v>
      </c>
      <c r="F6474" s="3">
        <v>303.0</v>
      </c>
      <c r="G6474" s="3">
        <v>94.0</v>
      </c>
      <c r="H6474" s="2"/>
      <c r="I6474" s="2"/>
      <c r="J6474" s="2"/>
    </row>
    <row r="6475">
      <c r="A6475" s="1" t="s">
        <v>8403</v>
      </c>
      <c r="B6475" s="3">
        <v>15.92</v>
      </c>
      <c r="C6475" s="3" t="s">
        <v>8404</v>
      </c>
      <c r="D6475" s="3" t="s">
        <v>26</v>
      </c>
      <c r="E6475" s="3" t="s">
        <v>8405</v>
      </c>
      <c r="F6475" s="3">
        <v>235.0</v>
      </c>
      <c r="G6475" s="3">
        <v>9403.0</v>
      </c>
      <c r="H6475" s="2"/>
      <c r="I6475" s="2"/>
      <c r="J6475" s="2"/>
    </row>
    <row r="6476">
      <c r="A6476" s="1" t="s">
        <v>8406</v>
      </c>
      <c r="B6476" s="3">
        <v>13.61</v>
      </c>
      <c r="C6476" s="3" t="s">
        <v>1600</v>
      </c>
      <c r="D6476" s="3" t="s">
        <v>26</v>
      </c>
      <c r="E6476" s="3">
        <v>294.5</v>
      </c>
      <c r="F6476" s="3">
        <v>1.24</v>
      </c>
      <c r="G6476" s="3">
        <v>255.0</v>
      </c>
      <c r="H6476" s="3">
        <v>9403.0</v>
      </c>
      <c r="I6476" s="2"/>
      <c r="J6476" s="2"/>
    </row>
    <row r="6477">
      <c r="A6477" s="1" t="s">
        <v>8407</v>
      </c>
      <c r="B6477" s="3">
        <v>12.41</v>
      </c>
      <c r="C6477" s="3" t="s">
        <v>2082</v>
      </c>
      <c r="D6477" s="3" t="s">
        <v>26</v>
      </c>
      <c r="E6477" s="3">
        <v>292.2</v>
      </c>
      <c r="F6477" s="3">
        <v>1.45</v>
      </c>
      <c r="G6477" s="3">
        <v>28.0</v>
      </c>
      <c r="H6477" s="3">
        <v>9402.0</v>
      </c>
      <c r="I6477" s="2"/>
      <c r="J6477" s="2"/>
    </row>
    <row r="6478">
      <c r="A6478" s="1" t="s">
        <v>8408</v>
      </c>
      <c r="B6478" s="3">
        <v>11.89</v>
      </c>
      <c r="C6478" s="3" t="s">
        <v>2520</v>
      </c>
      <c r="D6478" s="3" t="s">
        <v>26</v>
      </c>
      <c r="E6478" s="3">
        <v>29.1</v>
      </c>
      <c r="F6478" s="3">
        <v>1.45</v>
      </c>
      <c r="G6478" s="3">
        <v>301.0</v>
      </c>
      <c r="H6478" s="3">
        <v>9402.0</v>
      </c>
      <c r="I6478" s="2"/>
      <c r="J6478" s="2"/>
    </row>
    <row r="6479">
      <c r="A6479" s="1" t="s">
        <v>8409</v>
      </c>
      <c r="B6479" s="3">
        <v>11.81</v>
      </c>
      <c r="C6479" s="3" t="s">
        <v>434</v>
      </c>
      <c r="D6479" s="3" t="s">
        <v>26</v>
      </c>
      <c r="E6479" s="3">
        <v>288.55</v>
      </c>
      <c r="F6479" s="3">
        <v>1.24</v>
      </c>
      <c r="G6479" s="3">
        <v>317.0</v>
      </c>
      <c r="H6479" s="3">
        <v>9403.0</v>
      </c>
      <c r="I6479" s="2"/>
      <c r="J6479" s="2"/>
    </row>
    <row r="6480">
      <c r="A6480" s="1" t="s">
        <v>8410</v>
      </c>
      <c r="B6480" s="3">
        <v>13.1</v>
      </c>
      <c r="C6480" s="3" t="s">
        <v>2147</v>
      </c>
      <c r="D6480" s="3" t="s">
        <v>26</v>
      </c>
      <c r="E6480" s="3" t="s">
        <v>8411</v>
      </c>
      <c r="F6480" s="3">
        <v>319.0</v>
      </c>
      <c r="G6480" s="3">
        <v>9405.0</v>
      </c>
      <c r="H6480" s="2"/>
      <c r="I6480" s="2"/>
      <c r="J6480" s="2"/>
    </row>
    <row r="6481">
      <c r="A6481" s="1" t="s">
        <v>8412</v>
      </c>
      <c r="B6481" s="3">
        <v>12.99</v>
      </c>
      <c r="C6481" s="3" t="s">
        <v>2982</v>
      </c>
      <c r="D6481" s="3" t="s">
        <v>26</v>
      </c>
      <c r="E6481" s="3" t="s">
        <v>8413</v>
      </c>
      <c r="F6481" s="3">
        <v>262.0</v>
      </c>
      <c r="G6481" s="3">
        <v>9404.0</v>
      </c>
      <c r="H6481" s="2"/>
      <c r="I6481" s="2"/>
      <c r="J6481" s="2"/>
    </row>
    <row r="6482">
      <c r="A6482" s="1" t="s">
        <v>8414</v>
      </c>
      <c r="B6482" s="3">
        <v>10.38</v>
      </c>
      <c r="C6482" s="3">
        <v>74.4</v>
      </c>
      <c r="D6482" s="3">
        <v>158.0</v>
      </c>
      <c r="E6482" s="3">
        <v>489.5</v>
      </c>
      <c r="F6482" s="3">
        <v>61.0</v>
      </c>
      <c r="G6482" s="3">
        <v>282.35</v>
      </c>
      <c r="H6482" s="3">
        <v>1.17</v>
      </c>
      <c r="I6482" s="3">
        <v>219.0</v>
      </c>
      <c r="J6482" s="3">
        <v>9409.0</v>
      </c>
    </row>
    <row r="6483">
      <c r="A6483" s="1" t="s">
        <v>8415</v>
      </c>
      <c r="B6483" s="3">
        <v>14.37</v>
      </c>
      <c r="C6483" s="3">
        <v>56.0</v>
      </c>
      <c r="D6483" s="3">
        <v>362.0</v>
      </c>
      <c r="E6483" s="3">
        <v>692.43</v>
      </c>
      <c r="F6483" s="3">
        <v>96.0</v>
      </c>
      <c r="G6483" s="3">
        <v>283.1</v>
      </c>
      <c r="H6483" s="3">
        <v>1.59</v>
      </c>
      <c r="I6483" s="3">
        <v>221.0</v>
      </c>
      <c r="J6483" s="3">
        <v>9409.0</v>
      </c>
    </row>
    <row r="6484">
      <c r="A6484" s="1" t="s">
        <v>8416</v>
      </c>
      <c r="B6484" s="3">
        <v>17.6</v>
      </c>
      <c r="C6484" s="3">
        <v>43.9</v>
      </c>
      <c r="D6484" s="3">
        <v>541.0</v>
      </c>
      <c r="E6484" s="3">
        <v>771.9</v>
      </c>
      <c r="F6484" s="3">
        <v>122.0</v>
      </c>
      <c r="G6484" s="3">
        <v>288.95</v>
      </c>
      <c r="H6484" s="3">
        <v>2.28</v>
      </c>
      <c r="I6484" s="3">
        <v>246.0</v>
      </c>
      <c r="J6484" s="3">
        <v>9413.0</v>
      </c>
    </row>
    <row r="6485">
      <c r="A6485" s="1" t="s">
        <v>8417</v>
      </c>
      <c r="B6485" s="3">
        <v>19.41</v>
      </c>
      <c r="C6485" s="3">
        <v>36.8</v>
      </c>
      <c r="D6485" s="3">
        <v>674.0</v>
      </c>
      <c r="E6485" s="3">
        <v>783.93</v>
      </c>
      <c r="F6485" s="3">
        <v>154.0</v>
      </c>
      <c r="G6485" s="3">
        <v>295.3</v>
      </c>
      <c r="H6485" s="3">
        <v>2.83</v>
      </c>
      <c r="I6485" s="3">
        <v>266.0</v>
      </c>
      <c r="J6485" s="3">
        <v>9416.0</v>
      </c>
    </row>
    <row r="6486">
      <c r="A6486" s="1" t="s">
        <v>8418</v>
      </c>
      <c r="B6486" s="3">
        <v>21.37</v>
      </c>
      <c r="C6486" s="3">
        <v>28.8</v>
      </c>
      <c r="D6486" s="3">
        <v>75.0</v>
      </c>
      <c r="E6486" s="3">
        <v>766.12</v>
      </c>
      <c r="F6486" s="3">
        <v>185.0</v>
      </c>
      <c r="G6486" s="3">
        <v>3.55</v>
      </c>
      <c r="H6486" s="3">
        <v>3.52</v>
      </c>
      <c r="I6486" s="3">
        <v>274.0</v>
      </c>
      <c r="J6486" s="3">
        <v>9414.0</v>
      </c>
    </row>
    <row r="6487">
      <c r="A6487" s="1" t="s">
        <v>8419</v>
      </c>
      <c r="B6487" s="3">
        <v>22.71</v>
      </c>
      <c r="C6487" s="3">
        <v>24.15</v>
      </c>
      <c r="D6487" s="3">
        <v>777.0</v>
      </c>
      <c r="E6487" s="3">
        <v>774.77</v>
      </c>
      <c r="F6487" s="3">
        <v>188.0</v>
      </c>
      <c r="G6487" s="3">
        <v>304.8</v>
      </c>
      <c r="H6487" s="3">
        <v>3.93</v>
      </c>
      <c r="I6487" s="3">
        <v>276.0</v>
      </c>
      <c r="J6487" s="3">
        <v>9409.0</v>
      </c>
    </row>
    <row r="6488">
      <c r="A6488" s="1" t="s">
        <v>8420</v>
      </c>
      <c r="B6488" s="3">
        <v>23.57</v>
      </c>
      <c r="C6488" s="3">
        <v>21.8</v>
      </c>
      <c r="D6488" s="3">
        <v>764.0</v>
      </c>
      <c r="E6488" s="3">
        <v>843.84</v>
      </c>
      <c r="F6488" s="3">
        <v>148.0</v>
      </c>
      <c r="G6488" s="3">
        <v>308.5</v>
      </c>
      <c r="H6488" s="3">
        <v>4.21</v>
      </c>
      <c r="I6488" s="3">
        <v>274.0</v>
      </c>
      <c r="J6488" s="3">
        <v>9403.0</v>
      </c>
    </row>
    <row r="6489">
      <c r="A6489" s="1" t="s">
        <v>8421</v>
      </c>
      <c r="B6489" s="3">
        <v>24.1</v>
      </c>
      <c r="C6489" s="3">
        <v>21.1</v>
      </c>
      <c r="D6489" s="3">
        <v>67.0</v>
      </c>
      <c r="E6489" s="3">
        <v>826.5</v>
      </c>
      <c r="F6489" s="3">
        <v>134.0</v>
      </c>
      <c r="G6489" s="3">
        <v>31.4</v>
      </c>
      <c r="H6489" s="3">
        <v>4.48</v>
      </c>
      <c r="I6489" s="3">
        <v>274.0</v>
      </c>
      <c r="J6489" s="3">
        <v>9399.0</v>
      </c>
    </row>
    <row r="6490">
      <c r="A6490" s="1" t="s">
        <v>8422</v>
      </c>
      <c r="B6490" s="3">
        <v>23.99</v>
      </c>
      <c r="C6490" s="3">
        <v>21.8</v>
      </c>
      <c r="D6490" s="3">
        <v>52.0</v>
      </c>
      <c r="E6490" s="3">
        <v>767.65</v>
      </c>
      <c r="F6490" s="3">
        <v>119.0</v>
      </c>
      <c r="G6490" s="3">
        <v>311.2</v>
      </c>
      <c r="H6490" s="3">
        <v>4.48</v>
      </c>
      <c r="I6490" s="3">
        <v>276.0</v>
      </c>
      <c r="J6490" s="3">
        <v>9398.0</v>
      </c>
    </row>
    <row r="6491">
      <c r="A6491" s="1" t="s">
        <v>8423</v>
      </c>
      <c r="B6491" s="3">
        <v>23.52</v>
      </c>
      <c r="C6491" s="3">
        <v>22.65</v>
      </c>
      <c r="D6491" s="3">
        <v>339.0</v>
      </c>
      <c r="E6491" s="3">
        <v>69.58</v>
      </c>
      <c r="F6491" s="3">
        <v>91.0</v>
      </c>
      <c r="G6491" s="3">
        <v>311.4</v>
      </c>
      <c r="H6491" s="3">
        <v>4.41</v>
      </c>
      <c r="I6491" s="3">
        <v>277.0</v>
      </c>
      <c r="J6491" s="3">
        <v>9397.0</v>
      </c>
    </row>
    <row r="6492">
      <c r="A6492" s="1" t="s">
        <v>8424</v>
      </c>
      <c r="B6492" s="3">
        <v>22.67</v>
      </c>
      <c r="C6492" s="3">
        <v>24.15</v>
      </c>
      <c r="D6492" s="3">
        <v>132.0</v>
      </c>
      <c r="E6492" s="3">
        <v>452.31</v>
      </c>
      <c r="F6492" s="3">
        <v>55.0</v>
      </c>
      <c r="G6492" s="3">
        <v>31.8</v>
      </c>
      <c r="H6492" s="3">
        <v>4.0</v>
      </c>
      <c r="I6492" s="3">
        <v>278.0</v>
      </c>
      <c r="J6492" s="3">
        <v>9398.0</v>
      </c>
    </row>
    <row r="6493">
      <c r="A6493" s="1" t="s">
        <v>8425</v>
      </c>
      <c r="B6493" s="3">
        <v>21.32</v>
      </c>
      <c r="C6493" s="3" t="s">
        <v>5014</v>
      </c>
      <c r="D6493" s="3" t="s">
        <v>26</v>
      </c>
      <c r="E6493" s="3">
        <v>308.5</v>
      </c>
      <c r="F6493" s="3">
        <v>2.9</v>
      </c>
      <c r="G6493" s="3">
        <v>269.0</v>
      </c>
      <c r="H6493" s="3">
        <v>9399.0</v>
      </c>
      <c r="I6493" s="2"/>
      <c r="J6493" s="2"/>
    </row>
    <row r="6494">
      <c r="A6494" s="1" t="s">
        <v>8426</v>
      </c>
      <c r="B6494" s="3">
        <v>20.41</v>
      </c>
      <c r="C6494" s="3" t="s">
        <v>6525</v>
      </c>
      <c r="D6494" s="3" t="s">
        <v>26</v>
      </c>
      <c r="E6494" s="3">
        <v>311.55</v>
      </c>
      <c r="F6494" s="3">
        <v>2.69</v>
      </c>
      <c r="G6494" s="3">
        <v>264.0</v>
      </c>
      <c r="H6494" s="3">
        <v>9403.0</v>
      </c>
      <c r="I6494" s="2"/>
      <c r="J6494" s="2"/>
    </row>
    <row r="6495">
      <c r="A6495" s="1" t="s">
        <v>8427</v>
      </c>
      <c r="B6495" s="3">
        <v>19.24</v>
      </c>
      <c r="C6495" s="3" t="s">
        <v>8428</v>
      </c>
      <c r="D6495" s="3" t="s">
        <v>26</v>
      </c>
      <c r="E6495" s="3">
        <v>31.4</v>
      </c>
      <c r="F6495" s="3">
        <v>2.62</v>
      </c>
      <c r="G6495" s="3">
        <v>263.0</v>
      </c>
      <c r="H6495" s="3">
        <v>9406.0</v>
      </c>
      <c r="I6495" s="2"/>
      <c r="J6495" s="2"/>
    </row>
    <row r="6496">
      <c r="A6496" s="1" t="s">
        <v>8429</v>
      </c>
      <c r="B6496" s="3">
        <v>18.25</v>
      </c>
      <c r="C6496" s="3" t="s">
        <v>5716</v>
      </c>
      <c r="D6496" s="3" t="s">
        <v>26</v>
      </c>
      <c r="E6496" s="3">
        <v>308.85</v>
      </c>
      <c r="F6496" s="3">
        <v>2.55</v>
      </c>
      <c r="G6496" s="3">
        <v>267.0</v>
      </c>
      <c r="H6496" s="3">
        <v>9409.0</v>
      </c>
      <c r="I6496" s="2"/>
      <c r="J6496" s="2"/>
    </row>
    <row r="6497">
      <c r="A6497" s="1" t="s">
        <v>8430</v>
      </c>
      <c r="B6497" s="3">
        <v>17.37</v>
      </c>
      <c r="C6497" s="3" t="s">
        <v>8431</v>
      </c>
      <c r="D6497" s="3" t="s">
        <v>26</v>
      </c>
      <c r="E6497" s="3">
        <v>307.3</v>
      </c>
      <c r="F6497" s="3">
        <v>2.41</v>
      </c>
      <c r="G6497" s="3">
        <v>269.0</v>
      </c>
      <c r="H6497" s="3">
        <v>9411.0</v>
      </c>
      <c r="I6497" s="2"/>
      <c r="J6497" s="2"/>
    </row>
    <row r="6498">
      <c r="A6498" s="1" t="s">
        <v>8432</v>
      </c>
      <c r="B6498" s="3">
        <v>16.54</v>
      </c>
      <c r="C6498" s="3" t="s">
        <v>7708</v>
      </c>
      <c r="D6498" s="3" t="s">
        <v>26</v>
      </c>
      <c r="E6498" s="3">
        <v>305.4</v>
      </c>
      <c r="F6498" s="3">
        <v>2.21</v>
      </c>
      <c r="G6498" s="3">
        <v>27.0</v>
      </c>
      <c r="H6498" s="3">
        <v>9409.0</v>
      </c>
      <c r="I6498" s="2"/>
      <c r="J6498" s="2"/>
    </row>
    <row r="6499">
      <c r="A6499" s="1" t="s">
        <v>8433</v>
      </c>
      <c r="B6499" s="3">
        <v>15.73</v>
      </c>
      <c r="C6499" s="3" t="s">
        <v>2183</v>
      </c>
      <c r="D6499" s="3" t="s">
        <v>26</v>
      </c>
      <c r="E6499" s="3">
        <v>304.2</v>
      </c>
      <c r="F6499" s="3">
        <v>2.0</v>
      </c>
      <c r="G6499" s="3">
        <v>269.0</v>
      </c>
      <c r="H6499" s="3">
        <v>9409.0</v>
      </c>
      <c r="I6499" s="2"/>
      <c r="J6499" s="2"/>
    </row>
    <row r="6500">
      <c r="A6500" s="1" t="s">
        <v>8434</v>
      </c>
      <c r="B6500" s="3">
        <v>14.73</v>
      </c>
      <c r="C6500" s="3" t="s">
        <v>1847</v>
      </c>
      <c r="D6500" s="3" t="s">
        <v>26</v>
      </c>
      <c r="E6500" s="3">
        <v>302.4</v>
      </c>
      <c r="F6500" s="3">
        <v>1.79</v>
      </c>
      <c r="G6500" s="3">
        <v>266.0</v>
      </c>
      <c r="H6500" s="3">
        <v>9404.0</v>
      </c>
      <c r="I6500" s="2"/>
      <c r="J6500" s="2"/>
    </row>
    <row r="6501">
      <c r="A6501" s="1" t="s">
        <v>8435</v>
      </c>
      <c r="B6501" s="3">
        <v>13.59</v>
      </c>
      <c r="C6501" s="3" t="s">
        <v>8436</v>
      </c>
      <c r="D6501" s="3" t="s">
        <v>26</v>
      </c>
      <c r="E6501" s="3">
        <v>299.55</v>
      </c>
      <c r="F6501" s="3">
        <v>1.66</v>
      </c>
      <c r="G6501" s="3">
        <v>26.0</v>
      </c>
      <c r="H6501" s="3">
        <v>9399.0</v>
      </c>
      <c r="I6501" s="2"/>
      <c r="J6501" s="2"/>
    </row>
    <row r="6502">
      <c r="A6502" s="1" t="s">
        <v>8437</v>
      </c>
      <c r="B6502" s="3">
        <v>12.66</v>
      </c>
      <c r="C6502" s="3" t="s">
        <v>8438</v>
      </c>
      <c r="D6502" s="3" t="s">
        <v>26</v>
      </c>
      <c r="E6502" s="3">
        <v>298.5</v>
      </c>
      <c r="F6502" s="3">
        <v>1.59</v>
      </c>
      <c r="G6502" s="3">
        <v>253.0</v>
      </c>
      <c r="H6502" s="3">
        <v>9396.0</v>
      </c>
      <c r="I6502" s="2"/>
      <c r="J6502" s="2"/>
    </row>
    <row r="6503">
      <c r="A6503" s="1" t="s">
        <v>8439</v>
      </c>
      <c r="B6503" s="3">
        <v>11.97</v>
      </c>
      <c r="C6503" s="3" t="s">
        <v>1554</v>
      </c>
      <c r="D6503" s="3" t="s">
        <v>26</v>
      </c>
      <c r="E6503" s="3">
        <v>296.3</v>
      </c>
      <c r="F6503" s="3">
        <v>1.59</v>
      </c>
      <c r="G6503" s="3">
        <v>251.0</v>
      </c>
      <c r="H6503" s="3">
        <v>9397.0</v>
      </c>
      <c r="I6503" s="2"/>
      <c r="J6503" s="2"/>
    </row>
    <row r="6504">
      <c r="A6504" s="1" t="s">
        <v>8440</v>
      </c>
      <c r="B6504" s="3">
        <v>11.47</v>
      </c>
      <c r="C6504" s="3" t="s">
        <v>1148</v>
      </c>
      <c r="D6504" s="3" t="s">
        <v>26</v>
      </c>
      <c r="E6504" s="3">
        <v>294.95</v>
      </c>
      <c r="F6504" s="3">
        <v>1.59</v>
      </c>
      <c r="G6504" s="3">
        <v>245.0</v>
      </c>
      <c r="H6504" s="3">
        <v>9396.0</v>
      </c>
      <c r="I6504" s="2"/>
      <c r="J6504" s="2"/>
    </row>
    <row r="6505">
      <c r="A6505" s="1" t="s">
        <v>8441</v>
      </c>
      <c r="B6505" s="3">
        <v>11.1</v>
      </c>
      <c r="C6505" s="3" t="s">
        <v>2600</v>
      </c>
      <c r="D6505" s="3" t="s">
        <v>26</v>
      </c>
      <c r="E6505" s="3">
        <v>293.55</v>
      </c>
      <c r="F6505" s="3">
        <v>1.59</v>
      </c>
      <c r="G6505" s="3">
        <v>242.0</v>
      </c>
      <c r="H6505" s="3">
        <v>9397.0</v>
      </c>
      <c r="I6505" s="2"/>
      <c r="J6505" s="2"/>
    </row>
    <row r="6506">
      <c r="A6506" s="1" t="s">
        <v>8442</v>
      </c>
      <c r="B6506" s="3">
        <v>11.4</v>
      </c>
      <c r="C6506" s="3">
        <v>77.3</v>
      </c>
      <c r="D6506" s="3">
        <v>153.0</v>
      </c>
      <c r="E6506" s="3">
        <v>471.86</v>
      </c>
      <c r="F6506" s="3">
        <v>61.0</v>
      </c>
      <c r="G6506" s="3">
        <v>291.85</v>
      </c>
      <c r="H6506" s="3">
        <v>1.24</v>
      </c>
      <c r="I6506" s="3">
        <v>235.0</v>
      </c>
      <c r="J6506" s="3">
        <v>9402.0</v>
      </c>
    </row>
    <row r="6507">
      <c r="A6507" s="1" t="s">
        <v>8443</v>
      </c>
      <c r="B6507" s="3">
        <v>15.38</v>
      </c>
      <c r="C6507" s="3">
        <v>56.25</v>
      </c>
      <c r="D6507" s="3">
        <v>349.0</v>
      </c>
      <c r="E6507" s="3">
        <v>643.37</v>
      </c>
      <c r="F6507" s="3">
        <v>104.0</v>
      </c>
      <c r="G6507" s="3">
        <v>295.3</v>
      </c>
      <c r="H6507" s="3">
        <v>1.31</v>
      </c>
      <c r="I6507" s="3">
        <v>233.0</v>
      </c>
      <c r="J6507" s="3">
        <v>9402.0</v>
      </c>
    </row>
    <row r="6508">
      <c r="A6508" s="1" t="s">
        <v>8444</v>
      </c>
      <c r="B6508" s="3">
        <v>18.6</v>
      </c>
      <c r="C6508" s="3">
        <v>45.7</v>
      </c>
      <c r="D6508" s="3">
        <v>535.0</v>
      </c>
      <c r="E6508" s="3">
        <v>765.89</v>
      </c>
      <c r="F6508" s="3">
        <v>122.0</v>
      </c>
      <c r="G6508" s="3">
        <v>3.75</v>
      </c>
      <c r="H6508" s="3">
        <v>1.93</v>
      </c>
      <c r="I6508" s="3">
        <v>243.0</v>
      </c>
      <c r="J6508" s="3">
        <v>9401.0</v>
      </c>
    </row>
    <row r="6509">
      <c r="A6509" s="1" t="s">
        <v>8445</v>
      </c>
      <c r="B6509" s="3">
        <v>20.3</v>
      </c>
      <c r="C6509" s="3">
        <v>39.95</v>
      </c>
      <c r="D6509" s="3">
        <v>656.0</v>
      </c>
      <c r="E6509" s="3">
        <v>735.43</v>
      </c>
      <c r="F6509" s="3">
        <v>171.0</v>
      </c>
      <c r="G6509" s="3">
        <v>308.65</v>
      </c>
      <c r="H6509" s="3">
        <v>2.41</v>
      </c>
      <c r="I6509" s="3">
        <v>25.0</v>
      </c>
      <c r="J6509" s="3">
        <v>94.0</v>
      </c>
    </row>
    <row r="6510">
      <c r="A6510" s="1" t="s">
        <v>8446</v>
      </c>
      <c r="B6510" s="3">
        <v>21.95</v>
      </c>
      <c r="C6510" s="3">
        <v>34.85</v>
      </c>
      <c r="D6510" s="3">
        <v>735.0</v>
      </c>
      <c r="E6510" s="3">
        <v>733.64</v>
      </c>
      <c r="F6510" s="3">
        <v>197.0</v>
      </c>
      <c r="G6510" s="3">
        <v>319.1</v>
      </c>
      <c r="H6510" s="3">
        <v>2.9</v>
      </c>
      <c r="I6510" s="3">
        <v>265.0</v>
      </c>
      <c r="J6510" s="3">
        <v>9397.0</v>
      </c>
    </row>
    <row r="6511">
      <c r="A6511" s="1" t="s">
        <v>8447</v>
      </c>
      <c r="B6511" s="3">
        <v>23.3</v>
      </c>
      <c r="C6511" s="3">
        <v>31.55</v>
      </c>
      <c r="D6511" s="3">
        <v>748.0</v>
      </c>
      <c r="E6511" s="3">
        <v>698.63</v>
      </c>
      <c r="F6511" s="3">
        <v>22.0</v>
      </c>
      <c r="G6511" s="3">
        <v>323.2</v>
      </c>
      <c r="H6511" s="3">
        <v>3.17</v>
      </c>
      <c r="I6511" s="3">
        <v>274.0</v>
      </c>
      <c r="J6511" s="3">
        <v>9389.0</v>
      </c>
    </row>
    <row r="6512">
      <c r="A6512" s="1" t="s">
        <v>8448</v>
      </c>
      <c r="B6512" s="3">
        <v>24.27</v>
      </c>
      <c r="C6512" s="3">
        <v>28.5</v>
      </c>
      <c r="D6512" s="3">
        <v>743.0</v>
      </c>
      <c r="E6512" s="3">
        <v>791.46</v>
      </c>
      <c r="F6512" s="3">
        <v>169.0</v>
      </c>
      <c r="G6512" s="3">
        <v>323.95</v>
      </c>
      <c r="H6512" s="3">
        <v>3.38</v>
      </c>
      <c r="I6512" s="3">
        <v>274.0</v>
      </c>
      <c r="J6512" s="3">
        <v>9378.0</v>
      </c>
    </row>
    <row r="6513">
      <c r="A6513" s="1" t="s">
        <v>8449</v>
      </c>
      <c r="B6513" s="3">
        <v>24.92</v>
      </c>
      <c r="C6513" s="3">
        <v>26.6</v>
      </c>
      <c r="D6513" s="3">
        <v>676.0</v>
      </c>
      <c r="E6513" s="3">
        <v>865.1</v>
      </c>
      <c r="F6513" s="3">
        <v>119.0</v>
      </c>
      <c r="G6513" s="3">
        <v>323.75</v>
      </c>
      <c r="H6513" s="3">
        <v>3.72</v>
      </c>
      <c r="I6513" s="3">
        <v>271.0</v>
      </c>
      <c r="J6513" s="3">
        <v>9368.0</v>
      </c>
    </row>
    <row r="6514">
      <c r="A6514" s="1" t="s">
        <v>8450</v>
      </c>
      <c r="B6514" s="3">
        <v>25.11</v>
      </c>
      <c r="C6514" s="3">
        <v>25.75</v>
      </c>
      <c r="D6514" s="3">
        <v>504.0</v>
      </c>
      <c r="E6514" s="3">
        <v>719.34</v>
      </c>
      <c r="F6514" s="3">
        <v>132.0</v>
      </c>
      <c r="G6514" s="3">
        <v>325.9</v>
      </c>
      <c r="H6514" s="3">
        <v>4.34</v>
      </c>
      <c r="I6514" s="3">
        <v>271.0</v>
      </c>
      <c r="J6514" s="3">
        <v>9363.0</v>
      </c>
    </row>
    <row r="6515">
      <c r="A6515" s="1" t="s">
        <v>8451</v>
      </c>
      <c r="B6515" s="3">
        <v>24.71</v>
      </c>
      <c r="C6515" s="3">
        <v>26.6</v>
      </c>
      <c r="D6515" s="3">
        <v>331.0</v>
      </c>
      <c r="E6515" s="3">
        <v>681.29</v>
      </c>
      <c r="F6515" s="3">
        <v>9.0</v>
      </c>
      <c r="G6515" s="3">
        <v>323.95</v>
      </c>
      <c r="H6515" s="3">
        <v>4.76</v>
      </c>
      <c r="I6515" s="3">
        <v>273.0</v>
      </c>
      <c r="J6515" s="3">
        <v>9362.0</v>
      </c>
    </row>
    <row r="6516">
      <c r="A6516" s="1" t="s">
        <v>8452</v>
      </c>
      <c r="B6516" s="3">
        <v>23.74</v>
      </c>
      <c r="C6516" s="3">
        <v>29.45</v>
      </c>
      <c r="D6516" s="3">
        <v>126.0</v>
      </c>
      <c r="E6516" s="3">
        <v>43.86</v>
      </c>
      <c r="F6516" s="3">
        <v>55.0</v>
      </c>
      <c r="G6516" s="3">
        <v>323.55</v>
      </c>
      <c r="H6516" s="3">
        <v>4.76</v>
      </c>
      <c r="I6516" s="3">
        <v>274.0</v>
      </c>
      <c r="J6516" s="3">
        <v>936.0</v>
      </c>
    </row>
    <row r="6517">
      <c r="A6517" s="1" t="s">
        <v>8453</v>
      </c>
      <c r="B6517" s="3">
        <v>22.32</v>
      </c>
      <c r="C6517" s="3" t="s">
        <v>7215</v>
      </c>
      <c r="D6517" s="3" t="s">
        <v>26</v>
      </c>
      <c r="E6517" s="3">
        <v>32.85</v>
      </c>
      <c r="F6517" s="3">
        <v>3.86</v>
      </c>
      <c r="G6517" s="3">
        <v>269.0</v>
      </c>
      <c r="H6517" s="3">
        <v>936.0</v>
      </c>
      <c r="I6517" s="2"/>
      <c r="J6517" s="2"/>
    </row>
    <row r="6518">
      <c r="A6518" s="1" t="s">
        <v>8454</v>
      </c>
      <c r="B6518" s="3">
        <v>20.4</v>
      </c>
      <c r="C6518" s="3" t="s">
        <v>7703</v>
      </c>
      <c r="D6518" s="3" t="s">
        <v>26</v>
      </c>
      <c r="E6518" s="3">
        <v>311.75</v>
      </c>
      <c r="F6518" s="3">
        <v>4.0</v>
      </c>
      <c r="G6518" s="3">
        <v>271.0</v>
      </c>
      <c r="H6518" s="3">
        <v>9365.0</v>
      </c>
      <c r="I6518" s="2"/>
      <c r="J6518" s="2"/>
    </row>
    <row r="6519">
      <c r="A6519" s="1" t="s">
        <v>8455</v>
      </c>
      <c r="B6519" s="3">
        <v>19.17</v>
      </c>
      <c r="C6519" s="3" t="s">
        <v>8209</v>
      </c>
      <c r="D6519" s="3" t="s">
        <v>26</v>
      </c>
      <c r="E6519" s="3">
        <v>307.5</v>
      </c>
      <c r="F6519" s="3">
        <v>3.38</v>
      </c>
      <c r="G6519" s="3">
        <v>269.0</v>
      </c>
      <c r="H6519" s="3">
        <v>9365.0</v>
      </c>
      <c r="I6519" s="2"/>
      <c r="J6519" s="2"/>
    </row>
    <row r="6520">
      <c r="A6520" s="1" t="s">
        <v>8456</v>
      </c>
      <c r="B6520" s="3">
        <v>18.8</v>
      </c>
      <c r="C6520" s="3" t="s">
        <v>5656</v>
      </c>
      <c r="D6520" s="3" t="s">
        <v>26</v>
      </c>
      <c r="E6520" s="3">
        <v>304.6</v>
      </c>
      <c r="F6520" s="3">
        <v>3.24</v>
      </c>
      <c r="G6520" s="3">
        <v>272.0</v>
      </c>
      <c r="H6520" s="3">
        <v>9367.0</v>
      </c>
      <c r="I6520" s="2"/>
      <c r="J6520" s="2"/>
    </row>
    <row r="6521">
      <c r="A6521" s="1" t="s">
        <v>8457</v>
      </c>
      <c r="B6521" s="3">
        <v>17.26</v>
      </c>
      <c r="C6521" s="3" t="s">
        <v>4117</v>
      </c>
      <c r="D6521" s="3" t="s">
        <v>26</v>
      </c>
      <c r="E6521" s="3">
        <v>309.85</v>
      </c>
      <c r="F6521" s="3">
        <v>3.24</v>
      </c>
      <c r="G6521" s="3">
        <v>27.0</v>
      </c>
      <c r="H6521" s="3">
        <v>9368.0</v>
      </c>
      <c r="I6521" s="2"/>
      <c r="J6521" s="2"/>
    </row>
    <row r="6522">
      <c r="A6522" s="1" t="s">
        <v>8458</v>
      </c>
      <c r="B6522" s="3">
        <v>16.58</v>
      </c>
      <c r="C6522" s="3" t="s">
        <v>7594</v>
      </c>
      <c r="D6522" s="3" t="s">
        <v>26</v>
      </c>
      <c r="E6522" s="3">
        <v>317.4</v>
      </c>
      <c r="F6522" s="3">
        <v>3.17</v>
      </c>
      <c r="G6522" s="3">
        <v>266.0</v>
      </c>
      <c r="H6522" s="3">
        <v>9368.0</v>
      </c>
      <c r="I6522" s="2"/>
      <c r="J6522" s="2"/>
    </row>
    <row r="6523">
      <c r="A6523" s="1" t="s">
        <v>8459</v>
      </c>
      <c r="B6523" s="3">
        <v>15.84</v>
      </c>
      <c r="C6523" s="3" t="s">
        <v>4087</v>
      </c>
      <c r="D6523" s="3" t="s">
        <v>26</v>
      </c>
      <c r="E6523" s="3">
        <v>315.25</v>
      </c>
      <c r="F6523" s="3">
        <v>3.24</v>
      </c>
      <c r="G6523" s="3">
        <v>268.0</v>
      </c>
      <c r="H6523" s="3">
        <v>9368.0</v>
      </c>
      <c r="I6523" s="2"/>
      <c r="J6523" s="2"/>
    </row>
    <row r="6524">
      <c r="A6524" s="1" t="s">
        <v>8460</v>
      </c>
      <c r="B6524" s="3">
        <v>14.82</v>
      </c>
      <c r="C6524" s="3" t="s">
        <v>3813</v>
      </c>
      <c r="D6524" s="3" t="s">
        <v>26</v>
      </c>
      <c r="E6524" s="3">
        <v>289.6</v>
      </c>
      <c r="F6524" s="3">
        <v>2.97</v>
      </c>
      <c r="G6524" s="3">
        <v>264.0</v>
      </c>
      <c r="H6524" s="3">
        <v>9365.0</v>
      </c>
      <c r="I6524" s="2"/>
      <c r="J6524" s="2"/>
    </row>
    <row r="6525">
      <c r="A6525" s="1" t="s">
        <v>8461</v>
      </c>
      <c r="B6525" s="3">
        <v>13.93</v>
      </c>
      <c r="C6525" s="3" t="s">
        <v>534</v>
      </c>
      <c r="D6525" s="3" t="s">
        <v>26</v>
      </c>
      <c r="E6525" s="3">
        <v>285.25</v>
      </c>
      <c r="F6525" s="3">
        <v>2.97</v>
      </c>
      <c r="G6525" s="3">
        <v>261.0</v>
      </c>
      <c r="H6525" s="3">
        <v>9358.0</v>
      </c>
      <c r="I6525" s="2"/>
      <c r="J6525" s="2"/>
    </row>
    <row r="6526">
      <c r="A6526" s="1" t="s">
        <v>8462</v>
      </c>
      <c r="B6526" s="3">
        <v>13.18</v>
      </c>
      <c r="C6526" s="3" t="s">
        <v>235</v>
      </c>
      <c r="D6526" s="3" t="s">
        <v>26</v>
      </c>
      <c r="E6526" s="3">
        <v>282.55</v>
      </c>
      <c r="F6526" s="3">
        <v>2.97</v>
      </c>
      <c r="G6526" s="3">
        <v>26.0</v>
      </c>
      <c r="H6526" s="3">
        <v>9354.0</v>
      </c>
      <c r="I6526" s="2"/>
      <c r="J6526" s="2"/>
    </row>
    <row r="6527">
      <c r="A6527" s="1" t="s">
        <v>8463</v>
      </c>
      <c r="B6527" s="3">
        <v>12.5</v>
      </c>
      <c r="C6527" s="3" t="s">
        <v>98</v>
      </c>
      <c r="D6527" s="3" t="s">
        <v>26</v>
      </c>
      <c r="E6527" s="3">
        <v>28.8</v>
      </c>
      <c r="F6527" s="3">
        <v>2.9</v>
      </c>
      <c r="G6527" s="3">
        <v>259.0</v>
      </c>
      <c r="H6527" s="3">
        <v>9352.0</v>
      </c>
      <c r="I6527" s="2"/>
      <c r="J6527" s="2"/>
    </row>
    <row r="6528">
      <c r="A6528" s="1" t="s">
        <v>8464</v>
      </c>
      <c r="B6528" s="3">
        <v>11.88</v>
      </c>
      <c r="C6528" s="3" t="s">
        <v>3820</v>
      </c>
      <c r="D6528" s="3" t="s">
        <v>26</v>
      </c>
      <c r="E6528" s="3">
        <v>28.5</v>
      </c>
      <c r="F6528" s="3">
        <v>2.83</v>
      </c>
      <c r="G6528" s="3">
        <v>26.0</v>
      </c>
      <c r="H6528" s="3">
        <v>9349.0</v>
      </c>
      <c r="I6528" s="2"/>
      <c r="J6528" s="2"/>
    </row>
    <row r="6529">
      <c r="A6529" s="1" t="s">
        <v>8465</v>
      </c>
      <c r="B6529" s="3">
        <v>11.46</v>
      </c>
      <c r="C6529" s="3" t="s">
        <v>3820</v>
      </c>
      <c r="D6529" s="3" t="s">
        <v>26</v>
      </c>
      <c r="E6529" s="3">
        <v>287.95</v>
      </c>
      <c r="F6529" s="3">
        <v>2.83</v>
      </c>
      <c r="G6529" s="3">
        <v>262.0</v>
      </c>
      <c r="H6529" s="3">
        <v>9349.0</v>
      </c>
      <c r="I6529" s="2"/>
      <c r="J6529" s="2"/>
    </row>
    <row r="6530">
      <c r="A6530" s="1" t="s">
        <v>8466</v>
      </c>
      <c r="B6530" s="3">
        <v>11.96</v>
      </c>
      <c r="C6530" s="3">
        <v>8.2</v>
      </c>
      <c r="D6530" s="3">
        <v>104.0</v>
      </c>
      <c r="E6530" s="3">
        <v>125.16</v>
      </c>
      <c r="F6530" s="3">
        <v>8.0</v>
      </c>
      <c r="G6530" s="3">
        <v>313.7</v>
      </c>
      <c r="H6530" s="3">
        <v>3.52</v>
      </c>
      <c r="I6530" s="3">
        <v>26.0</v>
      </c>
      <c r="J6530" s="3">
        <v>9345.0</v>
      </c>
    </row>
    <row r="6531">
      <c r="A6531" s="1" t="s">
        <v>8467</v>
      </c>
      <c r="B6531" s="3">
        <v>12.54</v>
      </c>
      <c r="C6531" s="3">
        <v>77.45</v>
      </c>
      <c r="D6531" s="3">
        <v>204.0</v>
      </c>
      <c r="E6531" s="3">
        <v>82.14</v>
      </c>
      <c r="F6531" s="3">
        <v>173.0</v>
      </c>
      <c r="G6531" s="3">
        <v>317.0</v>
      </c>
      <c r="H6531" s="3">
        <v>3.38</v>
      </c>
      <c r="I6531" s="3">
        <v>263.0</v>
      </c>
      <c r="J6531" s="3">
        <v>9348.0</v>
      </c>
    </row>
    <row r="6532">
      <c r="A6532" s="1" t="s">
        <v>8468</v>
      </c>
      <c r="B6532" s="3">
        <v>13.61</v>
      </c>
      <c r="C6532" s="3">
        <v>69.65</v>
      </c>
      <c r="D6532" s="3">
        <v>453.0</v>
      </c>
      <c r="E6532" s="3">
        <v>446.2</v>
      </c>
      <c r="F6532" s="3">
        <v>214.0</v>
      </c>
      <c r="G6532" s="3">
        <v>332.3</v>
      </c>
      <c r="H6532" s="3">
        <v>3.52</v>
      </c>
      <c r="I6532" s="3">
        <v>268.0</v>
      </c>
      <c r="J6532" s="3">
        <v>9345.0</v>
      </c>
    </row>
    <row r="6533">
      <c r="A6533" s="1" t="s">
        <v>8469</v>
      </c>
      <c r="B6533" s="3">
        <v>15.3</v>
      </c>
      <c r="C6533" s="3">
        <v>58.35</v>
      </c>
      <c r="D6533" s="3">
        <v>619.0</v>
      </c>
      <c r="E6533" s="3">
        <v>622.33</v>
      </c>
      <c r="F6533" s="3">
        <v>211.0</v>
      </c>
      <c r="G6533" s="3">
        <v>325.7</v>
      </c>
      <c r="H6533" s="3">
        <v>4.14</v>
      </c>
      <c r="I6533" s="3">
        <v>27.0</v>
      </c>
      <c r="J6533" s="3">
        <v>9347.0</v>
      </c>
    </row>
    <row r="6534">
      <c r="A6534" s="1" t="s">
        <v>8470</v>
      </c>
      <c r="B6534" s="3">
        <v>16.88</v>
      </c>
      <c r="C6534" s="3">
        <v>5.75</v>
      </c>
      <c r="D6534" s="3">
        <v>735.0</v>
      </c>
      <c r="E6534" s="3">
        <v>755.68</v>
      </c>
      <c r="F6534" s="3">
        <v>184.0</v>
      </c>
      <c r="G6534" s="3">
        <v>327.5</v>
      </c>
      <c r="H6534" s="3">
        <v>4.62</v>
      </c>
      <c r="I6534" s="3">
        <v>271.0</v>
      </c>
      <c r="J6534" s="3">
        <v>9343.0</v>
      </c>
    </row>
    <row r="6535">
      <c r="A6535" s="1" t="s">
        <v>8471</v>
      </c>
      <c r="B6535" s="3">
        <v>18.95</v>
      </c>
      <c r="C6535" s="3">
        <v>45.85</v>
      </c>
      <c r="D6535" s="3">
        <v>749.0</v>
      </c>
      <c r="E6535" s="3">
        <v>721.44</v>
      </c>
      <c r="F6535" s="3">
        <v>207.0</v>
      </c>
      <c r="G6535" s="3">
        <v>319.1</v>
      </c>
      <c r="H6535" s="3">
        <v>5.1</v>
      </c>
      <c r="I6535" s="3">
        <v>276.0</v>
      </c>
      <c r="J6535" s="3">
        <v>9335.0</v>
      </c>
    </row>
    <row r="6536">
      <c r="A6536" s="1" t="s">
        <v>8472</v>
      </c>
      <c r="B6536" s="3">
        <v>20.44</v>
      </c>
      <c r="C6536" s="3">
        <v>43.0</v>
      </c>
      <c r="D6536" s="3">
        <v>277.0</v>
      </c>
      <c r="E6536" s="3">
        <v>5.55</v>
      </c>
      <c r="F6536" s="3">
        <v>273.0</v>
      </c>
      <c r="G6536" s="3">
        <v>328.6</v>
      </c>
      <c r="H6536" s="3">
        <v>6.21</v>
      </c>
      <c r="I6536" s="3">
        <v>28.0</v>
      </c>
      <c r="J6536" s="3">
        <v>9324.0</v>
      </c>
    </row>
    <row r="6537">
      <c r="A6537" s="1" t="s">
        <v>8473</v>
      </c>
      <c r="B6537" s="3">
        <v>19.74</v>
      </c>
      <c r="C6537" s="3">
        <v>47.8</v>
      </c>
      <c r="D6537" s="3" t="s">
        <v>2306</v>
      </c>
      <c r="E6537" s="3">
        <v>168.0</v>
      </c>
      <c r="F6537" s="3">
        <v>357.85</v>
      </c>
      <c r="G6537" s="3">
        <v>6.28</v>
      </c>
      <c r="H6537" s="3">
        <v>28.0</v>
      </c>
      <c r="I6537" s="3">
        <v>9318.0</v>
      </c>
      <c r="J6537" s="2"/>
    </row>
    <row r="6538">
      <c r="A6538" s="1" t="s">
        <v>8474</v>
      </c>
      <c r="B6538" s="3">
        <v>17.4</v>
      </c>
      <c r="C6538" s="3">
        <v>63.2</v>
      </c>
      <c r="D6538" s="3">
        <v>188.0</v>
      </c>
      <c r="E6538" s="3">
        <v>5.86</v>
      </c>
      <c r="F6538" s="3">
        <v>185.0</v>
      </c>
      <c r="G6538" s="3">
        <v>379.5</v>
      </c>
      <c r="H6538" s="3">
        <v>4.9</v>
      </c>
      <c r="I6538" s="3">
        <v>283.0</v>
      </c>
      <c r="J6538" s="3">
        <v>9319.0</v>
      </c>
    </row>
    <row r="6539">
      <c r="A6539" s="1" t="s">
        <v>8475</v>
      </c>
      <c r="B6539" s="3">
        <v>15.72</v>
      </c>
      <c r="C6539" s="3">
        <v>72.55</v>
      </c>
      <c r="D6539" s="3" t="s">
        <v>1351</v>
      </c>
      <c r="E6539" s="3">
        <v>93.0</v>
      </c>
      <c r="F6539" s="3">
        <v>375.85</v>
      </c>
      <c r="G6539" s="3">
        <v>4.83</v>
      </c>
      <c r="H6539" s="3">
        <v>285.0</v>
      </c>
      <c r="I6539" s="3">
        <v>9323.0</v>
      </c>
      <c r="J6539" s="2"/>
    </row>
    <row r="6540">
      <c r="A6540" s="1" t="s">
        <v>8476</v>
      </c>
      <c r="B6540" s="3">
        <v>14.7</v>
      </c>
      <c r="C6540" s="3">
        <v>8.55</v>
      </c>
      <c r="D6540" s="3">
        <v>12.0</v>
      </c>
      <c r="E6540" s="3">
        <v>414.2</v>
      </c>
      <c r="F6540" s="3">
        <v>54.0</v>
      </c>
      <c r="G6540" s="3">
        <v>369.65</v>
      </c>
      <c r="H6540" s="3">
        <v>4.7</v>
      </c>
      <c r="I6540" s="3">
        <v>285.0</v>
      </c>
      <c r="J6540" s="3">
        <v>9323.0</v>
      </c>
    </row>
    <row r="6541">
      <c r="A6541" s="1" t="s">
        <v>8477</v>
      </c>
      <c r="B6541" s="3">
        <v>14.54</v>
      </c>
      <c r="C6541" s="3" t="s">
        <v>5454</v>
      </c>
      <c r="D6541" s="3" t="s">
        <v>26</v>
      </c>
      <c r="E6541" s="3">
        <v>361.9</v>
      </c>
      <c r="F6541" s="3">
        <v>3.17</v>
      </c>
      <c r="G6541" s="3">
        <v>278.0</v>
      </c>
      <c r="H6541" s="3">
        <v>9321.0</v>
      </c>
      <c r="I6541" s="2"/>
      <c r="J6541" s="2"/>
    </row>
    <row r="6542">
      <c r="A6542" s="1" t="s">
        <v>8478</v>
      </c>
      <c r="B6542" s="3">
        <v>13.17</v>
      </c>
      <c r="C6542" s="3" t="s">
        <v>3187</v>
      </c>
      <c r="D6542" s="3" t="s">
        <v>26</v>
      </c>
      <c r="E6542" s="3">
        <v>363.5</v>
      </c>
      <c r="F6542" s="3">
        <v>3.72</v>
      </c>
      <c r="G6542" s="3">
        <v>276.0</v>
      </c>
      <c r="H6542" s="3">
        <v>9325.0</v>
      </c>
      <c r="I6542" s="2"/>
      <c r="J6542" s="2"/>
    </row>
    <row r="6543">
      <c r="A6543" s="1" t="s">
        <v>8479</v>
      </c>
      <c r="B6543" s="3">
        <v>13.16</v>
      </c>
      <c r="C6543" s="3" t="s">
        <v>1412</v>
      </c>
      <c r="D6543" s="3" t="s">
        <v>26</v>
      </c>
      <c r="E6543" s="3">
        <v>364.0</v>
      </c>
      <c r="F6543" s="3">
        <v>3.45</v>
      </c>
      <c r="G6543" s="3">
        <v>294.0</v>
      </c>
      <c r="H6543" s="3">
        <v>9326.0</v>
      </c>
      <c r="I6543" s="2"/>
      <c r="J6543" s="2"/>
    </row>
    <row r="6544">
      <c r="A6544" s="1" t="s">
        <v>8480</v>
      </c>
      <c r="B6544" s="3">
        <v>12.65</v>
      </c>
      <c r="C6544" s="3" t="s">
        <v>1412</v>
      </c>
      <c r="D6544" s="3" t="s">
        <v>26</v>
      </c>
      <c r="E6544" s="3">
        <v>328.6</v>
      </c>
      <c r="F6544" s="3">
        <v>2.28</v>
      </c>
      <c r="G6544" s="3">
        <v>306.0</v>
      </c>
      <c r="H6544" s="3">
        <v>9334.0</v>
      </c>
      <c r="I6544" s="2"/>
      <c r="J6544" s="2"/>
    </row>
    <row r="6545">
      <c r="A6545" s="1" t="s">
        <v>8481</v>
      </c>
      <c r="B6545" s="3">
        <v>12.34</v>
      </c>
      <c r="C6545" s="3" t="s">
        <v>1415</v>
      </c>
      <c r="D6545" s="3" t="s">
        <v>26</v>
      </c>
      <c r="E6545" s="3">
        <v>321.85</v>
      </c>
      <c r="F6545" s="3">
        <v>2.14</v>
      </c>
      <c r="G6545" s="3">
        <v>317.0</v>
      </c>
      <c r="H6545" s="3">
        <v>934.0</v>
      </c>
      <c r="I6545" s="2"/>
      <c r="J6545" s="2"/>
    </row>
    <row r="6546">
      <c r="A6546" s="1" t="s">
        <v>8482</v>
      </c>
      <c r="B6546" s="3">
        <v>12.2</v>
      </c>
      <c r="C6546" s="3" t="s">
        <v>1415</v>
      </c>
      <c r="D6546" s="3" t="s">
        <v>26</v>
      </c>
      <c r="E6546" s="3">
        <v>312.35</v>
      </c>
      <c r="F6546" s="3">
        <v>2.7</v>
      </c>
      <c r="G6546" s="3">
        <v>322.0</v>
      </c>
      <c r="H6546" s="3">
        <v>9342.0</v>
      </c>
      <c r="I6546" s="2"/>
      <c r="J6546" s="2"/>
    </row>
    <row r="6547">
      <c r="A6547" s="1" t="s">
        <v>8483</v>
      </c>
      <c r="B6547" s="3">
        <v>11.66</v>
      </c>
      <c r="C6547" s="3" t="s">
        <v>795</v>
      </c>
      <c r="D6547" s="3" t="s">
        <v>26</v>
      </c>
      <c r="E6547" s="3">
        <v>301.1</v>
      </c>
      <c r="F6547" s="3">
        <v>2.14</v>
      </c>
      <c r="G6547" s="3">
        <v>329.0</v>
      </c>
      <c r="H6547" s="3">
        <v>9347.0</v>
      </c>
      <c r="I6547" s="2"/>
      <c r="J6547" s="2"/>
    </row>
    <row r="6548">
      <c r="A6548" s="1" t="s">
        <v>8484</v>
      </c>
      <c r="B6548" s="3">
        <v>11.13</v>
      </c>
      <c r="C6548" s="3" t="s">
        <v>909</v>
      </c>
      <c r="D6548" s="3" t="s">
        <v>26</v>
      </c>
      <c r="E6548" s="3">
        <v>289.25</v>
      </c>
      <c r="F6548" s="3">
        <v>1.93</v>
      </c>
      <c r="G6548" s="3">
        <v>335.0</v>
      </c>
      <c r="H6548" s="3">
        <v>9351.0</v>
      </c>
      <c r="I6548" s="2"/>
      <c r="J6548" s="2"/>
    </row>
    <row r="6549">
      <c r="A6549" s="1" t="s">
        <v>8485</v>
      </c>
      <c r="B6549" s="3">
        <v>10.54</v>
      </c>
      <c r="C6549" s="3" t="s">
        <v>164</v>
      </c>
      <c r="D6549" s="3" t="s">
        <v>26</v>
      </c>
      <c r="E6549" s="3">
        <v>283.9</v>
      </c>
      <c r="F6549" s="3">
        <v>1.93</v>
      </c>
      <c r="G6549" s="3">
        <v>345.0</v>
      </c>
      <c r="H6549" s="3">
        <v>9352.0</v>
      </c>
      <c r="I6549" s="2"/>
      <c r="J6549" s="2"/>
    </row>
    <row r="6550">
      <c r="A6550" s="1" t="s">
        <v>8486</v>
      </c>
      <c r="B6550" s="3">
        <v>10.0</v>
      </c>
      <c r="C6550" s="3" t="s">
        <v>164</v>
      </c>
      <c r="D6550" s="3" t="s">
        <v>26</v>
      </c>
      <c r="E6550" s="3">
        <v>278.1</v>
      </c>
      <c r="F6550" s="3">
        <v>1.93</v>
      </c>
      <c r="G6550" s="3">
        <v>357.0</v>
      </c>
      <c r="H6550" s="3">
        <v>9353.0</v>
      </c>
      <c r="I6550" s="2"/>
      <c r="J6550" s="2"/>
    </row>
    <row r="6551">
      <c r="A6551" s="1" t="s">
        <v>8487</v>
      </c>
      <c r="B6551" s="3">
        <v>9.47</v>
      </c>
      <c r="C6551" s="3" t="s">
        <v>789</v>
      </c>
      <c r="D6551" s="3" t="s">
        <v>26</v>
      </c>
      <c r="E6551" s="3">
        <v>274.8</v>
      </c>
      <c r="F6551" s="3">
        <v>1.93</v>
      </c>
      <c r="G6551" s="3">
        <v>6.0</v>
      </c>
      <c r="H6551" s="3">
        <v>9356.0</v>
      </c>
      <c r="I6551" s="2"/>
      <c r="J6551" s="2"/>
    </row>
    <row r="6552">
      <c r="A6552" s="1" t="s">
        <v>8488</v>
      </c>
      <c r="B6552" s="3">
        <v>8.93</v>
      </c>
      <c r="C6552" s="3" t="s">
        <v>860</v>
      </c>
      <c r="D6552" s="3" t="s">
        <v>26</v>
      </c>
      <c r="E6552" s="3">
        <v>269.95</v>
      </c>
      <c r="F6552" s="3">
        <v>1.93</v>
      </c>
      <c r="G6552" s="3">
        <v>1.0</v>
      </c>
      <c r="H6552" s="3">
        <v>9362.0</v>
      </c>
      <c r="I6552" s="2"/>
      <c r="J6552" s="2"/>
    </row>
    <row r="6553">
      <c r="A6553" s="1" t="s">
        <v>8489</v>
      </c>
      <c r="B6553" s="3">
        <v>8.61</v>
      </c>
      <c r="C6553" s="3" t="s">
        <v>758</v>
      </c>
      <c r="D6553" s="3" t="s">
        <v>26</v>
      </c>
      <c r="E6553" s="3">
        <v>271.5</v>
      </c>
      <c r="F6553" s="3">
        <v>2.7</v>
      </c>
      <c r="G6553" s="3">
        <v>5.0</v>
      </c>
      <c r="H6553" s="3">
        <v>937.0</v>
      </c>
      <c r="I6553" s="2"/>
      <c r="J6553" s="2"/>
    </row>
    <row r="6554">
      <c r="A6554" s="1" t="s">
        <v>8490</v>
      </c>
      <c r="B6554" s="3">
        <v>9.3</v>
      </c>
      <c r="C6554" s="3">
        <v>92.45</v>
      </c>
      <c r="D6554" s="3">
        <v>154.0</v>
      </c>
      <c r="E6554" s="3">
        <v>519.84</v>
      </c>
      <c r="F6554" s="3">
        <v>56.0</v>
      </c>
      <c r="G6554" s="3">
        <v>269.0</v>
      </c>
      <c r="H6554" s="3">
        <v>1.24</v>
      </c>
      <c r="I6554" s="3">
        <v>13.0</v>
      </c>
      <c r="J6554" s="3">
        <v>938.0</v>
      </c>
    </row>
    <row r="6555">
      <c r="A6555" s="1" t="s">
        <v>8491</v>
      </c>
      <c r="B6555" s="3">
        <v>11.72</v>
      </c>
      <c r="C6555" s="3">
        <v>8.15</v>
      </c>
      <c r="D6555" s="3">
        <v>364.0</v>
      </c>
      <c r="E6555" s="3">
        <v>751.32</v>
      </c>
      <c r="F6555" s="3">
        <v>83.0</v>
      </c>
      <c r="G6555" s="3">
        <v>271.5</v>
      </c>
      <c r="H6555" s="3">
        <v>1.3</v>
      </c>
      <c r="I6555" s="3">
        <v>14.0</v>
      </c>
      <c r="J6555" s="3">
        <v>9387.0</v>
      </c>
    </row>
    <row r="6556">
      <c r="A6556" s="1" t="s">
        <v>8492</v>
      </c>
      <c r="B6556" s="3">
        <v>13.74</v>
      </c>
      <c r="C6556" s="3">
        <v>67.15</v>
      </c>
      <c r="D6556" s="3">
        <v>553.0</v>
      </c>
      <c r="E6556" s="3">
        <v>857.17</v>
      </c>
      <c r="F6556" s="3">
        <v>97.0</v>
      </c>
      <c r="G6556" s="3">
        <v>277.9</v>
      </c>
      <c r="H6556" s="3">
        <v>1.93</v>
      </c>
      <c r="I6556" s="3">
        <v>19.0</v>
      </c>
      <c r="J6556" s="3">
        <v>9393.0</v>
      </c>
    </row>
    <row r="6557">
      <c r="A6557" s="1" t="s">
        <v>8493</v>
      </c>
      <c r="B6557" s="3">
        <v>15.81</v>
      </c>
      <c r="C6557" s="3">
        <v>52.4</v>
      </c>
      <c r="D6557" s="3">
        <v>681.0</v>
      </c>
      <c r="E6557" s="3">
        <v>85.12</v>
      </c>
      <c r="F6557" s="3">
        <v>127.0</v>
      </c>
      <c r="G6557" s="3">
        <v>284.3</v>
      </c>
      <c r="H6557" s="3">
        <v>3.1</v>
      </c>
      <c r="I6557" s="3">
        <v>23.0</v>
      </c>
      <c r="J6557" s="3">
        <v>9401.0</v>
      </c>
    </row>
    <row r="6558">
      <c r="A6558" s="1" t="s">
        <v>8494</v>
      </c>
      <c r="B6558" s="3">
        <v>17.44</v>
      </c>
      <c r="C6558" s="3">
        <v>43.9</v>
      </c>
      <c r="D6558" s="3">
        <v>75.0</v>
      </c>
      <c r="E6558" s="3">
        <v>812.49</v>
      </c>
      <c r="F6558" s="3">
        <v>161.0</v>
      </c>
      <c r="G6558" s="3">
        <v>291.45</v>
      </c>
      <c r="H6558" s="3">
        <v>3.52</v>
      </c>
      <c r="I6558" s="3">
        <v>22.0</v>
      </c>
      <c r="J6558" s="3">
        <v>9401.0</v>
      </c>
    </row>
    <row r="6559">
      <c r="A6559" s="1" t="s">
        <v>8495</v>
      </c>
      <c r="B6559" s="3">
        <v>18.74</v>
      </c>
      <c r="C6559" s="3">
        <v>39.55</v>
      </c>
      <c r="D6559" s="3">
        <v>726.0</v>
      </c>
      <c r="E6559" s="3">
        <v>646.8</v>
      </c>
      <c r="F6559" s="3">
        <v>243.0</v>
      </c>
      <c r="G6559" s="3">
        <v>297.65</v>
      </c>
      <c r="H6559" s="3">
        <v>3.45</v>
      </c>
      <c r="I6559" s="3">
        <v>21.0</v>
      </c>
      <c r="J6559" s="3">
        <v>9402.0</v>
      </c>
    </row>
    <row r="6560">
      <c r="A6560" s="1" t="s">
        <v>8496</v>
      </c>
      <c r="B6560" s="3">
        <v>19.84</v>
      </c>
      <c r="C6560" s="3">
        <v>33.5</v>
      </c>
      <c r="D6560" s="3">
        <v>74.0</v>
      </c>
      <c r="E6560" s="3">
        <v>81.44</v>
      </c>
      <c r="F6560" s="3">
        <v>16.0</v>
      </c>
      <c r="G6560" s="3">
        <v>308.1</v>
      </c>
      <c r="H6560" s="3">
        <v>3.52</v>
      </c>
      <c r="I6560" s="3">
        <v>13.0</v>
      </c>
      <c r="J6560" s="3">
        <v>9399.0</v>
      </c>
    </row>
    <row r="6561">
      <c r="A6561" s="1" t="s">
        <v>8497</v>
      </c>
      <c r="B6561" s="3">
        <v>20.38</v>
      </c>
      <c r="C6561" s="3">
        <v>3.75</v>
      </c>
      <c r="D6561" s="3">
        <v>654.0</v>
      </c>
      <c r="E6561" s="3">
        <v>823.65</v>
      </c>
      <c r="F6561" s="3">
        <v>132.0</v>
      </c>
      <c r="G6561" s="3">
        <v>324.15</v>
      </c>
      <c r="H6561" s="3">
        <v>3.45</v>
      </c>
      <c r="I6561" s="3">
        <v>1.0</v>
      </c>
      <c r="J6561" s="3">
        <v>9396.0</v>
      </c>
    </row>
    <row r="6562">
      <c r="A6562" s="1" t="s">
        <v>8498</v>
      </c>
      <c r="B6562" s="3">
        <v>20.49</v>
      </c>
      <c r="C6562" s="3">
        <v>28.65</v>
      </c>
      <c r="D6562" s="3">
        <v>506.0</v>
      </c>
      <c r="E6562" s="3">
        <v>771.73</v>
      </c>
      <c r="F6562" s="3">
        <v>115.0</v>
      </c>
      <c r="G6562" s="3">
        <v>327.25</v>
      </c>
      <c r="H6562" s="3">
        <v>2.97</v>
      </c>
      <c r="I6562" s="3">
        <v>14.0</v>
      </c>
      <c r="J6562" s="3">
        <v>9397.0</v>
      </c>
    </row>
    <row r="6563">
      <c r="A6563" s="1" t="s">
        <v>8499</v>
      </c>
      <c r="B6563" s="3">
        <v>18.31</v>
      </c>
      <c r="C6563" s="3">
        <v>33.71</v>
      </c>
      <c r="D6563" s="3">
        <v>324.0</v>
      </c>
      <c r="E6563" s="3">
        <v>69.99</v>
      </c>
      <c r="F6563" s="3">
        <v>87.0</v>
      </c>
      <c r="G6563" s="3">
        <v>299.5</v>
      </c>
      <c r="H6563" s="3">
        <v>1.96</v>
      </c>
      <c r="I6563" s="3">
        <v>18.0</v>
      </c>
      <c r="J6563" s="3">
        <v>9401.0</v>
      </c>
    </row>
    <row r="6564">
      <c r="A6564" s="1" t="s">
        <v>8500</v>
      </c>
      <c r="B6564" s="3">
        <v>17.6</v>
      </c>
      <c r="C6564" s="3">
        <v>37.15</v>
      </c>
      <c r="D6564" s="3">
        <v>117.0</v>
      </c>
      <c r="E6564" s="3">
        <v>422.3</v>
      </c>
      <c r="F6564" s="3">
        <v>52.0</v>
      </c>
      <c r="G6564" s="3">
        <v>298.13</v>
      </c>
      <c r="H6564" s="3">
        <v>1.88</v>
      </c>
      <c r="I6564" s="3">
        <v>19.0</v>
      </c>
      <c r="J6564" s="3">
        <v>9407.0</v>
      </c>
    </row>
    <row r="6565">
      <c r="A6565" s="1" t="s">
        <v>8501</v>
      </c>
      <c r="B6565" s="3">
        <v>16.89</v>
      </c>
      <c r="C6565" s="3" t="s">
        <v>8502</v>
      </c>
      <c r="D6565" s="3" t="s">
        <v>26</v>
      </c>
      <c r="E6565" s="3">
        <v>296.75</v>
      </c>
      <c r="F6565" s="3">
        <v>1.81</v>
      </c>
      <c r="G6565" s="3">
        <v>46.0</v>
      </c>
      <c r="H6565" s="3">
        <v>9414.0</v>
      </c>
      <c r="I6565" s="2"/>
      <c r="J6565" s="2"/>
    </row>
    <row r="6566">
      <c r="A6566" s="1" t="s">
        <v>8503</v>
      </c>
      <c r="B6566" s="3">
        <v>16.18</v>
      </c>
      <c r="C6566" s="3" t="s">
        <v>1906</v>
      </c>
      <c r="D6566" s="3" t="s">
        <v>26</v>
      </c>
      <c r="E6566" s="3">
        <v>295.38</v>
      </c>
      <c r="F6566" s="3">
        <v>1.73</v>
      </c>
      <c r="G6566" s="3">
        <v>33.0</v>
      </c>
      <c r="H6566" s="3">
        <v>9429.0</v>
      </c>
      <c r="I6566" s="2"/>
      <c r="J6566" s="2"/>
    </row>
    <row r="6567">
      <c r="A6567" s="1" t="s">
        <v>8504</v>
      </c>
      <c r="B6567" s="3">
        <v>15.47</v>
      </c>
      <c r="C6567" s="3" t="s">
        <v>8505</v>
      </c>
      <c r="D6567" s="3" t="s">
        <v>26</v>
      </c>
      <c r="E6567" s="3">
        <v>294.1</v>
      </c>
      <c r="F6567" s="3">
        <v>1.66</v>
      </c>
      <c r="G6567" s="3">
        <v>94.0</v>
      </c>
      <c r="H6567" s="3">
        <v>9433.0</v>
      </c>
      <c r="I6567" s="2"/>
      <c r="J6567" s="2"/>
    </row>
    <row r="6568">
      <c r="A6568" s="1" t="s">
        <v>8506</v>
      </c>
      <c r="B6568" s="3">
        <v>14.75</v>
      </c>
      <c r="C6568" s="3" t="s">
        <v>8507</v>
      </c>
      <c r="D6568" s="3" t="s">
        <v>26</v>
      </c>
      <c r="E6568" s="3">
        <v>292.63</v>
      </c>
      <c r="F6568" s="3">
        <v>1.58</v>
      </c>
      <c r="G6568" s="3">
        <v>12.0</v>
      </c>
      <c r="H6568" s="3">
        <v>9438.0</v>
      </c>
      <c r="I6568" s="2"/>
      <c r="J6568" s="2"/>
    </row>
    <row r="6569">
      <c r="A6569" s="1" t="s">
        <v>8508</v>
      </c>
      <c r="B6569" s="3">
        <v>14.4</v>
      </c>
      <c r="C6569" s="3" t="s">
        <v>8509</v>
      </c>
      <c r="D6569" s="3" t="s">
        <v>26</v>
      </c>
      <c r="E6569" s="3">
        <v>291.26</v>
      </c>
      <c r="F6569" s="3">
        <v>1.5</v>
      </c>
      <c r="G6569" s="3">
        <v>126.0</v>
      </c>
      <c r="H6569" s="3">
        <v>9442.0</v>
      </c>
      <c r="I6569" s="2"/>
      <c r="J6569" s="2"/>
    </row>
    <row r="6570">
      <c r="A6570" s="1" t="s">
        <v>8510</v>
      </c>
      <c r="B6570" s="3">
        <v>13.33</v>
      </c>
      <c r="C6570" s="3" t="s">
        <v>4464</v>
      </c>
      <c r="D6570" s="3" t="s">
        <v>26</v>
      </c>
      <c r="E6570" s="3">
        <v>289.88</v>
      </c>
      <c r="F6570" s="3">
        <v>1.43</v>
      </c>
      <c r="G6570" s="3">
        <v>135.0</v>
      </c>
      <c r="H6570" s="3">
        <v>9444.0</v>
      </c>
      <c r="I6570" s="2"/>
      <c r="J6570" s="2"/>
    </row>
    <row r="6571">
      <c r="A6571" s="1" t="s">
        <v>8511</v>
      </c>
      <c r="B6571" s="3">
        <v>12.62</v>
      </c>
      <c r="C6571" s="3" t="s">
        <v>8512</v>
      </c>
      <c r="D6571" s="3" t="s">
        <v>26</v>
      </c>
      <c r="E6571" s="3">
        <v>288.51</v>
      </c>
      <c r="F6571" s="3">
        <v>1.35</v>
      </c>
      <c r="G6571" s="3">
        <v>14.0</v>
      </c>
      <c r="H6571" s="3">
        <v>9437.0</v>
      </c>
      <c r="I6571" s="2"/>
      <c r="J6571" s="2"/>
    </row>
    <row r="6572">
      <c r="A6572" s="1" t="s">
        <v>8513</v>
      </c>
      <c r="B6572" s="3">
        <v>11.91</v>
      </c>
      <c r="C6572" s="3" t="s">
        <v>8514</v>
      </c>
      <c r="D6572" s="3" t="s">
        <v>26</v>
      </c>
      <c r="E6572" s="3">
        <v>287.14</v>
      </c>
      <c r="F6572" s="3">
        <v>1.28</v>
      </c>
      <c r="G6572" s="3">
        <v>14.0</v>
      </c>
      <c r="H6572" s="3">
        <v>9435.0</v>
      </c>
      <c r="I6572" s="2"/>
      <c r="J6572" s="2"/>
    </row>
    <row r="6573">
      <c r="A6573" s="1" t="s">
        <v>8515</v>
      </c>
      <c r="B6573" s="3">
        <v>11.2</v>
      </c>
      <c r="C6573" s="3" t="s">
        <v>719</v>
      </c>
      <c r="D6573" s="3" t="s">
        <v>26</v>
      </c>
      <c r="E6573" s="3">
        <v>285.76</v>
      </c>
      <c r="F6573" s="3">
        <v>1.2</v>
      </c>
      <c r="G6573" s="3">
        <v>137.0</v>
      </c>
      <c r="H6573" s="3">
        <v>9434.0</v>
      </c>
      <c r="I6573" s="2"/>
      <c r="J6573" s="2"/>
    </row>
    <row r="6574">
      <c r="A6574" s="1" t="s">
        <v>8516</v>
      </c>
      <c r="B6574" s="3">
        <v>10.48</v>
      </c>
      <c r="C6574" s="3" t="s">
        <v>8517</v>
      </c>
      <c r="D6574" s="3" t="s">
        <v>26</v>
      </c>
      <c r="E6574" s="3">
        <v>284.39</v>
      </c>
      <c r="F6574" s="3">
        <v>1.13</v>
      </c>
      <c r="G6574" s="3">
        <v>131.0</v>
      </c>
      <c r="H6574" s="3">
        <v>9432.0</v>
      </c>
      <c r="I6574" s="2"/>
      <c r="J6574" s="2"/>
    </row>
    <row r="6575">
      <c r="A6575" s="1" t="s">
        <v>8518</v>
      </c>
      <c r="B6575" s="3">
        <v>9.77</v>
      </c>
      <c r="C6575" s="3" t="s">
        <v>8519</v>
      </c>
      <c r="D6575" s="3" t="s">
        <v>26</v>
      </c>
      <c r="E6575" s="3">
        <v>283.1</v>
      </c>
      <c r="F6575" s="3">
        <v>1.5</v>
      </c>
      <c r="G6575" s="3">
        <v>132.0</v>
      </c>
      <c r="H6575" s="3">
        <v>9429.0</v>
      </c>
      <c r="I6575" s="2"/>
      <c r="J6575" s="2"/>
    </row>
    <row r="6576">
      <c r="A6576" s="1" t="s">
        <v>8520</v>
      </c>
      <c r="B6576" s="3">
        <v>9.6</v>
      </c>
      <c r="C6576" s="3" t="s">
        <v>100</v>
      </c>
      <c r="D6576" s="3" t="s">
        <v>26</v>
      </c>
      <c r="E6576" s="3" t="s">
        <v>8521</v>
      </c>
      <c r="F6576" s="3">
        <v>141.0</v>
      </c>
      <c r="G6576" s="3">
        <v>9431.0</v>
      </c>
      <c r="H6576" s="2"/>
      <c r="I6576" s="2"/>
      <c r="J6576" s="2"/>
    </row>
    <row r="6577">
      <c r="A6577" s="1" t="s">
        <v>8522</v>
      </c>
      <c r="B6577" s="3">
        <v>8.35</v>
      </c>
      <c r="C6577" s="3" t="s">
        <v>8523</v>
      </c>
      <c r="D6577" s="3" t="s">
        <v>26</v>
      </c>
      <c r="E6577" s="3" t="s">
        <v>8524</v>
      </c>
      <c r="F6577" s="3">
        <v>147.0</v>
      </c>
      <c r="G6577" s="3">
        <v>9432.0</v>
      </c>
      <c r="H6577" s="2"/>
      <c r="I6577" s="2"/>
      <c r="J6577" s="2"/>
    </row>
    <row r="6578">
      <c r="A6578" s="1" t="s">
        <v>8525</v>
      </c>
      <c r="B6578" s="3">
        <v>7.64</v>
      </c>
      <c r="C6578" s="3">
        <v>85.21</v>
      </c>
      <c r="D6578" s="3">
        <v>142.0</v>
      </c>
      <c r="E6578" s="3">
        <v>478.1</v>
      </c>
      <c r="F6578" s="3">
        <v>55.0</v>
      </c>
      <c r="G6578" s="3" t="s">
        <v>8526</v>
      </c>
      <c r="H6578" s="3">
        <v>176.0</v>
      </c>
      <c r="I6578" s="3">
        <v>9442.0</v>
      </c>
      <c r="J6578" s="2"/>
    </row>
    <row r="6579">
      <c r="A6579" s="1" t="s">
        <v>8527</v>
      </c>
      <c r="B6579" s="3">
        <v>13.28</v>
      </c>
      <c r="C6579" s="3">
        <v>74.75</v>
      </c>
      <c r="D6579" s="3">
        <v>335.0</v>
      </c>
      <c r="E6579" s="3">
        <v>64.17</v>
      </c>
      <c r="F6579" s="3">
        <v>1.0</v>
      </c>
      <c r="G6579" s="3" t="s">
        <v>8528</v>
      </c>
      <c r="H6579" s="3">
        <v>192.0</v>
      </c>
      <c r="I6579" s="3">
        <v>9444.0</v>
      </c>
      <c r="J6579" s="2"/>
    </row>
    <row r="6580">
      <c r="A6580" s="1" t="s">
        <v>8529</v>
      </c>
      <c r="B6580" s="3">
        <v>16.75</v>
      </c>
      <c r="C6580" s="3">
        <v>56.6</v>
      </c>
      <c r="D6580" s="3">
        <v>519.0</v>
      </c>
      <c r="E6580" s="3">
        <v>764.41</v>
      </c>
      <c r="F6580" s="3">
        <v>118.0</v>
      </c>
      <c r="G6580" s="3">
        <v>294.95</v>
      </c>
      <c r="H6580" s="3">
        <v>1.3</v>
      </c>
      <c r="I6580" s="3">
        <v>227.0</v>
      </c>
      <c r="J6580" s="3">
        <v>9449.0</v>
      </c>
    </row>
    <row r="6581">
      <c r="A6581" s="1" t="s">
        <v>8530</v>
      </c>
      <c r="B6581" s="3">
        <v>18.35</v>
      </c>
      <c r="C6581" s="3">
        <v>56.85</v>
      </c>
      <c r="D6581" s="3">
        <v>671.0</v>
      </c>
      <c r="E6581" s="3">
        <v>857.51</v>
      </c>
      <c r="F6581" s="3">
        <v>119.0</v>
      </c>
      <c r="G6581" s="3">
        <v>302.1</v>
      </c>
      <c r="H6581" s="3">
        <v>2.0</v>
      </c>
      <c r="I6581" s="3">
        <v>253.0</v>
      </c>
      <c r="J6581" s="3">
        <v>9453.0</v>
      </c>
    </row>
    <row r="6582">
      <c r="A6582" s="1" t="s">
        <v>8531</v>
      </c>
      <c r="B6582" s="3">
        <v>19.4</v>
      </c>
      <c r="C6582" s="3">
        <v>53.15</v>
      </c>
      <c r="D6582" s="3">
        <v>768.0</v>
      </c>
      <c r="E6582" s="3">
        <v>912.92</v>
      </c>
      <c r="F6582" s="3">
        <v>114.0</v>
      </c>
      <c r="G6582" s="3">
        <v>307.7</v>
      </c>
      <c r="H6582" s="3">
        <v>2.21</v>
      </c>
      <c r="I6582" s="3">
        <v>26.0</v>
      </c>
      <c r="J6582" s="3">
        <v>9452.0</v>
      </c>
    </row>
    <row r="6583">
      <c r="A6583" s="1" t="s">
        <v>8532</v>
      </c>
      <c r="B6583" s="3">
        <v>20.34</v>
      </c>
      <c r="C6583" s="3">
        <v>49.7</v>
      </c>
      <c r="D6583" s="3">
        <v>795.0</v>
      </c>
      <c r="E6583" s="3">
        <v>921.89</v>
      </c>
      <c r="F6583" s="3">
        <v>115.0</v>
      </c>
      <c r="G6583" s="3">
        <v>313.3</v>
      </c>
      <c r="H6583" s="3">
        <v>2.21</v>
      </c>
      <c r="I6583" s="3">
        <v>262.0</v>
      </c>
      <c r="J6583" s="3">
        <v>9449.0</v>
      </c>
    </row>
    <row r="6584">
      <c r="A6584" s="1" t="s">
        <v>8533</v>
      </c>
      <c r="B6584" s="3">
        <v>21.7</v>
      </c>
      <c r="C6584" s="3">
        <v>46.5</v>
      </c>
      <c r="D6584" s="3">
        <v>753.0</v>
      </c>
      <c r="E6584" s="3">
        <v>898.5</v>
      </c>
      <c r="F6584" s="3">
        <v>119.0</v>
      </c>
      <c r="G6584" s="3">
        <v>318.35</v>
      </c>
      <c r="H6584" s="3">
        <v>2.28</v>
      </c>
      <c r="I6584" s="3">
        <v>269.0</v>
      </c>
      <c r="J6584" s="3">
        <v>9445.0</v>
      </c>
    </row>
    <row r="6585">
      <c r="A6585" s="1" t="s">
        <v>8534</v>
      </c>
      <c r="B6585" s="3">
        <v>21.46</v>
      </c>
      <c r="C6585" s="3">
        <v>46.5</v>
      </c>
      <c r="D6585" s="3">
        <v>635.0</v>
      </c>
      <c r="E6585" s="3">
        <v>8.17</v>
      </c>
      <c r="F6585" s="3">
        <v>136.0</v>
      </c>
      <c r="G6585" s="3">
        <v>319.3</v>
      </c>
      <c r="H6585" s="3">
        <v>2.48</v>
      </c>
      <c r="I6585" s="3">
        <v>277.0</v>
      </c>
      <c r="J6585" s="3">
        <v>9441.0</v>
      </c>
    </row>
    <row r="6586">
      <c r="A6586" s="1" t="s">
        <v>8535</v>
      </c>
      <c r="B6586" s="3">
        <v>21.56</v>
      </c>
      <c r="C6586" s="3">
        <v>44.95</v>
      </c>
      <c r="D6586" s="3">
        <v>499.0</v>
      </c>
      <c r="E6586" s="3">
        <v>8.17</v>
      </c>
      <c r="F6586" s="3">
        <v>102.0</v>
      </c>
      <c r="G6586" s="3">
        <v>325.3</v>
      </c>
      <c r="H6586" s="3">
        <v>2.48</v>
      </c>
      <c r="I6586" s="3">
        <v>282.0</v>
      </c>
      <c r="J6586" s="3">
        <v>9441.0</v>
      </c>
    </row>
    <row r="6587">
      <c r="A6587" s="1" t="s">
        <v>8536</v>
      </c>
      <c r="B6587" s="3">
        <v>21.29</v>
      </c>
      <c r="C6587" s="3">
        <v>44.85</v>
      </c>
      <c r="D6587" s="3">
        <v>297.0</v>
      </c>
      <c r="E6587" s="3">
        <v>598.93</v>
      </c>
      <c r="F6587" s="3">
        <v>98.0</v>
      </c>
      <c r="G6587" s="3">
        <v>318.35</v>
      </c>
      <c r="H6587" s="3">
        <v>2.41</v>
      </c>
      <c r="I6587" s="3">
        <v>283.0</v>
      </c>
      <c r="J6587" s="3">
        <v>9441.0</v>
      </c>
    </row>
    <row r="6588">
      <c r="A6588" s="1" t="s">
        <v>8537</v>
      </c>
      <c r="B6588" s="3">
        <v>20.53</v>
      </c>
      <c r="C6588" s="3">
        <v>48.5</v>
      </c>
      <c r="D6588" s="3">
        <v>1.0</v>
      </c>
      <c r="E6588" s="3">
        <v>335.38</v>
      </c>
      <c r="F6588" s="3">
        <v>52.0</v>
      </c>
      <c r="G6588" s="3">
        <v>316.5</v>
      </c>
      <c r="H6588" s="3">
        <v>1.79</v>
      </c>
      <c r="I6588" s="3">
        <v>283.0</v>
      </c>
      <c r="J6588" s="3">
        <v>9442.0</v>
      </c>
    </row>
    <row r="6589">
      <c r="A6589" s="1" t="s">
        <v>8538</v>
      </c>
      <c r="B6589" s="3">
        <v>18.92</v>
      </c>
      <c r="C6589" s="3" t="s">
        <v>4678</v>
      </c>
      <c r="D6589" s="3" t="s">
        <v>26</v>
      </c>
      <c r="E6589" s="3">
        <v>312.55</v>
      </c>
      <c r="F6589" s="3">
        <v>1.72</v>
      </c>
      <c r="G6589" s="3">
        <v>278.0</v>
      </c>
      <c r="H6589" s="3">
        <v>9446.0</v>
      </c>
      <c r="I6589" s="2"/>
      <c r="J6589" s="2"/>
    </row>
    <row r="6590">
      <c r="A6590" s="1" t="s">
        <v>8539</v>
      </c>
      <c r="B6590" s="3">
        <v>17.36</v>
      </c>
      <c r="C6590" s="3" t="s">
        <v>1913</v>
      </c>
      <c r="D6590" s="3" t="s">
        <v>26</v>
      </c>
      <c r="E6590" s="3">
        <v>309.5</v>
      </c>
      <c r="F6590" s="3">
        <v>1.79</v>
      </c>
      <c r="G6590" s="3">
        <v>276.0</v>
      </c>
      <c r="H6590" s="3">
        <v>9449.0</v>
      </c>
      <c r="I6590" s="2"/>
      <c r="J6590" s="2"/>
    </row>
    <row r="6591">
      <c r="A6591" s="1" t="s">
        <v>8540</v>
      </c>
      <c r="B6591" s="3">
        <v>15.71</v>
      </c>
      <c r="C6591" s="3" t="s">
        <v>3602</v>
      </c>
      <c r="D6591" s="3" t="s">
        <v>26</v>
      </c>
      <c r="E6591" s="3">
        <v>305.95</v>
      </c>
      <c r="F6591" s="3">
        <v>1.79</v>
      </c>
      <c r="G6591" s="3">
        <v>274.0</v>
      </c>
      <c r="H6591" s="3">
        <v>9452.0</v>
      </c>
      <c r="I6591" s="2"/>
      <c r="J6591" s="2"/>
    </row>
    <row r="6592">
      <c r="A6592" s="1" t="s">
        <v>8541</v>
      </c>
      <c r="B6592" s="3">
        <v>14.33</v>
      </c>
      <c r="C6592" s="3" t="s">
        <v>1407</v>
      </c>
      <c r="D6592" s="3" t="s">
        <v>26</v>
      </c>
      <c r="E6592" s="3">
        <v>304.5</v>
      </c>
      <c r="F6592" s="3">
        <v>1.72</v>
      </c>
      <c r="G6592" s="3">
        <v>274.0</v>
      </c>
      <c r="H6592" s="3">
        <v>9457.0</v>
      </c>
      <c r="I6592" s="2"/>
      <c r="J6592" s="2"/>
    </row>
    <row r="6593">
      <c r="A6593" s="1" t="s">
        <v>8542</v>
      </c>
      <c r="B6593" s="3">
        <v>13.54</v>
      </c>
      <c r="C6593" s="3" t="s">
        <v>3152</v>
      </c>
      <c r="D6593" s="3" t="s">
        <v>26</v>
      </c>
      <c r="E6593" s="3">
        <v>301.3</v>
      </c>
      <c r="F6593" s="3">
        <v>1.59</v>
      </c>
      <c r="G6593" s="3">
        <v>273.0</v>
      </c>
      <c r="H6593" s="3">
        <v>9459.0</v>
      </c>
      <c r="I6593" s="2"/>
      <c r="J6593" s="2"/>
    </row>
    <row r="6594">
      <c r="A6594" s="1" t="s">
        <v>8543</v>
      </c>
      <c r="B6594" s="3">
        <v>13.28</v>
      </c>
      <c r="C6594" s="3" t="s">
        <v>3158</v>
      </c>
      <c r="D6594" s="3" t="s">
        <v>26</v>
      </c>
      <c r="E6594" s="3">
        <v>299.95</v>
      </c>
      <c r="F6594" s="3">
        <v>1.45</v>
      </c>
      <c r="G6594" s="3">
        <v>269.0</v>
      </c>
      <c r="H6594" s="3">
        <v>9458.0</v>
      </c>
      <c r="I6594" s="2"/>
      <c r="J6594" s="2"/>
    </row>
    <row r="6595">
      <c r="A6595" s="1" t="s">
        <v>8544</v>
      </c>
      <c r="B6595" s="3">
        <v>13.46</v>
      </c>
      <c r="C6595" s="3" t="s">
        <v>3152</v>
      </c>
      <c r="D6595" s="3" t="s">
        <v>26</v>
      </c>
      <c r="E6595" s="3">
        <v>297.65</v>
      </c>
      <c r="F6595" s="3">
        <v>1.17</v>
      </c>
      <c r="G6595" s="3">
        <v>262.0</v>
      </c>
      <c r="H6595" s="3">
        <v>9455.0</v>
      </c>
      <c r="I6595" s="2"/>
      <c r="J6595" s="2"/>
    </row>
    <row r="6596">
      <c r="A6596" s="1" t="s">
        <v>8545</v>
      </c>
      <c r="B6596" s="3">
        <v>14.34</v>
      </c>
      <c r="C6596" s="3" t="s">
        <v>3155</v>
      </c>
      <c r="D6596" s="3" t="s">
        <v>26</v>
      </c>
      <c r="E6596" s="3" t="s">
        <v>8546</v>
      </c>
      <c r="F6596" s="3">
        <v>248.0</v>
      </c>
      <c r="G6596" s="3">
        <v>9454.0</v>
      </c>
      <c r="H6596" s="2"/>
      <c r="I6596" s="2"/>
      <c r="J6596" s="2"/>
    </row>
    <row r="6597">
      <c r="A6597" s="1" t="s">
        <v>8547</v>
      </c>
      <c r="B6597" s="3">
        <v>13.84</v>
      </c>
      <c r="C6597" s="3" t="s">
        <v>3421</v>
      </c>
      <c r="D6597" s="3" t="s">
        <v>26</v>
      </c>
      <c r="E6597" s="3" t="s">
        <v>8548</v>
      </c>
      <c r="F6597" s="3">
        <v>216.0</v>
      </c>
      <c r="G6597" s="3">
        <v>945.0</v>
      </c>
      <c r="H6597" s="2"/>
      <c r="I6597" s="2"/>
      <c r="J6597" s="2"/>
    </row>
    <row r="6598">
      <c r="A6598" s="1" t="s">
        <v>8549</v>
      </c>
      <c r="B6598" s="3">
        <v>13.28</v>
      </c>
      <c r="C6598" s="3" t="s">
        <v>1207</v>
      </c>
      <c r="D6598" s="3" t="s">
        <v>26</v>
      </c>
      <c r="E6598" s="3" t="s">
        <v>8550</v>
      </c>
      <c r="F6598" s="3">
        <v>183.0</v>
      </c>
      <c r="G6598" s="3">
        <v>9447.0</v>
      </c>
      <c r="H6598" s="2"/>
      <c r="I6598" s="2"/>
      <c r="J6598" s="2"/>
    </row>
    <row r="6599">
      <c r="A6599" s="1" t="s">
        <v>8551</v>
      </c>
      <c r="B6599" s="3">
        <v>12.85</v>
      </c>
      <c r="C6599" s="3" t="s">
        <v>3044</v>
      </c>
      <c r="D6599" s="3" t="s">
        <v>26</v>
      </c>
      <c r="E6599" s="3" t="s">
        <v>8552</v>
      </c>
      <c r="F6599" s="3">
        <v>166.0</v>
      </c>
      <c r="G6599" s="3">
        <v>9446.0</v>
      </c>
      <c r="H6599" s="2"/>
      <c r="I6599" s="2"/>
      <c r="J6599" s="2"/>
    </row>
    <row r="6600">
      <c r="A6600" s="1" t="s">
        <v>8553</v>
      </c>
      <c r="B6600" s="3">
        <v>12.48</v>
      </c>
      <c r="C6600" s="3" t="s">
        <v>3044</v>
      </c>
      <c r="D6600" s="3" t="s">
        <v>26</v>
      </c>
      <c r="E6600" s="3" t="s">
        <v>8554</v>
      </c>
      <c r="F6600" s="3">
        <v>138.0</v>
      </c>
      <c r="G6600" s="3">
        <v>9447.0</v>
      </c>
      <c r="H6600" s="2"/>
      <c r="I6600" s="2"/>
      <c r="J6600" s="2"/>
    </row>
    <row r="6601">
      <c r="A6601" s="1" t="s">
        <v>8555</v>
      </c>
      <c r="B6601" s="3">
        <v>12.14</v>
      </c>
      <c r="C6601" s="3" t="s">
        <v>3046</v>
      </c>
      <c r="D6601" s="3" t="s">
        <v>26</v>
      </c>
      <c r="E6601" s="3" t="s">
        <v>8556</v>
      </c>
      <c r="F6601" s="3">
        <v>11.0</v>
      </c>
      <c r="G6601" s="3">
        <v>9447.0</v>
      </c>
      <c r="H6601" s="2"/>
      <c r="I6601" s="2"/>
      <c r="J6601" s="2"/>
    </row>
    <row r="6602">
      <c r="A6602" s="1" t="s">
        <v>8557</v>
      </c>
      <c r="B6602" s="3">
        <v>11.96</v>
      </c>
      <c r="C6602" s="3">
        <v>8.2</v>
      </c>
      <c r="D6602" s="3">
        <v>14.0</v>
      </c>
      <c r="E6602" s="3">
        <v>486.96</v>
      </c>
      <c r="F6602" s="3">
        <v>53.0</v>
      </c>
      <c r="G6602" s="3" t="s">
        <v>8558</v>
      </c>
      <c r="H6602" s="3">
        <v>132.0</v>
      </c>
      <c r="I6602" s="3">
        <v>9457.0</v>
      </c>
      <c r="J6602" s="2"/>
    </row>
    <row r="6603">
      <c r="A6603" s="1" t="s">
        <v>8559</v>
      </c>
      <c r="B6603" s="3">
        <v>13.76</v>
      </c>
      <c r="C6603" s="3">
        <v>86.35</v>
      </c>
      <c r="D6603" s="3">
        <v>332.0</v>
      </c>
      <c r="E6603" s="3">
        <v>64.84</v>
      </c>
      <c r="F6603" s="3">
        <v>99.0</v>
      </c>
      <c r="G6603" s="3" t="s">
        <v>8560</v>
      </c>
      <c r="H6603" s="3">
        <v>162.0</v>
      </c>
      <c r="I6603" s="3">
        <v>9459.0</v>
      </c>
      <c r="J6603" s="2"/>
    </row>
    <row r="6604">
      <c r="A6604" s="1" t="s">
        <v>8561</v>
      </c>
      <c r="B6604" s="3">
        <v>17.47</v>
      </c>
      <c r="C6604" s="3">
        <v>65.45</v>
      </c>
      <c r="D6604" s="3">
        <v>501.0</v>
      </c>
      <c r="E6604" s="3">
        <v>695.4</v>
      </c>
      <c r="F6604" s="3">
        <v>139.0</v>
      </c>
      <c r="G6604" s="3" t="s">
        <v>8562</v>
      </c>
      <c r="H6604" s="3">
        <v>217.0</v>
      </c>
      <c r="I6604" s="3">
        <v>9461.0</v>
      </c>
      <c r="J6604" s="2"/>
    </row>
    <row r="6605">
      <c r="A6605" s="1" t="s">
        <v>8563</v>
      </c>
      <c r="B6605" s="3">
        <v>19.45</v>
      </c>
      <c r="C6605" s="3">
        <v>55.5</v>
      </c>
      <c r="D6605" s="3">
        <v>653.0</v>
      </c>
      <c r="E6605" s="3">
        <v>806.63</v>
      </c>
      <c r="F6605" s="3">
        <v>137.0</v>
      </c>
      <c r="G6605" s="3" t="s">
        <v>8564</v>
      </c>
      <c r="H6605" s="3">
        <v>252.0</v>
      </c>
      <c r="I6605" s="3">
        <v>9464.0</v>
      </c>
      <c r="J6605" s="2"/>
    </row>
    <row r="6606">
      <c r="A6606" s="1" t="s">
        <v>8565</v>
      </c>
      <c r="B6606" s="3">
        <v>20.62</v>
      </c>
      <c r="C6606" s="3">
        <v>46.35</v>
      </c>
      <c r="D6606" s="3">
        <v>749.0</v>
      </c>
      <c r="E6606" s="3">
        <v>865.9</v>
      </c>
      <c r="F6606" s="3">
        <v>133.0</v>
      </c>
      <c r="G6606" s="3">
        <v>311.55</v>
      </c>
      <c r="H6606" s="3">
        <v>1.24</v>
      </c>
      <c r="I6606" s="3">
        <v>26.0</v>
      </c>
      <c r="J6606" s="3">
        <v>9463.0</v>
      </c>
    </row>
    <row r="6607">
      <c r="A6607" s="1" t="s">
        <v>8566</v>
      </c>
      <c r="B6607" s="3">
        <v>21.56</v>
      </c>
      <c r="C6607" s="3">
        <v>43.4</v>
      </c>
      <c r="D6607" s="3">
        <v>771.0</v>
      </c>
      <c r="E6607" s="3">
        <v>859.47</v>
      </c>
      <c r="F6607" s="3">
        <v>141.0</v>
      </c>
      <c r="G6607" s="3">
        <v>314.3</v>
      </c>
      <c r="H6607" s="3">
        <v>1.31</v>
      </c>
      <c r="I6607" s="3">
        <v>266.0</v>
      </c>
      <c r="J6607" s="3">
        <v>946.0</v>
      </c>
    </row>
    <row r="6608">
      <c r="A6608" s="1" t="s">
        <v>8567</v>
      </c>
      <c r="B6608" s="3">
        <v>22.27</v>
      </c>
      <c r="C6608" s="3">
        <v>41.95</v>
      </c>
      <c r="D6608" s="3">
        <v>712.0</v>
      </c>
      <c r="E6608" s="3">
        <v>77.22</v>
      </c>
      <c r="F6608" s="3">
        <v>172.0</v>
      </c>
      <c r="G6608" s="3">
        <v>316.2</v>
      </c>
      <c r="H6608" s="3">
        <v>1.38</v>
      </c>
      <c r="I6608" s="3">
        <v>272.0</v>
      </c>
      <c r="J6608" s="3">
        <v>9453.0</v>
      </c>
    </row>
    <row r="6609">
      <c r="A6609" s="1" t="s">
        <v>8568</v>
      </c>
      <c r="B6609" s="3">
        <v>22.68</v>
      </c>
      <c r="C6609" s="3">
        <v>4.6</v>
      </c>
      <c r="D6609" s="3">
        <v>634.0</v>
      </c>
      <c r="E6609" s="3">
        <v>816.46</v>
      </c>
      <c r="F6609" s="3">
        <v>129.0</v>
      </c>
      <c r="G6609" s="3">
        <v>318.15</v>
      </c>
      <c r="H6609" s="3">
        <v>1.45</v>
      </c>
      <c r="I6609" s="3">
        <v>282.0</v>
      </c>
      <c r="J6609" s="3">
        <v>9446.0</v>
      </c>
    </row>
    <row r="6610">
      <c r="A6610" s="1" t="s">
        <v>8569</v>
      </c>
      <c r="B6610" s="3">
        <v>22.8</v>
      </c>
      <c r="C6610" s="3">
        <v>39.15</v>
      </c>
      <c r="D6610" s="3">
        <v>481.0</v>
      </c>
      <c r="E6610" s="3">
        <v>739.47</v>
      </c>
      <c r="F6610" s="3">
        <v>118.0</v>
      </c>
      <c r="G6610" s="3">
        <v>318.95</v>
      </c>
      <c r="H6610" s="3">
        <v>1.31</v>
      </c>
      <c r="I6610" s="3">
        <v>286.0</v>
      </c>
      <c r="J6610" s="3">
        <v>9443.0</v>
      </c>
    </row>
    <row r="6611">
      <c r="A6611" s="1" t="s">
        <v>8570</v>
      </c>
      <c r="B6611" s="3">
        <v>22.57</v>
      </c>
      <c r="C6611" s="3">
        <v>39.15</v>
      </c>
      <c r="D6611" s="3">
        <v>295.0</v>
      </c>
      <c r="E6611" s="3">
        <v>62.96</v>
      </c>
      <c r="F6611" s="3">
        <v>92.0</v>
      </c>
      <c r="G6611" s="3">
        <v>318.75</v>
      </c>
      <c r="H6611" s="3">
        <v>1.17</v>
      </c>
      <c r="I6611" s="3">
        <v>285.0</v>
      </c>
      <c r="J6611" s="3">
        <v>9442.0</v>
      </c>
    </row>
    <row r="6612">
      <c r="A6612" s="1" t="s">
        <v>8571</v>
      </c>
      <c r="B6612" s="3">
        <v>21.71</v>
      </c>
      <c r="C6612" s="3">
        <v>48.3</v>
      </c>
      <c r="D6612" s="3">
        <v>86.0</v>
      </c>
      <c r="E6612" s="3">
        <v>225.3</v>
      </c>
      <c r="F6612" s="3">
        <v>55.0</v>
      </c>
      <c r="G6612" s="3" t="s">
        <v>6607</v>
      </c>
      <c r="H6612" s="3">
        <v>276.0</v>
      </c>
      <c r="I6612" s="3">
        <v>9443.0</v>
      </c>
      <c r="J6612" s="2"/>
    </row>
    <row r="6613">
      <c r="A6613" s="1" t="s">
        <v>8572</v>
      </c>
      <c r="B6613" s="3">
        <v>19.52</v>
      </c>
      <c r="C6613" s="3" t="s">
        <v>7454</v>
      </c>
      <c r="D6613" s="3" t="s">
        <v>26</v>
      </c>
      <c r="E6613" s="3">
        <v>313.1</v>
      </c>
      <c r="F6613" s="3">
        <v>1.24</v>
      </c>
      <c r="G6613" s="3">
        <v>274.0</v>
      </c>
      <c r="H6613" s="3">
        <v>9444.0</v>
      </c>
      <c r="I6613" s="2"/>
      <c r="J6613" s="2"/>
    </row>
    <row r="6614">
      <c r="A6614" s="1" t="s">
        <v>8573</v>
      </c>
      <c r="B6614" s="3">
        <v>17.54</v>
      </c>
      <c r="C6614" s="3" t="s">
        <v>3966</v>
      </c>
      <c r="D6614" s="3" t="s">
        <v>26</v>
      </c>
      <c r="E6614" s="3">
        <v>309.45</v>
      </c>
      <c r="F6614" s="3">
        <v>1.59</v>
      </c>
      <c r="G6614" s="3">
        <v>295.0</v>
      </c>
      <c r="H6614" s="3">
        <v>9446.0</v>
      </c>
      <c r="I6614" s="2"/>
      <c r="J6614" s="2"/>
    </row>
    <row r="6615">
      <c r="A6615" s="1" t="s">
        <v>8574</v>
      </c>
      <c r="B6615" s="3">
        <v>16.0</v>
      </c>
      <c r="C6615" s="3" t="s">
        <v>3599</v>
      </c>
      <c r="D6615" s="3" t="s">
        <v>26</v>
      </c>
      <c r="E6615" s="3">
        <v>306.95</v>
      </c>
      <c r="F6615" s="3">
        <v>1.72</v>
      </c>
      <c r="G6615" s="3">
        <v>301.0</v>
      </c>
      <c r="H6615" s="3">
        <v>9449.0</v>
      </c>
      <c r="I6615" s="2"/>
      <c r="J6615" s="2"/>
    </row>
    <row r="6616">
      <c r="A6616" s="1" t="s">
        <v>8575</v>
      </c>
      <c r="B6616" s="3">
        <v>15.4</v>
      </c>
      <c r="C6616" s="3" t="s">
        <v>3446</v>
      </c>
      <c r="D6616" s="3" t="s">
        <v>26</v>
      </c>
      <c r="E6616" s="3">
        <v>303.45</v>
      </c>
      <c r="F6616" s="3">
        <v>1.52</v>
      </c>
      <c r="G6616" s="3">
        <v>299.0</v>
      </c>
      <c r="H6616" s="3">
        <v>945.0</v>
      </c>
      <c r="I6616" s="2"/>
      <c r="J6616" s="2"/>
    </row>
    <row r="6617">
      <c r="A6617" s="1" t="s">
        <v>8576</v>
      </c>
      <c r="B6617" s="3">
        <v>15.75</v>
      </c>
      <c r="C6617" s="3" t="s">
        <v>2295</v>
      </c>
      <c r="D6617" s="3" t="s">
        <v>26</v>
      </c>
      <c r="E6617" s="3">
        <v>302.1</v>
      </c>
      <c r="F6617" s="3">
        <v>1.17</v>
      </c>
      <c r="G6617" s="3">
        <v>295.0</v>
      </c>
      <c r="H6617" s="3">
        <v>9452.0</v>
      </c>
      <c r="I6617" s="2"/>
      <c r="J6617" s="2"/>
    </row>
    <row r="6618">
      <c r="A6618" s="1" t="s">
        <v>8577</v>
      </c>
      <c r="B6618" s="3">
        <v>16.48</v>
      </c>
      <c r="C6618" s="3" t="s">
        <v>3414</v>
      </c>
      <c r="D6618" s="3" t="s">
        <v>26</v>
      </c>
      <c r="E6618" s="3" t="s">
        <v>8578</v>
      </c>
      <c r="F6618" s="3">
        <v>286.0</v>
      </c>
      <c r="G6618" s="3">
        <v>9447.0</v>
      </c>
      <c r="H6618" s="2"/>
      <c r="I6618" s="2"/>
      <c r="J6618" s="2"/>
    </row>
    <row r="6619">
      <c r="A6619" s="1" t="s">
        <v>8579</v>
      </c>
      <c r="B6619" s="3">
        <v>15.82</v>
      </c>
      <c r="C6619" s="3" t="s">
        <v>2295</v>
      </c>
      <c r="D6619" s="3" t="s">
        <v>26</v>
      </c>
      <c r="E6619" s="3" t="s">
        <v>8580</v>
      </c>
      <c r="F6619" s="3">
        <v>277.0</v>
      </c>
      <c r="G6619" s="3">
        <v>9446.0</v>
      </c>
      <c r="H6619" s="2"/>
      <c r="I6619" s="2"/>
      <c r="J6619" s="2"/>
    </row>
    <row r="6620">
      <c r="A6620" s="1" t="s">
        <v>8581</v>
      </c>
      <c r="B6620" s="3">
        <v>15.24</v>
      </c>
      <c r="C6620" s="3" t="s">
        <v>3605</v>
      </c>
      <c r="D6620" s="3" t="s">
        <v>26</v>
      </c>
      <c r="E6620" s="3" t="s">
        <v>8582</v>
      </c>
      <c r="F6620" s="3">
        <v>26.0</v>
      </c>
      <c r="G6620" s="3">
        <v>9442.0</v>
      </c>
      <c r="H6620" s="2"/>
      <c r="I6620" s="2"/>
      <c r="J6620" s="2"/>
    </row>
    <row r="6621">
      <c r="A6621" s="1" t="s">
        <v>8583</v>
      </c>
      <c r="B6621" s="3">
        <v>14.81</v>
      </c>
      <c r="C6621" s="3" t="s">
        <v>3305</v>
      </c>
      <c r="D6621" s="3" t="s">
        <v>26</v>
      </c>
      <c r="E6621" s="3" t="s">
        <v>8584</v>
      </c>
      <c r="F6621" s="3">
        <v>175.0</v>
      </c>
      <c r="G6621" s="3">
        <v>9438.0</v>
      </c>
      <c r="H6621" s="2"/>
      <c r="I6621" s="2"/>
      <c r="J6621" s="2"/>
    </row>
    <row r="6622">
      <c r="A6622" s="1" t="s">
        <v>8585</v>
      </c>
      <c r="B6622" s="3">
        <v>14.37</v>
      </c>
      <c r="C6622" s="3" t="s">
        <v>5477</v>
      </c>
      <c r="D6622" s="3" t="s">
        <v>26</v>
      </c>
      <c r="E6622" s="3" t="s">
        <v>8586</v>
      </c>
      <c r="F6622" s="3">
        <v>13.0</v>
      </c>
      <c r="G6622" s="3">
        <v>9435.0</v>
      </c>
      <c r="H6622" s="2"/>
      <c r="I6622" s="2"/>
      <c r="J6622" s="2"/>
    </row>
    <row r="6623">
      <c r="A6623" s="1" t="s">
        <v>8587</v>
      </c>
      <c r="B6623" s="3">
        <v>13.53</v>
      </c>
      <c r="C6623" s="3" t="s">
        <v>442</v>
      </c>
      <c r="D6623" s="3" t="s">
        <v>26</v>
      </c>
      <c r="E6623" s="3" t="s">
        <v>8588</v>
      </c>
      <c r="F6623" s="3">
        <v>125.0</v>
      </c>
      <c r="G6623" s="3">
        <v>9433.0</v>
      </c>
      <c r="H6623" s="2"/>
      <c r="I6623" s="2"/>
      <c r="J6623" s="2"/>
    </row>
    <row r="6624">
      <c r="A6624" s="1" t="s">
        <v>8589</v>
      </c>
      <c r="B6624" s="3">
        <v>12.8</v>
      </c>
      <c r="C6624" s="3" t="s">
        <v>4273</v>
      </c>
      <c r="D6624" s="3" t="s">
        <v>26</v>
      </c>
      <c r="E6624" s="3" t="s">
        <v>8590</v>
      </c>
      <c r="F6624" s="3">
        <v>123.0</v>
      </c>
      <c r="G6624" s="3">
        <v>9431.0</v>
      </c>
      <c r="H6624" s="2"/>
      <c r="I6624" s="2"/>
      <c r="J6624" s="2"/>
    </row>
    <row r="6625">
      <c r="A6625" s="1" t="s">
        <v>8591</v>
      </c>
      <c r="B6625" s="3">
        <v>12.28</v>
      </c>
      <c r="C6625" s="3" t="s">
        <v>3817</v>
      </c>
      <c r="D6625" s="3" t="s">
        <v>26</v>
      </c>
      <c r="E6625" s="3" t="s">
        <v>8592</v>
      </c>
      <c r="F6625" s="3">
        <v>136.0</v>
      </c>
      <c r="G6625" s="3">
        <v>9431.0</v>
      </c>
      <c r="H6625" s="2"/>
      <c r="I6625" s="2"/>
      <c r="J6625" s="2"/>
    </row>
    <row r="6626">
      <c r="A6626" s="1" t="s">
        <v>8593</v>
      </c>
      <c r="B6626" s="3">
        <v>11.88</v>
      </c>
      <c r="C6626" s="3">
        <v>8.15</v>
      </c>
      <c r="D6626" s="3">
        <v>132.0</v>
      </c>
      <c r="E6626" s="3">
        <v>416.37</v>
      </c>
      <c r="F6626" s="3">
        <v>59.0</v>
      </c>
      <c r="G6626" s="3" t="s">
        <v>8594</v>
      </c>
      <c r="H6626" s="3">
        <v>149.0</v>
      </c>
      <c r="I6626" s="3">
        <v>9442.0</v>
      </c>
      <c r="J6626" s="2"/>
    </row>
    <row r="6627">
      <c r="A6627" s="1" t="s">
        <v>8595</v>
      </c>
      <c r="B6627" s="3">
        <v>14.61</v>
      </c>
      <c r="C6627" s="3">
        <v>77.75</v>
      </c>
      <c r="D6627" s="3">
        <v>331.0</v>
      </c>
      <c r="E6627" s="3">
        <v>655.46</v>
      </c>
      <c r="F6627" s="3">
        <v>95.0</v>
      </c>
      <c r="G6627" s="3" t="s">
        <v>8596</v>
      </c>
      <c r="H6627" s="3">
        <v>148.0</v>
      </c>
      <c r="I6627" s="3">
        <v>9445.0</v>
      </c>
      <c r="J6627" s="2"/>
    </row>
    <row r="6628">
      <c r="A6628" s="1" t="s">
        <v>8597</v>
      </c>
      <c r="B6628" s="3">
        <v>18.87</v>
      </c>
      <c r="C6628" s="3">
        <v>59.5</v>
      </c>
      <c r="D6628" s="3">
        <v>504.0</v>
      </c>
      <c r="E6628" s="3">
        <v>723.33</v>
      </c>
      <c r="F6628" s="3">
        <v>13.0</v>
      </c>
      <c r="G6628" s="3" t="s">
        <v>2466</v>
      </c>
      <c r="H6628" s="3">
        <v>144.0</v>
      </c>
      <c r="I6628" s="3">
        <v>9447.0</v>
      </c>
      <c r="J6628" s="2"/>
    </row>
    <row r="6629">
      <c r="A6629" s="1" t="s">
        <v>8598</v>
      </c>
      <c r="B6629" s="3">
        <v>21.4</v>
      </c>
      <c r="C6629" s="3">
        <v>46.5</v>
      </c>
      <c r="D6629" s="3">
        <v>65.0</v>
      </c>
      <c r="E6629" s="3">
        <v>807.7</v>
      </c>
      <c r="F6629" s="3">
        <v>137.0</v>
      </c>
      <c r="G6629" s="3" t="s">
        <v>2505</v>
      </c>
      <c r="H6629" s="3">
        <v>149.0</v>
      </c>
      <c r="I6629" s="3">
        <v>945.0</v>
      </c>
      <c r="J6629" s="2"/>
    </row>
    <row r="6630">
      <c r="A6630" s="1" t="s">
        <v>8599</v>
      </c>
      <c r="B6630" s="3">
        <v>22.1</v>
      </c>
      <c r="C6630" s="3">
        <v>41.95</v>
      </c>
      <c r="D6630" s="3">
        <v>746.0</v>
      </c>
      <c r="E6630" s="3">
        <v>866.17</v>
      </c>
      <c r="F6630" s="3">
        <v>133.0</v>
      </c>
      <c r="G6630" s="3" t="s">
        <v>8600</v>
      </c>
      <c r="H6630" s="3">
        <v>176.0</v>
      </c>
      <c r="I6630" s="3">
        <v>9443.0</v>
      </c>
      <c r="J6630" s="2"/>
    </row>
    <row r="6631">
      <c r="A6631" s="1" t="s">
        <v>8601</v>
      </c>
      <c r="B6631" s="3">
        <v>23.1</v>
      </c>
      <c r="C6631" s="3">
        <v>4.6</v>
      </c>
      <c r="D6631" s="3">
        <v>796.0</v>
      </c>
      <c r="E6631" s="3">
        <v>948.69</v>
      </c>
      <c r="F6631" s="3">
        <v>105.0</v>
      </c>
      <c r="G6631" s="3" t="s">
        <v>8602</v>
      </c>
      <c r="H6631" s="3">
        <v>194.0</v>
      </c>
      <c r="I6631" s="3">
        <v>9441.0</v>
      </c>
      <c r="J6631" s="2"/>
    </row>
    <row r="6632">
      <c r="A6632" s="1" t="s">
        <v>8603</v>
      </c>
      <c r="B6632" s="3">
        <v>23.64</v>
      </c>
      <c r="C6632" s="3">
        <v>36.7</v>
      </c>
      <c r="D6632" s="3">
        <v>701.0</v>
      </c>
      <c r="E6632" s="3">
        <v>742.59</v>
      </c>
      <c r="F6632" s="3">
        <v>184.0</v>
      </c>
      <c r="G6632" s="3">
        <v>32.5</v>
      </c>
      <c r="H6632" s="3">
        <v>1.1</v>
      </c>
      <c r="I6632" s="3">
        <v>206.0</v>
      </c>
      <c r="J6632" s="3">
        <v>9431.0</v>
      </c>
    </row>
    <row r="6633">
      <c r="A6633" s="1" t="s">
        <v>8604</v>
      </c>
      <c r="B6633" s="3">
        <v>24.3</v>
      </c>
      <c r="C6633" s="3">
        <v>34.25</v>
      </c>
      <c r="D6633" s="3">
        <v>619.0</v>
      </c>
      <c r="E6633" s="3">
        <v>771.8</v>
      </c>
      <c r="F6633" s="3">
        <v>146.0</v>
      </c>
      <c r="G6633" s="3">
        <v>321.85</v>
      </c>
      <c r="H6633" s="3">
        <v>1.17</v>
      </c>
      <c r="I6633" s="3">
        <v>219.0</v>
      </c>
      <c r="J6633" s="3">
        <v>9423.0</v>
      </c>
    </row>
    <row r="6634">
      <c r="A6634" s="1" t="s">
        <v>8605</v>
      </c>
      <c r="B6634" s="3">
        <v>24.11</v>
      </c>
      <c r="C6634" s="3">
        <v>34.25</v>
      </c>
      <c r="D6634" s="3">
        <v>456.0</v>
      </c>
      <c r="E6634" s="3">
        <v>634.21</v>
      </c>
      <c r="F6634" s="3">
        <v>148.0</v>
      </c>
      <c r="G6634" s="3">
        <v>323.0</v>
      </c>
      <c r="H6634" s="3">
        <v>1.1</v>
      </c>
      <c r="I6634" s="3">
        <v>236.0</v>
      </c>
      <c r="J6634" s="3">
        <v>942.0</v>
      </c>
    </row>
    <row r="6635">
      <c r="A6635" s="1" t="s">
        <v>8606</v>
      </c>
      <c r="B6635" s="3">
        <v>23.87</v>
      </c>
      <c r="C6635" s="3">
        <v>35.4</v>
      </c>
      <c r="D6635" s="3">
        <v>294.0</v>
      </c>
      <c r="E6635" s="3">
        <v>643.7</v>
      </c>
      <c r="F6635" s="3">
        <v>87.0</v>
      </c>
      <c r="G6635" s="3">
        <v>322.6</v>
      </c>
      <c r="H6635" s="3">
        <v>1.1</v>
      </c>
      <c r="I6635" s="3">
        <v>245.0</v>
      </c>
      <c r="J6635" s="3">
        <v>9418.0</v>
      </c>
    </row>
    <row r="6636">
      <c r="A6636" s="1" t="s">
        <v>8607</v>
      </c>
      <c r="B6636" s="3">
        <v>22.6</v>
      </c>
      <c r="C6636" s="3">
        <v>55.9</v>
      </c>
      <c r="D6636" s="3">
        <v>94.0</v>
      </c>
      <c r="E6636" s="3">
        <v>354.94</v>
      </c>
      <c r="F6636" s="3">
        <v>47.0</v>
      </c>
      <c r="G6636" s="3" t="s">
        <v>8608</v>
      </c>
      <c r="H6636" s="3">
        <v>272.0</v>
      </c>
      <c r="I6636" s="3">
        <v>9418.0</v>
      </c>
      <c r="J6636" s="2"/>
    </row>
    <row r="6637">
      <c r="A6637" s="1" t="s">
        <v>8609</v>
      </c>
      <c r="B6637" s="3">
        <v>20.4</v>
      </c>
      <c r="C6637" s="3" t="s">
        <v>1690</v>
      </c>
      <c r="D6637" s="3" t="s">
        <v>26</v>
      </c>
      <c r="E6637" s="3">
        <v>316.6</v>
      </c>
      <c r="F6637" s="3">
        <v>1.3</v>
      </c>
      <c r="G6637" s="3">
        <v>316.0</v>
      </c>
      <c r="H6637" s="3">
        <v>9419.0</v>
      </c>
      <c r="I6637" s="2"/>
      <c r="J6637" s="2"/>
    </row>
    <row r="6638">
      <c r="A6638" s="1" t="s">
        <v>8610</v>
      </c>
      <c r="B6638" s="3">
        <v>19.48</v>
      </c>
      <c r="C6638" s="3" t="s">
        <v>2624</v>
      </c>
      <c r="D6638" s="3" t="s">
        <v>26</v>
      </c>
      <c r="E6638" s="3">
        <v>316.2</v>
      </c>
      <c r="F6638" s="3">
        <v>1.17</v>
      </c>
      <c r="G6638" s="3">
        <v>329.0</v>
      </c>
      <c r="H6638" s="3">
        <v>9418.0</v>
      </c>
      <c r="I6638" s="2"/>
      <c r="J6638" s="2"/>
    </row>
    <row r="6639">
      <c r="A6639" s="1" t="s">
        <v>8611</v>
      </c>
      <c r="B6639" s="3">
        <v>20.8</v>
      </c>
      <c r="C6639" s="3" t="s">
        <v>4033</v>
      </c>
      <c r="D6639" s="3" t="s">
        <v>26</v>
      </c>
      <c r="E6639" s="3" t="s">
        <v>8612</v>
      </c>
      <c r="F6639" s="3">
        <v>35.0</v>
      </c>
      <c r="G6639" s="3">
        <v>9417.0</v>
      </c>
      <c r="H6639" s="2"/>
      <c r="I6639" s="2"/>
      <c r="J6639" s="2"/>
    </row>
    <row r="6640">
      <c r="A6640" s="1" t="s">
        <v>8613</v>
      </c>
      <c r="B6640" s="3">
        <v>19.22</v>
      </c>
      <c r="C6640" s="3" t="s">
        <v>8614</v>
      </c>
      <c r="D6640" s="3" t="s">
        <v>26</v>
      </c>
      <c r="E6640" s="3" t="s">
        <v>8615</v>
      </c>
      <c r="F6640" s="3">
        <v>104.0</v>
      </c>
      <c r="G6640" s="3">
        <v>942.0</v>
      </c>
      <c r="H6640" s="2"/>
      <c r="I6640" s="2"/>
      <c r="J6640" s="2"/>
    </row>
    <row r="6641">
      <c r="A6641" s="1" t="s">
        <v>8616</v>
      </c>
      <c r="B6641" s="3">
        <v>18.1</v>
      </c>
      <c r="C6641" s="3" t="s">
        <v>4114</v>
      </c>
      <c r="D6641" s="3" t="s">
        <v>26</v>
      </c>
      <c r="E6641" s="3" t="s">
        <v>8617</v>
      </c>
      <c r="F6641" s="3">
        <v>148.0</v>
      </c>
      <c r="G6641" s="3">
        <v>9418.0</v>
      </c>
      <c r="H6641" s="2"/>
      <c r="I6641" s="2"/>
      <c r="J6641" s="2"/>
    </row>
    <row r="6642">
      <c r="A6642" s="1" t="s">
        <v>8618</v>
      </c>
      <c r="B6642" s="3">
        <v>16.95</v>
      </c>
      <c r="C6642" s="3" t="s">
        <v>3926</v>
      </c>
      <c r="D6642" s="3" t="s">
        <v>26</v>
      </c>
      <c r="E6642" s="3" t="s">
        <v>8619</v>
      </c>
      <c r="F6642" s="3">
        <v>152.0</v>
      </c>
      <c r="G6642" s="3">
        <v>9416.0</v>
      </c>
      <c r="H6642" s="2"/>
      <c r="I6642" s="2"/>
      <c r="J6642" s="2"/>
    </row>
    <row r="6643">
      <c r="A6643" s="1" t="s">
        <v>8620</v>
      </c>
      <c r="B6643" s="3">
        <v>16.22</v>
      </c>
      <c r="C6643" s="3" t="s">
        <v>4085</v>
      </c>
      <c r="D6643" s="3" t="s">
        <v>26</v>
      </c>
      <c r="E6643" s="3" t="s">
        <v>8621</v>
      </c>
      <c r="F6643" s="3">
        <v>137.0</v>
      </c>
      <c r="G6643" s="3">
        <v>9414.0</v>
      </c>
      <c r="H6643" s="2"/>
      <c r="I6643" s="2"/>
      <c r="J6643" s="2"/>
    </row>
    <row r="6644">
      <c r="A6644" s="1" t="s">
        <v>8622</v>
      </c>
      <c r="B6644" s="3">
        <v>15.46</v>
      </c>
      <c r="C6644" s="3" t="s">
        <v>2295</v>
      </c>
      <c r="D6644" s="3" t="s">
        <v>26</v>
      </c>
      <c r="E6644" s="3" t="s">
        <v>8623</v>
      </c>
      <c r="F6644" s="3">
        <v>109.0</v>
      </c>
      <c r="G6644" s="3">
        <v>9412.0</v>
      </c>
      <c r="H6644" s="2"/>
      <c r="I6644" s="2"/>
      <c r="J6644" s="2"/>
    </row>
    <row r="6645">
      <c r="A6645" s="1" t="s">
        <v>8624</v>
      </c>
      <c r="B6645" s="3">
        <v>14.69</v>
      </c>
      <c r="C6645" s="3" t="s">
        <v>3305</v>
      </c>
      <c r="D6645" s="3" t="s">
        <v>26</v>
      </c>
      <c r="E6645" s="3" t="s">
        <v>3495</v>
      </c>
      <c r="F6645" s="3">
        <v>88.0</v>
      </c>
      <c r="G6645" s="3">
        <v>9409.0</v>
      </c>
      <c r="H6645" s="2"/>
      <c r="I6645" s="2"/>
      <c r="J6645" s="2"/>
    </row>
    <row r="6646">
      <c r="A6646" s="1" t="s">
        <v>8625</v>
      </c>
      <c r="B6646" s="3">
        <v>13.97</v>
      </c>
      <c r="C6646" s="3" t="s">
        <v>5477</v>
      </c>
      <c r="D6646" s="3" t="s">
        <v>26</v>
      </c>
      <c r="E6646" s="3" t="s">
        <v>8626</v>
      </c>
      <c r="F6646" s="3">
        <v>72.0</v>
      </c>
      <c r="G6646" s="3">
        <v>9405.0</v>
      </c>
      <c r="H6646" s="2"/>
      <c r="I6646" s="2"/>
      <c r="J6646" s="2"/>
    </row>
    <row r="6647">
      <c r="A6647" s="1" t="s">
        <v>8627</v>
      </c>
      <c r="B6647" s="3">
        <v>12.88</v>
      </c>
      <c r="C6647" s="3" t="s">
        <v>4273</v>
      </c>
      <c r="D6647" s="3" t="s">
        <v>26</v>
      </c>
      <c r="E6647" s="3" t="s">
        <v>8628</v>
      </c>
      <c r="F6647" s="3">
        <v>6.0</v>
      </c>
      <c r="G6647" s="3">
        <v>9405.0</v>
      </c>
      <c r="H6647" s="2"/>
      <c r="I6647" s="2"/>
      <c r="J6647" s="2"/>
    </row>
    <row r="6648">
      <c r="A6648" s="1" t="s">
        <v>8629</v>
      </c>
      <c r="B6648" s="3">
        <v>11.98</v>
      </c>
      <c r="C6648" s="3" t="s">
        <v>1177</v>
      </c>
      <c r="D6648" s="3" t="s">
        <v>26</v>
      </c>
      <c r="E6648" s="3">
        <v>287.75</v>
      </c>
      <c r="F6648" s="3">
        <v>1.3</v>
      </c>
      <c r="G6648" s="3">
        <v>57.0</v>
      </c>
      <c r="H6648" s="3">
        <v>9405.0</v>
      </c>
      <c r="I6648" s="2"/>
      <c r="J6648" s="2"/>
    </row>
    <row r="6649">
      <c r="A6649" s="1" t="s">
        <v>8630</v>
      </c>
      <c r="B6649" s="3">
        <v>11.53</v>
      </c>
      <c r="C6649" s="3" t="s">
        <v>1212</v>
      </c>
      <c r="D6649" s="3" t="s">
        <v>26</v>
      </c>
      <c r="E6649" s="3">
        <v>286.2</v>
      </c>
      <c r="F6649" s="3">
        <v>1.3</v>
      </c>
      <c r="G6649" s="3">
        <v>56.0</v>
      </c>
      <c r="H6649" s="3">
        <v>9408.0</v>
      </c>
      <c r="I6649" s="2"/>
      <c r="J6649" s="2"/>
    </row>
    <row r="6650">
      <c r="A6650" s="1" t="s">
        <v>8631</v>
      </c>
      <c r="B6650" s="3">
        <v>11.55</v>
      </c>
      <c r="C6650" s="3">
        <v>8.15</v>
      </c>
      <c r="D6650" s="3">
        <v>133.0</v>
      </c>
      <c r="E6650" s="3">
        <v>453.57</v>
      </c>
      <c r="F6650" s="3">
        <v>55.0</v>
      </c>
      <c r="G6650" s="3" t="s">
        <v>8632</v>
      </c>
      <c r="H6650" s="3">
        <v>7.0</v>
      </c>
      <c r="I6650" s="3">
        <v>9416.0</v>
      </c>
      <c r="J6650" s="2"/>
    </row>
    <row r="6651">
      <c r="A6651" s="1" t="s">
        <v>8633</v>
      </c>
      <c r="B6651" s="3">
        <v>14.28</v>
      </c>
      <c r="C6651" s="3">
        <v>77.65</v>
      </c>
      <c r="D6651" s="3">
        <v>323.0</v>
      </c>
      <c r="E6651" s="3">
        <v>614.33</v>
      </c>
      <c r="F6651" s="3">
        <v>104.0</v>
      </c>
      <c r="G6651" s="3" t="s">
        <v>8634</v>
      </c>
      <c r="H6651" s="3">
        <v>6.0</v>
      </c>
      <c r="I6651" s="3">
        <v>9418.0</v>
      </c>
      <c r="J6651" s="2"/>
    </row>
    <row r="6652">
      <c r="A6652" s="1" t="s">
        <v>8635</v>
      </c>
      <c r="B6652" s="3">
        <v>18.16</v>
      </c>
      <c r="C6652" s="3">
        <v>58.9</v>
      </c>
      <c r="D6652" s="3">
        <v>505.0</v>
      </c>
      <c r="E6652" s="3">
        <v>73.66</v>
      </c>
      <c r="F6652" s="3">
        <v>13.0</v>
      </c>
      <c r="G6652" s="3" t="s">
        <v>8636</v>
      </c>
      <c r="H6652" s="3">
        <v>64.0</v>
      </c>
      <c r="I6652" s="3">
        <v>9421.0</v>
      </c>
      <c r="J6652" s="2"/>
    </row>
    <row r="6653">
      <c r="A6653" s="1" t="s">
        <v>8637</v>
      </c>
      <c r="B6653" s="3">
        <v>20.61</v>
      </c>
      <c r="C6653" s="3">
        <v>49.8</v>
      </c>
      <c r="D6653" s="3">
        <v>648.0</v>
      </c>
      <c r="E6653" s="3">
        <v>799.63</v>
      </c>
      <c r="F6653" s="3">
        <v>143.0</v>
      </c>
      <c r="G6653" s="3" t="s">
        <v>8638</v>
      </c>
      <c r="H6653" s="3">
        <v>66.0</v>
      </c>
      <c r="I6653" s="3">
        <v>9422.0</v>
      </c>
      <c r="J6653" s="2"/>
    </row>
    <row r="6654">
      <c r="A6654" s="1" t="s">
        <v>8639</v>
      </c>
      <c r="B6654" s="3">
        <v>22.35</v>
      </c>
      <c r="C6654" s="3">
        <v>41.95</v>
      </c>
      <c r="D6654" s="3">
        <v>73.0</v>
      </c>
      <c r="E6654" s="3">
        <v>811.85</v>
      </c>
      <c r="F6654" s="3">
        <v>159.0</v>
      </c>
      <c r="G6654" s="3" t="s">
        <v>8640</v>
      </c>
      <c r="H6654" s="3">
        <v>85.0</v>
      </c>
      <c r="I6654" s="3">
        <v>9418.0</v>
      </c>
      <c r="J6654" s="2"/>
    </row>
    <row r="6655">
      <c r="A6655" s="1" t="s">
        <v>8641</v>
      </c>
      <c r="B6655" s="3">
        <v>23.45</v>
      </c>
      <c r="C6655" s="3">
        <v>36.55</v>
      </c>
      <c r="D6655" s="3">
        <v>759.0</v>
      </c>
      <c r="E6655" s="3">
        <v>835.96</v>
      </c>
      <c r="F6655" s="3">
        <v>154.0</v>
      </c>
      <c r="G6655" s="3" t="s">
        <v>8642</v>
      </c>
      <c r="H6655" s="3">
        <v>112.0</v>
      </c>
      <c r="I6655" s="3">
        <v>9414.0</v>
      </c>
      <c r="J6655" s="2"/>
    </row>
    <row r="6656">
      <c r="A6656" s="1" t="s">
        <v>8643</v>
      </c>
      <c r="B6656" s="3">
        <v>24.23</v>
      </c>
      <c r="C6656" s="3">
        <v>34.25</v>
      </c>
      <c r="D6656" s="3">
        <v>721.0</v>
      </c>
      <c r="E6656" s="3">
        <v>824.52</v>
      </c>
      <c r="F6656" s="3">
        <v>151.0</v>
      </c>
      <c r="G6656" s="3" t="s">
        <v>8644</v>
      </c>
      <c r="H6656" s="3">
        <v>157.0</v>
      </c>
      <c r="I6656" s="3">
        <v>9407.0</v>
      </c>
      <c r="J6656" s="2"/>
    </row>
    <row r="6657">
      <c r="A6657" s="1" t="s">
        <v>8645</v>
      </c>
      <c r="B6657" s="3">
        <v>24.72</v>
      </c>
      <c r="C6657" s="3">
        <v>33.15</v>
      </c>
      <c r="D6657" s="3">
        <v>618.0</v>
      </c>
      <c r="E6657" s="3">
        <v>777.56</v>
      </c>
      <c r="F6657" s="3">
        <v>145.0</v>
      </c>
      <c r="G6657" s="3" t="s">
        <v>8646</v>
      </c>
      <c r="H6657" s="3">
        <v>212.0</v>
      </c>
      <c r="I6657" s="3">
        <v>9401.0</v>
      </c>
      <c r="J6657" s="2"/>
    </row>
    <row r="6658">
      <c r="A6658" s="1" t="s">
        <v>8647</v>
      </c>
      <c r="B6658" s="3">
        <v>24.92</v>
      </c>
      <c r="C6658" s="3">
        <v>31.95</v>
      </c>
      <c r="D6658" s="3">
        <v>462.0</v>
      </c>
      <c r="E6658" s="3">
        <v>678.61</v>
      </c>
      <c r="F6658" s="3">
        <v>136.0</v>
      </c>
      <c r="G6658" s="3" t="s">
        <v>8648</v>
      </c>
      <c r="H6658" s="3">
        <v>248.0</v>
      </c>
      <c r="I6658" s="3">
        <v>9398.0</v>
      </c>
      <c r="J6658" s="2"/>
    </row>
    <row r="6659">
      <c r="A6659" s="1" t="s">
        <v>8649</v>
      </c>
      <c r="B6659" s="3">
        <v>24.81</v>
      </c>
      <c r="C6659" s="3">
        <v>31.95</v>
      </c>
      <c r="D6659" s="3">
        <v>28.0</v>
      </c>
      <c r="E6659" s="3">
        <v>569.14</v>
      </c>
      <c r="F6659" s="3">
        <v>1.0</v>
      </c>
      <c r="G6659" s="3" t="s">
        <v>8650</v>
      </c>
      <c r="H6659" s="3">
        <v>326.0</v>
      </c>
      <c r="I6659" s="3">
        <v>9396.0</v>
      </c>
      <c r="J6659" s="2"/>
    </row>
    <row r="6660">
      <c r="A6660" s="1" t="s">
        <v>8651</v>
      </c>
      <c r="B6660" s="3">
        <v>23.69</v>
      </c>
      <c r="C6660" s="3">
        <v>42.35</v>
      </c>
      <c r="D6660" s="3">
        <v>86.0</v>
      </c>
      <c r="E6660" s="3">
        <v>306.83</v>
      </c>
      <c r="F6660" s="3">
        <v>47.0</v>
      </c>
      <c r="G6660" s="3">
        <v>323.0</v>
      </c>
      <c r="H6660" s="3">
        <v>1.1</v>
      </c>
      <c r="I6660" s="3">
        <v>3.0</v>
      </c>
      <c r="J6660" s="3">
        <v>9397.0</v>
      </c>
    </row>
    <row r="6661">
      <c r="A6661" s="1" t="s">
        <v>8652</v>
      </c>
      <c r="B6661" s="3">
        <v>21.41</v>
      </c>
      <c r="C6661" s="3" t="s">
        <v>2742</v>
      </c>
      <c r="D6661" s="3" t="s">
        <v>26</v>
      </c>
      <c r="E6661" s="3">
        <v>318.75</v>
      </c>
      <c r="F6661" s="3">
        <v>2.0</v>
      </c>
      <c r="G6661" s="3">
        <v>17.0</v>
      </c>
      <c r="H6661" s="3">
        <v>9398.0</v>
      </c>
      <c r="I6661" s="2"/>
      <c r="J6661" s="2"/>
    </row>
    <row r="6662">
      <c r="A6662" s="1" t="s">
        <v>8653</v>
      </c>
      <c r="B6662" s="3">
        <v>19.58</v>
      </c>
      <c r="C6662" s="3" t="s">
        <v>8654</v>
      </c>
      <c r="D6662" s="3" t="s">
        <v>26</v>
      </c>
      <c r="E6662" s="3">
        <v>315.65</v>
      </c>
      <c r="F6662" s="3">
        <v>2.0</v>
      </c>
      <c r="G6662" s="3">
        <v>31.0</v>
      </c>
      <c r="H6662" s="3">
        <v>9392.0</v>
      </c>
      <c r="I6662" s="2"/>
      <c r="J6662" s="2"/>
    </row>
    <row r="6663">
      <c r="A6663" s="1" t="s">
        <v>8655</v>
      </c>
      <c r="B6663" s="3">
        <v>17.87</v>
      </c>
      <c r="C6663" s="3" t="s">
        <v>3926</v>
      </c>
      <c r="D6663" s="3" t="s">
        <v>26</v>
      </c>
      <c r="E6663" s="3">
        <v>311.55</v>
      </c>
      <c r="F6663" s="3">
        <v>2.0</v>
      </c>
      <c r="G6663" s="3">
        <v>48.0</v>
      </c>
      <c r="H6663" s="3">
        <v>9396.0</v>
      </c>
      <c r="I6663" s="2"/>
      <c r="J6663" s="2"/>
    </row>
    <row r="6664">
      <c r="A6664" s="1" t="s">
        <v>8656</v>
      </c>
      <c r="B6664" s="3">
        <v>16.33</v>
      </c>
      <c r="C6664" s="3" t="s">
        <v>4085</v>
      </c>
      <c r="D6664" s="3" t="s">
        <v>26</v>
      </c>
      <c r="E6664" s="3">
        <v>307.9</v>
      </c>
      <c r="F6664" s="3">
        <v>1.93</v>
      </c>
      <c r="G6664" s="3">
        <v>59.0</v>
      </c>
      <c r="H6664" s="3">
        <v>9399.0</v>
      </c>
      <c r="I6664" s="2"/>
      <c r="J6664" s="2"/>
    </row>
    <row r="6665">
      <c r="A6665" s="1" t="s">
        <v>8657</v>
      </c>
      <c r="B6665" s="3">
        <v>15.4</v>
      </c>
      <c r="C6665" s="3" t="s">
        <v>4552</v>
      </c>
      <c r="D6665" s="3" t="s">
        <v>26</v>
      </c>
      <c r="E6665" s="3">
        <v>304.5</v>
      </c>
      <c r="F6665" s="3">
        <v>1.72</v>
      </c>
      <c r="G6665" s="3">
        <v>7.0</v>
      </c>
      <c r="H6665" s="3">
        <v>9401.0</v>
      </c>
      <c r="I6665" s="2"/>
      <c r="J6665" s="2"/>
    </row>
    <row r="6666">
      <c r="A6666" s="1" t="s">
        <v>8658</v>
      </c>
      <c r="B6666" s="3">
        <v>15.12</v>
      </c>
      <c r="C6666" s="3" t="s">
        <v>2253</v>
      </c>
      <c r="D6666" s="3" t="s">
        <v>26</v>
      </c>
      <c r="E6666" s="3">
        <v>3.75</v>
      </c>
      <c r="F6666" s="3">
        <v>1.24</v>
      </c>
      <c r="G6666" s="3">
        <v>78.0</v>
      </c>
      <c r="H6666" s="3">
        <v>94.0</v>
      </c>
      <c r="I6666" s="2"/>
      <c r="J6666" s="2"/>
    </row>
    <row r="6667">
      <c r="A6667" s="1" t="s">
        <v>8659</v>
      </c>
      <c r="B6667" s="3">
        <v>16.3</v>
      </c>
      <c r="C6667" s="3" t="s">
        <v>6576</v>
      </c>
      <c r="D6667" s="3" t="s">
        <v>26</v>
      </c>
      <c r="E6667" s="3" t="s">
        <v>8660</v>
      </c>
      <c r="F6667" s="3">
        <v>69.0</v>
      </c>
      <c r="G6667" s="3">
        <v>94.0</v>
      </c>
      <c r="H6667" s="2"/>
      <c r="I6667" s="2"/>
      <c r="J6667" s="2"/>
    </row>
    <row r="6668">
      <c r="A6668" s="1" t="s">
        <v>8661</v>
      </c>
      <c r="B6668" s="3">
        <v>15.44</v>
      </c>
      <c r="C6668" s="3" t="s">
        <v>3303</v>
      </c>
      <c r="D6668" s="3" t="s">
        <v>26</v>
      </c>
      <c r="E6668" s="3" t="s">
        <v>8662</v>
      </c>
      <c r="F6668" s="3">
        <v>43.0</v>
      </c>
      <c r="G6668" s="3">
        <v>9402.0</v>
      </c>
      <c r="H6668" s="2"/>
      <c r="I6668" s="2"/>
      <c r="J6668" s="2"/>
    </row>
    <row r="6669">
      <c r="A6669" s="1" t="s">
        <v>8663</v>
      </c>
      <c r="B6669" s="3">
        <v>14.8</v>
      </c>
      <c r="C6669" s="3" t="s">
        <v>1596</v>
      </c>
      <c r="D6669" s="3" t="s">
        <v>26</v>
      </c>
      <c r="E6669" s="3" t="s">
        <v>8664</v>
      </c>
      <c r="F6669" s="3">
        <v>41.0</v>
      </c>
      <c r="G6669" s="3">
        <v>9398.0</v>
      </c>
      <c r="H6669" s="2"/>
      <c r="I6669" s="2"/>
      <c r="J6669" s="2"/>
    </row>
    <row r="6670">
      <c r="A6670" s="1" t="s">
        <v>8665</v>
      </c>
      <c r="B6670" s="3">
        <v>14.4</v>
      </c>
      <c r="C6670" s="3" t="s">
        <v>1596</v>
      </c>
      <c r="D6670" s="3" t="s">
        <v>26</v>
      </c>
      <c r="E6670" s="3" t="s">
        <v>8666</v>
      </c>
      <c r="F6670" s="3">
        <v>59.0</v>
      </c>
      <c r="G6670" s="3">
        <v>9396.0</v>
      </c>
      <c r="H6670" s="2"/>
      <c r="I6670" s="2"/>
      <c r="J6670" s="2"/>
    </row>
    <row r="6671">
      <c r="A6671" s="1" t="s">
        <v>8667</v>
      </c>
      <c r="B6671" s="3">
        <v>13.65</v>
      </c>
      <c r="C6671" s="3" t="s">
        <v>1241</v>
      </c>
      <c r="D6671" s="3" t="s">
        <v>26</v>
      </c>
      <c r="E6671" s="3" t="s">
        <v>8668</v>
      </c>
      <c r="F6671" s="3">
        <v>85.0</v>
      </c>
      <c r="G6671" s="3">
        <v>9401.0</v>
      </c>
      <c r="H6671" s="2"/>
      <c r="I6671" s="2"/>
      <c r="J6671" s="2"/>
    </row>
    <row r="6672">
      <c r="A6672" s="1" t="s">
        <v>8669</v>
      </c>
      <c r="B6672" s="3">
        <v>13.32</v>
      </c>
      <c r="C6672" s="3" t="s">
        <v>235</v>
      </c>
      <c r="D6672" s="3" t="s">
        <v>26</v>
      </c>
      <c r="E6672" s="3" t="s">
        <v>8670</v>
      </c>
      <c r="F6672" s="3">
        <v>92.0</v>
      </c>
      <c r="G6672" s="3">
        <v>9402.0</v>
      </c>
      <c r="H6672" s="2"/>
      <c r="I6672" s="2"/>
      <c r="J6672" s="2"/>
    </row>
    <row r="6673">
      <c r="A6673" s="1" t="s">
        <v>8671</v>
      </c>
      <c r="B6673" s="3">
        <v>13.6</v>
      </c>
      <c r="C6673" s="3" t="s">
        <v>235</v>
      </c>
      <c r="D6673" s="3" t="s">
        <v>26</v>
      </c>
      <c r="E6673" s="3" t="s">
        <v>8672</v>
      </c>
      <c r="F6673" s="3">
        <v>84.0</v>
      </c>
      <c r="G6673" s="3">
        <v>9407.0</v>
      </c>
      <c r="H6673" s="2"/>
      <c r="I6673" s="2"/>
      <c r="J6673" s="2"/>
    </row>
    <row r="6674">
      <c r="A6674" s="1" t="s">
        <v>8673</v>
      </c>
      <c r="B6674" s="3">
        <v>13.54</v>
      </c>
      <c r="C6674" s="3">
        <v>67.15</v>
      </c>
      <c r="D6674" s="3">
        <v>114.0</v>
      </c>
      <c r="E6674" s="3">
        <v>296.58</v>
      </c>
      <c r="F6674" s="3">
        <v>64.0</v>
      </c>
      <c r="G6674" s="3" t="s">
        <v>8674</v>
      </c>
      <c r="H6674" s="3">
        <v>9.0</v>
      </c>
      <c r="I6674" s="3">
        <v>9415.0</v>
      </c>
      <c r="J6674" s="2"/>
    </row>
    <row r="6675">
      <c r="A6675" s="1" t="s">
        <v>8675</v>
      </c>
      <c r="B6675" s="3">
        <v>14.72</v>
      </c>
      <c r="C6675" s="3">
        <v>77.75</v>
      </c>
      <c r="D6675" s="3">
        <v>33.0</v>
      </c>
      <c r="E6675" s="3">
        <v>688.59</v>
      </c>
      <c r="F6675" s="3">
        <v>87.0</v>
      </c>
      <c r="G6675" s="3" t="s">
        <v>8676</v>
      </c>
      <c r="H6675" s="3">
        <v>77.0</v>
      </c>
      <c r="I6675" s="3">
        <v>942.0</v>
      </c>
      <c r="J6675" s="2"/>
    </row>
    <row r="6676">
      <c r="A6676" s="1" t="s">
        <v>8677</v>
      </c>
      <c r="B6676" s="3">
        <v>19.0</v>
      </c>
      <c r="C6676" s="3">
        <v>55.5</v>
      </c>
      <c r="D6676" s="3">
        <v>489.0</v>
      </c>
      <c r="E6676" s="3">
        <v>691.2</v>
      </c>
      <c r="F6676" s="3">
        <v>137.0</v>
      </c>
      <c r="G6676" s="3" t="s">
        <v>8678</v>
      </c>
      <c r="H6676" s="3">
        <v>74.0</v>
      </c>
      <c r="I6676" s="3">
        <v>9425.0</v>
      </c>
      <c r="J6676" s="2"/>
    </row>
    <row r="6677">
      <c r="A6677" s="1" t="s">
        <v>8679</v>
      </c>
      <c r="B6677" s="3">
        <v>21.61</v>
      </c>
      <c r="C6677" s="3">
        <v>46.6</v>
      </c>
      <c r="D6677" s="3">
        <v>629.0</v>
      </c>
      <c r="E6677" s="3">
        <v>757.8</v>
      </c>
      <c r="F6677" s="3">
        <v>154.0</v>
      </c>
      <c r="G6677" s="3" t="s">
        <v>8680</v>
      </c>
      <c r="H6677" s="3">
        <v>76.0</v>
      </c>
      <c r="I6677" s="3">
        <v>9426.0</v>
      </c>
      <c r="J6677" s="2"/>
    </row>
    <row r="6678">
      <c r="A6678" s="1" t="s">
        <v>8681</v>
      </c>
      <c r="B6678" s="3">
        <v>23.49</v>
      </c>
      <c r="C6678" s="3">
        <v>4.75</v>
      </c>
      <c r="D6678" s="3">
        <v>705.0</v>
      </c>
      <c r="E6678" s="3">
        <v>754.2</v>
      </c>
      <c r="F6678" s="3">
        <v>178.0</v>
      </c>
      <c r="G6678" s="3" t="s">
        <v>8682</v>
      </c>
      <c r="H6678" s="3">
        <v>25.0</v>
      </c>
      <c r="I6678" s="3">
        <v>9426.0</v>
      </c>
      <c r="J6678" s="2"/>
    </row>
    <row r="6679">
      <c r="A6679" s="1" t="s">
        <v>8683</v>
      </c>
      <c r="B6679" s="3">
        <v>24.74</v>
      </c>
      <c r="C6679" s="3">
        <v>35.65</v>
      </c>
      <c r="D6679" s="3">
        <v>746.0</v>
      </c>
      <c r="E6679" s="3">
        <v>823.33</v>
      </c>
      <c r="F6679" s="3">
        <v>154.0</v>
      </c>
      <c r="G6679" s="3" t="s">
        <v>8684</v>
      </c>
      <c r="H6679" s="3">
        <v>238.0</v>
      </c>
      <c r="I6679" s="3">
        <v>9425.0</v>
      </c>
      <c r="J6679" s="2"/>
    </row>
    <row r="6680">
      <c r="A6680" s="1" t="s">
        <v>8685</v>
      </c>
      <c r="B6680" s="3">
        <v>25.56</v>
      </c>
      <c r="C6680" s="3">
        <v>32.25</v>
      </c>
      <c r="D6680" s="3">
        <v>716.0</v>
      </c>
      <c r="E6680" s="3">
        <v>843.54</v>
      </c>
      <c r="F6680" s="3">
        <v>137.0</v>
      </c>
      <c r="G6680" s="3" t="s">
        <v>8686</v>
      </c>
      <c r="H6680" s="3">
        <v>249.0</v>
      </c>
      <c r="I6680" s="3">
        <v>9419.0</v>
      </c>
      <c r="J6680" s="2"/>
    </row>
    <row r="6681">
      <c r="A6681" s="1" t="s">
        <v>8687</v>
      </c>
      <c r="B6681" s="3">
        <v>26.3</v>
      </c>
      <c r="C6681" s="3">
        <v>32.25</v>
      </c>
      <c r="D6681" s="3">
        <v>613.0</v>
      </c>
      <c r="E6681" s="3">
        <v>794.9</v>
      </c>
      <c r="F6681" s="3">
        <v>134.0</v>
      </c>
      <c r="G6681" s="3" t="s">
        <v>8688</v>
      </c>
      <c r="H6681" s="3">
        <v>25.0</v>
      </c>
      <c r="I6681" s="3">
        <v>9416.0</v>
      </c>
      <c r="J6681" s="2"/>
    </row>
    <row r="6682">
      <c r="A6682" s="1" t="s">
        <v>8689</v>
      </c>
      <c r="B6682" s="3">
        <v>26.17</v>
      </c>
      <c r="C6682" s="3">
        <v>31.2</v>
      </c>
      <c r="D6682" s="3">
        <v>463.0</v>
      </c>
      <c r="E6682" s="3">
        <v>732.39</v>
      </c>
      <c r="F6682" s="3">
        <v>115.0</v>
      </c>
      <c r="G6682" s="3" t="s">
        <v>8690</v>
      </c>
      <c r="H6682" s="3">
        <v>242.0</v>
      </c>
      <c r="I6682" s="3">
        <v>9413.0</v>
      </c>
      <c r="J6682" s="2"/>
    </row>
    <row r="6683">
      <c r="A6683" s="1" t="s">
        <v>8691</v>
      </c>
      <c r="B6683" s="3">
        <v>25.96</v>
      </c>
      <c r="C6683" s="3">
        <v>33.4</v>
      </c>
      <c r="D6683" s="3">
        <v>28.0</v>
      </c>
      <c r="E6683" s="3">
        <v>62.64</v>
      </c>
      <c r="F6683" s="3">
        <v>87.0</v>
      </c>
      <c r="G6683" s="3" t="s">
        <v>8692</v>
      </c>
      <c r="H6683" s="3">
        <v>229.0</v>
      </c>
      <c r="I6683" s="3">
        <v>9414.0</v>
      </c>
      <c r="J6683" s="2"/>
    </row>
    <row r="6684">
      <c r="A6684" s="1" t="s">
        <v>8693</v>
      </c>
      <c r="B6684" s="3">
        <v>25.6</v>
      </c>
      <c r="C6684" s="3">
        <v>39.85</v>
      </c>
      <c r="D6684" s="3">
        <v>81.0</v>
      </c>
      <c r="E6684" s="3">
        <v>295.5</v>
      </c>
      <c r="F6684" s="3">
        <v>45.0</v>
      </c>
      <c r="G6684" s="3" t="s">
        <v>8694</v>
      </c>
      <c r="H6684" s="3">
        <v>263.0</v>
      </c>
      <c r="I6684" s="3">
        <v>9415.0</v>
      </c>
      <c r="J6684" s="2"/>
    </row>
    <row r="6685">
      <c r="A6685" s="1" t="s">
        <v>8695</v>
      </c>
      <c r="B6685" s="3">
        <v>23.5</v>
      </c>
      <c r="C6685" s="3" t="s">
        <v>7100</v>
      </c>
      <c r="D6685" s="3" t="s">
        <v>26</v>
      </c>
      <c r="E6685" s="3" t="s">
        <v>8696</v>
      </c>
      <c r="F6685" s="3">
        <v>281.0</v>
      </c>
      <c r="G6685" s="3">
        <v>9417.0</v>
      </c>
      <c r="H6685" s="2"/>
      <c r="I6685" s="2"/>
      <c r="J6685" s="2"/>
    </row>
    <row r="6686">
      <c r="A6686" s="1" t="s">
        <v>8697</v>
      </c>
      <c r="B6686" s="3">
        <v>22.8</v>
      </c>
      <c r="C6686" s="3" t="s">
        <v>5274</v>
      </c>
      <c r="D6686" s="3" t="s">
        <v>26</v>
      </c>
      <c r="E6686" s="3" t="s">
        <v>7773</v>
      </c>
      <c r="F6686" s="3">
        <v>278.0</v>
      </c>
      <c r="G6686" s="3">
        <v>9421.0</v>
      </c>
      <c r="H6686" s="2"/>
      <c r="I6686" s="2"/>
      <c r="J6686" s="2"/>
    </row>
    <row r="6687">
      <c r="A6687" s="1" t="s">
        <v>8698</v>
      </c>
      <c r="B6687" s="3">
        <v>19.53</v>
      </c>
      <c r="C6687" s="3" t="s">
        <v>3990</v>
      </c>
      <c r="D6687" s="3" t="s">
        <v>26</v>
      </c>
      <c r="E6687" s="3">
        <v>326.85</v>
      </c>
      <c r="F6687" s="3">
        <v>1.38</v>
      </c>
      <c r="G6687" s="3">
        <v>233.0</v>
      </c>
      <c r="H6687" s="3">
        <v>9424.0</v>
      </c>
      <c r="I6687" s="2"/>
      <c r="J6687" s="2"/>
    </row>
    <row r="6688">
      <c r="A6688" s="1" t="s">
        <v>8699</v>
      </c>
      <c r="B6688" s="3">
        <v>17.25</v>
      </c>
      <c r="C6688" s="3" t="s">
        <v>4037</v>
      </c>
      <c r="D6688" s="3" t="s">
        <v>26</v>
      </c>
      <c r="E6688" s="3">
        <v>324.95</v>
      </c>
      <c r="F6688" s="3">
        <v>2.14</v>
      </c>
      <c r="G6688" s="3">
        <v>232.0</v>
      </c>
      <c r="H6688" s="3">
        <v>9432.0</v>
      </c>
      <c r="I6688" s="2"/>
      <c r="J6688" s="2"/>
    </row>
    <row r="6689">
      <c r="A6689" s="1" t="s">
        <v>8700</v>
      </c>
      <c r="B6689" s="3">
        <v>16.33</v>
      </c>
      <c r="C6689" s="3" t="s">
        <v>4990</v>
      </c>
      <c r="D6689" s="3" t="s">
        <v>26</v>
      </c>
      <c r="E6689" s="3">
        <v>325.9</v>
      </c>
      <c r="F6689" s="3">
        <v>2.14</v>
      </c>
      <c r="G6689" s="3">
        <v>241.0</v>
      </c>
      <c r="H6689" s="3">
        <v>9434.0</v>
      </c>
      <c r="I6689" s="2"/>
      <c r="J6689" s="2"/>
    </row>
    <row r="6690">
      <c r="A6690" s="1" t="s">
        <v>8701</v>
      </c>
      <c r="B6690" s="3">
        <v>15.5</v>
      </c>
      <c r="C6690" s="3" t="s">
        <v>8370</v>
      </c>
      <c r="D6690" s="3" t="s">
        <v>26</v>
      </c>
      <c r="E6690" s="3">
        <v>322.2</v>
      </c>
      <c r="F6690" s="3">
        <v>1.93</v>
      </c>
      <c r="G6690" s="3">
        <v>247.0</v>
      </c>
      <c r="H6690" s="3">
        <v>9433.0</v>
      </c>
      <c r="I6690" s="2"/>
      <c r="J6690" s="2"/>
    </row>
    <row r="6691">
      <c r="A6691" s="1" t="s">
        <v>8702</v>
      </c>
      <c r="B6691" s="3">
        <v>14.75</v>
      </c>
      <c r="C6691" s="3" t="s">
        <v>8703</v>
      </c>
      <c r="D6691" s="3" t="s">
        <v>26</v>
      </c>
      <c r="E6691" s="3">
        <v>32.5</v>
      </c>
      <c r="F6691" s="3">
        <v>1.72</v>
      </c>
      <c r="G6691" s="3">
        <v>249.0</v>
      </c>
      <c r="H6691" s="3">
        <v>9434.0</v>
      </c>
      <c r="I6691" s="2"/>
      <c r="J6691" s="2"/>
    </row>
    <row r="6692">
      <c r="A6692" s="1" t="s">
        <v>8704</v>
      </c>
      <c r="B6692" s="3">
        <v>14.32</v>
      </c>
      <c r="C6692" s="3" t="s">
        <v>8375</v>
      </c>
      <c r="D6692" s="3" t="s">
        <v>26</v>
      </c>
      <c r="E6692" s="3">
        <v>319.6</v>
      </c>
      <c r="F6692" s="3">
        <v>1.59</v>
      </c>
      <c r="G6692" s="3">
        <v>254.0</v>
      </c>
      <c r="H6692" s="3">
        <v>9436.0</v>
      </c>
      <c r="I6692" s="2"/>
      <c r="J6692" s="2"/>
    </row>
    <row r="6693">
      <c r="A6693" s="1" t="s">
        <v>8705</v>
      </c>
      <c r="B6693" s="3">
        <v>13.89</v>
      </c>
      <c r="C6693" s="3" t="s">
        <v>3185</v>
      </c>
      <c r="D6693" s="3" t="s">
        <v>26</v>
      </c>
      <c r="E6693" s="3">
        <v>319.1</v>
      </c>
      <c r="F6693" s="3">
        <v>1.52</v>
      </c>
      <c r="G6693" s="3">
        <v>252.0</v>
      </c>
      <c r="H6693" s="3">
        <v>9433.0</v>
      </c>
      <c r="I6693" s="2"/>
      <c r="J6693" s="2"/>
    </row>
    <row r="6694">
      <c r="A6694" s="1" t="s">
        <v>8706</v>
      </c>
      <c r="B6694" s="3">
        <v>13.38</v>
      </c>
      <c r="C6694" s="3" t="s">
        <v>3187</v>
      </c>
      <c r="D6694" s="3" t="s">
        <v>26</v>
      </c>
      <c r="E6694" s="3">
        <v>319.7</v>
      </c>
      <c r="F6694" s="3">
        <v>1.59</v>
      </c>
      <c r="G6694" s="3">
        <v>252.0</v>
      </c>
      <c r="H6694" s="3">
        <v>9433.0</v>
      </c>
      <c r="I6694" s="2"/>
      <c r="J6694" s="2"/>
    </row>
    <row r="6695">
      <c r="A6695" s="1" t="s">
        <v>8707</v>
      </c>
      <c r="B6695" s="3">
        <v>13.1</v>
      </c>
      <c r="C6695" s="3" t="s">
        <v>3187</v>
      </c>
      <c r="D6695" s="3" t="s">
        <v>26</v>
      </c>
      <c r="E6695" s="3">
        <v>319.7</v>
      </c>
      <c r="F6695" s="3">
        <v>1.59</v>
      </c>
      <c r="G6695" s="3">
        <v>248.0</v>
      </c>
      <c r="H6695" s="3">
        <v>9434.0</v>
      </c>
      <c r="I6695" s="2"/>
      <c r="J6695" s="2"/>
    </row>
    <row r="6696">
      <c r="A6696" s="1" t="s">
        <v>8708</v>
      </c>
      <c r="B6696" s="3">
        <v>12.86</v>
      </c>
      <c r="C6696" s="3" t="s">
        <v>3190</v>
      </c>
      <c r="D6696" s="3" t="s">
        <v>26</v>
      </c>
      <c r="E6696" s="3">
        <v>318.35</v>
      </c>
      <c r="F6696" s="3">
        <v>1.59</v>
      </c>
      <c r="G6696" s="3">
        <v>243.0</v>
      </c>
      <c r="H6696" s="3">
        <v>9436.0</v>
      </c>
      <c r="I6696" s="2"/>
      <c r="J6696" s="2"/>
    </row>
    <row r="6697">
      <c r="A6697" s="1" t="s">
        <v>8709</v>
      </c>
      <c r="B6697" s="3">
        <v>12.73</v>
      </c>
      <c r="C6697" s="3" t="s">
        <v>3190</v>
      </c>
      <c r="D6697" s="3" t="s">
        <v>26</v>
      </c>
      <c r="E6697" s="3">
        <v>32.65</v>
      </c>
      <c r="F6697" s="3">
        <v>1.52</v>
      </c>
      <c r="G6697" s="3">
        <v>241.0</v>
      </c>
      <c r="H6697" s="3">
        <v>9441.0</v>
      </c>
      <c r="I6697" s="2"/>
      <c r="J6697" s="2"/>
    </row>
    <row r="6698">
      <c r="A6698" s="1" t="s">
        <v>8710</v>
      </c>
      <c r="B6698" s="3">
        <v>13.35</v>
      </c>
      <c r="C6698" s="3">
        <v>95.95</v>
      </c>
      <c r="D6698" s="3">
        <v>122.0</v>
      </c>
      <c r="E6698" s="3">
        <v>423.78</v>
      </c>
      <c r="F6698" s="3">
        <v>52.0</v>
      </c>
      <c r="G6698" s="3">
        <v>317.0</v>
      </c>
      <c r="H6698" s="3">
        <v>1.17</v>
      </c>
      <c r="I6698" s="3">
        <v>218.0</v>
      </c>
      <c r="J6698" s="3">
        <v>9444.0</v>
      </c>
    </row>
    <row r="6699">
      <c r="A6699" s="1" t="s">
        <v>8711</v>
      </c>
      <c r="B6699" s="3">
        <v>16.56</v>
      </c>
      <c r="C6699" s="3">
        <v>8.8</v>
      </c>
      <c r="D6699" s="3">
        <v>302.0</v>
      </c>
      <c r="E6699" s="3">
        <v>555.44</v>
      </c>
      <c r="F6699" s="3">
        <v>108.0</v>
      </c>
      <c r="G6699" s="3" t="s">
        <v>8712</v>
      </c>
      <c r="H6699" s="3">
        <v>23.0</v>
      </c>
      <c r="I6699" s="3">
        <v>9448.0</v>
      </c>
      <c r="J6699" s="2"/>
    </row>
    <row r="6700">
      <c r="A6700" s="1" t="s">
        <v>8713</v>
      </c>
      <c r="B6700" s="3">
        <v>18.77</v>
      </c>
      <c r="C6700" s="3">
        <v>78.25</v>
      </c>
      <c r="D6700" s="3">
        <v>479.0</v>
      </c>
      <c r="E6700" s="3">
        <v>684.46</v>
      </c>
      <c r="F6700" s="3">
        <v>133.0</v>
      </c>
      <c r="G6700" s="3">
        <v>325.1</v>
      </c>
      <c r="H6700" s="3">
        <v>1.24</v>
      </c>
      <c r="I6700" s="3">
        <v>253.0</v>
      </c>
      <c r="J6700" s="3">
        <v>9451.0</v>
      </c>
    </row>
    <row r="6701">
      <c r="A6701" s="1" t="s">
        <v>8714</v>
      </c>
      <c r="B6701" s="3">
        <v>20.4</v>
      </c>
      <c r="C6701" s="3">
        <v>7.7</v>
      </c>
      <c r="D6701" s="3">
        <v>327.0</v>
      </c>
      <c r="E6701" s="3">
        <v>54.55</v>
      </c>
      <c r="F6701" s="3">
        <v>293.0</v>
      </c>
      <c r="G6701" s="3">
        <v>342.55</v>
      </c>
      <c r="H6701" s="3">
        <v>1.86</v>
      </c>
      <c r="I6701" s="3">
        <v>258.0</v>
      </c>
      <c r="J6701" s="3">
        <v>9452.0</v>
      </c>
    </row>
    <row r="6702">
      <c r="A6702" s="1" t="s">
        <v>8715</v>
      </c>
      <c r="B6702" s="3">
        <v>21.57</v>
      </c>
      <c r="C6702" s="3">
        <v>59.7</v>
      </c>
      <c r="D6702" s="3">
        <v>503.0</v>
      </c>
      <c r="E6702" s="3">
        <v>227.51</v>
      </c>
      <c r="F6702" s="3">
        <v>345.0</v>
      </c>
      <c r="G6702" s="3">
        <v>37.8</v>
      </c>
      <c r="H6702" s="3">
        <v>2.0</v>
      </c>
      <c r="I6702" s="3">
        <v>25.0</v>
      </c>
      <c r="J6702" s="3">
        <v>9453.0</v>
      </c>
    </row>
    <row r="6703">
      <c r="A6703" s="1" t="s">
        <v>8716</v>
      </c>
      <c r="B6703" s="3">
        <v>22.28</v>
      </c>
      <c r="C6703" s="3">
        <v>57.75</v>
      </c>
      <c r="D6703" s="3">
        <v>712.0</v>
      </c>
      <c r="E6703" s="3">
        <v>743.35</v>
      </c>
      <c r="F6703" s="3">
        <v>181.0</v>
      </c>
      <c r="G6703" s="3">
        <v>377.95</v>
      </c>
      <c r="H6703" s="3">
        <v>1.72</v>
      </c>
      <c r="I6703" s="3">
        <v>238.0</v>
      </c>
      <c r="J6703" s="3">
        <v>945.0</v>
      </c>
    </row>
    <row r="6704">
      <c r="A6704" s="1" t="s">
        <v>8717</v>
      </c>
      <c r="B6704" s="3">
        <v>22.95</v>
      </c>
      <c r="C6704" s="3">
        <v>54.0</v>
      </c>
      <c r="D6704" s="3">
        <v>664.0</v>
      </c>
      <c r="E6704" s="3">
        <v>691.16</v>
      </c>
      <c r="F6704" s="3">
        <v>193.0</v>
      </c>
      <c r="G6704" s="3">
        <v>364.2</v>
      </c>
      <c r="H6704" s="3">
        <v>1.45</v>
      </c>
      <c r="I6704" s="3">
        <v>231.0</v>
      </c>
      <c r="J6704" s="3">
        <v>9445.0</v>
      </c>
    </row>
    <row r="6705">
      <c r="A6705" s="1" t="s">
        <v>8718</v>
      </c>
      <c r="B6705" s="3">
        <v>23.71</v>
      </c>
      <c r="C6705" s="3">
        <v>48.8</v>
      </c>
      <c r="D6705" s="3">
        <v>596.0</v>
      </c>
      <c r="E6705" s="3">
        <v>774.12</v>
      </c>
      <c r="F6705" s="3">
        <v>133.0</v>
      </c>
      <c r="G6705" s="3">
        <v>351.85</v>
      </c>
      <c r="H6705" s="3">
        <v>1.52</v>
      </c>
      <c r="I6705" s="3">
        <v>231.0</v>
      </c>
      <c r="J6705" s="3">
        <v>9438.0</v>
      </c>
    </row>
    <row r="6706">
      <c r="A6706" s="1" t="s">
        <v>8719</v>
      </c>
      <c r="B6706" s="3">
        <v>23.78</v>
      </c>
      <c r="C6706" s="3">
        <v>47.15</v>
      </c>
      <c r="D6706" s="3">
        <v>365.0</v>
      </c>
      <c r="E6706" s="3">
        <v>338.35</v>
      </c>
      <c r="F6706" s="3">
        <v>206.0</v>
      </c>
      <c r="G6706" s="3">
        <v>353.0</v>
      </c>
      <c r="H6706" s="3">
        <v>1.59</v>
      </c>
      <c r="I6706" s="3">
        <v>231.0</v>
      </c>
      <c r="J6706" s="3">
        <v>9436.0</v>
      </c>
    </row>
    <row r="6707">
      <c r="A6707" s="1" t="s">
        <v>8720</v>
      </c>
      <c r="B6707" s="3">
        <v>23.5</v>
      </c>
      <c r="C6707" s="3">
        <v>48.7</v>
      </c>
      <c r="D6707" s="3">
        <v>17.0</v>
      </c>
      <c r="E6707" s="3">
        <v>104.68</v>
      </c>
      <c r="F6707" s="3">
        <v>138.0</v>
      </c>
      <c r="G6707" s="3">
        <v>351.5</v>
      </c>
      <c r="H6707" s="3">
        <v>1.66</v>
      </c>
      <c r="I6707" s="3">
        <v>238.0</v>
      </c>
      <c r="J6707" s="3">
        <v>9438.0</v>
      </c>
    </row>
    <row r="6708">
      <c r="A6708" s="1" t="s">
        <v>8721</v>
      </c>
      <c r="B6708" s="3">
        <v>22.58</v>
      </c>
      <c r="C6708" s="3">
        <v>5.3</v>
      </c>
      <c r="D6708" s="3">
        <v>64.0</v>
      </c>
      <c r="E6708" s="3">
        <v>154.4</v>
      </c>
      <c r="F6708" s="3">
        <v>46.0</v>
      </c>
      <c r="G6708" s="3">
        <v>353.75</v>
      </c>
      <c r="H6708" s="3">
        <v>1.52</v>
      </c>
      <c r="I6708" s="3">
        <v>267.0</v>
      </c>
      <c r="J6708" s="3">
        <v>944.0</v>
      </c>
    </row>
    <row r="6709">
      <c r="A6709" s="1" t="s">
        <v>8722</v>
      </c>
      <c r="B6709" s="3">
        <v>21.0</v>
      </c>
      <c r="C6709" s="3" t="s">
        <v>90</v>
      </c>
      <c r="D6709" s="3" t="s">
        <v>26</v>
      </c>
      <c r="E6709" s="3">
        <v>348.75</v>
      </c>
      <c r="F6709" s="3">
        <v>1.79</v>
      </c>
      <c r="G6709" s="3">
        <v>284.0</v>
      </c>
      <c r="H6709" s="3">
        <v>9446.0</v>
      </c>
      <c r="I6709" s="2"/>
      <c r="J6709" s="2"/>
    </row>
    <row r="6710">
      <c r="A6710" s="1" t="s">
        <v>8723</v>
      </c>
      <c r="B6710" s="3">
        <v>19.72</v>
      </c>
      <c r="C6710" s="3" t="s">
        <v>7406</v>
      </c>
      <c r="D6710" s="3" t="s">
        <v>26</v>
      </c>
      <c r="E6710" s="3">
        <v>332.5</v>
      </c>
      <c r="F6710" s="3">
        <v>1.93</v>
      </c>
      <c r="G6710" s="3">
        <v>303.0</v>
      </c>
      <c r="H6710" s="3">
        <v>9447.0</v>
      </c>
      <c r="I6710" s="2"/>
      <c r="J6710" s="2"/>
    </row>
    <row r="6711">
      <c r="A6711" s="1" t="s">
        <v>8724</v>
      </c>
      <c r="B6711" s="3">
        <v>18.55</v>
      </c>
      <c r="C6711" s="3" t="s">
        <v>719</v>
      </c>
      <c r="D6711" s="3" t="s">
        <v>26</v>
      </c>
      <c r="E6711" s="3">
        <v>339.85</v>
      </c>
      <c r="F6711" s="3">
        <v>1.86</v>
      </c>
      <c r="G6711" s="3">
        <v>307.0</v>
      </c>
      <c r="H6711" s="3">
        <v>9452.0</v>
      </c>
      <c r="I6711" s="2"/>
      <c r="J6711" s="2"/>
    </row>
    <row r="6712">
      <c r="A6712" s="1" t="s">
        <v>8725</v>
      </c>
      <c r="B6712" s="3">
        <v>17.34</v>
      </c>
      <c r="C6712" s="3" t="s">
        <v>5445</v>
      </c>
      <c r="D6712" s="3" t="s">
        <v>26</v>
      </c>
      <c r="E6712" s="3">
        <v>336.75</v>
      </c>
      <c r="F6712" s="3">
        <v>1.59</v>
      </c>
      <c r="G6712" s="3">
        <v>302.0</v>
      </c>
      <c r="H6712" s="3">
        <v>9456.0</v>
      </c>
      <c r="I6712" s="2"/>
      <c r="J6712" s="2"/>
    </row>
    <row r="6713">
      <c r="A6713" s="1" t="s">
        <v>8726</v>
      </c>
      <c r="B6713" s="3">
        <v>16.31</v>
      </c>
      <c r="C6713" s="3" t="s">
        <v>5449</v>
      </c>
      <c r="D6713" s="3" t="s">
        <v>26</v>
      </c>
      <c r="E6713" s="3">
        <v>333.85</v>
      </c>
      <c r="F6713" s="3">
        <v>1.31</v>
      </c>
      <c r="G6713" s="3">
        <v>293.0</v>
      </c>
      <c r="H6713" s="3">
        <v>9456.0</v>
      </c>
      <c r="I6713" s="2"/>
      <c r="J6713" s="2"/>
    </row>
    <row r="6714">
      <c r="A6714" s="1" t="s">
        <v>8727</v>
      </c>
      <c r="B6714" s="3">
        <v>15.58</v>
      </c>
      <c r="C6714" s="3" t="s">
        <v>5535</v>
      </c>
      <c r="D6714" s="3" t="s">
        <v>26</v>
      </c>
      <c r="E6714" s="3">
        <v>323.75</v>
      </c>
      <c r="F6714" s="3">
        <v>1.24</v>
      </c>
      <c r="G6714" s="3">
        <v>292.0</v>
      </c>
      <c r="H6714" s="3">
        <v>9457.0</v>
      </c>
      <c r="I6714" s="2"/>
      <c r="J6714" s="2"/>
    </row>
    <row r="6715">
      <c r="A6715" s="1" t="s">
        <v>8728</v>
      </c>
      <c r="B6715" s="3">
        <v>14.94</v>
      </c>
      <c r="C6715" s="3" t="s">
        <v>8043</v>
      </c>
      <c r="D6715" s="3" t="s">
        <v>26</v>
      </c>
      <c r="E6715" s="3">
        <v>314.5</v>
      </c>
      <c r="F6715" s="3">
        <v>1.17</v>
      </c>
      <c r="G6715" s="3">
        <v>296.0</v>
      </c>
      <c r="H6715" s="3">
        <v>9458.0</v>
      </c>
      <c r="I6715" s="2"/>
      <c r="J6715" s="2"/>
    </row>
    <row r="6716">
      <c r="A6716" s="1" t="s">
        <v>8729</v>
      </c>
      <c r="B6716" s="3">
        <v>14.99</v>
      </c>
      <c r="C6716" s="3" t="s">
        <v>8043</v>
      </c>
      <c r="D6716" s="3" t="s">
        <v>26</v>
      </c>
      <c r="E6716" s="3" t="s">
        <v>8730</v>
      </c>
      <c r="F6716" s="3">
        <v>301.0</v>
      </c>
      <c r="G6716" s="3">
        <v>9458.0</v>
      </c>
      <c r="H6716" s="2"/>
      <c r="I6716" s="2"/>
      <c r="J6716" s="2"/>
    </row>
    <row r="6717">
      <c r="A6717" s="1" t="s">
        <v>8731</v>
      </c>
      <c r="B6717" s="3">
        <v>15.12</v>
      </c>
      <c r="C6717" s="3" t="s">
        <v>8043</v>
      </c>
      <c r="D6717" s="3" t="s">
        <v>26</v>
      </c>
      <c r="E6717" s="3" t="s">
        <v>8732</v>
      </c>
      <c r="F6717" s="3">
        <v>308.0</v>
      </c>
      <c r="G6717" s="3">
        <v>9455.0</v>
      </c>
      <c r="H6717" s="2"/>
      <c r="I6717" s="2"/>
      <c r="J6717" s="2"/>
    </row>
    <row r="6718">
      <c r="A6718" s="1" t="s">
        <v>8733</v>
      </c>
      <c r="B6718" s="3">
        <v>14.69</v>
      </c>
      <c r="C6718" s="3" t="s">
        <v>5454</v>
      </c>
      <c r="D6718" s="3" t="s">
        <v>26</v>
      </c>
      <c r="E6718" s="3" t="s">
        <v>8734</v>
      </c>
      <c r="F6718" s="3">
        <v>1.0</v>
      </c>
      <c r="G6718" s="3">
        <v>9456.0</v>
      </c>
      <c r="H6718" s="2"/>
      <c r="I6718" s="2"/>
      <c r="J6718" s="2"/>
    </row>
    <row r="6719">
      <c r="A6719" s="1" t="s">
        <v>8735</v>
      </c>
      <c r="B6719" s="3">
        <v>14.3</v>
      </c>
      <c r="C6719" s="3" t="s">
        <v>8375</v>
      </c>
      <c r="D6719" s="3" t="s">
        <v>26</v>
      </c>
      <c r="E6719" s="3" t="s">
        <v>8736</v>
      </c>
      <c r="F6719" s="3">
        <v>81.0</v>
      </c>
      <c r="G6719" s="3">
        <v>9455.0</v>
      </c>
      <c r="H6719" s="2"/>
      <c r="I6719" s="2"/>
      <c r="J6719" s="2"/>
    </row>
    <row r="6720">
      <c r="A6720" s="1" t="s">
        <v>8737</v>
      </c>
      <c r="B6720" s="3">
        <v>12.33</v>
      </c>
      <c r="C6720" s="3" t="s">
        <v>1415</v>
      </c>
      <c r="D6720" s="3" t="s">
        <v>26</v>
      </c>
      <c r="E6720" s="3">
        <v>305.4</v>
      </c>
      <c r="F6720" s="3">
        <v>1.17</v>
      </c>
      <c r="G6720" s="3">
        <v>9.0</v>
      </c>
      <c r="H6720" s="3">
        <v>9455.0</v>
      </c>
      <c r="I6720" s="2"/>
      <c r="J6720" s="2"/>
    </row>
    <row r="6721">
      <c r="A6721" s="1" t="s">
        <v>8738</v>
      </c>
      <c r="B6721" s="3">
        <v>11.41</v>
      </c>
      <c r="C6721" s="3" t="s">
        <v>909</v>
      </c>
      <c r="D6721" s="3" t="s">
        <v>26</v>
      </c>
      <c r="E6721" s="3">
        <v>304.4</v>
      </c>
      <c r="F6721" s="3">
        <v>1.45</v>
      </c>
      <c r="G6721" s="3">
        <v>99.0</v>
      </c>
      <c r="H6721" s="3">
        <v>9457.0</v>
      </c>
      <c r="I6721" s="2"/>
      <c r="J6721" s="2"/>
    </row>
    <row r="6722">
      <c r="A6722" s="1" t="s">
        <v>8739</v>
      </c>
      <c r="B6722" s="3">
        <v>12.49</v>
      </c>
      <c r="C6722" s="3">
        <v>92.6</v>
      </c>
      <c r="D6722" s="3">
        <v>104.0</v>
      </c>
      <c r="E6722" s="3">
        <v>265.84</v>
      </c>
      <c r="F6722" s="3">
        <v>61.0</v>
      </c>
      <c r="G6722" s="3">
        <v>308.85</v>
      </c>
      <c r="H6722" s="3">
        <v>1.24</v>
      </c>
      <c r="I6722" s="3">
        <v>116.0</v>
      </c>
      <c r="J6722" s="3">
        <v>9461.0</v>
      </c>
    </row>
    <row r="6723">
      <c r="A6723" s="1" t="s">
        <v>8740</v>
      </c>
      <c r="B6723" s="3">
        <v>15.96</v>
      </c>
      <c r="C6723" s="3">
        <v>8.75</v>
      </c>
      <c r="D6723" s="3">
        <v>288.0</v>
      </c>
      <c r="E6723" s="3">
        <v>497.66</v>
      </c>
      <c r="F6723" s="3">
        <v>116.0</v>
      </c>
      <c r="G6723" s="3">
        <v>309.5</v>
      </c>
      <c r="H6723" s="3">
        <v>1.3</v>
      </c>
      <c r="I6723" s="3">
        <v>118.0</v>
      </c>
      <c r="J6723" s="3">
        <v>9464.0</v>
      </c>
    </row>
    <row r="6724">
      <c r="A6724" s="1" t="s">
        <v>8741</v>
      </c>
      <c r="B6724" s="3">
        <v>19.15</v>
      </c>
      <c r="C6724" s="3">
        <v>7.55</v>
      </c>
      <c r="D6724" s="3">
        <v>373.0</v>
      </c>
      <c r="E6724" s="3">
        <v>291.7</v>
      </c>
      <c r="F6724" s="3">
        <v>227.0</v>
      </c>
      <c r="G6724" s="3" t="s">
        <v>8742</v>
      </c>
      <c r="H6724" s="3">
        <v>97.0</v>
      </c>
      <c r="I6724" s="3">
        <v>9468.0</v>
      </c>
      <c r="J6724" s="2"/>
    </row>
    <row r="6725">
      <c r="A6725" s="1" t="s">
        <v>8743</v>
      </c>
      <c r="B6725" s="3">
        <v>21.12</v>
      </c>
      <c r="C6725" s="3">
        <v>59.6</v>
      </c>
      <c r="D6725" s="3">
        <v>599.0</v>
      </c>
      <c r="E6725" s="3">
        <v>71.74</v>
      </c>
      <c r="F6725" s="3">
        <v>159.0</v>
      </c>
      <c r="G6725" s="3" t="s">
        <v>8744</v>
      </c>
      <c r="H6725" s="3">
        <v>47.0</v>
      </c>
      <c r="I6725" s="3">
        <v>947.0</v>
      </c>
      <c r="J6725" s="2"/>
    </row>
    <row r="6726">
      <c r="A6726" s="1" t="s">
        <v>8745</v>
      </c>
      <c r="B6726" s="3">
        <v>22.61</v>
      </c>
      <c r="C6726" s="3">
        <v>52.1</v>
      </c>
      <c r="D6726" s="3">
        <v>696.0</v>
      </c>
      <c r="E6726" s="3">
        <v>798.53</v>
      </c>
      <c r="F6726" s="3">
        <v>145.0</v>
      </c>
      <c r="G6726" s="3">
        <v>333.85</v>
      </c>
      <c r="H6726" s="3">
        <v>1.1</v>
      </c>
      <c r="I6726" s="3">
        <v>18.0</v>
      </c>
      <c r="J6726" s="3">
        <v>9469.0</v>
      </c>
    </row>
    <row r="6727">
      <c r="A6727" s="1" t="s">
        <v>8746</v>
      </c>
      <c r="B6727" s="3">
        <v>23.85</v>
      </c>
      <c r="C6727" s="3">
        <v>47.15</v>
      </c>
      <c r="D6727" s="3">
        <v>72.0</v>
      </c>
      <c r="E6727" s="3">
        <v>806.7</v>
      </c>
      <c r="F6727" s="3">
        <v>148.0</v>
      </c>
      <c r="G6727" s="3">
        <v>339.5</v>
      </c>
      <c r="H6727" s="3">
        <v>1.24</v>
      </c>
      <c r="I6727" s="3">
        <v>3.0</v>
      </c>
      <c r="J6727" s="3">
        <v>9465.0</v>
      </c>
    </row>
    <row r="6728">
      <c r="A6728" s="1" t="s">
        <v>8747</v>
      </c>
      <c r="B6728" s="3">
        <v>24.81</v>
      </c>
      <c r="C6728" s="3">
        <v>42.65</v>
      </c>
      <c r="D6728" s="3">
        <v>693.0</v>
      </c>
      <c r="E6728" s="3">
        <v>833.68</v>
      </c>
      <c r="F6728" s="3">
        <v>129.0</v>
      </c>
      <c r="G6728" s="3">
        <v>342.95</v>
      </c>
      <c r="H6728" s="3">
        <v>1.31</v>
      </c>
      <c r="I6728" s="3">
        <v>4.0</v>
      </c>
      <c r="J6728" s="3">
        <v>946.0</v>
      </c>
    </row>
    <row r="6729">
      <c r="A6729" s="1" t="s">
        <v>8748</v>
      </c>
      <c r="B6729" s="3">
        <v>25.43</v>
      </c>
      <c r="C6729" s="3">
        <v>41.25</v>
      </c>
      <c r="D6729" s="3">
        <v>591.0</v>
      </c>
      <c r="E6729" s="3">
        <v>787.53</v>
      </c>
      <c r="F6729" s="3">
        <v>124.0</v>
      </c>
      <c r="G6729" s="3">
        <v>345.85</v>
      </c>
      <c r="H6729" s="3">
        <v>1.24</v>
      </c>
      <c r="I6729" s="3">
        <v>43.0</v>
      </c>
      <c r="J6729" s="3">
        <v>9455.0</v>
      </c>
    </row>
    <row r="6730">
      <c r="A6730" s="1" t="s">
        <v>8749</v>
      </c>
      <c r="B6730" s="3">
        <v>25.69</v>
      </c>
      <c r="C6730" s="3">
        <v>38.55</v>
      </c>
      <c r="D6730" s="3">
        <v>438.0</v>
      </c>
      <c r="E6730" s="3">
        <v>692.89</v>
      </c>
      <c r="F6730" s="3">
        <v>116.0</v>
      </c>
      <c r="G6730" s="3">
        <v>348.35</v>
      </c>
      <c r="H6730" s="3">
        <v>1.24</v>
      </c>
      <c r="I6730" s="3">
        <v>49.0</v>
      </c>
      <c r="J6730" s="3">
        <v>9453.0</v>
      </c>
    </row>
    <row r="6731">
      <c r="A6731" s="1" t="s">
        <v>8750</v>
      </c>
      <c r="B6731" s="3">
        <v>25.51</v>
      </c>
      <c r="C6731" s="3">
        <v>39.85</v>
      </c>
      <c r="D6731" s="3">
        <v>263.0</v>
      </c>
      <c r="E6731" s="3">
        <v>605.77</v>
      </c>
      <c r="F6731" s="3">
        <v>81.0</v>
      </c>
      <c r="G6731" s="3">
        <v>348.75</v>
      </c>
      <c r="H6731" s="3">
        <v>1.1</v>
      </c>
      <c r="I6731" s="3">
        <v>59.0</v>
      </c>
      <c r="J6731" s="3">
        <v>9451.0</v>
      </c>
    </row>
    <row r="6732">
      <c r="A6732" s="1" t="s">
        <v>8751</v>
      </c>
      <c r="B6732" s="3">
        <v>24.36</v>
      </c>
      <c r="C6732" s="3">
        <v>62.35</v>
      </c>
      <c r="D6732" s="3">
        <v>67.0</v>
      </c>
      <c r="E6732" s="3">
        <v>233.46</v>
      </c>
      <c r="F6732" s="3">
        <v>41.0</v>
      </c>
      <c r="G6732" s="3" t="s">
        <v>8752</v>
      </c>
      <c r="H6732" s="3">
        <v>68.0</v>
      </c>
      <c r="I6732" s="3">
        <v>945.0</v>
      </c>
      <c r="J6732" s="2"/>
    </row>
    <row r="6733">
      <c r="A6733" s="1" t="s">
        <v>8753</v>
      </c>
      <c r="B6733" s="3">
        <v>23.82</v>
      </c>
      <c r="C6733" s="3" t="s">
        <v>3301</v>
      </c>
      <c r="D6733" s="3" t="s">
        <v>26</v>
      </c>
      <c r="E6733" s="3" t="s">
        <v>8754</v>
      </c>
      <c r="F6733" s="3">
        <v>47.0</v>
      </c>
      <c r="G6733" s="3">
        <v>9453.0</v>
      </c>
      <c r="H6733" s="2"/>
      <c r="I6733" s="2"/>
      <c r="J6733" s="2"/>
    </row>
    <row r="6734">
      <c r="A6734" s="1" t="s">
        <v>8755</v>
      </c>
      <c r="B6734" s="3">
        <v>20.82</v>
      </c>
      <c r="C6734" s="3" t="s">
        <v>6392</v>
      </c>
      <c r="D6734" s="3" t="s">
        <v>26</v>
      </c>
      <c r="E6734" s="3">
        <v>34.0</v>
      </c>
      <c r="F6734" s="3">
        <v>1.24</v>
      </c>
      <c r="G6734" s="3">
        <v>35.0</v>
      </c>
      <c r="H6734" s="3">
        <v>9454.0</v>
      </c>
      <c r="I6734" s="2"/>
      <c r="J6734" s="2"/>
    </row>
    <row r="6735">
      <c r="A6735" s="1" t="s">
        <v>8756</v>
      </c>
      <c r="B6735" s="3">
        <v>19.69</v>
      </c>
      <c r="C6735" s="3" t="s">
        <v>2405</v>
      </c>
      <c r="D6735" s="3" t="s">
        <v>26</v>
      </c>
      <c r="E6735" s="3">
        <v>337.1</v>
      </c>
      <c r="F6735" s="3">
        <v>1.24</v>
      </c>
      <c r="G6735" s="3">
        <v>59.0</v>
      </c>
      <c r="H6735" s="3">
        <v>9456.0</v>
      </c>
      <c r="I6735" s="2"/>
      <c r="J6735" s="2"/>
    </row>
    <row r="6736">
      <c r="A6736" s="1" t="s">
        <v>8757</v>
      </c>
      <c r="B6736" s="3">
        <v>18.37</v>
      </c>
      <c r="C6736" s="3" t="s">
        <v>5443</v>
      </c>
      <c r="D6736" s="3" t="s">
        <v>26</v>
      </c>
      <c r="E6736" s="3">
        <v>334.2</v>
      </c>
      <c r="F6736" s="3">
        <v>1.38</v>
      </c>
      <c r="G6736" s="3">
        <v>88.0</v>
      </c>
      <c r="H6736" s="3">
        <v>9459.0</v>
      </c>
      <c r="I6736" s="2"/>
      <c r="J6736" s="2"/>
    </row>
    <row r="6737">
      <c r="A6737" s="1" t="s">
        <v>8758</v>
      </c>
      <c r="B6737" s="3">
        <v>17.39</v>
      </c>
      <c r="C6737" s="3" t="s">
        <v>2722</v>
      </c>
      <c r="D6737" s="3" t="s">
        <v>26</v>
      </c>
      <c r="E6737" s="3">
        <v>331.5</v>
      </c>
      <c r="F6737" s="3">
        <v>1.45</v>
      </c>
      <c r="G6737" s="3">
        <v>104.0</v>
      </c>
      <c r="H6737" s="3">
        <v>9457.0</v>
      </c>
      <c r="I6737" s="2"/>
      <c r="J6737" s="2"/>
    </row>
    <row r="6738">
      <c r="A6738" s="1" t="s">
        <v>8759</v>
      </c>
      <c r="B6738" s="3">
        <v>16.87</v>
      </c>
      <c r="C6738" s="3" t="s">
        <v>8288</v>
      </c>
      <c r="D6738" s="3" t="s">
        <v>26</v>
      </c>
      <c r="E6738" s="3">
        <v>329.0</v>
      </c>
      <c r="F6738" s="3">
        <v>1.31</v>
      </c>
      <c r="G6738" s="3">
        <v>111.0</v>
      </c>
      <c r="H6738" s="3">
        <v>9456.0</v>
      </c>
      <c r="I6738" s="2"/>
      <c r="J6738" s="2"/>
    </row>
    <row r="6739">
      <c r="A6739" s="1" t="s">
        <v>8760</v>
      </c>
      <c r="B6739" s="3">
        <v>16.74</v>
      </c>
      <c r="C6739" s="3" t="s">
        <v>125</v>
      </c>
      <c r="D6739" s="3" t="s">
        <v>26</v>
      </c>
      <c r="E6739" s="3">
        <v>326.5</v>
      </c>
      <c r="F6739" s="3">
        <v>1.1</v>
      </c>
      <c r="G6739" s="3">
        <v>11.0</v>
      </c>
      <c r="H6739" s="3">
        <v>9452.0</v>
      </c>
      <c r="I6739" s="2"/>
      <c r="J6739" s="2"/>
    </row>
    <row r="6740">
      <c r="A6740" s="1" t="s">
        <v>8761</v>
      </c>
      <c r="B6740" s="3">
        <v>17.37</v>
      </c>
      <c r="C6740" s="3" t="s">
        <v>8036</v>
      </c>
      <c r="D6740" s="3" t="s">
        <v>26</v>
      </c>
      <c r="E6740" s="3" t="s">
        <v>8762</v>
      </c>
      <c r="F6740" s="3">
        <v>104.0</v>
      </c>
      <c r="G6740" s="3">
        <v>9451.0</v>
      </c>
      <c r="H6740" s="2"/>
      <c r="I6740" s="2"/>
      <c r="J6740" s="2"/>
    </row>
    <row r="6741">
      <c r="A6741" s="1" t="s">
        <v>8763</v>
      </c>
      <c r="B6741" s="3">
        <v>17.13</v>
      </c>
      <c r="C6741" s="3" t="s">
        <v>8036</v>
      </c>
      <c r="D6741" s="3" t="s">
        <v>26</v>
      </c>
      <c r="E6741" s="3" t="s">
        <v>8764</v>
      </c>
      <c r="F6741" s="3">
        <v>96.0</v>
      </c>
      <c r="G6741" s="3">
        <v>9445.0</v>
      </c>
      <c r="H6741" s="2"/>
      <c r="I6741" s="2"/>
      <c r="J6741" s="2"/>
    </row>
    <row r="6742">
      <c r="A6742" s="1" t="s">
        <v>8765</v>
      </c>
      <c r="B6742" s="3">
        <v>16.62</v>
      </c>
      <c r="C6742" s="3" t="s">
        <v>125</v>
      </c>
      <c r="D6742" s="3" t="s">
        <v>26</v>
      </c>
      <c r="E6742" s="3" t="s">
        <v>8766</v>
      </c>
      <c r="F6742" s="3">
        <v>104.0</v>
      </c>
      <c r="G6742" s="3">
        <v>9443.0</v>
      </c>
      <c r="H6742" s="2"/>
      <c r="I6742" s="2"/>
      <c r="J6742" s="2"/>
    </row>
    <row r="6743">
      <c r="A6743" s="1" t="s">
        <v>8767</v>
      </c>
      <c r="B6743" s="3">
        <v>16.26</v>
      </c>
      <c r="C6743" s="3" t="s">
        <v>201</v>
      </c>
      <c r="D6743" s="3" t="s">
        <v>26</v>
      </c>
      <c r="E6743" s="3" t="s">
        <v>8768</v>
      </c>
      <c r="F6743" s="3">
        <v>113.0</v>
      </c>
      <c r="G6743" s="3">
        <v>9439.0</v>
      </c>
      <c r="H6743" s="2"/>
      <c r="I6743" s="2"/>
      <c r="J6743" s="2"/>
    </row>
    <row r="6744">
      <c r="A6744" s="1" t="s">
        <v>8769</v>
      </c>
      <c r="B6744" s="3">
        <v>16.3</v>
      </c>
      <c r="C6744" s="3" t="s">
        <v>201</v>
      </c>
      <c r="D6744" s="3" t="s">
        <v>26</v>
      </c>
      <c r="E6744" s="3" t="s">
        <v>8770</v>
      </c>
      <c r="F6744" s="3">
        <v>104.0</v>
      </c>
      <c r="G6744" s="3">
        <v>944.0</v>
      </c>
      <c r="H6744" s="2"/>
      <c r="I6744" s="2"/>
      <c r="J6744" s="2"/>
    </row>
    <row r="6745">
      <c r="A6745" s="1" t="s">
        <v>8771</v>
      </c>
      <c r="B6745" s="3">
        <v>15.79</v>
      </c>
      <c r="C6745" s="3" t="s">
        <v>4147</v>
      </c>
      <c r="D6745" s="3" t="s">
        <v>26</v>
      </c>
      <c r="E6745" s="3" t="s">
        <v>8772</v>
      </c>
      <c r="F6745" s="3">
        <v>58.0</v>
      </c>
      <c r="G6745" s="3">
        <v>9444.0</v>
      </c>
      <c r="H6745" s="2"/>
      <c r="I6745" s="2"/>
      <c r="J6745" s="2"/>
    </row>
    <row r="6746">
      <c r="A6746" s="1" t="s">
        <v>8773</v>
      </c>
      <c r="B6746" s="3">
        <v>15.49</v>
      </c>
      <c r="C6746" s="3">
        <v>75.15</v>
      </c>
      <c r="D6746" s="3">
        <v>115.0</v>
      </c>
      <c r="E6746" s="3">
        <v>404.29</v>
      </c>
      <c r="F6746" s="3">
        <v>51.0</v>
      </c>
      <c r="G6746" s="3" t="s">
        <v>8774</v>
      </c>
      <c r="H6746" s="3">
        <v>125.0</v>
      </c>
      <c r="I6746" s="3">
        <v>945.0</v>
      </c>
      <c r="J6746" s="2"/>
    </row>
    <row r="6747">
      <c r="A6747" s="1" t="s">
        <v>8775</v>
      </c>
      <c r="B6747" s="3">
        <v>16.61</v>
      </c>
      <c r="C6747" s="3">
        <v>8.8</v>
      </c>
      <c r="D6747" s="3">
        <v>292.0</v>
      </c>
      <c r="E6747" s="3">
        <v>543.95</v>
      </c>
      <c r="F6747" s="3">
        <v>106.0</v>
      </c>
      <c r="G6747" s="3" t="s">
        <v>8776</v>
      </c>
      <c r="H6747" s="3">
        <v>165.0</v>
      </c>
      <c r="I6747" s="3">
        <v>9453.0</v>
      </c>
      <c r="J6747" s="2"/>
    </row>
    <row r="6748">
      <c r="A6748" s="1" t="s">
        <v>8777</v>
      </c>
      <c r="B6748" s="3">
        <v>20.9</v>
      </c>
      <c r="C6748" s="3">
        <v>61.6</v>
      </c>
      <c r="D6748" s="3">
        <v>467.0</v>
      </c>
      <c r="E6748" s="3">
        <v>673.14</v>
      </c>
      <c r="F6748" s="3">
        <v>132.0</v>
      </c>
      <c r="G6748" s="3" t="s">
        <v>6062</v>
      </c>
      <c r="H6748" s="3">
        <v>207.0</v>
      </c>
      <c r="I6748" s="3">
        <v>9457.0</v>
      </c>
      <c r="J6748" s="2"/>
    </row>
    <row r="6749">
      <c r="A6749" s="1" t="s">
        <v>8778</v>
      </c>
      <c r="B6749" s="3">
        <v>23.4</v>
      </c>
      <c r="C6749" s="3">
        <v>5.45</v>
      </c>
      <c r="D6749" s="3">
        <v>607.0</v>
      </c>
      <c r="E6749" s="3">
        <v>756.27</v>
      </c>
      <c r="F6749" s="3">
        <v>142.0</v>
      </c>
      <c r="G6749" s="3">
        <v>33.35</v>
      </c>
      <c r="H6749" s="3">
        <v>1.3</v>
      </c>
      <c r="I6749" s="3">
        <v>243.0</v>
      </c>
      <c r="J6749" s="3">
        <v>9458.0</v>
      </c>
    </row>
    <row r="6750">
      <c r="A6750" s="1" t="s">
        <v>8779</v>
      </c>
      <c r="B6750" s="3">
        <v>24.99</v>
      </c>
      <c r="C6750" s="3">
        <v>44.15</v>
      </c>
      <c r="D6750" s="3">
        <v>675.0</v>
      </c>
      <c r="E6750" s="3">
        <v>726.44</v>
      </c>
      <c r="F6750" s="3">
        <v>177.0</v>
      </c>
      <c r="G6750" s="3">
        <v>337.7</v>
      </c>
      <c r="H6750" s="3">
        <v>1.72</v>
      </c>
      <c r="I6750" s="3">
        <v>263.0</v>
      </c>
      <c r="J6750" s="3">
        <v>9454.0</v>
      </c>
    </row>
    <row r="6751">
      <c r="A6751" s="1" t="s">
        <v>8780</v>
      </c>
      <c r="B6751" s="3">
        <v>26.0</v>
      </c>
      <c r="C6751" s="3">
        <v>39.95</v>
      </c>
      <c r="D6751" s="3">
        <v>706.0</v>
      </c>
      <c r="E6751" s="3">
        <v>763.25</v>
      </c>
      <c r="F6751" s="3">
        <v>168.0</v>
      </c>
      <c r="G6751" s="3">
        <v>342.55</v>
      </c>
      <c r="H6751" s="3">
        <v>2.14</v>
      </c>
      <c r="I6751" s="3">
        <v>268.0</v>
      </c>
      <c r="J6751" s="3">
        <v>945.0</v>
      </c>
    </row>
    <row r="6752">
      <c r="A6752" s="1" t="s">
        <v>8781</v>
      </c>
      <c r="B6752" s="3">
        <v>26.63</v>
      </c>
      <c r="C6752" s="3">
        <v>37.5</v>
      </c>
      <c r="D6752" s="3">
        <v>667.0</v>
      </c>
      <c r="E6752" s="3">
        <v>751.97</v>
      </c>
      <c r="F6752" s="3">
        <v>162.0</v>
      </c>
      <c r="G6752" s="3">
        <v>346.6</v>
      </c>
      <c r="H6752" s="3">
        <v>2.34</v>
      </c>
      <c r="I6752" s="3">
        <v>274.0</v>
      </c>
      <c r="J6752" s="3">
        <v>9444.0</v>
      </c>
    </row>
    <row r="6753">
      <c r="A6753" s="1" t="s">
        <v>8782</v>
      </c>
      <c r="B6753" s="3">
        <v>26.98</v>
      </c>
      <c r="C6753" s="3">
        <v>37.5</v>
      </c>
      <c r="D6753" s="3">
        <v>584.0</v>
      </c>
      <c r="E6753" s="3">
        <v>777.36</v>
      </c>
      <c r="F6753" s="3">
        <v>127.0</v>
      </c>
      <c r="G6753" s="3">
        <v>348.95</v>
      </c>
      <c r="H6753" s="3">
        <v>2.41</v>
      </c>
      <c r="I6753" s="3">
        <v>276.0</v>
      </c>
      <c r="J6753" s="3">
        <v>944.0</v>
      </c>
    </row>
    <row r="6754">
      <c r="A6754" s="1" t="s">
        <v>8783</v>
      </c>
      <c r="B6754" s="3">
        <v>26.95</v>
      </c>
      <c r="C6754" s="3">
        <v>37.5</v>
      </c>
      <c r="D6754" s="3">
        <v>425.0</v>
      </c>
      <c r="E6754" s="3">
        <v>644.15</v>
      </c>
      <c r="F6754" s="3">
        <v>129.0</v>
      </c>
      <c r="G6754" s="3">
        <v>349.3</v>
      </c>
      <c r="H6754" s="3">
        <v>2.34</v>
      </c>
      <c r="I6754" s="3">
        <v>278.0</v>
      </c>
      <c r="J6754" s="3">
        <v>9438.0</v>
      </c>
    </row>
    <row r="6755">
      <c r="A6755" s="1" t="s">
        <v>8784</v>
      </c>
      <c r="B6755" s="3">
        <v>26.5</v>
      </c>
      <c r="C6755" s="3">
        <v>38.7</v>
      </c>
      <c r="D6755" s="3">
        <v>249.0</v>
      </c>
      <c r="E6755" s="3">
        <v>531.8</v>
      </c>
      <c r="F6755" s="3">
        <v>92.0</v>
      </c>
      <c r="G6755" s="3">
        <v>348.15</v>
      </c>
      <c r="H6755" s="3">
        <v>2.21</v>
      </c>
      <c r="I6755" s="3">
        <v>275.0</v>
      </c>
      <c r="J6755" s="3">
        <v>9438.0</v>
      </c>
    </row>
    <row r="6756">
      <c r="A6756" s="1" t="s">
        <v>8785</v>
      </c>
      <c r="B6756" s="3">
        <v>25.19</v>
      </c>
      <c r="C6756" s="3">
        <v>42.75</v>
      </c>
      <c r="D6756" s="3">
        <v>65.0</v>
      </c>
      <c r="E6756" s="3">
        <v>244.83</v>
      </c>
      <c r="F6756" s="3">
        <v>39.0</v>
      </c>
      <c r="G6756" s="3">
        <v>344.3</v>
      </c>
      <c r="H6756" s="3">
        <v>1.72</v>
      </c>
      <c r="I6756" s="3">
        <v>264.0</v>
      </c>
      <c r="J6756" s="3">
        <v>9436.0</v>
      </c>
    </row>
    <row r="6757">
      <c r="A6757" s="1" t="s">
        <v>8786</v>
      </c>
      <c r="B6757" s="3">
        <v>22.99</v>
      </c>
      <c r="C6757" s="3" t="s">
        <v>4089</v>
      </c>
      <c r="D6757" s="3" t="s">
        <v>26</v>
      </c>
      <c r="E6757" s="3">
        <v>338.3</v>
      </c>
      <c r="F6757" s="3">
        <v>2.7</v>
      </c>
      <c r="G6757" s="3">
        <v>26.0</v>
      </c>
      <c r="H6757" s="3">
        <v>9438.0</v>
      </c>
      <c r="I6757" s="2"/>
      <c r="J6757" s="2"/>
    </row>
    <row r="6758">
      <c r="A6758" s="1" t="s">
        <v>8787</v>
      </c>
      <c r="B6758" s="3">
        <v>21.74</v>
      </c>
      <c r="C6758" s="3" t="s">
        <v>1600</v>
      </c>
      <c r="D6758" s="3" t="s">
        <v>26</v>
      </c>
      <c r="E6758" s="3">
        <v>334.2</v>
      </c>
      <c r="F6758" s="3">
        <v>2.21</v>
      </c>
      <c r="G6758" s="3">
        <v>271.0</v>
      </c>
      <c r="H6758" s="3">
        <v>9439.0</v>
      </c>
      <c r="I6758" s="2"/>
      <c r="J6758" s="2"/>
    </row>
    <row r="6759">
      <c r="A6759" s="1" t="s">
        <v>8788</v>
      </c>
      <c r="B6759" s="3">
        <v>20.43</v>
      </c>
      <c r="C6759" s="3" t="s">
        <v>1688</v>
      </c>
      <c r="D6759" s="3" t="s">
        <v>26</v>
      </c>
      <c r="E6759" s="3">
        <v>332.1</v>
      </c>
      <c r="F6759" s="3">
        <v>2.21</v>
      </c>
      <c r="G6759" s="3">
        <v>276.0</v>
      </c>
      <c r="H6759" s="3">
        <v>9439.0</v>
      </c>
      <c r="I6759" s="2"/>
      <c r="J6759" s="2"/>
    </row>
    <row r="6760">
      <c r="A6760" s="1" t="s">
        <v>8789</v>
      </c>
      <c r="B6760" s="3">
        <v>19.34</v>
      </c>
      <c r="C6760" s="3" t="s">
        <v>1296</v>
      </c>
      <c r="D6760" s="3" t="s">
        <v>26</v>
      </c>
      <c r="E6760" s="3">
        <v>329.4</v>
      </c>
      <c r="F6760" s="3">
        <v>2.14</v>
      </c>
      <c r="G6760" s="3">
        <v>276.0</v>
      </c>
      <c r="H6760" s="3">
        <v>944.0</v>
      </c>
      <c r="I6760" s="2"/>
      <c r="J6760" s="2"/>
    </row>
    <row r="6761">
      <c r="A6761" s="1" t="s">
        <v>8790</v>
      </c>
      <c r="B6761" s="3">
        <v>18.25</v>
      </c>
      <c r="C6761" s="3" t="s">
        <v>5443</v>
      </c>
      <c r="D6761" s="3" t="s">
        <v>26</v>
      </c>
      <c r="E6761" s="3">
        <v>327.45</v>
      </c>
      <c r="F6761" s="3">
        <v>2.0</v>
      </c>
      <c r="G6761" s="3">
        <v>271.0</v>
      </c>
      <c r="H6761" s="3">
        <v>944.0</v>
      </c>
      <c r="I6761" s="2"/>
      <c r="J6761" s="2"/>
    </row>
    <row r="6762">
      <c r="A6762" s="1" t="s">
        <v>8791</v>
      </c>
      <c r="B6762" s="3">
        <v>17.18</v>
      </c>
      <c r="C6762" s="3" t="s">
        <v>2722</v>
      </c>
      <c r="D6762" s="3" t="s">
        <v>26</v>
      </c>
      <c r="E6762" s="3">
        <v>326.3</v>
      </c>
      <c r="F6762" s="3">
        <v>1.93</v>
      </c>
      <c r="G6762" s="3">
        <v>263.0</v>
      </c>
      <c r="H6762" s="3">
        <v>9435.0</v>
      </c>
      <c r="I6762" s="2"/>
      <c r="J6762" s="2"/>
    </row>
    <row r="6763">
      <c r="A6763" s="1" t="s">
        <v>8792</v>
      </c>
      <c r="B6763" s="3">
        <v>16.29</v>
      </c>
      <c r="C6763" s="3" t="s">
        <v>4985</v>
      </c>
      <c r="D6763" s="3" t="s">
        <v>26</v>
      </c>
      <c r="E6763" s="3">
        <v>324.95</v>
      </c>
      <c r="F6763" s="3">
        <v>1.79</v>
      </c>
      <c r="G6763" s="3">
        <v>256.0</v>
      </c>
      <c r="H6763" s="3">
        <v>9435.0</v>
      </c>
      <c r="I6763" s="2"/>
      <c r="J6763" s="2"/>
    </row>
    <row r="6764">
      <c r="A6764" s="1" t="s">
        <v>8793</v>
      </c>
      <c r="B6764" s="3">
        <v>15.61</v>
      </c>
      <c r="C6764" s="3" t="s">
        <v>8370</v>
      </c>
      <c r="D6764" s="3" t="s">
        <v>26</v>
      </c>
      <c r="E6764" s="3">
        <v>324.5</v>
      </c>
      <c r="F6764" s="3">
        <v>1.66</v>
      </c>
      <c r="G6764" s="3">
        <v>254.0</v>
      </c>
      <c r="H6764" s="3">
        <v>9433.0</v>
      </c>
      <c r="I6764" s="2"/>
      <c r="J6764" s="2"/>
    </row>
    <row r="6765">
      <c r="A6765" s="1" t="s">
        <v>8794</v>
      </c>
      <c r="B6765" s="3">
        <v>15.46</v>
      </c>
      <c r="C6765" s="3" t="s">
        <v>8040</v>
      </c>
      <c r="D6765" s="3" t="s">
        <v>26</v>
      </c>
      <c r="E6765" s="3">
        <v>322.4</v>
      </c>
      <c r="F6765" s="3">
        <v>1.52</v>
      </c>
      <c r="G6765" s="3">
        <v>249.0</v>
      </c>
      <c r="H6765" s="3">
        <v>943.0</v>
      </c>
      <c r="I6765" s="2"/>
      <c r="J6765" s="2"/>
    </row>
    <row r="6766">
      <c r="A6766" s="1" t="s">
        <v>8795</v>
      </c>
      <c r="B6766" s="3">
        <v>15.55</v>
      </c>
      <c r="C6766" s="3" t="s">
        <v>8040</v>
      </c>
      <c r="D6766" s="3" t="s">
        <v>26</v>
      </c>
      <c r="E6766" s="3">
        <v>321.25</v>
      </c>
      <c r="F6766" s="3">
        <v>1.31</v>
      </c>
      <c r="G6766" s="3">
        <v>242.0</v>
      </c>
      <c r="H6766" s="3">
        <v>9425.0</v>
      </c>
      <c r="I6766" s="2"/>
      <c r="J6766" s="2"/>
    </row>
    <row r="6767">
      <c r="A6767" s="1" t="s">
        <v>8796</v>
      </c>
      <c r="B6767" s="3">
        <v>15.59</v>
      </c>
      <c r="C6767" s="3" t="s">
        <v>8040</v>
      </c>
      <c r="D6767" s="3" t="s">
        <v>26</v>
      </c>
      <c r="E6767" s="3">
        <v>32.5</v>
      </c>
      <c r="F6767" s="3">
        <v>1.17</v>
      </c>
      <c r="G6767" s="3">
        <v>232.0</v>
      </c>
      <c r="H6767" s="3">
        <v>9423.0</v>
      </c>
      <c r="I6767" s="2"/>
      <c r="J6767" s="2"/>
    </row>
    <row r="6768">
      <c r="A6768" s="1" t="s">
        <v>8797</v>
      </c>
      <c r="B6768" s="3">
        <v>15.47</v>
      </c>
      <c r="C6768" s="3" t="s">
        <v>4147</v>
      </c>
      <c r="D6768" s="3" t="s">
        <v>26</v>
      </c>
      <c r="E6768" s="3">
        <v>319.5</v>
      </c>
      <c r="F6768" s="3">
        <v>1.17</v>
      </c>
      <c r="G6768" s="3">
        <v>218.0</v>
      </c>
      <c r="H6768" s="3">
        <v>9425.0</v>
      </c>
      <c r="I6768" s="2"/>
      <c r="J6768" s="2"/>
    </row>
    <row r="6769">
      <c r="A6769" s="1" t="s">
        <v>8798</v>
      </c>
      <c r="B6769" s="3">
        <v>15.36</v>
      </c>
      <c r="C6769" s="3" t="s">
        <v>4006</v>
      </c>
      <c r="D6769" s="3" t="s">
        <v>26</v>
      </c>
      <c r="E6769" s="3">
        <v>319.1</v>
      </c>
      <c r="F6769" s="3">
        <v>1.1</v>
      </c>
      <c r="G6769" s="3">
        <v>211.0</v>
      </c>
      <c r="H6769" s="3">
        <v>9427.0</v>
      </c>
      <c r="I6769" s="2"/>
      <c r="J6769" s="2"/>
    </row>
    <row r="6770">
      <c r="A6770" s="1" t="s">
        <v>8799</v>
      </c>
      <c r="B6770" s="3">
        <v>14.95</v>
      </c>
      <c r="C6770" s="3">
        <v>77.8</v>
      </c>
      <c r="D6770" s="3">
        <v>109.0</v>
      </c>
      <c r="E6770" s="3">
        <v>361.69</v>
      </c>
      <c r="F6770" s="3">
        <v>53.0</v>
      </c>
      <c r="G6770" s="3">
        <v>32.3</v>
      </c>
      <c r="H6770" s="3">
        <v>1.17</v>
      </c>
      <c r="I6770" s="3">
        <v>209.0</v>
      </c>
      <c r="J6770" s="3">
        <v>9434.0</v>
      </c>
    </row>
    <row r="6771">
      <c r="A6771" s="1" t="s">
        <v>8800</v>
      </c>
      <c r="B6771" s="3">
        <v>17.67</v>
      </c>
      <c r="C6771" s="3">
        <v>78.1</v>
      </c>
      <c r="D6771" s="3">
        <v>286.0</v>
      </c>
      <c r="E6771" s="3">
        <v>526.26</v>
      </c>
      <c r="F6771" s="3">
        <v>108.0</v>
      </c>
      <c r="G6771" s="3" t="s">
        <v>8801</v>
      </c>
      <c r="H6771" s="3">
        <v>217.0</v>
      </c>
      <c r="I6771" s="3">
        <v>9438.0</v>
      </c>
      <c r="J6771" s="2"/>
    </row>
    <row r="6772">
      <c r="A6772" s="1" t="s">
        <v>8802</v>
      </c>
      <c r="B6772" s="3">
        <v>21.65</v>
      </c>
      <c r="C6772" s="3">
        <v>55.65</v>
      </c>
      <c r="D6772" s="3">
        <v>459.0</v>
      </c>
      <c r="E6772" s="3">
        <v>656.27</v>
      </c>
      <c r="F6772" s="3">
        <v>135.0</v>
      </c>
      <c r="G6772" s="3" t="s">
        <v>8803</v>
      </c>
      <c r="H6772" s="3">
        <v>234.0</v>
      </c>
      <c r="I6772" s="3">
        <v>9441.0</v>
      </c>
      <c r="J6772" s="2"/>
    </row>
    <row r="6773">
      <c r="A6773" s="1" t="s">
        <v>8804</v>
      </c>
      <c r="B6773" s="3">
        <v>23.73</v>
      </c>
      <c r="C6773" s="3">
        <v>48.8</v>
      </c>
      <c r="D6773" s="3">
        <v>598.0</v>
      </c>
      <c r="E6773" s="3">
        <v>738.6</v>
      </c>
      <c r="F6773" s="3">
        <v>147.0</v>
      </c>
      <c r="G6773" s="3" t="s">
        <v>8805</v>
      </c>
      <c r="H6773" s="3">
        <v>262.0</v>
      </c>
      <c r="I6773" s="3">
        <v>9441.0</v>
      </c>
      <c r="J6773" s="2"/>
    </row>
    <row r="6774">
      <c r="A6774" s="1" t="s">
        <v>8806</v>
      </c>
      <c r="B6774" s="3">
        <v>25.2</v>
      </c>
      <c r="C6774" s="3">
        <v>44.3</v>
      </c>
      <c r="D6774" s="3">
        <v>668.0</v>
      </c>
      <c r="E6774" s="3">
        <v>722.44</v>
      </c>
      <c r="F6774" s="3">
        <v>176.0</v>
      </c>
      <c r="G6774" s="3">
        <v>347.2</v>
      </c>
      <c r="H6774" s="3">
        <v>1.1</v>
      </c>
      <c r="I6774" s="3">
        <v>274.0</v>
      </c>
      <c r="J6774" s="3">
        <v>9435.0</v>
      </c>
    </row>
    <row r="6775">
      <c r="A6775" s="1" t="s">
        <v>8807</v>
      </c>
      <c r="B6775" s="3">
        <v>26.41</v>
      </c>
      <c r="C6775" s="3">
        <v>41.55</v>
      </c>
      <c r="D6775" s="3">
        <v>703.0</v>
      </c>
      <c r="E6775" s="3">
        <v>774.14</v>
      </c>
      <c r="F6775" s="3">
        <v>161.0</v>
      </c>
      <c r="G6775" s="3">
        <v>353.0</v>
      </c>
      <c r="H6775" s="3">
        <v>1.38</v>
      </c>
      <c r="I6775" s="3">
        <v>276.0</v>
      </c>
      <c r="J6775" s="3">
        <v>9432.0</v>
      </c>
    </row>
    <row r="6776">
      <c r="A6776" s="1" t="s">
        <v>8808</v>
      </c>
      <c r="B6776" s="3">
        <v>27.19</v>
      </c>
      <c r="C6776" s="3">
        <v>38.95</v>
      </c>
      <c r="D6776" s="3">
        <v>675.0</v>
      </c>
      <c r="E6776" s="3">
        <v>808.55</v>
      </c>
      <c r="F6776" s="3">
        <v>136.0</v>
      </c>
      <c r="G6776" s="3">
        <v>357.45</v>
      </c>
      <c r="H6776" s="3">
        <v>1.59</v>
      </c>
      <c r="I6776" s="3">
        <v>278.0</v>
      </c>
      <c r="J6776" s="3">
        <v>9423.0</v>
      </c>
    </row>
    <row r="6777">
      <c r="A6777" s="1" t="s">
        <v>8809</v>
      </c>
      <c r="B6777" s="3">
        <v>27.63</v>
      </c>
      <c r="C6777" s="3">
        <v>37.75</v>
      </c>
      <c r="D6777" s="3">
        <v>574.0</v>
      </c>
      <c r="E6777" s="3">
        <v>756.71</v>
      </c>
      <c r="F6777" s="3">
        <v>133.0</v>
      </c>
      <c r="G6777" s="3">
        <v>359.95</v>
      </c>
      <c r="H6777" s="3">
        <v>1.72</v>
      </c>
      <c r="I6777" s="3">
        <v>275.0</v>
      </c>
      <c r="J6777" s="3">
        <v>9418.0</v>
      </c>
    </row>
    <row r="6778">
      <c r="A6778" s="1" t="s">
        <v>8810</v>
      </c>
      <c r="B6778" s="3">
        <v>27.67</v>
      </c>
      <c r="C6778" s="3">
        <v>37.75</v>
      </c>
      <c r="D6778" s="3">
        <v>43.0</v>
      </c>
      <c r="E6778" s="3">
        <v>704.32</v>
      </c>
      <c r="F6778" s="3">
        <v>11.0</v>
      </c>
      <c r="G6778" s="3">
        <v>361.3</v>
      </c>
      <c r="H6778" s="3">
        <v>1.79</v>
      </c>
      <c r="I6778" s="3">
        <v>273.0</v>
      </c>
      <c r="J6778" s="3">
        <v>9415.0</v>
      </c>
    </row>
    <row r="6779">
      <c r="A6779" s="1" t="s">
        <v>8811</v>
      </c>
      <c r="B6779" s="3">
        <v>27.26</v>
      </c>
      <c r="C6779" s="3">
        <v>38.95</v>
      </c>
      <c r="D6779" s="3">
        <v>253.0</v>
      </c>
      <c r="E6779" s="3">
        <v>596.48</v>
      </c>
      <c r="F6779" s="3">
        <v>8.0</v>
      </c>
      <c r="G6779" s="3">
        <v>36.95</v>
      </c>
      <c r="H6779" s="3">
        <v>1.86</v>
      </c>
      <c r="I6779" s="3">
        <v>276.0</v>
      </c>
      <c r="J6779" s="3">
        <v>9412.0</v>
      </c>
    </row>
    <row r="6780">
      <c r="A6780" s="1" t="s">
        <v>8812</v>
      </c>
      <c r="B6780" s="3">
        <v>26.4</v>
      </c>
      <c r="C6780" s="3">
        <v>44.45</v>
      </c>
      <c r="D6780" s="3">
        <v>61.0</v>
      </c>
      <c r="E6780" s="3">
        <v>237.47</v>
      </c>
      <c r="F6780" s="3">
        <v>37.0</v>
      </c>
      <c r="G6780" s="3">
        <v>358.2</v>
      </c>
      <c r="H6780" s="3">
        <v>1.45</v>
      </c>
      <c r="I6780" s="3">
        <v>288.0</v>
      </c>
      <c r="J6780" s="3">
        <v>9412.0</v>
      </c>
    </row>
    <row r="6781">
      <c r="A6781" s="1" t="s">
        <v>8813</v>
      </c>
      <c r="B6781" s="3">
        <v>23.98</v>
      </c>
      <c r="C6781" s="3" t="s">
        <v>8814</v>
      </c>
      <c r="D6781" s="3" t="s">
        <v>26</v>
      </c>
      <c r="E6781" s="3">
        <v>352.2</v>
      </c>
      <c r="F6781" s="3">
        <v>1.86</v>
      </c>
      <c r="G6781" s="3">
        <v>304.0</v>
      </c>
      <c r="H6781" s="3">
        <v>9413.0</v>
      </c>
      <c r="I6781" s="2"/>
      <c r="J6781" s="2"/>
    </row>
    <row r="6782">
      <c r="A6782" s="1" t="s">
        <v>8815</v>
      </c>
      <c r="B6782" s="3">
        <v>22.5</v>
      </c>
      <c r="C6782" s="3" t="s">
        <v>6386</v>
      </c>
      <c r="D6782" s="3" t="s">
        <v>26</v>
      </c>
      <c r="E6782" s="3">
        <v>347.55</v>
      </c>
      <c r="F6782" s="3">
        <v>1.86</v>
      </c>
      <c r="G6782" s="3">
        <v>309.0</v>
      </c>
      <c r="H6782" s="3">
        <v>9412.0</v>
      </c>
      <c r="I6782" s="2"/>
      <c r="J6782" s="2"/>
    </row>
    <row r="6783">
      <c r="A6783" s="1" t="s">
        <v>8816</v>
      </c>
      <c r="B6783" s="3">
        <v>20.85</v>
      </c>
      <c r="C6783" s="3" t="s">
        <v>2057</v>
      </c>
      <c r="D6783" s="3" t="s">
        <v>26</v>
      </c>
      <c r="E6783" s="3">
        <v>343.9</v>
      </c>
      <c r="F6783" s="3">
        <v>1.86</v>
      </c>
      <c r="G6783" s="3">
        <v>304.0</v>
      </c>
      <c r="H6783" s="3">
        <v>9412.0</v>
      </c>
      <c r="I6783" s="2"/>
      <c r="J6783" s="2"/>
    </row>
    <row r="6784">
      <c r="A6784" s="1" t="s">
        <v>8817</v>
      </c>
      <c r="B6784" s="3">
        <v>19.39</v>
      </c>
      <c r="C6784" s="3" t="s">
        <v>7982</v>
      </c>
      <c r="D6784" s="3" t="s">
        <v>26</v>
      </c>
      <c r="E6784" s="3">
        <v>34.6</v>
      </c>
      <c r="F6784" s="3">
        <v>1.72</v>
      </c>
      <c r="G6784" s="3">
        <v>296.0</v>
      </c>
      <c r="H6784" s="3">
        <v>9415.0</v>
      </c>
      <c r="I6784" s="2"/>
      <c r="J6784" s="2"/>
    </row>
    <row r="6785">
      <c r="A6785" s="1" t="s">
        <v>8818</v>
      </c>
      <c r="B6785" s="3">
        <v>18.5</v>
      </c>
      <c r="C6785" s="3" t="s">
        <v>128</v>
      </c>
      <c r="D6785" s="3" t="s">
        <v>26</v>
      </c>
      <c r="E6785" s="3">
        <v>337.9</v>
      </c>
      <c r="F6785" s="3">
        <v>1.52</v>
      </c>
      <c r="G6785" s="3">
        <v>288.0</v>
      </c>
      <c r="H6785" s="3">
        <v>9415.0</v>
      </c>
      <c r="I6785" s="2"/>
      <c r="J6785" s="2"/>
    </row>
    <row r="6786">
      <c r="A6786" s="1" t="s">
        <v>8819</v>
      </c>
      <c r="B6786" s="3">
        <v>18.39</v>
      </c>
      <c r="C6786" s="3" t="s">
        <v>383</v>
      </c>
      <c r="D6786" s="3" t="s">
        <v>26</v>
      </c>
      <c r="E6786" s="3">
        <v>335.2</v>
      </c>
      <c r="F6786" s="3">
        <v>1.24</v>
      </c>
      <c r="G6786" s="3">
        <v>278.0</v>
      </c>
      <c r="H6786" s="3">
        <v>9414.0</v>
      </c>
      <c r="I6786" s="2"/>
      <c r="J6786" s="2"/>
    </row>
    <row r="6787">
      <c r="A6787" s="1" t="s">
        <v>8820</v>
      </c>
      <c r="B6787" s="3">
        <v>19.31</v>
      </c>
      <c r="C6787" s="3" t="s">
        <v>1919</v>
      </c>
      <c r="D6787" s="3" t="s">
        <v>26</v>
      </c>
      <c r="E6787" s="3" t="s">
        <v>8821</v>
      </c>
      <c r="F6787" s="3">
        <v>264.0</v>
      </c>
      <c r="G6787" s="3">
        <v>9409.0</v>
      </c>
      <c r="H6787" s="2"/>
      <c r="I6787" s="2"/>
      <c r="J6787" s="2"/>
    </row>
    <row r="6788">
      <c r="A6788" s="1" t="s">
        <v>8822</v>
      </c>
      <c r="B6788" s="3">
        <v>19.12</v>
      </c>
      <c r="C6788" s="3" t="s">
        <v>1919</v>
      </c>
      <c r="D6788" s="3" t="s">
        <v>26</v>
      </c>
      <c r="E6788" s="3" t="s">
        <v>8823</v>
      </c>
      <c r="F6788" s="3">
        <v>234.0</v>
      </c>
      <c r="G6788" s="3">
        <v>9407.0</v>
      </c>
      <c r="H6788" s="2"/>
      <c r="I6788" s="2"/>
      <c r="J6788" s="2"/>
    </row>
    <row r="6789">
      <c r="A6789" s="1" t="s">
        <v>8824</v>
      </c>
      <c r="B6789" s="3">
        <v>18.58</v>
      </c>
      <c r="C6789" s="3" t="s">
        <v>5357</v>
      </c>
      <c r="D6789" s="3" t="s">
        <v>26</v>
      </c>
      <c r="E6789" s="3" t="s">
        <v>7773</v>
      </c>
      <c r="F6789" s="3">
        <v>212.0</v>
      </c>
      <c r="G6789" s="3">
        <v>9402.0</v>
      </c>
      <c r="H6789" s="2"/>
      <c r="I6789" s="2"/>
      <c r="J6789" s="2"/>
    </row>
    <row r="6790">
      <c r="A6790" s="1" t="s">
        <v>8825</v>
      </c>
      <c r="B6790" s="3">
        <v>18.6</v>
      </c>
      <c r="C6790" s="3" t="s">
        <v>8013</v>
      </c>
      <c r="D6790" s="3" t="s">
        <v>26</v>
      </c>
      <c r="E6790" s="3" t="s">
        <v>8826</v>
      </c>
      <c r="F6790" s="3">
        <v>214.0</v>
      </c>
      <c r="G6790" s="3">
        <v>9396.0</v>
      </c>
      <c r="H6790" s="2"/>
      <c r="I6790" s="2"/>
      <c r="J6790" s="2"/>
    </row>
    <row r="6791">
      <c r="A6791" s="1" t="s">
        <v>8827</v>
      </c>
      <c r="B6791" s="3">
        <v>17.59</v>
      </c>
      <c r="C6791" s="3" t="s">
        <v>8015</v>
      </c>
      <c r="D6791" s="3" t="s">
        <v>26</v>
      </c>
      <c r="E6791" s="3" t="s">
        <v>8828</v>
      </c>
      <c r="F6791" s="3">
        <v>212.0</v>
      </c>
      <c r="G6791" s="3">
        <v>9396.0</v>
      </c>
      <c r="H6791" s="2"/>
      <c r="I6791" s="2"/>
      <c r="J6791" s="2"/>
    </row>
    <row r="6792">
      <c r="A6792" s="1" t="s">
        <v>8829</v>
      </c>
      <c r="B6792" s="3">
        <v>17.17</v>
      </c>
      <c r="C6792" s="3" t="s">
        <v>8015</v>
      </c>
      <c r="D6792" s="3" t="s">
        <v>26</v>
      </c>
      <c r="E6792" s="3" t="s">
        <v>8830</v>
      </c>
      <c r="F6792" s="3">
        <v>202.0</v>
      </c>
      <c r="G6792" s="3">
        <v>9395.0</v>
      </c>
      <c r="H6792" s="2"/>
      <c r="I6792" s="2"/>
      <c r="J6792" s="2"/>
    </row>
    <row r="6793">
      <c r="A6793" s="1" t="s">
        <v>8831</v>
      </c>
      <c r="B6793" s="3">
        <v>16.89</v>
      </c>
      <c r="C6793" s="3" t="s">
        <v>1344</v>
      </c>
      <c r="D6793" s="3" t="s">
        <v>26</v>
      </c>
      <c r="E6793" s="3" t="s">
        <v>8832</v>
      </c>
      <c r="F6793" s="3">
        <v>2.0</v>
      </c>
      <c r="G6793" s="3">
        <v>9397.0</v>
      </c>
      <c r="H6793" s="2"/>
      <c r="I6793" s="2"/>
      <c r="J6793" s="2"/>
    </row>
    <row r="6794">
      <c r="A6794" s="1" t="s">
        <v>8833</v>
      </c>
      <c r="B6794" s="3">
        <v>16.65</v>
      </c>
      <c r="C6794" s="3">
        <v>78.0</v>
      </c>
      <c r="D6794" s="3">
        <v>81.0</v>
      </c>
      <c r="E6794" s="3">
        <v>132.16</v>
      </c>
      <c r="F6794" s="3">
        <v>61.0</v>
      </c>
      <c r="G6794" s="3" t="s">
        <v>8834</v>
      </c>
      <c r="H6794" s="3">
        <v>199.0</v>
      </c>
      <c r="I6794" s="3">
        <v>9401.0</v>
      </c>
      <c r="J6794" s="2"/>
    </row>
    <row r="6795">
      <c r="A6795" s="1" t="s">
        <v>8835</v>
      </c>
      <c r="B6795" s="3">
        <v>17.64</v>
      </c>
      <c r="C6795" s="3">
        <v>83.7</v>
      </c>
      <c r="D6795" s="3">
        <v>267.0</v>
      </c>
      <c r="E6795" s="3">
        <v>439.46</v>
      </c>
      <c r="F6795" s="3">
        <v>12.0</v>
      </c>
      <c r="G6795" s="3" t="s">
        <v>8836</v>
      </c>
      <c r="H6795" s="3">
        <v>208.0</v>
      </c>
      <c r="I6795" s="3">
        <v>9408.0</v>
      </c>
      <c r="J6795" s="2"/>
    </row>
    <row r="6796">
      <c r="A6796" s="1" t="s">
        <v>8837</v>
      </c>
      <c r="B6796" s="3">
        <v>21.6</v>
      </c>
      <c r="C6796" s="3">
        <v>61.85</v>
      </c>
      <c r="D6796" s="3">
        <v>449.0</v>
      </c>
      <c r="E6796" s="3">
        <v>635.8</v>
      </c>
      <c r="F6796" s="3">
        <v>138.0</v>
      </c>
      <c r="G6796" s="3" t="s">
        <v>8838</v>
      </c>
      <c r="H6796" s="3">
        <v>224.0</v>
      </c>
      <c r="I6796" s="3">
        <v>9408.0</v>
      </c>
      <c r="J6796" s="2"/>
    </row>
    <row r="6797">
      <c r="A6797" s="1" t="s">
        <v>8839</v>
      </c>
      <c r="B6797" s="3">
        <v>23.9</v>
      </c>
      <c r="C6797" s="3">
        <v>56.15</v>
      </c>
      <c r="D6797" s="3">
        <v>583.0</v>
      </c>
      <c r="E6797" s="3">
        <v>702.56</v>
      </c>
      <c r="F6797" s="3">
        <v>157.0</v>
      </c>
      <c r="G6797" s="3" t="s">
        <v>8840</v>
      </c>
      <c r="H6797" s="3">
        <v>236.0</v>
      </c>
      <c r="I6797" s="3">
        <v>9405.0</v>
      </c>
      <c r="J6797" s="2"/>
    </row>
    <row r="6798">
      <c r="A6798" s="1" t="s">
        <v>8841</v>
      </c>
      <c r="B6798" s="3">
        <v>25.59</v>
      </c>
      <c r="C6798" s="3">
        <v>46.0</v>
      </c>
      <c r="D6798" s="3">
        <v>659.0</v>
      </c>
      <c r="E6798" s="3">
        <v>715.45</v>
      </c>
      <c r="F6798" s="3">
        <v>175.0</v>
      </c>
      <c r="G6798" s="3">
        <v>355.5</v>
      </c>
      <c r="H6798" s="3">
        <v>1.45</v>
      </c>
      <c r="I6798" s="3">
        <v>236.0</v>
      </c>
      <c r="J6798" s="3">
        <v>9404.0</v>
      </c>
    </row>
    <row r="6799">
      <c r="A6799" s="1" t="s">
        <v>8842</v>
      </c>
      <c r="B6799" s="3">
        <v>26.72</v>
      </c>
      <c r="C6799" s="3">
        <v>43.15</v>
      </c>
      <c r="D6799" s="3">
        <v>713.0</v>
      </c>
      <c r="E6799" s="3">
        <v>836.97</v>
      </c>
      <c r="F6799" s="3">
        <v>131.0</v>
      </c>
      <c r="G6799" s="3">
        <v>361.5</v>
      </c>
      <c r="H6799" s="3">
        <v>2.34</v>
      </c>
      <c r="I6799" s="3">
        <v>245.0</v>
      </c>
      <c r="J6799" s="3">
        <v>9396.0</v>
      </c>
    </row>
    <row r="6800">
      <c r="A6800" s="1" t="s">
        <v>8843</v>
      </c>
      <c r="B6800" s="3">
        <v>27.29</v>
      </c>
      <c r="C6800" s="3">
        <v>4.35</v>
      </c>
      <c r="D6800" s="3">
        <v>676.0</v>
      </c>
      <c r="E6800" s="3">
        <v>835.77</v>
      </c>
      <c r="F6800" s="3">
        <v>123.0</v>
      </c>
      <c r="G6800" s="3">
        <v>366.55</v>
      </c>
      <c r="H6800" s="3">
        <v>3.17</v>
      </c>
      <c r="I6800" s="3">
        <v>261.0</v>
      </c>
      <c r="J6800" s="3">
        <v>9391.0</v>
      </c>
    </row>
    <row r="6801">
      <c r="A6801" s="1" t="s">
        <v>8844</v>
      </c>
      <c r="B6801" s="3">
        <v>26.74</v>
      </c>
      <c r="C6801" s="3">
        <v>4.25</v>
      </c>
      <c r="D6801" s="3">
        <v>518.0</v>
      </c>
      <c r="E6801" s="3">
        <v>555.65</v>
      </c>
      <c r="F6801" s="3">
        <v>197.0</v>
      </c>
      <c r="G6801" s="3">
        <v>37.0</v>
      </c>
      <c r="H6801" s="3">
        <v>4.0</v>
      </c>
      <c r="I6801" s="3">
        <v>268.0</v>
      </c>
      <c r="J6801" s="3">
        <v>9385.0</v>
      </c>
    </row>
    <row r="6802">
      <c r="A6802" s="1" t="s">
        <v>8845</v>
      </c>
      <c r="B6802" s="3">
        <v>25.4</v>
      </c>
      <c r="C6802" s="3">
        <v>47.5</v>
      </c>
      <c r="D6802" s="3">
        <v>366.0</v>
      </c>
      <c r="E6802" s="3">
        <v>422.99</v>
      </c>
      <c r="F6802" s="3">
        <v>176.0</v>
      </c>
      <c r="G6802" s="3">
        <v>382.4</v>
      </c>
      <c r="H6802" s="3">
        <v>3.66</v>
      </c>
      <c r="I6802" s="3">
        <v>275.0</v>
      </c>
      <c r="J6802" s="3">
        <v>9387.0</v>
      </c>
    </row>
    <row r="6803">
      <c r="A6803" s="1" t="s">
        <v>8846</v>
      </c>
      <c r="B6803" s="3">
        <v>24.48</v>
      </c>
      <c r="C6803" s="3">
        <v>5.7</v>
      </c>
      <c r="D6803" s="3">
        <v>241.0</v>
      </c>
      <c r="E6803" s="3">
        <v>554.63</v>
      </c>
      <c r="F6803" s="3">
        <v>83.0</v>
      </c>
      <c r="G6803" s="3">
        <v>377.0</v>
      </c>
      <c r="H6803" s="3">
        <v>2.97</v>
      </c>
      <c r="I6803" s="3">
        <v>281.0</v>
      </c>
      <c r="J6803" s="3">
        <v>9384.0</v>
      </c>
    </row>
    <row r="6804">
      <c r="A6804" s="1" t="s">
        <v>8847</v>
      </c>
      <c r="B6804" s="3">
        <v>23.87</v>
      </c>
      <c r="C6804" s="3">
        <v>54.2</v>
      </c>
      <c r="D6804" s="3">
        <v>48.0</v>
      </c>
      <c r="E6804" s="3">
        <v>125.3</v>
      </c>
      <c r="F6804" s="3">
        <v>36.0</v>
      </c>
      <c r="G6804" s="3">
        <v>379.1</v>
      </c>
      <c r="H6804" s="3">
        <v>2.62</v>
      </c>
      <c r="I6804" s="3">
        <v>279.0</v>
      </c>
      <c r="J6804" s="3">
        <v>9384.0</v>
      </c>
    </row>
    <row r="6805">
      <c r="A6805" s="1" t="s">
        <v>8848</v>
      </c>
      <c r="B6805" s="3">
        <v>22.66</v>
      </c>
      <c r="C6805" s="3" t="s">
        <v>92</v>
      </c>
      <c r="D6805" s="3" t="s">
        <v>26</v>
      </c>
      <c r="E6805" s="3">
        <v>37.2</v>
      </c>
      <c r="F6805" s="3">
        <v>2.28</v>
      </c>
      <c r="G6805" s="3">
        <v>274.0</v>
      </c>
      <c r="H6805" s="3">
        <v>9388.0</v>
      </c>
      <c r="I6805" s="2"/>
      <c r="J6805" s="2"/>
    </row>
    <row r="6806">
      <c r="A6806" s="1" t="s">
        <v>8849</v>
      </c>
      <c r="B6806" s="3">
        <v>22.23</v>
      </c>
      <c r="C6806" s="3" t="s">
        <v>1380</v>
      </c>
      <c r="D6806" s="3" t="s">
        <v>26</v>
      </c>
      <c r="E6806" s="3">
        <v>373.5</v>
      </c>
      <c r="F6806" s="3">
        <v>2.28</v>
      </c>
      <c r="G6806" s="3">
        <v>271.0</v>
      </c>
      <c r="H6806" s="3">
        <v>9387.0</v>
      </c>
      <c r="I6806" s="2"/>
      <c r="J6806" s="2"/>
    </row>
    <row r="6807">
      <c r="A6807" s="1" t="s">
        <v>8850</v>
      </c>
      <c r="B6807" s="3">
        <v>21.31</v>
      </c>
      <c r="C6807" s="3" t="s">
        <v>719</v>
      </c>
      <c r="D6807" s="3" t="s">
        <v>26</v>
      </c>
      <c r="E6807" s="3">
        <v>365.95</v>
      </c>
      <c r="F6807" s="3">
        <v>2.7</v>
      </c>
      <c r="G6807" s="3">
        <v>265.0</v>
      </c>
      <c r="H6807" s="3">
        <v>939.0</v>
      </c>
      <c r="I6807" s="2"/>
      <c r="J6807" s="2"/>
    </row>
    <row r="6808">
      <c r="A6808" s="1" t="s">
        <v>8851</v>
      </c>
      <c r="B6808" s="3">
        <v>20.46</v>
      </c>
      <c r="C6808" s="3" t="s">
        <v>8852</v>
      </c>
      <c r="D6808" s="3" t="s">
        <v>26</v>
      </c>
      <c r="E6808" s="3">
        <v>357.5</v>
      </c>
      <c r="F6808" s="3">
        <v>2.0</v>
      </c>
      <c r="G6808" s="3">
        <v>261.0</v>
      </c>
      <c r="H6808" s="3">
        <v>9395.0</v>
      </c>
      <c r="I6808" s="2"/>
      <c r="J6808" s="2"/>
    </row>
    <row r="6809">
      <c r="A6809" s="1" t="s">
        <v>8853</v>
      </c>
      <c r="B6809" s="3">
        <v>19.73</v>
      </c>
      <c r="C6809" s="3" t="s">
        <v>7843</v>
      </c>
      <c r="D6809" s="3" t="s">
        <v>26</v>
      </c>
      <c r="E6809" s="3">
        <v>349.9</v>
      </c>
      <c r="F6809" s="3">
        <v>2.0</v>
      </c>
      <c r="G6809" s="3">
        <v>247.0</v>
      </c>
      <c r="H6809" s="3">
        <v>9396.0</v>
      </c>
      <c r="I6809" s="2"/>
      <c r="J6809" s="2"/>
    </row>
    <row r="6810">
      <c r="A6810" s="1" t="s">
        <v>8854</v>
      </c>
      <c r="B6810" s="3">
        <v>19.2</v>
      </c>
      <c r="C6810" s="3" t="s">
        <v>6718</v>
      </c>
      <c r="D6810" s="3" t="s">
        <v>26</v>
      </c>
      <c r="E6810" s="3">
        <v>345.25</v>
      </c>
      <c r="F6810" s="3">
        <v>1.93</v>
      </c>
      <c r="G6810" s="3">
        <v>228.0</v>
      </c>
      <c r="H6810" s="3">
        <v>9395.0</v>
      </c>
      <c r="I6810" s="2"/>
      <c r="J6810" s="2"/>
    </row>
    <row r="6811">
      <c r="A6811" s="1" t="s">
        <v>8855</v>
      </c>
      <c r="B6811" s="3">
        <v>18.35</v>
      </c>
      <c r="C6811" s="3" t="s">
        <v>7985</v>
      </c>
      <c r="D6811" s="3" t="s">
        <v>26</v>
      </c>
      <c r="E6811" s="3">
        <v>34.0</v>
      </c>
      <c r="F6811" s="3">
        <v>2.0</v>
      </c>
      <c r="G6811" s="3">
        <v>22.0</v>
      </c>
      <c r="H6811" s="3">
        <v>9391.0</v>
      </c>
      <c r="I6811" s="2"/>
      <c r="J6811" s="2"/>
    </row>
    <row r="6812">
      <c r="A6812" s="1" t="s">
        <v>8856</v>
      </c>
      <c r="B6812" s="3">
        <v>17.77</v>
      </c>
      <c r="C6812" s="3" t="s">
        <v>5359</v>
      </c>
      <c r="D6812" s="3" t="s">
        <v>26</v>
      </c>
      <c r="E6812" s="3">
        <v>334.35</v>
      </c>
      <c r="F6812" s="3">
        <v>2.14</v>
      </c>
      <c r="G6812" s="3">
        <v>225.0</v>
      </c>
      <c r="H6812" s="3">
        <v>9388.0</v>
      </c>
      <c r="I6812" s="2"/>
      <c r="J6812" s="2"/>
    </row>
    <row r="6813">
      <c r="A6813" s="1" t="s">
        <v>8857</v>
      </c>
      <c r="B6813" s="3">
        <v>17.39</v>
      </c>
      <c r="C6813" s="3" t="s">
        <v>5359</v>
      </c>
      <c r="D6813" s="3" t="s">
        <v>26</v>
      </c>
      <c r="E6813" s="3">
        <v>332.3</v>
      </c>
      <c r="F6813" s="3">
        <v>2.21</v>
      </c>
      <c r="G6813" s="3">
        <v>233.0</v>
      </c>
      <c r="H6813" s="3">
        <v>9384.0</v>
      </c>
      <c r="I6813" s="2"/>
      <c r="J6813" s="2"/>
    </row>
    <row r="6814">
      <c r="A6814" s="1" t="s">
        <v>8858</v>
      </c>
      <c r="B6814" s="3">
        <v>17.13</v>
      </c>
      <c r="C6814" s="3" t="s">
        <v>5359</v>
      </c>
      <c r="D6814" s="3" t="s">
        <v>26</v>
      </c>
      <c r="E6814" s="3">
        <v>333.25</v>
      </c>
      <c r="F6814" s="3">
        <v>2.34</v>
      </c>
      <c r="G6814" s="3">
        <v>242.0</v>
      </c>
      <c r="H6814" s="3">
        <v>9382.0</v>
      </c>
      <c r="I6814" s="2"/>
      <c r="J6814" s="2"/>
    </row>
    <row r="6815">
      <c r="A6815" s="1" t="s">
        <v>8859</v>
      </c>
      <c r="B6815" s="3">
        <v>16.82</v>
      </c>
      <c r="C6815" s="3" t="s">
        <v>1344</v>
      </c>
      <c r="D6815" s="3" t="s">
        <v>26</v>
      </c>
      <c r="E6815" s="3">
        <v>333.25</v>
      </c>
      <c r="F6815" s="3">
        <v>2.34</v>
      </c>
      <c r="G6815" s="3">
        <v>246.0</v>
      </c>
      <c r="H6815" s="3">
        <v>938.0</v>
      </c>
      <c r="I6815" s="2"/>
      <c r="J6815" s="2"/>
    </row>
    <row r="6816">
      <c r="A6816" s="1" t="s">
        <v>8860</v>
      </c>
      <c r="B6816" s="3">
        <v>16.43</v>
      </c>
      <c r="C6816" s="3" t="s">
        <v>5449</v>
      </c>
      <c r="D6816" s="3" t="s">
        <v>26</v>
      </c>
      <c r="E6816" s="3">
        <v>333.65</v>
      </c>
      <c r="F6816" s="3">
        <v>2.34</v>
      </c>
      <c r="G6816" s="3">
        <v>251.0</v>
      </c>
      <c r="H6816" s="3">
        <v>9381.0</v>
      </c>
      <c r="I6816" s="2"/>
      <c r="J6816" s="2"/>
    </row>
    <row r="6817">
      <c r="A6817" s="1" t="s">
        <v>8861</v>
      </c>
      <c r="B6817" s="3">
        <v>16.4</v>
      </c>
      <c r="C6817" s="3" t="s">
        <v>5363</v>
      </c>
      <c r="D6817" s="3" t="s">
        <v>26</v>
      </c>
      <c r="E6817" s="3">
        <v>334.2</v>
      </c>
      <c r="F6817" s="3">
        <v>2.34</v>
      </c>
      <c r="G6817" s="3">
        <v>251.0</v>
      </c>
      <c r="H6817" s="3">
        <v>9384.0</v>
      </c>
      <c r="I6817" s="2"/>
      <c r="J6817" s="2"/>
    </row>
    <row r="6818">
      <c r="A6818" s="1" t="s">
        <v>8862</v>
      </c>
      <c r="B6818" s="3">
        <v>16.49</v>
      </c>
      <c r="C6818" s="3">
        <v>8.8</v>
      </c>
      <c r="D6818" s="3">
        <v>71.0</v>
      </c>
      <c r="E6818" s="3">
        <v>87.95</v>
      </c>
      <c r="F6818" s="3">
        <v>58.0</v>
      </c>
      <c r="G6818" s="3">
        <v>342.35</v>
      </c>
      <c r="H6818" s="3">
        <v>2.48</v>
      </c>
      <c r="I6818" s="3">
        <v>255.0</v>
      </c>
      <c r="J6818" s="3">
        <v>9386.0</v>
      </c>
    </row>
    <row r="6819">
      <c r="A6819" s="1" t="s">
        <v>8863</v>
      </c>
      <c r="B6819" s="3">
        <v>17.28</v>
      </c>
      <c r="C6819" s="3">
        <v>8.85</v>
      </c>
      <c r="D6819" s="3">
        <v>205.0</v>
      </c>
      <c r="E6819" s="3">
        <v>163.27</v>
      </c>
      <c r="F6819" s="3">
        <v>151.0</v>
      </c>
      <c r="G6819" s="3">
        <v>355.3</v>
      </c>
      <c r="H6819" s="3">
        <v>4.7</v>
      </c>
      <c r="I6819" s="3">
        <v>268.0</v>
      </c>
      <c r="J6819" s="3">
        <v>939.0</v>
      </c>
    </row>
    <row r="6820">
      <c r="A6820" s="1" t="s">
        <v>8864</v>
      </c>
      <c r="B6820" s="3">
        <v>18.23</v>
      </c>
      <c r="C6820" s="3">
        <v>75.45</v>
      </c>
      <c r="D6820" s="3">
        <v>417.0</v>
      </c>
      <c r="E6820" s="3">
        <v>492.9</v>
      </c>
      <c r="F6820" s="3">
        <v>178.0</v>
      </c>
      <c r="G6820" s="3">
        <v>356.5</v>
      </c>
      <c r="H6820" s="3">
        <v>3.66</v>
      </c>
      <c r="I6820" s="3">
        <v>266.0</v>
      </c>
      <c r="J6820" s="3">
        <v>9394.0</v>
      </c>
    </row>
    <row r="6821">
      <c r="A6821" s="1" t="s">
        <v>8865</v>
      </c>
      <c r="B6821" s="3">
        <v>19.34</v>
      </c>
      <c r="C6821" s="3">
        <v>7.55</v>
      </c>
      <c r="D6821" s="3">
        <v>597.0</v>
      </c>
      <c r="E6821" s="3">
        <v>767.36</v>
      </c>
      <c r="F6821" s="3">
        <v>135.0</v>
      </c>
      <c r="G6821" s="3">
        <v>347.75</v>
      </c>
      <c r="H6821" s="3">
        <v>3.72</v>
      </c>
      <c r="I6821" s="3">
        <v>267.0</v>
      </c>
      <c r="J6821" s="3">
        <v>9393.0</v>
      </c>
    </row>
    <row r="6822">
      <c r="A6822" s="1" t="s">
        <v>8866</v>
      </c>
      <c r="B6822" s="3">
        <v>20.33</v>
      </c>
      <c r="C6822" s="3">
        <v>59.35</v>
      </c>
      <c r="D6822" s="3">
        <v>549.0</v>
      </c>
      <c r="E6822" s="3">
        <v>372.5</v>
      </c>
      <c r="F6822" s="3">
        <v>299.0</v>
      </c>
      <c r="G6822" s="3">
        <v>336.75</v>
      </c>
      <c r="H6822" s="3">
        <v>4.14</v>
      </c>
      <c r="I6822" s="3">
        <v>267.0</v>
      </c>
      <c r="J6822" s="3">
        <v>9394.0</v>
      </c>
    </row>
    <row r="6823">
      <c r="A6823" s="1" t="s">
        <v>8867</v>
      </c>
      <c r="B6823" s="3">
        <v>21.23</v>
      </c>
      <c r="C6823" s="3">
        <v>51.75</v>
      </c>
      <c r="D6823" s="3">
        <v>617.0</v>
      </c>
      <c r="E6823" s="3">
        <v>512.6</v>
      </c>
      <c r="F6823" s="3">
        <v>263.0</v>
      </c>
      <c r="G6823" s="3">
        <v>339.45</v>
      </c>
      <c r="H6823" s="3">
        <v>4.14</v>
      </c>
      <c r="I6823" s="3">
        <v>265.0</v>
      </c>
      <c r="J6823" s="3">
        <v>9387.0</v>
      </c>
    </row>
    <row r="6824">
      <c r="A6824" s="1" t="s">
        <v>8868</v>
      </c>
      <c r="B6824" s="3">
        <v>21.75</v>
      </c>
      <c r="C6824" s="3">
        <v>46.6</v>
      </c>
      <c r="D6824" s="3">
        <v>557.0</v>
      </c>
      <c r="E6824" s="3">
        <v>427.89</v>
      </c>
      <c r="F6824" s="3">
        <v>276.0</v>
      </c>
      <c r="G6824" s="3">
        <v>338.85</v>
      </c>
      <c r="H6824" s="3">
        <v>4.48</v>
      </c>
      <c r="I6824" s="3">
        <v>268.0</v>
      </c>
      <c r="J6824" s="3">
        <v>9383.0</v>
      </c>
    </row>
    <row r="6825">
      <c r="A6825" s="1" t="s">
        <v>8869</v>
      </c>
      <c r="B6825" s="3">
        <v>21.95</v>
      </c>
      <c r="C6825" s="3">
        <v>44.95</v>
      </c>
      <c r="D6825" s="3">
        <v>554.0</v>
      </c>
      <c r="E6825" s="3">
        <v>712.51</v>
      </c>
      <c r="F6825" s="3">
        <v>146.0</v>
      </c>
      <c r="G6825" s="3">
        <v>337.7</v>
      </c>
      <c r="H6825" s="3">
        <v>4.76</v>
      </c>
      <c r="I6825" s="3">
        <v>27.0</v>
      </c>
      <c r="J6825" s="3">
        <v>9379.0</v>
      </c>
    </row>
    <row r="6826">
      <c r="A6826" s="1" t="s">
        <v>8870</v>
      </c>
      <c r="B6826" s="3">
        <v>21.54</v>
      </c>
      <c r="C6826" s="3">
        <v>44.95</v>
      </c>
      <c r="D6826" s="3">
        <v>415.0</v>
      </c>
      <c r="E6826" s="3">
        <v>673.35</v>
      </c>
      <c r="F6826" s="3">
        <v>116.0</v>
      </c>
      <c r="G6826" s="3">
        <v>357.85</v>
      </c>
      <c r="H6826" s="3">
        <v>4.69</v>
      </c>
      <c r="I6826" s="3">
        <v>268.0</v>
      </c>
      <c r="J6826" s="3">
        <v>9378.0</v>
      </c>
    </row>
    <row r="6827">
      <c r="A6827" s="1" t="s">
        <v>8871</v>
      </c>
      <c r="B6827" s="3">
        <v>20.87</v>
      </c>
      <c r="C6827" s="3">
        <v>49.8</v>
      </c>
      <c r="D6827" s="3">
        <v>243.0</v>
      </c>
      <c r="E6827" s="3">
        <v>589.8</v>
      </c>
      <c r="F6827" s="3">
        <v>78.0</v>
      </c>
      <c r="G6827" s="3">
        <v>341.95</v>
      </c>
      <c r="H6827" s="3">
        <v>4.34</v>
      </c>
      <c r="I6827" s="3">
        <v>269.0</v>
      </c>
      <c r="J6827" s="3">
        <v>9375.0</v>
      </c>
    </row>
    <row r="6828">
      <c r="A6828" s="1" t="s">
        <v>8872</v>
      </c>
      <c r="B6828" s="3">
        <v>20.12</v>
      </c>
      <c r="C6828" s="3">
        <v>51.5</v>
      </c>
      <c r="D6828" s="3">
        <v>61.0</v>
      </c>
      <c r="E6828" s="3">
        <v>34.89</v>
      </c>
      <c r="F6828" s="3">
        <v>3.0</v>
      </c>
      <c r="G6828" s="3">
        <v>349.1</v>
      </c>
      <c r="H6828" s="3">
        <v>3.59</v>
      </c>
      <c r="I6828" s="3">
        <v>271.0</v>
      </c>
      <c r="J6828" s="3">
        <v>9378.0</v>
      </c>
    </row>
    <row r="6829">
      <c r="A6829" s="1" t="s">
        <v>8873</v>
      </c>
      <c r="B6829" s="3">
        <v>19.5</v>
      </c>
      <c r="C6829" s="3" t="s">
        <v>6782</v>
      </c>
      <c r="D6829" s="3" t="s">
        <v>26</v>
      </c>
      <c r="E6829" s="3">
        <v>333.45</v>
      </c>
      <c r="F6829" s="3">
        <v>2.83</v>
      </c>
      <c r="G6829" s="3">
        <v>27.0</v>
      </c>
      <c r="H6829" s="3">
        <v>9381.0</v>
      </c>
      <c r="I6829" s="2"/>
      <c r="J6829" s="2"/>
    </row>
    <row r="6830">
      <c r="A6830" s="1" t="s">
        <v>8874</v>
      </c>
      <c r="B6830" s="3">
        <v>18.65</v>
      </c>
      <c r="C6830" s="3" t="s">
        <v>2028</v>
      </c>
      <c r="D6830" s="3" t="s">
        <v>26</v>
      </c>
      <c r="E6830" s="3">
        <v>346.4</v>
      </c>
      <c r="F6830" s="3">
        <v>2.83</v>
      </c>
      <c r="G6830" s="3">
        <v>268.0</v>
      </c>
      <c r="H6830" s="3">
        <v>9382.0</v>
      </c>
      <c r="I6830" s="2"/>
      <c r="J6830" s="2"/>
    </row>
    <row r="6831">
      <c r="A6831" s="1" t="s">
        <v>8875</v>
      </c>
      <c r="B6831" s="3">
        <v>17.94</v>
      </c>
      <c r="C6831" s="3" t="s">
        <v>8036</v>
      </c>
      <c r="D6831" s="3" t="s">
        <v>26</v>
      </c>
      <c r="E6831" s="3">
        <v>335.95</v>
      </c>
      <c r="F6831" s="3">
        <v>2.55</v>
      </c>
      <c r="G6831" s="3">
        <v>266.0</v>
      </c>
      <c r="H6831" s="3">
        <v>9388.0</v>
      </c>
      <c r="I6831" s="2"/>
      <c r="J6831" s="2"/>
    </row>
    <row r="6832">
      <c r="A6832" s="1" t="s">
        <v>8876</v>
      </c>
      <c r="B6832" s="3">
        <v>17.38</v>
      </c>
      <c r="C6832" s="3" t="s">
        <v>8036</v>
      </c>
      <c r="D6832" s="3" t="s">
        <v>26</v>
      </c>
      <c r="E6832" s="3">
        <v>335.55</v>
      </c>
      <c r="F6832" s="3">
        <v>2.34</v>
      </c>
      <c r="G6832" s="3">
        <v>265.0</v>
      </c>
      <c r="H6832" s="3">
        <v>9389.0</v>
      </c>
      <c r="I6832" s="2"/>
      <c r="J6832" s="2"/>
    </row>
    <row r="6833">
      <c r="A6833" s="1" t="s">
        <v>8877</v>
      </c>
      <c r="B6833" s="3">
        <v>16.9</v>
      </c>
      <c r="C6833" s="3" t="s">
        <v>125</v>
      </c>
      <c r="D6833" s="3" t="s">
        <v>26</v>
      </c>
      <c r="E6833" s="3">
        <v>335.95</v>
      </c>
      <c r="F6833" s="3">
        <v>2.28</v>
      </c>
      <c r="G6833" s="3">
        <v>262.0</v>
      </c>
      <c r="H6833" s="3">
        <v>9392.0</v>
      </c>
      <c r="I6833" s="2"/>
      <c r="J6833" s="2"/>
    </row>
    <row r="6834">
      <c r="A6834" s="1" t="s">
        <v>8878</v>
      </c>
      <c r="B6834" s="3">
        <v>16.31</v>
      </c>
      <c r="C6834" s="3" t="s">
        <v>4985</v>
      </c>
      <c r="D6834" s="3" t="s">
        <v>26</v>
      </c>
      <c r="E6834" s="3">
        <v>327.5</v>
      </c>
      <c r="F6834" s="3">
        <v>2.21</v>
      </c>
      <c r="G6834" s="3">
        <v>258.0</v>
      </c>
      <c r="H6834" s="3">
        <v>9388.0</v>
      </c>
      <c r="I6834" s="2"/>
      <c r="J6834" s="2"/>
    </row>
    <row r="6835">
      <c r="A6835" s="1" t="s">
        <v>8879</v>
      </c>
      <c r="B6835" s="3">
        <v>15.87</v>
      </c>
      <c r="C6835" s="3" t="s">
        <v>8370</v>
      </c>
      <c r="D6835" s="3" t="s">
        <v>26</v>
      </c>
      <c r="E6835" s="3">
        <v>327.25</v>
      </c>
      <c r="F6835" s="3">
        <v>2.14</v>
      </c>
      <c r="G6835" s="3">
        <v>254.0</v>
      </c>
      <c r="H6835" s="3">
        <v>9389.0</v>
      </c>
      <c r="I6835" s="2"/>
      <c r="J6835" s="2"/>
    </row>
    <row r="6836">
      <c r="A6836" s="1" t="s">
        <v>8880</v>
      </c>
      <c r="B6836" s="3">
        <v>15.68</v>
      </c>
      <c r="C6836" s="3" t="s">
        <v>8370</v>
      </c>
      <c r="D6836" s="3" t="s">
        <v>26</v>
      </c>
      <c r="E6836" s="3">
        <v>338.0</v>
      </c>
      <c r="F6836" s="3">
        <v>2.14</v>
      </c>
      <c r="G6836" s="3">
        <v>252.0</v>
      </c>
      <c r="H6836" s="3">
        <v>9389.0</v>
      </c>
      <c r="I6836" s="2"/>
      <c r="J6836" s="2"/>
    </row>
    <row r="6837">
      <c r="A6837" s="1" t="s">
        <v>8881</v>
      </c>
      <c r="B6837" s="3">
        <v>15.27</v>
      </c>
      <c r="C6837" s="3" t="s">
        <v>3051</v>
      </c>
      <c r="D6837" s="3" t="s">
        <v>26</v>
      </c>
      <c r="E6837" s="3">
        <v>33.15</v>
      </c>
      <c r="F6837" s="3">
        <v>2.14</v>
      </c>
      <c r="G6837" s="3">
        <v>25.0</v>
      </c>
      <c r="H6837" s="3">
        <v>9384.0</v>
      </c>
      <c r="I6837" s="2"/>
      <c r="J6837" s="2"/>
    </row>
    <row r="6838">
      <c r="A6838" s="1" t="s">
        <v>8882</v>
      </c>
      <c r="B6838" s="3">
        <v>14.9</v>
      </c>
      <c r="C6838" s="3" t="s">
        <v>8703</v>
      </c>
      <c r="D6838" s="3" t="s">
        <v>26</v>
      </c>
      <c r="E6838" s="3">
        <v>327.65</v>
      </c>
      <c r="F6838" s="3">
        <v>2.7</v>
      </c>
      <c r="G6838" s="3">
        <v>254.0</v>
      </c>
      <c r="H6838" s="3">
        <v>9382.0</v>
      </c>
      <c r="I6838" s="2"/>
      <c r="J6838" s="2"/>
    </row>
    <row r="6839">
      <c r="A6839" s="1" t="s">
        <v>8883</v>
      </c>
      <c r="B6839" s="3">
        <v>14.53</v>
      </c>
      <c r="C6839" s="3" t="s">
        <v>1158</v>
      </c>
      <c r="D6839" s="3" t="s">
        <v>26</v>
      </c>
      <c r="E6839" s="3">
        <v>327.5</v>
      </c>
      <c r="F6839" s="3">
        <v>1.93</v>
      </c>
      <c r="G6839" s="3">
        <v>255.0</v>
      </c>
      <c r="H6839" s="3">
        <v>9383.0</v>
      </c>
      <c r="I6839" s="2"/>
      <c r="J6839" s="2"/>
    </row>
    <row r="6840">
      <c r="A6840" s="1" t="s">
        <v>8884</v>
      </c>
      <c r="B6840" s="3">
        <v>14.24</v>
      </c>
      <c r="C6840" s="3" t="s">
        <v>8263</v>
      </c>
      <c r="D6840" s="3" t="s">
        <v>26</v>
      </c>
      <c r="E6840" s="3">
        <v>329.4</v>
      </c>
      <c r="F6840" s="3">
        <v>1.72</v>
      </c>
      <c r="G6840" s="3">
        <v>254.0</v>
      </c>
      <c r="H6840" s="3">
        <v>9385.0</v>
      </c>
      <c r="I6840" s="2"/>
      <c r="J6840" s="2"/>
    </row>
    <row r="6841">
      <c r="A6841" s="1" t="s">
        <v>8885</v>
      </c>
      <c r="B6841" s="3">
        <v>14.22</v>
      </c>
      <c r="C6841" s="3" t="s">
        <v>8263</v>
      </c>
      <c r="D6841" s="3" t="s">
        <v>26</v>
      </c>
      <c r="E6841" s="3">
        <v>345.65</v>
      </c>
      <c r="F6841" s="3">
        <v>1.59</v>
      </c>
      <c r="G6841" s="3">
        <v>257.0</v>
      </c>
      <c r="H6841" s="3">
        <v>9387.0</v>
      </c>
      <c r="I6841" s="2"/>
      <c r="J6841" s="2"/>
    </row>
    <row r="6842">
      <c r="A6842" s="1" t="s">
        <v>8886</v>
      </c>
      <c r="B6842" s="3">
        <v>14.74</v>
      </c>
      <c r="C6842" s="3">
        <v>89.5</v>
      </c>
      <c r="D6842" s="3" t="s">
        <v>2196</v>
      </c>
      <c r="E6842" s="3">
        <v>39.0</v>
      </c>
      <c r="F6842" s="3">
        <v>365.95</v>
      </c>
      <c r="G6842" s="3">
        <v>1.86</v>
      </c>
      <c r="H6842" s="3">
        <v>263.0</v>
      </c>
      <c r="I6842" s="3">
        <v>9393.0</v>
      </c>
      <c r="J6842" s="2"/>
    </row>
    <row r="6843">
      <c r="A6843" s="1" t="s">
        <v>8887</v>
      </c>
      <c r="B6843" s="3">
        <v>15.11</v>
      </c>
      <c r="C6843" s="3">
        <v>86.5</v>
      </c>
      <c r="D6843" s="3">
        <v>177.0</v>
      </c>
      <c r="E6843" s="3">
        <v>88.69</v>
      </c>
      <c r="F6843" s="3">
        <v>148.0</v>
      </c>
      <c r="G6843" s="3">
        <v>379.5</v>
      </c>
      <c r="H6843" s="3">
        <v>1.52</v>
      </c>
      <c r="I6843" s="3">
        <v>257.0</v>
      </c>
      <c r="J6843" s="3">
        <v>9399.0</v>
      </c>
    </row>
    <row r="6844">
      <c r="A6844" s="1" t="s">
        <v>8888</v>
      </c>
      <c r="B6844" s="3">
        <v>15.58</v>
      </c>
      <c r="C6844" s="3">
        <v>83.55</v>
      </c>
      <c r="D6844" s="3">
        <v>29.0</v>
      </c>
      <c r="E6844" s="3">
        <v>118.35</v>
      </c>
      <c r="F6844" s="3">
        <v>233.0</v>
      </c>
      <c r="G6844" s="3">
        <v>377.4</v>
      </c>
      <c r="H6844" s="3">
        <v>1.45</v>
      </c>
      <c r="I6844" s="3">
        <v>25.0</v>
      </c>
      <c r="J6844" s="3">
        <v>9402.0</v>
      </c>
    </row>
    <row r="6845">
      <c r="A6845" s="1" t="s">
        <v>8889</v>
      </c>
      <c r="B6845" s="3">
        <v>16.1</v>
      </c>
      <c r="C6845" s="3">
        <v>8.75</v>
      </c>
      <c r="D6845" s="3">
        <v>547.0</v>
      </c>
      <c r="E6845" s="3">
        <v>572.14</v>
      </c>
      <c r="F6845" s="3">
        <v>205.0</v>
      </c>
      <c r="G6845" s="3">
        <v>366.15</v>
      </c>
      <c r="H6845" s="3">
        <v>1.59</v>
      </c>
      <c r="I6845" s="3">
        <v>242.0</v>
      </c>
      <c r="J6845" s="3">
        <v>9403.0</v>
      </c>
    </row>
    <row r="6846">
      <c r="A6846" s="1" t="s">
        <v>8890</v>
      </c>
      <c r="B6846" s="3">
        <v>17.8</v>
      </c>
      <c r="C6846" s="3">
        <v>72.8</v>
      </c>
      <c r="D6846" s="3">
        <v>544.0</v>
      </c>
      <c r="E6846" s="3">
        <v>364.1</v>
      </c>
      <c r="F6846" s="3">
        <v>301.0</v>
      </c>
      <c r="G6846" s="3">
        <v>35.65</v>
      </c>
      <c r="H6846" s="3">
        <v>2.7</v>
      </c>
      <c r="I6846" s="3">
        <v>247.0</v>
      </c>
      <c r="J6846" s="3">
        <v>9404.0</v>
      </c>
    </row>
    <row r="6847">
      <c r="A6847" s="1" t="s">
        <v>8891</v>
      </c>
      <c r="B6847" s="3">
        <v>17.86</v>
      </c>
      <c r="C6847" s="3">
        <v>67.85</v>
      </c>
      <c r="D6847" s="3">
        <v>658.0</v>
      </c>
      <c r="E6847" s="3">
        <v>653.24</v>
      </c>
      <c r="F6847" s="3">
        <v>21.0</v>
      </c>
      <c r="G6847" s="3">
        <v>35.5</v>
      </c>
      <c r="H6847" s="3">
        <v>2.28</v>
      </c>
      <c r="I6847" s="3">
        <v>254.0</v>
      </c>
      <c r="J6847" s="3">
        <v>9401.0</v>
      </c>
    </row>
    <row r="6848">
      <c r="A6848" s="1" t="s">
        <v>8892</v>
      </c>
      <c r="B6848" s="3">
        <v>18.64</v>
      </c>
      <c r="C6848" s="3">
        <v>61.2</v>
      </c>
      <c r="D6848" s="3">
        <v>639.0</v>
      </c>
      <c r="E6848" s="3">
        <v>71.38</v>
      </c>
      <c r="F6848" s="3">
        <v>176.0</v>
      </c>
      <c r="G6848" s="3">
        <v>337.3</v>
      </c>
      <c r="H6848" s="3">
        <v>2.34</v>
      </c>
      <c r="I6848" s="3">
        <v>262.0</v>
      </c>
      <c r="J6848" s="3">
        <v>9396.0</v>
      </c>
    </row>
    <row r="6849">
      <c r="A6849" s="1" t="s">
        <v>8893</v>
      </c>
      <c r="B6849" s="3">
        <v>19.76</v>
      </c>
      <c r="C6849" s="3">
        <v>53.25</v>
      </c>
      <c r="D6849" s="3">
        <v>552.0</v>
      </c>
      <c r="E6849" s="3">
        <v>717.11</v>
      </c>
      <c r="F6849" s="3">
        <v>145.0</v>
      </c>
      <c r="G6849" s="3">
        <v>329.2</v>
      </c>
      <c r="H6849" s="3">
        <v>2.48</v>
      </c>
      <c r="I6849" s="3">
        <v>266.0</v>
      </c>
      <c r="J6849" s="3">
        <v>9389.0</v>
      </c>
    </row>
    <row r="6850">
      <c r="A6850" s="1" t="s">
        <v>8894</v>
      </c>
      <c r="B6850" s="3">
        <v>19.95</v>
      </c>
      <c r="C6850" s="3">
        <v>49.55</v>
      </c>
      <c r="D6850" s="3">
        <v>419.0</v>
      </c>
      <c r="E6850" s="3">
        <v>717.64</v>
      </c>
      <c r="F6850" s="3">
        <v>104.0</v>
      </c>
      <c r="G6850" s="3">
        <v>33.95</v>
      </c>
      <c r="H6850" s="3">
        <v>2.62</v>
      </c>
      <c r="I6850" s="3">
        <v>267.0</v>
      </c>
      <c r="J6850" s="3">
        <v>9385.0</v>
      </c>
    </row>
    <row r="6851">
      <c r="A6851" s="1" t="s">
        <v>8895</v>
      </c>
      <c r="B6851" s="3">
        <v>19.74</v>
      </c>
      <c r="C6851" s="3">
        <v>47.8</v>
      </c>
      <c r="D6851" s="3">
        <v>24.0</v>
      </c>
      <c r="E6851" s="3">
        <v>593.44</v>
      </c>
      <c r="F6851" s="3">
        <v>77.0</v>
      </c>
      <c r="G6851" s="3">
        <v>326.85</v>
      </c>
      <c r="H6851" s="3">
        <v>2.83</v>
      </c>
      <c r="I6851" s="3">
        <v>271.0</v>
      </c>
      <c r="J6851" s="3">
        <v>9385.0</v>
      </c>
    </row>
    <row r="6852">
      <c r="A6852" s="1" t="s">
        <v>8896</v>
      </c>
      <c r="B6852" s="3">
        <v>19.7</v>
      </c>
      <c r="C6852" s="3">
        <v>47.65</v>
      </c>
      <c r="D6852" s="3">
        <v>53.0</v>
      </c>
      <c r="E6852" s="3">
        <v>267.61</v>
      </c>
      <c r="F6852" s="3">
        <v>3.0</v>
      </c>
      <c r="G6852" s="3">
        <v>314.85</v>
      </c>
      <c r="H6852" s="3">
        <v>2.69</v>
      </c>
      <c r="I6852" s="3">
        <v>275.0</v>
      </c>
      <c r="J6852" s="3">
        <v>9386.0</v>
      </c>
    </row>
    <row r="6853">
      <c r="A6853" s="1" t="s">
        <v>8897</v>
      </c>
      <c r="B6853" s="3">
        <v>17.88</v>
      </c>
      <c r="C6853" s="3" t="s">
        <v>7763</v>
      </c>
      <c r="D6853" s="3" t="s">
        <v>26</v>
      </c>
      <c r="E6853" s="3">
        <v>32.5</v>
      </c>
      <c r="F6853" s="3">
        <v>2.7</v>
      </c>
      <c r="G6853" s="3">
        <v>279.0</v>
      </c>
      <c r="H6853" s="3">
        <v>9391.0</v>
      </c>
      <c r="I6853" s="2"/>
      <c r="J6853" s="2"/>
    </row>
    <row r="6854">
      <c r="A6854" s="1" t="s">
        <v>8898</v>
      </c>
      <c r="B6854" s="3">
        <v>17.6</v>
      </c>
      <c r="C6854" s="3" t="s">
        <v>1910</v>
      </c>
      <c r="D6854" s="3" t="s">
        <v>26</v>
      </c>
      <c r="E6854" s="3">
        <v>313.5</v>
      </c>
      <c r="F6854" s="3">
        <v>2.28</v>
      </c>
      <c r="G6854" s="3">
        <v>274.0</v>
      </c>
      <c r="H6854" s="3">
        <v>9394.0</v>
      </c>
      <c r="I6854" s="2"/>
      <c r="J6854" s="2"/>
    </row>
    <row r="6855">
      <c r="A6855" s="1" t="s">
        <v>8899</v>
      </c>
      <c r="B6855" s="3">
        <v>16.6</v>
      </c>
      <c r="C6855" s="3" t="s">
        <v>5029</v>
      </c>
      <c r="D6855" s="3" t="s">
        <v>26</v>
      </c>
      <c r="E6855" s="3">
        <v>307.5</v>
      </c>
      <c r="F6855" s="3">
        <v>2.14</v>
      </c>
      <c r="G6855" s="3">
        <v>27.0</v>
      </c>
      <c r="H6855" s="3">
        <v>9397.0</v>
      </c>
      <c r="I6855" s="2"/>
      <c r="J6855" s="2"/>
    </row>
    <row r="6856">
      <c r="A6856" s="1" t="s">
        <v>8900</v>
      </c>
      <c r="B6856" s="3">
        <v>15.18</v>
      </c>
      <c r="C6856" s="3" t="s">
        <v>2253</v>
      </c>
      <c r="D6856" s="3" t="s">
        <v>26</v>
      </c>
      <c r="E6856" s="3">
        <v>303.25</v>
      </c>
      <c r="F6856" s="3">
        <v>2.14</v>
      </c>
      <c r="G6856" s="3">
        <v>266.0</v>
      </c>
      <c r="H6856" s="3">
        <v>9396.0</v>
      </c>
      <c r="I6856" s="2"/>
      <c r="J6856" s="2"/>
    </row>
    <row r="6857">
      <c r="A6857" s="1" t="s">
        <v>8901</v>
      </c>
      <c r="B6857" s="3">
        <v>14.49</v>
      </c>
      <c r="C6857" s="3" t="s">
        <v>8341</v>
      </c>
      <c r="D6857" s="3" t="s">
        <v>26</v>
      </c>
      <c r="E6857" s="3">
        <v>302.1</v>
      </c>
      <c r="F6857" s="3">
        <v>2.7</v>
      </c>
      <c r="G6857" s="3">
        <v>267.0</v>
      </c>
      <c r="H6857" s="3">
        <v>9398.0</v>
      </c>
      <c r="I6857" s="2"/>
      <c r="J6857" s="2"/>
    </row>
    <row r="6858">
      <c r="A6858" s="1" t="s">
        <v>8902</v>
      </c>
      <c r="B6858" s="3">
        <v>13.77</v>
      </c>
      <c r="C6858" s="3" t="s">
        <v>1241</v>
      </c>
      <c r="D6858" s="3" t="s">
        <v>26</v>
      </c>
      <c r="E6858" s="3">
        <v>299.75</v>
      </c>
      <c r="F6858" s="3">
        <v>1.86</v>
      </c>
      <c r="G6858" s="3">
        <v>264.0</v>
      </c>
      <c r="H6858" s="3">
        <v>9395.0</v>
      </c>
      <c r="I6858" s="2"/>
      <c r="J6858" s="2"/>
    </row>
    <row r="6859">
      <c r="A6859" s="1" t="s">
        <v>8903</v>
      </c>
      <c r="B6859" s="3">
        <v>12.9</v>
      </c>
      <c r="C6859" s="3" t="s">
        <v>98</v>
      </c>
      <c r="D6859" s="3" t="s">
        <v>26</v>
      </c>
      <c r="E6859" s="3">
        <v>294.75</v>
      </c>
      <c r="F6859" s="3">
        <v>1.79</v>
      </c>
      <c r="G6859" s="3">
        <v>262.0</v>
      </c>
      <c r="H6859" s="3">
        <v>9392.0</v>
      </c>
      <c r="I6859" s="2"/>
      <c r="J6859" s="2"/>
    </row>
    <row r="6860">
      <c r="A6860" s="1" t="s">
        <v>8904</v>
      </c>
      <c r="B6860" s="3">
        <v>12.52</v>
      </c>
      <c r="C6860" s="3" t="s">
        <v>390</v>
      </c>
      <c r="D6860" s="3" t="s">
        <v>26</v>
      </c>
      <c r="E6860" s="3">
        <v>309.55</v>
      </c>
      <c r="F6860" s="3">
        <v>1.79</v>
      </c>
      <c r="G6860" s="3">
        <v>255.0</v>
      </c>
      <c r="H6860" s="3">
        <v>9391.0</v>
      </c>
      <c r="I6860" s="2"/>
      <c r="J6860" s="2"/>
    </row>
    <row r="6861">
      <c r="A6861" s="1" t="s">
        <v>8905</v>
      </c>
      <c r="B6861" s="3">
        <v>12.46</v>
      </c>
      <c r="C6861" s="3" t="s">
        <v>390</v>
      </c>
      <c r="D6861" s="3" t="s">
        <v>26</v>
      </c>
      <c r="E6861" s="3">
        <v>319.9</v>
      </c>
      <c r="F6861" s="3">
        <v>1.72</v>
      </c>
      <c r="G6861" s="3">
        <v>252.0</v>
      </c>
      <c r="H6861" s="3">
        <v>9386.0</v>
      </c>
      <c r="I6861" s="2"/>
      <c r="J6861" s="2"/>
    </row>
    <row r="6862">
      <c r="A6862" s="1" t="s">
        <v>8906</v>
      </c>
      <c r="B6862" s="3">
        <v>12.49</v>
      </c>
      <c r="C6862" s="3" t="s">
        <v>390</v>
      </c>
      <c r="D6862" s="3" t="s">
        <v>26</v>
      </c>
      <c r="E6862" s="3">
        <v>323.4</v>
      </c>
      <c r="F6862" s="3">
        <v>1.86</v>
      </c>
      <c r="G6862" s="3">
        <v>255.0</v>
      </c>
      <c r="H6862" s="3">
        <v>9384.0</v>
      </c>
      <c r="I6862" s="2"/>
      <c r="J6862" s="2"/>
    </row>
    <row r="6863">
      <c r="A6863" s="1" t="s">
        <v>8907</v>
      </c>
      <c r="B6863" s="3">
        <v>12.5</v>
      </c>
      <c r="C6863" s="3" t="s">
        <v>3011</v>
      </c>
      <c r="D6863" s="3" t="s">
        <v>26</v>
      </c>
      <c r="E6863" s="3">
        <v>321.5</v>
      </c>
      <c r="F6863" s="3">
        <v>1.93</v>
      </c>
      <c r="G6863" s="3">
        <v>256.0</v>
      </c>
      <c r="H6863" s="3">
        <v>9385.0</v>
      </c>
      <c r="I6863" s="2"/>
      <c r="J6863" s="2"/>
    </row>
    <row r="6864">
      <c r="A6864" s="1" t="s">
        <v>8908</v>
      </c>
      <c r="B6864" s="3">
        <v>12.37</v>
      </c>
      <c r="C6864" s="3" t="s">
        <v>3015</v>
      </c>
      <c r="D6864" s="3" t="s">
        <v>26</v>
      </c>
      <c r="E6864" s="3">
        <v>319.7</v>
      </c>
      <c r="F6864" s="3">
        <v>1.93</v>
      </c>
      <c r="G6864" s="3">
        <v>255.0</v>
      </c>
      <c r="H6864" s="3">
        <v>9385.0</v>
      </c>
      <c r="I6864" s="2"/>
      <c r="J6864" s="2"/>
    </row>
    <row r="6865">
      <c r="A6865" s="1" t="s">
        <v>8909</v>
      </c>
      <c r="B6865" s="3">
        <v>12.6</v>
      </c>
      <c r="C6865" s="3" t="s">
        <v>3015</v>
      </c>
      <c r="D6865" s="3" t="s">
        <v>26</v>
      </c>
      <c r="E6865" s="3">
        <v>313.1</v>
      </c>
      <c r="F6865" s="3">
        <v>1.93</v>
      </c>
      <c r="G6865" s="3">
        <v>252.0</v>
      </c>
      <c r="H6865" s="3">
        <v>9388.0</v>
      </c>
      <c r="I6865" s="2"/>
      <c r="J6865" s="2"/>
    </row>
    <row r="6866">
      <c r="A6866" s="1" t="s">
        <v>8910</v>
      </c>
      <c r="B6866" s="3">
        <v>12.4</v>
      </c>
      <c r="C6866" s="3">
        <v>74.6</v>
      </c>
      <c r="D6866" s="3">
        <v>93.0</v>
      </c>
      <c r="E6866" s="3">
        <v>291.37</v>
      </c>
      <c r="F6866" s="3">
        <v>52.0</v>
      </c>
      <c r="G6866" s="3">
        <v>308.5</v>
      </c>
      <c r="H6866" s="3">
        <v>1.72</v>
      </c>
      <c r="I6866" s="3">
        <v>252.0</v>
      </c>
      <c r="J6866" s="3">
        <v>9393.0</v>
      </c>
    </row>
    <row r="6867">
      <c r="A6867" s="1" t="s">
        <v>8911</v>
      </c>
      <c r="B6867" s="3">
        <v>13.2</v>
      </c>
      <c r="C6867" s="3">
        <v>69.55</v>
      </c>
      <c r="D6867" s="3">
        <v>286.0</v>
      </c>
      <c r="E6867" s="3">
        <v>581.76</v>
      </c>
      <c r="F6867" s="3">
        <v>98.0</v>
      </c>
      <c r="G6867" s="3">
        <v>297.25</v>
      </c>
      <c r="H6867" s="3">
        <v>1.86</v>
      </c>
      <c r="I6867" s="3">
        <v>256.0</v>
      </c>
      <c r="J6867" s="3">
        <v>9398.0</v>
      </c>
    </row>
    <row r="6868">
      <c r="A6868" s="1" t="s">
        <v>8912</v>
      </c>
      <c r="B6868" s="3">
        <v>15.2</v>
      </c>
      <c r="C6868" s="3">
        <v>62.75</v>
      </c>
      <c r="D6868" s="3">
        <v>428.0</v>
      </c>
      <c r="E6868" s="3">
        <v>544.43</v>
      </c>
      <c r="F6868" s="3">
        <v>168.0</v>
      </c>
      <c r="G6868" s="3">
        <v>296.3</v>
      </c>
      <c r="H6868" s="3">
        <v>1.59</v>
      </c>
      <c r="I6868" s="3">
        <v>255.0</v>
      </c>
      <c r="J6868" s="3">
        <v>94.0</v>
      </c>
    </row>
    <row r="6869">
      <c r="A6869" s="1" t="s">
        <v>8913</v>
      </c>
      <c r="B6869" s="3">
        <v>16.98</v>
      </c>
      <c r="C6869" s="3">
        <v>54.7</v>
      </c>
      <c r="D6869" s="3">
        <v>586.0</v>
      </c>
      <c r="E6869" s="3">
        <v>719.56</v>
      </c>
      <c r="F6869" s="3">
        <v>159.0</v>
      </c>
      <c r="G6869" s="3">
        <v>295.1</v>
      </c>
      <c r="H6869" s="3">
        <v>1.59</v>
      </c>
      <c r="I6869" s="3">
        <v>26.0</v>
      </c>
      <c r="J6869" s="3">
        <v>9399.0</v>
      </c>
    </row>
    <row r="6870">
      <c r="A6870" s="1" t="s">
        <v>8914</v>
      </c>
      <c r="B6870" s="3">
        <v>18.59</v>
      </c>
      <c r="C6870" s="3">
        <v>47.55</v>
      </c>
      <c r="D6870" s="3">
        <v>657.0</v>
      </c>
      <c r="E6870" s="3">
        <v>706.8</v>
      </c>
      <c r="F6870" s="3">
        <v>189.0</v>
      </c>
      <c r="G6870" s="3">
        <v>301.1</v>
      </c>
      <c r="H6870" s="3">
        <v>2.0</v>
      </c>
      <c r="I6870" s="3">
        <v>276.0</v>
      </c>
      <c r="J6870" s="3">
        <v>9399.0</v>
      </c>
    </row>
    <row r="6871">
      <c r="A6871" s="1" t="s">
        <v>8915</v>
      </c>
      <c r="B6871" s="3">
        <v>19.73</v>
      </c>
      <c r="C6871" s="3">
        <v>39.8</v>
      </c>
      <c r="D6871" s="3">
        <v>639.0</v>
      </c>
      <c r="E6871" s="3">
        <v>578.54</v>
      </c>
      <c r="F6871" s="3">
        <v>245.0</v>
      </c>
      <c r="G6871" s="3">
        <v>308.65</v>
      </c>
      <c r="H6871" s="3">
        <v>2.41</v>
      </c>
      <c r="I6871" s="3">
        <v>283.0</v>
      </c>
      <c r="J6871" s="3">
        <v>9397.0</v>
      </c>
    </row>
    <row r="6872">
      <c r="A6872" s="1" t="s">
        <v>8916</v>
      </c>
      <c r="B6872" s="3">
        <v>20.18</v>
      </c>
      <c r="C6872" s="3">
        <v>37.1</v>
      </c>
      <c r="D6872" s="3">
        <v>657.0</v>
      </c>
      <c r="E6872" s="3">
        <v>771.47</v>
      </c>
      <c r="F6872" s="3">
        <v>158.0</v>
      </c>
      <c r="G6872" s="3">
        <v>325.9</v>
      </c>
      <c r="H6872" s="3">
        <v>2.69</v>
      </c>
      <c r="I6872" s="3">
        <v>289.0</v>
      </c>
      <c r="J6872" s="3">
        <v>9391.0</v>
      </c>
    </row>
    <row r="6873">
      <c r="A6873" s="1" t="s">
        <v>8917</v>
      </c>
      <c r="B6873" s="3">
        <v>20.27</v>
      </c>
      <c r="C6873" s="3">
        <v>35.75</v>
      </c>
      <c r="D6873" s="3">
        <v>359.0</v>
      </c>
      <c r="E6873" s="3">
        <v>135.11</v>
      </c>
      <c r="F6873" s="3">
        <v>283.0</v>
      </c>
      <c r="G6873" s="3">
        <v>351.85</v>
      </c>
      <c r="H6873" s="3">
        <v>2.83</v>
      </c>
      <c r="I6873" s="3">
        <v>291.0</v>
      </c>
      <c r="J6873" s="3">
        <v>9387.0</v>
      </c>
    </row>
    <row r="6874">
      <c r="A6874" s="1" t="s">
        <v>8918</v>
      </c>
      <c r="B6874" s="3">
        <v>20.23</v>
      </c>
      <c r="C6874" s="3">
        <v>34.45</v>
      </c>
      <c r="D6874" s="3">
        <v>419.0</v>
      </c>
      <c r="E6874" s="3">
        <v>714.52</v>
      </c>
      <c r="F6874" s="3">
        <v>109.0</v>
      </c>
      <c r="G6874" s="3">
        <v>349.3</v>
      </c>
      <c r="H6874" s="3">
        <v>2.62</v>
      </c>
      <c r="I6874" s="3">
        <v>293.0</v>
      </c>
      <c r="J6874" s="3">
        <v>9384.0</v>
      </c>
    </row>
    <row r="6875">
      <c r="A6875" s="1" t="s">
        <v>8919</v>
      </c>
      <c r="B6875" s="3">
        <v>19.96</v>
      </c>
      <c r="C6875" s="3">
        <v>35.6</v>
      </c>
      <c r="D6875" s="3">
        <v>238.0</v>
      </c>
      <c r="E6875" s="3">
        <v>6.83</v>
      </c>
      <c r="F6875" s="3">
        <v>76.0</v>
      </c>
      <c r="G6875" s="3">
        <v>337.3</v>
      </c>
      <c r="H6875" s="3">
        <v>2.14</v>
      </c>
      <c r="I6875" s="3">
        <v>285.0</v>
      </c>
      <c r="J6875" s="3">
        <v>9383.0</v>
      </c>
    </row>
    <row r="6876">
      <c r="A6876" s="1" t="s">
        <v>8920</v>
      </c>
      <c r="B6876" s="3">
        <v>19.19</v>
      </c>
      <c r="C6876" s="3">
        <v>36.8</v>
      </c>
      <c r="D6876" s="3">
        <v>51.0</v>
      </c>
      <c r="E6876" s="3">
        <v>283.93</v>
      </c>
      <c r="F6876" s="3">
        <v>28.0</v>
      </c>
      <c r="G6876" s="3">
        <v>311.4</v>
      </c>
      <c r="H6876" s="3">
        <v>1.72</v>
      </c>
      <c r="I6876" s="3">
        <v>268.0</v>
      </c>
      <c r="J6876" s="3">
        <v>9381.0</v>
      </c>
    </row>
    <row r="6877">
      <c r="A6877" s="1" t="s">
        <v>8921</v>
      </c>
      <c r="B6877" s="3">
        <v>17.43</v>
      </c>
      <c r="C6877" s="3" t="s">
        <v>8431</v>
      </c>
      <c r="D6877" s="3" t="s">
        <v>26</v>
      </c>
      <c r="E6877" s="3">
        <v>297.5</v>
      </c>
      <c r="F6877" s="3">
        <v>1.93</v>
      </c>
      <c r="G6877" s="3">
        <v>261.0</v>
      </c>
      <c r="H6877" s="3">
        <v>9383.0</v>
      </c>
      <c r="I6877" s="2"/>
      <c r="J6877" s="2"/>
    </row>
    <row r="6878">
      <c r="A6878" s="1" t="s">
        <v>8922</v>
      </c>
      <c r="B6878" s="3">
        <v>16.15</v>
      </c>
      <c r="C6878" s="3" t="s">
        <v>2541</v>
      </c>
      <c r="D6878" s="3" t="s">
        <v>26</v>
      </c>
      <c r="E6878" s="3">
        <v>293.0</v>
      </c>
      <c r="F6878" s="3">
        <v>2.21</v>
      </c>
      <c r="G6878" s="3">
        <v>273.0</v>
      </c>
      <c r="H6878" s="3">
        <v>9386.0</v>
      </c>
      <c r="I6878" s="2"/>
      <c r="J6878" s="2"/>
    </row>
    <row r="6879">
      <c r="A6879" s="1" t="s">
        <v>8923</v>
      </c>
      <c r="B6879" s="3">
        <v>15.7</v>
      </c>
      <c r="C6879" s="3" t="s">
        <v>4089</v>
      </c>
      <c r="D6879" s="3" t="s">
        <v>26</v>
      </c>
      <c r="E6879" s="3">
        <v>29.1</v>
      </c>
      <c r="F6879" s="3">
        <v>2.21</v>
      </c>
      <c r="G6879" s="3">
        <v>279.0</v>
      </c>
      <c r="H6879" s="3">
        <v>9388.0</v>
      </c>
      <c r="I6879" s="2"/>
      <c r="J6879" s="2"/>
    </row>
    <row r="6880">
      <c r="A6880" s="1" t="s">
        <v>8924</v>
      </c>
      <c r="B6880" s="3">
        <v>14.2</v>
      </c>
      <c r="C6880" s="3" t="s">
        <v>1496</v>
      </c>
      <c r="D6880" s="3" t="s">
        <v>26</v>
      </c>
      <c r="E6880" s="3">
        <v>289.1</v>
      </c>
      <c r="F6880" s="3">
        <v>2.21</v>
      </c>
      <c r="G6880" s="3">
        <v>276.0</v>
      </c>
      <c r="H6880" s="3">
        <v>939.0</v>
      </c>
      <c r="I6880" s="2"/>
      <c r="J6880" s="2"/>
    </row>
    <row r="6881">
      <c r="A6881" s="1" t="s">
        <v>8925</v>
      </c>
      <c r="B6881" s="3">
        <v>13.43</v>
      </c>
      <c r="C6881" s="3" t="s">
        <v>1600</v>
      </c>
      <c r="D6881" s="3" t="s">
        <v>26</v>
      </c>
      <c r="E6881" s="3">
        <v>289.3</v>
      </c>
      <c r="F6881" s="3">
        <v>2.7</v>
      </c>
      <c r="G6881" s="3">
        <v>267.0</v>
      </c>
      <c r="H6881" s="3">
        <v>9392.0</v>
      </c>
      <c r="I6881" s="2"/>
      <c r="J6881" s="2"/>
    </row>
    <row r="6882">
      <c r="A6882" s="1" t="s">
        <v>8926</v>
      </c>
      <c r="B6882" s="3">
        <v>12.51</v>
      </c>
      <c r="C6882" s="3" t="s">
        <v>2082</v>
      </c>
      <c r="D6882" s="3" t="s">
        <v>26</v>
      </c>
      <c r="E6882" s="3">
        <v>29.1</v>
      </c>
      <c r="F6882" s="3">
        <v>1.86</v>
      </c>
      <c r="G6882" s="3">
        <v>254.0</v>
      </c>
      <c r="H6882" s="3">
        <v>9389.0</v>
      </c>
      <c r="I6882" s="2"/>
      <c r="J6882" s="2"/>
    </row>
    <row r="6883">
      <c r="A6883" s="1" t="s">
        <v>8927</v>
      </c>
      <c r="B6883" s="3">
        <v>11.62</v>
      </c>
      <c r="C6883" s="3" t="s">
        <v>1498</v>
      </c>
      <c r="D6883" s="3" t="s">
        <v>26</v>
      </c>
      <c r="E6883" s="3">
        <v>29.1</v>
      </c>
      <c r="F6883" s="3">
        <v>1.86</v>
      </c>
      <c r="G6883" s="3">
        <v>238.0</v>
      </c>
      <c r="H6883" s="3">
        <v>9388.0</v>
      </c>
      <c r="I6883" s="2"/>
      <c r="J6883" s="2"/>
    </row>
    <row r="6884">
      <c r="A6884" s="1" t="s">
        <v>8928</v>
      </c>
      <c r="B6884" s="3">
        <v>10.96</v>
      </c>
      <c r="C6884" s="3" t="s">
        <v>1467</v>
      </c>
      <c r="D6884" s="3" t="s">
        <v>26</v>
      </c>
      <c r="E6884" s="3">
        <v>29.0</v>
      </c>
      <c r="F6884" s="3">
        <v>1.79</v>
      </c>
      <c r="G6884" s="3">
        <v>235.0</v>
      </c>
      <c r="H6884" s="3">
        <v>9386.0</v>
      </c>
      <c r="I6884" s="2"/>
      <c r="J6884" s="2"/>
    </row>
    <row r="6885">
      <c r="A6885" s="1" t="s">
        <v>8929</v>
      </c>
      <c r="B6885" s="3">
        <v>10.4</v>
      </c>
      <c r="C6885" s="3" t="s">
        <v>2984</v>
      </c>
      <c r="D6885" s="3" t="s">
        <v>26</v>
      </c>
      <c r="E6885" s="3">
        <v>287.2</v>
      </c>
      <c r="F6885" s="3">
        <v>1.86</v>
      </c>
      <c r="G6885" s="3">
        <v>233.0</v>
      </c>
      <c r="H6885" s="3">
        <v>9379.0</v>
      </c>
      <c r="I6885" s="2"/>
      <c r="J6885" s="2"/>
    </row>
    <row r="6886">
      <c r="A6886" s="1" t="s">
        <v>8930</v>
      </c>
      <c r="B6886" s="3">
        <v>10.5</v>
      </c>
      <c r="C6886" s="3" t="s">
        <v>152</v>
      </c>
      <c r="D6886" s="3" t="s">
        <v>26</v>
      </c>
      <c r="E6886" s="3">
        <v>288.95</v>
      </c>
      <c r="F6886" s="3">
        <v>1.86</v>
      </c>
      <c r="G6886" s="3">
        <v>228.0</v>
      </c>
      <c r="H6886" s="3">
        <v>9374.0</v>
      </c>
      <c r="I6886" s="2"/>
      <c r="J6886" s="2"/>
    </row>
    <row r="6887">
      <c r="A6887" s="1" t="s">
        <v>8931</v>
      </c>
      <c r="B6887" s="3">
        <v>9.95</v>
      </c>
      <c r="C6887" s="3" t="s">
        <v>2150</v>
      </c>
      <c r="D6887" s="3" t="s">
        <v>26</v>
      </c>
      <c r="E6887" s="3">
        <v>295.9</v>
      </c>
      <c r="F6887" s="3">
        <v>1.86</v>
      </c>
      <c r="G6887" s="3">
        <v>225.0</v>
      </c>
      <c r="H6887" s="3">
        <v>9371.0</v>
      </c>
      <c r="I6887" s="2"/>
      <c r="J6887" s="2"/>
    </row>
    <row r="6888">
      <c r="A6888" s="1" t="s">
        <v>8932</v>
      </c>
      <c r="B6888" s="3">
        <v>9.89</v>
      </c>
      <c r="C6888" s="3" t="s">
        <v>2091</v>
      </c>
      <c r="D6888" s="3" t="s">
        <v>26</v>
      </c>
      <c r="E6888" s="3">
        <v>298.8</v>
      </c>
      <c r="F6888" s="3">
        <v>1.86</v>
      </c>
      <c r="G6888" s="3">
        <v>23.0</v>
      </c>
      <c r="H6888" s="3">
        <v>937.0</v>
      </c>
      <c r="I6888" s="2"/>
      <c r="J6888" s="2"/>
    </row>
    <row r="6889">
      <c r="A6889" s="1" t="s">
        <v>8933</v>
      </c>
      <c r="B6889" s="3">
        <v>9.92</v>
      </c>
      <c r="C6889" s="3" t="s">
        <v>2150</v>
      </c>
      <c r="D6889" s="3" t="s">
        <v>26</v>
      </c>
      <c r="E6889" s="3">
        <v>3.95</v>
      </c>
      <c r="F6889" s="3">
        <v>1.93</v>
      </c>
      <c r="G6889" s="3">
        <v>235.0</v>
      </c>
      <c r="H6889" s="3">
        <v>9369.0</v>
      </c>
      <c r="I6889" s="2"/>
      <c r="J6889" s="2"/>
    </row>
    <row r="6890">
      <c r="A6890" s="1" t="s">
        <v>8934</v>
      </c>
      <c r="B6890" s="3">
        <v>10.67</v>
      </c>
      <c r="C6890" s="3">
        <v>64.1</v>
      </c>
      <c r="D6890" s="3">
        <v>104.0</v>
      </c>
      <c r="E6890" s="3">
        <v>459.41</v>
      </c>
      <c r="F6890" s="3">
        <v>41.0</v>
      </c>
      <c r="G6890" s="3">
        <v>32.1</v>
      </c>
      <c r="H6890" s="3">
        <v>1.86</v>
      </c>
      <c r="I6890" s="3">
        <v>219.0</v>
      </c>
      <c r="J6890" s="3">
        <v>9371.0</v>
      </c>
    </row>
    <row r="6891">
      <c r="A6891" s="1" t="s">
        <v>8935</v>
      </c>
      <c r="B6891" s="3">
        <v>12.93</v>
      </c>
      <c r="C6891" s="3">
        <v>53.7</v>
      </c>
      <c r="D6891" s="3">
        <v>289.0</v>
      </c>
      <c r="E6891" s="3">
        <v>645.1</v>
      </c>
      <c r="F6891" s="3">
        <v>83.0</v>
      </c>
      <c r="G6891" s="3">
        <v>315.65</v>
      </c>
      <c r="H6891" s="3">
        <v>2.0</v>
      </c>
      <c r="I6891" s="3">
        <v>228.0</v>
      </c>
      <c r="J6891" s="3">
        <v>9372.0</v>
      </c>
    </row>
    <row r="6892">
      <c r="A6892" s="1" t="s">
        <v>8936</v>
      </c>
      <c r="B6892" s="3">
        <v>15.4</v>
      </c>
      <c r="C6892" s="3">
        <v>48.55</v>
      </c>
      <c r="D6892" s="3">
        <v>445.0</v>
      </c>
      <c r="E6892" s="3">
        <v>654.73</v>
      </c>
      <c r="F6892" s="3">
        <v>135.0</v>
      </c>
      <c r="G6892" s="3">
        <v>303.5</v>
      </c>
      <c r="H6892" s="3">
        <v>3.31</v>
      </c>
      <c r="I6892" s="3">
        <v>238.0</v>
      </c>
      <c r="J6892" s="3">
        <v>9371.0</v>
      </c>
    </row>
    <row r="6893">
      <c r="A6893" s="1" t="s">
        <v>8937</v>
      </c>
      <c r="B6893" s="3">
        <v>16.7</v>
      </c>
      <c r="C6893" s="3">
        <v>47.15</v>
      </c>
      <c r="D6893" s="3">
        <v>576.0</v>
      </c>
      <c r="E6893" s="3">
        <v>707.9</v>
      </c>
      <c r="F6893" s="3">
        <v>159.0</v>
      </c>
      <c r="G6893" s="3">
        <v>296.5</v>
      </c>
      <c r="H6893" s="3">
        <v>3.79</v>
      </c>
      <c r="I6893" s="3">
        <v>243.0</v>
      </c>
      <c r="J6893" s="3">
        <v>9368.0</v>
      </c>
    </row>
    <row r="6894">
      <c r="A6894" s="1" t="s">
        <v>8938</v>
      </c>
      <c r="B6894" s="3">
        <v>18.15</v>
      </c>
      <c r="C6894" s="3">
        <v>47.4</v>
      </c>
      <c r="D6894" s="3">
        <v>645.0</v>
      </c>
      <c r="E6894" s="3">
        <v>694.29</v>
      </c>
      <c r="F6894" s="3">
        <v>188.0</v>
      </c>
      <c r="G6894" s="3">
        <v>303.65</v>
      </c>
      <c r="H6894" s="3">
        <v>4.21</v>
      </c>
      <c r="I6894" s="3">
        <v>253.0</v>
      </c>
      <c r="J6894" s="3">
        <v>936.0</v>
      </c>
    </row>
    <row r="6895">
      <c r="A6895" s="1" t="s">
        <v>8939</v>
      </c>
      <c r="B6895" s="3">
        <v>19.23</v>
      </c>
      <c r="C6895" s="3">
        <v>47.65</v>
      </c>
      <c r="D6895" s="3">
        <v>677.0</v>
      </c>
      <c r="E6895" s="3">
        <v>742.35</v>
      </c>
      <c r="F6895" s="3">
        <v>175.0</v>
      </c>
      <c r="G6895" s="3">
        <v>308.85</v>
      </c>
      <c r="H6895" s="3">
        <v>4.69</v>
      </c>
      <c r="I6895" s="3">
        <v>263.0</v>
      </c>
      <c r="J6895" s="3">
        <v>9357.0</v>
      </c>
    </row>
    <row r="6896">
      <c r="A6896" s="1" t="s">
        <v>8940</v>
      </c>
      <c r="B6896" s="3">
        <v>20.19</v>
      </c>
      <c r="C6896" s="3">
        <v>44.6</v>
      </c>
      <c r="D6896" s="3">
        <v>653.0</v>
      </c>
      <c r="E6896" s="3">
        <v>789.87</v>
      </c>
      <c r="F6896" s="3">
        <v>146.0</v>
      </c>
      <c r="G6896" s="3">
        <v>312.95</v>
      </c>
      <c r="H6896" s="3">
        <v>5.45</v>
      </c>
      <c r="I6896" s="3">
        <v>27.0</v>
      </c>
      <c r="J6896" s="3">
        <v>9345.0</v>
      </c>
    </row>
    <row r="6897">
      <c r="A6897" s="1" t="s">
        <v>8941</v>
      </c>
      <c r="B6897" s="3">
        <v>20.24</v>
      </c>
      <c r="C6897" s="3">
        <v>46.2</v>
      </c>
      <c r="D6897" s="3">
        <v>529.0</v>
      </c>
      <c r="E6897" s="3">
        <v>645.76</v>
      </c>
      <c r="F6897" s="3">
        <v>169.0</v>
      </c>
      <c r="G6897" s="3">
        <v>343.5</v>
      </c>
      <c r="H6897" s="3">
        <v>5.52</v>
      </c>
      <c r="I6897" s="3">
        <v>271.0</v>
      </c>
      <c r="J6897" s="3">
        <v>9334.0</v>
      </c>
    </row>
    <row r="6898">
      <c r="A6898" s="1" t="s">
        <v>8942</v>
      </c>
      <c r="B6898" s="3">
        <v>19.68</v>
      </c>
      <c r="C6898" s="3">
        <v>47.8</v>
      </c>
      <c r="D6898" s="3">
        <v>364.0</v>
      </c>
      <c r="E6898" s="3">
        <v>464.8</v>
      </c>
      <c r="F6898" s="3">
        <v>165.0</v>
      </c>
      <c r="G6898" s="3">
        <v>362.85</v>
      </c>
      <c r="H6898" s="3">
        <v>5.66</v>
      </c>
      <c r="I6898" s="3">
        <v>272.0</v>
      </c>
      <c r="J6898" s="3">
        <v>9332.0</v>
      </c>
    </row>
    <row r="6899">
      <c r="A6899" s="1" t="s">
        <v>8943</v>
      </c>
      <c r="B6899" s="3">
        <v>18.69</v>
      </c>
      <c r="C6899" s="3">
        <v>54.95</v>
      </c>
      <c r="D6899" s="3">
        <v>172.0</v>
      </c>
      <c r="E6899" s="3">
        <v>204.6</v>
      </c>
      <c r="F6899" s="3">
        <v>118.0</v>
      </c>
      <c r="G6899" s="3">
        <v>368.85</v>
      </c>
      <c r="H6899" s="3">
        <v>4.97</v>
      </c>
      <c r="I6899" s="3">
        <v>267.0</v>
      </c>
      <c r="J6899" s="3">
        <v>933.0</v>
      </c>
    </row>
    <row r="6900">
      <c r="A6900" s="1" t="s">
        <v>8944</v>
      </c>
      <c r="B6900" s="3">
        <v>17.93</v>
      </c>
      <c r="C6900" s="3">
        <v>6.95</v>
      </c>
      <c r="D6900" s="3" t="s">
        <v>1069</v>
      </c>
      <c r="E6900" s="3">
        <v>12.0</v>
      </c>
      <c r="F6900" s="3">
        <v>363.5</v>
      </c>
      <c r="G6900" s="3">
        <v>4.21</v>
      </c>
      <c r="H6900" s="3">
        <v>26.0</v>
      </c>
      <c r="I6900" s="3">
        <v>9327.0</v>
      </c>
      <c r="J6900" s="2"/>
    </row>
    <row r="6901">
      <c r="A6901" s="1" t="s">
        <v>8945</v>
      </c>
      <c r="B6901" s="3">
        <v>17.5</v>
      </c>
      <c r="C6901" s="3" t="s">
        <v>3966</v>
      </c>
      <c r="D6901" s="3" t="s">
        <v>26</v>
      </c>
      <c r="E6901" s="3">
        <v>353.0</v>
      </c>
      <c r="F6901" s="3">
        <v>4.7</v>
      </c>
      <c r="G6901" s="3">
        <v>258.0</v>
      </c>
      <c r="H6901" s="3">
        <v>9327.0</v>
      </c>
      <c r="I6901" s="2"/>
      <c r="J6901" s="2"/>
    </row>
    <row r="6902">
      <c r="A6902" s="1" t="s">
        <v>8946</v>
      </c>
      <c r="B6902" s="3">
        <v>15.32</v>
      </c>
      <c r="C6902" s="3" t="s">
        <v>4006</v>
      </c>
      <c r="D6902" s="3" t="s">
        <v>26</v>
      </c>
      <c r="E6902" s="3">
        <v>369.85</v>
      </c>
      <c r="F6902" s="3">
        <v>3.72</v>
      </c>
      <c r="G6902" s="3">
        <v>257.0</v>
      </c>
      <c r="H6902" s="3">
        <v>9324.0</v>
      </c>
      <c r="I6902" s="2"/>
      <c r="J6902" s="2"/>
    </row>
    <row r="6903">
      <c r="A6903" s="1" t="s">
        <v>8947</v>
      </c>
      <c r="B6903" s="3">
        <v>14.52</v>
      </c>
      <c r="C6903" s="3" t="s">
        <v>5454</v>
      </c>
      <c r="D6903" s="3" t="s">
        <v>26</v>
      </c>
      <c r="E6903" s="3">
        <v>365.0</v>
      </c>
      <c r="F6903" s="3">
        <v>3.24</v>
      </c>
      <c r="G6903" s="3">
        <v>255.0</v>
      </c>
      <c r="H6903" s="3">
        <v>9322.0</v>
      </c>
      <c r="I6903" s="2"/>
      <c r="J6903" s="2"/>
    </row>
    <row r="6904">
      <c r="A6904" s="1" t="s">
        <v>8948</v>
      </c>
      <c r="B6904" s="3">
        <v>13.95</v>
      </c>
      <c r="C6904" s="3" t="s">
        <v>1158</v>
      </c>
      <c r="D6904" s="3" t="s">
        <v>26</v>
      </c>
      <c r="E6904" s="3">
        <v>374.85</v>
      </c>
      <c r="F6904" s="3">
        <v>4.7</v>
      </c>
      <c r="G6904" s="3">
        <v>271.0</v>
      </c>
      <c r="H6904" s="3">
        <v>9328.0</v>
      </c>
      <c r="I6904" s="2"/>
      <c r="J6904" s="2"/>
    </row>
    <row r="6905">
      <c r="A6905" s="1" t="s">
        <v>8949</v>
      </c>
      <c r="B6905" s="3">
        <v>13.18</v>
      </c>
      <c r="C6905" s="3" t="s">
        <v>3187</v>
      </c>
      <c r="D6905" s="3" t="s">
        <v>26</v>
      </c>
      <c r="E6905" s="3">
        <v>377.2</v>
      </c>
      <c r="F6905" s="3">
        <v>4.7</v>
      </c>
      <c r="G6905" s="3">
        <v>28.0</v>
      </c>
      <c r="H6905" s="3">
        <v>9331.0</v>
      </c>
      <c r="I6905" s="2"/>
      <c r="J6905" s="2"/>
    </row>
    <row r="6906">
      <c r="A6906" s="1" t="s">
        <v>8950</v>
      </c>
      <c r="B6906" s="3">
        <v>12.8</v>
      </c>
      <c r="C6906" s="3" t="s">
        <v>3190</v>
      </c>
      <c r="D6906" s="3" t="s">
        <v>26</v>
      </c>
      <c r="E6906" s="3">
        <v>341.95</v>
      </c>
      <c r="F6906" s="3">
        <v>2.55</v>
      </c>
      <c r="G6906" s="3">
        <v>292.0</v>
      </c>
      <c r="H6906" s="3">
        <v>9332.0</v>
      </c>
      <c r="I6906" s="2"/>
      <c r="J6906" s="2"/>
    </row>
    <row r="6907">
      <c r="A6907" s="1" t="s">
        <v>8951</v>
      </c>
      <c r="B6907" s="3">
        <v>12.25</v>
      </c>
      <c r="C6907" s="3" t="s">
        <v>3190</v>
      </c>
      <c r="D6907" s="3" t="s">
        <v>26</v>
      </c>
      <c r="E6907" s="3">
        <v>321.45</v>
      </c>
      <c r="F6907" s="3">
        <v>2.7</v>
      </c>
      <c r="G6907" s="3">
        <v>309.0</v>
      </c>
      <c r="H6907" s="3">
        <v>933.0</v>
      </c>
      <c r="I6907" s="2"/>
      <c r="J6907" s="2"/>
    </row>
    <row r="6908">
      <c r="A6908" s="1" t="s">
        <v>8952</v>
      </c>
      <c r="B6908" s="3">
        <v>11.34</v>
      </c>
      <c r="C6908" s="3" t="s">
        <v>795</v>
      </c>
      <c r="D6908" s="3" t="s">
        <v>26</v>
      </c>
      <c r="E6908" s="3">
        <v>299.5</v>
      </c>
      <c r="F6908" s="3">
        <v>1.93</v>
      </c>
      <c r="G6908" s="3">
        <v>327.0</v>
      </c>
      <c r="H6908" s="3">
        <v>9332.0</v>
      </c>
      <c r="I6908" s="2"/>
      <c r="J6908" s="2"/>
    </row>
    <row r="6909">
      <c r="A6909" s="1" t="s">
        <v>8953</v>
      </c>
      <c r="B6909" s="3">
        <v>10.63</v>
      </c>
      <c r="C6909" s="3" t="s">
        <v>164</v>
      </c>
      <c r="D6909" s="3" t="s">
        <v>26</v>
      </c>
      <c r="E6909" s="3">
        <v>297.25</v>
      </c>
      <c r="F6909" s="3">
        <v>2.7</v>
      </c>
      <c r="G6909" s="3">
        <v>342.0</v>
      </c>
      <c r="H6909" s="3">
        <v>9336.0</v>
      </c>
      <c r="I6909" s="2"/>
      <c r="J6909" s="2"/>
    </row>
    <row r="6910">
      <c r="A6910" s="1" t="s">
        <v>8954</v>
      </c>
      <c r="B6910" s="3">
        <v>9.9</v>
      </c>
      <c r="C6910" s="3" t="s">
        <v>1181</v>
      </c>
      <c r="D6910" s="3" t="s">
        <v>26</v>
      </c>
      <c r="E6910" s="3">
        <v>294.35</v>
      </c>
      <c r="F6910" s="3">
        <v>2.21</v>
      </c>
      <c r="G6910" s="3">
        <v>358.0</v>
      </c>
      <c r="H6910" s="3">
        <v>9337.0</v>
      </c>
      <c r="I6910" s="2"/>
      <c r="J6910" s="2"/>
    </row>
    <row r="6911">
      <c r="A6911" s="1" t="s">
        <v>8955</v>
      </c>
      <c r="B6911" s="3">
        <v>9.13</v>
      </c>
      <c r="C6911" s="3" t="s">
        <v>887</v>
      </c>
      <c r="D6911" s="3" t="s">
        <v>26</v>
      </c>
      <c r="E6911" s="3">
        <v>282.75</v>
      </c>
      <c r="F6911" s="3">
        <v>2.21</v>
      </c>
      <c r="G6911" s="3">
        <v>6.0</v>
      </c>
      <c r="H6911" s="3">
        <v>9338.0</v>
      </c>
      <c r="I6911" s="2"/>
      <c r="J6911" s="2"/>
    </row>
    <row r="6912">
      <c r="A6912" s="1" t="s">
        <v>8956</v>
      </c>
      <c r="B6912" s="3">
        <v>8.81</v>
      </c>
      <c r="C6912" s="3" t="s">
        <v>883</v>
      </c>
      <c r="D6912" s="3" t="s">
        <v>26</v>
      </c>
      <c r="E6912" s="3">
        <v>288.15</v>
      </c>
      <c r="F6912" s="3">
        <v>2.28</v>
      </c>
      <c r="G6912" s="3">
        <v>1.0</v>
      </c>
      <c r="H6912" s="3">
        <v>9343.0</v>
      </c>
      <c r="I6912" s="2"/>
      <c r="J6912" s="2"/>
    </row>
    <row r="6913">
      <c r="A6913" s="1" t="s">
        <v>8957</v>
      </c>
      <c r="B6913" s="3">
        <v>8.3</v>
      </c>
      <c r="C6913" s="3" t="s">
        <v>2873</v>
      </c>
      <c r="D6913" s="3" t="s">
        <v>26</v>
      </c>
      <c r="E6913" s="3">
        <v>27.95</v>
      </c>
      <c r="F6913" s="3">
        <v>2.28</v>
      </c>
      <c r="G6913" s="3">
        <v>14.0</v>
      </c>
      <c r="H6913" s="3">
        <v>935.0</v>
      </c>
      <c r="I6913" s="2"/>
      <c r="J6913" s="2"/>
    </row>
    <row r="6914">
      <c r="A6914" s="1" t="s">
        <v>8958</v>
      </c>
      <c r="B6914" s="3">
        <v>8.33</v>
      </c>
      <c r="C6914" s="3">
        <v>73.95</v>
      </c>
      <c r="D6914" s="3">
        <v>101.0</v>
      </c>
      <c r="E6914" s="3">
        <v>449.32</v>
      </c>
      <c r="F6914" s="3">
        <v>41.0</v>
      </c>
      <c r="G6914" s="3">
        <v>267.5</v>
      </c>
      <c r="H6914" s="3">
        <v>2.14</v>
      </c>
      <c r="I6914" s="3">
        <v>12.0</v>
      </c>
      <c r="J6914" s="3">
        <v>9359.0</v>
      </c>
    </row>
    <row r="6915">
      <c r="A6915" s="1" t="s">
        <v>8959</v>
      </c>
      <c r="B6915" s="3">
        <v>9.51</v>
      </c>
      <c r="C6915" s="3">
        <v>68.9</v>
      </c>
      <c r="D6915" s="3">
        <v>294.0</v>
      </c>
      <c r="E6915" s="3">
        <v>678.33</v>
      </c>
      <c r="F6915" s="3">
        <v>8.0</v>
      </c>
      <c r="G6915" s="3">
        <v>268.4</v>
      </c>
      <c r="H6915" s="3">
        <v>2.21</v>
      </c>
      <c r="I6915" s="3">
        <v>19.0</v>
      </c>
      <c r="J6915" s="3">
        <v>9367.0</v>
      </c>
    </row>
    <row r="6916">
      <c r="A6916" s="1" t="s">
        <v>8960</v>
      </c>
      <c r="B6916" s="3">
        <v>11.19</v>
      </c>
      <c r="C6916" s="3">
        <v>61.85</v>
      </c>
      <c r="D6916" s="3">
        <v>481.0</v>
      </c>
      <c r="E6916" s="3">
        <v>828.79</v>
      </c>
      <c r="F6916" s="3">
        <v>92.0</v>
      </c>
      <c r="G6916" s="3">
        <v>264.15</v>
      </c>
      <c r="H6916" s="3">
        <v>2.48</v>
      </c>
      <c r="I6916" s="3">
        <v>24.0</v>
      </c>
      <c r="J6916" s="3">
        <v>9373.0</v>
      </c>
    </row>
    <row r="6917">
      <c r="A6917" s="1" t="s">
        <v>8961</v>
      </c>
      <c r="B6917" s="3">
        <v>12.92</v>
      </c>
      <c r="C6917" s="3">
        <v>49.85</v>
      </c>
      <c r="D6917" s="3">
        <v>631.0</v>
      </c>
      <c r="E6917" s="3">
        <v>926.98</v>
      </c>
      <c r="F6917" s="3">
        <v>89.0</v>
      </c>
      <c r="G6917" s="3">
        <v>267.25</v>
      </c>
      <c r="H6917" s="3">
        <v>2.55</v>
      </c>
      <c r="I6917" s="3">
        <v>23.0</v>
      </c>
      <c r="J6917" s="3">
        <v>9378.0</v>
      </c>
    </row>
    <row r="6918">
      <c r="A6918" s="1" t="s">
        <v>8962</v>
      </c>
      <c r="B6918" s="3">
        <v>14.39</v>
      </c>
      <c r="C6918" s="3">
        <v>43.1</v>
      </c>
      <c r="D6918" s="3">
        <v>719.0</v>
      </c>
      <c r="E6918" s="3">
        <v>96.8</v>
      </c>
      <c r="F6918" s="3">
        <v>91.0</v>
      </c>
      <c r="G6918" s="3">
        <v>272.65</v>
      </c>
      <c r="H6918" s="3">
        <v>2.48</v>
      </c>
      <c r="I6918" s="3">
        <v>15.0</v>
      </c>
      <c r="J6918" s="3">
        <v>9379.0</v>
      </c>
    </row>
    <row r="6919">
      <c r="A6919" s="1" t="s">
        <v>8963</v>
      </c>
      <c r="B6919" s="3">
        <v>15.61</v>
      </c>
      <c r="C6919" s="3">
        <v>36.0</v>
      </c>
      <c r="D6919" s="3">
        <v>733.0</v>
      </c>
      <c r="E6919" s="3">
        <v>936.79</v>
      </c>
      <c r="F6919" s="3">
        <v>104.0</v>
      </c>
      <c r="G6919" s="3">
        <v>276.95</v>
      </c>
      <c r="H6919" s="3">
        <v>2.41</v>
      </c>
      <c r="I6919" s="3">
        <v>4.0</v>
      </c>
      <c r="J6919" s="3">
        <v>9381.0</v>
      </c>
    </row>
    <row r="6920">
      <c r="A6920" s="1" t="s">
        <v>8964</v>
      </c>
      <c r="B6920" s="3">
        <v>16.43</v>
      </c>
      <c r="C6920" s="3">
        <v>33.5</v>
      </c>
      <c r="D6920" s="3">
        <v>699.0</v>
      </c>
      <c r="E6920" s="3">
        <v>954.56</v>
      </c>
      <c r="F6920" s="3">
        <v>91.0</v>
      </c>
      <c r="G6920" s="3">
        <v>28.6</v>
      </c>
      <c r="H6920" s="3">
        <v>2.14</v>
      </c>
      <c r="I6920" s="3">
        <v>358.0</v>
      </c>
      <c r="J6920" s="3">
        <v>9377.0</v>
      </c>
    </row>
    <row r="6921">
      <c r="A6921" s="1" t="s">
        <v>8965</v>
      </c>
      <c r="B6921" s="3">
        <v>16.9</v>
      </c>
      <c r="C6921" s="3">
        <v>32.35</v>
      </c>
      <c r="D6921" s="3">
        <v>587.0</v>
      </c>
      <c r="E6921" s="3">
        <v>892.35</v>
      </c>
      <c r="F6921" s="3">
        <v>94.0</v>
      </c>
      <c r="G6921" s="3">
        <v>283.7</v>
      </c>
      <c r="H6921" s="3">
        <v>1.79</v>
      </c>
      <c r="I6921" s="3">
        <v>354.0</v>
      </c>
      <c r="J6921" s="3">
        <v>9373.0</v>
      </c>
    </row>
    <row r="6922">
      <c r="A6922" s="1" t="s">
        <v>8966</v>
      </c>
      <c r="B6922" s="3">
        <v>17.11</v>
      </c>
      <c r="C6922" s="3">
        <v>3.1</v>
      </c>
      <c r="D6922" s="3">
        <v>423.0</v>
      </c>
      <c r="E6922" s="3">
        <v>781.4</v>
      </c>
      <c r="F6922" s="3">
        <v>92.0</v>
      </c>
      <c r="G6922" s="3">
        <v>285.45</v>
      </c>
      <c r="H6922" s="3">
        <v>1.72</v>
      </c>
      <c r="I6922" s="3">
        <v>343.0</v>
      </c>
      <c r="J6922" s="3">
        <v>9375.0</v>
      </c>
    </row>
    <row r="6923">
      <c r="A6923" s="1" t="s">
        <v>8967</v>
      </c>
      <c r="B6923" s="3">
        <v>16.91</v>
      </c>
      <c r="C6923" s="3">
        <v>31.15</v>
      </c>
      <c r="D6923" s="3">
        <v>238.0</v>
      </c>
      <c r="E6923" s="3">
        <v>658.53</v>
      </c>
      <c r="F6923" s="3">
        <v>67.0</v>
      </c>
      <c r="G6923" s="3">
        <v>285.85</v>
      </c>
      <c r="H6923" s="3">
        <v>1.79</v>
      </c>
      <c r="I6923" s="3">
        <v>334.0</v>
      </c>
      <c r="J6923" s="3">
        <v>938.0</v>
      </c>
    </row>
    <row r="6924">
      <c r="A6924" s="1" t="s">
        <v>8968</v>
      </c>
      <c r="B6924" s="3">
        <v>16.34</v>
      </c>
      <c r="C6924" s="3">
        <v>32.2</v>
      </c>
      <c r="D6924" s="3">
        <v>42.0</v>
      </c>
      <c r="E6924" s="3">
        <v>238.48</v>
      </c>
      <c r="F6924" s="3">
        <v>25.0</v>
      </c>
      <c r="G6924" s="3">
        <v>284.85</v>
      </c>
      <c r="H6924" s="3">
        <v>1.52</v>
      </c>
      <c r="I6924" s="3">
        <v>329.0</v>
      </c>
      <c r="J6924" s="3">
        <v>9384.0</v>
      </c>
    </row>
    <row r="6925">
      <c r="A6925" s="1" t="s">
        <v>8969</v>
      </c>
      <c r="B6925" s="3">
        <v>15.3</v>
      </c>
      <c r="C6925" s="3" t="s">
        <v>6353</v>
      </c>
      <c r="D6925" s="3" t="s">
        <v>26</v>
      </c>
      <c r="E6925" s="3" t="s">
        <v>8970</v>
      </c>
      <c r="F6925" s="3">
        <v>321.0</v>
      </c>
      <c r="G6925" s="3">
        <v>9391.0</v>
      </c>
      <c r="H6925" s="2"/>
      <c r="I6925" s="2"/>
      <c r="J6925" s="2"/>
    </row>
    <row r="6926">
      <c r="A6926" s="1" t="s">
        <v>8971</v>
      </c>
      <c r="B6926" s="3">
        <v>14.53</v>
      </c>
      <c r="C6926" s="3" t="s">
        <v>5231</v>
      </c>
      <c r="D6926" s="3" t="s">
        <v>26</v>
      </c>
      <c r="E6926" s="3" t="s">
        <v>8972</v>
      </c>
      <c r="F6926" s="3">
        <v>258.0</v>
      </c>
      <c r="G6926" s="3">
        <v>9394.0</v>
      </c>
      <c r="H6926" s="2"/>
      <c r="I6926" s="2"/>
      <c r="J6926" s="2"/>
    </row>
    <row r="6927">
      <c r="A6927" s="1" t="s">
        <v>8973</v>
      </c>
      <c r="B6927" s="3">
        <v>13.1</v>
      </c>
      <c r="C6927" s="3" t="s">
        <v>5656</v>
      </c>
      <c r="D6927" s="3" t="s">
        <v>26</v>
      </c>
      <c r="E6927" s="3">
        <v>278.65</v>
      </c>
      <c r="F6927" s="3">
        <v>1.3</v>
      </c>
      <c r="G6927" s="3">
        <v>248.0</v>
      </c>
      <c r="H6927" s="3">
        <v>9398.0</v>
      </c>
      <c r="I6927" s="2"/>
      <c r="J6927" s="2"/>
    </row>
    <row r="6928">
      <c r="A6928" s="1" t="s">
        <v>8974</v>
      </c>
      <c r="B6928" s="3">
        <v>11.63</v>
      </c>
      <c r="C6928" s="3" t="s">
        <v>8975</v>
      </c>
      <c r="D6928" s="3" t="s">
        <v>26</v>
      </c>
      <c r="E6928" s="3">
        <v>277.9</v>
      </c>
      <c r="F6928" s="3">
        <v>1.24</v>
      </c>
      <c r="G6928" s="3">
        <v>246.0</v>
      </c>
      <c r="H6928" s="3">
        <v>9402.0</v>
      </c>
      <c r="I6928" s="2"/>
      <c r="J6928" s="2"/>
    </row>
    <row r="6929">
      <c r="A6929" s="1" t="s">
        <v>8976</v>
      </c>
      <c r="B6929" s="3">
        <v>10.79</v>
      </c>
      <c r="C6929" s="3" t="s">
        <v>2366</v>
      </c>
      <c r="D6929" s="3" t="s">
        <v>26</v>
      </c>
      <c r="E6929" s="3">
        <v>277.9</v>
      </c>
      <c r="F6929" s="3">
        <v>1.24</v>
      </c>
      <c r="G6929" s="3">
        <v>249.0</v>
      </c>
      <c r="H6929" s="3">
        <v>9403.0</v>
      </c>
      <c r="I6929" s="2"/>
      <c r="J6929" s="2"/>
    </row>
    <row r="6930">
      <c r="A6930" s="1" t="s">
        <v>8977</v>
      </c>
      <c r="B6930" s="3">
        <v>10.9</v>
      </c>
      <c r="C6930" s="3" t="s">
        <v>1690</v>
      </c>
      <c r="D6930" s="3" t="s">
        <v>26</v>
      </c>
      <c r="E6930" s="3">
        <v>277.9</v>
      </c>
      <c r="F6930" s="3">
        <v>1.31</v>
      </c>
      <c r="G6930" s="3">
        <v>242.0</v>
      </c>
      <c r="H6930" s="3">
        <v>9401.0</v>
      </c>
      <c r="I6930" s="2"/>
      <c r="J6930" s="2"/>
    </row>
    <row r="6931">
      <c r="A6931" s="1" t="s">
        <v>8978</v>
      </c>
      <c r="B6931" s="3">
        <v>9.33</v>
      </c>
      <c r="C6931" s="3" t="s">
        <v>2865</v>
      </c>
      <c r="D6931" s="3" t="s">
        <v>26</v>
      </c>
      <c r="E6931" s="3">
        <v>277.3</v>
      </c>
      <c r="F6931" s="3">
        <v>1.38</v>
      </c>
      <c r="G6931" s="3">
        <v>238.0</v>
      </c>
      <c r="H6931" s="3">
        <v>9403.0</v>
      </c>
      <c r="I6931" s="2"/>
      <c r="J6931" s="2"/>
    </row>
    <row r="6932">
      <c r="A6932" s="1" t="s">
        <v>8979</v>
      </c>
      <c r="B6932" s="3">
        <v>8.89</v>
      </c>
      <c r="C6932" s="3" t="s">
        <v>2865</v>
      </c>
      <c r="D6932" s="3" t="s">
        <v>26</v>
      </c>
      <c r="E6932" s="3">
        <v>276.65</v>
      </c>
      <c r="F6932" s="3">
        <v>1.38</v>
      </c>
      <c r="G6932" s="3">
        <v>235.0</v>
      </c>
      <c r="H6932" s="3">
        <v>9402.0</v>
      </c>
      <c r="I6932" s="2"/>
      <c r="J6932" s="2"/>
    </row>
    <row r="6933">
      <c r="A6933" s="1" t="s">
        <v>8980</v>
      </c>
      <c r="B6933" s="3">
        <v>8.79</v>
      </c>
      <c r="C6933" s="3" t="s">
        <v>2059</v>
      </c>
      <c r="D6933" s="3" t="s">
        <v>26</v>
      </c>
      <c r="E6933" s="3">
        <v>275.75</v>
      </c>
      <c r="F6933" s="3">
        <v>1.24</v>
      </c>
      <c r="G6933" s="3">
        <v>22.0</v>
      </c>
      <c r="H6933" s="3">
        <v>9401.0</v>
      </c>
      <c r="I6933" s="2"/>
      <c r="J6933" s="2"/>
    </row>
    <row r="6934">
      <c r="A6934" s="1" t="s">
        <v>8981</v>
      </c>
      <c r="B6934" s="3">
        <v>8.31</v>
      </c>
      <c r="C6934" s="3" t="s">
        <v>2527</v>
      </c>
      <c r="D6934" s="3" t="s">
        <v>26</v>
      </c>
      <c r="E6934" s="3">
        <v>274.8</v>
      </c>
      <c r="F6934" s="3">
        <v>1.24</v>
      </c>
      <c r="G6934" s="3">
        <v>2.0</v>
      </c>
      <c r="H6934" s="3">
        <v>9397.0</v>
      </c>
      <c r="I6934" s="2"/>
      <c r="J6934" s="2"/>
    </row>
    <row r="6935">
      <c r="A6935" s="1" t="s">
        <v>8982</v>
      </c>
      <c r="B6935" s="3">
        <v>8.2</v>
      </c>
      <c r="C6935" s="3" t="s">
        <v>2527</v>
      </c>
      <c r="D6935" s="3" t="s">
        <v>26</v>
      </c>
      <c r="E6935" s="3">
        <v>273.85</v>
      </c>
      <c r="F6935" s="3">
        <v>1.24</v>
      </c>
      <c r="G6935" s="3">
        <v>186.0</v>
      </c>
      <c r="H6935" s="3">
        <v>9393.0</v>
      </c>
      <c r="I6935" s="2"/>
      <c r="J6935" s="2"/>
    </row>
    <row r="6936">
      <c r="A6936" s="1" t="s">
        <v>8983</v>
      </c>
      <c r="B6936" s="3">
        <v>7.71</v>
      </c>
      <c r="C6936" s="3" t="s">
        <v>814</v>
      </c>
      <c r="D6936" s="3" t="s">
        <v>26</v>
      </c>
      <c r="E6936" s="3">
        <v>273.25</v>
      </c>
      <c r="F6936" s="3">
        <v>1.17</v>
      </c>
      <c r="G6936" s="3">
        <v>183.0</v>
      </c>
      <c r="H6936" s="3">
        <v>9393.0</v>
      </c>
      <c r="I6936" s="2"/>
      <c r="J6936" s="2"/>
    </row>
    <row r="6937">
      <c r="A6937" s="1" t="s">
        <v>8984</v>
      </c>
      <c r="B6937" s="3">
        <v>7.72</v>
      </c>
      <c r="C6937" s="3" t="s">
        <v>814</v>
      </c>
      <c r="D6937" s="3" t="s">
        <v>26</v>
      </c>
      <c r="E6937" s="3">
        <v>272.85</v>
      </c>
      <c r="F6937" s="3">
        <v>1.1</v>
      </c>
      <c r="G6937" s="3">
        <v>192.0</v>
      </c>
      <c r="H6937" s="3">
        <v>9395.0</v>
      </c>
      <c r="I6937" s="2"/>
      <c r="J6937" s="2"/>
    </row>
    <row r="6938">
      <c r="A6938" s="1" t="s">
        <v>8985</v>
      </c>
      <c r="B6938" s="3">
        <v>7.19</v>
      </c>
      <c r="C6938" s="3">
        <v>76.65</v>
      </c>
      <c r="D6938" s="3">
        <v>94.0</v>
      </c>
      <c r="E6938" s="3">
        <v>407.96</v>
      </c>
      <c r="F6938" s="3">
        <v>41.0</v>
      </c>
      <c r="G6938" s="3">
        <v>275.0</v>
      </c>
      <c r="H6938" s="3">
        <v>1.17</v>
      </c>
      <c r="I6938" s="3">
        <v>194.0</v>
      </c>
      <c r="J6938" s="3">
        <v>9405.0</v>
      </c>
    </row>
    <row r="6939">
      <c r="A6939" s="1" t="s">
        <v>8986</v>
      </c>
      <c r="B6939" s="3">
        <v>10.1</v>
      </c>
      <c r="C6939" s="3">
        <v>71.6</v>
      </c>
      <c r="D6939" s="3">
        <v>263.0</v>
      </c>
      <c r="E6939" s="3">
        <v>503.84</v>
      </c>
      <c r="F6939" s="3">
        <v>106.0</v>
      </c>
      <c r="G6939" s="3" t="s">
        <v>8987</v>
      </c>
      <c r="H6939" s="3">
        <v>194.0</v>
      </c>
      <c r="I6939" s="3">
        <v>9414.0</v>
      </c>
      <c r="J6939" s="2"/>
    </row>
    <row r="6940">
      <c r="A6940" s="1" t="s">
        <v>8988</v>
      </c>
      <c r="B6940" s="3">
        <v>14.18</v>
      </c>
      <c r="C6940" s="3">
        <v>48.25</v>
      </c>
      <c r="D6940" s="3">
        <v>461.0</v>
      </c>
      <c r="E6940" s="3">
        <v>769.52</v>
      </c>
      <c r="F6940" s="3">
        <v>103.0</v>
      </c>
      <c r="G6940" s="3">
        <v>283.3</v>
      </c>
      <c r="H6940" s="3">
        <v>1.1</v>
      </c>
      <c r="I6940" s="3">
        <v>199.0</v>
      </c>
      <c r="J6940" s="3">
        <v>9414.0</v>
      </c>
    </row>
    <row r="6941">
      <c r="A6941" s="1" t="s">
        <v>8989</v>
      </c>
      <c r="B6941" s="3">
        <v>16.28</v>
      </c>
      <c r="C6941" s="3">
        <v>4.5</v>
      </c>
      <c r="D6941" s="3">
        <v>595.0</v>
      </c>
      <c r="E6941" s="3">
        <v>821.98</v>
      </c>
      <c r="F6941" s="3">
        <v>118.0</v>
      </c>
      <c r="G6941" s="3">
        <v>292.2</v>
      </c>
      <c r="H6941" s="3">
        <v>1.93</v>
      </c>
      <c r="I6941" s="3">
        <v>204.0</v>
      </c>
      <c r="J6941" s="3">
        <v>9416.0</v>
      </c>
    </row>
    <row r="6942">
      <c r="A6942" s="1" t="s">
        <v>8990</v>
      </c>
      <c r="B6942" s="3">
        <v>17.98</v>
      </c>
      <c r="C6942" s="3">
        <v>35.2</v>
      </c>
      <c r="D6942" s="3">
        <v>697.0</v>
      </c>
      <c r="E6942" s="3">
        <v>913.7</v>
      </c>
      <c r="F6942" s="3">
        <v>104.0</v>
      </c>
      <c r="G6942" s="3">
        <v>3.75</v>
      </c>
      <c r="H6942" s="3">
        <v>2.28</v>
      </c>
      <c r="I6942" s="3">
        <v>201.0</v>
      </c>
      <c r="J6942" s="3">
        <v>9411.0</v>
      </c>
    </row>
    <row r="6943">
      <c r="A6943" s="1" t="s">
        <v>8991</v>
      </c>
      <c r="B6943" s="3">
        <v>19.49</v>
      </c>
      <c r="C6943" s="3">
        <v>31.8</v>
      </c>
      <c r="D6943" s="3">
        <v>674.0</v>
      </c>
      <c r="E6943" s="3">
        <v>759.2</v>
      </c>
      <c r="F6943" s="3">
        <v>168.0</v>
      </c>
      <c r="G6943" s="3">
        <v>304.6</v>
      </c>
      <c r="H6943" s="3">
        <v>2.48</v>
      </c>
      <c r="I6943" s="3">
        <v>201.0</v>
      </c>
      <c r="J6943" s="3">
        <v>9403.0</v>
      </c>
    </row>
    <row r="6944">
      <c r="A6944" s="1" t="s">
        <v>8992</v>
      </c>
      <c r="B6944" s="3">
        <v>20.63</v>
      </c>
      <c r="C6944" s="3">
        <v>3.9</v>
      </c>
      <c r="D6944" s="3">
        <v>545.0</v>
      </c>
      <c r="E6944" s="3">
        <v>436.69</v>
      </c>
      <c r="F6944" s="3">
        <v>269.0</v>
      </c>
      <c r="G6944" s="3">
        <v>309.25</v>
      </c>
      <c r="H6944" s="3">
        <v>2.69</v>
      </c>
      <c r="I6944" s="3">
        <v>207.0</v>
      </c>
      <c r="J6944" s="3">
        <v>9394.0</v>
      </c>
    </row>
    <row r="6945">
      <c r="A6945" s="1" t="s">
        <v>8993</v>
      </c>
      <c r="B6945" s="3">
        <v>21.31</v>
      </c>
      <c r="C6945" s="3">
        <v>29.9</v>
      </c>
      <c r="D6945" s="3">
        <v>479.0</v>
      </c>
      <c r="E6945" s="3">
        <v>478.55</v>
      </c>
      <c r="F6945" s="3">
        <v>217.0</v>
      </c>
      <c r="G6945" s="3">
        <v>313.5</v>
      </c>
      <c r="H6945" s="3">
        <v>2.76</v>
      </c>
      <c r="I6945" s="3">
        <v>215.0</v>
      </c>
      <c r="J6945" s="3">
        <v>9386.0</v>
      </c>
    </row>
    <row r="6946">
      <c r="A6946" s="1" t="s">
        <v>8994</v>
      </c>
      <c r="B6946" s="3">
        <v>21.53</v>
      </c>
      <c r="C6946" s="3">
        <v>27.85</v>
      </c>
      <c r="D6946" s="3">
        <v>402.0</v>
      </c>
      <c r="E6946" s="3">
        <v>711.54</v>
      </c>
      <c r="F6946" s="3">
        <v>104.0</v>
      </c>
      <c r="G6946" s="3">
        <v>314.1</v>
      </c>
      <c r="H6946" s="3">
        <v>2.76</v>
      </c>
      <c r="I6946" s="3">
        <v>22.0</v>
      </c>
      <c r="J6946" s="3">
        <v>9383.0</v>
      </c>
    </row>
    <row r="6947">
      <c r="A6947" s="1" t="s">
        <v>8995</v>
      </c>
      <c r="B6947" s="3">
        <v>21.15</v>
      </c>
      <c r="C6947" s="3">
        <v>28.8</v>
      </c>
      <c r="D6947" s="3">
        <v>212.0</v>
      </c>
      <c r="E6947" s="3">
        <v>506.36</v>
      </c>
      <c r="F6947" s="3">
        <v>83.0</v>
      </c>
      <c r="G6947" s="3">
        <v>316.5</v>
      </c>
      <c r="H6947" s="3">
        <v>2.69</v>
      </c>
      <c r="I6947" s="3">
        <v>224.0</v>
      </c>
      <c r="J6947" s="3">
        <v>938.0</v>
      </c>
    </row>
    <row r="6948">
      <c r="A6948" s="1" t="s">
        <v>8996</v>
      </c>
      <c r="B6948" s="3">
        <v>19.98</v>
      </c>
      <c r="C6948" s="3">
        <v>31.8</v>
      </c>
      <c r="D6948" s="3">
        <v>32.0</v>
      </c>
      <c r="E6948" s="3">
        <v>135.31</v>
      </c>
      <c r="F6948" s="3">
        <v>23.0</v>
      </c>
      <c r="G6948" s="3">
        <v>309.45</v>
      </c>
      <c r="H6948" s="3">
        <v>1.93</v>
      </c>
      <c r="I6948" s="3">
        <v>226.0</v>
      </c>
      <c r="J6948" s="3">
        <v>9381.0</v>
      </c>
    </row>
    <row r="6949">
      <c r="A6949" s="1" t="s">
        <v>8997</v>
      </c>
      <c r="B6949" s="3">
        <v>18.14</v>
      </c>
      <c r="C6949" s="3" t="s">
        <v>7514</v>
      </c>
      <c r="D6949" s="3" t="s">
        <v>26</v>
      </c>
      <c r="E6949" s="3">
        <v>303.85</v>
      </c>
      <c r="F6949" s="3">
        <v>2.0</v>
      </c>
      <c r="G6949" s="3">
        <v>222.0</v>
      </c>
      <c r="H6949" s="3">
        <v>9382.0</v>
      </c>
      <c r="I6949" s="2"/>
      <c r="J6949" s="2"/>
    </row>
    <row r="6950">
      <c r="A6950" s="1" t="s">
        <v>8998</v>
      </c>
      <c r="B6950" s="3">
        <v>16.3</v>
      </c>
      <c r="C6950" s="3" t="s">
        <v>2541</v>
      </c>
      <c r="D6950" s="3" t="s">
        <v>26</v>
      </c>
      <c r="E6950" s="3">
        <v>301.1</v>
      </c>
      <c r="F6950" s="3">
        <v>1.66</v>
      </c>
      <c r="G6950" s="3">
        <v>218.0</v>
      </c>
      <c r="H6950" s="3">
        <v>9383.0</v>
      </c>
      <c r="I6950" s="2"/>
      <c r="J6950" s="2"/>
    </row>
    <row r="6951">
      <c r="A6951" s="1" t="s">
        <v>8999</v>
      </c>
      <c r="B6951" s="3">
        <v>14.3</v>
      </c>
      <c r="C6951" s="3" t="s">
        <v>3881</v>
      </c>
      <c r="D6951" s="3" t="s">
        <v>26</v>
      </c>
      <c r="E6951" s="3">
        <v>295.5</v>
      </c>
      <c r="F6951" s="3">
        <v>1.79</v>
      </c>
      <c r="G6951" s="3">
        <v>214.0</v>
      </c>
      <c r="H6951" s="3">
        <v>9383.0</v>
      </c>
      <c r="I6951" s="2"/>
      <c r="J6951" s="2"/>
    </row>
    <row r="6952">
      <c r="A6952" s="1" t="s">
        <v>9000</v>
      </c>
      <c r="B6952" s="3">
        <v>13.2</v>
      </c>
      <c r="C6952" s="3" t="s">
        <v>2982</v>
      </c>
      <c r="D6952" s="3" t="s">
        <v>26</v>
      </c>
      <c r="E6952" s="3">
        <v>289.3</v>
      </c>
      <c r="F6952" s="3">
        <v>1.79</v>
      </c>
      <c r="G6952" s="3">
        <v>206.0</v>
      </c>
      <c r="H6952" s="3">
        <v>9385.0</v>
      </c>
      <c r="I6952" s="2"/>
      <c r="J6952" s="2"/>
    </row>
    <row r="6953">
      <c r="A6953" s="1" t="s">
        <v>9001</v>
      </c>
      <c r="B6953" s="3">
        <v>11.83</v>
      </c>
      <c r="C6953" s="3" t="s">
        <v>3988</v>
      </c>
      <c r="D6953" s="3" t="s">
        <v>26</v>
      </c>
      <c r="E6953" s="3">
        <v>286.6</v>
      </c>
      <c r="F6953" s="3">
        <v>1.93</v>
      </c>
      <c r="G6953" s="3">
        <v>197.0</v>
      </c>
      <c r="H6953" s="3">
        <v>9385.0</v>
      </c>
      <c r="I6953" s="2"/>
      <c r="J6953" s="2"/>
    </row>
    <row r="6954">
      <c r="A6954" s="1" t="s">
        <v>9002</v>
      </c>
      <c r="B6954" s="3">
        <v>11.1</v>
      </c>
      <c r="C6954" s="3" t="s">
        <v>1437</v>
      </c>
      <c r="D6954" s="3" t="s">
        <v>26</v>
      </c>
      <c r="E6954" s="3">
        <v>286.2</v>
      </c>
      <c r="F6954" s="3">
        <v>2.7</v>
      </c>
      <c r="G6954" s="3">
        <v>192.0</v>
      </c>
      <c r="H6954" s="3">
        <v>938.0</v>
      </c>
      <c r="I6954" s="2"/>
      <c r="J6954" s="2"/>
    </row>
    <row r="6955">
      <c r="A6955" s="1" t="s">
        <v>9003</v>
      </c>
      <c r="B6955" s="3">
        <v>10.45</v>
      </c>
      <c r="C6955" s="3" t="s">
        <v>2984</v>
      </c>
      <c r="D6955" s="3" t="s">
        <v>26</v>
      </c>
      <c r="E6955" s="3">
        <v>283.3</v>
      </c>
      <c r="F6955" s="3">
        <v>2.14</v>
      </c>
      <c r="G6955" s="3">
        <v>192.0</v>
      </c>
      <c r="H6955" s="3">
        <v>9381.0</v>
      </c>
      <c r="I6955" s="2"/>
      <c r="J6955" s="2"/>
    </row>
    <row r="6956">
      <c r="A6956" s="1" t="s">
        <v>9004</v>
      </c>
      <c r="B6956" s="3">
        <v>9.95</v>
      </c>
      <c r="C6956" s="3" t="s">
        <v>152</v>
      </c>
      <c r="D6956" s="3" t="s">
        <v>26</v>
      </c>
      <c r="E6956" s="3">
        <v>282.65</v>
      </c>
      <c r="F6956" s="3">
        <v>2.7</v>
      </c>
      <c r="G6956" s="3">
        <v>196.0</v>
      </c>
      <c r="H6956" s="3">
        <v>9374.0</v>
      </c>
      <c r="I6956" s="2"/>
      <c r="J6956" s="2"/>
    </row>
    <row r="6957">
      <c r="A6957" s="1" t="s">
        <v>9005</v>
      </c>
      <c r="B6957" s="3">
        <v>9.75</v>
      </c>
      <c r="C6957" s="3" t="s">
        <v>1048</v>
      </c>
      <c r="D6957" s="3" t="s">
        <v>26</v>
      </c>
      <c r="E6957" s="3">
        <v>281.4</v>
      </c>
      <c r="F6957" s="3">
        <v>1.86</v>
      </c>
      <c r="G6957" s="3">
        <v>197.0</v>
      </c>
      <c r="H6957" s="3">
        <v>9372.0</v>
      </c>
      <c r="I6957" s="2"/>
      <c r="J6957" s="2"/>
    </row>
    <row r="6958">
      <c r="A6958" s="1" t="s">
        <v>9006</v>
      </c>
      <c r="B6958" s="3">
        <v>9.75</v>
      </c>
      <c r="C6958" s="3" t="s">
        <v>1048</v>
      </c>
      <c r="D6958" s="3" t="s">
        <v>26</v>
      </c>
      <c r="E6958" s="3">
        <v>279.85</v>
      </c>
      <c r="F6958" s="3">
        <v>1.59</v>
      </c>
      <c r="G6958" s="3">
        <v>194.0</v>
      </c>
      <c r="H6958" s="3">
        <v>9366.0</v>
      </c>
      <c r="I6958" s="2"/>
      <c r="J6958" s="2"/>
    </row>
    <row r="6959">
      <c r="A6959" s="1" t="s">
        <v>9007</v>
      </c>
      <c r="B6959" s="3">
        <v>9.48</v>
      </c>
      <c r="C6959" s="3" t="s">
        <v>1048</v>
      </c>
      <c r="D6959" s="3" t="s">
        <v>26</v>
      </c>
      <c r="E6959" s="3">
        <v>279.5</v>
      </c>
      <c r="F6959" s="3">
        <v>1.45</v>
      </c>
      <c r="G6959" s="3">
        <v>175.0</v>
      </c>
      <c r="H6959" s="3">
        <v>9363.0</v>
      </c>
      <c r="I6959" s="2"/>
      <c r="J6959" s="2"/>
    </row>
    <row r="6960">
      <c r="A6960" s="1" t="s">
        <v>9008</v>
      </c>
      <c r="B6960" s="3">
        <v>8.9</v>
      </c>
      <c r="C6960" s="3" t="s">
        <v>1053</v>
      </c>
      <c r="D6960" s="3" t="s">
        <v>26</v>
      </c>
      <c r="E6960" s="3">
        <v>277.5</v>
      </c>
      <c r="F6960" s="3">
        <v>1.45</v>
      </c>
      <c r="G6960" s="3">
        <v>169.0</v>
      </c>
      <c r="H6960" s="3">
        <v>9362.0</v>
      </c>
      <c r="I6960" s="2"/>
      <c r="J6960" s="2"/>
    </row>
    <row r="6961">
      <c r="A6961" s="1" t="s">
        <v>9009</v>
      </c>
      <c r="B6961" s="3">
        <v>8.53</v>
      </c>
      <c r="C6961" s="3" t="s">
        <v>873</v>
      </c>
      <c r="D6961" s="3" t="s">
        <v>26</v>
      </c>
      <c r="E6961" s="3">
        <v>276.95</v>
      </c>
      <c r="F6961" s="3">
        <v>1.45</v>
      </c>
      <c r="G6961" s="3">
        <v>167.0</v>
      </c>
      <c r="H6961" s="3">
        <v>9364.0</v>
      </c>
      <c r="I6961" s="2"/>
      <c r="J6961" s="2"/>
    </row>
    <row r="6962">
      <c r="A6962" s="1" t="s">
        <v>9010</v>
      </c>
      <c r="B6962" s="3">
        <v>7.75</v>
      </c>
      <c r="C6962" s="3">
        <v>82.65</v>
      </c>
      <c r="D6962" s="3">
        <v>91.0</v>
      </c>
      <c r="E6962" s="3">
        <v>395.94</v>
      </c>
      <c r="F6962" s="3">
        <v>41.0</v>
      </c>
      <c r="G6962" s="3">
        <v>275.0</v>
      </c>
      <c r="H6962" s="3">
        <v>1.72</v>
      </c>
      <c r="I6962" s="3">
        <v>161.0</v>
      </c>
      <c r="J6962" s="3">
        <v>9365.0</v>
      </c>
    </row>
    <row r="6963">
      <c r="A6963" s="1" t="s">
        <v>9011</v>
      </c>
      <c r="B6963" s="3">
        <v>11.15</v>
      </c>
      <c r="C6963" s="3">
        <v>74.45</v>
      </c>
      <c r="D6963" s="3">
        <v>271.0</v>
      </c>
      <c r="E6963" s="3">
        <v>575.21</v>
      </c>
      <c r="F6963" s="3">
        <v>94.0</v>
      </c>
      <c r="G6963" s="3">
        <v>277.5</v>
      </c>
      <c r="H6963" s="3">
        <v>1.17</v>
      </c>
      <c r="I6963" s="3">
        <v>164.0</v>
      </c>
      <c r="J6963" s="3">
        <v>937.0</v>
      </c>
    </row>
    <row r="6964">
      <c r="A6964" s="1" t="s">
        <v>9012</v>
      </c>
      <c r="B6964" s="3">
        <v>16.27</v>
      </c>
      <c r="C6964" s="3">
        <v>48.8</v>
      </c>
      <c r="D6964" s="3">
        <v>445.0</v>
      </c>
      <c r="E6964" s="3">
        <v>702.71</v>
      </c>
      <c r="F6964" s="3">
        <v>121.0</v>
      </c>
      <c r="G6964" s="3">
        <v>283.1</v>
      </c>
      <c r="H6964" s="3">
        <v>1.66</v>
      </c>
      <c r="I6964" s="3">
        <v>178.0</v>
      </c>
      <c r="J6964" s="3">
        <v>9371.0</v>
      </c>
    </row>
    <row r="6965">
      <c r="A6965" s="1" t="s">
        <v>9013</v>
      </c>
      <c r="B6965" s="3">
        <v>18.61</v>
      </c>
      <c r="C6965" s="3">
        <v>39.55</v>
      </c>
      <c r="D6965" s="3">
        <v>582.0</v>
      </c>
      <c r="E6965" s="3">
        <v>774.43</v>
      </c>
      <c r="F6965" s="3">
        <v>136.0</v>
      </c>
      <c r="G6965" s="3">
        <v>29.3</v>
      </c>
      <c r="H6965" s="3">
        <v>2.48</v>
      </c>
      <c r="I6965" s="3">
        <v>195.0</v>
      </c>
      <c r="J6965" s="3">
        <v>937.0</v>
      </c>
    </row>
    <row r="6966">
      <c r="A6966" s="1" t="s">
        <v>9014</v>
      </c>
      <c r="B6966" s="3">
        <v>20.46</v>
      </c>
      <c r="C6966" s="3">
        <v>33.15</v>
      </c>
      <c r="D6966" s="3">
        <v>66.0</v>
      </c>
      <c r="E6966" s="3">
        <v>788.34</v>
      </c>
      <c r="F6966" s="3">
        <v>152.0</v>
      </c>
      <c r="G6966" s="3">
        <v>296.85</v>
      </c>
      <c r="H6966" s="3">
        <v>3.24</v>
      </c>
      <c r="I6966" s="3">
        <v>204.0</v>
      </c>
      <c r="J6966" s="3">
        <v>9368.0</v>
      </c>
    </row>
    <row r="6967">
      <c r="A6967" s="1" t="s">
        <v>9015</v>
      </c>
      <c r="B6967" s="3">
        <v>21.83</v>
      </c>
      <c r="C6967" s="3">
        <v>28.9</v>
      </c>
      <c r="D6967" s="3">
        <v>685.0</v>
      </c>
      <c r="E6967" s="3">
        <v>811.35</v>
      </c>
      <c r="F6967" s="3">
        <v>148.0</v>
      </c>
      <c r="G6967" s="3">
        <v>301.9</v>
      </c>
      <c r="H6967" s="3">
        <v>3.66</v>
      </c>
      <c r="I6967" s="3">
        <v>208.0</v>
      </c>
      <c r="J6967" s="3">
        <v>9359.0</v>
      </c>
    </row>
    <row r="6968">
      <c r="A6968" s="1" t="s">
        <v>9016</v>
      </c>
      <c r="B6968" s="3">
        <v>22.75</v>
      </c>
      <c r="C6968" s="3">
        <v>26.5</v>
      </c>
      <c r="D6968" s="3">
        <v>669.0</v>
      </c>
      <c r="E6968" s="3">
        <v>889.79</v>
      </c>
      <c r="F6968" s="3">
        <v>111.0</v>
      </c>
      <c r="G6968" s="3">
        <v>305.2</v>
      </c>
      <c r="H6968" s="3">
        <v>3.86</v>
      </c>
      <c r="I6968" s="3">
        <v>21.0</v>
      </c>
      <c r="J6968" s="3">
        <v>9348.0</v>
      </c>
    </row>
    <row r="6969">
      <c r="A6969" s="1" t="s">
        <v>9017</v>
      </c>
      <c r="B6969" s="3">
        <v>23.29</v>
      </c>
      <c r="C6969" s="3">
        <v>24.3</v>
      </c>
      <c r="D6969" s="3">
        <v>553.0</v>
      </c>
      <c r="E6969" s="3">
        <v>803.64</v>
      </c>
      <c r="F6969" s="3">
        <v>117.0</v>
      </c>
      <c r="G6969" s="3">
        <v>307.3</v>
      </c>
      <c r="H6969" s="3">
        <v>4.7</v>
      </c>
      <c r="I6969" s="3">
        <v>21.0</v>
      </c>
      <c r="J6969" s="3">
        <v>9339.0</v>
      </c>
    </row>
    <row r="6970">
      <c r="A6970" s="1" t="s">
        <v>9018</v>
      </c>
      <c r="B6970" s="3">
        <v>23.33</v>
      </c>
      <c r="C6970" s="3">
        <v>23.4</v>
      </c>
      <c r="D6970" s="3">
        <v>398.0</v>
      </c>
      <c r="E6970" s="3">
        <v>705.54</v>
      </c>
      <c r="F6970" s="3">
        <v>106.0</v>
      </c>
      <c r="G6970" s="3">
        <v>307.5</v>
      </c>
      <c r="H6970" s="3">
        <v>4.21</v>
      </c>
      <c r="I6970" s="3">
        <v>21.0</v>
      </c>
      <c r="J6970" s="3">
        <v>9334.0</v>
      </c>
    </row>
    <row r="6971">
      <c r="A6971" s="1" t="s">
        <v>9019</v>
      </c>
      <c r="B6971" s="3">
        <v>22.84</v>
      </c>
      <c r="C6971" s="3">
        <v>24.15</v>
      </c>
      <c r="D6971" s="3">
        <v>222.0</v>
      </c>
      <c r="E6971" s="3">
        <v>608.24</v>
      </c>
      <c r="F6971" s="3">
        <v>7.0</v>
      </c>
      <c r="G6971" s="3">
        <v>308.85</v>
      </c>
      <c r="H6971" s="3">
        <v>4.7</v>
      </c>
      <c r="I6971" s="3">
        <v>211.0</v>
      </c>
      <c r="J6971" s="3">
        <v>9331.0</v>
      </c>
    </row>
    <row r="6972">
      <c r="A6972" s="1" t="s">
        <v>9020</v>
      </c>
      <c r="B6972" s="3">
        <v>21.48</v>
      </c>
      <c r="C6972" s="3">
        <v>27.7</v>
      </c>
      <c r="D6972" s="3">
        <v>39.0</v>
      </c>
      <c r="E6972" s="3">
        <v>323.63</v>
      </c>
      <c r="F6972" s="3">
        <v>19.0</v>
      </c>
      <c r="G6972" s="3">
        <v>306.35</v>
      </c>
      <c r="H6972" s="3">
        <v>3.3</v>
      </c>
      <c r="I6972" s="3">
        <v>21.0</v>
      </c>
      <c r="J6972" s="3">
        <v>9329.0</v>
      </c>
    </row>
    <row r="6973">
      <c r="A6973" s="1" t="s">
        <v>9021</v>
      </c>
      <c r="B6973" s="3">
        <v>19.5</v>
      </c>
      <c r="C6973" s="3" t="s">
        <v>7475</v>
      </c>
      <c r="D6973" s="3" t="s">
        <v>26</v>
      </c>
      <c r="E6973" s="3">
        <v>304.6</v>
      </c>
      <c r="F6973" s="3">
        <v>2.69</v>
      </c>
      <c r="G6973" s="3">
        <v>207.0</v>
      </c>
      <c r="H6973" s="3">
        <v>9332.0</v>
      </c>
      <c r="I6973" s="2"/>
      <c r="J6973" s="2"/>
    </row>
    <row r="6974">
      <c r="A6974" s="1" t="s">
        <v>9022</v>
      </c>
      <c r="B6974" s="3">
        <v>18.58</v>
      </c>
      <c r="C6974" s="3" t="s">
        <v>9023</v>
      </c>
      <c r="D6974" s="3" t="s">
        <v>26</v>
      </c>
      <c r="E6974" s="3">
        <v>306.95</v>
      </c>
      <c r="F6974" s="3">
        <v>2.97</v>
      </c>
      <c r="G6974" s="3">
        <v>199.0</v>
      </c>
      <c r="H6974" s="3">
        <v>9325.0</v>
      </c>
      <c r="I6974" s="2"/>
      <c r="J6974" s="2"/>
    </row>
    <row r="6975">
      <c r="A6975" s="1" t="s">
        <v>9024</v>
      </c>
      <c r="B6975" s="3">
        <v>17.83</v>
      </c>
      <c r="C6975" s="3" t="s">
        <v>6989</v>
      </c>
      <c r="D6975" s="3" t="s">
        <v>26</v>
      </c>
      <c r="E6975" s="3">
        <v>309.65</v>
      </c>
      <c r="F6975" s="3">
        <v>3.17</v>
      </c>
      <c r="G6975" s="3">
        <v>2.0</v>
      </c>
      <c r="H6975" s="3">
        <v>9327.0</v>
      </c>
      <c r="I6975" s="2"/>
      <c r="J6975" s="2"/>
    </row>
    <row r="6976">
      <c r="A6976" s="1" t="s">
        <v>9025</v>
      </c>
      <c r="B6976" s="3">
        <v>17.19</v>
      </c>
      <c r="C6976" s="3" t="s">
        <v>2192</v>
      </c>
      <c r="D6976" s="3" t="s">
        <v>26</v>
      </c>
      <c r="E6976" s="3">
        <v>308.65</v>
      </c>
      <c r="F6976" s="3">
        <v>3.17</v>
      </c>
      <c r="G6976" s="3">
        <v>202.0</v>
      </c>
      <c r="H6976" s="3">
        <v>9328.0</v>
      </c>
      <c r="I6976" s="2"/>
      <c r="J6976" s="2"/>
    </row>
    <row r="6977">
      <c r="A6977" s="1" t="s">
        <v>9026</v>
      </c>
      <c r="B6977" s="3">
        <v>16.58</v>
      </c>
      <c r="C6977" s="3" t="s">
        <v>7708</v>
      </c>
      <c r="D6977" s="3" t="s">
        <v>26</v>
      </c>
      <c r="E6977" s="3">
        <v>31.4</v>
      </c>
      <c r="F6977" s="3">
        <v>3.1</v>
      </c>
      <c r="G6977" s="3">
        <v>207.0</v>
      </c>
      <c r="H6977" s="3">
        <v>9329.0</v>
      </c>
      <c r="I6977" s="2"/>
      <c r="J6977" s="2"/>
    </row>
    <row r="6978">
      <c r="A6978" s="1" t="s">
        <v>9027</v>
      </c>
      <c r="B6978" s="3">
        <v>16.6</v>
      </c>
      <c r="C6978" s="3" t="s">
        <v>3809</v>
      </c>
      <c r="D6978" s="3" t="s">
        <v>26</v>
      </c>
      <c r="E6978" s="3">
        <v>317.95</v>
      </c>
      <c r="F6978" s="3">
        <v>2.9</v>
      </c>
      <c r="G6978" s="3">
        <v>208.0</v>
      </c>
      <c r="H6978" s="3">
        <v>9327.0</v>
      </c>
      <c r="I6978" s="2"/>
      <c r="J6978" s="2"/>
    </row>
    <row r="6979">
      <c r="A6979" s="1" t="s">
        <v>9028</v>
      </c>
      <c r="B6979" s="3">
        <v>15.44</v>
      </c>
      <c r="C6979" s="3" t="s">
        <v>4087</v>
      </c>
      <c r="D6979" s="3" t="s">
        <v>26</v>
      </c>
      <c r="E6979" s="3">
        <v>315.65</v>
      </c>
      <c r="F6979" s="3">
        <v>2.55</v>
      </c>
      <c r="G6979" s="3">
        <v>205.0</v>
      </c>
      <c r="H6979" s="3">
        <v>9326.0</v>
      </c>
      <c r="I6979" s="2"/>
      <c r="J6979" s="2"/>
    </row>
    <row r="6980">
      <c r="A6980" s="1" t="s">
        <v>9029</v>
      </c>
      <c r="B6980" s="3">
        <v>14.87</v>
      </c>
      <c r="C6980" s="3" t="s">
        <v>3813</v>
      </c>
      <c r="D6980" s="3" t="s">
        <v>26</v>
      </c>
      <c r="E6980" s="3">
        <v>317.7</v>
      </c>
      <c r="F6980" s="3">
        <v>2.28</v>
      </c>
      <c r="G6980" s="3">
        <v>205.0</v>
      </c>
      <c r="H6980" s="3">
        <v>9321.0</v>
      </c>
      <c r="I6980" s="2"/>
      <c r="J6980" s="2"/>
    </row>
    <row r="6981">
      <c r="A6981" s="1" t="s">
        <v>9030</v>
      </c>
      <c r="B6981" s="3">
        <v>14.23</v>
      </c>
      <c r="C6981" s="3" t="s">
        <v>534</v>
      </c>
      <c r="D6981" s="3" t="s">
        <v>26</v>
      </c>
      <c r="E6981" s="3">
        <v>317.75</v>
      </c>
      <c r="F6981" s="3">
        <v>1.93</v>
      </c>
      <c r="G6981" s="3">
        <v>207.0</v>
      </c>
      <c r="H6981" s="3">
        <v>9317.0</v>
      </c>
      <c r="I6981" s="2"/>
      <c r="J6981" s="2"/>
    </row>
    <row r="6982">
      <c r="A6982" s="1" t="s">
        <v>9031</v>
      </c>
      <c r="B6982" s="3">
        <v>13.7</v>
      </c>
      <c r="C6982" s="3" t="s">
        <v>235</v>
      </c>
      <c r="D6982" s="3" t="s">
        <v>26</v>
      </c>
      <c r="E6982" s="3">
        <v>304.8</v>
      </c>
      <c r="F6982" s="3">
        <v>1.59</v>
      </c>
      <c r="G6982" s="3">
        <v>202.0</v>
      </c>
      <c r="H6982" s="3">
        <v>9311.0</v>
      </c>
      <c r="I6982" s="2"/>
      <c r="J6982" s="2"/>
    </row>
    <row r="6983">
      <c r="A6983" s="1" t="s">
        <v>9032</v>
      </c>
      <c r="B6983" s="3">
        <v>12.24</v>
      </c>
      <c r="C6983" s="3" t="s">
        <v>1177</v>
      </c>
      <c r="D6983" s="3" t="s">
        <v>26</v>
      </c>
      <c r="E6983" s="3">
        <v>299.4</v>
      </c>
      <c r="F6983" s="3">
        <v>1.31</v>
      </c>
      <c r="G6983" s="3">
        <v>183.0</v>
      </c>
      <c r="H6983" s="3">
        <v>9304.0</v>
      </c>
      <c r="I6983" s="2"/>
      <c r="J6983" s="2"/>
    </row>
    <row r="6984">
      <c r="A6984" s="1" t="s">
        <v>9033</v>
      </c>
      <c r="B6984" s="3">
        <v>12.5</v>
      </c>
      <c r="C6984" s="3" t="s">
        <v>98</v>
      </c>
      <c r="D6984" s="3" t="s">
        <v>26</v>
      </c>
      <c r="E6984" s="3">
        <v>326.65</v>
      </c>
      <c r="F6984" s="3">
        <v>1.17</v>
      </c>
      <c r="G6984" s="3">
        <v>158.0</v>
      </c>
      <c r="H6984" s="3">
        <v>9303.0</v>
      </c>
      <c r="I6984" s="2"/>
      <c r="J6984" s="2"/>
    </row>
    <row r="6985">
      <c r="A6985" s="1" t="s">
        <v>9034</v>
      </c>
      <c r="B6985" s="3">
        <v>12.53</v>
      </c>
      <c r="C6985" s="3" t="s">
        <v>390</v>
      </c>
      <c r="D6985" s="3" t="s">
        <v>26</v>
      </c>
      <c r="E6985" s="3">
        <v>323.55</v>
      </c>
      <c r="F6985" s="3">
        <v>1.1</v>
      </c>
      <c r="G6985" s="3">
        <v>131.0</v>
      </c>
      <c r="H6985" s="3">
        <v>9303.0</v>
      </c>
      <c r="I6985" s="2"/>
      <c r="J6985" s="2"/>
    </row>
    <row r="6986">
      <c r="A6986" s="1" t="s">
        <v>9035</v>
      </c>
      <c r="B6986" s="3">
        <v>12.2</v>
      </c>
      <c r="C6986" s="3">
        <v>74.6</v>
      </c>
      <c r="D6986" s="3">
        <v>79.0</v>
      </c>
      <c r="E6986" s="3">
        <v>293.57</v>
      </c>
      <c r="F6986" s="3">
        <v>43.0</v>
      </c>
      <c r="G6986" s="3">
        <v>312.15</v>
      </c>
      <c r="H6986" s="3">
        <v>1.38</v>
      </c>
      <c r="I6986" s="3">
        <v>139.0</v>
      </c>
      <c r="J6986" s="3">
        <v>9299.0</v>
      </c>
    </row>
    <row r="6987">
      <c r="A6987" s="1" t="s">
        <v>9036</v>
      </c>
      <c r="B6987" s="3">
        <v>13.9</v>
      </c>
      <c r="C6987" s="3">
        <v>74.85</v>
      </c>
      <c r="D6987" s="3" t="s">
        <v>1800</v>
      </c>
      <c r="E6987" s="3">
        <v>4.0</v>
      </c>
      <c r="F6987" s="3" t="s">
        <v>9037</v>
      </c>
      <c r="G6987" s="3">
        <v>121.0</v>
      </c>
      <c r="H6987" s="3">
        <v>9302.0</v>
      </c>
      <c r="I6987" s="2"/>
      <c r="J6987" s="2"/>
    </row>
    <row r="6988">
      <c r="A6988" s="1" t="s">
        <v>9038</v>
      </c>
      <c r="B6988" s="3">
        <v>17.21</v>
      </c>
      <c r="C6988" s="3">
        <v>52.75</v>
      </c>
      <c r="D6988" s="3">
        <v>219.0</v>
      </c>
      <c r="E6988" s="3">
        <v>39.4</v>
      </c>
      <c r="F6988" s="3">
        <v>201.0</v>
      </c>
      <c r="G6988" s="3">
        <v>317.75</v>
      </c>
      <c r="H6988" s="3">
        <v>1.31</v>
      </c>
      <c r="I6988" s="3">
        <v>146.0</v>
      </c>
      <c r="J6988" s="3">
        <v>9299.0</v>
      </c>
    </row>
    <row r="6989">
      <c r="A6989" s="1" t="s">
        <v>9039</v>
      </c>
      <c r="B6989" s="3">
        <v>19.21</v>
      </c>
      <c r="C6989" s="3">
        <v>49.45</v>
      </c>
      <c r="D6989" s="3" t="s">
        <v>9040</v>
      </c>
      <c r="E6989" s="3">
        <v>172.0</v>
      </c>
      <c r="F6989" s="3">
        <v>33.95</v>
      </c>
      <c r="G6989" s="3">
        <v>1.86</v>
      </c>
      <c r="H6989" s="3">
        <v>175.0</v>
      </c>
      <c r="I6989" s="3">
        <v>9296.0</v>
      </c>
      <c r="J6989" s="2"/>
    </row>
    <row r="6990">
      <c r="A6990" s="1" t="s">
        <v>9041</v>
      </c>
      <c r="B6990" s="3">
        <v>21.1</v>
      </c>
      <c r="C6990" s="3">
        <v>43.25</v>
      </c>
      <c r="D6990" s="3">
        <v>369.0</v>
      </c>
      <c r="E6990" s="3">
        <v>84.41</v>
      </c>
      <c r="F6990" s="3">
        <v>315.0</v>
      </c>
      <c r="G6990" s="3">
        <v>323.95</v>
      </c>
      <c r="H6990" s="3">
        <v>2.62</v>
      </c>
      <c r="I6990" s="3">
        <v>187.0</v>
      </c>
      <c r="J6990" s="3">
        <v>9288.0</v>
      </c>
    </row>
    <row r="6991">
      <c r="A6991" s="1" t="s">
        <v>9042</v>
      </c>
      <c r="B6991" s="3">
        <v>22.47</v>
      </c>
      <c r="C6991" s="3">
        <v>39.5</v>
      </c>
      <c r="D6991" s="3">
        <v>334.0</v>
      </c>
      <c r="E6991" s="3">
        <v>42.61</v>
      </c>
      <c r="F6991" s="3">
        <v>306.0</v>
      </c>
      <c r="G6991" s="3">
        <v>342.15</v>
      </c>
      <c r="H6991" s="3">
        <v>3.45</v>
      </c>
      <c r="I6991" s="3">
        <v>194.0</v>
      </c>
      <c r="J6991" s="3">
        <v>9282.0</v>
      </c>
    </row>
    <row r="6992">
      <c r="A6992" s="1" t="s">
        <v>9043</v>
      </c>
      <c r="B6992" s="3">
        <v>23.24</v>
      </c>
      <c r="C6992" s="3">
        <v>35.25</v>
      </c>
      <c r="D6992" s="3">
        <v>232.0</v>
      </c>
      <c r="E6992" s="3">
        <v>4.82</v>
      </c>
      <c r="F6992" s="3">
        <v>229.0</v>
      </c>
      <c r="G6992" s="3">
        <v>341.95</v>
      </c>
      <c r="H6992" s="3">
        <v>4.7</v>
      </c>
      <c r="I6992" s="3">
        <v>196.0</v>
      </c>
      <c r="J6992" s="3">
        <v>9271.0</v>
      </c>
    </row>
    <row r="6993">
      <c r="A6993" s="1" t="s">
        <v>9044</v>
      </c>
      <c r="B6993" s="3">
        <v>23.55</v>
      </c>
      <c r="C6993" s="3">
        <v>32.9</v>
      </c>
      <c r="D6993" s="3">
        <v>175.0</v>
      </c>
      <c r="E6993" s="3">
        <v>1.86</v>
      </c>
      <c r="F6993" s="3">
        <v>174.0</v>
      </c>
      <c r="G6993" s="3">
        <v>349.1</v>
      </c>
      <c r="H6993" s="3">
        <v>4.41</v>
      </c>
      <c r="I6993" s="3">
        <v>198.0</v>
      </c>
      <c r="J6993" s="3">
        <v>9266.0</v>
      </c>
    </row>
    <row r="6994">
      <c r="A6994" s="1" t="s">
        <v>9045</v>
      </c>
      <c r="B6994" s="3">
        <v>23.37</v>
      </c>
      <c r="C6994" s="3">
        <v>34.0</v>
      </c>
      <c r="D6994" s="3" t="s">
        <v>2685</v>
      </c>
      <c r="E6994" s="3">
        <v>114.0</v>
      </c>
      <c r="F6994" s="3">
        <v>34.4</v>
      </c>
      <c r="G6994" s="3">
        <v>4.28</v>
      </c>
      <c r="H6994" s="3">
        <v>199.0</v>
      </c>
      <c r="I6994" s="3">
        <v>9265.0</v>
      </c>
      <c r="J6994" s="2"/>
    </row>
    <row r="6995">
      <c r="A6995" s="1" t="s">
        <v>9046</v>
      </c>
      <c r="B6995" s="3">
        <v>22.78</v>
      </c>
      <c r="C6995" s="3">
        <v>36.4</v>
      </c>
      <c r="D6995" s="3" t="s">
        <v>6198</v>
      </c>
      <c r="E6995" s="3">
        <v>33.0</v>
      </c>
      <c r="F6995" s="3">
        <v>344.1</v>
      </c>
      <c r="G6995" s="3">
        <v>3.66</v>
      </c>
      <c r="H6995" s="3">
        <v>2.0</v>
      </c>
      <c r="I6995" s="3">
        <v>9261.0</v>
      </c>
      <c r="J6995" s="2"/>
    </row>
    <row r="6996">
      <c r="A6996" s="1" t="s">
        <v>9047</v>
      </c>
      <c r="B6996" s="3">
        <v>21.79</v>
      </c>
      <c r="C6996" s="3">
        <v>38.9</v>
      </c>
      <c r="D6996" s="3" t="s">
        <v>1714</v>
      </c>
      <c r="E6996" s="3">
        <v>14.0</v>
      </c>
      <c r="F6996" s="3">
        <v>351.65</v>
      </c>
      <c r="G6996" s="3">
        <v>2.69</v>
      </c>
      <c r="H6996" s="3">
        <v>208.0</v>
      </c>
      <c r="I6996" s="3">
        <v>9264.0</v>
      </c>
      <c r="J6996" s="2"/>
    </row>
    <row r="6997">
      <c r="A6997" s="1" t="s">
        <v>9048</v>
      </c>
      <c r="B6997" s="3">
        <v>20.68</v>
      </c>
      <c r="C6997" s="3" t="s">
        <v>5651</v>
      </c>
      <c r="D6997" s="3" t="s">
        <v>26</v>
      </c>
      <c r="E6997" s="3">
        <v>36.75</v>
      </c>
      <c r="F6997" s="3">
        <v>2.62</v>
      </c>
      <c r="G6997" s="3">
        <v>211.0</v>
      </c>
      <c r="H6997" s="3">
        <v>9269.0</v>
      </c>
      <c r="I6997" s="2"/>
      <c r="J6997" s="2"/>
    </row>
    <row r="6998">
      <c r="A6998" s="1" t="s">
        <v>9049</v>
      </c>
      <c r="B6998" s="3">
        <v>20.41</v>
      </c>
      <c r="C6998" s="3" t="s">
        <v>7703</v>
      </c>
      <c r="D6998" s="3" t="s">
        <v>26</v>
      </c>
      <c r="E6998" s="3">
        <v>36.75</v>
      </c>
      <c r="F6998" s="3">
        <v>3.66</v>
      </c>
      <c r="G6998" s="3">
        <v>203.0</v>
      </c>
      <c r="H6998" s="3">
        <v>9265.0</v>
      </c>
      <c r="I6998" s="2"/>
      <c r="J6998" s="2"/>
    </row>
    <row r="6999">
      <c r="A6999" s="1" t="s">
        <v>9050</v>
      </c>
      <c r="B6999" s="3">
        <v>19.74</v>
      </c>
      <c r="C6999" s="3" t="s">
        <v>9051</v>
      </c>
      <c r="D6999" s="3" t="s">
        <v>26</v>
      </c>
      <c r="E6999" s="3">
        <v>357.45</v>
      </c>
      <c r="F6999" s="3">
        <v>4.0</v>
      </c>
      <c r="G6999" s="3">
        <v>195.0</v>
      </c>
      <c r="H6999" s="3">
        <v>9268.0</v>
      </c>
      <c r="I6999" s="2"/>
      <c r="J6999" s="2"/>
    </row>
    <row r="7000">
      <c r="A7000" s="1" t="s">
        <v>9052</v>
      </c>
      <c r="B7000" s="3">
        <v>19.1</v>
      </c>
      <c r="C7000" s="3" t="s">
        <v>2401</v>
      </c>
      <c r="D7000" s="3" t="s">
        <v>26</v>
      </c>
      <c r="E7000" s="3">
        <v>348.35</v>
      </c>
      <c r="F7000" s="3">
        <v>4.34</v>
      </c>
      <c r="G7000" s="3">
        <v>194.0</v>
      </c>
      <c r="H7000" s="3">
        <v>9274.0</v>
      </c>
      <c r="I7000" s="2"/>
      <c r="J7000" s="2"/>
    </row>
    <row r="7001">
      <c r="A7001" s="1" t="s">
        <v>9053</v>
      </c>
      <c r="B7001" s="3">
        <v>18.2</v>
      </c>
      <c r="C7001" s="3" t="s">
        <v>3676</v>
      </c>
      <c r="D7001" s="3" t="s">
        <v>26</v>
      </c>
      <c r="E7001" s="3">
        <v>348.95</v>
      </c>
      <c r="F7001" s="3">
        <v>4.48</v>
      </c>
      <c r="G7001" s="3">
        <v>21.0</v>
      </c>
      <c r="H7001" s="3">
        <v>9281.0</v>
      </c>
      <c r="I7001" s="2"/>
      <c r="J7001" s="2"/>
    </row>
    <row r="7002">
      <c r="A7002" s="1" t="s">
        <v>9054</v>
      </c>
      <c r="B7002" s="3">
        <v>15.32</v>
      </c>
      <c r="C7002" s="3" t="s">
        <v>3486</v>
      </c>
      <c r="D7002" s="3" t="s">
        <v>26</v>
      </c>
      <c r="E7002" s="3">
        <v>347.2</v>
      </c>
      <c r="F7002" s="3">
        <v>4.14</v>
      </c>
      <c r="G7002" s="3">
        <v>23.0</v>
      </c>
      <c r="H7002" s="3">
        <v>929.0</v>
      </c>
      <c r="I7002" s="2"/>
      <c r="J7002" s="2"/>
    </row>
    <row r="7003">
      <c r="A7003" s="1" t="s">
        <v>9055</v>
      </c>
      <c r="B7003" s="3">
        <v>12.95</v>
      </c>
      <c r="C7003" s="3" t="s">
        <v>1412</v>
      </c>
      <c r="D7003" s="3" t="s">
        <v>26</v>
      </c>
      <c r="E7003" s="3">
        <v>362.85</v>
      </c>
      <c r="F7003" s="3">
        <v>3.72</v>
      </c>
      <c r="G7003" s="3">
        <v>245.0</v>
      </c>
      <c r="H7003" s="3">
        <v>9296.0</v>
      </c>
      <c r="I7003" s="2"/>
      <c r="J7003" s="2"/>
    </row>
    <row r="7004">
      <c r="A7004" s="1" t="s">
        <v>9056</v>
      </c>
      <c r="B7004" s="3">
        <v>11.76</v>
      </c>
      <c r="C7004" s="3" t="s">
        <v>795</v>
      </c>
      <c r="D7004" s="3" t="s">
        <v>26</v>
      </c>
      <c r="E7004" s="3">
        <v>359.3</v>
      </c>
      <c r="F7004" s="3">
        <v>3.17</v>
      </c>
      <c r="G7004" s="3">
        <v>254.0</v>
      </c>
      <c r="H7004" s="3">
        <v>9301.0</v>
      </c>
      <c r="I7004" s="2"/>
      <c r="J7004" s="2"/>
    </row>
    <row r="7005">
      <c r="A7005" s="1" t="s">
        <v>9057</v>
      </c>
      <c r="B7005" s="3">
        <v>11.2</v>
      </c>
      <c r="C7005" s="3" t="s">
        <v>909</v>
      </c>
      <c r="D7005" s="3" t="s">
        <v>26</v>
      </c>
      <c r="E7005" s="3">
        <v>362.85</v>
      </c>
      <c r="F7005" s="3">
        <v>2.9</v>
      </c>
      <c r="G7005" s="3">
        <v>262.0</v>
      </c>
      <c r="H7005" s="3">
        <v>9304.0</v>
      </c>
      <c r="I7005" s="2"/>
      <c r="J7005" s="2"/>
    </row>
    <row r="7006">
      <c r="A7006" s="1" t="s">
        <v>9058</v>
      </c>
      <c r="B7006" s="3">
        <v>10.34</v>
      </c>
      <c r="C7006" s="3" t="s">
        <v>795</v>
      </c>
      <c r="D7006" s="3" t="s">
        <v>26</v>
      </c>
      <c r="E7006" s="3">
        <v>352.4</v>
      </c>
      <c r="F7006" s="3">
        <v>2.69</v>
      </c>
      <c r="G7006" s="3">
        <v>269.0</v>
      </c>
      <c r="H7006" s="3">
        <v>931.0</v>
      </c>
      <c r="I7006" s="2"/>
      <c r="J7006" s="2"/>
    </row>
    <row r="7007">
      <c r="A7007" s="1" t="s">
        <v>9059</v>
      </c>
      <c r="B7007" s="3">
        <v>9.77</v>
      </c>
      <c r="C7007" s="3" t="s">
        <v>755</v>
      </c>
      <c r="D7007" s="3" t="s">
        <v>26</v>
      </c>
      <c r="E7007" s="3">
        <v>348.15</v>
      </c>
      <c r="F7007" s="3">
        <v>2.34</v>
      </c>
      <c r="G7007" s="3">
        <v>271.0</v>
      </c>
      <c r="H7007" s="3">
        <v>9316.0</v>
      </c>
      <c r="I7007" s="2"/>
      <c r="J7007" s="2"/>
    </row>
    <row r="7008">
      <c r="A7008" s="1" t="s">
        <v>9060</v>
      </c>
      <c r="B7008" s="3">
        <v>9.41</v>
      </c>
      <c r="C7008" s="3" t="s">
        <v>789</v>
      </c>
      <c r="D7008" s="3" t="s">
        <v>26</v>
      </c>
      <c r="E7008" s="3">
        <v>343.5</v>
      </c>
      <c r="F7008" s="3">
        <v>1.93</v>
      </c>
      <c r="G7008" s="3">
        <v>271.0</v>
      </c>
      <c r="H7008" s="3">
        <v>9322.0</v>
      </c>
      <c r="I7008" s="2"/>
      <c r="J7008" s="2"/>
    </row>
    <row r="7009">
      <c r="A7009" s="1" t="s">
        <v>9061</v>
      </c>
      <c r="B7009" s="3">
        <v>9.19</v>
      </c>
      <c r="C7009" s="3" t="s">
        <v>755</v>
      </c>
      <c r="D7009" s="3" t="s">
        <v>26</v>
      </c>
      <c r="E7009" s="3">
        <v>339.65</v>
      </c>
      <c r="F7009" s="3">
        <v>1.66</v>
      </c>
      <c r="G7009" s="3">
        <v>274.0</v>
      </c>
      <c r="H7009" s="3">
        <v>9329.0</v>
      </c>
      <c r="I7009" s="2"/>
      <c r="J7009" s="2"/>
    </row>
    <row r="7010">
      <c r="A7010" s="1" t="s">
        <v>9062</v>
      </c>
      <c r="B7010" s="3">
        <v>10.2</v>
      </c>
      <c r="C7010" s="3">
        <v>92.5</v>
      </c>
      <c r="D7010" s="3">
        <v>47.0</v>
      </c>
      <c r="E7010" s="3">
        <v>42.3</v>
      </c>
      <c r="F7010" s="3">
        <v>42.0</v>
      </c>
      <c r="G7010" s="3">
        <v>328.4</v>
      </c>
      <c r="H7010" s="3">
        <v>1.24</v>
      </c>
      <c r="I7010" s="3">
        <v>26.0</v>
      </c>
      <c r="J7010" s="3">
        <v>9329.0</v>
      </c>
    </row>
    <row r="7011">
      <c r="A7011" s="1" t="s">
        <v>9063</v>
      </c>
      <c r="B7011" s="3">
        <v>10.71</v>
      </c>
      <c r="C7011" s="3">
        <v>89.25</v>
      </c>
      <c r="D7011" s="3">
        <v>129.0</v>
      </c>
      <c r="E7011" s="3">
        <v>3.1</v>
      </c>
      <c r="F7011" s="3">
        <v>12.0</v>
      </c>
      <c r="G7011" s="3">
        <v>342.55</v>
      </c>
      <c r="H7011" s="3">
        <v>1.1</v>
      </c>
      <c r="I7011" s="3">
        <v>26.0</v>
      </c>
      <c r="J7011" s="3">
        <v>9338.0</v>
      </c>
    </row>
    <row r="7012">
      <c r="A7012" s="1" t="s">
        <v>9064</v>
      </c>
      <c r="B7012" s="3">
        <v>11.6</v>
      </c>
      <c r="C7012" s="3">
        <v>86.1</v>
      </c>
      <c r="D7012" s="3" t="s">
        <v>9065</v>
      </c>
      <c r="E7012" s="3">
        <v>139.0</v>
      </c>
      <c r="F7012" s="3">
        <v>338.65</v>
      </c>
      <c r="G7012" s="3">
        <v>1.3</v>
      </c>
      <c r="H7012" s="3">
        <v>267.0</v>
      </c>
      <c r="I7012" s="3">
        <v>9341.0</v>
      </c>
      <c r="J7012" s="2"/>
    </row>
    <row r="7013">
      <c r="A7013" s="1" t="s">
        <v>9066</v>
      </c>
      <c r="B7013" s="3">
        <v>11.79</v>
      </c>
      <c r="C7013" s="3">
        <v>8.15</v>
      </c>
      <c r="D7013" s="3">
        <v>216.0</v>
      </c>
      <c r="E7013" s="3">
        <v>7.5</v>
      </c>
      <c r="F7013" s="3">
        <v>212.0</v>
      </c>
      <c r="G7013" s="3">
        <v>339.25</v>
      </c>
      <c r="H7013" s="3">
        <v>1.1</v>
      </c>
      <c r="I7013" s="3">
        <v>263.0</v>
      </c>
      <c r="J7013" s="3">
        <v>9342.0</v>
      </c>
    </row>
    <row r="7014">
      <c r="A7014" s="1" t="s">
        <v>9067</v>
      </c>
      <c r="B7014" s="3">
        <v>12.81</v>
      </c>
      <c r="C7014" s="3">
        <v>72.5</v>
      </c>
      <c r="D7014" s="3">
        <v>267.0</v>
      </c>
      <c r="E7014" s="3">
        <v>14.17</v>
      </c>
      <c r="F7014" s="3">
        <v>258.0</v>
      </c>
      <c r="G7014" s="3">
        <v>341.75</v>
      </c>
      <c r="H7014" s="3">
        <v>1.1</v>
      </c>
      <c r="I7014" s="3">
        <v>247.0</v>
      </c>
      <c r="J7014" s="3">
        <v>9343.0</v>
      </c>
    </row>
    <row r="7015">
      <c r="A7015" s="1" t="s">
        <v>9068</v>
      </c>
      <c r="B7015" s="3">
        <v>13.84</v>
      </c>
      <c r="C7015" s="3">
        <v>62.45</v>
      </c>
      <c r="D7015" s="3" t="s">
        <v>9069</v>
      </c>
      <c r="E7015" s="3">
        <v>162.0</v>
      </c>
      <c r="F7015" s="3">
        <v>341.4</v>
      </c>
      <c r="G7015" s="3">
        <v>1.3</v>
      </c>
      <c r="H7015" s="3">
        <v>23.0</v>
      </c>
      <c r="I7015" s="3">
        <v>934.0</v>
      </c>
      <c r="J7015" s="2"/>
    </row>
    <row r="7016">
      <c r="A7016" s="1" t="s">
        <v>9070</v>
      </c>
      <c r="B7016" s="3">
        <v>14.42</v>
      </c>
      <c r="C7016" s="3">
        <v>58.1</v>
      </c>
      <c r="D7016" s="3">
        <v>232.0</v>
      </c>
      <c r="E7016" s="3">
        <v>4.86</v>
      </c>
      <c r="F7016" s="3">
        <v>229.0</v>
      </c>
      <c r="G7016" s="3">
        <v>347.75</v>
      </c>
      <c r="H7016" s="3">
        <v>1.17</v>
      </c>
      <c r="I7016" s="3">
        <v>216.0</v>
      </c>
      <c r="J7016" s="3">
        <v>9336.0</v>
      </c>
    </row>
    <row r="7017">
      <c r="A7017" s="1" t="s">
        <v>9071</v>
      </c>
      <c r="B7017" s="3">
        <v>14.58</v>
      </c>
      <c r="C7017" s="3">
        <v>56.15</v>
      </c>
      <c r="D7017" s="3">
        <v>223.0</v>
      </c>
      <c r="E7017" s="3">
        <v>15.2</v>
      </c>
      <c r="F7017" s="3">
        <v>215.0</v>
      </c>
      <c r="G7017" s="3">
        <v>347.4</v>
      </c>
      <c r="H7017" s="3">
        <v>1.3</v>
      </c>
      <c r="I7017" s="3">
        <v>211.0</v>
      </c>
      <c r="J7017" s="3">
        <v>9336.0</v>
      </c>
    </row>
    <row r="7018">
      <c r="A7018" s="1" t="s">
        <v>9072</v>
      </c>
      <c r="B7018" s="3">
        <v>14.38</v>
      </c>
      <c r="C7018" s="3">
        <v>58.1</v>
      </c>
      <c r="D7018" s="3" t="s">
        <v>2759</v>
      </c>
      <c r="E7018" s="3">
        <v>76.0</v>
      </c>
      <c r="F7018" s="3" t="s">
        <v>9073</v>
      </c>
      <c r="G7018" s="3">
        <v>218.0</v>
      </c>
      <c r="H7018" s="3">
        <v>9336.0</v>
      </c>
      <c r="I7018" s="2"/>
      <c r="J7018" s="2"/>
    </row>
    <row r="7019">
      <c r="A7019" s="1" t="s">
        <v>9074</v>
      </c>
      <c r="B7019" s="3">
        <v>14.23</v>
      </c>
      <c r="C7019" s="3">
        <v>58.1</v>
      </c>
      <c r="D7019" s="3">
        <v>11.0</v>
      </c>
      <c r="E7019" s="3">
        <v>49.93</v>
      </c>
      <c r="F7019" s="3">
        <v>98.0</v>
      </c>
      <c r="G7019" s="3" t="s">
        <v>9075</v>
      </c>
      <c r="H7019" s="3">
        <v>2.0</v>
      </c>
      <c r="I7019" s="3">
        <v>9338.0</v>
      </c>
      <c r="J7019" s="2"/>
    </row>
    <row r="7020">
      <c r="A7020" s="1" t="s">
        <v>9076</v>
      </c>
      <c r="B7020" s="3">
        <v>13.78</v>
      </c>
      <c r="C7020" s="3">
        <v>62.45</v>
      </c>
      <c r="D7020" s="3" t="s">
        <v>1146</v>
      </c>
      <c r="E7020" s="3">
        <v>13.0</v>
      </c>
      <c r="F7020" s="3" t="s">
        <v>9077</v>
      </c>
      <c r="G7020" s="3">
        <v>134.0</v>
      </c>
      <c r="H7020" s="3">
        <v>9342.0</v>
      </c>
      <c r="I7020" s="2"/>
      <c r="J7020" s="2"/>
    </row>
    <row r="7021">
      <c r="A7021" s="1" t="s">
        <v>9078</v>
      </c>
      <c r="B7021" s="3">
        <v>13.19</v>
      </c>
      <c r="C7021" s="3" t="s">
        <v>387</v>
      </c>
      <c r="D7021" s="3" t="s">
        <v>26</v>
      </c>
      <c r="E7021" s="3" t="s">
        <v>6149</v>
      </c>
      <c r="F7021" s="3">
        <v>1.0</v>
      </c>
      <c r="G7021" s="3">
        <v>9345.0</v>
      </c>
      <c r="H7021" s="2"/>
      <c r="I7021" s="2"/>
      <c r="J7021" s="2"/>
    </row>
    <row r="7022">
      <c r="A7022" s="1" t="s">
        <v>9079</v>
      </c>
      <c r="B7022" s="3">
        <v>14.97</v>
      </c>
      <c r="C7022" s="3" t="s">
        <v>4089</v>
      </c>
      <c r="D7022" s="3" t="s">
        <v>26</v>
      </c>
      <c r="E7022" s="3" t="s">
        <v>9080</v>
      </c>
      <c r="F7022" s="3">
        <v>53.0</v>
      </c>
      <c r="G7022" s="3">
        <v>9347.0</v>
      </c>
      <c r="H7022" s="2"/>
      <c r="I7022" s="2"/>
      <c r="J7022" s="2"/>
    </row>
    <row r="7023">
      <c r="A7023" s="1" t="s">
        <v>9081</v>
      </c>
      <c r="B7023" s="3">
        <v>12.81</v>
      </c>
      <c r="C7023" s="3" t="s">
        <v>390</v>
      </c>
      <c r="D7023" s="3" t="s">
        <v>26</v>
      </c>
      <c r="E7023" s="3">
        <v>331.1</v>
      </c>
      <c r="F7023" s="3">
        <v>1.24</v>
      </c>
      <c r="G7023" s="3">
        <v>91.0</v>
      </c>
      <c r="H7023" s="3">
        <v>9349.0</v>
      </c>
      <c r="I7023" s="2"/>
      <c r="J7023" s="2"/>
    </row>
    <row r="7024">
      <c r="A7024" s="1" t="s">
        <v>9082</v>
      </c>
      <c r="B7024" s="3">
        <v>12.46</v>
      </c>
      <c r="C7024" s="3" t="s">
        <v>3011</v>
      </c>
      <c r="D7024" s="3" t="s">
        <v>26</v>
      </c>
      <c r="E7024" s="3">
        <v>332.1</v>
      </c>
      <c r="F7024" s="3">
        <v>1.66</v>
      </c>
      <c r="G7024" s="3">
        <v>98.0</v>
      </c>
      <c r="H7024" s="3">
        <v>9354.0</v>
      </c>
      <c r="I7024" s="2"/>
      <c r="J7024" s="2"/>
    </row>
    <row r="7025">
      <c r="A7025" s="1" t="s">
        <v>9083</v>
      </c>
      <c r="B7025" s="3">
        <v>11.95</v>
      </c>
      <c r="C7025" s="3" t="s">
        <v>1850</v>
      </c>
      <c r="D7025" s="3" t="s">
        <v>26</v>
      </c>
      <c r="E7025" s="3">
        <v>321.65</v>
      </c>
      <c r="F7025" s="3">
        <v>1.72</v>
      </c>
      <c r="G7025" s="3">
        <v>103.0</v>
      </c>
      <c r="H7025" s="3">
        <v>9353.0</v>
      </c>
      <c r="I7025" s="2"/>
      <c r="J7025" s="2"/>
    </row>
    <row r="7026">
      <c r="A7026" s="1" t="s">
        <v>9084</v>
      </c>
      <c r="B7026" s="3">
        <v>11.36</v>
      </c>
      <c r="C7026" s="3" t="s">
        <v>3051</v>
      </c>
      <c r="D7026" s="3" t="s">
        <v>26</v>
      </c>
      <c r="E7026" s="3">
        <v>319.5</v>
      </c>
      <c r="F7026" s="3">
        <v>1.45</v>
      </c>
      <c r="G7026" s="3">
        <v>104.0</v>
      </c>
      <c r="H7026" s="3">
        <v>9354.0</v>
      </c>
      <c r="I7026" s="2"/>
      <c r="J7026" s="2"/>
    </row>
    <row r="7027">
      <c r="A7027" s="1" t="s">
        <v>9085</v>
      </c>
      <c r="B7027" s="3">
        <v>11.22</v>
      </c>
      <c r="C7027" s="3" t="s">
        <v>4529</v>
      </c>
      <c r="D7027" s="3" t="s">
        <v>26</v>
      </c>
      <c r="E7027" s="3">
        <v>326.1</v>
      </c>
      <c r="F7027" s="3">
        <v>1.1</v>
      </c>
      <c r="G7027" s="3">
        <v>94.0</v>
      </c>
      <c r="H7027" s="3">
        <v>935.0</v>
      </c>
      <c r="I7027" s="2"/>
      <c r="J7027" s="2"/>
    </row>
    <row r="7028">
      <c r="A7028" s="1" t="s">
        <v>9086</v>
      </c>
      <c r="B7028" s="3">
        <v>11.74</v>
      </c>
      <c r="C7028" s="3" t="s">
        <v>3048</v>
      </c>
      <c r="D7028" s="3" t="s">
        <v>26</v>
      </c>
      <c r="E7028" s="3" t="s">
        <v>9087</v>
      </c>
      <c r="F7028" s="3">
        <v>6.0</v>
      </c>
      <c r="G7028" s="3">
        <v>9349.0</v>
      </c>
      <c r="H7028" s="2"/>
      <c r="I7028" s="2"/>
      <c r="J7028" s="2"/>
    </row>
    <row r="7029">
      <c r="A7029" s="1" t="s">
        <v>9088</v>
      </c>
      <c r="B7029" s="3">
        <v>11.32</v>
      </c>
      <c r="C7029" s="3" t="s">
        <v>4529</v>
      </c>
      <c r="D7029" s="3" t="s">
        <v>26</v>
      </c>
      <c r="E7029" s="3">
        <v>34.8</v>
      </c>
      <c r="F7029" s="3">
        <v>1.3</v>
      </c>
      <c r="G7029" s="3">
        <v>21.0</v>
      </c>
      <c r="H7029" s="3">
        <v>9344.0</v>
      </c>
      <c r="I7029" s="2"/>
      <c r="J7029" s="2"/>
    </row>
    <row r="7030">
      <c r="A7030" s="1" t="s">
        <v>9089</v>
      </c>
      <c r="B7030" s="3">
        <v>10.87</v>
      </c>
      <c r="C7030" s="3" t="s">
        <v>1026</v>
      </c>
      <c r="D7030" s="3" t="s">
        <v>26</v>
      </c>
      <c r="E7030" s="3">
        <v>326.5</v>
      </c>
      <c r="F7030" s="3">
        <v>1.1</v>
      </c>
      <c r="G7030" s="3">
        <v>9.0</v>
      </c>
      <c r="H7030" s="3">
        <v>9341.0</v>
      </c>
      <c r="I7030" s="2"/>
      <c r="J7030" s="2"/>
    </row>
    <row r="7031">
      <c r="A7031" s="1" t="s">
        <v>9090</v>
      </c>
      <c r="B7031" s="3">
        <v>10.43</v>
      </c>
      <c r="C7031" s="3" t="s">
        <v>1026</v>
      </c>
      <c r="D7031" s="3" t="s">
        <v>26</v>
      </c>
      <c r="E7031" s="3">
        <v>32.3</v>
      </c>
      <c r="F7031" s="3">
        <v>1.24</v>
      </c>
      <c r="G7031" s="3">
        <v>359.0</v>
      </c>
      <c r="H7031" s="3">
        <v>9341.0</v>
      </c>
      <c r="I7031" s="2"/>
      <c r="J7031" s="2"/>
    </row>
    <row r="7032">
      <c r="A7032" s="1" t="s">
        <v>9091</v>
      </c>
      <c r="B7032" s="3">
        <v>10.2</v>
      </c>
      <c r="C7032" s="3" t="s">
        <v>784</v>
      </c>
      <c r="D7032" s="3" t="s">
        <v>26</v>
      </c>
      <c r="E7032" s="3">
        <v>32.85</v>
      </c>
      <c r="F7032" s="3">
        <v>1.24</v>
      </c>
      <c r="G7032" s="3">
        <v>36.0</v>
      </c>
      <c r="H7032" s="3">
        <v>9342.0</v>
      </c>
      <c r="I7032" s="2"/>
      <c r="J7032" s="2"/>
    </row>
    <row r="7033">
      <c r="A7033" s="1" t="s">
        <v>9092</v>
      </c>
      <c r="B7033" s="3">
        <v>10.3</v>
      </c>
      <c r="C7033" s="3" t="s">
        <v>784</v>
      </c>
      <c r="D7033" s="3" t="s">
        <v>26</v>
      </c>
      <c r="E7033" s="3">
        <v>33.75</v>
      </c>
      <c r="F7033" s="3">
        <v>1.24</v>
      </c>
      <c r="G7033" s="3">
        <v>2.0</v>
      </c>
      <c r="H7033" s="3">
        <v>9343.0</v>
      </c>
      <c r="I7033" s="2"/>
      <c r="J7033" s="2"/>
    </row>
    <row r="7034">
      <c r="A7034" s="1" t="s">
        <v>9093</v>
      </c>
      <c r="B7034" s="3">
        <v>10.38</v>
      </c>
      <c r="C7034" s="3">
        <v>92.5</v>
      </c>
      <c r="D7034" s="3">
        <v>55.0</v>
      </c>
      <c r="E7034" s="3">
        <v>95.42</v>
      </c>
      <c r="F7034" s="3">
        <v>44.0</v>
      </c>
      <c r="G7034" s="3" t="s">
        <v>9094</v>
      </c>
      <c r="H7034" s="3">
        <v>344.0</v>
      </c>
      <c r="I7034" s="3">
        <v>935.0</v>
      </c>
      <c r="J7034" s="2"/>
    </row>
    <row r="7035">
      <c r="A7035" s="1" t="s">
        <v>9095</v>
      </c>
      <c r="B7035" s="3">
        <v>11.57</v>
      </c>
      <c r="C7035" s="3">
        <v>83.1</v>
      </c>
      <c r="D7035" s="3">
        <v>144.0</v>
      </c>
      <c r="E7035" s="3">
        <v>57.45</v>
      </c>
      <c r="F7035" s="3">
        <v>127.0</v>
      </c>
      <c r="G7035" s="3" t="s">
        <v>9096</v>
      </c>
      <c r="H7035" s="3">
        <v>351.0</v>
      </c>
      <c r="I7035" s="3">
        <v>9353.0</v>
      </c>
      <c r="J7035" s="2"/>
    </row>
    <row r="7036">
      <c r="A7036" s="1" t="s">
        <v>9097</v>
      </c>
      <c r="B7036" s="3">
        <v>12.73</v>
      </c>
      <c r="C7036" s="3">
        <v>74.7</v>
      </c>
      <c r="D7036" s="3">
        <v>207.0</v>
      </c>
      <c r="E7036" s="3">
        <v>33.44</v>
      </c>
      <c r="F7036" s="3">
        <v>192.0</v>
      </c>
      <c r="G7036" s="3">
        <v>32.3</v>
      </c>
      <c r="H7036" s="3">
        <v>1.17</v>
      </c>
      <c r="I7036" s="3">
        <v>6.0</v>
      </c>
      <c r="J7036" s="3">
        <v>9356.0</v>
      </c>
    </row>
    <row r="7037">
      <c r="A7037" s="1" t="s">
        <v>9098</v>
      </c>
      <c r="B7037" s="3">
        <v>13.94</v>
      </c>
      <c r="C7037" s="3">
        <v>67.25</v>
      </c>
      <c r="D7037" s="3">
        <v>244.0</v>
      </c>
      <c r="E7037" s="3">
        <v>17.77</v>
      </c>
      <c r="F7037" s="3">
        <v>234.0</v>
      </c>
      <c r="G7037" s="3">
        <v>322.6</v>
      </c>
      <c r="H7037" s="3">
        <v>1.52</v>
      </c>
      <c r="I7037" s="3">
        <v>15.0</v>
      </c>
      <c r="J7037" s="3">
        <v>9354.0</v>
      </c>
    </row>
    <row r="7038">
      <c r="A7038" s="1" t="s">
        <v>9099</v>
      </c>
      <c r="B7038" s="3">
        <v>15.22</v>
      </c>
      <c r="C7038" s="3">
        <v>62.75</v>
      </c>
      <c r="D7038" s="3">
        <v>452.0</v>
      </c>
      <c r="E7038" s="3">
        <v>222.4</v>
      </c>
      <c r="F7038" s="3">
        <v>312.0</v>
      </c>
      <c r="G7038" s="3">
        <v>324.15</v>
      </c>
      <c r="H7038" s="3">
        <v>1.45</v>
      </c>
      <c r="I7038" s="3">
        <v>12.0</v>
      </c>
      <c r="J7038" s="3">
        <v>9352.0</v>
      </c>
    </row>
    <row r="7039">
      <c r="A7039" s="1" t="s">
        <v>9100</v>
      </c>
      <c r="B7039" s="3">
        <v>16.54</v>
      </c>
      <c r="C7039" s="3">
        <v>54.6</v>
      </c>
      <c r="D7039" s="3">
        <v>628.0</v>
      </c>
      <c r="E7039" s="3">
        <v>682.6</v>
      </c>
      <c r="F7039" s="3">
        <v>186.0</v>
      </c>
      <c r="G7039" s="3">
        <v>328.4</v>
      </c>
      <c r="H7039" s="3">
        <v>1.31</v>
      </c>
      <c r="I7039" s="3">
        <v>338.0</v>
      </c>
      <c r="J7039" s="3">
        <v>9348.0</v>
      </c>
    </row>
    <row r="7040">
      <c r="A7040" s="1" t="s">
        <v>9101</v>
      </c>
      <c r="B7040" s="3">
        <v>17.43</v>
      </c>
      <c r="C7040" s="3">
        <v>5.85</v>
      </c>
      <c r="D7040" s="3" t="s">
        <v>9102</v>
      </c>
      <c r="E7040" s="3">
        <v>141.0</v>
      </c>
      <c r="F7040" s="3">
        <v>343.9</v>
      </c>
      <c r="G7040" s="3">
        <v>1.86</v>
      </c>
      <c r="H7040" s="3">
        <v>313.0</v>
      </c>
      <c r="I7040" s="3">
        <v>9342.0</v>
      </c>
      <c r="J7040" s="2"/>
    </row>
    <row r="7041">
      <c r="A7041" s="1" t="s">
        <v>9103</v>
      </c>
      <c r="B7041" s="3">
        <v>17.74</v>
      </c>
      <c r="C7041" s="3">
        <v>47.3</v>
      </c>
      <c r="D7041" s="3">
        <v>26.0</v>
      </c>
      <c r="E7041" s="3">
        <v>41.68</v>
      </c>
      <c r="F7041" s="3">
        <v>238.0</v>
      </c>
      <c r="G7041" s="3">
        <v>356.1</v>
      </c>
      <c r="H7041" s="3">
        <v>1.72</v>
      </c>
      <c r="I7041" s="3">
        <v>3.0</v>
      </c>
      <c r="J7041" s="3">
        <v>9339.0</v>
      </c>
    </row>
    <row r="7042">
      <c r="A7042" s="1" t="s">
        <v>9104</v>
      </c>
      <c r="B7042" s="3">
        <v>17.67</v>
      </c>
      <c r="C7042" s="3">
        <v>43.9</v>
      </c>
      <c r="D7042" s="3">
        <v>237.0</v>
      </c>
      <c r="E7042" s="3">
        <v>12.21</v>
      </c>
      <c r="F7042" s="3">
        <v>189.0</v>
      </c>
      <c r="G7042" s="3">
        <v>345.85</v>
      </c>
      <c r="H7042" s="3">
        <v>1.93</v>
      </c>
      <c r="I7042" s="3">
        <v>306.0</v>
      </c>
      <c r="J7042" s="3">
        <v>9337.0</v>
      </c>
    </row>
    <row r="7043">
      <c r="A7043" s="1" t="s">
        <v>9105</v>
      </c>
      <c r="B7043" s="3">
        <v>17.5</v>
      </c>
      <c r="C7043" s="3">
        <v>42.3</v>
      </c>
      <c r="D7043" s="3">
        <v>117.0</v>
      </c>
      <c r="E7043" s="3">
        <v>72.14</v>
      </c>
      <c r="F7043" s="3">
        <v>1.0</v>
      </c>
      <c r="G7043" s="3">
        <v>354.15</v>
      </c>
      <c r="H7043" s="3">
        <v>2.7</v>
      </c>
      <c r="I7043" s="3">
        <v>306.0</v>
      </c>
      <c r="J7043" s="3">
        <v>9334.0</v>
      </c>
    </row>
    <row r="7044">
      <c r="A7044" s="1" t="s">
        <v>9106</v>
      </c>
      <c r="B7044" s="3">
        <v>17.4</v>
      </c>
      <c r="C7044" s="3">
        <v>42.3</v>
      </c>
      <c r="D7044" s="3">
        <v>14.0</v>
      </c>
      <c r="E7044" s="3">
        <v>2.82</v>
      </c>
      <c r="F7044" s="3">
        <v>13.0</v>
      </c>
      <c r="G7044" s="3">
        <v>356.1</v>
      </c>
      <c r="H7044" s="3">
        <v>2.14</v>
      </c>
      <c r="I7044" s="3">
        <v>295.0</v>
      </c>
      <c r="J7044" s="3">
        <v>9336.0</v>
      </c>
    </row>
    <row r="7045">
      <c r="A7045" s="1" t="s">
        <v>9107</v>
      </c>
      <c r="B7045" s="3">
        <v>16.23</v>
      </c>
      <c r="C7045" s="3" t="s">
        <v>2541</v>
      </c>
      <c r="D7045" s="3" t="s">
        <v>26</v>
      </c>
      <c r="E7045" s="3">
        <v>353.95</v>
      </c>
      <c r="F7045" s="3">
        <v>2.21</v>
      </c>
      <c r="G7045" s="3">
        <v>285.0</v>
      </c>
      <c r="H7045" s="3">
        <v>9344.0</v>
      </c>
      <c r="I7045" s="2"/>
      <c r="J7045" s="2"/>
    </row>
    <row r="7046">
      <c r="A7046" s="1" t="s">
        <v>9108</v>
      </c>
      <c r="B7046" s="3">
        <v>15.51</v>
      </c>
      <c r="C7046" s="3" t="s">
        <v>4852</v>
      </c>
      <c r="D7046" s="3" t="s">
        <v>26</v>
      </c>
      <c r="E7046" s="3">
        <v>365.4</v>
      </c>
      <c r="F7046" s="3">
        <v>1.79</v>
      </c>
      <c r="G7046" s="3">
        <v>276.0</v>
      </c>
      <c r="H7046" s="3">
        <v>9348.0</v>
      </c>
      <c r="I7046" s="2"/>
      <c r="J7046" s="2"/>
    </row>
    <row r="7047">
      <c r="A7047" s="1" t="s">
        <v>9109</v>
      </c>
      <c r="B7047" s="3">
        <v>15.0</v>
      </c>
      <c r="C7047" s="3" t="s">
        <v>4890</v>
      </c>
      <c r="D7047" s="3" t="s">
        <v>26</v>
      </c>
      <c r="E7047" s="3">
        <v>364.6</v>
      </c>
      <c r="F7047" s="3">
        <v>2.34</v>
      </c>
      <c r="G7047" s="3">
        <v>289.0</v>
      </c>
      <c r="H7047" s="3">
        <v>935.0</v>
      </c>
      <c r="I7047" s="2"/>
      <c r="J7047" s="2"/>
    </row>
    <row r="7048">
      <c r="A7048" s="1" t="s">
        <v>9110</v>
      </c>
      <c r="B7048" s="3">
        <v>14.29</v>
      </c>
      <c r="C7048" s="3" t="s">
        <v>1523</v>
      </c>
      <c r="D7048" s="3" t="s">
        <v>26</v>
      </c>
      <c r="E7048" s="3">
        <v>36.55</v>
      </c>
      <c r="F7048" s="3">
        <v>2.48</v>
      </c>
      <c r="G7048" s="3">
        <v>284.0</v>
      </c>
      <c r="H7048" s="3">
        <v>9357.0</v>
      </c>
      <c r="I7048" s="2"/>
      <c r="J7048" s="2"/>
    </row>
    <row r="7049">
      <c r="A7049" s="1" t="s">
        <v>9111</v>
      </c>
      <c r="B7049" s="3">
        <v>13.3</v>
      </c>
      <c r="C7049" s="3" t="s">
        <v>235</v>
      </c>
      <c r="D7049" s="3" t="s">
        <v>26</v>
      </c>
      <c r="E7049" s="3">
        <v>355.5</v>
      </c>
      <c r="F7049" s="3">
        <v>2.28</v>
      </c>
      <c r="G7049" s="3">
        <v>276.0</v>
      </c>
      <c r="H7049" s="3">
        <v>9361.0</v>
      </c>
      <c r="I7049" s="2"/>
      <c r="J7049" s="2"/>
    </row>
    <row r="7050">
      <c r="A7050" s="1" t="s">
        <v>9112</v>
      </c>
      <c r="B7050" s="3">
        <v>12.71</v>
      </c>
      <c r="C7050" s="3" t="s">
        <v>98</v>
      </c>
      <c r="D7050" s="3" t="s">
        <v>26</v>
      </c>
      <c r="E7050" s="3">
        <v>354.15</v>
      </c>
      <c r="F7050" s="3">
        <v>2.34</v>
      </c>
      <c r="G7050" s="3">
        <v>27.0</v>
      </c>
      <c r="H7050" s="3">
        <v>9358.0</v>
      </c>
      <c r="I7050" s="2"/>
      <c r="J7050" s="2"/>
    </row>
    <row r="7051">
      <c r="A7051" s="1" t="s">
        <v>9113</v>
      </c>
      <c r="B7051" s="3">
        <v>12.33</v>
      </c>
      <c r="C7051" s="3" t="s">
        <v>1177</v>
      </c>
      <c r="D7051" s="3" t="s">
        <v>26</v>
      </c>
      <c r="E7051" s="3">
        <v>348.55</v>
      </c>
      <c r="F7051" s="3">
        <v>2.34</v>
      </c>
      <c r="G7051" s="3">
        <v>263.0</v>
      </c>
      <c r="H7051" s="3">
        <v>9355.0</v>
      </c>
      <c r="I7051" s="2"/>
      <c r="J7051" s="2"/>
    </row>
    <row r="7052">
      <c r="A7052" s="1" t="s">
        <v>9114</v>
      </c>
      <c r="B7052" s="3">
        <v>12.9</v>
      </c>
      <c r="C7052" s="3" t="s">
        <v>1850</v>
      </c>
      <c r="D7052" s="3" t="s">
        <v>26</v>
      </c>
      <c r="E7052" s="3">
        <v>347.1</v>
      </c>
      <c r="F7052" s="3">
        <v>2.55</v>
      </c>
      <c r="G7052" s="3">
        <v>259.0</v>
      </c>
      <c r="H7052" s="3">
        <v>9355.0</v>
      </c>
      <c r="I7052" s="2"/>
      <c r="J7052" s="2"/>
    </row>
    <row r="7053">
      <c r="A7053" s="1" t="s">
        <v>9115</v>
      </c>
      <c r="B7053" s="3">
        <v>11.83</v>
      </c>
      <c r="C7053" s="3" t="s">
        <v>1243</v>
      </c>
      <c r="D7053" s="3" t="s">
        <v>26</v>
      </c>
      <c r="E7053" s="3">
        <v>342.15</v>
      </c>
      <c r="F7053" s="3">
        <v>2.69</v>
      </c>
      <c r="G7053" s="3">
        <v>256.0</v>
      </c>
      <c r="H7053" s="3">
        <v>9355.0</v>
      </c>
      <c r="I7053" s="2"/>
      <c r="J7053" s="2"/>
    </row>
    <row r="7054">
      <c r="A7054" s="1" t="s">
        <v>9116</v>
      </c>
      <c r="B7054" s="3">
        <v>11.56</v>
      </c>
      <c r="C7054" s="3" t="s">
        <v>3271</v>
      </c>
      <c r="D7054" s="3" t="s">
        <v>26</v>
      </c>
      <c r="E7054" s="3">
        <v>338.3</v>
      </c>
      <c r="F7054" s="3">
        <v>2.83</v>
      </c>
      <c r="G7054" s="3">
        <v>256.0</v>
      </c>
      <c r="H7054" s="3">
        <v>9351.0</v>
      </c>
      <c r="I7054" s="2"/>
      <c r="J7054" s="2"/>
    </row>
    <row r="7055">
      <c r="A7055" s="1" t="s">
        <v>9117</v>
      </c>
      <c r="B7055" s="3">
        <v>11.21</v>
      </c>
      <c r="C7055" s="3" t="s">
        <v>1150</v>
      </c>
      <c r="D7055" s="3" t="s">
        <v>26</v>
      </c>
      <c r="E7055" s="3">
        <v>328.5</v>
      </c>
      <c r="F7055" s="3">
        <v>2.83</v>
      </c>
      <c r="G7055" s="3">
        <v>256.0</v>
      </c>
      <c r="H7055" s="3">
        <v>9353.0</v>
      </c>
      <c r="I7055" s="2"/>
      <c r="J7055" s="2"/>
    </row>
    <row r="7056">
      <c r="A7056" s="1" t="s">
        <v>9118</v>
      </c>
      <c r="B7056" s="3">
        <v>11.12</v>
      </c>
      <c r="C7056" s="3" t="s">
        <v>1150</v>
      </c>
      <c r="D7056" s="3" t="s">
        <v>26</v>
      </c>
      <c r="E7056" s="3">
        <v>338.1</v>
      </c>
      <c r="F7056" s="3">
        <v>2.83</v>
      </c>
      <c r="G7056" s="3">
        <v>256.0</v>
      </c>
      <c r="H7056" s="3">
        <v>9357.0</v>
      </c>
      <c r="I7056" s="2"/>
      <c r="J7056" s="2"/>
    </row>
    <row r="7057">
      <c r="A7057" s="1" t="s">
        <v>9119</v>
      </c>
      <c r="B7057" s="3">
        <v>11.2</v>
      </c>
      <c r="C7057" s="3" t="s">
        <v>9120</v>
      </c>
      <c r="D7057" s="3" t="s">
        <v>26</v>
      </c>
      <c r="E7057" s="3">
        <v>34.6</v>
      </c>
      <c r="F7057" s="3">
        <v>2.9</v>
      </c>
      <c r="G7057" s="3">
        <v>257.0</v>
      </c>
      <c r="H7057" s="3">
        <v>936.0</v>
      </c>
      <c r="I7057" s="2"/>
      <c r="J7057" s="2"/>
    </row>
    <row r="7058">
      <c r="A7058" s="1" t="s">
        <v>9121</v>
      </c>
      <c r="B7058" s="3">
        <v>10.36</v>
      </c>
      <c r="C7058" s="3">
        <v>77.1</v>
      </c>
      <c r="D7058" s="3">
        <v>65.0</v>
      </c>
      <c r="E7058" s="3">
        <v>206.14</v>
      </c>
      <c r="F7058" s="3">
        <v>42.0</v>
      </c>
      <c r="G7058" s="3">
        <v>33.95</v>
      </c>
      <c r="H7058" s="3">
        <v>3.24</v>
      </c>
      <c r="I7058" s="3">
        <v>25.0</v>
      </c>
      <c r="J7058" s="3">
        <v>936.0</v>
      </c>
    </row>
    <row r="7059">
      <c r="A7059" s="1" t="s">
        <v>9122</v>
      </c>
      <c r="B7059" s="3">
        <v>10.78</v>
      </c>
      <c r="C7059" s="3">
        <v>74.4</v>
      </c>
      <c r="D7059" s="3">
        <v>27.0</v>
      </c>
      <c r="E7059" s="3">
        <v>685.0</v>
      </c>
      <c r="F7059" s="3">
        <v>7.0</v>
      </c>
      <c r="G7059" s="3">
        <v>311.95</v>
      </c>
      <c r="H7059" s="3">
        <v>3.52</v>
      </c>
      <c r="I7059" s="3">
        <v>252.0</v>
      </c>
      <c r="J7059" s="3">
        <v>9366.0</v>
      </c>
    </row>
    <row r="7060">
      <c r="A7060" s="1" t="s">
        <v>9123</v>
      </c>
      <c r="B7060" s="3">
        <v>11.83</v>
      </c>
      <c r="C7060" s="3">
        <v>66.75</v>
      </c>
      <c r="D7060" s="3">
        <v>449.0</v>
      </c>
      <c r="E7060" s="3">
        <v>819.26</v>
      </c>
      <c r="F7060" s="3">
        <v>85.0</v>
      </c>
      <c r="G7060" s="3">
        <v>302.3</v>
      </c>
      <c r="H7060" s="3">
        <v>4.7</v>
      </c>
      <c r="I7060" s="3">
        <v>257.0</v>
      </c>
      <c r="J7060" s="3">
        <v>9371.0</v>
      </c>
    </row>
    <row r="7061">
      <c r="A7061" s="1" t="s">
        <v>9124</v>
      </c>
      <c r="B7061" s="3">
        <v>13.49</v>
      </c>
      <c r="C7061" s="3">
        <v>55.9</v>
      </c>
      <c r="D7061" s="3">
        <v>575.0</v>
      </c>
      <c r="E7061" s="3">
        <v>838.42</v>
      </c>
      <c r="F7061" s="3">
        <v>107.0</v>
      </c>
      <c r="G7061" s="3">
        <v>299.55</v>
      </c>
      <c r="H7061" s="3">
        <v>4.41</v>
      </c>
      <c r="I7061" s="3">
        <v>265.0</v>
      </c>
      <c r="J7061" s="3">
        <v>9375.0</v>
      </c>
    </row>
    <row r="7062">
      <c r="A7062" s="1" t="s">
        <v>9125</v>
      </c>
      <c r="B7062" s="3">
        <v>14.77</v>
      </c>
      <c r="C7062" s="3">
        <v>5.25</v>
      </c>
      <c r="D7062" s="3">
        <v>644.0</v>
      </c>
      <c r="E7062" s="3">
        <v>826.3</v>
      </c>
      <c r="F7062" s="3">
        <v>127.0</v>
      </c>
      <c r="G7062" s="3">
        <v>297.45</v>
      </c>
      <c r="H7062" s="3">
        <v>4.34</v>
      </c>
      <c r="I7062" s="3">
        <v>269.0</v>
      </c>
      <c r="J7062" s="3">
        <v>9378.0</v>
      </c>
    </row>
    <row r="7063">
      <c r="A7063" s="1" t="s">
        <v>9126</v>
      </c>
      <c r="B7063" s="3">
        <v>15.87</v>
      </c>
      <c r="C7063" s="3">
        <v>43.5</v>
      </c>
      <c r="D7063" s="3">
        <v>665.0</v>
      </c>
      <c r="E7063" s="3">
        <v>833.9</v>
      </c>
      <c r="F7063" s="3">
        <v>129.0</v>
      </c>
      <c r="G7063" s="3">
        <v>293.75</v>
      </c>
      <c r="H7063" s="3">
        <v>4.14</v>
      </c>
      <c r="I7063" s="3">
        <v>267.0</v>
      </c>
      <c r="J7063" s="3">
        <v>9378.0</v>
      </c>
    </row>
    <row r="7064">
      <c r="A7064" s="1" t="s">
        <v>9127</v>
      </c>
      <c r="B7064" s="3">
        <v>16.74</v>
      </c>
      <c r="C7064" s="3">
        <v>39.15</v>
      </c>
      <c r="D7064" s="3">
        <v>626.0</v>
      </c>
      <c r="E7064" s="3">
        <v>831.4</v>
      </c>
      <c r="F7064" s="3">
        <v>121.0</v>
      </c>
      <c r="G7064" s="3">
        <v>291.25</v>
      </c>
      <c r="H7064" s="3">
        <v>4.28</v>
      </c>
      <c r="I7064" s="3">
        <v>266.0</v>
      </c>
      <c r="J7064" s="3">
        <v>9375.0</v>
      </c>
    </row>
    <row r="7065">
      <c r="A7065" s="1" t="s">
        <v>9128</v>
      </c>
      <c r="B7065" s="3">
        <v>17.14</v>
      </c>
      <c r="C7065" s="3">
        <v>36.4</v>
      </c>
      <c r="D7065" s="3">
        <v>523.0</v>
      </c>
      <c r="E7065" s="3">
        <v>778.2</v>
      </c>
      <c r="F7065" s="3">
        <v>116.0</v>
      </c>
      <c r="G7065" s="3">
        <v>294.35</v>
      </c>
      <c r="H7065" s="3">
        <v>4.41</v>
      </c>
      <c r="I7065" s="3">
        <v>266.0</v>
      </c>
      <c r="J7065" s="3">
        <v>9374.0</v>
      </c>
    </row>
    <row r="7066">
      <c r="A7066" s="1" t="s">
        <v>9129</v>
      </c>
      <c r="B7066" s="3">
        <v>17.19</v>
      </c>
      <c r="C7066" s="3">
        <v>35.5</v>
      </c>
      <c r="D7066" s="3">
        <v>372.0</v>
      </c>
      <c r="E7066" s="3">
        <v>686.89</v>
      </c>
      <c r="F7066" s="3">
        <v>101.0</v>
      </c>
      <c r="G7066" s="3">
        <v>299.4</v>
      </c>
      <c r="H7066" s="3">
        <v>4.21</v>
      </c>
      <c r="I7066" s="3">
        <v>27.0</v>
      </c>
      <c r="J7066" s="3">
        <v>9377.0</v>
      </c>
    </row>
    <row r="7067">
      <c r="A7067" s="1" t="s">
        <v>9130</v>
      </c>
      <c r="B7067" s="3">
        <v>16.9</v>
      </c>
      <c r="C7067" s="3">
        <v>33.6</v>
      </c>
      <c r="D7067" s="3">
        <v>158.0</v>
      </c>
      <c r="E7067" s="3">
        <v>259.72</v>
      </c>
      <c r="F7067" s="3">
        <v>98.0</v>
      </c>
      <c r="G7067" s="3">
        <v>289.3</v>
      </c>
      <c r="H7067" s="3">
        <v>3.93</v>
      </c>
      <c r="I7067" s="3">
        <v>272.0</v>
      </c>
      <c r="J7067" s="3">
        <v>938.0</v>
      </c>
    </row>
    <row r="7068">
      <c r="A7068" s="1" t="s">
        <v>9131</v>
      </c>
      <c r="B7068" s="3">
        <v>16.0</v>
      </c>
      <c r="C7068" s="3">
        <v>36.15</v>
      </c>
      <c r="D7068" s="3">
        <v>22.0</v>
      </c>
      <c r="E7068" s="3">
        <v>183.52</v>
      </c>
      <c r="F7068" s="3">
        <v>14.0</v>
      </c>
      <c r="G7068" s="3">
        <v>282.55</v>
      </c>
      <c r="H7068" s="3">
        <v>2.83</v>
      </c>
      <c r="I7068" s="3">
        <v>272.0</v>
      </c>
      <c r="J7068" s="3">
        <v>9385.0</v>
      </c>
    </row>
    <row r="7069">
      <c r="A7069" s="1" t="s">
        <v>9132</v>
      </c>
      <c r="B7069" s="3">
        <v>14.62</v>
      </c>
      <c r="C7069" s="3" t="s">
        <v>6708</v>
      </c>
      <c r="D7069" s="3" t="s">
        <v>26</v>
      </c>
      <c r="E7069" s="3">
        <v>284.65</v>
      </c>
      <c r="F7069" s="3">
        <v>2.34</v>
      </c>
      <c r="G7069" s="3">
        <v>27.0</v>
      </c>
      <c r="H7069" s="3">
        <v>939.0</v>
      </c>
      <c r="I7069" s="2"/>
      <c r="J7069" s="2"/>
    </row>
    <row r="7070">
      <c r="A7070" s="1" t="s">
        <v>9133</v>
      </c>
      <c r="B7070" s="3">
        <v>13.75</v>
      </c>
      <c r="C7070" s="3" t="s">
        <v>1600</v>
      </c>
      <c r="D7070" s="3" t="s">
        <v>26</v>
      </c>
      <c r="E7070" s="3">
        <v>312.95</v>
      </c>
      <c r="F7070" s="3">
        <v>2.21</v>
      </c>
      <c r="G7070" s="3">
        <v>27.0</v>
      </c>
      <c r="H7070" s="3">
        <v>9395.0</v>
      </c>
      <c r="I7070" s="2"/>
      <c r="J7070" s="2"/>
    </row>
    <row r="7071">
      <c r="A7071" s="1" t="s">
        <v>9134</v>
      </c>
      <c r="B7071" s="3">
        <v>13.56</v>
      </c>
      <c r="C7071" s="3" t="s">
        <v>4705</v>
      </c>
      <c r="D7071" s="3" t="s">
        <v>26</v>
      </c>
      <c r="E7071" s="3">
        <v>334.8</v>
      </c>
      <c r="F7071" s="3">
        <v>1.93</v>
      </c>
      <c r="G7071" s="3">
        <v>266.0</v>
      </c>
      <c r="H7071" s="3">
        <v>94.0</v>
      </c>
      <c r="I7071" s="2"/>
      <c r="J7071" s="2"/>
    </row>
    <row r="7072">
      <c r="A7072" s="1" t="s">
        <v>9135</v>
      </c>
      <c r="B7072" s="3">
        <v>13.61</v>
      </c>
      <c r="C7072" s="3" t="s">
        <v>8436</v>
      </c>
      <c r="D7072" s="3" t="s">
        <v>26</v>
      </c>
      <c r="E7072" s="3">
        <v>349.5</v>
      </c>
      <c r="F7072" s="3">
        <v>1.86</v>
      </c>
      <c r="G7072" s="3">
        <v>26.0</v>
      </c>
      <c r="H7072" s="3">
        <v>9406.0</v>
      </c>
      <c r="I7072" s="2"/>
      <c r="J7072" s="2"/>
    </row>
    <row r="7073">
      <c r="A7073" s="1" t="s">
        <v>9136</v>
      </c>
      <c r="B7073" s="3">
        <v>13.69</v>
      </c>
      <c r="C7073" s="3" t="s">
        <v>2543</v>
      </c>
      <c r="D7073" s="3" t="s">
        <v>26</v>
      </c>
      <c r="E7073" s="3">
        <v>358.8</v>
      </c>
      <c r="F7073" s="3">
        <v>1.72</v>
      </c>
      <c r="G7073" s="3">
        <v>254.0</v>
      </c>
      <c r="H7073" s="3">
        <v>9408.0</v>
      </c>
      <c r="I7073" s="2"/>
      <c r="J7073" s="2"/>
    </row>
    <row r="7074">
      <c r="A7074" s="1" t="s">
        <v>9137</v>
      </c>
      <c r="B7074" s="3">
        <v>13.73</v>
      </c>
      <c r="C7074" s="3" t="s">
        <v>3610</v>
      </c>
      <c r="D7074" s="3" t="s">
        <v>26</v>
      </c>
      <c r="E7074" s="3">
        <v>365.95</v>
      </c>
      <c r="F7074" s="3">
        <v>1.59</v>
      </c>
      <c r="G7074" s="3">
        <v>25.0</v>
      </c>
      <c r="H7074" s="3">
        <v>9409.0</v>
      </c>
      <c r="I7074" s="2"/>
      <c r="J7074" s="2"/>
    </row>
    <row r="7075">
      <c r="A7075" s="1" t="s">
        <v>9138</v>
      </c>
      <c r="B7075" s="3">
        <v>13.79</v>
      </c>
      <c r="C7075" s="3" t="s">
        <v>442</v>
      </c>
      <c r="D7075" s="3" t="s">
        <v>26</v>
      </c>
      <c r="E7075" s="3">
        <v>37.0</v>
      </c>
      <c r="F7075" s="3">
        <v>1.38</v>
      </c>
      <c r="G7075" s="3">
        <v>248.0</v>
      </c>
      <c r="H7075" s="3">
        <v>9409.0</v>
      </c>
      <c r="I7075" s="2"/>
      <c r="J7075" s="2"/>
    </row>
    <row r="7076">
      <c r="A7076" s="1" t="s">
        <v>9139</v>
      </c>
      <c r="B7076" s="3">
        <v>13.91</v>
      </c>
      <c r="C7076" s="3" t="s">
        <v>3421</v>
      </c>
      <c r="D7076" s="3" t="s">
        <v>26</v>
      </c>
      <c r="E7076" s="3">
        <v>374.95</v>
      </c>
      <c r="F7076" s="3">
        <v>1.17</v>
      </c>
      <c r="G7076" s="3">
        <v>244.0</v>
      </c>
      <c r="H7076" s="3">
        <v>9412.0</v>
      </c>
      <c r="I7076" s="2"/>
      <c r="J7076" s="2"/>
    </row>
    <row r="7077">
      <c r="A7077" s="1" t="s">
        <v>9140</v>
      </c>
      <c r="B7077" s="3">
        <v>13.87</v>
      </c>
      <c r="C7077" s="3" t="s">
        <v>3152</v>
      </c>
      <c r="D7077" s="3" t="s">
        <v>26</v>
      </c>
      <c r="E7077" s="3" t="s">
        <v>9141</v>
      </c>
      <c r="F7077" s="3">
        <v>238.0</v>
      </c>
      <c r="G7077" s="3">
        <v>9411.0</v>
      </c>
      <c r="H7077" s="2"/>
      <c r="I7077" s="2"/>
      <c r="J7077" s="2"/>
    </row>
    <row r="7078">
      <c r="A7078" s="1" t="s">
        <v>9142</v>
      </c>
      <c r="B7078" s="3">
        <v>13.87</v>
      </c>
      <c r="C7078" s="3" t="s">
        <v>3114</v>
      </c>
      <c r="D7078" s="3" t="s">
        <v>26</v>
      </c>
      <c r="E7078" s="3" t="s">
        <v>9143</v>
      </c>
      <c r="F7078" s="3">
        <v>22.0</v>
      </c>
      <c r="G7078" s="3">
        <v>941.0</v>
      </c>
      <c r="H7078" s="2"/>
      <c r="I7078" s="2"/>
      <c r="J7078" s="2"/>
    </row>
    <row r="7079">
      <c r="A7079" s="1" t="s">
        <v>9144</v>
      </c>
      <c r="B7079" s="3">
        <v>13.88</v>
      </c>
      <c r="C7079" s="3" t="s">
        <v>3114</v>
      </c>
      <c r="D7079" s="3" t="s">
        <v>26</v>
      </c>
      <c r="E7079" s="3" t="s">
        <v>9145</v>
      </c>
      <c r="F7079" s="3">
        <v>203.0</v>
      </c>
      <c r="G7079" s="3">
        <v>9412.0</v>
      </c>
      <c r="H7079" s="2"/>
      <c r="I7079" s="2"/>
      <c r="J7079" s="2"/>
    </row>
    <row r="7080">
      <c r="A7080" s="1" t="s">
        <v>9146</v>
      </c>
      <c r="B7080" s="3">
        <v>13.78</v>
      </c>
      <c r="C7080" s="3" t="s">
        <v>2569</v>
      </c>
      <c r="D7080" s="3" t="s">
        <v>26</v>
      </c>
      <c r="E7080" s="3" t="s">
        <v>9147</v>
      </c>
      <c r="F7080" s="3">
        <v>2.0</v>
      </c>
      <c r="G7080" s="3">
        <v>9414.0</v>
      </c>
      <c r="H7080" s="2"/>
      <c r="I7080" s="2"/>
      <c r="J7080" s="2"/>
    </row>
    <row r="7081">
      <c r="A7081" s="1" t="s">
        <v>9148</v>
      </c>
      <c r="B7081" s="3">
        <v>13.82</v>
      </c>
      <c r="C7081" s="3" t="s">
        <v>4299</v>
      </c>
      <c r="D7081" s="3" t="s">
        <v>26</v>
      </c>
      <c r="E7081" s="3" t="s">
        <v>9149</v>
      </c>
      <c r="F7081" s="3">
        <v>196.0</v>
      </c>
      <c r="G7081" s="3">
        <v>9418.0</v>
      </c>
      <c r="H7081" s="2"/>
      <c r="I7081" s="2"/>
      <c r="J7081" s="2"/>
    </row>
    <row r="7082">
      <c r="A7082" s="1" t="s">
        <v>9150</v>
      </c>
      <c r="B7082" s="3">
        <v>13.86</v>
      </c>
      <c r="C7082" s="3">
        <v>89.45</v>
      </c>
      <c r="D7082" s="3">
        <v>3.0</v>
      </c>
      <c r="E7082" s="3">
        <v>9.27</v>
      </c>
      <c r="F7082" s="3">
        <v>29.0</v>
      </c>
      <c r="G7082" s="3" t="s">
        <v>9151</v>
      </c>
      <c r="H7082" s="3">
        <v>21.0</v>
      </c>
      <c r="I7082" s="3">
        <v>9423.0</v>
      </c>
      <c r="J7082" s="2"/>
    </row>
    <row r="7083">
      <c r="A7083" s="1" t="s">
        <v>9152</v>
      </c>
      <c r="B7083" s="3">
        <v>14.47</v>
      </c>
      <c r="C7083" s="3">
        <v>8.55</v>
      </c>
      <c r="D7083" s="3">
        <v>174.0</v>
      </c>
      <c r="E7083" s="3">
        <v>152.78</v>
      </c>
      <c r="F7083" s="3">
        <v>13.0</v>
      </c>
      <c r="G7083" s="3" t="s">
        <v>9153</v>
      </c>
      <c r="H7083" s="3">
        <v>209.0</v>
      </c>
      <c r="I7083" s="3">
        <v>9427.0</v>
      </c>
      <c r="J7083" s="2"/>
    </row>
    <row r="7084">
      <c r="A7084" s="1" t="s">
        <v>9154</v>
      </c>
      <c r="B7084" s="3">
        <v>15.18</v>
      </c>
      <c r="C7084" s="3">
        <v>8.6</v>
      </c>
      <c r="D7084" s="3">
        <v>224.0</v>
      </c>
      <c r="E7084" s="3">
        <v>56.81</v>
      </c>
      <c r="F7084" s="3">
        <v>199.0</v>
      </c>
      <c r="G7084" s="3" t="s">
        <v>9155</v>
      </c>
      <c r="H7084" s="3">
        <v>225.0</v>
      </c>
      <c r="I7084" s="3">
        <v>9433.0</v>
      </c>
      <c r="J7084" s="2"/>
    </row>
    <row r="7085">
      <c r="A7085" s="1" t="s">
        <v>9156</v>
      </c>
      <c r="B7085" s="3">
        <v>16.12</v>
      </c>
      <c r="C7085" s="3">
        <v>72.65</v>
      </c>
      <c r="D7085" s="3">
        <v>399.0</v>
      </c>
      <c r="E7085" s="3">
        <v>238.38</v>
      </c>
      <c r="F7085" s="3">
        <v>267.0</v>
      </c>
      <c r="G7085" s="3">
        <v>374.1</v>
      </c>
      <c r="H7085" s="3">
        <v>1.31</v>
      </c>
      <c r="I7085" s="3">
        <v>261.0</v>
      </c>
      <c r="J7085" s="3">
        <v>9434.0</v>
      </c>
    </row>
    <row r="7086">
      <c r="A7086" s="1" t="s">
        <v>9157</v>
      </c>
      <c r="B7086" s="3">
        <v>16.95</v>
      </c>
      <c r="C7086" s="3">
        <v>67.75</v>
      </c>
      <c r="D7086" s="3">
        <v>297.0</v>
      </c>
      <c r="E7086" s="3">
        <v>32.19</v>
      </c>
      <c r="F7086" s="3">
        <v>277.0</v>
      </c>
      <c r="G7086" s="3">
        <v>384.35</v>
      </c>
      <c r="H7086" s="3">
        <v>1.3</v>
      </c>
      <c r="I7086" s="3">
        <v>274.0</v>
      </c>
      <c r="J7086" s="3">
        <v>9434.0</v>
      </c>
    </row>
    <row r="7087">
      <c r="A7087" s="1" t="s">
        <v>9158</v>
      </c>
      <c r="B7087" s="3">
        <v>17.77</v>
      </c>
      <c r="C7087" s="3">
        <v>65.45</v>
      </c>
      <c r="D7087" s="3">
        <v>234.0</v>
      </c>
      <c r="E7087" s="3">
        <v>4.7</v>
      </c>
      <c r="F7087" s="3">
        <v>231.0</v>
      </c>
      <c r="G7087" s="3" t="s">
        <v>9159</v>
      </c>
      <c r="H7087" s="3">
        <v>272.0</v>
      </c>
      <c r="I7087" s="3">
        <v>9431.0</v>
      </c>
      <c r="J7087" s="2"/>
    </row>
    <row r="7088">
      <c r="A7088" s="1" t="s">
        <v>9160</v>
      </c>
      <c r="B7088" s="3">
        <v>18.42</v>
      </c>
      <c r="C7088" s="3">
        <v>63.3</v>
      </c>
      <c r="D7088" s="3">
        <v>222.0</v>
      </c>
      <c r="E7088" s="3">
        <v>4.98</v>
      </c>
      <c r="F7088" s="3">
        <v>219.0</v>
      </c>
      <c r="G7088" s="3" t="s">
        <v>9161</v>
      </c>
      <c r="H7088" s="3">
        <v>276.0</v>
      </c>
      <c r="I7088" s="3">
        <v>9427.0</v>
      </c>
      <c r="J7088" s="2"/>
    </row>
    <row r="7089">
      <c r="A7089" s="1" t="s">
        <v>9162</v>
      </c>
      <c r="B7089" s="3">
        <v>18.83</v>
      </c>
      <c r="C7089" s="3">
        <v>61.2</v>
      </c>
      <c r="D7089" s="3">
        <v>303.0</v>
      </c>
      <c r="E7089" s="3">
        <v>1.35</v>
      </c>
      <c r="F7089" s="3">
        <v>251.0</v>
      </c>
      <c r="G7089" s="3" t="s">
        <v>9163</v>
      </c>
      <c r="H7089" s="3">
        <v>293.0</v>
      </c>
      <c r="I7089" s="3">
        <v>9425.0</v>
      </c>
      <c r="J7089" s="2"/>
    </row>
    <row r="7090">
      <c r="A7090" s="1" t="s">
        <v>9164</v>
      </c>
      <c r="B7090" s="3">
        <v>18.96</v>
      </c>
      <c r="C7090" s="3">
        <v>61.2</v>
      </c>
      <c r="D7090" s="3">
        <v>349.0</v>
      </c>
      <c r="E7090" s="3">
        <v>595.15</v>
      </c>
      <c r="F7090" s="3">
        <v>117.0</v>
      </c>
      <c r="G7090" s="3" t="s">
        <v>9165</v>
      </c>
      <c r="H7090" s="3">
        <v>351.0</v>
      </c>
      <c r="I7090" s="3">
        <v>9427.0</v>
      </c>
      <c r="J7090" s="2"/>
    </row>
    <row r="7091">
      <c r="A7091" s="1" t="s">
        <v>9166</v>
      </c>
      <c r="B7091" s="3">
        <v>18.83</v>
      </c>
      <c r="C7091" s="3">
        <v>61.2</v>
      </c>
      <c r="D7091" s="3">
        <v>175.0</v>
      </c>
      <c r="E7091" s="3">
        <v>419.53</v>
      </c>
      <c r="F7091" s="3">
        <v>8.0</v>
      </c>
      <c r="G7091" s="3" t="s">
        <v>9167</v>
      </c>
      <c r="H7091" s="3">
        <v>71.0</v>
      </c>
      <c r="I7091" s="3">
        <v>9427.0</v>
      </c>
      <c r="J7091" s="2"/>
    </row>
    <row r="7092">
      <c r="A7092" s="1" t="s">
        <v>9168</v>
      </c>
      <c r="B7092" s="3">
        <v>18.38</v>
      </c>
      <c r="C7092" s="3">
        <v>63.3</v>
      </c>
      <c r="D7092" s="3" t="s">
        <v>1069</v>
      </c>
      <c r="E7092" s="3">
        <v>12.0</v>
      </c>
      <c r="F7092" s="3">
        <v>392.3</v>
      </c>
      <c r="G7092" s="3">
        <v>1.3</v>
      </c>
      <c r="H7092" s="3">
        <v>9.0</v>
      </c>
      <c r="I7092" s="3">
        <v>9427.0</v>
      </c>
      <c r="J7092" s="2"/>
    </row>
    <row r="7093">
      <c r="A7093" s="1" t="s">
        <v>9169</v>
      </c>
      <c r="B7093" s="3">
        <v>17.66</v>
      </c>
      <c r="C7093" s="3" t="s">
        <v>3998</v>
      </c>
      <c r="D7093" s="3" t="s">
        <v>26</v>
      </c>
      <c r="E7093" s="3">
        <v>384.75</v>
      </c>
      <c r="F7093" s="3">
        <v>1.45</v>
      </c>
      <c r="G7093" s="3">
        <v>1.0</v>
      </c>
      <c r="H7093" s="3">
        <v>9431.0</v>
      </c>
      <c r="I7093" s="2"/>
      <c r="J7093" s="2"/>
    </row>
    <row r="7094">
      <c r="A7094" s="1" t="s">
        <v>9170</v>
      </c>
      <c r="B7094" s="3">
        <v>16.77</v>
      </c>
      <c r="C7094" s="3" t="s">
        <v>125</v>
      </c>
      <c r="D7094" s="3" t="s">
        <v>26</v>
      </c>
      <c r="E7094" s="3">
        <v>355.9</v>
      </c>
      <c r="F7094" s="3">
        <v>1.1</v>
      </c>
      <c r="G7094" s="3">
        <v>135.0</v>
      </c>
      <c r="H7094" s="3">
        <v>9432.0</v>
      </c>
      <c r="I7094" s="2"/>
      <c r="J7094" s="2"/>
    </row>
    <row r="7095">
      <c r="A7095" s="1" t="s">
        <v>9171</v>
      </c>
      <c r="B7095" s="3">
        <v>15.62</v>
      </c>
      <c r="C7095" s="3" t="s">
        <v>8370</v>
      </c>
      <c r="D7095" s="3" t="s">
        <v>26</v>
      </c>
      <c r="E7095" s="3">
        <v>346.0</v>
      </c>
      <c r="F7095" s="3">
        <v>1.17</v>
      </c>
      <c r="G7095" s="3">
        <v>134.0</v>
      </c>
      <c r="H7095" s="3">
        <v>9432.0</v>
      </c>
      <c r="I7095" s="2"/>
      <c r="J7095" s="2"/>
    </row>
    <row r="7096">
      <c r="A7096" s="1" t="s">
        <v>9172</v>
      </c>
      <c r="B7096" s="3">
        <v>14.38</v>
      </c>
      <c r="C7096" s="3" t="s">
        <v>3225</v>
      </c>
      <c r="D7096" s="3" t="s">
        <v>26</v>
      </c>
      <c r="E7096" s="3">
        <v>329.2</v>
      </c>
      <c r="F7096" s="3">
        <v>1.38</v>
      </c>
      <c r="G7096" s="3">
        <v>126.0</v>
      </c>
      <c r="H7096" s="3">
        <v>9433.0</v>
      </c>
      <c r="I7096" s="2"/>
      <c r="J7096" s="2"/>
    </row>
    <row r="7097">
      <c r="A7097" s="1" t="s">
        <v>9173</v>
      </c>
      <c r="B7097" s="3">
        <v>13.29</v>
      </c>
      <c r="C7097" s="3" t="s">
        <v>1409</v>
      </c>
      <c r="D7097" s="3" t="s">
        <v>26</v>
      </c>
      <c r="E7097" s="3">
        <v>321.85</v>
      </c>
      <c r="F7097" s="3">
        <v>1.45</v>
      </c>
      <c r="G7097" s="3">
        <v>115.0</v>
      </c>
      <c r="H7097" s="3">
        <v>9432.0</v>
      </c>
      <c r="I7097" s="2"/>
      <c r="J7097" s="2"/>
    </row>
    <row r="7098">
      <c r="A7098" s="1" t="s">
        <v>9174</v>
      </c>
      <c r="B7098" s="3">
        <v>12.9</v>
      </c>
      <c r="C7098" s="3" t="s">
        <v>1412</v>
      </c>
      <c r="D7098" s="3" t="s">
        <v>26</v>
      </c>
      <c r="E7098" s="3">
        <v>332.3</v>
      </c>
      <c r="F7098" s="3">
        <v>1.38</v>
      </c>
      <c r="G7098" s="3">
        <v>1.0</v>
      </c>
      <c r="H7098" s="3">
        <v>9432.0</v>
      </c>
      <c r="I7098" s="2"/>
      <c r="J7098" s="2"/>
    </row>
    <row r="7099">
      <c r="A7099" s="1" t="s">
        <v>9175</v>
      </c>
      <c r="B7099" s="3">
        <v>12.49</v>
      </c>
      <c r="C7099" s="3" t="s">
        <v>961</v>
      </c>
      <c r="D7099" s="3" t="s">
        <v>26</v>
      </c>
      <c r="E7099" s="3">
        <v>331.1</v>
      </c>
      <c r="F7099" s="3">
        <v>1.38</v>
      </c>
      <c r="G7099" s="3">
        <v>86.0</v>
      </c>
      <c r="H7099" s="3">
        <v>943.0</v>
      </c>
      <c r="I7099" s="2"/>
      <c r="J7099" s="2"/>
    </row>
    <row r="7100">
      <c r="A7100" s="1" t="s">
        <v>9176</v>
      </c>
      <c r="B7100" s="3">
        <v>12.5</v>
      </c>
      <c r="C7100" s="3" t="s">
        <v>995</v>
      </c>
      <c r="D7100" s="3" t="s">
        <v>26</v>
      </c>
      <c r="E7100" s="3">
        <v>324.5</v>
      </c>
      <c r="F7100" s="3">
        <v>1.45</v>
      </c>
      <c r="G7100" s="3">
        <v>77.0</v>
      </c>
      <c r="H7100" s="3">
        <v>943.0</v>
      </c>
      <c r="I7100" s="2"/>
      <c r="J7100" s="2"/>
    </row>
    <row r="7101">
      <c r="A7101" s="1" t="s">
        <v>9177</v>
      </c>
      <c r="B7101" s="3">
        <v>11.52</v>
      </c>
      <c r="C7101" s="3" t="s">
        <v>997</v>
      </c>
      <c r="D7101" s="3" t="s">
        <v>26</v>
      </c>
      <c r="E7101" s="3">
        <v>316.8</v>
      </c>
      <c r="F7101" s="3">
        <v>1.45</v>
      </c>
      <c r="G7101" s="3">
        <v>78.0</v>
      </c>
      <c r="H7101" s="3">
        <v>9428.0</v>
      </c>
      <c r="I7101" s="2"/>
      <c r="J7101" s="2"/>
    </row>
    <row r="7102">
      <c r="A7102" s="1" t="s">
        <v>9178</v>
      </c>
      <c r="B7102" s="3">
        <v>10.86</v>
      </c>
      <c r="C7102" s="3" t="s">
        <v>164</v>
      </c>
      <c r="D7102" s="3" t="s">
        <v>26</v>
      </c>
      <c r="E7102" s="3">
        <v>304.2</v>
      </c>
      <c r="F7102" s="3">
        <v>1.59</v>
      </c>
      <c r="G7102" s="3">
        <v>81.0</v>
      </c>
      <c r="H7102" s="3">
        <v>9427.0</v>
      </c>
      <c r="I7102" s="2"/>
      <c r="J7102" s="2"/>
    </row>
    <row r="7103">
      <c r="A7103" s="1" t="s">
        <v>9179</v>
      </c>
      <c r="B7103" s="3">
        <v>10.53</v>
      </c>
      <c r="C7103" s="3" t="s">
        <v>1026</v>
      </c>
      <c r="D7103" s="3" t="s">
        <v>26</v>
      </c>
      <c r="E7103" s="3">
        <v>308.5</v>
      </c>
      <c r="F7103" s="3">
        <v>1.52</v>
      </c>
      <c r="G7103" s="3">
        <v>81.0</v>
      </c>
      <c r="H7103" s="3">
        <v>9424.0</v>
      </c>
      <c r="I7103" s="2"/>
      <c r="J7103" s="2"/>
    </row>
    <row r="7104">
      <c r="A7104" s="1" t="s">
        <v>9180</v>
      </c>
      <c r="B7104" s="3">
        <v>10.27</v>
      </c>
      <c r="C7104" s="3" t="s">
        <v>164</v>
      </c>
      <c r="D7104" s="3" t="s">
        <v>26</v>
      </c>
      <c r="E7104" s="3">
        <v>304.5</v>
      </c>
      <c r="F7104" s="3">
        <v>1.45</v>
      </c>
      <c r="G7104" s="3">
        <v>7.0</v>
      </c>
      <c r="H7104" s="3">
        <v>9426.0</v>
      </c>
      <c r="I7104" s="2"/>
      <c r="J7104" s="2"/>
    </row>
    <row r="7105">
      <c r="A7105" s="1" t="s">
        <v>9181</v>
      </c>
      <c r="B7105" s="3">
        <v>9.94</v>
      </c>
      <c r="C7105" s="3" t="s">
        <v>784</v>
      </c>
      <c r="D7105" s="3" t="s">
        <v>26</v>
      </c>
      <c r="E7105" s="3">
        <v>303.25</v>
      </c>
      <c r="F7105" s="3">
        <v>1.45</v>
      </c>
      <c r="G7105" s="3">
        <v>58.0</v>
      </c>
      <c r="H7105" s="3">
        <v>9429.0</v>
      </c>
      <c r="I7105" s="2"/>
      <c r="J7105" s="2"/>
    </row>
    <row r="7106">
      <c r="A7106" s="1" t="s">
        <v>9182</v>
      </c>
      <c r="B7106" s="3">
        <v>9.6</v>
      </c>
      <c r="C7106" s="3">
        <v>92.45</v>
      </c>
      <c r="D7106" s="3">
        <v>69.0</v>
      </c>
      <c r="E7106" s="3">
        <v>336.9</v>
      </c>
      <c r="F7106" s="3">
        <v>34.0</v>
      </c>
      <c r="G7106" s="3">
        <v>296.5</v>
      </c>
      <c r="H7106" s="3">
        <v>1.59</v>
      </c>
      <c r="I7106" s="3">
        <v>57.0</v>
      </c>
      <c r="J7106" s="3">
        <v>9429.0</v>
      </c>
    </row>
    <row r="7107">
      <c r="A7107" s="1" t="s">
        <v>9183</v>
      </c>
      <c r="B7107" s="3">
        <v>12.13</v>
      </c>
      <c r="C7107" s="3">
        <v>86.2</v>
      </c>
      <c r="D7107" s="3">
        <v>244.0</v>
      </c>
      <c r="E7107" s="3">
        <v>563.36</v>
      </c>
      <c r="F7107" s="3">
        <v>84.0</v>
      </c>
      <c r="G7107" s="3">
        <v>293.95</v>
      </c>
      <c r="H7107" s="3">
        <v>1.24</v>
      </c>
      <c r="I7107" s="3">
        <v>64.0</v>
      </c>
      <c r="J7107" s="3">
        <v>9432.0</v>
      </c>
    </row>
    <row r="7108">
      <c r="A7108" s="1" t="s">
        <v>9184</v>
      </c>
      <c r="B7108" s="3">
        <v>15.67</v>
      </c>
      <c r="C7108" s="3">
        <v>67.55</v>
      </c>
      <c r="D7108" s="3">
        <v>413.0</v>
      </c>
      <c r="E7108" s="3">
        <v>692.91</v>
      </c>
      <c r="F7108" s="3">
        <v>111.0</v>
      </c>
      <c r="G7108" s="3">
        <v>298.5</v>
      </c>
      <c r="H7108" s="3">
        <v>1.24</v>
      </c>
      <c r="I7108" s="3">
        <v>73.0</v>
      </c>
      <c r="J7108" s="3">
        <v>9432.0</v>
      </c>
    </row>
    <row r="7109">
      <c r="A7109" s="1" t="s">
        <v>9185</v>
      </c>
      <c r="B7109" s="3">
        <v>18.19</v>
      </c>
      <c r="C7109" s="3">
        <v>56.85</v>
      </c>
      <c r="D7109" s="3">
        <v>55.0</v>
      </c>
      <c r="E7109" s="3">
        <v>784.64</v>
      </c>
      <c r="F7109" s="3">
        <v>119.0</v>
      </c>
      <c r="G7109" s="3">
        <v>306.15</v>
      </c>
      <c r="H7109" s="3">
        <v>1.17</v>
      </c>
      <c r="I7109" s="3">
        <v>82.0</v>
      </c>
      <c r="J7109" s="3">
        <v>9432.0</v>
      </c>
    </row>
    <row r="7110">
      <c r="A7110" s="1" t="s">
        <v>9186</v>
      </c>
      <c r="B7110" s="3">
        <v>20.7</v>
      </c>
      <c r="C7110" s="3">
        <v>49.7</v>
      </c>
      <c r="D7110" s="3">
        <v>627.0</v>
      </c>
      <c r="E7110" s="3">
        <v>802.73</v>
      </c>
      <c r="F7110" s="3">
        <v>132.0</v>
      </c>
      <c r="G7110" s="3" t="s">
        <v>9187</v>
      </c>
      <c r="H7110" s="3">
        <v>103.0</v>
      </c>
      <c r="I7110" s="3">
        <v>9429.0</v>
      </c>
      <c r="J7110" s="2"/>
    </row>
    <row r="7111">
      <c r="A7111" s="1" t="s">
        <v>9188</v>
      </c>
      <c r="B7111" s="3">
        <v>21.39</v>
      </c>
      <c r="C7111" s="3">
        <v>48.2</v>
      </c>
      <c r="D7111" s="3">
        <v>658.0</v>
      </c>
      <c r="E7111" s="3">
        <v>847.96</v>
      </c>
      <c r="F7111" s="3">
        <v>121.0</v>
      </c>
      <c r="G7111" s="3" t="s">
        <v>9189</v>
      </c>
      <c r="H7111" s="3">
        <v>133.0</v>
      </c>
      <c r="I7111" s="3">
        <v>9425.0</v>
      </c>
      <c r="J7111" s="2"/>
    </row>
    <row r="7112">
      <c r="A7112" s="1" t="s">
        <v>9190</v>
      </c>
      <c r="B7112" s="3">
        <v>22.29</v>
      </c>
      <c r="C7112" s="3">
        <v>45.1</v>
      </c>
      <c r="D7112" s="3">
        <v>619.0</v>
      </c>
      <c r="E7112" s="3">
        <v>842.68</v>
      </c>
      <c r="F7112" s="3">
        <v>115.0</v>
      </c>
      <c r="G7112" s="3" t="s">
        <v>9191</v>
      </c>
      <c r="H7112" s="3">
        <v>176.0</v>
      </c>
      <c r="I7112" s="3">
        <v>9415.0</v>
      </c>
      <c r="J7112" s="2"/>
    </row>
    <row r="7113">
      <c r="A7113" s="1" t="s">
        <v>9192</v>
      </c>
      <c r="B7113" s="3">
        <v>22.74</v>
      </c>
      <c r="C7113" s="3">
        <v>45.25</v>
      </c>
      <c r="D7113" s="3">
        <v>514.0</v>
      </c>
      <c r="E7113" s="3">
        <v>788.77</v>
      </c>
      <c r="F7113" s="3">
        <v>109.0</v>
      </c>
      <c r="G7113" s="3" t="s">
        <v>9193</v>
      </c>
      <c r="H7113" s="3">
        <v>221.0</v>
      </c>
      <c r="I7113" s="3">
        <v>9409.0</v>
      </c>
      <c r="J7113" s="2"/>
    </row>
    <row r="7114">
      <c r="A7114" s="1" t="s">
        <v>9194</v>
      </c>
      <c r="B7114" s="3">
        <v>22.8</v>
      </c>
      <c r="C7114" s="3">
        <v>45.25</v>
      </c>
      <c r="D7114" s="3">
        <v>375.0</v>
      </c>
      <c r="E7114" s="3">
        <v>752.94</v>
      </c>
      <c r="F7114" s="3">
        <v>85.0</v>
      </c>
      <c r="G7114" s="3" t="s">
        <v>9195</v>
      </c>
      <c r="H7114" s="3">
        <v>233.0</v>
      </c>
      <c r="I7114" s="3">
        <v>9409.0</v>
      </c>
      <c r="J7114" s="2"/>
    </row>
    <row r="7115">
      <c r="A7115" s="1" t="s">
        <v>9196</v>
      </c>
      <c r="B7115" s="3">
        <v>22.62</v>
      </c>
      <c r="C7115" s="3">
        <v>45.25</v>
      </c>
      <c r="D7115" s="3">
        <v>134.0</v>
      </c>
      <c r="E7115" s="3">
        <v>166.72</v>
      </c>
      <c r="F7115" s="3">
        <v>97.0</v>
      </c>
      <c r="G7115" s="3" t="s">
        <v>9197</v>
      </c>
      <c r="H7115" s="3">
        <v>241.0</v>
      </c>
      <c r="I7115" s="3">
        <v>941.0</v>
      </c>
      <c r="J7115" s="2"/>
    </row>
    <row r="7116">
      <c r="A7116" s="1" t="s">
        <v>9198</v>
      </c>
      <c r="B7116" s="3">
        <v>22.3</v>
      </c>
      <c r="C7116" s="3">
        <v>46.75</v>
      </c>
      <c r="D7116" s="3" t="s">
        <v>40</v>
      </c>
      <c r="E7116" s="3">
        <v>1.0</v>
      </c>
      <c r="F7116" s="3" t="s">
        <v>9199</v>
      </c>
      <c r="G7116" s="3">
        <v>27.0</v>
      </c>
      <c r="H7116" s="3">
        <v>9412.0</v>
      </c>
      <c r="I7116" s="2"/>
      <c r="J7116" s="2"/>
    </row>
    <row r="7117">
      <c r="A7117" s="1" t="s">
        <v>9200</v>
      </c>
      <c r="B7117" s="3">
        <v>19.56</v>
      </c>
      <c r="C7117" s="3" t="s">
        <v>7454</v>
      </c>
      <c r="D7117" s="3" t="s">
        <v>26</v>
      </c>
      <c r="E7117" s="3">
        <v>344.3</v>
      </c>
      <c r="F7117" s="3">
        <v>1.38</v>
      </c>
      <c r="G7117" s="3">
        <v>65.0</v>
      </c>
      <c r="H7117" s="3">
        <v>9413.0</v>
      </c>
      <c r="I7117" s="2"/>
      <c r="J7117" s="2"/>
    </row>
    <row r="7118">
      <c r="A7118" s="1" t="s">
        <v>9201</v>
      </c>
      <c r="B7118" s="3">
        <v>17.88</v>
      </c>
      <c r="C7118" s="3" t="s">
        <v>2722</v>
      </c>
      <c r="D7118" s="3" t="s">
        <v>26</v>
      </c>
      <c r="E7118" s="3">
        <v>332.5</v>
      </c>
      <c r="F7118" s="3">
        <v>1.45</v>
      </c>
      <c r="G7118" s="3">
        <v>122.0</v>
      </c>
      <c r="H7118" s="3">
        <v>9408.0</v>
      </c>
      <c r="I7118" s="2"/>
      <c r="J7118" s="2"/>
    </row>
    <row r="7119">
      <c r="A7119" s="1" t="s">
        <v>9202</v>
      </c>
      <c r="B7119" s="3">
        <v>16.35</v>
      </c>
      <c r="C7119" s="3" t="s">
        <v>4990</v>
      </c>
      <c r="D7119" s="3" t="s">
        <v>26</v>
      </c>
      <c r="E7119" s="3">
        <v>336.75</v>
      </c>
      <c r="F7119" s="3">
        <v>1.79</v>
      </c>
      <c r="G7119" s="3">
        <v>124.0</v>
      </c>
      <c r="H7119" s="3">
        <v>9408.0</v>
      </c>
      <c r="I7119" s="2"/>
      <c r="J7119" s="2"/>
    </row>
    <row r="7120">
      <c r="A7120" s="1" t="s">
        <v>9203</v>
      </c>
      <c r="B7120" s="3">
        <v>15.47</v>
      </c>
      <c r="C7120" s="3" t="s">
        <v>8040</v>
      </c>
      <c r="D7120" s="3" t="s">
        <v>26</v>
      </c>
      <c r="E7120" s="3">
        <v>34.0</v>
      </c>
      <c r="F7120" s="3">
        <v>1.72</v>
      </c>
      <c r="G7120" s="3">
        <v>129.0</v>
      </c>
      <c r="H7120" s="3">
        <v>9408.0</v>
      </c>
      <c r="I7120" s="2"/>
      <c r="J7120" s="2"/>
    </row>
    <row r="7121">
      <c r="A7121" s="1" t="s">
        <v>9204</v>
      </c>
      <c r="B7121" s="3">
        <v>14.87</v>
      </c>
      <c r="C7121" s="3" t="s">
        <v>4150</v>
      </c>
      <c r="D7121" s="3" t="s">
        <v>26</v>
      </c>
      <c r="E7121" s="3">
        <v>339.25</v>
      </c>
      <c r="F7121" s="3">
        <v>1.72</v>
      </c>
      <c r="G7121" s="3">
        <v>133.0</v>
      </c>
      <c r="H7121" s="3">
        <v>9406.0</v>
      </c>
      <c r="I7121" s="2"/>
      <c r="J7121" s="2"/>
    </row>
    <row r="7122">
      <c r="A7122" s="1" t="s">
        <v>9205</v>
      </c>
      <c r="B7122" s="3">
        <v>14.4</v>
      </c>
      <c r="C7122" s="3" t="s">
        <v>3225</v>
      </c>
      <c r="D7122" s="3" t="s">
        <v>26</v>
      </c>
      <c r="E7122" s="3">
        <v>337.1</v>
      </c>
      <c r="F7122" s="3">
        <v>1.72</v>
      </c>
      <c r="G7122" s="3">
        <v>131.0</v>
      </c>
      <c r="H7122" s="3">
        <v>9402.0</v>
      </c>
      <c r="I7122" s="2"/>
      <c r="J7122" s="2"/>
    </row>
    <row r="7123">
      <c r="A7123" s="1" t="s">
        <v>9206</v>
      </c>
      <c r="B7123" s="3">
        <v>14.2</v>
      </c>
      <c r="C7123" s="3" t="s">
        <v>3225</v>
      </c>
      <c r="D7123" s="3" t="s">
        <v>26</v>
      </c>
      <c r="E7123" s="3">
        <v>335.0</v>
      </c>
      <c r="F7123" s="3">
        <v>1.72</v>
      </c>
      <c r="G7123" s="3">
        <v>125.0</v>
      </c>
      <c r="H7123" s="3">
        <v>9397.0</v>
      </c>
      <c r="I7123" s="2"/>
      <c r="J7123" s="2"/>
    </row>
    <row r="7124">
      <c r="A7124" s="1" t="s">
        <v>9207</v>
      </c>
      <c r="B7124" s="3">
        <v>13.69</v>
      </c>
      <c r="C7124" s="3" t="s">
        <v>3708</v>
      </c>
      <c r="D7124" s="3" t="s">
        <v>26</v>
      </c>
      <c r="E7124" s="3">
        <v>335.1</v>
      </c>
      <c r="F7124" s="3">
        <v>1.66</v>
      </c>
      <c r="G7124" s="3">
        <v>118.0</v>
      </c>
      <c r="H7124" s="3">
        <v>9392.0</v>
      </c>
      <c r="I7124" s="2"/>
      <c r="J7124" s="2"/>
    </row>
    <row r="7125">
      <c r="A7125" s="1" t="s">
        <v>9208</v>
      </c>
      <c r="B7125" s="3">
        <v>13.2</v>
      </c>
      <c r="C7125" s="3" t="s">
        <v>1409</v>
      </c>
      <c r="D7125" s="3" t="s">
        <v>26</v>
      </c>
      <c r="E7125" s="3">
        <v>33.35</v>
      </c>
      <c r="F7125" s="3">
        <v>1.59</v>
      </c>
      <c r="G7125" s="3">
        <v>125.0</v>
      </c>
      <c r="H7125" s="3">
        <v>9387.0</v>
      </c>
      <c r="I7125" s="2"/>
      <c r="J7125" s="2"/>
    </row>
    <row r="7126">
      <c r="A7126" s="1" t="s">
        <v>9209</v>
      </c>
      <c r="B7126" s="3">
        <v>12.73</v>
      </c>
      <c r="C7126" s="3" t="s">
        <v>1412</v>
      </c>
      <c r="D7126" s="3" t="s">
        <v>26</v>
      </c>
      <c r="E7126" s="3">
        <v>324.55</v>
      </c>
      <c r="F7126" s="3">
        <v>1.59</v>
      </c>
      <c r="G7126" s="3">
        <v>13.0</v>
      </c>
      <c r="H7126" s="3">
        <v>9384.0</v>
      </c>
      <c r="I7126" s="2"/>
      <c r="J7126" s="2"/>
    </row>
    <row r="7127">
      <c r="A7127" s="1" t="s">
        <v>9210</v>
      </c>
      <c r="B7127" s="3">
        <v>12.33</v>
      </c>
      <c r="C7127" s="3" t="s">
        <v>995</v>
      </c>
      <c r="D7127" s="3" t="s">
        <v>26</v>
      </c>
      <c r="E7127" s="3">
        <v>322.4</v>
      </c>
      <c r="F7127" s="3">
        <v>1.59</v>
      </c>
      <c r="G7127" s="3">
        <v>126.0</v>
      </c>
      <c r="H7127" s="3">
        <v>9383.0</v>
      </c>
      <c r="I7127" s="2"/>
      <c r="J7127" s="2"/>
    </row>
    <row r="7128">
      <c r="A7128" s="1" t="s">
        <v>9211</v>
      </c>
      <c r="B7128" s="3">
        <v>12.17</v>
      </c>
      <c r="C7128" s="3" t="s">
        <v>995</v>
      </c>
      <c r="D7128" s="3" t="s">
        <v>26</v>
      </c>
      <c r="E7128" s="3">
        <v>33.15</v>
      </c>
      <c r="F7128" s="3">
        <v>1.59</v>
      </c>
      <c r="G7128" s="3">
        <v>129.0</v>
      </c>
      <c r="H7128" s="3">
        <v>9385.0</v>
      </c>
      <c r="I7128" s="2"/>
      <c r="J7128" s="2"/>
    </row>
    <row r="7129">
      <c r="A7129" s="1" t="s">
        <v>9212</v>
      </c>
      <c r="B7129" s="3">
        <v>12.88</v>
      </c>
      <c r="C7129" s="3" t="s">
        <v>961</v>
      </c>
      <c r="D7129" s="3" t="s">
        <v>26</v>
      </c>
      <c r="E7129" s="3">
        <v>348.75</v>
      </c>
      <c r="F7129" s="3">
        <v>1.79</v>
      </c>
      <c r="G7129" s="3">
        <v>112.0</v>
      </c>
      <c r="H7129" s="3">
        <v>9381.0</v>
      </c>
      <c r="I7129" s="2"/>
      <c r="J7129" s="2"/>
    </row>
    <row r="7130">
      <c r="A7130" s="1" t="s">
        <v>9213</v>
      </c>
      <c r="B7130" s="3">
        <v>13.6</v>
      </c>
      <c r="C7130" s="3">
        <v>86.3</v>
      </c>
      <c r="D7130" s="3">
        <v>34.0</v>
      </c>
      <c r="E7130" s="3">
        <v>19.92</v>
      </c>
      <c r="F7130" s="3">
        <v>32.0</v>
      </c>
      <c r="G7130" s="3">
        <v>337.5</v>
      </c>
      <c r="H7130" s="3">
        <v>1.72</v>
      </c>
      <c r="I7130" s="3">
        <v>132.0</v>
      </c>
      <c r="J7130" s="3">
        <v>938.0</v>
      </c>
    </row>
    <row r="7131">
      <c r="A7131" s="1" t="s">
        <v>9214</v>
      </c>
      <c r="B7131" s="3">
        <v>14.62</v>
      </c>
      <c r="C7131" s="3">
        <v>83.45</v>
      </c>
      <c r="D7131" s="3">
        <v>191.0</v>
      </c>
      <c r="E7131" s="3">
        <v>253.56</v>
      </c>
      <c r="F7131" s="3">
        <v>12.0</v>
      </c>
      <c r="G7131" s="3">
        <v>338.3</v>
      </c>
      <c r="H7131" s="3">
        <v>1.31</v>
      </c>
      <c r="I7131" s="3">
        <v>148.0</v>
      </c>
      <c r="J7131" s="3">
        <v>9384.0</v>
      </c>
    </row>
    <row r="7132">
      <c r="A7132" s="1" t="s">
        <v>9215</v>
      </c>
      <c r="B7132" s="3">
        <v>18.15</v>
      </c>
      <c r="C7132" s="3">
        <v>65.55</v>
      </c>
      <c r="D7132" s="3">
        <v>293.0</v>
      </c>
      <c r="E7132" s="3">
        <v>208.53</v>
      </c>
      <c r="F7132" s="3">
        <v>203.0</v>
      </c>
      <c r="G7132" s="3">
        <v>345.5</v>
      </c>
      <c r="H7132" s="3">
        <v>1.45</v>
      </c>
      <c r="I7132" s="3">
        <v>159.0</v>
      </c>
      <c r="J7132" s="3">
        <v>9386.0</v>
      </c>
    </row>
    <row r="7133">
      <c r="A7133" s="1" t="s">
        <v>9216</v>
      </c>
      <c r="B7133" s="3">
        <v>20.13</v>
      </c>
      <c r="C7133" s="3">
        <v>55.3</v>
      </c>
      <c r="D7133" s="3">
        <v>306.0</v>
      </c>
      <c r="E7133" s="3">
        <v>82.59</v>
      </c>
      <c r="F7133" s="3">
        <v>261.0</v>
      </c>
      <c r="G7133" s="3">
        <v>357.5</v>
      </c>
      <c r="H7133" s="3">
        <v>2.7</v>
      </c>
      <c r="I7133" s="3">
        <v>169.0</v>
      </c>
      <c r="J7133" s="3">
        <v>9387.0</v>
      </c>
    </row>
    <row r="7134">
      <c r="A7134" s="1" t="s">
        <v>9217</v>
      </c>
      <c r="B7134" s="3">
        <v>21.56</v>
      </c>
      <c r="C7134" s="3">
        <v>5.5</v>
      </c>
      <c r="D7134" s="3">
        <v>212.0</v>
      </c>
      <c r="E7134" s="3">
        <v>1.63</v>
      </c>
      <c r="F7134" s="3">
        <v>211.0</v>
      </c>
      <c r="G7134" s="3">
        <v>363.5</v>
      </c>
      <c r="H7134" s="3">
        <v>2.55</v>
      </c>
      <c r="I7134" s="3">
        <v>173.0</v>
      </c>
      <c r="J7134" s="3">
        <v>9383.0</v>
      </c>
    </row>
    <row r="7135">
      <c r="A7135" s="1" t="s">
        <v>9218</v>
      </c>
      <c r="B7135" s="3">
        <v>22.41</v>
      </c>
      <c r="C7135" s="3">
        <v>46.75</v>
      </c>
      <c r="D7135" s="3" t="s">
        <v>9219</v>
      </c>
      <c r="E7135" s="3">
        <v>202.0</v>
      </c>
      <c r="F7135" s="3">
        <v>372.15</v>
      </c>
      <c r="G7135" s="3">
        <v>3.59</v>
      </c>
      <c r="H7135" s="3">
        <v>184.0</v>
      </c>
      <c r="I7135" s="3">
        <v>9378.0</v>
      </c>
      <c r="J7135" s="2"/>
    </row>
    <row r="7136">
      <c r="A7136" s="1" t="s">
        <v>9220</v>
      </c>
      <c r="B7136" s="3">
        <v>22.95</v>
      </c>
      <c r="C7136" s="3">
        <v>43.65</v>
      </c>
      <c r="D7136" s="3" t="s">
        <v>315</v>
      </c>
      <c r="E7136" s="3">
        <v>115.0</v>
      </c>
      <c r="F7136" s="3">
        <v>368.45</v>
      </c>
      <c r="G7136" s="3">
        <v>4.69</v>
      </c>
      <c r="H7136" s="3">
        <v>201.0</v>
      </c>
      <c r="I7136" s="3">
        <v>937.0</v>
      </c>
      <c r="J7136" s="2"/>
    </row>
    <row r="7137">
      <c r="A7137" s="1" t="s">
        <v>9221</v>
      </c>
      <c r="B7137" s="3">
        <v>22.28</v>
      </c>
      <c r="C7137" s="3">
        <v>45.1</v>
      </c>
      <c r="D7137" s="3" t="s">
        <v>40</v>
      </c>
      <c r="E7137" s="3">
        <v>1.0</v>
      </c>
      <c r="F7137" s="3">
        <v>373.1</v>
      </c>
      <c r="G7137" s="3">
        <v>4.21</v>
      </c>
      <c r="H7137" s="3">
        <v>208.0</v>
      </c>
      <c r="I7137" s="3">
        <v>9365.0</v>
      </c>
      <c r="J7137" s="2"/>
    </row>
    <row r="7138">
      <c r="A7138" s="1" t="s">
        <v>9222</v>
      </c>
      <c r="B7138" s="3">
        <v>21.71</v>
      </c>
      <c r="C7138" s="3">
        <v>46.6</v>
      </c>
      <c r="D7138" s="3" t="s">
        <v>897</v>
      </c>
      <c r="E7138" s="3">
        <v>85.0</v>
      </c>
      <c r="F7138" s="3">
        <v>376.2</v>
      </c>
      <c r="G7138" s="3">
        <v>3.72</v>
      </c>
      <c r="H7138" s="3">
        <v>212.0</v>
      </c>
      <c r="I7138" s="3">
        <v>9364.0</v>
      </c>
      <c r="J7138" s="2"/>
    </row>
    <row r="7139">
      <c r="A7139" s="1" t="s">
        <v>9223</v>
      </c>
      <c r="B7139" s="3">
        <v>20.69</v>
      </c>
      <c r="C7139" s="3">
        <v>51.65</v>
      </c>
      <c r="D7139" s="3">
        <v>65.0</v>
      </c>
      <c r="E7139" s="3">
        <v>4.6</v>
      </c>
      <c r="F7139" s="3">
        <v>64.0</v>
      </c>
      <c r="G7139" s="3">
        <v>373.3</v>
      </c>
      <c r="H7139" s="3">
        <v>3.3</v>
      </c>
      <c r="I7139" s="3">
        <v>206.0</v>
      </c>
      <c r="J7139" s="3">
        <v>9363.0</v>
      </c>
    </row>
    <row r="7140">
      <c r="A7140" s="1" t="s">
        <v>9224</v>
      </c>
      <c r="B7140" s="3">
        <v>19.51</v>
      </c>
      <c r="C7140" s="3">
        <v>55.2</v>
      </c>
      <c r="D7140" s="3" t="s">
        <v>40</v>
      </c>
      <c r="E7140" s="3">
        <v>1.0</v>
      </c>
      <c r="F7140" s="3">
        <v>366.55</v>
      </c>
      <c r="G7140" s="3">
        <v>2.69</v>
      </c>
      <c r="H7140" s="3">
        <v>2.0</v>
      </c>
      <c r="I7140" s="3">
        <v>9363.0</v>
      </c>
      <c r="J7140" s="2"/>
    </row>
    <row r="7141">
      <c r="A7141" s="1" t="s">
        <v>9225</v>
      </c>
      <c r="B7141" s="3">
        <v>18.2</v>
      </c>
      <c r="C7141" s="3" t="s">
        <v>2668</v>
      </c>
      <c r="D7141" s="3" t="s">
        <v>26</v>
      </c>
      <c r="E7141" s="3">
        <v>363.85</v>
      </c>
      <c r="F7141" s="3">
        <v>2.55</v>
      </c>
      <c r="G7141" s="3">
        <v>205.0</v>
      </c>
      <c r="H7141" s="3">
        <v>9367.0</v>
      </c>
      <c r="I7141" s="2"/>
      <c r="J7141" s="2"/>
    </row>
    <row r="7142">
      <c r="A7142" s="1" t="s">
        <v>9226</v>
      </c>
      <c r="B7142" s="3">
        <v>17.13</v>
      </c>
      <c r="C7142" s="3" t="s">
        <v>3998</v>
      </c>
      <c r="D7142" s="3" t="s">
        <v>26</v>
      </c>
      <c r="E7142" s="3">
        <v>342.15</v>
      </c>
      <c r="F7142" s="3">
        <v>2.9</v>
      </c>
      <c r="G7142" s="3">
        <v>2.0</v>
      </c>
      <c r="H7142" s="3">
        <v>9362.0</v>
      </c>
      <c r="I7142" s="2"/>
      <c r="J7142" s="2"/>
    </row>
    <row r="7143">
      <c r="A7143" s="1" t="s">
        <v>9227</v>
      </c>
      <c r="B7143" s="3">
        <v>16.2</v>
      </c>
      <c r="C7143" s="3" t="s">
        <v>201</v>
      </c>
      <c r="D7143" s="3" t="s">
        <v>26</v>
      </c>
      <c r="E7143" s="3">
        <v>325.1</v>
      </c>
      <c r="F7143" s="3">
        <v>2.62</v>
      </c>
      <c r="G7143" s="3">
        <v>198.0</v>
      </c>
      <c r="H7143" s="3">
        <v>9361.0</v>
      </c>
      <c r="I7143" s="2"/>
      <c r="J7143" s="2"/>
    </row>
    <row r="7144">
      <c r="A7144" s="1" t="s">
        <v>9228</v>
      </c>
      <c r="B7144" s="3">
        <v>15.51</v>
      </c>
      <c r="C7144" s="3" t="s">
        <v>4147</v>
      </c>
      <c r="D7144" s="3" t="s">
        <v>26</v>
      </c>
      <c r="E7144" s="3">
        <v>325.9</v>
      </c>
      <c r="F7144" s="3">
        <v>2.34</v>
      </c>
      <c r="G7144" s="3">
        <v>197.0</v>
      </c>
      <c r="H7144" s="3">
        <v>9363.0</v>
      </c>
      <c r="I7144" s="2"/>
      <c r="J7144" s="2"/>
    </row>
    <row r="7145">
      <c r="A7145" s="1" t="s">
        <v>9229</v>
      </c>
      <c r="B7145" s="3">
        <v>15.6</v>
      </c>
      <c r="C7145" s="3" t="s">
        <v>3483</v>
      </c>
      <c r="D7145" s="3" t="s">
        <v>26</v>
      </c>
      <c r="E7145" s="3">
        <v>337.7</v>
      </c>
      <c r="F7145" s="3">
        <v>2.7</v>
      </c>
      <c r="G7145" s="3">
        <v>194.0</v>
      </c>
      <c r="H7145" s="3">
        <v>9363.0</v>
      </c>
      <c r="I7145" s="2"/>
      <c r="J7145" s="2"/>
    </row>
    <row r="7146">
      <c r="A7146" s="1" t="s">
        <v>9230</v>
      </c>
      <c r="B7146" s="3">
        <v>14.91</v>
      </c>
      <c r="C7146" s="3" t="s">
        <v>4150</v>
      </c>
      <c r="D7146" s="3" t="s">
        <v>26</v>
      </c>
      <c r="E7146" s="3">
        <v>362.85</v>
      </c>
      <c r="F7146" s="3">
        <v>2.28</v>
      </c>
      <c r="G7146" s="3">
        <v>196.0</v>
      </c>
      <c r="H7146" s="3">
        <v>9359.0</v>
      </c>
      <c r="I7146" s="2"/>
      <c r="J7146" s="2"/>
    </row>
    <row r="7147">
      <c r="A7147" s="1" t="s">
        <v>9231</v>
      </c>
      <c r="B7147" s="3">
        <v>14.21</v>
      </c>
      <c r="C7147" s="3" t="s">
        <v>1158</v>
      </c>
      <c r="D7147" s="3" t="s">
        <v>26</v>
      </c>
      <c r="E7147" s="3">
        <v>362.65</v>
      </c>
      <c r="F7147" s="3">
        <v>2.21</v>
      </c>
      <c r="G7147" s="3">
        <v>194.0</v>
      </c>
      <c r="H7147" s="3">
        <v>9358.0</v>
      </c>
      <c r="I7147" s="2"/>
      <c r="J7147" s="2"/>
    </row>
    <row r="7148">
      <c r="A7148" s="1" t="s">
        <v>9232</v>
      </c>
      <c r="B7148" s="3">
        <v>13.8</v>
      </c>
      <c r="C7148" s="3" t="s">
        <v>3187</v>
      </c>
      <c r="D7148" s="3" t="s">
        <v>26</v>
      </c>
      <c r="E7148" s="3">
        <v>366.45</v>
      </c>
      <c r="F7148" s="3">
        <v>2.0</v>
      </c>
      <c r="G7148" s="3">
        <v>195.0</v>
      </c>
      <c r="H7148" s="3">
        <v>9353.0</v>
      </c>
      <c r="I7148" s="2"/>
      <c r="J7148" s="2"/>
    </row>
    <row r="7149">
      <c r="A7149" s="1" t="s">
        <v>9233</v>
      </c>
      <c r="B7149" s="3">
        <v>13.66</v>
      </c>
      <c r="C7149" s="3" t="s">
        <v>3187</v>
      </c>
      <c r="D7149" s="3" t="s">
        <v>26</v>
      </c>
      <c r="E7149" s="3">
        <v>363.65</v>
      </c>
      <c r="F7149" s="3">
        <v>1.86</v>
      </c>
      <c r="G7149" s="3">
        <v>185.0</v>
      </c>
      <c r="H7149" s="3">
        <v>9348.0</v>
      </c>
      <c r="I7149" s="2"/>
      <c r="J7149" s="2"/>
    </row>
    <row r="7150">
      <c r="A7150" s="1" t="s">
        <v>9234</v>
      </c>
      <c r="B7150" s="3">
        <v>13.7</v>
      </c>
      <c r="C7150" s="3" t="s">
        <v>3187</v>
      </c>
      <c r="D7150" s="3" t="s">
        <v>26</v>
      </c>
      <c r="E7150" s="3">
        <v>364.4</v>
      </c>
      <c r="F7150" s="3">
        <v>2.21</v>
      </c>
      <c r="G7150" s="3">
        <v>183.0</v>
      </c>
      <c r="H7150" s="3">
        <v>9342.0</v>
      </c>
      <c r="I7150" s="2"/>
      <c r="J7150" s="2"/>
    </row>
    <row r="7151">
      <c r="A7151" s="1" t="s">
        <v>9235</v>
      </c>
      <c r="B7151" s="3">
        <v>13.76</v>
      </c>
      <c r="C7151" s="3" t="s">
        <v>3187</v>
      </c>
      <c r="D7151" s="3" t="s">
        <v>26</v>
      </c>
      <c r="E7151" s="3">
        <v>366.35</v>
      </c>
      <c r="F7151" s="3">
        <v>2.55</v>
      </c>
      <c r="G7151" s="3">
        <v>189.0</v>
      </c>
      <c r="H7151" s="3">
        <v>9339.0</v>
      </c>
      <c r="I7151" s="2"/>
      <c r="J7151" s="2"/>
    </row>
    <row r="7152">
      <c r="A7152" s="1" t="s">
        <v>9236</v>
      </c>
      <c r="B7152" s="3">
        <v>13.75</v>
      </c>
      <c r="C7152" s="3" t="s">
        <v>3187</v>
      </c>
      <c r="D7152" s="3" t="s">
        <v>26</v>
      </c>
      <c r="E7152" s="3">
        <v>369.65</v>
      </c>
      <c r="F7152" s="3">
        <v>2.62</v>
      </c>
      <c r="G7152" s="3">
        <v>194.0</v>
      </c>
      <c r="H7152" s="3">
        <v>9338.0</v>
      </c>
      <c r="I7152" s="2"/>
      <c r="J7152" s="2"/>
    </row>
    <row r="7153">
      <c r="A7153" s="1" t="s">
        <v>9237</v>
      </c>
      <c r="B7153" s="3">
        <v>13.71</v>
      </c>
      <c r="C7153" s="3" t="s">
        <v>3187</v>
      </c>
      <c r="D7153" s="3" t="s">
        <v>26</v>
      </c>
      <c r="E7153" s="3">
        <v>369.45</v>
      </c>
      <c r="F7153" s="3">
        <v>2.48</v>
      </c>
      <c r="G7153" s="3">
        <v>19.0</v>
      </c>
      <c r="H7153" s="3">
        <v>9339.0</v>
      </c>
      <c r="I7153" s="2"/>
      <c r="J7153" s="2"/>
    </row>
    <row r="7154">
      <c r="A7154" s="1" t="s">
        <v>9238</v>
      </c>
      <c r="B7154" s="3">
        <v>13.46</v>
      </c>
      <c r="C7154" s="3">
        <v>92.65</v>
      </c>
      <c r="D7154" s="3">
        <v>33.0</v>
      </c>
      <c r="E7154" s="3">
        <v>2.69</v>
      </c>
      <c r="F7154" s="3">
        <v>31.0</v>
      </c>
      <c r="G7154" s="3">
        <v>348.75</v>
      </c>
      <c r="H7154" s="3">
        <v>1.93</v>
      </c>
      <c r="I7154" s="3">
        <v>176.0</v>
      </c>
      <c r="J7154" s="3">
        <v>9332.0</v>
      </c>
    </row>
    <row r="7155">
      <c r="A7155" s="1" t="s">
        <v>9239</v>
      </c>
      <c r="B7155" s="3">
        <v>14.0</v>
      </c>
      <c r="C7155" s="3">
        <v>89.5</v>
      </c>
      <c r="D7155" s="3">
        <v>102.0</v>
      </c>
      <c r="E7155" s="3">
        <v>1.87</v>
      </c>
      <c r="F7155" s="3">
        <v>99.0</v>
      </c>
      <c r="G7155" s="3">
        <v>355.7</v>
      </c>
      <c r="H7155" s="3">
        <v>1.31</v>
      </c>
      <c r="I7155" s="3">
        <v>16.0</v>
      </c>
      <c r="J7155" s="3">
        <v>9335.0</v>
      </c>
    </row>
    <row r="7156">
      <c r="A7156" s="1" t="s">
        <v>9240</v>
      </c>
      <c r="B7156" s="3">
        <v>14.67</v>
      </c>
      <c r="C7156" s="3">
        <v>86.45</v>
      </c>
      <c r="D7156" s="3" t="s">
        <v>2430</v>
      </c>
      <c r="E7156" s="3">
        <v>7.0</v>
      </c>
      <c r="F7156" s="3">
        <v>348.55</v>
      </c>
      <c r="G7156" s="3">
        <v>2.21</v>
      </c>
      <c r="H7156" s="3">
        <v>161.0</v>
      </c>
      <c r="I7156" s="3">
        <v>9333.0</v>
      </c>
      <c r="J7156" s="2"/>
    </row>
    <row r="7157">
      <c r="A7157" s="1" t="s">
        <v>9241</v>
      </c>
      <c r="B7157" s="3">
        <v>15.4</v>
      </c>
      <c r="C7157" s="3">
        <v>86.5</v>
      </c>
      <c r="D7157" s="3">
        <v>287.0</v>
      </c>
      <c r="E7157" s="3">
        <v>61.7</v>
      </c>
      <c r="F7157" s="3">
        <v>254.0</v>
      </c>
      <c r="G7157" s="3">
        <v>358.4</v>
      </c>
      <c r="H7157" s="3">
        <v>2.41</v>
      </c>
      <c r="I7157" s="3">
        <v>164.0</v>
      </c>
      <c r="J7157" s="3">
        <v>933.0</v>
      </c>
    </row>
    <row r="7158">
      <c r="A7158" s="1" t="s">
        <v>9242</v>
      </c>
      <c r="B7158" s="3">
        <v>16.1</v>
      </c>
      <c r="C7158" s="3">
        <v>8.75</v>
      </c>
      <c r="D7158" s="3">
        <v>568.0</v>
      </c>
      <c r="E7158" s="3">
        <v>614.6</v>
      </c>
      <c r="F7158" s="3">
        <v>195.0</v>
      </c>
      <c r="G7158" s="3">
        <v>366.55</v>
      </c>
      <c r="H7158" s="3">
        <v>2.76</v>
      </c>
      <c r="I7158" s="3">
        <v>173.0</v>
      </c>
      <c r="J7158" s="3">
        <v>9329.0</v>
      </c>
    </row>
    <row r="7159">
      <c r="A7159" s="1" t="s">
        <v>9243</v>
      </c>
      <c r="B7159" s="3">
        <v>16.94</v>
      </c>
      <c r="C7159" s="3">
        <v>78.0</v>
      </c>
      <c r="D7159" s="3">
        <v>357.0</v>
      </c>
      <c r="E7159" s="3">
        <v>81.75</v>
      </c>
      <c r="F7159" s="3">
        <v>306.0</v>
      </c>
      <c r="G7159" s="3">
        <v>361.7</v>
      </c>
      <c r="H7159" s="3">
        <v>3.38</v>
      </c>
      <c r="I7159" s="3">
        <v>176.0</v>
      </c>
      <c r="J7159" s="3">
        <v>9323.0</v>
      </c>
    </row>
    <row r="7160">
      <c r="A7160" s="1" t="s">
        <v>9244</v>
      </c>
      <c r="B7160" s="3">
        <v>16.27</v>
      </c>
      <c r="C7160" s="3">
        <v>75.25</v>
      </c>
      <c r="D7160" s="3" t="s">
        <v>9069</v>
      </c>
      <c r="E7160" s="3">
        <v>162.0</v>
      </c>
      <c r="F7160" s="3">
        <v>366.15</v>
      </c>
      <c r="G7160" s="3">
        <v>3.93</v>
      </c>
      <c r="H7160" s="3">
        <v>188.0</v>
      </c>
      <c r="I7160" s="3">
        <v>9313.0</v>
      </c>
      <c r="J7160" s="2"/>
    </row>
    <row r="7161">
      <c r="A7161" s="1" t="s">
        <v>9245</v>
      </c>
      <c r="B7161" s="3">
        <v>16.64</v>
      </c>
      <c r="C7161" s="3">
        <v>72.7</v>
      </c>
      <c r="D7161" s="3" t="s">
        <v>256</v>
      </c>
      <c r="E7161" s="3">
        <v>63.0</v>
      </c>
      <c r="F7161" s="3">
        <v>359.95</v>
      </c>
      <c r="G7161" s="3">
        <v>4.14</v>
      </c>
      <c r="H7161" s="3">
        <v>195.0</v>
      </c>
      <c r="I7161" s="3">
        <v>9305.0</v>
      </c>
      <c r="J7161" s="2"/>
    </row>
    <row r="7162">
      <c r="A7162" s="1" t="s">
        <v>9246</v>
      </c>
      <c r="B7162" s="3">
        <v>16.72</v>
      </c>
      <c r="C7162" s="3">
        <v>72.7</v>
      </c>
      <c r="D7162" s="3">
        <v>158.0</v>
      </c>
      <c r="E7162" s="3">
        <v>21.28</v>
      </c>
      <c r="F7162" s="3">
        <v>15.0</v>
      </c>
      <c r="G7162" s="3">
        <v>345.45</v>
      </c>
      <c r="H7162" s="3">
        <v>3.93</v>
      </c>
      <c r="I7162" s="3">
        <v>196.0</v>
      </c>
      <c r="J7162" s="3">
        <v>9302.0</v>
      </c>
    </row>
    <row r="7163">
      <c r="A7163" s="1" t="s">
        <v>9247</v>
      </c>
      <c r="B7163" s="3">
        <v>16.7</v>
      </c>
      <c r="C7163" s="3">
        <v>75.25</v>
      </c>
      <c r="D7163" s="3">
        <v>163.0</v>
      </c>
      <c r="E7163" s="3">
        <v>412.93</v>
      </c>
      <c r="F7163" s="3">
        <v>75.0</v>
      </c>
      <c r="G7163" s="3">
        <v>35.65</v>
      </c>
      <c r="H7163" s="3">
        <v>3.45</v>
      </c>
      <c r="I7163" s="3">
        <v>194.0</v>
      </c>
      <c r="J7163" s="3">
        <v>9301.0</v>
      </c>
    </row>
    <row r="7164">
      <c r="A7164" s="1" t="s">
        <v>9248</v>
      </c>
      <c r="B7164" s="3">
        <v>15.22</v>
      </c>
      <c r="C7164" s="3">
        <v>83.5</v>
      </c>
      <c r="D7164" s="3" t="s">
        <v>1268</v>
      </c>
      <c r="E7164" s="3">
        <v>6.0</v>
      </c>
      <c r="F7164" s="3">
        <v>352.8</v>
      </c>
      <c r="G7164" s="3">
        <v>3.38</v>
      </c>
      <c r="H7164" s="3">
        <v>185.0</v>
      </c>
      <c r="I7164" s="3">
        <v>9301.0</v>
      </c>
      <c r="J7164" s="2"/>
    </row>
    <row r="7165">
      <c r="A7165" s="1" t="s">
        <v>9249</v>
      </c>
      <c r="B7165" s="3">
        <v>14.68</v>
      </c>
      <c r="C7165" s="3" t="s">
        <v>8703</v>
      </c>
      <c r="D7165" s="3" t="s">
        <v>26</v>
      </c>
      <c r="E7165" s="3">
        <v>344.5</v>
      </c>
      <c r="F7165" s="3">
        <v>3.79</v>
      </c>
      <c r="G7165" s="3">
        <v>189.0</v>
      </c>
      <c r="H7165" s="3">
        <v>9303.0</v>
      </c>
      <c r="I7165" s="2"/>
      <c r="J7165" s="2"/>
    </row>
    <row r="7166">
      <c r="A7166" s="1" t="s">
        <v>9250</v>
      </c>
      <c r="B7166" s="3">
        <v>13.83</v>
      </c>
      <c r="C7166" s="3" t="s">
        <v>3185</v>
      </c>
      <c r="D7166" s="3" t="s">
        <v>26</v>
      </c>
      <c r="E7166" s="3">
        <v>352.6</v>
      </c>
      <c r="F7166" s="3">
        <v>3.52</v>
      </c>
      <c r="G7166" s="3">
        <v>2.0</v>
      </c>
      <c r="H7166" s="3">
        <v>9299.0</v>
      </c>
      <c r="I7166" s="2"/>
      <c r="J7166" s="2"/>
    </row>
    <row r="7167">
      <c r="A7167" s="1" t="s">
        <v>9251</v>
      </c>
      <c r="B7167" s="3">
        <v>13.38</v>
      </c>
      <c r="C7167" s="3" t="s">
        <v>3190</v>
      </c>
      <c r="D7167" s="3" t="s">
        <v>26</v>
      </c>
      <c r="E7167" s="3">
        <v>359.55</v>
      </c>
      <c r="F7167" s="3">
        <v>3.59</v>
      </c>
      <c r="G7167" s="3">
        <v>206.0</v>
      </c>
      <c r="H7167" s="3">
        <v>9298.0</v>
      </c>
      <c r="I7167" s="2"/>
      <c r="J7167" s="2"/>
    </row>
    <row r="7168">
      <c r="A7168" s="1" t="s">
        <v>9252</v>
      </c>
      <c r="B7168" s="3">
        <v>13.6</v>
      </c>
      <c r="C7168" s="3" t="s">
        <v>3187</v>
      </c>
      <c r="D7168" s="3" t="s">
        <v>26</v>
      </c>
      <c r="E7168" s="3">
        <v>37.0</v>
      </c>
      <c r="F7168" s="3">
        <v>3.66</v>
      </c>
      <c r="G7168" s="3">
        <v>201.0</v>
      </c>
      <c r="H7168" s="3">
        <v>9297.0</v>
      </c>
      <c r="I7168" s="2"/>
      <c r="J7168" s="2"/>
    </row>
    <row r="7169">
      <c r="A7169" s="1" t="s">
        <v>9253</v>
      </c>
      <c r="B7169" s="3">
        <v>13.58</v>
      </c>
      <c r="C7169" s="3" t="s">
        <v>3187</v>
      </c>
      <c r="D7169" s="3" t="s">
        <v>26</v>
      </c>
      <c r="E7169" s="3">
        <v>377.4</v>
      </c>
      <c r="F7169" s="3">
        <v>3.38</v>
      </c>
      <c r="G7169" s="3">
        <v>201.0</v>
      </c>
      <c r="H7169" s="3">
        <v>9295.0</v>
      </c>
      <c r="I7169" s="2"/>
      <c r="J7169" s="2"/>
    </row>
    <row r="7170">
      <c r="A7170" s="1" t="s">
        <v>9254</v>
      </c>
      <c r="B7170" s="3">
        <v>13.43</v>
      </c>
      <c r="C7170" s="3" t="s">
        <v>3187</v>
      </c>
      <c r="D7170" s="3" t="s">
        <v>26</v>
      </c>
      <c r="E7170" s="3">
        <v>374.65</v>
      </c>
      <c r="F7170" s="3">
        <v>3.24</v>
      </c>
      <c r="G7170" s="3">
        <v>197.0</v>
      </c>
      <c r="H7170" s="3">
        <v>9292.0</v>
      </c>
      <c r="I7170" s="2"/>
      <c r="J7170" s="2"/>
    </row>
    <row r="7171">
      <c r="A7171" s="1" t="s">
        <v>9255</v>
      </c>
      <c r="B7171" s="3">
        <v>13.3</v>
      </c>
      <c r="C7171" s="3" t="s">
        <v>3190</v>
      </c>
      <c r="D7171" s="3" t="s">
        <v>26</v>
      </c>
      <c r="E7171" s="3">
        <v>377.4</v>
      </c>
      <c r="F7171" s="3">
        <v>3.66</v>
      </c>
      <c r="G7171" s="3">
        <v>202.0</v>
      </c>
      <c r="H7171" s="3">
        <v>9289.0</v>
      </c>
      <c r="I7171" s="2"/>
      <c r="J7171" s="2"/>
    </row>
    <row r="7172">
      <c r="A7172" s="1" t="s">
        <v>9256</v>
      </c>
      <c r="B7172" s="3">
        <v>13.9</v>
      </c>
      <c r="C7172" s="3" t="s">
        <v>3190</v>
      </c>
      <c r="D7172" s="3" t="s">
        <v>26</v>
      </c>
      <c r="E7172" s="3">
        <v>377.85</v>
      </c>
      <c r="F7172" s="3">
        <v>4.55</v>
      </c>
      <c r="G7172" s="3">
        <v>217.0</v>
      </c>
      <c r="H7172" s="3">
        <v>9288.0</v>
      </c>
      <c r="I7172" s="2"/>
      <c r="J7172" s="2"/>
    </row>
    <row r="7173">
      <c r="A7173" s="1" t="s">
        <v>9257</v>
      </c>
      <c r="B7173" s="3">
        <v>12.46</v>
      </c>
      <c r="C7173" s="3" t="s">
        <v>1415</v>
      </c>
      <c r="D7173" s="3" t="s">
        <v>26</v>
      </c>
      <c r="E7173" s="3">
        <v>36.35</v>
      </c>
      <c r="F7173" s="3">
        <v>4.69</v>
      </c>
      <c r="G7173" s="3">
        <v>232.0</v>
      </c>
      <c r="H7173" s="3">
        <v>9286.0</v>
      </c>
      <c r="I7173" s="2"/>
      <c r="J7173" s="2"/>
    </row>
    <row r="7174">
      <c r="A7174" s="1" t="s">
        <v>9258</v>
      </c>
      <c r="B7174" s="3">
        <v>12.34</v>
      </c>
      <c r="C7174" s="3" t="s">
        <v>3190</v>
      </c>
      <c r="D7174" s="3" t="s">
        <v>26</v>
      </c>
      <c r="E7174" s="3">
        <v>358.6</v>
      </c>
      <c r="F7174" s="3">
        <v>3.59</v>
      </c>
      <c r="G7174" s="3">
        <v>231.0</v>
      </c>
      <c r="H7174" s="3">
        <v>9286.0</v>
      </c>
      <c r="I7174" s="2"/>
      <c r="J7174" s="2"/>
    </row>
    <row r="7175">
      <c r="A7175" s="1" t="s">
        <v>9259</v>
      </c>
      <c r="B7175" s="3">
        <v>12.42</v>
      </c>
      <c r="C7175" s="3" t="s">
        <v>1415</v>
      </c>
      <c r="D7175" s="3" t="s">
        <v>26</v>
      </c>
      <c r="E7175" s="3">
        <v>35.3</v>
      </c>
      <c r="F7175" s="3">
        <v>3.1</v>
      </c>
      <c r="G7175" s="3">
        <v>221.0</v>
      </c>
      <c r="H7175" s="3">
        <v>9285.0</v>
      </c>
      <c r="I7175" s="2"/>
      <c r="J7175" s="2"/>
    </row>
    <row r="7176">
      <c r="A7176" s="1" t="s">
        <v>9260</v>
      </c>
      <c r="B7176" s="3">
        <v>11.97</v>
      </c>
      <c r="C7176" s="3" t="s">
        <v>1415</v>
      </c>
      <c r="D7176" s="3" t="s">
        <v>26</v>
      </c>
      <c r="E7176" s="3">
        <v>345.5</v>
      </c>
      <c r="F7176" s="3">
        <v>3.3</v>
      </c>
      <c r="G7176" s="3">
        <v>222.0</v>
      </c>
      <c r="H7176" s="3">
        <v>9284.0</v>
      </c>
      <c r="I7176" s="2"/>
      <c r="J7176" s="2"/>
    </row>
    <row r="7177">
      <c r="A7177" s="1" t="s">
        <v>9261</v>
      </c>
      <c r="B7177" s="3">
        <v>12.15</v>
      </c>
      <c r="C7177" s="3" t="s">
        <v>3190</v>
      </c>
      <c r="D7177" s="3" t="s">
        <v>26</v>
      </c>
      <c r="E7177" s="3">
        <v>349.9</v>
      </c>
      <c r="F7177" s="3">
        <v>2.97</v>
      </c>
      <c r="G7177" s="3">
        <v>217.0</v>
      </c>
      <c r="H7177" s="3">
        <v>9283.0</v>
      </c>
      <c r="I7177" s="2"/>
      <c r="J7177" s="2"/>
    </row>
    <row r="7178">
      <c r="A7178" s="1" t="s">
        <v>9262</v>
      </c>
      <c r="B7178" s="3">
        <v>12.9</v>
      </c>
      <c r="C7178" s="3">
        <v>95.95</v>
      </c>
      <c r="D7178" s="3">
        <v>52.0</v>
      </c>
      <c r="E7178" s="3">
        <v>193.74</v>
      </c>
      <c r="F7178" s="3">
        <v>34.0</v>
      </c>
      <c r="G7178" s="3">
        <v>359.0</v>
      </c>
      <c r="H7178" s="3">
        <v>3.59</v>
      </c>
      <c r="I7178" s="3">
        <v>227.0</v>
      </c>
      <c r="J7178" s="3">
        <v>9281.0</v>
      </c>
    </row>
    <row r="7179">
      <c r="A7179" s="1" t="s">
        <v>9263</v>
      </c>
      <c r="B7179" s="3">
        <v>12.13</v>
      </c>
      <c r="C7179" s="3">
        <v>95.95</v>
      </c>
      <c r="D7179" s="3">
        <v>213.0</v>
      </c>
      <c r="E7179" s="3">
        <v>415.46</v>
      </c>
      <c r="F7179" s="3">
        <v>1.0</v>
      </c>
      <c r="G7179" s="3">
        <v>342.55</v>
      </c>
      <c r="H7179" s="3">
        <v>3.3</v>
      </c>
      <c r="I7179" s="3">
        <v>225.0</v>
      </c>
      <c r="J7179" s="3">
        <v>9285.0</v>
      </c>
    </row>
    <row r="7180">
      <c r="A7180" s="1" t="s">
        <v>9264</v>
      </c>
      <c r="B7180" s="3">
        <v>13.23</v>
      </c>
      <c r="C7180" s="3">
        <v>92.65</v>
      </c>
      <c r="D7180" s="3">
        <v>339.0</v>
      </c>
      <c r="E7180" s="3">
        <v>387.61</v>
      </c>
      <c r="F7180" s="3">
        <v>175.0</v>
      </c>
      <c r="G7180" s="3">
        <v>344.65</v>
      </c>
      <c r="H7180" s="3">
        <v>2.62</v>
      </c>
      <c r="I7180" s="3">
        <v>226.0</v>
      </c>
      <c r="J7180" s="3">
        <v>9286.0</v>
      </c>
    </row>
    <row r="7181">
      <c r="A7181" s="1" t="s">
        <v>9265</v>
      </c>
      <c r="B7181" s="3">
        <v>14.45</v>
      </c>
      <c r="C7181" s="3">
        <v>89.5</v>
      </c>
      <c r="D7181" s="3">
        <v>32.0</v>
      </c>
      <c r="E7181" s="3">
        <v>106.35</v>
      </c>
      <c r="F7181" s="3">
        <v>263.0</v>
      </c>
      <c r="G7181" s="3">
        <v>354.75</v>
      </c>
      <c r="H7181" s="3">
        <v>2.28</v>
      </c>
      <c r="I7181" s="3">
        <v>233.0</v>
      </c>
      <c r="J7181" s="3">
        <v>9284.0</v>
      </c>
    </row>
    <row r="7182">
      <c r="A7182" s="1" t="s">
        <v>9266</v>
      </c>
      <c r="B7182" s="3">
        <v>15.34</v>
      </c>
      <c r="C7182" s="3">
        <v>86.5</v>
      </c>
      <c r="D7182" s="3">
        <v>471.0</v>
      </c>
      <c r="E7182" s="3">
        <v>311.86</v>
      </c>
      <c r="F7182" s="3">
        <v>283.0</v>
      </c>
      <c r="G7182" s="3">
        <v>363.45</v>
      </c>
      <c r="H7182" s="3">
        <v>2.62</v>
      </c>
      <c r="I7182" s="3">
        <v>24.0</v>
      </c>
      <c r="J7182" s="3">
        <v>9281.0</v>
      </c>
    </row>
    <row r="7183">
      <c r="A7183" s="1" t="s">
        <v>9267</v>
      </c>
      <c r="B7183" s="3">
        <v>16.27</v>
      </c>
      <c r="C7183" s="3">
        <v>8.75</v>
      </c>
      <c r="D7183" s="3">
        <v>336.0</v>
      </c>
      <c r="E7183" s="3">
        <v>61.37</v>
      </c>
      <c r="F7183" s="3">
        <v>298.0</v>
      </c>
      <c r="G7183" s="3">
        <v>351.85</v>
      </c>
      <c r="H7183" s="3">
        <v>2.9</v>
      </c>
      <c r="I7183" s="3">
        <v>243.0</v>
      </c>
      <c r="J7183" s="3">
        <v>9277.0</v>
      </c>
    </row>
    <row r="7184">
      <c r="A7184" s="1" t="s">
        <v>9268</v>
      </c>
      <c r="B7184" s="3">
        <v>16.95</v>
      </c>
      <c r="C7184" s="3">
        <v>75.3</v>
      </c>
      <c r="D7184" s="3">
        <v>237.0</v>
      </c>
      <c r="E7184" s="3">
        <v>1.27</v>
      </c>
      <c r="F7184" s="3">
        <v>231.0</v>
      </c>
      <c r="G7184" s="3">
        <v>348.55</v>
      </c>
      <c r="H7184" s="3">
        <v>2.9</v>
      </c>
      <c r="I7184" s="3">
        <v>246.0</v>
      </c>
      <c r="J7184" s="3">
        <v>927.0</v>
      </c>
    </row>
    <row r="7185">
      <c r="A7185" s="1" t="s">
        <v>9269</v>
      </c>
      <c r="B7185" s="3">
        <v>15.18</v>
      </c>
      <c r="C7185" s="3">
        <v>75.1</v>
      </c>
      <c r="D7185" s="3">
        <v>377.0</v>
      </c>
      <c r="E7185" s="3">
        <v>29.31</v>
      </c>
      <c r="F7185" s="3">
        <v>232.0</v>
      </c>
      <c r="G7185" s="3">
        <v>362.3</v>
      </c>
      <c r="H7185" s="3">
        <v>3.66</v>
      </c>
      <c r="I7185" s="3">
        <v>25.0</v>
      </c>
      <c r="J7185" s="3">
        <v>9262.0</v>
      </c>
    </row>
    <row r="7186">
      <c r="A7186" s="1" t="s">
        <v>9270</v>
      </c>
      <c r="B7186" s="3">
        <v>15.67</v>
      </c>
      <c r="C7186" s="3">
        <v>72.55</v>
      </c>
      <c r="D7186" s="3" t="s">
        <v>2278</v>
      </c>
      <c r="E7186" s="3">
        <v>31.0</v>
      </c>
      <c r="F7186" s="3">
        <v>338.3</v>
      </c>
      <c r="G7186" s="3">
        <v>2.69</v>
      </c>
      <c r="H7186" s="3">
        <v>253.0</v>
      </c>
      <c r="I7186" s="3">
        <v>9264.0</v>
      </c>
      <c r="J7186" s="2"/>
    </row>
    <row r="7187">
      <c r="A7187" s="1" t="s">
        <v>9271</v>
      </c>
      <c r="B7187" s="3">
        <v>15.78</v>
      </c>
      <c r="C7187" s="3">
        <v>7.0</v>
      </c>
      <c r="D7187" s="3">
        <v>79.0</v>
      </c>
      <c r="E7187" s="3">
        <v>19.16</v>
      </c>
      <c r="F7187" s="3">
        <v>75.0</v>
      </c>
      <c r="G7187" s="3">
        <v>332.65</v>
      </c>
      <c r="H7187" s="3">
        <v>2.9</v>
      </c>
      <c r="I7187" s="3">
        <v>254.0</v>
      </c>
      <c r="J7187" s="3">
        <v>9264.0</v>
      </c>
    </row>
    <row r="7188">
      <c r="A7188" s="1" t="s">
        <v>9272</v>
      </c>
      <c r="B7188" s="3">
        <v>15.11</v>
      </c>
      <c r="C7188" s="3">
        <v>72.45</v>
      </c>
      <c r="D7188" s="3" t="s">
        <v>1268</v>
      </c>
      <c r="E7188" s="3">
        <v>6.0</v>
      </c>
      <c r="F7188" s="3">
        <v>333.65</v>
      </c>
      <c r="G7188" s="3">
        <v>2.41</v>
      </c>
      <c r="H7188" s="3">
        <v>251.0</v>
      </c>
      <c r="I7188" s="3">
        <v>9267.0</v>
      </c>
      <c r="J7188" s="2"/>
    </row>
    <row r="7189">
      <c r="A7189" s="1" t="s">
        <v>9273</v>
      </c>
      <c r="B7189" s="3">
        <v>14.19</v>
      </c>
      <c r="C7189" s="3" t="s">
        <v>3109</v>
      </c>
      <c r="D7189" s="3" t="s">
        <v>26</v>
      </c>
      <c r="E7189" s="3">
        <v>326.1</v>
      </c>
      <c r="F7189" s="3">
        <v>2.28</v>
      </c>
      <c r="G7189" s="3">
        <v>245.0</v>
      </c>
      <c r="H7189" s="3">
        <v>9272.0</v>
      </c>
      <c r="I7189" s="2"/>
      <c r="J7189" s="2"/>
    </row>
    <row r="7190">
      <c r="A7190" s="1" t="s">
        <v>9274</v>
      </c>
      <c r="B7190" s="3">
        <v>13.18</v>
      </c>
      <c r="C7190" s="3" t="s">
        <v>1409</v>
      </c>
      <c r="D7190" s="3" t="s">
        <v>26</v>
      </c>
      <c r="E7190" s="3">
        <v>341.2</v>
      </c>
      <c r="F7190" s="3">
        <v>2.48</v>
      </c>
      <c r="G7190" s="3">
        <v>222.0</v>
      </c>
      <c r="H7190" s="3">
        <v>9272.0</v>
      </c>
      <c r="I7190" s="2"/>
      <c r="J7190" s="2"/>
    </row>
    <row r="7191">
      <c r="A7191" s="1" t="s">
        <v>9275</v>
      </c>
      <c r="B7191" s="3">
        <v>12.88</v>
      </c>
      <c r="C7191" s="3" t="s">
        <v>1412</v>
      </c>
      <c r="D7191" s="3" t="s">
        <v>26</v>
      </c>
      <c r="E7191" s="3">
        <v>34.8</v>
      </c>
      <c r="F7191" s="3">
        <v>2.55</v>
      </c>
      <c r="G7191" s="3">
        <v>225.0</v>
      </c>
      <c r="H7191" s="3">
        <v>9274.0</v>
      </c>
      <c r="I7191" s="2"/>
      <c r="J7191" s="2"/>
    </row>
    <row r="7192">
      <c r="A7192" s="1" t="s">
        <v>9276</v>
      </c>
      <c r="B7192" s="3">
        <v>12.33</v>
      </c>
      <c r="C7192" s="3" t="s">
        <v>1415</v>
      </c>
      <c r="D7192" s="3" t="s">
        <v>26</v>
      </c>
      <c r="E7192" s="3">
        <v>333.85</v>
      </c>
      <c r="F7192" s="3">
        <v>2.62</v>
      </c>
      <c r="G7192" s="3">
        <v>23.0</v>
      </c>
      <c r="H7192" s="3">
        <v>9275.0</v>
      </c>
      <c r="I7192" s="2"/>
      <c r="J7192" s="2"/>
    </row>
    <row r="7193">
      <c r="A7193" s="1" t="s">
        <v>9277</v>
      </c>
      <c r="B7193" s="3">
        <v>11.8</v>
      </c>
      <c r="C7193" s="3" t="s">
        <v>795</v>
      </c>
      <c r="D7193" s="3" t="s">
        <v>26</v>
      </c>
      <c r="E7193" s="3">
        <v>331.3</v>
      </c>
      <c r="F7193" s="3">
        <v>2.55</v>
      </c>
      <c r="G7193" s="3">
        <v>228.0</v>
      </c>
      <c r="H7193" s="3">
        <v>9278.0</v>
      </c>
      <c r="I7193" s="2"/>
      <c r="J7193" s="2"/>
    </row>
    <row r="7194">
      <c r="A7194" s="1" t="s">
        <v>9278</v>
      </c>
      <c r="B7194" s="3">
        <v>12.19</v>
      </c>
      <c r="C7194" s="3" t="s">
        <v>3190</v>
      </c>
      <c r="D7194" s="3" t="s">
        <v>26</v>
      </c>
      <c r="E7194" s="3">
        <v>365.95</v>
      </c>
      <c r="F7194" s="3">
        <v>2.76</v>
      </c>
      <c r="G7194" s="3">
        <v>228.0</v>
      </c>
      <c r="H7194" s="3">
        <v>9275.0</v>
      </c>
      <c r="I7194" s="2"/>
      <c r="J7194" s="2"/>
    </row>
    <row r="7195">
      <c r="A7195" s="1" t="s">
        <v>9279</v>
      </c>
      <c r="B7195" s="3">
        <v>12.46</v>
      </c>
      <c r="C7195" s="3" t="s">
        <v>3190</v>
      </c>
      <c r="D7195" s="3" t="s">
        <v>26</v>
      </c>
      <c r="E7195" s="3">
        <v>368.85</v>
      </c>
      <c r="F7195" s="3">
        <v>2.9</v>
      </c>
      <c r="G7195" s="3">
        <v>234.0</v>
      </c>
      <c r="H7195" s="3">
        <v>9275.0</v>
      </c>
      <c r="I7195" s="2"/>
      <c r="J7195" s="2"/>
    </row>
    <row r="7196">
      <c r="A7196" s="1" t="s">
        <v>9280</v>
      </c>
      <c r="B7196" s="3">
        <v>12.38</v>
      </c>
      <c r="C7196" s="3" t="s">
        <v>1415</v>
      </c>
      <c r="D7196" s="3" t="s">
        <v>26</v>
      </c>
      <c r="E7196" s="3">
        <v>365.5</v>
      </c>
      <c r="F7196" s="3">
        <v>3.31</v>
      </c>
      <c r="G7196" s="3">
        <v>248.0</v>
      </c>
      <c r="H7196" s="3">
        <v>9271.0</v>
      </c>
      <c r="I7196" s="2"/>
      <c r="J7196" s="2"/>
    </row>
    <row r="7197">
      <c r="A7197" s="1" t="s">
        <v>9281</v>
      </c>
      <c r="B7197" s="3">
        <v>11.98</v>
      </c>
      <c r="C7197" s="3" t="s">
        <v>1415</v>
      </c>
      <c r="D7197" s="3" t="s">
        <v>26</v>
      </c>
      <c r="E7197" s="3">
        <v>344.1</v>
      </c>
      <c r="F7197" s="3">
        <v>3.31</v>
      </c>
      <c r="G7197" s="3">
        <v>253.0</v>
      </c>
      <c r="H7197" s="3">
        <v>927.0</v>
      </c>
      <c r="I7197" s="2"/>
      <c r="J7197" s="2"/>
    </row>
    <row r="7198">
      <c r="A7198" s="1" t="s">
        <v>9282</v>
      </c>
      <c r="B7198" s="3">
        <v>11.76</v>
      </c>
      <c r="C7198" s="3" t="s">
        <v>795</v>
      </c>
      <c r="D7198" s="3" t="s">
        <v>26</v>
      </c>
      <c r="E7198" s="3">
        <v>342.55</v>
      </c>
      <c r="F7198" s="3">
        <v>3.38</v>
      </c>
      <c r="G7198" s="3">
        <v>258.0</v>
      </c>
      <c r="H7198" s="3">
        <v>927.0</v>
      </c>
      <c r="I7198" s="2"/>
      <c r="J7198" s="2"/>
    </row>
    <row r="7199">
      <c r="A7199" s="1" t="s">
        <v>9283</v>
      </c>
      <c r="B7199" s="3">
        <v>11.67</v>
      </c>
      <c r="C7199" s="3" t="s">
        <v>795</v>
      </c>
      <c r="D7199" s="3" t="s">
        <v>26</v>
      </c>
      <c r="E7199" s="3">
        <v>347.0</v>
      </c>
      <c r="F7199" s="3">
        <v>3.3</v>
      </c>
      <c r="G7199" s="3">
        <v>269.0</v>
      </c>
      <c r="H7199" s="3">
        <v>927.0</v>
      </c>
      <c r="I7199" s="2"/>
      <c r="J7199" s="2"/>
    </row>
    <row r="7200">
      <c r="A7200" s="1" t="s">
        <v>9284</v>
      </c>
      <c r="B7200" s="3">
        <v>11.42</v>
      </c>
      <c r="C7200" s="3" t="s">
        <v>909</v>
      </c>
      <c r="D7200" s="3" t="s">
        <v>26</v>
      </c>
      <c r="E7200" s="3">
        <v>335.0</v>
      </c>
      <c r="F7200" s="3">
        <v>3.1</v>
      </c>
      <c r="G7200" s="3">
        <v>278.0</v>
      </c>
      <c r="H7200" s="3">
        <v>9274.0</v>
      </c>
      <c r="I7200" s="2"/>
      <c r="J7200" s="2"/>
    </row>
    <row r="7201">
      <c r="A7201" s="1" t="s">
        <v>9285</v>
      </c>
      <c r="B7201" s="3">
        <v>11.34</v>
      </c>
      <c r="C7201" s="3" t="s">
        <v>795</v>
      </c>
      <c r="D7201" s="3" t="s">
        <v>26</v>
      </c>
      <c r="E7201" s="3">
        <v>345.45</v>
      </c>
      <c r="F7201" s="3">
        <v>3.38</v>
      </c>
      <c r="G7201" s="3">
        <v>288.0</v>
      </c>
      <c r="H7201" s="3">
        <v>928.0</v>
      </c>
      <c r="I7201" s="2"/>
      <c r="J7201" s="2"/>
    </row>
    <row r="7202">
      <c r="A7202" s="1" t="s">
        <v>9286</v>
      </c>
      <c r="B7202" s="3">
        <v>11.57</v>
      </c>
      <c r="C7202" s="3">
        <v>95.9</v>
      </c>
      <c r="D7202" s="3">
        <v>3.0</v>
      </c>
      <c r="E7202" s="3">
        <v>22.43</v>
      </c>
      <c r="F7202" s="3">
        <v>28.0</v>
      </c>
      <c r="G7202" s="3">
        <v>343.9</v>
      </c>
      <c r="H7202" s="3">
        <v>2.48</v>
      </c>
      <c r="I7202" s="3">
        <v>28.0</v>
      </c>
      <c r="J7202" s="3">
        <v>928.0</v>
      </c>
    </row>
    <row r="7203">
      <c r="A7203" s="1" t="s">
        <v>9287</v>
      </c>
      <c r="B7203" s="3">
        <v>12.1</v>
      </c>
      <c r="C7203" s="3">
        <v>92.6</v>
      </c>
      <c r="D7203" s="3">
        <v>141.0</v>
      </c>
      <c r="E7203" s="3">
        <v>85.83</v>
      </c>
      <c r="F7203" s="3">
        <v>118.0</v>
      </c>
      <c r="G7203" s="3">
        <v>363.65</v>
      </c>
      <c r="H7203" s="3">
        <v>3.1</v>
      </c>
      <c r="I7203" s="3">
        <v>288.0</v>
      </c>
      <c r="J7203" s="3">
        <v>9289.0</v>
      </c>
    </row>
    <row r="7204">
      <c r="A7204" s="1" t="s">
        <v>9288</v>
      </c>
      <c r="B7204" s="3">
        <v>12.91</v>
      </c>
      <c r="C7204" s="3">
        <v>89.4</v>
      </c>
      <c r="D7204" s="3">
        <v>291.0</v>
      </c>
      <c r="E7204" s="3">
        <v>222.4</v>
      </c>
      <c r="F7204" s="3">
        <v>198.0</v>
      </c>
      <c r="G7204" s="3">
        <v>358.0</v>
      </c>
      <c r="H7204" s="3">
        <v>2.48</v>
      </c>
      <c r="I7204" s="3">
        <v>288.0</v>
      </c>
      <c r="J7204" s="3">
        <v>9297.0</v>
      </c>
    </row>
    <row r="7205">
      <c r="A7205" s="1" t="s">
        <v>9289</v>
      </c>
      <c r="B7205" s="3">
        <v>13.85</v>
      </c>
      <c r="C7205" s="3">
        <v>86.35</v>
      </c>
      <c r="D7205" s="3">
        <v>452.0</v>
      </c>
      <c r="E7205" s="3">
        <v>445.9</v>
      </c>
      <c r="F7205" s="3">
        <v>215.0</v>
      </c>
      <c r="G7205" s="3">
        <v>357.5</v>
      </c>
      <c r="H7205" s="3">
        <v>2.41</v>
      </c>
      <c r="I7205" s="3">
        <v>279.0</v>
      </c>
      <c r="J7205" s="3">
        <v>93.0</v>
      </c>
    </row>
    <row r="7206">
      <c r="A7206" s="1" t="s">
        <v>9290</v>
      </c>
      <c r="B7206" s="3">
        <v>15.18</v>
      </c>
      <c r="C7206" s="3">
        <v>77.8</v>
      </c>
      <c r="D7206" s="3">
        <v>616.0</v>
      </c>
      <c r="E7206" s="3">
        <v>832.41</v>
      </c>
      <c r="F7206" s="3">
        <v>118.0</v>
      </c>
      <c r="G7206" s="3">
        <v>331.1</v>
      </c>
      <c r="H7206" s="3">
        <v>2.48</v>
      </c>
      <c r="I7206" s="3">
        <v>283.0</v>
      </c>
      <c r="J7206" s="3">
        <v>9302.0</v>
      </c>
    </row>
    <row r="7207">
      <c r="A7207" s="1" t="s">
        <v>9291</v>
      </c>
      <c r="B7207" s="3">
        <v>15.92</v>
      </c>
      <c r="C7207" s="3">
        <v>75.15</v>
      </c>
      <c r="D7207" s="3">
        <v>51.0</v>
      </c>
      <c r="E7207" s="3">
        <v>387.26</v>
      </c>
      <c r="F7207" s="3">
        <v>272.0</v>
      </c>
      <c r="G7207" s="3">
        <v>341.4</v>
      </c>
      <c r="H7207" s="3">
        <v>2.62</v>
      </c>
      <c r="I7207" s="3">
        <v>289.0</v>
      </c>
      <c r="J7207" s="3">
        <v>9303.0</v>
      </c>
    </row>
    <row r="7208">
      <c r="A7208" s="1" t="s">
        <v>9292</v>
      </c>
      <c r="B7208" s="3">
        <v>16.75</v>
      </c>
      <c r="C7208" s="3">
        <v>7.2</v>
      </c>
      <c r="D7208" s="3">
        <v>562.0</v>
      </c>
      <c r="E7208" s="3">
        <v>688.74</v>
      </c>
      <c r="F7208" s="3">
        <v>163.0</v>
      </c>
      <c r="G7208" s="3">
        <v>341.0</v>
      </c>
      <c r="H7208" s="3">
        <v>2.83</v>
      </c>
      <c r="I7208" s="3">
        <v>291.0</v>
      </c>
      <c r="J7208" s="3">
        <v>9299.0</v>
      </c>
    </row>
    <row r="7209">
      <c r="A7209" s="1" t="s">
        <v>9293</v>
      </c>
      <c r="B7209" s="3">
        <v>16.73</v>
      </c>
      <c r="C7209" s="3">
        <v>67.75</v>
      </c>
      <c r="D7209" s="3" t="s">
        <v>4756</v>
      </c>
      <c r="E7209" s="3">
        <v>44.0</v>
      </c>
      <c r="F7209" s="3">
        <v>338.85</v>
      </c>
      <c r="G7209" s="3">
        <v>2.97</v>
      </c>
      <c r="H7209" s="3">
        <v>286.0</v>
      </c>
      <c r="I7209" s="3">
        <v>9291.0</v>
      </c>
      <c r="J7209" s="2"/>
    </row>
    <row r="7210">
      <c r="A7210" s="1" t="s">
        <v>9294</v>
      </c>
      <c r="B7210" s="3">
        <v>16.33</v>
      </c>
      <c r="C7210" s="3">
        <v>67.65</v>
      </c>
      <c r="D7210" s="3">
        <v>293.0</v>
      </c>
      <c r="E7210" s="3">
        <v>395.0</v>
      </c>
      <c r="F7210" s="3">
        <v>148.0</v>
      </c>
      <c r="G7210" s="3">
        <v>333.25</v>
      </c>
      <c r="H7210" s="3">
        <v>2.83</v>
      </c>
      <c r="I7210" s="3">
        <v>306.0</v>
      </c>
      <c r="J7210" s="3">
        <v>9297.0</v>
      </c>
    </row>
    <row r="7211">
      <c r="A7211" s="1" t="s">
        <v>9295</v>
      </c>
      <c r="B7211" s="3">
        <v>13.99</v>
      </c>
      <c r="C7211" s="3">
        <v>74.95</v>
      </c>
      <c r="D7211" s="3">
        <v>92.0</v>
      </c>
      <c r="E7211" s="3">
        <v>48.88</v>
      </c>
      <c r="F7211" s="3">
        <v>82.0</v>
      </c>
      <c r="G7211" s="3">
        <v>33.75</v>
      </c>
      <c r="H7211" s="3">
        <v>3.3</v>
      </c>
      <c r="I7211" s="3">
        <v>339.0</v>
      </c>
      <c r="J7211" s="3">
        <v>9303.0</v>
      </c>
    </row>
    <row r="7212">
      <c r="A7212" s="1" t="s">
        <v>9296</v>
      </c>
      <c r="B7212" s="3">
        <v>12.89</v>
      </c>
      <c r="C7212" s="3" t="s">
        <v>9297</v>
      </c>
      <c r="D7212" s="3">
        <v>334.8</v>
      </c>
      <c r="E7212" s="3">
        <v>1.93</v>
      </c>
      <c r="F7212" s="3">
        <v>347.0</v>
      </c>
      <c r="G7212" s="3">
        <v>9317.0</v>
      </c>
      <c r="H7212" s="2"/>
      <c r="I7212" s="2"/>
      <c r="J7212" s="2"/>
    </row>
    <row r="7213">
      <c r="A7213" s="1" t="s">
        <v>9298</v>
      </c>
      <c r="B7213" s="3">
        <v>12.65</v>
      </c>
      <c r="C7213" s="3" t="s">
        <v>1412</v>
      </c>
      <c r="D7213" s="3" t="s">
        <v>26</v>
      </c>
      <c r="E7213" s="3">
        <v>356.5</v>
      </c>
      <c r="F7213" s="3">
        <v>1.66</v>
      </c>
      <c r="G7213" s="3">
        <v>346.0</v>
      </c>
      <c r="H7213" s="3">
        <v>9325.0</v>
      </c>
      <c r="I7213" s="2"/>
      <c r="J7213" s="2"/>
    </row>
    <row r="7214">
      <c r="A7214" s="1" t="s">
        <v>9299</v>
      </c>
      <c r="B7214" s="3">
        <v>12.84</v>
      </c>
      <c r="C7214" s="3" t="s">
        <v>961</v>
      </c>
      <c r="D7214" s="3" t="s">
        <v>26</v>
      </c>
      <c r="E7214" s="3">
        <v>336.15</v>
      </c>
      <c r="F7214" s="3">
        <v>1.79</v>
      </c>
      <c r="G7214" s="3">
        <v>319.0</v>
      </c>
      <c r="H7214" s="3">
        <v>9323.0</v>
      </c>
      <c r="I7214" s="2"/>
      <c r="J7214" s="2"/>
    </row>
    <row r="7215">
      <c r="A7215" s="1" t="s">
        <v>9300</v>
      </c>
      <c r="B7215" s="3">
        <v>12.71</v>
      </c>
      <c r="C7215" s="3" t="s">
        <v>3044</v>
      </c>
      <c r="D7215" s="3" t="s">
        <v>26</v>
      </c>
      <c r="E7215" s="3">
        <v>332.85</v>
      </c>
      <c r="F7215" s="3">
        <v>2.76</v>
      </c>
      <c r="G7215" s="3">
        <v>1.0</v>
      </c>
      <c r="H7215" s="3">
        <v>9331.0</v>
      </c>
      <c r="I7215" s="2"/>
      <c r="J7215" s="2"/>
    </row>
    <row r="7216">
      <c r="A7216" s="1" t="s">
        <v>9301</v>
      </c>
      <c r="B7216" s="3">
        <v>11.57</v>
      </c>
      <c r="C7216" s="3" t="s">
        <v>4466</v>
      </c>
      <c r="D7216" s="3" t="s">
        <v>26</v>
      </c>
      <c r="E7216" s="3">
        <v>31.4</v>
      </c>
      <c r="F7216" s="3">
        <v>4.7</v>
      </c>
      <c r="G7216" s="3">
        <v>24.0</v>
      </c>
      <c r="H7216" s="3">
        <v>9344.0</v>
      </c>
      <c r="I7216" s="2"/>
      <c r="J7216" s="2"/>
    </row>
    <row r="7217">
      <c r="A7217" s="1" t="s">
        <v>9302</v>
      </c>
      <c r="B7217" s="3">
        <v>10.23</v>
      </c>
      <c r="C7217" s="3" t="s">
        <v>2150</v>
      </c>
      <c r="D7217" s="3" t="s">
        <v>26</v>
      </c>
      <c r="E7217" s="3">
        <v>295.3</v>
      </c>
      <c r="F7217" s="3">
        <v>4.48</v>
      </c>
      <c r="G7217" s="3">
        <v>32.0</v>
      </c>
      <c r="H7217" s="3">
        <v>9356.0</v>
      </c>
      <c r="I7217" s="2"/>
      <c r="J7217" s="2"/>
    </row>
    <row r="7218">
      <c r="A7218" s="1" t="s">
        <v>9303</v>
      </c>
      <c r="B7218" s="3">
        <v>9.29</v>
      </c>
      <c r="C7218" s="3" t="s">
        <v>9304</v>
      </c>
      <c r="D7218" s="3" t="s">
        <v>26</v>
      </c>
      <c r="E7218" s="3">
        <v>287.95</v>
      </c>
      <c r="F7218" s="3">
        <v>4.62</v>
      </c>
      <c r="G7218" s="3">
        <v>37.0</v>
      </c>
      <c r="H7218" s="3">
        <v>9364.0</v>
      </c>
      <c r="I7218" s="2"/>
      <c r="J7218" s="2"/>
    </row>
    <row r="7219">
      <c r="A7219" s="1" t="s">
        <v>9305</v>
      </c>
      <c r="B7219" s="3">
        <v>8.49</v>
      </c>
      <c r="C7219" s="3" t="s">
        <v>1747</v>
      </c>
      <c r="D7219" s="3" t="s">
        <v>26</v>
      </c>
      <c r="E7219" s="3">
        <v>286.8</v>
      </c>
      <c r="F7219" s="3">
        <v>4.62</v>
      </c>
      <c r="G7219" s="3">
        <v>4.0</v>
      </c>
      <c r="H7219" s="3">
        <v>937.0</v>
      </c>
      <c r="I7219" s="2"/>
      <c r="J7219" s="2"/>
    </row>
    <row r="7220">
      <c r="A7220" s="1" t="s">
        <v>9306</v>
      </c>
      <c r="B7220" s="3">
        <v>7.81</v>
      </c>
      <c r="C7220" s="3" t="s">
        <v>9307</v>
      </c>
      <c r="D7220" s="3" t="s">
        <v>26</v>
      </c>
      <c r="E7220" s="3">
        <v>284.6</v>
      </c>
      <c r="F7220" s="3">
        <v>4.34</v>
      </c>
      <c r="G7220" s="3">
        <v>38.0</v>
      </c>
      <c r="H7220" s="3">
        <v>9373.0</v>
      </c>
      <c r="I7220" s="2"/>
      <c r="J7220" s="2"/>
    </row>
    <row r="7221">
      <c r="A7221" s="1" t="s">
        <v>9308</v>
      </c>
      <c r="B7221" s="3">
        <v>7.15</v>
      </c>
      <c r="C7221" s="3" t="s">
        <v>6328</v>
      </c>
      <c r="D7221" s="3" t="s">
        <v>26</v>
      </c>
      <c r="E7221" s="3">
        <v>281.6</v>
      </c>
      <c r="F7221" s="3">
        <v>4.41</v>
      </c>
      <c r="G7221" s="3">
        <v>38.0</v>
      </c>
      <c r="H7221" s="3">
        <v>9378.0</v>
      </c>
      <c r="I7221" s="2"/>
      <c r="J7221" s="2"/>
    </row>
    <row r="7222">
      <c r="A7222" s="1" t="s">
        <v>9309</v>
      </c>
      <c r="B7222" s="3">
        <v>6.43</v>
      </c>
      <c r="C7222" s="3" t="s">
        <v>6376</v>
      </c>
      <c r="D7222" s="3" t="s">
        <v>26</v>
      </c>
      <c r="E7222" s="3">
        <v>276.75</v>
      </c>
      <c r="F7222" s="3">
        <v>4.41</v>
      </c>
      <c r="G7222" s="3">
        <v>39.0</v>
      </c>
      <c r="H7222" s="3">
        <v>9384.0</v>
      </c>
      <c r="I7222" s="2"/>
      <c r="J7222" s="2"/>
    </row>
    <row r="7223">
      <c r="A7223" s="1" t="s">
        <v>9310</v>
      </c>
      <c r="B7223" s="3">
        <v>5.74</v>
      </c>
      <c r="C7223" s="3" t="s">
        <v>808</v>
      </c>
      <c r="D7223" s="3" t="s">
        <v>26</v>
      </c>
      <c r="E7223" s="3">
        <v>269.0</v>
      </c>
      <c r="F7223" s="3">
        <v>3.86</v>
      </c>
      <c r="G7223" s="3">
        <v>41.0</v>
      </c>
      <c r="H7223" s="3">
        <v>9386.0</v>
      </c>
      <c r="I7223" s="2"/>
      <c r="J7223" s="2"/>
    </row>
    <row r="7224">
      <c r="A7224" s="1" t="s">
        <v>9311</v>
      </c>
      <c r="B7224" s="3">
        <v>4.99</v>
      </c>
      <c r="C7224" s="3" t="s">
        <v>1781</v>
      </c>
      <c r="D7224" s="3" t="s">
        <v>26</v>
      </c>
      <c r="E7224" s="3">
        <v>239.4</v>
      </c>
      <c r="F7224" s="3">
        <v>3.52</v>
      </c>
      <c r="G7224" s="3">
        <v>43.0</v>
      </c>
      <c r="H7224" s="3">
        <v>9392.0</v>
      </c>
      <c r="I7224" s="2"/>
      <c r="J7224" s="2"/>
    </row>
    <row r="7225">
      <c r="A7225" s="1" t="s">
        <v>9312</v>
      </c>
      <c r="B7225" s="3">
        <v>4.4</v>
      </c>
      <c r="C7225" s="3" t="s">
        <v>9313</v>
      </c>
      <c r="D7225" s="3" t="s">
        <v>26</v>
      </c>
      <c r="E7225" s="3">
        <v>229.9</v>
      </c>
      <c r="F7225" s="3">
        <v>3.17</v>
      </c>
      <c r="G7225" s="3">
        <v>43.0</v>
      </c>
      <c r="H7225" s="3">
        <v>9398.0</v>
      </c>
      <c r="I7225" s="2"/>
      <c r="J7225" s="2"/>
    </row>
    <row r="7226">
      <c r="A7226" s="1" t="s">
        <v>9314</v>
      </c>
      <c r="B7226" s="3">
        <v>3.91</v>
      </c>
      <c r="C7226" s="3">
        <v>53.65</v>
      </c>
      <c r="D7226" s="3">
        <v>58.0</v>
      </c>
      <c r="E7226" s="3">
        <v>363.7</v>
      </c>
      <c r="F7226" s="3">
        <v>27.0</v>
      </c>
      <c r="G7226" s="3">
        <v>223.9</v>
      </c>
      <c r="H7226" s="3">
        <v>3.1</v>
      </c>
      <c r="I7226" s="3">
        <v>42.0</v>
      </c>
      <c r="J7226" s="3">
        <v>9402.0</v>
      </c>
    </row>
    <row r="7227">
      <c r="A7227" s="1" t="s">
        <v>9315</v>
      </c>
      <c r="B7227" s="3">
        <v>4.59</v>
      </c>
      <c r="C7227" s="3">
        <v>55.95</v>
      </c>
      <c r="D7227" s="3">
        <v>247.0</v>
      </c>
      <c r="E7227" s="3">
        <v>67.59</v>
      </c>
      <c r="F7227" s="3">
        <v>7.0</v>
      </c>
      <c r="G7227" s="3">
        <v>223.3</v>
      </c>
      <c r="H7227" s="3">
        <v>3.24</v>
      </c>
      <c r="I7227" s="3">
        <v>43.0</v>
      </c>
      <c r="J7227" s="3">
        <v>941.0</v>
      </c>
    </row>
    <row r="7228">
      <c r="A7228" s="1" t="s">
        <v>9316</v>
      </c>
      <c r="B7228" s="3">
        <v>5.92</v>
      </c>
      <c r="C7228" s="3">
        <v>5.5</v>
      </c>
      <c r="D7228" s="3">
        <v>435.0</v>
      </c>
      <c r="E7228" s="3">
        <v>853.84</v>
      </c>
      <c r="F7228" s="3">
        <v>81.0</v>
      </c>
      <c r="G7228" s="3">
        <v>226.6</v>
      </c>
      <c r="H7228" s="3">
        <v>3.93</v>
      </c>
      <c r="I7228" s="3">
        <v>47.0</v>
      </c>
      <c r="J7228" s="3">
        <v>9415.0</v>
      </c>
    </row>
    <row r="7229">
      <c r="A7229" s="1" t="s">
        <v>9317</v>
      </c>
      <c r="B7229" s="3">
        <v>7.34</v>
      </c>
      <c r="C7229" s="3">
        <v>48.25</v>
      </c>
      <c r="D7229" s="3">
        <v>579.0</v>
      </c>
      <c r="E7229" s="3">
        <v>937.25</v>
      </c>
      <c r="F7229" s="3">
        <v>85.0</v>
      </c>
      <c r="G7229" s="3">
        <v>23.1</v>
      </c>
      <c r="H7229" s="3">
        <v>3.93</v>
      </c>
      <c r="I7229" s="3">
        <v>51.0</v>
      </c>
      <c r="J7229" s="3">
        <v>9417.0</v>
      </c>
    </row>
    <row r="7230">
      <c r="A7230" s="1" t="s">
        <v>9318</v>
      </c>
      <c r="B7230" s="3">
        <v>8.7</v>
      </c>
      <c r="C7230" s="3">
        <v>45.0</v>
      </c>
      <c r="D7230" s="3">
        <v>665.0</v>
      </c>
      <c r="E7230" s="3">
        <v>973.55</v>
      </c>
      <c r="F7230" s="3">
        <v>87.0</v>
      </c>
      <c r="G7230" s="3">
        <v>235.15</v>
      </c>
      <c r="H7230" s="3">
        <v>3.66</v>
      </c>
      <c r="I7230" s="3">
        <v>53.0</v>
      </c>
      <c r="J7230" s="3">
        <v>9418.0</v>
      </c>
    </row>
    <row r="7231">
      <c r="A7231" s="1" t="s">
        <v>9319</v>
      </c>
      <c r="B7231" s="3">
        <v>9.88</v>
      </c>
      <c r="C7231" s="3">
        <v>41.85</v>
      </c>
      <c r="D7231" s="3">
        <v>686.0</v>
      </c>
      <c r="E7231" s="3">
        <v>982.4</v>
      </c>
      <c r="F7231" s="3">
        <v>87.0</v>
      </c>
      <c r="G7231" s="3">
        <v>239.6</v>
      </c>
      <c r="H7231" s="3">
        <v>3.17</v>
      </c>
      <c r="I7231" s="3">
        <v>51.0</v>
      </c>
      <c r="J7231" s="3">
        <v>9414.0</v>
      </c>
    </row>
    <row r="7232">
      <c r="A7232" s="1" t="s">
        <v>9320</v>
      </c>
      <c r="B7232" s="3">
        <v>10.71</v>
      </c>
      <c r="C7232" s="3">
        <v>4.55</v>
      </c>
      <c r="D7232" s="3">
        <v>641.0</v>
      </c>
      <c r="E7232" s="3">
        <v>963.95</v>
      </c>
      <c r="F7232" s="3">
        <v>87.0</v>
      </c>
      <c r="G7232" s="3">
        <v>243.85</v>
      </c>
      <c r="H7232" s="3">
        <v>2.83</v>
      </c>
      <c r="I7232" s="3">
        <v>45.0</v>
      </c>
      <c r="J7232" s="3">
        <v>9406.0</v>
      </c>
    </row>
    <row r="7233">
      <c r="A7233" s="1" t="s">
        <v>9321</v>
      </c>
      <c r="B7233" s="3">
        <v>11.21</v>
      </c>
      <c r="C7233" s="3">
        <v>39.1</v>
      </c>
      <c r="D7233" s="3">
        <v>533.0</v>
      </c>
      <c r="E7233" s="3">
        <v>915.6</v>
      </c>
      <c r="F7233" s="3">
        <v>84.0</v>
      </c>
      <c r="G7233" s="3">
        <v>246.75</v>
      </c>
      <c r="H7233" s="3">
        <v>2.62</v>
      </c>
      <c r="I7233" s="3">
        <v>41.0</v>
      </c>
      <c r="J7233" s="3">
        <v>9401.0</v>
      </c>
    </row>
    <row r="7234">
      <c r="A7234" s="1" t="s">
        <v>9322</v>
      </c>
      <c r="B7234" s="3">
        <v>11.23</v>
      </c>
      <c r="C7234" s="3">
        <v>39.1</v>
      </c>
      <c r="D7234" s="3">
        <v>37.0</v>
      </c>
      <c r="E7234" s="3">
        <v>805.3</v>
      </c>
      <c r="F7234" s="3">
        <v>78.0</v>
      </c>
      <c r="G7234" s="3">
        <v>248.3</v>
      </c>
      <c r="H7234" s="3">
        <v>2.55</v>
      </c>
      <c r="I7234" s="3">
        <v>38.0</v>
      </c>
      <c r="J7234" s="3">
        <v>9401.0</v>
      </c>
    </row>
    <row r="7235">
      <c r="A7235" s="1" t="s">
        <v>9323</v>
      </c>
      <c r="B7235" s="3">
        <v>10.84</v>
      </c>
      <c r="C7235" s="3">
        <v>4.55</v>
      </c>
      <c r="D7235" s="3">
        <v>179.0</v>
      </c>
      <c r="E7235" s="3">
        <v>618.74</v>
      </c>
      <c r="F7235" s="3">
        <v>55.0</v>
      </c>
      <c r="G7235" s="3">
        <v>249.5</v>
      </c>
      <c r="H7235" s="3">
        <v>2.34</v>
      </c>
      <c r="I7235" s="3">
        <v>36.0</v>
      </c>
      <c r="J7235" s="3">
        <v>9401.0</v>
      </c>
    </row>
    <row r="7236">
      <c r="A7236" s="1" t="s">
        <v>9324</v>
      </c>
      <c r="B7236" s="3">
        <v>10.2</v>
      </c>
      <c r="C7236" s="3" t="s">
        <v>9325</v>
      </c>
      <c r="D7236" s="3">
        <v>248.1</v>
      </c>
      <c r="E7236" s="3">
        <v>1.86</v>
      </c>
      <c r="F7236" s="3">
        <v>35.0</v>
      </c>
      <c r="G7236" s="3">
        <v>9407.0</v>
      </c>
      <c r="H7236" s="2"/>
      <c r="I7236" s="2"/>
      <c r="J7236" s="2"/>
    </row>
    <row r="7237">
      <c r="A7237" s="1" t="s">
        <v>9326</v>
      </c>
      <c r="B7237" s="3">
        <v>8.74</v>
      </c>
      <c r="C7237" s="3" t="s">
        <v>2183</v>
      </c>
      <c r="D7237" s="3" t="s">
        <v>26</v>
      </c>
      <c r="E7237" s="3">
        <v>245.4</v>
      </c>
      <c r="F7237" s="3">
        <v>1.72</v>
      </c>
      <c r="G7237" s="3">
        <v>38.0</v>
      </c>
      <c r="H7237" s="3">
        <v>941.0</v>
      </c>
      <c r="I7237" s="2"/>
      <c r="J7237" s="2"/>
    </row>
    <row r="7238">
      <c r="A7238" s="1" t="s">
        <v>9327</v>
      </c>
      <c r="B7238" s="3">
        <v>7.24</v>
      </c>
      <c r="C7238" s="3" t="s">
        <v>2342</v>
      </c>
      <c r="D7238" s="3" t="s">
        <v>26</v>
      </c>
      <c r="E7238" s="3">
        <v>245.2</v>
      </c>
      <c r="F7238" s="3">
        <v>1.45</v>
      </c>
      <c r="G7238" s="3">
        <v>36.0</v>
      </c>
      <c r="H7238" s="3">
        <v>9407.0</v>
      </c>
      <c r="I7238" s="2"/>
      <c r="J7238" s="2"/>
    </row>
    <row r="7239">
      <c r="A7239" s="1" t="s">
        <v>9328</v>
      </c>
      <c r="B7239" s="3">
        <v>6.3</v>
      </c>
      <c r="C7239" s="3" t="s">
        <v>1751</v>
      </c>
      <c r="D7239" s="3" t="s">
        <v>26</v>
      </c>
      <c r="E7239" s="3">
        <v>243.85</v>
      </c>
      <c r="F7239" s="3">
        <v>1.45</v>
      </c>
      <c r="G7239" s="3">
        <v>48.0</v>
      </c>
      <c r="H7239" s="3">
        <v>9409.0</v>
      </c>
      <c r="I7239" s="2"/>
      <c r="J7239" s="2"/>
    </row>
    <row r="7240">
      <c r="A7240" s="1" t="s">
        <v>9329</v>
      </c>
      <c r="B7240" s="3">
        <v>5.68</v>
      </c>
      <c r="C7240" s="3" t="s">
        <v>1917</v>
      </c>
      <c r="D7240" s="3" t="s">
        <v>26</v>
      </c>
      <c r="E7240" s="3">
        <v>242.3</v>
      </c>
      <c r="F7240" s="3">
        <v>1.24</v>
      </c>
      <c r="G7240" s="3">
        <v>69.0</v>
      </c>
      <c r="H7240" s="3">
        <v>9412.0</v>
      </c>
      <c r="I7240" s="2"/>
      <c r="J7240" s="2"/>
    </row>
    <row r="7241">
      <c r="A7241" s="1" t="s">
        <v>9330</v>
      </c>
      <c r="B7241" s="3">
        <v>5.75</v>
      </c>
      <c r="C7241" s="3" t="s">
        <v>9331</v>
      </c>
      <c r="D7241" s="3" t="s">
        <v>26</v>
      </c>
      <c r="E7241" s="3">
        <v>241.5</v>
      </c>
      <c r="F7241" s="3">
        <v>1.3</v>
      </c>
      <c r="G7241" s="3">
        <v>101.0</v>
      </c>
      <c r="H7241" s="3">
        <v>9412.0</v>
      </c>
      <c r="I7241" s="2"/>
      <c r="J7241" s="2"/>
    </row>
    <row r="7242">
      <c r="A7242" s="1" t="s">
        <v>9332</v>
      </c>
      <c r="B7242" s="3">
        <v>4.9</v>
      </c>
      <c r="C7242" s="3" t="s">
        <v>2668</v>
      </c>
      <c r="D7242" s="3" t="s">
        <v>26</v>
      </c>
      <c r="E7242" s="3">
        <v>24.75</v>
      </c>
      <c r="F7242" s="3">
        <v>1.17</v>
      </c>
      <c r="G7242" s="3">
        <v>12.0</v>
      </c>
      <c r="H7242" s="3">
        <v>9412.0</v>
      </c>
      <c r="I7242" s="2"/>
      <c r="J7242" s="2"/>
    </row>
    <row r="7243">
      <c r="A7243" s="1" t="s">
        <v>9333</v>
      </c>
      <c r="B7243" s="3">
        <v>4.41</v>
      </c>
      <c r="C7243" s="3" t="s">
        <v>2747</v>
      </c>
      <c r="D7243" s="3" t="s">
        <v>26</v>
      </c>
      <c r="E7243" s="3">
        <v>24.55</v>
      </c>
      <c r="F7243" s="3">
        <v>1.17</v>
      </c>
      <c r="G7243" s="3">
        <v>116.0</v>
      </c>
      <c r="H7243" s="3">
        <v>9411.0</v>
      </c>
      <c r="I7243" s="2"/>
      <c r="J7243" s="2"/>
    </row>
    <row r="7244">
      <c r="A7244" s="1" t="s">
        <v>9334</v>
      </c>
      <c r="B7244" s="3">
        <v>3.41</v>
      </c>
      <c r="C7244" s="3" t="s">
        <v>658</v>
      </c>
      <c r="D7244" s="3" t="s">
        <v>26</v>
      </c>
      <c r="E7244" s="3">
        <v>239.5</v>
      </c>
      <c r="F7244" s="3">
        <v>1.31</v>
      </c>
      <c r="G7244" s="3">
        <v>94.0</v>
      </c>
      <c r="H7244" s="3">
        <v>9407.0</v>
      </c>
      <c r="I7244" s="2"/>
      <c r="J7244" s="2"/>
    </row>
    <row r="7245">
      <c r="A7245" s="1" t="s">
        <v>9335</v>
      </c>
      <c r="B7245" s="3">
        <v>2.58</v>
      </c>
      <c r="C7245" s="3" t="s">
        <v>2759</v>
      </c>
      <c r="D7245" s="3" t="s">
        <v>26</v>
      </c>
      <c r="E7245" s="3">
        <v>238.4</v>
      </c>
      <c r="F7245" s="3">
        <v>1.52</v>
      </c>
      <c r="G7245" s="3">
        <v>8.0</v>
      </c>
      <c r="H7245" s="3">
        <v>9401.0</v>
      </c>
      <c r="I7245" s="2"/>
      <c r="J7245" s="2"/>
    </row>
    <row r="7246">
      <c r="A7246" s="1" t="s">
        <v>9336</v>
      </c>
      <c r="B7246" s="3">
        <v>2.22</v>
      </c>
      <c r="C7246" s="3" t="s">
        <v>2791</v>
      </c>
      <c r="D7246" s="3" t="s">
        <v>26</v>
      </c>
      <c r="E7246" s="3">
        <v>237.5</v>
      </c>
      <c r="F7246" s="3">
        <v>1.52</v>
      </c>
      <c r="G7246" s="3">
        <v>78.0</v>
      </c>
      <c r="H7246" s="3">
        <v>9396.0</v>
      </c>
      <c r="I7246" s="2"/>
      <c r="J7246" s="2"/>
    </row>
    <row r="7247">
      <c r="A7247" s="1" t="s">
        <v>9337</v>
      </c>
      <c r="B7247" s="3">
        <v>1.83</v>
      </c>
      <c r="C7247" s="3" t="s">
        <v>9338</v>
      </c>
      <c r="D7247" s="3" t="s">
        <v>26</v>
      </c>
      <c r="E7247" s="3">
        <v>236.65</v>
      </c>
      <c r="F7247" s="3">
        <v>1.59</v>
      </c>
      <c r="G7247" s="3">
        <v>75.0</v>
      </c>
      <c r="H7247" s="3">
        <v>9393.0</v>
      </c>
      <c r="I7247" s="2"/>
      <c r="J7247" s="2"/>
    </row>
    <row r="7248">
      <c r="A7248" s="1" t="s">
        <v>9339</v>
      </c>
      <c r="B7248" s="3">
        <v>1.57</v>
      </c>
      <c r="C7248" s="3" t="s">
        <v>9340</v>
      </c>
      <c r="D7248" s="3" t="s">
        <v>26</v>
      </c>
      <c r="E7248" s="3">
        <v>235.7</v>
      </c>
      <c r="F7248" s="3">
        <v>1.59</v>
      </c>
      <c r="G7248" s="3">
        <v>79.0</v>
      </c>
      <c r="H7248" s="3">
        <v>9391.0</v>
      </c>
      <c r="I7248" s="2"/>
      <c r="J7248" s="2"/>
    </row>
    <row r="7249">
      <c r="A7249" s="1" t="s">
        <v>9341</v>
      </c>
      <c r="B7249" s="3">
        <v>1.42</v>
      </c>
      <c r="C7249" s="3" t="s">
        <v>9340</v>
      </c>
      <c r="D7249" s="3" t="s">
        <v>26</v>
      </c>
      <c r="E7249" s="3">
        <v>234.75</v>
      </c>
      <c r="F7249" s="3">
        <v>1.52</v>
      </c>
      <c r="G7249" s="3">
        <v>86.0</v>
      </c>
      <c r="H7249" s="3">
        <v>9391.0</v>
      </c>
      <c r="I7249" s="2"/>
      <c r="J7249" s="2"/>
    </row>
    <row r="7250">
      <c r="A7250" s="1" t="s">
        <v>9342</v>
      </c>
      <c r="B7250" s="3">
        <v>1.93</v>
      </c>
      <c r="C7250" s="3">
        <v>75.95</v>
      </c>
      <c r="D7250" s="3">
        <v>52.0</v>
      </c>
      <c r="E7250" s="3">
        <v>306.32</v>
      </c>
      <c r="F7250" s="3">
        <v>27.0</v>
      </c>
      <c r="G7250" s="3">
        <v>233.75</v>
      </c>
      <c r="H7250" s="3">
        <v>1.1</v>
      </c>
      <c r="I7250" s="3">
        <v>98.0</v>
      </c>
      <c r="J7250" s="3">
        <v>9389.0</v>
      </c>
    </row>
    <row r="7251">
      <c r="A7251" s="1" t="s">
        <v>9343</v>
      </c>
      <c r="B7251" s="3">
        <v>3.68</v>
      </c>
      <c r="C7251" s="3">
        <v>76.15</v>
      </c>
      <c r="D7251" s="3">
        <v>24.0</v>
      </c>
      <c r="E7251" s="3">
        <v>654.5</v>
      </c>
      <c r="F7251" s="3">
        <v>7.0</v>
      </c>
      <c r="G7251" s="3" t="s">
        <v>9344</v>
      </c>
      <c r="H7251" s="3">
        <v>8.0</v>
      </c>
      <c r="I7251" s="3">
        <v>9389.0</v>
      </c>
      <c r="J7251" s="2"/>
    </row>
    <row r="7252">
      <c r="A7252" s="1" t="s">
        <v>9345</v>
      </c>
      <c r="B7252" s="3">
        <v>7.55</v>
      </c>
      <c r="C7252" s="3">
        <v>61.1</v>
      </c>
      <c r="D7252" s="3">
        <v>429.0</v>
      </c>
      <c r="E7252" s="3">
        <v>855.38</v>
      </c>
      <c r="F7252" s="3">
        <v>78.0</v>
      </c>
      <c r="G7252" s="3" t="s">
        <v>9346</v>
      </c>
      <c r="H7252" s="3">
        <v>83.0</v>
      </c>
      <c r="I7252" s="3">
        <v>9388.0</v>
      </c>
      <c r="J7252" s="2"/>
    </row>
    <row r="7253">
      <c r="A7253" s="1" t="s">
        <v>9347</v>
      </c>
      <c r="B7253" s="3">
        <v>10.5</v>
      </c>
      <c r="C7253" s="3">
        <v>47.2</v>
      </c>
      <c r="D7253" s="3">
        <v>571.0</v>
      </c>
      <c r="E7253" s="3">
        <v>929.88</v>
      </c>
      <c r="F7253" s="3">
        <v>85.0</v>
      </c>
      <c r="G7253" s="3" t="s">
        <v>9348</v>
      </c>
      <c r="H7253" s="3">
        <v>11.0</v>
      </c>
      <c r="I7253" s="3">
        <v>9384.0</v>
      </c>
      <c r="J7253" s="2"/>
    </row>
    <row r="7254">
      <c r="A7254" s="1" t="s">
        <v>9349</v>
      </c>
      <c r="B7254" s="3">
        <v>11.87</v>
      </c>
      <c r="C7254" s="3">
        <v>4.8</v>
      </c>
      <c r="D7254" s="3">
        <v>657.0</v>
      </c>
      <c r="E7254" s="3">
        <v>965.77</v>
      </c>
      <c r="F7254" s="3">
        <v>88.0</v>
      </c>
      <c r="G7254" s="3" t="s">
        <v>9350</v>
      </c>
      <c r="H7254" s="3">
        <v>152.0</v>
      </c>
      <c r="I7254" s="3">
        <v>9381.0</v>
      </c>
      <c r="J7254" s="2"/>
    </row>
    <row r="7255">
      <c r="A7255" s="1" t="s">
        <v>9351</v>
      </c>
      <c r="B7255" s="3">
        <v>13.9</v>
      </c>
      <c r="C7255" s="3">
        <v>36.7</v>
      </c>
      <c r="D7255" s="3">
        <v>676.0</v>
      </c>
      <c r="E7255" s="3">
        <v>966.35</v>
      </c>
      <c r="F7255" s="3">
        <v>91.0</v>
      </c>
      <c r="G7255" s="3" t="s">
        <v>9352</v>
      </c>
      <c r="H7255" s="3">
        <v>157.0</v>
      </c>
      <c r="I7255" s="3">
        <v>9374.0</v>
      </c>
      <c r="J7255" s="2"/>
    </row>
    <row r="7256">
      <c r="A7256" s="1" t="s">
        <v>9353</v>
      </c>
      <c r="B7256" s="3">
        <v>14.6</v>
      </c>
      <c r="C7256" s="3">
        <v>34.25</v>
      </c>
      <c r="D7256" s="3">
        <v>633.0</v>
      </c>
      <c r="E7256" s="3">
        <v>957.63</v>
      </c>
      <c r="F7256" s="3">
        <v>87.0</v>
      </c>
      <c r="G7256" s="3" t="s">
        <v>9354</v>
      </c>
      <c r="H7256" s="3">
        <v>157.0</v>
      </c>
      <c r="I7256" s="3">
        <v>9362.0</v>
      </c>
      <c r="J7256" s="2"/>
    </row>
    <row r="7257">
      <c r="A7257" s="1" t="s">
        <v>9355</v>
      </c>
      <c r="B7257" s="3">
        <v>14.6</v>
      </c>
      <c r="C7257" s="3">
        <v>34.35</v>
      </c>
      <c r="D7257" s="3">
        <v>515.0</v>
      </c>
      <c r="E7257" s="3">
        <v>866.38</v>
      </c>
      <c r="F7257" s="3">
        <v>94.0</v>
      </c>
      <c r="G7257" s="3" t="s">
        <v>9356</v>
      </c>
      <c r="H7257" s="3">
        <v>173.0</v>
      </c>
      <c r="I7257" s="3">
        <v>9353.0</v>
      </c>
      <c r="J7257" s="2"/>
    </row>
    <row r="7258">
      <c r="A7258" s="1" t="s">
        <v>9357</v>
      </c>
      <c r="B7258" s="3">
        <v>14.81</v>
      </c>
      <c r="C7258" s="3">
        <v>35.75</v>
      </c>
      <c r="D7258" s="3">
        <v>354.0</v>
      </c>
      <c r="E7258" s="3">
        <v>744.94</v>
      </c>
      <c r="F7258" s="3">
        <v>87.0</v>
      </c>
      <c r="G7258" s="3">
        <v>263.6</v>
      </c>
      <c r="H7258" s="3">
        <v>1.1</v>
      </c>
      <c r="I7258" s="3">
        <v>195.0</v>
      </c>
      <c r="J7258" s="3">
        <v>935.0</v>
      </c>
    </row>
    <row r="7259">
      <c r="A7259" s="1" t="s">
        <v>9358</v>
      </c>
      <c r="B7259" s="3">
        <v>14.53</v>
      </c>
      <c r="C7259" s="3">
        <v>37.15</v>
      </c>
      <c r="D7259" s="3">
        <v>155.0</v>
      </c>
      <c r="E7259" s="3">
        <v>422.78</v>
      </c>
      <c r="F7259" s="3">
        <v>72.0</v>
      </c>
      <c r="G7259" s="3">
        <v>263.95</v>
      </c>
      <c r="H7259" s="3">
        <v>1.17</v>
      </c>
      <c r="I7259" s="3">
        <v>206.0</v>
      </c>
      <c r="J7259" s="3">
        <v>9347.0</v>
      </c>
    </row>
    <row r="7260">
      <c r="A7260" s="1" t="s">
        <v>9359</v>
      </c>
      <c r="B7260" s="3">
        <v>13.12</v>
      </c>
      <c r="C7260" s="3" t="s">
        <v>9360</v>
      </c>
      <c r="D7260" s="3" t="s">
        <v>9361</v>
      </c>
      <c r="E7260" s="3">
        <v>228.0</v>
      </c>
      <c r="F7260" s="3">
        <v>9347.0</v>
      </c>
      <c r="G7260" s="2"/>
      <c r="H7260" s="2"/>
      <c r="I7260" s="2"/>
      <c r="J7260" s="2"/>
    </row>
    <row r="7261">
      <c r="A7261" s="1" t="s">
        <v>9362</v>
      </c>
      <c r="B7261" s="3">
        <v>12.84</v>
      </c>
      <c r="C7261" s="3" t="s">
        <v>2401</v>
      </c>
      <c r="D7261" s="3" t="s">
        <v>26</v>
      </c>
      <c r="E7261" s="3" t="s">
        <v>1565</v>
      </c>
      <c r="F7261" s="3">
        <v>215.0</v>
      </c>
      <c r="G7261" s="3">
        <v>9346.0</v>
      </c>
      <c r="H7261" s="2"/>
      <c r="I7261" s="2"/>
      <c r="J7261" s="2"/>
    </row>
    <row r="7262">
      <c r="A7262" s="1" t="s">
        <v>9363</v>
      </c>
      <c r="B7262" s="3">
        <v>10.91</v>
      </c>
      <c r="C7262" s="3" t="s">
        <v>9364</v>
      </c>
      <c r="D7262" s="3" t="s">
        <v>26</v>
      </c>
      <c r="E7262" s="3" t="s">
        <v>9365</v>
      </c>
      <c r="F7262" s="3">
        <v>183.0</v>
      </c>
      <c r="G7262" s="3">
        <v>9342.0</v>
      </c>
      <c r="H7262" s="2"/>
      <c r="I7262" s="2"/>
      <c r="J7262" s="2"/>
    </row>
    <row r="7263">
      <c r="A7263" s="1" t="s">
        <v>9366</v>
      </c>
      <c r="B7263" s="3">
        <v>9.35</v>
      </c>
      <c r="C7263" s="3" t="s">
        <v>2865</v>
      </c>
      <c r="D7263" s="3" t="s">
        <v>26</v>
      </c>
      <c r="E7263" s="3">
        <v>288.15</v>
      </c>
      <c r="F7263" s="3">
        <v>1.24</v>
      </c>
      <c r="G7263" s="3">
        <v>153.0</v>
      </c>
      <c r="H7263" s="3">
        <v>934.0</v>
      </c>
      <c r="I7263" s="2"/>
      <c r="J7263" s="2"/>
    </row>
    <row r="7264">
      <c r="A7264" s="1" t="s">
        <v>9367</v>
      </c>
      <c r="B7264" s="3">
        <v>8.0</v>
      </c>
      <c r="C7264" s="3" t="s">
        <v>1527</v>
      </c>
      <c r="D7264" s="3" t="s">
        <v>26</v>
      </c>
      <c r="E7264" s="3">
        <v>294.95</v>
      </c>
      <c r="F7264" s="3">
        <v>1.59</v>
      </c>
      <c r="G7264" s="3">
        <v>14.0</v>
      </c>
      <c r="H7264" s="3">
        <v>9336.0</v>
      </c>
      <c r="I7264" s="2"/>
      <c r="J7264" s="2"/>
    </row>
    <row r="7265">
      <c r="A7265" s="1" t="s">
        <v>9368</v>
      </c>
      <c r="B7265" s="3">
        <v>7.21</v>
      </c>
      <c r="C7265" s="3" t="s">
        <v>1860</v>
      </c>
      <c r="D7265" s="3" t="s">
        <v>26</v>
      </c>
      <c r="E7265" s="3">
        <v>287.6</v>
      </c>
      <c r="F7265" s="3">
        <v>1.66</v>
      </c>
      <c r="G7265" s="3">
        <v>145.0</v>
      </c>
      <c r="H7265" s="3">
        <v>9336.0</v>
      </c>
      <c r="I7265" s="2"/>
      <c r="J7265" s="2"/>
    </row>
    <row r="7266">
      <c r="A7266" s="1" t="s">
        <v>9369</v>
      </c>
      <c r="B7266" s="3">
        <v>6.81</v>
      </c>
      <c r="C7266" s="3" t="s">
        <v>1860</v>
      </c>
      <c r="D7266" s="3" t="s">
        <v>26</v>
      </c>
      <c r="E7266" s="3">
        <v>287.95</v>
      </c>
      <c r="F7266" s="3">
        <v>1.59</v>
      </c>
      <c r="G7266" s="3">
        <v>157.0</v>
      </c>
      <c r="H7266" s="3">
        <v>9333.0</v>
      </c>
      <c r="I7266" s="2"/>
      <c r="J7266" s="2"/>
    </row>
    <row r="7267">
      <c r="A7267" s="1" t="s">
        <v>9370</v>
      </c>
      <c r="B7267" s="3">
        <v>6.7</v>
      </c>
      <c r="C7267" s="3" t="s">
        <v>1860</v>
      </c>
      <c r="D7267" s="3" t="s">
        <v>26</v>
      </c>
      <c r="E7267" s="3">
        <v>294.75</v>
      </c>
      <c r="F7267" s="3">
        <v>1.52</v>
      </c>
      <c r="G7267" s="3">
        <v>158.0</v>
      </c>
      <c r="H7267" s="3">
        <v>9328.0</v>
      </c>
      <c r="I7267" s="2"/>
      <c r="J7267" s="2"/>
    </row>
    <row r="7268">
      <c r="A7268" s="1" t="s">
        <v>9371</v>
      </c>
      <c r="B7268" s="3">
        <v>6.98</v>
      </c>
      <c r="C7268" s="3" t="s">
        <v>1502</v>
      </c>
      <c r="D7268" s="3" t="s">
        <v>26</v>
      </c>
      <c r="E7268" s="3">
        <v>311.7</v>
      </c>
      <c r="F7268" s="3">
        <v>1.45</v>
      </c>
      <c r="G7268" s="3">
        <v>149.0</v>
      </c>
      <c r="H7268" s="3">
        <v>9323.0</v>
      </c>
      <c r="I7268" s="2"/>
      <c r="J7268" s="2"/>
    </row>
    <row r="7269">
      <c r="A7269" s="1" t="s">
        <v>9372</v>
      </c>
      <c r="B7269" s="3">
        <v>7.28</v>
      </c>
      <c r="C7269" s="3" t="s">
        <v>1502</v>
      </c>
      <c r="D7269" s="3" t="s">
        <v>26</v>
      </c>
      <c r="E7269" s="3">
        <v>316.5</v>
      </c>
      <c r="F7269" s="3">
        <v>1.52</v>
      </c>
      <c r="G7269" s="3">
        <v>138.0</v>
      </c>
      <c r="H7269" s="3">
        <v>9312.0</v>
      </c>
      <c r="I7269" s="2"/>
      <c r="J7269" s="2"/>
    </row>
    <row r="7270">
      <c r="A7270" s="1" t="s">
        <v>9373</v>
      </c>
      <c r="B7270" s="3">
        <v>7.32</v>
      </c>
      <c r="C7270" s="3" t="s">
        <v>1502</v>
      </c>
      <c r="D7270" s="3" t="s">
        <v>26</v>
      </c>
      <c r="E7270" s="3">
        <v>311.55</v>
      </c>
      <c r="F7270" s="3">
        <v>1.59</v>
      </c>
      <c r="G7270" s="3">
        <v>129.0</v>
      </c>
      <c r="H7270" s="3">
        <v>9301.0</v>
      </c>
      <c r="I7270" s="2"/>
      <c r="J7270" s="2"/>
    </row>
    <row r="7271">
      <c r="A7271" s="1" t="s">
        <v>9374</v>
      </c>
      <c r="B7271" s="3">
        <v>7.36</v>
      </c>
      <c r="C7271" s="3" t="s">
        <v>1502</v>
      </c>
      <c r="D7271" s="3" t="s">
        <v>26</v>
      </c>
      <c r="E7271" s="3">
        <v>311.0</v>
      </c>
      <c r="F7271" s="3">
        <v>1.59</v>
      </c>
      <c r="G7271" s="3">
        <v>128.0</v>
      </c>
      <c r="H7271" s="3">
        <v>9294.0</v>
      </c>
      <c r="I7271" s="2"/>
      <c r="J7271" s="2"/>
    </row>
    <row r="7272">
      <c r="A7272" s="1" t="s">
        <v>9375</v>
      </c>
      <c r="B7272" s="3">
        <v>7.58</v>
      </c>
      <c r="C7272" s="3" t="s">
        <v>1060</v>
      </c>
      <c r="D7272" s="3" t="s">
        <v>26</v>
      </c>
      <c r="E7272" s="3">
        <v>32.5</v>
      </c>
      <c r="F7272" s="3">
        <v>1.52</v>
      </c>
      <c r="G7272" s="3">
        <v>137.0</v>
      </c>
      <c r="H7272" s="3">
        <v>9289.0</v>
      </c>
      <c r="I7272" s="2"/>
      <c r="J7272" s="2"/>
    </row>
    <row r="7273">
      <c r="A7273" s="1" t="s">
        <v>9376</v>
      </c>
      <c r="B7273" s="3">
        <v>7.9</v>
      </c>
      <c r="C7273" s="3" t="s">
        <v>1307</v>
      </c>
      <c r="D7273" s="3" t="s">
        <v>26</v>
      </c>
      <c r="E7273" s="3">
        <v>306.35</v>
      </c>
      <c r="F7273" s="3">
        <v>1.31</v>
      </c>
      <c r="G7273" s="3">
        <v>15.0</v>
      </c>
      <c r="H7273" s="3">
        <v>9289.0</v>
      </c>
      <c r="I7273" s="2"/>
      <c r="J7273" s="2"/>
    </row>
    <row r="7274">
      <c r="A7274" s="1" t="s">
        <v>9377</v>
      </c>
      <c r="B7274" s="3">
        <v>8.0</v>
      </c>
      <c r="C7274" s="3">
        <v>89.5</v>
      </c>
      <c r="D7274" s="3" t="s">
        <v>1800</v>
      </c>
      <c r="E7274" s="3">
        <v>4.0</v>
      </c>
      <c r="F7274" s="3">
        <v>334.8</v>
      </c>
      <c r="G7274" s="3">
        <v>1.66</v>
      </c>
      <c r="H7274" s="3">
        <v>139.0</v>
      </c>
      <c r="I7274" s="3">
        <v>9283.0</v>
      </c>
      <c r="J7274" s="2"/>
    </row>
    <row r="7275">
      <c r="A7275" s="1" t="s">
        <v>9378</v>
      </c>
      <c r="B7275" s="3">
        <v>8.73</v>
      </c>
      <c r="C7275" s="3">
        <v>92.4</v>
      </c>
      <c r="D7275" s="3">
        <v>97.0</v>
      </c>
      <c r="E7275" s="3">
        <v>15.63</v>
      </c>
      <c r="F7275" s="3">
        <v>93.0</v>
      </c>
      <c r="G7275" s="3">
        <v>323.4</v>
      </c>
      <c r="H7275" s="3">
        <v>1.59</v>
      </c>
      <c r="I7275" s="3">
        <v>146.0</v>
      </c>
      <c r="J7275" s="3">
        <v>9283.0</v>
      </c>
    </row>
    <row r="7276">
      <c r="A7276" s="1" t="s">
        <v>9379</v>
      </c>
      <c r="B7276" s="3">
        <v>9.37</v>
      </c>
      <c r="C7276" s="3">
        <v>92.45</v>
      </c>
      <c r="D7276" s="3" t="s">
        <v>9380</v>
      </c>
      <c r="E7276" s="3">
        <v>57.0</v>
      </c>
      <c r="F7276" s="3">
        <v>338.5</v>
      </c>
      <c r="G7276" s="3">
        <v>1.59</v>
      </c>
      <c r="H7276" s="3">
        <v>153.0</v>
      </c>
      <c r="I7276" s="3">
        <v>9281.0</v>
      </c>
      <c r="J7276" s="2"/>
    </row>
    <row r="7277">
      <c r="A7277" s="1" t="s">
        <v>9381</v>
      </c>
      <c r="B7277" s="3">
        <v>10.5</v>
      </c>
      <c r="C7277" s="3">
        <v>89.25</v>
      </c>
      <c r="D7277" s="3" t="s">
        <v>742</v>
      </c>
      <c r="E7277" s="3">
        <v>91.0</v>
      </c>
      <c r="F7277" s="3">
        <v>338.85</v>
      </c>
      <c r="G7277" s="3">
        <v>2.7</v>
      </c>
      <c r="H7277" s="3">
        <v>144.0</v>
      </c>
      <c r="I7277" s="3">
        <v>9274.0</v>
      </c>
      <c r="J7277" s="2"/>
    </row>
    <row r="7278">
      <c r="A7278" s="1" t="s">
        <v>9382</v>
      </c>
      <c r="B7278" s="3">
        <v>11.17</v>
      </c>
      <c r="C7278" s="3">
        <v>89.3</v>
      </c>
      <c r="D7278" s="3" t="s">
        <v>1077</v>
      </c>
      <c r="E7278" s="3">
        <v>81.0</v>
      </c>
      <c r="F7278" s="3">
        <v>335.95</v>
      </c>
      <c r="G7278" s="3">
        <v>2.62</v>
      </c>
      <c r="H7278" s="3">
        <v>138.0</v>
      </c>
      <c r="I7278" s="3">
        <v>9265.0</v>
      </c>
      <c r="J7278" s="2"/>
    </row>
    <row r="7279">
      <c r="A7279" s="1" t="s">
        <v>9383</v>
      </c>
      <c r="B7279" s="3">
        <v>11.35</v>
      </c>
      <c r="C7279" s="3">
        <v>89.3</v>
      </c>
      <c r="D7279" s="3" t="s">
        <v>9384</v>
      </c>
      <c r="E7279" s="3">
        <v>55.0</v>
      </c>
      <c r="F7279" s="3">
        <v>334.0</v>
      </c>
      <c r="G7279" s="3">
        <v>2.62</v>
      </c>
      <c r="H7279" s="3">
        <v>138.0</v>
      </c>
      <c r="I7279" s="3">
        <v>9254.0</v>
      </c>
      <c r="J7279" s="2"/>
    </row>
    <row r="7280">
      <c r="A7280" s="1" t="s">
        <v>9385</v>
      </c>
      <c r="B7280" s="3">
        <v>11.24</v>
      </c>
      <c r="C7280" s="3">
        <v>89.3</v>
      </c>
      <c r="D7280" s="3">
        <v>336.0</v>
      </c>
      <c r="E7280" s="3">
        <v>97.23</v>
      </c>
      <c r="F7280" s="3">
        <v>281.0</v>
      </c>
      <c r="G7280" s="3">
        <v>354.75</v>
      </c>
      <c r="H7280" s="3">
        <v>2.69</v>
      </c>
      <c r="I7280" s="3">
        <v>149.0</v>
      </c>
      <c r="J7280" s="3">
        <v>9247.0</v>
      </c>
    </row>
    <row r="7281">
      <c r="A7281" s="1" t="s">
        <v>9386</v>
      </c>
      <c r="B7281" s="3">
        <v>10.89</v>
      </c>
      <c r="C7281" s="3">
        <v>92.5</v>
      </c>
      <c r="D7281" s="3" t="s">
        <v>537</v>
      </c>
      <c r="E7281" s="3">
        <v>65.0</v>
      </c>
      <c r="F7281" s="3">
        <v>354.55</v>
      </c>
      <c r="G7281" s="3">
        <v>3.24</v>
      </c>
      <c r="H7281" s="3">
        <v>174.0</v>
      </c>
      <c r="I7281" s="3">
        <v>9238.0</v>
      </c>
      <c r="J7281" s="2"/>
    </row>
    <row r="7282">
      <c r="A7282" s="1" t="s">
        <v>9387</v>
      </c>
      <c r="B7282" s="3">
        <v>10.69</v>
      </c>
      <c r="C7282" s="3">
        <v>86.5</v>
      </c>
      <c r="D7282" s="3">
        <v>344.0</v>
      </c>
      <c r="E7282" s="3">
        <v>748.19</v>
      </c>
      <c r="F7282" s="3">
        <v>79.0</v>
      </c>
      <c r="G7282" s="3">
        <v>358.4</v>
      </c>
      <c r="H7282" s="3">
        <v>3.52</v>
      </c>
      <c r="I7282" s="3">
        <v>208.0</v>
      </c>
      <c r="J7282" s="3">
        <v>9237.0</v>
      </c>
    </row>
    <row r="7283">
      <c r="A7283" s="1" t="s">
        <v>9388</v>
      </c>
      <c r="B7283" s="3">
        <v>10.62</v>
      </c>
      <c r="C7283" s="3">
        <v>89.25</v>
      </c>
      <c r="D7283" s="3">
        <v>16.0</v>
      </c>
      <c r="E7283" s="3">
        <v>54.79</v>
      </c>
      <c r="F7283" s="3">
        <v>56.0</v>
      </c>
      <c r="G7283" s="3">
        <v>341.95</v>
      </c>
      <c r="H7283" s="3">
        <v>3.86</v>
      </c>
      <c r="I7283" s="3">
        <v>229.0</v>
      </c>
      <c r="J7283" s="3">
        <v>9234.0</v>
      </c>
    </row>
    <row r="7284">
      <c r="A7284" s="1" t="s">
        <v>9389</v>
      </c>
      <c r="B7284" s="3">
        <v>10.1</v>
      </c>
      <c r="C7284" s="3" t="s">
        <v>4204</v>
      </c>
      <c r="D7284" s="3">
        <v>312.35</v>
      </c>
      <c r="E7284" s="3">
        <v>3.38</v>
      </c>
      <c r="F7284" s="3">
        <v>239.0</v>
      </c>
      <c r="G7284" s="3">
        <v>9237.0</v>
      </c>
      <c r="H7284" s="2"/>
      <c r="I7284" s="2"/>
      <c r="J7284" s="2"/>
    </row>
    <row r="7285">
      <c r="A7285" s="1" t="s">
        <v>9390</v>
      </c>
      <c r="B7285" s="3">
        <v>9.19</v>
      </c>
      <c r="C7285" s="3" t="s">
        <v>789</v>
      </c>
      <c r="D7285" s="3" t="s">
        <v>26</v>
      </c>
      <c r="E7285" s="3">
        <v>288.15</v>
      </c>
      <c r="F7285" s="3">
        <v>2.83</v>
      </c>
      <c r="G7285" s="3">
        <v>24.0</v>
      </c>
      <c r="H7285" s="3">
        <v>9239.0</v>
      </c>
      <c r="I7285" s="2"/>
      <c r="J7285" s="2"/>
    </row>
    <row r="7286">
      <c r="A7286" s="1" t="s">
        <v>9391</v>
      </c>
      <c r="B7286" s="3">
        <v>9.14</v>
      </c>
      <c r="C7286" s="3" t="s">
        <v>889</v>
      </c>
      <c r="D7286" s="3" t="s">
        <v>26</v>
      </c>
      <c r="E7286" s="3">
        <v>294.75</v>
      </c>
      <c r="F7286" s="3">
        <v>2.7</v>
      </c>
      <c r="G7286" s="3">
        <v>246.0</v>
      </c>
      <c r="H7286" s="3">
        <v>9234.0</v>
      </c>
      <c r="I7286" s="2"/>
      <c r="J7286" s="2"/>
    </row>
    <row r="7287">
      <c r="A7287" s="1" t="s">
        <v>9392</v>
      </c>
      <c r="B7287" s="3">
        <v>8.34</v>
      </c>
      <c r="C7287" s="3" t="s">
        <v>1158</v>
      </c>
      <c r="D7287" s="3" t="s">
        <v>26</v>
      </c>
      <c r="E7287" s="3">
        <v>28.2</v>
      </c>
      <c r="F7287" s="3">
        <v>1.86</v>
      </c>
      <c r="G7287" s="3">
        <v>255.0</v>
      </c>
      <c r="H7287" s="3">
        <v>9234.0</v>
      </c>
      <c r="I7287" s="2"/>
      <c r="J7287" s="2"/>
    </row>
    <row r="7288">
      <c r="A7288" s="1" t="s">
        <v>9393</v>
      </c>
      <c r="B7288" s="3">
        <v>7.64</v>
      </c>
      <c r="C7288" s="3" t="s">
        <v>1003</v>
      </c>
      <c r="D7288" s="3" t="s">
        <v>26</v>
      </c>
      <c r="E7288" s="3">
        <v>279.5</v>
      </c>
      <c r="F7288" s="3">
        <v>1.79</v>
      </c>
      <c r="G7288" s="3">
        <v>275.0</v>
      </c>
      <c r="H7288" s="3">
        <v>9234.0</v>
      </c>
      <c r="I7288" s="2"/>
      <c r="J7288" s="2"/>
    </row>
    <row r="7289">
      <c r="A7289" s="1" t="s">
        <v>9394</v>
      </c>
      <c r="B7289" s="3">
        <v>6.73</v>
      </c>
      <c r="C7289" s="3" t="s">
        <v>1003</v>
      </c>
      <c r="D7289" s="3" t="s">
        <v>26</v>
      </c>
      <c r="E7289" s="3">
        <v>268.2</v>
      </c>
      <c r="F7289" s="3">
        <v>1.72</v>
      </c>
      <c r="G7289" s="3">
        <v>286.0</v>
      </c>
      <c r="H7289" s="3">
        <v>9234.0</v>
      </c>
      <c r="I7289" s="2"/>
      <c r="J7289" s="2"/>
    </row>
    <row r="7290">
      <c r="A7290" s="1" t="s">
        <v>9395</v>
      </c>
      <c r="B7290" s="3">
        <v>5.75</v>
      </c>
      <c r="C7290" s="3" t="s">
        <v>737</v>
      </c>
      <c r="D7290" s="3" t="s">
        <v>26</v>
      </c>
      <c r="E7290" s="3">
        <v>259.5</v>
      </c>
      <c r="F7290" s="3">
        <v>1.59</v>
      </c>
      <c r="G7290" s="3">
        <v>285.0</v>
      </c>
      <c r="H7290" s="3">
        <v>9232.0</v>
      </c>
      <c r="I7290" s="2"/>
      <c r="J7290" s="2"/>
    </row>
    <row r="7291">
      <c r="A7291" s="1" t="s">
        <v>9396</v>
      </c>
      <c r="B7291" s="3">
        <v>4.89</v>
      </c>
      <c r="C7291" s="3" t="s">
        <v>737</v>
      </c>
      <c r="D7291" s="3" t="s">
        <v>26</v>
      </c>
      <c r="E7291" s="3">
        <v>262.4</v>
      </c>
      <c r="F7291" s="3">
        <v>1.52</v>
      </c>
      <c r="G7291" s="3">
        <v>274.0</v>
      </c>
      <c r="H7291" s="3">
        <v>9233.0</v>
      </c>
      <c r="I7291" s="2"/>
      <c r="J7291" s="2"/>
    </row>
    <row r="7292">
      <c r="A7292" s="1" t="s">
        <v>9397</v>
      </c>
      <c r="B7292" s="3">
        <v>4.6</v>
      </c>
      <c r="C7292" s="3" t="s">
        <v>144</v>
      </c>
      <c r="D7292" s="3" t="s">
        <v>26</v>
      </c>
      <c r="E7292" s="3">
        <v>28.9</v>
      </c>
      <c r="F7292" s="3">
        <v>1.38</v>
      </c>
      <c r="G7292" s="3">
        <v>269.0</v>
      </c>
      <c r="H7292" s="3">
        <v>9233.0</v>
      </c>
      <c r="I7292" s="2"/>
      <c r="J7292" s="2"/>
    </row>
    <row r="7293">
      <c r="A7293" s="1" t="s">
        <v>9398</v>
      </c>
      <c r="B7293" s="3">
        <v>4.88</v>
      </c>
      <c r="C7293" s="3" t="s">
        <v>737</v>
      </c>
      <c r="D7293" s="3" t="s">
        <v>26</v>
      </c>
      <c r="E7293" s="3">
        <v>303.25</v>
      </c>
      <c r="F7293" s="3">
        <v>1.1</v>
      </c>
      <c r="G7293" s="3">
        <v>269.0</v>
      </c>
      <c r="H7293" s="3">
        <v>9232.0</v>
      </c>
      <c r="I7293" s="2"/>
      <c r="J7293" s="2"/>
    </row>
    <row r="7294">
      <c r="A7294" s="1" t="s">
        <v>9399</v>
      </c>
      <c r="B7294" s="3">
        <v>5.53</v>
      </c>
      <c r="C7294" s="3" t="s">
        <v>737</v>
      </c>
      <c r="D7294" s="3" t="s">
        <v>26</v>
      </c>
      <c r="E7294" s="3">
        <v>329.4</v>
      </c>
      <c r="F7294" s="3">
        <v>1.1</v>
      </c>
      <c r="G7294" s="3">
        <v>274.0</v>
      </c>
      <c r="H7294" s="3">
        <v>9232.0</v>
      </c>
      <c r="I7294" s="2"/>
      <c r="J7294" s="2"/>
    </row>
    <row r="7295">
      <c r="A7295" s="1" t="s">
        <v>9400</v>
      </c>
      <c r="B7295" s="3">
        <v>5.59</v>
      </c>
      <c r="C7295" s="3" t="s">
        <v>737</v>
      </c>
      <c r="D7295" s="3" t="s">
        <v>26</v>
      </c>
      <c r="E7295" s="3">
        <v>334.0</v>
      </c>
      <c r="F7295" s="3">
        <v>1.24</v>
      </c>
      <c r="G7295" s="3">
        <v>249.0</v>
      </c>
      <c r="H7295" s="3">
        <v>9235.0</v>
      </c>
      <c r="I7295" s="2"/>
      <c r="J7295" s="2"/>
    </row>
    <row r="7296">
      <c r="A7296" s="1" t="s">
        <v>9401</v>
      </c>
      <c r="B7296" s="3">
        <v>5.45</v>
      </c>
      <c r="C7296" s="3" t="s">
        <v>737</v>
      </c>
      <c r="D7296" s="3" t="s">
        <v>26</v>
      </c>
      <c r="E7296" s="3">
        <v>331.7</v>
      </c>
      <c r="F7296" s="3">
        <v>1.45</v>
      </c>
      <c r="G7296" s="3">
        <v>244.0</v>
      </c>
      <c r="H7296" s="3">
        <v>9237.0</v>
      </c>
      <c r="I7296" s="2"/>
      <c r="J7296" s="2"/>
    </row>
    <row r="7297">
      <c r="A7297" s="1" t="s">
        <v>9402</v>
      </c>
      <c r="B7297" s="3">
        <v>5.4</v>
      </c>
      <c r="C7297" s="3" t="s">
        <v>737</v>
      </c>
      <c r="D7297" s="3" t="s">
        <v>26</v>
      </c>
      <c r="E7297" s="3">
        <v>335.4</v>
      </c>
      <c r="F7297" s="3">
        <v>1.59</v>
      </c>
      <c r="G7297" s="3">
        <v>24.0</v>
      </c>
      <c r="H7297" s="3">
        <v>9243.0</v>
      </c>
      <c r="I7297" s="2"/>
      <c r="J7297" s="2"/>
    </row>
    <row r="7298">
      <c r="A7298" s="1" t="s">
        <v>9403</v>
      </c>
      <c r="B7298" s="3">
        <v>5.84</v>
      </c>
      <c r="C7298" s="3">
        <v>95.75</v>
      </c>
      <c r="D7298" s="3">
        <v>45.0</v>
      </c>
      <c r="E7298" s="3">
        <v>283.53</v>
      </c>
      <c r="F7298" s="3">
        <v>24.0</v>
      </c>
      <c r="G7298" s="3">
        <v>327.5</v>
      </c>
      <c r="H7298" s="3">
        <v>1.72</v>
      </c>
      <c r="I7298" s="3">
        <v>242.0</v>
      </c>
      <c r="J7298" s="3">
        <v>925.0</v>
      </c>
    </row>
    <row r="7299">
      <c r="A7299" s="1" t="s">
        <v>9404</v>
      </c>
      <c r="B7299" s="3">
        <v>6.1</v>
      </c>
      <c r="C7299" s="3">
        <v>92.3</v>
      </c>
      <c r="D7299" s="3">
        <v>171.0</v>
      </c>
      <c r="E7299" s="3">
        <v>23.29</v>
      </c>
      <c r="F7299" s="3">
        <v>113.0</v>
      </c>
      <c r="G7299" s="3">
        <v>339.65</v>
      </c>
      <c r="H7299" s="3">
        <v>1.72</v>
      </c>
      <c r="I7299" s="3">
        <v>248.0</v>
      </c>
      <c r="J7299" s="3">
        <v>9259.0</v>
      </c>
    </row>
    <row r="7300">
      <c r="A7300" s="1" t="s">
        <v>9405</v>
      </c>
      <c r="B7300" s="3">
        <v>6.66</v>
      </c>
      <c r="C7300" s="3">
        <v>89.0</v>
      </c>
      <c r="D7300" s="3">
        <v>393.0</v>
      </c>
      <c r="E7300" s="3">
        <v>731.6</v>
      </c>
      <c r="F7300" s="3">
        <v>99.0</v>
      </c>
      <c r="G7300" s="3">
        <v>338.85</v>
      </c>
      <c r="H7300" s="3">
        <v>1.79</v>
      </c>
      <c r="I7300" s="3">
        <v>247.0</v>
      </c>
      <c r="J7300" s="3">
        <v>9267.0</v>
      </c>
    </row>
    <row r="7301">
      <c r="A7301" s="1" t="s">
        <v>9406</v>
      </c>
      <c r="B7301" s="3">
        <v>7.58</v>
      </c>
      <c r="C7301" s="3">
        <v>85.8</v>
      </c>
      <c r="D7301" s="3">
        <v>187.0</v>
      </c>
      <c r="E7301" s="3">
        <v>3.89</v>
      </c>
      <c r="F7301" s="3">
        <v>185.0</v>
      </c>
      <c r="G7301" s="3">
        <v>34.0</v>
      </c>
      <c r="H7301" s="3">
        <v>2.7</v>
      </c>
      <c r="I7301" s="3">
        <v>247.0</v>
      </c>
      <c r="J7301" s="3">
        <v>9269.0</v>
      </c>
    </row>
    <row r="7302">
      <c r="A7302" s="1" t="s">
        <v>9407</v>
      </c>
      <c r="B7302" s="3">
        <v>8.52</v>
      </c>
      <c r="C7302" s="3">
        <v>79.75</v>
      </c>
      <c r="D7302" s="3" t="s">
        <v>284</v>
      </c>
      <c r="E7302" s="3">
        <v>121.0</v>
      </c>
      <c r="F7302" s="3">
        <v>342.95</v>
      </c>
      <c r="G7302" s="3">
        <v>2.41</v>
      </c>
      <c r="H7302" s="3">
        <v>248.0</v>
      </c>
      <c r="I7302" s="3">
        <v>9272.0</v>
      </c>
      <c r="J7302" s="2"/>
    </row>
    <row r="7303">
      <c r="A7303" s="1" t="s">
        <v>9408</v>
      </c>
      <c r="B7303" s="3">
        <v>9.46</v>
      </c>
      <c r="C7303" s="3">
        <v>74.2</v>
      </c>
      <c r="D7303" s="3">
        <v>236.0</v>
      </c>
      <c r="E7303" s="3">
        <v>6.71</v>
      </c>
      <c r="F7303" s="3">
        <v>232.0</v>
      </c>
      <c r="G7303" s="3">
        <v>343.9</v>
      </c>
      <c r="H7303" s="3">
        <v>2.69</v>
      </c>
      <c r="I7303" s="3">
        <v>248.0</v>
      </c>
      <c r="J7303" s="3">
        <v>9269.0</v>
      </c>
    </row>
    <row r="7304">
      <c r="A7304" s="1" t="s">
        <v>9409</v>
      </c>
      <c r="B7304" s="3">
        <v>10.43</v>
      </c>
      <c r="C7304" s="3">
        <v>69.1</v>
      </c>
      <c r="D7304" s="3">
        <v>32.0</v>
      </c>
      <c r="E7304" s="3">
        <v>76.62</v>
      </c>
      <c r="F7304" s="3">
        <v>277.0</v>
      </c>
      <c r="G7304" s="3">
        <v>345.25</v>
      </c>
      <c r="H7304" s="3">
        <v>2.97</v>
      </c>
      <c r="I7304" s="3">
        <v>25.0</v>
      </c>
      <c r="J7304" s="3">
        <v>9265.0</v>
      </c>
    </row>
    <row r="7305">
      <c r="A7305" s="1" t="s">
        <v>9410</v>
      </c>
      <c r="B7305" s="3">
        <v>11.28</v>
      </c>
      <c r="C7305" s="3">
        <v>66.65</v>
      </c>
      <c r="D7305" s="3">
        <v>49.0</v>
      </c>
      <c r="E7305" s="3">
        <v>815.21</v>
      </c>
      <c r="F7305" s="3">
        <v>101.0</v>
      </c>
      <c r="G7305" s="3">
        <v>347.2</v>
      </c>
      <c r="H7305" s="3">
        <v>3.38</v>
      </c>
      <c r="I7305" s="3">
        <v>251.0</v>
      </c>
      <c r="J7305" s="3">
        <v>9261.0</v>
      </c>
    </row>
    <row r="7306">
      <c r="A7306" s="1" t="s">
        <v>9411</v>
      </c>
      <c r="B7306" s="3">
        <v>11.8</v>
      </c>
      <c r="C7306" s="3">
        <v>64.35</v>
      </c>
      <c r="D7306" s="3">
        <v>31.0</v>
      </c>
      <c r="E7306" s="3">
        <v>539.96</v>
      </c>
      <c r="F7306" s="3">
        <v>121.0</v>
      </c>
      <c r="G7306" s="3">
        <v>349.5</v>
      </c>
      <c r="H7306" s="3">
        <v>3.59</v>
      </c>
      <c r="I7306" s="3">
        <v>253.0</v>
      </c>
      <c r="J7306" s="3">
        <v>9265.0</v>
      </c>
    </row>
    <row r="7307">
      <c r="A7307" s="1" t="s">
        <v>9412</v>
      </c>
      <c r="B7307" s="3">
        <v>10.63</v>
      </c>
      <c r="C7307" s="3">
        <v>64.22</v>
      </c>
      <c r="D7307" s="3">
        <v>163.0</v>
      </c>
      <c r="E7307" s="3">
        <v>589.23</v>
      </c>
      <c r="F7307" s="3">
        <v>52.0</v>
      </c>
      <c r="G7307" s="3">
        <v>307.18</v>
      </c>
      <c r="H7307" s="3">
        <v>2.78</v>
      </c>
      <c r="I7307" s="3">
        <v>258.0</v>
      </c>
      <c r="J7307" s="3">
        <v>9265.0</v>
      </c>
    </row>
    <row r="7308">
      <c r="A7308" s="1" t="s">
        <v>9413</v>
      </c>
      <c r="B7308" s="3">
        <v>10.73</v>
      </c>
      <c r="C7308" s="3" t="s">
        <v>9414</v>
      </c>
      <c r="D7308" s="3">
        <v>306.9</v>
      </c>
      <c r="E7308" s="3">
        <v>2.59</v>
      </c>
      <c r="F7308" s="3">
        <v>254.0</v>
      </c>
      <c r="G7308" s="3">
        <v>9266.0</v>
      </c>
      <c r="H7308" s="2"/>
      <c r="I7308" s="2"/>
      <c r="J7308" s="2"/>
    </row>
    <row r="7309">
      <c r="A7309" s="1" t="s">
        <v>9415</v>
      </c>
      <c r="B7309" s="3">
        <v>10.82</v>
      </c>
      <c r="C7309" s="3" t="s">
        <v>9416</v>
      </c>
      <c r="D7309" s="3" t="s">
        <v>26</v>
      </c>
      <c r="E7309" s="3">
        <v>304.99</v>
      </c>
      <c r="F7309" s="3">
        <v>2.4</v>
      </c>
      <c r="G7309" s="3">
        <v>242.0</v>
      </c>
      <c r="H7309" s="3">
        <v>9272.0</v>
      </c>
      <c r="I7309" s="2"/>
      <c r="J7309" s="2"/>
    </row>
    <row r="7310">
      <c r="A7310" s="1" t="s">
        <v>9417</v>
      </c>
      <c r="B7310" s="3">
        <v>10.92</v>
      </c>
      <c r="C7310" s="3" t="s">
        <v>9418</v>
      </c>
      <c r="D7310" s="3" t="s">
        <v>26</v>
      </c>
      <c r="E7310" s="3">
        <v>303.9</v>
      </c>
      <c r="F7310" s="3">
        <v>2.21</v>
      </c>
      <c r="G7310" s="3">
        <v>249.0</v>
      </c>
      <c r="H7310" s="3">
        <v>9273.0</v>
      </c>
      <c r="I7310" s="2"/>
      <c r="J7310" s="2"/>
    </row>
    <row r="7311">
      <c r="A7311" s="1" t="s">
        <v>9419</v>
      </c>
      <c r="B7311" s="3">
        <v>11.2</v>
      </c>
      <c r="C7311" s="3" t="s">
        <v>4819</v>
      </c>
      <c r="D7311" s="3" t="s">
        <v>26</v>
      </c>
      <c r="E7311" s="3">
        <v>302.8</v>
      </c>
      <c r="F7311" s="3">
        <v>2.2</v>
      </c>
      <c r="G7311" s="3">
        <v>229.0</v>
      </c>
      <c r="H7311" s="3">
        <v>9272.0</v>
      </c>
      <c r="I7311" s="2"/>
      <c r="J7311" s="2"/>
    </row>
    <row r="7312">
      <c r="A7312" s="1" t="s">
        <v>9420</v>
      </c>
      <c r="B7312" s="3">
        <v>11.12</v>
      </c>
      <c r="C7312" s="3" t="s">
        <v>9421</v>
      </c>
      <c r="D7312" s="3" t="s">
        <v>26</v>
      </c>
      <c r="E7312" s="3">
        <v>301.71</v>
      </c>
      <c r="F7312" s="3">
        <v>1.84</v>
      </c>
      <c r="G7312" s="3">
        <v>222.0</v>
      </c>
      <c r="H7312" s="3">
        <v>9276.0</v>
      </c>
      <c r="I7312" s="2"/>
      <c r="J7312" s="2"/>
    </row>
    <row r="7313">
      <c r="A7313" s="1" t="s">
        <v>9422</v>
      </c>
      <c r="B7313" s="3">
        <v>11.22</v>
      </c>
      <c r="C7313" s="3" t="s">
        <v>3155</v>
      </c>
      <c r="D7313" s="3" t="s">
        <v>26</v>
      </c>
      <c r="E7313" s="3">
        <v>3.62</v>
      </c>
      <c r="F7313" s="3">
        <v>1.65</v>
      </c>
      <c r="G7313" s="3">
        <v>223.0</v>
      </c>
      <c r="H7313" s="3">
        <v>9278.0</v>
      </c>
      <c r="I7313" s="2"/>
      <c r="J7313" s="2"/>
    </row>
    <row r="7314">
      <c r="A7314" s="1" t="s">
        <v>9423</v>
      </c>
      <c r="B7314" s="3">
        <v>11.32</v>
      </c>
      <c r="C7314" s="3" t="s">
        <v>9424</v>
      </c>
      <c r="D7314" s="3" t="s">
        <v>26</v>
      </c>
      <c r="E7314" s="3">
        <v>299.52</v>
      </c>
      <c r="F7314" s="3">
        <v>1.46</v>
      </c>
      <c r="G7314" s="3">
        <v>225.0</v>
      </c>
      <c r="H7314" s="3">
        <v>9279.0</v>
      </c>
      <c r="I7314" s="2"/>
      <c r="J7314" s="2"/>
    </row>
    <row r="7315">
      <c r="A7315" s="1" t="s">
        <v>9425</v>
      </c>
      <c r="B7315" s="3">
        <v>11.41</v>
      </c>
      <c r="C7315" s="3" t="s">
        <v>1854</v>
      </c>
      <c r="D7315" s="3" t="s">
        <v>26</v>
      </c>
      <c r="E7315" s="3">
        <v>298.43</v>
      </c>
      <c r="F7315" s="3">
        <v>1.27</v>
      </c>
      <c r="G7315" s="3">
        <v>317.0</v>
      </c>
      <c r="H7315" s="3">
        <v>9486.0</v>
      </c>
      <c r="I7315" s="2"/>
      <c r="J7315" s="2"/>
    </row>
    <row r="7316">
      <c r="A7316" s="1" t="s">
        <v>9426</v>
      </c>
      <c r="B7316" s="3">
        <v>11.51</v>
      </c>
      <c r="C7316" s="3" t="s">
        <v>9427</v>
      </c>
      <c r="D7316" s="3" t="s">
        <v>26</v>
      </c>
      <c r="E7316" s="3">
        <v>297.33</v>
      </c>
      <c r="F7316" s="3">
        <v>1.8</v>
      </c>
      <c r="G7316" s="3">
        <v>343.0</v>
      </c>
      <c r="H7316" s="3">
        <v>9485.0</v>
      </c>
      <c r="I7316" s="2"/>
      <c r="J7316" s="2"/>
    </row>
    <row r="7317">
      <c r="A7317" s="1" t="s">
        <v>9428</v>
      </c>
      <c r="B7317" s="3">
        <v>11.61</v>
      </c>
      <c r="C7317" s="3" t="s">
        <v>9429</v>
      </c>
      <c r="D7317" s="3" t="s">
        <v>26</v>
      </c>
      <c r="E7317" s="3" t="s">
        <v>9430</v>
      </c>
      <c r="F7317" s="3">
        <v>357.0</v>
      </c>
      <c r="G7317" s="3">
        <v>9483.0</v>
      </c>
      <c r="H7317" s="2"/>
      <c r="I7317" s="2"/>
      <c r="J7317" s="2"/>
    </row>
    <row r="7318">
      <c r="A7318" s="1" t="s">
        <v>9431</v>
      </c>
      <c r="B7318" s="3">
        <v>11.71</v>
      </c>
      <c r="C7318" s="3" t="s">
        <v>9432</v>
      </c>
      <c r="D7318" s="3" t="s">
        <v>26</v>
      </c>
      <c r="E7318" s="3" t="s">
        <v>9433</v>
      </c>
      <c r="F7318" s="3">
        <v>36.0</v>
      </c>
      <c r="G7318" s="3">
        <v>9478.0</v>
      </c>
      <c r="H7318" s="2"/>
      <c r="I7318" s="2"/>
      <c r="J7318" s="2"/>
    </row>
    <row r="7319">
      <c r="A7319" s="1" t="s">
        <v>9434</v>
      </c>
      <c r="B7319" s="3">
        <v>11.81</v>
      </c>
      <c r="C7319" s="3" t="s">
        <v>9435</v>
      </c>
      <c r="D7319" s="3" t="s">
        <v>26</v>
      </c>
      <c r="E7319" s="3" t="s">
        <v>9436</v>
      </c>
      <c r="F7319" s="3">
        <v>128.0</v>
      </c>
      <c r="G7319" s="3">
        <v>9476.0</v>
      </c>
      <c r="H7319" s="2"/>
      <c r="I7319" s="2"/>
      <c r="J7319" s="2"/>
    </row>
    <row r="7320">
      <c r="A7320" s="1" t="s">
        <v>9437</v>
      </c>
      <c r="B7320" s="3">
        <v>11.91</v>
      </c>
      <c r="C7320" s="3" t="s">
        <v>9438</v>
      </c>
      <c r="D7320" s="3" t="s">
        <v>26</v>
      </c>
      <c r="E7320" s="3" t="s">
        <v>9439</v>
      </c>
      <c r="F7320" s="3">
        <v>138.0</v>
      </c>
      <c r="G7320" s="3">
        <v>9474.0</v>
      </c>
      <c r="H7320" s="2"/>
      <c r="I7320" s="2"/>
      <c r="J7320" s="2"/>
    </row>
    <row r="7321">
      <c r="A7321" s="1" t="s">
        <v>9440</v>
      </c>
      <c r="B7321" s="3">
        <v>12.0</v>
      </c>
      <c r="C7321" s="3" t="s">
        <v>9441</v>
      </c>
      <c r="D7321" s="3" t="s">
        <v>26</v>
      </c>
      <c r="E7321" s="3" t="s">
        <v>9442</v>
      </c>
      <c r="F7321" s="3">
        <v>14.0</v>
      </c>
      <c r="G7321" s="3">
        <v>9476.0</v>
      </c>
      <c r="H7321" s="2"/>
      <c r="I7321" s="2"/>
      <c r="J7321" s="2"/>
    </row>
    <row r="7322">
      <c r="A7322" s="1" t="s">
        <v>9443</v>
      </c>
      <c r="B7322" s="3">
        <v>12.1</v>
      </c>
      <c r="C7322" s="3">
        <v>78.5</v>
      </c>
      <c r="D7322" s="3">
        <v>43.0</v>
      </c>
      <c r="E7322" s="3">
        <v>312.97</v>
      </c>
      <c r="F7322" s="3">
        <v>21.0</v>
      </c>
      <c r="G7322" s="3">
        <v>29.77</v>
      </c>
      <c r="H7322" s="3">
        <v>-0.4</v>
      </c>
      <c r="I7322" s="3">
        <v>53.0</v>
      </c>
      <c r="J7322" s="3">
        <v>9483.0</v>
      </c>
    </row>
    <row r="7323">
      <c r="A7323" s="1" t="s">
        <v>9444</v>
      </c>
      <c r="B7323" s="3">
        <v>11.56</v>
      </c>
      <c r="C7323" s="3">
        <v>77.3</v>
      </c>
      <c r="D7323" s="3">
        <v>217.0</v>
      </c>
      <c r="E7323" s="3">
        <v>605.24</v>
      </c>
      <c r="F7323" s="3">
        <v>67.0</v>
      </c>
      <c r="G7323" s="3" t="s">
        <v>9445</v>
      </c>
      <c r="H7323" s="3">
        <v>35.0</v>
      </c>
      <c r="I7323" s="3">
        <v>9488.0</v>
      </c>
      <c r="J7323" s="2"/>
    </row>
    <row r="7324">
      <c r="A7324" s="1" t="s">
        <v>9446</v>
      </c>
      <c r="B7324" s="3">
        <v>15.6</v>
      </c>
      <c r="C7324" s="3">
        <v>6.5</v>
      </c>
      <c r="D7324" s="3">
        <v>373.0</v>
      </c>
      <c r="E7324" s="3">
        <v>666.46</v>
      </c>
      <c r="F7324" s="3">
        <v>108.0</v>
      </c>
      <c r="G7324" s="3" t="s">
        <v>9447</v>
      </c>
      <c r="H7324" s="3">
        <v>41.0</v>
      </c>
      <c r="I7324" s="3">
        <v>9493.0</v>
      </c>
      <c r="J7324" s="2"/>
    </row>
    <row r="7325">
      <c r="A7325" s="1" t="s">
        <v>9448</v>
      </c>
      <c r="B7325" s="3">
        <v>18.29</v>
      </c>
      <c r="C7325" s="3">
        <v>49.3</v>
      </c>
      <c r="D7325" s="3">
        <v>503.0</v>
      </c>
      <c r="E7325" s="3">
        <v>74.2</v>
      </c>
      <c r="F7325" s="3">
        <v>126.0</v>
      </c>
      <c r="G7325" s="3" t="s">
        <v>9449</v>
      </c>
      <c r="H7325" s="3">
        <v>92.0</v>
      </c>
      <c r="I7325" s="3">
        <v>9492.0</v>
      </c>
      <c r="J7325" s="2"/>
    </row>
    <row r="7326">
      <c r="A7326" s="1" t="s">
        <v>9450</v>
      </c>
      <c r="B7326" s="3">
        <v>20.71</v>
      </c>
      <c r="C7326" s="3">
        <v>43.1</v>
      </c>
      <c r="D7326" s="3">
        <v>573.0</v>
      </c>
      <c r="E7326" s="3">
        <v>741.73</v>
      </c>
      <c r="F7326" s="3">
        <v>146.0</v>
      </c>
      <c r="G7326" s="3" t="s">
        <v>9451</v>
      </c>
      <c r="H7326" s="3">
        <v>112.0</v>
      </c>
      <c r="I7326" s="3">
        <v>9487.0</v>
      </c>
      <c r="J7326" s="2"/>
    </row>
    <row r="7327">
      <c r="A7327" s="1" t="s">
        <v>9452</v>
      </c>
      <c r="B7327" s="3">
        <v>22.31</v>
      </c>
      <c r="C7327" s="3">
        <v>37.65</v>
      </c>
      <c r="D7327" s="3">
        <v>602.0</v>
      </c>
      <c r="E7327" s="3">
        <v>792.47</v>
      </c>
      <c r="F7327" s="3">
        <v>133.0</v>
      </c>
      <c r="G7327" s="3" t="s">
        <v>9453</v>
      </c>
      <c r="H7327" s="3">
        <v>283.0</v>
      </c>
      <c r="I7327" s="3">
        <v>9481.0</v>
      </c>
      <c r="J7327" s="2"/>
    </row>
    <row r="7328">
      <c r="A7328" s="1" t="s">
        <v>9454</v>
      </c>
      <c r="B7328" s="3">
        <v>23.3</v>
      </c>
      <c r="C7328" s="3">
        <v>34.0</v>
      </c>
      <c r="D7328" s="3">
        <v>549.0</v>
      </c>
      <c r="E7328" s="3">
        <v>722.3</v>
      </c>
      <c r="F7328" s="3">
        <v>147.0</v>
      </c>
      <c r="G7328" s="3" t="s">
        <v>9455</v>
      </c>
      <c r="H7328" s="3">
        <v>289.0</v>
      </c>
      <c r="I7328" s="3">
        <v>9474.0</v>
      </c>
      <c r="J7328" s="2"/>
    </row>
    <row r="7329">
      <c r="A7329" s="1" t="s">
        <v>9456</v>
      </c>
      <c r="B7329" s="3">
        <v>23.74</v>
      </c>
      <c r="C7329" s="3">
        <v>31.7</v>
      </c>
      <c r="D7329" s="3">
        <v>43.0</v>
      </c>
      <c r="E7329" s="3">
        <v>568.83</v>
      </c>
      <c r="F7329" s="3">
        <v>161.0</v>
      </c>
      <c r="G7329" s="3">
        <v>32.65</v>
      </c>
      <c r="H7329" s="3">
        <v>1.3</v>
      </c>
      <c r="I7329" s="3">
        <v>291.0</v>
      </c>
      <c r="J7329" s="3">
        <v>9468.0</v>
      </c>
    </row>
    <row r="7330">
      <c r="A7330" s="1" t="s">
        <v>9457</v>
      </c>
      <c r="B7330" s="3">
        <v>23.74</v>
      </c>
      <c r="C7330" s="3">
        <v>3.55</v>
      </c>
      <c r="D7330" s="3">
        <v>288.0</v>
      </c>
      <c r="E7330" s="3">
        <v>456.73</v>
      </c>
      <c r="F7330" s="3">
        <v>13.0</v>
      </c>
      <c r="G7330" s="3">
        <v>32.85</v>
      </c>
      <c r="H7330" s="3">
        <v>1.17</v>
      </c>
      <c r="I7330" s="3">
        <v>293.0</v>
      </c>
      <c r="J7330" s="3">
        <v>9467.0</v>
      </c>
    </row>
    <row r="7331">
      <c r="A7331" s="1" t="s">
        <v>9458</v>
      </c>
      <c r="B7331" s="3">
        <v>23.22</v>
      </c>
      <c r="C7331" s="3">
        <v>31.55</v>
      </c>
      <c r="D7331" s="3">
        <v>143.0</v>
      </c>
      <c r="E7331" s="3">
        <v>438.95</v>
      </c>
      <c r="F7331" s="3">
        <v>62.0</v>
      </c>
      <c r="G7331" s="3">
        <v>318.95</v>
      </c>
      <c r="H7331" s="3">
        <v>1.17</v>
      </c>
      <c r="I7331" s="3">
        <v>296.0</v>
      </c>
      <c r="J7331" s="3">
        <v>9465.0</v>
      </c>
    </row>
    <row r="7332">
      <c r="A7332" s="1" t="s">
        <v>9459</v>
      </c>
      <c r="B7332" s="3">
        <v>21.88</v>
      </c>
      <c r="C7332" s="3" t="s">
        <v>6230</v>
      </c>
      <c r="D7332" s="3" t="s">
        <v>26</v>
      </c>
      <c r="E7332" s="3">
        <v>315.25</v>
      </c>
      <c r="F7332" s="3">
        <v>1.1</v>
      </c>
      <c r="G7332" s="3">
        <v>288.0</v>
      </c>
      <c r="H7332" s="3">
        <v>9465.0</v>
      </c>
      <c r="I7332" s="2"/>
      <c r="J7332" s="2"/>
    </row>
    <row r="7333">
      <c r="A7333" s="1" t="s">
        <v>9460</v>
      </c>
      <c r="B7333" s="3">
        <v>19.1</v>
      </c>
      <c r="C7333" s="3" t="s">
        <v>3671</v>
      </c>
      <c r="D7333" s="3" t="s">
        <v>26</v>
      </c>
      <c r="E7333" s="3">
        <v>309.65</v>
      </c>
      <c r="F7333" s="3">
        <v>1.1</v>
      </c>
      <c r="G7333" s="3">
        <v>274.0</v>
      </c>
      <c r="H7333" s="3">
        <v>9468.0</v>
      </c>
      <c r="I7333" s="2"/>
      <c r="J7333" s="2"/>
    </row>
    <row r="7334">
      <c r="A7334" s="1" t="s">
        <v>9461</v>
      </c>
      <c r="B7334" s="3">
        <v>17.35</v>
      </c>
      <c r="C7334" s="3" t="s">
        <v>7763</v>
      </c>
      <c r="D7334" s="3" t="s">
        <v>26</v>
      </c>
      <c r="E7334" s="3">
        <v>31.4</v>
      </c>
      <c r="F7334" s="3">
        <v>1.24</v>
      </c>
      <c r="G7334" s="3">
        <v>309.0</v>
      </c>
      <c r="H7334" s="3">
        <v>9468.0</v>
      </c>
      <c r="I7334" s="2"/>
      <c r="J7334" s="2"/>
    </row>
    <row r="7335">
      <c r="A7335" s="1" t="s">
        <v>9462</v>
      </c>
      <c r="B7335" s="3">
        <v>16.82</v>
      </c>
      <c r="C7335" s="3" t="s">
        <v>3644</v>
      </c>
      <c r="D7335" s="3" t="s">
        <v>26</v>
      </c>
      <c r="E7335" s="3" t="s">
        <v>5502</v>
      </c>
      <c r="F7335" s="3">
        <v>305.0</v>
      </c>
      <c r="G7335" s="3">
        <v>9469.0</v>
      </c>
      <c r="H7335" s="2"/>
      <c r="I7335" s="2"/>
      <c r="J7335" s="2"/>
    </row>
    <row r="7336">
      <c r="A7336" s="1" t="s">
        <v>9463</v>
      </c>
      <c r="B7336" s="3">
        <v>16.65</v>
      </c>
      <c r="C7336" s="3" t="s">
        <v>9464</v>
      </c>
      <c r="D7336" s="3" t="s">
        <v>26</v>
      </c>
      <c r="E7336" s="3" t="s">
        <v>9465</v>
      </c>
      <c r="F7336" s="3">
        <v>313.0</v>
      </c>
      <c r="G7336" s="3">
        <v>9469.0</v>
      </c>
      <c r="H7336" s="2"/>
      <c r="I7336" s="2"/>
      <c r="J7336" s="2"/>
    </row>
    <row r="7337">
      <c r="A7337" s="1" t="s">
        <v>9466</v>
      </c>
      <c r="B7337" s="3">
        <v>15.61</v>
      </c>
      <c r="C7337" s="3" t="s">
        <v>3303</v>
      </c>
      <c r="D7337" s="3" t="s">
        <v>26</v>
      </c>
      <c r="E7337" s="3" t="s">
        <v>9467</v>
      </c>
      <c r="F7337" s="3">
        <v>328.0</v>
      </c>
      <c r="G7337" s="3">
        <v>947.0</v>
      </c>
      <c r="H7337" s="2"/>
      <c r="I7337" s="2"/>
      <c r="J7337" s="2"/>
    </row>
    <row r="7338">
      <c r="A7338" s="1" t="s">
        <v>9468</v>
      </c>
      <c r="B7338" s="3">
        <v>14.77</v>
      </c>
      <c r="C7338" s="3" t="s">
        <v>3388</v>
      </c>
      <c r="D7338" s="3" t="s">
        <v>26</v>
      </c>
      <c r="E7338" s="3" t="s">
        <v>9469</v>
      </c>
      <c r="F7338" s="3">
        <v>351.0</v>
      </c>
      <c r="G7338" s="3">
        <v>9469.0</v>
      </c>
      <c r="H7338" s="2"/>
      <c r="I7338" s="2"/>
      <c r="J7338" s="2"/>
    </row>
    <row r="7339">
      <c r="A7339" s="1" t="s">
        <v>9470</v>
      </c>
      <c r="B7339" s="3">
        <v>14.11</v>
      </c>
      <c r="C7339" s="3" t="s">
        <v>3041</v>
      </c>
      <c r="D7339" s="3" t="s">
        <v>26</v>
      </c>
      <c r="E7339" s="3" t="s">
        <v>9471</v>
      </c>
      <c r="F7339" s="3">
        <v>344.0</v>
      </c>
      <c r="G7339" s="3">
        <v>9469.0</v>
      </c>
      <c r="H7339" s="2"/>
      <c r="I7339" s="2"/>
      <c r="J7339" s="2"/>
    </row>
    <row r="7340">
      <c r="A7340" s="1" t="s">
        <v>9472</v>
      </c>
      <c r="B7340" s="3">
        <v>13.57</v>
      </c>
      <c r="C7340" s="3" t="s">
        <v>3610</v>
      </c>
      <c r="D7340" s="3" t="s">
        <v>26</v>
      </c>
      <c r="E7340" s="3" t="s">
        <v>9473</v>
      </c>
      <c r="F7340" s="3">
        <v>349.0</v>
      </c>
      <c r="G7340" s="3">
        <v>9464.0</v>
      </c>
      <c r="H7340" s="2"/>
      <c r="I7340" s="2"/>
      <c r="J7340" s="2"/>
    </row>
    <row r="7341">
      <c r="A7341" s="1" t="s">
        <v>9474</v>
      </c>
      <c r="B7341" s="3">
        <v>13.16</v>
      </c>
      <c r="C7341" s="3" t="s">
        <v>387</v>
      </c>
      <c r="D7341" s="3" t="s">
        <v>26</v>
      </c>
      <c r="E7341" s="3" t="s">
        <v>9475</v>
      </c>
      <c r="F7341" s="3">
        <v>3.0</v>
      </c>
      <c r="G7341" s="3">
        <v>9462.0</v>
      </c>
      <c r="H7341" s="2"/>
      <c r="I7341" s="2"/>
      <c r="J7341" s="2"/>
    </row>
    <row r="7342">
      <c r="A7342" s="1" t="s">
        <v>9476</v>
      </c>
      <c r="B7342" s="3">
        <v>12.79</v>
      </c>
      <c r="C7342" s="3" t="s">
        <v>98</v>
      </c>
      <c r="D7342" s="3" t="s">
        <v>26</v>
      </c>
      <c r="E7342" s="3" t="s">
        <v>9477</v>
      </c>
      <c r="F7342" s="3">
        <v>17.0</v>
      </c>
      <c r="G7342" s="3">
        <v>9459.0</v>
      </c>
      <c r="H7342" s="2"/>
      <c r="I7342" s="2"/>
      <c r="J7342" s="2"/>
    </row>
    <row r="7343">
      <c r="A7343" s="1" t="s">
        <v>9478</v>
      </c>
      <c r="B7343" s="3">
        <v>12.47</v>
      </c>
      <c r="C7343" s="3" t="s">
        <v>98</v>
      </c>
      <c r="D7343" s="3" t="s">
        <v>26</v>
      </c>
      <c r="E7343" s="3" t="s">
        <v>9479</v>
      </c>
      <c r="F7343" s="3">
        <v>57.0</v>
      </c>
      <c r="G7343" s="3">
        <v>9458.0</v>
      </c>
      <c r="H7343" s="2"/>
      <c r="I7343" s="2"/>
      <c r="J7343" s="2"/>
    </row>
    <row r="7344">
      <c r="A7344" s="1" t="s">
        <v>9480</v>
      </c>
      <c r="B7344" s="3">
        <v>12.16</v>
      </c>
      <c r="C7344" s="3" t="s">
        <v>1177</v>
      </c>
      <c r="D7344" s="3" t="s">
        <v>26</v>
      </c>
      <c r="E7344" s="3" t="s">
        <v>9481</v>
      </c>
      <c r="F7344" s="3">
        <v>67.0</v>
      </c>
      <c r="G7344" s="3">
        <v>9458.0</v>
      </c>
      <c r="H7344" s="2"/>
      <c r="I7344" s="2"/>
      <c r="J7344" s="2"/>
    </row>
    <row r="7345">
      <c r="A7345" s="1" t="s">
        <v>9482</v>
      </c>
      <c r="B7345" s="3">
        <v>11.81</v>
      </c>
      <c r="C7345" s="3" t="s">
        <v>1243</v>
      </c>
      <c r="D7345" s="3" t="s">
        <v>26</v>
      </c>
      <c r="E7345" s="3" t="s">
        <v>9483</v>
      </c>
      <c r="F7345" s="3">
        <v>6.0</v>
      </c>
      <c r="G7345" s="3">
        <v>946.0</v>
      </c>
      <c r="H7345" s="2"/>
      <c r="I7345" s="2"/>
      <c r="J7345" s="2"/>
    </row>
    <row r="7346">
      <c r="A7346" s="1" t="s">
        <v>9484</v>
      </c>
      <c r="B7346" s="3">
        <v>10.81</v>
      </c>
      <c r="C7346" s="3">
        <v>8.5</v>
      </c>
      <c r="D7346" s="3">
        <v>39.0</v>
      </c>
      <c r="E7346" s="3">
        <v>27.59</v>
      </c>
      <c r="F7346" s="3">
        <v>21.0</v>
      </c>
      <c r="G7346" s="3" t="s">
        <v>9485</v>
      </c>
      <c r="H7346" s="3">
        <v>91.0</v>
      </c>
      <c r="I7346" s="3">
        <v>9463.0</v>
      </c>
      <c r="J7346" s="2"/>
    </row>
    <row r="7347">
      <c r="A7347" s="1" t="s">
        <v>9486</v>
      </c>
      <c r="B7347" s="3">
        <v>11.22</v>
      </c>
      <c r="C7347" s="3">
        <v>77.2</v>
      </c>
      <c r="D7347" s="3">
        <v>21.0</v>
      </c>
      <c r="E7347" s="3">
        <v>586.51</v>
      </c>
      <c r="F7347" s="3">
        <v>67.0</v>
      </c>
      <c r="G7347" s="3" t="s">
        <v>9487</v>
      </c>
      <c r="H7347" s="3">
        <v>9.0</v>
      </c>
      <c r="I7347" s="3">
        <v>9471.0</v>
      </c>
      <c r="J7347" s="2"/>
    </row>
    <row r="7348">
      <c r="A7348" s="1" t="s">
        <v>9488</v>
      </c>
      <c r="B7348" s="3">
        <v>14.91</v>
      </c>
      <c r="C7348" s="3">
        <v>62.65</v>
      </c>
      <c r="D7348" s="3">
        <v>368.0</v>
      </c>
      <c r="E7348" s="3">
        <v>678.7</v>
      </c>
      <c r="F7348" s="3">
        <v>101.0</v>
      </c>
      <c r="G7348" s="3" t="s">
        <v>9489</v>
      </c>
      <c r="H7348" s="3">
        <v>119.0</v>
      </c>
      <c r="I7348" s="3">
        <v>9472.0</v>
      </c>
      <c r="J7348" s="2"/>
    </row>
    <row r="7349">
      <c r="A7349" s="1" t="s">
        <v>9490</v>
      </c>
      <c r="B7349" s="3">
        <v>18.35</v>
      </c>
      <c r="C7349" s="3">
        <v>49.3</v>
      </c>
      <c r="D7349" s="3">
        <v>481.0</v>
      </c>
      <c r="E7349" s="3">
        <v>673.16</v>
      </c>
      <c r="F7349" s="3">
        <v>141.0</v>
      </c>
      <c r="G7349" s="3" t="s">
        <v>9491</v>
      </c>
      <c r="H7349" s="3">
        <v>161.0</v>
      </c>
      <c r="I7349" s="3">
        <v>9473.0</v>
      </c>
      <c r="J7349" s="2"/>
    </row>
    <row r="7350">
      <c r="A7350" s="1" t="s">
        <v>9492</v>
      </c>
      <c r="B7350" s="3">
        <v>20.85</v>
      </c>
      <c r="C7350" s="3">
        <v>43.1</v>
      </c>
      <c r="D7350" s="3">
        <v>562.0</v>
      </c>
      <c r="E7350" s="3">
        <v>728.24</v>
      </c>
      <c r="F7350" s="3">
        <v>146.0</v>
      </c>
      <c r="G7350" s="3" t="s">
        <v>9493</v>
      </c>
      <c r="H7350" s="3">
        <v>217.0</v>
      </c>
      <c r="I7350" s="3">
        <v>9468.0</v>
      </c>
      <c r="J7350" s="2"/>
    </row>
    <row r="7351">
      <c r="A7351" s="1" t="s">
        <v>9494</v>
      </c>
      <c r="B7351" s="3">
        <v>22.52</v>
      </c>
      <c r="C7351" s="3">
        <v>37.65</v>
      </c>
      <c r="D7351" s="3">
        <v>581.0</v>
      </c>
      <c r="E7351" s="3">
        <v>735.47</v>
      </c>
      <c r="F7351" s="3">
        <v>149.0</v>
      </c>
      <c r="G7351" s="3" t="s">
        <v>9495</v>
      </c>
      <c r="H7351" s="3">
        <v>245.0</v>
      </c>
      <c r="I7351" s="3">
        <v>9465.0</v>
      </c>
      <c r="J7351" s="2"/>
    </row>
    <row r="7352">
      <c r="A7352" s="1" t="s">
        <v>9496</v>
      </c>
      <c r="B7352" s="3">
        <v>23.5</v>
      </c>
      <c r="C7352" s="3">
        <v>32.75</v>
      </c>
      <c r="D7352" s="3">
        <v>553.0</v>
      </c>
      <c r="E7352" s="3">
        <v>78.23</v>
      </c>
      <c r="F7352" s="3">
        <v>122.0</v>
      </c>
      <c r="G7352" s="3">
        <v>321.5</v>
      </c>
      <c r="H7352" s="3">
        <v>1.1</v>
      </c>
      <c r="I7352" s="3">
        <v>257.0</v>
      </c>
      <c r="J7352" s="3">
        <v>9456.0</v>
      </c>
    </row>
    <row r="7353">
      <c r="A7353" s="1" t="s">
        <v>9497</v>
      </c>
      <c r="B7353" s="3">
        <v>23.98</v>
      </c>
      <c r="C7353" s="3">
        <v>3.55</v>
      </c>
      <c r="D7353" s="3">
        <v>454.0</v>
      </c>
      <c r="E7353" s="3">
        <v>723.31</v>
      </c>
      <c r="F7353" s="3">
        <v>115.0</v>
      </c>
      <c r="G7353" s="3">
        <v>323.0</v>
      </c>
      <c r="H7353" s="3">
        <v>1.24</v>
      </c>
      <c r="I7353" s="3">
        <v>263.0</v>
      </c>
      <c r="J7353" s="3">
        <v>945.0</v>
      </c>
    </row>
    <row r="7354">
      <c r="A7354" s="1" t="s">
        <v>9498</v>
      </c>
      <c r="B7354" s="3">
        <v>23.98</v>
      </c>
      <c r="C7354" s="3">
        <v>29.45</v>
      </c>
      <c r="D7354" s="3">
        <v>312.0</v>
      </c>
      <c r="E7354" s="3">
        <v>643.43</v>
      </c>
      <c r="F7354" s="3">
        <v>92.0</v>
      </c>
      <c r="G7354" s="3">
        <v>326.3</v>
      </c>
      <c r="H7354" s="3">
        <v>1.31</v>
      </c>
      <c r="I7354" s="3">
        <v>27.0</v>
      </c>
      <c r="J7354" s="3">
        <v>9448.0</v>
      </c>
    </row>
    <row r="7355">
      <c r="A7355" s="1" t="s">
        <v>9499</v>
      </c>
      <c r="B7355" s="3">
        <v>23.48</v>
      </c>
      <c r="C7355" s="3">
        <v>3.4</v>
      </c>
      <c r="D7355" s="3">
        <v>145.0</v>
      </c>
      <c r="E7355" s="3">
        <v>508.95</v>
      </c>
      <c r="F7355" s="3">
        <v>53.0</v>
      </c>
      <c r="G7355" s="3">
        <v>323.75</v>
      </c>
      <c r="H7355" s="3">
        <v>1.38</v>
      </c>
      <c r="I7355" s="3">
        <v>279.0</v>
      </c>
      <c r="J7355" s="3">
        <v>9448.0</v>
      </c>
    </row>
    <row r="7356">
      <c r="A7356" s="1" t="s">
        <v>9500</v>
      </c>
      <c r="B7356" s="3">
        <v>22.7</v>
      </c>
      <c r="C7356" s="3" t="s">
        <v>7215</v>
      </c>
      <c r="D7356" s="3" t="s">
        <v>26</v>
      </c>
      <c r="E7356" s="3">
        <v>322.8</v>
      </c>
      <c r="F7356" s="3">
        <v>1.66</v>
      </c>
      <c r="G7356" s="3">
        <v>29.0</v>
      </c>
      <c r="H7356" s="3">
        <v>9451.0</v>
      </c>
      <c r="I7356" s="2"/>
      <c r="J7356" s="2"/>
    </row>
    <row r="7357">
      <c r="A7357" s="1" t="s">
        <v>9501</v>
      </c>
      <c r="B7357" s="3">
        <v>19.92</v>
      </c>
      <c r="C7357" s="3" t="s">
        <v>5653</v>
      </c>
      <c r="D7357" s="3" t="s">
        <v>26</v>
      </c>
      <c r="E7357" s="3">
        <v>318.35</v>
      </c>
      <c r="F7357" s="3">
        <v>2.0</v>
      </c>
      <c r="G7357" s="3">
        <v>297.0</v>
      </c>
      <c r="H7357" s="3">
        <v>9453.0</v>
      </c>
      <c r="I7357" s="2"/>
      <c r="J7357" s="2"/>
    </row>
    <row r="7358">
      <c r="A7358" s="1" t="s">
        <v>9502</v>
      </c>
      <c r="B7358" s="3">
        <v>18.25</v>
      </c>
      <c r="C7358" s="3" t="s">
        <v>1783</v>
      </c>
      <c r="D7358" s="3" t="s">
        <v>26</v>
      </c>
      <c r="E7358" s="3">
        <v>326.65</v>
      </c>
      <c r="F7358" s="3">
        <v>2.14</v>
      </c>
      <c r="G7358" s="3">
        <v>298.0</v>
      </c>
      <c r="H7358" s="3">
        <v>9456.0</v>
      </c>
      <c r="I7358" s="2"/>
      <c r="J7358" s="2"/>
    </row>
    <row r="7359">
      <c r="A7359" s="1" t="s">
        <v>9503</v>
      </c>
      <c r="B7359" s="3">
        <v>16.88</v>
      </c>
      <c r="C7359" s="3" t="s">
        <v>3414</v>
      </c>
      <c r="D7359" s="3" t="s">
        <v>26</v>
      </c>
      <c r="E7359" s="3">
        <v>322.6</v>
      </c>
      <c r="F7359" s="3">
        <v>1.93</v>
      </c>
      <c r="G7359" s="3">
        <v>305.0</v>
      </c>
      <c r="H7359" s="3">
        <v>946.0</v>
      </c>
      <c r="I7359" s="2"/>
      <c r="J7359" s="2"/>
    </row>
    <row r="7360">
      <c r="A7360" s="1" t="s">
        <v>9504</v>
      </c>
      <c r="B7360" s="3">
        <v>15.43</v>
      </c>
      <c r="C7360" s="3" t="s">
        <v>3446</v>
      </c>
      <c r="D7360" s="3" t="s">
        <v>26</v>
      </c>
      <c r="E7360" s="3">
        <v>313.9</v>
      </c>
      <c r="F7360" s="3">
        <v>1.72</v>
      </c>
      <c r="G7360" s="3">
        <v>309.0</v>
      </c>
      <c r="H7360" s="3">
        <v>946.0</v>
      </c>
      <c r="I7360" s="2"/>
      <c r="J7360" s="2"/>
    </row>
    <row r="7361">
      <c r="A7361" s="1" t="s">
        <v>9505</v>
      </c>
      <c r="B7361" s="3">
        <v>14.22</v>
      </c>
      <c r="C7361" s="3" t="s">
        <v>1407</v>
      </c>
      <c r="D7361" s="3" t="s">
        <v>26</v>
      </c>
      <c r="E7361" s="3">
        <v>318.15</v>
      </c>
      <c r="F7361" s="3">
        <v>1.38</v>
      </c>
      <c r="G7361" s="3">
        <v>309.0</v>
      </c>
      <c r="H7361" s="3">
        <v>9462.0</v>
      </c>
      <c r="I7361" s="2"/>
      <c r="J7361" s="2"/>
    </row>
    <row r="7362">
      <c r="A7362" s="1" t="s">
        <v>9506</v>
      </c>
      <c r="B7362" s="3">
        <v>13.47</v>
      </c>
      <c r="C7362" s="3" t="s">
        <v>2569</v>
      </c>
      <c r="D7362" s="3" t="s">
        <v>26</v>
      </c>
      <c r="E7362" s="3">
        <v>313.9</v>
      </c>
      <c r="F7362" s="3">
        <v>1.17</v>
      </c>
      <c r="G7362" s="3">
        <v>3.0</v>
      </c>
      <c r="H7362" s="3">
        <v>946.0</v>
      </c>
      <c r="I7362" s="2"/>
      <c r="J7362" s="2"/>
    </row>
    <row r="7363">
      <c r="A7363" s="1" t="s">
        <v>9507</v>
      </c>
      <c r="B7363" s="3">
        <v>12.83</v>
      </c>
      <c r="C7363" s="3" t="s">
        <v>3073</v>
      </c>
      <c r="D7363" s="3" t="s">
        <v>26</v>
      </c>
      <c r="E7363" s="3">
        <v>306.35</v>
      </c>
      <c r="F7363" s="3">
        <v>1.17</v>
      </c>
      <c r="G7363" s="3">
        <v>302.0</v>
      </c>
      <c r="H7363" s="3">
        <v>9462.0</v>
      </c>
      <c r="I7363" s="2"/>
      <c r="J7363" s="2"/>
    </row>
    <row r="7364">
      <c r="A7364" s="1" t="s">
        <v>9508</v>
      </c>
      <c r="B7364" s="3">
        <v>12.59</v>
      </c>
      <c r="C7364" s="3" t="s">
        <v>961</v>
      </c>
      <c r="D7364" s="3" t="s">
        <v>26</v>
      </c>
      <c r="E7364" s="3">
        <v>316.5</v>
      </c>
      <c r="F7364" s="3">
        <v>1.3</v>
      </c>
      <c r="G7364" s="3">
        <v>312.0</v>
      </c>
      <c r="H7364" s="3">
        <v>9461.0</v>
      </c>
      <c r="I7364" s="2"/>
      <c r="J7364" s="2"/>
    </row>
    <row r="7365">
      <c r="A7365" s="1" t="s">
        <v>9509</v>
      </c>
      <c r="B7365" s="3">
        <v>12.6</v>
      </c>
      <c r="C7365" s="3" t="s">
        <v>2572</v>
      </c>
      <c r="D7365" s="3" t="s">
        <v>26</v>
      </c>
      <c r="E7365" s="3" t="s">
        <v>9510</v>
      </c>
      <c r="F7365" s="3">
        <v>322.0</v>
      </c>
      <c r="G7365" s="3">
        <v>9457.0</v>
      </c>
      <c r="H7365" s="2"/>
      <c r="I7365" s="2"/>
      <c r="J7365" s="2"/>
    </row>
    <row r="7366">
      <c r="A7366" s="1" t="s">
        <v>9511</v>
      </c>
      <c r="B7366" s="3">
        <v>11.88</v>
      </c>
      <c r="C7366" s="3" t="s">
        <v>909</v>
      </c>
      <c r="D7366" s="3" t="s">
        <v>26</v>
      </c>
      <c r="E7366" s="3" t="s">
        <v>9512</v>
      </c>
      <c r="F7366" s="3">
        <v>324.0</v>
      </c>
      <c r="G7366" s="3">
        <v>9456.0</v>
      </c>
      <c r="H7366" s="2"/>
      <c r="I7366" s="2"/>
      <c r="J7366" s="2"/>
    </row>
    <row r="7367">
      <c r="A7367" s="1" t="s">
        <v>9513</v>
      </c>
      <c r="B7367" s="3">
        <v>11.93</v>
      </c>
      <c r="C7367" s="3" t="s">
        <v>909</v>
      </c>
      <c r="D7367" s="3" t="s">
        <v>26</v>
      </c>
      <c r="E7367" s="3" t="s">
        <v>9514</v>
      </c>
      <c r="F7367" s="3">
        <v>339.0</v>
      </c>
      <c r="G7367" s="3">
        <v>9456.0</v>
      </c>
      <c r="H7367" s="2"/>
      <c r="I7367" s="2"/>
      <c r="J7367" s="2"/>
    </row>
    <row r="7368">
      <c r="A7368" s="1" t="s">
        <v>9515</v>
      </c>
      <c r="B7368" s="3">
        <v>11.5</v>
      </c>
      <c r="C7368" s="3" t="s">
        <v>997</v>
      </c>
      <c r="D7368" s="3" t="s">
        <v>26</v>
      </c>
      <c r="E7368" s="3" t="s">
        <v>9516</v>
      </c>
      <c r="F7368" s="3">
        <v>8.0</v>
      </c>
      <c r="G7368" s="3">
        <v>9457.0</v>
      </c>
      <c r="H7368" s="2"/>
      <c r="I7368" s="2"/>
      <c r="J7368" s="2"/>
    </row>
    <row r="7369">
      <c r="A7369" s="1" t="s">
        <v>9517</v>
      </c>
      <c r="B7369" s="3">
        <v>11.54</v>
      </c>
      <c r="C7369" s="3" t="s">
        <v>997</v>
      </c>
      <c r="D7369" s="3" t="s">
        <v>26</v>
      </c>
      <c r="E7369" s="3" t="s">
        <v>6784</v>
      </c>
      <c r="F7369" s="3">
        <v>7.0</v>
      </c>
      <c r="G7369" s="3">
        <v>9458.0</v>
      </c>
      <c r="H7369" s="2"/>
      <c r="I7369" s="2"/>
      <c r="J7369" s="2"/>
    </row>
    <row r="7370">
      <c r="A7370" s="1" t="s">
        <v>9518</v>
      </c>
      <c r="B7370" s="3">
        <v>11.33</v>
      </c>
      <c r="C7370" s="3">
        <v>86.1</v>
      </c>
      <c r="D7370" s="3" t="s">
        <v>40</v>
      </c>
      <c r="E7370" s="3">
        <v>1.0</v>
      </c>
      <c r="F7370" s="3" t="s">
        <v>3659</v>
      </c>
      <c r="G7370" s="3">
        <v>61.0</v>
      </c>
      <c r="H7370" s="3">
        <v>9462.0</v>
      </c>
      <c r="I7370" s="2"/>
      <c r="J7370" s="2"/>
    </row>
    <row r="7371">
      <c r="A7371" s="1" t="s">
        <v>9519</v>
      </c>
      <c r="B7371" s="3">
        <v>12.15</v>
      </c>
      <c r="C7371" s="3">
        <v>83.15</v>
      </c>
      <c r="D7371" s="3">
        <v>131.0</v>
      </c>
      <c r="E7371" s="3">
        <v>108.42</v>
      </c>
      <c r="F7371" s="3">
        <v>105.0</v>
      </c>
      <c r="G7371" s="3" t="s">
        <v>9520</v>
      </c>
      <c r="H7371" s="3">
        <v>82.0</v>
      </c>
      <c r="I7371" s="3">
        <v>9464.0</v>
      </c>
      <c r="J7371" s="2"/>
    </row>
    <row r="7372">
      <c r="A7372" s="1" t="s">
        <v>9521</v>
      </c>
      <c r="B7372" s="3">
        <v>14.74</v>
      </c>
      <c r="C7372" s="3">
        <v>77.75</v>
      </c>
      <c r="D7372" s="3">
        <v>313.0</v>
      </c>
      <c r="E7372" s="3">
        <v>408.54</v>
      </c>
      <c r="F7372" s="3">
        <v>154.0</v>
      </c>
      <c r="G7372" s="3" t="s">
        <v>9522</v>
      </c>
      <c r="H7372" s="3">
        <v>68.0</v>
      </c>
      <c r="I7372" s="3">
        <v>9467.0</v>
      </c>
      <c r="J7372" s="2"/>
    </row>
    <row r="7373">
      <c r="A7373" s="1" t="s">
        <v>9523</v>
      </c>
      <c r="B7373" s="3">
        <v>16.65</v>
      </c>
      <c r="C7373" s="3">
        <v>63.5</v>
      </c>
      <c r="D7373" s="3">
        <v>412.0</v>
      </c>
      <c r="E7373" s="3">
        <v>409.4</v>
      </c>
      <c r="F7373" s="3">
        <v>207.0</v>
      </c>
      <c r="G7373" s="3">
        <v>319.1</v>
      </c>
      <c r="H7373" s="3">
        <v>1.3</v>
      </c>
      <c r="I7373" s="3">
        <v>55.0</v>
      </c>
      <c r="J7373" s="3">
        <v>9465.0</v>
      </c>
    </row>
    <row r="7374">
      <c r="A7374" s="1" t="s">
        <v>9524</v>
      </c>
      <c r="B7374" s="3">
        <v>19.6</v>
      </c>
      <c r="C7374" s="3">
        <v>53.15</v>
      </c>
      <c r="D7374" s="3">
        <v>464.0</v>
      </c>
      <c r="E7374" s="3">
        <v>386.36</v>
      </c>
      <c r="F7374" s="3">
        <v>245.0</v>
      </c>
      <c r="G7374" s="3">
        <v>326.5</v>
      </c>
      <c r="H7374" s="3">
        <v>1.17</v>
      </c>
      <c r="I7374" s="3">
        <v>41.0</v>
      </c>
      <c r="J7374" s="3">
        <v>9465.0</v>
      </c>
    </row>
    <row r="7375">
      <c r="A7375" s="1" t="s">
        <v>9525</v>
      </c>
      <c r="B7375" s="3">
        <v>20.53</v>
      </c>
      <c r="C7375" s="3">
        <v>46.35</v>
      </c>
      <c r="D7375" s="3">
        <v>371.0</v>
      </c>
      <c r="E7375" s="3">
        <v>138.94</v>
      </c>
      <c r="F7375" s="3">
        <v>29.0</v>
      </c>
      <c r="G7375" s="3">
        <v>333.45</v>
      </c>
      <c r="H7375" s="3">
        <v>1.45</v>
      </c>
      <c r="I7375" s="3">
        <v>24.0</v>
      </c>
      <c r="J7375" s="3">
        <v>9461.0</v>
      </c>
    </row>
    <row r="7376">
      <c r="A7376" s="1" t="s">
        <v>9526</v>
      </c>
      <c r="B7376" s="3">
        <v>21.3</v>
      </c>
      <c r="C7376" s="3">
        <v>44.85</v>
      </c>
      <c r="D7376" s="3">
        <v>426.0</v>
      </c>
      <c r="E7376" s="3">
        <v>319.29</v>
      </c>
      <c r="F7376" s="3">
        <v>251.0</v>
      </c>
      <c r="G7376" s="3">
        <v>34.8</v>
      </c>
      <c r="H7376" s="3">
        <v>1.86</v>
      </c>
      <c r="I7376" s="3">
        <v>13.0</v>
      </c>
      <c r="J7376" s="3">
        <v>9454.0</v>
      </c>
    </row>
    <row r="7377">
      <c r="A7377" s="1" t="s">
        <v>9527</v>
      </c>
      <c r="B7377" s="3">
        <v>21.28</v>
      </c>
      <c r="C7377" s="3">
        <v>44.85</v>
      </c>
      <c r="D7377" s="3">
        <v>336.0</v>
      </c>
      <c r="E7377" s="3">
        <v>254.3</v>
      </c>
      <c r="F7377" s="3">
        <v>218.0</v>
      </c>
      <c r="G7377" s="3">
        <v>335.75</v>
      </c>
      <c r="H7377" s="3">
        <v>2.34</v>
      </c>
      <c r="I7377" s="3">
        <v>11.0</v>
      </c>
      <c r="J7377" s="3">
        <v>945.0</v>
      </c>
    </row>
    <row r="7378">
      <c r="A7378" s="1" t="s">
        <v>9528</v>
      </c>
      <c r="B7378" s="3">
        <v>20.28</v>
      </c>
      <c r="C7378" s="3">
        <v>51.5</v>
      </c>
      <c r="D7378" s="3">
        <v>146.0</v>
      </c>
      <c r="E7378" s="3">
        <v>26.63</v>
      </c>
      <c r="F7378" s="3">
        <v>137.0</v>
      </c>
      <c r="G7378" s="3">
        <v>342.75</v>
      </c>
      <c r="H7378" s="3">
        <v>2.9</v>
      </c>
      <c r="I7378" s="3">
        <v>1.0</v>
      </c>
      <c r="J7378" s="3">
        <v>9448.0</v>
      </c>
    </row>
    <row r="7379">
      <c r="A7379" s="1" t="s">
        <v>9529</v>
      </c>
      <c r="B7379" s="3">
        <v>18.95</v>
      </c>
      <c r="C7379" s="3">
        <v>61.2</v>
      </c>
      <c r="D7379" s="3" t="s">
        <v>1714</v>
      </c>
      <c r="E7379" s="3">
        <v>14.0</v>
      </c>
      <c r="F7379" s="3">
        <v>344.3</v>
      </c>
      <c r="G7379" s="3">
        <v>2.97</v>
      </c>
      <c r="H7379" s="3">
        <v>2.0</v>
      </c>
      <c r="I7379" s="3">
        <v>9451.0</v>
      </c>
      <c r="J7379" s="2"/>
    </row>
    <row r="7380">
      <c r="A7380" s="1" t="s">
        <v>9530</v>
      </c>
      <c r="B7380" s="3">
        <v>17.5</v>
      </c>
      <c r="C7380" s="3" t="s">
        <v>5443</v>
      </c>
      <c r="D7380" s="3" t="s">
        <v>26</v>
      </c>
      <c r="E7380" s="3">
        <v>339.25</v>
      </c>
      <c r="F7380" s="3">
        <v>3.3</v>
      </c>
      <c r="G7380" s="3">
        <v>4.0</v>
      </c>
      <c r="H7380" s="3">
        <v>9453.0</v>
      </c>
      <c r="I7380" s="2"/>
      <c r="J7380" s="2"/>
    </row>
    <row r="7381">
      <c r="A7381" s="1" t="s">
        <v>9531</v>
      </c>
      <c r="B7381" s="3">
        <v>15.88</v>
      </c>
      <c r="C7381" s="3" t="s">
        <v>8370</v>
      </c>
      <c r="D7381" s="3" t="s">
        <v>26</v>
      </c>
      <c r="E7381" s="3">
        <v>335.4</v>
      </c>
      <c r="F7381" s="3">
        <v>3.31</v>
      </c>
      <c r="G7381" s="3">
        <v>12.0</v>
      </c>
      <c r="H7381" s="3">
        <v>9455.0</v>
      </c>
      <c r="I7381" s="2"/>
      <c r="J7381" s="2"/>
    </row>
    <row r="7382">
      <c r="A7382" s="1" t="s">
        <v>9532</v>
      </c>
      <c r="B7382" s="3">
        <v>15.38</v>
      </c>
      <c r="C7382" s="3" t="s">
        <v>8043</v>
      </c>
      <c r="D7382" s="3" t="s">
        <v>26</v>
      </c>
      <c r="E7382" s="3">
        <v>34.4</v>
      </c>
      <c r="F7382" s="3">
        <v>3.45</v>
      </c>
      <c r="G7382" s="3">
        <v>9.0</v>
      </c>
      <c r="H7382" s="3">
        <v>9462.0</v>
      </c>
      <c r="I7382" s="2"/>
      <c r="J7382" s="2"/>
    </row>
    <row r="7383">
      <c r="A7383" s="1" t="s">
        <v>9533</v>
      </c>
      <c r="B7383" s="3">
        <v>14.18</v>
      </c>
      <c r="C7383" s="3" t="s">
        <v>3225</v>
      </c>
      <c r="D7383" s="3" t="s">
        <v>26</v>
      </c>
      <c r="E7383" s="3">
        <v>341.55</v>
      </c>
      <c r="F7383" s="3">
        <v>3.17</v>
      </c>
      <c r="G7383" s="3">
        <v>16.0</v>
      </c>
      <c r="H7383" s="3">
        <v>9463.0</v>
      </c>
      <c r="I7383" s="2"/>
      <c r="J7383" s="2"/>
    </row>
    <row r="7384">
      <c r="A7384" s="1" t="s">
        <v>9534</v>
      </c>
      <c r="B7384" s="3">
        <v>13.2</v>
      </c>
      <c r="C7384" s="3" t="s">
        <v>1409</v>
      </c>
      <c r="D7384" s="3" t="s">
        <v>26</v>
      </c>
      <c r="E7384" s="3">
        <v>34.8</v>
      </c>
      <c r="F7384" s="3">
        <v>2.83</v>
      </c>
      <c r="G7384" s="3">
        <v>21.0</v>
      </c>
      <c r="H7384" s="3">
        <v>9461.0</v>
      </c>
      <c r="I7384" s="2"/>
      <c r="J7384" s="2"/>
    </row>
    <row r="7385">
      <c r="A7385" s="1" t="s">
        <v>9535</v>
      </c>
      <c r="B7385" s="3">
        <v>12.12</v>
      </c>
      <c r="C7385" s="3" t="s">
        <v>995</v>
      </c>
      <c r="D7385" s="3" t="s">
        <v>26</v>
      </c>
      <c r="E7385" s="3">
        <v>341.2</v>
      </c>
      <c r="F7385" s="3">
        <v>2.41</v>
      </c>
      <c r="G7385" s="3">
        <v>26.0</v>
      </c>
      <c r="H7385" s="3">
        <v>9458.0</v>
      </c>
      <c r="I7385" s="2"/>
      <c r="J7385" s="2"/>
    </row>
    <row r="7386">
      <c r="A7386" s="1" t="s">
        <v>9536</v>
      </c>
      <c r="B7386" s="3">
        <v>11.74</v>
      </c>
      <c r="C7386" s="3" t="s">
        <v>909</v>
      </c>
      <c r="D7386" s="3" t="s">
        <v>26</v>
      </c>
      <c r="E7386" s="3">
        <v>345.45</v>
      </c>
      <c r="F7386" s="3">
        <v>2.7</v>
      </c>
      <c r="G7386" s="3">
        <v>28.0</v>
      </c>
      <c r="H7386" s="3">
        <v>9453.0</v>
      </c>
      <c r="I7386" s="2"/>
      <c r="J7386" s="2"/>
    </row>
    <row r="7387">
      <c r="A7387" s="1" t="s">
        <v>9537</v>
      </c>
      <c r="B7387" s="3">
        <v>11.48</v>
      </c>
      <c r="C7387" s="3" t="s">
        <v>909</v>
      </c>
      <c r="D7387" s="3" t="s">
        <v>26</v>
      </c>
      <c r="E7387" s="3">
        <v>342.95</v>
      </c>
      <c r="F7387" s="3">
        <v>1.86</v>
      </c>
      <c r="G7387" s="3">
        <v>23.0</v>
      </c>
      <c r="H7387" s="3">
        <v>9446.0</v>
      </c>
      <c r="I7387" s="2"/>
      <c r="J7387" s="2"/>
    </row>
    <row r="7388">
      <c r="A7388" s="1" t="s">
        <v>9538</v>
      </c>
      <c r="B7388" s="3">
        <v>11.12</v>
      </c>
      <c r="C7388" s="3" t="s">
        <v>909</v>
      </c>
      <c r="D7388" s="3" t="s">
        <v>26</v>
      </c>
      <c r="E7388" s="3">
        <v>332.2</v>
      </c>
      <c r="F7388" s="3">
        <v>1.59</v>
      </c>
      <c r="G7388" s="3">
        <v>15.0</v>
      </c>
      <c r="H7388" s="3">
        <v>9439.0</v>
      </c>
      <c r="I7388" s="2"/>
      <c r="J7388" s="2"/>
    </row>
    <row r="7389">
      <c r="A7389" s="1" t="s">
        <v>9539</v>
      </c>
      <c r="B7389" s="3">
        <v>10.89</v>
      </c>
      <c r="C7389" s="3" t="s">
        <v>795</v>
      </c>
      <c r="D7389" s="3" t="s">
        <v>26</v>
      </c>
      <c r="E7389" s="3">
        <v>332.3</v>
      </c>
      <c r="F7389" s="3">
        <v>1.52</v>
      </c>
      <c r="G7389" s="3">
        <v>1.0</v>
      </c>
      <c r="H7389" s="3">
        <v>943.0</v>
      </c>
      <c r="I7389" s="2"/>
      <c r="J7389" s="2"/>
    </row>
    <row r="7390">
      <c r="A7390" s="1" t="s">
        <v>9540</v>
      </c>
      <c r="B7390" s="3">
        <v>10.53</v>
      </c>
      <c r="C7390" s="3" t="s">
        <v>795</v>
      </c>
      <c r="D7390" s="3" t="s">
        <v>26</v>
      </c>
      <c r="E7390" s="3">
        <v>327.5</v>
      </c>
      <c r="F7390" s="3">
        <v>1.66</v>
      </c>
      <c r="G7390" s="3">
        <v>35.0</v>
      </c>
      <c r="H7390" s="3">
        <v>9423.0</v>
      </c>
      <c r="I7390" s="2"/>
      <c r="J7390" s="2"/>
    </row>
    <row r="7391">
      <c r="A7391" s="1" t="s">
        <v>9541</v>
      </c>
      <c r="B7391" s="3">
        <v>9.97</v>
      </c>
      <c r="C7391" s="3" t="s">
        <v>795</v>
      </c>
      <c r="D7391" s="3" t="s">
        <v>26</v>
      </c>
      <c r="E7391" s="3">
        <v>315.25</v>
      </c>
      <c r="F7391" s="3">
        <v>1.59</v>
      </c>
      <c r="G7391" s="3">
        <v>35.0</v>
      </c>
      <c r="H7391" s="3">
        <v>9418.0</v>
      </c>
      <c r="I7391" s="2"/>
      <c r="J7391" s="2"/>
    </row>
    <row r="7392">
      <c r="A7392" s="1" t="s">
        <v>9542</v>
      </c>
      <c r="B7392" s="3">
        <v>9.78</v>
      </c>
      <c r="C7392" s="3" t="s">
        <v>144</v>
      </c>
      <c r="D7392" s="3" t="s">
        <v>26</v>
      </c>
      <c r="E7392" s="3">
        <v>332.85</v>
      </c>
      <c r="F7392" s="3">
        <v>1.38</v>
      </c>
      <c r="G7392" s="3">
        <v>352.0</v>
      </c>
      <c r="H7392" s="3">
        <v>9414.0</v>
      </c>
      <c r="I7392" s="2"/>
      <c r="J7392" s="2"/>
    </row>
    <row r="7393">
      <c r="A7393" s="1" t="s">
        <v>9543</v>
      </c>
      <c r="B7393" s="3">
        <v>9.8</v>
      </c>
      <c r="C7393" s="3" t="s">
        <v>755</v>
      </c>
      <c r="D7393" s="3" t="s">
        <v>26</v>
      </c>
      <c r="E7393" s="3">
        <v>352.6</v>
      </c>
      <c r="F7393" s="3">
        <v>1.45</v>
      </c>
      <c r="G7393" s="3">
        <v>348.0</v>
      </c>
      <c r="H7393" s="3">
        <v>9411.0</v>
      </c>
      <c r="I7393" s="2"/>
      <c r="J7393" s="2"/>
    </row>
    <row r="7394">
      <c r="A7394" s="1" t="s">
        <v>9544</v>
      </c>
      <c r="B7394" s="3">
        <v>10.29</v>
      </c>
      <c r="C7394" s="3">
        <v>95.9</v>
      </c>
      <c r="D7394" s="3" t="s">
        <v>1800</v>
      </c>
      <c r="E7394" s="3">
        <v>4.0</v>
      </c>
      <c r="F7394" s="3" t="s">
        <v>9545</v>
      </c>
      <c r="G7394" s="3">
        <v>353.0</v>
      </c>
      <c r="H7394" s="3">
        <v>9414.0</v>
      </c>
      <c r="I7394" s="2"/>
      <c r="J7394" s="2"/>
    </row>
    <row r="7395">
      <c r="A7395" s="1" t="s">
        <v>9546</v>
      </c>
      <c r="B7395" s="3">
        <v>10.37</v>
      </c>
      <c r="C7395" s="3">
        <v>95.9</v>
      </c>
      <c r="D7395" s="3">
        <v>144.0</v>
      </c>
      <c r="E7395" s="3">
        <v>173.88</v>
      </c>
      <c r="F7395" s="3">
        <v>103.0</v>
      </c>
      <c r="G7395" s="3" t="s">
        <v>5555</v>
      </c>
      <c r="H7395" s="3">
        <v>9.0</v>
      </c>
      <c r="I7395" s="3">
        <v>9414.0</v>
      </c>
      <c r="J7395" s="2"/>
    </row>
    <row r="7396">
      <c r="A7396" s="1" t="s">
        <v>9547</v>
      </c>
      <c r="B7396" s="3">
        <v>10.66</v>
      </c>
      <c r="C7396" s="3">
        <v>95.9</v>
      </c>
      <c r="D7396" s="3">
        <v>256.0</v>
      </c>
      <c r="E7396" s="3">
        <v>194.81</v>
      </c>
      <c r="F7396" s="3">
        <v>181.0</v>
      </c>
      <c r="G7396" s="3" t="s">
        <v>3193</v>
      </c>
      <c r="H7396" s="3">
        <v>19.0</v>
      </c>
      <c r="I7396" s="3">
        <v>9415.0</v>
      </c>
      <c r="J7396" s="2"/>
    </row>
    <row r="7397">
      <c r="A7397" s="1" t="s">
        <v>9548</v>
      </c>
      <c r="B7397" s="3">
        <v>11.12</v>
      </c>
      <c r="C7397" s="3">
        <v>92.55</v>
      </c>
      <c r="D7397" s="3" t="s">
        <v>9549</v>
      </c>
      <c r="E7397" s="3">
        <v>151.0</v>
      </c>
      <c r="F7397" s="3" t="s">
        <v>9550</v>
      </c>
      <c r="G7397" s="3">
        <v>44.0</v>
      </c>
      <c r="H7397" s="3">
        <v>9411.0</v>
      </c>
      <c r="I7397" s="2"/>
      <c r="J7397" s="2"/>
    </row>
    <row r="7398">
      <c r="A7398" s="1" t="s">
        <v>9551</v>
      </c>
      <c r="B7398" s="3">
        <v>11.85</v>
      </c>
      <c r="C7398" s="3">
        <v>95.9</v>
      </c>
      <c r="D7398" s="3" t="s">
        <v>57</v>
      </c>
      <c r="E7398" s="3">
        <v>79.0</v>
      </c>
      <c r="F7398" s="3" t="s">
        <v>9552</v>
      </c>
      <c r="G7398" s="3">
        <v>53.0</v>
      </c>
      <c r="H7398" s="3">
        <v>9406.0</v>
      </c>
      <c r="I7398" s="2"/>
      <c r="J7398" s="2"/>
    </row>
    <row r="7399">
      <c r="A7399" s="1" t="s">
        <v>9553</v>
      </c>
      <c r="B7399" s="3">
        <v>12.7</v>
      </c>
      <c r="C7399" s="3">
        <v>89.4</v>
      </c>
      <c r="D7399" s="3" t="s">
        <v>321</v>
      </c>
      <c r="E7399" s="3">
        <v>107.0</v>
      </c>
      <c r="F7399" s="3">
        <v>365.4</v>
      </c>
      <c r="G7399" s="3">
        <v>1.17</v>
      </c>
      <c r="H7399" s="3">
        <v>71.0</v>
      </c>
      <c r="I7399" s="3">
        <v>9399.0</v>
      </c>
      <c r="J7399" s="2"/>
    </row>
    <row r="7400">
      <c r="A7400" s="1" t="s">
        <v>9554</v>
      </c>
      <c r="B7400" s="3">
        <v>13.4</v>
      </c>
      <c r="C7400" s="3">
        <v>89.4</v>
      </c>
      <c r="D7400" s="3">
        <v>543.0</v>
      </c>
      <c r="E7400" s="3">
        <v>783.33</v>
      </c>
      <c r="F7400" s="3">
        <v>117.0</v>
      </c>
      <c r="G7400" s="3">
        <v>359.75</v>
      </c>
      <c r="H7400" s="3">
        <v>1.52</v>
      </c>
      <c r="I7400" s="3">
        <v>87.0</v>
      </c>
      <c r="J7400" s="3">
        <v>9389.0</v>
      </c>
    </row>
    <row r="7401">
      <c r="A7401" s="1" t="s">
        <v>9555</v>
      </c>
      <c r="B7401" s="3">
        <v>14.3</v>
      </c>
      <c r="C7401" s="3">
        <v>83.4</v>
      </c>
      <c r="D7401" s="3">
        <v>172.0</v>
      </c>
      <c r="E7401" s="3">
        <v>6.52</v>
      </c>
      <c r="F7401" s="3">
        <v>169.0</v>
      </c>
      <c r="G7401" s="3">
        <v>336.75</v>
      </c>
      <c r="H7401" s="3">
        <v>1.66</v>
      </c>
      <c r="I7401" s="3">
        <v>102.0</v>
      </c>
      <c r="J7401" s="3">
        <v>9384.0</v>
      </c>
    </row>
    <row r="7402">
      <c r="A7402" s="1" t="s">
        <v>9556</v>
      </c>
      <c r="B7402" s="3">
        <v>13.93</v>
      </c>
      <c r="C7402" s="3">
        <v>83.35</v>
      </c>
      <c r="D7402" s="3">
        <v>273.0</v>
      </c>
      <c r="E7402" s="3">
        <v>445.96</v>
      </c>
      <c r="F7402" s="3">
        <v>124.0</v>
      </c>
      <c r="G7402" s="3">
        <v>352.4</v>
      </c>
      <c r="H7402" s="3">
        <v>1.86</v>
      </c>
      <c r="I7402" s="3">
        <v>11.0</v>
      </c>
      <c r="J7402" s="3">
        <v>938.0</v>
      </c>
    </row>
    <row r="7403">
      <c r="A7403" s="1" t="s">
        <v>9557</v>
      </c>
      <c r="B7403" s="3">
        <v>13.64</v>
      </c>
      <c r="C7403" s="3">
        <v>83.35</v>
      </c>
      <c r="D7403" s="3" t="s">
        <v>4717</v>
      </c>
      <c r="E7403" s="3">
        <v>46.0</v>
      </c>
      <c r="F7403" s="3">
        <v>323.95</v>
      </c>
      <c r="G7403" s="3">
        <v>1.66</v>
      </c>
      <c r="H7403" s="3">
        <v>102.0</v>
      </c>
      <c r="I7403" s="3">
        <v>9378.0</v>
      </c>
      <c r="J7403" s="2"/>
    </row>
    <row r="7404">
      <c r="A7404" s="1" t="s">
        <v>9558</v>
      </c>
      <c r="B7404" s="3">
        <v>12.99</v>
      </c>
      <c r="C7404" s="3" t="s">
        <v>1409</v>
      </c>
      <c r="D7404" s="3" t="s">
        <v>26</v>
      </c>
      <c r="E7404" s="3">
        <v>319.5</v>
      </c>
      <c r="F7404" s="3">
        <v>1.93</v>
      </c>
      <c r="G7404" s="3">
        <v>66.0</v>
      </c>
      <c r="H7404" s="3">
        <v>938.0</v>
      </c>
      <c r="I7404" s="2"/>
      <c r="J7404" s="2"/>
    </row>
    <row r="7405">
      <c r="A7405" s="1" t="s">
        <v>9559</v>
      </c>
      <c r="B7405" s="3">
        <v>12.39</v>
      </c>
      <c r="C7405" s="3" t="s">
        <v>1415</v>
      </c>
      <c r="D7405" s="3" t="s">
        <v>26</v>
      </c>
      <c r="E7405" s="3">
        <v>334.8</v>
      </c>
      <c r="F7405" s="3">
        <v>2.34</v>
      </c>
      <c r="G7405" s="3">
        <v>69.0</v>
      </c>
      <c r="H7405" s="3">
        <v>9384.0</v>
      </c>
      <c r="I7405" s="2"/>
      <c r="J7405" s="2"/>
    </row>
    <row r="7406">
      <c r="A7406" s="1" t="s">
        <v>9560</v>
      </c>
      <c r="B7406" s="3">
        <v>11.34</v>
      </c>
      <c r="C7406" s="3" t="s">
        <v>909</v>
      </c>
      <c r="D7406" s="3" t="s">
        <v>26</v>
      </c>
      <c r="E7406" s="3">
        <v>306.75</v>
      </c>
      <c r="F7406" s="3">
        <v>2.62</v>
      </c>
      <c r="G7406" s="3">
        <v>75.0</v>
      </c>
      <c r="H7406" s="3">
        <v>9386.0</v>
      </c>
      <c r="I7406" s="2"/>
      <c r="J7406" s="2"/>
    </row>
    <row r="7407">
      <c r="A7407" s="1" t="s">
        <v>9561</v>
      </c>
      <c r="B7407" s="3">
        <v>11.1</v>
      </c>
      <c r="C7407" s="3" t="s">
        <v>997</v>
      </c>
      <c r="D7407" s="3" t="s">
        <v>26</v>
      </c>
      <c r="E7407" s="3">
        <v>315.65</v>
      </c>
      <c r="F7407" s="3">
        <v>3.17</v>
      </c>
      <c r="G7407" s="3">
        <v>74.0</v>
      </c>
      <c r="H7407" s="3">
        <v>9392.0</v>
      </c>
      <c r="I7407" s="2"/>
      <c r="J7407" s="2"/>
    </row>
    <row r="7408">
      <c r="A7408" s="1" t="s">
        <v>9562</v>
      </c>
      <c r="B7408" s="3">
        <v>10.83</v>
      </c>
      <c r="C7408" s="3" t="s">
        <v>164</v>
      </c>
      <c r="D7408" s="3" t="s">
        <v>26</v>
      </c>
      <c r="E7408" s="3">
        <v>302.65</v>
      </c>
      <c r="F7408" s="3">
        <v>3.52</v>
      </c>
      <c r="G7408" s="3">
        <v>76.0</v>
      </c>
      <c r="H7408" s="3">
        <v>9393.0</v>
      </c>
      <c r="I7408" s="2"/>
      <c r="J7408" s="2"/>
    </row>
    <row r="7409">
      <c r="A7409" s="1" t="s">
        <v>9563</v>
      </c>
      <c r="B7409" s="3">
        <v>10.79</v>
      </c>
      <c r="C7409" s="3" t="s">
        <v>164</v>
      </c>
      <c r="D7409" s="3" t="s">
        <v>26</v>
      </c>
      <c r="E7409" s="3">
        <v>299.4</v>
      </c>
      <c r="F7409" s="3">
        <v>3.79</v>
      </c>
      <c r="G7409" s="3">
        <v>77.0</v>
      </c>
      <c r="H7409" s="3">
        <v>9396.0</v>
      </c>
      <c r="I7409" s="2"/>
      <c r="J7409" s="2"/>
    </row>
    <row r="7410">
      <c r="A7410" s="1" t="s">
        <v>9564</v>
      </c>
      <c r="B7410" s="3">
        <v>10.96</v>
      </c>
      <c r="C7410" s="3" t="s">
        <v>997</v>
      </c>
      <c r="D7410" s="3" t="s">
        <v>26</v>
      </c>
      <c r="E7410" s="3">
        <v>313.7</v>
      </c>
      <c r="F7410" s="3">
        <v>4.7</v>
      </c>
      <c r="G7410" s="3">
        <v>77.0</v>
      </c>
      <c r="H7410" s="3">
        <v>9394.0</v>
      </c>
      <c r="I7410" s="2"/>
      <c r="J7410" s="2"/>
    </row>
    <row r="7411">
      <c r="A7411" s="1" t="s">
        <v>9565</v>
      </c>
      <c r="B7411" s="3">
        <v>11.17</v>
      </c>
      <c r="C7411" s="3" t="s">
        <v>997</v>
      </c>
      <c r="D7411" s="3" t="s">
        <v>26</v>
      </c>
      <c r="E7411" s="3">
        <v>32.1</v>
      </c>
      <c r="F7411" s="3">
        <v>4.34</v>
      </c>
      <c r="G7411" s="3">
        <v>81.0</v>
      </c>
      <c r="H7411" s="3">
        <v>9395.0</v>
      </c>
      <c r="I7411" s="2"/>
      <c r="J7411" s="2"/>
    </row>
    <row r="7412">
      <c r="A7412" s="1" t="s">
        <v>9566</v>
      </c>
      <c r="B7412" s="3">
        <v>11.27</v>
      </c>
      <c r="C7412" s="3" t="s">
        <v>997</v>
      </c>
      <c r="D7412" s="3" t="s">
        <v>26</v>
      </c>
      <c r="E7412" s="3">
        <v>32.0</v>
      </c>
      <c r="F7412" s="3">
        <v>4.41</v>
      </c>
      <c r="G7412" s="3">
        <v>86.0</v>
      </c>
      <c r="H7412" s="3">
        <v>9391.0</v>
      </c>
      <c r="I7412" s="2"/>
      <c r="J7412" s="2"/>
    </row>
    <row r="7413">
      <c r="A7413" s="1" t="s">
        <v>9567</v>
      </c>
      <c r="B7413" s="3">
        <v>11.57</v>
      </c>
      <c r="C7413" s="3" t="s">
        <v>907</v>
      </c>
      <c r="D7413" s="3" t="s">
        <v>26</v>
      </c>
      <c r="E7413" s="3">
        <v>333.5</v>
      </c>
      <c r="F7413" s="3">
        <v>4.41</v>
      </c>
      <c r="G7413" s="3">
        <v>9.0</v>
      </c>
      <c r="H7413" s="3">
        <v>9387.0</v>
      </c>
      <c r="I7413" s="2"/>
      <c r="J7413" s="2"/>
    </row>
    <row r="7414">
      <c r="A7414" s="1" t="s">
        <v>9568</v>
      </c>
      <c r="B7414" s="3">
        <v>11.76</v>
      </c>
      <c r="C7414" s="3" t="s">
        <v>907</v>
      </c>
      <c r="D7414" s="3" t="s">
        <v>26</v>
      </c>
      <c r="E7414" s="3">
        <v>335.75</v>
      </c>
      <c r="F7414" s="3">
        <v>4.48</v>
      </c>
      <c r="G7414" s="3">
        <v>94.0</v>
      </c>
      <c r="H7414" s="3">
        <v>9388.0</v>
      </c>
      <c r="I7414" s="2"/>
      <c r="J7414" s="2"/>
    </row>
    <row r="7415">
      <c r="A7415" s="1" t="s">
        <v>9569</v>
      </c>
      <c r="B7415" s="3">
        <v>11.63</v>
      </c>
      <c r="C7415" s="3" t="s">
        <v>997</v>
      </c>
      <c r="D7415" s="3" t="s">
        <v>26</v>
      </c>
      <c r="E7415" s="3">
        <v>344.1</v>
      </c>
      <c r="F7415" s="3">
        <v>4.76</v>
      </c>
      <c r="G7415" s="3">
        <v>91.0</v>
      </c>
      <c r="H7415" s="3">
        <v>939.0</v>
      </c>
      <c r="I7415" s="2"/>
      <c r="J7415" s="2"/>
    </row>
    <row r="7416">
      <c r="A7416" s="1" t="s">
        <v>9570</v>
      </c>
      <c r="B7416" s="3">
        <v>11.74</v>
      </c>
      <c r="C7416" s="3" t="s">
        <v>997</v>
      </c>
      <c r="D7416" s="3" t="s">
        <v>26</v>
      </c>
      <c r="E7416" s="3">
        <v>344.85</v>
      </c>
      <c r="F7416" s="3">
        <v>4.9</v>
      </c>
      <c r="G7416" s="3">
        <v>88.0</v>
      </c>
      <c r="H7416" s="3">
        <v>9386.0</v>
      </c>
      <c r="I7416" s="2"/>
      <c r="J7416" s="2"/>
    </row>
    <row r="7417">
      <c r="A7417" s="1" t="s">
        <v>9571</v>
      </c>
      <c r="B7417" s="3">
        <v>11.91</v>
      </c>
      <c r="C7417" s="3" t="s">
        <v>909</v>
      </c>
      <c r="D7417" s="3" t="s">
        <v>26</v>
      </c>
      <c r="E7417" s="3">
        <v>353.0</v>
      </c>
      <c r="F7417" s="3">
        <v>5.17</v>
      </c>
      <c r="G7417" s="3">
        <v>93.0</v>
      </c>
      <c r="H7417" s="3">
        <v>9388.0</v>
      </c>
      <c r="I7417" s="2"/>
      <c r="J7417" s="2"/>
    </row>
    <row r="7418">
      <c r="A7418" s="1" t="s">
        <v>9572</v>
      </c>
      <c r="B7418" s="3">
        <v>12.57</v>
      </c>
      <c r="C7418" s="3">
        <v>86.25</v>
      </c>
      <c r="D7418" s="3" t="s">
        <v>293</v>
      </c>
      <c r="E7418" s="3">
        <v>11.0</v>
      </c>
      <c r="F7418" s="3">
        <v>339.85</v>
      </c>
      <c r="G7418" s="3">
        <v>5.38</v>
      </c>
      <c r="H7418" s="3">
        <v>1.0</v>
      </c>
      <c r="I7418" s="3">
        <v>9385.0</v>
      </c>
      <c r="J7418" s="2"/>
    </row>
    <row r="7419">
      <c r="A7419" s="1" t="s">
        <v>9573</v>
      </c>
      <c r="B7419" s="3">
        <v>13.21</v>
      </c>
      <c r="C7419" s="3">
        <v>83.25</v>
      </c>
      <c r="D7419" s="3" t="s">
        <v>5410</v>
      </c>
      <c r="E7419" s="3">
        <v>51.0</v>
      </c>
      <c r="F7419" s="3">
        <v>337.9</v>
      </c>
      <c r="G7419" s="3">
        <v>5.52</v>
      </c>
      <c r="H7419" s="3">
        <v>104.0</v>
      </c>
      <c r="I7419" s="3">
        <v>9391.0</v>
      </c>
      <c r="J7419" s="2"/>
    </row>
    <row r="7420">
      <c r="A7420" s="1" t="s">
        <v>9574</v>
      </c>
      <c r="B7420" s="3">
        <v>14.59</v>
      </c>
      <c r="C7420" s="3">
        <v>77.75</v>
      </c>
      <c r="D7420" s="3" t="s">
        <v>152</v>
      </c>
      <c r="E7420" s="3">
        <v>64.0</v>
      </c>
      <c r="F7420" s="3">
        <v>326.1</v>
      </c>
      <c r="G7420" s="3">
        <v>5.1</v>
      </c>
      <c r="H7420" s="3">
        <v>107.0</v>
      </c>
      <c r="I7420" s="3">
        <v>9397.0</v>
      </c>
      <c r="J7420" s="2"/>
    </row>
    <row r="7421">
      <c r="A7421" s="1" t="s">
        <v>9575</v>
      </c>
      <c r="B7421" s="3">
        <v>15.67</v>
      </c>
      <c r="C7421" s="3">
        <v>75.15</v>
      </c>
      <c r="D7421" s="3" t="s">
        <v>5399</v>
      </c>
      <c r="E7421" s="3">
        <v>112.0</v>
      </c>
      <c r="F7421" s="3">
        <v>332.85</v>
      </c>
      <c r="G7421" s="3">
        <v>5.3</v>
      </c>
      <c r="H7421" s="3">
        <v>104.0</v>
      </c>
      <c r="I7421" s="3">
        <v>9396.0</v>
      </c>
      <c r="J7421" s="2"/>
    </row>
    <row r="7422">
      <c r="A7422" s="1" t="s">
        <v>9576</v>
      </c>
      <c r="B7422" s="3">
        <v>16.14</v>
      </c>
      <c r="C7422" s="3">
        <v>7.1</v>
      </c>
      <c r="D7422" s="3" t="s">
        <v>2685</v>
      </c>
      <c r="E7422" s="3">
        <v>114.0</v>
      </c>
      <c r="F7422" s="3">
        <v>342.35</v>
      </c>
      <c r="G7422" s="3">
        <v>5.59</v>
      </c>
      <c r="H7422" s="3">
        <v>104.0</v>
      </c>
      <c r="I7422" s="3">
        <v>9398.0</v>
      </c>
      <c r="J7422" s="2"/>
    </row>
    <row r="7423">
      <c r="A7423" s="1" t="s">
        <v>9577</v>
      </c>
      <c r="B7423" s="3">
        <v>16.22</v>
      </c>
      <c r="C7423" s="3">
        <v>7.1</v>
      </c>
      <c r="D7423" s="3" t="s">
        <v>57</v>
      </c>
      <c r="E7423" s="3">
        <v>79.0</v>
      </c>
      <c r="F7423" s="3">
        <v>349.9</v>
      </c>
      <c r="G7423" s="3">
        <v>5.52</v>
      </c>
      <c r="H7423" s="3">
        <v>1.0</v>
      </c>
      <c r="I7423" s="3">
        <v>9396.0</v>
      </c>
      <c r="J7423" s="2"/>
    </row>
    <row r="7424">
      <c r="A7424" s="1" t="s">
        <v>9578</v>
      </c>
      <c r="B7424" s="3">
        <v>16.7</v>
      </c>
      <c r="C7424" s="3">
        <v>7.1</v>
      </c>
      <c r="D7424" s="3" t="s">
        <v>289</v>
      </c>
      <c r="E7424" s="3">
        <v>75.0</v>
      </c>
      <c r="F7424" s="3">
        <v>347.4</v>
      </c>
      <c r="G7424" s="3">
        <v>5.59</v>
      </c>
      <c r="H7424" s="3">
        <v>93.0</v>
      </c>
      <c r="I7424" s="3">
        <v>9391.0</v>
      </c>
      <c r="J7424" s="2"/>
    </row>
    <row r="7425">
      <c r="A7425" s="1" t="s">
        <v>9579</v>
      </c>
      <c r="B7425" s="3">
        <v>15.69</v>
      </c>
      <c r="C7425" s="3">
        <v>75.15</v>
      </c>
      <c r="D7425" s="3">
        <v>158.0</v>
      </c>
      <c r="E7425" s="3">
        <v>2.19</v>
      </c>
      <c r="F7425" s="3">
        <v>157.0</v>
      </c>
      <c r="G7425" s="3">
        <v>355.9</v>
      </c>
      <c r="H7425" s="3">
        <v>5.24</v>
      </c>
      <c r="I7425" s="3">
        <v>9.0</v>
      </c>
      <c r="J7425" s="3">
        <v>9389.0</v>
      </c>
    </row>
    <row r="7426">
      <c r="A7426" s="1" t="s">
        <v>9580</v>
      </c>
      <c r="B7426" s="3">
        <v>15.25</v>
      </c>
      <c r="C7426" s="3">
        <v>77.8</v>
      </c>
      <c r="D7426" s="3">
        <v>123.0</v>
      </c>
      <c r="E7426" s="3">
        <v>9.8</v>
      </c>
      <c r="F7426" s="3">
        <v>12.0</v>
      </c>
      <c r="G7426" s="3">
        <v>347.4</v>
      </c>
      <c r="H7426" s="3">
        <v>4.83</v>
      </c>
      <c r="I7426" s="3">
        <v>87.0</v>
      </c>
      <c r="J7426" s="3">
        <v>9387.0</v>
      </c>
    </row>
    <row r="7427">
      <c r="A7427" s="1" t="s">
        <v>9581</v>
      </c>
      <c r="B7427" s="3">
        <v>14.75</v>
      </c>
      <c r="C7427" s="3">
        <v>8.55</v>
      </c>
      <c r="D7427" s="3">
        <v>6.0</v>
      </c>
      <c r="E7427" s="3">
        <v>11.77</v>
      </c>
      <c r="F7427" s="3">
        <v>58.0</v>
      </c>
      <c r="G7427" s="3">
        <v>344.65</v>
      </c>
      <c r="H7427" s="3">
        <v>4.55</v>
      </c>
      <c r="I7427" s="3">
        <v>83.0</v>
      </c>
      <c r="J7427" s="3">
        <v>9389.0</v>
      </c>
    </row>
    <row r="7428">
      <c r="A7428" s="1" t="s">
        <v>9582</v>
      </c>
      <c r="B7428" s="3">
        <v>14.28</v>
      </c>
      <c r="C7428" s="3" t="s">
        <v>3225</v>
      </c>
      <c r="D7428" s="3" t="s">
        <v>26</v>
      </c>
      <c r="E7428" s="3">
        <v>329.0</v>
      </c>
      <c r="F7428" s="3">
        <v>4.14</v>
      </c>
      <c r="G7428" s="3">
        <v>85.0</v>
      </c>
      <c r="H7428" s="3">
        <v>939.0</v>
      </c>
      <c r="I7428" s="2"/>
      <c r="J7428" s="2"/>
    </row>
    <row r="7429">
      <c r="A7429" s="1" t="s">
        <v>9583</v>
      </c>
      <c r="B7429" s="3">
        <v>13.92</v>
      </c>
      <c r="C7429" s="3" t="s">
        <v>4299</v>
      </c>
      <c r="D7429" s="3" t="s">
        <v>26</v>
      </c>
      <c r="E7429" s="3">
        <v>33.35</v>
      </c>
      <c r="F7429" s="3">
        <v>3.72</v>
      </c>
      <c r="G7429" s="3">
        <v>89.0</v>
      </c>
      <c r="H7429" s="3">
        <v>9396.0</v>
      </c>
      <c r="I7429" s="2"/>
      <c r="J7429" s="2"/>
    </row>
    <row r="7430">
      <c r="A7430" s="1" t="s">
        <v>9584</v>
      </c>
      <c r="B7430" s="3">
        <v>13.68</v>
      </c>
      <c r="C7430" s="3" t="s">
        <v>3114</v>
      </c>
      <c r="D7430" s="3" t="s">
        <v>26</v>
      </c>
      <c r="E7430" s="3">
        <v>317.0</v>
      </c>
      <c r="F7430" s="3">
        <v>2.76</v>
      </c>
      <c r="G7430" s="3">
        <v>91.0</v>
      </c>
      <c r="H7430" s="3">
        <v>9398.0</v>
      </c>
      <c r="I7430" s="2"/>
      <c r="J7430" s="2"/>
    </row>
    <row r="7431">
      <c r="A7431" s="1" t="s">
        <v>9585</v>
      </c>
      <c r="B7431" s="3">
        <v>13.3</v>
      </c>
      <c r="C7431" s="3" t="s">
        <v>3158</v>
      </c>
      <c r="D7431" s="3" t="s">
        <v>26</v>
      </c>
      <c r="E7431" s="3">
        <v>296.85</v>
      </c>
      <c r="F7431" s="3">
        <v>2.9</v>
      </c>
      <c r="G7431" s="3">
        <v>95.0</v>
      </c>
      <c r="H7431" s="3">
        <v>9399.0</v>
      </c>
      <c r="I7431" s="2"/>
      <c r="J7431" s="2"/>
    </row>
    <row r="7432">
      <c r="A7432" s="1" t="s">
        <v>9586</v>
      </c>
      <c r="B7432" s="3">
        <v>12.86</v>
      </c>
      <c r="C7432" s="3" t="s">
        <v>1023</v>
      </c>
      <c r="D7432" s="3" t="s">
        <v>26</v>
      </c>
      <c r="E7432" s="3">
        <v>301.3</v>
      </c>
      <c r="F7432" s="3">
        <v>3.3</v>
      </c>
      <c r="G7432" s="3">
        <v>98.0</v>
      </c>
      <c r="H7432" s="3">
        <v>9402.0</v>
      </c>
      <c r="I7432" s="2"/>
      <c r="J7432" s="2"/>
    </row>
    <row r="7433">
      <c r="A7433" s="1" t="s">
        <v>9587</v>
      </c>
      <c r="B7433" s="3">
        <v>12.91</v>
      </c>
      <c r="C7433" s="3" t="s">
        <v>3044</v>
      </c>
      <c r="D7433" s="3" t="s">
        <v>26</v>
      </c>
      <c r="E7433" s="3">
        <v>308.3</v>
      </c>
      <c r="F7433" s="3">
        <v>3.1</v>
      </c>
      <c r="G7433" s="3">
        <v>1.0</v>
      </c>
      <c r="H7433" s="3">
        <v>9402.0</v>
      </c>
      <c r="I7433" s="2"/>
      <c r="J7433" s="2"/>
    </row>
    <row r="7434">
      <c r="A7434" s="1" t="s">
        <v>9588</v>
      </c>
      <c r="B7434" s="3">
        <v>12.92</v>
      </c>
      <c r="C7434" s="3" t="s">
        <v>3044</v>
      </c>
      <c r="D7434" s="3" t="s">
        <v>26</v>
      </c>
      <c r="E7434" s="3">
        <v>308.85</v>
      </c>
      <c r="F7434" s="3">
        <v>2.97</v>
      </c>
      <c r="G7434" s="3">
        <v>102.0</v>
      </c>
      <c r="H7434" s="3">
        <v>9403.0</v>
      </c>
      <c r="I7434" s="2"/>
      <c r="J7434" s="2"/>
    </row>
    <row r="7435">
      <c r="A7435" s="1" t="s">
        <v>9589</v>
      </c>
      <c r="B7435" s="3">
        <v>12.92</v>
      </c>
      <c r="C7435" s="3" t="s">
        <v>4273</v>
      </c>
      <c r="D7435" s="3" t="s">
        <v>26</v>
      </c>
      <c r="E7435" s="3">
        <v>314.5</v>
      </c>
      <c r="F7435" s="3">
        <v>2.76</v>
      </c>
      <c r="G7435" s="3">
        <v>1.0</v>
      </c>
      <c r="H7435" s="3">
        <v>9404.0</v>
      </c>
      <c r="I7435" s="2"/>
      <c r="J7435" s="2"/>
    </row>
    <row r="7436">
      <c r="A7436" s="1" t="s">
        <v>9590</v>
      </c>
      <c r="B7436" s="3">
        <v>12.64</v>
      </c>
      <c r="C7436" s="3" t="s">
        <v>98</v>
      </c>
      <c r="D7436" s="3" t="s">
        <v>26</v>
      </c>
      <c r="E7436" s="3">
        <v>306.5</v>
      </c>
      <c r="F7436" s="3">
        <v>2.76</v>
      </c>
      <c r="G7436" s="3">
        <v>94.0</v>
      </c>
      <c r="H7436" s="3">
        <v>94.0</v>
      </c>
      <c r="I7436" s="2"/>
      <c r="J7436" s="2"/>
    </row>
    <row r="7437">
      <c r="A7437" s="1" t="s">
        <v>9591</v>
      </c>
      <c r="B7437" s="3">
        <v>12.47</v>
      </c>
      <c r="C7437" s="3" t="s">
        <v>98</v>
      </c>
      <c r="D7437" s="3" t="s">
        <v>26</v>
      </c>
      <c r="E7437" s="3">
        <v>31.6</v>
      </c>
      <c r="F7437" s="3">
        <v>2.62</v>
      </c>
      <c r="G7437" s="3">
        <v>9.0</v>
      </c>
      <c r="H7437" s="3">
        <v>9398.0</v>
      </c>
      <c r="I7437" s="2"/>
      <c r="J7437" s="2"/>
    </row>
    <row r="7438">
      <c r="A7438" s="1" t="s">
        <v>9592</v>
      </c>
      <c r="B7438" s="3">
        <v>12.29</v>
      </c>
      <c r="C7438" s="3" t="s">
        <v>1177</v>
      </c>
      <c r="D7438" s="3" t="s">
        <v>26</v>
      </c>
      <c r="E7438" s="3">
        <v>313.3</v>
      </c>
      <c r="F7438" s="3">
        <v>2.41</v>
      </c>
      <c r="G7438" s="3">
        <v>83.0</v>
      </c>
      <c r="H7438" s="3">
        <v>9395.0</v>
      </c>
      <c r="I7438" s="2"/>
      <c r="J7438" s="2"/>
    </row>
    <row r="7439">
      <c r="A7439" s="1" t="s">
        <v>9593</v>
      </c>
      <c r="B7439" s="3">
        <v>12.16</v>
      </c>
      <c r="C7439" s="3" t="s">
        <v>1177</v>
      </c>
      <c r="D7439" s="3" t="s">
        <v>26</v>
      </c>
      <c r="E7439" s="3">
        <v>317.4</v>
      </c>
      <c r="F7439" s="3">
        <v>2.55</v>
      </c>
      <c r="G7439" s="3">
        <v>76.0</v>
      </c>
      <c r="H7439" s="3">
        <v>9392.0</v>
      </c>
      <c r="I7439" s="2"/>
      <c r="J7439" s="2"/>
    </row>
    <row r="7440">
      <c r="A7440" s="1" t="s">
        <v>9594</v>
      </c>
      <c r="B7440" s="3">
        <v>12.21</v>
      </c>
      <c r="C7440" s="3" t="s">
        <v>1177</v>
      </c>
      <c r="D7440" s="3" t="s">
        <v>26</v>
      </c>
      <c r="E7440" s="3">
        <v>319.3</v>
      </c>
      <c r="F7440" s="3">
        <v>2.76</v>
      </c>
      <c r="G7440" s="3">
        <v>74.0</v>
      </c>
      <c r="H7440" s="3">
        <v>9388.0</v>
      </c>
      <c r="I7440" s="2"/>
      <c r="J7440" s="2"/>
    </row>
    <row r="7441">
      <c r="A7441" s="1" t="s">
        <v>9595</v>
      </c>
      <c r="B7441" s="3">
        <v>12.35</v>
      </c>
      <c r="C7441" s="3" t="s">
        <v>1177</v>
      </c>
      <c r="D7441" s="3" t="s">
        <v>26</v>
      </c>
      <c r="E7441" s="3">
        <v>315.5</v>
      </c>
      <c r="F7441" s="3">
        <v>2.83</v>
      </c>
      <c r="G7441" s="3">
        <v>75.0</v>
      </c>
      <c r="H7441" s="3">
        <v>9387.0</v>
      </c>
      <c r="I7441" s="2"/>
      <c r="J7441" s="2"/>
    </row>
    <row r="7442">
      <c r="A7442" s="1" t="s">
        <v>9596</v>
      </c>
      <c r="B7442" s="3">
        <v>12.95</v>
      </c>
      <c r="C7442" s="3">
        <v>74.75</v>
      </c>
      <c r="D7442" s="3">
        <v>13.0</v>
      </c>
      <c r="E7442" s="3">
        <v>19.42</v>
      </c>
      <c r="F7442" s="3">
        <v>12.0</v>
      </c>
      <c r="G7442" s="3">
        <v>321.45</v>
      </c>
      <c r="H7442" s="3">
        <v>3.59</v>
      </c>
      <c r="I7442" s="3">
        <v>86.0</v>
      </c>
      <c r="J7442" s="3">
        <v>9385.0</v>
      </c>
    </row>
    <row r="7443">
      <c r="A7443" s="1" t="s">
        <v>9597</v>
      </c>
      <c r="B7443" s="3">
        <v>14.18</v>
      </c>
      <c r="C7443" s="3">
        <v>69.75</v>
      </c>
      <c r="D7443" s="3">
        <v>124.0</v>
      </c>
      <c r="E7443" s="3">
        <v>109.74</v>
      </c>
      <c r="F7443" s="3">
        <v>99.0</v>
      </c>
      <c r="G7443" s="3">
        <v>311.4</v>
      </c>
      <c r="H7443" s="3">
        <v>4.0</v>
      </c>
      <c r="I7443" s="3">
        <v>96.0</v>
      </c>
      <c r="J7443" s="3">
        <v>9384.0</v>
      </c>
    </row>
    <row r="7444">
      <c r="A7444" s="1" t="s">
        <v>9598</v>
      </c>
      <c r="B7444" s="3">
        <v>16.4</v>
      </c>
      <c r="C7444" s="3">
        <v>6.75</v>
      </c>
      <c r="D7444" s="3">
        <v>302.0</v>
      </c>
      <c r="E7444" s="3">
        <v>4.9</v>
      </c>
      <c r="F7444" s="3">
        <v>151.0</v>
      </c>
      <c r="G7444" s="3">
        <v>327.85</v>
      </c>
      <c r="H7444" s="3">
        <v>3.79</v>
      </c>
      <c r="I7444" s="3">
        <v>1.0</v>
      </c>
      <c r="J7444" s="3">
        <v>9382.0</v>
      </c>
    </row>
    <row r="7445">
      <c r="A7445" s="1" t="s">
        <v>9599</v>
      </c>
      <c r="B7445" s="3">
        <v>18.72</v>
      </c>
      <c r="C7445" s="3">
        <v>53.0</v>
      </c>
      <c r="D7445" s="3">
        <v>171.0</v>
      </c>
      <c r="E7445" s="3">
        <v>4.1</v>
      </c>
      <c r="F7445" s="3">
        <v>169.0</v>
      </c>
      <c r="G7445" s="3">
        <v>316.4</v>
      </c>
      <c r="H7445" s="3">
        <v>4.62</v>
      </c>
      <c r="I7445" s="3">
        <v>109.0</v>
      </c>
      <c r="J7445" s="3">
        <v>938.0</v>
      </c>
    </row>
    <row r="7446">
      <c r="A7446" s="1" t="s">
        <v>9600</v>
      </c>
      <c r="B7446" s="3">
        <v>20.82</v>
      </c>
      <c r="C7446" s="3">
        <v>44.7</v>
      </c>
      <c r="D7446" s="3">
        <v>575.0</v>
      </c>
      <c r="E7446" s="3">
        <v>866.72</v>
      </c>
      <c r="F7446" s="3">
        <v>95.0</v>
      </c>
      <c r="G7446" s="3">
        <v>326.1</v>
      </c>
      <c r="H7446" s="3">
        <v>5.31</v>
      </c>
      <c r="I7446" s="3">
        <v>116.0</v>
      </c>
      <c r="J7446" s="3">
        <v>9376.0</v>
      </c>
    </row>
    <row r="7447">
      <c r="A7447" s="1" t="s">
        <v>9601</v>
      </c>
      <c r="B7447" s="3">
        <v>22.48</v>
      </c>
      <c r="C7447" s="3">
        <v>39.5</v>
      </c>
      <c r="D7447" s="3" t="s">
        <v>9602</v>
      </c>
      <c r="E7447" s="3">
        <v>159.0</v>
      </c>
      <c r="F7447" s="3">
        <v>332.85</v>
      </c>
      <c r="G7447" s="3">
        <v>5.31</v>
      </c>
      <c r="H7447" s="3">
        <v>121.0</v>
      </c>
      <c r="I7447" s="3">
        <v>9368.0</v>
      </c>
      <c r="J7447" s="2"/>
    </row>
    <row r="7448">
      <c r="A7448" s="1" t="s">
        <v>9603</v>
      </c>
      <c r="B7448" s="3">
        <v>23.28</v>
      </c>
      <c r="C7448" s="3">
        <v>36.55</v>
      </c>
      <c r="D7448" s="3">
        <v>304.0</v>
      </c>
      <c r="E7448" s="3">
        <v>82.17</v>
      </c>
      <c r="F7448" s="3">
        <v>26.0</v>
      </c>
      <c r="G7448" s="3">
        <v>347.4</v>
      </c>
      <c r="H7448" s="3">
        <v>4.9</v>
      </c>
      <c r="I7448" s="3">
        <v>127.0</v>
      </c>
      <c r="J7448" s="3">
        <v>9361.0</v>
      </c>
    </row>
    <row r="7449">
      <c r="A7449" s="1" t="s">
        <v>9604</v>
      </c>
      <c r="B7449" s="3">
        <v>23.19</v>
      </c>
      <c r="C7449" s="3">
        <v>36.55</v>
      </c>
      <c r="D7449" s="3">
        <v>147.0</v>
      </c>
      <c r="E7449" s="3">
        <v>2.21</v>
      </c>
      <c r="F7449" s="3">
        <v>146.0</v>
      </c>
      <c r="G7449" s="3">
        <v>369.65</v>
      </c>
      <c r="H7449" s="3">
        <v>3.86</v>
      </c>
      <c r="I7449" s="3">
        <v>12.0</v>
      </c>
      <c r="J7449" s="3">
        <v>9358.0</v>
      </c>
    </row>
    <row r="7450">
      <c r="A7450" s="1" t="s">
        <v>9605</v>
      </c>
      <c r="B7450" s="3">
        <v>22.46</v>
      </c>
      <c r="C7450" s="3">
        <v>39.5</v>
      </c>
      <c r="D7450" s="3">
        <v>122.0</v>
      </c>
      <c r="E7450" s="3">
        <v>9.18</v>
      </c>
      <c r="F7450" s="3">
        <v>119.0</v>
      </c>
      <c r="G7450" s="3">
        <v>363.65</v>
      </c>
      <c r="H7450" s="3">
        <v>3.17</v>
      </c>
      <c r="I7450" s="3">
        <v>12.0</v>
      </c>
      <c r="J7450" s="3">
        <v>9356.0</v>
      </c>
    </row>
    <row r="7451">
      <c r="A7451" s="1" t="s">
        <v>9606</v>
      </c>
      <c r="B7451" s="3">
        <v>21.52</v>
      </c>
      <c r="C7451" s="3">
        <v>41.7</v>
      </c>
      <c r="D7451" s="3">
        <v>76.0</v>
      </c>
      <c r="E7451" s="3">
        <v>6.4</v>
      </c>
      <c r="F7451" s="3">
        <v>66.0</v>
      </c>
      <c r="G7451" s="3">
        <v>366.55</v>
      </c>
      <c r="H7451" s="3">
        <v>3.17</v>
      </c>
      <c r="I7451" s="3">
        <v>121.0</v>
      </c>
      <c r="J7451" s="3">
        <v>9356.0</v>
      </c>
    </row>
    <row r="7452">
      <c r="A7452" s="1" t="s">
        <v>9607</v>
      </c>
      <c r="B7452" s="3">
        <v>20.42</v>
      </c>
      <c r="C7452" s="3" t="s">
        <v>5022</v>
      </c>
      <c r="D7452" s="3" t="s">
        <v>26</v>
      </c>
      <c r="E7452" s="3">
        <v>367.9</v>
      </c>
      <c r="F7452" s="3">
        <v>2.97</v>
      </c>
      <c r="G7452" s="3">
        <v>126.0</v>
      </c>
      <c r="H7452" s="3">
        <v>9358.0</v>
      </c>
      <c r="I7452" s="2"/>
      <c r="J7452" s="2"/>
    </row>
    <row r="7453">
      <c r="A7453" s="1" t="s">
        <v>9608</v>
      </c>
      <c r="B7453" s="3">
        <v>19.6</v>
      </c>
      <c r="C7453" s="3" t="s">
        <v>3671</v>
      </c>
      <c r="D7453" s="3" t="s">
        <v>26</v>
      </c>
      <c r="E7453" s="3">
        <v>361.3</v>
      </c>
      <c r="F7453" s="3">
        <v>2.14</v>
      </c>
      <c r="G7453" s="3">
        <v>153.0</v>
      </c>
      <c r="H7453" s="3">
        <v>9365.0</v>
      </c>
      <c r="I7453" s="2"/>
      <c r="J7453" s="2"/>
    </row>
    <row r="7454">
      <c r="A7454" s="1" t="s">
        <v>9609</v>
      </c>
      <c r="B7454" s="3">
        <v>17.25</v>
      </c>
      <c r="C7454" s="3" t="s">
        <v>1913</v>
      </c>
      <c r="D7454" s="3" t="s">
        <v>26</v>
      </c>
      <c r="E7454" s="3">
        <v>348.15</v>
      </c>
      <c r="F7454" s="3">
        <v>1.72</v>
      </c>
      <c r="G7454" s="3">
        <v>231.0</v>
      </c>
      <c r="H7454" s="3">
        <v>9372.0</v>
      </c>
      <c r="I7454" s="2"/>
      <c r="J7454" s="2"/>
    </row>
    <row r="7455">
      <c r="A7455" s="1" t="s">
        <v>9610</v>
      </c>
      <c r="B7455" s="3">
        <v>15.79</v>
      </c>
      <c r="C7455" s="3" t="s">
        <v>5500</v>
      </c>
      <c r="D7455" s="3" t="s">
        <v>26</v>
      </c>
      <c r="E7455" s="3">
        <v>346.4</v>
      </c>
      <c r="F7455" s="3">
        <v>1.72</v>
      </c>
      <c r="G7455" s="3">
        <v>26.0</v>
      </c>
      <c r="H7455" s="3">
        <v>9381.0</v>
      </c>
      <c r="I7455" s="2"/>
      <c r="J7455" s="2"/>
    </row>
    <row r="7456">
      <c r="A7456" s="1" t="s">
        <v>9611</v>
      </c>
      <c r="B7456" s="3">
        <v>15.24</v>
      </c>
      <c r="C7456" s="3" t="s">
        <v>4006</v>
      </c>
      <c r="D7456" s="3" t="s">
        <v>26</v>
      </c>
      <c r="E7456" s="3" t="s">
        <v>9612</v>
      </c>
      <c r="F7456" s="3">
        <v>34.0</v>
      </c>
      <c r="G7456" s="3">
        <v>9381.0</v>
      </c>
      <c r="H7456" s="2"/>
      <c r="I7456" s="2"/>
      <c r="J7456" s="2"/>
    </row>
    <row r="7457">
      <c r="A7457" s="1" t="s">
        <v>9613</v>
      </c>
      <c r="B7457" s="3">
        <v>14.93</v>
      </c>
      <c r="C7457" s="3" t="s">
        <v>289</v>
      </c>
      <c r="D7457" s="3" t="s">
        <v>26</v>
      </c>
      <c r="E7457" s="3" t="s">
        <v>9614</v>
      </c>
      <c r="F7457" s="3">
        <v>211.0</v>
      </c>
      <c r="G7457" s="3">
        <v>9389.0</v>
      </c>
      <c r="H7457" s="2"/>
      <c r="I7457" s="2"/>
      <c r="J7457" s="2"/>
    </row>
    <row r="7458">
      <c r="A7458" s="1" t="s">
        <v>9615</v>
      </c>
      <c r="B7458" s="3">
        <v>13.43</v>
      </c>
      <c r="C7458" s="3" t="s">
        <v>1412</v>
      </c>
      <c r="D7458" s="3" t="s">
        <v>26</v>
      </c>
      <c r="E7458" s="3" t="s">
        <v>9616</v>
      </c>
      <c r="F7458" s="3">
        <v>115.0</v>
      </c>
      <c r="G7458" s="3">
        <v>9391.0</v>
      </c>
      <c r="H7458" s="2"/>
      <c r="I7458" s="2"/>
      <c r="J7458" s="2"/>
    </row>
    <row r="7459">
      <c r="A7459" s="1" t="s">
        <v>9617</v>
      </c>
      <c r="B7459" s="3">
        <v>12.6</v>
      </c>
      <c r="C7459" s="3" t="s">
        <v>1415</v>
      </c>
      <c r="D7459" s="3" t="s">
        <v>26</v>
      </c>
      <c r="E7459" s="3">
        <v>34.8</v>
      </c>
      <c r="F7459" s="3">
        <v>1.1</v>
      </c>
      <c r="G7459" s="3">
        <v>117.0</v>
      </c>
      <c r="H7459" s="3">
        <v>9389.0</v>
      </c>
      <c r="I7459" s="2"/>
      <c r="J7459" s="2"/>
    </row>
    <row r="7460">
      <c r="A7460" s="1" t="s">
        <v>9618</v>
      </c>
      <c r="B7460" s="3">
        <v>12.72</v>
      </c>
      <c r="C7460" s="3" t="s">
        <v>1415</v>
      </c>
      <c r="D7460" s="3" t="s">
        <v>26</v>
      </c>
      <c r="E7460" s="3">
        <v>349.5</v>
      </c>
      <c r="F7460" s="3">
        <v>1.52</v>
      </c>
      <c r="G7460" s="3">
        <v>154.0</v>
      </c>
      <c r="H7460" s="3">
        <v>9387.0</v>
      </c>
      <c r="I7460" s="2"/>
      <c r="J7460" s="2"/>
    </row>
    <row r="7461">
      <c r="A7461" s="1" t="s">
        <v>9619</v>
      </c>
      <c r="B7461" s="3">
        <v>12.92</v>
      </c>
      <c r="C7461" s="3" t="s">
        <v>1415</v>
      </c>
      <c r="D7461" s="3" t="s">
        <v>26</v>
      </c>
      <c r="E7461" s="3">
        <v>357.5</v>
      </c>
      <c r="F7461" s="3">
        <v>2.0</v>
      </c>
      <c r="G7461" s="3">
        <v>165.0</v>
      </c>
      <c r="H7461" s="3">
        <v>9386.0</v>
      </c>
      <c r="I7461" s="2"/>
      <c r="J7461" s="2"/>
    </row>
    <row r="7462">
      <c r="A7462" s="1" t="s">
        <v>9620</v>
      </c>
      <c r="B7462" s="3">
        <v>12.77</v>
      </c>
      <c r="C7462" s="3" t="s">
        <v>1412</v>
      </c>
      <c r="D7462" s="3" t="s">
        <v>26</v>
      </c>
      <c r="E7462" s="3">
        <v>354.35</v>
      </c>
      <c r="F7462" s="3">
        <v>2.14</v>
      </c>
      <c r="G7462" s="3">
        <v>163.0</v>
      </c>
      <c r="H7462" s="3">
        <v>9384.0</v>
      </c>
      <c r="I7462" s="2"/>
      <c r="J7462" s="2"/>
    </row>
    <row r="7463">
      <c r="A7463" s="1" t="s">
        <v>9621</v>
      </c>
      <c r="B7463" s="3">
        <v>12.4</v>
      </c>
      <c r="C7463" s="3" t="s">
        <v>995</v>
      </c>
      <c r="D7463" s="3" t="s">
        <v>26</v>
      </c>
      <c r="E7463" s="3">
        <v>33.35</v>
      </c>
      <c r="F7463" s="3">
        <v>2.48</v>
      </c>
      <c r="G7463" s="3">
        <v>169.0</v>
      </c>
      <c r="H7463" s="3">
        <v>9385.0</v>
      </c>
      <c r="I7463" s="2"/>
      <c r="J7463" s="2"/>
    </row>
    <row r="7464">
      <c r="A7464" s="1" t="s">
        <v>9622</v>
      </c>
      <c r="B7464" s="3">
        <v>12.12</v>
      </c>
      <c r="C7464" s="3" t="s">
        <v>995</v>
      </c>
      <c r="D7464" s="3" t="s">
        <v>26</v>
      </c>
      <c r="E7464" s="3">
        <v>319.7</v>
      </c>
      <c r="F7464" s="3">
        <v>2.83</v>
      </c>
      <c r="G7464" s="3">
        <v>164.0</v>
      </c>
      <c r="H7464" s="3">
        <v>9383.0</v>
      </c>
      <c r="I7464" s="2"/>
      <c r="J7464" s="2"/>
    </row>
    <row r="7465">
      <c r="A7465" s="1" t="s">
        <v>9623</v>
      </c>
      <c r="B7465" s="3">
        <v>12.17</v>
      </c>
      <c r="C7465" s="3" t="s">
        <v>995</v>
      </c>
      <c r="D7465" s="3" t="s">
        <v>26</v>
      </c>
      <c r="E7465" s="3">
        <v>325.7</v>
      </c>
      <c r="F7465" s="3">
        <v>3.17</v>
      </c>
      <c r="G7465" s="3">
        <v>174.0</v>
      </c>
      <c r="H7465" s="3">
        <v>9385.0</v>
      </c>
      <c r="I7465" s="2"/>
      <c r="J7465" s="2"/>
    </row>
    <row r="7466">
      <c r="A7466" s="1" t="s">
        <v>9624</v>
      </c>
      <c r="B7466" s="3">
        <v>11.7</v>
      </c>
      <c r="C7466" s="3">
        <v>89.3</v>
      </c>
      <c r="D7466" s="3">
        <v>16.0</v>
      </c>
      <c r="E7466" s="3">
        <v>41.89</v>
      </c>
      <c r="F7466" s="3">
        <v>14.0</v>
      </c>
      <c r="G7466" s="3">
        <v>341.75</v>
      </c>
      <c r="H7466" s="3">
        <v>3.1</v>
      </c>
      <c r="I7466" s="3">
        <v>199.0</v>
      </c>
      <c r="J7466" s="3">
        <v>9392.0</v>
      </c>
    </row>
    <row r="7467">
      <c r="A7467" s="1" t="s">
        <v>9625</v>
      </c>
      <c r="B7467" s="3">
        <v>12.5</v>
      </c>
      <c r="C7467" s="3">
        <v>89.35</v>
      </c>
      <c r="D7467" s="3">
        <v>9.0</v>
      </c>
      <c r="E7467" s="3">
        <v>22.34</v>
      </c>
      <c r="F7467" s="3">
        <v>85.0</v>
      </c>
      <c r="G7467" s="3">
        <v>344.85</v>
      </c>
      <c r="H7467" s="3">
        <v>3.45</v>
      </c>
      <c r="I7467" s="3">
        <v>189.0</v>
      </c>
      <c r="J7467" s="3">
        <v>9402.0</v>
      </c>
    </row>
    <row r="7468">
      <c r="A7468" s="1" t="s">
        <v>9626</v>
      </c>
      <c r="B7468" s="3">
        <v>12.59</v>
      </c>
      <c r="C7468" s="3">
        <v>86.25</v>
      </c>
      <c r="D7468" s="3">
        <v>333.0</v>
      </c>
      <c r="E7468" s="3">
        <v>59.59</v>
      </c>
      <c r="F7468" s="3">
        <v>113.0</v>
      </c>
      <c r="G7468" s="3">
        <v>353.55</v>
      </c>
      <c r="H7468" s="3">
        <v>4.21</v>
      </c>
      <c r="I7468" s="3">
        <v>193.0</v>
      </c>
      <c r="J7468" s="3">
        <v>9408.0</v>
      </c>
    </row>
    <row r="7469">
      <c r="A7469" s="1" t="s">
        <v>9627</v>
      </c>
      <c r="B7469" s="3">
        <v>12.59</v>
      </c>
      <c r="C7469" s="3">
        <v>8.3</v>
      </c>
      <c r="D7469" s="3" t="s">
        <v>745</v>
      </c>
      <c r="E7469" s="3">
        <v>83.0</v>
      </c>
      <c r="F7469" s="3">
        <v>328.8</v>
      </c>
      <c r="G7469" s="3">
        <v>5.17</v>
      </c>
      <c r="H7469" s="3">
        <v>216.0</v>
      </c>
      <c r="I7469" s="3">
        <v>9418.0</v>
      </c>
      <c r="J7469" s="2"/>
    </row>
    <row r="7470">
      <c r="A7470" s="1" t="s">
        <v>9628</v>
      </c>
      <c r="B7470" s="3">
        <v>12.84</v>
      </c>
      <c r="C7470" s="3">
        <v>83.25</v>
      </c>
      <c r="D7470" s="3">
        <v>501.0</v>
      </c>
      <c r="E7470" s="3">
        <v>564.1</v>
      </c>
      <c r="F7470" s="3">
        <v>191.0</v>
      </c>
      <c r="G7470" s="3">
        <v>347.0</v>
      </c>
      <c r="H7470" s="3">
        <v>5.86</v>
      </c>
      <c r="I7470" s="3">
        <v>231.0</v>
      </c>
      <c r="J7470" s="3">
        <v>9424.0</v>
      </c>
    </row>
    <row r="7471">
      <c r="A7471" s="1" t="s">
        <v>9629</v>
      </c>
      <c r="B7471" s="3">
        <v>13.95</v>
      </c>
      <c r="C7471" s="3">
        <v>74.85</v>
      </c>
      <c r="D7471" s="3">
        <v>397.0</v>
      </c>
      <c r="E7471" s="3">
        <v>205.0</v>
      </c>
      <c r="F7471" s="3">
        <v>281.0</v>
      </c>
      <c r="G7471" s="3">
        <v>328.8</v>
      </c>
      <c r="H7471" s="3">
        <v>5.45</v>
      </c>
      <c r="I7471" s="3">
        <v>238.0</v>
      </c>
      <c r="J7471" s="3">
        <v>9428.0</v>
      </c>
    </row>
    <row r="7472">
      <c r="A7472" s="1" t="s">
        <v>9630</v>
      </c>
      <c r="B7472" s="3">
        <v>15.11</v>
      </c>
      <c r="C7472" s="3">
        <v>65.5</v>
      </c>
      <c r="D7472" s="3">
        <v>529.0</v>
      </c>
      <c r="E7472" s="3">
        <v>769.62</v>
      </c>
      <c r="F7472" s="3">
        <v>12.0</v>
      </c>
      <c r="G7472" s="3">
        <v>329.95</v>
      </c>
      <c r="H7472" s="3">
        <v>5.24</v>
      </c>
      <c r="I7472" s="3">
        <v>243.0</v>
      </c>
      <c r="J7472" s="3">
        <v>9429.0</v>
      </c>
    </row>
    <row r="7473">
      <c r="A7473" s="1" t="s">
        <v>9631</v>
      </c>
      <c r="B7473" s="3">
        <v>15.58</v>
      </c>
      <c r="C7473" s="3">
        <v>6.65</v>
      </c>
      <c r="D7473" s="3">
        <v>392.0</v>
      </c>
      <c r="E7473" s="3">
        <v>514.94</v>
      </c>
      <c r="F7473" s="3">
        <v>161.0</v>
      </c>
      <c r="G7473" s="3">
        <v>345.45</v>
      </c>
      <c r="H7473" s="3">
        <v>4.9</v>
      </c>
      <c r="I7473" s="3">
        <v>245.0</v>
      </c>
      <c r="J7473" s="3">
        <v>9433.0</v>
      </c>
    </row>
    <row r="7474">
      <c r="A7474" s="1" t="s">
        <v>9632</v>
      </c>
      <c r="B7474" s="3">
        <v>15.76</v>
      </c>
      <c r="C7474" s="3">
        <v>58.45</v>
      </c>
      <c r="D7474" s="3">
        <v>263.0</v>
      </c>
      <c r="E7474" s="3">
        <v>442.72</v>
      </c>
      <c r="F7474" s="3">
        <v>12.0</v>
      </c>
      <c r="G7474" s="3">
        <v>334.6</v>
      </c>
      <c r="H7474" s="3">
        <v>4.28</v>
      </c>
      <c r="I7474" s="3">
        <v>245.0</v>
      </c>
      <c r="J7474" s="3">
        <v>9437.0</v>
      </c>
    </row>
    <row r="7475">
      <c r="A7475" s="1" t="s">
        <v>9633</v>
      </c>
      <c r="B7475" s="3">
        <v>15.41</v>
      </c>
      <c r="C7475" s="3">
        <v>6.5</v>
      </c>
      <c r="D7475" s="3">
        <v>128.0</v>
      </c>
      <c r="E7475" s="3">
        <v>49.15</v>
      </c>
      <c r="F7475" s="3">
        <v>48.0</v>
      </c>
      <c r="G7475" s="3">
        <v>348.15</v>
      </c>
      <c r="H7475" s="3">
        <v>3.59</v>
      </c>
      <c r="I7475" s="3">
        <v>243.0</v>
      </c>
      <c r="J7475" s="3">
        <v>9443.0</v>
      </c>
    </row>
    <row r="7476">
      <c r="A7476" s="1" t="s">
        <v>9634</v>
      </c>
      <c r="B7476" s="3">
        <v>14.76</v>
      </c>
      <c r="C7476" s="3" t="s">
        <v>3388</v>
      </c>
      <c r="D7476" s="3" t="s">
        <v>26</v>
      </c>
      <c r="E7476" s="3">
        <v>33.95</v>
      </c>
      <c r="F7476" s="3">
        <v>2.48</v>
      </c>
      <c r="G7476" s="3">
        <v>236.0</v>
      </c>
      <c r="H7476" s="3">
        <v>9447.0</v>
      </c>
      <c r="I7476" s="2"/>
      <c r="J7476" s="2"/>
    </row>
    <row r="7477">
      <c r="A7477" s="1" t="s">
        <v>9635</v>
      </c>
      <c r="B7477" s="3">
        <v>14.13</v>
      </c>
      <c r="C7477" s="3" t="s">
        <v>3041</v>
      </c>
      <c r="D7477" s="3" t="s">
        <v>26</v>
      </c>
      <c r="E7477" s="3">
        <v>337.3</v>
      </c>
      <c r="F7477" s="3">
        <v>1.93</v>
      </c>
      <c r="G7477" s="3">
        <v>221.0</v>
      </c>
      <c r="H7477" s="3">
        <v>9456.0</v>
      </c>
      <c r="I7477" s="2"/>
      <c r="J7477" s="2"/>
    </row>
    <row r="7478">
      <c r="A7478" s="1" t="s">
        <v>9636</v>
      </c>
      <c r="B7478" s="3">
        <v>12.82</v>
      </c>
      <c r="C7478" s="3" t="s">
        <v>3044</v>
      </c>
      <c r="D7478" s="3" t="s">
        <v>26</v>
      </c>
      <c r="E7478" s="3">
        <v>294.35</v>
      </c>
      <c r="F7478" s="3">
        <v>1.86</v>
      </c>
      <c r="G7478" s="3">
        <v>197.0</v>
      </c>
      <c r="H7478" s="3">
        <v>9458.0</v>
      </c>
      <c r="I7478" s="2"/>
      <c r="J7478" s="2"/>
    </row>
    <row r="7479">
      <c r="A7479" s="1" t="s">
        <v>9637</v>
      </c>
      <c r="B7479" s="3">
        <v>11.89</v>
      </c>
      <c r="C7479" s="3" t="s">
        <v>3048</v>
      </c>
      <c r="D7479" s="3" t="s">
        <v>26</v>
      </c>
      <c r="E7479" s="3">
        <v>289.5</v>
      </c>
      <c r="F7479" s="3">
        <v>1.86</v>
      </c>
      <c r="G7479" s="3">
        <v>19.0</v>
      </c>
      <c r="H7479" s="3">
        <v>9461.0</v>
      </c>
      <c r="I7479" s="2"/>
      <c r="J7479" s="2"/>
    </row>
    <row r="7480">
      <c r="A7480" s="1" t="s">
        <v>9638</v>
      </c>
      <c r="B7480" s="3">
        <v>11.0</v>
      </c>
      <c r="C7480" s="3" t="s">
        <v>3051</v>
      </c>
      <c r="D7480" s="3" t="s">
        <v>26</v>
      </c>
      <c r="E7480" s="3">
        <v>286.2</v>
      </c>
      <c r="F7480" s="3">
        <v>1.86</v>
      </c>
      <c r="G7480" s="3">
        <v>185.0</v>
      </c>
      <c r="H7480" s="3">
        <v>9464.0</v>
      </c>
      <c r="I7480" s="2"/>
      <c r="J7480" s="2"/>
    </row>
    <row r="7481">
      <c r="A7481" s="1" t="s">
        <v>9639</v>
      </c>
      <c r="B7481" s="3">
        <v>10.14</v>
      </c>
      <c r="C7481" s="3" t="s">
        <v>784</v>
      </c>
      <c r="D7481" s="3" t="s">
        <v>26</v>
      </c>
      <c r="E7481" s="3">
        <v>286.6</v>
      </c>
      <c r="F7481" s="3">
        <v>1.79</v>
      </c>
      <c r="G7481" s="3">
        <v>18.0</v>
      </c>
      <c r="H7481" s="3">
        <v>9465.0</v>
      </c>
      <c r="I7481" s="2"/>
      <c r="J7481" s="2"/>
    </row>
    <row r="7482">
      <c r="A7482" s="1" t="s">
        <v>9640</v>
      </c>
      <c r="B7482" s="3">
        <v>9.39</v>
      </c>
      <c r="C7482" s="3" t="s">
        <v>789</v>
      </c>
      <c r="D7482" s="3" t="s">
        <v>26</v>
      </c>
      <c r="E7482" s="3">
        <v>287.2</v>
      </c>
      <c r="F7482" s="3">
        <v>1.66</v>
      </c>
      <c r="G7482" s="3">
        <v>175.0</v>
      </c>
      <c r="H7482" s="3">
        <v>9466.0</v>
      </c>
      <c r="I7482" s="2"/>
      <c r="J7482" s="2"/>
    </row>
    <row r="7483">
      <c r="A7483" s="1" t="s">
        <v>9641</v>
      </c>
      <c r="B7483" s="3">
        <v>8.73</v>
      </c>
      <c r="C7483" s="3" t="s">
        <v>755</v>
      </c>
      <c r="D7483" s="3" t="s">
        <v>26</v>
      </c>
      <c r="E7483" s="3">
        <v>285.25</v>
      </c>
      <c r="F7483" s="3">
        <v>1.59</v>
      </c>
      <c r="G7483" s="3">
        <v>171.0</v>
      </c>
      <c r="H7483" s="3">
        <v>9468.0</v>
      </c>
      <c r="I7483" s="2"/>
      <c r="J7483" s="2"/>
    </row>
    <row r="7484">
      <c r="A7484" s="1" t="s">
        <v>9642</v>
      </c>
      <c r="B7484" s="3">
        <v>8.51</v>
      </c>
      <c r="C7484" s="3" t="s">
        <v>758</v>
      </c>
      <c r="D7484" s="3" t="s">
        <v>26</v>
      </c>
      <c r="E7484" s="3">
        <v>283.8</v>
      </c>
      <c r="F7484" s="3">
        <v>1.31</v>
      </c>
      <c r="G7484" s="3">
        <v>16.0</v>
      </c>
      <c r="H7484" s="3">
        <v>9465.0</v>
      </c>
      <c r="I7484" s="2"/>
      <c r="J7484" s="2"/>
    </row>
    <row r="7485">
      <c r="A7485" s="1" t="s">
        <v>9643</v>
      </c>
      <c r="B7485" s="3">
        <v>8.12</v>
      </c>
      <c r="C7485" s="3" t="s">
        <v>761</v>
      </c>
      <c r="D7485" s="3" t="s">
        <v>26</v>
      </c>
      <c r="E7485" s="3">
        <v>277.7</v>
      </c>
      <c r="F7485" s="3">
        <v>1.24</v>
      </c>
      <c r="G7485" s="3">
        <v>133.0</v>
      </c>
      <c r="H7485" s="3">
        <v>9461.0</v>
      </c>
      <c r="I7485" s="2"/>
      <c r="J7485" s="2"/>
    </row>
    <row r="7486">
      <c r="A7486" s="1" t="s">
        <v>9644</v>
      </c>
      <c r="B7486" s="3">
        <v>7.42</v>
      </c>
      <c r="C7486" s="3" t="s">
        <v>758</v>
      </c>
      <c r="D7486" s="3" t="s">
        <v>26</v>
      </c>
      <c r="E7486" s="3">
        <v>275.2</v>
      </c>
      <c r="F7486" s="3">
        <v>1.31</v>
      </c>
      <c r="G7486" s="3">
        <v>118.0</v>
      </c>
      <c r="H7486" s="3">
        <v>9459.0</v>
      </c>
      <c r="I7486" s="2"/>
      <c r="J7486" s="2"/>
    </row>
    <row r="7487">
      <c r="A7487" s="1" t="s">
        <v>9645</v>
      </c>
      <c r="B7487" s="3">
        <v>7.12</v>
      </c>
      <c r="C7487" s="3" t="s">
        <v>761</v>
      </c>
      <c r="D7487" s="3" t="s">
        <v>26</v>
      </c>
      <c r="E7487" s="3">
        <v>277.3</v>
      </c>
      <c r="F7487" s="3">
        <v>1.24</v>
      </c>
      <c r="G7487" s="3">
        <v>115.0</v>
      </c>
      <c r="H7487" s="3">
        <v>9458.0</v>
      </c>
      <c r="I7487" s="2"/>
      <c r="J7487" s="2"/>
    </row>
    <row r="7488">
      <c r="A7488" s="1" t="s">
        <v>9646</v>
      </c>
      <c r="B7488" s="3">
        <v>6.76</v>
      </c>
      <c r="C7488" s="3" t="s">
        <v>761</v>
      </c>
      <c r="D7488" s="3" t="s">
        <v>26</v>
      </c>
      <c r="E7488" s="3">
        <v>278.5</v>
      </c>
      <c r="F7488" s="3">
        <v>1.24</v>
      </c>
      <c r="G7488" s="3">
        <v>107.0</v>
      </c>
      <c r="H7488" s="3">
        <v>9457.0</v>
      </c>
      <c r="I7488" s="2"/>
      <c r="J7488" s="2"/>
    </row>
    <row r="7489">
      <c r="A7489" s="1" t="s">
        <v>9647</v>
      </c>
      <c r="B7489" s="3">
        <v>6.44</v>
      </c>
      <c r="C7489" s="3" t="s">
        <v>761</v>
      </c>
      <c r="D7489" s="3" t="s">
        <v>26</v>
      </c>
      <c r="E7489" s="3">
        <v>278.65</v>
      </c>
      <c r="F7489" s="3">
        <v>1.24</v>
      </c>
      <c r="G7489" s="3">
        <v>105.0</v>
      </c>
      <c r="H7489" s="3">
        <v>9457.0</v>
      </c>
      <c r="I7489" s="2"/>
      <c r="J7489" s="2"/>
    </row>
    <row r="7490">
      <c r="A7490" s="1" t="s">
        <v>9648</v>
      </c>
      <c r="B7490" s="3">
        <v>6.74</v>
      </c>
      <c r="C7490" s="3">
        <v>95.8</v>
      </c>
      <c r="D7490" s="3">
        <v>23.0</v>
      </c>
      <c r="E7490" s="3">
        <v>249.88</v>
      </c>
      <c r="F7490" s="3">
        <v>12.0</v>
      </c>
      <c r="G7490" s="3">
        <v>296.85</v>
      </c>
      <c r="H7490" s="3">
        <v>1.38</v>
      </c>
      <c r="I7490" s="3">
        <v>112.0</v>
      </c>
      <c r="J7490" s="3">
        <v>9459.0</v>
      </c>
    </row>
    <row r="7491">
      <c r="A7491" s="1" t="s">
        <v>9649</v>
      </c>
      <c r="B7491" s="3">
        <v>8.4</v>
      </c>
      <c r="C7491" s="3">
        <v>99.4</v>
      </c>
      <c r="D7491" s="3">
        <v>19.0</v>
      </c>
      <c r="E7491" s="3">
        <v>595.74</v>
      </c>
      <c r="F7491" s="3">
        <v>59.0</v>
      </c>
      <c r="G7491" s="3">
        <v>308.65</v>
      </c>
      <c r="H7491" s="3">
        <v>1.3</v>
      </c>
      <c r="I7491" s="3">
        <v>119.0</v>
      </c>
      <c r="J7491" s="3">
        <v>9464.0</v>
      </c>
    </row>
    <row r="7492">
      <c r="A7492" s="1" t="s">
        <v>9650</v>
      </c>
      <c r="B7492" s="3">
        <v>11.92</v>
      </c>
      <c r="C7492" s="3">
        <v>8.15</v>
      </c>
      <c r="D7492" s="3">
        <v>369.0</v>
      </c>
      <c r="E7492" s="3">
        <v>808.92</v>
      </c>
      <c r="F7492" s="3">
        <v>71.0</v>
      </c>
      <c r="G7492" s="3">
        <v>309.85</v>
      </c>
      <c r="H7492" s="3">
        <v>1.3</v>
      </c>
      <c r="I7492" s="3">
        <v>133.0</v>
      </c>
      <c r="J7492" s="3">
        <v>9465.0</v>
      </c>
    </row>
    <row r="7493">
      <c r="A7493" s="1" t="s">
        <v>9651</v>
      </c>
      <c r="B7493" s="3">
        <v>14.0</v>
      </c>
      <c r="C7493" s="3">
        <v>69.75</v>
      </c>
      <c r="D7493" s="3">
        <v>505.0</v>
      </c>
      <c r="E7493" s="3">
        <v>899.5</v>
      </c>
      <c r="F7493" s="3">
        <v>74.0</v>
      </c>
      <c r="G7493" s="3">
        <v>305.0</v>
      </c>
      <c r="H7493" s="3">
        <v>1.31</v>
      </c>
      <c r="I7493" s="3">
        <v>161.0</v>
      </c>
      <c r="J7493" s="3">
        <v>9465.0</v>
      </c>
    </row>
    <row r="7494">
      <c r="A7494" s="1" t="s">
        <v>9652</v>
      </c>
      <c r="B7494" s="3">
        <v>15.83</v>
      </c>
      <c r="C7494" s="3">
        <v>6.65</v>
      </c>
      <c r="D7494" s="3">
        <v>586.0</v>
      </c>
      <c r="E7494" s="3">
        <v>929.71</v>
      </c>
      <c r="F7494" s="3">
        <v>79.0</v>
      </c>
      <c r="G7494" s="3">
        <v>308.3</v>
      </c>
      <c r="H7494" s="3">
        <v>2.62</v>
      </c>
      <c r="I7494" s="3">
        <v>203.0</v>
      </c>
      <c r="J7494" s="3">
        <v>9461.0</v>
      </c>
    </row>
    <row r="7495">
      <c r="A7495" s="1" t="s">
        <v>9653</v>
      </c>
      <c r="B7495" s="3">
        <v>16.62</v>
      </c>
      <c r="C7495" s="3">
        <v>54.6</v>
      </c>
      <c r="D7495" s="3">
        <v>423.0</v>
      </c>
      <c r="E7495" s="3">
        <v>265.26</v>
      </c>
      <c r="F7495" s="3">
        <v>274.0</v>
      </c>
      <c r="G7495" s="3">
        <v>311.55</v>
      </c>
      <c r="H7495" s="3">
        <v>2.97</v>
      </c>
      <c r="I7495" s="3">
        <v>21.0</v>
      </c>
      <c r="J7495" s="3">
        <v>9454.0</v>
      </c>
    </row>
    <row r="7496">
      <c r="A7496" s="1" t="s">
        <v>9654</v>
      </c>
      <c r="B7496" s="3">
        <v>17.2</v>
      </c>
      <c r="C7496" s="3">
        <v>5.85</v>
      </c>
      <c r="D7496" s="3">
        <v>546.0</v>
      </c>
      <c r="E7496" s="3">
        <v>849.41</v>
      </c>
      <c r="F7496" s="3">
        <v>98.0</v>
      </c>
      <c r="G7496" s="3">
        <v>311.55</v>
      </c>
      <c r="H7496" s="3">
        <v>2.97</v>
      </c>
      <c r="I7496" s="3">
        <v>217.0</v>
      </c>
      <c r="J7496" s="3">
        <v>9447.0</v>
      </c>
    </row>
    <row r="7497">
      <c r="A7497" s="1" t="s">
        <v>9655</v>
      </c>
      <c r="B7497" s="3">
        <v>17.12</v>
      </c>
      <c r="C7497" s="3">
        <v>5.85</v>
      </c>
      <c r="D7497" s="3">
        <v>315.0</v>
      </c>
      <c r="E7497" s="3">
        <v>224.82</v>
      </c>
      <c r="F7497" s="3">
        <v>215.0</v>
      </c>
      <c r="G7497" s="3">
        <v>319.1</v>
      </c>
      <c r="H7497" s="3">
        <v>2.9</v>
      </c>
      <c r="I7497" s="3">
        <v>223.0</v>
      </c>
      <c r="J7497" s="3">
        <v>9444.0</v>
      </c>
    </row>
    <row r="7498">
      <c r="A7498" s="1" t="s">
        <v>9656</v>
      </c>
      <c r="B7498" s="3">
        <v>17.9</v>
      </c>
      <c r="C7498" s="3">
        <v>49.5</v>
      </c>
      <c r="D7498" s="3">
        <v>228.0</v>
      </c>
      <c r="E7498" s="3">
        <v>266.7</v>
      </c>
      <c r="F7498" s="3">
        <v>143.0</v>
      </c>
      <c r="G7498" s="3">
        <v>327.5</v>
      </c>
      <c r="H7498" s="3">
        <v>2.76</v>
      </c>
      <c r="I7498" s="3">
        <v>225.0</v>
      </c>
      <c r="J7498" s="3">
        <v>9443.0</v>
      </c>
    </row>
    <row r="7499">
      <c r="A7499" s="1" t="s">
        <v>9657</v>
      </c>
      <c r="B7499" s="3">
        <v>16.54</v>
      </c>
      <c r="C7499" s="3">
        <v>5.75</v>
      </c>
      <c r="D7499" s="3">
        <v>106.0</v>
      </c>
      <c r="E7499" s="3">
        <v>262.54</v>
      </c>
      <c r="F7499" s="3">
        <v>64.0</v>
      </c>
      <c r="G7499" s="3">
        <v>313.3</v>
      </c>
      <c r="H7499" s="3">
        <v>2.14</v>
      </c>
      <c r="I7499" s="3">
        <v>225.0</v>
      </c>
      <c r="J7499" s="3">
        <v>9444.0</v>
      </c>
    </row>
    <row r="7500">
      <c r="A7500" s="1" t="s">
        <v>9658</v>
      </c>
      <c r="B7500" s="3">
        <v>15.59</v>
      </c>
      <c r="C7500" s="3" t="s">
        <v>3303</v>
      </c>
      <c r="D7500" s="3" t="s">
        <v>26</v>
      </c>
      <c r="E7500" s="3">
        <v>322.5</v>
      </c>
      <c r="F7500" s="3">
        <v>1.59</v>
      </c>
      <c r="G7500" s="3">
        <v>22.0</v>
      </c>
      <c r="H7500" s="3">
        <v>9445.0</v>
      </c>
      <c r="I7500" s="2"/>
      <c r="J7500" s="2"/>
    </row>
    <row r="7501">
      <c r="A7501" s="1" t="s">
        <v>9659</v>
      </c>
      <c r="B7501" s="3">
        <v>13.96</v>
      </c>
      <c r="C7501" s="3" t="s">
        <v>1241</v>
      </c>
      <c r="D7501" s="3" t="s">
        <v>26</v>
      </c>
      <c r="E7501" s="3">
        <v>293.6</v>
      </c>
      <c r="F7501" s="3">
        <v>1.66</v>
      </c>
      <c r="G7501" s="3">
        <v>207.0</v>
      </c>
      <c r="H7501" s="3">
        <v>9449.0</v>
      </c>
      <c r="I7501" s="2"/>
      <c r="J7501" s="2"/>
    </row>
    <row r="7502">
      <c r="A7502" s="1" t="s">
        <v>9660</v>
      </c>
      <c r="B7502" s="3">
        <v>12.56</v>
      </c>
      <c r="C7502" s="3" t="s">
        <v>98</v>
      </c>
      <c r="D7502" s="3" t="s">
        <v>26</v>
      </c>
      <c r="E7502" s="3">
        <v>305.0</v>
      </c>
      <c r="F7502" s="3">
        <v>1.45</v>
      </c>
      <c r="G7502" s="3">
        <v>202.0</v>
      </c>
      <c r="H7502" s="3">
        <v>9447.0</v>
      </c>
      <c r="I7502" s="2"/>
      <c r="J7502" s="2"/>
    </row>
    <row r="7503">
      <c r="A7503" s="1" t="s">
        <v>9661</v>
      </c>
      <c r="B7503" s="3">
        <v>11.34</v>
      </c>
      <c r="C7503" s="3" t="s">
        <v>3544</v>
      </c>
      <c r="D7503" s="3" t="s">
        <v>26</v>
      </c>
      <c r="E7503" s="3">
        <v>297.5</v>
      </c>
      <c r="F7503" s="3">
        <v>1.45</v>
      </c>
      <c r="G7503" s="3">
        <v>19.0</v>
      </c>
      <c r="H7503" s="3">
        <v>9447.0</v>
      </c>
      <c r="I7503" s="2"/>
      <c r="J7503" s="2"/>
    </row>
    <row r="7504">
      <c r="A7504" s="1" t="s">
        <v>9662</v>
      </c>
      <c r="B7504" s="3">
        <v>10.23</v>
      </c>
      <c r="C7504" s="3" t="s">
        <v>1356</v>
      </c>
      <c r="D7504" s="3" t="s">
        <v>26</v>
      </c>
      <c r="E7504" s="3">
        <v>296.5</v>
      </c>
      <c r="F7504" s="3">
        <v>1.66</v>
      </c>
      <c r="G7504" s="3">
        <v>173.0</v>
      </c>
      <c r="H7504" s="3">
        <v>9448.0</v>
      </c>
      <c r="I7504" s="2"/>
      <c r="J7504" s="2"/>
    </row>
    <row r="7505">
      <c r="A7505" s="1" t="s">
        <v>9663</v>
      </c>
      <c r="B7505" s="3">
        <v>9.86</v>
      </c>
      <c r="C7505" s="3" t="s">
        <v>2007</v>
      </c>
      <c r="D7505" s="3" t="s">
        <v>26</v>
      </c>
      <c r="E7505" s="3">
        <v>307.5</v>
      </c>
      <c r="F7505" s="3">
        <v>1.66</v>
      </c>
      <c r="G7505" s="3">
        <v>172.0</v>
      </c>
      <c r="H7505" s="3">
        <v>9446.0</v>
      </c>
      <c r="I7505" s="2"/>
      <c r="J7505" s="2"/>
    </row>
    <row r="7506">
      <c r="A7506" s="1" t="s">
        <v>9664</v>
      </c>
      <c r="B7506" s="3">
        <v>9.54</v>
      </c>
      <c r="C7506" s="3" t="s">
        <v>2007</v>
      </c>
      <c r="D7506" s="3" t="s">
        <v>26</v>
      </c>
      <c r="E7506" s="3">
        <v>301.1</v>
      </c>
      <c r="F7506" s="3">
        <v>1.72</v>
      </c>
      <c r="G7506" s="3">
        <v>179.0</v>
      </c>
      <c r="H7506" s="3">
        <v>9447.0</v>
      </c>
      <c r="I7506" s="2"/>
      <c r="J7506" s="2"/>
    </row>
    <row r="7507">
      <c r="A7507" s="1" t="s">
        <v>9665</v>
      </c>
      <c r="B7507" s="3">
        <v>9.36</v>
      </c>
      <c r="C7507" s="3" t="s">
        <v>789</v>
      </c>
      <c r="D7507" s="3" t="s">
        <v>26</v>
      </c>
      <c r="E7507" s="3">
        <v>303.85</v>
      </c>
      <c r="F7507" s="3">
        <v>1.79</v>
      </c>
      <c r="G7507" s="3">
        <v>191.0</v>
      </c>
      <c r="H7507" s="3">
        <v>9446.0</v>
      </c>
      <c r="I7507" s="2"/>
      <c r="J7507" s="2"/>
    </row>
    <row r="7508">
      <c r="A7508" s="1" t="s">
        <v>9666</v>
      </c>
      <c r="B7508" s="3">
        <v>9.54</v>
      </c>
      <c r="C7508" s="3" t="s">
        <v>2007</v>
      </c>
      <c r="D7508" s="3" t="s">
        <v>26</v>
      </c>
      <c r="E7508" s="3">
        <v>314.2</v>
      </c>
      <c r="F7508" s="3">
        <v>1.72</v>
      </c>
      <c r="G7508" s="3">
        <v>2.0</v>
      </c>
      <c r="H7508" s="3">
        <v>9445.0</v>
      </c>
      <c r="I7508" s="2"/>
      <c r="J7508" s="2"/>
    </row>
    <row r="7509">
      <c r="A7509" s="1" t="s">
        <v>9667</v>
      </c>
      <c r="B7509" s="3">
        <v>9.45</v>
      </c>
      <c r="C7509" s="3" t="s">
        <v>2007</v>
      </c>
      <c r="D7509" s="3" t="s">
        <v>26</v>
      </c>
      <c r="E7509" s="3">
        <v>311.55</v>
      </c>
      <c r="F7509" s="3">
        <v>1.66</v>
      </c>
      <c r="G7509" s="3">
        <v>204.0</v>
      </c>
      <c r="H7509" s="3">
        <v>9443.0</v>
      </c>
      <c r="I7509" s="2"/>
      <c r="J7509" s="2"/>
    </row>
    <row r="7510">
      <c r="A7510" s="1" t="s">
        <v>9668</v>
      </c>
      <c r="B7510" s="3">
        <v>9.8</v>
      </c>
      <c r="C7510" s="3" t="s">
        <v>860</v>
      </c>
      <c r="D7510" s="3" t="s">
        <v>26</v>
      </c>
      <c r="E7510" s="3">
        <v>301.7</v>
      </c>
      <c r="F7510" s="3">
        <v>1.66</v>
      </c>
      <c r="G7510" s="3">
        <v>204.0</v>
      </c>
      <c r="H7510" s="3">
        <v>9443.0</v>
      </c>
      <c r="I7510" s="2"/>
      <c r="J7510" s="2"/>
    </row>
    <row r="7511">
      <c r="A7511" s="1" t="s">
        <v>9669</v>
      </c>
      <c r="B7511" s="3">
        <v>8.94</v>
      </c>
      <c r="C7511" s="3" t="s">
        <v>789</v>
      </c>
      <c r="D7511" s="3" t="s">
        <v>26</v>
      </c>
      <c r="E7511" s="3">
        <v>308.85</v>
      </c>
      <c r="F7511" s="3">
        <v>1.66</v>
      </c>
      <c r="G7511" s="3">
        <v>198.0</v>
      </c>
      <c r="H7511" s="3">
        <v>9443.0</v>
      </c>
      <c r="I7511" s="2"/>
      <c r="J7511" s="2"/>
    </row>
    <row r="7512">
      <c r="A7512" s="1" t="s">
        <v>9670</v>
      </c>
      <c r="B7512" s="3">
        <v>8.87</v>
      </c>
      <c r="C7512" s="3" t="s">
        <v>755</v>
      </c>
      <c r="D7512" s="3" t="s">
        <v>26</v>
      </c>
      <c r="E7512" s="3">
        <v>31.2</v>
      </c>
      <c r="F7512" s="3">
        <v>1.66</v>
      </c>
      <c r="G7512" s="3">
        <v>194.0</v>
      </c>
      <c r="H7512" s="3">
        <v>9444.0</v>
      </c>
      <c r="I7512" s="2"/>
      <c r="J7512" s="2"/>
    </row>
    <row r="7513">
      <c r="A7513" s="1" t="s">
        <v>9671</v>
      </c>
      <c r="B7513" s="3">
        <v>9.8</v>
      </c>
      <c r="C7513" s="3" t="s">
        <v>789</v>
      </c>
      <c r="D7513" s="3" t="s">
        <v>26</v>
      </c>
      <c r="E7513" s="3">
        <v>321.85</v>
      </c>
      <c r="F7513" s="3">
        <v>1.79</v>
      </c>
      <c r="G7513" s="3">
        <v>182.0</v>
      </c>
      <c r="H7513" s="3">
        <v>9444.0</v>
      </c>
      <c r="I7513" s="2"/>
      <c r="J7513" s="2"/>
    </row>
    <row r="7514">
      <c r="A7514" s="1" t="s">
        <v>9672</v>
      </c>
      <c r="B7514" s="3">
        <v>8.94</v>
      </c>
      <c r="C7514" s="3">
        <v>92.45</v>
      </c>
      <c r="D7514" s="3" t="s">
        <v>812</v>
      </c>
      <c r="E7514" s="3">
        <v>2.0</v>
      </c>
      <c r="F7514" s="3">
        <v>314.1</v>
      </c>
      <c r="G7514" s="3">
        <v>1.66</v>
      </c>
      <c r="H7514" s="3">
        <v>186.0</v>
      </c>
      <c r="I7514" s="3">
        <v>9449.0</v>
      </c>
      <c r="J7514" s="2"/>
    </row>
    <row r="7515">
      <c r="A7515" s="1" t="s">
        <v>9673</v>
      </c>
      <c r="B7515" s="3">
        <v>9.74</v>
      </c>
      <c r="C7515" s="3">
        <v>95.85</v>
      </c>
      <c r="D7515" s="3">
        <v>97.0</v>
      </c>
      <c r="E7515" s="3">
        <v>41.67</v>
      </c>
      <c r="F7515" s="3">
        <v>88.0</v>
      </c>
      <c r="G7515" s="3">
        <v>317.55</v>
      </c>
      <c r="H7515" s="3">
        <v>1.17</v>
      </c>
      <c r="I7515" s="3">
        <v>194.0</v>
      </c>
      <c r="J7515" s="3">
        <v>9456.0</v>
      </c>
    </row>
    <row r="7516">
      <c r="A7516" s="1" t="s">
        <v>9674</v>
      </c>
      <c r="B7516" s="3">
        <v>11.79</v>
      </c>
      <c r="C7516" s="3">
        <v>92.55</v>
      </c>
      <c r="D7516" s="3">
        <v>203.0</v>
      </c>
      <c r="E7516" s="3">
        <v>9.58</v>
      </c>
      <c r="F7516" s="3">
        <v>17.0</v>
      </c>
      <c r="G7516" s="3">
        <v>35.1</v>
      </c>
      <c r="H7516" s="3">
        <v>1.17</v>
      </c>
      <c r="I7516" s="3">
        <v>193.0</v>
      </c>
      <c r="J7516" s="3">
        <v>9461.0</v>
      </c>
    </row>
    <row r="7517">
      <c r="A7517" s="1" t="s">
        <v>9675</v>
      </c>
      <c r="B7517" s="3">
        <v>12.75</v>
      </c>
      <c r="C7517" s="3">
        <v>89.4</v>
      </c>
      <c r="D7517" s="3">
        <v>175.0</v>
      </c>
      <c r="E7517" s="3">
        <v>4.21</v>
      </c>
      <c r="F7517" s="3">
        <v>173.0</v>
      </c>
      <c r="G7517" s="3">
        <v>356.1</v>
      </c>
      <c r="H7517" s="3">
        <v>1.86</v>
      </c>
      <c r="I7517" s="3">
        <v>209.0</v>
      </c>
      <c r="J7517" s="3">
        <v>9465.0</v>
      </c>
    </row>
    <row r="7518">
      <c r="A7518" s="1" t="s">
        <v>9676</v>
      </c>
      <c r="B7518" s="3">
        <v>13.16</v>
      </c>
      <c r="C7518" s="3">
        <v>86.3</v>
      </c>
      <c r="D7518" s="3">
        <v>513.0</v>
      </c>
      <c r="E7518" s="3">
        <v>641.22</v>
      </c>
      <c r="F7518" s="3">
        <v>166.0</v>
      </c>
      <c r="G7518" s="3">
        <v>359.2</v>
      </c>
      <c r="H7518" s="3">
        <v>2.7</v>
      </c>
      <c r="I7518" s="3">
        <v>223.0</v>
      </c>
      <c r="J7518" s="3">
        <v>9465.0</v>
      </c>
    </row>
    <row r="7519">
      <c r="A7519" s="1" t="s">
        <v>9677</v>
      </c>
      <c r="B7519" s="3">
        <v>13.9</v>
      </c>
      <c r="C7519" s="3">
        <v>86.35</v>
      </c>
      <c r="D7519" s="3" t="s">
        <v>2306</v>
      </c>
      <c r="E7519" s="3">
        <v>168.0</v>
      </c>
      <c r="F7519" s="3">
        <v>368.45</v>
      </c>
      <c r="G7519" s="3">
        <v>2.0</v>
      </c>
      <c r="H7519" s="3">
        <v>241.0</v>
      </c>
      <c r="I7519" s="3">
        <v>9461.0</v>
      </c>
      <c r="J7519" s="2"/>
    </row>
    <row r="7520">
      <c r="A7520" s="1" t="s">
        <v>9678</v>
      </c>
      <c r="B7520" s="3">
        <v>14.55</v>
      </c>
      <c r="C7520" s="3">
        <v>86.45</v>
      </c>
      <c r="D7520" s="3">
        <v>364.0</v>
      </c>
      <c r="E7520" s="3">
        <v>2.58</v>
      </c>
      <c r="F7520" s="3">
        <v>259.0</v>
      </c>
      <c r="G7520" s="3">
        <v>368.85</v>
      </c>
      <c r="H7520" s="3">
        <v>1.72</v>
      </c>
      <c r="I7520" s="3">
        <v>257.0</v>
      </c>
      <c r="J7520" s="3">
        <v>9456.0</v>
      </c>
    </row>
    <row r="7521">
      <c r="A7521" s="1" t="s">
        <v>9679</v>
      </c>
      <c r="B7521" s="3">
        <v>14.43</v>
      </c>
      <c r="C7521" s="3">
        <v>89.5</v>
      </c>
      <c r="D7521" s="3">
        <v>448.0</v>
      </c>
      <c r="E7521" s="3">
        <v>832.6</v>
      </c>
      <c r="F7521" s="3">
        <v>81.0</v>
      </c>
      <c r="G7521" s="3">
        <v>376.2</v>
      </c>
      <c r="H7521" s="3">
        <v>1.66</v>
      </c>
      <c r="I7521" s="3">
        <v>273.0</v>
      </c>
      <c r="J7521" s="3">
        <v>9452.0</v>
      </c>
    </row>
    <row r="7522">
      <c r="A7522" s="1" t="s">
        <v>9680</v>
      </c>
      <c r="B7522" s="3">
        <v>13.74</v>
      </c>
      <c r="C7522" s="3">
        <v>83.35</v>
      </c>
      <c r="D7522" s="3">
        <v>299.0</v>
      </c>
      <c r="E7522" s="3">
        <v>721.48</v>
      </c>
      <c r="F7522" s="3">
        <v>71.0</v>
      </c>
      <c r="G7522" s="3">
        <v>347.2</v>
      </c>
      <c r="H7522" s="3">
        <v>1.72</v>
      </c>
      <c r="I7522" s="3">
        <v>271.0</v>
      </c>
      <c r="J7522" s="3">
        <v>9456.0</v>
      </c>
    </row>
    <row r="7523">
      <c r="A7523" s="1" t="s">
        <v>9681</v>
      </c>
      <c r="B7523" s="3">
        <v>13.7</v>
      </c>
      <c r="C7523" s="3">
        <v>83.35</v>
      </c>
      <c r="D7523" s="3">
        <v>128.0</v>
      </c>
      <c r="E7523" s="3">
        <v>542.1</v>
      </c>
      <c r="F7523" s="3">
        <v>43.0</v>
      </c>
      <c r="G7523" s="3">
        <v>323.4</v>
      </c>
      <c r="H7523" s="3">
        <v>1.38</v>
      </c>
      <c r="I7523" s="3">
        <v>271.0</v>
      </c>
      <c r="J7523" s="3">
        <v>9458.0</v>
      </c>
    </row>
    <row r="7524">
      <c r="A7524" s="1" t="s">
        <v>9682</v>
      </c>
      <c r="B7524" s="3">
        <v>13.1</v>
      </c>
      <c r="C7524" s="3" t="s">
        <v>3073</v>
      </c>
      <c r="D7524" s="3" t="s">
        <v>26</v>
      </c>
      <c r="E7524" s="3">
        <v>311.95</v>
      </c>
      <c r="F7524" s="3">
        <v>1.17</v>
      </c>
      <c r="G7524" s="3">
        <v>266.0</v>
      </c>
      <c r="H7524" s="3">
        <v>9463.0</v>
      </c>
      <c r="I7524" s="2"/>
      <c r="J7524" s="2"/>
    </row>
    <row r="7525">
      <c r="A7525" s="1" t="s">
        <v>9683</v>
      </c>
      <c r="B7525" s="3">
        <v>11.92</v>
      </c>
      <c r="C7525" s="3" t="s">
        <v>909</v>
      </c>
      <c r="D7525" s="3" t="s">
        <v>26</v>
      </c>
      <c r="E7525" s="3">
        <v>309.25</v>
      </c>
      <c r="F7525" s="3">
        <v>1.24</v>
      </c>
      <c r="G7525" s="3">
        <v>25.0</v>
      </c>
      <c r="H7525" s="3">
        <v>9468.0</v>
      </c>
      <c r="I7525" s="2"/>
      <c r="J7525" s="2"/>
    </row>
    <row r="7526">
      <c r="A7526" s="1" t="s">
        <v>9684</v>
      </c>
      <c r="B7526" s="3">
        <v>10.77</v>
      </c>
      <c r="C7526" s="3" t="s">
        <v>795</v>
      </c>
      <c r="D7526" s="3" t="s">
        <v>26</v>
      </c>
      <c r="E7526" s="3">
        <v>306.35</v>
      </c>
      <c r="F7526" s="3">
        <v>1.24</v>
      </c>
      <c r="G7526" s="3">
        <v>234.0</v>
      </c>
      <c r="H7526" s="3">
        <v>9469.0</v>
      </c>
      <c r="I7526" s="2"/>
      <c r="J7526" s="2"/>
    </row>
    <row r="7527">
      <c r="A7527" s="1" t="s">
        <v>9685</v>
      </c>
      <c r="B7527" s="3">
        <v>9.79</v>
      </c>
      <c r="C7527" s="3" t="s">
        <v>755</v>
      </c>
      <c r="D7527" s="3" t="s">
        <v>26</v>
      </c>
      <c r="E7527" s="3">
        <v>297.25</v>
      </c>
      <c r="F7527" s="3">
        <v>1.17</v>
      </c>
      <c r="G7527" s="3">
        <v>239.0</v>
      </c>
      <c r="H7527" s="3">
        <v>9472.0</v>
      </c>
      <c r="I7527" s="2"/>
      <c r="J7527" s="2"/>
    </row>
    <row r="7528">
      <c r="A7528" s="1" t="s">
        <v>9686</v>
      </c>
      <c r="B7528" s="3">
        <v>9.44</v>
      </c>
      <c r="C7528" s="3" t="s">
        <v>755</v>
      </c>
      <c r="D7528" s="3" t="s">
        <v>26</v>
      </c>
      <c r="E7528" s="3">
        <v>292.6</v>
      </c>
      <c r="F7528" s="3">
        <v>1.3</v>
      </c>
      <c r="G7528" s="3">
        <v>239.0</v>
      </c>
      <c r="H7528" s="3">
        <v>9474.0</v>
      </c>
      <c r="I7528" s="2"/>
      <c r="J7528" s="2"/>
    </row>
    <row r="7529">
      <c r="A7529" s="1" t="s">
        <v>9687</v>
      </c>
      <c r="B7529" s="3">
        <v>9.42</v>
      </c>
      <c r="C7529" s="3" t="s">
        <v>755</v>
      </c>
      <c r="D7529" s="3" t="s">
        <v>26</v>
      </c>
      <c r="E7529" s="3" t="s">
        <v>9688</v>
      </c>
      <c r="F7529" s="3">
        <v>242.0</v>
      </c>
      <c r="G7529" s="3">
        <v>9477.0</v>
      </c>
      <c r="H7529" s="2"/>
      <c r="I7529" s="2"/>
      <c r="J7529" s="2"/>
    </row>
    <row r="7530">
      <c r="A7530" s="1" t="s">
        <v>9689</v>
      </c>
      <c r="B7530" s="3">
        <v>9.22</v>
      </c>
      <c r="C7530" s="3" t="s">
        <v>144</v>
      </c>
      <c r="D7530" s="3" t="s">
        <v>26</v>
      </c>
      <c r="E7530" s="3" t="s">
        <v>9690</v>
      </c>
      <c r="F7530" s="3">
        <v>244.0</v>
      </c>
      <c r="G7530" s="3">
        <v>9479.0</v>
      </c>
      <c r="H7530" s="2"/>
      <c r="I7530" s="2"/>
      <c r="J7530" s="2"/>
    </row>
    <row r="7531">
      <c r="A7531" s="1" t="s">
        <v>9691</v>
      </c>
      <c r="B7531" s="3">
        <v>8.52</v>
      </c>
      <c r="C7531" s="3" t="s">
        <v>755</v>
      </c>
      <c r="D7531" s="3" t="s">
        <v>26</v>
      </c>
      <c r="E7531" s="3" t="s">
        <v>9692</v>
      </c>
      <c r="F7531" s="3">
        <v>261.0</v>
      </c>
      <c r="G7531" s="3">
        <v>9478.0</v>
      </c>
      <c r="H7531" s="2"/>
      <c r="I7531" s="2"/>
      <c r="J7531" s="2"/>
    </row>
    <row r="7532">
      <c r="A7532" s="1" t="s">
        <v>9693</v>
      </c>
      <c r="B7532" s="3">
        <v>8.14</v>
      </c>
      <c r="C7532" s="3" t="s">
        <v>144</v>
      </c>
      <c r="D7532" s="3" t="s">
        <v>26</v>
      </c>
      <c r="E7532" s="3" t="s">
        <v>9694</v>
      </c>
      <c r="F7532" s="3">
        <v>306.0</v>
      </c>
      <c r="G7532" s="3">
        <v>9477.0</v>
      </c>
      <c r="H7532" s="2"/>
      <c r="I7532" s="2"/>
      <c r="J7532" s="2"/>
    </row>
    <row r="7533">
      <c r="A7533" s="1" t="s">
        <v>9695</v>
      </c>
      <c r="B7533" s="3">
        <v>7.25</v>
      </c>
      <c r="C7533" s="3" t="s">
        <v>144</v>
      </c>
      <c r="D7533" s="3" t="s">
        <v>26</v>
      </c>
      <c r="E7533" s="3" t="s">
        <v>9696</v>
      </c>
      <c r="F7533" s="3">
        <v>35.0</v>
      </c>
      <c r="G7533" s="3">
        <v>9475.0</v>
      </c>
      <c r="H7533" s="2"/>
      <c r="I7533" s="2"/>
      <c r="J7533" s="2"/>
    </row>
    <row r="7534">
      <c r="A7534" s="1" t="s">
        <v>9697</v>
      </c>
      <c r="B7534" s="3">
        <v>6.8</v>
      </c>
      <c r="C7534" s="3" t="s">
        <v>144</v>
      </c>
      <c r="D7534" s="3" t="s">
        <v>26</v>
      </c>
      <c r="E7534" s="3" t="s">
        <v>9698</v>
      </c>
      <c r="F7534" s="3">
        <v>13.0</v>
      </c>
      <c r="G7534" s="3">
        <v>9476.0</v>
      </c>
      <c r="H7534" s="2"/>
      <c r="I7534" s="2"/>
      <c r="J7534" s="2"/>
    </row>
    <row r="7535">
      <c r="A7535" s="1" t="s">
        <v>9699</v>
      </c>
      <c r="B7535" s="3">
        <v>6.74</v>
      </c>
      <c r="C7535" s="3" t="s">
        <v>144</v>
      </c>
      <c r="D7535" s="3" t="s">
        <v>26</v>
      </c>
      <c r="E7535" s="3" t="s">
        <v>8803</v>
      </c>
      <c r="F7535" s="3">
        <v>29.0</v>
      </c>
      <c r="G7535" s="3">
        <v>9476.0</v>
      </c>
      <c r="H7535" s="2"/>
      <c r="I7535" s="2"/>
      <c r="J7535" s="2"/>
    </row>
    <row r="7536">
      <c r="A7536" s="1" t="s">
        <v>9700</v>
      </c>
      <c r="B7536" s="3">
        <v>6.8</v>
      </c>
      <c r="C7536" s="3" t="s">
        <v>144</v>
      </c>
      <c r="D7536" s="3" t="s">
        <v>26</v>
      </c>
      <c r="E7536" s="3" t="s">
        <v>9701</v>
      </c>
      <c r="F7536" s="3">
        <v>44.0</v>
      </c>
      <c r="G7536" s="3">
        <v>9476.0</v>
      </c>
      <c r="H7536" s="2"/>
      <c r="I7536" s="2"/>
      <c r="J7536" s="2"/>
    </row>
    <row r="7537">
      <c r="A7537" s="1" t="s">
        <v>9702</v>
      </c>
      <c r="B7537" s="3">
        <v>6.81</v>
      </c>
      <c r="C7537" s="3" t="s">
        <v>144</v>
      </c>
      <c r="D7537" s="3" t="s">
        <v>26</v>
      </c>
      <c r="E7537" s="3" t="s">
        <v>9703</v>
      </c>
      <c r="F7537" s="3">
        <v>59.0</v>
      </c>
      <c r="G7537" s="3">
        <v>948.0</v>
      </c>
      <c r="H7537" s="2"/>
      <c r="I7537" s="2"/>
      <c r="J7537" s="2"/>
    </row>
    <row r="7538">
      <c r="A7538" s="1" t="s">
        <v>9704</v>
      </c>
      <c r="B7538" s="3">
        <v>7.65</v>
      </c>
      <c r="C7538" s="3">
        <v>99.4</v>
      </c>
      <c r="D7538" s="3" t="s">
        <v>739</v>
      </c>
      <c r="E7538" s="3">
        <v>8.0</v>
      </c>
      <c r="F7538" s="3">
        <v>345.25</v>
      </c>
      <c r="G7538" s="3">
        <v>1.45</v>
      </c>
      <c r="H7538" s="3">
        <v>52.0</v>
      </c>
      <c r="I7538" s="3">
        <v>9485.0</v>
      </c>
      <c r="J7538" s="2"/>
    </row>
    <row r="7539">
      <c r="A7539" s="1" t="s">
        <v>9705</v>
      </c>
      <c r="B7539" s="3">
        <v>8.1</v>
      </c>
      <c r="C7539" s="3">
        <v>99.4</v>
      </c>
      <c r="D7539" s="3">
        <v>14.0</v>
      </c>
      <c r="E7539" s="3">
        <v>226.36</v>
      </c>
      <c r="F7539" s="3">
        <v>92.0</v>
      </c>
      <c r="G7539" s="3">
        <v>352.4</v>
      </c>
      <c r="H7539" s="3">
        <v>1.79</v>
      </c>
      <c r="I7539" s="3">
        <v>62.0</v>
      </c>
      <c r="J7539" s="3">
        <v>949.0</v>
      </c>
    </row>
    <row r="7540">
      <c r="A7540" s="1" t="s">
        <v>9706</v>
      </c>
      <c r="B7540" s="3">
        <v>8.93</v>
      </c>
      <c r="C7540" s="3">
        <v>92.45</v>
      </c>
      <c r="D7540" s="3">
        <v>202.0</v>
      </c>
      <c r="E7540" s="3">
        <v>88.83</v>
      </c>
      <c r="F7540" s="3">
        <v>17.0</v>
      </c>
      <c r="G7540" s="3">
        <v>348.15</v>
      </c>
      <c r="H7540" s="3">
        <v>1.79</v>
      </c>
      <c r="I7540" s="3">
        <v>6.0</v>
      </c>
      <c r="J7540" s="3">
        <v>9496.0</v>
      </c>
    </row>
    <row r="7541">
      <c r="A7541" s="1" t="s">
        <v>9707</v>
      </c>
      <c r="B7541" s="3">
        <v>9.54</v>
      </c>
      <c r="C7541" s="3">
        <v>92.45</v>
      </c>
      <c r="D7541" s="3">
        <v>265.0</v>
      </c>
      <c r="E7541" s="3">
        <v>78.54</v>
      </c>
      <c r="F7541" s="3">
        <v>228.0</v>
      </c>
      <c r="G7541" s="3">
        <v>351.25</v>
      </c>
      <c r="H7541" s="3">
        <v>1.93</v>
      </c>
      <c r="I7541" s="3">
        <v>54.0</v>
      </c>
      <c r="J7541" s="3">
        <v>9497.0</v>
      </c>
    </row>
    <row r="7542">
      <c r="A7542" s="1" t="s">
        <v>9708</v>
      </c>
      <c r="B7542" s="3">
        <v>11.34</v>
      </c>
      <c r="C7542" s="3">
        <v>86.1</v>
      </c>
      <c r="D7542" s="3">
        <v>299.0</v>
      </c>
      <c r="E7542" s="3">
        <v>7.76</v>
      </c>
      <c r="F7542" s="3">
        <v>261.0</v>
      </c>
      <c r="G7542" s="3">
        <v>35.1</v>
      </c>
      <c r="H7542" s="3">
        <v>2.14</v>
      </c>
      <c r="I7542" s="3">
        <v>52.0</v>
      </c>
      <c r="J7542" s="3">
        <v>9498.0</v>
      </c>
    </row>
    <row r="7543">
      <c r="A7543" s="1" t="s">
        <v>9709</v>
      </c>
      <c r="B7543" s="3">
        <v>12.99</v>
      </c>
      <c r="C7543" s="3">
        <v>74.75</v>
      </c>
      <c r="D7543" s="3">
        <v>279.0</v>
      </c>
      <c r="E7543" s="3">
        <v>41.55</v>
      </c>
      <c r="F7543" s="3">
        <v>256.0</v>
      </c>
      <c r="G7543" s="3">
        <v>336.95</v>
      </c>
      <c r="H7543" s="3">
        <v>2.14</v>
      </c>
      <c r="I7543" s="3">
        <v>5.0</v>
      </c>
      <c r="J7543" s="3">
        <v>9494.0</v>
      </c>
    </row>
    <row r="7544">
      <c r="A7544" s="1" t="s">
        <v>9710</v>
      </c>
      <c r="B7544" s="3">
        <v>14.57</v>
      </c>
      <c r="C7544" s="3">
        <v>64.95</v>
      </c>
      <c r="D7544" s="3">
        <v>488.0</v>
      </c>
      <c r="E7544" s="3">
        <v>608.15</v>
      </c>
      <c r="F7544" s="3">
        <v>172.0</v>
      </c>
      <c r="G7544" s="3">
        <v>317.2</v>
      </c>
      <c r="H7544" s="3">
        <v>2.0</v>
      </c>
      <c r="I7544" s="3">
        <v>48.0</v>
      </c>
      <c r="J7544" s="3">
        <v>9486.0</v>
      </c>
    </row>
    <row r="7545">
      <c r="A7545" s="1" t="s">
        <v>9711</v>
      </c>
      <c r="B7545" s="3">
        <v>15.44</v>
      </c>
      <c r="C7545" s="3">
        <v>6.5</v>
      </c>
      <c r="D7545" s="3">
        <v>449.0</v>
      </c>
      <c r="E7545" s="3">
        <v>838.98</v>
      </c>
      <c r="F7545" s="3">
        <v>82.0</v>
      </c>
      <c r="G7545" s="3">
        <v>309.25</v>
      </c>
      <c r="H7545" s="3">
        <v>2.0</v>
      </c>
      <c r="I7545" s="3">
        <v>45.0</v>
      </c>
      <c r="J7545" s="3">
        <v>9481.0</v>
      </c>
    </row>
    <row r="7546">
      <c r="A7546" s="1" t="s">
        <v>9712</v>
      </c>
      <c r="B7546" s="3">
        <v>15.72</v>
      </c>
      <c r="C7546" s="3">
        <v>58.45</v>
      </c>
      <c r="D7546" s="3">
        <v>298.0</v>
      </c>
      <c r="E7546" s="3">
        <v>719.65</v>
      </c>
      <c r="F7546" s="3">
        <v>73.0</v>
      </c>
      <c r="G7546" s="3">
        <v>287.0</v>
      </c>
      <c r="H7546" s="3">
        <v>2.14</v>
      </c>
      <c r="I7546" s="3">
        <v>43.0</v>
      </c>
      <c r="J7546" s="3">
        <v>9481.0</v>
      </c>
    </row>
    <row r="7547">
      <c r="A7547" s="1" t="s">
        <v>9713</v>
      </c>
      <c r="B7547" s="3">
        <v>15.34</v>
      </c>
      <c r="C7547" s="3">
        <v>58.35</v>
      </c>
      <c r="D7547" s="3">
        <v>125.0</v>
      </c>
      <c r="E7547" s="3">
        <v>533.27</v>
      </c>
      <c r="F7547" s="3">
        <v>43.0</v>
      </c>
      <c r="G7547" s="3">
        <v>286.4</v>
      </c>
      <c r="H7547" s="3">
        <v>2.14</v>
      </c>
      <c r="I7547" s="3">
        <v>49.0</v>
      </c>
      <c r="J7547" s="3">
        <v>9482.0</v>
      </c>
    </row>
    <row r="7548">
      <c r="A7548" s="1" t="s">
        <v>9714</v>
      </c>
      <c r="B7548" s="3">
        <v>13.94</v>
      </c>
      <c r="C7548" s="3" t="s">
        <v>1241</v>
      </c>
      <c r="D7548" s="3" t="s">
        <v>26</v>
      </c>
      <c r="E7548" s="3">
        <v>282.75</v>
      </c>
      <c r="F7548" s="3">
        <v>1.93</v>
      </c>
      <c r="G7548" s="3">
        <v>52.0</v>
      </c>
      <c r="H7548" s="3">
        <v>9482.0</v>
      </c>
      <c r="I7548" s="2"/>
      <c r="J7548" s="2"/>
    </row>
    <row r="7549">
      <c r="A7549" s="1" t="s">
        <v>9715</v>
      </c>
      <c r="B7549" s="3">
        <v>12.38</v>
      </c>
      <c r="C7549" s="3" t="s">
        <v>1850</v>
      </c>
      <c r="D7549" s="3" t="s">
        <v>26</v>
      </c>
      <c r="E7549" s="3">
        <v>278.1</v>
      </c>
      <c r="F7549" s="3">
        <v>2.7</v>
      </c>
      <c r="G7549" s="3">
        <v>48.0</v>
      </c>
      <c r="H7549" s="3">
        <v>9486.0</v>
      </c>
      <c r="I7549" s="2"/>
      <c r="J7549" s="2"/>
    </row>
    <row r="7550">
      <c r="A7550" s="1" t="s">
        <v>9716</v>
      </c>
      <c r="B7550" s="3">
        <v>11.57</v>
      </c>
      <c r="C7550" s="3" t="s">
        <v>1212</v>
      </c>
      <c r="D7550" s="3" t="s">
        <v>26</v>
      </c>
      <c r="E7550" s="3">
        <v>276.75</v>
      </c>
      <c r="F7550" s="3">
        <v>2.14</v>
      </c>
      <c r="G7550" s="3">
        <v>49.0</v>
      </c>
      <c r="H7550" s="3">
        <v>9485.0</v>
      </c>
      <c r="I7550" s="2"/>
      <c r="J7550" s="2"/>
    </row>
    <row r="7551">
      <c r="A7551" s="1" t="s">
        <v>9717</v>
      </c>
      <c r="B7551" s="3">
        <v>10.47</v>
      </c>
      <c r="C7551" s="3" t="s">
        <v>745</v>
      </c>
      <c r="D7551" s="3" t="s">
        <v>26</v>
      </c>
      <c r="E7551" s="3">
        <v>273.45</v>
      </c>
      <c r="F7551" s="3">
        <v>2.0</v>
      </c>
      <c r="G7551" s="3">
        <v>58.0</v>
      </c>
      <c r="H7551" s="3">
        <v>9486.0</v>
      </c>
      <c r="I7551" s="2"/>
      <c r="J7551" s="2"/>
    </row>
    <row r="7552">
      <c r="A7552" s="1" t="s">
        <v>9718</v>
      </c>
      <c r="B7552" s="3">
        <v>9.35</v>
      </c>
      <c r="C7552" s="3" t="s">
        <v>860</v>
      </c>
      <c r="D7552" s="3" t="s">
        <v>26</v>
      </c>
      <c r="E7552" s="3">
        <v>271.3</v>
      </c>
      <c r="F7552" s="3">
        <v>1.93</v>
      </c>
      <c r="G7552" s="3">
        <v>61.0</v>
      </c>
      <c r="H7552" s="3">
        <v>9487.0</v>
      </c>
      <c r="I7552" s="2"/>
      <c r="J7552" s="2"/>
    </row>
    <row r="7553">
      <c r="A7553" s="1" t="s">
        <v>9719</v>
      </c>
      <c r="B7553" s="3">
        <v>8.29</v>
      </c>
      <c r="C7553" s="3" t="s">
        <v>758</v>
      </c>
      <c r="D7553" s="3" t="s">
        <v>26</v>
      </c>
      <c r="E7553" s="3">
        <v>269.6</v>
      </c>
      <c r="F7553" s="3">
        <v>1.93</v>
      </c>
      <c r="G7553" s="3">
        <v>62.0</v>
      </c>
      <c r="H7553" s="3">
        <v>9491.0</v>
      </c>
      <c r="I7553" s="2"/>
      <c r="J7553" s="2"/>
    </row>
    <row r="7554">
      <c r="A7554" s="1" t="s">
        <v>9720</v>
      </c>
      <c r="B7554" s="3">
        <v>7.55</v>
      </c>
      <c r="C7554" s="3" t="s">
        <v>1158</v>
      </c>
      <c r="D7554" s="3" t="s">
        <v>26</v>
      </c>
      <c r="E7554" s="3">
        <v>269.0</v>
      </c>
      <c r="F7554" s="3">
        <v>2.0</v>
      </c>
      <c r="G7554" s="3">
        <v>62.0</v>
      </c>
      <c r="H7554" s="3">
        <v>9489.0</v>
      </c>
      <c r="I7554" s="2"/>
      <c r="J7554" s="2"/>
    </row>
    <row r="7555">
      <c r="A7555" s="1" t="s">
        <v>9721</v>
      </c>
      <c r="B7555" s="3">
        <v>7.9</v>
      </c>
      <c r="C7555" s="3" t="s">
        <v>899</v>
      </c>
      <c r="D7555" s="3" t="s">
        <v>26</v>
      </c>
      <c r="E7555" s="3">
        <v>27.35</v>
      </c>
      <c r="F7555" s="3">
        <v>1.93</v>
      </c>
      <c r="G7555" s="3">
        <v>64.0</v>
      </c>
      <c r="H7555" s="3">
        <v>949.0</v>
      </c>
      <c r="I7555" s="2"/>
      <c r="J7555" s="2"/>
    </row>
    <row r="7556">
      <c r="A7556" s="1" t="s">
        <v>9722</v>
      </c>
      <c r="B7556" s="3">
        <v>6.54</v>
      </c>
      <c r="C7556" s="3" t="s">
        <v>899</v>
      </c>
      <c r="D7556" s="3" t="s">
        <v>26</v>
      </c>
      <c r="E7556" s="3">
        <v>267.55</v>
      </c>
      <c r="F7556" s="3">
        <v>1.86</v>
      </c>
      <c r="G7556" s="3">
        <v>63.0</v>
      </c>
      <c r="H7556" s="3">
        <v>9487.0</v>
      </c>
      <c r="I7556" s="2"/>
      <c r="J7556" s="2"/>
    </row>
    <row r="7557">
      <c r="A7557" s="1" t="s">
        <v>9723</v>
      </c>
      <c r="B7557" s="3">
        <v>6.1</v>
      </c>
      <c r="C7557" s="3" t="s">
        <v>1305</v>
      </c>
      <c r="D7557" s="3" t="s">
        <v>26</v>
      </c>
      <c r="E7557" s="3">
        <v>268.4</v>
      </c>
      <c r="F7557" s="3">
        <v>1.79</v>
      </c>
      <c r="G7557" s="3">
        <v>63.0</v>
      </c>
      <c r="H7557" s="3">
        <v>9485.0</v>
      </c>
      <c r="I7557" s="2"/>
      <c r="J7557" s="2"/>
    </row>
    <row r="7558">
      <c r="A7558" s="1" t="s">
        <v>9724</v>
      </c>
      <c r="B7558" s="3">
        <v>5.59</v>
      </c>
      <c r="C7558" s="3" t="s">
        <v>1300</v>
      </c>
      <c r="D7558" s="3" t="s">
        <v>26</v>
      </c>
      <c r="E7558" s="3">
        <v>267.25</v>
      </c>
      <c r="F7558" s="3">
        <v>1.79</v>
      </c>
      <c r="G7558" s="3">
        <v>72.0</v>
      </c>
      <c r="H7558" s="3">
        <v>9483.0</v>
      </c>
      <c r="I7558" s="2"/>
      <c r="J7558" s="2"/>
    </row>
    <row r="7559">
      <c r="A7559" s="1" t="s">
        <v>9725</v>
      </c>
      <c r="B7559" s="3">
        <v>5.3</v>
      </c>
      <c r="C7559" s="3" t="s">
        <v>830</v>
      </c>
      <c r="D7559" s="3" t="s">
        <v>26</v>
      </c>
      <c r="E7559" s="3">
        <v>269.75</v>
      </c>
      <c r="F7559" s="3">
        <v>1.66</v>
      </c>
      <c r="G7559" s="3">
        <v>8.0</v>
      </c>
      <c r="H7559" s="3">
        <v>948.0</v>
      </c>
      <c r="I7559" s="2"/>
      <c r="J7559" s="2"/>
    </row>
    <row r="7560">
      <c r="A7560" s="1" t="s">
        <v>9726</v>
      </c>
      <c r="B7560" s="3">
        <v>5.1</v>
      </c>
      <c r="C7560" s="3" t="s">
        <v>828</v>
      </c>
      <c r="D7560" s="3" t="s">
        <v>26</v>
      </c>
      <c r="E7560" s="3">
        <v>267.25</v>
      </c>
      <c r="F7560" s="3">
        <v>1.59</v>
      </c>
      <c r="G7560" s="3">
        <v>85.0</v>
      </c>
      <c r="H7560" s="3">
        <v>9473.0</v>
      </c>
      <c r="I7560" s="2"/>
      <c r="J7560" s="2"/>
    </row>
    <row r="7561">
      <c r="A7561" s="1" t="s">
        <v>9727</v>
      </c>
      <c r="B7561" s="3">
        <v>4.89</v>
      </c>
      <c r="C7561" s="3" t="s">
        <v>828</v>
      </c>
      <c r="D7561" s="3" t="s">
        <v>26</v>
      </c>
      <c r="E7561" s="3">
        <v>267.5</v>
      </c>
      <c r="F7561" s="3">
        <v>1.45</v>
      </c>
      <c r="G7561" s="3">
        <v>82.0</v>
      </c>
      <c r="H7561" s="3">
        <v>9472.0</v>
      </c>
      <c r="I7561" s="2"/>
      <c r="J7561" s="2"/>
    </row>
    <row r="7562">
      <c r="A7562" s="1" t="s">
        <v>9728</v>
      </c>
      <c r="B7562" s="3">
        <v>4.59</v>
      </c>
      <c r="C7562" s="3">
        <v>92.25</v>
      </c>
      <c r="D7562" s="3" t="s">
        <v>957</v>
      </c>
      <c r="E7562" s="3">
        <v>9.0</v>
      </c>
      <c r="F7562" s="3">
        <v>264.95</v>
      </c>
      <c r="G7562" s="3">
        <v>1.38</v>
      </c>
      <c r="H7562" s="3">
        <v>73.0</v>
      </c>
      <c r="I7562" s="3">
        <v>9474.0</v>
      </c>
      <c r="J7562" s="2"/>
    </row>
    <row r="7563">
      <c r="A7563" s="1" t="s">
        <v>9729</v>
      </c>
      <c r="B7563" s="3">
        <v>6.4</v>
      </c>
      <c r="C7563" s="3">
        <v>88.95</v>
      </c>
      <c r="D7563" s="3">
        <v>184.0</v>
      </c>
      <c r="E7563" s="3">
        <v>629.33</v>
      </c>
      <c r="F7563" s="3">
        <v>53.0</v>
      </c>
      <c r="G7563" s="3" t="s">
        <v>9730</v>
      </c>
      <c r="H7563" s="3">
        <v>79.0</v>
      </c>
      <c r="I7563" s="3">
        <v>9479.0</v>
      </c>
      <c r="J7563" s="2"/>
    </row>
    <row r="7564">
      <c r="A7564" s="1" t="s">
        <v>9731</v>
      </c>
      <c r="B7564" s="3">
        <v>9.82</v>
      </c>
      <c r="C7564" s="3">
        <v>79.9</v>
      </c>
      <c r="D7564" s="3">
        <v>288.0</v>
      </c>
      <c r="E7564" s="3">
        <v>393.3</v>
      </c>
      <c r="F7564" s="3">
        <v>148.0</v>
      </c>
      <c r="G7564" s="3" t="s">
        <v>9732</v>
      </c>
      <c r="H7564" s="3">
        <v>78.0</v>
      </c>
      <c r="I7564" s="3">
        <v>9479.0</v>
      </c>
      <c r="J7564" s="2"/>
    </row>
    <row r="7565">
      <c r="A7565" s="1" t="s">
        <v>9733</v>
      </c>
      <c r="B7565" s="3">
        <v>12.88</v>
      </c>
      <c r="C7565" s="3">
        <v>72.5</v>
      </c>
      <c r="D7565" s="3">
        <v>389.0</v>
      </c>
      <c r="E7565" s="3">
        <v>4.44</v>
      </c>
      <c r="F7565" s="3">
        <v>202.0</v>
      </c>
      <c r="G7565" s="3" t="s">
        <v>9734</v>
      </c>
      <c r="H7565" s="3">
        <v>76.0</v>
      </c>
      <c r="I7565" s="3">
        <v>9479.0</v>
      </c>
      <c r="J7565" s="2"/>
    </row>
    <row r="7566">
      <c r="A7566" s="1" t="s">
        <v>9735</v>
      </c>
      <c r="B7566" s="3">
        <v>15.19</v>
      </c>
      <c r="C7566" s="3">
        <v>6.5</v>
      </c>
      <c r="D7566" s="3">
        <v>559.0</v>
      </c>
      <c r="E7566" s="3">
        <v>866.87</v>
      </c>
      <c r="F7566" s="3">
        <v>97.0</v>
      </c>
      <c r="G7566" s="3" t="s">
        <v>9736</v>
      </c>
      <c r="H7566" s="3">
        <v>8.0</v>
      </c>
      <c r="I7566" s="3">
        <v>9473.0</v>
      </c>
      <c r="J7566" s="2"/>
    </row>
    <row r="7567">
      <c r="A7567" s="1" t="s">
        <v>9737</v>
      </c>
      <c r="B7567" s="3">
        <v>16.81</v>
      </c>
      <c r="C7567" s="3">
        <v>54.6</v>
      </c>
      <c r="D7567" s="3">
        <v>6.0</v>
      </c>
      <c r="E7567" s="3">
        <v>955.23</v>
      </c>
      <c r="F7567" s="3">
        <v>75.0</v>
      </c>
      <c r="G7567" s="3" t="s">
        <v>9738</v>
      </c>
      <c r="H7567" s="3">
        <v>89.0</v>
      </c>
      <c r="I7567" s="3">
        <v>9468.0</v>
      </c>
      <c r="J7567" s="2"/>
    </row>
    <row r="7568">
      <c r="A7568" s="1" t="s">
        <v>9739</v>
      </c>
      <c r="B7568" s="3">
        <v>17.69</v>
      </c>
      <c r="C7568" s="3">
        <v>51.0</v>
      </c>
      <c r="D7568" s="3">
        <v>55.0</v>
      </c>
      <c r="E7568" s="3">
        <v>903.43</v>
      </c>
      <c r="F7568" s="3">
        <v>84.0</v>
      </c>
      <c r="G7568" s="3" t="s">
        <v>189</v>
      </c>
      <c r="H7568" s="3">
        <v>122.0</v>
      </c>
      <c r="I7568" s="3">
        <v>946.0</v>
      </c>
      <c r="J7568" s="2"/>
    </row>
    <row r="7569">
      <c r="A7569" s="1" t="s">
        <v>9740</v>
      </c>
      <c r="B7569" s="3">
        <v>18.11</v>
      </c>
      <c r="C7569" s="3">
        <v>47.55</v>
      </c>
      <c r="D7569" s="3">
        <v>442.0</v>
      </c>
      <c r="E7569" s="3">
        <v>82.51</v>
      </c>
      <c r="F7569" s="3">
        <v>86.0</v>
      </c>
      <c r="G7569" s="3" t="s">
        <v>9741</v>
      </c>
      <c r="H7569" s="3">
        <v>135.0</v>
      </c>
      <c r="I7569" s="3">
        <v>9453.0</v>
      </c>
      <c r="J7569" s="2"/>
    </row>
    <row r="7570">
      <c r="A7570" s="1" t="s">
        <v>9742</v>
      </c>
      <c r="B7570" s="3">
        <v>18.13</v>
      </c>
      <c r="C7570" s="3">
        <v>45.85</v>
      </c>
      <c r="D7570" s="3">
        <v>294.0</v>
      </c>
      <c r="E7570" s="3">
        <v>714.33</v>
      </c>
      <c r="F7570" s="3">
        <v>73.0</v>
      </c>
      <c r="G7570" s="3" t="s">
        <v>9743</v>
      </c>
      <c r="H7570" s="3">
        <v>147.0</v>
      </c>
      <c r="I7570" s="3">
        <v>9452.0</v>
      </c>
      <c r="J7570" s="2"/>
    </row>
    <row r="7571">
      <c r="A7571" s="1" t="s">
        <v>9744</v>
      </c>
      <c r="B7571" s="3">
        <v>17.71</v>
      </c>
      <c r="C7571" s="3">
        <v>45.7</v>
      </c>
      <c r="D7571" s="3">
        <v>126.0</v>
      </c>
      <c r="E7571" s="3">
        <v>563.63</v>
      </c>
      <c r="F7571" s="3">
        <v>41.0</v>
      </c>
      <c r="G7571" s="3" t="s">
        <v>3351</v>
      </c>
      <c r="H7571" s="3">
        <v>351.0</v>
      </c>
      <c r="I7571" s="3">
        <v>9452.0</v>
      </c>
      <c r="J7571" s="2"/>
    </row>
    <row r="7572">
      <c r="A7572" s="1" t="s">
        <v>9745</v>
      </c>
      <c r="B7572" s="3">
        <v>16.11</v>
      </c>
      <c r="C7572" s="3" t="s">
        <v>6576</v>
      </c>
      <c r="D7572" s="3" t="s">
        <v>26</v>
      </c>
      <c r="E7572" s="3">
        <v>297.85</v>
      </c>
      <c r="F7572" s="3">
        <v>1.31</v>
      </c>
      <c r="G7572" s="3">
        <v>355.0</v>
      </c>
      <c r="H7572" s="3">
        <v>9454.0</v>
      </c>
      <c r="I7572" s="2"/>
      <c r="J7572" s="2"/>
    </row>
    <row r="7573">
      <c r="A7573" s="1" t="s">
        <v>9746</v>
      </c>
      <c r="B7573" s="3">
        <v>13.68</v>
      </c>
      <c r="C7573" s="3" t="s">
        <v>3610</v>
      </c>
      <c r="D7573" s="3" t="s">
        <v>26</v>
      </c>
      <c r="E7573" s="3">
        <v>292.5</v>
      </c>
      <c r="F7573" s="3">
        <v>1.52</v>
      </c>
      <c r="G7573" s="3">
        <v>16.0</v>
      </c>
      <c r="H7573" s="3">
        <v>9458.0</v>
      </c>
      <c r="I7573" s="2"/>
      <c r="J7573" s="2"/>
    </row>
    <row r="7574">
      <c r="A7574" s="1" t="s">
        <v>9747</v>
      </c>
      <c r="B7574" s="3">
        <v>12.3</v>
      </c>
      <c r="C7574" s="3" t="s">
        <v>1177</v>
      </c>
      <c r="D7574" s="3" t="s">
        <v>26</v>
      </c>
      <c r="E7574" s="3">
        <v>302.85</v>
      </c>
      <c r="F7574" s="3">
        <v>2.0</v>
      </c>
      <c r="G7574" s="3">
        <v>61.0</v>
      </c>
      <c r="H7574" s="3">
        <v>9459.0</v>
      </c>
      <c r="I7574" s="2"/>
      <c r="J7574" s="2"/>
    </row>
    <row r="7575">
      <c r="A7575" s="1" t="s">
        <v>9748</v>
      </c>
      <c r="B7575" s="3">
        <v>11.16</v>
      </c>
      <c r="C7575" s="3" t="s">
        <v>1179</v>
      </c>
      <c r="D7575" s="3" t="s">
        <v>26</v>
      </c>
      <c r="E7575" s="3">
        <v>291.45</v>
      </c>
      <c r="F7575" s="3">
        <v>2.7</v>
      </c>
      <c r="G7575" s="3">
        <v>73.0</v>
      </c>
      <c r="H7575" s="3">
        <v>9459.0</v>
      </c>
      <c r="I7575" s="2"/>
      <c r="J7575" s="2"/>
    </row>
    <row r="7576">
      <c r="A7576" s="1" t="s">
        <v>9749</v>
      </c>
      <c r="B7576" s="3">
        <v>10.56</v>
      </c>
      <c r="C7576" s="3" t="s">
        <v>2547</v>
      </c>
      <c r="D7576" s="3" t="s">
        <v>26</v>
      </c>
      <c r="E7576" s="3">
        <v>298.8</v>
      </c>
      <c r="F7576" s="3">
        <v>2.7</v>
      </c>
      <c r="G7576" s="3">
        <v>78.0</v>
      </c>
      <c r="H7576" s="3">
        <v>9462.0</v>
      </c>
      <c r="I7576" s="2"/>
      <c r="J7576" s="2"/>
    </row>
    <row r="7577">
      <c r="A7577" s="1" t="s">
        <v>9750</v>
      </c>
      <c r="B7577" s="3">
        <v>10.1</v>
      </c>
      <c r="C7577" s="3" t="s">
        <v>1181</v>
      </c>
      <c r="D7577" s="3" t="s">
        <v>26</v>
      </c>
      <c r="E7577" s="3">
        <v>301.3</v>
      </c>
      <c r="F7577" s="3">
        <v>1.86</v>
      </c>
      <c r="G7577" s="3">
        <v>78.0</v>
      </c>
      <c r="H7577" s="3">
        <v>9462.0</v>
      </c>
      <c r="I7577" s="2"/>
      <c r="J7577" s="2"/>
    </row>
    <row r="7578">
      <c r="A7578" s="1" t="s">
        <v>9751</v>
      </c>
      <c r="B7578" s="3">
        <v>9.33</v>
      </c>
      <c r="C7578" s="3" t="s">
        <v>860</v>
      </c>
      <c r="D7578" s="3" t="s">
        <v>26</v>
      </c>
      <c r="E7578" s="3">
        <v>297.25</v>
      </c>
      <c r="F7578" s="3">
        <v>1.72</v>
      </c>
      <c r="G7578" s="3">
        <v>75.0</v>
      </c>
      <c r="H7578" s="3">
        <v>9463.0</v>
      </c>
      <c r="I7578" s="2"/>
      <c r="J7578" s="2"/>
    </row>
    <row r="7579">
      <c r="A7579" s="1" t="s">
        <v>9752</v>
      </c>
      <c r="B7579" s="3">
        <v>8.7</v>
      </c>
      <c r="C7579" s="3" t="s">
        <v>860</v>
      </c>
      <c r="D7579" s="3" t="s">
        <v>26</v>
      </c>
      <c r="E7579" s="3">
        <v>298.8</v>
      </c>
      <c r="F7579" s="3">
        <v>1.59</v>
      </c>
      <c r="G7579" s="3">
        <v>62.0</v>
      </c>
      <c r="H7579" s="3">
        <v>9463.0</v>
      </c>
      <c r="I7579" s="2"/>
      <c r="J7579" s="2"/>
    </row>
    <row r="7580">
      <c r="A7580" s="1" t="s">
        <v>9753</v>
      </c>
      <c r="B7580" s="3">
        <v>8.1</v>
      </c>
      <c r="C7580" s="3" t="s">
        <v>758</v>
      </c>
      <c r="D7580" s="3" t="s">
        <v>26</v>
      </c>
      <c r="E7580" s="3">
        <v>296.8</v>
      </c>
      <c r="F7580" s="3">
        <v>1.52</v>
      </c>
      <c r="G7580" s="3">
        <v>45.0</v>
      </c>
      <c r="H7580" s="3">
        <v>946.0</v>
      </c>
      <c r="I7580" s="2"/>
      <c r="J7580" s="2"/>
    </row>
    <row r="7581">
      <c r="A7581" s="1" t="s">
        <v>9754</v>
      </c>
      <c r="B7581" s="3">
        <v>7.67</v>
      </c>
      <c r="C7581" s="3" t="s">
        <v>1158</v>
      </c>
      <c r="D7581" s="3" t="s">
        <v>26</v>
      </c>
      <c r="E7581" s="3">
        <v>294.75</v>
      </c>
      <c r="F7581" s="3">
        <v>1.45</v>
      </c>
      <c r="G7581" s="3">
        <v>4.0</v>
      </c>
      <c r="H7581" s="3">
        <v>9456.0</v>
      </c>
      <c r="I7581" s="2"/>
      <c r="J7581" s="2"/>
    </row>
    <row r="7582">
      <c r="A7582" s="1" t="s">
        <v>9755</v>
      </c>
      <c r="B7582" s="3">
        <v>7.11</v>
      </c>
      <c r="C7582" s="3" t="s">
        <v>1003</v>
      </c>
      <c r="D7582" s="3" t="s">
        <v>26</v>
      </c>
      <c r="E7582" s="3">
        <v>281.6</v>
      </c>
      <c r="F7582" s="3">
        <v>1.45</v>
      </c>
      <c r="G7582" s="3">
        <v>51.0</v>
      </c>
      <c r="H7582" s="3">
        <v>9454.0</v>
      </c>
      <c r="I7582" s="2"/>
      <c r="J7582" s="2"/>
    </row>
    <row r="7583">
      <c r="A7583" s="1" t="s">
        <v>9756</v>
      </c>
      <c r="B7583" s="3">
        <v>6.72</v>
      </c>
      <c r="C7583" s="3" t="s">
        <v>1003</v>
      </c>
      <c r="D7583" s="3" t="s">
        <v>26</v>
      </c>
      <c r="E7583" s="3">
        <v>279.25</v>
      </c>
      <c r="F7583" s="3">
        <v>1.38</v>
      </c>
      <c r="G7583" s="3">
        <v>68.0</v>
      </c>
      <c r="H7583" s="3">
        <v>9451.0</v>
      </c>
      <c r="I7583" s="2"/>
      <c r="J7583" s="2"/>
    </row>
    <row r="7584">
      <c r="A7584" s="1" t="s">
        <v>9757</v>
      </c>
      <c r="B7584" s="3">
        <v>6.59</v>
      </c>
      <c r="C7584" s="3" t="s">
        <v>1003</v>
      </c>
      <c r="D7584" s="3" t="s">
        <v>26</v>
      </c>
      <c r="E7584" s="3">
        <v>29.65</v>
      </c>
      <c r="F7584" s="3">
        <v>1.38</v>
      </c>
      <c r="G7584" s="3">
        <v>78.0</v>
      </c>
      <c r="H7584" s="3">
        <v>9448.0</v>
      </c>
      <c r="I7584" s="2"/>
      <c r="J7584" s="2"/>
    </row>
    <row r="7585">
      <c r="A7585" s="1" t="s">
        <v>9758</v>
      </c>
      <c r="B7585" s="3">
        <v>6.7</v>
      </c>
      <c r="C7585" s="3" t="s">
        <v>1003</v>
      </c>
      <c r="D7585" s="3" t="s">
        <v>26</v>
      </c>
      <c r="E7585" s="3">
        <v>3.55</v>
      </c>
      <c r="F7585" s="3">
        <v>1.31</v>
      </c>
      <c r="G7585" s="3">
        <v>71.0</v>
      </c>
      <c r="H7585" s="3">
        <v>9448.0</v>
      </c>
      <c r="I7585" s="2"/>
      <c r="J7585" s="2"/>
    </row>
    <row r="7586">
      <c r="A7586" s="1" t="s">
        <v>9759</v>
      </c>
      <c r="B7586" s="3">
        <v>6.55</v>
      </c>
      <c r="C7586" s="3">
        <v>92.35</v>
      </c>
      <c r="D7586" s="3" t="s">
        <v>845</v>
      </c>
      <c r="E7586" s="3">
        <v>3.0</v>
      </c>
      <c r="F7586" s="3">
        <v>299.4</v>
      </c>
      <c r="G7586" s="3">
        <v>1.52</v>
      </c>
      <c r="H7586" s="3">
        <v>58.0</v>
      </c>
      <c r="I7586" s="3">
        <v>9451.0</v>
      </c>
      <c r="J7586" s="2"/>
    </row>
    <row r="7587">
      <c r="A7587" s="1" t="s">
        <v>9760</v>
      </c>
      <c r="B7587" s="3">
        <v>7.28</v>
      </c>
      <c r="C7587" s="3">
        <v>95.8</v>
      </c>
      <c r="D7587" s="3">
        <v>118.0</v>
      </c>
      <c r="E7587" s="3">
        <v>132.16</v>
      </c>
      <c r="F7587" s="3">
        <v>91.0</v>
      </c>
      <c r="G7587" s="3">
        <v>29.3</v>
      </c>
      <c r="H7587" s="3">
        <v>1.24</v>
      </c>
      <c r="I7587" s="3">
        <v>55.0</v>
      </c>
      <c r="J7587" s="3">
        <v>9455.0</v>
      </c>
    </row>
    <row r="7588">
      <c r="A7588" s="1" t="s">
        <v>9761</v>
      </c>
      <c r="B7588" s="3">
        <v>10.49</v>
      </c>
      <c r="C7588" s="3">
        <v>83.0</v>
      </c>
      <c r="D7588" s="3">
        <v>31.0</v>
      </c>
      <c r="E7588" s="3">
        <v>533.78</v>
      </c>
      <c r="F7588" s="3">
        <v>122.0</v>
      </c>
      <c r="G7588" s="3">
        <v>287.95</v>
      </c>
      <c r="H7588" s="3">
        <v>1.45</v>
      </c>
      <c r="I7588" s="3">
        <v>54.0</v>
      </c>
      <c r="J7588" s="3">
        <v>9457.0</v>
      </c>
    </row>
    <row r="7589">
      <c r="A7589" s="1" t="s">
        <v>9762</v>
      </c>
      <c r="B7589" s="3">
        <v>12.79</v>
      </c>
      <c r="C7589" s="3">
        <v>72.5</v>
      </c>
      <c r="D7589" s="3">
        <v>433.0</v>
      </c>
      <c r="E7589" s="3">
        <v>613.48</v>
      </c>
      <c r="F7589" s="3">
        <v>149.0</v>
      </c>
      <c r="G7589" s="3">
        <v>287.75</v>
      </c>
      <c r="H7589" s="3">
        <v>1.79</v>
      </c>
      <c r="I7589" s="3">
        <v>54.0</v>
      </c>
      <c r="J7589" s="3">
        <v>9456.0</v>
      </c>
    </row>
    <row r="7590">
      <c r="A7590" s="1" t="s">
        <v>9763</v>
      </c>
      <c r="B7590" s="3">
        <v>14.87</v>
      </c>
      <c r="C7590" s="3">
        <v>62.65</v>
      </c>
      <c r="D7590" s="3">
        <v>313.0</v>
      </c>
      <c r="E7590" s="3">
        <v>92.64</v>
      </c>
      <c r="F7590" s="3">
        <v>264.0</v>
      </c>
      <c r="G7590" s="3">
        <v>294.55</v>
      </c>
      <c r="H7590" s="3">
        <v>2.7</v>
      </c>
      <c r="I7590" s="3">
        <v>58.0</v>
      </c>
      <c r="J7590" s="3">
        <v>9451.0</v>
      </c>
    </row>
    <row r="7591">
      <c r="A7591" s="1" t="s">
        <v>9764</v>
      </c>
      <c r="B7591" s="3">
        <v>16.37</v>
      </c>
      <c r="C7591" s="3">
        <v>54.45</v>
      </c>
      <c r="D7591" s="3">
        <v>282.0</v>
      </c>
      <c r="E7591" s="3">
        <v>45.81</v>
      </c>
      <c r="F7591" s="3">
        <v>257.0</v>
      </c>
      <c r="G7591" s="3">
        <v>3.35</v>
      </c>
      <c r="H7591" s="3">
        <v>2.28</v>
      </c>
      <c r="I7591" s="3">
        <v>65.0</v>
      </c>
      <c r="J7591" s="3">
        <v>9444.0</v>
      </c>
    </row>
    <row r="7592">
      <c r="A7592" s="1" t="s">
        <v>9765</v>
      </c>
      <c r="B7592" s="3">
        <v>17.2</v>
      </c>
      <c r="C7592" s="3">
        <v>47.3</v>
      </c>
      <c r="D7592" s="3">
        <v>528.0</v>
      </c>
      <c r="E7592" s="3">
        <v>829.94</v>
      </c>
      <c r="F7592" s="3">
        <v>103.0</v>
      </c>
      <c r="G7592" s="3">
        <v>299.95</v>
      </c>
      <c r="H7592" s="3">
        <v>2.14</v>
      </c>
      <c r="I7592" s="3">
        <v>72.0</v>
      </c>
      <c r="J7592" s="3">
        <v>9435.0</v>
      </c>
    </row>
    <row r="7593">
      <c r="A7593" s="1" t="s">
        <v>9766</v>
      </c>
      <c r="B7593" s="3">
        <v>17.68</v>
      </c>
      <c r="C7593" s="3">
        <v>44.5</v>
      </c>
      <c r="D7593" s="3">
        <v>374.0</v>
      </c>
      <c r="E7593" s="3">
        <v>48.95</v>
      </c>
      <c r="F7593" s="3">
        <v>167.0</v>
      </c>
      <c r="G7593" s="3">
        <v>302.85</v>
      </c>
      <c r="H7593" s="3">
        <v>1.86</v>
      </c>
      <c r="I7593" s="3">
        <v>75.0</v>
      </c>
      <c r="J7593" s="3">
        <v>9427.0</v>
      </c>
    </row>
    <row r="7594">
      <c r="A7594" s="1" t="s">
        <v>9767</v>
      </c>
      <c r="B7594" s="3">
        <v>17.77</v>
      </c>
      <c r="C7594" s="3">
        <v>44.5</v>
      </c>
      <c r="D7594" s="3">
        <v>255.0</v>
      </c>
      <c r="E7594" s="3">
        <v>463.76</v>
      </c>
      <c r="F7594" s="3">
        <v>113.0</v>
      </c>
      <c r="G7594" s="3">
        <v>297.45</v>
      </c>
      <c r="H7594" s="3">
        <v>1.59</v>
      </c>
      <c r="I7594" s="3">
        <v>76.0</v>
      </c>
      <c r="J7594" s="3">
        <v>9426.0</v>
      </c>
    </row>
    <row r="7595">
      <c r="A7595" s="1" t="s">
        <v>9768</v>
      </c>
      <c r="B7595" s="3">
        <v>17.31</v>
      </c>
      <c r="C7595" s="3">
        <v>45.55</v>
      </c>
      <c r="D7595" s="3">
        <v>115.0</v>
      </c>
      <c r="E7595" s="3">
        <v>473.16</v>
      </c>
      <c r="F7595" s="3">
        <v>45.0</v>
      </c>
      <c r="G7595" s="3">
        <v>295.1</v>
      </c>
      <c r="H7595" s="3">
        <v>1.1</v>
      </c>
      <c r="I7595" s="3">
        <v>52.0</v>
      </c>
      <c r="J7595" s="3">
        <v>9426.0</v>
      </c>
    </row>
    <row r="7596">
      <c r="A7596" s="1" t="s">
        <v>9769</v>
      </c>
      <c r="B7596" s="3">
        <v>15.56</v>
      </c>
      <c r="C7596" s="3" t="s">
        <v>4852</v>
      </c>
      <c r="D7596" s="3" t="s">
        <v>26</v>
      </c>
      <c r="E7596" s="3">
        <v>291.25</v>
      </c>
      <c r="F7596" s="3">
        <v>1.86</v>
      </c>
      <c r="G7596" s="3">
        <v>21.0</v>
      </c>
      <c r="H7596" s="3">
        <v>9427.0</v>
      </c>
      <c r="I7596" s="2"/>
      <c r="J7596" s="2"/>
    </row>
    <row r="7597">
      <c r="A7597" s="1" t="s">
        <v>9770</v>
      </c>
      <c r="B7597" s="3">
        <v>13.46</v>
      </c>
      <c r="C7597" s="3" t="s">
        <v>252</v>
      </c>
      <c r="D7597" s="3" t="s">
        <v>26</v>
      </c>
      <c r="E7597" s="3">
        <v>288.35</v>
      </c>
      <c r="F7597" s="3">
        <v>1.93</v>
      </c>
      <c r="G7597" s="3">
        <v>23.0</v>
      </c>
      <c r="H7597" s="3">
        <v>9431.0</v>
      </c>
      <c r="I7597" s="2"/>
      <c r="J7597" s="2"/>
    </row>
    <row r="7598">
      <c r="A7598" s="1" t="s">
        <v>9771</v>
      </c>
      <c r="B7598" s="3">
        <v>11.86</v>
      </c>
      <c r="C7598" s="3" t="s">
        <v>1148</v>
      </c>
      <c r="D7598" s="3" t="s">
        <v>26</v>
      </c>
      <c r="E7598" s="3">
        <v>282.55</v>
      </c>
      <c r="F7598" s="3">
        <v>1.86</v>
      </c>
      <c r="G7598" s="3">
        <v>3.0</v>
      </c>
      <c r="H7598" s="3">
        <v>9428.0</v>
      </c>
      <c r="I7598" s="2"/>
      <c r="J7598" s="2"/>
    </row>
    <row r="7599">
      <c r="A7599" s="1" t="s">
        <v>9772</v>
      </c>
      <c r="B7599" s="3">
        <v>10.58</v>
      </c>
      <c r="C7599" s="3" t="s">
        <v>4469</v>
      </c>
      <c r="D7599" s="3" t="s">
        <v>26</v>
      </c>
      <c r="E7599" s="3">
        <v>285.5</v>
      </c>
      <c r="F7599" s="3">
        <v>1.79</v>
      </c>
      <c r="G7599" s="3">
        <v>45.0</v>
      </c>
      <c r="H7599" s="3">
        <v>9428.0</v>
      </c>
      <c r="I7599" s="2"/>
      <c r="J7599" s="2"/>
    </row>
    <row r="7600">
      <c r="A7600" s="1" t="s">
        <v>9773</v>
      </c>
      <c r="B7600" s="3">
        <v>9.23</v>
      </c>
      <c r="C7600" s="3" t="s">
        <v>887</v>
      </c>
      <c r="D7600" s="3" t="s">
        <v>26</v>
      </c>
      <c r="E7600" s="3">
        <v>279.65</v>
      </c>
      <c r="F7600" s="3">
        <v>1.59</v>
      </c>
      <c r="G7600" s="3">
        <v>58.0</v>
      </c>
      <c r="H7600" s="3">
        <v>9428.0</v>
      </c>
      <c r="I7600" s="2"/>
      <c r="J7600" s="2"/>
    </row>
    <row r="7601">
      <c r="A7601" s="1" t="s">
        <v>9774</v>
      </c>
      <c r="B7601" s="3">
        <v>8.56</v>
      </c>
      <c r="C7601" s="3" t="s">
        <v>883</v>
      </c>
      <c r="D7601" s="3" t="s">
        <v>26</v>
      </c>
      <c r="E7601" s="3">
        <v>279.65</v>
      </c>
      <c r="F7601" s="3">
        <v>1.31</v>
      </c>
      <c r="G7601" s="3">
        <v>69.0</v>
      </c>
      <c r="H7601" s="3">
        <v>9428.0</v>
      </c>
      <c r="I7601" s="2"/>
      <c r="J7601" s="2"/>
    </row>
    <row r="7602">
      <c r="A7602" s="1" t="s">
        <v>9775</v>
      </c>
      <c r="B7602" s="3">
        <v>9.1</v>
      </c>
      <c r="C7602" s="3" t="s">
        <v>878</v>
      </c>
      <c r="D7602" s="3" t="s">
        <v>26</v>
      </c>
      <c r="E7602" s="3" t="s">
        <v>9776</v>
      </c>
      <c r="F7602" s="3">
        <v>71.0</v>
      </c>
      <c r="G7602" s="3">
        <v>9431.0</v>
      </c>
      <c r="H7602" s="2"/>
      <c r="I7602" s="2"/>
      <c r="J7602" s="2"/>
    </row>
    <row r="7603">
      <c r="A7603" s="1" t="s">
        <v>9777</v>
      </c>
      <c r="B7603" s="3">
        <v>9.4</v>
      </c>
      <c r="C7603" s="3" t="s">
        <v>878</v>
      </c>
      <c r="D7603" s="3" t="s">
        <v>26</v>
      </c>
      <c r="E7603" s="3" t="s">
        <v>9778</v>
      </c>
      <c r="F7603" s="3">
        <v>35.0</v>
      </c>
      <c r="G7603" s="3">
        <v>9432.0</v>
      </c>
      <c r="H7603" s="2"/>
      <c r="I7603" s="2"/>
      <c r="J7603" s="2"/>
    </row>
    <row r="7604">
      <c r="A7604" s="1" t="s">
        <v>9779</v>
      </c>
      <c r="B7604" s="3">
        <v>8.55</v>
      </c>
      <c r="C7604" s="3" t="s">
        <v>880</v>
      </c>
      <c r="D7604" s="3" t="s">
        <v>26</v>
      </c>
      <c r="E7604" s="3" t="s">
        <v>9780</v>
      </c>
      <c r="F7604" s="3">
        <v>46.0</v>
      </c>
      <c r="G7604" s="3">
        <v>9431.0</v>
      </c>
      <c r="H7604" s="2"/>
      <c r="I7604" s="2"/>
      <c r="J7604" s="2"/>
    </row>
    <row r="7605">
      <c r="A7605" s="1" t="s">
        <v>9781</v>
      </c>
      <c r="B7605" s="3">
        <v>7.15</v>
      </c>
      <c r="C7605" s="3" t="s">
        <v>1060</v>
      </c>
      <c r="D7605" s="3" t="s">
        <v>26</v>
      </c>
      <c r="E7605" s="3">
        <v>271.1</v>
      </c>
      <c r="F7605" s="3">
        <v>1.3</v>
      </c>
      <c r="G7605" s="3">
        <v>81.0</v>
      </c>
      <c r="H7605" s="3">
        <v>9427.0</v>
      </c>
      <c r="I7605" s="2"/>
      <c r="J7605" s="2"/>
    </row>
    <row r="7606">
      <c r="A7606" s="1" t="s">
        <v>9782</v>
      </c>
      <c r="B7606" s="3">
        <v>6.96</v>
      </c>
      <c r="C7606" s="3" t="s">
        <v>1060</v>
      </c>
      <c r="D7606" s="3" t="s">
        <v>26</v>
      </c>
      <c r="E7606" s="3" t="s">
        <v>9783</v>
      </c>
      <c r="F7606" s="3">
        <v>93.0</v>
      </c>
      <c r="G7606" s="3">
        <v>9427.0</v>
      </c>
      <c r="H7606" s="2"/>
      <c r="I7606" s="2"/>
      <c r="J7606" s="2"/>
    </row>
    <row r="7607">
      <c r="A7607" s="1" t="s">
        <v>9784</v>
      </c>
      <c r="B7607" s="3">
        <v>6.46</v>
      </c>
      <c r="C7607" s="3" t="s">
        <v>1307</v>
      </c>
      <c r="D7607" s="3" t="s">
        <v>26</v>
      </c>
      <c r="E7607" s="3" t="s">
        <v>9785</v>
      </c>
      <c r="F7607" s="3">
        <v>99.0</v>
      </c>
      <c r="G7607" s="3">
        <v>9427.0</v>
      </c>
      <c r="H7607" s="2"/>
      <c r="I7607" s="2"/>
      <c r="J7607" s="2"/>
    </row>
    <row r="7608">
      <c r="A7608" s="1" t="s">
        <v>9786</v>
      </c>
      <c r="B7608" s="3">
        <v>6.3</v>
      </c>
      <c r="C7608" s="3" t="s">
        <v>1226</v>
      </c>
      <c r="D7608" s="3" t="s">
        <v>26</v>
      </c>
      <c r="E7608" s="3" t="s">
        <v>9787</v>
      </c>
      <c r="F7608" s="3">
        <v>106.0</v>
      </c>
      <c r="G7608" s="3">
        <v>9426.0</v>
      </c>
      <c r="H7608" s="2"/>
      <c r="I7608" s="2"/>
      <c r="J7608" s="2"/>
    </row>
    <row r="7609">
      <c r="A7609" s="1" t="s">
        <v>9788</v>
      </c>
      <c r="B7609" s="3">
        <v>6.25</v>
      </c>
      <c r="C7609" s="3" t="s">
        <v>1305</v>
      </c>
      <c r="D7609" s="3" t="s">
        <v>26</v>
      </c>
      <c r="E7609" s="3" t="s">
        <v>9789</v>
      </c>
      <c r="F7609" s="3">
        <v>104.0</v>
      </c>
      <c r="G7609" s="3">
        <v>9429.0</v>
      </c>
      <c r="H7609" s="2"/>
      <c r="I7609" s="2"/>
      <c r="J7609" s="2"/>
    </row>
    <row r="7610">
      <c r="A7610" s="1" t="s">
        <v>9790</v>
      </c>
      <c r="B7610" s="3">
        <v>6.58</v>
      </c>
      <c r="C7610" s="3">
        <v>85.75</v>
      </c>
      <c r="D7610" s="3" t="s">
        <v>812</v>
      </c>
      <c r="E7610" s="3">
        <v>2.0</v>
      </c>
      <c r="F7610" s="3" t="s">
        <v>9791</v>
      </c>
      <c r="G7610" s="3">
        <v>106.0</v>
      </c>
      <c r="H7610" s="3">
        <v>9432.0</v>
      </c>
      <c r="I7610" s="2"/>
      <c r="J7610" s="2"/>
    </row>
    <row r="7611">
      <c r="A7611" s="1" t="s">
        <v>9792</v>
      </c>
      <c r="B7611" s="3">
        <v>7.34</v>
      </c>
      <c r="C7611" s="3">
        <v>82.65</v>
      </c>
      <c r="D7611" s="3">
        <v>135.0</v>
      </c>
      <c r="E7611" s="3">
        <v>254.42</v>
      </c>
      <c r="F7611" s="3">
        <v>84.0</v>
      </c>
      <c r="G7611" s="3" t="s">
        <v>9793</v>
      </c>
      <c r="H7611" s="3">
        <v>106.0</v>
      </c>
      <c r="I7611" s="3">
        <v>9438.0</v>
      </c>
      <c r="J7611" s="2"/>
    </row>
    <row r="7612">
      <c r="A7612" s="1" t="s">
        <v>9794</v>
      </c>
      <c r="B7612" s="3">
        <v>10.12</v>
      </c>
      <c r="C7612" s="3">
        <v>77.1</v>
      </c>
      <c r="D7612" s="3">
        <v>326.0</v>
      </c>
      <c r="E7612" s="3">
        <v>674.82</v>
      </c>
      <c r="F7612" s="3">
        <v>91.0</v>
      </c>
      <c r="G7612" s="3" t="s">
        <v>9795</v>
      </c>
      <c r="H7612" s="3">
        <v>103.0</v>
      </c>
      <c r="I7612" s="3">
        <v>9442.0</v>
      </c>
      <c r="J7612" s="2"/>
    </row>
    <row r="7613">
      <c r="A7613" s="1" t="s">
        <v>9796</v>
      </c>
      <c r="B7613" s="3">
        <v>13.3</v>
      </c>
      <c r="C7613" s="3">
        <v>62.3</v>
      </c>
      <c r="D7613" s="3">
        <v>347.0</v>
      </c>
      <c r="E7613" s="3">
        <v>287.63</v>
      </c>
      <c r="F7613" s="3">
        <v>215.0</v>
      </c>
      <c r="G7613" s="3" t="s">
        <v>9797</v>
      </c>
      <c r="H7613" s="3">
        <v>125.0</v>
      </c>
      <c r="I7613" s="3">
        <v>9443.0</v>
      </c>
      <c r="J7613" s="2"/>
    </row>
    <row r="7614">
      <c r="A7614" s="1" t="s">
        <v>9798</v>
      </c>
      <c r="B7614" s="3">
        <v>15.8</v>
      </c>
      <c r="C7614" s="3">
        <v>56.25</v>
      </c>
      <c r="D7614" s="3">
        <v>529.0</v>
      </c>
      <c r="E7614" s="3">
        <v>781.1</v>
      </c>
      <c r="F7614" s="3">
        <v>119.0</v>
      </c>
      <c r="G7614" s="3" t="s">
        <v>9799</v>
      </c>
      <c r="H7614" s="3">
        <v>186.0</v>
      </c>
      <c r="I7614" s="3">
        <v>9442.0</v>
      </c>
      <c r="J7614" s="2"/>
    </row>
    <row r="7615">
      <c r="A7615" s="1" t="s">
        <v>9800</v>
      </c>
      <c r="B7615" s="3">
        <v>16.3</v>
      </c>
      <c r="C7615" s="3">
        <v>54.45</v>
      </c>
      <c r="D7615" s="3">
        <v>437.0</v>
      </c>
      <c r="E7615" s="3">
        <v>346.96</v>
      </c>
      <c r="F7615" s="3">
        <v>249.0</v>
      </c>
      <c r="G7615" s="3" t="s">
        <v>9801</v>
      </c>
      <c r="H7615" s="3">
        <v>217.0</v>
      </c>
      <c r="I7615" s="3">
        <v>9439.0</v>
      </c>
      <c r="J7615" s="2"/>
    </row>
    <row r="7616">
      <c r="A7616" s="1" t="s">
        <v>9802</v>
      </c>
      <c r="B7616" s="3">
        <v>17.6</v>
      </c>
      <c r="C7616" s="3">
        <v>5.85</v>
      </c>
      <c r="D7616" s="3">
        <v>467.0</v>
      </c>
      <c r="E7616" s="3">
        <v>572.34</v>
      </c>
      <c r="F7616" s="3">
        <v>176.0</v>
      </c>
      <c r="G7616" s="3">
        <v>318.35</v>
      </c>
      <c r="H7616" s="3">
        <v>1.1</v>
      </c>
      <c r="I7616" s="3">
        <v>224.0</v>
      </c>
      <c r="J7616" s="3">
        <v>9432.0</v>
      </c>
    </row>
    <row r="7617">
      <c r="A7617" s="1" t="s">
        <v>9803</v>
      </c>
      <c r="B7617" s="3">
        <v>17.44</v>
      </c>
      <c r="C7617" s="3">
        <v>49.5</v>
      </c>
      <c r="D7617" s="3">
        <v>419.0</v>
      </c>
      <c r="E7617" s="3">
        <v>756.43</v>
      </c>
      <c r="F7617" s="3">
        <v>96.0</v>
      </c>
      <c r="G7617" s="3">
        <v>314.85</v>
      </c>
      <c r="H7617" s="3">
        <v>1.31</v>
      </c>
      <c r="I7617" s="3">
        <v>227.0</v>
      </c>
      <c r="J7617" s="3">
        <v>9428.0</v>
      </c>
    </row>
    <row r="7618">
      <c r="A7618" s="1" t="s">
        <v>9804</v>
      </c>
      <c r="B7618" s="3">
        <v>17.42</v>
      </c>
      <c r="C7618" s="3">
        <v>49.5</v>
      </c>
      <c r="D7618" s="3">
        <v>24.0</v>
      </c>
      <c r="E7618" s="3">
        <v>395.9</v>
      </c>
      <c r="F7618" s="3">
        <v>12.0</v>
      </c>
      <c r="G7618" s="3">
        <v>316.5</v>
      </c>
      <c r="H7618" s="3">
        <v>1.38</v>
      </c>
      <c r="I7618" s="3">
        <v>225.0</v>
      </c>
      <c r="J7618" s="3">
        <v>9426.0</v>
      </c>
    </row>
    <row r="7619">
      <c r="A7619" s="1" t="s">
        <v>9805</v>
      </c>
      <c r="B7619" s="3">
        <v>16.93</v>
      </c>
      <c r="C7619" s="3">
        <v>52.65</v>
      </c>
      <c r="D7619" s="3">
        <v>93.0</v>
      </c>
      <c r="E7619" s="3">
        <v>241.9</v>
      </c>
      <c r="F7619" s="3">
        <v>58.0</v>
      </c>
      <c r="G7619" s="3" t="s">
        <v>9806</v>
      </c>
      <c r="H7619" s="3">
        <v>225.0</v>
      </c>
      <c r="I7619" s="3">
        <v>9427.0</v>
      </c>
      <c r="J7619" s="2"/>
    </row>
    <row r="7620">
      <c r="A7620" s="1" t="s">
        <v>9807</v>
      </c>
      <c r="B7620" s="3">
        <v>16.1</v>
      </c>
      <c r="C7620" s="3" t="s">
        <v>5029</v>
      </c>
      <c r="D7620" s="3" t="s">
        <v>26</v>
      </c>
      <c r="E7620" s="3" t="s">
        <v>9189</v>
      </c>
      <c r="F7620" s="3">
        <v>226.0</v>
      </c>
      <c r="G7620" s="3">
        <v>9429.0</v>
      </c>
      <c r="H7620" s="2"/>
      <c r="I7620" s="2"/>
      <c r="J7620" s="2"/>
    </row>
    <row r="7621">
      <c r="A7621" s="1" t="s">
        <v>9808</v>
      </c>
      <c r="B7621" s="3">
        <v>15.43</v>
      </c>
      <c r="C7621" s="3" t="s">
        <v>6578</v>
      </c>
      <c r="D7621" s="3" t="s">
        <v>26</v>
      </c>
      <c r="E7621" s="3" t="s">
        <v>7379</v>
      </c>
      <c r="F7621" s="3">
        <v>178.0</v>
      </c>
      <c r="G7621" s="3">
        <v>9432.0</v>
      </c>
      <c r="H7621" s="2"/>
      <c r="I7621" s="2"/>
      <c r="J7621" s="2"/>
    </row>
    <row r="7622">
      <c r="A7622" s="1" t="s">
        <v>9809</v>
      </c>
      <c r="B7622" s="3">
        <v>14.38</v>
      </c>
      <c r="C7622" s="3" t="s">
        <v>1596</v>
      </c>
      <c r="D7622" s="3" t="s">
        <v>26</v>
      </c>
      <c r="E7622" s="3" t="s">
        <v>9810</v>
      </c>
      <c r="F7622" s="3">
        <v>218.0</v>
      </c>
      <c r="G7622" s="3">
        <v>9434.0</v>
      </c>
      <c r="H7622" s="2"/>
      <c r="I7622" s="2"/>
      <c r="J7622" s="2"/>
    </row>
    <row r="7623">
      <c r="A7623" s="1" t="s">
        <v>9811</v>
      </c>
      <c r="B7623" s="3">
        <v>13.59</v>
      </c>
      <c r="C7623" s="3" t="s">
        <v>3610</v>
      </c>
      <c r="D7623" s="3" t="s">
        <v>26</v>
      </c>
      <c r="E7623" s="3" t="s">
        <v>9812</v>
      </c>
      <c r="F7623" s="3">
        <v>161.0</v>
      </c>
      <c r="G7623" s="3">
        <v>9436.0</v>
      </c>
      <c r="H7623" s="2"/>
      <c r="I7623" s="2"/>
      <c r="J7623" s="2"/>
    </row>
    <row r="7624">
      <c r="A7624" s="1" t="s">
        <v>9813</v>
      </c>
      <c r="B7624" s="3">
        <v>11.9</v>
      </c>
      <c r="C7624" s="3" t="s">
        <v>1212</v>
      </c>
      <c r="D7624" s="3" t="s">
        <v>26</v>
      </c>
      <c r="E7624" s="3">
        <v>307.7</v>
      </c>
      <c r="F7624" s="3">
        <v>1.3</v>
      </c>
      <c r="G7624" s="3">
        <v>167.0</v>
      </c>
      <c r="H7624" s="3">
        <v>9441.0</v>
      </c>
      <c r="I7624" s="2"/>
      <c r="J7624" s="2"/>
    </row>
    <row r="7625">
      <c r="A7625" s="1" t="s">
        <v>9814</v>
      </c>
      <c r="B7625" s="3">
        <v>11.73</v>
      </c>
      <c r="C7625" s="3" t="s">
        <v>1243</v>
      </c>
      <c r="D7625" s="3" t="s">
        <v>26</v>
      </c>
      <c r="E7625" s="3" t="s">
        <v>9815</v>
      </c>
      <c r="F7625" s="3">
        <v>176.0</v>
      </c>
      <c r="G7625" s="3">
        <v>9443.0</v>
      </c>
      <c r="H7625" s="2"/>
      <c r="I7625" s="2"/>
      <c r="J7625" s="2"/>
    </row>
    <row r="7626">
      <c r="A7626" s="1" t="s">
        <v>9816</v>
      </c>
      <c r="B7626" s="3">
        <v>11.44</v>
      </c>
      <c r="C7626" s="3" t="s">
        <v>1243</v>
      </c>
      <c r="D7626" s="3" t="s">
        <v>26</v>
      </c>
      <c r="E7626" s="3" t="s">
        <v>4234</v>
      </c>
      <c r="F7626" s="3">
        <v>172.0</v>
      </c>
      <c r="G7626" s="3">
        <v>9445.0</v>
      </c>
      <c r="H7626" s="2"/>
      <c r="I7626" s="2"/>
      <c r="J7626" s="2"/>
    </row>
    <row r="7627">
      <c r="A7627" s="1" t="s">
        <v>9817</v>
      </c>
      <c r="B7627" s="3">
        <v>10.38</v>
      </c>
      <c r="C7627" s="3" t="s">
        <v>1356</v>
      </c>
      <c r="D7627" s="3" t="s">
        <v>26</v>
      </c>
      <c r="E7627" s="3">
        <v>327.65</v>
      </c>
      <c r="F7627" s="3">
        <v>1.3</v>
      </c>
      <c r="G7627" s="3">
        <v>155.0</v>
      </c>
      <c r="H7627" s="3">
        <v>9441.0</v>
      </c>
      <c r="I7627" s="2"/>
      <c r="J7627" s="2"/>
    </row>
    <row r="7628">
      <c r="A7628" s="1" t="s">
        <v>9818</v>
      </c>
      <c r="B7628" s="3">
        <v>9.58</v>
      </c>
      <c r="C7628" s="3" t="s">
        <v>2007</v>
      </c>
      <c r="D7628" s="3" t="s">
        <v>26</v>
      </c>
      <c r="E7628" s="3">
        <v>327.95</v>
      </c>
      <c r="F7628" s="3">
        <v>1.31</v>
      </c>
      <c r="G7628" s="3">
        <v>145.0</v>
      </c>
      <c r="H7628" s="3">
        <v>9438.0</v>
      </c>
      <c r="I7628" s="2"/>
      <c r="J7628" s="2"/>
    </row>
    <row r="7629">
      <c r="A7629" s="1" t="s">
        <v>9819</v>
      </c>
      <c r="B7629" s="3">
        <v>9.19</v>
      </c>
      <c r="C7629" s="3" t="s">
        <v>860</v>
      </c>
      <c r="D7629" s="3" t="s">
        <v>26</v>
      </c>
      <c r="E7629" s="3">
        <v>321.25</v>
      </c>
      <c r="F7629" s="3">
        <v>1.38</v>
      </c>
      <c r="G7629" s="3">
        <v>142.0</v>
      </c>
      <c r="H7629" s="3">
        <v>9433.0</v>
      </c>
      <c r="I7629" s="2"/>
      <c r="J7629" s="2"/>
    </row>
    <row r="7630">
      <c r="A7630" s="1" t="s">
        <v>9820</v>
      </c>
      <c r="B7630" s="3">
        <v>9.13</v>
      </c>
      <c r="C7630" s="3" t="s">
        <v>860</v>
      </c>
      <c r="D7630" s="3" t="s">
        <v>26</v>
      </c>
      <c r="E7630" s="3">
        <v>325.5</v>
      </c>
      <c r="F7630" s="3">
        <v>1.31</v>
      </c>
      <c r="G7630" s="3">
        <v>149.0</v>
      </c>
      <c r="H7630" s="3">
        <v>9428.0</v>
      </c>
      <c r="I7630" s="2"/>
      <c r="J7630" s="2"/>
    </row>
    <row r="7631">
      <c r="A7631" s="1" t="s">
        <v>9821</v>
      </c>
      <c r="B7631" s="3">
        <v>9.7</v>
      </c>
      <c r="C7631" s="3" t="s">
        <v>889</v>
      </c>
      <c r="D7631" s="3" t="s">
        <v>26</v>
      </c>
      <c r="E7631" s="3">
        <v>344.3</v>
      </c>
      <c r="F7631" s="3">
        <v>1.31</v>
      </c>
      <c r="G7631" s="3">
        <v>152.0</v>
      </c>
      <c r="H7631" s="3">
        <v>9427.0</v>
      </c>
      <c r="I7631" s="2"/>
      <c r="J7631" s="2"/>
    </row>
    <row r="7632">
      <c r="A7632" s="1" t="s">
        <v>9822</v>
      </c>
      <c r="B7632" s="3">
        <v>10.14</v>
      </c>
      <c r="C7632" s="3" t="s">
        <v>1181</v>
      </c>
      <c r="D7632" s="3" t="s">
        <v>26</v>
      </c>
      <c r="E7632" s="3">
        <v>347.95</v>
      </c>
      <c r="F7632" s="3">
        <v>1.38</v>
      </c>
      <c r="G7632" s="3">
        <v>155.0</v>
      </c>
      <c r="H7632" s="3">
        <v>9425.0</v>
      </c>
      <c r="I7632" s="2"/>
      <c r="J7632" s="2"/>
    </row>
    <row r="7633">
      <c r="A7633" s="1" t="s">
        <v>9823</v>
      </c>
      <c r="B7633" s="3">
        <v>10.81</v>
      </c>
      <c r="C7633" s="3" t="s">
        <v>2547</v>
      </c>
      <c r="D7633" s="3" t="s">
        <v>26</v>
      </c>
      <c r="E7633" s="3">
        <v>359.0</v>
      </c>
      <c r="F7633" s="3">
        <v>1.45</v>
      </c>
      <c r="G7633" s="3">
        <v>158.0</v>
      </c>
      <c r="H7633" s="3">
        <v>943.0</v>
      </c>
      <c r="I7633" s="2"/>
      <c r="J7633" s="2"/>
    </row>
    <row r="7634">
      <c r="A7634" s="1" t="s">
        <v>9824</v>
      </c>
      <c r="B7634" s="3">
        <v>11.9</v>
      </c>
      <c r="C7634" s="3" t="s">
        <v>9825</v>
      </c>
      <c r="D7634" s="3">
        <v>357.65</v>
      </c>
      <c r="E7634" s="3">
        <v>1.31</v>
      </c>
      <c r="F7634" s="3">
        <v>168.0</v>
      </c>
      <c r="G7634" s="3">
        <v>9432.0</v>
      </c>
      <c r="H7634" s="2"/>
      <c r="I7634" s="2"/>
      <c r="J7634" s="2"/>
    </row>
    <row r="7635">
      <c r="A7635" s="1" t="s">
        <v>9826</v>
      </c>
      <c r="B7635" s="3">
        <v>11.69</v>
      </c>
      <c r="C7635" s="3">
        <v>8.15</v>
      </c>
      <c r="D7635" s="3">
        <v>116.0</v>
      </c>
      <c r="E7635" s="3">
        <v>162.73</v>
      </c>
      <c r="F7635" s="3">
        <v>84.0</v>
      </c>
      <c r="G7635" s="3">
        <v>364.0</v>
      </c>
      <c r="H7635" s="3">
        <v>1.38</v>
      </c>
      <c r="I7635" s="3">
        <v>174.0</v>
      </c>
      <c r="J7635" s="3">
        <v>9437.0</v>
      </c>
    </row>
    <row r="7636">
      <c r="A7636" s="1" t="s">
        <v>9827</v>
      </c>
      <c r="B7636" s="3">
        <v>12.35</v>
      </c>
      <c r="C7636" s="3">
        <v>8.2</v>
      </c>
      <c r="D7636" s="3" t="s">
        <v>1915</v>
      </c>
      <c r="E7636" s="3">
        <v>61.0</v>
      </c>
      <c r="F7636" s="3">
        <v>366.15</v>
      </c>
      <c r="G7636" s="3">
        <v>1.45</v>
      </c>
      <c r="H7636" s="3">
        <v>182.0</v>
      </c>
      <c r="I7636" s="3">
        <v>9441.0</v>
      </c>
      <c r="J7636" s="2"/>
    </row>
    <row r="7637">
      <c r="A7637" s="1" t="s">
        <v>9828</v>
      </c>
      <c r="B7637" s="3">
        <v>13.5</v>
      </c>
      <c r="C7637" s="3">
        <v>8.35</v>
      </c>
      <c r="D7637" s="3">
        <v>166.0</v>
      </c>
      <c r="E7637" s="3">
        <v>6.59</v>
      </c>
      <c r="F7637" s="3">
        <v>163.0</v>
      </c>
      <c r="G7637" s="3">
        <v>367.5</v>
      </c>
      <c r="H7637" s="3">
        <v>1.86</v>
      </c>
      <c r="I7637" s="3">
        <v>192.0</v>
      </c>
      <c r="J7637" s="3">
        <v>9446.0</v>
      </c>
    </row>
    <row r="7638">
      <c r="A7638" s="1" t="s">
        <v>9829</v>
      </c>
      <c r="B7638" s="3">
        <v>13.48</v>
      </c>
      <c r="C7638" s="3">
        <v>8.4</v>
      </c>
      <c r="D7638" s="3">
        <v>325.0</v>
      </c>
      <c r="E7638" s="3">
        <v>132.43</v>
      </c>
      <c r="F7638" s="3">
        <v>256.0</v>
      </c>
      <c r="G7638" s="3">
        <v>369.5</v>
      </c>
      <c r="H7638" s="3">
        <v>2.21</v>
      </c>
      <c r="I7638" s="3">
        <v>2.0</v>
      </c>
      <c r="J7638" s="3">
        <v>9442.0</v>
      </c>
    </row>
    <row r="7639">
      <c r="A7639" s="1" t="s">
        <v>9830</v>
      </c>
      <c r="B7639" s="3">
        <v>13.47</v>
      </c>
      <c r="C7639" s="3">
        <v>83.35</v>
      </c>
      <c r="D7639" s="3" t="s">
        <v>1146</v>
      </c>
      <c r="E7639" s="3">
        <v>13.0</v>
      </c>
      <c r="F7639" s="3">
        <v>369.65</v>
      </c>
      <c r="G7639" s="3">
        <v>2.28</v>
      </c>
      <c r="H7639" s="3">
        <v>202.0</v>
      </c>
      <c r="I7639" s="3">
        <v>9442.0</v>
      </c>
      <c r="J7639" s="2"/>
    </row>
    <row r="7640">
      <c r="A7640" s="1" t="s">
        <v>9831</v>
      </c>
      <c r="B7640" s="3">
        <v>13.78</v>
      </c>
      <c r="C7640" s="3">
        <v>86.35</v>
      </c>
      <c r="D7640" s="3">
        <v>198.0</v>
      </c>
      <c r="E7640" s="3">
        <v>9.9</v>
      </c>
      <c r="F7640" s="3">
        <v>193.0</v>
      </c>
      <c r="G7640" s="3">
        <v>368.85</v>
      </c>
      <c r="H7640" s="3">
        <v>2.34</v>
      </c>
      <c r="I7640" s="3">
        <v>208.0</v>
      </c>
      <c r="J7640" s="3">
        <v>9437.0</v>
      </c>
    </row>
    <row r="7641">
      <c r="A7641" s="1" t="s">
        <v>9832</v>
      </c>
      <c r="B7641" s="3">
        <v>14.15</v>
      </c>
      <c r="C7641" s="3">
        <v>83.4</v>
      </c>
      <c r="D7641" s="3" t="s">
        <v>3221</v>
      </c>
      <c r="E7641" s="3">
        <v>105.0</v>
      </c>
      <c r="F7641" s="3">
        <v>371.75</v>
      </c>
      <c r="G7641" s="3">
        <v>2.28</v>
      </c>
      <c r="H7641" s="3">
        <v>21.0</v>
      </c>
      <c r="I7641" s="3">
        <v>9435.0</v>
      </c>
      <c r="J7641" s="2"/>
    </row>
    <row r="7642">
      <c r="A7642" s="1" t="s">
        <v>9833</v>
      </c>
      <c r="B7642" s="3">
        <v>14.85</v>
      </c>
      <c r="C7642" s="3">
        <v>8.55</v>
      </c>
      <c r="D7642" s="3">
        <v>129.0</v>
      </c>
      <c r="E7642" s="3">
        <v>29.99</v>
      </c>
      <c r="F7642" s="3">
        <v>12.0</v>
      </c>
      <c r="G7642" s="3">
        <v>364.2</v>
      </c>
      <c r="H7642" s="3">
        <v>2.28</v>
      </c>
      <c r="I7642" s="3">
        <v>212.0</v>
      </c>
      <c r="J7642" s="3">
        <v>9432.0</v>
      </c>
    </row>
    <row r="7643">
      <c r="A7643" s="1" t="s">
        <v>9834</v>
      </c>
      <c r="B7643" s="3">
        <v>14.62</v>
      </c>
      <c r="C7643" s="3">
        <v>8.55</v>
      </c>
      <c r="D7643" s="3">
        <v>69.0</v>
      </c>
      <c r="E7643" s="3">
        <v>84.21</v>
      </c>
      <c r="F7643" s="3">
        <v>57.0</v>
      </c>
      <c r="G7643" s="3">
        <v>372.35</v>
      </c>
      <c r="H7643" s="3">
        <v>2.28</v>
      </c>
      <c r="I7643" s="3">
        <v>216.0</v>
      </c>
      <c r="J7643" s="3">
        <v>9434.0</v>
      </c>
    </row>
    <row r="7644">
      <c r="A7644" s="1" t="s">
        <v>9835</v>
      </c>
      <c r="B7644" s="3">
        <v>14.2</v>
      </c>
      <c r="C7644" s="3" t="s">
        <v>3225</v>
      </c>
      <c r="D7644" s="3" t="s">
        <v>26</v>
      </c>
      <c r="E7644" s="3">
        <v>375.45</v>
      </c>
      <c r="F7644" s="3">
        <v>2.14</v>
      </c>
      <c r="G7644" s="3">
        <v>214.0</v>
      </c>
      <c r="H7644" s="3">
        <v>9437.0</v>
      </c>
      <c r="I7644" s="2"/>
      <c r="J7644" s="2"/>
    </row>
    <row r="7645">
      <c r="A7645" s="1" t="s">
        <v>9836</v>
      </c>
      <c r="B7645" s="3">
        <v>13.86</v>
      </c>
      <c r="C7645" s="3" t="s">
        <v>3708</v>
      </c>
      <c r="D7645" s="3" t="s">
        <v>26</v>
      </c>
      <c r="E7645" s="3">
        <v>375.65</v>
      </c>
      <c r="F7645" s="3">
        <v>2.0</v>
      </c>
      <c r="G7645" s="3">
        <v>213.0</v>
      </c>
      <c r="H7645" s="3">
        <v>9442.0</v>
      </c>
      <c r="I7645" s="2"/>
      <c r="J7645" s="2"/>
    </row>
    <row r="7646">
      <c r="A7646" s="1" t="s">
        <v>9837</v>
      </c>
      <c r="B7646" s="3">
        <v>13.45</v>
      </c>
      <c r="C7646" s="3" t="s">
        <v>3187</v>
      </c>
      <c r="D7646" s="3" t="s">
        <v>26</v>
      </c>
      <c r="E7646" s="3">
        <v>375.65</v>
      </c>
      <c r="F7646" s="3">
        <v>1.52</v>
      </c>
      <c r="G7646" s="3">
        <v>22.0</v>
      </c>
      <c r="H7646" s="3">
        <v>9448.0</v>
      </c>
      <c r="I7646" s="2"/>
      <c r="J7646" s="2"/>
    </row>
    <row r="7647">
      <c r="A7647" s="1" t="s">
        <v>9838</v>
      </c>
      <c r="B7647" s="3">
        <v>13.27</v>
      </c>
      <c r="C7647" s="3" t="s">
        <v>3187</v>
      </c>
      <c r="D7647" s="3" t="s">
        <v>26</v>
      </c>
      <c r="E7647" s="3">
        <v>376.8</v>
      </c>
      <c r="F7647" s="3">
        <v>1.45</v>
      </c>
      <c r="G7647" s="3">
        <v>212.0</v>
      </c>
      <c r="H7647" s="3">
        <v>945.0</v>
      </c>
      <c r="I7647" s="2"/>
      <c r="J7647" s="2"/>
    </row>
    <row r="7648">
      <c r="A7648" s="1" t="s">
        <v>9839</v>
      </c>
      <c r="B7648" s="3">
        <v>13.9</v>
      </c>
      <c r="C7648" s="3" t="s">
        <v>3187</v>
      </c>
      <c r="D7648" s="3" t="s">
        <v>26</v>
      </c>
      <c r="E7648" s="3">
        <v>373.5</v>
      </c>
      <c r="F7648" s="3">
        <v>1.52</v>
      </c>
      <c r="G7648" s="3">
        <v>209.0</v>
      </c>
      <c r="H7648" s="3">
        <v>9451.0</v>
      </c>
      <c r="I7648" s="2"/>
      <c r="J7648" s="2"/>
    </row>
    <row r="7649">
      <c r="A7649" s="1" t="s">
        <v>9840</v>
      </c>
      <c r="B7649" s="3">
        <v>12.9</v>
      </c>
      <c r="C7649" s="3" t="s">
        <v>3190</v>
      </c>
      <c r="D7649" s="3" t="s">
        <v>26</v>
      </c>
      <c r="E7649" s="3">
        <v>369.5</v>
      </c>
      <c r="F7649" s="3">
        <v>1.59</v>
      </c>
      <c r="G7649" s="3">
        <v>219.0</v>
      </c>
      <c r="H7649" s="3">
        <v>9454.0</v>
      </c>
      <c r="I7649" s="2"/>
      <c r="J7649" s="2"/>
    </row>
    <row r="7650">
      <c r="A7650" s="1" t="s">
        <v>9841</v>
      </c>
      <c r="B7650" s="3">
        <v>12.62</v>
      </c>
      <c r="C7650" s="3" t="s">
        <v>3190</v>
      </c>
      <c r="D7650" s="3" t="s">
        <v>26</v>
      </c>
      <c r="E7650" s="3">
        <v>357.85</v>
      </c>
      <c r="F7650" s="3">
        <v>1.59</v>
      </c>
      <c r="G7650" s="3">
        <v>224.0</v>
      </c>
      <c r="H7650" s="3">
        <v>9456.0</v>
      </c>
      <c r="I7650" s="2"/>
      <c r="J7650" s="2"/>
    </row>
    <row r="7651">
      <c r="A7651" s="1" t="s">
        <v>9842</v>
      </c>
      <c r="B7651" s="3">
        <v>12.74</v>
      </c>
      <c r="C7651" s="3" t="s">
        <v>3190</v>
      </c>
      <c r="D7651" s="3" t="s">
        <v>26</v>
      </c>
      <c r="E7651" s="3">
        <v>373.1</v>
      </c>
      <c r="F7651" s="3">
        <v>1.59</v>
      </c>
      <c r="G7651" s="3">
        <v>222.0</v>
      </c>
      <c r="H7651" s="3">
        <v>9451.0</v>
      </c>
      <c r="I7651" s="2"/>
      <c r="J7651" s="2"/>
    </row>
    <row r="7652">
      <c r="A7652" s="1" t="s">
        <v>9843</v>
      </c>
      <c r="B7652" s="3">
        <v>12.82</v>
      </c>
      <c r="C7652" s="3" t="s">
        <v>144</v>
      </c>
      <c r="D7652" s="3" t="s">
        <v>26</v>
      </c>
      <c r="E7652" s="3">
        <v>374.8</v>
      </c>
      <c r="F7652" s="3">
        <v>1.45</v>
      </c>
      <c r="G7652" s="3">
        <v>216.0</v>
      </c>
      <c r="H7652" s="3">
        <v>9449.0</v>
      </c>
      <c r="I7652" s="2"/>
      <c r="J7652" s="2"/>
    </row>
    <row r="7653">
      <c r="A7653" s="1" t="s">
        <v>9844</v>
      </c>
      <c r="B7653" s="3">
        <v>12.81</v>
      </c>
      <c r="C7653" s="3" t="s">
        <v>144</v>
      </c>
      <c r="D7653" s="3" t="s">
        <v>26</v>
      </c>
      <c r="E7653" s="3">
        <v>371.75</v>
      </c>
      <c r="F7653" s="3">
        <v>1.38</v>
      </c>
      <c r="G7653" s="3">
        <v>214.0</v>
      </c>
      <c r="H7653" s="3">
        <v>9447.0</v>
      </c>
      <c r="I7653" s="2"/>
      <c r="J7653" s="2"/>
    </row>
    <row r="7654">
      <c r="A7654" s="1" t="s">
        <v>9845</v>
      </c>
      <c r="B7654" s="3">
        <v>12.81</v>
      </c>
      <c r="C7654" s="3" t="s">
        <v>144</v>
      </c>
      <c r="D7654" s="3" t="s">
        <v>26</v>
      </c>
      <c r="E7654" s="3">
        <v>372.75</v>
      </c>
      <c r="F7654" s="3">
        <v>1.59</v>
      </c>
      <c r="G7654" s="3">
        <v>215.0</v>
      </c>
      <c r="H7654" s="3">
        <v>9446.0</v>
      </c>
      <c r="I7654" s="2"/>
      <c r="J7654" s="2"/>
    </row>
    <row r="7655">
      <c r="A7655" s="1" t="s">
        <v>9846</v>
      </c>
      <c r="B7655" s="3">
        <v>12.86</v>
      </c>
      <c r="C7655" s="3" t="s">
        <v>144</v>
      </c>
      <c r="D7655" s="3" t="s">
        <v>26</v>
      </c>
      <c r="E7655" s="3">
        <v>372.15</v>
      </c>
      <c r="F7655" s="3">
        <v>1.79</v>
      </c>
      <c r="G7655" s="3">
        <v>211.0</v>
      </c>
      <c r="H7655" s="3">
        <v>9446.0</v>
      </c>
      <c r="I7655" s="2"/>
      <c r="J7655" s="2"/>
    </row>
    <row r="7656">
      <c r="A7656" s="1" t="s">
        <v>9847</v>
      </c>
      <c r="B7656" s="3">
        <v>12.65</v>
      </c>
      <c r="C7656" s="3" t="s">
        <v>3190</v>
      </c>
      <c r="D7656" s="3" t="s">
        <v>26</v>
      </c>
      <c r="E7656" s="3">
        <v>359.55</v>
      </c>
      <c r="F7656" s="3">
        <v>1.86</v>
      </c>
      <c r="G7656" s="3">
        <v>203.0</v>
      </c>
      <c r="H7656" s="3">
        <v>9445.0</v>
      </c>
      <c r="I7656" s="2"/>
      <c r="J7656" s="2"/>
    </row>
    <row r="7657">
      <c r="A7657" s="1" t="s">
        <v>9848</v>
      </c>
      <c r="B7657" s="3">
        <v>12.61</v>
      </c>
      <c r="C7657" s="3" t="s">
        <v>3190</v>
      </c>
      <c r="D7657" s="3" t="s">
        <v>26</v>
      </c>
      <c r="E7657" s="3">
        <v>362.3</v>
      </c>
      <c r="F7657" s="3">
        <v>1.86</v>
      </c>
      <c r="G7657" s="3">
        <v>2.0</v>
      </c>
      <c r="H7657" s="3">
        <v>9448.0</v>
      </c>
      <c r="I7657" s="2"/>
      <c r="J7657" s="2"/>
    </row>
    <row r="7658">
      <c r="A7658" s="1" t="s">
        <v>9849</v>
      </c>
      <c r="B7658" s="3">
        <v>12.18</v>
      </c>
      <c r="C7658" s="3" t="s">
        <v>9850</v>
      </c>
      <c r="D7658" s="3">
        <v>336.15</v>
      </c>
      <c r="E7658" s="3">
        <v>1.93</v>
      </c>
      <c r="F7658" s="3">
        <v>197.0</v>
      </c>
      <c r="G7658" s="3">
        <v>945.0</v>
      </c>
      <c r="H7658" s="2"/>
      <c r="I7658" s="2"/>
      <c r="J7658" s="2"/>
    </row>
    <row r="7659">
      <c r="A7659" s="1" t="s">
        <v>9851</v>
      </c>
      <c r="B7659" s="3">
        <v>12.57</v>
      </c>
      <c r="C7659" s="3">
        <v>95.95</v>
      </c>
      <c r="D7659" s="3">
        <v>163.0</v>
      </c>
      <c r="E7659" s="3">
        <v>58.7</v>
      </c>
      <c r="F7659" s="3">
        <v>51.0</v>
      </c>
      <c r="G7659" s="3">
        <v>335.75</v>
      </c>
      <c r="H7659" s="3">
        <v>1.79</v>
      </c>
      <c r="I7659" s="3">
        <v>199.0</v>
      </c>
      <c r="J7659" s="3">
        <v>9457.0</v>
      </c>
    </row>
    <row r="7660">
      <c r="A7660" s="1" t="s">
        <v>9852</v>
      </c>
      <c r="B7660" s="3">
        <v>13.64</v>
      </c>
      <c r="C7660" s="3">
        <v>92.65</v>
      </c>
      <c r="D7660" s="3">
        <v>231.0</v>
      </c>
      <c r="E7660" s="3">
        <v>22.31</v>
      </c>
      <c r="F7660" s="3">
        <v>156.0</v>
      </c>
      <c r="G7660" s="3">
        <v>351.65</v>
      </c>
      <c r="H7660" s="3">
        <v>2.97</v>
      </c>
      <c r="I7660" s="3">
        <v>207.0</v>
      </c>
      <c r="J7660" s="3">
        <v>9461.0</v>
      </c>
    </row>
    <row r="7661">
      <c r="A7661" s="1" t="s">
        <v>9853</v>
      </c>
      <c r="B7661" s="3">
        <v>14.86</v>
      </c>
      <c r="C7661" s="3">
        <v>86.45</v>
      </c>
      <c r="D7661" s="3">
        <v>456.0</v>
      </c>
      <c r="E7661" s="3">
        <v>831.4</v>
      </c>
      <c r="F7661" s="3">
        <v>81.0</v>
      </c>
      <c r="G7661" s="3">
        <v>365.75</v>
      </c>
      <c r="H7661" s="3">
        <v>3.3</v>
      </c>
      <c r="I7661" s="3">
        <v>213.0</v>
      </c>
      <c r="J7661" s="3">
        <v>9462.0</v>
      </c>
    </row>
    <row r="7662">
      <c r="A7662" s="1" t="s">
        <v>9854</v>
      </c>
      <c r="B7662" s="3">
        <v>15.87</v>
      </c>
      <c r="C7662" s="3">
        <v>8.65</v>
      </c>
      <c r="D7662" s="3">
        <v>541.0</v>
      </c>
      <c r="E7662" s="3">
        <v>893.28</v>
      </c>
      <c r="F7662" s="3">
        <v>79.0</v>
      </c>
      <c r="G7662" s="3">
        <v>367.7</v>
      </c>
      <c r="H7662" s="3">
        <v>3.24</v>
      </c>
      <c r="I7662" s="3">
        <v>216.0</v>
      </c>
      <c r="J7662" s="3">
        <v>9461.0</v>
      </c>
    </row>
    <row r="7663">
      <c r="A7663" s="1" t="s">
        <v>9855</v>
      </c>
      <c r="B7663" s="3">
        <v>17.19</v>
      </c>
      <c r="C7663" s="3">
        <v>72.8</v>
      </c>
      <c r="D7663" s="3">
        <v>525.0</v>
      </c>
      <c r="E7663" s="3">
        <v>746.69</v>
      </c>
      <c r="F7663" s="3">
        <v>126.0</v>
      </c>
      <c r="G7663" s="3">
        <v>377.4</v>
      </c>
      <c r="H7663" s="3">
        <v>3.59</v>
      </c>
      <c r="I7663" s="3">
        <v>228.0</v>
      </c>
      <c r="J7663" s="3">
        <v>9458.0</v>
      </c>
    </row>
    <row r="7664">
      <c r="A7664" s="1" t="s">
        <v>9856</v>
      </c>
      <c r="B7664" s="3">
        <v>18.29</v>
      </c>
      <c r="C7664" s="3">
        <v>68.5</v>
      </c>
      <c r="D7664" s="3">
        <v>334.0</v>
      </c>
      <c r="E7664" s="3">
        <v>175.52</v>
      </c>
      <c r="F7664" s="3">
        <v>246.0</v>
      </c>
      <c r="G7664" s="3">
        <v>376.2</v>
      </c>
      <c r="H7664" s="3">
        <v>3.93</v>
      </c>
      <c r="I7664" s="3">
        <v>238.0</v>
      </c>
      <c r="J7664" s="3">
        <v>9453.0</v>
      </c>
    </row>
    <row r="7665">
      <c r="A7665" s="1" t="s">
        <v>9857</v>
      </c>
      <c r="B7665" s="3">
        <v>18.89</v>
      </c>
      <c r="C7665" s="3">
        <v>68.5</v>
      </c>
      <c r="D7665" s="3">
        <v>319.0</v>
      </c>
      <c r="E7665" s="3">
        <v>316.3</v>
      </c>
      <c r="F7665" s="3">
        <v>186.0</v>
      </c>
      <c r="G7665" s="3">
        <v>381.5</v>
      </c>
      <c r="H7665" s="3">
        <v>4.7</v>
      </c>
      <c r="I7665" s="3">
        <v>246.0</v>
      </c>
      <c r="J7665" s="3">
        <v>9449.0</v>
      </c>
    </row>
    <row r="7666">
      <c r="A7666" s="1" t="s">
        <v>9858</v>
      </c>
      <c r="B7666" s="3">
        <v>18.89</v>
      </c>
      <c r="C7666" s="3">
        <v>65.65</v>
      </c>
      <c r="D7666" s="3">
        <v>251.0</v>
      </c>
      <c r="E7666" s="3">
        <v>528.26</v>
      </c>
      <c r="F7666" s="3">
        <v>94.0</v>
      </c>
      <c r="G7666" s="3">
        <v>383.4</v>
      </c>
      <c r="H7666" s="3">
        <v>3.66</v>
      </c>
      <c r="I7666" s="3">
        <v>254.0</v>
      </c>
      <c r="J7666" s="3">
        <v>9451.0</v>
      </c>
    </row>
    <row r="7667">
      <c r="A7667" s="1" t="s">
        <v>9859</v>
      </c>
      <c r="B7667" s="3">
        <v>18.46</v>
      </c>
      <c r="C7667" s="3">
        <v>65.65</v>
      </c>
      <c r="D7667" s="3">
        <v>82.0</v>
      </c>
      <c r="E7667" s="3">
        <v>185.8</v>
      </c>
      <c r="F7667" s="3">
        <v>56.0</v>
      </c>
      <c r="G7667" s="3">
        <v>387.5</v>
      </c>
      <c r="H7667" s="3">
        <v>2.55</v>
      </c>
      <c r="I7667" s="3">
        <v>257.0</v>
      </c>
      <c r="J7667" s="3">
        <v>945.0</v>
      </c>
    </row>
    <row r="7668">
      <c r="A7668" s="1" t="s">
        <v>9860</v>
      </c>
      <c r="B7668" s="3">
        <v>17.71</v>
      </c>
      <c r="C7668" s="3" t="s">
        <v>1943</v>
      </c>
      <c r="D7668" s="3" t="s">
        <v>26</v>
      </c>
      <c r="E7668" s="3">
        <v>381.65</v>
      </c>
      <c r="F7668" s="3">
        <v>1.86</v>
      </c>
      <c r="G7668" s="3">
        <v>251.0</v>
      </c>
      <c r="H7668" s="3">
        <v>9454.0</v>
      </c>
      <c r="I7668" s="2"/>
      <c r="J7668" s="2"/>
    </row>
    <row r="7669">
      <c r="A7669" s="1" t="s">
        <v>9861</v>
      </c>
      <c r="B7669" s="3">
        <v>16.72</v>
      </c>
      <c r="C7669" s="3" t="s">
        <v>448</v>
      </c>
      <c r="D7669" s="3" t="s">
        <v>26</v>
      </c>
      <c r="E7669" s="3">
        <v>364.4</v>
      </c>
      <c r="F7669" s="3">
        <v>1.52</v>
      </c>
      <c r="G7669" s="3">
        <v>229.0</v>
      </c>
      <c r="H7669" s="3">
        <v>9458.0</v>
      </c>
      <c r="I7669" s="2"/>
      <c r="J7669" s="2"/>
    </row>
    <row r="7670">
      <c r="A7670" s="1" t="s">
        <v>9862</v>
      </c>
      <c r="B7670" s="3">
        <v>15.9</v>
      </c>
      <c r="C7670" s="3" t="s">
        <v>5535</v>
      </c>
      <c r="D7670" s="3" t="s">
        <v>26</v>
      </c>
      <c r="E7670" s="3">
        <v>343.1</v>
      </c>
      <c r="F7670" s="3">
        <v>2.7</v>
      </c>
      <c r="G7670" s="3">
        <v>203.0</v>
      </c>
      <c r="H7670" s="3">
        <v>9456.0</v>
      </c>
      <c r="I7670" s="2"/>
      <c r="J7670" s="2"/>
    </row>
    <row r="7671">
      <c r="A7671" s="1" t="s">
        <v>9863</v>
      </c>
      <c r="B7671" s="3">
        <v>15.54</v>
      </c>
      <c r="C7671" s="3" t="s">
        <v>5535</v>
      </c>
      <c r="D7671" s="3" t="s">
        <v>26</v>
      </c>
      <c r="E7671" s="3">
        <v>348.55</v>
      </c>
      <c r="F7671" s="3">
        <v>2.21</v>
      </c>
      <c r="G7671" s="3">
        <v>203.0</v>
      </c>
      <c r="H7671" s="3">
        <v>9455.0</v>
      </c>
      <c r="I7671" s="2"/>
      <c r="J7671" s="2"/>
    </row>
    <row r="7672">
      <c r="A7672" s="1" t="s">
        <v>9864</v>
      </c>
      <c r="B7672" s="3">
        <v>15.16</v>
      </c>
      <c r="C7672" s="3" t="s">
        <v>8043</v>
      </c>
      <c r="D7672" s="3" t="s">
        <v>26</v>
      </c>
      <c r="E7672" s="3">
        <v>337.5</v>
      </c>
      <c r="F7672" s="3">
        <v>2.34</v>
      </c>
      <c r="G7672" s="3">
        <v>206.0</v>
      </c>
      <c r="H7672" s="3">
        <v>9459.0</v>
      </c>
      <c r="I7672" s="2"/>
      <c r="J7672" s="2"/>
    </row>
    <row r="7673">
      <c r="A7673" s="1" t="s">
        <v>9865</v>
      </c>
      <c r="B7673" s="3">
        <v>14.86</v>
      </c>
      <c r="C7673" s="3" t="s">
        <v>5454</v>
      </c>
      <c r="D7673" s="3" t="s">
        <v>26</v>
      </c>
      <c r="E7673" s="3">
        <v>333.45</v>
      </c>
      <c r="F7673" s="3">
        <v>2.34</v>
      </c>
      <c r="G7673" s="3">
        <v>208.0</v>
      </c>
      <c r="H7673" s="3">
        <v>9455.0</v>
      </c>
      <c r="I7673" s="2"/>
      <c r="J7673" s="2"/>
    </row>
    <row r="7674">
      <c r="A7674" s="1" t="s">
        <v>9866</v>
      </c>
      <c r="B7674" s="3">
        <v>14.34</v>
      </c>
      <c r="C7674" s="3" t="s">
        <v>8375</v>
      </c>
      <c r="D7674" s="3" t="s">
        <v>26</v>
      </c>
      <c r="E7674" s="3">
        <v>317.0</v>
      </c>
      <c r="F7674" s="3">
        <v>2.34</v>
      </c>
      <c r="G7674" s="3">
        <v>214.0</v>
      </c>
      <c r="H7674" s="3">
        <v>9458.0</v>
      </c>
      <c r="I7674" s="2"/>
      <c r="J7674" s="2"/>
    </row>
    <row r="7675">
      <c r="A7675" s="1" t="s">
        <v>9867</v>
      </c>
      <c r="B7675" s="3">
        <v>13.85</v>
      </c>
      <c r="C7675" s="3" t="s">
        <v>3708</v>
      </c>
      <c r="D7675" s="3" t="s">
        <v>26</v>
      </c>
      <c r="E7675" s="3">
        <v>314.1</v>
      </c>
      <c r="F7675" s="3">
        <v>2.21</v>
      </c>
      <c r="G7675" s="3">
        <v>226.0</v>
      </c>
      <c r="H7675" s="3">
        <v>9459.0</v>
      </c>
      <c r="I7675" s="2"/>
      <c r="J7675" s="2"/>
    </row>
    <row r="7676">
      <c r="A7676" s="1" t="s">
        <v>9868</v>
      </c>
      <c r="B7676" s="3">
        <v>13.47</v>
      </c>
      <c r="C7676" s="3" t="s">
        <v>3708</v>
      </c>
      <c r="D7676" s="3" t="s">
        <v>26</v>
      </c>
      <c r="E7676" s="3">
        <v>319.8</v>
      </c>
      <c r="F7676" s="3">
        <v>2.7</v>
      </c>
      <c r="G7676" s="3">
        <v>238.0</v>
      </c>
      <c r="H7676" s="3">
        <v>9458.0</v>
      </c>
      <c r="I7676" s="2"/>
      <c r="J7676" s="2"/>
    </row>
    <row r="7677">
      <c r="A7677" s="1" t="s">
        <v>9869</v>
      </c>
      <c r="B7677" s="3">
        <v>13.21</v>
      </c>
      <c r="C7677" s="3" t="s">
        <v>1412</v>
      </c>
      <c r="D7677" s="3" t="s">
        <v>26</v>
      </c>
      <c r="E7677" s="3">
        <v>322.8</v>
      </c>
      <c r="F7677" s="3">
        <v>2.0</v>
      </c>
      <c r="G7677" s="3">
        <v>238.0</v>
      </c>
      <c r="H7677" s="3">
        <v>9456.0</v>
      </c>
      <c r="I7677" s="2"/>
      <c r="J7677" s="2"/>
    </row>
    <row r="7678">
      <c r="A7678" s="1" t="s">
        <v>9870</v>
      </c>
      <c r="B7678" s="3">
        <v>12.92</v>
      </c>
      <c r="C7678" s="3" t="s">
        <v>1415</v>
      </c>
      <c r="D7678" s="3" t="s">
        <v>26</v>
      </c>
      <c r="E7678" s="3">
        <v>317.95</v>
      </c>
      <c r="F7678" s="3">
        <v>2.7</v>
      </c>
      <c r="G7678" s="3">
        <v>235.0</v>
      </c>
      <c r="H7678" s="3">
        <v>9454.0</v>
      </c>
      <c r="I7678" s="2"/>
      <c r="J7678" s="2"/>
    </row>
    <row r="7679">
      <c r="A7679" s="1" t="s">
        <v>9871</v>
      </c>
      <c r="B7679" s="3">
        <v>12.76</v>
      </c>
      <c r="C7679" s="3" t="s">
        <v>1415</v>
      </c>
      <c r="D7679" s="3" t="s">
        <v>26</v>
      </c>
      <c r="E7679" s="3">
        <v>322.6</v>
      </c>
      <c r="F7679" s="3">
        <v>2.7</v>
      </c>
      <c r="G7679" s="3">
        <v>232.0</v>
      </c>
      <c r="H7679" s="3">
        <v>9449.0</v>
      </c>
      <c r="I7679" s="2"/>
      <c r="J7679" s="2"/>
    </row>
    <row r="7680">
      <c r="A7680" s="1" t="s">
        <v>9872</v>
      </c>
      <c r="B7680" s="3">
        <v>12.45</v>
      </c>
      <c r="C7680" s="3" t="s">
        <v>1415</v>
      </c>
      <c r="D7680" s="3" t="s">
        <v>26</v>
      </c>
      <c r="E7680" s="3">
        <v>321.45</v>
      </c>
      <c r="F7680" s="3">
        <v>1.86</v>
      </c>
      <c r="G7680" s="3">
        <v>238.0</v>
      </c>
      <c r="H7680" s="3">
        <v>945.0</v>
      </c>
      <c r="I7680" s="2"/>
      <c r="J7680" s="2"/>
    </row>
    <row r="7681">
      <c r="A7681" s="1" t="s">
        <v>9873</v>
      </c>
      <c r="B7681" s="3">
        <v>12.25</v>
      </c>
      <c r="C7681" s="3" t="s">
        <v>1415</v>
      </c>
      <c r="D7681" s="3" t="s">
        <v>26</v>
      </c>
      <c r="E7681" s="3">
        <v>33.15</v>
      </c>
      <c r="F7681" s="3">
        <v>1.66</v>
      </c>
      <c r="G7681" s="3">
        <v>246.0</v>
      </c>
      <c r="H7681" s="3">
        <v>9458.0</v>
      </c>
      <c r="I7681" s="2"/>
      <c r="J7681" s="2"/>
    </row>
    <row r="7682">
      <c r="A7682" s="1" t="s">
        <v>9874</v>
      </c>
      <c r="B7682" s="3">
        <v>12.45</v>
      </c>
      <c r="C7682" s="3" t="s">
        <v>9875</v>
      </c>
      <c r="D7682" s="3">
        <v>341.55</v>
      </c>
      <c r="E7682" s="3">
        <v>1.79</v>
      </c>
      <c r="F7682" s="3">
        <v>238.0</v>
      </c>
      <c r="G7682" s="3">
        <v>9456.0</v>
      </c>
      <c r="H7682" s="2"/>
      <c r="I7682" s="2"/>
      <c r="J7682" s="2"/>
    </row>
    <row r="7683">
      <c r="A7683" s="1" t="s">
        <v>9876</v>
      </c>
      <c r="B7683" s="3">
        <v>12.93</v>
      </c>
      <c r="C7683" s="3">
        <v>95.95</v>
      </c>
      <c r="D7683" s="3">
        <v>71.0</v>
      </c>
      <c r="E7683" s="3">
        <v>21.15</v>
      </c>
      <c r="F7683" s="3">
        <v>67.0</v>
      </c>
      <c r="G7683" s="3">
        <v>349.1</v>
      </c>
      <c r="H7683" s="3">
        <v>1.38</v>
      </c>
      <c r="I7683" s="3">
        <v>239.0</v>
      </c>
      <c r="J7683" s="3">
        <v>9462.0</v>
      </c>
    </row>
    <row r="7684">
      <c r="A7684" s="1" t="s">
        <v>9877</v>
      </c>
      <c r="B7684" s="3">
        <v>14.84</v>
      </c>
      <c r="C7684" s="3">
        <v>86.45</v>
      </c>
      <c r="D7684" s="3">
        <v>133.0</v>
      </c>
      <c r="E7684" s="3">
        <v>14.86</v>
      </c>
      <c r="F7684" s="3">
        <v>128.0</v>
      </c>
      <c r="G7684" s="3">
        <v>355.5</v>
      </c>
      <c r="H7684" s="3">
        <v>1.72</v>
      </c>
      <c r="I7684" s="3">
        <v>257.0</v>
      </c>
      <c r="J7684" s="3">
        <v>9469.0</v>
      </c>
    </row>
    <row r="7685">
      <c r="A7685" s="1" t="s">
        <v>9878</v>
      </c>
      <c r="B7685" s="3">
        <v>15.65</v>
      </c>
      <c r="C7685" s="3">
        <v>83.55</v>
      </c>
      <c r="D7685" s="3">
        <v>227.0</v>
      </c>
      <c r="E7685" s="3">
        <v>51.43</v>
      </c>
      <c r="F7685" s="3">
        <v>204.0</v>
      </c>
      <c r="G7685" s="3">
        <v>371.4</v>
      </c>
      <c r="H7685" s="3">
        <v>2.41</v>
      </c>
      <c r="I7685" s="3">
        <v>276.0</v>
      </c>
      <c r="J7685" s="3">
        <v>9474.0</v>
      </c>
    </row>
    <row r="7686">
      <c r="A7686" s="1" t="s">
        <v>9879</v>
      </c>
      <c r="B7686" s="3">
        <v>16.87</v>
      </c>
      <c r="C7686" s="3">
        <v>72.7</v>
      </c>
      <c r="D7686" s="3">
        <v>478.0</v>
      </c>
      <c r="E7686" s="3">
        <v>621.34</v>
      </c>
      <c r="F7686" s="3">
        <v>159.0</v>
      </c>
      <c r="G7686" s="3">
        <v>356.3</v>
      </c>
      <c r="H7686" s="3">
        <v>2.14</v>
      </c>
      <c r="I7686" s="3">
        <v>278.0</v>
      </c>
      <c r="J7686" s="3">
        <v>9473.0</v>
      </c>
    </row>
    <row r="7687">
      <c r="A7687" s="1" t="s">
        <v>9880</v>
      </c>
      <c r="B7687" s="3">
        <v>17.49</v>
      </c>
      <c r="C7687" s="3">
        <v>67.85</v>
      </c>
      <c r="D7687" s="3">
        <v>48.0</v>
      </c>
      <c r="E7687" s="3">
        <v>553.96</v>
      </c>
      <c r="F7687" s="3">
        <v>186.0</v>
      </c>
      <c r="G7687" s="3">
        <v>362.5</v>
      </c>
      <c r="H7687" s="3">
        <v>2.14</v>
      </c>
      <c r="I7687" s="3">
        <v>273.0</v>
      </c>
      <c r="J7687" s="3">
        <v>9469.0</v>
      </c>
    </row>
    <row r="7688">
      <c r="A7688" s="1" t="s">
        <v>9881</v>
      </c>
      <c r="B7688" s="3">
        <v>17.94</v>
      </c>
      <c r="C7688" s="3">
        <v>63.3</v>
      </c>
      <c r="D7688" s="3">
        <v>466.0</v>
      </c>
      <c r="E7688" s="3">
        <v>638.6</v>
      </c>
      <c r="F7688" s="3">
        <v>148.0</v>
      </c>
      <c r="G7688" s="3">
        <v>371.55</v>
      </c>
      <c r="H7688" s="3">
        <v>2.48</v>
      </c>
      <c r="I7688" s="3">
        <v>274.0</v>
      </c>
      <c r="J7688" s="3">
        <v>9466.0</v>
      </c>
    </row>
    <row r="7689">
      <c r="A7689" s="1" t="s">
        <v>9882</v>
      </c>
      <c r="B7689" s="3">
        <v>18.3</v>
      </c>
      <c r="C7689" s="3">
        <v>59.5</v>
      </c>
      <c r="D7689" s="3">
        <v>387.0</v>
      </c>
      <c r="E7689" s="3">
        <v>646.93</v>
      </c>
      <c r="F7689" s="3">
        <v>117.0</v>
      </c>
      <c r="G7689" s="3">
        <v>364.4</v>
      </c>
      <c r="H7689" s="3">
        <v>2.41</v>
      </c>
      <c r="I7689" s="3">
        <v>283.0</v>
      </c>
      <c r="J7689" s="3">
        <v>9464.0</v>
      </c>
    </row>
    <row r="7690">
      <c r="A7690" s="1" t="s">
        <v>9883</v>
      </c>
      <c r="B7690" s="3">
        <v>18.14</v>
      </c>
      <c r="C7690" s="3">
        <v>56.95</v>
      </c>
      <c r="D7690" s="3">
        <v>227.0</v>
      </c>
      <c r="E7690" s="3">
        <v>377.4</v>
      </c>
      <c r="F7690" s="3">
        <v>116.0</v>
      </c>
      <c r="G7690" s="3">
        <v>362.65</v>
      </c>
      <c r="H7690" s="3">
        <v>2.14</v>
      </c>
      <c r="I7690" s="3">
        <v>294.0</v>
      </c>
      <c r="J7690" s="3">
        <v>9467.0</v>
      </c>
    </row>
    <row r="7691">
      <c r="A7691" s="1" t="s">
        <v>9884</v>
      </c>
      <c r="B7691" s="3">
        <v>17.71</v>
      </c>
      <c r="C7691" s="3">
        <v>58.9</v>
      </c>
      <c r="D7691" s="3">
        <v>94.0</v>
      </c>
      <c r="E7691" s="3">
        <v>327.36</v>
      </c>
      <c r="F7691" s="3">
        <v>49.0</v>
      </c>
      <c r="G7691" s="3">
        <v>35.5</v>
      </c>
      <c r="H7691" s="3">
        <v>1.38</v>
      </c>
      <c r="I7691" s="3">
        <v>293.0</v>
      </c>
      <c r="J7691" s="3">
        <v>9469.0</v>
      </c>
    </row>
    <row r="7692">
      <c r="A7692" s="1" t="s">
        <v>9885</v>
      </c>
      <c r="B7692" s="3">
        <v>16.73</v>
      </c>
      <c r="C7692" s="3" t="s">
        <v>2030</v>
      </c>
      <c r="D7692" s="3" t="s">
        <v>26</v>
      </c>
      <c r="E7692" s="3">
        <v>34.6</v>
      </c>
      <c r="F7692" s="3">
        <v>1.24</v>
      </c>
      <c r="G7692" s="3">
        <v>252.0</v>
      </c>
      <c r="H7692" s="3">
        <v>9472.0</v>
      </c>
      <c r="I7692" s="2"/>
      <c r="J7692" s="2"/>
    </row>
    <row r="7693">
      <c r="A7693" s="1" t="s">
        <v>9886</v>
      </c>
      <c r="B7693" s="3">
        <v>15.28</v>
      </c>
      <c r="C7693" s="3" t="s">
        <v>3069</v>
      </c>
      <c r="D7693" s="3" t="s">
        <v>26</v>
      </c>
      <c r="E7693" s="3">
        <v>332.85</v>
      </c>
      <c r="F7693" s="3">
        <v>1.24</v>
      </c>
      <c r="G7693" s="3">
        <v>237.0</v>
      </c>
      <c r="H7693" s="3">
        <v>9476.0</v>
      </c>
      <c r="I7693" s="2"/>
      <c r="J7693" s="2"/>
    </row>
    <row r="7694">
      <c r="A7694" s="1" t="s">
        <v>9887</v>
      </c>
      <c r="B7694" s="3">
        <v>14.25</v>
      </c>
      <c r="C7694" s="3" t="s">
        <v>3225</v>
      </c>
      <c r="D7694" s="3" t="s">
        <v>26</v>
      </c>
      <c r="E7694" s="3">
        <v>319.1</v>
      </c>
      <c r="F7694" s="3">
        <v>1.59</v>
      </c>
      <c r="G7694" s="3">
        <v>253.0</v>
      </c>
      <c r="H7694" s="3">
        <v>9476.0</v>
      </c>
      <c r="I7694" s="2"/>
      <c r="J7694" s="2"/>
    </row>
    <row r="7695">
      <c r="A7695" s="1" t="s">
        <v>9888</v>
      </c>
      <c r="B7695" s="3">
        <v>13.8</v>
      </c>
      <c r="C7695" s="3" t="s">
        <v>1409</v>
      </c>
      <c r="D7695" s="3" t="s">
        <v>26</v>
      </c>
      <c r="E7695" s="3">
        <v>319.7</v>
      </c>
      <c r="F7695" s="3">
        <v>1.59</v>
      </c>
      <c r="G7695" s="3">
        <v>251.0</v>
      </c>
      <c r="H7695" s="3">
        <v>9481.0</v>
      </c>
      <c r="I7695" s="2"/>
      <c r="J7695" s="2"/>
    </row>
    <row r="7696">
      <c r="A7696" s="1" t="s">
        <v>9889</v>
      </c>
      <c r="B7696" s="3">
        <v>12.3</v>
      </c>
      <c r="C7696" s="3" t="s">
        <v>995</v>
      </c>
      <c r="D7696" s="3" t="s">
        <v>26</v>
      </c>
      <c r="E7696" s="3">
        <v>321.65</v>
      </c>
      <c r="F7696" s="3">
        <v>1.52</v>
      </c>
      <c r="G7696" s="3">
        <v>26.0</v>
      </c>
      <c r="H7696" s="3">
        <v>9485.0</v>
      </c>
      <c r="I7696" s="2"/>
      <c r="J7696" s="2"/>
    </row>
    <row r="7697">
      <c r="A7697" s="1" t="s">
        <v>9890</v>
      </c>
      <c r="B7697" s="3">
        <v>11.61</v>
      </c>
      <c r="C7697" s="3" t="s">
        <v>997</v>
      </c>
      <c r="D7697" s="3" t="s">
        <v>26</v>
      </c>
      <c r="E7697" s="3">
        <v>308.65</v>
      </c>
      <c r="F7697" s="3">
        <v>1.38</v>
      </c>
      <c r="G7697" s="3">
        <v>267.0</v>
      </c>
      <c r="H7697" s="3">
        <v>9485.0</v>
      </c>
      <c r="I7697" s="2"/>
      <c r="J7697" s="2"/>
    </row>
    <row r="7698">
      <c r="A7698" s="1" t="s">
        <v>9891</v>
      </c>
      <c r="B7698" s="3">
        <v>11.67</v>
      </c>
      <c r="C7698" s="3" t="s">
        <v>997</v>
      </c>
      <c r="D7698" s="3" t="s">
        <v>26</v>
      </c>
      <c r="E7698" s="3">
        <v>31.5</v>
      </c>
      <c r="F7698" s="3">
        <v>1.3</v>
      </c>
      <c r="G7698" s="3">
        <v>266.0</v>
      </c>
      <c r="H7698" s="3">
        <v>9487.0</v>
      </c>
      <c r="I7698" s="2"/>
      <c r="J7698" s="2"/>
    </row>
    <row r="7699">
      <c r="A7699" s="1" t="s">
        <v>9892</v>
      </c>
      <c r="B7699" s="3">
        <v>12.29</v>
      </c>
      <c r="C7699" s="3" t="s">
        <v>995</v>
      </c>
      <c r="D7699" s="3" t="s">
        <v>26</v>
      </c>
      <c r="E7699" s="3" t="s">
        <v>9893</v>
      </c>
      <c r="F7699" s="3">
        <v>268.0</v>
      </c>
      <c r="G7699" s="3">
        <v>9485.0</v>
      </c>
      <c r="H7699" s="2"/>
      <c r="I7699" s="2"/>
      <c r="J7699" s="2"/>
    </row>
    <row r="7700">
      <c r="A7700" s="1" t="s">
        <v>9894</v>
      </c>
      <c r="B7700" s="3">
        <v>11.72</v>
      </c>
      <c r="C7700" s="3" t="s">
        <v>909</v>
      </c>
      <c r="D7700" s="3" t="s">
        <v>26</v>
      </c>
      <c r="E7700" s="3" t="s">
        <v>9895</v>
      </c>
      <c r="F7700" s="3">
        <v>273.0</v>
      </c>
      <c r="G7700" s="3">
        <v>9485.0</v>
      </c>
      <c r="H7700" s="2"/>
      <c r="I7700" s="2"/>
      <c r="J7700" s="2"/>
    </row>
    <row r="7701">
      <c r="A7701" s="1" t="s">
        <v>9896</v>
      </c>
      <c r="B7701" s="3">
        <v>11.26</v>
      </c>
      <c r="C7701" s="3" t="s">
        <v>795</v>
      </c>
      <c r="D7701" s="3" t="s">
        <v>26</v>
      </c>
      <c r="E7701" s="3" t="s">
        <v>8584</v>
      </c>
      <c r="F7701" s="3">
        <v>276.0</v>
      </c>
      <c r="G7701" s="3">
        <v>9484.0</v>
      </c>
      <c r="H7701" s="2"/>
      <c r="I7701" s="2"/>
      <c r="J7701" s="2"/>
    </row>
    <row r="7702">
      <c r="A7702" s="1" t="s">
        <v>9897</v>
      </c>
      <c r="B7702" s="3">
        <v>10.78</v>
      </c>
      <c r="C7702" s="3" t="s">
        <v>144</v>
      </c>
      <c r="D7702" s="3" t="s">
        <v>26</v>
      </c>
      <c r="E7702" s="3" t="s">
        <v>9898</v>
      </c>
      <c r="F7702" s="3">
        <v>84.0</v>
      </c>
      <c r="G7702" s="3">
        <v>9483.0</v>
      </c>
      <c r="H7702" s="2"/>
      <c r="I7702" s="2"/>
      <c r="J7702" s="2"/>
    </row>
    <row r="7703">
      <c r="A7703" s="1" t="s">
        <v>9899</v>
      </c>
      <c r="B7703" s="3">
        <v>9.63</v>
      </c>
      <c r="C7703" s="3" t="s">
        <v>144</v>
      </c>
      <c r="D7703" s="3" t="s">
        <v>26</v>
      </c>
      <c r="E7703" s="3" t="s">
        <v>9900</v>
      </c>
      <c r="F7703" s="3">
        <v>104.0</v>
      </c>
      <c r="G7703" s="3">
        <v>9483.0</v>
      </c>
      <c r="H7703" s="2"/>
      <c r="I7703" s="2"/>
      <c r="J7703" s="2"/>
    </row>
    <row r="7704">
      <c r="A7704" s="1" t="s">
        <v>9901</v>
      </c>
      <c r="B7704" s="3">
        <v>9.33</v>
      </c>
      <c r="C7704" s="3" t="s">
        <v>144</v>
      </c>
      <c r="D7704" s="3" t="s">
        <v>26</v>
      </c>
      <c r="E7704" s="3" t="s">
        <v>9902</v>
      </c>
      <c r="F7704" s="3">
        <v>116.0</v>
      </c>
      <c r="G7704" s="3">
        <v>9483.0</v>
      </c>
      <c r="H7704" s="2"/>
      <c r="I7704" s="2"/>
      <c r="J7704" s="2"/>
    </row>
    <row r="7705">
      <c r="A7705" s="1" t="s">
        <v>9903</v>
      </c>
      <c r="B7705" s="3">
        <v>8.76</v>
      </c>
      <c r="C7705" s="3" t="s">
        <v>144</v>
      </c>
      <c r="D7705" s="3" t="s">
        <v>26</v>
      </c>
      <c r="E7705" s="3" t="s">
        <v>9904</v>
      </c>
      <c r="F7705" s="3">
        <v>115.0</v>
      </c>
      <c r="G7705" s="3">
        <v>9486.0</v>
      </c>
      <c r="H7705" s="2"/>
      <c r="I7705" s="2"/>
      <c r="J7705" s="2"/>
    </row>
    <row r="7706">
      <c r="A7706" s="1" t="s">
        <v>9905</v>
      </c>
      <c r="B7706" s="3">
        <v>8.68</v>
      </c>
      <c r="C7706" s="3" t="s">
        <v>1642</v>
      </c>
      <c r="D7706" s="3" t="s">
        <v>9906</v>
      </c>
      <c r="E7706" s="3">
        <v>89.0</v>
      </c>
      <c r="F7706" s="3">
        <v>9492.0</v>
      </c>
      <c r="G7706" s="2"/>
      <c r="H7706" s="2"/>
      <c r="I7706" s="2"/>
      <c r="J7706" s="2"/>
    </row>
    <row r="7707">
      <c r="A7707" s="1" t="s">
        <v>9907</v>
      </c>
      <c r="B7707" s="3">
        <v>9.18</v>
      </c>
      <c r="C7707" s="3">
        <v>99.4</v>
      </c>
      <c r="D7707" s="3">
        <v>119.0</v>
      </c>
      <c r="E7707" s="3">
        <v>221.12</v>
      </c>
      <c r="F7707" s="3">
        <v>78.0</v>
      </c>
      <c r="G7707" s="3" t="s">
        <v>9908</v>
      </c>
      <c r="H7707" s="3">
        <v>94.0</v>
      </c>
      <c r="I7707" s="3">
        <v>9498.0</v>
      </c>
      <c r="J7707" s="2"/>
    </row>
    <row r="7708">
      <c r="A7708" s="1" t="s">
        <v>9909</v>
      </c>
      <c r="B7708" s="3">
        <v>10.12</v>
      </c>
      <c r="C7708" s="3">
        <v>95.9</v>
      </c>
      <c r="D7708" s="3">
        <v>18.0</v>
      </c>
      <c r="E7708" s="3">
        <v>81.13</v>
      </c>
      <c r="F7708" s="3">
        <v>153.0</v>
      </c>
      <c r="G7708" s="3" t="s">
        <v>9910</v>
      </c>
      <c r="H7708" s="3">
        <v>1.0</v>
      </c>
      <c r="I7708" s="3">
        <v>9504.0</v>
      </c>
      <c r="J7708" s="2"/>
    </row>
    <row r="7709">
      <c r="A7709" s="1" t="s">
        <v>9911</v>
      </c>
      <c r="B7709" s="3">
        <v>11.52</v>
      </c>
      <c r="C7709" s="3">
        <v>92.55</v>
      </c>
      <c r="D7709" s="3">
        <v>227.0</v>
      </c>
      <c r="E7709" s="3">
        <v>51.87</v>
      </c>
      <c r="F7709" s="3">
        <v>204.0</v>
      </c>
      <c r="G7709" s="3" t="s">
        <v>9912</v>
      </c>
      <c r="H7709" s="3">
        <v>87.0</v>
      </c>
      <c r="I7709" s="3">
        <v>9506.0</v>
      </c>
      <c r="J7709" s="2"/>
    </row>
    <row r="7710">
      <c r="A7710" s="1" t="s">
        <v>9913</v>
      </c>
      <c r="B7710" s="3">
        <v>13.88</v>
      </c>
      <c r="C7710" s="3">
        <v>86.35</v>
      </c>
      <c r="D7710" s="3">
        <v>273.0</v>
      </c>
      <c r="E7710" s="3">
        <v>6.82</v>
      </c>
      <c r="F7710" s="3">
        <v>242.0</v>
      </c>
      <c r="G7710" s="3" t="s">
        <v>8145</v>
      </c>
      <c r="H7710" s="3">
        <v>73.0</v>
      </c>
      <c r="I7710" s="3">
        <v>9504.0</v>
      </c>
      <c r="J7710" s="2"/>
    </row>
    <row r="7711">
      <c r="A7711" s="1" t="s">
        <v>9914</v>
      </c>
      <c r="B7711" s="3">
        <v>16.64</v>
      </c>
      <c r="C7711" s="3">
        <v>72.7</v>
      </c>
      <c r="D7711" s="3">
        <v>305.0</v>
      </c>
      <c r="E7711" s="3">
        <v>87.26</v>
      </c>
      <c r="F7711" s="3">
        <v>259.0</v>
      </c>
      <c r="G7711" s="3" t="s">
        <v>9915</v>
      </c>
      <c r="H7711" s="3">
        <v>113.0</v>
      </c>
      <c r="I7711" s="3">
        <v>95.0</v>
      </c>
      <c r="J7711" s="2"/>
    </row>
    <row r="7712">
      <c r="A7712" s="1" t="s">
        <v>9916</v>
      </c>
      <c r="B7712" s="3">
        <v>18.46</v>
      </c>
      <c r="C7712" s="3">
        <v>63.4</v>
      </c>
      <c r="D7712" s="3">
        <v>469.0</v>
      </c>
      <c r="E7712" s="3">
        <v>648.96</v>
      </c>
      <c r="F7712" s="3">
        <v>148.0</v>
      </c>
      <c r="G7712" s="3" t="s">
        <v>9917</v>
      </c>
      <c r="H7712" s="3">
        <v>198.0</v>
      </c>
      <c r="I7712" s="3">
        <v>9494.0</v>
      </c>
      <c r="J7712" s="2"/>
    </row>
    <row r="7713">
      <c r="A7713" s="1" t="s">
        <v>9918</v>
      </c>
      <c r="B7713" s="3">
        <v>19.36</v>
      </c>
      <c r="C7713" s="3">
        <v>59.15</v>
      </c>
      <c r="D7713" s="3">
        <v>411.0</v>
      </c>
      <c r="E7713" s="3">
        <v>784.41</v>
      </c>
      <c r="F7713" s="3">
        <v>86.0</v>
      </c>
      <c r="G7713" s="3" t="s">
        <v>9919</v>
      </c>
      <c r="H7713" s="3">
        <v>238.0</v>
      </c>
      <c r="I7713" s="3">
        <v>9489.0</v>
      </c>
      <c r="J7713" s="2"/>
    </row>
    <row r="7714">
      <c r="A7714" s="1" t="s">
        <v>9920</v>
      </c>
      <c r="B7714" s="3">
        <v>19.6</v>
      </c>
      <c r="C7714" s="3">
        <v>53.25</v>
      </c>
      <c r="D7714" s="3">
        <v>266.0</v>
      </c>
      <c r="E7714" s="3">
        <v>661.67</v>
      </c>
      <c r="F7714" s="3">
        <v>73.0</v>
      </c>
      <c r="G7714" s="3" t="s">
        <v>9921</v>
      </c>
      <c r="H7714" s="3">
        <v>253.0</v>
      </c>
      <c r="I7714" s="3">
        <v>9488.0</v>
      </c>
      <c r="J7714" s="2"/>
    </row>
    <row r="7715">
      <c r="A7715" s="1" t="s">
        <v>9922</v>
      </c>
      <c r="B7715" s="3">
        <v>19.21</v>
      </c>
      <c r="C7715" s="3">
        <v>55.5</v>
      </c>
      <c r="D7715" s="3">
        <v>101.0</v>
      </c>
      <c r="E7715" s="3">
        <v>444.14</v>
      </c>
      <c r="F7715" s="3">
        <v>41.0</v>
      </c>
      <c r="G7715" s="3" t="s">
        <v>9923</v>
      </c>
      <c r="H7715" s="3">
        <v>266.0</v>
      </c>
      <c r="I7715" s="3">
        <v>9489.0</v>
      </c>
      <c r="J7715" s="2"/>
    </row>
    <row r="7716">
      <c r="A7716" s="1" t="s">
        <v>9924</v>
      </c>
      <c r="B7716" s="3">
        <v>17.37</v>
      </c>
      <c r="C7716" s="3" t="s">
        <v>8036</v>
      </c>
      <c r="D7716" s="3" t="s">
        <v>26</v>
      </c>
      <c r="E7716" s="3" t="s">
        <v>9925</v>
      </c>
      <c r="F7716" s="3">
        <v>288.0</v>
      </c>
      <c r="G7716" s="3">
        <v>949.0</v>
      </c>
      <c r="H7716" s="2"/>
      <c r="I7716" s="2"/>
      <c r="J7716" s="2"/>
    </row>
    <row r="7717">
      <c r="A7717" s="1" t="s">
        <v>9926</v>
      </c>
      <c r="B7717" s="3">
        <v>16.5</v>
      </c>
      <c r="C7717" s="3" t="s">
        <v>2030</v>
      </c>
      <c r="D7717" s="3" t="s">
        <v>26</v>
      </c>
      <c r="E7717" s="3" t="s">
        <v>9927</v>
      </c>
      <c r="F7717" s="3">
        <v>294.0</v>
      </c>
      <c r="G7717" s="3">
        <v>9493.0</v>
      </c>
      <c r="H7717" s="2"/>
      <c r="I7717" s="2"/>
      <c r="J7717" s="2"/>
    </row>
    <row r="7718">
      <c r="A7718" s="1" t="s">
        <v>9928</v>
      </c>
      <c r="B7718" s="3">
        <v>14.93</v>
      </c>
      <c r="C7718" s="3" t="s">
        <v>289</v>
      </c>
      <c r="D7718" s="3" t="s">
        <v>26</v>
      </c>
      <c r="E7718" s="3" t="s">
        <v>9929</v>
      </c>
      <c r="F7718" s="3">
        <v>279.0</v>
      </c>
      <c r="G7718" s="3">
        <v>9495.0</v>
      </c>
      <c r="H7718" s="2"/>
      <c r="I7718" s="2"/>
      <c r="J7718" s="2"/>
    </row>
    <row r="7719">
      <c r="A7719" s="1" t="s">
        <v>9930</v>
      </c>
      <c r="B7719" s="3">
        <v>13.65</v>
      </c>
      <c r="C7719" s="3" t="s">
        <v>3114</v>
      </c>
      <c r="D7719" s="3" t="s">
        <v>26</v>
      </c>
      <c r="E7719" s="3">
        <v>298.2</v>
      </c>
      <c r="F7719" s="3">
        <v>1.3</v>
      </c>
      <c r="G7719" s="3">
        <v>277.0</v>
      </c>
      <c r="H7719" s="3">
        <v>95.0</v>
      </c>
      <c r="I7719" s="2"/>
      <c r="J7719" s="2"/>
    </row>
    <row r="7720">
      <c r="A7720" s="1" t="s">
        <v>9931</v>
      </c>
      <c r="B7720" s="3">
        <v>13.98</v>
      </c>
      <c r="C7720" s="3" t="s">
        <v>3109</v>
      </c>
      <c r="D7720" s="3" t="s">
        <v>26</v>
      </c>
      <c r="E7720" s="3" t="s">
        <v>9932</v>
      </c>
      <c r="F7720" s="3">
        <v>262.0</v>
      </c>
      <c r="G7720" s="3">
        <v>9501.0</v>
      </c>
      <c r="H7720" s="2"/>
      <c r="I7720" s="2"/>
      <c r="J7720" s="2"/>
    </row>
    <row r="7721">
      <c r="A7721" s="1" t="s">
        <v>9933</v>
      </c>
      <c r="B7721" s="3">
        <v>13.45</v>
      </c>
      <c r="C7721" s="3" t="s">
        <v>3117</v>
      </c>
      <c r="D7721" s="3" t="s">
        <v>26</v>
      </c>
      <c r="E7721" s="3" t="s">
        <v>9934</v>
      </c>
      <c r="F7721" s="3">
        <v>182.0</v>
      </c>
      <c r="G7721" s="3">
        <v>9502.0</v>
      </c>
      <c r="H7721" s="2"/>
      <c r="I7721" s="2"/>
      <c r="J7721" s="2"/>
    </row>
    <row r="7722">
      <c r="A7722" s="1" t="s">
        <v>9935</v>
      </c>
      <c r="B7722" s="3">
        <v>12.49</v>
      </c>
      <c r="C7722" s="3" t="s">
        <v>3073</v>
      </c>
      <c r="D7722" s="3" t="s">
        <v>26</v>
      </c>
      <c r="E7722" s="3">
        <v>293.4</v>
      </c>
      <c r="F7722" s="3">
        <v>1.3</v>
      </c>
      <c r="G7722" s="3">
        <v>148.0</v>
      </c>
      <c r="H7722" s="3">
        <v>9501.0</v>
      </c>
      <c r="I7722" s="2"/>
      <c r="J7722" s="2"/>
    </row>
    <row r="7723">
      <c r="A7723" s="1" t="s">
        <v>9936</v>
      </c>
      <c r="B7723" s="3">
        <v>10.4</v>
      </c>
      <c r="C7723" s="3" t="s">
        <v>164</v>
      </c>
      <c r="D7723" s="3" t="s">
        <v>26</v>
      </c>
      <c r="E7723" s="3">
        <v>292.4</v>
      </c>
      <c r="F7723" s="3">
        <v>1.24</v>
      </c>
      <c r="G7723" s="3">
        <v>154.0</v>
      </c>
      <c r="H7723" s="3">
        <v>9502.0</v>
      </c>
      <c r="I7723" s="2"/>
      <c r="J7723" s="2"/>
    </row>
    <row r="7724">
      <c r="A7724" s="1" t="s">
        <v>9937</v>
      </c>
      <c r="B7724" s="3">
        <v>10.19</v>
      </c>
      <c r="C7724" s="3" t="s">
        <v>164</v>
      </c>
      <c r="D7724" s="3" t="s">
        <v>26</v>
      </c>
      <c r="E7724" s="3">
        <v>29.95</v>
      </c>
      <c r="F7724" s="3">
        <v>1.1</v>
      </c>
      <c r="G7724" s="3">
        <v>161.0</v>
      </c>
      <c r="H7724" s="3">
        <v>9497.0</v>
      </c>
      <c r="I7724" s="2"/>
      <c r="J7724" s="2"/>
    </row>
    <row r="7725">
      <c r="A7725" s="1" t="s">
        <v>9938</v>
      </c>
      <c r="B7725" s="3">
        <v>10.46</v>
      </c>
      <c r="C7725" s="3" t="s">
        <v>1026</v>
      </c>
      <c r="D7725" s="3" t="s">
        <v>26</v>
      </c>
      <c r="E7725" s="3" t="s">
        <v>9939</v>
      </c>
      <c r="F7725" s="3">
        <v>159.0</v>
      </c>
      <c r="G7725" s="3">
        <v>9496.0</v>
      </c>
      <c r="H7725" s="2"/>
      <c r="I7725" s="2"/>
      <c r="J7725" s="2"/>
    </row>
    <row r="7726">
      <c r="A7726" s="1" t="s">
        <v>9940</v>
      </c>
      <c r="B7726" s="3">
        <v>10.27</v>
      </c>
      <c r="C7726" s="3" t="s">
        <v>164</v>
      </c>
      <c r="D7726" s="3" t="s">
        <v>26</v>
      </c>
      <c r="E7726" s="3" t="s">
        <v>9941</v>
      </c>
      <c r="F7726" s="3">
        <v>144.0</v>
      </c>
      <c r="G7726" s="3">
        <v>9495.0</v>
      </c>
      <c r="H7726" s="2"/>
      <c r="I7726" s="2"/>
      <c r="J7726" s="2"/>
    </row>
    <row r="7727">
      <c r="A7727" s="1" t="s">
        <v>9942</v>
      </c>
      <c r="B7727" s="3">
        <v>10.7</v>
      </c>
      <c r="C7727" s="3" t="s">
        <v>164</v>
      </c>
      <c r="D7727" s="3" t="s">
        <v>26</v>
      </c>
      <c r="E7727" s="3" t="s">
        <v>9943</v>
      </c>
      <c r="F7727" s="3">
        <v>122.0</v>
      </c>
      <c r="G7727" s="3">
        <v>9496.0</v>
      </c>
      <c r="H7727" s="2"/>
      <c r="I7727" s="2"/>
      <c r="J7727" s="2"/>
    </row>
    <row r="7728">
      <c r="A7728" s="1" t="s">
        <v>9944</v>
      </c>
      <c r="B7728" s="3">
        <v>9.26</v>
      </c>
      <c r="C7728" s="3" t="s">
        <v>755</v>
      </c>
      <c r="D7728" s="3" t="s">
        <v>26</v>
      </c>
      <c r="E7728" s="3" t="s">
        <v>9945</v>
      </c>
      <c r="F7728" s="3">
        <v>102.0</v>
      </c>
      <c r="G7728" s="3">
        <v>9494.0</v>
      </c>
      <c r="H7728" s="2"/>
      <c r="I7728" s="2"/>
      <c r="J7728" s="2"/>
    </row>
    <row r="7729">
      <c r="A7729" s="1" t="s">
        <v>9946</v>
      </c>
      <c r="B7729" s="3">
        <v>8.48</v>
      </c>
      <c r="C7729" s="3" t="s">
        <v>755</v>
      </c>
      <c r="D7729" s="3" t="s">
        <v>26</v>
      </c>
      <c r="E7729" s="3">
        <v>286.2</v>
      </c>
      <c r="F7729" s="3">
        <v>1.3</v>
      </c>
      <c r="G7729" s="3">
        <v>92.0</v>
      </c>
      <c r="H7729" s="3">
        <v>9496.0</v>
      </c>
      <c r="I7729" s="2"/>
      <c r="J7729" s="2"/>
    </row>
    <row r="7730">
      <c r="A7730" s="1" t="s">
        <v>9947</v>
      </c>
      <c r="B7730" s="3">
        <v>6.87</v>
      </c>
      <c r="C7730" s="3" t="s">
        <v>1642</v>
      </c>
      <c r="D7730" s="3">
        <v>285.65</v>
      </c>
      <c r="E7730" s="3">
        <v>1.1</v>
      </c>
      <c r="F7730" s="3">
        <v>8.0</v>
      </c>
      <c r="G7730" s="3">
        <v>9501.0</v>
      </c>
      <c r="H7730" s="2"/>
      <c r="I7730" s="2"/>
      <c r="J7730" s="2"/>
    </row>
    <row r="7731">
      <c r="A7731" s="1" t="s">
        <v>9948</v>
      </c>
      <c r="B7731" s="3">
        <v>8.21</v>
      </c>
      <c r="C7731" s="3">
        <v>99.4</v>
      </c>
      <c r="D7731" s="3">
        <v>147.0</v>
      </c>
      <c r="E7731" s="3">
        <v>517.19</v>
      </c>
      <c r="F7731" s="3">
        <v>53.0</v>
      </c>
      <c r="G7731" s="3" t="s">
        <v>9949</v>
      </c>
      <c r="H7731" s="3">
        <v>74.0</v>
      </c>
      <c r="I7731" s="3">
        <v>9505.0</v>
      </c>
      <c r="J7731" s="2"/>
    </row>
    <row r="7732">
      <c r="A7732" s="1" t="s">
        <v>9950</v>
      </c>
      <c r="B7732" s="3">
        <v>11.96</v>
      </c>
      <c r="C7732" s="3">
        <v>83.15</v>
      </c>
      <c r="D7732" s="3">
        <v>275.0</v>
      </c>
      <c r="E7732" s="3">
        <v>471.9</v>
      </c>
      <c r="F7732" s="3">
        <v>12.0</v>
      </c>
      <c r="G7732" s="3" t="s">
        <v>8550</v>
      </c>
      <c r="H7732" s="3">
        <v>6.0</v>
      </c>
      <c r="I7732" s="3">
        <v>9508.0</v>
      </c>
      <c r="J7732" s="2"/>
    </row>
    <row r="7733">
      <c r="A7733" s="1" t="s">
        <v>9951</v>
      </c>
      <c r="B7733" s="3">
        <v>15.31</v>
      </c>
      <c r="C7733" s="3">
        <v>72.45</v>
      </c>
      <c r="D7733" s="3">
        <v>405.0</v>
      </c>
      <c r="E7733" s="3">
        <v>609.6</v>
      </c>
      <c r="F7733" s="3">
        <v>137.0</v>
      </c>
      <c r="G7733" s="3" t="s">
        <v>9952</v>
      </c>
      <c r="H7733" s="3">
        <v>57.0</v>
      </c>
      <c r="I7733" s="3">
        <v>951.0</v>
      </c>
      <c r="J7733" s="2"/>
    </row>
    <row r="7734">
      <c r="A7734" s="1" t="s">
        <v>9953</v>
      </c>
      <c r="B7734" s="3">
        <v>17.8</v>
      </c>
      <c r="C7734" s="3">
        <v>63.3</v>
      </c>
      <c r="D7734" s="3">
        <v>528.0</v>
      </c>
      <c r="E7734" s="3">
        <v>873.48</v>
      </c>
      <c r="F7734" s="3">
        <v>86.0</v>
      </c>
      <c r="G7734" s="3" t="s">
        <v>9954</v>
      </c>
      <c r="H7734" s="3">
        <v>32.0</v>
      </c>
      <c r="I7734" s="3">
        <v>9507.0</v>
      </c>
      <c r="J7734" s="2"/>
    </row>
    <row r="7735">
      <c r="A7735" s="1" t="s">
        <v>9955</v>
      </c>
      <c r="B7735" s="3">
        <v>19.6</v>
      </c>
      <c r="C7735" s="3">
        <v>57.2</v>
      </c>
      <c r="D7735" s="3">
        <v>547.0</v>
      </c>
      <c r="E7735" s="3">
        <v>872.67</v>
      </c>
      <c r="F7735" s="3">
        <v>9.0</v>
      </c>
      <c r="G7735" s="3" t="s">
        <v>9956</v>
      </c>
      <c r="H7735" s="3">
        <v>344.0</v>
      </c>
      <c r="I7735" s="3">
        <v>9502.0</v>
      </c>
      <c r="J7735" s="2"/>
    </row>
    <row r="7736">
      <c r="A7736" s="1" t="s">
        <v>9957</v>
      </c>
      <c r="B7736" s="3">
        <v>20.72</v>
      </c>
      <c r="C7736" s="3">
        <v>51.65</v>
      </c>
      <c r="D7736" s="3">
        <v>505.0</v>
      </c>
      <c r="E7736" s="3">
        <v>842.49</v>
      </c>
      <c r="F7736" s="3">
        <v>91.0</v>
      </c>
      <c r="G7736" s="3" t="s">
        <v>9958</v>
      </c>
      <c r="H7736" s="3">
        <v>336.0</v>
      </c>
      <c r="I7736" s="3">
        <v>9496.0</v>
      </c>
      <c r="J7736" s="2"/>
    </row>
    <row r="7737">
      <c r="A7737" s="1" t="s">
        <v>9959</v>
      </c>
      <c r="B7737" s="3">
        <v>21.3</v>
      </c>
      <c r="C7737" s="3">
        <v>48.2</v>
      </c>
      <c r="D7737" s="3">
        <v>406.0</v>
      </c>
      <c r="E7737" s="3">
        <v>78.3</v>
      </c>
      <c r="F7737" s="3">
        <v>85.0</v>
      </c>
      <c r="G7737" s="3" t="s">
        <v>9960</v>
      </c>
      <c r="H7737" s="3">
        <v>348.0</v>
      </c>
      <c r="I7737" s="3">
        <v>9492.0</v>
      </c>
      <c r="J7737" s="2"/>
    </row>
    <row r="7738">
      <c r="A7738" s="1" t="s">
        <v>9961</v>
      </c>
      <c r="B7738" s="3">
        <v>21.27</v>
      </c>
      <c r="C7738" s="3">
        <v>48.2</v>
      </c>
      <c r="D7738" s="3">
        <v>263.0</v>
      </c>
      <c r="E7738" s="3">
        <v>657.26</v>
      </c>
      <c r="F7738" s="3">
        <v>73.0</v>
      </c>
      <c r="G7738" s="3">
        <v>318.75</v>
      </c>
      <c r="H7738" s="3">
        <v>1.3</v>
      </c>
      <c r="I7738" s="3">
        <v>1.0</v>
      </c>
      <c r="J7738" s="3">
        <v>9489.0</v>
      </c>
    </row>
    <row r="7739">
      <c r="A7739" s="1" t="s">
        <v>9962</v>
      </c>
      <c r="B7739" s="3">
        <v>20.6</v>
      </c>
      <c r="C7739" s="3">
        <v>51.65</v>
      </c>
      <c r="D7739" s="3">
        <v>96.0</v>
      </c>
      <c r="E7739" s="3">
        <v>406.55</v>
      </c>
      <c r="F7739" s="3">
        <v>42.0</v>
      </c>
      <c r="G7739" s="3">
        <v>317.75</v>
      </c>
      <c r="H7739" s="3">
        <v>1.3</v>
      </c>
      <c r="I7739" s="3">
        <v>19.0</v>
      </c>
      <c r="J7739" s="3">
        <v>9491.0</v>
      </c>
    </row>
    <row r="7740">
      <c r="A7740" s="1" t="s">
        <v>9963</v>
      </c>
      <c r="B7740" s="3">
        <v>18.57</v>
      </c>
      <c r="C7740" s="3" t="s">
        <v>2088</v>
      </c>
      <c r="D7740" s="3" t="s">
        <v>26</v>
      </c>
      <c r="E7740" s="3">
        <v>313.1</v>
      </c>
      <c r="F7740" s="3">
        <v>1.45</v>
      </c>
      <c r="G7740" s="3">
        <v>46.0</v>
      </c>
      <c r="H7740" s="3">
        <v>9492.0</v>
      </c>
      <c r="I7740" s="2"/>
      <c r="J7740" s="2"/>
    </row>
    <row r="7741">
      <c r="A7741" s="1" t="s">
        <v>9964</v>
      </c>
      <c r="B7741" s="3">
        <v>16.19</v>
      </c>
      <c r="C7741" s="3" t="s">
        <v>3599</v>
      </c>
      <c r="D7741" s="3" t="s">
        <v>26</v>
      </c>
      <c r="E7741" s="3">
        <v>309.25</v>
      </c>
      <c r="F7741" s="3">
        <v>1.86</v>
      </c>
      <c r="G7741" s="3">
        <v>67.0</v>
      </c>
      <c r="H7741" s="3">
        <v>9498.0</v>
      </c>
      <c r="I7741" s="2"/>
      <c r="J7741" s="2"/>
    </row>
    <row r="7742">
      <c r="A7742" s="1" t="s">
        <v>9965</v>
      </c>
      <c r="B7742" s="3">
        <v>14.16</v>
      </c>
      <c r="C7742" s="3" t="s">
        <v>3109</v>
      </c>
      <c r="D7742" s="3" t="s">
        <v>26</v>
      </c>
      <c r="E7742" s="3">
        <v>305.2</v>
      </c>
      <c r="F7742" s="3">
        <v>2.14</v>
      </c>
      <c r="G7742" s="3">
        <v>68.0</v>
      </c>
      <c r="H7742" s="3">
        <v>9497.0</v>
      </c>
      <c r="I7742" s="2"/>
      <c r="J7742" s="2"/>
    </row>
    <row r="7743">
      <c r="A7743" s="1" t="s">
        <v>9966</v>
      </c>
      <c r="B7743" s="3">
        <v>13.1</v>
      </c>
      <c r="C7743" s="3" t="s">
        <v>3073</v>
      </c>
      <c r="D7743" s="3" t="s">
        <v>26</v>
      </c>
      <c r="E7743" s="3">
        <v>301.9</v>
      </c>
      <c r="F7743" s="3">
        <v>1.93</v>
      </c>
      <c r="G7743" s="3">
        <v>6.0</v>
      </c>
      <c r="H7743" s="3">
        <v>9503.0</v>
      </c>
      <c r="I7743" s="2"/>
      <c r="J7743" s="2"/>
    </row>
    <row r="7744">
      <c r="A7744" s="1" t="s">
        <v>9967</v>
      </c>
      <c r="B7744" s="3">
        <v>12.11</v>
      </c>
      <c r="C7744" s="3" t="s">
        <v>2572</v>
      </c>
      <c r="D7744" s="3" t="s">
        <v>26</v>
      </c>
      <c r="E7744" s="3">
        <v>307.3</v>
      </c>
      <c r="F7744" s="3">
        <v>1.66</v>
      </c>
      <c r="G7744" s="3">
        <v>46.0</v>
      </c>
      <c r="H7744" s="3">
        <v>9506.0</v>
      </c>
      <c r="I7744" s="2"/>
      <c r="J7744" s="2"/>
    </row>
    <row r="7745">
      <c r="A7745" s="1" t="s">
        <v>9968</v>
      </c>
      <c r="B7745" s="3">
        <v>10.98</v>
      </c>
      <c r="C7745" s="3" t="s">
        <v>909</v>
      </c>
      <c r="D7745" s="3" t="s">
        <v>26</v>
      </c>
      <c r="E7745" s="3">
        <v>298.4</v>
      </c>
      <c r="F7745" s="3">
        <v>1.59</v>
      </c>
      <c r="G7745" s="3">
        <v>38.0</v>
      </c>
      <c r="H7745" s="3">
        <v>9508.0</v>
      </c>
      <c r="I7745" s="2"/>
      <c r="J7745" s="2"/>
    </row>
    <row r="7746">
      <c r="A7746" s="1" t="s">
        <v>9969</v>
      </c>
      <c r="B7746" s="3">
        <v>10.16</v>
      </c>
      <c r="C7746" s="3" t="s">
        <v>795</v>
      </c>
      <c r="D7746" s="3" t="s">
        <v>26</v>
      </c>
      <c r="E7746" s="3">
        <v>299.6</v>
      </c>
      <c r="F7746" s="3">
        <v>1.45</v>
      </c>
      <c r="G7746" s="3">
        <v>46.0</v>
      </c>
      <c r="H7746" s="3">
        <v>9508.0</v>
      </c>
      <c r="I7746" s="2"/>
      <c r="J7746" s="2"/>
    </row>
    <row r="7747">
      <c r="A7747" s="1" t="s">
        <v>9970</v>
      </c>
      <c r="B7747" s="3">
        <v>9.41</v>
      </c>
      <c r="C7747" s="3" t="s">
        <v>144</v>
      </c>
      <c r="D7747" s="3" t="s">
        <v>26</v>
      </c>
      <c r="E7747" s="3">
        <v>291.65</v>
      </c>
      <c r="F7747" s="3">
        <v>1.59</v>
      </c>
      <c r="G7747" s="3">
        <v>55.0</v>
      </c>
      <c r="H7747" s="3">
        <v>9507.0</v>
      </c>
      <c r="I7747" s="2"/>
      <c r="J7747" s="2"/>
    </row>
    <row r="7748">
      <c r="A7748" s="1" t="s">
        <v>9971</v>
      </c>
      <c r="B7748" s="3">
        <v>8.86</v>
      </c>
      <c r="C7748" s="3" t="s">
        <v>144</v>
      </c>
      <c r="D7748" s="3" t="s">
        <v>26</v>
      </c>
      <c r="E7748" s="3">
        <v>288.45</v>
      </c>
      <c r="F7748" s="3">
        <v>1.72</v>
      </c>
      <c r="G7748" s="3">
        <v>61.0</v>
      </c>
      <c r="H7748" s="3">
        <v>9505.0</v>
      </c>
      <c r="I7748" s="2"/>
      <c r="J7748" s="2"/>
    </row>
    <row r="7749">
      <c r="A7749" s="1" t="s">
        <v>9972</v>
      </c>
      <c r="B7749" s="3">
        <v>8.49</v>
      </c>
      <c r="C7749" s="3" t="s">
        <v>755</v>
      </c>
      <c r="D7749" s="3" t="s">
        <v>26</v>
      </c>
      <c r="E7749" s="3">
        <v>286.4</v>
      </c>
      <c r="F7749" s="3">
        <v>1.79</v>
      </c>
      <c r="G7749" s="3">
        <v>64.0</v>
      </c>
      <c r="H7749" s="3">
        <v>9503.0</v>
      </c>
      <c r="I7749" s="2"/>
      <c r="J7749" s="2"/>
    </row>
    <row r="7750">
      <c r="A7750" s="1" t="s">
        <v>9973</v>
      </c>
      <c r="B7750" s="3">
        <v>8.0</v>
      </c>
      <c r="C7750" s="3" t="s">
        <v>144</v>
      </c>
      <c r="D7750" s="3" t="s">
        <v>26</v>
      </c>
      <c r="E7750" s="3">
        <v>284.65</v>
      </c>
      <c r="F7750" s="3">
        <v>1.86</v>
      </c>
      <c r="G7750" s="3">
        <v>61.0</v>
      </c>
      <c r="H7750" s="3">
        <v>9504.0</v>
      </c>
      <c r="I7750" s="2"/>
      <c r="J7750" s="2"/>
    </row>
    <row r="7751">
      <c r="A7751" s="1" t="s">
        <v>9974</v>
      </c>
      <c r="B7751" s="3">
        <v>7.82</v>
      </c>
      <c r="C7751" s="3" t="s">
        <v>761</v>
      </c>
      <c r="D7751" s="3" t="s">
        <v>26</v>
      </c>
      <c r="E7751" s="3">
        <v>284.1</v>
      </c>
      <c r="F7751" s="3">
        <v>1.93</v>
      </c>
      <c r="G7751" s="3">
        <v>52.0</v>
      </c>
      <c r="H7751" s="3">
        <v>9504.0</v>
      </c>
      <c r="I7751" s="2"/>
      <c r="J7751" s="2"/>
    </row>
    <row r="7752">
      <c r="A7752" s="1" t="s">
        <v>9975</v>
      </c>
      <c r="B7752" s="3">
        <v>7.69</v>
      </c>
      <c r="C7752" s="3" t="s">
        <v>761</v>
      </c>
      <c r="D7752" s="3" t="s">
        <v>26</v>
      </c>
      <c r="E7752" s="3">
        <v>284.85</v>
      </c>
      <c r="F7752" s="3">
        <v>1.93</v>
      </c>
      <c r="G7752" s="3">
        <v>48.0</v>
      </c>
      <c r="H7752" s="3">
        <v>9504.0</v>
      </c>
      <c r="I7752" s="2"/>
      <c r="J7752" s="2"/>
    </row>
    <row r="7753">
      <c r="A7753" s="1" t="s">
        <v>9976</v>
      </c>
      <c r="B7753" s="3">
        <v>7.61</v>
      </c>
      <c r="C7753" s="3" t="s">
        <v>761</v>
      </c>
      <c r="D7753" s="3" t="s">
        <v>26</v>
      </c>
      <c r="E7753" s="3">
        <v>284.65</v>
      </c>
      <c r="F7753" s="3">
        <v>1.93</v>
      </c>
      <c r="G7753" s="3">
        <v>49.0</v>
      </c>
      <c r="H7753" s="3">
        <v>9508.0</v>
      </c>
      <c r="I7753" s="2"/>
      <c r="J7753" s="2"/>
    </row>
    <row r="7754">
      <c r="A7754" s="1" t="s">
        <v>9977</v>
      </c>
      <c r="B7754" s="3">
        <v>8.0</v>
      </c>
      <c r="C7754" s="3" t="s">
        <v>4249</v>
      </c>
      <c r="D7754" s="3">
        <v>305.95</v>
      </c>
      <c r="E7754" s="3">
        <v>2.0</v>
      </c>
      <c r="F7754" s="3">
        <v>45.0</v>
      </c>
      <c r="G7754" s="3">
        <v>9517.0</v>
      </c>
      <c r="H7754" s="2"/>
      <c r="I7754" s="2"/>
      <c r="J7754" s="2"/>
    </row>
    <row r="7755">
      <c r="A7755" s="1" t="s">
        <v>9978</v>
      </c>
      <c r="B7755" s="3">
        <v>8.98</v>
      </c>
      <c r="C7755" s="3">
        <v>92.45</v>
      </c>
      <c r="D7755" s="3">
        <v>11.0</v>
      </c>
      <c r="E7755" s="3">
        <v>196.49</v>
      </c>
      <c r="F7755" s="3">
        <v>75.0</v>
      </c>
      <c r="G7755" s="3">
        <v>295.7</v>
      </c>
      <c r="H7755" s="3">
        <v>1.93</v>
      </c>
      <c r="I7755" s="3">
        <v>46.0</v>
      </c>
      <c r="J7755" s="3">
        <v>9524.0</v>
      </c>
    </row>
    <row r="7756">
      <c r="A7756" s="1" t="s">
        <v>9979</v>
      </c>
      <c r="B7756" s="3">
        <v>11.51</v>
      </c>
      <c r="C7756" s="3">
        <v>8.15</v>
      </c>
      <c r="D7756" s="3">
        <v>29.0</v>
      </c>
      <c r="E7756" s="3">
        <v>596.33</v>
      </c>
      <c r="F7756" s="3">
        <v>96.0</v>
      </c>
      <c r="G7756" s="3">
        <v>302.85</v>
      </c>
      <c r="H7756" s="3">
        <v>1.93</v>
      </c>
      <c r="I7756" s="3">
        <v>47.0</v>
      </c>
      <c r="J7756" s="3">
        <v>9531.0</v>
      </c>
    </row>
    <row r="7757">
      <c r="A7757" s="1" t="s">
        <v>9980</v>
      </c>
      <c r="B7757" s="3">
        <v>14.3</v>
      </c>
      <c r="C7757" s="3">
        <v>67.25</v>
      </c>
      <c r="D7757" s="3">
        <v>421.0</v>
      </c>
      <c r="E7757" s="3">
        <v>722.58</v>
      </c>
      <c r="F7757" s="3">
        <v>106.0</v>
      </c>
      <c r="G7757" s="3">
        <v>297.45</v>
      </c>
      <c r="H7757" s="3">
        <v>2.34</v>
      </c>
      <c r="I7757" s="3">
        <v>46.0</v>
      </c>
      <c r="J7757" s="3">
        <v>9534.0</v>
      </c>
    </row>
    <row r="7758">
      <c r="A7758" s="1" t="s">
        <v>9981</v>
      </c>
      <c r="B7758" s="3">
        <v>16.57</v>
      </c>
      <c r="C7758" s="3">
        <v>54.6</v>
      </c>
      <c r="D7758" s="3">
        <v>518.0</v>
      </c>
      <c r="E7758" s="3">
        <v>847.88</v>
      </c>
      <c r="F7758" s="3">
        <v>92.0</v>
      </c>
      <c r="G7758" s="3">
        <v>303.25</v>
      </c>
      <c r="H7758" s="3">
        <v>2.83</v>
      </c>
      <c r="I7758" s="3">
        <v>41.0</v>
      </c>
      <c r="J7758" s="3">
        <v>9533.0</v>
      </c>
    </row>
    <row r="7759">
      <c r="A7759" s="1" t="s">
        <v>9982</v>
      </c>
      <c r="B7759" s="3">
        <v>18.34</v>
      </c>
      <c r="C7759" s="3">
        <v>49.3</v>
      </c>
      <c r="D7759" s="3">
        <v>539.0</v>
      </c>
      <c r="E7759" s="3">
        <v>857.24</v>
      </c>
      <c r="F7759" s="3">
        <v>93.0</v>
      </c>
      <c r="G7759" s="3">
        <v>308.5</v>
      </c>
      <c r="H7759" s="3">
        <v>3.1</v>
      </c>
      <c r="I7759" s="3">
        <v>34.0</v>
      </c>
      <c r="J7759" s="3">
        <v>953.0</v>
      </c>
    </row>
    <row r="7760">
      <c r="A7760" s="1" t="s">
        <v>9983</v>
      </c>
      <c r="B7760" s="3">
        <v>19.4</v>
      </c>
      <c r="C7760" s="3">
        <v>47.65</v>
      </c>
      <c r="D7760" s="3">
        <v>5.0</v>
      </c>
      <c r="E7760" s="3">
        <v>839.74</v>
      </c>
      <c r="F7760" s="3">
        <v>9.0</v>
      </c>
      <c r="G7760" s="3">
        <v>317.0</v>
      </c>
      <c r="H7760" s="3">
        <v>3.17</v>
      </c>
      <c r="I7760" s="3">
        <v>33.0</v>
      </c>
      <c r="J7760" s="3">
        <v>9526.0</v>
      </c>
    </row>
    <row r="7761">
      <c r="A7761" s="1" t="s">
        <v>9984</v>
      </c>
      <c r="B7761" s="3">
        <v>19.85</v>
      </c>
      <c r="C7761" s="3">
        <v>46.1</v>
      </c>
      <c r="D7761" s="3">
        <v>396.0</v>
      </c>
      <c r="E7761" s="3">
        <v>744.13</v>
      </c>
      <c r="F7761" s="3">
        <v>92.0</v>
      </c>
      <c r="G7761" s="3">
        <v>314.3</v>
      </c>
      <c r="H7761" s="3">
        <v>2.97</v>
      </c>
      <c r="I7761" s="3">
        <v>37.0</v>
      </c>
      <c r="J7761" s="3">
        <v>9518.0</v>
      </c>
    </row>
    <row r="7762">
      <c r="A7762" s="1" t="s">
        <v>9985</v>
      </c>
      <c r="B7762" s="3">
        <v>19.72</v>
      </c>
      <c r="C7762" s="3">
        <v>46.1</v>
      </c>
      <c r="D7762" s="3">
        <v>255.0</v>
      </c>
      <c r="E7762" s="3">
        <v>621.15</v>
      </c>
      <c r="F7762" s="3">
        <v>77.0</v>
      </c>
      <c r="G7762" s="3">
        <v>313.9</v>
      </c>
      <c r="H7762" s="3">
        <v>2.69</v>
      </c>
      <c r="I7762" s="3">
        <v>4.0</v>
      </c>
      <c r="J7762" s="3">
        <v>9515.0</v>
      </c>
    </row>
    <row r="7763">
      <c r="A7763" s="1" t="s">
        <v>9986</v>
      </c>
      <c r="B7763" s="3">
        <v>18.86</v>
      </c>
      <c r="C7763" s="3">
        <v>51.15</v>
      </c>
      <c r="D7763" s="3">
        <v>95.0</v>
      </c>
      <c r="E7763" s="3">
        <v>413.29</v>
      </c>
      <c r="F7763" s="3">
        <v>41.0</v>
      </c>
      <c r="G7763" s="3">
        <v>31.6</v>
      </c>
      <c r="H7763" s="3">
        <v>2.41</v>
      </c>
      <c r="I7763" s="3">
        <v>28.0</v>
      </c>
      <c r="J7763" s="3">
        <v>9516.0</v>
      </c>
    </row>
    <row r="7764">
      <c r="A7764" s="1" t="s">
        <v>9987</v>
      </c>
      <c r="B7764" s="3">
        <v>16.93</v>
      </c>
      <c r="C7764" s="3" t="s">
        <v>3414</v>
      </c>
      <c r="D7764" s="3" t="s">
        <v>26</v>
      </c>
      <c r="E7764" s="3">
        <v>307.3</v>
      </c>
      <c r="F7764" s="3">
        <v>2.83</v>
      </c>
      <c r="G7764" s="3">
        <v>24.0</v>
      </c>
      <c r="H7764" s="3">
        <v>9522.0</v>
      </c>
      <c r="I7764" s="2"/>
      <c r="J7764" s="2"/>
    </row>
    <row r="7765">
      <c r="A7765" s="1" t="s">
        <v>9988</v>
      </c>
      <c r="B7765" s="3">
        <v>15.58</v>
      </c>
      <c r="C7765" s="3" t="s">
        <v>5391</v>
      </c>
      <c r="D7765" s="3" t="s">
        <v>26</v>
      </c>
      <c r="E7765" s="3">
        <v>305.4</v>
      </c>
      <c r="F7765" s="3">
        <v>2.76</v>
      </c>
      <c r="G7765" s="3">
        <v>28.0</v>
      </c>
      <c r="H7765" s="3">
        <v>9526.0</v>
      </c>
      <c r="I7765" s="2"/>
      <c r="J7765" s="2"/>
    </row>
    <row r="7766">
      <c r="A7766" s="1" t="s">
        <v>9989</v>
      </c>
      <c r="B7766" s="3">
        <v>15.5</v>
      </c>
      <c r="C7766" s="3" t="s">
        <v>4552</v>
      </c>
      <c r="D7766" s="3" t="s">
        <v>26</v>
      </c>
      <c r="E7766" s="3">
        <v>303.5</v>
      </c>
      <c r="F7766" s="3">
        <v>2.41</v>
      </c>
      <c r="G7766" s="3">
        <v>25.0</v>
      </c>
      <c r="H7766" s="3">
        <v>9526.0</v>
      </c>
      <c r="I7766" s="2"/>
      <c r="J7766" s="2"/>
    </row>
    <row r="7767">
      <c r="A7767" s="1" t="s">
        <v>9990</v>
      </c>
      <c r="B7767" s="3">
        <v>14.23</v>
      </c>
      <c r="C7767" s="3" t="s">
        <v>450</v>
      </c>
      <c r="D7767" s="3" t="s">
        <v>26</v>
      </c>
      <c r="E7767" s="3">
        <v>301.1</v>
      </c>
      <c r="F7767" s="3">
        <v>2.41</v>
      </c>
      <c r="G7767" s="3">
        <v>3.0</v>
      </c>
      <c r="H7767" s="3">
        <v>9527.0</v>
      </c>
      <c r="I7767" s="2"/>
      <c r="J7767" s="2"/>
    </row>
    <row r="7768">
      <c r="A7768" s="1" t="s">
        <v>9991</v>
      </c>
      <c r="B7768" s="3">
        <v>13.64</v>
      </c>
      <c r="C7768" s="3" t="s">
        <v>3152</v>
      </c>
      <c r="D7768" s="3" t="s">
        <v>26</v>
      </c>
      <c r="E7768" s="3">
        <v>298.8</v>
      </c>
      <c r="F7768" s="3">
        <v>2.55</v>
      </c>
      <c r="G7768" s="3">
        <v>35.0</v>
      </c>
      <c r="H7768" s="3">
        <v>953.0</v>
      </c>
      <c r="I7768" s="2"/>
      <c r="J7768" s="2"/>
    </row>
    <row r="7769">
      <c r="A7769" s="1" t="s">
        <v>9992</v>
      </c>
      <c r="B7769" s="3">
        <v>13.16</v>
      </c>
      <c r="C7769" s="3" t="s">
        <v>3158</v>
      </c>
      <c r="D7769" s="3" t="s">
        <v>26</v>
      </c>
      <c r="E7769" s="3">
        <v>297.25</v>
      </c>
      <c r="F7769" s="3">
        <v>2.62</v>
      </c>
      <c r="G7769" s="3">
        <v>41.0</v>
      </c>
      <c r="H7769" s="3">
        <v>953.0</v>
      </c>
      <c r="I7769" s="2"/>
      <c r="J7769" s="2"/>
    </row>
    <row r="7770">
      <c r="A7770" s="1" t="s">
        <v>9993</v>
      </c>
      <c r="B7770" s="3">
        <v>12.61</v>
      </c>
      <c r="C7770" s="3" t="s">
        <v>3044</v>
      </c>
      <c r="D7770" s="3" t="s">
        <v>26</v>
      </c>
      <c r="E7770" s="3">
        <v>294.55</v>
      </c>
      <c r="F7770" s="3">
        <v>2.76</v>
      </c>
      <c r="G7770" s="3">
        <v>43.0</v>
      </c>
      <c r="H7770" s="3">
        <v>9531.0</v>
      </c>
      <c r="I7770" s="2"/>
      <c r="J7770" s="2"/>
    </row>
    <row r="7771">
      <c r="A7771" s="1" t="s">
        <v>9994</v>
      </c>
      <c r="B7771" s="3">
        <v>12.2</v>
      </c>
      <c r="C7771" s="3" t="s">
        <v>3046</v>
      </c>
      <c r="D7771" s="3" t="s">
        <v>26</v>
      </c>
      <c r="E7771" s="3">
        <v>291.25</v>
      </c>
      <c r="F7771" s="3">
        <v>2.9</v>
      </c>
      <c r="G7771" s="3">
        <v>4.0</v>
      </c>
      <c r="H7771" s="3">
        <v>953.0</v>
      </c>
      <c r="I7771" s="2"/>
      <c r="J7771" s="2"/>
    </row>
    <row r="7772">
      <c r="A7772" s="1" t="s">
        <v>9995</v>
      </c>
      <c r="B7772" s="3">
        <v>11.42</v>
      </c>
      <c r="C7772" s="3" t="s">
        <v>4529</v>
      </c>
      <c r="D7772" s="3" t="s">
        <v>26</v>
      </c>
      <c r="E7772" s="3">
        <v>288.5</v>
      </c>
      <c r="F7772" s="3">
        <v>2.83</v>
      </c>
      <c r="G7772" s="3">
        <v>4.0</v>
      </c>
      <c r="H7772" s="3">
        <v>9525.0</v>
      </c>
      <c r="I7772" s="2"/>
      <c r="J7772" s="2"/>
    </row>
    <row r="7773">
      <c r="A7773" s="1" t="s">
        <v>9996</v>
      </c>
      <c r="B7773" s="3">
        <v>10.78</v>
      </c>
      <c r="C7773" s="3" t="s">
        <v>3620</v>
      </c>
      <c r="D7773" s="3" t="s">
        <v>26</v>
      </c>
      <c r="E7773" s="3">
        <v>284.1</v>
      </c>
      <c r="F7773" s="3">
        <v>2.97</v>
      </c>
      <c r="G7773" s="3">
        <v>37.0</v>
      </c>
      <c r="H7773" s="3">
        <v>9524.0</v>
      </c>
      <c r="I7773" s="2"/>
      <c r="J7773" s="2"/>
    </row>
    <row r="7774">
      <c r="A7774" s="1" t="s">
        <v>9997</v>
      </c>
      <c r="B7774" s="3">
        <v>10.21</v>
      </c>
      <c r="C7774" s="3" t="s">
        <v>1356</v>
      </c>
      <c r="D7774" s="3" t="s">
        <v>26</v>
      </c>
      <c r="E7774" s="3">
        <v>281.0</v>
      </c>
      <c r="F7774" s="3">
        <v>3.1</v>
      </c>
      <c r="G7774" s="3">
        <v>37.0</v>
      </c>
      <c r="H7774" s="3">
        <v>9523.0</v>
      </c>
      <c r="I7774" s="2"/>
      <c r="J7774" s="2"/>
    </row>
    <row r="7775">
      <c r="A7775" s="1" t="s">
        <v>9998</v>
      </c>
      <c r="B7775" s="3">
        <v>9.58</v>
      </c>
      <c r="C7775" s="3" t="s">
        <v>2007</v>
      </c>
      <c r="D7775" s="3" t="s">
        <v>26</v>
      </c>
      <c r="E7775" s="3">
        <v>276.35</v>
      </c>
      <c r="F7775" s="3">
        <v>3.17</v>
      </c>
      <c r="G7775" s="3">
        <v>36.0</v>
      </c>
      <c r="H7775" s="3">
        <v>9522.0</v>
      </c>
      <c r="I7775" s="2"/>
      <c r="J7775" s="2"/>
    </row>
    <row r="7776">
      <c r="A7776" s="1" t="s">
        <v>9999</v>
      </c>
      <c r="B7776" s="3">
        <v>8.89</v>
      </c>
      <c r="C7776" s="3" t="s">
        <v>1217</v>
      </c>
      <c r="D7776" s="3" t="s">
        <v>26</v>
      </c>
      <c r="E7776" s="3">
        <v>27.35</v>
      </c>
      <c r="F7776" s="3">
        <v>2.97</v>
      </c>
      <c r="G7776" s="3">
        <v>38.0</v>
      </c>
      <c r="H7776" s="3">
        <v>952.0</v>
      </c>
      <c r="I7776" s="2"/>
      <c r="J7776" s="2"/>
    </row>
    <row r="7777">
      <c r="A7777" s="1" t="s">
        <v>10000</v>
      </c>
      <c r="B7777" s="3">
        <v>8.17</v>
      </c>
      <c r="C7777" s="3" t="s">
        <v>2873</v>
      </c>
      <c r="D7777" s="3" t="s">
        <v>26</v>
      </c>
      <c r="E7777" s="3">
        <v>264.35</v>
      </c>
      <c r="F7777" s="3">
        <v>2.48</v>
      </c>
      <c r="G7777" s="3">
        <v>39.0</v>
      </c>
      <c r="H7777" s="3">
        <v>9515.0</v>
      </c>
      <c r="I7777" s="2"/>
      <c r="J7777" s="2"/>
    </row>
    <row r="7778">
      <c r="A7778" s="1" t="s">
        <v>10001</v>
      </c>
      <c r="B7778" s="3">
        <v>7.94</v>
      </c>
      <c r="C7778" s="3" t="s">
        <v>2819</v>
      </c>
      <c r="D7778" s="3">
        <v>261.65</v>
      </c>
      <c r="E7778" s="3">
        <v>2.14</v>
      </c>
      <c r="F7778" s="3">
        <v>43.0</v>
      </c>
      <c r="G7778" s="3">
        <v>9513.0</v>
      </c>
      <c r="H7778" s="2"/>
      <c r="I7778" s="2"/>
      <c r="J7778" s="2"/>
    </row>
    <row r="7779">
      <c r="A7779" s="1" t="s">
        <v>10002</v>
      </c>
      <c r="B7779" s="3">
        <v>7.96</v>
      </c>
      <c r="C7779" s="3">
        <v>82.7</v>
      </c>
      <c r="D7779" s="3">
        <v>146.0</v>
      </c>
      <c r="E7779" s="3">
        <v>55.3</v>
      </c>
      <c r="F7779" s="3">
        <v>5.0</v>
      </c>
      <c r="G7779" s="3">
        <v>259.9</v>
      </c>
      <c r="H7779" s="3">
        <v>1.86</v>
      </c>
      <c r="I7779" s="3">
        <v>36.0</v>
      </c>
      <c r="J7779" s="3">
        <v>951.0</v>
      </c>
    </row>
    <row r="7780">
      <c r="A7780" s="1" t="s">
        <v>10003</v>
      </c>
      <c r="B7780" s="3">
        <v>9.84</v>
      </c>
      <c r="C7780" s="3">
        <v>68.9</v>
      </c>
      <c r="D7780" s="3">
        <v>31.0</v>
      </c>
      <c r="E7780" s="3">
        <v>733.68</v>
      </c>
      <c r="F7780" s="3">
        <v>74.0</v>
      </c>
      <c r="G7780" s="3">
        <v>262.6</v>
      </c>
      <c r="H7780" s="3">
        <v>2.9</v>
      </c>
      <c r="I7780" s="3">
        <v>33.0</v>
      </c>
      <c r="J7780" s="3">
        <v>9517.0</v>
      </c>
    </row>
    <row r="7781">
      <c r="A7781" s="1" t="s">
        <v>10004</v>
      </c>
      <c r="B7781" s="3">
        <v>11.63</v>
      </c>
      <c r="C7781" s="3">
        <v>55.4</v>
      </c>
      <c r="D7781" s="3">
        <v>434.0</v>
      </c>
      <c r="E7781" s="3">
        <v>779.54</v>
      </c>
      <c r="F7781" s="3">
        <v>97.0</v>
      </c>
      <c r="G7781" s="3">
        <v>267.25</v>
      </c>
      <c r="H7781" s="3">
        <v>3.31</v>
      </c>
      <c r="I7781" s="3">
        <v>38.0</v>
      </c>
      <c r="J7781" s="3">
        <v>9519.0</v>
      </c>
    </row>
    <row r="7782">
      <c r="A7782" s="1" t="s">
        <v>10005</v>
      </c>
      <c r="B7782" s="3">
        <v>13.32</v>
      </c>
      <c r="C7782" s="3">
        <v>48.0</v>
      </c>
      <c r="D7782" s="3">
        <v>513.0</v>
      </c>
      <c r="E7782" s="3">
        <v>817.78</v>
      </c>
      <c r="F7782" s="3">
        <v>105.0</v>
      </c>
      <c r="G7782" s="3">
        <v>272.5</v>
      </c>
      <c r="H7782" s="3">
        <v>3.31</v>
      </c>
      <c r="I7782" s="3">
        <v>38.0</v>
      </c>
      <c r="J7782" s="3">
        <v>9516.0</v>
      </c>
    </row>
    <row r="7783">
      <c r="A7783" s="1" t="s">
        <v>10006</v>
      </c>
      <c r="B7783" s="3">
        <v>14.72</v>
      </c>
      <c r="C7783" s="3">
        <v>41.65</v>
      </c>
      <c r="D7783" s="3">
        <v>535.0</v>
      </c>
      <c r="E7783" s="3">
        <v>827.94</v>
      </c>
      <c r="F7783" s="3">
        <v>107.0</v>
      </c>
      <c r="G7783" s="3">
        <v>276.95</v>
      </c>
      <c r="H7783" s="3">
        <v>3.52</v>
      </c>
      <c r="I7783" s="3">
        <v>36.0</v>
      </c>
      <c r="J7783" s="3">
        <v>951.0</v>
      </c>
    </row>
    <row r="7784">
      <c r="A7784" s="1" t="s">
        <v>10007</v>
      </c>
      <c r="B7784" s="3">
        <v>15.61</v>
      </c>
      <c r="C7784" s="3">
        <v>38.85</v>
      </c>
      <c r="D7784" s="3">
        <v>502.0</v>
      </c>
      <c r="E7784" s="3">
        <v>834.74</v>
      </c>
      <c r="F7784" s="3">
        <v>97.0</v>
      </c>
      <c r="G7784" s="3">
        <v>279.65</v>
      </c>
      <c r="H7784" s="3">
        <v>3.72</v>
      </c>
      <c r="I7784" s="3">
        <v>37.0</v>
      </c>
      <c r="J7784" s="3">
        <v>9504.0</v>
      </c>
    </row>
    <row r="7785">
      <c r="A7785" s="1" t="s">
        <v>10008</v>
      </c>
      <c r="B7785" s="3">
        <v>15.93</v>
      </c>
      <c r="C7785" s="3">
        <v>38.85</v>
      </c>
      <c r="D7785" s="3">
        <v>404.0</v>
      </c>
      <c r="E7785" s="3">
        <v>776.28</v>
      </c>
      <c r="F7785" s="3">
        <v>89.0</v>
      </c>
      <c r="G7785" s="3">
        <v>281.4</v>
      </c>
      <c r="H7785" s="3">
        <v>3.72</v>
      </c>
      <c r="I7785" s="3">
        <v>37.0</v>
      </c>
      <c r="J7785" s="3">
        <v>9497.0</v>
      </c>
    </row>
    <row r="7786">
      <c r="A7786" s="1" t="s">
        <v>10009</v>
      </c>
      <c r="B7786" s="3">
        <v>15.72</v>
      </c>
      <c r="C7786" s="3">
        <v>38.85</v>
      </c>
      <c r="D7786" s="3">
        <v>261.0</v>
      </c>
      <c r="E7786" s="3">
        <v>654.57</v>
      </c>
      <c r="F7786" s="3">
        <v>75.0</v>
      </c>
      <c r="G7786" s="3">
        <v>281.6</v>
      </c>
      <c r="H7786" s="3">
        <v>3.79</v>
      </c>
      <c r="I7786" s="3">
        <v>35.0</v>
      </c>
      <c r="J7786" s="3">
        <v>9493.0</v>
      </c>
    </row>
    <row r="7787">
      <c r="A7787" s="1" t="s">
        <v>10010</v>
      </c>
      <c r="B7787" s="3">
        <v>14.97</v>
      </c>
      <c r="C7787" s="3">
        <v>43.25</v>
      </c>
      <c r="D7787" s="3">
        <v>96.0</v>
      </c>
      <c r="E7787" s="3">
        <v>435.48</v>
      </c>
      <c r="F7787" s="3">
        <v>4.0</v>
      </c>
      <c r="G7787" s="3">
        <v>28.2</v>
      </c>
      <c r="H7787" s="3">
        <v>3.3</v>
      </c>
      <c r="I7787" s="3">
        <v>34.0</v>
      </c>
      <c r="J7787" s="3">
        <v>9492.0</v>
      </c>
    </row>
    <row r="7788">
      <c r="A7788" s="1" t="s">
        <v>10011</v>
      </c>
      <c r="B7788" s="3">
        <v>13.48</v>
      </c>
      <c r="C7788" s="3" t="s">
        <v>2436</v>
      </c>
      <c r="D7788" s="3" t="s">
        <v>26</v>
      </c>
      <c r="E7788" s="3">
        <v>277.9</v>
      </c>
      <c r="F7788" s="3">
        <v>2.76</v>
      </c>
      <c r="G7788" s="3">
        <v>32.0</v>
      </c>
      <c r="H7788" s="3">
        <v>9493.0</v>
      </c>
      <c r="I7788" s="2"/>
      <c r="J7788" s="2"/>
    </row>
    <row r="7789">
      <c r="A7789" s="1" t="s">
        <v>10012</v>
      </c>
      <c r="B7789" s="3">
        <v>12.18</v>
      </c>
      <c r="C7789" s="3" t="s">
        <v>7870</v>
      </c>
      <c r="D7789" s="3" t="s">
        <v>26</v>
      </c>
      <c r="E7789" s="3">
        <v>274.2</v>
      </c>
      <c r="F7789" s="3">
        <v>2.62</v>
      </c>
      <c r="G7789" s="3">
        <v>31.0</v>
      </c>
      <c r="H7789" s="3">
        <v>9493.0</v>
      </c>
      <c r="I7789" s="2"/>
      <c r="J7789" s="2"/>
    </row>
    <row r="7790">
      <c r="A7790" s="1" t="s">
        <v>10013</v>
      </c>
      <c r="B7790" s="3">
        <v>11.94</v>
      </c>
      <c r="C7790" s="3" t="s">
        <v>8975</v>
      </c>
      <c r="D7790" s="3" t="s">
        <v>26</v>
      </c>
      <c r="E7790" s="3">
        <v>271.7</v>
      </c>
      <c r="F7790" s="3">
        <v>2.55</v>
      </c>
      <c r="G7790" s="3">
        <v>31.0</v>
      </c>
      <c r="H7790" s="3">
        <v>9488.0</v>
      </c>
      <c r="I7790" s="2"/>
      <c r="J7790" s="2"/>
    </row>
    <row r="7791">
      <c r="A7791" s="1" t="s">
        <v>10014</v>
      </c>
      <c r="B7791" s="3">
        <v>11.13</v>
      </c>
      <c r="C7791" s="3" t="s">
        <v>4035</v>
      </c>
      <c r="D7791" s="3" t="s">
        <v>26</v>
      </c>
      <c r="E7791" s="3">
        <v>269.2</v>
      </c>
      <c r="F7791" s="3">
        <v>2.55</v>
      </c>
      <c r="G7791" s="3">
        <v>35.0</v>
      </c>
      <c r="H7791" s="3">
        <v>9489.0</v>
      </c>
      <c r="I7791" s="2"/>
      <c r="J7791" s="2"/>
    </row>
    <row r="7792">
      <c r="A7792" s="1" t="s">
        <v>10015</v>
      </c>
      <c r="B7792" s="3">
        <v>10.35</v>
      </c>
      <c r="C7792" s="3" t="s">
        <v>2403</v>
      </c>
      <c r="D7792" s="3" t="s">
        <v>26</v>
      </c>
      <c r="E7792" s="3">
        <v>266.85</v>
      </c>
      <c r="F7792" s="3">
        <v>2.48</v>
      </c>
      <c r="G7792" s="3">
        <v>37.0</v>
      </c>
      <c r="H7792" s="3">
        <v>9492.0</v>
      </c>
      <c r="I7792" s="2"/>
      <c r="J7792" s="2"/>
    </row>
    <row r="7793">
      <c r="A7793" s="1" t="s">
        <v>10016</v>
      </c>
      <c r="B7793" s="3">
        <v>9.66</v>
      </c>
      <c r="C7793" s="3" t="s">
        <v>7949</v>
      </c>
      <c r="D7793" s="3" t="s">
        <v>26</v>
      </c>
      <c r="E7793" s="3">
        <v>265.1</v>
      </c>
      <c r="F7793" s="3">
        <v>2.55</v>
      </c>
      <c r="G7793" s="3">
        <v>39.0</v>
      </c>
      <c r="H7793" s="3">
        <v>9493.0</v>
      </c>
      <c r="I7793" s="2"/>
      <c r="J7793" s="2"/>
    </row>
    <row r="7794">
      <c r="A7794" s="1" t="s">
        <v>10017</v>
      </c>
      <c r="B7794" s="3">
        <v>9.4</v>
      </c>
      <c r="C7794" s="3" t="s">
        <v>2025</v>
      </c>
      <c r="D7794" s="3" t="s">
        <v>26</v>
      </c>
      <c r="E7794" s="3">
        <v>263.4</v>
      </c>
      <c r="F7794" s="3">
        <v>2.55</v>
      </c>
      <c r="G7794" s="3">
        <v>41.0</v>
      </c>
      <c r="H7794" s="3">
        <v>9496.0</v>
      </c>
      <c r="I7794" s="2"/>
      <c r="J7794" s="2"/>
    </row>
    <row r="7795">
      <c r="A7795" s="1" t="s">
        <v>10018</v>
      </c>
      <c r="B7795" s="3">
        <v>8.41</v>
      </c>
      <c r="C7795" s="3" t="s">
        <v>2777</v>
      </c>
      <c r="D7795" s="3" t="s">
        <v>26</v>
      </c>
      <c r="E7795" s="3">
        <v>262.2</v>
      </c>
      <c r="F7795" s="3">
        <v>2.48</v>
      </c>
      <c r="G7795" s="3">
        <v>42.0</v>
      </c>
      <c r="H7795" s="3">
        <v>9492.0</v>
      </c>
      <c r="I7795" s="2"/>
      <c r="J7795" s="2"/>
    </row>
    <row r="7796">
      <c r="A7796" s="1" t="s">
        <v>10019</v>
      </c>
      <c r="B7796" s="3">
        <v>7.83</v>
      </c>
      <c r="C7796" s="3" t="s">
        <v>2218</v>
      </c>
      <c r="D7796" s="3" t="s">
        <v>26</v>
      </c>
      <c r="E7796" s="3">
        <v>26.4</v>
      </c>
      <c r="F7796" s="3">
        <v>2.48</v>
      </c>
      <c r="G7796" s="3">
        <v>41.0</v>
      </c>
      <c r="H7796" s="3">
        <v>9486.0</v>
      </c>
      <c r="I7796" s="2"/>
      <c r="J7796" s="2"/>
    </row>
    <row r="7797">
      <c r="A7797" s="1" t="s">
        <v>10020</v>
      </c>
      <c r="B7797" s="3">
        <v>7.46</v>
      </c>
      <c r="C7797" s="3" t="s">
        <v>2218</v>
      </c>
      <c r="D7797" s="3" t="s">
        <v>26</v>
      </c>
      <c r="E7797" s="3">
        <v>259.3</v>
      </c>
      <c r="F7797" s="3">
        <v>2.83</v>
      </c>
      <c r="G7797" s="3">
        <v>45.0</v>
      </c>
      <c r="H7797" s="3">
        <v>9485.0</v>
      </c>
      <c r="I7797" s="2"/>
      <c r="J7797" s="2"/>
    </row>
    <row r="7798">
      <c r="A7798" s="1" t="s">
        <v>10021</v>
      </c>
      <c r="B7798" s="3">
        <v>7.22</v>
      </c>
      <c r="C7798" s="3" t="s">
        <v>7000</v>
      </c>
      <c r="D7798" s="3" t="s">
        <v>26</v>
      </c>
      <c r="E7798" s="3">
        <v>258.35</v>
      </c>
      <c r="F7798" s="3">
        <v>2.83</v>
      </c>
      <c r="G7798" s="3">
        <v>48.0</v>
      </c>
      <c r="H7798" s="3">
        <v>9486.0</v>
      </c>
      <c r="I7798" s="2"/>
      <c r="J7798" s="2"/>
    </row>
    <row r="7799">
      <c r="A7799" s="1" t="s">
        <v>10022</v>
      </c>
      <c r="B7799" s="3">
        <v>6.84</v>
      </c>
      <c r="C7799" s="3" t="s">
        <v>10023</v>
      </c>
      <c r="D7799" s="3" t="s">
        <v>26</v>
      </c>
      <c r="E7799" s="3">
        <v>256.8</v>
      </c>
      <c r="F7799" s="3">
        <v>2.34</v>
      </c>
      <c r="G7799" s="3">
        <v>49.0</v>
      </c>
      <c r="H7799" s="3">
        <v>9482.0</v>
      </c>
      <c r="I7799" s="2"/>
      <c r="J7799" s="2"/>
    </row>
    <row r="7800">
      <c r="A7800" s="1" t="s">
        <v>10024</v>
      </c>
      <c r="B7800" s="3">
        <v>6.28</v>
      </c>
      <c r="C7800" s="3" t="s">
        <v>10025</v>
      </c>
      <c r="D7800" s="3" t="s">
        <v>26</v>
      </c>
      <c r="E7800" s="3">
        <v>256.6</v>
      </c>
      <c r="F7800" s="3">
        <v>2.0</v>
      </c>
      <c r="G7800" s="3">
        <v>44.0</v>
      </c>
      <c r="H7800" s="3">
        <v>9478.0</v>
      </c>
      <c r="I7800" s="2"/>
      <c r="J7800" s="2"/>
    </row>
    <row r="7801">
      <c r="A7801" s="1" t="s">
        <v>10026</v>
      </c>
      <c r="B7801" s="3">
        <v>5.82</v>
      </c>
      <c r="C7801" s="3" t="s">
        <v>2292</v>
      </c>
      <c r="D7801" s="3" t="s">
        <v>26</v>
      </c>
      <c r="E7801" s="3">
        <v>256.5</v>
      </c>
      <c r="F7801" s="3">
        <v>2.21</v>
      </c>
      <c r="G7801" s="3">
        <v>46.0</v>
      </c>
      <c r="H7801" s="3">
        <v>9481.0</v>
      </c>
      <c r="I7801" s="2"/>
      <c r="J7801" s="2"/>
    </row>
    <row r="7802">
      <c r="A7802" s="1" t="s">
        <v>10027</v>
      </c>
      <c r="B7802" s="3">
        <v>5.46</v>
      </c>
      <c r="C7802" s="3" t="s">
        <v>9331</v>
      </c>
      <c r="D7802" s="3" t="s">
        <v>26</v>
      </c>
      <c r="E7802" s="3">
        <v>253.5</v>
      </c>
      <c r="F7802" s="3">
        <v>2.28</v>
      </c>
      <c r="G7802" s="3">
        <v>49.0</v>
      </c>
      <c r="H7802" s="3">
        <v>9485.0</v>
      </c>
      <c r="I7802" s="2"/>
      <c r="J7802" s="2"/>
    </row>
    <row r="7803">
      <c r="A7803" s="1" t="s">
        <v>10028</v>
      </c>
      <c r="B7803" s="3">
        <v>5.69</v>
      </c>
      <c r="C7803" s="3">
        <v>65.65</v>
      </c>
      <c r="D7803" s="3">
        <v>14.0</v>
      </c>
      <c r="E7803" s="3">
        <v>514.64</v>
      </c>
      <c r="F7803" s="3">
        <v>52.0</v>
      </c>
      <c r="G7803" s="3">
        <v>254.85</v>
      </c>
      <c r="H7803" s="3">
        <v>1.79</v>
      </c>
      <c r="I7803" s="3">
        <v>5.0</v>
      </c>
      <c r="J7803" s="3">
        <v>9489.0</v>
      </c>
    </row>
    <row r="7804">
      <c r="A7804" s="1" t="s">
        <v>10029</v>
      </c>
      <c r="B7804" s="3">
        <v>8.3</v>
      </c>
      <c r="C7804" s="3">
        <v>58.9</v>
      </c>
      <c r="D7804" s="3">
        <v>303.0</v>
      </c>
      <c r="E7804" s="3">
        <v>71.54</v>
      </c>
      <c r="F7804" s="3">
        <v>77.0</v>
      </c>
      <c r="G7804" s="3">
        <v>258.35</v>
      </c>
      <c r="H7804" s="3">
        <v>1.72</v>
      </c>
      <c r="I7804" s="3">
        <v>52.0</v>
      </c>
      <c r="J7804" s="3">
        <v>9492.0</v>
      </c>
    </row>
    <row r="7805">
      <c r="A7805" s="1" t="s">
        <v>10030</v>
      </c>
      <c r="B7805" s="3">
        <v>10.42</v>
      </c>
      <c r="C7805" s="3">
        <v>57.15</v>
      </c>
      <c r="D7805" s="3">
        <v>423.0</v>
      </c>
      <c r="E7805" s="3">
        <v>734.71</v>
      </c>
      <c r="F7805" s="3">
        <v>108.0</v>
      </c>
      <c r="G7805" s="3">
        <v>264.75</v>
      </c>
      <c r="H7805" s="3">
        <v>1.59</v>
      </c>
      <c r="I7805" s="3">
        <v>59.0</v>
      </c>
      <c r="J7805" s="3">
        <v>9495.0</v>
      </c>
    </row>
    <row r="7806">
      <c r="A7806" s="1" t="s">
        <v>10031</v>
      </c>
      <c r="B7806" s="3">
        <v>12.64</v>
      </c>
      <c r="C7806" s="3">
        <v>53.6</v>
      </c>
      <c r="D7806" s="3">
        <v>509.0</v>
      </c>
      <c r="E7806" s="3">
        <v>817.41</v>
      </c>
      <c r="F7806" s="3">
        <v>104.0</v>
      </c>
      <c r="G7806" s="3">
        <v>271.3</v>
      </c>
      <c r="H7806" s="3">
        <v>1.31</v>
      </c>
      <c r="I7806" s="3">
        <v>7.0</v>
      </c>
      <c r="J7806" s="3">
        <v>9494.0</v>
      </c>
    </row>
    <row r="7807">
      <c r="A7807" s="1" t="s">
        <v>10032</v>
      </c>
      <c r="B7807" s="3">
        <v>14.47</v>
      </c>
      <c r="C7807" s="3">
        <v>5.25</v>
      </c>
      <c r="D7807" s="3">
        <v>534.0</v>
      </c>
      <c r="E7807" s="3">
        <v>84.95</v>
      </c>
      <c r="F7807" s="3">
        <v>102.0</v>
      </c>
      <c r="G7807" s="3">
        <v>277.9</v>
      </c>
      <c r="H7807" s="3">
        <v>1.3</v>
      </c>
      <c r="I7807" s="3">
        <v>77.0</v>
      </c>
      <c r="J7807" s="3">
        <v>9489.0</v>
      </c>
    </row>
    <row r="7808">
      <c r="A7808" s="1" t="s">
        <v>10033</v>
      </c>
      <c r="B7808" s="3">
        <v>15.76</v>
      </c>
      <c r="C7808" s="3">
        <v>46.9</v>
      </c>
      <c r="D7808" s="3">
        <v>496.0</v>
      </c>
      <c r="E7808" s="3">
        <v>823.29</v>
      </c>
      <c r="F7808" s="3">
        <v>99.0</v>
      </c>
      <c r="G7808" s="3">
        <v>282.75</v>
      </c>
      <c r="H7808" s="3">
        <v>1.3</v>
      </c>
      <c r="I7808" s="3">
        <v>8.0</v>
      </c>
      <c r="J7808" s="3">
        <v>9485.0</v>
      </c>
    </row>
    <row r="7809">
      <c r="A7809" s="1" t="s">
        <v>10034</v>
      </c>
      <c r="B7809" s="3">
        <v>16.45</v>
      </c>
      <c r="C7809" s="3">
        <v>43.65</v>
      </c>
      <c r="D7809" s="3">
        <v>401.0</v>
      </c>
      <c r="E7809" s="3">
        <v>773.95</v>
      </c>
      <c r="F7809" s="3">
        <v>89.0</v>
      </c>
      <c r="G7809" s="3" t="s">
        <v>10035</v>
      </c>
      <c r="H7809" s="3">
        <v>83.0</v>
      </c>
      <c r="I7809" s="3">
        <v>9481.0</v>
      </c>
      <c r="J7809" s="2"/>
    </row>
    <row r="7810">
      <c r="A7810" s="1" t="s">
        <v>10036</v>
      </c>
      <c r="B7810" s="3">
        <v>16.65</v>
      </c>
      <c r="C7810" s="3">
        <v>42.15</v>
      </c>
      <c r="D7810" s="3">
        <v>259.0</v>
      </c>
      <c r="E7810" s="3">
        <v>652.83</v>
      </c>
      <c r="F7810" s="3">
        <v>75.0</v>
      </c>
      <c r="G7810" s="3" t="s">
        <v>10037</v>
      </c>
      <c r="H7810" s="3">
        <v>8.0</v>
      </c>
      <c r="I7810" s="3">
        <v>948.0</v>
      </c>
      <c r="J7810" s="2"/>
    </row>
    <row r="7811">
      <c r="A7811" s="1" t="s">
        <v>10038</v>
      </c>
      <c r="B7811" s="3">
        <v>16.3</v>
      </c>
      <c r="C7811" s="3">
        <v>43.65</v>
      </c>
      <c r="D7811" s="3">
        <v>94.0</v>
      </c>
      <c r="E7811" s="3">
        <v>426.42</v>
      </c>
      <c r="F7811" s="3">
        <v>4.0</v>
      </c>
      <c r="G7811" s="3" t="s">
        <v>10039</v>
      </c>
      <c r="H7811" s="3">
        <v>44.0</v>
      </c>
      <c r="I7811" s="3">
        <v>9482.0</v>
      </c>
      <c r="J7811" s="2"/>
    </row>
    <row r="7812">
      <c r="A7812" s="1" t="s">
        <v>10040</v>
      </c>
      <c r="B7812" s="3">
        <v>14.63</v>
      </c>
      <c r="C7812" s="3" t="s">
        <v>6614</v>
      </c>
      <c r="D7812" s="3" t="s">
        <v>26</v>
      </c>
      <c r="E7812" s="3">
        <v>282.55</v>
      </c>
      <c r="F7812" s="3">
        <v>1.59</v>
      </c>
      <c r="G7812" s="3">
        <v>7.0</v>
      </c>
      <c r="H7812" s="3">
        <v>9484.0</v>
      </c>
      <c r="I7812" s="2"/>
      <c r="J7812" s="2"/>
    </row>
    <row r="7813">
      <c r="A7813" s="1" t="s">
        <v>10041</v>
      </c>
      <c r="B7813" s="3">
        <v>12.47</v>
      </c>
      <c r="C7813" s="3" t="s">
        <v>4464</v>
      </c>
      <c r="D7813" s="3" t="s">
        <v>26</v>
      </c>
      <c r="E7813" s="3">
        <v>278.5</v>
      </c>
      <c r="F7813" s="3">
        <v>1.93</v>
      </c>
      <c r="G7813" s="3">
        <v>16.0</v>
      </c>
      <c r="H7813" s="3">
        <v>9489.0</v>
      </c>
      <c r="I7813" s="2"/>
      <c r="J7813" s="2"/>
    </row>
    <row r="7814">
      <c r="A7814" s="1" t="s">
        <v>10042</v>
      </c>
      <c r="B7814" s="3">
        <v>10.99</v>
      </c>
      <c r="C7814" s="3" t="s">
        <v>1467</v>
      </c>
      <c r="D7814" s="3" t="s">
        <v>26</v>
      </c>
      <c r="E7814" s="3">
        <v>273.45</v>
      </c>
      <c r="F7814" s="3">
        <v>2.0</v>
      </c>
      <c r="G7814" s="3">
        <v>42.0</v>
      </c>
      <c r="H7814" s="3">
        <v>9488.0</v>
      </c>
      <c r="I7814" s="2"/>
      <c r="J7814" s="2"/>
    </row>
    <row r="7815">
      <c r="A7815" s="1" t="s">
        <v>10043</v>
      </c>
      <c r="B7815" s="3">
        <v>9.69</v>
      </c>
      <c r="C7815" s="3" t="s">
        <v>1048</v>
      </c>
      <c r="D7815" s="3" t="s">
        <v>26</v>
      </c>
      <c r="E7815" s="3">
        <v>27.35</v>
      </c>
      <c r="F7815" s="3">
        <v>2.0</v>
      </c>
      <c r="G7815" s="3">
        <v>57.0</v>
      </c>
      <c r="H7815" s="3">
        <v>9489.0</v>
      </c>
      <c r="I7815" s="2"/>
      <c r="J7815" s="2"/>
    </row>
    <row r="7816">
      <c r="A7816" s="1" t="s">
        <v>10044</v>
      </c>
      <c r="B7816" s="3">
        <v>8.42</v>
      </c>
      <c r="C7816" s="3" t="s">
        <v>873</v>
      </c>
      <c r="D7816" s="3" t="s">
        <v>26</v>
      </c>
      <c r="E7816" s="3">
        <v>267.45</v>
      </c>
      <c r="F7816" s="3">
        <v>1.93</v>
      </c>
      <c r="G7816" s="3">
        <v>7.0</v>
      </c>
      <c r="H7816" s="3">
        <v>9491.0</v>
      </c>
      <c r="I7816" s="2"/>
      <c r="J7816" s="2"/>
    </row>
    <row r="7817">
      <c r="A7817" s="1" t="s">
        <v>10045</v>
      </c>
      <c r="B7817" s="3">
        <v>7.28</v>
      </c>
      <c r="C7817" s="3" t="s">
        <v>1608</v>
      </c>
      <c r="D7817" s="3" t="s">
        <v>26</v>
      </c>
      <c r="E7817" s="3">
        <v>265.3</v>
      </c>
      <c r="F7817" s="3">
        <v>1.79</v>
      </c>
      <c r="G7817" s="3">
        <v>74.0</v>
      </c>
      <c r="H7817" s="3">
        <v>9492.0</v>
      </c>
      <c r="I7817" s="2"/>
      <c r="J7817" s="2"/>
    </row>
    <row r="7818">
      <c r="A7818" s="1" t="s">
        <v>10046</v>
      </c>
      <c r="B7818" s="3">
        <v>6.31</v>
      </c>
      <c r="C7818" s="3" t="s">
        <v>1298</v>
      </c>
      <c r="D7818" s="3" t="s">
        <v>26</v>
      </c>
      <c r="E7818" s="3">
        <v>263.2</v>
      </c>
      <c r="F7818" s="3">
        <v>1.72</v>
      </c>
      <c r="G7818" s="3">
        <v>75.0</v>
      </c>
      <c r="H7818" s="3">
        <v>9492.0</v>
      </c>
      <c r="I7818" s="2"/>
      <c r="J7818" s="2"/>
    </row>
    <row r="7819">
      <c r="A7819" s="1" t="s">
        <v>10047</v>
      </c>
      <c r="B7819" s="3">
        <v>5.58</v>
      </c>
      <c r="C7819" s="3" t="s">
        <v>10048</v>
      </c>
      <c r="D7819" s="3" t="s">
        <v>26</v>
      </c>
      <c r="E7819" s="3">
        <v>261.25</v>
      </c>
      <c r="F7819" s="3">
        <v>1.66</v>
      </c>
      <c r="G7819" s="3">
        <v>71.0</v>
      </c>
      <c r="H7819" s="3">
        <v>9493.0</v>
      </c>
      <c r="I7819" s="2"/>
      <c r="J7819" s="2"/>
    </row>
    <row r="7820">
      <c r="A7820" s="1" t="s">
        <v>10049</v>
      </c>
      <c r="B7820" s="3">
        <v>5.11</v>
      </c>
      <c r="C7820" s="3" t="s">
        <v>2034</v>
      </c>
      <c r="D7820" s="3" t="s">
        <v>26</v>
      </c>
      <c r="E7820" s="3">
        <v>259.25</v>
      </c>
      <c r="F7820" s="3">
        <v>1.52</v>
      </c>
      <c r="G7820" s="3">
        <v>67.0</v>
      </c>
      <c r="H7820" s="3">
        <v>9491.0</v>
      </c>
      <c r="I7820" s="2"/>
      <c r="J7820" s="2"/>
    </row>
    <row r="7821">
      <c r="A7821" s="1" t="s">
        <v>10050</v>
      </c>
      <c r="B7821" s="3">
        <v>4.82</v>
      </c>
      <c r="C7821" s="3" t="s">
        <v>2036</v>
      </c>
      <c r="D7821" s="3" t="s">
        <v>26</v>
      </c>
      <c r="E7821" s="3">
        <v>257.0</v>
      </c>
      <c r="F7821" s="3">
        <v>1.38</v>
      </c>
      <c r="G7821" s="3">
        <v>6.0</v>
      </c>
      <c r="H7821" s="3">
        <v>949.0</v>
      </c>
      <c r="I7821" s="2"/>
      <c r="J7821" s="2"/>
    </row>
    <row r="7822">
      <c r="A7822" s="1" t="s">
        <v>10051</v>
      </c>
      <c r="B7822" s="3">
        <v>4.46</v>
      </c>
      <c r="C7822" s="3" t="s">
        <v>1755</v>
      </c>
      <c r="D7822" s="3" t="s">
        <v>26</v>
      </c>
      <c r="E7822" s="3">
        <v>255.45</v>
      </c>
      <c r="F7822" s="3">
        <v>1.31</v>
      </c>
      <c r="G7822" s="3">
        <v>56.0</v>
      </c>
      <c r="H7822" s="3">
        <v>9493.0</v>
      </c>
      <c r="I7822" s="2"/>
      <c r="J7822" s="2"/>
    </row>
    <row r="7823">
      <c r="A7823" s="1" t="s">
        <v>10052</v>
      </c>
      <c r="B7823" s="3">
        <v>4.1</v>
      </c>
      <c r="C7823" s="3" t="s">
        <v>723</v>
      </c>
      <c r="D7823" s="3" t="s">
        <v>26</v>
      </c>
      <c r="E7823" s="3">
        <v>253.7</v>
      </c>
      <c r="F7823" s="3">
        <v>1.31</v>
      </c>
      <c r="G7823" s="3">
        <v>59.0</v>
      </c>
      <c r="H7823" s="3">
        <v>9494.0</v>
      </c>
      <c r="I7823" s="2"/>
      <c r="J7823" s="2"/>
    </row>
    <row r="7824">
      <c r="A7824" s="1" t="s">
        <v>10053</v>
      </c>
      <c r="B7824" s="3">
        <v>3.69</v>
      </c>
      <c r="C7824" s="3" t="s">
        <v>1758</v>
      </c>
      <c r="D7824" s="3" t="s">
        <v>26</v>
      </c>
      <c r="E7824" s="3">
        <v>252.35</v>
      </c>
      <c r="F7824" s="3">
        <v>1.24</v>
      </c>
      <c r="G7824" s="3">
        <v>65.0</v>
      </c>
      <c r="H7824" s="3">
        <v>9494.0</v>
      </c>
      <c r="I7824" s="2"/>
      <c r="J7824" s="2"/>
    </row>
    <row r="7825">
      <c r="A7825" s="1" t="s">
        <v>10054</v>
      </c>
      <c r="B7825" s="3">
        <v>3.49</v>
      </c>
      <c r="C7825" s="3" t="s">
        <v>1758</v>
      </c>
      <c r="D7825" s="3" t="s">
        <v>26</v>
      </c>
      <c r="E7825" s="3">
        <v>25.6</v>
      </c>
      <c r="F7825" s="3">
        <v>1.17</v>
      </c>
      <c r="G7825" s="3">
        <v>67.0</v>
      </c>
      <c r="H7825" s="3">
        <v>9497.0</v>
      </c>
      <c r="I7825" s="2"/>
      <c r="J7825" s="2"/>
    </row>
    <row r="7826">
      <c r="A7826" s="1" t="s">
        <v>10055</v>
      </c>
      <c r="B7826" s="3">
        <v>2.63</v>
      </c>
      <c r="C7826" s="3" t="s">
        <v>160</v>
      </c>
      <c r="D7826" s="3" t="s">
        <v>26</v>
      </c>
      <c r="E7826" s="3">
        <v>248.3</v>
      </c>
      <c r="F7826" s="3">
        <v>1.24</v>
      </c>
      <c r="G7826" s="3">
        <v>55.0</v>
      </c>
      <c r="H7826" s="3">
        <v>9501.0</v>
      </c>
      <c r="I7826" s="2"/>
      <c r="J7826" s="2"/>
    </row>
    <row r="7827">
      <c r="A7827" s="1" t="s">
        <v>10056</v>
      </c>
      <c r="B7827" s="3">
        <v>3.39</v>
      </c>
      <c r="C7827" s="3">
        <v>85.45</v>
      </c>
      <c r="D7827" s="3">
        <v>123.0</v>
      </c>
      <c r="E7827" s="3">
        <v>358.21</v>
      </c>
      <c r="F7827" s="3">
        <v>63.0</v>
      </c>
      <c r="G7827" s="3" t="s">
        <v>10057</v>
      </c>
      <c r="H7827" s="3">
        <v>59.0</v>
      </c>
      <c r="I7827" s="3">
        <v>9505.0</v>
      </c>
      <c r="J7827" s="2"/>
    </row>
    <row r="7828">
      <c r="A7828" s="1" t="s">
        <v>10058</v>
      </c>
      <c r="B7828" s="3">
        <v>6.78</v>
      </c>
      <c r="C7828" s="3">
        <v>73.8</v>
      </c>
      <c r="D7828" s="3">
        <v>149.0</v>
      </c>
      <c r="E7828" s="3">
        <v>38.15</v>
      </c>
      <c r="F7828" s="3">
        <v>137.0</v>
      </c>
      <c r="G7828" s="3" t="s">
        <v>10059</v>
      </c>
      <c r="H7828" s="3">
        <v>52.0</v>
      </c>
      <c r="I7828" s="3">
        <v>9508.0</v>
      </c>
      <c r="J7828" s="2"/>
    </row>
    <row r="7829">
      <c r="A7829" s="1" t="s">
        <v>10060</v>
      </c>
      <c r="B7829" s="3">
        <v>9.65</v>
      </c>
      <c r="C7829" s="3">
        <v>63.9</v>
      </c>
      <c r="D7829" s="3">
        <v>188.0</v>
      </c>
      <c r="E7829" s="3">
        <v>21.16</v>
      </c>
      <c r="F7829" s="3">
        <v>179.0</v>
      </c>
      <c r="G7829" s="3" t="s">
        <v>10061</v>
      </c>
      <c r="H7829" s="3">
        <v>44.0</v>
      </c>
      <c r="I7829" s="3">
        <v>9509.0</v>
      </c>
      <c r="J7829" s="2"/>
    </row>
    <row r="7830">
      <c r="A7830" s="1" t="s">
        <v>10062</v>
      </c>
      <c r="B7830" s="3">
        <v>11.95</v>
      </c>
      <c r="C7830" s="3">
        <v>55.5</v>
      </c>
      <c r="D7830" s="3">
        <v>229.0</v>
      </c>
      <c r="E7830" s="3">
        <v>24.39</v>
      </c>
      <c r="F7830" s="3">
        <v>217.0</v>
      </c>
      <c r="G7830" s="3" t="s">
        <v>10063</v>
      </c>
      <c r="H7830" s="3">
        <v>31.0</v>
      </c>
      <c r="I7830" s="3">
        <v>9505.0</v>
      </c>
      <c r="J7830" s="2"/>
    </row>
    <row r="7831">
      <c r="A7831" s="1" t="s">
        <v>10064</v>
      </c>
      <c r="B7831" s="3">
        <v>13.68</v>
      </c>
      <c r="C7831" s="3">
        <v>5.0</v>
      </c>
      <c r="D7831" s="3">
        <v>328.0</v>
      </c>
      <c r="E7831" s="3">
        <v>131.23</v>
      </c>
      <c r="F7831" s="3">
        <v>261.0</v>
      </c>
      <c r="G7831" s="3" t="s">
        <v>10065</v>
      </c>
      <c r="H7831" s="3">
        <v>8.0</v>
      </c>
      <c r="I7831" s="3">
        <v>95.0</v>
      </c>
      <c r="J7831" s="2"/>
    </row>
    <row r="7832">
      <c r="A7832" s="1" t="s">
        <v>10066</v>
      </c>
      <c r="B7832" s="3">
        <v>14.84</v>
      </c>
      <c r="C7832" s="3">
        <v>48.4</v>
      </c>
      <c r="D7832" s="3">
        <v>492.0</v>
      </c>
      <c r="E7832" s="3">
        <v>803.2</v>
      </c>
      <c r="F7832" s="3">
        <v>107.0</v>
      </c>
      <c r="G7832" s="3" t="s">
        <v>10067</v>
      </c>
      <c r="H7832" s="3">
        <v>5.0</v>
      </c>
      <c r="I7832" s="3">
        <v>9492.0</v>
      </c>
      <c r="J7832" s="2"/>
    </row>
    <row r="7833">
      <c r="A7833" s="1" t="s">
        <v>10068</v>
      </c>
      <c r="B7833" s="3">
        <v>15.47</v>
      </c>
      <c r="C7833" s="3">
        <v>45.5</v>
      </c>
      <c r="D7833" s="3">
        <v>4.0</v>
      </c>
      <c r="E7833" s="3">
        <v>768.9</v>
      </c>
      <c r="F7833" s="3">
        <v>92.0</v>
      </c>
      <c r="G7833" s="3">
        <v>274.5</v>
      </c>
      <c r="H7833" s="3">
        <v>1.3</v>
      </c>
      <c r="I7833" s="3">
        <v>12.0</v>
      </c>
      <c r="J7833" s="3">
        <v>9487.0</v>
      </c>
    </row>
    <row r="7834">
      <c r="A7834" s="1" t="s">
        <v>10069</v>
      </c>
      <c r="B7834" s="3">
        <v>15.51</v>
      </c>
      <c r="C7834" s="3">
        <v>41.9</v>
      </c>
      <c r="D7834" s="3">
        <v>257.0</v>
      </c>
      <c r="E7834" s="3">
        <v>647.25</v>
      </c>
      <c r="F7834" s="3">
        <v>76.0</v>
      </c>
      <c r="G7834" s="3">
        <v>275.0</v>
      </c>
      <c r="H7834" s="3">
        <v>1.17</v>
      </c>
      <c r="I7834" s="3">
        <v>21.0</v>
      </c>
      <c r="J7834" s="3">
        <v>9484.0</v>
      </c>
    </row>
    <row r="7835">
      <c r="A7835" s="1" t="s">
        <v>10070</v>
      </c>
      <c r="B7835" s="3">
        <v>14.9</v>
      </c>
      <c r="C7835" s="3">
        <v>44.9</v>
      </c>
      <c r="D7835" s="3">
        <v>93.0</v>
      </c>
      <c r="E7835" s="3">
        <v>424.74</v>
      </c>
      <c r="F7835" s="3">
        <v>4.0</v>
      </c>
      <c r="G7835" s="3">
        <v>273.45</v>
      </c>
      <c r="H7835" s="3">
        <v>1.1</v>
      </c>
      <c r="I7835" s="3">
        <v>28.0</v>
      </c>
      <c r="J7835" s="3">
        <v>9485.0</v>
      </c>
    </row>
    <row r="7836">
      <c r="A7836" s="1" t="s">
        <v>10071</v>
      </c>
      <c r="B7836" s="3">
        <v>13.26</v>
      </c>
      <c r="C7836" s="3" t="s">
        <v>6169</v>
      </c>
      <c r="D7836" s="3" t="s">
        <v>26</v>
      </c>
      <c r="E7836" s="3">
        <v>269.4</v>
      </c>
      <c r="F7836" s="3">
        <v>1.45</v>
      </c>
      <c r="G7836" s="3">
        <v>39.0</v>
      </c>
      <c r="H7836" s="3">
        <v>9488.0</v>
      </c>
      <c r="I7836" s="2"/>
      <c r="J7836" s="2"/>
    </row>
    <row r="7837">
      <c r="A7837" s="1" t="s">
        <v>10072</v>
      </c>
      <c r="B7837" s="3">
        <v>11.0</v>
      </c>
      <c r="C7837" s="3" t="s">
        <v>1437</v>
      </c>
      <c r="D7837" s="3" t="s">
        <v>26</v>
      </c>
      <c r="E7837" s="3">
        <v>265.7</v>
      </c>
      <c r="F7837" s="3">
        <v>1.72</v>
      </c>
      <c r="G7837" s="3">
        <v>56.0</v>
      </c>
      <c r="H7837" s="3">
        <v>9491.0</v>
      </c>
      <c r="I7837" s="2"/>
      <c r="J7837" s="2"/>
    </row>
    <row r="7838">
      <c r="A7838" s="1" t="s">
        <v>10073</v>
      </c>
      <c r="B7838" s="3">
        <v>9.2</v>
      </c>
      <c r="C7838" s="3" t="s">
        <v>1053</v>
      </c>
      <c r="D7838" s="3" t="s">
        <v>26</v>
      </c>
      <c r="E7838" s="3">
        <v>263.6</v>
      </c>
      <c r="F7838" s="3">
        <v>1.86</v>
      </c>
      <c r="G7838" s="3">
        <v>57.0</v>
      </c>
      <c r="H7838" s="3">
        <v>949.0</v>
      </c>
      <c r="I7838" s="2"/>
      <c r="J7838" s="2"/>
    </row>
    <row r="7839">
      <c r="A7839" s="1" t="s">
        <v>10074</v>
      </c>
      <c r="B7839" s="3">
        <v>7.6</v>
      </c>
      <c r="C7839" s="3" t="s">
        <v>1056</v>
      </c>
      <c r="D7839" s="3" t="s">
        <v>26</v>
      </c>
      <c r="E7839" s="3">
        <v>261.25</v>
      </c>
      <c r="F7839" s="3">
        <v>1.86</v>
      </c>
      <c r="G7839" s="3">
        <v>61.0</v>
      </c>
      <c r="H7839" s="3">
        <v>9492.0</v>
      </c>
      <c r="I7839" s="2"/>
      <c r="J7839" s="2"/>
    </row>
    <row r="7840">
      <c r="A7840" s="1" t="s">
        <v>10075</v>
      </c>
      <c r="B7840" s="3">
        <v>6.36</v>
      </c>
      <c r="C7840" s="3" t="s">
        <v>1226</v>
      </c>
      <c r="D7840" s="3" t="s">
        <v>26</v>
      </c>
      <c r="E7840" s="3">
        <v>258.35</v>
      </c>
      <c r="F7840" s="3">
        <v>1.79</v>
      </c>
      <c r="G7840" s="3">
        <v>66.0</v>
      </c>
      <c r="H7840" s="3">
        <v>9494.0</v>
      </c>
      <c r="I7840" s="2"/>
      <c r="J7840" s="2"/>
    </row>
    <row r="7841">
      <c r="A7841" s="1" t="s">
        <v>10076</v>
      </c>
      <c r="B7841" s="3">
        <v>5.31</v>
      </c>
      <c r="C7841" s="3" t="s">
        <v>828</v>
      </c>
      <c r="D7841" s="3" t="s">
        <v>26</v>
      </c>
      <c r="E7841" s="3">
        <v>256.2</v>
      </c>
      <c r="F7841" s="3">
        <v>1.66</v>
      </c>
      <c r="G7841" s="3">
        <v>68.0</v>
      </c>
      <c r="H7841" s="3">
        <v>9494.0</v>
      </c>
      <c r="I7841" s="2"/>
      <c r="J7841" s="2"/>
    </row>
    <row r="7842">
      <c r="A7842" s="1" t="s">
        <v>10077</v>
      </c>
      <c r="B7842" s="3">
        <v>4.71</v>
      </c>
      <c r="C7842" s="3" t="s">
        <v>828</v>
      </c>
      <c r="D7842" s="3" t="s">
        <v>26</v>
      </c>
      <c r="E7842" s="3">
        <v>253.9</v>
      </c>
      <c r="F7842" s="3">
        <v>1.52</v>
      </c>
      <c r="G7842" s="3">
        <v>62.0</v>
      </c>
      <c r="H7842" s="3">
        <v>9495.0</v>
      </c>
      <c r="I7842" s="2"/>
      <c r="J7842" s="2"/>
    </row>
    <row r="7843">
      <c r="A7843" s="1" t="s">
        <v>10078</v>
      </c>
      <c r="B7843" s="3">
        <v>4.28</v>
      </c>
      <c r="C7843" s="3" t="s">
        <v>688</v>
      </c>
      <c r="D7843" s="3" t="s">
        <v>26</v>
      </c>
      <c r="E7843" s="3">
        <v>251.6</v>
      </c>
      <c r="F7843" s="3">
        <v>1.38</v>
      </c>
      <c r="G7843" s="3">
        <v>52.0</v>
      </c>
      <c r="H7843" s="3">
        <v>9494.0</v>
      </c>
      <c r="I7843" s="2"/>
      <c r="J7843" s="2"/>
    </row>
    <row r="7844">
      <c r="A7844" s="1" t="s">
        <v>10079</v>
      </c>
      <c r="B7844" s="3">
        <v>3.64</v>
      </c>
      <c r="C7844" s="3" t="s">
        <v>1450</v>
      </c>
      <c r="D7844" s="3" t="s">
        <v>26</v>
      </c>
      <c r="E7844" s="3">
        <v>249.55</v>
      </c>
      <c r="F7844" s="3">
        <v>1.38</v>
      </c>
      <c r="G7844" s="3">
        <v>46.0</v>
      </c>
      <c r="H7844" s="3">
        <v>9491.0</v>
      </c>
      <c r="I7844" s="2"/>
      <c r="J7844" s="2"/>
    </row>
    <row r="7845">
      <c r="A7845" s="1" t="s">
        <v>10080</v>
      </c>
      <c r="B7845" s="3">
        <v>3.14</v>
      </c>
      <c r="C7845" s="3" t="s">
        <v>1450</v>
      </c>
      <c r="D7845" s="3" t="s">
        <v>26</v>
      </c>
      <c r="E7845" s="3">
        <v>247.5</v>
      </c>
      <c r="F7845" s="3">
        <v>1.38</v>
      </c>
      <c r="G7845" s="3">
        <v>49.0</v>
      </c>
      <c r="H7845" s="3">
        <v>9489.0</v>
      </c>
      <c r="I7845" s="2"/>
      <c r="J7845" s="2"/>
    </row>
    <row r="7846">
      <c r="A7846" s="1" t="s">
        <v>10081</v>
      </c>
      <c r="B7846" s="3">
        <v>2.67</v>
      </c>
      <c r="C7846" s="3" t="s">
        <v>1450</v>
      </c>
      <c r="D7846" s="3" t="s">
        <v>26</v>
      </c>
      <c r="E7846" s="3">
        <v>245.75</v>
      </c>
      <c r="F7846" s="3">
        <v>1.45</v>
      </c>
      <c r="G7846" s="3">
        <v>55.0</v>
      </c>
      <c r="H7846" s="3">
        <v>9489.0</v>
      </c>
      <c r="I7846" s="2"/>
      <c r="J7846" s="2"/>
    </row>
    <row r="7847">
      <c r="A7847" s="1" t="s">
        <v>10082</v>
      </c>
      <c r="B7847" s="3">
        <v>2.32</v>
      </c>
      <c r="C7847" s="3" t="s">
        <v>244</v>
      </c>
      <c r="D7847" s="3" t="s">
        <v>26</v>
      </c>
      <c r="E7847" s="3">
        <v>244.5</v>
      </c>
      <c r="F7847" s="3">
        <v>1.45</v>
      </c>
      <c r="G7847" s="3">
        <v>63.0</v>
      </c>
      <c r="H7847" s="3">
        <v>9488.0</v>
      </c>
      <c r="I7847" s="2"/>
      <c r="J7847" s="2"/>
    </row>
    <row r="7848">
      <c r="A7848" s="1" t="s">
        <v>10083</v>
      </c>
      <c r="B7848" s="3">
        <v>2.4</v>
      </c>
      <c r="C7848" s="3" t="s">
        <v>162</v>
      </c>
      <c r="D7848" s="3" t="s">
        <v>26</v>
      </c>
      <c r="E7848" s="3">
        <v>242.3</v>
      </c>
      <c r="F7848" s="3">
        <v>1.45</v>
      </c>
      <c r="G7848" s="3">
        <v>71.0</v>
      </c>
      <c r="H7848" s="3">
        <v>9487.0</v>
      </c>
      <c r="I7848" s="2"/>
      <c r="J7848" s="2"/>
    </row>
    <row r="7849">
      <c r="A7849" s="1" t="s">
        <v>10084</v>
      </c>
      <c r="B7849" s="3">
        <v>1.88</v>
      </c>
      <c r="C7849" s="3" t="s">
        <v>162</v>
      </c>
      <c r="D7849" s="3" t="s">
        <v>26</v>
      </c>
      <c r="E7849" s="3">
        <v>24.55</v>
      </c>
      <c r="F7849" s="3">
        <v>1.38</v>
      </c>
      <c r="G7849" s="3">
        <v>72.0</v>
      </c>
      <c r="H7849" s="3">
        <v>9488.0</v>
      </c>
      <c r="I7849" s="2"/>
      <c r="J7849" s="2"/>
    </row>
    <row r="7850">
      <c r="A7850" s="1" t="s">
        <v>10085</v>
      </c>
      <c r="B7850" s="3">
        <v>1.13</v>
      </c>
      <c r="C7850" s="3" t="s">
        <v>164</v>
      </c>
      <c r="D7850" s="3" t="s">
        <v>26</v>
      </c>
      <c r="E7850" s="3">
        <v>237.25</v>
      </c>
      <c r="F7850" s="3">
        <v>1.45</v>
      </c>
      <c r="G7850" s="3">
        <v>52.0</v>
      </c>
      <c r="H7850" s="3">
        <v>9494.0</v>
      </c>
      <c r="I7850" s="2"/>
      <c r="J7850" s="2"/>
    </row>
    <row r="7851">
      <c r="A7851" s="1" t="s">
        <v>10086</v>
      </c>
      <c r="B7851" s="3">
        <v>1.9</v>
      </c>
      <c r="C7851" s="3">
        <v>92.1</v>
      </c>
      <c r="D7851" s="3">
        <v>135.0</v>
      </c>
      <c r="E7851" s="3">
        <v>512.2</v>
      </c>
      <c r="F7851" s="3">
        <v>51.0</v>
      </c>
      <c r="G7851" s="3">
        <v>236.65</v>
      </c>
      <c r="H7851" s="3">
        <v>1.3</v>
      </c>
      <c r="I7851" s="3">
        <v>58.0</v>
      </c>
      <c r="J7851" s="3">
        <v>9498.0</v>
      </c>
    </row>
    <row r="7852">
      <c r="A7852" s="1" t="s">
        <v>10087</v>
      </c>
      <c r="B7852" s="3">
        <v>5.68</v>
      </c>
      <c r="C7852" s="3">
        <v>79.4</v>
      </c>
      <c r="D7852" s="3">
        <v>305.0</v>
      </c>
      <c r="E7852" s="3">
        <v>749.1</v>
      </c>
      <c r="F7852" s="3">
        <v>72.0</v>
      </c>
      <c r="G7852" s="3" t="s">
        <v>10088</v>
      </c>
      <c r="H7852" s="3">
        <v>52.0</v>
      </c>
      <c r="I7852" s="3">
        <v>95.0</v>
      </c>
      <c r="J7852" s="2"/>
    </row>
    <row r="7853">
      <c r="A7853" s="1" t="s">
        <v>10089</v>
      </c>
      <c r="B7853" s="3">
        <v>9.1</v>
      </c>
      <c r="C7853" s="3">
        <v>63.8</v>
      </c>
      <c r="D7853" s="3">
        <v>431.0</v>
      </c>
      <c r="E7853" s="3">
        <v>798.95</v>
      </c>
      <c r="F7853" s="3">
        <v>94.0</v>
      </c>
      <c r="G7853" s="3" t="s">
        <v>10090</v>
      </c>
      <c r="H7853" s="3">
        <v>53.0</v>
      </c>
      <c r="I7853" s="3">
        <v>9501.0</v>
      </c>
      <c r="J7853" s="2"/>
    </row>
    <row r="7854">
      <c r="A7854" s="1" t="s">
        <v>10091</v>
      </c>
      <c r="B7854" s="3">
        <v>11.81</v>
      </c>
      <c r="C7854" s="3">
        <v>53.35</v>
      </c>
      <c r="D7854" s="3">
        <v>515.0</v>
      </c>
      <c r="E7854" s="3">
        <v>851.5</v>
      </c>
      <c r="F7854" s="3">
        <v>99.0</v>
      </c>
      <c r="G7854" s="3" t="s">
        <v>10092</v>
      </c>
      <c r="H7854" s="3">
        <v>54.0</v>
      </c>
      <c r="I7854" s="3">
        <v>9499.0</v>
      </c>
      <c r="J7854" s="2"/>
    </row>
    <row r="7855">
      <c r="A7855" s="1" t="s">
        <v>10093</v>
      </c>
      <c r="B7855" s="3">
        <v>13.82</v>
      </c>
      <c r="C7855" s="3">
        <v>42.95</v>
      </c>
      <c r="D7855" s="3">
        <v>537.0</v>
      </c>
      <c r="E7855" s="3">
        <v>861.12</v>
      </c>
      <c r="F7855" s="3">
        <v>1.0</v>
      </c>
      <c r="G7855" s="3" t="s">
        <v>10094</v>
      </c>
      <c r="H7855" s="3">
        <v>49.0</v>
      </c>
      <c r="I7855" s="3">
        <v>9491.0</v>
      </c>
      <c r="J7855" s="2"/>
    </row>
    <row r="7856">
      <c r="A7856" s="1" t="s">
        <v>10095</v>
      </c>
      <c r="B7856" s="3">
        <v>15.1</v>
      </c>
      <c r="C7856" s="3">
        <v>35.85</v>
      </c>
      <c r="D7856" s="3">
        <v>502.0</v>
      </c>
      <c r="E7856" s="3">
        <v>854.6</v>
      </c>
      <c r="F7856" s="3">
        <v>95.0</v>
      </c>
      <c r="G7856" s="3" t="s">
        <v>10096</v>
      </c>
      <c r="H7856" s="3">
        <v>28.0</v>
      </c>
      <c r="I7856" s="3">
        <v>9485.0</v>
      </c>
      <c r="J7856" s="2"/>
    </row>
    <row r="7857">
      <c r="A7857" s="1" t="s">
        <v>10097</v>
      </c>
      <c r="B7857" s="3">
        <v>15.7</v>
      </c>
      <c r="C7857" s="3">
        <v>33.35</v>
      </c>
      <c r="D7857" s="3">
        <v>4.0</v>
      </c>
      <c r="E7857" s="3">
        <v>766.1</v>
      </c>
      <c r="F7857" s="3">
        <v>95.0</v>
      </c>
      <c r="G7857" s="3" t="s">
        <v>10098</v>
      </c>
      <c r="H7857" s="3">
        <v>335.0</v>
      </c>
      <c r="I7857" s="3">
        <v>948.0</v>
      </c>
      <c r="J7857" s="2"/>
    </row>
    <row r="7858">
      <c r="A7858" s="1" t="s">
        <v>10099</v>
      </c>
      <c r="B7858" s="3">
        <v>15.74</v>
      </c>
      <c r="C7858" s="3">
        <v>33.35</v>
      </c>
      <c r="D7858" s="3">
        <v>261.0</v>
      </c>
      <c r="E7858" s="3">
        <v>684.58</v>
      </c>
      <c r="F7858" s="3">
        <v>71.0</v>
      </c>
      <c r="G7858" s="3" t="s">
        <v>10065</v>
      </c>
      <c r="H7858" s="3">
        <v>321.0</v>
      </c>
      <c r="I7858" s="3">
        <v>9478.0</v>
      </c>
      <c r="J7858" s="2"/>
    </row>
    <row r="7859">
      <c r="A7859" s="1" t="s">
        <v>10100</v>
      </c>
      <c r="B7859" s="3">
        <v>15.15</v>
      </c>
      <c r="C7859" s="3">
        <v>35.85</v>
      </c>
      <c r="D7859" s="3">
        <v>1.0</v>
      </c>
      <c r="E7859" s="3">
        <v>536.44</v>
      </c>
      <c r="F7859" s="3">
        <v>34.0</v>
      </c>
      <c r="G7859" s="3" t="s">
        <v>10101</v>
      </c>
      <c r="H7859" s="3">
        <v>348.0</v>
      </c>
      <c r="I7859" s="3">
        <v>9478.0</v>
      </c>
      <c r="J7859" s="2"/>
    </row>
    <row r="7860">
      <c r="A7860" s="1" t="s">
        <v>10102</v>
      </c>
      <c r="B7860" s="3">
        <v>13.5</v>
      </c>
      <c r="C7860" s="3" t="s">
        <v>4033</v>
      </c>
      <c r="D7860" s="3" t="s">
        <v>26</v>
      </c>
      <c r="E7860" s="3">
        <v>264.95</v>
      </c>
      <c r="F7860" s="3">
        <v>1.31</v>
      </c>
      <c r="G7860" s="3">
        <v>22.0</v>
      </c>
      <c r="H7860" s="3">
        <v>948.0</v>
      </c>
      <c r="I7860" s="2"/>
      <c r="J7860" s="2"/>
    </row>
    <row r="7861">
      <c r="A7861" s="1" t="s">
        <v>10103</v>
      </c>
      <c r="B7861" s="3">
        <v>10.19</v>
      </c>
      <c r="C7861" s="3" t="s">
        <v>1690</v>
      </c>
      <c r="D7861" s="3" t="s">
        <v>26</v>
      </c>
      <c r="E7861" s="3">
        <v>263.75</v>
      </c>
      <c r="F7861" s="3">
        <v>1.59</v>
      </c>
      <c r="G7861" s="3">
        <v>48.0</v>
      </c>
      <c r="H7861" s="3">
        <v>9481.0</v>
      </c>
      <c r="I7861" s="2"/>
      <c r="J7861" s="2"/>
    </row>
    <row r="7862">
      <c r="A7862" s="1" t="s">
        <v>10104</v>
      </c>
      <c r="B7862" s="3">
        <v>9.42</v>
      </c>
      <c r="C7862" s="3" t="s">
        <v>1698</v>
      </c>
      <c r="D7862" s="3" t="s">
        <v>26</v>
      </c>
      <c r="E7862" s="3">
        <v>262.8</v>
      </c>
      <c r="F7862" s="3">
        <v>1.31</v>
      </c>
      <c r="G7862" s="3">
        <v>67.0</v>
      </c>
      <c r="H7862" s="3">
        <v>9482.0</v>
      </c>
      <c r="I7862" s="2"/>
      <c r="J7862" s="2"/>
    </row>
    <row r="7863">
      <c r="A7863" s="1" t="s">
        <v>10105</v>
      </c>
      <c r="B7863" s="3">
        <v>8.5</v>
      </c>
      <c r="C7863" s="3" t="s">
        <v>1296</v>
      </c>
      <c r="D7863" s="3" t="s">
        <v>26</v>
      </c>
      <c r="E7863" s="3">
        <v>263.6</v>
      </c>
      <c r="F7863" s="3">
        <v>1.24</v>
      </c>
      <c r="G7863" s="3">
        <v>79.0</v>
      </c>
      <c r="H7863" s="3">
        <v>9483.0</v>
      </c>
      <c r="I7863" s="2"/>
      <c r="J7863" s="2"/>
    </row>
    <row r="7864">
      <c r="A7864" s="1" t="s">
        <v>10106</v>
      </c>
      <c r="B7864" s="3">
        <v>7.57</v>
      </c>
      <c r="C7864" s="3" t="s">
        <v>2405</v>
      </c>
      <c r="D7864" s="3" t="s">
        <v>26</v>
      </c>
      <c r="E7864" s="3">
        <v>26.65</v>
      </c>
      <c r="F7864" s="3">
        <v>1.24</v>
      </c>
      <c r="G7864" s="3">
        <v>94.0</v>
      </c>
      <c r="H7864" s="3">
        <v>9484.0</v>
      </c>
      <c r="I7864" s="2"/>
      <c r="J7864" s="2"/>
    </row>
    <row r="7865">
      <c r="A7865" s="1" t="s">
        <v>10107</v>
      </c>
      <c r="B7865" s="3">
        <v>6.8</v>
      </c>
      <c r="C7865" s="3" t="s">
        <v>2634</v>
      </c>
      <c r="D7865" s="3" t="s">
        <v>26</v>
      </c>
      <c r="E7865" s="3">
        <v>261.45</v>
      </c>
      <c r="F7865" s="3">
        <v>1.17</v>
      </c>
      <c r="G7865" s="3">
        <v>106.0</v>
      </c>
      <c r="H7865" s="3">
        <v>9483.0</v>
      </c>
      <c r="I7865" s="2"/>
      <c r="J7865" s="2"/>
    </row>
    <row r="7866">
      <c r="A7866" s="1" t="s">
        <v>10108</v>
      </c>
      <c r="B7866" s="3">
        <v>6.67</v>
      </c>
      <c r="C7866" s="3" t="s">
        <v>2634</v>
      </c>
      <c r="D7866" s="3" t="s">
        <v>26</v>
      </c>
      <c r="E7866" s="3">
        <v>258.35</v>
      </c>
      <c r="F7866" s="3">
        <v>1.3</v>
      </c>
      <c r="G7866" s="3">
        <v>115.0</v>
      </c>
      <c r="H7866" s="3">
        <v>9481.0</v>
      </c>
      <c r="I7866" s="2"/>
      <c r="J7866" s="2"/>
    </row>
    <row r="7867">
      <c r="A7867" s="1" t="s">
        <v>10109</v>
      </c>
      <c r="B7867" s="3">
        <v>6.79</v>
      </c>
      <c r="C7867" s="3" t="s">
        <v>2634</v>
      </c>
      <c r="D7867" s="3" t="s">
        <v>26</v>
      </c>
      <c r="E7867" s="3" t="s">
        <v>1645</v>
      </c>
      <c r="F7867" s="3">
        <v>12.0</v>
      </c>
      <c r="G7867" s="3">
        <v>9478.0</v>
      </c>
      <c r="H7867" s="2"/>
      <c r="I7867" s="2"/>
      <c r="J7867" s="2"/>
    </row>
    <row r="7868">
      <c r="A7868" s="1" t="s">
        <v>10110</v>
      </c>
      <c r="B7868" s="3">
        <v>6.29</v>
      </c>
      <c r="C7868" s="3" t="s">
        <v>6716</v>
      </c>
      <c r="D7868" s="3" t="s">
        <v>26</v>
      </c>
      <c r="E7868" s="3" t="s">
        <v>10111</v>
      </c>
      <c r="F7868" s="3">
        <v>121.0</v>
      </c>
      <c r="G7868" s="3">
        <v>9474.0</v>
      </c>
      <c r="H7868" s="2"/>
      <c r="I7868" s="2"/>
      <c r="J7868" s="2"/>
    </row>
    <row r="7869">
      <c r="A7869" s="1" t="s">
        <v>10112</v>
      </c>
      <c r="B7869" s="3">
        <v>5.26</v>
      </c>
      <c r="C7869" s="3" t="s">
        <v>2345</v>
      </c>
      <c r="D7869" s="3" t="s">
        <v>26</v>
      </c>
      <c r="E7869" s="3" t="s">
        <v>10113</v>
      </c>
      <c r="F7869" s="3">
        <v>117.0</v>
      </c>
      <c r="G7869" s="3">
        <v>9469.0</v>
      </c>
      <c r="H7869" s="2"/>
      <c r="I7869" s="2"/>
      <c r="J7869" s="2"/>
    </row>
    <row r="7870">
      <c r="A7870" s="1" t="s">
        <v>10114</v>
      </c>
      <c r="B7870" s="3">
        <v>3.92</v>
      </c>
      <c r="C7870" s="3" t="s">
        <v>723</v>
      </c>
      <c r="D7870" s="3" t="s">
        <v>26</v>
      </c>
      <c r="E7870" s="3">
        <v>255.5</v>
      </c>
      <c r="F7870" s="3">
        <v>1.17</v>
      </c>
      <c r="G7870" s="3">
        <v>112.0</v>
      </c>
      <c r="H7870" s="3">
        <v>9467.0</v>
      </c>
      <c r="I7870" s="2"/>
      <c r="J7870" s="2"/>
    </row>
    <row r="7871">
      <c r="A7871" s="1" t="s">
        <v>10115</v>
      </c>
      <c r="B7871" s="3">
        <v>3.27</v>
      </c>
      <c r="C7871" s="3" t="s">
        <v>325</v>
      </c>
      <c r="D7871" s="3" t="s">
        <v>26</v>
      </c>
      <c r="E7871" s="3">
        <v>254.3</v>
      </c>
      <c r="F7871" s="3">
        <v>1.24</v>
      </c>
      <c r="G7871" s="3">
        <v>112.0</v>
      </c>
      <c r="H7871" s="3">
        <v>9463.0</v>
      </c>
      <c r="I7871" s="2"/>
      <c r="J7871" s="2"/>
    </row>
    <row r="7872">
      <c r="A7872" s="1" t="s">
        <v>10116</v>
      </c>
      <c r="B7872" s="3">
        <v>3.33</v>
      </c>
      <c r="C7872" s="3" t="s">
        <v>325</v>
      </c>
      <c r="D7872" s="3" t="s">
        <v>26</v>
      </c>
      <c r="E7872" s="3">
        <v>252.95</v>
      </c>
      <c r="F7872" s="3">
        <v>1.3</v>
      </c>
      <c r="G7872" s="3">
        <v>118.0</v>
      </c>
      <c r="H7872" s="3">
        <v>9461.0</v>
      </c>
      <c r="I7872" s="2"/>
      <c r="J7872" s="2"/>
    </row>
    <row r="7873">
      <c r="A7873" s="1" t="s">
        <v>10117</v>
      </c>
      <c r="B7873" s="3">
        <v>3.89</v>
      </c>
      <c r="C7873" s="3" t="s">
        <v>1760</v>
      </c>
      <c r="D7873" s="3" t="s">
        <v>26</v>
      </c>
      <c r="E7873" s="3" t="s">
        <v>10118</v>
      </c>
      <c r="F7873" s="3">
        <v>128.0</v>
      </c>
      <c r="G7873" s="3">
        <v>9461.0</v>
      </c>
      <c r="H7873" s="2"/>
      <c r="I7873" s="2"/>
      <c r="J7873" s="2"/>
    </row>
    <row r="7874">
      <c r="A7874" s="1" t="s">
        <v>10119</v>
      </c>
      <c r="B7874" s="3">
        <v>2.8</v>
      </c>
      <c r="C7874" s="3" t="s">
        <v>160</v>
      </c>
      <c r="D7874" s="3" t="s">
        <v>26</v>
      </c>
      <c r="E7874" s="3" t="s">
        <v>10120</v>
      </c>
      <c r="F7874" s="3">
        <v>108.0</v>
      </c>
      <c r="G7874" s="3">
        <v>9463.0</v>
      </c>
      <c r="H7874" s="2"/>
      <c r="I7874" s="2"/>
      <c r="J7874" s="2"/>
    </row>
    <row r="7875">
      <c r="A7875" s="1" t="s">
        <v>10121</v>
      </c>
      <c r="B7875" s="3">
        <v>2.73</v>
      </c>
      <c r="C7875" s="3">
        <v>88.65</v>
      </c>
      <c r="D7875" s="3">
        <v>95.0</v>
      </c>
      <c r="E7875" s="3">
        <v>161.83</v>
      </c>
      <c r="F7875" s="3">
        <v>69.0</v>
      </c>
      <c r="G7875" s="3" t="s">
        <v>10122</v>
      </c>
      <c r="H7875" s="3">
        <v>107.0</v>
      </c>
      <c r="I7875" s="3">
        <v>9467.0</v>
      </c>
      <c r="J7875" s="2"/>
    </row>
    <row r="7876">
      <c r="A7876" s="1" t="s">
        <v>10123</v>
      </c>
      <c r="B7876" s="3">
        <v>5.88</v>
      </c>
      <c r="C7876" s="3">
        <v>82.5</v>
      </c>
      <c r="D7876" s="3">
        <v>287.0</v>
      </c>
      <c r="E7876" s="3">
        <v>666.42</v>
      </c>
      <c r="F7876" s="3">
        <v>82.0</v>
      </c>
      <c r="G7876" s="3" t="s">
        <v>10124</v>
      </c>
      <c r="H7876" s="3">
        <v>124.0</v>
      </c>
      <c r="I7876" s="3">
        <v>9469.0</v>
      </c>
      <c r="J7876" s="2"/>
    </row>
    <row r="7877">
      <c r="A7877" s="1" t="s">
        <v>10125</v>
      </c>
      <c r="B7877" s="3">
        <v>9.54</v>
      </c>
      <c r="C7877" s="3">
        <v>63.9</v>
      </c>
      <c r="D7877" s="3">
        <v>315.0</v>
      </c>
      <c r="E7877" s="3">
        <v>279.61</v>
      </c>
      <c r="F7877" s="3">
        <v>198.0</v>
      </c>
      <c r="G7877" s="3" t="s">
        <v>10126</v>
      </c>
      <c r="H7877" s="3">
        <v>225.0</v>
      </c>
      <c r="I7877" s="3">
        <v>9468.0</v>
      </c>
      <c r="J7877" s="2"/>
    </row>
    <row r="7878">
      <c r="A7878" s="1" t="s">
        <v>10127</v>
      </c>
      <c r="B7878" s="3">
        <v>12.15</v>
      </c>
      <c r="C7878" s="3">
        <v>51.5</v>
      </c>
      <c r="D7878" s="3">
        <v>48.0</v>
      </c>
      <c r="E7878" s="3">
        <v>712.53</v>
      </c>
      <c r="F7878" s="3">
        <v>134.0</v>
      </c>
      <c r="G7878" s="3" t="s">
        <v>10128</v>
      </c>
      <c r="H7878" s="3">
        <v>234.0</v>
      </c>
      <c r="I7878" s="3">
        <v>9464.0</v>
      </c>
      <c r="J7878" s="2"/>
    </row>
    <row r="7879">
      <c r="A7879" s="1" t="s">
        <v>10129</v>
      </c>
      <c r="B7879" s="3">
        <v>13.56</v>
      </c>
      <c r="C7879" s="3">
        <v>48.15</v>
      </c>
      <c r="D7879" s="3">
        <v>516.0</v>
      </c>
      <c r="E7879" s="3">
        <v>792.87</v>
      </c>
      <c r="F7879" s="3">
        <v>116.0</v>
      </c>
      <c r="G7879" s="3">
        <v>281.0</v>
      </c>
      <c r="H7879" s="3">
        <v>1.45</v>
      </c>
      <c r="I7879" s="3">
        <v>231.0</v>
      </c>
      <c r="J7879" s="3">
        <v>9454.0</v>
      </c>
    </row>
    <row r="7880">
      <c r="A7880" s="1" t="s">
        <v>10130</v>
      </c>
      <c r="B7880" s="3">
        <v>14.38</v>
      </c>
      <c r="C7880" s="3">
        <v>46.5</v>
      </c>
      <c r="D7880" s="3">
        <v>49.0</v>
      </c>
      <c r="E7880" s="3">
        <v>831.47</v>
      </c>
      <c r="F7880" s="3">
        <v>96.0</v>
      </c>
      <c r="G7880" s="3">
        <v>281.95</v>
      </c>
      <c r="H7880" s="3">
        <v>2.0</v>
      </c>
      <c r="I7880" s="3">
        <v>228.0</v>
      </c>
      <c r="J7880" s="3">
        <v>9445.0</v>
      </c>
    </row>
    <row r="7881">
      <c r="A7881" s="1" t="s">
        <v>10131</v>
      </c>
      <c r="B7881" s="3">
        <v>14.82</v>
      </c>
      <c r="C7881" s="3">
        <v>44.9</v>
      </c>
      <c r="D7881" s="3">
        <v>383.0</v>
      </c>
      <c r="E7881" s="3">
        <v>702.43</v>
      </c>
      <c r="F7881" s="3">
        <v>105.0</v>
      </c>
      <c r="G7881" s="3">
        <v>279.45</v>
      </c>
      <c r="H7881" s="3">
        <v>2.28</v>
      </c>
      <c r="I7881" s="3">
        <v>229.0</v>
      </c>
      <c r="J7881" s="3">
        <v>9437.0</v>
      </c>
    </row>
    <row r="7882">
      <c r="A7882" s="1" t="s">
        <v>10132</v>
      </c>
      <c r="B7882" s="3">
        <v>14.8</v>
      </c>
      <c r="C7882" s="3">
        <v>43.25</v>
      </c>
      <c r="D7882" s="3">
        <v>251.0</v>
      </c>
      <c r="E7882" s="3">
        <v>635.1</v>
      </c>
      <c r="F7882" s="3">
        <v>76.0</v>
      </c>
      <c r="G7882" s="3">
        <v>276.95</v>
      </c>
      <c r="H7882" s="3">
        <v>2.28</v>
      </c>
      <c r="I7882" s="3">
        <v>23.0</v>
      </c>
      <c r="J7882" s="3">
        <v>9433.0</v>
      </c>
    </row>
    <row r="7883">
      <c r="A7883" s="1" t="s">
        <v>10133</v>
      </c>
      <c r="B7883" s="3">
        <v>14.11</v>
      </c>
      <c r="C7883" s="3">
        <v>46.5</v>
      </c>
      <c r="D7883" s="3">
        <v>88.0</v>
      </c>
      <c r="E7883" s="3">
        <v>395.42</v>
      </c>
      <c r="F7883" s="3">
        <v>4.0</v>
      </c>
      <c r="G7883" s="3">
        <v>276.75</v>
      </c>
      <c r="H7883" s="3">
        <v>1.72</v>
      </c>
      <c r="I7883" s="3">
        <v>231.0</v>
      </c>
      <c r="J7883" s="3">
        <v>943.0</v>
      </c>
    </row>
    <row r="7884">
      <c r="A7884" s="1" t="s">
        <v>10134</v>
      </c>
      <c r="B7884" s="3">
        <v>12.62</v>
      </c>
      <c r="C7884" s="3" t="s">
        <v>2114</v>
      </c>
      <c r="D7884" s="3" t="s">
        <v>26</v>
      </c>
      <c r="E7884" s="3">
        <v>275.75</v>
      </c>
      <c r="F7884" s="3">
        <v>1.72</v>
      </c>
      <c r="G7884" s="3">
        <v>225.0</v>
      </c>
      <c r="H7884" s="3">
        <v>9429.0</v>
      </c>
      <c r="I7884" s="2"/>
      <c r="J7884" s="2"/>
    </row>
    <row r="7885">
      <c r="A7885" s="1" t="s">
        <v>10135</v>
      </c>
      <c r="B7885" s="3">
        <v>10.84</v>
      </c>
      <c r="C7885" s="3" t="s">
        <v>2088</v>
      </c>
      <c r="D7885" s="3" t="s">
        <v>26</v>
      </c>
      <c r="E7885" s="3">
        <v>27.75</v>
      </c>
      <c r="F7885" s="3">
        <v>1.86</v>
      </c>
      <c r="G7885" s="3">
        <v>219.0</v>
      </c>
      <c r="H7885" s="3">
        <v>9431.0</v>
      </c>
      <c r="I7885" s="2"/>
      <c r="J7885" s="2"/>
    </row>
    <row r="7886">
      <c r="A7886" s="1" t="s">
        <v>10136</v>
      </c>
      <c r="B7886" s="3">
        <v>9.8</v>
      </c>
      <c r="C7886" s="3" t="s">
        <v>2865</v>
      </c>
      <c r="D7886" s="3" t="s">
        <v>26</v>
      </c>
      <c r="E7886" s="3">
        <v>267.25</v>
      </c>
      <c r="F7886" s="3">
        <v>1.86</v>
      </c>
      <c r="G7886" s="3">
        <v>222.0</v>
      </c>
      <c r="H7886" s="3">
        <v>9431.0</v>
      </c>
      <c r="I7886" s="2"/>
      <c r="J7886" s="2"/>
    </row>
    <row r="7887">
      <c r="A7887" s="1" t="s">
        <v>10137</v>
      </c>
      <c r="B7887" s="3">
        <v>7.67</v>
      </c>
      <c r="C7887" s="3" t="s">
        <v>1527</v>
      </c>
      <c r="D7887" s="3" t="s">
        <v>26</v>
      </c>
      <c r="E7887" s="3">
        <v>269.6</v>
      </c>
      <c r="F7887" s="3">
        <v>1.79</v>
      </c>
      <c r="G7887" s="3">
        <v>212.0</v>
      </c>
      <c r="H7887" s="3">
        <v>943.0</v>
      </c>
      <c r="I7887" s="2"/>
      <c r="J7887" s="2"/>
    </row>
    <row r="7888">
      <c r="A7888" s="1" t="s">
        <v>10138</v>
      </c>
      <c r="B7888" s="3">
        <v>6.78</v>
      </c>
      <c r="C7888" s="3" t="s">
        <v>1860</v>
      </c>
      <c r="D7888" s="3" t="s">
        <v>26</v>
      </c>
      <c r="E7888" s="3">
        <v>277.9</v>
      </c>
      <c r="F7888" s="3">
        <v>1.72</v>
      </c>
      <c r="G7888" s="3">
        <v>199.0</v>
      </c>
      <c r="H7888" s="3">
        <v>9428.0</v>
      </c>
      <c r="I7888" s="2"/>
      <c r="J7888" s="2"/>
    </row>
    <row r="7889">
      <c r="A7889" s="1" t="s">
        <v>10139</v>
      </c>
      <c r="B7889" s="3">
        <v>6.26</v>
      </c>
      <c r="C7889" s="3" t="s">
        <v>686</v>
      </c>
      <c r="D7889" s="3" t="s">
        <v>26</v>
      </c>
      <c r="E7889" s="3">
        <v>287.4</v>
      </c>
      <c r="F7889" s="3">
        <v>1.66</v>
      </c>
      <c r="G7889" s="3">
        <v>191.0</v>
      </c>
      <c r="H7889" s="3">
        <v>9426.0</v>
      </c>
      <c r="I7889" s="2"/>
      <c r="J7889" s="2"/>
    </row>
    <row r="7890">
      <c r="A7890" s="1" t="s">
        <v>10140</v>
      </c>
      <c r="B7890" s="3">
        <v>5.78</v>
      </c>
      <c r="C7890" s="3" t="s">
        <v>1477</v>
      </c>
      <c r="D7890" s="3" t="s">
        <v>26</v>
      </c>
      <c r="E7890" s="3">
        <v>281.75</v>
      </c>
      <c r="F7890" s="3">
        <v>1.66</v>
      </c>
      <c r="G7890" s="3">
        <v>181.0</v>
      </c>
      <c r="H7890" s="3">
        <v>9421.0</v>
      </c>
      <c r="I7890" s="2"/>
      <c r="J7890" s="2"/>
    </row>
    <row r="7891">
      <c r="A7891" s="1" t="s">
        <v>10141</v>
      </c>
      <c r="B7891" s="3">
        <v>5.79</v>
      </c>
      <c r="C7891" s="3" t="s">
        <v>1300</v>
      </c>
      <c r="D7891" s="3" t="s">
        <v>26</v>
      </c>
      <c r="E7891" s="3">
        <v>297.25</v>
      </c>
      <c r="F7891" s="3">
        <v>1.59</v>
      </c>
      <c r="G7891" s="3">
        <v>169.0</v>
      </c>
      <c r="H7891" s="3">
        <v>9418.0</v>
      </c>
      <c r="I7891" s="2"/>
      <c r="J7891" s="2"/>
    </row>
    <row r="7892">
      <c r="A7892" s="1" t="s">
        <v>10142</v>
      </c>
      <c r="B7892" s="3">
        <v>6.6</v>
      </c>
      <c r="C7892" s="3" t="s">
        <v>1226</v>
      </c>
      <c r="D7892" s="3" t="s">
        <v>26</v>
      </c>
      <c r="E7892" s="3">
        <v>308.4</v>
      </c>
      <c r="F7892" s="3">
        <v>1.59</v>
      </c>
      <c r="G7892" s="3">
        <v>16.0</v>
      </c>
      <c r="H7892" s="3">
        <v>941.0</v>
      </c>
      <c r="I7892" s="2"/>
      <c r="J7892" s="2"/>
    </row>
    <row r="7893">
      <c r="A7893" s="1" t="s">
        <v>10143</v>
      </c>
      <c r="B7893" s="3">
        <v>7.4</v>
      </c>
      <c r="C7893" s="3" t="s">
        <v>1060</v>
      </c>
      <c r="D7893" s="3" t="s">
        <v>26</v>
      </c>
      <c r="E7893" s="3">
        <v>333.25</v>
      </c>
      <c r="F7893" s="3">
        <v>1.59</v>
      </c>
      <c r="G7893" s="3">
        <v>161.0</v>
      </c>
      <c r="H7893" s="3">
        <v>9404.0</v>
      </c>
      <c r="I7893" s="2"/>
      <c r="J7893" s="2"/>
    </row>
    <row r="7894">
      <c r="A7894" s="1" t="s">
        <v>10144</v>
      </c>
      <c r="B7894" s="3">
        <v>8.13</v>
      </c>
      <c r="C7894" s="3" t="s">
        <v>1062</v>
      </c>
      <c r="D7894" s="3" t="s">
        <v>26</v>
      </c>
      <c r="E7894" s="3">
        <v>346.6</v>
      </c>
      <c r="F7894" s="3">
        <v>1.72</v>
      </c>
      <c r="G7894" s="3">
        <v>17.0</v>
      </c>
      <c r="H7894" s="3">
        <v>9402.0</v>
      </c>
      <c r="I7894" s="2"/>
      <c r="J7894" s="2"/>
    </row>
    <row r="7895">
      <c r="A7895" s="1" t="s">
        <v>10145</v>
      </c>
      <c r="B7895" s="3">
        <v>8.77</v>
      </c>
      <c r="C7895" s="3" t="s">
        <v>880</v>
      </c>
      <c r="D7895" s="3" t="s">
        <v>26</v>
      </c>
      <c r="E7895" s="3">
        <v>349.9</v>
      </c>
      <c r="F7895" s="3">
        <v>1.86</v>
      </c>
      <c r="G7895" s="3">
        <v>18.0</v>
      </c>
      <c r="H7895" s="3">
        <v>94.0</v>
      </c>
      <c r="I7895" s="2"/>
      <c r="J7895" s="2"/>
    </row>
    <row r="7896">
      <c r="A7896" s="1" t="s">
        <v>10146</v>
      </c>
      <c r="B7896" s="3">
        <v>8.9</v>
      </c>
      <c r="C7896" s="3" t="s">
        <v>883</v>
      </c>
      <c r="D7896" s="3" t="s">
        <v>26</v>
      </c>
      <c r="E7896" s="3">
        <v>338.5</v>
      </c>
      <c r="F7896" s="3">
        <v>2.14</v>
      </c>
      <c r="G7896" s="3">
        <v>188.0</v>
      </c>
      <c r="H7896" s="3">
        <v>9397.0</v>
      </c>
      <c r="I7896" s="2"/>
      <c r="J7896" s="2"/>
    </row>
    <row r="7897">
      <c r="A7897" s="1" t="s">
        <v>10147</v>
      </c>
      <c r="B7897" s="3">
        <v>8.85</v>
      </c>
      <c r="C7897" s="3" t="s">
        <v>1217</v>
      </c>
      <c r="D7897" s="3" t="s">
        <v>26</v>
      </c>
      <c r="E7897" s="3">
        <v>33.35</v>
      </c>
      <c r="F7897" s="3">
        <v>2.28</v>
      </c>
      <c r="G7897" s="3">
        <v>189.0</v>
      </c>
      <c r="H7897" s="3">
        <v>9397.0</v>
      </c>
      <c r="I7897" s="2"/>
      <c r="J7897" s="2"/>
    </row>
    <row r="7898">
      <c r="A7898" s="1" t="s">
        <v>10148</v>
      </c>
      <c r="B7898" s="3">
        <v>8.91</v>
      </c>
      <c r="C7898" s="3" t="s">
        <v>860</v>
      </c>
      <c r="D7898" s="3" t="s">
        <v>26</v>
      </c>
      <c r="E7898" s="3">
        <v>334.6</v>
      </c>
      <c r="F7898" s="3">
        <v>2.34</v>
      </c>
      <c r="G7898" s="3">
        <v>186.0</v>
      </c>
      <c r="H7898" s="3">
        <v>9393.0</v>
      </c>
      <c r="I7898" s="2"/>
      <c r="J7898" s="2"/>
    </row>
    <row r="7899">
      <c r="A7899" s="1" t="s">
        <v>10149</v>
      </c>
      <c r="B7899" s="3">
        <v>9.14</v>
      </c>
      <c r="C7899" s="3">
        <v>89.1</v>
      </c>
      <c r="D7899" s="3">
        <v>121.0</v>
      </c>
      <c r="E7899" s="3">
        <v>444.95</v>
      </c>
      <c r="F7899" s="3">
        <v>51.0</v>
      </c>
      <c r="G7899" s="3">
        <v>338.3</v>
      </c>
      <c r="H7899" s="3">
        <v>2.41</v>
      </c>
      <c r="I7899" s="3">
        <v>185.0</v>
      </c>
      <c r="J7899" s="3">
        <v>9393.0</v>
      </c>
    </row>
    <row r="7900">
      <c r="A7900" s="1" t="s">
        <v>10150</v>
      </c>
      <c r="B7900" s="3">
        <v>9.96</v>
      </c>
      <c r="C7900" s="3">
        <v>86.0</v>
      </c>
      <c r="D7900" s="3">
        <v>295.0</v>
      </c>
      <c r="E7900" s="3">
        <v>759.24</v>
      </c>
      <c r="F7900" s="3">
        <v>64.0</v>
      </c>
      <c r="G7900" s="3">
        <v>344.65</v>
      </c>
      <c r="H7900" s="3">
        <v>3.45</v>
      </c>
      <c r="I7900" s="3">
        <v>191.0</v>
      </c>
      <c r="J7900" s="3">
        <v>9393.0</v>
      </c>
    </row>
    <row r="7901">
      <c r="A7901" s="1" t="s">
        <v>10151</v>
      </c>
      <c r="B7901" s="3">
        <v>10.78</v>
      </c>
      <c r="C7901" s="3">
        <v>8.5</v>
      </c>
      <c r="D7901" s="3">
        <v>342.0</v>
      </c>
      <c r="E7901" s="3">
        <v>407.8</v>
      </c>
      <c r="F7901" s="3">
        <v>173.0</v>
      </c>
      <c r="G7901" s="3">
        <v>323.4</v>
      </c>
      <c r="H7901" s="3">
        <v>3.38</v>
      </c>
      <c r="I7901" s="3">
        <v>192.0</v>
      </c>
      <c r="J7901" s="3">
        <v>9393.0</v>
      </c>
    </row>
    <row r="7902">
      <c r="A7902" s="1" t="s">
        <v>10152</v>
      </c>
      <c r="B7902" s="3">
        <v>12.18</v>
      </c>
      <c r="C7902" s="3">
        <v>66.85</v>
      </c>
      <c r="D7902" s="3">
        <v>406.0</v>
      </c>
      <c r="E7902" s="3">
        <v>418.68</v>
      </c>
      <c r="F7902" s="3">
        <v>204.0</v>
      </c>
      <c r="G7902" s="3">
        <v>305.55</v>
      </c>
      <c r="H7902" s="3">
        <v>3.79</v>
      </c>
      <c r="I7902" s="3">
        <v>192.0</v>
      </c>
      <c r="J7902" s="3">
        <v>9385.0</v>
      </c>
    </row>
    <row r="7903">
      <c r="A7903" s="1" t="s">
        <v>10153</v>
      </c>
      <c r="B7903" s="3">
        <v>13.11</v>
      </c>
      <c r="C7903" s="3">
        <v>62.3</v>
      </c>
      <c r="D7903" s="3">
        <v>199.0</v>
      </c>
      <c r="E7903" s="3">
        <v>7.97</v>
      </c>
      <c r="F7903" s="3">
        <v>195.0</v>
      </c>
      <c r="G7903" s="3">
        <v>318.35</v>
      </c>
      <c r="H7903" s="3">
        <v>3.79</v>
      </c>
      <c r="I7903" s="3">
        <v>192.0</v>
      </c>
      <c r="J7903" s="3">
        <v>9376.0</v>
      </c>
    </row>
    <row r="7904">
      <c r="A7904" s="1" t="s">
        <v>10154</v>
      </c>
      <c r="B7904" s="3">
        <v>13.74</v>
      </c>
      <c r="C7904" s="3">
        <v>6.2</v>
      </c>
      <c r="D7904" s="3">
        <v>412.0</v>
      </c>
      <c r="E7904" s="3">
        <v>488.4</v>
      </c>
      <c r="F7904" s="3">
        <v>182.0</v>
      </c>
      <c r="G7904" s="3">
        <v>325.7</v>
      </c>
      <c r="H7904" s="3">
        <v>3.79</v>
      </c>
      <c r="I7904" s="3">
        <v>191.0</v>
      </c>
      <c r="J7904" s="3">
        <v>9365.0</v>
      </c>
    </row>
    <row r="7905">
      <c r="A7905" s="1" t="s">
        <v>10155</v>
      </c>
      <c r="B7905" s="3">
        <v>13.85</v>
      </c>
      <c r="C7905" s="3">
        <v>6.2</v>
      </c>
      <c r="D7905" s="3">
        <v>289.0</v>
      </c>
      <c r="E7905" s="3">
        <v>271.91</v>
      </c>
      <c r="F7905" s="3">
        <v>182.0</v>
      </c>
      <c r="G7905" s="3">
        <v>35.1</v>
      </c>
      <c r="H7905" s="3">
        <v>3.59</v>
      </c>
      <c r="I7905" s="3">
        <v>189.0</v>
      </c>
      <c r="J7905" s="3">
        <v>9359.0</v>
      </c>
    </row>
    <row r="7906">
      <c r="A7906" s="1" t="s">
        <v>10156</v>
      </c>
      <c r="B7906" s="3">
        <v>13.85</v>
      </c>
      <c r="C7906" s="3">
        <v>62.45</v>
      </c>
      <c r="D7906" s="3" t="s">
        <v>745</v>
      </c>
      <c r="E7906" s="3">
        <v>83.0</v>
      </c>
      <c r="F7906" s="3">
        <v>354.75</v>
      </c>
      <c r="G7906" s="3">
        <v>2.62</v>
      </c>
      <c r="H7906" s="3">
        <v>178.0</v>
      </c>
      <c r="I7906" s="3">
        <v>9354.0</v>
      </c>
      <c r="J7906" s="2"/>
    </row>
    <row r="7907">
      <c r="A7907" s="1" t="s">
        <v>10157</v>
      </c>
      <c r="B7907" s="3">
        <v>13.64</v>
      </c>
      <c r="C7907" s="3">
        <v>62.45</v>
      </c>
      <c r="D7907" s="3">
        <v>66.0</v>
      </c>
      <c r="E7907" s="3">
        <v>15.19</v>
      </c>
      <c r="F7907" s="3">
        <v>48.0</v>
      </c>
      <c r="G7907" s="3">
        <v>341.55</v>
      </c>
      <c r="H7907" s="3">
        <v>2.34</v>
      </c>
      <c r="I7907" s="3">
        <v>169.0</v>
      </c>
      <c r="J7907" s="3">
        <v>9352.0</v>
      </c>
    </row>
    <row r="7908">
      <c r="A7908" s="1" t="s">
        <v>10158</v>
      </c>
      <c r="B7908" s="3">
        <v>11.94</v>
      </c>
      <c r="C7908" s="3" t="s">
        <v>1850</v>
      </c>
      <c r="D7908" s="3" t="s">
        <v>26</v>
      </c>
      <c r="E7908" s="3">
        <v>326.85</v>
      </c>
      <c r="F7908" s="3">
        <v>2.34</v>
      </c>
      <c r="G7908" s="3">
        <v>177.0</v>
      </c>
      <c r="H7908" s="3">
        <v>9353.0</v>
      </c>
      <c r="I7908" s="2"/>
      <c r="J7908" s="2"/>
    </row>
    <row r="7909">
      <c r="A7909" s="1" t="s">
        <v>10159</v>
      </c>
      <c r="B7909" s="3">
        <v>10.94</v>
      </c>
      <c r="C7909" s="3" t="s">
        <v>3544</v>
      </c>
      <c r="D7909" s="3" t="s">
        <v>26</v>
      </c>
      <c r="E7909" s="3">
        <v>328.4</v>
      </c>
      <c r="F7909" s="3">
        <v>2.21</v>
      </c>
      <c r="G7909" s="3">
        <v>171.0</v>
      </c>
      <c r="H7909" s="3">
        <v>9353.0</v>
      </c>
      <c r="I7909" s="2"/>
      <c r="J7909" s="2"/>
    </row>
    <row r="7910">
      <c r="A7910" s="1" t="s">
        <v>10160</v>
      </c>
      <c r="B7910" s="3">
        <v>10.42</v>
      </c>
      <c r="C7910" s="3" t="s">
        <v>1356</v>
      </c>
      <c r="D7910" s="3" t="s">
        <v>26</v>
      </c>
      <c r="E7910" s="3">
        <v>313.5</v>
      </c>
      <c r="F7910" s="3">
        <v>2.14</v>
      </c>
      <c r="G7910" s="3">
        <v>156.0</v>
      </c>
      <c r="H7910" s="3">
        <v>9349.0</v>
      </c>
      <c r="I7910" s="2"/>
      <c r="J7910" s="2"/>
    </row>
    <row r="7911">
      <c r="A7911" s="1" t="s">
        <v>10161</v>
      </c>
      <c r="B7911" s="3">
        <v>9.81</v>
      </c>
      <c r="C7911" s="3" t="s">
        <v>2007</v>
      </c>
      <c r="D7911" s="3" t="s">
        <v>26</v>
      </c>
      <c r="E7911" s="3">
        <v>309.65</v>
      </c>
      <c r="F7911" s="3">
        <v>2.0</v>
      </c>
      <c r="G7911" s="3">
        <v>143.0</v>
      </c>
      <c r="H7911" s="3">
        <v>9349.0</v>
      </c>
      <c r="I7911" s="2"/>
      <c r="J7911" s="2"/>
    </row>
    <row r="7912">
      <c r="A7912" s="1" t="s">
        <v>10162</v>
      </c>
      <c r="B7912" s="3">
        <v>9.37</v>
      </c>
      <c r="C7912" s="3" t="s">
        <v>789</v>
      </c>
      <c r="D7912" s="3" t="s">
        <v>26</v>
      </c>
      <c r="E7912" s="3">
        <v>318.75</v>
      </c>
      <c r="F7912" s="3">
        <v>1.86</v>
      </c>
      <c r="G7912" s="3">
        <v>121.0</v>
      </c>
      <c r="H7912" s="3">
        <v>9349.0</v>
      </c>
      <c r="I7912" s="2"/>
      <c r="J7912" s="2"/>
    </row>
    <row r="7913">
      <c r="A7913" s="1" t="s">
        <v>10163</v>
      </c>
      <c r="B7913" s="3">
        <v>8.86</v>
      </c>
      <c r="C7913" s="3" t="s">
        <v>755</v>
      </c>
      <c r="D7913" s="3" t="s">
        <v>26</v>
      </c>
      <c r="E7913" s="3">
        <v>31.6</v>
      </c>
      <c r="F7913" s="3">
        <v>2.7</v>
      </c>
      <c r="G7913" s="3">
        <v>103.0</v>
      </c>
      <c r="H7913" s="3">
        <v>9347.0</v>
      </c>
      <c r="I7913" s="2"/>
      <c r="J7913" s="2"/>
    </row>
    <row r="7914">
      <c r="A7914" s="1" t="s">
        <v>10164</v>
      </c>
      <c r="B7914" s="3">
        <v>8.78</v>
      </c>
      <c r="C7914" s="3" t="s">
        <v>755</v>
      </c>
      <c r="D7914" s="3" t="s">
        <v>26</v>
      </c>
      <c r="E7914" s="3">
        <v>319.9</v>
      </c>
      <c r="F7914" s="3">
        <v>2.28</v>
      </c>
      <c r="G7914" s="3">
        <v>97.0</v>
      </c>
      <c r="H7914" s="3">
        <v>9343.0</v>
      </c>
      <c r="I7914" s="2"/>
      <c r="J7914" s="2"/>
    </row>
    <row r="7915">
      <c r="A7915" s="1" t="s">
        <v>10165</v>
      </c>
      <c r="B7915" s="3">
        <v>8.64</v>
      </c>
      <c r="C7915" s="3" t="s">
        <v>758</v>
      </c>
      <c r="D7915" s="3" t="s">
        <v>26</v>
      </c>
      <c r="E7915" s="3">
        <v>31.6</v>
      </c>
      <c r="F7915" s="3">
        <v>2.55</v>
      </c>
      <c r="G7915" s="3">
        <v>102.0</v>
      </c>
      <c r="H7915" s="3">
        <v>9338.0</v>
      </c>
      <c r="I7915" s="2"/>
      <c r="J7915" s="2"/>
    </row>
    <row r="7916">
      <c r="A7916" s="1" t="s">
        <v>10166</v>
      </c>
      <c r="B7916" s="3">
        <v>8.54</v>
      </c>
      <c r="C7916" s="3" t="s">
        <v>758</v>
      </c>
      <c r="D7916" s="3" t="s">
        <v>26</v>
      </c>
      <c r="E7916" s="3">
        <v>308.95</v>
      </c>
      <c r="F7916" s="3">
        <v>2.69</v>
      </c>
      <c r="G7916" s="3">
        <v>1.0</v>
      </c>
      <c r="H7916" s="3">
        <v>933.0</v>
      </c>
      <c r="I7916" s="2"/>
      <c r="J7916" s="2"/>
    </row>
    <row r="7917">
      <c r="A7917" s="1" t="s">
        <v>10167</v>
      </c>
      <c r="B7917" s="3">
        <v>8.48</v>
      </c>
      <c r="C7917" s="3" t="s">
        <v>758</v>
      </c>
      <c r="D7917" s="3" t="s">
        <v>26</v>
      </c>
      <c r="E7917" s="3">
        <v>308.1</v>
      </c>
      <c r="F7917" s="3">
        <v>2.55</v>
      </c>
      <c r="G7917" s="3">
        <v>99.0</v>
      </c>
      <c r="H7917" s="3">
        <v>9323.0</v>
      </c>
      <c r="I7917" s="2"/>
      <c r="J7917" s="2"/>
    </row>
    <row r="7918">
      <c r="A7918" s="1" t="s">
        <v>10168</v>
      </c>
      <c r="B7918" s="3">
        <v>8.42</v>
      </c>
      <c r="C7918" s="3" t="s">
        <v>758</v>
      </c>
      <c r="D7918" s="3" t="s">
        <v>26</v>
      </c>
      <c r="E7918" s="3">
        <v>312.95</v>
      </c>
      <c r="F7918" s="3">
        <v>2.14</v>
      </c>
      <c r="G7918" s="3">
        <v>87.0</v>
      </c>
      <c r="H7918" s="3">
        <v>9322.0</v>
      </c>
      <c r="I7918" s="2"/>
      <c r="J7918" s="2"/>
    </row>
    <row r="7919">
      <c r="A7919" s="1" t="s">
        <v>10169</v>
      </c>
      <c r="B7919" s="3">
        <v>8.29</v>
      </c>
      <c r="C7919" s="3" t="s">
        <v>761</v>
      </c>
      <c r="D7919" s="3" t="s">
        <v>26</v>
      </c>
      <c r="E7919" s="3">
        <v>316.4</v>
      </c>
      <c r="F7919" s="3">
        <v>2.0</v>
      </c>
      <c r="G7919" s="3">
        <v>8.0</v>
      </c>
      <c r="H7919" s="3">
        <v>932.0</v>
      </c>
      <c r="I7919" s="2"/>
      <c r="J7919" s="2"/>
    </row>
    <row r="7920">
      <c r="A7920" s="1" t="s">
        <v>10170</v>
      </c>
      <c r="B7920" s="3">
        <v>8.29</v>
      </c>
      <c r="C7920" s="3" t="s">
        <v>761</v>
      </c>
      <c r="D7920" s="3" t="s">
        <v>26</v>
      </c>
      <c r="E7920" s="3">
        <v>317.55</v>
      </c>
      <c r="F7920" s="3">
        <v>2.7</v>
      </c>
      <c r="G7920" s="3">
        <v>8.0</v>
      </c>
      <c r="H7920" s="3">
        <v>9317.0</v>
      </c>
      <c r="I7920" s="2"/>
      <c r="J7920" s="2"/>
    </row>
    <row r="7921">
      <c r="A7921" s="1" t="s">
        <v>10171</v>
      </c>
      <c r="B7921" s="3">
        <v>8.33</v>
      </c>
      <c r="C7921" s="3" t="s">
        <v>758</v>
      </c>
      <c r="D7921" s="3" t="s">
        <v>26</v>
      </c>
      <c r="E7921" s="3">
        <v>311.4</v>
      </c>
      <c r="F7921" s="3">
        <v>2.48</v>
      </c>
      <c r="G7921" s="3">
        <v>81.0</v>
      </c>
      <c r="H7921" s="3">
        <v>9314.0</v>
      </c>
      <c r="I7921" s="2"/>
      <c r="J7921" s="2"/>
    </row>
    <row r="7922">
      <c r="A7922" s="1" t="s">
        <v>10172</v>
      </c>
      <c r="B7922" s="3">
        <v>8.15</v>
      </c>
      <c r="C7922" s="3" t="s">
        <v>761</v>
      </c>
      <c r="D7922" s="3" t="s">
        <v>26</v>
      </c>
      <c r="E7922" s="3">
        <v>326.85</v>
      </c>
      <c r="F7922" s="3">
        <v>2.21</v>
      </c>
      <c r="G7922" s="3">
        <v>74.0</v>
      </c>
      <c r="H7922" s="3">
        <v>9322.0</v>
      </c>
      <c r="I7922" s="2"/>
      <c r="J7922" s="2"/>
    </row>
    <row r="7923">
      <c r="A7923" s="1" t="s">
        <v>10173</v>
      </c>
      <c r="B7923" s="3">
        <v>8.45</v>
      </c>
      <c r="C7923" s="3">
        <v>92.4</v>
      </c>
      <c r="D7923" s="3">
        <v>49.0</v>
      </c>
      <c r="E7923" s="3">
        <v>6.49</v>
      </c>
      <c r="F7923" s="3">
        <v>48.0</v>
      </c>
      <c r="G7923" s="3">
        <v>321.5</v>
      </c>
      <c r="H7923" s="3">
        <v>2.69</v>
      </c>
      <c r="I7923" s="3">
        <v>8.0</v>
      </c>
      <c r="J7923" s="3">
        <v>9321.0</v>
      </c>
    </row>
    <row r="7924">
      <c r="A7924" s="1" t="s">
        <v>10174</v>
      </c>
      <c r="B7924" s="3">
        <v>9.55</v>
      </c>
      <c r="C7924" s="3">
        <v>89.15</v>
      </c>
      <c r="D7924" s="3" t="s">
        <v>10175</v>
      </c>
      <c r="E7924" s="3">
        <v>88.0</v>
      </c>
      <c r="F7924" s="3">
        <v>321.5</v>
      </c>
      <c r="G7924" s="3">
        <v>3.24</v>
      </c>
      <c r="H7924" s="3">
        <v>86.0</v>
      </c>
      <c r="I7924" s="3">
        <v>9321.0</v>
      </c>
      <c r="J7924" s="2"/>
    </row>
    <row r="7925">
      <c r="A7925" s="1" t="s">
        <v>10176</v>
      </c>
      <c r="B7925" s="3">
        <v>10.45</v>
      </c>
      <c r="C7925" s="3">
        <v>83.0</v>
      </c>
      <c r="D7925" s="3" t="s">
        <v>3216</v>
      </c>
      <c r="E7925" s="3">
        <v>129.0</v>
      </c>
      <c r="F7925" s="3">
        <v>317.75</v>
      </c>
      <c r="G7925" s="3">
        <v>3.66</v>
      </c>
      <c r="H7925" s="3">
        <v>91.0</v>
      </c>
      <c r="I7925" s="3">
        <v>9318.0</v>
      </c>
      <c r="J7925" s="2"/>
    </row>
    <row r="7926">
      <c r="A7926" s="1" t="s">
        <v>10177</v>
      </c>
      <c r="B7926" s="3">
        <v>11.41</v>
      </c>
      <c r="C7926" s="3">
        <v>8.1</v>
      </c>
      <c r="D7926" s="3" t="s">
        <v>289</v>
      </c>
      <c r="E7926" s="3">
        <v>75.0</v>
      </c>
      <c r="F7926" s="3">
        <v>316.4</v>
      </c>
      <c r="G7926" s="3">
        <v>3.45</v>
      </c>
      <c r="H7926" s="3">
        <v>87.0</v>
      </c>
      <c r="I7926" s="3">
        <v>9314.0</v>
      </c>
      <c r="J7926" s="2"/>
    </row>
    <row r="7927">
      <c r="A7927" s="1" t="s">
        <v>10178</v>
      </c>
      <c r="B7927" s="3">
        <v>12.15</v>
      </c>
      <c r="C7927" s="3">
        <v>74.6</v>
      </c>
      <c r="D7927" s="3" t="s">
        <v>9380</v>
      </c>
      <c r="E7927" s="3">
        <v>57.0</v>
      </c>
      <c r="F7927" s="3">
        <v>322.5</v>
      </c>
      <c r="G7927" s="3">
        <v>3.24</v>
      </c>
      <c r="H7927" s="3">
        <v>93.0</v>
      </c>
      <c r="I7927" s="3">
        <v>9307.0</v>
      </c>
      <c r="J7927" s="2"/>
    </row>
    <row r="7928">
      <c r="A7928" s="1" t="s">
        <v>10179</v>
      </c>
      <c r="B7928" s="3">
        <v>12.68</v>
      </c>
      <c r="C7928" s="3">
        <v>74.7</v>
      </c>
      <c r="D7928" s="3" t="s">
        <v>10175</v>
      </c>
      <c r="E7928" s="3">
        <v>88.0</v>
      </c>
      <c r="F7928" s="3">
        <v>339.5</v>
      </c>
      <c r="G7928" s="3">
        <v>2.48</v>
      </c>
      <c r="H7928" s="3">
        <v>97.0</v>
      </c>
      <c r="I7928" s="3">
        <v>9297.0</v>
      </c>
      <c r="J7928" s="2"/>
    </row>
    <row r="7929">
      <c r="A7929" s="1" t="s">
        <v>10180</v>
      </c>
      <c r="B7929" s="3">
        <v>12.99</v>
      </c>
      <c r="C7929" s="3">
        <v>77.5</v>
      </c>
      <c r="D7929" s="3">
        <v>149.0</v>
      </c>
      <c r="E7929" s="3">
        <v>7.67</v>
      </c>
      <c r="F7929" s="3">
        <v>146.0</v>
      </c>
      <c r="G7929" s="3">
        <v>337.7</v>
      </c>
      <c r="H7929" s="3">
        <v>1.66</v>
      </c>
      <c r="I7929" s="3">
        <v>134.0</v>
      </c>
      <c r="J7929" s="3">
        <v>9294.0</v>
      </c>
    </row>
    <row r="7930">
      <c r="A7930" s="1" t="s">
        <v>10181</v>
      </c>
      <c r="B7930" s="3">
        <v>11.23</v>
      </c>
      <c r="C7930" s="3">
        <v>86.1</v>
      </c>
      <c r="D7930" s="3">
        <v>96.0</v>
      </c>
      <c r="E7930" s="3">
        <v>7.36</v>
      </c>
      <c r="F7930" s="3">
        <v>94.0</v>
      </c>
      <c r="G7930" s="3">
        <v>33.75</v>
      </c>
      <c r="H7930" s="3">
        <v>3.3</v>
      </c>
      <c r="I7930" s="3">
        <v>198.0</v>
      </c>
      <c r="J7930" s="3">
        <v>93.0</v>
      </c>
    </row>
    <row r="7931">
      <c r="A7931" s="1" t="s">
        <v>10182</v>
      </c>
      <c r="B7931" s="3">
        <v>9.2</v>
      </c>
      <c r="C7931" s="3">
        <v>92.45</v>
      </c>
      <c r="D7931" s="3">
        <v>42.0</v>
      </c>
      <c r="E7931" s="3">
        <v>25.33</v>
      </c>
      <c r="F7931" s="3">
        <v>39.0</v>
      </c>
      <c r="G7931" s="3">
        <v>333.65</v>
      </c>
      <c r="H7931" s="3">
        <v>2.69</v>
      </c>
      <c r="I7931" s="3">
        <v>23.0</v>
      </c>
      <c r="J7931" s="3">
        <v>931.0</v>
      </c>
    </row>
    <row r="7932">
      <c r="A7932" s="1" t="s">
        <v>10183</v>
      </c>
      <c r="B7932" s="3">
        <v>8.28</v>
      </c>
      <c r="C7932" s="3" t="s">
        <v>144</v>
      </c>
      <c r="D7932" s="3" t="s">
        <v>26</v>
      </c>
      <c r="E7932" s="3">
        <v>329.75</v>
      </c>
      <c r="F7932" s="3">
        <v>1.59</v>
      </c>
      <c r="G7932" s="3">
        <v>231.0</v>
      </c>
      <c r="H7932" s="3">
        <v>9317.0</v>
      </c>
      <c r="I7932" s="2"/>
      <c r="J7932" s="2"/>
    </row>
    <row r="7933">
      <c r="A7933" s="1" t="s">
        <v>10184</v>
      </c>
      <c r="B7933" s="3">
        <v>7.88</v>
      </c>
      <c r="C7933" s="3" t="s">
        <v>761</v>
      </c>
      <c r="D7933" s="3" t="s">
        <v>26</v>
      </c>
      <c r="E7933" s="3">
        <v>326.85</v>
      </c>
      <c r="F7933" s="3">
        <v>1.1</v>
      </c>
      <c r="G7933" s="3">
        <v>213.0</v>
      </c>
      <c r="H7933" s="3">
        <v>9324.0</v>
      </c>
      <c r="I7933" s="2"/>
      <c r="J7933" s="2"/>
    </row>
    <row r="7934">
      <c r="A7934" s="1" t="s">
        <v>10185</v>
      </c>
      <c r="B7934" s="3">
        <v>9.0</v>
      </c>
      <c r="C7934" s="3" t="s">
        <v>889</v>
      </c>
      <c r="D7934" s="3" t="s">
        <v>26</v>
      </c>
      <c r="E7934" s="3" t="s">
        <v>10186</v>
      </c>
      <c r="F7934" s="3">
        <v>258.0</v>
      </c>
      <c r="G7934" s="3">
        <v>9328.0</v>
      </c>
      <c r="H7934" s="2"/>
      <c r="I7934" s="2"/>
      <c r="J7934" s="2"/>
    </row>
    <row r="7935">
      <c r="A7935" s="1" t="s">
        <v>10187</v>
      </c>
      <c r="B7935" s="3">
        <v>7.77</v>
      </c>
      <c r="C7935" s="3" t="s">
        <v>758</v>
      </c>
      <c r="D7935" s="3" t="s">
        <v>26</v>
      </c>
      <c r="E7935" s="3">
        <v>311.2</v>
      </c>
      <c r="F7935" s="3">
        <v>1.3</v>
      </c>
      <c r="G7935" s="3">
        <v>26.0</v>
      </c>
      <c r="H7935" s="3">
        <v>9329.0</v>
      </c>
      <c r="I7935" s="2"/>
      <c r="J7935" s="2"/>
    </row>
    <row r="7936">
      <c r="A7936" s="1" t="s">
        <v>10188</v>
      </c>
      <c r="B7936" s="3">
        <v>6.95</v>
      </c>
      <c r="C7936" s="3" t="s">
        <v>1003</v>
      </c>
      <c r="D7936" s="3" t="s">
        <v>26</v>
      </c>
      <c r="E7936" s="3">
        <v>309.45</v>
      </c>
      <c r="F7936" s="3">
        <v>1.17</v>
      </c>
      <c r="G7936" s="3">
        <v>27.0</v>
      </c>
      <c r="H7936" s="3">
        <v>933.0</v>
      </c>
      <c r="I7936" s="2"/>
      <c r="J7936" s="2"/>
    </row>
    <row r="7937">
      <c r="A7937" s="1" t="s">
        <v>10189</v>
      </c>
      <c r="B7937" s="3">
        <v>6.75</v>
      </c>
      <c r="C7937" s="3" t="s">
        <v>761</v>
      </c>
      <c r="D7937" s="3" t="s">
        <v>26</v>
      </c>
      <c r="E7937" s="3" t="s">
        <v>6607</v>
      </c>
      <c r="F7937" s="3">
        <v>9.0</v>
      </c>
      <c r="G7937" s="3">
        <v>9331.0</v>
      </c>
      <c r="H7937" s="2"/>
      <c r="I7937" s="2"/>
      <c r="J7937" s="2"/>
    </row>
    <row r="7938">
      <c r="A7938" s="1" t="s">
        <v>10190</v>
      </c>
      <c r="B7938" s="3">
        <v>6.63</v>
      </c>
      <c r="C7938" s="3" t="s">
        <v>761</v>
      </c>
      <c r="D7938" s="3" t="s">
        <v>26</v>
      </c>
      <c r="E7938" s="3" t="s">
        <v>10191</v>
      </c>
      <c r="F7938" s="3">
        <v>13.0</v>
      </c>
      <c r="G7938" s="3">
        <v>933.0</v>
      </c>
      <c r="H7938" s="2"/>
      <c r="I7938" s="2"/>
      <c r="J7938" s="2"/>
    </row>
    <row r="7939">
      <c r="A7939" s="1" t="s">
        <v>10192</v>
      </c>
      <c r="B7939" s="3">
        <v>6.87</v>
      </c>
      <c r="C7939" s="3" t="s">
        <v>761</v>
      </c>
      <c r="D7939" s="3" t="s">
        <v>26</v>
      </c>
      <c r="E7939" s="3">
        <v>316.0</v>
      </c>
      <c r="F7939" s="3">
        <v>1.38</v>
      </c>
      <c r="G7939" s="3">
        <v>3.0</v>
      </c>
      <c r="H7939" s="3">
        <v>9326.0</v>
      </c>
      <c r="I7939" s="2"/>
      <c r="J7939" s="2"/>
    </row>
    <row r="7940">
      <c r="A7940" s="1" t="s">
        <v>10193</v>
      </c>
      <c r="B7940" s="3">
        <v>7.14</v>
      </c>
      <c r="C7940" s="3" t="s">
        <v>1003</v>
      </c>
      <c r="D7940" s="3" t="s">
        <v>26</v>
      </c>
      <c r="E7940" s="3">
        <v>313.45</v>
      </c>
      <c r="F7940" s="3">
        <v>1.93</v>
      </c>
      <c r="G7940" s="3">
        <v>45.0</v>
      </c>
      <c r="H7940" s="3">
        <v>9318.0</v>
      </c>
      <c r="I7940" s="2"/>
      <c r="J7940" s="2"/>
    </row>
    <row r="7941">
      <c r="A7941" s="1" t="s">
        <v>10194</v>
      </c>
      <c r="B7941" s="3">
        <v>7.51</v>
      </c>
      <c r="C7941" s="3" t="s">
        <v>1158</v>
      </c>
      <c r="D7941" s="3" t="s">
        <v>26</v>
      </c>
      <c r="E7941" s="3">
        <v>315.45</v>
      </c>
      <c r="F7941" s="3">
        <v>2.55</v>
      </c>
      <c r="G7941" s="3">
        <v>45.0</v>
      </c>
      <c r="H7941" s="3">
        <v>9312.0</v>
      </c>
      <c r="I7941" s="2"/>
      <c r="J7941" s="2"/>
    </row>
    <row r="7942">
      <c r="A7942" s="1" t="s">
        <v>10195</v>
      </c>
      <c r="B7942" s="3">
        <v>8.5</v>
      </c>
      <c r="C7942" s="3" t="s">
        <v>758</v>
      </c>
      <c r="D7942" s="3" t="s">
        <v>26</v>
      </c>
      <c r="E7942" s="3">
        <v>331.3</v>
      </c>
      <c r="F7942" s="3">
        <v>3.45</v>
      </c>
      <c r="G7942" s="3">
        <v>43.0</v>
      </c>
      <c r="H7942" s="3">
        <v>9304.0</v>
      </c>
      <c r="I7942" s="2"/>
      <c r="J7942" s="2"/>
    </row>
    <row r="7943">
      <c r="A7943" s="1" t="s">
        <v>10196</v>
      </c>
      <c r="B7943" s="3">
        <v>8.21</v>
      </c>
      <c r="C7943" s="3" t="s">
        <v>758</v>
      </c>
      <c r="D7943" s="3" t="s">
        <v>26</v>
      </c>
      <c r="E7943" s="3">
        <v>319.7</v>
      </c>
      <c r="F7943" s="3">
        <v>4.21</v>
      </c>
      <c r="G7943" s="3">
        <v>53.0</v>
      </c>
      <c r="H7943" s="3">
        <v>9298.0</v>
      </c>
      <c r="I7943" s="2"/>
      <c r="J7943" s="2"/>
    </row>
    <row r="7944">
      <c r="A7944" s="1" t="s">
        <v>10197</v>
      </c>
      <c r="B7944" s="3">
        <v>8.37</v>
      </c>
      <c r="C7944" s="3" t="s">
        <v>758</v>
      </c>
      <c r="D7944" s="3" t="s">
        <v>26</v>
      </c>
      <c r="E7944" s="3">
        <v>318.55</v>
      </c>
      <c r="F7944" s="3">
        <v>4.28</v>
      </c>
      <c r="G7944" s="3">
        <v>65.0</v>
      </c>
      <c r="H7944" s="3">
        <v>9294.0</v>
      </c>
      <c r="I7944" s="2"/>
      <c r="J7944" s="2"/>
    </row>
    <row r="7945">
      <c r="A7945" s="1" t="s">
        <v>10198</v>
      </c>
      <c r="B7945" s="3">
        <v>8.55</v>
      </c>
      <c r="C7945" s="3" t="s">
        <v>860</v>
      </c>
      <c r="D7945" s="3" t="s">
        <v>26</v>
      </c>
      <c r="E7945" s="3">
        <v>326.85</v>
      </c>
      <c r="F7945" s="3">
        <v>4.14</v>
      </c>
      <c r="G7945" s="3">
        <v>71.0</v>
      </c>
      <c r="H7945" s="3">
        <v>9292.0</v>
      </c>
      <c r="I7945" s="2"/>
      <c r="J7945" s="2"/>
    </row>
    <row r="7946">
      <c r="A7946" s="1" t="s">
        <v>10199</v>
      </c>
      <c r="B7946" s="3">
        <v>9.39</v>
      </c>
      <c r="C7946" s="3" t="s">
        <v>789</v>
      </c>
      <c r="D7946" s="3" t="s">
        <v>26</v>
      </c>
      <c r="E7946" s="3">
        <v>326.85</v>
      </c>
      <c r="F7946" s="3">
        <v>4.41</v>
      </c>
      <c r="G7946" s="3">
        <v>67.0</v>
      </c>
      <c r="H7946" s="3">
        <v>9293.0</v>
      </c>
      <c r="I7946" s="2"/>
      <c r="J7946" s="2"/>
    </row>
    <row r="7947">
      <c r="A7947" s="1" t="s">
        <v>10200</v>
      </c>
      <c r="B7947" s="3">
        <v>9.5</v>
      </c>
      <c r="C7947" s="3">
        <v>92.45</v>
      </c>
      <c r="D7947" s="3" t="s">
        <v>2246</v>
      </c>
      <c r="E7947" s="3">
        <v>36.0</v>
      </c>
      <c r="F7947" s="3">
        <v>322.4</v>
      </c>
      <c r="G7947" s="3">
        <v>4.28</v>
      </c>
      <c r="H7947" s="3">
        <v>65.0</v>
      </c>
      <c r="I7947" s="3">
        <v>9291.0</v>
      </c>
      <c r="J7947" s="2"/>
    </row>
    <row r="7948">
      <c r="A7948" s="1" t="s">
        <v>10201</v>
      </c>
      <c r="B7948" s="3">
        <v>10.8</v>
      </c>
      <c r="C7948" s="3">
        <v>89.2</v>
      </c>
      <c r="D7948" s="3">
        <v>165.0</v>
      </c>
      <c r="E7948" s="3">
        <v>94.5</v>
      </c>
      <c r="F7948" s="3">
        <v>137.0</v>
      </c>
      <c r="G7948" s="3">
        <v>319.5</v>
      </c>
      <c r="H7948" s="3">
        <v>4.62</v>
      </c>
      <c r="I7948" s="3">
        <v>68.0</v>
      </c>
      <c r="J7948" s="3">
        <v>9297.0</v>
      </c>
    </row>
    <row r="7949">
      <c r="A7949" s="1" t="s">
        <v>10202</v>
      </c>
      <c r="B7949" s="3">
        <v>11.1</v>
      </c>
      <c r="C7949" s="3">
        <v>86.1</v>
      </c>
      <c r="D7949" s="3" t="s">
        <v>2304</v>
      </c>
      <c r="E7949" s="3">
        <v>96.0</v>
      </c>
      <c r="F7949" s="3">
        <v>326.85</v>
      </c>
      <c r="G7949" s="3">
        <v>4.0</v>
      </c>
      <c r="H7949" s="3">
        <v>71.0</v>
      </c>
      <c r="I7949" s="3">
        <v>9298.0</v>
      </c>
      <c r="J7949" s="2"/>
    </row>
    <row r="7950">
      <c r="A7950" s="1" t="s">
        <v>10203</v>
      </c>
      <c r="B7950" s="3">
        <v>11.46</v>
      </c>
      <c r="C7950" s="3">
        <v>83.1</v>
      </c>
      <c r="D7950" s="3" t="s">
        <v>10204</v>
      </c>
      <c r="E7950" s="3">
        <v>148.0</v>
      </c>
      <c r="F7950" s="3">
        <v>322.5</v>
      </c>
      <c r="G7950" s="3">
        <v>3.72</v>
      </c>
      <c r="H7950" s="3">
        <v>71.0</v>
      </c>
      <c r="I7950" s="3">
        <v>9293.0</v>
      </c>
      <c r="J7950" s="2"/>
    </row>
    <row r="7951">
      <c r="A7951" s="1" t="s">
        <v>10205</v>
      </c>
      <c r="B7951" s="3">
        <v>12.17</v>
      </c>
      <c r="C7951" s="3">
        <v>77.35</v>
      </c>
      <c r="D7951" s="3" t="s">
        <v>1077</v>
      </c>
      <c r="E7951" s="3">
        <v>81.0</v>
      </c>
      <c r="F7951" s="3">
        <v>323.0</v>
      </c>
      <c r="G7951" s="3">
        <v>4.14</v>
      </c>
      <c r="H7951" s="3">
        <v>71.0</v>
      </c>
      <c r="I7951" s="3">
        <v>9287.0</v>
      </c>
      <c r="J7951" s="2"/>
    </row>
    <row r="7952">
      <c r="A7952" s="1" t="s">
        <v>10206</v>
      </c>
      <c r="B7952" s="3">
        <v>12.66</v>
      </c>
      <c r="C7952" s="3">
        <v>72.5</v>
      </c>
      <c r="D7952" s="3" t="s">
        <v>2759</v>
      </c>
      <c r="E7952" s="3">
        <v>76.0</v>
      </c>
      <c r="F7952" s="3">
        <v>316.8</v>
      </c>
      <c r="G7952" s="3">
        <v>4.34</v>
      </c>
      <c r="H7952" s="3">
        <v>7.0</v>
      </c>
      <c r="I7952" s="3">
        <v>9279.0</v>
      </c>
      <c r="J7952" s="2"/>
    </row>
    <row r="7953">
      <c r="A7953" s="1" t="s">
        <v>10207</v>
      </c>
      <c r="B7953" s="3">
        <v>11.96</v>
      </c>
      <c r="C7953" s="3">
        <v>74.6</v>
      </c>
      <c r="D7953" s="3" t="s">
        <v>4717</v>
      </c>
      <c r="E7953" s="3">
        <v>46.0</v>
      </c>
      <c r="F7953" s="3">
        <v>323.55</v>
      </c>
      <c r="G7953" s="3">
        <v>3.79</v>
      </c>
      <c r="H7953" s="3">
        <v>65.0</v>
      </c>
      <c r="I7953" s="3">
        <v>9275.0</v>
      </c>
      <c r="J7953" s="2"/>
    </row>
    <row r="7954">
      <c r="A7954" s="1" t="s">
        <v>10208</v>
      </c>
      <c r="B7954" s="3">
        <v>11.53</v>
      </c>
      <c r="C7954" s="3">
        <v>77.3</v>
      </c>
      <c r="D7954" s="3">
        <v>126.0</v>
      </c>
      <c r="E7954" s="3">
        <v>44.41</v>
      </c>
      <c r="F7954" s="3">
        <v>114.0</v>
      </c>
      <c r="G7954" s="3">
        <v>328.2</v>
      </c>
      <c r="H7954" s="3">
        <v>4.7</v>
      </c>
      <c r="I7954" s="3">
        <v>64.0</v>
      </c>
      <c r="J7954" s="3">
        <v>9274.0</v>
      </c>
    </row>
    <row r="7955">
      <c r="A7955" s="1" t="s">
        <v>10209</v>
      </c>
      <c r="B7955" s="3">
        <v>11.1</v>
      </c>
      <c r="C7955" s="3">
        <v>8.1</v>
      </c>
      <c r="D7955" s="3">
        <v>46.0</v>
      </c>
      <c r="E7955" s="3">
        <v>42.7</v>
      </c>
      <c r="F7955" s="3">
        <v>41.0</v>
      </c>
      <c r="G7955" s="3">
        <v>331.5</v>
      </c>
      <c r="H7955" s="3">
        <v>3.59</v>
      </c>
      <c r="I7955" s="3">
        <v>68.0</v>
      </c>
      <c r="J7955" s="3">
        <v>9276.0</v>
      </c>
    </row>
    <row r="7956">
      <c r="A7956" s="1" t="s">
        <v>10210</v>
      </c>
      <c r="B7956" s="3">
        <v>10.33</v>
      </c>
      <c r="C7956" s="3" t="s">
        <v>1356</v>
      </c>
      <c r="D7956" s="3" t="s">
        <v>26</v>
      </c>
      <c r="E7956" s="3">
        <v>325.1</v>
      </c>
      <c r="F7956" s="3">
        <v>3.3</v>
      </c>
      <c r="G7956" s="3">
        <v>67.0</v>
      </c>
      <c r="H7956" s="3">
        <v>928.0</v>
      </c>
      <c r="I7956" s="2"/>
      <c r="J7956" s="2"/>
    </row>
    <row r="7957">
      <c r="A7957" s="1" t="s">
        <v>10211</v>
      </c>
      <c r="B7957" s="3">
        <v>9.72</v>
      </c>
      <c r="C7957" s="3" t="s">
        <v>2007</v>
      </c>
      <c r="D7957" s="3" t="s">
        <v>26</v>
      </c>
      <c r="E7957" s="3">
        <v>325.1</v>
      </c>
      <c r="F7957" s="3">
        <v>2.62</v>
      </c>
      <c r="G7957" s="3">
        <v>63.0</v>
      </c>
      <c r="H7957" s="3">
        <v>9283.0</v>
      </c>
      <c r="I7957" s="2"/>
      <c r="J7957" s="2"/>
    </row>
    <row r="7958">
      <c r="A7958" s="1" t="s">
        <v>10212</v>
      </c>
      <c r="B7958" s="3">
        <v>7.82</v>
      </c>
      <c r="C7958" s="3" t="s">
        <v>761</v>
      </c>
      <c r="D7958" s="3" t="s">
        <v>26</v>
      </c>
      <c r="E7958" s="3">
        <v>302.5</v>
      </c>
      <c r="F7958" s="3">
        <v>2.34</v>
      </c>
      <c r="G7958" s="3">
        <v>37.0</v>
      </c>
      <c r="H7958" s="3">
        <v>9292.0</v>
      </c>
      <c r="I7958" s="2"/>
      <c r="J7958" s="2"/>
    </row>
    <row r="7959">
      <c r="A7959" s="1" t="s">
        <v>10213</v>
      </c>
      <c r="B7959" s="3">
        <v>7.98</v>
      </c>
      <c r="C7959" s="3" t="s">
        <v>761</v>
      </c>
      <c r="D7959" s="3" t="s">
        <v>26</v>
      </c>
      <c r="E7959" s="3">
        <v>335.4</v>
      </c>
      <c r="F7959" s="3">
        <v>1.79</v>
      </c>
      <c r="G7959" s="3">
        <v>2.0</v>
      </c>
      <c r="H7959" s="3">
        <v>9294.0</v>
      </c>
      <c r="I7959" s="2"/>
      <c r="J7959" s="2"/>
    </row>
    <row r="7960">
      <c r="A7960" s="1" t="s">
        <v>10214</v>
      </c>
      <c r="B7960" s="3">
        <v>7.86</v>
      </c>
      <c r="C7960" s="3" t="s">
        <v>761</v>
      </c>
      <c r="D7960" s="3" t="s">
        <v>26</v>
      </c>
      <c r="E7960" s="3">
        <v>328.0</v>
      </c>
      <c r="F7960" s="3">
        <v>1.66</v>
      </c>
      <c r="G7960" s="3">
        <v>359.0</v>
      </c>
      <c r="H7960" s="3">
        <v>929.0</v>
      </c>
      <c r="I7960" s="2"/>
      <c r="J7960" s="2"/>
    </row>
    <row r="7961">
      <c r="A7961" s="1" t="s">
        <v>10215</v>
      </c>
      <c r="B7961" s="3">
        <v>7.84</v>
      </c>
      <c r="C7961" s="3" t="s">
        <v>761</v>
      </c>
      <c r="D7961" s="3" t="s">
        <v>26</v>
      </c>
      <c r="E7961" s="3">
        <v>331.9</v>
      </c>
      <c r="F7961" s="3">
        <v>1.66</v>
      </c>
      <c r="G7961" s="3">
        <v>346.0</v>
      </c>
      <c r="H7961" s="3">
        <v>9287.0</v>
      </c>
      <c r="I7961" s="2"/>
      <c r="J7961" s="2"/>
    </row>
    <row r="7962">
      <c r="A7962" s="1" t="s">
        <v>10216</v>
      </c>
      <c r="B7962" s="3">
        <v>7.85</v>
      </c>
      <c r="C7962" s="3" t="s">
        <v>761</v>
      </c>
      <c r="D7962" s="3" t="s">
        <v>26</v>
      </c>
      <c r="E7962" s="3">
        <v>335.95</v>
      </c>
      <c r="F7962" s="3">
        <v>1.38</v>
      </c>
      <c r="G7962" s="3">
        <v>337.0</v>
      </c>
      <c r="H7962" s="3">
        <v>9286.0</v>
      </c>
      <c r="I7962" s="2"/>
      <c r="J7962" s="2"/>
    </row>
    <row r="7963">
      <c r="A7963" s="1" t="s">
        <v>10217</v>
      </c>
      <c r="B7963" s="3">
        <v>7.84</v>
      </c>
      <c r="C7963" s="3" t="s">
        <v>758</v>
      </c>
      <c r="D7963" s="3" t="s">
        <v>26</v>
      </c>
      <c r="E7963" s="3">
        <v>334.4</v>
      </c>
      <c r="F7963" s="3">
        <v>1.38</v>
      </c>
      <c r="G7963" s="3">
        <v>33.0</v>
      </c>
      <c r="H7963" s="3">
        <v>9287.0</v>
      </c>
      <c r="I7963" s="2"/>
      <c r="J7963" s="2"/>
    </row>
    <row r="7964">
      <c r="A7964" s="1" t="s">
        <v>10218</v>
      </c>
      <c r="B7964" s="3">
        <v>8.0</v>
      </c>
      <c r="C7964" s="3" t="s">
        <v>761</v>
      </c>
      <c r="D7964" s="3" t="s">
        <v>26</v>
      </c>
      <c r="E7964" s="3">
        <v>344.4</v>
      </c>
      <c r="F7964" s="3">
        <v>1.38</v>
      </c>
      <c r="G7964" s="3">
        <v>323.0</v>
      </c>
      <c r="H7964" s="3">
        <v>9287.0</v>
      </c>
      <c r="I7964" s="2"/>
      <c r="J7964" s="2"/>
    </row>
    <row r="7965">
      <c r="A7965" s="1" t="s">
        <v>10219</v>
      </c>
      <c r="B7965" s="3">
        <v>7.93</v>
      </c>
      <c r="C7965" s="3" t="s">
        <v>761</v>
      </c>
      <c r="D7965" s="3" t="s">
        <v>26</v>
      </c>
      <c r="E7965" s="3">
        <v>343.5</v>
      </c>
      <c r="F7965" s="3">
        <v>1.45</v>
      </c>
      <c r="G7965" s="3">
        <v>315.0</v>
      </c>
      <c r="H7965" s="3">
        <v>9285.0</v>
      </c>
      <c r="I7965" s="2"/>
      <c r="J7965" s="2"/>
    </row>
    <row r="7966">
      <c r="A7966" s="1" t="s">
        <v>10220</v>
      </c>
      <c r="B7966" s="3">
        <v>7.96</v>
      </c>
      <c r="C7966" s="3" t="s">
        <v>761</v>
      </c>
      <c r="D7966" s="3" t="s">
        <v>26</v>
      </c>
      <c r="E7966" s="3">
        <v>345.65</v>
      </c>
      <c r="F7966" s="3">
        <v>1.38</v>
      </c>
      <c r="G7966" s="3">
        <v>314.0</v>
      </c>
      <c r="H7966" s="3">
        <v>9285.0</v>
      </c>
      <c r="I7966" s="2"/>
      <c r="J7966" s="2"/>
    </row>
    <row r="7967">
      <c r="A7967" s="1" t="s">
        <v>10221</v>
      </c>
      <c r="B7967" s="3">
        <v>8.0</v>
      </c>
      <c r="C7967" s="3" t="s">
        <v>761</v>
      </c>
      <c r="D7967" s="3" t="s">
        <v>26</v>
      </c>
      <c r="E7967" s="3">
        <v>345.85</v>
      </c>
      <c r="F7967" s="3">
        <v>1.17</v>
      </c>
      <c r="G7967" s="3">
        <v>312.0</v>
      </c>
      <c r="H7967" s="3">
        <v>9284.0</v>
      </c>
      <c r="I7967" s="2"/>
      <c r="J7967" s="2"/>
    </row>
    <row r="7968">
      <c r="A7968" s="1" t="s">
        <v>10222</v>
      </c>
      <c r="B7968" s="3">
        <v>7.99</v>
      </c>
      <c r="C7968" s="3" t="s">
        <v>761</v>
      </c>
      <c r="D7968" s="3" t="s">
        <v>26</v>
      </c>
      <c r="E7968" s="3">
        <v>341.95</v>
      </c>
      <c r="F7968" s="3">
        <v>1.3</v>
      </c>
      <c r="G7968" s="3">
        <v>31.0</v>
      </c>
      <c r="H7968" s="3">
        <v>9284.0</v>
      </c>
      <c r="I7968" s="2"/>
      <c r="J7968" s="2"/>
    </row>
    <row r="7969">
      <c r="A7969" s="1" t="s">
        <v>10223</v>
      </c>
      <c r="B7969" s="3">
        <v>7.98</v>
      </c>
      <c r="C7969" s="3" t="s">
        <v>761</v>
      </c>
      <c r="D7969" s="3" t="s">
        <v>26</v>
      </c>
      <c r="E7969" s="3" t="s">
        <v>10224</v>
      </c>
      <c r="F7969" s="3">
        <v>296.0</v>
      </c>
      <c r="G7969" s="3">
        <v>9287.0</v>
      </c>
      <c r="H7969" s="2"/>
      <c r="I7969" s="2"/>
      <c r="J7969" s="2"/>
    </row>
    <row r="7970">
      <c r="A7970" s="1" t="s">
        <v>10225</v>
      </c>
      <c r="B7970" s="3">
        <v>7.72</v>
      </c>
      <c r="C7970" s="3" t="s">
        <v>1158</v>
      </c>
      <c r="D7970" s="3" t="s">
        <v>26</v>
      </c>
      <c r="E7970" s="3" t="s">
        <v>10226</v>
      </c>
      <c r="F7970" s="3">
        <v>243.0</v>
      </c>
      <c r="G7970" s="3">
        <v>9296.0</v>
      </c>
      <c r="H7970" s="2"/>
      <c r="I7970" s="2"/>
      <c r="J7970" s="2"/>
    </row>
    <row r="7971">
      <c r="A7971" s="1" t="s">
        <v>10227</v>
      </c>
      <c r="B7971" s="3">
        <v>7.62</v>
      </c>
      <c r="C7971" s="3">
        <v>92.4</v>
      </c>
      <c r="D7971" s="3">
        <v>105.0</v>
      </c>
      <c r="E7971" s="3">
        <v>352.21</v>
      </c>
      <c r="F7971" s="3">
        <v>53.0</v>
      </c>
      <c r="G7971" s="3">
        <v>329.2</v>
      </c>
      <c r="H7971" s="3">
        <v>1.17</v>
      </c>
      <c r="I7971" s="3">
        <v>25.0</v>
      </c>
      <c r="J7971" s="3">
        <v>9299.0</v>
      </c>
    </row>
    <row r="7972">
      <c r="A7972" s="1" t="s">
        <v>10228</v>
      </c>
      <c r="B7972" s="3">
        <v>8.28</v>
      </c>
      <c r="C7972" s="3">
        <v>92.4</v>
      </c>
      <c r="D7972" s="3">
        <v>191.0</v>
      </c>
      <c r="E7972" s="3">
        <v>186.72</v>
      </c>
      <c r="F7972" s="3">
        <v>136.0</v>
      </c>
      <c r="G7972" s="3">
        <v>324.55</v>
      </c>
      <c r="H7972" s="3">
        <v>1.45</v>
      </c>
      <c r="I7972" s="3">
        <v>259.0</v>
      </c>
      <c r="J7972" s="3">
        <v>9305.0</v>
      </c>
    </row>
    <row r="7973">
      <c r="A7973" s="1" t="s">
        <v>10229</v>
      </c>
      <c r="B7973" s="3">
        <v>9.27</v>
      </c>
      <c r="C7973" s="3">
        <v>85.95</v>
      </c>
      <c r="D7973" s="3">
        <v>32.0</v>
      </c>
      <c r="E7973" s="3">
        <v>347.52</v>
      </c>
      <c r="F7973" s="3">
        <v>179.0</v>
      </c>
      <c r="G7973" s="3">
        <v>302.65</v>
      </c>
      <c r="H7973" s="3">
        <v>2.7</v>
      </c>
      <c r="I7973" s="3">
        <v>264.0</v>
      </c>
      <c r="J7973" s="3">
        <v>931.0</v>
      </c>
    </row>
    <row r="7974">
      <c r="A7974" s="1" t="s">
        <v>10230</v>
      </c>
      <c r="B7974" s="3">
        <v>10.21</v>
      </c>
      <c r="C7974" s="3">
        <v>77.1</v>
      </c>
      <c r="D7974" s="3">
        <v>196.0</v>
      </c>
      <c r="E7974" s="3">
        <v>12.67</v>
      </c>
      <c r="F7974" s="3">
        <v>19.0</v>
      </c>
      <c r="G7974" s="3">
        <v>333.85</v>
      </c>
      <c r="H7974" s="3">
        <v>2.34</v>
      </c>
      <c r="I7974" s="3">
        <v>266.0</v>
      </c>
      <c r="J7974" s="3">
        <v>9309.0</v>
      </c>
    </row>
    <row r="7975">
      <c r="A7975" s="1" t="s">
        <v>10231</v>
      </c>
      <c r="B7975" s="3">
        <v>10.64</v>
      </c>
      <c r="C7975" s="3">
        <v>74.4</v>
      </c>
      <c r="D7975" s="3">
        <v>185.0</v>
      </c>
      <c r="E7975" s="3">
        <v>6.8</v>
      </c>
      <c r="F7975" s="3">
        <v>182.0</v>
      </c>
      <c r="G7975" s="3">
        <v>353.95</v>
      </c>
      <c r="H7975" s="3">
        <v>2.41</v>
      </c>
      <c r="I7975" s="3">
        <v>269.0</v>
      </c>
      <c r="J7975" s="3">
        <v>931.0</v>
      </c>
    </row>
    <row r="7976">
      <c r="A7976" s="1" t="s">
        <v>10232</v>
      </c>
      <c r="B7976" s="3">
        <v>10.89</v>
      </c>
      <c r="C7976" s="3">
        <v>74.4</v>
      </c>
      <c r="D7976" s="3">
        <v>169.0</v>
      </c>
      <c r="E7976" s="3">
        <v>4.31</v>
      </c>
      <c r="F7976" s="3">
        <v>167.0</v>
      </c>
      <c r="G7976" s="3">
        <v>354.15</v>
      </c>
      <c r="H7976" s="3">
        <v>2.34</v>
      </c>
      <c r="I7976" s="3">
        <v>267.0</v>
      </c>
      <c r="J7976" s="3">
        <v>9307.0</v>
      </c>
    </row>
    <row r="7977">
      <c r="A7977" s="1" t="s">
        <v>10233</v>
      </c>
      <c r="B7977" s="3">
        <v>11.42</v>
      </c>
      <c r="C7977" s="3">
        <v>69.15</v>
      </c>
      <c r="D7977" s="3">
        <v>18.0</v>
      </c>
      <c r="E7977" s="3">
        <v>33.56</v>
      </c>
      <c r="F7977" s="3">
        <v>167.0</v>
      </c>
      <c r="G7977" s="3">
        <v>349.7</v>
      </c>
      <c r="H7977" s="3">
        <v>2.0</v>
      </c>
      <c r="I7977" s="3">
        <v>262.0</v>
      </c>
      <c r="J7977" s="3">
        <v>9309.0</v>
      </c>
    </row>
    <row r="7978">
      <c r="A7978" s="1" t="s">
        <v>10234</v>
      </c>
      <c r="B7978" s="3">
        <v>11.52</v>
      </c>
      <c r="C7978" s="3">
        <v>66.75</v>
      </c>
      <c r="D7978" s="3">
        <v>112.0</v>
      </c>
      <c r="E7978" s="3">
        <v>22.34</v>
      </c>
      <c r="F7978" s="3">
        <v>106.0</v>
      </c>
      <c r="G7978" s="3">
        <v>351.45</v>
      </c>
      <c r="H7978" s="3">
        <v>1.72</v>
      </c>
      <c r="I7978" s="3">
        <v>246.0</v>
      </c>
      <c r="J7978" s="3">
        <v>931.0</v>
      </c>
    </row>
    <row r="7979">
      <c r="A7979" s="1" t="s">
        <v>10235</v>
      </c>
      <c r="B7979" s="3">
        <v>11.44</v>
      </c>
      <c r="C7979" s="3">
        <v>69.15</v>
      </c>
      <c r="D7979" s="3">
        <v>6.0</v>
      </c>
      <c r="E7979" s="3">
        <v>129.44</v>
      </c>
      <c r="F7979" s="3">
        <v>45.0</v>
      </c>
      <c r="G7979" s="3">
        <v>345.85</v>
      </c>
      <c r="H7979" s="3">
        <v>1.59</v>
      </c>
      <c r="I7979" s="3">
        <v>234.0</v>
      </c>
      <c r="J7979" s="3">
        <v>9316.0</v>
      </c>
    </row>
    <row r="7980">
      <c r="A7980" s="1" t="s">
        <v>10236</v>
      </c>
      <c r="B7980" s="3">
        <v>10.96</v>
      </c>
      <c r="C7980" s="3" t="s">
        <v>9120</v>
      </c>
      <c r="D7980" s="3" t="s">
        <v>26</v>
      </c>
      <c r="E7980" s="3">
        <v>347.0</v>
      </c>
      <c r="F7980" s="3">
        <v>1.66</v>
      </c>
      <c r="G7980" s="3">
        <v>221.0</v>
      </c>
      <c r="H7980" s="3">
        <v>9321.0</v>
      </c>
      <c r="I7980" s="2"/>
      <c r="J7980" s="2"/>
    </row>
    <row r="7981">
      <c r="A7981" s="1" t="s">
        <v>10237</v>
      </c>
      <c r="B7981" s="3">
        <v>10.51</v>
      </c>
      <c r="C7981" s="3" t="s">
        <v>4469</v>
      </c>
      <c r="D7981" s="3" t="s">
        <v>26</v>
      </c>
      <c r="E7981" s="3">
        <v>343.9</v>
      </c>
      <c r="F7981" s="3">
        <v>1.79</v>
      </c>
      <c r="G7981" s="3">
        <v>207.0</v>
      </c>
      <c r="H7981" s="3">
        <v>9328.0</v>
      </c>
      <c r="I7981" s="2"/>
      <c r="J7981" s="2"/>
    </row>
    <row r="7982">
      <c r="A7982" s="1" t="s">
        <v>10238</v>
      </c>
      <c r="B7982" s="3">
        <v>9.9</v>
      </c>
      <c r="C7982" s="3" t="s">
        <v>1123</v>
      </c>
      <c r="D7982" s="3" t="s">
        <v>26</v>
      </c>
      <c r="E7982" s="3">
        <v>352.2</v>
      </c>
      <c r="F7982" s="3">
        <v>1.86</v>
      </c>
      <c r="G7982" s="3">
        <v>201.0</v>
      </c>
      <c r="H7982" s="3">
        <v>9334.0</v>
      </c>
      <c r="I7982" s="2"/>
      <c r="J7982" s="2"/>
    </row>
    <row r="7983">
      <c r="A7983" s="1" t="s">
        <v>10239</v>
      </c>
      <c r="B7983" s="3">
        <v>9.1</v>
      </c>
      <c r="C7983" s="3" t="s">
        <v>889</v>
      </c>
      <c r="D7983" s="3" t="s">
        <v>26</v>
      </c>
      <c r="E7983" s="3">
        <v>311.95</v>
      </c>
      <c r="F7983" s="3">
        <v>1.79</v>
      </c>
      <c r="G7983" s="3">
        <v>17.0</v>
      </c>
      <c r="H7983" s="3">
        <v>9337.0</v>
      </c>
      <c r="I7983" s="2"/>
      <c r="J7983" s="2"/>
    </row>
    <row r="7984">
      <c r="A7984" s="1" t="s">
        <v>10240</v>
      </c>
      <c r="B7984" s="3">
        <v>8.33</v>
      </c>
      <c r="C7984" s="3" t="s">
        <v>758</v>
      </c>
      <c r="D7984" s="3" t="s">
        <v>26</v>
      </c>
      <c r="E7984" s="3">
        <v>293.4</v>
      </c>
      <c r="F7984" s="3">
        <v>1.93</v>
      </c>
      <c r="G7984" s="3">
        <v>171.0</v>
      </c>
      <c r="H7984" s="3">
        <v>9343.0</v>
      </c>
      <c r="I7984" s="2"/>
      <c r="J7984" s="2"/>
    </row>
    <row r="7985">
      <c r="A7985" s="1" t="s">
        <v>10241</v>
      </c>
      <c r="B7985" s="3">
        <v>7.43</v>
      </c>
      <c r="C7985" s="3" t="s">
        <v>1158</v>
      </c>
      <c r="D7985" s="3" t="s">
        <v>26</v>
      </c>
      <c r="E7985" s="3">
        <v>269.4</v>
      </c>
      <c r="F7985" s="3">
        <v>1.93</v>
      </c>
      <c r="G7985" s="3">
        <v>172.0</v>
      </c>
      <c r="H7985" s="3">
        <v>9348.0</v>
      </c>
      <c r="I7985" s="2"/>
      <c r="J7985" s="2"/>
    </row>
    <row r="7986">
      <c r="A7986" s="1" t="s">
        <v>10242</v>
      </c>
      <c r="B7986" s="3">
        <v>6.82</v>
      </c>
      <c r="C7986" s="3" t="s">
        <v>761</v>
      </c>
      <c r="D7986" s="3" t="s">
        <v>26</v>
      </c>
      <c r="E7986" s="3">
        <v>268.4</v>
      </c>
      <c r="F7986" s="3">
        <v>1.86</v>
      </c>
      <c r="G7986" s="3">
        <v>153.0</v>
      </c>
      <c r="H7986" s="3">
        <v>9352.0</v>
      </c>
      <c r="I7986" s="2"/>
      <c r="J7986" s="2"/>
    </row>
    <row r="7987">
      <c r="A7987" s="1" t="s">
        <v>10243</v>
      </c>
      <c r="B7987" s="3">
        <v>6.74</v>
      </c>
      <c r="C7987" s="3" t="s">
        <v>761</v>
      </c>
      <c r="D7987" s="3" t="s">
        <v>26</v>
      </c>
      <c r="E7987" s="3">
        <v>293.55</v>
      </c>
      <c r="F7987" s="3">
        <v>1.72</v>
      </c>
      <c r="G7987" s="3">
        <v>148.0</v>
      </c>
      <c r="H7987" s="3">
        <v>9356.0</v>
      </c>
      <c r="I7987" s="2"/>
      <c r="J7987" s="2"/>
    </row>
    <row r="7988">
      <c r="A7988" s="1" t="s">
        <v>10244</v>
      </c>
      <c r="B7988" s="3">
        <v>6.75</v>
      </c>
      <c r="C7988" s="3" t="s">
        <v>761</v>
      </c>
      <c r="D7988" s="3" t="s">
        <v>26</v>
      </c>
      <c r="E7988" s="3">
        <v>301.6</v>
      </c>
      <c r="F7988" s="3">
        <v>1.66</v>
      </c>
      <c r="G7988" s="3">
        <v>135.0</v>
      </c>
      <c r="H7988" s="3">
        <v>9358.0</v>
      </c>
      <c r="I7988" s="2"/>
      <c r="J7988" s="2"/>
    </row>
    <row r="7989">
      <c r="A7989" s="1" t="s">
        <v>10245</v>
      </c>
      <c r="B7989" s="3">
        <v>6.67</v>
      </c>
      <c r="C7989" s="3" t="s">
        <v>761</v>
      </c>
      <c r="D7989" s="3" t="s">
        <v>26</v>
      </c>
      <c r="E7989" s="3">
        <v>299.75</v>
      </c>
      <c r="F7989" s="3">
        <v>1.66</v>
      </c>
      <c r="G7989" s="3">
        <v>122.0</v>
      </c>
      <c r="H7989" s="3">
        <v>9357.0</v>
      </c>
      <c r="I7989" s="2"/>
      <c r="J7989" s="2"/>
    </row>
    <row r="7990">
      <c r="A7990" s="1" t="s">
        <v>10246</v>
      </c>
      <c r="B7990" s="3">
        <v>6.88</v>
      </c>
      <c r="C7990" s="3" t="s">
        <v>761</v>
      </c>
      <c r="D7990" s="3" t="s">
        <v>26</v>
      </c>
      <c r="E7990" s="3">
        <v>315.85</v>
      </c>
      <c r="F7990" s="3">
        <v>1.72</v>
      </c>
      <c r="G7990" s="3">
        <v>111.0</v>
      </c>
      <c r="H7990" s="3">
        <v>9359.0</v>
      </c>
      <c r="I7990" s="2"/>
      <c r="J7990" s="2"/>
    </row>
    <row r="7991">
      <c r="A7991" s="1" t="s">
        <v>10247</v>
      </c>
      <c r="B7991" s="3">
        <v>6.87</v>
      </c>
      <c r="C7991" s="3" t="s">
        <v>761</v>
      </c>
      <c r="D7991" s="3" t="s">
        <v>26</v>
      </c>
      <c r="E7991" s="3">
        <v>31.5</v>
      </c>
      <c r="F7991" s="3">
        <v>1.79</v>
      </c>
      <c r="G7991" s="3">
        <v>11.0</v>
      </c>
      <c r="H7991" s="3">
        <v>9361.0</v>
      </c>
      <c r="I7991" s="2"/>
      <c r="J7991" s="2"/>
    </row>
    <row r="7992">
      <c r="A7992" s="1" t="s">
        <v>10248</v>
      </c>
      <c r="B7992" s="3">
        <v>6.89</v>
      </c>
      <c r="C7992" s="3" t="s">
        <v>761</v>
      </c>
      <c r="D7992" s="3" t="s">
        <v>26</v>
      </c>
      <c r="E7992" s="3">
        <v>311.95</v>
      </c>
      <c r="F7992" s="3">
        <v>1.72</v>
      </c>
      <c r="G7992" s="3">
        <v>111.0</v>
      </c>
      <c r="H7992" s="3">
        <v>9362.0</v>
      </c>
      <c r="I7992" s="2"/>
      <c r="J7992" s="2"/>
    </row>
    <row r="7993">
      <c r="A7993" s="1" t="s">
        <v>10249</v>
      </c>
      <c r="B7993" s="3">
        <v>6.83</v>
      </c>
      <c r="C7993" s="3" t="s">
        <v>1003</v>
      </c>
      <c r="D7993" s="3" t="s">
        <v>26</v>
      </c>
      <c r="E7993" s="3">
        <v>308.65</v>
      </c>
      <c r="F7993" s="3">
        <v>1.72</v>
      </c>
      <c r="G7993" s="3">
        <v>107.0</v>
      </c>
      <c r="H7993" s="3">
        <v>9366.0</v>
      </c>
      <c r="I7993" s="2"/>
      <c r="J7993" s="2"/>
    </row>
    <row r="7994">
      <c r="A7994" s="1" t="s">
        <v>10250</v>
      </c>
      <c r="B7994" s="3">
        <v>6.74</v>
      </c>
      <c r="C7994" s="3" t="s">
        <v>1003</v>
      </c>
      <c r="D7994" s="3" t="s">
        <v>26</v>
      </c>
      <c r="E7994" s="3">
        <v>31.6</v>
      </c>
      <c r="F7994" s="3">
        <v>1.59</v>
      </c>
      <c r="G7994" s="3">
        <v>104.0</v>
      </c>
      <c r="H7994" s="3">
        <v>9371.0</v>
      </c>
      <c r="I7994" s="2"/>
      <c r="J7994" s="2"/>
    </row>
    <row r="7995">
      <c r="A7995" s="1" t="s">
        <v>10251</v>
      </c>
      <c r="B7995" s="3">
        <v>7.8</v>
      </c>
      <c r="C7995" s="3">
        <v>89.0</v>
      </c>
      <c r="D7995" s="3">
        <v>72.0</v>
      </c>
      <c r="E7995" s="3">
        <v>89.94</v>
      </c>
      <c r="F7995" s="3">
        <v>59.0</v>
      </c>
      <c r="G7995" s="3">
        <v>318.95</v>
      </c>
      <c r="H7995" s="3">
        <v>1.45</v>
      </c>
      <c r="I7995" s="3">
        <v>1.0</v>
      </c>
      <c r="J7995" s="3">
        <v>9377.0</v>
      </c>
    </row>
    <row r="7996">
      <c r="A7996" s="1" t="s">
        <v>10252</v>
      </c>
      <c r="B7996" s="3">
        <v>8.28</v>
      </c>
      <c r="C7996" s="3">
        <v>85.85</v>
      </c>
      <c r="D7996" s="3">
        <v>184.0</v>
      </c>
      <c r="E7996" s="3">
        <v>168.11</v>
      </c>
      <c r="F7996" s="3">
        <v>135.0</v>
      </c>
      <c r="G7996" s="3">
        <v>315.5</v>
      </c>
      <c r="H7996" s="3">
        <v>1.38</v>
      </c>
      <c r="I7996" s="3">
        <v>95.0</v>
      </c>
      <c r="J7996" s="3">
        <v>9385.0</v>
      </c>
    </row>
    <row r="7997">
      <c r="A7997" s="1" t="s">
        <v>10253</v>
      </c>
      <c r="B7997" s="3">
        <v>10.12</v>
      </c>
      <c r="C7997" s="3">
        <v>77.1</v>
      </c>
      <c r="D7997" s="3">
        <v>34.0</v>
      </c>
      <c r="E7997" s="3">
        <v>449.4</v>
      </c>
      <c r="F7997" s="3">
        <v>159.0</v>
      </c>
      <c r="G7997" s="3">
        <v>308.5</v>
      </c>
      <c r="H7997" s="3">
        <v>1.52</v>
      </c>
      <c r="I7997" s="3">
        <v>9.0</v>
      </c>
      <c r="J7997" s="3">
        <v>9389.0</v>
      </c>
    </row>
    <row r="7998">
      <c r="A7998" s="1" t="s">
        <v>10254</v>
      </c>
      <c r="B7998" s="3">
        <v>12.2</v>
      </c>
      <c r="C7998" s="3">
        <v>69.35</v>
      </c>
      <c r="D7998" s="3">
        <v>452.0</v>
      </c>
      <c r="E7998" s="3">
        <v>681.8</v>
      </c>
      <c r="F7998" s="3">
        <v>131.0</v>
      </c>
      <c r="G7998" s="3">
        <v>299.2</v>
      </c>
      <c r="H7998" s="3">
        <v>1.59</v>
      </c>
      <c r="I7998" s="3">
        <v>92.0</v>
      </c>
      <c r="J7998" s="3">
        <v>9389.0</v>
      </c>
    </row>
    <row r="7999">
      <c r="A7999" s="1" t="s">
        <v>10255</v>
      </c>
      <c r="B7999" s="3">
        <v>13.36</v>
      </c>
      <c r="C7999" s="3">
        <v>67.5</v>
      </c>
      <c r="D7999" s="3">
        <v>394.0</v>
      </c>
      <c r="E7999" s="3">
        <v>352.35</v>
      </c>
      <c r="F7999" s="3">
        <v>221.0</v>
      </c>
      <c r="G7999" s="3">
        <v>301.9</v>
      </c>
      <c r="H7999" s="3">
        <v>1.45</v>
      </c>
      <c r="I7999" s="3">
        <v>1.0</v>
      </c>
      <c r="J7999" s="3">
        <v>9387.0</v>
      </c>
    </row>
    <row r="8000">
      <c r="A8000" s="1" t="s">
        <v>10256</v>
      </c>
      <c r="B8000" s="3">
        <v>14.35</v>
      </c>
      <c r="C8000" s="3">
        <v>64.85</v>
      </c>
      <c r="D8000" s="3">
        <v>417.0</v>
      </c>
      <c r="E8000" s="3">
        <v>552.5</v>
      </c>
      <c r="F8000" s="3">
        <v>162.0</v>
      </c>
      <c r="G8000" s="3">
        <v>302.5</v>
      </c>
      <c r="H8000" s="3">
        <v>1.24</v>
      </c>
      <c r="I8000" s="3">
        <v>112.0</v>
      </c>
      <c r="J8000" s="3">
        <v>9384.0</v>
      </c>
    </row>
    <row r="8001">
      <c r="A8001" s="1" t="s">
        <v>10257</v>
      </c>
      <c r="B8001" s="3">
        <v>15.1</v>
      </c>
      <c r="C8001" s="3">
        <v>6.5</v>
      </c>
      <c r="D8001" s="3">
        <v>261.0</v>
      </c>
      <c r="E8001" s="3">
        <v>199.7</v>
      </c>
      <c r="F8001" s="3">
        <v>184.0</v>
      </c>
      <c r="G8001" s="3">
        <v>314.1</v>
      </c>
      <c r="H8001" s="3">
        <v>1.24</v>
      </c>
      <c r="I8001" s="3">
        <v>119.0</v>
      </c>
      <c r="J8001" s="3">
        <v>9383.0</v>
      </c>
    </row>
    <row r="8002">
      <c r="A8002" s="1" t="s">
        <v>10258</v>
      </c>
      <c r="B8002" s="3">
        <v>14.88</v>
      </c>
      <c r="C8002" s="3">
        <v>6.4</v>
      </c>
      <c r="D8002" s="3">
        <v>237.0</v>
      </c>
      <c r="E8002" s="3">
        <v>621.33</v>
      </c>
      <c r="F8002" s="3">
        <v>71.0</v>
      </c>
      <c r="G8002" s="3">
        <v>316.6</v>
      </c>
      <c r="H8002" s="3">
        <v>1.17</v>
      </c>
      <c r="I8002" s="3">
        <v>99.0</v>
      </c>
      <c r="J8002" s="3">
        <v>9383.0</v>
      </c>
    </row>
    <row r="8003">
      <c r="A8003" s="1" t="s">
        <v>10259</v>
      </c>
      <c r="B8003" s="3">
        <v>14.42</v>
      </c>
      <c r="C8003" s="3">
        <v>64.85</v>
      </c>
      <c r="D8003" s="3">
        <v>51.0</v>
      </c>
      <c r="E8003" s="3">
        <v>69.7</v>
      </c>
      <c r="F8003" s="3">
        <v>43.0</v>
      </c>
      <c r="G8003" s="3">
        <v>328.2</v>
      </c>
      <c r="H8003" s="3">
        <v>1.31</v>
      </c>
      <c r="I8003" s="3">
        <v>59.0</v>
      </c>
      <c r="J8003" s="3">
        <v>9385.0</v>
      </c>
    </row>
    <row r="8004">
      <c r="A8004" s="1" t="s">
        <v>10260</v>
      </c>
      <c r="B8004" s="3">
        <v>13.2</v>
      </c>
      <c r="C8004" s="3" t="s">
        <v>235</v>
      </c>
      <c r="D8004" s="3" t="s">
        <v>26</v>
      </c>
      <c r="E8004" s="3">
        <v>321.45</v>
      </c>
      <c r="F8004" s="3">
        <v>1.93</v>
      </c>
      <c r="G8004" s="3">
        <v>48.0</v>
      </c>
      <c r="H8004" s="3">
        <v>939.0</v>
      </c>
      <c r="I8004" s="2"/>
      <c r="J8004" s="2"/>
    </row>
    <row r="8005">
      <c r="A8005" s="1" t="s">
        <v>10261</v>
      </c>
      <c r="B8005" s="3">
        <v>11.91</v>
      </c>
      <c r="C8005" s="3" t="s">
        <v>3271</v>
      </c>
      <c r="D8005" s="3" t="s">
        <v>26</v>
      </c>
      <c r="E8005" s="3">
        <v>315.85</v>
      </c>
      <c r="F8005" s="3">
        <v>2.21</v>
      </c>
      <c r="G8005" s="3">
        <v>5.0</v>
      </c>
      <c r="H8005" s="3">
        <v>9394.0</v>
      </c>
      <c r="I8005" s="2"/>
      <c r="J8005" s="2"/>
    </row>
    <row r="8006">
      <c r="A8006" s="1" t="s">
        <v>10262</v>
      </c>
      <c r="B8006" s="3">
        <v>10.65</v>
      </c>
      <c r="C8006" s="3" t="s">
        <v>4469</v>
      </c>
      <c r="D8006" s="3" t="s">
        <v>26</v>
      </c>
      <c r="E8006" s="3">
        <v>294.75</v>
      </c>
      <c r="F8006" s="3">
        <v>2.62</v>
      </c>
      <c r="G8006" s="3">
        <v>59.0</v>
      </c>
      <c r="H8006" s="3">
        <v>9399.0</v>
      </c>
      <c r="I8006" s="2"/>
      <c r="J8006" s="2"/>
    </row>
    <row r="8007">
      <c r="A8007" s="1" t="s">
        <v>10263</v>
      </c>
      <c r="B8007" s="3">
        <v>10.27</v>
      </c>
      <c r="C8007" s="3" t="s">
        <v>1121</v>
      </c>
      <c r="D8007" s="3" t="s">
        <v>26</v>
      </c>
      <c r="E8007" s="3">
        <v>308.85</v>
      </c>
      <c r="F8007" s="3">
        <v>2.48</v>
      </c>
      <c r="G8007" s="3">
        <v>66.0</v>
      </c>
      <c r="H8007" s="3">
        <v>9401.0</v>
      </c>
      <c r="I8007" s="2"/>
      <c r="J8007" s="2"/>
    </row>
    <row r="8008">
      <c r="A8008" s="1" t="s">
        <v>10264</v>
      </c>
      <c r="B8008" s="3">
        <v>9.88</v>
      </c>
      <c r="C8008" s="3" t="s">
        <v>1386</v>
      </c>
      <c r="D8008" s="3" t="s">
        <v>26</v>
      </c>
      <c r="E8008" s="3">
        <v>304.6</v>
      </c>
      <c r="F8008" s="3">
        <v>2.34</v>
      </c>
      <c r="G8008" s="3">
        <v>7.0</v>
      </c>
      <c r="H8008" s="3">
        <v>9407.0</v>
      </c>
      <c r="I8008" s="2"/>
      <c r="J8008" s="2"/>
    </row>
    <row r="8009">
      <c r="A8009" s="1" t="s">
        <v>10265</v>
      </c>
      <c r="B8009" s="3">
        <v>9.25</v>
      </c>
      <c r="C8009" s="3" t="s">
        <v>885</v>
      </c>
      <c r="D8009" s="3" t="s">
        <v>26</v>
      </c>
      <c r="E8009" s="3">
        <v>29.5</v>
      </c>
      <c r="F8009" s="3">
        <v>2.14</v>
      </c>
      <c r="G8009" s="3">
        <v>71.0</v>
      </c>
      <c r="H8009" s="3">
        <v>9409.0</v>
      </c>
      <c r="I8009" s="2"/>
      <c r="J8009" s="2"/>
    </row>
    <row r="8010">
      <c r="A8010" s="1" t="s">
        <v>10266</v>
      </c>
      <c r="B8010" s="3">
        <v>8.55</v>
      </c>
      <c r="C8010" s="3" t="s">
        <v>883</v>
      </c>
      <c r="D8010" s="3" t="s">
        <v>26</v>
      </c>
      <c r="E8010" s="3">
        <v>281.95</v>
      </c>
      <c r="F8010" s="3">
        <v>2.0</v>
      </c>
      <c r="G8010" s="3">
        <v>73.0</v>
      </c>
      <c r="H8010" s="3">
        <v>9412.0</v>
      </c>
      <c r="I8010" s="2"/>
      <c r="J8010" s="2"/>
    </row>
    <row r="8011">
      <c r="A8011" s="1" t="s">
        <v>10267</v>
      </c>
      <c r="B8011" s="3">
        <v>7.88</v>
      </c>
      <c r="C8011" s="3" t="s">
        <v>2873</v>
      </c>
      <c r="D8011" s="3" t="s">
        <v>26</v>
      </c>
      <c r="E8011" s="3">
        <v>279.85</v>
      </c>
      <c r="F8011" s="3">
        <v>1.93</v>
      </c>
      <c r="G8011" s="3">
        <v>73.0</v>
      </c>
      <c r="H8011" s="3">
        <v>9415.0</v>
      </c>
      <c r="I8011" s="2"/>
      <c r="J8011" s="2"/>
    </row>
    <row r="8012">
      <c r="A8012" s="1" t="s">
        <v>10268</v>
      </c>
      <c r="B8012" s="3">
        <v>7.54</v>
      </c>
      <c r="C8012" s="3" t="s">
        <v>2873</v>
      </c>
      <c r="D8012" s="3" t="s">
        <v>26</v>
      </c>
      <c r="E8012" s="3">
        <v>293.9</v>
      </c>
      <c r="F8012" s="3">
        <v>1.72</v>
      </c>
      <c r="G8012" s="3">
        <v>7.0</v>
      </c>
      <c r="H8012" s="3">
        <v>9414.0</v>
      </c>
      <c r="I8012" s="2"/>
      <c r="J8012" s="2"/>
    </row>
    <row r="8013">
      <c r="A8013" s="1" t="s">
        <v>10269</v>
      </c>
      <c r="B8013" s="3">
        <v>6.88</v>
      </c>
      <c r="C8013" s="3" t="s">
        <v>899</v>
      </c>
      <c r="D8013" s="3" t="s">
        <v>26</v>
      </c>
      <c r="E8013" s="3">
        <v>286.6</v>
      </c>
      <c r="F8013" s="3">
        <v>1.59</v>
      </c>
      <c r="G8013" s="3">
        <v>63.0</v>
      </c>
      <c r="H8013" s="3">
        <v>9414.0</v>
      </c>
      <c r="I8013" s="2"/>
      <c r="J8013" s="2"/>
    </row>
    <row r="8014">
      <c r="A8014" s="1" t="s">
        <v>10270</v>
      </c>
      <c r="B8014" s="3">
        <v>5.94</v>
      </c>
      <c r="C8014" s="3" t="s">
        <v>1305</v>
      </c>
      <c r="D8014" s="3" t="s">
        <v>26</v>
      </c>
      <c r="E8014" s="3">
        <v>275.4</v>
      </c>
      <c r="F8014" s="3">
        <v>1.59</v>
      </c>
      <c r="G8014" s="3">
        <v>54.0</v>
      </c>
      <c r="H8014" s="3">
        <v>9418.0</v>
      </c>
      <c r="I8014" s="2"/>
      <c r="J8014" s="2"/>
    </row>
    <row r="8015">
      <c r="A8015" s="1" t="s">
        <v>10271</v>
      </c>
      <c r="B8015" s="3">
        <v>5.18</v>
      </c>
      <c r="C8015" s="3" t="s">
        <v>830</v>
      </c>
      <c r="D8015" s="3" t="s">
        <v>26</v>
      </c>
      <c r="E8015" s="3">
        <v>27.75</v>
      </c>
      <c r="F8015" s="3">
        <v>1.59</v>
      </c>
      <c r="G8015" s="3">
        <v>5.0</v>
      </c>
      <c r="H8015" s="3">
        <v>942.0</v>
      </c>
      <c r="I8015" s="2"/>
      <c r="J8015" s="2"/>
    </row>
    <row r="8016">
      <c r="A8016" s="1" t="s">
        <v>10272</v>
      </c>
      <c r="B8016" s="3">
        <v>4.62</v>
      </c>
      <c r="C8016" s="3" t="s">
        <v>830</v>
      </c>
      <c r="D8016" s="3" t="s">
        <v>26</v>
      </c>
      <c r="E8016" s="3">
        <v>269.6</v>
      </c>
      <c r="F8016" s="3">
        <v>1.59</v>
      </c>
      <c r="G8016" s="3">
        <v>5.0</v>
      </c>
      <c r="H8016" s="3">
        <v>942.0</v>
      </c>
      <c r="I8016" s="2"/>
      <c r="J8016" s="2"/>
    </row>
    <row r="8017">
      <c r="A8017" s="1" t="s">
        <v>10273</v>
      </c>
      <c r="B8017" s="3">
        <v>4.24</v>
      </c>
      <c r="C8017" s="3" t="s">
        <v>737</v>
      </c>
      <c r="D8017" s="3" t="s">
        <v>26</v>
      </c>
      <c r="E8017" s="3">
        <v>268.2</v>
      </c>
      <c r="F8017" s="3">
        <v>1.72</v>
      </c>
      <c r="G8017" s="3">
        <v>51.0</v>
      </c>
      <c r="H8017" s="3">
        <v>9423.0</v>
      </c>
      <c r="I8017" s="2"/>
      <c r="J8017" s="2"/>
    </row>
    <row r="8018">
      <c r="A8018" s="1" t="s">
        <v>10274</v>
      </c>
      <c r="B8018" s="3">
        <v>4.38</v>
      </c>
      <c r="C8018" s="3" t="s">
        <v>830</v>
      </c>
      <c r="D8018" s="3" t="s">
        <v>26</v>
      </c>
      <c r="E8018" s="3">
        <v>273.65</v>
      </c>
      <c r="F8018" s="3">
        <v>1.79</v>
      </c>
      <c r="G8018" s="3">
        <v>48.0</v>
      </c>
      <c r="H8018" s="3">
        <v>9428.0</v>
      </c>
      <c r="I8018" s="2"/>
      <c r="J8018" s="2"/>
    </row>
    <row r="8019">
      <c r="A8019" s="1" t="s">
        <v>10275</v>
      </c>
      <c r="B8019" s="3">
        <v>4.75</v>
      </c>
      <c r="C8019" s="3">
        <v>95.75</v>
      </c>
      <c r="D8019" s="3" t="s">
        <v>2246</v>
      </c>
      <c r="E8019" s="3">
        <v>36.0</v>
      </c>
      <c r="F8019" s="3">
        <v>272.65</v>
      </c>
      <c r="G8019" s="3">
        <v>1.72</v>
      </c>
      <c r="H8019" s="3">
        <v>53.0</v>
      </c>
      <c r="I8019" s="3">
        <v>9434.0</v>
      </c>
      <c r="J8019" s="2"/>
    </row>
    <row r="8020">
      <c r="A8020" s="1" t="s">
        <v>10276</v>
      </c>
      <c r="B8020" s="3">
        <v>7.35</v>
      </c>
      <c r="C8020" s="3">
        <v>85.8</v>
      </c>
      <c r="D8020" s="3">
        <v>99.0</v>
      </c>
      <c r="E8020" s="3">
        <v>3.47</v>
      </c>
      <c r="F8020" s="3">
        <v>98.0</v>
      </c>
      <c r="G8020" s="3">
        <v>28.6</v>
      </c>
      <c r="H8020" s="3">
        <v>1.66</v>
      </c>
      <c r="I8020" s="3">
        <v>51.0</v>
      </c>
      <c r="J8020" s="3">
        <v>9439.0</v>
      </c>
    </row>
    <row r="8021">
      <c r="A8021" s="1" t="s">
        <v>10277</v>
      </c>
      <c r="B8021" s="3">
        <v>9.66</v>
      </c>
      <c r="C8021" s="3">
        <v>77.0</v>
      </c>
      <c r="D8021" s="3">
        <v>238.0</v>
      </c>
      <c r="E8021" s="3">
        <v>112.54</v>
      </c>
      <c r="F8021" s="3">
        <v>193.0</v>
      </c>
      <c r="G8021" s="3">
        <v>286.4</v>
      </c>
      <c r="H8021" s="3">
        <v>1.93</v>
      </c>
      <c r="I8021" s="3">
        <v>54.0</v>
      </c>
      <c r="J8021" s="3">
        <v>944.0</v>
      </c>
    </row>
    <row r="8022">
      <c r="A8022" s="1" t="s">
        <v>10278</v>
      </c>
      <c r="B8022" s="3">
        <v>11.75</v>
      </c>
      <c r="C8022" s="3">
        <v>69.25</v>
      </c>
      <c r="D8022" s="3">
        <v>348.0</v>
      </c>
      <c r="E8022" s="3">
        <v>264.89</v>
      </c>
      <c r="F8022" s="3">
        <v>224.0</v>
      </c>
      <c r="G8022" s="3">
        <v>292.5</v>
      </c>
      <c r="H8022" s="3">
        <v>1.93</v>
      </c>
      <c r="I8022" s="3">
        <v>56.0</v>
      </c>
      <c r="J8022" s="3">
        <v>9439.0</v>
      </c>
    </row>
    <row r="8023">
      <c r="A8023" s="1" t="s">
        <v>10279</v>
      </c>
      <c r="B8023" s="3">
        <v>13.5</v>
      </c>
      <c r="C8023" s="3">
        <v>62.45</v>
      </c>
      <c r="D8023" s="3">
        <v>385.0</v>
      </c>
      <c r="E8023" s="3">
        <v>327.48</v>
      </c>
      <c r="F8023" s="3">
        <v>225.0</v>
      </c>
      <c r="G8023" s="3">
        <v>295.1</v>
      </c>
      <c r="H8023" s="3">
        <v>1.86</v>
      </c>
      <c r="I8023" s="3">
        <v>57.0</v>
      </c>
      <c r="J8023" s="3">
        <v>9436.0</v>
      </c>
    </row>
    <row r="8024">
      <c r="A8024" s="1" t="s">
        <v>10280</v>
      </c>
      <c r="B8024" s="3">
        <v>14.62</v>
      </c>
      <c r="C8024" s="3">
        <v>58.25</v>
      </c>
      <c r="D8024" s="3">
        <v>383.0</v>
      </c>
      <c r="E8024" s="3">
        <v>411.2</v>
      </c>
      <c r="F8024" s="3">
        <v>194.0</v>
      </c>
      <c r="G8024" s="3">
        <v>294.95</v>
      </c>
      <c r="H8024" s="3">
        <v>2.0</v>
      </c>
      <c r="I8024" s="3">
        <v>56.0</v>
      </c>
      <c r="J8024" s="3">
        <v>9431.0</v>
      </c>
    </row>
    <row r="8025">
      <c r="A8025" s="1" t="s">
        <v>10281</v>
      </c>
      <c r="B8025" s="3">
        <v>15.46</v>
      </c>
      <c r="C8025" s="3">
        <v>56.25</v>
      </c>
      <c r="D8025" s="3">
        <v>285.0</v>
      </c>
      <c r="E8025" s="3">
        <v>283.96</v>
      </c>
      <c r="F8025" s="3">
        <v>176.0</v>
      </c>
      <c r="G8025" s="3">
        <v>296.65</v>
      </c>
      <c r="H8025" s="3">
        <v>2.0</v>
      </c>
      <c r="I8025" s="3">
        <v>55.0</v>
      </c>
      <c r="J8025" s="3">
        <v>9431.0</v>
      </c>
    </row>
    <row r="8026">
      <c r="A8026" s="1" t="s">
        <v>10282</v>
      </c>
      <c r="B8026" s="3">
        <v>15.6</v>
      </c>
      <c r="C8026" s="3">
        <v>54.35</v>
      </c>
      <c r="D8026" s="3">
        <v>96.0</v>
      </c>
      <c r="E8026" s="3">
        <v>7.52</v>
      </c>
      <c r="F8026" s="3">
        <v>94.0</v>
      </c>
      <c r="G8026" s="3">
        <v>296.3</v>
      </c>
      <c r="H8026" s="3">
        <v>1.93</v>
      </c>
      <c r="I8026" s="3">
        <v>5.0</v>
      </c>
      <c r="J8026" s="3">
        <v>943.0</v>
      </c>
    </row>
    <row r="8027">
      <c r="A8027" s="1" t="s">
        <v>10283</v>
      </c>
      <c r="B8027" s="3">
        <v>13.9</v>
      </c>
      <c r="C8027" s="3">
        <v>76.81</v>
      </c>
      <c r="D8027" s="3">
        <v>33.0</v>
      </c>
      <c r="E8027" s="3">
        <v>8.79</v>
      </c>
      <c r="F8027" s="3">
        <v>32.0</v>
      </c>
      <c r="G8027" s="3">
        <v>307.46</v>
      </c>
      <c r="H8027" s="3">
        <v>1.71</v>
      </c>
      <c r="I8027" s="3">
        <v>3.0</v>
      </c>
      <c r="J8027" s="3">
        <v>9433.0</v>
      </c>
    </row>
    <row r="8028">
      <c r="A8028" s="1" t="s">
        <v>10284</v>
      </c>
      <c r="B8028" s="3">
        <v>12.83</v>
      </c>
      <c r="C8028" s="3" t="s">
        <v>10285</v>
      </c>
      <c r="D8028" s="3" t="s">
        <v>26</v>
      </c>
      <c r="E8028" s="3">
        <v>3.54</v>
      </c>
      <c r="F8028" s="3">
        <v>1.89</v>
      </c>
      <c r="G8028" s="3">
        <v>25.0</v>
      </c>
      <c r="H8028" s="3">
        <v>9435.0</v>
      </c>
      <c r="I8028" s="2"/>
      <c r="J8028" s="2"/>
    </row>
    <row r="8029">
      <c r="A8029" s="1" t="s">
        <v>10286</v>
      </c>
      <c r="B8029" s="3">
        <v>11.77</v>
      </c>
      <c r="C8029" s="3" t="s">
        <v>10287</v>
      </c>
      <c r="D8029" s="3" t="s">
        <v>26</v>
      </c>
      <c r="E8029" s="3">
        <v>293.62</v>
      </c>
      <c r="F8029" s="3">
        <v>2.7</v>
      </c>
      <c r="G8029" s="3">
        <v>36.0</v>
      </c>
      <c r="H8029" s="3">
        <v>9439.0</v>
      </c>
      <c r="I8029" s="2"/>
      <c r="J8029" s="2"/>
    </row>
    <row r="8030">
      <c r="A8030" s="1" t="s">
        <v>10288</v>
      </c>
      <c r="B8030" s="3">
        <v>10.7</v>
      </c>
      <c r="C8030" s="3" t="s">
        <v>10289</v>
      </c>
      <c r="D8030" s="3" t="s">
        <v>26</v>
      </c>
      <c r="E8030" s="3">
        <v>286.69</v>
      </c>
      <c r="F8030" s="3">
        <v>2.25</v>
      </c>
      <c r="G8030" s="3">
        <v>51.0</v>
      </c>
      <c r="H8030" s="3">
        <v>9436.0</v>
      </c>
      <c r="I8030" s="2"/>
      <c r="J8030" s="2"/>
    </row>
    <row r="8031">
      <c r="A8031" s="1" t="s">
        <v>10290</v>
      </c>
      <c r="B8031" s="3">
        <v>9.64</v>
      </c>
      <c r="C8031" s="3" t="s">
        <v>10291</v>
      </c>
      <c r="D8031" s="3" t="s">
        <v>26</v>
      </c>
      <c r="E8031" s="3">
        <v>279.77</v>
      </c>
      <c r="F8031" s="3">
        <v>2.44</v>
      </c>
      <c r="G8031" s="3">
        <v>56.0</v>
      </c>
      <c r="H8031" s="3">
        <v>9443.0</v>
      </c>
      <c r="I8031" s="2"/>
      <c r="J8031" s="2"/>
    </row>
    <row r="8032">
      <c r="A8032" s="1" t="s">
        <v>10292</v>
      </c>
      <c r="B8032" s="3">
        <v>8.57</v>
      </c>
      <c r="C8032" s="3" t="s">
        <v>10293</v>
      </c>
      <c r="D8032" s="3" t="s">
        <v>26</v>
      </c>
      <c r="E8032" s="3">
        <v>272.85</v>
      </c>
      <c r="F8032" s="3">
        <v>2.62</v>
      </c>
      <c r="G8032" s="3">
        <v>58.0</v>
      </c>
      <c r="H8032" s="3">
        <v>9446.0</v>
      </c>
      <c r="I8032" s="2"/>
      <c r="J8032" s="2"/>
    </row>
    <row r="8033">
      <c r="A8033" s="1" t="s">
        <v>10294</v>
      </c>
      <c r="B8033" s="3">
        <v>7.51</v>
      </c>
      <c r="C8033" s="3" t="s">
        <v>10295</v>
      </c>
      <c r="D8033" s="3" t="s">
        <v>26</v>
      </c>
      <c r="E8033" s="3">
        <v>265.93</v>
      </c>
      <c r="F8033" s="3">
        <v>2.8</v>
      </c>
      <c r="G8033" s="3">
        <v>56.0</v>
      </c>
      <c r="H8033" s="3">
        <v>9449.0</v>
      </c>
      <c r="I8033" s="2"/>
      <c r="J8033" s="2"/>
    </row>
    <row r="8034">
      <c r="A8034" s="1" t="s">
        <v>10296</v>
      </c>
      <c r="B8034" s="3">
        <v>6.44</v>
      </c>
      <c r="C8034" s="3" t="s">
        <v>875</v>
      </c>
      <c r="D8034" s="3" t="s">
        <v>26</v>
      </c>
      <c r="E8034" s="3">
        <v>259.0</v>
      </c>
      <c r="F8034" s="3">
        <v>2.98</v>
      </c>
      <c r="G8034" s="3">
        <v>48.0</v>
      </c>
      <c r="H8034" s="3">
        <v>9452.0</v>
      </c>
      <c r="I8034" s="2"/>
      <c r="J8034" s="2"/>
    </row>
    <row r="8035">
      <c r="A8035" s="1" t="s">
        <v>10297</v>
      </c>
      <c r="B8035" s="3">
        <v>5.37</v>
      </c>
      <c r="C8035" s="3" t="s">
        <v>10298</v>
      </c>
      <c r="D8035" s="3" t="s">
        <v>26</v>
      </c>
      <c r="E8035" s="3">
        <v>252.8</v>
      </c>
      <c r="F8035" s="3">
        <v>3.16</v>
      </c>
      <c r="G8035" s="3">
        <v>25.0</v>
      </c>
      <c r="H8035" s="3">
        <v>9393.0</v>
      </c>
      <c r="I8035" s="2"/>
      <c r="J8035" s="2"/>
    </row>
    <row r="8036">
      <c r="A8036" s="1" t="s">
        <v>10299</v>
      </c>
      <c r="B8036" s="3">
        <v>4.31</v>
      </c>
      <c r="C8036" s="3" t="s">
        <v>10300</v>
      </c>
      <c r="D8036" s="3" t="s">
        <v>26</v>
      </c>
      <c r="E8036" s="3">
        <v>245.16</v>
      </c>
      <c r="F8036" s="3">
        <v>3.35</v>
      </c>
      <c r="G8036" s="3">
        <v>28.0</v>
      </c>
      <c r="H8036" s="3">
        <v>9392.0</v>
      </c>
      <c r="I8036" s="2"/>
      <c r="J8036" s="2"/>
    </row>
    <row r="8037">
      <c r="A8037" s="1" t="s">
        <v>10301</v>
      </c>
      <c r="B8037" s="3">
        <v>3.24</v>
      </c>
      <c r="C8037" s="3" t="s">
        <v>10302</v>
      </c>
      <c r="D8037" s="3" t="s">
        <v>26</v>
      </c>
      <c r="E8037" s="3">
        <v>238.24</v>
      </c>
      <c r="F8037" s="3">
        <v>3.53</v>
      </c>
      <c r="G8037" s="3">
        <v>3.0</v>
      </c>
      <c r="H8037" s="3">
        <v>9392.0</v>
      </c>
      <c r="I8037" s="2"/>
      <c r="J8037" s="2"/>
    </row>
    <row r="8038">
      <c r="A8038" s="1" t="s">
        <v>10303</v>
      </c>
      <c r="B8038" s="3">
        <v>2.18</v>
      </c>
      <c r="C8038" s="3" t="s">
        <v>4001</v>
      </c>
      <c r="D8038" s="3" t="s">
        <v>26</v>
      </c>
      <c r="E8038" s="3">
        <v>231.32</v>
      </c>
      <c r="F8038" s="3">
        <v>3.71</v>
      </c>
      <c r="G8038" s="3">
        <v>3.0</v>
      </c>
      <c r="H8038" s="3">
        <v>9393.0</v>
      </c>
      <c r="I8038" s="2"/>
      <c r="J8038" s="2"/>
    </row>
    <row r="8039">
      <c r="A8039" s="1" t="s">
        <v>10304</v>
      </c>
      <c r="B8039" s="3">
        <v>1.11</v>
      </c>
      <c r="C8039" s="3" t="s">
        <v>10305</v>
      </c>
      <c r="D8039" s="3" t="s">
        <v>26</v>
      </c>
      <c r="E8039" s="3">
        <v>224.39</v>
      </c>
      <c r="F8039" s="3">
        <v>3.89</v>
      </c>
      <c r="G8039" s="3">
        <v>3.0</v>
      </c>
      <c r="H8039" s="3">
        <v>9394.0</v>
      </c>
      <c r="I8039" s="2"/>
      <c r="J8039" s="2"/>
    </row>
    <row r="8040">
      <c r="A8040" s="1" t="s">
        <v>10306</v>
      </c>
      <c r="B8040" s="3">
        <v>0.5</v>
      </c>
      <c r="C8040" s="3" t="s">
        <v>10307</v>
      </c>
      <c r="D8040" s="3" t="s">
        <v>26</v>
      </c>
      <c r="E8040" s="3">
        <v>217.47</v>
      </c>
      <c r="F8040" s="3">
        <v>4.8</v>
      </c>
      <c r="G8040" s="3">
        <v>29.0</v>
      </c>
      <c r="H8040" s="3">
        <v>9396.0</v>
      </c>
      <c r="I8040" s="2"/>
      <c r="J8040" s="2"/>
    </row>
    <row r="8041">
      <c r="A8041" s="1" t="s">
        <v>10308</v>
      </c>
      <c r="B8041" s="3">
        <v>-1.2</v>
      </c>
      <c r="C8041" s="3" t="s">
        <v>10309</v>
      </c>
      <c r="D8041" s="3" t="s">
        <v>26</v>
      </c>
      <c r="E8041" s="3">
        <v>21.55</v>
      </c>
      <c r="F8041" s="3">
        <v>4.26</v>
      </c>
      <c r="G8041" s="3">
        <v>3.0</v>
      </c>
      <c r="H8041" s="3">
        <v>94.0</v>
      </c>
      <c r="I8041" s="2"/>
      <c r="J8041" s="2"/>
    </row>
    <row r="8042">
      <c r="A8042" s="1" t="s">
        <v>10310</v>
      </c>
      <c r="B8042" s="3">
        <v>-2.8</v>
      </c>
      <c r="C8042" s="3" t="s">
        <v>10311</v>
      </c>
      <c r="D8042" s="3" t="s">
        <v>26</v>
      </c>
      <c r="E8042" s="3">
        <v>203.63</v>
      </c>
      <c r="F8042" s="3">
        <v>4.44</v>
      </c>
      <c r="G8042" s="3">
        <v>33.0</v>
      </c>
      <c r="H8042" s="3">
        <v>9402.0</v>
      </c>
      <c r="I8042" s="2"/>
      <c r="J8042" s="2"/>
    </row>
    <row r="8043">
      <c r="A8043" s="1" t="s">
        <v>10312</v>
      </c>
      <c r="B8043" s="3">
        <v>0.31</v>
      </c>
      <c r="C8043" s="3">
        <v>64.55</v>
      </c>
      <c r="D8043" s="3">
        <v>118.0</v>
      </c>
      <c r="E8043" s="3">
        <v>579.54</v>
      </c>
      <c r="F8043" s="3">
        <v>36.0</v>
      </c>
      <c r="G8043" s="3">
        <v>226.8</v>
      </c>
      <c r="H8043" s="3">
        <v>3.66</v>
      </c>
      <c r="I8043" s="3">
        <v>34.0</v>
      </c>
      <c r="J8043" s="3">
        <v>9407.0</v>
      </c>
    </row>
    <row r="8044">
      <c r="A8044" s="1" t="s">
        <v>10313</v>
      </c>
      <c r="B8044" s="3">
        <v>1.95</v>
      </c>
      <c r="C8044" s="3">
        <v>62.25</v>
      </c>
      <c r="D8044" s="3">
        <v>274.0</v>
      </c>
      <c r="E8044" s="3">
        <v>707.21</v>
      </c>
      <c r="F8044" s="3">
        <v>7.0</v>
      </c>
      <c r="G8044" s="3">
        <v>225.85</v>
      </c>
      <c r="H8044" s="3">
        <v>3.72</v>
      </c>
      <c r="I8044" s="3">
        <v>34.0</v>
      </c>
      <c r="J8044" s="3">
        <v>9412.0</v>
      </c>
    </row>
    <row r="8045">
      <c r="A8045" s="1" t="s">
        <v>10314</v>
      </c>
      <c r="B8045" s="3">
        <v>4.1</v>
      </c>
      <c r="C8045" s="3">
        <v>53.5</v>
      </c>
      <c r="D8045" s="3">
        <v>398.0</v>
      </c>
      <c r="E8045" s="3">
        <v>752.76</v>
      </c>
      <c r="F8045" s="3">
        <v>97.0</v>
      </c>
      <c r="G8045" s="3">
        <v>227.2</v>
      </c>
      <c r="H8045" s="3">
        <v>4.55</v>
      </c>
      <c r="I8045" s="3">
        <v>38.0</v>
      </c>
      <c r="J8045" s="3">
        <v>9415.0</v>
      </c>
    </row>
    <row r="8046">
      <c r="A8046" s="1" t="s">
        <v>10315</v>
      </c>
      <c r="B8046" s="3">
        <v>6.0</v>
      </c>
      <c r="C8046" s="3">
        <v>46.1</v>
      </c>
      <c r="D8046" s="3">
        <v>478.0</v>
      </c>
      <c r="E8046" s="3">
        <v>786.12</v>
      </c>
      <c r="F8046" s="3">
        <v>11.0</v>
      </c>
      <c r="G8046" s="3">
        <v>229.15</v>
      </c>
      <c r="H8046" s="3">
        <v>4.76</v>
      </c>
      <c r="I8046" s="3">
        <v>41.0</v>
      </c>
      <c r="J8046" s="3">
        <v>9414.0</v>
      </c>
    </row>
    <row r="8047">
      <c r="A8047" s="1" t="s">
        <v>10316</v>
      </c>
      <c r="B8047" s="3">
        <v>7.64</v>
      </c>
      <c r="C8047" s="3">
        <v>41.45</v>
      </c>
      <c r="D8047" s="3">
        <v>511.0</v>
      </c>
      <c r="E8047" s="3">
        <v>845.31</v>
      </c>
      <c r="F8047" s="3">
        <v>98.0</v>
      </c>
      <c r="G8047" s="3">
        <v>236.85</v>
      </c>
      <c r="H8047" s="3">
        <v>4.83</v>
      </c>
      <c r="I8047" s="3">
        <v>45.0</v>
      </c>
      <c r="J8047" s="3">
        <v>9407.0</v>
      </c>
    </row>
    <row r="8048">
      <c r="A8048" s="1" t="s">
        <v>10317</v>
      </c>
      <c r="B8048" s="3">
        <v>8.75</v>
      </c>
      <c r="C8048" s="3">
        <v>41.7</v>
      </c>
      <c r="D8048" s="3">
        <v>479.0</v>
      </c>
      <c r="E8048" s="3">
        <v>845.95</v>
      </c>
      <c r="F8048" s="3">
        <v>9.0</v>
      </c>
      <c r="G8048" s="3">
        <v>24.15</v>
      </c>
      <c r="H8048" s="3">
        <v>4.83</v>
      </c>
      <c r="I8048" s="3">
        <v>5.0</v>
      </c>
      <c r="J8048" s="3">
        <v>9401.0</v>
      </c>
    </row>
    <row r="8049">
      <c r="A8049" s="1" t="s">
        <v>10318</v>
      </c>
      <c r="B8049" s="3">
        <v>9.34</v>
      </c>
      <c r="C8049" s="3">
        <v>4.25</v>
      </c>
      <c r="D8049" s="3">
        <v>392.0</v>
      </c>
      <c r="E8049" s="3">
        <v>831.4</v>
      </c>
      <c r="F8049" s="3">
        <v>73.0</v>
      </c>
      <c r="G8049" s="3">
        <v>244.4</v>
      </c>
      <c r="H8049" s="3">
        <v>4.76</v>
      </c>
      <c r="I8049" s="3">
        <v>53.0</v>
      </c>
      <c r="J8049" s="3">
        <v>9398.0</v>
      </c>
    </row>
    <row r="8050">
      <c r="A8050" s="1" t="s">
        <v>10319</v>
      </c>
      <c r="B8050" s="3">
        <v>9.61</v>
      </c>
      <c r="C8050" s="3">
        <v>38.85</v>
      </c>
      <c r="D8050" s="3">
        <v>255.0</v>
      </c>
      <c r="E8050" s="3">
        <v>744.86</v>
      </c>
      <c r="F8050" s="3">
        <v>57.0</v>
      </c>
      <c r="G8050" s="3">
        <v>246.35</v>
      </c>
      <c r="H8050" s="3">
        <v>4.28</v>
      </c>
      <c r="I8050" s="3">
        <v>53.0</v>
      </c>
      <c r="J8050" s="3">
        <v>94.0</v>
      </c>
    </row>
    <row r="8051">
      <c r="A8051" s="1" t="s">
        <v>10320</v>
      </c>
      <c r="B8051" s="3">
        <v>9.34</v>
      </c>
      <c r="C8051" s="3">
        <v>4.25</v>
      </c>
      <c r="D8051" s="3">
        <v>89.0</v>
      </c>
      <c r="E8051" s="3">
        <v>527.39</v>
      </c>
      <c r="F8051" s="3">
        <v>29.0</v>
      </c>
      <c r="G8051" s="3">
        <v>25.4</v>
      </c>
      <c r="H8051" s="3">
        <v>2.97</v>
      </c>
      <c r="I8051" s="3">
        <v>48.0</v>
      </c>
      <c r="J8051" s="3">
        <v>9401.0</v>
      </c>
    </row>
    <row r="8052">
      <c r="A8052" s="1" t="s">
        <v>10321</v>
      </c>
      <c r="B8052" s="3">
        <v>7.72</v>
      </c>
      <c r="C8052" s="3" t="s">
        <v>3961</v>
      </c>
      <c r="D8052" s="3" t="s">
        <v>26</v>
      </c>
      <c r="E8052" s="3">
        <v>254.5</v>
      </c>
      <c r="F8052" s="3">
        <v>2.14</v>
      </c>
      <c r="G8052" s="3">
        <v>32.0</v>
      </c>
      <c r="H8052" s="3">
        <v>9406.0</v>
      </c>
      <c r="I8052" s="2"/>
      <c r="J8052" s="2"/>
    </row>
    <row r="8053">
      <c r="A8053" s="1" t="s">
        <v>10322</v>
      </c>
      <c r="B8053" s="3">
        <v>6.19</v>
      </c>
      <c r="C8053" s="3" t="s">
        <v>4852</v>
      </c>
      <c r="D8053" s="3" t="s">
        <v>26</v>
      </c>
      <c r="E8053" s="3">
        <v>251.4</v>
      </c>
      <c r="F8053" s="3">
        <v>2.14</v>
      </c>
      <c r="G8053" s="3">
        <v>29.0</v>
      </c>
      <c r="H8053" s="3">
        <v>9412.0</v>
      </c>
      <c r="I8053" s="2"/>
      <c r="J8053" s="2"/>
    </row>
    <row r="8054">
      <c r="A8054" s="1" t="s">
        <v>10323</v>
      </c>
      <c r="B8054" s="3">
        <v>5.94</v>
      </c>
      <c r="C8054" s="3" t="s">
        <v>10324</v>
      </c>
      <c r="D8054" s="3" t="s">
        <v>26</v>
      </c>
      <c r="E8054" s="3">
        <v>275.2</v>
      </c>
      <c r="F8054" s="3">
        <v>1.86</v>
      </c>
      <c r="G8054" s="3">
        <v>13.0</v>
      </c>
      <c r="H8054" s="3">
        <v>9409.0</v>
      </c>
      <c r="I8054" s="2"/>
      <c r="J8054" s="2"/>
    </row>
    <row r="8055">
      <c r="A8055" s="1" t="s">
        <v>10325</v>
      </c>
      <c r="B8055" s="3">
        <v>4.79</v>
      </c>
      <c r="C8055" s="3" t="s">
        <v>10326</v>
      </c>
      <c r="D8055" s="3" t="s">
        <v>26</v>
      </c>
      <c r="E8055" s="3">
        <v>261.85</v>
      </c>
      <c r="F8055" s="3">
        <v>1.86</v>
      </c>
      <c r="G8055" s="3">
        <v>26.0</v>
      </c>
      <c r="H8055" s="3">
        <v>9414.0</v>
      </c>
      <c r="I8055" s="2"/>
      <c r="J8055" s="2"/>
    </row>
    <row r="8056">
      <c r="A8056" s="1" t="s">
        <v>10327</v>
      </c>
      <c r="B8056" s="3">
        <v>3.44</v>
      </c>
      <c r="C8056" s="3" t="s">
        <v>2256</v>
      </c>
      <c r="D8056" s="3" t="s">
        <v>26</v>
      </c>
      <c r="E8056" s="3">
        <v>248.85</v>
      </c>
      <c r="F8056" s="3">
        <v>1.93</v>
      </c>
      <c r="G8056" s="3">
        <v>32.0</v>
      </c>
      <c r="H8056" s="3">
        <v>9418.0</v>
      </c>
      <c r="I8056" s="2"/>
      <c r="J8056" s="2"/>
    </row>
    <row r="8057">
      <c r="A8057" s="1" t="s">
        <v>10328</v>
      </c>
      <c r="B8057" s="3">
        <v>2.37</v>
      </c>
      <c r="C8057" s="3" t="s">
        <v>235</v>
      </c>
      <c r="D8057" s="3" t="s">
        <v>26</v>
      </c>
      <c r="E8057" s="3">
        <v>243.65</v>
      </c>
      <c r="F8057" s="3">
        <v>2.7</v>
      </c>
      <c r="G8057" s="3">
        <v>32.0</v>
      </c>
      <c r="H8057" s="3">
        <v>9422.0</v>
      </c>
      <c r="I8057" s="2"/>
      <c r="J8057" s="2"/>
    </row>
    <row r="8058">
      <c r="A8058" s="1" t="s">
        <v>10329</v>
      </c>
      <c r="B8058" s="3">
        <v>1.71</v>
      </c>
      <c r="C8058" s="3" t="s">
        <v>201</v>
      </c>
      <c r="D8058" s="3" t="s">
        <v>26</v>
      </c>
      <c r="E8058" s="3">
        <v>241.9</v>
      </c>
      <c r="F8058" s="3">
        <v>2.28</v>
      </c>
      <c r="G8058" s="3">
        <v>3.0</v>
      </c>
      <c r="H8058" s="3">
        <v>9423.0</v>
      </c>
      <c r="I8058" s="2"/>
      <c r="J8058" s="2"/>
    </row>
    <row r="8059">
      <c r="A8059" s="1" t="s">
        <v>10330</v>
      </c>
      <c r="B8059" s="3">
        <v>1.36</v>
      </c>
      <c r="C8059" s="3" t="s">
        <v>55</v>
      </c>
      <c r="D8059" s="3" t="s">
        <v>26</v>
      </c>
      <c r="E8059" s="3">
        <v>239.6</v>
      </c>
      <c r="F8059" s="3">
        <v>2.41</v>
      </c>
      <c r="G8059" s="3">
        <v>29.0</v>
      </c>
      <c r="H8059" s="3">
        <v>9423.0</v>
      </c>
      <c r="I8059" s="2"/>
      <c r="J8059" s="2"/>
    </row>
    <row r="8060">
      <c r="A8060" s="1" t="s">
        <v>10331</v>
      </c>
      <c r="B8060" s="3">
        <v>1.8</v>
      </c>
      <c r="C8060" s="3" t="s">
        <v>10332</v>
      </c>
      <c r="D8060" s="3" t="s">
        <v>26</v>
      </c>
      <c r="E8060" s="3">
        <v>237.0</v>
      </c>
      <c r="F8060" s="3">
        <v>2.48</v>
      </c>
      <c r="G8060" s="3">
        <v>31.0</v>
      </c>
      <c r="H8060" s="3">
        <v>9424.0</v>
      </c>
      <c r="I8060" s="2"/>
      <c r="J8060" s="2"/>
    </row>
    <row r="8061">
      <c r="A8061" s="1" t="s">
        <v>10333</v>
      </c>
      <c r="B8061" s="3">
        <v>0.68</v>
      </c>
      <c r="C8061" s="3" t="s">
        <v>10332</v>
      </c>
      <c r="D8061" s="3" t="s">
        <v>26</v>
      </c>
      <c r="E8061" s="3">
        <v>234.55</v>
      </c>
      <c r="F8061" s="3">
        <v>2.34</v>
      </c>
      <c r="G8061" s="3">
        <v>31.0</v>
      </c>
      <c r="H8061" s="3">
        <v>9425.0</v>
      </c>
      <c r="I8061" s="2"/>
      <c r="J8061" s="2"/>
    </row>
    <row r="8062">
      <c r="A8062" s="1" t="s">
        <v>10334</v>
      </c>
      <c r="B8062" s="3">
        <v>0.2</v>
      </c>
      <c r="C8062" s="3" t="s">
        <v>10335</v>
      </c>
      <c r="D8062" s="3" t="s">
        <v>26</v>
      </c>
      <c r="E8062" s="3">
        <v>232.2</v>
      </c>
      <c r="F8062" s="3">
        <v>2.0</v>
      </c>
      <c r="G8062" s="3">
        <v>28.0</v>
      </c>
      <c r="H8062" s="3">
        <v>9423.0</v>
      </c>
      <c r="I8062" s="2"/>
      <c r="J8062" s="2"/>
    </row>
    <row r="8063">
      <c r="A8063" s="1" t="s">
        <v>10336</v>
      </c>
      <c r="B8063" s="3">
        <v>-0.81</v>
      </c>
      <c r="C8063" s="3" t="s">
        <v>10337</v>
      </c>
      <c r="D8063" s="3" t="s">
        <v>26</v>
      </c>
      <c r="E8063" s="3">
        <v>23.3</v>
      </c>
      <c r="F8063" s="3">
        <v>1.79</v>
      </c>
      <c r="G8063" s="3">
        <v>32.0</v>
      </c>
      <c r="H8063" s="3">
        <v>9421.0</v>
      </c>
      <c r="I8063" s="2"/>
      <c r="J8063" s="2"/>
    </row>
    <row r="8064">
      <c r="A8064" s="1" t="s">
        <v>10338</v>
      </c>
      <c r="B8064" s="3">
        <v>-1.68</v>
      </c>
      <c r="C8064" s="3" t="s">
        <v>551</v>
      </c>
      <c r="D8064" s="3" t="s">
        <v>26</v>
      </c>
      <c r="E8064" s="3">
        <v>228.55</v>
      </c>
      <c r="F8064" s="3">
        <v>1.72</v>
      </c>
      <c r="G8064" s="3">
        <v>48.0</v>
      </c>
      <c r="H8064" s="3">
        <v>9424.0</v>
      </c>
      <c r="I8064" s="2"/>
      <c r="J8064" s="2"/>
    </row>
    <row r="8065">
      <c r="A8065" s="1" t="s">
        <v>10339</v>
      </c>
      <c r="B8065" s="3">
        <v>-1.95</v>
      </c>
      <c r="C8065" s="3" t="s">
        <v>10340</v>
      </c>
      <c r="D8065" s="3" t="s">
        <v>26</v>
      </c>
      <c r="E8065" s="3">
        <v>227.2</v>
      </c>
      <c r="F8065" s="3">
        <v>1.45</v>
      </c>
      <c r="G8065" s="3">
        <v>68.0</v>
      </c>
      <c r="H8065" s="3">
        <v>9425.0</v>
      </c>
      <c r="I8065" s="2"/>
      <c r="J8065" s="2"/>
    </row>
    <row r="8066">
      <c r="A8066" s="1" t="s">
        <v>10341</v>
      </c>
      <c r="B8066" s="3">
        <v>-2.7</v>
      </c>
      <c r="C8066" s="3" t="s">
        <v>666</v>
      </c>
      <c r="D8066" s="3" t="s">
        <v>26</v>
      </c>
      <c r="E8066" s="3">
        <v>224.3</v>
      </c>
      <c r="F8066" s="3">
        <v>1.72</v>
      </c>
      <c r="G8066" s="3">
        <v>64.0</v>
      </c>
      <c r="H8066" s="3">
        <v>9426.0</v>
      </c>
      <c r="I8066" s="2"/>
      <c r="J8066" s="2"/>
    </row>
    <row r="8067">
      <c r="A8067" s="1" t="s">
        <v>10342</v>
      </c>
      <c r="B8067" s="3">
        <v>-2.25</v>
      </c>
      <c r="C8067" s="3">
        <v>78.35</v>
      </c>
      <c r="D8067" s="3">
        <v>114.0</v>
      </c>
      <c r="E8067" s="3">
        <v>555.9</v>
      </c>
      <c r="F8067" s="3">
        <v>37.0</v>
      </c>
      <c r="G8067" s="3">
        <v>223.9</v>
      </c>
      <c r="H8067" s="3">
        <v>1.31</v>
      </c>
      <c r="I8067" s="3">
        <v>69.0</v>
      </c>
      <c r="J8067" s="3">
        <v>9428.0</v>
      </c>
    </row>
    <row r="8068">
      <c r="A8068" s="1" t="s">
        <v>10343</v>
      </c>
      <c r="B8068" s="3">
        <v>1.23</v>
      </c>
      <c r="C8068" s="3">
        <v>67.3</v>
      </c>
      <c r="D8068" s="3">
        <v>273.0</v>
      </c>
      <c r="E8068" s="3">
        <v>718.0</v>
      </c>
      <c r="F8068" s="3">
        <v>68.0</v>
      </c>
      <c r="G8068" s="3" t="s">
        <v>10344</v>
      </c>
      <c r="H8068" s="3">
        <v>59.0</v>
      </c>
      <c r="I8068" s="3">
        <v>9431.0</v>
      </c>
      <c r="J8068" s="2"/>
    </row>
    <row r="8069">
      <c r="A8069" s="1" t="s">
        <v>10345</v>
      </c>
      <c r="B8069" s="3">
        <v>3.85</v>
      </c>
      <c r="C8069" s="3">
        <v>53.5</v>
      </c>
      <c r="D8069" s="3">
        <v>393.0</v>
      </c>
      <c r="E8069" s="3">
        <v>735.42</v>
      </c>
      <c r="F8069" s="3">
        <v>101.0</v>
      </c>
      <c r="G8069" s="3">
        <v>229.9</v>
      </c>
      <c r="H8069" s="3">
        <v>1.31</v>
      </c>
      <c r="I8069" s="3">
        <v>46.0</v>
      </c>
      <c r="J8069" s="3">
        <v>9434.0</v>
      </c>
    </row>
    <row r="8070">
      <c r="A8070" s="1" t="s">
        <v>10346</v>
      </c>
      <c r="B8070" s="3">
        <v>5.74</v>
      </c>
      <c r="C8070" s="3">
        <v>44.3</v>
      </c>
      <c r="D8070" s="3">
        <v>478.0</v>
      </c>
      <c r="E8070" s="3">
        <v>801.24</v>
      </c>
      <c r="F8070" s="3">
        <v>105.0</v>
      </c>
      <c r="G8070" s="3">
        <v>233.0</v>
      </c>
      <c r="H8070" s="3">
        <v>1.52</v>
      </c>
      <c r="I8070" s="3">
        <v>38.0</v>
      </c>
      <c r="J8070" s="3">
        <v>9433.0</v>
      </c>
    </row>
    <row r="8071">
      <c r="A8071" s="1" t="s">
        <v>10347</v>
      </c>
      <c r="B8071" s="3">
        <v>7.24</v>
      </c>
      <c r="C8071" s="3">
        <v>38.1</v>
      </c>
      <c r="D8071" s="3">
        <v>505.0</v>
      </c>
      <c r="E8071" s="3">
        <v>826.71</v>
      </c>
      <c r="F8071" s="3">
        <v>103.0</v>
      </c>
      <c r="G8071" s="3">
        <v>236.5</v>
      </c>
      <c r="H8071" s="3">
        <v>1.52</v>
      </c>
      <c r="I8071" s="3">
        <v>33.0</v>
      </c>
      <c r="J8071" s="3">
        <v>9428.0</v>
      </c>
    </row>
    <row r="8072">
      <c r="A8072" s="1" t="s">
        <v>10348</v>
      </c>
      <c r="B8072" s="3">
        <v>8.23</v>
      </c>
      <c r="C8072" s="3">
        <v>34.5</v>
      </c>
      <c r="D8072" s="3">
        <v>474.0</v>
      </c>
      <c r="E8072" s="3">
        <v>827.76</v>
      </c>
      <c r="F8072" s="3">
        <v>95.0</v>
      </c>
      <c r="G8072" s="3">
        <v>239.0</v>
      </c>
      <c r="H8072" s="3">
        <v>1.52</v>
      </c>
      <c r="I8072" s="3">
        <v>3.0</v>
      </c>
      <c r="J8072" s="3">
        <v>9423.0</v>
      </c>
    </row>
    <row r="8073">
      <c r="A8073" s="1" t="s">
        <v>10349</v>
      </c>
      <c r="B8073" s="3">
        <v>8.74</v>
      </c>
      <c r="C8073" s="3">
        <v>32.85</v>
      </c>
      <c r="D8073" s="3">
        <v>386.0</v>
      </c>
      <c r="E8073" s="3">
        <v>8.52</v>
      </c>
      <c r="F8073" s="3">
        <v>8.0</v>
      </c>
      <c r="G8073" s="3">
        <v>24.15</v>
      </c>
      <c r="H8073" s="3">
        <v>1.45</v>
      </c>
      <c r="I8073" s="3">
        <v>32.0</v>
      </c>
      <c r="J8073" s="3">
        <v>9422.0</v>
      </c>
    </row>
    <row r="8074">
      <c r="A8074" s="1" t="s">
        <v>10350</v>
      </c>
      <c r="B8074" s="3">
        <v>8.76</v>
      </c>
      <c r="C8074" s="3">
        <v>31.55</v>
      </c>
      <c r="D8074" s="3">
        <v>252.0</v>
      </c>
      <c r="E8074" s="3">
        <v>733.23</v>
      </c>
      <c r="F8074" s="3">
        <v>58.0</v>
      </c>
      <c r="G8074" s="3">
        <v>24.35</v>
      </c>
      <c r="H8074" s="3">
        <v>1.52</v>
      </c>
      <c r="I8074" s="3">
        <v>36.0</v>
      </c>
      <c r="J8074" s="3">
        <v>9423.0</v>
      </c>
    </row>
    <row r="8075">
      <c r="A8075" s="1" t="s">
        <v>10351</v>
      </c>
      <c r="B8075" s="3">
        <v>7.95</v>
      </c>
      <c r="C8075" s="3">
        <v>35.3</v>
      </c>
      <c r="D8075" s="3">
        <v>86.0</v>
      </c>
      <c r="E8075" s="3">
        <v>487.26</v>
      </c>
      <c r="F8075" s="3">
        <v>31.0</v>
      </c>
      <c r="G8075" s="3">
        <v>239.2</v>
      </c>
      <c r="H8075" s="3">
        <v>1.45</v>
      </c>
      <c r="I8075" s="3">
        <v>46.0</v>
      </c>
      <c r="J8075" s="3">
        <v>9428.0</v>
      </c>
    </row>
    <row r="8076">
      <c r="A8076" s="1" t="s">
        <v>10352</v>
      </c>
      <c r="B8076" s="3">
        <v>6.27</v>
      </c>
      <c r="C8076" s="3" t="s">
        <v>5716</v>
      </c>
      <c r="D8076" s="3" t="s">
        <v>26</v>
      </c>
      <c r="E8076" s="3">
        <v>235.5</v>
      </c>
      <c r="F8076" s="3">
        <v>1.93</v>
      </c>
      <c r="G8076" s="3">
        <v>53.0</v>
      </c>
      <c r="H8076" s="3">
        <v>9433.0</v>
      </c>
      <c r="I8076" s="2"/>
      <c r="J8076" s="2"/>
    </row>
    <row r="8077">
      <c r="A8077" s="1" t="s">
        <v>10353</v>
      </c>
      <c r="B8077" s="3">
        <v>4.47</v>
      </c>
      <c r="C8077" s="3" t="s">
        <v>10354</v>
      </c>
      <c r="D8077" s="3" t="s">
        <v>26</v>
      </c>
      <c r="E8077" s="3">
        <v>234.55</v>
      </c>
      <c r="F8077" s="3">
        <v>2.7</v>
      </c>
      <c r="G8077" s="3">
        <v>57.0</v>
      </c>
      <c r="H8077" s="3">
        <v>9439.0</v>
      </c>
      <c r="I8077" s="2"/>
      <c r="J8077" s="2"/>
    </row>
    <row r="8078">
      <c r="A8078" s="1" t="s">
        <v>10355</v>
      </c>
      <c r="B8078" s="3">
        <v>3.38</v>
      </c>
      <c r="C8078" s="3" t="s">
        <v>10356</v>
      </c>
      <c r="D8078" s="3" t="s">
        <v>26</v>
      </c>
      <c r="E8078" s="3">
        <v>233.4</v>
      </c>
      <c r="F8078" s="3">
        <v>1.93</v>
      </c>
      <c r="G8078" s="3">
        <v>51.0</v>
      </c>
      <c r="H8078" s="3">
        <v>944.0</v>
      </c>
      <c r="I8078" s="2"/>
      <c r="J8078" s="2"/>
    </row>
    <row r="8079">
      <c r="A8079" s="1" t="s">
        <v>10357</v>
      </c>
      <c r="B8079" s="3">
        <v>2.13</v>
      </c>
      <c r="C8079" s="3" t="s">
        <v>10358</v>
      </c>
      <c r="D8079" s="3" t="s">
        <v>26</v>
      </c>
      <c r="E8079" s="3">
        <v>232.5</v>
      </c>
      <c r="F8079" s="3">
        <v>1.86</v>
      </c>
      <c r="G8079" s="3">
        <v>53.0</v>
      </c>
      <c r="H8079" s="3">
        <v>9443.0</v>
      </c>
      <c r="I8079" s="2"/>
      <c r="J8079" s="2"/>
    </row>
    <row r="8080">
      <c r="A8080" s="1" t="s">
        <v>10359</v>
      </c>
      <c r="B8080" s="3">
        <v>0.82</v>
      </c>
      <c r="C8080" s="3" t="s">
        <v>94</v>
      </c>
      <c r="D8080" s="3" t="s">
        <v>26</v>
      </c>
      <c r="E8080" s="3">
        <v>23.65</v>
      </c>
      <c r="F8080" s="3">
        <v>1.79</v>
      </c>
      <c r="G8080" s="3">
        <v>53.0</v>
      </c>
      <c r="H8080" s="3">
        <v>9446.0</v>
      </c>
      <c r="I8080" s="2"/>
      <c r="J8080" s="2"/>
    </row>
    <row r="8081">
      <c r="A8081" s="1" t="s">
        <v>10360</v>
      </c>
      <c r="B8081" s="3">
        <v>-0.24</v>
      </c>
      <c r="C8081" s="3" t="s">
        <v>548</v>
      </c>
      <c r="D8081" s="3" t="s">
        <v>26</v>
      </c>
      <c r="E8081" s="3">
        <v>23.5</v>
      </c>
      <c r="F8081" s="3">
        <v>1.86</v>
      </c>
      <c r="G8081" s="3">
        <v>54.0</v>
      </c>
      <c r="H8081" s="3">
        <v>9451.0</v>
      </c>
      <c r="I8081" s="2"/>
      <c r="J8081" s="2"/>
    </row>
    <row r="8082">
      <c r="A8082" s="1" t="s">
        <v>10361</v>
      </c>
      <c r="B8082" s="3">
        <v>-0.92</v>
      </c>
      <c r="C8082" s="3" t="s">
        <v>10337</v>
      </c>
      <c r="D8082" s="3" t="s">
        <v>26</v>
      </c>
      <c r="E8082" s="3">
        <v>23.1</v>
      </c>
      <c r="F8082" s="3">
        <v>1.93</v>
      </c>
      <c r="G8082" s="3">
        <v>58.0</v>
      </c>
      <c r="H8082" s="3">
        <v>9453.0</v>
      </c>
      <c r="I8082" s="2"/>
      <c r="J8082" s="2"/>
    </row>
    <row r="8083">
      <c r="A8083" s="1" t="s">
        <v>10362</v>
      </c>
      <c r="B8083" s="3">
        <v>-1.37</v>
      </c>
      <c r="C8083" s="3" t="s">
        <v>98</v>
      </c>
      <c r="D8083" s="3" t="s">
        <v>26</v>
      </c>
      <c r="E8083" s="3">
        <v>23.65</v>
      </c>
      <c r="F8083" s="3">
        <v>1.93</v>
      </c>
      <c r="G8083" s="3">
        <v>57.0</v>
      </c>
      <c r="H8083" s="3">
        <v>9456.0</v>
      </c>
      <c r="I8083" s="2"/>
      <c r="J8083" s="2"/>
    </row>
    <row r="8084">
      <c r="A8084" s="1" t="s">
        <v>10363</v>
      </c>
      <c r="B8084" s="3">
        <v>-1.71</v>
      </c>
      <c r="C8084" s="3" t="s">
        <v>10340</v>
      </c>
      <c r="D8084" s="3" t="s">
        <v>26</v>
      </c>
      <c r="E8084" s="3">
        <v>231.75</v>
      </c>
      <c r="F8084" s="3">
        <v>1.93</v>
      </c>
      <c r="G8084" s="3">
        <v>56.0</v>
      </c>
      <c r="H8084" s="3">
        <v>9456.0</v>
      </c>
      <c r="I8084" s="2"/>
      <c r="J8084" s="2"/>
    </row>
    <row r="8085">
      <c r="A8085" s="1" t="s">
        <v>10364</v>
      </c>
      <c r="B8085" s="3">
        <v>-1.95</v>
      </c>
      <c r="C8085" s="3" t="s">
        <v>385</v>
      </c>
      <c r="D8085" s="3" t="s">
        <v>26</v>
      </c>
      <c r="E8085" s="3">
        <v>232.5</v>
      </c>
      <c r="F8085" s="3">
        <v>1.86</v>
      </c>
      <c r="G8085" s="3">
        <v>55.0</v>
      </c>
      <c r="H8085" s="3">
        <v>9454.0</v>
      </c>
      <c r="I8085" s="2"/>
      <c r="J8085" s="2"/>
    </row>
    <row r="8086">
      <c r="A8086" s="1" t="s">
        <v>10365</v>
      </c>
      <c r="B8086" s="3">
        <v>-2.11</v>
      </c>
      <c r="C8086" s="3" t="s">
        <v>448</v>
      </c>
      <c r="D8086" s="3" t="s">
        <v>26</v>
      </c>
      <c r="E8086" s="3">
        <v>233.2</v>
      </c>
      <c r="F8086" s="3">
        <v>1.86</v>
      </c>
      <c r="G8086" s="3">
        <v>53.0</v>
      </c>
      <c r="H8086" s="3">
        <v>9454.0</v>
      </c>
      <c r="I8086" s="2"/>
      <c r="J8086" s="2"/>
    </row>
    <row r="8087">
      <c r="A8087" s="1" t="s">
        <v>10366</v>
      </c>
      <c r="B8087" s="3">
        <v>-2.26</v>
      </c>
      <c r="C8087" s="3" t="s">
        <v>448</v>
      </c>
      <c r="D8087" s="3" t="s">
        <v>26</v>
      </c>
      <c r="E8087" s="3">
        <v>232.6</v>
      </c>
      <c r="F8087" s="3">
        <v>1.86</v>
      </c>
      <c r="G8087" s="3">
        <v>5.0</v>
      </c>
      <c r="H8087" s="3">
        <v>9456.0</v>
      </c>
      <c r="I8087" s="2"/>
      <c r="J8087" s="2"/>
    </row>
    <row r="8088">
      <c r="A8088" s="1" t="s">
        <v>10367</v>
      </c>
      <c r="B8088" s="3">
        <v>-2.31</v>
      </c>
      <c r="C8088" s="3" t="s">
        <v>448</v>
      </c>
      <c r="D8088" s="3" t="s">
        <v>26</v>
      </c>
      <c r="E8088" s="3">
        <v>233.4</v>
      </c>
      <c r="F8088" s="3">
        <v>1.86</v>
      </c>
      <c r="G8088" s="3">
        <v>49.0</v>
      </c>
      <c r="H8088" s="3">
        <v>9458.0</v>
      </c>
      <c r="I8088" s="2"/>
      <c r="J8088" s="2"/>
    </row>
    <row r="8089">
      <c r="A8089" s="1" t="s">
        <v>10368</v>
      </c>
      <c r="B8089" s="3">
        <v>-2.29</v>
      </c>
      <c r="C8089" s="3" t="s">
        <v>448</v>
      </c>
      <c r="D8089" s="3" t="s">
        <v>26</v>
      </c>
      <c r="E8089" s="3">
        <v>233.6</v>
      </c>
      <c r="F8089" s="3">
        <v>1.93</v>
      </c>
      <c r="G8089" s="3">
        <v>5.0</v>
      </c>
      <c r="H8089" s="3">
        <v>946.0</v>
      </c>
      <c r="I8089" s="2"/>
      <c r="J8089" s="2"/>
    </row>
    <row r="8090">
      <c r="A8090" s="1" t="s">
        <v>10369</v>
      </c>
      <c r="B8090" s="3">
        <v>-2.39</v>
      </c>
      <c r="C8090" s="3" t="s">
        <v>100</v>
      </c>
      <c r="D8090" s="3" t="s">
        <v>26</v>
      </c>
      <c r="E8090" s="3">
        <v>233.0</v>
      </c>
      <c r="F8090" s="3">
        <v>1.93</v>
      </c>
      <c r="G8090" s="3">
        <v>49.0</v>
      </c>
      <c r="H8090" s="3">
        <v>9467.0</v>
      </c>
      <c r="I8090" s="2"/>
      <c r="J8090" s="2"/>
    </row>
    <row r="8091">
      <c r="A8091" s="1" t="s">
        <v>10370</v>
      </c>
      <c r="B8091" s="3">
        <v>-1.92</v>
      </c>
      <c r="C8091" s="3">
        <v>78.45</v>
      </c>
      <c r="D8091" s="3">
        <v>109.0</v>
      </c>
      <c r="E8091" s="3">
        <v>545.7</v>
      </c>
      <c r="F8091" s="3">
        <v>35.0</v>
      </c>
      <c r="G8091" s="3">
        <v>234.15</v>
      </c>
      <c r="H8091" s="3">
        <v>1.72</v>
      </c>
      <c r="I8091" s="3">
        <v>52.0</v>
      </c>
      <c r="J8091" s="3">
        <v>9469.0</v>
      </c>
    </row>
    <row r="8092">
      <c r="A8092" s="1" t="s">
        <v>10371</v>
      </c>
      <c r="B8092" s="3">
        <v>2.2</v>
      </c>
      <c r="C8092" s="3">
        <v>62.35</v>
      </c>
      <c r="D8092" s="3">
        <v>263.0</v>
      </c>
      <c r="E8092" s="3">
        <v>679.28</v>
      </c>
      <c r="F8092" s="3">
        <v>71.0</v>
      </c>
      <c r="G8092" s="3">
        <v>239.75</v>
      </c>
      <c r="H8092" s="3">
        <v>1.59</v>
      </c>
      <c r="I8092" s="3">
        <v>56.0</v>
      </c>
      <c r="J8092" s="3">
        <v>9476.0</v>
      </c>
    </row>
    <row r="8093">
      <c r="A8093" s="1" t="s">
        <v>10372</v>
      </c>
      <c r="B8093" s="3">
        <v>5.41</v>
      </c>
      <c r="C8093" s="3">
        <v>49.8</v>
      </c>
      <c r="D8093" s="3">
        <v>387.0</v>
      </c>
      <c r="E8093" s="3">
        <v>745.57</v>
      </c>
      <c r="F8093" s="3">
        <v>93.0</v>
      </c>
      <c r="G8093" s="3">
        <v>243.85</v>
      </c>
      <c r="H8093" s="3">
        <v>1.93</v>
      </c>
      <c r="I8093" s="3">
        <v>63.0</v>
      </c>
      <c r="J8093" s="3">
        <v>9479.0</v>
      </c>
    </row>
    <row r="8094">
      <c r="A8094" s="1" t="s">
        <v>10373</v>
      </c>
      <c r="B8094" s="3">
        <v>8.28</v>
      </c>
      <c r="C8094" s="3">
        <v>41.6</v>
      </c>
      <c r="D8094" s="3">
        <v>47.0</v>
      </c>
      <c r="E8094" s="3">
        <v>796.93</v>
      </c>
      <c r="F8094" s="3">
        <v>101.0</v>
      </c>
      <c r="G8094" s="3">
        <v>252.75</v>
      </c>
      <c r="H8094" s="3">
        <v>2.34</v>
      </c>
      <c r="I8094" s="3">
        <v>69.0</v>
      </c>
      <c r="J8094" s="3">
        <v>9481.0</v>
      </c>
    </row>
    <row r="8095">
      <c r="A8095" s="1" t="s">
        <v>10374</v>
      </c>
      <c r="B8095" s="3">
        <v>10.43</v>
      </c>
      <c r="C8095" s="3">
        <v>38.95</v>
      </c>
      <c r="D8095" s="3">
        <v>497.0</v>
      </c>
      <c r="E8095" s="3">
        <v>824.28</v>
      </c>
      <c r="F8095" s="3">
        <v>98.0</v>
      </c>
      <c r="G8095" s="3">
        <v>258.15</v>
      </c>
      <c r="H8095" s="3">
        <v>2.69</v>
      </c>
      <c r="I8095" s="3">
        <v>74.0</v>
      </c>
      <c r="J8095" s="3">
        <v>9477.0</v>
      </c>
    </row>
    <row r="8096">
      <c r="A8096" s="1" t="s">
        <v>10375</v>
      </c>
      <c r="B8096" s="3">
        <v>11.86</v>
      </c>
      <c r="C8096" s="3">
        <v>39.25</v>
      </c>
      <c r="D8096" s="3">
        <v>469.0</v>
      </c>
      <c r="E8096" s="3">
        <v>839.92</v>
      </c>
      <c r="F8096" s="3">
        <v>86.0</v>
      </c>
      <c r="G8096" s="3">
        <v>267.65</v>
      </c>
      <c r="H8096" s="3">
        <v>2.9</v>
      </c>
      <c r="I8096" s="3">
        <v>81.0</v>
      </c>
      <c r="J8096" s="3">
        <v>9469.0</v>
      </c>
    </row>
    <row r="8097">
      <c r="A8097" s="1" t="s">
        <v>10376</v>
      </c>
      <c r="B8097" s="3">
        <v>12.47</v>
      </c>
      <c r="C8097" s="3">
        <v>39.4</v>
      </c>
      <c r="D8097" s="3">
        <v>386.0</v>
      </c>
      <c r="E8097" s="3">
        <v>829.93</v>
      </c>
      <c r="F8097" s="3">
        <v>7.0</v>
      </c>
      <c r="G8097" s="3">
        <v>279.25</v>
      </c>
      <c r="H8097" s="3">
        <v>2.97</v>
      </c>
      <c r="I8097" s="3">
        <v>84.0</v>
      </c>
      <c r="J8097" s="3">
        <v>9469.0</v>
      </c>
    </row>
    <row r="8098">
      <c r="A8098" s="1" t="s">
        <v>10377</v>
      </c>
      <c r="B8098" s="3">
        <v>12.67</v>
      </c>
      <c r="C8098" s="3">
        <v>41.1</v>
      </c>
      <c r="D8098" s="3">
        <v>247.0</v>
      </c>
      <c r="E8098" s="3">
        <v>721.19</v>
      </c>
      <c r="F8098" s="3">
        <v>57.0</v>
      </c>
      <c r="G8098" s="3">
        <v>281.6</v>
      </c>
      <c r="H8098" s="3">
        <v>2.83</v>
      </c>
      <c r="I8098" s="3">
        <v>83.0</v>
      </c>
      <c r="J8098" s="3">
        <v>9469.0</v>
      </c>
    </row>
    <row r="8099">
      <c r="A8099" s="1" t="s">
        <v>10378</v>
      </c>
      <c r="B8099" s="3">
        <v>11.78</v>
      </c>
      <c r="C8099" s="3">
        <v>45.8</v>
      </c>
      <c r="D8099" s="3">
        <v>85.0</v>
      </c>
      <c r="E8099" s="3">
        <v>49.68</v>
      </c>
      <c r="F8099" s="3">
        <v>3.0</v>
      </c>
      <c r="G8099" s="3">
        <v>276.35</v>
      </c>
      <c r="H8099" s="3">
        <v>2.21</v>
      </c>
      <c r="I8099" s="3">
        <v>68.0</v>
      </c>
      <c r="J8099" s="3">
        <v>9471.0</v>
      </c>
    </row>
    <row r="8100">
      <c r="A8100" s="1" t="s">
        <v>10379</v>
      </c>
      <c r="B8100" s="3">
        <v>9.34</v>
      </c>
      <c r="C8100" s="3" t="s">
        <v>7949</v>
      </c>
      <c r="D8100" s="3" t="s">
        <v>26</v>
      </c>
      <c r="E8100" s="3">
        <v>272.65</v>
      </c>
      <c r="F8100" s="3">
        <v>2.55</v>
      </c>
      <c r="G8100" s="3">
        <v>55.0</v>
      </c>
      <c r="H8100" s="3">
        <v>9474.0</v>
      </c>
      <c r="I8100" s="2"/>
      <c r="J8100" s="2"/>
    </row>
    <row r="8101">
      <c r="A8101" s="1" t="s">
        <v>10380</v>
      </c>
      <c r="B8101" s="3">
        <v>7.65</v>
      </c>
      <c r="C8101" s="3" t="s">
        <v>2028</v>
      </c>
      <c r="D8101" s="3" t="s">
        <v>26</v>
      </c>
      <c r="E8101" s="3">
        <v>267.25</v>
      </c>
      <c r="F8101" s="3">
        <v>2.69</v>
      </c>
      <c r="G8101" s="3">
        <v>58.0</v>
      </c>
      <c r="H8101" s="3">
        <v>948.0</v>
      </c>
      <c r="I8101" s="2"/>
      <c r="J8101" s="2"/>
    </row>
    <row r="8102">
      <c r="A8102" s="1" t="s">
        <v>10381</v>
      </c>
      <c r="B8102" s="3">
        <v>7.33</v>
      </c>
      <c r="C8102" s="3" t="s">
        <v>1749</v>
      </c>
      <c r="D8102" s="3" t="s">
        <v>26</v>
      </c>
      <c r="E8102" s="3">
        <v>264.55</v>
      </c>
      <c r="F8102" s="3">
        <v>2.69</v>
      </c>
      <c r="G8102" s="3">
        <v>62.0</v>
      </c>
      <c r="H8102" s="3">
        <v>9479.0</v>
      </c>
      <c r="I8102" s="2"/>
      <c r="J8102" s="2"/>
    </row>
    <row r="8103">
      <c r="A8103" s="1" t="s">
        <v>10382</v>
      </c>
      <c r="B8103" s="3">
        <v>6.56</v>
      </c>
      <c r="C8103" s="3" t="s">
        <v>8109</v>
      </c>
      <c r="D8103" s="3" t="s">
        <v>26</v>
      </c>
      <c r="E8103" s="3">
        <v>263.4</v>
      </c>
      <c r="F8103" s="3">
        <v>2.62</v>
      </c>
      <c r="G8103" s="3">
        <v>68.0</v>
      </c>
      <c r="H8103" s="3">
        <v>9481.0</v>
      </c>
      <c r="I8103" s="2"/>
      <c r="J8103" s="2"/>
    </row>
    <row r="8104">
      <c r="A8104" s="1" t="s">
        <v>10383</v>
      </c>
      <c r="B8104" s="3">
        <v>5.89</v>
      </c>
      <c r="C8104" s="3" t="s">
        <v>1889</v>
      </c>
      <c r="D8104" s="3" t="s">
        <v>26</v>
      </c>
      <c r="E8104" s="3">
        <v>262.5</v>
      </c>
      <c r="F8104" s="3">
        <v>2.55</v>
      </c>
      <c r="G8104" s="3">
        <v>71.0</v>
      </c>
      <c r="H8104" s="3">
        <v>9485.0</v>
      </c>
      <c r="I8104" s="2"/>
      <c r="J8104" s="2"/>
    </row>
    <row r="8105">
      <c r="A8105" s="1" t="s">
        <v>10384</v>
      </c>
      <c r="B8105" s="3">
        <v>5.3</v>
      </c>
      <c r="C8105" s="3" t="s">
        <v>2034</v>
      </c>
      <c r="D8105" s="3" t="s">
        <v>26</v>
      </c>
      <c r="E8105" s="3">
        <v>261.65</v>
      </c>
      <c r="F8105" s="3">
        <v>2.41</v>
      </c>
      <c r="G8105" s="3">
        <v>71.0</v>
      </c>
      <c r="H8105" s="3">
        <v>9488.0</v>
      </c>
      <c r="I8105" s="2"/>
      <c r="J8105" s="2"/>
    </row>
    <row r="8106">
      <c r="A8106" s="1" t="s">
        <v>10385</v>
      </c>
      <c r="B8106" s="3">
        <v>4.77</v>
      </c>
      <c r="C8106" s="3" t="s">
        <v>823</v>
      </c>
      <c r="D8106" s="3" t="s">
        <v>26</v>
      </c>
      <c r="E8106" s="3">
        <v>262.6</v>
      </c>
      <c r="F8106" s="3">
        <v>2.34</v>
      </c>
      <c r="G8106" s="3">
        <v>68.0</v>
      </c>
      <c r="H8106" s="3">
        <v>9488.0</v>
      </c>
      <c r="I8106" s="2"/>
      <c r="J8106" s="2"/>
    </row>
    <row r="8107">
      <c r="A8107" s="1" t="s">
        <v>10386</v>
      </c>
      <c r="B8107" s="3">
        <v>4.34</v>
      </c>
      <c r="C8107" s="3" t="s">
        <v>688</v>
      </c>
      <c r="D8107" s="3" t="s">
        <v>26</v>
      </c>
      <c r="E8107" s="3">
        <v>263.2</v>
      </c>
      <c r="F8107" s="3">
        <v>2.34</v>
      </c>
      <c r="G8107" s="3">
        <v>66.0</v>
      </c>
      <c r="H8107" s="3">
        <v>9491.0</v>
      </c>
      <c r="I8107" s="2"/>
      <c r="J8107" s="2"/>
    </row>
    <row r="8108">
      <c r="A8108" s="1" t="s">
        <v>10387</v>
      </c>
      <c r="B8108" s="3">
        <v>3.9</v>
      </c>
      <c r="C8108" s="3" t="s">
        <v>1450</v>
      </c>
      <c r="D8108" s="3" t="s">
        <v>26</v>
      </c>
      <c r="E8108" s="3">
        <v>258.65</v>
      </c>
      <c r="F8108" s="3">
        <v>2.28</v>
      </c>
      <c r="G8108" s="3">
        <v>64.0</v>
      </c>
      <c r="H8108" s="3">
        <v>949.0</v>
      </c>
      <c r="I8108" s="2"/>
      <c r="J8108" s="2"/>
    </row>
    <row r="8109">
      <c r="A8109" s="1" t="s">
        <v>10388</v>
      </c>
      <c r="B8109" s="3">
        <v>3.55</v>
      </c>
      <c r="C8109" s="3" t="s">
        <v>1450</v>
      </c>
      <c r="D8109" s="3" t="s">
        <v>26</v>
      </c>
      <c r="E8109" s="3">
        <v>257.4</v>
      </c>
      <c r="F8109" s="3">
        <v>2.21</v>
      </c>
      <c r="G8109" s="3">
        <v>6.0</v>
      </c>
      <c r="H8109" s="3">
        <v>9489.0</v>
      </c>
      <c r="I8109" s="2"/>
      <c r="J8109" s="2"/>
    </row>
    <row r="8110">
      <c r="A8110" s="1" t="s">
        <v>10389</v>
      </c>
      <c r="B8110" s="3">
        <v>3.11</v>
      </c>
      <c r="C8110" s="3" t="s">
        <v>1450</v>
      </c>
      <c r="D8110" s="3" t="s">
        <v>26</v>
      </c>
      <c r="E8110" s="3">
        <v>256.6</v>
      </c>
      <c r="F8110" s="3">
        <v>2.14</v>
      </c>
      <c r="G8110" s="3">
        <v>55.0</v>
      </c>
      <c r="H8110" s="3">
        <v>9489.0</v>
      </c>
      <c r="I8110" s="2"/>
      <c r="J8110" s="2"/>
    </row>
    <row r="8111">
      <c r="A8111" s="1" t="s">
        <v>10390</v>
      </c>
      <c r="B8111" s="3">
        <v>2.73</v>
      </c>
      <c r="C8111" s="3" t="s">
        <v>308</v>
      </c>
      <c r="D8111" s="3" t="s">
        <v>26</v>
      </c>
      <c r="E8111" s="3">
        <v>255.25</v>
      </c>
      <c r="F8111" s="3">
        <v>2.7</v>
      </c>
      <c r="G8111" s="3">
        <v>53.0</v>
      </c>
      <c r="H8111" s="3">
        <v>9488.0</v>
      </c>
      <c r="I8111" s="2"/>
      <c r="J8111" s="2"/>
    </row>
    <row r="8112">
      <c r="A8112" s="1" t="s">
        <v>10391</v>
      </c>
      <c r="B8112" s="3">
        <v>2.39</v>
      </c>
      <c r="C8112" s="3" t="s">
        <v>244</v>
      </c>
      <c r="D8112" s="3" t="s">
        <v>26</v>
      </c>
      <c r="E8112" s="3">
        <v>256.2</v>
      </c>
      <c r="F8112" s="3">
        <v>2.7</v>
      </c>
      <c r="G8112" s="3">
        <v>53.0</v>
      </c>
      <c r="H8112" s="3">
        <v>9486.0</v>
      </c>
      <c r="I8112" s="2"/>
      <c r="J8112" s="2"/>
    </row>
    <row r="8113">
      <c r="A8113" s="1" t="s">
        <v>10392</v>
      </c>
      <c r="B8113" s="3">
        <v>2.3</v>
      </c>
      <c r="C8113" s="3" t="s">
        <v>244</v>
      </c>
      <c r="D8113" s="3" t="s">
        <v>26</v>
      </c>
      <c r="E8113" s="3">
        <v>253.5</v>
      </c>
      <c r="F8113" s="3">
        <v>2.0</v>
      </c>
      <c r="G8113" s="3">
        <v>54.0</v>
      </c>
      <c r="H8113" s="3">
        <v>9488.0</v>
      </c>
      <c r="I8113" s="2"/>
      <c r="J8113" s="2"/>
    </row>
    <row r="8114">
      <c r="A8114" s="1" t="s">
        <v>10393</v>
      </c>
      <c r="B8114" s="3">
        <v>1.64</v>
      </c>
      <c r="C8114" s="3" t="s">
        <v>244</v>
      </c>
      <c r="D8114" s="3" t="s">
        <v>26</v>
      </c>
      <c r="E8114" s="3">
        <v>251.6</v>
      </c>
      <c r="F8114" s="3">
        <v>2.7</v>
      </c>
      <c r="G8114" s="3">
        <v>53.0</v>
      </c>
      <c r="H8114" s="3">
        <v>9492.0</v>
      </c>
      <c r="I8114" s="2"/>
      <c r="J8114" s="2"/>
    </row>
    <row r="8115">
      <c r="A8115" s="1" t="s">
        <v>10394</v>
      </c>
      <c r="B8115" s="3">
        <v>1.67</v>
      </c>
      <c r="C8115" s="3">
        <v>95.65</v>
      </c>
      <c r="D8115" s="3">
        <v>106.0</v>
      </c>
      <c r="E8115" s="3">
        <v>542.31</v>
      </c>
      <c r="F8115" s="3">
        <v>34.0</v>
      </c>
      <c r="G8115" s="3">
        <v>25.8</v>
      </c>
      <c r="H8115" s="3">
        <v>1.86</v>
      </c>
      <c r="I8115" s="3">
        <v>53.0</v>
      </c>
      <c r="J8115" s="3">
        <v>9496.0</v>
      </c>
    </row>
    <row r="8116">
      <c r="A8116" s="1" t="s">
        <v>10395</v>
      </c>
      <c r="B8116" s="3">
        <v>4.19</v>
      </c>
      <c r="C8116" s="3">
        <v>88.8</v>
      </c>
      <c r="D8116" s="3">
        <v>261.0</v>
      </c>
      <c r="E8116" s="3">
        <v>696.76</v>
      </c>
      <c r="F8116" s="3">
        <v>66.0</v>
      </c>
      <c r="G8116" s="3">
        <v>252.55</v>
      </c>
      <c r="H8116" s="3">
        <v>1.59</v>
      </c>
      <c r="I8116" s="3">
        <v>55.0</v>
      </c>
      <c r="J8116" s="3">
        <v>9502.0</v>
      </c>
    </row>
    <row r="8117">
      <c r="A8117" s="1" t="s">
        <v>10396</v>
      </c>
      <c r="B8117" s="3">
        <v>7.33</v>
      </c>
      <c r="C8117" s="3">
        <v>73.9</v>
      </c>
      <c r="D8117" s="3">
        <v>38.0</v>
      </c>
      <c r="E8117" s="3">
        <v>725.5</v>
      </c>
      <c r="F8117" s="3">
        <v>96.0</v>
      </c>
      <c r="G8117" s="3">
        <v>257.0</v>
      </c>
      <c r="H8117" s="3">
        <v>1.79</v>
      </c>
      <c r="I8117" s="3">
        <v>58.0</v>
      </c>
      <c r="J8117" s="3">
        <v>9505.0</v>
      </c>
    </row>
    <row r="8118">
      <c r="A8118" s="1" t="s">
        <v>10397</v>
      </c>
      <c r="B8118" s="3">
        <v>9.96</v>
      </c>
      <c r="C8118" s="3">
        <v>61.65</v>
      </c>
      <c r="D8118" s="3">
        <v>465.0</v>
      </c>
      <c r="E8118" s="3">
        <v>79.23</v>
      </c>
      <c r="F8118" s="3">
        <v>101.0</v>
      </c>
      <c r="G8118" s="3">
        <v>263.4</v>
      </c>
      <c r="H8118" s="3">
        <v>2.0</v>
      </c>
      <c r="I8118" s="3">
        <v>57.0</v>
      </c>
      <c r="J8118" s="3">
        <v>9503.0</v>
      </c>
    </row>
    <row r="8119">
      <c r="A8119" s="1" t="s">
        <v>10398</v>
      </c>
      <c r="B8119" s="3">
        <v>11.98</v>
      </c>
      <c r="C8119" s="3">
        <v>55.4</v>
      </c>
      <c r="D8119" s="3">
        <v>492.0</v>
      </c>
      <c r="E8119" s="3">
        <v>817.5</v>
      </c>
      <c r="F8119" s="3">
        <v>98.0</v>
      </c>
      <c r="G8119" s="3">
        <v>269.6</v>
      </c>
      <c r="H8119" s="3">
        <v>2.14</v>
      </c>
      <c r="I8119" s="3">
        <v>57.0</v>
      </c>
      <c r="J8119" s="3">
        <v>9498.0</v>
      </c>
    </row>
    <row r="8120">
      <c r="A8120" s="1" t="s">
        <v>10399</v>
      </c>
      <c r="B8120" s="3">
        <v>13.26</v>
      </c>
      <c r="C8120" s="3">
        <v>49.85</v>
      </c>
      <c r="D8120" s="3">
        <v>462.0</v>
      </c>
      <c r="E8120" s="3">
        <v>816.75</v>
      </c>
      <c r="F8120" s="3">
        <v>91.0</v>
      </c>
      <c r="G8120" s="3">
        <v>273.85</v>
      </c>
      <c r="H8120" s="3">
        <v>2.14</v>
      </c>
      <c r="I8120" s="3">
        <v>57.0</v>
      </c>
      <c r="J8120" s="3">
        <v>9491.0</v>
      </c>
    </row>
    <row r="8121">
      <c r="A8121" s="1" t="s">
        <v>10400</v>
      </c>
      <c r="B8121" s="3">
        <v>13.92</v>
      </c>
      <c r="C8121" s="3">
        <v>48.15</v>
      </c>
      <c r="D8121" s="3">
        <v>376.0</v>
      </c>
      <c r="E8121" s="3">
        <v>788.16</v>
      </c>
      <c r="F8121" s="3">
        <v>77.0</v>
      </c>
      <c r="G8121" s="3">
        <v>276.75</v>
      </c>
      <c r="H8121" s="3">
        <v>2.14</v>
      </c>
      <c r="I8121" s="3">
        <v>55.0</v>
      </c>
      <c r="J8121" s="3">
        <v>9488.0</v>
      </c>
    </row>
    <row r="8122">
      <c r="A8122" s="1" t="s">
        <v>10401</v>
      </c>
      <c r="B8122" s="3">
        <v>13.98</v>
      </c>
      <c r="C8122" s="3">
        <v>46.35</v>
      </c>
      <c r="D8122" s="3">
        <v>242.0</v>
      </c>
      <c r="E8122" s="3">
        <v>689.7</v>
      </c>
      <c r="F8122" s="3">
        <v>61.0</v>
      </c>
      <c r="G8122" s="3">
        <v>277.5</v>
      </c>
      <c r="H8122" s="3">
        <v>2.28</v>
      </c>
      <c r="I8122" s="3">
        <v>52.0</v>
      </c>
      <c r="J8122" s="3">
        <v>9486.0</v>
      </c>
    </row>
    <row r="8123">
      <c r="A8123" s="1" t="s">
        <v>10402</v>
      </c>
      <c r="B8123" s="3">
        <v>13.26</v>
      </c>
      <c r="C8123" s="3">
        <v>48.0</v>
      </c>
      <c r="D8123" s="3">
        <v>83.0</v>
      </c>
      <c r="E8123" s="3">
        <v>475.71</v>
      </c>
      <c r="F8123" s="3">
        <v>3.0</v>
      </c>
      <c r="G8123" s="3">
        <v>276.15</v>
      </c>
      <c r="H8123" s="3">
        <v>1.86</v>
      </c>
      <c r="I8123" s="3">
        <v>43.0</v>
      </c>
      <c r="J8123" s="3">
        <v>9488.0</v>
      </c>
    </row>
    <row r="8124">
      <c r="A8124" s="1" t="s">
        <v>10403</v>
      </c>
      <c r="B8124" s="3">
        <v>11.15</v>
      </c>
      <c r="C8124" s="3" t="s">
        <v>8975</v>
      </c>
      <c r="D8124" s="3" t="s">
        <v>26</v>
      </c>
      <c r="E8124" s="3">
        <v>271.7</v>
      </c>
      <c r="F8124" s="3">
        <v>2.28</v>
      </c>
      <c r="G8124" s="3">
        <v>36.0</v>
      </c>
      <c r="H8124" s="3">
        <v>9491.0</v>
      </c>
      <c r="I8124" s="2"/>
      <c r="J8124" s="2"/>
    </row>
    <row r="8125">
      <c r="A8125" s="1" t="s">
        <v>10404</v>
      </c>
      <c r="B8125" s="3">
        <v>9.36</v>
      </c>
      <c r="C8125" s="3" t="s">
        <v>1698</v>
      </c>
      <c r="D8125" s="3" t="s">
        <v>26</v>
      </c>
      <c r="E8125" s="3">
        <v>267.65</v>
      </c>
      <c r="F8125" s="3">
        <v>2.34</v>
      </c>
      <c r="G8125" s="3">
        <v>4.0</v>
      </c>
      <c r="H8125" s="3">
        <v>9493.0</v>
      </c>
      <c r="I8125" s="2"/>
      <c r="J8125" s="2"/>
    </row>
    <row r="8126">
      <c r="A8126" s="1" t="s">
        <v>10405</v>
      </c>
      <c r="B8126" s="3">
        <v>8.19</v>
      </c>
      <c r="C8126" s="3" t="s">
        <v>1296</v>
      </c>
      <c r="D8126" s="3" t="s">
        <v>26</v>
      </c>
      <c r="E8126" s="3">
        <v>263.75</v>
      </c>
      <c r="F8126" s="3">
        <v>2.28</v>
      </c>
      <c r="G8126" s="3">
        <v>45.0</v>
      </c>
      <c r="H8126" s="3">
        <v>9493.0</v>
      </c>
      <c r="I8126" s="2"/>
      <c r="J8126" s="2"/>
    </row>
    <row r="8127">
      <c r="A8127" s="1" t="s">
        <v>10406</v>
      </c>
      <c r="B8127" s="3">
        <v>7.8</v>
      </c>
      <c r="C8127" s="3" t="s">
        <v>2632</v>
      </c>
      <c r="D8127" s="3" t="s">
        <v>26</v>
      </c>
      <c r="E8127" s="3">
        <v>26.85</v>
      </c>
      <c r="F8127" s="3">
        <v>2.21</v>
      </c>
      <c r="G8127" s="3">
        <v>53.0</v>
      </c>
      <c r="H8127" s="3">
        <v>9494.0</v>
      </c>
      <c r="I8127" s="2"/>
      <c r="J8127" s="2"/>
    </row>
    <row r="8128">
      <c r="A8128" s="1" t="s">
        <v>10407</v>
      </c>
      <c r="B8128" s="3">
        <v>6.9</v>
      </c>
      <c r="C8128" s="3" t="s">
        <v>6716</v>
      </c>
      <c r="D8128" s="3" t="s">
        <v>26</v>
      </c>
      <c r="E8128" s="3">
        <v>257.95</v>
      </c>
      <c r="F8128" s="3">
        <v>2.14</v>
      </c>
      <c r="G8128" s="3">
        <v>57.0</v>
      </c>
      <c r="H8128" s="3">
        <v>9496.0</v>
      </c>
      <c r="I8128" s="2"/>
      <c r="J8128" s="2"/>
    </row>
    <row r="8129">
      <c r="A8129" s="1" t="s">
        <v>10408</v>
      </c>
      <c r="B8129" s="3">
        <v>5.4</v>
      </c>
      <c r="C8129" s="3" t="s">
        <v>10409</v>
      </c>
      <c r="D8129" s="3" t="s">
        <v>26</v>
      </c>
      <c r="E8129" s="3">
        <v>255.25</v>
      </c>
      <c r="F8129" s="3">
        <v>2.0</v>
      </c>
      <c r="G8129" s="3">
        <v>55.0</v>
      </c>
      <c r="H8129" s="3">
        <v>9498.0</v>
      </c>
      <c r="I8129" s="2"/>
      <c r="J8129" s="2"/>
    </row>
    <row r="8130">
      <c r="A8130" s="1" t="s">
        <v>10410</v>
      </c>
      <c r="B8130" s="3">
        <v>3.9</v>
      </c>
      <c r="C8130" s="3" t="s">
        <v>1758</v>
      </c>
      <c r="D8130" s="3" t="s">
        <v>26</v>
      </c>
      <c r="E8130" s="3">
        <v>252.35</v>
      </c>
      <c r="F8130" s="3">
        <v>1.93</v>
      </c>
      <c r="G8130" s="3">
        <v>49.0</v>
      </c>
      <c r="H8130" s="3">
        <v>9498.0</v>
      </c>
      <c r="I8130" s="2"/>
      <c r="J8130" s="2"/>
    </row>
    <row r="8131">
      <c r="A8131" s="1" t="s">
        <v>10411</v>
      </c>
      <c r="B8131" s="3">
        <v>2.77</v>
      </c>
      <c r="C8131" s="3" t="s">
        <v>727</v>
      </c>
      <c r="D8131" s="3" t="s">
        <v>26</v>
      </c>
      <c r="E8131" s="3">
        <v>249.25</v>
      </c>
      <c r="F8131" s="3">
        <v>1.86</v>
      </c>
      <c r="G8131" s="3">
        <v>44.0</v>
      </c>
      <c r="H8131" s="3">
        <v>9499.0</v>
      </c>
      <c r="I8131" s="2"/>
      <c r="J8131" s="2"/>
    </row>
    <row r="8132">
      <c r="A8132" s="1" t="s">
        <v>10412</v>
      </c>
      <c r="B8132" s="3">
        <v>1.8</v>
      </c>
      <c r="C8132" s="3" t="s">
        <v>10413</v>
      </c>
      <c r="D8132" s="3" t="s">
        <v>26</v>
      </c>
      <c r="E8132" s="3">
        <v>246.45</v>
      </c>
      <c r="F8132" s="3">
        <v>1.79</v>
      </c>
      <c r="G8132" s="3">
        <v>41.0</v>
      </c>
      <c r="H8132" s="3">
        <v>9496.0</v>
      </c>
      <c r="I8132" s="2"/>
      <c r="J8132" s="2"/>
    </row>
    <row r="8133">
      <c r="A8133" s="1" t="s">
        <v>10414</v>
      </c>
      <c r="B8133" s="3">
        <v>1.3</v>
      </c>
      <c r="C8133" s="3" t="s">
        <v>240</v>
      </c>
      <c r="D8133" s="3" t="s">
        <v>26</v>
      </c>
      <c r="E8133" s="3">
        <v>243.5</v>
      </c>
      <c r="F8133" s="3">
        <v>1.79</v>
      </c>
      <c r="G8133" s="3">
        <v>46.0</v>
      </c>
      <c r="H8133" s="3">
        <v>9493.0</v>
      </c>
      <c r="I8133" s="2"/>
      <c r="J8133" s="2"/>
    </row>
    <row r="8134">
      <c r="A8134" s="1" t="s">
        <v>10415</v>
      </c>
      <c r="B8134" s="3">
        <v>0.5</v>
      </c>
      <c r="C8134" s="3" t="s">
        <v>132</v>
      </c>
      <c r="D8134" s="3" t="s">
        <v>26</v>
      </c>
      <c r="E8134" s="3">
        <v>239.75</v>
      </c>
      <c r="F8134" s="3">
        <v>1.72</v>
      </c>
      <c r="G8134" s="3">
        <v>53.0</v>
      </c>
      <c r="H8134" s="3">
        <v>9492.0</v>
      </c>
      <c r="I8134" s="2"/>
      <c r="J8134" s="2"/>
    </row>
    <row r="8135">
      <c r="A8135" s="1" t="s">
        <v>10416</v>
      </c>
      <c r="B8135" s="3">
        <v>0.13</v>
      </c>
      <c r="C8135" s="3" t="s">
        <v>135</v>
      </c>
      <c r="D8135" s="3" t="s">
        <v>26</v>
      </c>
      <c r="E8135" s="3">
        <v>237.5</v>
      </c>
      <c r="F8135" s="3">
        <v>1.59</v>
      </c>
      <c r="G8135" s="3">
        <v>54.0</v>
      </c>
      <c r="H8135" s="3">
        <v>9493.0</v>
      </c>
      <c r="I8135" s="2"/>
      <c r="J8135" s="2"/>
    </row>
    <row r="8136">
      <c r="A8136" s="1" t="s">
        <v>10417</v>
      </c>
      <c r="B8136" s="3">
        <v>-0.23</v>
      </c>
      <c r="C8136" s="3" t="s">
        <v>356</v>
      </c>
      <c r="D8136" s="3" t="s">
        <v>26</v>
      </c>
      <c r="E8136" s="3">
        <v>234.75</v>
      </c>
      <c r="F8136" s="3">
        <v>1.52</v>
      </c>
      <c r="G8136" s="3">
        <v>6.0</v>
      </c>
      <c r="H8136" s="3">
        <v>9492.0</v>
      </c>
      <c r="I8136" s="2"/>
      <c r="J8136" s="2"/>
    </row>
    <row r="8137">
      <c r="A8137" s="1" t="s">
        <v>10418</v>
      </c>
      <c r="B8137" s="3">
        <v>-0.46</v>
      </c>
      <c r="C8137" s="3" t="s">
        <v>594</v>
      </c>
      <c r="D8137" s="3" t="s">
        <v>26</v>
      </c>
      <c r="E8137" s="3">
        <v>233.2</v>
      </c>
      <c r="F8137" s="3">
        <v>1.45</v>
      </c>
      <c r="G8137" s="3">
        <v>7.0</v>
      </c>
      <c r="H8137" s="3">
        <v>9494.0</v>
      </c>
      <c r="I8137" s="2"/>
      <c r="J8137" s="2"/>
    </row>
    <row r="8138">
      <c r="A8138" s="1" t="s">
        <v>10419</v>
      </c>
      <c r="B8138" s="3">
        <v>-1.31</v>
      </c>
      <c r="C8138" s="3" t="s">
        <v>897</v>
      </c>
      <c r="D8138" s="3" t="s">
        <v>26</v>
      </c>
      <c r="E8138" s="3">
        <v>232.6</v>
      </c>
      <c r="F8138" s="3">
        <v>1.66</v>
      </c>
      <c r="G8138" s="3">
        <v>64.0</v>
      </c>
      <c r="H8138" s="3">
        <v>95.0</v>
      </c>
      <c r="I8138" s="2"/>
      <c r="J8138" s="2"/>
    </row>
    <row r="8139">
      <c r="A8139" s="1" t="s">
        <v>10420</v>
      </c>
      <c r="B8139" s="3">
        <v>-0.96</v>
      </c>
      <c r="C8139" s="3">
        <v>81.75</v>
      </c>
      <c r="D8139" s="3">
        <v>106.0</v>
      </c>
      <c r="E8139" s="3">
        <v>538.47</v>
      </c>
      <c r="F8139" s="3">
        <v>36.0</v>
      </c>
      <c r="G8139" s="3">
        <v>232.6</v>
      </c>
      <c r="H8139" s="3">
        <v>1.38</v>
      </c>
      <c r="I8139" s="3">
        <v>65.0</v>
      </c>
      <c r="J8139" s="3">
        <v>9505.0</v>
      </c>
    </row>
    <row r="8140">
      <c r="A8140" s="1" t="s">
        <v>10421</v>
      </c>
      <c r="B8140" s="3">
        <v>2.55</v>
      </c>
      <c r="C8140" s="3">
        <v>76.0</v>
      </c>
      <c r="D8140" s="3">
        <v>264.0</v>
      </c>
      <c r="E8140" s="3">
        <v>703.55</v>
      </c>
      <c r="F8140" s="3">
        <v>69.0</v>
      </c>
      <c r="G8140" s="3" t="s">
        <v>10422</v>
      </c>
      <c r="H8140" s="3">
        <v>61.0</v>
      </c>
      <c r="I8140" s="3">
        <v>9509.0</v>
      </c>
      <c r="J8140" s="2"/>
    </row>
    <row r="8141">
      <c r="A8141" s="1" t="s">
        <v>10423</v>
      </c>
      <c r="B8141" s="3">
        <v>6.92</v>
      </c>
      <c r="C8141" s="3">
        <v>56.45</v>
      </c>
      <c r="D8141" s="3">
        <v>386.0</v>
      </c>
      <c r="E8141" s="3">
        <v>737.5</v>
      </c>
      <c r="F8141" s="3">
        <v>99.0</v>
      </c>
      <c r="G8141" s="3" t="s">
        <v>10424</v>
      </c>
      <c r="H8141" s="3">
        <v>53.0</v>
      </c>
      <c r="I8141" s="3">
        <v>951.0</v>
      </c>
      <c r="J8141" s="2"/>
    </row>
    <row r="8142">
      <c r="A8142" s="1" t="s">
        <v>10425</v>
      </c>
      <c r="B8142" s="3">
        <v>9.97</v>
      </c>
      <c r="C8142" s="3">
        <v>47.2</v>
      </c>
      <c r="D8142" s="3">
        <v>473.0</v>
      </c>
      <c r="E8142" s="3">
        <v>805.11</v>
      </c>
      <c r="F8142" s="3">
        <v>104.0</v>
      </c>
      <c r="G8142" s="3">
        <v>244.2</v>
      </c>
      <c r="H8142" s="3">
        <v>1.1</v>
      </c>
      <c r="I8142" s="3">
        <v>49.0</v>
      </c>
      <c r="J8142" s="3">
        <v>9507.0</v>
      </c>
    </row>
    <row r="8143">
      <c r="A8143" s="1" t="s">
        <v>10426</v>
      </c>
      <c r="B8143" s="3">
        <v>12.1</v>
      </c>
      <c r="C8143" s="3">
        <v>42.4</v>
      </c>
      <c r="D8143" s="3">
        <v>504.0</v>
      </c>
      <c r="E8143" s="3">
        <v>847.99</v>
      </c>
      <c r="F8143" s="3">
        <v>97.0</v>
      </c>
      <c r="G8143" s="3">
        <v>25.5</v>
      </c>
      <c r="H8143" s="3">
        <v>1.38</v>
      </c>
      <c r="I8143" s="3">
        <v>39.0</v>
      </c>
      <c r="J8143" s="3">
        <v>95.0</v>
      </c>
    </row>
    <row r="8144">
      <c r="A8144" s="1" t="s">
        <v>10427</v>
      </c>
      <c r="B8144" s="3">
        <v>13.42</v>
      </c>
      <c r="C8144" s="3">
        <v>36.7</v>
      </c>
      <c r="D8144" s="3">
        <v>471.0</v>
      </c>
      <c r="E8144" s="3">
        <v>832.97</v>
      </c>
      <c r="F8144" s="3">
        <v>94.0</v>
      </c>
      <c r="G8144" s="3">
        <v>254.5</v>
      </c>
      <c r="H8144" s="3">
        <v>1.72</v>
      </c>
      <c r="I8144" s="3">
        <v>36.0</v>
      </c>
      <c r="J8144" s="3">
        <v>9494.0</v>
      </c>
    </row>
    <row r="8145">
      <c r="A8145" s="1" t="s">
        <v>10428</v>
      </c>
      <c r="B8145" s="3">
        <v>13.97</v>
      </c>
      <c r="C8145" s="3">
        <v>32.8</v>
      </c>
      <c r="D8145" s="3">
        <v>383.0</v>
      </c>
      <c r="E8145" s="3">
        <v>804.4</v>
      </c>
      <c r="F8145" s="3">
        <v>79.0</v>
      </c>
      <c r="G8145" s="3">
        <v>256.6</v>
      </c>
      <c r="H8145" s="3">
        <v>1.79</v>
      </c>
      <c r="I8145" s="3">
        <v>34.0</v>
      </c>
      <c r="J8145" s="3">
        <v>9489.0</v>
      </c>
    </row>
    <row r="8146">
      <c r="A8146" s="1" t="s">
        <v>10429</v>
      </c>
      <c r="B8146" s="3">
        <v>13.88</v>
      </c>
      <c r="C8146" s="3">
        <v>32.8</v>
      </c>
      <c r="D8146" s="3">
        <v>249.0</v>
      </c>
      <c r="E8146" s="3">
        <v>726.5</v>
      </c>
      <c r="F8146" s="3">
        <v>59.0</v>
      </c>
      <c r="G8146" s="3">
        <v>256.8</v>
      </c>
      <c r="H8146" s="3">
        <v>1.66</v>
      </c>
      <c r="I8146" s="3">
        <v>34.0</v>
      </c>
      <c r="J8146" s="3">
        <v>9488.0</v>
      </c>
    </row>
    <row r="8147">
      <c r="A8147" s="1" t="s">
        <v>10430</v>
      </c>
      <c r="B8147" s="3">
        <v>12.99</v>
      </c>
      <c r="C8147" s="3">
        <v>35.15</v>
      </c>
      <c r="D8147" s="3">
        <v>85.0</v>
      </c>
      <c r="E8147" s="3">
        <v>487.17</v>
      </c>
      <c r="F8147" s="3">
        <v>31.0</v>
      </c>
      <c r="G8147" s="3">
        <v>254.65</v>
      </c>
      <c r="H8147" s="3">
        <v>1.24</v>
      </c>
      <c r="I8147" s="3">
        <v>34.0</v>
      </c>
      <c r="J8147" s="3">
        <v>9488.0</v>
      </c>
    </row>
    <row r="8148">
      <c r="A8148" s="1" t="s">
        <v>10431</v>
      </c>
      <c r="B8148" s="3">
        <v>10.75</v>
      </c>
      <c r="C8148" s="3" t="s">
        <v>5531</v>
      </c>
      <c r="D8148" s="3" t="s">
        <v>26</v>
      </c>
      <c r="E8148" s="3">
        <v>249.5</v>
      </c>
      <c r="F8148" s="3">
        <v>1.24</v>
      </c>
      <c r="G8148" s="3">
        <v>4.0</v>
      </c>
      <c r="H8148" s="3">
        <v>949.0</v>
      </c>
      <c r="I8148" s="2"/>
      <c r="J8148" s="2"/>
    </row>
    <row r="8149">
      <c r="A8149" s="1" t="s">
        <v>10432</v>
      </c>
      <c r="B8149" s="3">
        <v>8.78</v>
      </c>
      <c r="C8149" s="3" t="s">
        <v>10433</v>
      </c>
      <c r="D8149" s="3" t="s">
        <v>26</v>
      </c>
      <c r="E8149" s="3">
        <v>245.0</v>
      </c>
      <c r="F8149" s="3">
        <v>1.17</v>
      </c>
      <c r="G8149" s="3">
        <v>51.0</v>
      </c>
      <c r="H8149" s="3">
        <v>9495.0</v>
      </c>
      <c r="I8149" s="2"/>
      <c r="J8149" s="2"/>
    </row>
    <row r="8150">
      <c r="A8150" s="1" t="s">
        <v>10434</v>
      </c>
      <c r="B8150" s="3">
        <v>5.91</v>
      </c>
      <c r="C8150" s="3" t="s">
        <v>3928</v>
      </c>
      <c r="D8150" s="3" t="s">
        <v>26</v>
      </c>
      <c r="E8150" s="3">
        <v>242.5</v>
      </c>
      <c r="F8150" s="3">
        <v>1.72</v>
      </c>
      <c r="G8150" s="3">
        <v>46.0</v>
      </c>
      <c r="H8150" s="3">
        <v>9493.0</v>
      </c>
      <c r="I8150" s="2"/>
      <c r="J8150" s="2"/>
    </row>
    <row r="8151">
      <c r="A8151" s="1" t="s">
        <v>10435</v>
      </c>
      <c r="B8151" s="3">
        <v>4.2</v>
      </c>
      <c r="C8151" s="3" t="s">
        <v>55</v>
      </c>
      <c r="D8151" s="3" t="s">
        <v>26</v>
      </c>
      <c r="E8151" s="3">
        <v>238.6</v>
      </c>
      <c r="F8151" s="3">
        <v>1.93</v>
      </c>
      <c r="G8151" s="3">
        <v>57.0</v>
      </c>
      <c r="H8151" s="3">
        <v>9493.0</v>
      </c>
      <c r="I8151" s="2"/>
      <c r="J8151" s="2"/>
    </row>
    <row r="8152">
      <c r="A8152" s="1" t="s">
        <v>10436</v>
      </c>
      <c r="B8152" s="3">
        <v>2.58</v>
      </c>
      <c r="C8152" s="3" t="s">
        <v>10437</v>
      </c>
      <c r="D8152" s="3" t="s">
        <v>26</v>
      </c>
      <c r="E8152" s="3">
        <v>235.7</v>
      </c>
      <c r="F8152" s="3">
        <v>1.93</v>
      </c>
      <c r="G8152" s="3">
        <v>61.0</v>
      </c>
      <c r="H8152" s="3">
        <v>9497.0</v>
      </c>
      <c r="I8152" s="2"/>
      <c r="J8152" s="2"/>
    </row>
    <row r="8153">
      <c r="A8153" s="1" t="s">
        <v>10438</v>
      </c>
      <c r="B8153" s="3">
        <v>1.76</v>
      </c>
      <c r="C8153" s="3" t="s">
        <v>9340</v>
      </c>
      <c r="D8153" s="3" t="s">
        <v>26</v>
      </c>
      <c r="E8153" s="3">
        <v>233.6</v>
      </c>
      <c r="F8153" s="3">
        <v>1.72</v>
      </c>
      <c r="G8153" s="3">
        <v>68.0</v>
      </c>
      <c r="H8153" s="3">
        <v>9496.0</v>
      </c>
      <c r="I8153" s="2"/>
      <c r="J8153" s="2"/>
    </row>
    <row r="8154">
      <c r="A8154" s="1" t="s">
        <v>10439</v>
      </c>
      <c r="B8154" s="3">
        <v>1.3</v>
      </c>
      <c r="C8154" s="3" t="s">
        <v>614</v>
      </c>
      <c r="D8154" s="3" t="s">
        <v>26</v>
      </c>
      <c r="E8154" s="3">
        <v>232.4</v>
      </c>
      <c r="F8154" s="3">
        <v>1.52</v>
      </c>
      <c r="G8154" s="3">
        <v>8.0</v>
      </c>
      <c r="H8154" s="3">
        <v>9496.0</v>
      </c>
      <c r="I8154" s="2"/>
      <c r="J8154" s="2"/>
    </row>
    <row r="8155">
      <c r="A8155" s="1" t="s">
        <v>10440</v>
      </c>
      <c r="B8155" s="3">
        <v>0.67</v>
      </c>
      <c r="C8155" s="3" t="s">
        <v>614</v>
      </c>
      <c r="D8155" s="3" t="s">
        <v>26</v>
      </c>
      <c r="E8155" s="3">
        <v>232.2</v>
      </c>
      <c r="F8155" s="3">
        <v>1.52</v>
      </c>
      <c r="G8155" s="3">
        <v>77.0</v>
      </c>
      <c r="H8155" s="3">
        <v>9497.0</v>
      </c>
      <c r="I8155" s="2"/>
      <c r="J8155" s="2"/>
    </row>
    <row r="8156">
      <c r="A8156" s="1" t="s">
        <v>10441</v>
      </c>
      <c r="B8156" s="3">
        <v>0.0</v>
      </c>
      <c r="C8156" s="3" t="s">
        <v>10442</v>
      </c>
      <c r="D8156" s="3" t="s">
        <v>26</v>
      </c>
      <c r="E8156" s="3">
        <v>232.55</v>
      </c>
      <c r="F8156" s="3">
        <v>1.59</v>
      </c>
      <c r="G8156" s="3">
        <v>69.0</v>
      </c>
      <c r="H8156" s="3">
        <v>9493.0</v>
      </c>
      <c r="I8156" s="2"/>
      <c r="J8156" s="2"/>
    </row>
    <row r="8157">
      <c r="A8157" s="1" t="s">
        <v>10443</v>
      </c>
      <c r="B8157" s="3">
        <v>-0.36</v>
      </c>
      <c r="C8157" s="3" t="s">
        <v>594</v>
      </c>
      <c r="D8157" s="3" t="s">
        <v>26</v>
      </c>
      <c r="E8157" s="3">
        <v>233.4</v>
      </c>
      <c r="F8157" s="3">
        <v>1.59</v>
      </c>
      <c r="G8157" s="3">
        <v>71.0</v>
      </c>
      <c r="H8157" s="3">
        <v>9489.0</v>
      </c>
      <c r="I8157" s="2"/>
      <c r="J8157" s="2"/>
    </row>
    <row r="8158">
      <c r="A8158" s="1" t="s">
        <v>10444</v>
      </c>
      <c r="B8158" s="3">
        <v>-0.55</v>
      </c>
      <c r="C8158" s="3" t="s">
        <v>661</v>
      </c>
      <c r="D8158" s="3" t="s">
        <v>26</v>
      </c>
      <c r="E8158" s="3">
        <v>233.6</v>
      </c>
      <c r="F8158" s="3">
        <v>1.52</v>
      </c>
      <c r="G8158" s="3">
        <v>73.0</v>
      </c>
      <c r="H8158" s="3">
        <v>9488.0</v>
      </c>
      <c r="I8158" s="2"/>
      <c r="J8158" s="2"/>
    </row>
    <row r="8159">
      <c r="A8159" s="1" t="s">
        <v>10445</v>
      </c>
      <c r="B8159" s="3">
        <v>-0.8</v>
      </c>
      <c r="C8159" s="3" t="s">
        <v>661</v>
      </c>
      <c r="D8159" s="3" t="s">
        <v>26</v>
      </c>
      <c r="E8159" s="3">
        <v>234.55</v>
      </c>
      <c r="F8159" s="3">
        <v>1.52</v>
      </c>
      <c r="G8159" s="3">
        <v>66.0</v>
      </c>
      <c r="H8159" s="3">
        <v>9485.0</v>
      </c>
      <c r="I8159" s="2"/>
      <c r="J8159" s="2"/>
    </row>
    <row r="8160">
      <c r="A8160" s="1" t="s">
        <v>10446</v>
      </c>
      <c r="B8160" s="3">
        <v>-1.17</v>
      </c>
      <c r="C8160" s="3" t="s">
        <v>897</v>
      </c>
      <c r="D8160" s="3" t="s">
        <v>26</v>
      </c>
      <c r="E8160" s="3">
        <v>233.95</v>
      </c>
      <c r="F8160" s="3">
        <v>1.59</v>
      </c>
      <c r="G8160" s="3">
        <v>56.0</v>
      </c>
      <c r="H8160" s="3">
        <v>9483.0</v>
      </c>
      <c r="I8160" s="2"/>
      <c r="J8160" s="2"/>
    </row>
    <row r="8161">
      <c r="A8161" s="1" t="s">
        <v>10447</v>
      </c>
      <c r="B8161" s="3">
        <v>-1.5</v>
      </c>
      <c r="C8161" s="3" t="s">
        <v>897</v>
      </c>
      <c r="D8161" s="3" t="s">
        <v>26</v>
      </c>
      <c r="E8161" s="3">
        <v>233.95</v>
      </c>
      <c r="F8161" s="3">
        <v>1.72</v>
      </c>
      <c r="G8161" s="3">
        <v>49.0</v>
      </c>
      <c r="H8161" s="3">
        <v>9485.0</v>
      </c>
      <c r="I8161" s="2"/>
      <c r="J8161" s="2"/>
    </row>
    <row r="8162">
      <c r="A8162" s="1" t="s">
        <v>10448</v>
      </c>
      <c r="B8162" s="3">
        <v>-1.88</v>
      </c>
      <c r="C8162" s="3" t="s">
        <v>10449</v>
      </c>
      <c r="D8162" s="3" t="s">
        <v>26</v>
      </c>
      <c r="E8162" s="3">
        <v>233.2</v>
      </c>
      <c r="F8162" s="3">
        <v>1.79</v>
      </c>
      <c r="G8162" s="3">
        <v>48.0</v>
      </c>
      <c r="H8162" s="3">
        <v>9491.0</v>
      </c>
      <c r="I8162" s="2"/>
      <c r="J8162" s="2"/>
    </row>
    <row r="8163">
      <c r="A8163" s="1" t="s">
        <v>10450</v>
      </c>
      <c r="B8163" s="3">
        <v>-1.37</v>
      </c>
      <c r="C8163" s="3">
        <v>88.4</v>
      </c>
      <c r="D8163" s="3">
        <v>102.0</v>
      </c>
      <c r="E8163" s="3">
        <v>518.45</v>
      </c>
      <c r="F8163" s="3">
        <v>36.0</v>
      </c>
      <c r="G8163" s="3">
        <v>232.4</v>
      </c>
      <c r="H8163" s="3">
        <v>1.45</v>
      </c>
      <c r="I8163" s="3">
        <v>58.0</v>
      </c>
      <c r="J8163" s="3">
        <v>9488.0</v>
      </c>
    </row>
    <row r="8164">
      <c r="A8164" s="1" t="s">
        <v>10451</v>
      </c>
      <c r="B8164" s="3">
        <v>2.5</v>
      </c>
      <c r="C8164" s="3">
        <v>78.95</v>
      </c>
      <c r="D8164" s="3">
        <v>261.0</v>
      </c>
      <c r="E8164" s="3">
        <v>692.5</v>
      </c>
      <c r="F8164" s="3">
        <v>71.0</v>
      </c>
      <c r="G8164" s="3" t="s">
        <v>10452</v>
      </c>
      <c r="H8164" s="3">
        <v>62.0</v>
      </c>
      <c r="I8164" s="3">
        <v>9492.0</v>
      </c>
      <c r="J8164" s="2"/>
    </row>
    <row r="8165">
      <c r="A8165" s="1" t="s">
        <v>10453</v>
      </c>
      <c r="B8165" s="3">
        <v>5.73</v>
      </c>
      <c r="C8165" s="3">
        <v>63.15</v>
      </c>
      <c r="D8165" s="3">
        <v>385.0</v>
      </c>
      <c r="E8165" s="3">
        <v>742.18</v>
      </c>
      <c r="F8165" s="3">
        <v>98.0</v>
      </c>
      <c r="G8165" s="3">
        <v>236.5</v>
      </c>
      <c r="H8165" s="3">
        <v>1.17</v>
      </c>
      <c r="I8165" s="3">
        <v>54.0</v>
      </c>
      <c r="J8165" s="3">
        <v>9494.0</v>
      </c>
    </row>
    <row r="8166">
      <c r="A8166" s="1" t="s">
        <v>10454</v>
      </c>
      <c r="B8166" s="3">
        <v>8.3</v>
      </c>
      <c r="C8166" s="3">
        <v>52.45</v>
      </c>
      <c r="D8166" s="3">
        <v>472.0</v>
      </c>
      <c r="E8166" s="3">
        <v>809.0</v>
      </c>
      <c r="F8166" s="3">
        <v>103.0</v>
      </c>
      <c r="G8166" s="3">
        <v>24.95</v>
      </c>
      <c r="H8166" s="3">
        <v>1.59</v>
      </c>
      <c r="I8166" s="3">
        <v>45.0</v>
      </c>
      <c r="J8166" s="3">
        <v>9492.0</v>
      </c>
    </row>
    <row r="8167">
      <c r="A8167" s="1" t="s">
        <v>10455</v>
      </c>
      <c r="B8167" s="3">
        <v>9.88</v>
      </c>
      <c r="C8167" s="3">
        <v>45.4</v>
      </c>
      <c r="D8167" s="3">
        <v>504.0</v>
      </c>
      <c r="E8167" s="3">
        <v>851.34</v>
      </c>
      <c r="F8167" s="3">
        <v>97.0</v>
      </c>
      <c r="G8167" s="3">
        <v>245.0</v>
      </c>
      <c r="H8167" s="3">
        <v>1.79</v>
      </c>
      <c r="I8167" s="3">
        <v>38.0</v>
      </c>
      <c r="J8167" s="3">
        <v>9487.0</v>
      </c>
    </row>
    <row r="8168">
      <c r="A8168" s="1" t="s">
        <v>10456</v>
      </c>
      <c r="B8168" s="3">
        <v>11.28</v>
      </c>
      <c r="C8168" s="3">
        <v>37.75</v>
      </c>
      <c r="D8168" s="3">
        <v>473.0</v>
      </c>
      <c r="E8168" s="3">
        <v>853.54</v>
      </c>
      <c r="F8168" s="3">
        <v>88.0</v>
      </c>
      <c r="G8168" s="3">
        <v>249.5</v>
      </c>
      <c r="H8168" s="3">
        <v>1.79</v>
      </c>
      <c r="I8168" s="3">
        <v>35.0</v>
      </c>
      <c r="J8168" s="3">
        <v>9476.0</v>
      </c>
    </row>
    <row r="8169">
      <c r="A8169" s="1" t="s">
        <v>10457</v>
      </c>
      <c r="B8169" s="3">
        <v>12.7</v>
      </c>
      <c r="C8169" s="3">
        <v>36.3</v>
      </c>
      <c r="D8169" s="3">
        <v>384.0</v>
      </c>
      <c r="E8169" s="3">
        <v>809.17</v>
      </c>
      <c r="F8169" s="3">
        <v>79.0</v>
      </c>
      <c r="G8169" s="3">
        <v>251.0</v>
      </c>
      <c r="H8169" s="3">
        <v>1.79</v>
      </c>
      <c r="I8169" s="3">
        <v>34.0</v>
      </c>
      <c r="J8169" s="3">
        <v>9469.0</v>
      </c>
    </row>
    <row r="8170">
      <c r="A8170" s="1" t="s">
        <v>10458</v>
      </c>
      <c r="B8170" s="3">
        <v>12.13</v>
      </c>
      <c r="C8170" s="3">
        <v>33.7</v>
      </c>
      <c r="D8170" s="3">
        <v>249.0</v>
      </c>
      <c r="E8170" s="3">
        <v>728.72</v>
      </c>
      <c r="F8170" s="3">
        <v>59.0</v>
      </c>
      <c r="G8170" s="3">
        <v>251.75</v>
      </c>
      <c r="H8170" s="3">
        <v>1.86</v>
      </c>
      <c r="I8170" s="3">
        <v>36.0</v>
      </c>
      <c r="J8170" s="3">
        <v>9466.0</v>
      </c>
    </row>
    <row r="8171">
      <c r="A8171" s="1" t="s">
        <v>10459</v>
      </c>
      <c r="B8171" s="3">
        <v>11.14</v>
      </c>
      <c r="C8171" s="3">
        <v>34.9</v>
      </c>
      <c r="D8171" s="3">
        <v>85.0</v>
      </c>
      <c r="E8171" s="3">
        <v>489.21</v>
      </c>
      <c r="F8171" s="3">
        <v>31.0</v>
      </c>
      <c r="G8171" s="3">
        <v>25.5</v>
      </c>
      <c r="H8171" s="3">
        <v>1.66</v>
      </c>
      <c r="I8171" s="3">
        <v>41.0</v>
      </c>
      <c r="J8171" s="3">
        <v>9466.0</v>
      </c>
    </row>
    <row r="8172">
      <c r="A8172" s="1" t="s">
        <v>10460</v>
      </c>
      <c r="B8172" s="3">
        <v>8.93</v>
      </c>
      <c r="C8172" s="3" t="s">
        <v>2742</v>
      </c>
      <c r="D8172" s="3" t="s">
        <v>26</v>
      </c>
      <c r="E8172" s="3">
        <v>245.6</v>
      </c>
      <c r="F8172" s="3">
        <v>2.21</v>
      </c>
      <c r="G8172" s="3">
        <v>47.0</v>
      </c>
      <c r="H8172" s="3">
        <v>9467.0</v>
      </c>
      <c r="I8172" s="2"/>
      <c r="J8172" s="2"/>
    </row>
    <row r="8173">
      <c r="A8173" s="1" t="s">
        <v>10461</v>
      </c>
      <c r="B8173" s="3">
        <v>6.86</v>
      </c>
      <c r="C8173" s="3" t="s">
        <v>1812</v>
      </c>
      <c r="D8173" s="3" t="s">
        <v>26</v>
      </c>
      <c r="E8173" s="3">
        <v>242.1</v>
      </c>
      <c r="F8173" s="3">
        <v>2.21</v>
      </c>
      <c r="G8173" s="3">
        <v>48.0</v>
      </c>
      <c r="H8173" s="3">
        <v>947.0</v>
      </c>
      <c r="I8173" s="2"/>
      <c r="J8173" s="2"/>
    </row>
    <row r="8174">
      <c r="A8174" s="1" t="s">
        <v>10462</v>
      </c>
      <c r="B8174" s="3">
        <v>5.76</v>
      </c>
      <c r="C8174" s="3" t="s">
        <v>2784</v>
      </c>
      <c r="D8174" s="3" t="s">
        <v>26</v>
      </c>
      <c r="E8174" s="3">
        <v>24.75</v>
      </c>
      <c r="F8174" s="3">
        <v>2.21</v>
      </c>
      <c r="G8174" s="3">
        <v>35.0</v>
      </c>
      <c r="H8174" s="3">
        <v>9468.0</v>
      </c>
      <c r="I8174" s="2"/>
      <c r="J8174" s="2"/>
    </row>
    <row r="8175">
      <c r="A8175" s="1" t="s">
        <v>10463</v>
      </c>
      <c r="B8175" s="3">
        <v>4.58</v>
      </c>
      <c r="C8175" s="3" t="s">
        <v>2253</v>
      </c>
      <c r="D8175" s="3" t="s">
        <v>26</v>
      </c>
      <c r="E8175" s="3">
        <v>238.8</v>
      </c>
      <c r="F8175" s="3">
        <v>2.14</v>
      </c>
      <c r="G8175" s="3">
        <v>39.0</v>
      </c>
      <c r="H8175" s="3">
        <v>947.0</v>
      </c>
      <c r="I8175" s="2"/>
      <c r="J8175" s="2"/>
    </row>
    <row r="8176">
      <c r="A8176" s="1" t="s">
        <v>10464</v>
      </c>
      <c r="B8176" s="3">
        <v>3.33</v>
      </c>
      <c r="C8176" s="3" t="s">
        <v>10465</v>
      </c>
      <c r="D8176" s="3" t="s">
        <v>26</v>
      </c>
      <c r="E8176" s="3">
        <v>236.85</v>
      </c>
      <c r="F8176" s="3">
        <v>2.0</v>
      </c>
      <c r="G8176" s="3">
        <v>49.0</v>
      </c>
      <c r="H8176" s="3">
        <v>9473.0</v>
      </c>
      <c r="I8176" s="2"/>
      <c r="J8176" s="2"/>
    </row>
    <row r="8177">
      <c r="A8177" s="1" t="s">
        <v>10466</v>
      </c>
      <c r="B8177" s="3">
        <v>1.94</v>
      </c>
      <c r="C8177" s="3" t="s">
        <v>130</v>
      </c>
      <c r="D8177" s="3" t="s">
        <v>26</v>
      </c>
      <c r="E8177" s="3">
        <v>235.7</v>
      </c>
      <c r="F8177" s="3">
        <v>1.86</v>
      </c>
      <c r="G8177" s="3">
        <v>6.0</v>
      </c>
      <c r="H8177" s="3">
        <v>947.0</v>
      </c>
      <c r="I8177" s="2"/>
      <c r="J8177" s="2"/>
    </row>
    <row r="8178">
      <c r="A8178" s="1" t="s">
        <v>10467</v>
      </c>
      <c r="B8178" s="3">
        <v>0.82</v>
      </c>
      <c r="C8178" s="3" t="s">
        <v>614</v>
      </c>
      <c r="D8178" s="3" t="s">
        <v>26</v>
      </c>
      <c r="E8178" s="3">
        <v>234.15</v>
      </c>
      <c r="F8178" s="3">
        <v>1.72</v>
      </c>
      <c r="G8178" s="3">
        <v>64.0</v>
      </c>
      <c r="H8178" s="3">
        <v>947.0</v>
      </c>
      <c r="I8178" s="2"/>
      <c r="J8178" s="2"/>
    </row>
    <row r="8179">
      <c r="A8179" s="1" t="s">
        <v>10468</v>
      </c>
      <c r="B8179" s="3">
        <v>0.4</v>
      </c>
      <c r="C8179" s="3" t="s">
        <v>10442</v>
      </c>
      <c r="D8179" s="3" t="s">
        <v>26</v>
      </c>
      <c r="E8179" s="3">
        <v>232.4</v>
      </c>
      <c r="F8179" s="3">
        <v>1.72</v>
      </c>
      <c r="G8179" s="3">
        <v>61.0</v>
      </c>
      <c r="H8179" s="3">
        <v>9467.0</v>
      </c>
      <c r="I8179" s="2"/>
      <c r="J8179" s="2"/>
    </row>
    <row r="8180">
      <c r="A8180" s="1" t="s">
        <v>10469</v>
      </c>
      <c r="B8180" s="3">
        <v>-0.52</v>
      </c>
      <c r="C8180" s="3" t="s">
        <v>205</v>
      </c>
      <c r="D8180" s="3" t="s">
        <v>26</v>
      </c>
      <c r="E8180" s="3">
        <v>231.35</v>
      </c>
      <c r="F8180" s="3">
        <v>1.66</v>
      </c>
      <c r="G8180" s="3">
        <v>6.0</v>
      </c>
      <c r="H8180" s="3">
        <v>9464.0</v>
      </c>
      <c r="I8180" s="2"/>
      <c r="J8180" s="2"/>
    </row>
    <row r="8181">
      <c r="A8181" s="1" t="s">
        <v>10470</v>
      </c>
      <c r="B8181" s="3">
        <v>-1.1</v>
      </c>
      <c r="C8181" s="3" t="s">
        <v>621</v>
      </c>
      <c r="D8181" s="3" t="s">
        <v>26</v>
      </c>
      <c r="E8181" s="3">
        <v>23.1</v>
      </c>
      <c r="F8181" s="3">
        <v>1.59</v>
      </c>
      <c r="G8181" s="3">
        <v>6.0</v>
      </c>
      <c r="H8181" s="3">
        <v>9462.0</v>
      </c>
      <c r="I8181" s="2"/>
      <c r="J8181" s="2"/>
    </row>
    <row r="8182">
      <c r="A8182" s="1" t="s">
        <v>10471</v>
      </c>
      <c r="B8182" s="3">
        <v>-1.39</v>
      </c>
      <c r="C8182" s="3" t="s">
        <v>504</v>
      </c>
      <c r="D8182" s="3" t="s">
        <v>26</v>
      </c>
      <c r="E8182" s="3">
        <v>229.5</v>
      </c>
      <c r="F8182" s="3">
        <v>1.59</v>
      </c>
      <c r="G8182" s="3">
        <v>57.0</v>
      </c>
      <c r="H8182" s="3">
        <v>9461.0</v>
      </c>
      <c r="I8182" s="2"/>
      <c r="J8182" s="2"/>
    </row>
    <row r="8183">
      <c r="A8183" s="1" t="s">
        <v>10472</v>
      </c>
      <c r="B8183" s="3">
        <v>-1.65</v>
      </c>
      <c r="C8183" s="3" t="s">
        <v>502</v>
      </c>
      <c r="D8183" s="3" t="s">
        <v>26</v>
      </c>
      <c r="E8183" s="3">
        <v>228.95</v>
      </c>
      <c r="F8183" s="3">
        <v>1.59</v>
      </c>
      <c r="G8183" s="3">
        <v>54.0</v>
      </c>
      <c r="H8183" s="3">
        <v>9458.0</v>
      </c>
      <c r="I8183" s="2"/>
      <c r="J8183" s="2"/>
    </row>
    <row r="8184">
      <c r="A8184" s="1" t="s">
        <v>10473</v>
      </c>
      <c r="B8184" s="3">
        <v>-1.73</v>
      </c>
      <c r="C8184" s="3" t="s">
        <v>502</v>
      </c>
      <c r="D8184" s="3" t="s">
        <v>26</v>
      </c>
      <c r="E8184" s="3">
        <v>228.35</v>
      </c>
      <c r="F8184" s="3">
        <v>1.45</v>
      </c>
      <c r="G8184" s="3">
        <v>53.0</v>
      </c>
      <c r="H8184" s="3">
        <v>9456.0</v>
      </c>
      <c r="I8184" s="2"/>
      <c r="J8184" s="2"/>
    </row>
    <row r="8185">
      <c r="A8185" s="1" t="s">
        <v>10474</v>
      </c>
      <c r="B8185" s="3">
        <v>-1.76</v>
      </c>
      <c r="C8185" s="3" t="s">
        <v>502</v>
      </c>
      <c r="D8185" s="3" t="s">
        <v>26</v>
      </c>
      <c r="E8185" s="3">
        <v>227.6</v>
      </c>
      <c r="F8185" s="3">
        <v>1.38</v>
      </c>
      <c r="G8185" s="3">
        <v>53.0</v>
      </c>
      <c r="H8185" s="3">
        <v>946.0</v>
      </c>
      <c r="I8185" s="2"/>
      <c r="J8185" s="2"/>
    </row>
    <row r="8186">
      <c r="A8186" s="1" t="s">
        <v>10475</v>
      </c>
      <c r="B8186" s="3">
        <v>-2.69</v>
      </c>
      <c r="C8186" s="3" t="s">
        <v>211</v>
      </c>
      <c r="D8186" s="3" t="s">
        <v>26</v>
      </c>
      <c r="E8186" s="3">
        <v>225.25</v>
      </c>
      <c r="F8186" s="3">
        <v>1.52</v>
      </c>
      <c r="G8186" s="3">
        <v>61.0</v>
      </c>
      <c r="H8186" s="3">
        <v>9463.0</v>
      </c>
      <c r="I8186" s="2"/>
      <c r="J8186" s="2"/>
    </row>
    <row r="8187">
      <c r="A8187" s="1" t="s">
        <v>10476</v>
      </c>
      <c r="B8187" s="3">
        <v>-2.41</v>
      </c>
      <c r="C8187" s="3">
        <v>84.85</v>
      </c>
      <c r="D8187" s="3">
        <v>1.0</v>
      </c>
      <c r="E8187" s="3">
        <v>513.3</v>
      </c>
      <c r="F8187" s="3">
        <v>36.0</v>
      </c>
      <c r="G8187" s="3">
        <v>225.5</v>
      </c>
      <c r="H8187" s="3">
        <v>1.17</v>
      </c>
      <c r="I8187" s="3">
        <v>67.0</v>
      </c>
      <c r="J8187" s="3">
        <v>9465.0</v>
      </c>
    </row>
    <row r="8188">
      <c r="A8188" s="1" t="s">
        <v>10477</v>
      </c>
      <c r="B8188" s="3">
        <v>0.8</v>
      </c>
      <c r="C8188" s="3">
        <v>75.75</v>
      </c>
      <c r="D8188" s="3">
        <v>259.0</v>
      </c>
      <c r="E8188" s="3">
        <v>694.82</v>
      </c>
      <c r="F8188" s="3">
        <v>7.0</v>
      </c>
      <c r="G8188" s="3" t="s">
        <v>10478</v>
      </c>
      <c r="H8188" s="3">
        <v>48.0</v>
      </c>
      <c r="I8188" s="3">
        <v>947.0</v>
      </c>
      <c r="J8188" s="2"/>
    </row>
    <row r="8189">
      <c r="A8189" s="1" t="s">
        <v>10479</v>
      </c>
      <c r="B8189" s="3">
        <v>4.52</v>
      </c>
      <c r="C8189" s="3">
        <v>6.4</v>
      </c>
      <c r="D8189" s="3">
        <v>384.0</v>
      </c>
      <c r="E8189" s="3">
        <v>744.13</v>
      </c>
      <c r="F8189" s="3">
        <v>98.0</v>
      </c>
      <c r="G8189" s="3" t="s">
        <v>10480</v>
      </c>
      <c r="H8189" s="3">
        <v>33.0</v>
      </c>
      <c r="I8189" s="3">
        <v>9472.0</v>
      </c>
      <c r="J8189" s="2"/>
    </row>
    <row r="8190">
      <c r="A8190" s="1" t="s">
        <v>10481</v>
      </c>
      <c r="B8190" s="3">
        <v>7.25</v>
      </c>
      <c r="C8190" s="3">
        <v>48.4</v>
      </c>
      <c r="D8190" s="3">
        <v>471.0</v>
      </c>
      <c r="E8190" s="3">
        <v>812.75</v>
      </c>
      <c r="F8190" s="3">
        <v>102.0</v>
      </c>
      <c r="G8190" s="3" t="s">
        <v>10482</v>
      </c>
      <c r="H8190" s="3">
        <v>1.0</v>
      </c>
      <c r="I8190" s="3">
        <v>9475.0</v>
      </c>
      <c r="J8190" s="2"/>
    </row>
    <row r="8191">
      <c r="A8191" s="1" t="s">
        <v>10483</v>
      </c>
      <c r="B8191" s="3">
        <v>9.32</v>
      </c>
      <c r="C8191" s="3">
        <v>4.25</v>
      </c>
      <c r="D8191" s="3">
        <v>501.0</v>
      </c>
      <c r="E8191" s="3">
        <v>837.73</v>
      </c>
      <c r="F8191" s="3">
        <v>102.0</v>
      </c>
      <c r="G8191" s="3" t="s">
        <v>10484</v>
      </c>
      <c r="H8191" s="3">
        <v>333.0</v>
      </c>
      <c r="I8191" s="3">
        <v>9472.0</v>
      </c>
      <c r="J8191" s="2"/>
    </row>
    <row r="8192">
      <c r="A8192" s="1" t="s">
        <v>10485</v>
      </c>
      <c r="B8192" s="3">
        <v>10.62</v>
      </c>
      <c r="C8192" s="3">
        <v>36.15</v>
      </c>
      <c r="D8192" s="3">
        <v>474.0</v>
      </c>
      <c r="E8192" s="3">
        <v>856.25</v>
      </c>
      <c r="F8192" s="3">
        <v>89.0</v>
      </c>
      <c r="G8192" s="3" t="s">
        <v>10486</v>
      </c>
      <c r="H8192" s="3">
        <v>322.0</v>
      </c>
      <c r="I8192" s="3">
        <v>9466.0</v>
      </c>
      <c r="J8192" s="2"/>
    </row>
    <row r="8193">
      <c r="A8193" s="1" t="s">
        <v>10487</v>
      </c>
      <c r="B8193" s="3">
        <v>11.14</v>
      </c>
      <c r="C8193" s="3">
        <v>34.9</v>
      </c>
      <c r="D8193" s="3">
        <v>386.0</v>
      </c>
      <c r="E8193" s="3">
        <v>827.39</v>
      </c>
      <c r="F8193" s="3">
        <v>75.0</v>
      </c>
      <c r="G8193" s="3" t="s">
        <v>10488</v>
      </c>
      <c r="H8193" s="3">
        <v>328.0</v>
      </c>
      <c r="I8193" s="3">
        <v>9462.0</v>
      </c>
      <c r="J8193" s="2"/>
    </row>
    <row r="8194">
      <c r="A8194" s="1" t="s">
        <v>10489</v>
      </c>
      <c r="B8194" s="3">
        <v>10.95</v>
      </c>
      <c r="C8194" s="3">
        <v>36.15</v>
      </c>
      <c r="D8194" s="3">
        <v>249.0</v>
      </c>
      <c r="E8194" s="3">
        <v>734.48</v>
      </c>
      <c r="F8194" s="3">
        <v>58.0</v>
      </c>
      <c r="G8194" s="3" t="s">
        <v>10490</v>
      </c>
      <c r="H8194" s="3">
        <v>354.0</v>
      </c>
      <c r="I8194" s="3">
        <v>9461.0</v>
      </c>
      <c r="J8194" s="2"/>
    </row>
    <row r="8195">
      <c r="A8195" s="1" t="s">
        <v>10491</v>
      </c>
      <c r="B8195" s="3">
        <v>9.89</v>
      </c>
      <c r="C8195" s="3">
        <v>38.85</v>
      </c>
      <c r="D8195" s="3">
        <v>85.0</v>
      </c>
      <c r="E8195" s="3">
        <v>49.77</v>
      </c>
      <c r="F8195" s="3">
        <v>31.0</v>
      </c>
      <c r="G8195" s="3" t="s">
        <v>10492</v>
      </c>
      <c r="H8195" s="3">
        <v>55.0</v>
      </c>
      <c r="I8195" s="3">
        <v>9462.0</v>
      </c>
      <c r="J8195" s="2"/>
    </row>
    <row r="8196">
      <c r="A8196" s="1" t="s">
        <v>10493</v>
      </c>
      <c r="B8196" s="3">
        <v>7.4</v>
      </c>
      <c r="C8196" s="3" t="s">
        <v>7000</v>
      </c>
      <c r="D8196" s="3" t="s">
        <v>26</v>
      </c>
      <c r="E8196" s="3" t="s">
        <v>10494</v>
      </c>
      <c r="F8196" s="3">
        <v>92.0</v>
      </c>
      <c r="G8196" s="3">
        <v>9465.0</v>
      </c>
      <c r="H8196" s="2"/>
      <c r="I8196" s="2"/>
      <c r="J8196" s="2"/>
    </row>
    <row r="8197">
      <c r="A8197" s="1" t="s">
        <v>10495</v>
      </c>
      <c r="B8197" s="3">
        <v>4.46</v>
      </c>
      <c r="C8197" s="3" t="s">
        <v>51</v>
      </c>
      <c r="D8197" s="3" t="s">
        <v>26</v>
      </c>
      <c r="E8197" s="3">
        <v>237.25</v>
      </c>
      <c r="F8197" s="3">
        <v>1.1</v>
      </c>
      <c r="G8197" s="3">
        <v>109.0</v>
      </c>
      <c r="H8197" s="3">
        <v>9467.0</v>
      </c>
      <c r="I8197" s="2"/>
      <c r="J8197" s="2"/>
    </row>
    <row r="8198">
      <c r="A8198" s="1" t="s">
        <v>10496</v>
      </c>
      <c r="B8198" s="3">
        <v>4.74</v>
      </c>
      <c r="C8198" s="3" t="s">
        <v>531</v>
      </c>
      <c r="D8198" s="3" t="s">
        <v>26</v>
      </c>
      <c r="E8198" s="3" t="s">
        <v>10497</v>
      </c>
      <c r="F8198" s="3">
        <v>86.0</v>
      </c>
      <c r="G8198" s="3">
        <v>9466.0</v>
      </c>
      <c r="H8198" s="2"/>
      <c r="I8198" s="2"/>
      <c r="J8198" s="2"/>
    </row>
    <row r="8199">
      <c r="A8199" s="1" t="s">
        <v>10498</v>
      </c>
      <c r="B8199" s="3">
        <v>3.9</v>
      </c>
      <c r="C8199" s="3" t="s">
        <v>534</v>
      </c>
      <c r="D8199" s="3" t="s">
        <v>26</v>
      </c>
      <c r="E8199" s="3" t="s">
        <v>10499</v>
      </c>
      <c r="F8199" s="3">
        <v>77.0</v>
      </c>
      <c r="G8199" s="3">
        <v>947.0</v>
      </c>
      <c r="H8199" s="2"/>
      <c r="I8199" s="2"/>
      <c r="J8199" s="2"/>
    </row>
    <row r="8200">
      <c r="A8200" s="1" t="s">
        <v>10500</v>
      </c>
      <c r="B8200" s="3">
        <v>3.25</v>
      </c>
      <c r="C8200" s="3" t="s">
        <v>10501</v>
      </c>
      <c r="D8200" s="3" t="s">
        <v>26</v>
      </c>
      <c r="E8200" s="3" t="s">
        <v>10502</v>
      </c>
      <c r="F8200" s="3">
        <v>71.0</v>
      </c>
      <c r="G8200" s="3">
        <v>9474.0</v>
      </c>
      <c r="H8200" s="2"/>
      <c r="I8200" s="2"/>
      <c r="J8200" s="2"/>
    </row>
    <row r="8201">
      <c r="A8201" s="1" t="s">
        <v>10503</v>
      </c>
      <c r="B8201" s="3">
        <v>2.65</v>
      </c>
      <c r="C8201" s="3" t="s">
        <v>537</v>
      </c>
      <c r="D8201" s="3" t="s">
        <v>26</v>
      </c>
      <c r="E8201" s="3" t="s">
        <v>10504</v>
      </c>
      <c r="F8201" s="3">
        <v>6.0</v>
      </c>
      <c r="G8201" s="3">
        <v>9476.0</v>
      </c>
      <c r="H8201" s="2"/>
      <c r="I8201" s="2"/>
      <c r="J8201" s="2"/>
    </row>
    <row r="8202">
      <c r="A8202" s="1" t="s">
        <v>10505</v>
      </c>
      <c r="B8202" s="3">
        <v>2.9</v>
      </c>
      <c r="C8202" s="3" t="s">
        <v>488</v>
      </c>
      <c r="D8202" s="3" t="s">
        <v>26</v>
      </c>
      <c r="E8202" s="3" t="s">
        <v>10506</v>
      </c>
      <c r="F8202" s="3">
        <v>6.0</v>
      </c>
      <c r="G8202" s="3">
        <v>948.0</v>
      </c>
      <c r="H8202" s="2"/>
      <c r="I8202" s="2"/>
      <c r="J8202" s="2"/>
    </row>
    <row r="8203">
      <c r="A8203" s="1" t="s">
        <v>10507</v>
      </c>
      <c r="B8203" s="3">
        <v>1.62</v>
      </c>
      <c r="C8203" s="3" t="s">
        <v>491</v>
      </c>
      <c r="D8203" s="3" t="s">
        <v>26</v>
      </c>
      <c r="E8203" s="3" t="s">
        <v>10508</v>
      </c>
      <c r="F8203" s="3">
        <v>92.0</v>
      </c>
      <c r="G8203" s="3">
        <v>948.0</v>
      </c>
      <c r="H8203" s="2"/>
      <c r="I8203" s="2"/>
      <c r="J8203" s="2"/>
    </row>
    <row r="8204">
      <c r="A8204" s="1" t="s">
        <v>10509</v>
      </c>
      <c r="B8204" s="3">
        <v>1.13</v>
      </c>
      <c r="C8204" s="3" t="s">
        <v>55</v>
      </c>
      <c r="D8204" s="3" t="s">
        <v>26</v>
      </c>
      <c r="E8204" s="3" t="s">
        <v>10510</v>
      </c>
      <c r="F8204" s="3">
        <v>117.0</v>
      </c>
      <c r="G8204" s="3">
        <v>9477.0</v>
      </c>
      <c r="H8204" s="2"/>
      <c r="I8204" s="2"/>
      <c r="J8204" s="2"/>
    </row>
    <row r="8205">
      <c r="A8205" s="1" t="s">
        <v>10511</v>
      </c>
      <c r="B8205" s="3">
        <v>-0.42</v>
      </c>
      <c r="C8205" s="3" t="s">
        <v>4990</v>
      </c>
      <c r="D8205" s="3" t="s">
        <v>26</v>
      </c>
      <c r="E8205" s="3">
        <v>231.25</v>
      </c>
      <c r="F8205" s="3">
        <v>1.1</v>
      </c>
      <c r="G8205" s="3">
        <v>125.0</v>
      </c>
      <c r="H8205" s="3">
        <v>9475.0</v>
      </c>
      <c r="I8205" s="2"/>
      <c r="J8205" s="2"/>
    </row>
    <row r="8206">
      <c r="A8206" s="1" t="s">
        <v>10512</v>
      </c>
      <c r="B8206" s="3">
        <v>-0.95</v>
      </c>
      <c r="C8206" s="3" t="s">
        <v>509</v>
      </c>
      <c r="D8206" s="3" t="s">
        <v>26</v>
      </c>
      <c r="E8206" s="3">
        <v>23.1</v>
      </c>
      <c r="F8206" s="3">
        <v>1.17</v>
      </c>
      <c r="G8206" s="3">
        <v>117.0</v>
      </c>
      <c r="H8206" s="3">
        <v>9473.0</v>
      </c>
      <c r="I8206" s="2"/>
      <c r="J8206" s="2"/>
    </row>
    <row r="8207">
      <c r="A8207" s="1" t="s">
        <v>10513</v>
      </c>
      <c r="B8207" s="3">
        <v>-0.19</v>
      </c>
      <c r="C8207" s="3" t="s">
        <v>381</v>
      </c>
      <c r="D8207" s="3" t="s">
        <v>26</v>
      </c>
      <c r="E8207" s="3" t="s">
        <v>10514</v>
      </c>
      <c r="F8207" s="3">
        <v>95.0</v>
      </c>
      <c r="G8207" s="3">
        <v>9469.0</v>
      </c>
      <c r="H8207" s="2"/>
      <c r="I8207" s="2"/>
      <c r="J8207" s="2"/>
    </row>
    <row r="8208">
      <c r="A8208" s="1" t="s">
        <v>10515</v>
      </c>
      <c r="B8208" s="3">
        <v>0.8</v>
      </c>
      <c r="C8208" s="3" t="s">
        <v>494</v>
      </c>
      <c r="D8208" s="3" t="s">
        <v>26</v>
      </c>
      <c r="E8208" s="3" t="s">
        <v>10516</v>
      </c>
      <c r="F8208" s="3">
        <v>62.0</v>
      </c>
      <c r="G8208" s="3">
        <v>9471.0</v>
      </c>
      <c r="H8208" s="2"/>
      <c r="I8208" s="2"/>
      <c r="J8208" s="2"/>
    </row>
    <row r="8209">
      <c r="A8209" s="1" t="s">
        <v>10517</v>
      </c>
      <c r="B8209" s="3">
        <v>-0.77</v>
      </c>
      <c r="C8209" s="3" t="s">
        <v>509</v>
      </c>
      <c r="D8209" s="3" t="s">
        <v>26</v>
      </c>
      <c r="E8209" s="3">
        <v>226.8</v>
      </c>
      <c r="F8209" s="3">
        <v>1.3</v>
      </c>
      <c r="G8209" s="3">
        <v>48.0</v>
      </c>
      <c r="H8209" s="3">
        <v>9474.0</v>
      </c>
      <c r="I8209" s="2"/>
      <c r="J8209" s="2"/>
    </row>
    <row r="8210">
      <c r="A8210" s="1" t="s">
        <v>10518</v>
      </c>
      <c r="B8210" s="3">
        <v>-1.57</v>
      </c>
      <c r="C8210" s="3" t="s">
        <v>502</v>
      </c>
      <c r="D8210" s="3" t="s">
        <v>26</v>
      </c>
      <c r="E8210" s="3">
        <v>225.85</v>
      </c>
      <c r="F8210" s="3">
        <v>1.17</v>
      </c>
      <c r="G8210" s="3">
        <v>66.0</v>
      </c>
      <c r="H8210" s="3">
        <v>948.0</v>
      </c>
      <c r="I8210" s="2"/>
      <c r="J8210" s="2"/>
    </row>
    <row r="8211">
      <c r="A8211" s="1" t="s">
        <v>10519</v>
      </c>
      <c r="B8211" s="3">
        <v>-2.19</v>
      </c>
      <c r="C8211" s="3">
        <v>84.85</v>
      </c>
      <c r="D8211" s="3">
        <v>98.0</v>
      </c>
      <c r="E8211" s="3">
        <v>515.79</v>
      </c>
      <c r="F8211" s="3">
        <v>35.0</v>
      </c>
      <c r="G8211" s="3">
        <v>225.45</v>
      </c>
      <c r="H8211" s="3">
        <v>1.31</v>
      </c>
      <c r="I8211" s="3">
        <v>67.0</v>
      </c>
      <c r="J8211" s="3">
        <v>9485.0</v>
      </c>
    </row>
    <row r="8212">
      <c r="A8212" s="1" t="s">
        <v>10520</v>
      </c>
      <c r="B8212" s="3">
        <v>0.6</v>
      </c>
      <c r="C8212" s="3">
        <v>75.75</v>
      </c>
      <c r="D8212" s="3">
        <v>256.0</v>
      </c>
      <c r="E8212" s="3">
        <v>693.71</v>
      </c>
      <c r="F8212" s="3">
        <v>69.0</v>
      </c>
      <c r="G8212" s="3" t="s">
        <v>10521</v>
      </c>
      <c r="H8212" s="3">
        <v>69.0</v>
      </c>
      <c r="I8212" s="3">
        <v>9488.0</v>
      </c>
      <c r="J8212" s="2"/>
    </row>
    <row r="8213">
      <c r="A8213" s="1" t="s">
        <v>10522</v>
      </c>
      <c r="B8213" s="3">
        <v>4.42</v>
      </c>
      <c r="C8213" s="3">
        <v>6.4</v>
      </c>
      <c r="D8213" s="3">
        <v>381.0</v>
      </c>
      <c r="E8213" s="3">
        <v>743.3</v>
      </c>
      <c r="F8213" s="3">
        <v>97.0</v>
      </c>
      <c r="G8213" s="3" t="s">
        <v>10523</v>
      </c>
      <c r="H8213" s="3">
        <v>62.0</v>
      </c>
      <c r="I8213" s="3">
        <v>9492.0</v>
      </c>
      <c r="J8213" s="2"/>
    </row>
    <row r="8214">
      <c r="A8214" s="1" t="s">
        <v>10524</v>
      </c>
      <c r="B8214" s="3">
        <v>7.19</v>
      </c>
      <c r="C8214" s="3">
        <v>48.4</v>
      </c>
      <c r="D8214" s="3">
        <v>466.0</v>
      </c>
      <c r="E8214" s="3">
        <v>794.22</v>
      </c>
      <c r="F8214" s="3">
        <v>107.0</v>
      </c>
      <c r="G8214" s="3" t="s">
        <v>10525</v>
      </c>
      <c r="H8214" s="3">
        <v>51.0</v>
      </c>
      <c r="I8214" s="3">
        <v>9492.0</v>
      </c>
      <c r="J8214" s="2"/>
    </row>
    <row r="8215">
      <c r="A8215" s="1" t="s">
        <v>10526</v>
      </c>
      <c r="B8215" s="3">
        <v>8.99</v>
      </c>
      <c r="C8215" s="3">
        <v>43.4</v>
      </c>
      <c r="D8215" s="3">
        <v>495.0</v>
      </c>
      <c r="E8215" s="3">
        <v>819.61</v>
      </c>
      <c r="F8215" s="3">
        <v>106.0</v>
      </c>
      <c r="G8215" s="3" t="s">
        <v>10527</v>
      </c>
      <c r="H8215" s="3">
        <v>36.0</v>
      </c>
      <c r="I8215" s="3">
        <v>9488.0</v>
      </c>
      <c r="J8215" s="2"/>
    </row>
    <row r="8216">
      <c r="A8216" s="1" t="s">
        <v>10528</v>
      </c>
      <c r="B8216" s="3">
        <v>10.1</v>
      </c>
      <c r="C8216" s="3">
        <v>38.85</v>
      </c>
      <c r="D8216" s="3">
        <v>469.0</v>
      </c>
      <c r="E8216" s="3">
        <v>838.68</v>
      </c>
      <c r="F8216" s="3">
        <v>93.0</v>
      </c>
      <c r="G8216" s="3" t="s">
        <v>10529</v>
      </c>
      <c r="H8216" s="3">
        <v>28.0</v>
      </c>
      <c r="I8216" s="3">
        <v>9481.0</v>
      </c>
      <c r="J8216" s="2"/>
    </row>
    <row r="8217">
      <c r="A8217" s="1" t="s">
        <v>10530</v>
      </c>
      <c r="B8217" s="3">
        <v>10.39</v>
      </c>
      <c r="C8217" s="3">
        <v>36.0</v>
      </c>
      <c r="D8217" s="3">
        <v>383.0</v>
      </c>
      <c r="E8217" s="3">
        <v>81.78</v>
      </c>
      <c r="F8217" s="3">
        <v>79.0</v>
      </c>
      <c r="G8217" s="3" t="s">
        <v>10531</v>
      </c>
      <c r="H8217" s="3">
        <v>33.0</v>
      </c>
      <c r="I8217" s="3">
        <v>948.0</v>
      </c>
      <c r="J8217" s="2"/>
    </row>
    <row r="8218">
      <c r="A8218" s="1" t="s">
        <v>10532</v>
      </c>
      <c r="B8218" s="3">
        <v>10.7</v>
      </c>
      <c r="C8218" s="3">
        <v>38.85</v>
      </c>
      <c r="D8218" s="3">
        <v>246.0</v>
      </c>
      <c r="E8218" s="3">
        <v>705.26</v>
      </c>
      <c r="F8218" s="3">
        <v>63.0</v>
      </c>
      <c r="G8218" s="3" t="s">
        <v>10533</v>
      </c>
      <c r="H8218" s="3">
        <v>41.0</v>
      </c>
      <c r="I8218" s="3">
        <v>9478.0</v>
      </c>
      <c r="J8218" s="2"/>
    </row>
    <row r="8219">
      <c r="A8219" s="1" t="s">
        <v>10534</v>
      </c>
      <c r="B8219" s="3">
        <v>8.83</v>
      </c>
      <c r="C8219" s="3">
        <v>41.7</v>
      </c>
      <c r="D8219" s="3">
        <v>84.0</v>
      </c>
      <c r="E8219" s="3">
        <v>482.76</v>
      </c>
      <c r="F8219" s="3">
        <v>31.0</v>
      </c>
      <c r="G8219" s="3">
        <v>24.35</v>
      </c>
      <c r="H8219" s="3">
        <v>1.45</v>
      </c>
      <c r="I8219" s="3">
        <v>5.0</v>
      </c>
      <c r="J8219" s="3">
        <v>9482.0</v>
      </c>
    </row>
    <row r="8220">
      <c r="A8220" s="1" t="s">
        <v>10535</v>
      </c>
      <c r="B8220" s="3">
        <v>6.33</v>
      </c>
      <c r="C8220" s="3" t="s">
        <v>3886</v>
      </c>
      <c r="D8220" s="3" t="s">
        <v>26</v>
      </c>
      <c r="E8220" s="3">
        <v>236.1</v>
      </c>
      <c r="F8220" s="3">
        <v>1.93</v>
      </c>
      <c r="G8220" s="3">
        <v>6.0</v>
      </c>
      <c r="H8220" s="3">
        <v>9485.0</v>
      </c>
      <c r="I8220" s="2"/>
      <c r="J8220" s="2"/>
    </row>
    <row r="8221">
      <c r="A8221" s="1" t="s">
        <v>10536</v>
      </c>
      <c r="B8221" s="3">
        <v>4.2</v>
      </c>
      <c r="C8221" s="3" t="s">
        <v>229</v>
      </c>
      <c r="D8221" s="3" t="s">
        <v>26</v>
      </c>
      <c r="E8221" s="3">
        <v>234.15</v>
      </c>
      <c r="F8221" s="3">
        <v>2.14</v>
      </c>
      <c r="G8221" s="3">
        <v>65.0</v>
      </c>
      <c r="H8221" s="3">
        <v>9489.0</v>
      </c>
      <c r="I8221" s="2"/>
      <c r="J8221" s="2"/>
    </row>
    <row r="8222">
      <c r="A8222" s="1" t="s">
        <v>10537</v>
      </c>
      <c r="B8222" s="3">
        <v>2.49</v>
      </c>
      <c r="C8222" s="3" t="s">
        <v>235</v>
      </c>
      <c r="D8222" s="3" t="s">
        <v>26</v>
      </c>
      <c r="E8222" s="3">
        <v>233.6</v>
      </c>
      <c r="F8222" s="3">
        <v>2.0</v>
      </c>
      <c r="G8222" s="3">
        <v>67.0</v>
      </c>
      <c r="H8222" s="3">
        <v>9487.0</v>
      </c>
      <c r="I8222" s="2"/>
      <c r="J8222" s="2"/>
    </row>
    <row r="8223">
      <c r="A8223" s="1" t="s">
        <v>10538</v>
      </c>
      <c r="B8223" s="3">
        <v>1.51</v>
      </c>
      <c r="C8223" s="3" t="s">
        <v>201</v>
      </c>
      <c r="D8223" s="3" t="s">
        <v>26</v>
      </c>
      <c r="E8223" s="3">
        <v>231.85</v>
      </c>
      <c r="F8223" s="3">
        <v>1.86</v>
      </c>
      <c r="G8223" s="3">
        <v>66.0</v>
      </c>
      <c r="H8223" s="3">
        <v>949.0</v>
      </c>
      <c r="I8223" s="2"/>
      <c r="J8223" s="2"/>
    </row>
    <row r="8224">
      <c r="A8224" s="1" t="s">
        <v>10539</v>
      </c>
      <c r="B8224" s="3">
        <v>0.47</v>
      </c>
      <c r="C8224" s="3" t="s">
        <v>203</v>
      </c>
      <c r="D8224" s="3" t="s">
        <v>26</v>
      </c>
      <c r="E8224" s="3">
        <v>23.65</v>
      </c>
      <c r="F8224" s="3">
        <v>1.66</v>
      </c>
      <c r="G8224" s="3">
        <v>59.0</v>
      </c>
      <c r="H8224" s="3">
        <v>9491.0</v>
      </c>
      <c r="I8224" s="2"/>
      <c r="J8224" s="2"/>
    </row>
    <row r="8225">
      <c r="A8225" s="1" t="s">
        <v>10540</v>
      </c>
      <c r="B8225" s="3">
        <v>-0.7</v>
      </c>
      <c r="C8225" s="3" t="s">
        <v>499</v>
      </c>
      <c r="D8225" s="3" t="s">
        <v>26</v>
      </c>
      <c r="E8225" s="3">
        <v>229.7</v>
      </c>
      <c r="F8225" s="3">
        <v>1.52</v>
      </c>
      <c r="G8225" s="3">
        <v>47.0</v>
      </c>
      <c r="H8225" s="3">
        <v>9494.0</v>
      </c>
      <c r="I8225" s="2"/>
      <c r="J8225" s="2"/>
    </row>
    <row r="8226">
      <c r="A8226" s="1" t="s">
        <v>10541</v>
      </c>
      <c r="B8226" s="3">
        <v>-1.53</v>
      </c>
      <c r="C8226" s="3" t="s">
        <v>502</v>
      </c>
      <c r="D8226" s="3" t="s">
        <v>26</v>
      </c>
      <c r="E8226" s="3">
        <v>229.15</v>
      </c>
      <c r="F8226" s="3">
        <v>1.52</v>
      </c>
      <c r="G8226" s="3">
        <v>47.0</v>
      </c>
      <c r="H8226" s="3">
        <v>9496.0</v>
      </c>
      <c r="I8226" s="2"/>
      <c r="J8226" s="2"/>
    </row>
    <row r="8227">
      <c r="A8227" s="1" t="s">
        <v>10542</v>
      </c>
      <c r="B8227" s="3">
        <v>-1.86</v>
      </c>
      <c r="C8227" s="3" t="s">
        <v>502</v>
      </c>
      <c r="D8227" s="3" t="s">
        <v>26</v>
      </c>
      <c r="E8227" s="3">
        <v>228.15</v>
      </c>
      <c r="F8227" s="3">
        <v>1.45</v>
      </c>
      <c r="G8227" s="3">
        <v>47.0</v>
      </c>
      <c r="H8227" s="3">
        <v>9498.0</v>
      </c>
      <c r="I8227" s="2"/>
      <c r="J8227" s="2"/>
    </row>
    <row r="8228">
      <c r="A8228" s="1" t="s">
        <v>10543</v>
      </c>
      <c r="B8228" s="3">
        <v>-2.9</v>
      </c>
      <c r="C8228" s="3" t="s">
        <v>209</v>
      </c>
      <c r="D8228" s="3" t="s">
        <v>26</v>
      </c>
      <c r="E8228" s="3">
        <v>227.7</v>
      </c>
      <c r="F8228" s="3">
        <v>1.45</v>
      </c>
      <c r="G8228" s="3">
        <v>48.0</v>
      </c>
      <c r="H8228" s="3">
        <v>9499.0</v>
      </c>
      <c r="I8228" s="2"/>
      <c r="J8228" s="2"/>
    </row>
    <row r="8229">
      <c r="A8229" s="1" t="s">
        <v>10544</v>
      </c>
      <c r="B8229" s="3">
        <v>-2.3</v>
      </c>
      <c r="C8229" s="3" t="s">
        <v>209</v>
      </c>
      <c r="D8229" s="3" t="s">
        <v>26</v>
      </c>
      <c r="E8229" s="3">
        <v>227.4</v>
      </c>
      <c r="F8229" s="3">
        <v>1.45</v>
      </c>
      <c r="G8229" s="3">
        <v>53.0</v>
      </c>
      <c r="H8229" s="3">
        <v>9498.0</v>
      </c>
      <c r="I8229" s="2"/>
      <c r="J8229" s="2"/>
    </row>
    <row r="8230">
      <c r="A8230" s="1" t="s">
        <v>10545</v>
      </c>
      <c r="B8230" s="3">
        <v>-2.51</v>
      </c>
      <c r="C8230" s="3" t="s">
        <v>633</v>
      </c>
      <c r="D8230" s="3" t="s">
        <v>26</v>
      </c>
      <c r="E8230" s="3">
        <v>226.4</v>
      </c>
      <c r="F8230" s="3">
        <v>1.38</v>
      </c>
      <c r="G8230" s="3">
        <v>57.0</v>
      </c>
      <c r="H8230" s="3">
        <v>9495.0</v>
      </c>
      <c r="I8230" s="2"/>
      <c r="J8230" s="2"/>
    </row>
    <row r="8231">
      <c r="A8231" s="1" t="s">
        <v>10546</v>
      </c>
      <c r="B8231" s="3">
        <v>-2.63</v>
      </c>
      <c r="C8231" s="3" t="s">
        <v>209</v>
      </c>
      <c r="D8231" s="3" t="s">
        <v>26</v>
      </c>
      <c r="E8231" s="3">
        <v>225.5</v>
      </c>
      <c r="F8231" s="3">
        <v>1.31</v>
      </c>
      <c r="G8231" s="3">
        <v>54.0</v>
      </c>
      <c r="H8231" s="3">
        <v>9496.0</v>
      </c>
      <c r="I8231" s="2"/>
      <c r="J8231" s="2"/>
    </row>
    <row r="8232">
      <c r="A8232" s="1" t="s">
        <v>10547</v>
      </c>
      <c r="B8232" s="3">
        <v>-2.89</v>
      </c>
      <c r="C8232" s="3" t="s">
        <v>209</v>
      </c>
      <c r="D8232" s="3" t="s">
        <v>26</v>
      </c>
      <c r="E8232" s="3">
        <v>225.25</v>
      </c>
      <c r="F8232" s="3">
        <v>1.31</v>
      </c>
      <c r="G8232" s="3">
        <v>49.0</v>
      </c>
      <c r="H8232" s="3">
        <v>9494.0</v>
      </c>
      <c r="I8232" s="2"/>
      <c r="J8232" s="2"/>
    </row>
    <row r="8233">
      <c r="A8233" s="1" t="s">
        <v>10548</v>
      </c>
      <c r="B8233" s="3">
        <v>-3.17</v>
      </c>
      <c r="C8233" s="3" t="s">
        <v>365</v>
      </c>
      <c r="D8233" s="3" t="s">
        <v>26</v>
      </c>
      <c r="E8233" s="3">
        <v>224.5</v>
      </c>
      <c r="F8233" s="3">
        <v>1.38</v>
      </c>
      <c r="G8233" s="3">
        <v>48.0</v>
      </c>
      <c r="H8233" s="3">
        <v>9497.0</v>
      </c>
      <c r="I8233" s="2"/>
      <c r="J8233" s="2"/>
    </row>
    <row r="8234">
      <c r="A8234" s="1" t="s">
        <v>10549</v>
      </c>
      <c r="B8234" s="3">
        <v>-3.47</v>
      </c>
      <c r="C8234" s="3" t="s">
        <v>365</v>
      </c>
      <c r="D8234" s="3" t="s">
        <v>26</v>
      </c>
      <c r="E8234" s="3">
        <v>224.1</v>
      </c>
      <c r="F8234" s="3">
        <v>1.52</v>
      </c>
      <c r="G8234" s="3">
        <v>52.0</v>
      </c>
      <c r="H8234" s="3">
        <v>9505.0</v>
      </c>
      <c r="I8234" s="2"/>
      <c r="J8234" s="2"/>
    </row>
    <row r="8235">
      <c r="A8235" s="1" t="s">
        <v>10550</v>
      </c>
      <c r="B8235" s="3">
        <v>-3.13</v>
      </c>
      <c r="C8235" s="3">
        <v>88.25</v>
      </c>
      <c r="D8235" s="3">
        <v>72.0</v>
      </c>
      <c r="E8235" s="3">
        <v>183.82</v>
      </c>
      <c r="F8235" s="3">
        <v>5.0</v>
      </c>
      <c r="G8235" s="3">
        <v>223.9</v>
      </c>
      <c r="H8235" s="3">
        <v>1.38</v>
      </c>
      <c r="I8235" s="3">
        <v>52.0</v>
      </c>
      <c r="J8235" s="3">
        <v>9509.0</v>
      </c>
    </row>
    <row r="8236">
      <c r="A8236" s="1" t="s">
        <v>10551</v>
      </c>
      <c r="B8236" s="3">
        <v>0.44</v>
      </c>
      <c r="C8236" s="3">
        <v>72.75</v>
      </c>
      <c r="D8236" s="3">
        <v>148.0</v>
      </c>
      <c r="E8236" s="3">
        <v>82.33</v>
      </c>
      <c r="F8236" s="3">
        <v>126.0</v>
      </c>
      <c r="G8236" s="3" t="s">
        <v>623</v>
      </c>
      <c r="H8236" s="3">
        <v>35.0</v>
      </c>
      <c r="I8236" s="3">
        <v>9515.0</v>
      </c>
      <c r="J8236" s="2"/>
    </row>
    <row r="8237">
      <c r="A8237" s="1" t="s">
        <v>10552</v>
      </c>
      <c r="B8237" s="3">
        <v>3.78</v>
      </c>
      <c r="C8237" s="3">
        <v>57.95</v>
      </c>
      <c r="D8237" s="3">
        <v>196.0</v>
      </c>
      <c r="E8237" s="3">
        <v>47.38</v>
      </c>
      <c r="F8237" s="3">
        <v>178.0</v>
      </c>
      <c r="G8237" s="3">
        <v>228.95</v>
      </c>
      <c r="H8237" s="3">
        <v>1.3</v>
      </c>
      <c r="I8237" s="3">
        <v>3.0</v>
      </c>
      <c r="J8237" s="3">
        <v>9516.0</v>
      </c>
    </row>
    <row r="8238">
      <c r="A8238" s="1" t="s">
        <v>10553</v>
      </c>
      <c r="B8238" s="3">
        <v>6.37</v>
      </c>
      <c r="C8238" s="3">
        <v>48.15</v>
      </c>
      <c r="D8238" s="3">
        <v>272.0</v>
      </c>
      <c r="E8238" s="3">
        <v>97.75</v>
      </c>
      <c r="F8238" s="3">
        <v>228.0</v>
      </c>
      <c r="G8238" s="3">
        <v>233.95</v>
      </c>
      <c r="H8238" s="3">
        <v>1.3</v>
      </c>
      <c r="I8238" s="3">
        <v>41.0</v>
      </c>
      <c r="J8238" s="3">
        <v>9516.0</v>
      </c>
    </row>
    <row r="8239">
      <c r="A8239" s="1" t="s">
        <v>10554</v>
      </c>
      <c r="B8239" s="3">
        <v>8.35</v>
      </c>
      <c r="C8239" s="3">
        <v>41.6</v>
      </c>
      <c r="D8239" s="3">
        <v>412.0</v>
      </c>
      <c r="E8239" s="3">
        <v>435.47</v>
      </c>
      <c r="F8239" s="3">
        <v>206.0</v>
      </c>
      <c r="G8239" s="3">
        <v>238.6</v>
      </c>
      <c r="H8239" s="3">
        <v>1.3</v>
      </c>
      <c r="I8239" s="3">
        <v>54.0</v>
      </c>
      <c r="J8239" s="3">
        <v>951.0</v>
      </c>
    </row>
    <row r="8240">
      <c r="A8240" s="1" t="s">
        <v>10555</v>
      </c>
      <c r="B8240" s="3">
        <v>9.62</v>
      </c>
      <c r="C8240" s="3">
        <v>37.3</v>
      </c>
      <c r="D8240" s="3">
        <v>467.0</v>
      </c>
      <c r="E8240" s="3">
        <v>836.45</v>
      </c>
      <c r="F8240" s="3">
        <v>93.0</v>
      </c>
      <c r="G8240" s="3" t="s">
        <v>10556</v>
      </c>
      <c r="H8240" s="3">
        <v>57.0</v>
      </c>
      <c r="I8240" s="3">
        <v>9504.0</v>
      </c>
      <c r="J8240" s="2"/>
    </row>
    <row r="8241">
      <c r="A8241" s="1" t="s">
        <v>10557</v>
      </c>
      <c r="B8241" s="3">
        <v>10.22</v>
      </c>
      <c r="C8241" s="3">
        <v>36.0</v>
      </c>
      <c r="D8241" s="3">
        <v>383.0</v>
      </c>
      <c r="E8241" s="3">
        <v>825.92</v>
      </c>
      <c r="F8241" s="3">
        <v>74.0</v>
      </c>
      <c r="G8241" s="3" t="s">
        <v>10558</v>
      </c>
      <c r="H8241" s="3">
        <v>56.0</v>
      </c>
      <c r="I8241" s="3">
        <v>9501.0</v>
      </c>
      <c r="J8241" s="2"/>
    </row>
    <row r="8242">
      <c r="A8242" s="1" t="s">
        <v>10559</v>
      </c>
      <c r="B8242" s="3">
        <v>10.18</v>
      </c>
      <c r="C8242" s="3">
        <v>36.0</v>
      </c>
      <c r="D8242" s="3">
        <v>246.0</v>
      </c>
      <c r="E8242" s="3">
        <v>718.1</v>
      </c>
      <c r="F8242" s="3">
        <v>6.0</v>
      </c>
      <c r="G8242" s="3">
        <v>244.4</v>
      </c>
      <c r="H8242" s="3">
        <v>1.1</v>
      </c>
      <c r="I8242" s="3">
        <v>47.0</v>
      </c>
      <c r="J8242" s="3">
        <v>95.0</v>
      </c>
    </row>
    <row r="8243">
      <c r="A8243" s="1" t="s">
        <v>10560</v>
      </c>
      <c r="B8243" s="3">
        <v>9.19</v>
      </c>
      <c r="C8243" s="3">
        <v>4.25</v>
      </c>
      <c r="D8243" s="3">
        <v>84.0</v>
      </c>
      <c r="E8243" s="3">
        <v>483.36</v>
      </c>
      <c r="F8243" s="3">
        <v>31.0</v>
      </c>
      <c r="G8243" s="3">
        <v>242.5</v>
      </c>
      <c r="H8243" s="3">
        <v>1.79</v>
      </c>
      <c r="I8243" s="3">
        <v>35.0</v>
      </c>
      <c r="J8243" s="3">
        <v>9501.0</v>
      </c>
    </row>
    <row r="8244">
      <c r="A8244" s="1" t="s">
        <v>10561</v>
      </c>
      <c r="B8244" s="3">
        <v>7.0</v>
      </c>
      <c r="C8244" s="3" t="s">
        <v>1812</v>
      </c>
      <c r="D8244" s="3" t="s">
        <v>26</v>
      </c>
      <c r="E8244" s="3">
        <v>241.3</v>
      </c>
      <c r="F8244" s="3">
        <v>2.34</v>
      </c>
      <c r="G8244" s="3">
        <v>38.0</v>
      </c>
      <c r="H8244" s="3">
        <v>9505.0</v>
      </c>
      <c r="I8244" s="2"/>
      <c r="J8244" s="2"/>
    </row>
    <row r="8245">
      <c r="A8245" s="1" t="s">
        <v>10562</v>
      </c>
      <c r="B8245" s="3">
        <v>4.95</v>
      </c>
      <c r="C8245" s="3" t="s">
        <v>531</v>
      </c>
      <c r="D8245" s="3" t="s">
        <v>26</v>
      </c>
      <c r="E8245" s="3">
        <v>235.5</v>
      </c>
      <c r="F8245" s="3">
        <v>2.28</v>
      </c>
      <c r="G8245" s="3">
        <v>42.0</v>
      </c>
      <c r="H8245" s="3">
        <v>951.0</v>
      </c>
      <c r="I8245" s="2"/>
      <c r="J8245" s="2"/>
    </row>
    <row r="8246">
      <c r="A8246" s="1" t="s">
        <v>10563</v>
      </c>
      <c r="B8246" s="3">
        <v>3.13</v>
      </c>
      <c r="C8246" s="3" t="s">
        <v>2256</v>
      </c>
      <c r="D8246" s="3" t="s">
        <v>26</v>
      </c>
      <c r="E8246" s="3">
        <v>233.0</v>
      </c>
      <c r="F8246" s="3">
        <v>2.7</v>
      </c>
      <c r="G8246" s="3">
        <v>33.0</v>
      </c>
      <c r="H8246" s="3">
        <v>9514.0</v>
      </c>
      <c r="I8246" s="2"/>
      <c r="J8246" s="2"/>
    </row>
    <row r="8247">
      <c r="A8247" s="1" t="s">
        <v>10564</v>
      </c>
      <c r="B8247" s="3">
        <v>2.6</v>
      </c>
      <c r="C8247" s="3" t="s">
        <v>1324</v>
      </c>
      <c r="D8247" s="3" t="s">
        <v>26</v>
      </c>
      <c r="E8247" s="3">
        <v>231.45</v>
      </c>
      <c r="F8247" s="3">
        <v>2.7</v>
      </c>
      <c r="G8247" s="3">
        <v>39.0</v>
      </c>
      <c r="H8247" s="3">
        <v>9517.0</v>
      </c>
      <c r="I8247" s="2"/>
      <c r="J8247" s="2"/>
    </row>
    <row r="8248">
      <c r="A8248" s="1" t="s">
        <v>10565</v>
      </c>
      <c r="B8248" s="3">
        <v>1.14</v>
      </c>
      <c r="C8248" s="3" t="s">
        <v>614</v>
      </c>
      <c r="D8248" s="3" t="s">
        <v>26</v>
      </c>
      <c r="E8248" s="3">
        <v>23.5</v>
      </c>
      <c r="F8248" s="3">
        <v>1.93</v>
      </c>
      <c r="G8248" s="3">
        <v>54.0</v>
      </c>
      <c r="H8248" s="3">
        <v>9518.0</v>
      </c>
      <c r="I8248" s="2"/>
      <c r="J8248" s="2"/>
    </row>
    <row r="8249">
      <c r="A8249" s="1" t="s">
        <v>10566</v>
      </c>
      <c r="B8249" s="3">
        <v>0.16</v>
      </c>
      <c r="C8249" s="3" t="s">
        <v>10567</v>
      </c>
      <c r="D8249" s="3" t="s">
        <v>26</v>
      </c>
      <c r="E8249" s="3">
        <v>229.3</v>
      </c>
      <c r="F8249" s="3">
        <v>1.86</v>
      </c>
      <c r="G8249" s="3">
        <v>66.0</v>
      </c>
      <c r="H8249" s="3">
        <v>9519.0</v>
      </c>
      <c r="I8249" s="2"/>
      <c r="J8249" s="2"/>
    </row>
    <row r="8250">
      <c r="A8250" s="1" t="s">
        <v>10568</v>
      </c>
      <c r="B8250" s="3">
        <v>-0.87</v>
      </c>
      <c r="C8250" s="3" t="s">
        <v>661</v>
      </c>
      <c r="D8250" s="3" t="s">
        <v>26</v>
      </c>
      <c r="E8250" s="3">
        <v>228.95</v>
      </c>
      <c r="F8250" s="3">
        <v>1.79</v>
      </c>
      <c r="G8250" s="3">
        <v>7.0</v>
      </c>
      <c r="H8250" s="3">
        <v>9519.0</v>
      </c>
      <c r="I8250" s="2"/>
      <c r="J8250" s="2"/>
    </row>
    <row r="8251">
      <c r="A8251" s="1" t="s">
        <v>10569</v>
      </c>
      <c r="B8251" s="3">
        <v>-1.71</v>
      </c>
      <c r="C8251" s="3" t="s">
        <v>10449</v>
      </c>
      <c r="D8251" s="3" t="s">
        <v>26</v>
      </c>
      <c r="E8251" s="3">
        <v>227.95</v>
      </c>
      <c r="F8251" s="3">
        <v>1.72</v>
      </c>
      <c r="G8251" s="3">
        <v>66.0</v>
      </c>
      <c r="H8251" s="3">
        <v>9518.0</v>
      </c>
      <c r="I8251" s="2"/>
      <c r="J8251" s="2"/>
    </row>
    <row r="8252">
      <c r="A8252" s="1" t="s">
        <v>10570</v>
      </c>
      <c r="B8252" s="3">
        <v>-2.14</v>
      </c>
      <c r="C8252" s="3" t="s">
        <v>360</v>
      </c>
      <c r="D8252" s="3" t="s">
        <v>26</v>
      </c>
      <c r="E8252" s="3">
        <v>228.5</v>
      </c>
      <c r="F8252" s="3">
        <v>1.66</v>
      </c>
      <c r="G8252" s="3">
        <v>57.0</v>
      </c>
      <c r="H8252" s="3">
        <v>9514.0</v>
      </c>
      <c r="I8252" s="2"/>
      <c r="J8252" s="2"/>
    </row>
    <row r="8253">
      <c r="A8253" s="1" t="s">
        <v>10571</v>
      </c>
      <c r="B8253" s="3">
        <v>-2.52</v>
      </c>
      <c r="C8253" s="3" t="s">
        <v>360</v>
      </c>
      <c r="D8253" s="3" t="s">
        <v>26</v>
      </c>
      <c r="E8253" s="3">
        <v>228.15</v>
      </c>
      <c r="F8253" s="3">
        <v>1.72</v>
      </c>
      <c r="G8253" s="3">
        <v>53.0</v>
      </c>
      <c r="H8253" s="3">
        <v>9513.0</v>
      </c>
      <c r="I8253" s="2"/>
      <c r="J8253" s="2"/>
    </row>
    <row r="8254">
      <c r="A8254" s="1" t="s">
        <v>10572</v>
      </c>
      <c r="B8254" s="3">
        <v>-2.73</v>
      </c>
      <c r="C8254" s="3" t="s">
        <v>211</v>
      </c>
      <c r="D8254" s="3" t="s">
        <v>26</v>
      </c>
      <c r="E8254" s="3">
        <v>228.55</v>
      </c>
      <c r="F8254" s="3">
        <v>1.72</v>
      </c>
      <c r="G8254" s="3">
        <v>5.0</v>
      </c>
      <c r="H8254" s="3">
        <v>9508.0</v>
      </c>
      <c r="I8254" s="2"/>
      <c r="J8254" s="2"/>
    </row>
    <row r="8255">
      <c r="A8255" s="1" t="s">
        <v>10573</v>
      </c>
      <c r="B8255" s="3">
        <v>-2.77</v>
      </c>
      <c r="C8255" s="3" t="s">
        <v>75</v>
      </c>
      <c r="D8255" s="3" t="s">
        <v>26</v>
      </c>
      <c r="E8255" s="3">
        <v>227.75</v>
      </c>
      <c r="F8255" s="3">
        <v>1.66</v>
      </c>
      <c r="G8255" s="3">
        <v>44.0</v>
      </c>
      <c r="H8255" s="3">
        <v>9506.0</v>
      </c>
      <c r="I8255" s="2"/>
      <c r="J8255" s="2"/>
    </row>
    <row r="8256">
      <c r="A8256" s="1" t="s">
        <v>10574</v>
      </c>
      <c r="B8256" s="3">
        <v>-2.65</v>
      </c>
      <c r="C8256" s="3" t="s">
        <v>75</v>
      </c>
      <c r="D8256" s="3" t="s">
        <v>26</v>
      </c>
      <c r="E8256" s="3">
        <v>228.55</v>
      </c>
      <c r="F8256" s="3">
        <v>1.45</v>
      </c>
      <c r="G8256" s="3">
        <v>34.0</v>
      </c>
      <c r="H8256" s="3">
        <v>9509.0</v>
      </c>
      <c r="I8256" s="2"/>
      <c r="J8256" s="2"/>
    </row>
    <row r="8257">
      <c r="A8257" s="1" t="s">
        <v>10575</v>
      </c>
      <c r="B8257" s="3">
        <v>-2.83</v>
      </c>
      <c r="C8257" s="3" t="s">
        <v>75</v>
      </c>
      <c r="D8257" s="3" t="s">
        <v>26</v>
      </c>
      <c r="E8257" s="3">
        <v>228.75</v>
      </c>
      <c r="F8257" s="3">
        <v>1.52</v>
      </c>
      <c r="G8257" s="3">
        <v>36.0</v>
      </c>
      <c r="H8257" s="3">
        <v>9513.0</v>
      </c>
      <c r="I8257" s="2"/>
      <c r="J8257" s="2"/>
    </row>
    <row r="8258">
      <c r="A8258" s="1" t="s">
        <v>10576</v>
      </c>
      <c r="B8258" s="3">
        <v>-3.1</v>
      </c>
      <c r="C8258" s="3" t="s">
        <v>75</v>
      </c>
      <c r="D8258" s="3" t="s">
        <v>26</v>
      </c>
      <c r="E8258" s="3">
        <v>227.0</v>
      </c>
      <c r="F8258" s="3">
        <v>1.86</v>
      </c>
      <c r="G8258" s="3">
        <v>5.0</v>
      </c>
      <c r="H8258" s="3">
        <v>952.0</v>
      </c>
      <c r="I8258" s="2"/>
      <c r="J8258" s="2"/>
    </row>
    <row r="8259">
      <c r="A8259" s="1" t="s">
        <v>10577</v>
      </c>
      <c r="B8259" s="3">
        <v>-2.51</v>
      </c>
      <c r="C8259" s="3">
        <v>91.85</v>
      </c>
      <c r="D8259" s="3">
        <v>66.0</v>
      </c>
      <c r="E8259" s="3">
        <v>144.93</v>
      </c>
      <c r="F8259" s="3">
        <v>49.0</v>
      </c>
      <c r="G8259" s="3">
        <v>229.15</v>
      </c>
      <c r="H8259" s="3">
        <v>1.86</v>
      </c>
      <c r="I8259" s="3">
        <v>62.0</v>
      </c>
      <c r="J8259" s="3">
        <v>9523.0</v>
      </c>
    </row>
    <row r="8260">
      <c r="A8260" s="1" t="s">
        <v>10578</v>
      </c>
      <c r="B8260" s="3">
        <v>0.89</v>
      </c>
      <c r="C8260" s="3">
        <v>88.55</v>
      </c>
      <c r="D8260" s="3">
        <v>115.0</v>
      </c>
      <c r="E8260" s="3">
        <v>22.65</v>
      </c>
      <c r="F8260" s="3">
        <v>109.0</v>
      </c>
      <c r="G8260" s="3">
        <v>231.45</v>
      </c>
      <c r="H8260" s="3">
        <v>1.66</v>
      </c>
      <c r="I8260" s="3">
        <v>62.0</v>
      </c>
      <c r="J8260" s="3">
        <v>9527.0</v>
      </c>
    </row>
    <row r="8261">
      <c r="A8261" s="1" t="s">
        <v>10579</v>
      </c>
      <c r="B8261" s="3">
        <v>4.11</v>
      </c>
      <c r="C8261" s="3">
        <v>76.25</v>
      </c>
      <c r="D8261" s="3">
        <v>165.0</v>
      </c>
      <c r="E8261" s="3">
        <v>18.53</v>
      </c>
      <c r="F8261" s="3">
        <v>158.0</v>
      </c>
      <c r="G8261" s="3">
        <v>234.35</v>
      </c>
      <c r="H8261" s="3">
        <v>1.72</v>
      </c>
      <c r="I8261" s="3">
        <v>62.0</v>
      </c>
      <c r="J8261" s="3">
        <v>9529.0</v>
      </c>
    </row>
    <row r="8262">
      <c r="A8262" s="1" t="s">
        <v>10580</v>
      </c>
      <c r="B8262" s="3">
        <v>6.87</v>
      </c>
      <c r="C8262" s="3">
        <v>65.85</v>
      </c>
      <c r="D8262" s="3">
        <v>41.0</v>
      </c>
      <c r="E8262" s="3">
        <v>53.85</v>
      </c>
      <c r="F8262" s="3">
        <v>172.0</v>
      </c>
      <c r="G8262" s="3">
        <v>24.35</v>
      </c>
      <c r="H8262" s="3">
        <v>1.72</v>
      </c>
      <c r="I8262" s="3">
        <v>64.0</v>
      </c>
      <c r="J8262" s="3">
        <v>9525.0</v>
      </c>
    </row>
    <row r="8263">
      <c r="A8263" s="1" t="s">
        <v>10581</v>
      </c>
      <c r="B8263" s="3">
        <v>9.21</v>
      </c>
      <c r="C8263" s="3">
        <v>54.9</v>
      </c>
      <c r="D8263" s="3">
        <v>498.0</v>
      </c>
      <c r="E8263" s="3">
        <v>863.2</v>
      </c>
      <c r="F8263" s="3">
        <v>91.0</v>
      </c>
      <c r="G8263" s="3">
        <v>244.6</v>
      </c>
      <c r="H8263" s="3">
        <v>1.79</v>
      </c>
      <c r="I8263" s="3">
        <v>69.0</v>
      </c>
      <c r="J8263" s="3">
        <v>9518.0</v>
      </c>
    </row>
    <row r="8264">
      <c r="A8264" s="1" t="s">
        <v>10582</v>
      </c>
      <c r="B8264" s="3">
        <v>11.13</v>
      </c>
      <c r="C8264" s="3">
        <v>45.8</v>
      </c>
      <c r="D8264" s="3">
        <v>461.0</v>
      </c>
      <c r="E8264" s="3">
        <v>816.6</v>
      </c>
      <c r="F8264" s="3">
        <v>97.0</v>
      </c>
      <c r="G8264" s="3">
        <v>251.6</v>
      </c>
      <c r="H8264" s="3">
        <v>1.86</v>
      </c>
      <c r="I8264" s="3">
        <v>72.0</v>
      </c>
      <c r="J8264" s="3">
        <v>9511.0</v>
      </c>
    </row>
    <row r="8265">
      <c r="A8265" s="1" t="s">
        <v>10583</v>
      </c>
      <c r="B8265" s="3">
        <v>12.41</v>
      </c>
      <c r="C8265" s="3">
        <v>44.2</v>
      </c>
      <c r="D8265" s="3">
        <v>379.0</v>
      </c>
      <c r="E8265" s="3">
        <v>803.38</v>
      </c>
      <c r="F8265" s="3">
        <v>79.0</v>
      </c>
      <c r="G8265" s="3">
        <v>254.3</v>
      </c>
      <c r="H8265" s="3">
        <v>1.86</v>
      </c>
      <c r="I8265" s="3">
        <v>74.0</v>
      </c>
      <c r="J8265" s="3">
        <v>9506.0</v>
      </c>
    </row>
    <row r="8266">
      <c r="A8266" s="1" t="s">
        <v>10584</v>
      </c>
      <c r="B8266" s="3">
        <v>12.95</v>
      </c>
      <c r="C8266" s="3">
        <v>41.1</v>
      </c>
      <c r="D8266" s="3">
        <v>248.0</v>
      </c>
      <c r="E8266" s="3">
        <v>738.39</v>
      </c>
      <c r="F8266" s="3">
        <v>57.0</v>
      </c>
      <c r="G8266" s="3">
        <v>26.5</v>
      </c>
      <c r="H8266" s="3">
        <v>1.79</v>
      </c>
      <c r="I8266" s="3">
        <v>75.0</v>
      </c>
      <c r="J8266" s="3">
        <v>9504.0</v>
      </c>
    </row>
    <row r="8267">
      <c r="A8267" s="1" t="s">
        <v>10585</v>
      </c>
      <c r="B8267" s="3">
        <v>12.15</v>
      </c>
      <c r="C8267" s="3">
        <v>42.55</v>
      </c>
      <c r="D8267" s="3">
        <v>86.0</v>
      </c>
      <c r="E8267" s="3">
        <v>529.1</v>
      </c>
      <c r="F8267" s="3">
        <v>28.0</v>
      </c>
      <c r="G8267" s="3">
        <v>256.6</v>
      </c>
      <c r="H8267" s="3">
        <v>1.72</v>
      </c>
      <c r="I8267" s="3">
        <v>48.0</v>
      </c>
      <c r="J8267" s="3">
        <v>9503.0</v>
      </c>
    </row>
    <row r="8268">
      <c r="A8268" s="1" t="s">
        <v>10586</v>
      </c>
      <c r="B8268" s="3">
        <v>9.67</v>
      </c>
      <c r="C8268" s="3" t="s">
        <v>2179</v>
      </c>
      <c r="D8268" s="3" t="s">
        <v>26</v>
      </c>
      <c r="E8268" s="3">
        <v>252.95</v>
      </c>
      <c r="F8268" s="3">
        <v>2.34</v>
      </c>
      <c r="G8268" s="3">
        <v>36.0</v>
      </c>
      <c r="H8268" s="3">
        <v>9505.0</v>
      </c>
      <c r="I8268" s="2"/>
      <c r="J8268" s="2"/>
    </row>
    <row r="8269">
      <c r="A8269" s="1" t="s">
        <v>10587</v>
      </c>
      <c r="B8269" s="3">
        <v>7.27</v>
      </c>
      <c r="C8269" s="3" t="s">
        <v>1913</v>
      </c>
      <c r="D8269" s="3" t="s">
        <v>26</v>
      </c>
      <c r="E8269" s="3">
        <v>25.5</v>
      </c>
      <c r="F8269" s="3">
        <v>2.28</v>
      </c>
      <c r="G8269" s="3">
        <v>45.0</v>
      </c>
      <c r="H8269" s="3">
        <v>9509.0</v>
      </c>
      <c r="I8269" s="2"/>
      <c r="J8269" s="2"/>
    </row>
    <row r="8270">
      <c r="A8270" s="1" t="s">
        <v>10588</v>
      </c>
      <c r="B8270" s="3">
        <v>6.21</v>
      </c>
      <c r="C8270" s="3" t="s">
        <v>4549</v>
      </c>
      <c r="D8270" s="3" t="s">
        <v>26</v>
      </c>
      <c r="E8270" s="3">
        <v>247.9</v>
      </c>
      <c r="F8270" s="3">
        <v>2.28</v>
      </c>
      <c r="G8270" s="3">
        <v>6.0</v>
      </c>
      <c r="H8270" s="3">
        <v>9507.0</v>
      </c>
      <c r="I8270" s="2"/>
      <c r="J8270" s="2"/>
    </row>
    <row r="8271">
      <c r="A8271" s="1" t="s">
        <v>10589</v>
      </c>
      <c r="B8271" s="3">
        <v>5.4</v>
      </c>
      <c r="C8271" s="3" t="s">
        <v>2747</v>
      </c>
      <c r="D8271" s="3" t="s">
        <v>26</v>
      </c>
      <c r="E8271" s="3">
        <v>245.6</v>
      </c>
      <c r="F8271" s="3">
        <v>2.41</v>
      </c>
      <c r="G8271" s="3">
        <v>71.0</v>
      </c>
      <c r="H8271" s="3">
        <v>9508.0</v>
      </c>
      <c r="I8271" s="2"/>
      <c r="J8271" s="2"/>
    </row>
    <row r="8272">
      <c r="A8272" s="1" t="s">
        <v>10590</v>
      </c>
      <c r="B8272" s="3">
        <v>3.98</v>
      </c>
      <c r="C8272" s="3" t="s">
        <v>53</v>
      </c>
      <c r="D8272" s="3" t="s">
        <v>26</v>
      </c>
      <c r="E8272" s="3">
        <v>242.3</v>
      </c>
      <c r="F8272" s="3">
        <v>2.41</v>
      </c>
      <c r="G8272" s="3">
        <v>78.0</v>
      </c>
      <c r="H8272" s="3">
        <v>9511.0</v>
      </c>
      <c r="I8272" s="2"/>
      <c r="J8272" s="2"/>
    </row>
    <row r="8273">
      <c r="A8273" s="1" t="s">
        <v>10591</v>
      </c>
      <c r="B8273" s="3">
        <v>3.24</v>
      </c>
      <c r="C8273" s="3" t="s">
        <v>612</v>
      </c>
      <c r="D8273" s="3" t="s">
        <v>26</v>
      </c>
      <c r="E8273" s="3">
        <v>239.95</v>
      </c>
      <c r="F8273" s="3">
        <v>2.41</v>
      </c>
      <c r="G8273" s="3">
        <v>82.0</v>
      </c>
      <c r="H8273" s="3">
        <v>9512.0</v>
      </c>
      <c r="I8273" s="2"/>
      <c r="J8273" s="2"/>
    </row>
    <row r="8274">
      <c r="A8274" s="1" t="s">
        <v>10592</v>
      </c>
      <c r="B8274" s="3">
        <v>2.49</v>
      </c>
      <c r="C8274" s="3" t="s">
        <v>9338</v>
      </c>
      <c r="D8274" s="3" t="s">
        <v>26</v>
      </c>
      <c r="E8274" s="3">
        <v>236.1</v>
      </c>
      <c r="F8274" s="3">
        <v>2.41</v>
      </c>
      <c r="G8274" s="3">
        <v>84.0</v>
      </c>
      <c r="H8274" s="3">
        <v>9511.0</v>
      </c>
      <c r="I8274" s="2"/>
      <c r="J8274" s="2"/>
    </row>
    <row r="8275">
      <c r="A8275" s="1" t="s">
        <v>10593</v>
      </c>
      <c r="B8275" s="3">
        <v>1.77</v>
      </c>
      <c r="C8275" s="3" t="s">
        <v>9340</v>
      </c>
      <c r="D8275" s="3" t="s">
        <v>26</v>
      </c>
      <c r="E8275" s="3">
        <v>232.8</v>
      </c>
      <c r="F8275" s="3">
        <v>2.41</v>
      </c>
      <c r="G8275" s="3">
        <v>84.0</v>
      </c>
      <c r="H8275" s="3">
        <v>951.0</v>
      </c>
      <c r="I8275" s="2"/>
      <c r="J8275" s="2"/>
    </row>
    <row r="8276">
      <c r="A8276" s="1" t="s">
        <v>10594</v>
      </c>
      <c r="B8276" s="3">
        <v>1.6</v>
      </c>
      <c r="C8276" s="3" t="s">
        <v>132</v>
      </c>
      <c r="D8276" s="3" t="s">
        <v>26</v>
      </c>
      <c r="E8276" s="3">
        <v>23.6</v>
      </c>
      <c r="F8276" s="3">
        <v>2.28</v>
      </c>
      <c r="G8276" s="3">
        <v>81.0</v>
      </c>
      <c r="H8276" s="3">
        <v>9509.0</v>
      </c>
      <c r="I8276" s="2"/>
      <c r="J8276" s="2"/>
    </row>
    <row r="8277">
      <c r="A8277" s="1" t="s">
        <v>10595</v>
      </c>
      <c r="B8277" s="3">
        <v>0.31</v>
      </c>
      <c r="C8277" s="3" t="s">
        <v>10567</v>
      </c>
      <c r="D8277" s="3" t="s">
        <v>26</v>
      </c>
      <c r="E8277" s="3">
        <v>228.35</v>
      </c>
      <c r="F8277" s="3">
        <v>2.28</v>
      </c>
      <c r="G8277" s="3">
        <v>77.0</v>
      </c>
      <c r="H8277" s="3">
        <v>9507.0</v>
      </c>
      <c r="I8277" s="2"/>
      <c r="J8277" s="2"/>
    </row>
    <row r="8278">
      <c r="A8278" s="1" t="s">
        <v>10596</v>
      </c>
      <c r="B8278" s="3">
        <v>-0.32</v>
      </c>
      <c r="C8278" s="3" t="s">
        <v>594</v>
      </c>
      <c r="D8278" s="3" t="s">
        <v>26</v>
      </c>
      <c r="E8278" s="3">
        <v>227.6</v>
      </c>
      <c r="F8278" s="3">
        <v>2.28</v>
      </c>
      <c r="G8278" s="3">
        <v>73.0</v>
      </c>
      <c r="H8278" s="3">
        <v>9506.0</v>
      </c>
      <c r="I8278" s="2"/>
      <c r="J8278" s="2"/>
    </row>
    <row r="8279">
      <c r="A8279" s="1" t="s">
        <v>10597</v>
      </c>
      <c r="B8279" s="3">
        <v>-0.82</v>
      </c>
      <c r="C8279" s="3" t="s">
        <v>661</v>
      </c>
      <c r="D8279" s="3" t="s">
        <v>26</v>
      </c>
      <c r="E8279" s="3">
        <v>226.4</v>
      </c>
      <c r="F8279" s="3">
        <v>2.28</v>
      </c>
      <c r="G8279" s="3">
        <v>71.0</v>
      </c>
      <c r="H8279" s="3">
        <v>9505.0</v>
      </c>
      <c r="I8279" s="2"/>
      <c r="J8279" s="2"/>
    </row>
    <row r="8280">
      <c r="A8280" s="1" t="s">
        <v>10598</v>
      </c>
      <c r="B8280" s="3">
        <v>-1.6</v>
      </c>
      <c r="C8280" s="3" t="s">
        <v>897</v>
      </c>
      <c r="D8280" s="3" t="s">
        <v>26</v>
      </c>
      <c r="E8280" s="3">
        <v>225.25</v>
      </c>
      <c r="F8280" s="3">
        <v>2.34</v>
      </c>
      <c r="G8280" s="3">
        <v>72.0</v>
      </c>
      <c r="H8280" s="3">
        <v>9504.0</v>
      </c>
      <c r="I8280" s="2"/>
      <c r="J8280" s="2"/>
    </row>
    <row r="8281">
      <c r="A8281" s="1" t="s">
        <v>10599</v>
      </c>
      <c r="B8281" s="3">
        <v>-1.37</v>
      </c>
      <c r="C8281" s="3" t="s">
        <v>897</v>
      </c>
      <c r="D8281" s="3" t="s">
        <v>26</v>
      </c>
      <c r="E8281" s="3">
        <v>224.85</v>
      </c>
      <c r="F8281" s="3">
        <v>2.41</v>
      </c>
      <c r="G8281" s="3">
        <v>75.0</v>
      </c>
      <c r="H8281" s="3">
        <v>9505.0</v>
      </c>
      <c r="I8281" s="2"/>
      <c r="J8281" s="2"/>
    </row>
    <row r="8282">
      <c r="A8282" s="1" t="s">
        <v>10600</v>
      </c>
      <c r="B8282" s="3">
        <v>-1.48</v>
      </c>
      <c r="C8282" s="3" t="s">
        <v>897</v>
      </c>
      <c r="D8282" s="3" t="s">
        <v>26</v>
      </c>
      <c r="E8282" s="3">
        <v>224.5</v>
      </c>
      <c r="F8282" s="3">
        <v>2.34</v>
      </c>
      <c r="G8282" s="3">
        <v>81.0</v>
      </c>
      <c r="H8282" s="3">
        <v>9509.0</v>
      </c>
      <c r="I8282" s="2"/>
      <c r="J8282" s="2"/>
    </row>
    <row r="8283">
      <c r="A8283" s="1" t="s">
        <v>10601</v>
      </c>
      <c r="B8283" s="3">
        <v>-1.31</v>
      </c>
      <c r="C8283" s="3">
        <v>85.0</v>
      </c>
      <c r="D8283" s="3">
        <v>9.0</v>
      </c>
      <c r="E8283" s="3">
        <v>495.67</v>
      </c>
      <c r="F8283" s="3">
        <v>33.0</v>
      </c>
      <c r="G8283" s="3">
        <v>223.7</v>
      </c>
      <c r="H8283" s="3">
        <v>2.21</v>
      </c>
      <c r="I8283" s="3">
        <v>83.0</v>
      </c>
      <c r="J8283" s="3">
        <v>9513.0</v>
      </c>
    </row>
    <row r="8284">
      <c r="A8284" s="1" t="s">
        <v>10602</v>
      </c>
      <c r="B8284" s="3">
        <v>2.8</v>
      </c>
      <c r="C8284" s="3">
        <v>78.95</v>
      </c>
      <c r="D8284" s="3">
        <v>254.0</v>
      </c>
      <c r="E8284" s="3">
        <v>742.12</v>
      </c>
      <c r="F8284" s="3">
        <v>59.0</v>
      </c>
      <c r="G8284" s="3">
        <v>227.6</v>
      </c>
      <c r="H8284" s="3">
        <v>1.93</v>
      </c>
      <c r="I8284" s="3">
        <v>83.0</v>
      </c>
      <c r="J8284" s="3">
        <v>9516.0</v>
      </c>
    </row>
    <row r="8285">
      <c r="A8285" s="1" t="s">
        <v>10603</v>
      </c>
      <c r="B8285" s="3">
        <v>6.3</v>
      </c>
      <c r="C8285" s="3">
        <v>6.75</v>
      </c>
      <c r="D8285" s="3">
        <v>379.0</v>
      </c>
      <c r="E8285" s="3">
        <v>768.85</v>
      </c>
      <c r="F8285" s="3">
        <v>9.0</v>
      </c>
      <c r="G8285" s="3">
        <v>234.75</v>
      </c>
      <c r="H8285" s="3">
        <v>2.14</v>
      </c>
      <c r="I8285" s="3">
        <v>87.0</v>
      </c>
      <c r="J8285" s="3">
        <v>9518.0</v>
      </c>
    </row>
    <row r="8286">
      <c r="A8286" s="1" t="s">
        <v>10604</v>
      </c>
      <c r="B8286" s="3">
        <v>8.86</v>
      </c>
      <c r="C8286" s="3">
        <v>48.8</v>
      </c>
      <c r="D8286" s="3">
        <v>46.0</v>
      </c>
      <c r="E8286" s="3">
        <v>792.55</v>
      </c>
      <c r="F8286" s="3">
        <v>106.0</v>
      </c>
      <c r="G8286" s="3">
        <v>242.5</v>
      </c>
      <c r="H8286" s="3">
        <v>2.21</v>
      </c>
      <c r="I8286" s="3">
        <v>93.0</v>
      </c>
      <c r="J8286" s="3">
        <v>9516.0</v>
      </c>
    </row>
    <row r="8287">
      <c r="A8287" s="1" t="s">
        <v>10605</v>
      </c>
      <c r="B8287" s="3">
        <v>11.16</v>
      </c>
      <c r="C8287" s="3">
        <v>39.25</v>
      </c>
      <c r="D8287" s="3">
        <v>491.0</v>
      </c>
      <c r="E8287" s="3">
        <v>818.7</v>
      </c>
      <c r="F8287" s="3">
        <v>106.0</v>
      </c>
      <c r="G8287" s="3">
        <v>242.5</v>
      </c>
      <c r="H8287" s="3">
        <v>2.21</v>
      </c>
      <c r="I8287" s="3">
        <v>98.0</v>
      </c>
      <c r="J8287" s="3">
        <v>9509.0</v>
      </c>
    </row>
    <row r="8288">
      <c r="A8288" s="1" t="s">
        <v>10606</v>
      </c>
      <c r="B8288" s="3">
        <v>12.77</v>
      </c>
      <c r="C8288" s="3">
        <v>35.15</v>
      </c>
      <c r="D8288" s="3">
        <v>463.0</v>
      </c>
      <c r="E8288" s="3">
        <v>822.33</v>
      </c>
      <c r="F8288" s="3">
        <v>97.0</v>
      </c>
      <c r="G8288" s="3">
        <v>249.45</v>
      </c>
      <c r="H8288" s="3">
        <v>2.21</v>
      </c>
      <c r="I8288" s="3">
        <v>101.0</v>
      </c>
      <c r="J8288" s="3">
        <v>9505.0</v>
      </c>
    </row>
    <row r="8289">
      <c r="A8289" s="1" t="s">
        <v>10607</v>
      </c>
      <c r="B8289" s="3">
        <v>13.68</v>
      </c>
      <c r="C8289" s="3">
        <v>32.8</v>
      </c>
      <c r="D8289" s="3">
        <v>38.0</v>
      </c>
      <c r="E8289" s="3">
        <v>81.2</v>
      </c>
      <c r="F8289" s="3">
        <v>78.0</v>
      </c>
      <c r="G8289" s="3">
        <v>254.1</v>
      </c>
      <c r="H8289" s="3">
        <v>2.14</v>
      </c>
      <c r="I8289" s="3">
        <v>103.0</v>
      </c>
      <c r="J8289" s="3">
        <v>9499.0</v>
      </c>
    </row>
    <row r="8290">
      <c r="A8290" s="1" t="s">
        <v>10608</v>
      </c>
      <c r="B8290" s="3">
        <v>13.87</v>
      </c>
      <c r="C8290" s="3">
        <v>32.8</v>
      </c>
      <c r="D8290" s="3">
        <v>246.0</v>
      </c>
      <c r="E8290" s="3">
        <v>719.71</v>
      </c>
      <c r="F8290" s="3">
        <v>6.0</v>
      </c>
      <c r="G8290" s="3">
        <v>256.2</v>
      </c>
      <c r="H8290" s="3">
        <v>2.0</v>
      </c>
      <c r="I8290" s="3">
        <v>1.0</v>
      </c>
      <c r="J8290" s="3">
        <v>9498.0</v>
      </c>
    </row>
    <row r="8291">
      <c r="A8291" s="1" t="s">
        <v>10609</v>
      </c>
      <c r="B8291" s="3">
        <v>13.1</v>
      </c>
      <c r="C8291" s="3">
        <v>36.55</v>
      </c>
      <c r="D8291" s="3">
        <v>9.0</v>
      </c>
      <c r="E8291" s="3">
        <v>592.53</v>
      </c>
      <c r="F8291" s="3">
        <v>25.0</v>
      </c>
      <c r="G8291" s="3">
        <v>259.9</v>
      </c>
      <c r="H8291" s="3">
        <v>1.59</v>
      </c>
      <c r="I8291" s="3">
        <v>87.0</v>
      </c>
      <c r="J8291" s="3">
        <v>9498.0</v>
      </c>
    </row>
    <row r="8292">
      <c r="A8292" s="1" t="s">
        <v>10610</v>
      </c>
      <c r="B8292" s="3">
        <v>10.93</v>
      </c>
      <c r="C8292" s="3" t="s">
        <v>8431</v>
      </c>
      <c r="D8292" s="3" t="s">
        <v>26</v>
      </c>
      <c r="E8292" s="3">
        <v>252.95</v>
      </c>
      <c r="F8292" s="3">
        <v>2.21</v>
      </c>
      <c r="G8292" s="3">
        <v>71.0</v>
      </c>
      <c r="H8292" s="3">
        <v>95.0</v>
      </c>
      <c r="I8292" s="2"/>
      <c r="J8292" s="2"/>
    </row>
    <row r="8293">
      <c r="A8293" s="1" t="s">
        <v>10611</v>
      </c>
      <c r="B8293" s="3">
        <v>8.34</v>
      </c>
      <c r="C8293" s="3" t="s">
        <v>2777</v>
      </c>
      <c r="D8293" s="3" t="s">
        <v>26</v>
      </c>
      <c r="E8293" s="3">
        <v>251.75</v>
      </c>
      <c r="F8293" s="3">
        <v>2.41</v>
      </c>
      <c r="G8293" s="3">
        <v>68.0</v>
      </c>
      <c r="H8293" s="3">
        <v>9505.0</v>
      </c>
      <c r="I8293" s="2"/>
      <c r="J8293" s="2"/>
    </row>
    <row r="8294">
      <c r="A8294" s="1" t="s">
        <v>10612</v>
      </c>
      <c r="B8294" s="3">
        <v>6.88</v>
      </c>
      <c r="C8294" s="3" t="s">
        <v>2342</v>
      </c>
      <c r="D8294" s="3" t="s">
        <v>26</v>
      </c>
      <c r="E8294" s="3">
        <v>248.85</v>
      </c>
      <c r="F8294" s="3">
        <v>2.21</v>
      </c>
      <c r="G8294" s="3">
        <v>67.0</v>
      </c>
      <c r="H8294" s="3">
        <v>9507.0</v>
      </c>
      <c r="I8294" s="2"/>
      <c r="J8294" s="2"/>
    </row>
    <row r="8295">
      <c r="A8295" s="1" t="s">
        <v>10613</v>
      </c>
      <c r="B8295" s="3">
        <v>5.34</v>
      </c>
      <c r="C8295" s="3" t="s">
        <v>2034</v>
      </c>
      <c r="D8295" s="3" t="s">
        <v>26</v>
      </c>
      <c r="E8295" s="3">
        <v>247.15</v>
      </c>
      <c r="F8295" s="3">
        <v>2.14</v>
      </c>
      <c r="G8295" s="3">
        <v>66.0</v>
      </c>
      <c r="H8295" s="3">
        <v>9511.0</v>
      </c>
      <c r="I8295" s="2"/>
      <c r="J8295" s="2"/>
    </row>
    <row r="8296">
      <c r="A8296" s="1" t="s">
        <v>10614</v>
      </c>
      <c r="B8296" s="3">
        <v>3.87</v>
      </c>
      <c r="C8296" s="3" t="s">
        <v>1481</v>
      </c>
      <c r="D8296" s="3" t="s">
        <v>26</v>
      </c>
      <c r="E8296" s="3">
        <v>248.1</v>
      </c>
      <c r="F8296" s="3">
        <v>2.7</v>
      </c>
      <c r="G8296" s="3">
        <v>65.0</v>
      </c>
      <c r="H8296" s="3">
        <v>9514.0</v>
      </c>
      <c r="I8296" s="2"/>
      <c r="J8296" s="2"/>
    </row>
    <row r="8297">
      <c r="A8297" s="1" t="s">
        <v>10615</v>
      </c>
      <c r="B8297" s="3">
        <v>2.73</v>
      </c>
      <c r="C8297" s="3" t="s">
        <v>1450</v>
      </c>
      <c r="D8297" s="3" t="s">
        <v>26</v>
      </c>
      <c r="E8297" s="3">
        <v>252.75</v>
      </c>
      <c r="F8297" s="3">
        <v>1.93</v>
      </c>
      <c r="G8297" s="3">
        <v>65.0</v>
      </c>
      <c r="H8297" s="3">
        <v>9518.0</v>
      </c>
      <c r="I8297" s="2"/>
      <c r="J8297" s="2"/>
    </row>
    <row r="8298">
      <c r="A8298" s="1" t="s">
        <v>10616</v>
      </c>
      <c r="B8298" s="3">
        <v>1.61</v>
      </c>
      <c r="C8298" s="3" t="s">
        <v>244</v>
      </c>
      <c r="D8298" s="3" t="s">
        <v>26</v>
      </c>
      <c r="E8298" s="3">
        <v>247.5</v>
      </c>
      <c r="F8298" s="3">
        <v>1.79</v>
      </c>
      <c r="G8298" s="3">
        <v>65.0</v>
      </c>
      <c r="H8298" s="3">
        <v>9519.0</v>
      </c>
      <c r="I8298" s="2"/>
      <c r="J8298" s="2"/>
    </row>
    <row r="8299">
      <c r="A8299" s="1" t="s">
        <v>10617</v>
      </c>
      <c r="B8299" s="3">
        <v>0.92</v>
      </c>
      <c r="C8299" s="3" t="s">
        <v>244</v>
      </c>
      <c r="D8299" s="3" t="s">
        <v>26</v>
      </c>
      <c r="E8299" s="3">
        <v>253.5</v>
      </c>
      <c r="F8299" s="3">
        <v>1.72</v>
      </c>
      <c r="G8299" s="3">
        <v>63.0</v>
      </c>
      <c r="H8299" s="3">
        <v>9518.0</v>
      </c>
      <c r="I8299" s="2"/>
      <c r="J8299" s="2"/>
    </row>
    <row r="8300">
      <c r="A8300" s="1" t="s">
        <v>10618</v>
      </c>
      <c r="B8300" s="3">
        <v>0.71</v>
      </c>
      <c r="C8300" s="3" t="s">
        <v>164</v>
      </c>
      <c r="D8300" s="3" t="s">
        <v>26</v>
      </c>
      <c r="E8300" s="3">
        <v>248.4</v>
      </c>
      <c r="F8300" s="3">
        <v>1.45</v>
      </c>
      <c r="G8300" s="3">
        <v>54.0</v>
      </c>
      <c r="H8300" s="3">
        <v>9518.0</v>
      </c>
      <c r="I8300" s="2"/>
      <c r="J8300" s="2"/>
    </row>
    <row r="8301">
      <c r="A8301" s="1" t="s">
        <v>10619</v>
      </c>
      <c r="B8301" s="3">
        <v>0.21</v>
      </c>
      <c r="C8301" s="3" t="s">
        <v>244</v>
      </c>
      <c r="D8301" s="3" t="s">
        <v>26</v>
      </c>
      <c r="E8301" s="3">
        <v>244.8</v>
      </c>
      <c r="F8301" s="3">
        <v>1.38</v>
      </c>
      <c r="G8301" s="3">
        <v>51.0</v>
      </c>
      <c r="H8301" s="3">
        <v>9519.0</v>
      </c>
      <c r="I8301" s="2"/>
      <c r="J8301" s="2"/>
    </row>
    <row r="8302">
      <c r="A8302" s="1" t="s">
        <v>10620</v>
      </c>
      <c r="B8302" s="3">
        <v>-0.64</v>
      </c>
      <c r="C8302" s="3" t="s">
        <v>142</v>
      </c>
      <c r="D8302" s="3" t="s">
        <v>26</v>
      </c>
      <c r="E8302" s="3">
        <v>245.0</v>
      </c>
      <c r="F8302" s="3">
        <v>1.59</v>
      </c>
      <c r="G8302" s="3">
        <v>67.0</v>
      </c>
      <c r="H8302" s="3">
        <v>9516.0</v>
      </c>
      <c r="I8302" s="2"/>
      <c r="J8302" s="2"/>
    </row>
    <row r="8303">
      <c r="A8303" s="1" t="s">
        <v>10621</v>
      </c>
      <c r="B8303" s="3">
        <v>-1.7</v>
      </c>
      <c r="C8303" s="3" t="s">
        <v>144</v>
      </c>
      <c r="D8303" s="3" t="s">
        <v>26</v>
      </c>
      <c r="E8303" s="3">
        <v>241.7</v>
      </c>
      <c r="F8303" s="3">
        <v>1.59</v>
      </c>
      <c r="G8303" s="3">
        <v>66.0</v>
      </c>
      <c r="H8303" s="3">
        <v>9515.0</v>
      </c>
      <c r="I8303" s="2"/>
      <c r="J8303" s="2"/>
    </row>
    <row r="8304">
      <c r="A8304" s="1" t="s">
        <v>10622</v>
      </c>
      <c r="B8304" s="3">
        <v>-1.52</v>
      </c>
      <c r="C8304" s="3" t="s">
        <v>144</v>
      </c>
      <c r="D8304" s="3" t="s">
        <v>26</v>
      </c>
      <c r="E8304" s="3">
        <v>242.5</v>
      </c>
      <c r="F8304" s="3">
        <v>1.66</v>
      </c>
      <c r="G8304" s="3">
        <v>65.0</v>
      </c>
      <c r="H8304" s="3">
        <v>9511.0</v>
      </c>
      <c r="I8304" s="2"/>
      <c r="J8304" s="2"/>
    </row>
    <row r="8305">
      <c r="A8305" s="1" t="s">
        <v>10623</v>
      </c>
      <c r="B8305" s="3">
        <v>-1.48</v>
      </c>
      <c r="C8305" s="3" t="s">
        <v>142</v>
      </c>
      <c r="D8305" s="3" t="s">
        <v>26</v>
      </c>
      <c r="E8305" s="3">
        <v>245.2</v>
      </c>
      <c r="F8305" s="3">
        <v>1.45</v>
      </c>
      <c r="G8305" s="3">
        <v>56.0</v>
      </c>
      <c r="H8305" s="3">
        <v>9513.0</v>
      </c>
      <c r="I8305" s="2"/>
      <c r="J8305" s="2"/>
    </row>
    <row r="8306">
      <c r="A8306" s="1" t="s">
        <v>10624</v>
      </c>
      <c r="B8306" s="3">
        <v>-1.97</v>
      </c>
      <c r="C8306" s="3" t="s">
        <v>142</v>
      </c>
      <c r="D8306" s="3" t="s">
        <v>26</v>
      </c>
      <c r="E8306" s="3">
        <v>245.2</v>
      </c>
      <c r="F8306" s="3">
        <v>1.52</v>
      </c>
      <c r="G8306" s="3">
        <v>52.0</v>
      </c>
      <c r="H8306" s="3">
        <v>9518.0</v>
      </c>
      <c r="I8306" s="2"/>
      <c r="J8306" s="2"/>
    </row>
    <row r="8307">
      <c r="A8307" s="1" t="s">
        <v>10625</v>
      </c>
      <c r="B8307" s="3">
        <v>-0.96</v>
      </c>
      <c r="C8307" s="3">
        <v>95.6</v>
      </c>
      <c r="D8307" s="3">
        <v>82.0</v>
      </c>
      <c r="E8307" s="3">
        <v>399.1</v>
      </c>
      <c r="F8307" s="3">
        <v>37.0</v>
      </c>
      <c r="G8307" s="3">
        <v>273.25</v>
      </c>
      <c r="H8307" s="3">
        <v>1.3</v>
      </c>
      <c r="I8307" s="3">
        <v>45.0</v>
      </c>
      <c r="J8307" s="3">
        <v>9523.0</v>
      </c>
    </row>
    <row r="8308">
      <c r="A8308" s="1" t="s">
        <v>10626</v>
      </c>
      <c r="B8308" s="3">
        <v>1.3</v>
      </c>
      <c r="C8308" s="3">
        <v>99.35</v>
      </c>
      <c r="D8308" s="3">
        <v>158.0</v>
      </c>
      <c r="E8308" s="3">
        <v>134.27</v>
      </c>
      <c r="F8308" s="3">
        <v>123.0</v>
      </c>
      <c r="G8308" s="3" t="s">
        <v>1229</v>
      </c>
      <c r="H8308" s="3">
        <v>42.0</v>
      </c>
      <c r="I8308" s="3">
        <v>9525.0</v>
      </c>
      <c r="J8308" s="2"/>
    </row>
    <row r="8309">
      <c r="A8309" s="1" t="s">
        <v>10627</v>
      </c>
      <c r="B8309" s="3">
        <v>3.22</v>
      </c>
      <c r="C8309" s="3">
        <v>92.15</v>
      </c>
      <c r="D8309" s="3">
        <v>231.0</v>
      </c>
      <c r="E8309" s="3">
        <v>122.99</v>
      </c>
      <c r="F8309" s="3">
        <v>185.0</v>
      </c>
      <c r="G8309" s="3">
        <v>281.75</v>
      </c>
      <c r="H8309" s="3">
        <v>1.24</v>
      </c>
      <c r="I8309" s="3">
        <v>41.0</v>
      </c>
      <c r="J8309" s="3">
        <v>9526.0</v>
      </c>
    </row>
    <row r="8310">
      <c r="A8310" s="1" t="s">
        <v>10628</v>
      </c>
      <c r="B8310" s="3">
        <v>5.21</v>
      </c>
      <c r="C8310" s="3">
        <v>82.4</v>
      </c>
      <c r="D8310" s="3">
        <v>304.0</v>
      </c>
      <c r="E8310" s="3">
        <v>175.25</v>
      </c>
      <c r="F8310" s="3">
        <v>226.0</v>
      </c>
      <c r="G8310" s="3">
        <v>285.5</v>
      </c>
      <c r="H8310" s="3">
        <v>1.31</v>
      </c>
      <c r="I8310" s="3">
        <v>37.0</v>
      </c>
      <c r="J8310" s="3">
        <v>9524.0</v>
      </c>
    </row>
    <row r="8311">
      <c r="A8311" s="1" t="s">
        <v>10629</v>
      </c>
      <c r="B8311" s="3">
        <v>7.37</v>
      </c>
      <c r="C8311" s="3">
        <v>71.15</v>
      </c>
      <c r="D8311" s="3">
        <v>357.0</v>
      </c>
      <c r="E8311" s="3">
        <v>27.77</v>
      </c>
      <c r="F8311" s="3">
        <v>23.0</v>
      </c>
      <c r="G8311" s="3">
        <v>282.55</v>
      </c>
      <c r="H8311" s="3">
        <v>1.38</v>
      </c>
      <c r="I8311" s="3">
        <v>36.0</v>
      </c>
      <c r="J8311" s="3">
        <v>9517.0</v>
      </c>
    </row>
    <row r="8312">
      <c r="A8312" s="1" t="s">
        <v>10630</v>
      </c>
      <c r="B8312" s="3">
        <v>9.11</v>
      </c>
      <c r="C8312" s="3">
        <v>61.55</v>
      </c>
      <c r="D8312" s="3">
        <v>47.0</v>
      </c>
      <c r="E8312" s="3">
        <v>891.44</v>
      </c>
      <c r="F8312" s="3">
        <v>74.0</v>
      </c>
      <c r="G8312" s="3">
        <v>26.3</v>
      </c>
      <c r="H8312" s="3">
        <v>1.24</v>
      </c>
      <c r="I8312" s="3">
        <v>33.0</v>
      </c>
      <c r="J8312" s="3">
        <v>9508.0</v>
      </c>
    </row>
    <row r="8313">
      <c r="A8313" s="1" t="s">
        <v>10631</v>
      </c>
      <c r="B8313" s="3">
        <v>10.11</v>
      </c>
      <c r="C8313" s="3">
        <v>55.15</v>
      </c>
      <c r="D8313" s="3">
        <v>324.0</v>
      </c>
      <c r="E8313" s="3">
        <v>483.41</v>
      </c>
      <c r="F8313" s="3">
        <v>144.0</v>
      </c>
      <c r="G8313" s="3">
        <v>26.1</v>
      </c>
      <c r="H8313" s="3">
        <v>1.3</v>
      </c>
      <c r="I8313" s="3">
        <v>28.0</v>
      </c>
      <c r="J8313" s="3">
        <v>9503.0</v>
      </c>
    </row>
    <row r="8314">
      <c r="A8314" s="1" t="s">
        <v>10632</v>
      </c>
      <c r="B8314" s="3">
        <v>10.44</v>
      </c>
      <c r="C8314" s="3">
        <v>53.1</v>
      </c>
      <c r="D8314" s="3">
        <v>221.0</v>
      </c>
      <c r="E8314" s="3">
        <v>518.74</v>
      </c>
      <c r="F8314" s="3">
        <v>87.0</v>
      </c>
      <c r="G8314" s="3" t="s">
        <v>10633</v>
      </c>
      <c r="H8314" s="3">
        <v>27.0</v>
      </c>
      <c r="I8314" s="3">
        <v>9501.0</v>
      </c>
      <c r="J8314" s="2"/>
    </row>
    <row r="8315">
      <c r="A8315" s="1" t="s">
        <v>10634</v>
      </c>
      <c r="B8315" s="3">
        <v>9.99</v>
      </c>
      <c r="C8315" s="3">
        <v>55.5</v>
      </c>
      <c r="D8315" s="3">
        <v>8.0</v>
      </c>
      <c r="E8315" s="3">
        <v>436.82</v>
      </c>
      <c r="F8315" s="3">
        <v>32.0</v>
      </c>
      <c r="G8315" s="3" t="s">
        <v>10635</v>
      </c>
      <c r="H8315" s="3">
        <v>2.0</v>
      </c>
      <c r="I8315" s="3">
        <v>9499.0</v>
      </c>
      <c r="J8315" s="2"/>
    </row>
    <row r="8316">
      <c r="A8316" s="1" t="s">
        <v>10636</v>
      </c>
      <c r="B8316" s="3">
        <v>8.46</v>
      </c>
      <c r="C8316" s="3" t="s">
        <v>1296</v>
      </c>
      <c r="D8316" s="3" t="s">
        <v>26</v>
      </c>
      <c r="E8316" s="3">
        <v>256.5</v>
      </c>
      <c r="F8316" s="3">
        <v>1.52</v>
      </c>
      <c r="G8316" s="3">
        <v>358.0</v>
      </c>
      <c r="H8316" s="3">
        <v>9501.0</v>
      </c>
      <c r="I8316" s="2"/>
      <c r="J8316" s="2"/>
    </row>
    <row r="8317">
      <c r="A8317" s="1" t="s">
        <v>10637</v>
      </c>
      <c r="B8317" s="3">
        <v>6.14</v>
      </c>
      <c r="C8317" s="3" t="s">
        <v>1887</v>
      </c>
      <c r="D8317" s="3" t="s">
        <v>26</v>
      </c>
      <c r="E8317" s="3">
        <v>249.25</v>
      </c>
      <c r="F8317" s="3">
        <v>1.72</v>
      </c>
      <c r="G8317" s="3">
        <v>344.0</v>
      </c>
      <c r="H8317" s="3">
        <v>9505.0</v>
      </c>
      <c r="I8317" s="2"/>
      <c r="J8317" s="2"/>
    </row>
    <row r="8318">
      <c r="A8318" s="1" t="s">
        <v>10638</v>
      </c>
      <c r="B8318" s="3">
        <v>4.6</v>
      </c>
      <c r="C8318" s="3" t="s">
        <v>2036</v>
      </c>
      <c r="D8318" s="3" t="s">
        <v>26</v>
      </c>
      <c r="E8318" s="3">
        <v>253.5</v>
      </c>
      <c r="F8318" s="3">
        <v>1.31</v>
      </c>
      <c r="G8318" s="3">
        <v>352.0</v>
      </c>
      <c r="H8318" s="3">
        <v>9503.0</v>
      </c>
      <c r="I8318" s="2"/>
      <c r="J8318" s="2"/>
    </row>
    <row r="8319">
      <c r="A8319" s="1" t="s">
        <v>10639</v>
      </c>
      <c r="B8319" s="3">
        <v>4.5</v>
      </c>
      <c r="C8319" s="3" t="s">
        <v>723</v>
      </c>
      <c r="D8319" s="3" t="s">
        <v>26</v>
      </c>
      <c r="E8319" s="3">
        <v>249.5</v>
      </c>
      <c r="F8319" s="3">
        <v>1.3</v>
      </c>
      <c r="G8319" s="3">
        <v>355.0</v>
      </c>
      <c r="H8319" s="3">
        <v>9503.0</v>
      </c>
      <c r="I8319" s="2"/>
      <c r="J8319" s="2"/>
    </row>
    <row r="8320">
      <c r="A8320" s="1" t="s">
        <v>10640</v>
      </c>
      <c r="B8320" s="3">
        <v>4.79</v>
      </c>
      <c r="C8320" s="3" t="s">
        <v>1755</v>
      </c>
      <c r="D8320" s="3" t="s">
        <v>26</v>
      </c>
      <c r="E8320" s="3" t="s">
        <v>10641</v>
      </c>
      <c r="F8320" s="3">
        <v>3.0</v>
      </c>
      <c r="G8320" s="3">
        <v>9505.0</v>
      </c>
      <c r="H8320" s="2"/>
      <c r="I8320" s="2"/>
      <c r="J8320" s="2"/>
    </row>
    <row r="8321">
      <c r="A8321" s="1" t="s">
        <v>10642</v>
      </c>
      <c r="B8321" s="3">
        <v>4.17</v>
      </c>
      <c r="C8321" s="3" t="s">
        <v>723</v>
      </c>
      <c r="D8321" s="3" t="s">
        <v>26</v>
      </c>
      <c r="E8321" s="3" t="s">
        <v>10643</v>
      </c>
      <c r="F8321" s="3">
        <v>58.0</v>
      </c>
      <c r="G8321" s="3">
        <v>9505.0</v>
      </c>
      <c r="H8321" s="2"/>
      <c r="I8321" s="2"/>
      <c r="J8321" s="2"/>
    </row>
    <row r="8322">
      <c r="A8322" s="1" t="s">
        <v>10644</v>
      </c>
      <c r="B8322" s="3">
        <v>3.65</v>
      </c>
      <c r="C8322" s="3" t="s">
        <v>725</v>
      </c>
      <c r="D8322" s="3" t="s">
        <v>26</v>
      </c>
      <c r="E8322" s="3" t="s">
        <v>10645</v>
      </c>
      <c r="F8322" s="3">
        <v>164.0</v>
      </c>
      <c r="G8322" s="3">
        <v>9509.0</v>
      </c>
      <c r="H8322" s="2"/>
      <c r="I8322" s="2"/>
      <c r="J8322" s="2"/>
    </row>
    <row r="8323">
      <c r="A8323" s="1" t="s">
        <v>10646</v>
      </c>
      <c r="B8323" s="3">
        <v>2.97</v>
      </c>
      <c r="C8323" s="3" t="s">
        <v>160</v>
      </c>
      <c r="D8323" s="3" t="s">
        <v>26</v>
      </c>
      <c r="E8323" s="3" t="s">
        <v>10647</v>
      </c>
      <c r="F8323" s="3">
        <v>179.0</v>
      </c>
      <c r="G8323" s="3">
        <v>9506.0</v>
      </c>
      <c r="H8323" s="2"/>
      <c r="I8323" s="2"/>
      <c r="J8323" s="2"/>
    </row>
    <row r="8324">
      <c r="A8324" s="1" t="s">
        <v>10648</v>
      </c>
      <c r="B8324" s="3">
        <v>2.44</v>
      </c>
      <c r="C8324" s="3" t="s">
        <v>162</v>
      </c>
      <c r="D8324" s="3" t="s">
        <v>26</v>
      </c>
      <c r="E8324" s="3" t="s">
        <v>10649</v>
      </c>
      <c r="F8324" s="3">
        <v>168.0</v>
      </c>
      <c r="G8324" s="3">
        <v>9504.0</v>
      </c>
      <c r="H8324" s="2"/>
      <c r="I8324" s="2"/>
      <c r="J8324" s="2"/>
    </row>
    <row r="8325">
      <c r="A8325" s="1" t="s">
        <v>10650</v>
      </c>
      <c r="B8325" s="3">
        <v>2.6</v>
      </c>
      <c r="C8325" s="3" t="s">
        <v>162</v>
      </c>
      <c r="D8325" s="3" t="s">
        <v>26</v>
      </c>
      <c r="E8325" s="3" t="s">
        <v>10651</v>
      </c>
      <c r="F8325" s="3">
        <v>147.0</v>
      </c>
      <c r="G8325" s="3">
        <v>95.0</v>
      </c>
      <c r="H8325" s="2"/>
      <c r="I8325" s="2"/>
      <c r="J8325" s="2"/>
    </row>
    <row r="8326">
      <c r="A8326" s="1" t="s">
        <v>10652</v>
      </c>
      <c r="B8326" s="3">
        <v>1.73</v>
      </c>
      <c r="C8326" s="3" t="s">
        <v>244</v>
      </c>
      <c r="D8326" s="3" t="s">
        <v>26</v>
      </c>
      <c r="E8326" s="3" t="s">
        <v>10653</v>
      </c>
      <c r="F8326" s="3">
        <v>189.0</v>
      </c>
      <c r="G8326" s="3">
        <v>9499.0</v>
      </c>
      <c r="H8326" s="2"/>
      <c r="I8326" s="2"/>
      <c r="J8326" s="2"/>
    </row>
    <row r="8327">
      <c r="A8327" s="1" t="s">
        <v>10654</v>
      </c>
      <c r="B8327" s="3">
        <v>1.54</v>
      </c>
      <c r="C8327" s="3" t="s">
        <v>164</v>
      </c>
      <c r="D8327" s="3" t="s">
        <v>26</v>
      </c>
      <c r="E8327" s="3" t="s">
        <v>10655</v>
      </c>
      <c r="F8327" s="3">
        <v>218.0</v>
      </c>
      <c r="G8327" s="3">
        <v>9497.0</v>
      </c>
      <c r="H8327" s="2"/>
      <c r="I8327" s="2"/>
      <c r="J8327" s="2"/>
    </row>
    <row r="8328">
      <c r="A8328" s="1" t="s">
        <v>10656</v>
      </c>
      <c r="B8328" s="3">
        <v>1.59</v>
      </c>
      <c r="C8328" s="3" t="s">
        <v>164</v>
      </c>
      <c r="D8328" s="3" t="s">
        <v>26</v>
      </c>
      <c r="E8328" s="3" t="s">
        <v>10657</v>
      </c>
      <c r="F8328" s="3">
        <v>93.0</v>
      </c>
      <c r="G8328" s="3">
        <v>9492.0</v>
      </c>
      <c r="H8328" s="2"/>
      <c r="I8328" s="2"/>
      <c r="J8328" s="2"/>
    </row>
    <row r="8329">
      <c r="A8329" s="1" t="s">
        <v>10658</v>
      </c>
      <c r="B8329" s="3">
        <v>1.52</v>
      </c>
      <c r="C8329" s="3" t="s">
        <v>164</v>
      </c>
      <c r="D8329" s="3" t="s">
        <v>26</v>
      </c>
      <c r="E8329" s="3" t="s">
        <v>10659</v>
      </c>
      <c r="F8329" s="3">
        <v>98.0</v>
      </c>
      <c r="G8329" s="3">
        <v>9491.0</v>
      </c>
      <c r="H8329" s="2"/>
      <c r="I8329" s="2"/>
      <c r="J8329" s="2"/>
    </row>
    <row r="8330">
      <c r="A8330" s="1" t="s">
        <v>10660</v>
      </c>
      <c r="B8330" s="3">
        <v>1.66</v>
      </c>
      <c r="C8330" s="3" t="s">
        <v>10413</v>
      </c>
      <c r="D8330" s="3" t="s">
        <v>26</v>
      </c>
      <c r="E8330" s="3" t="s">
        <v>10661</v>
      </c>
      <c r="F8330" s="3">
        <v>14.0</v>
      </c>
      <c r="G8330" s="3">
        <v>9496.0</v>
      </c>
      <c r="H8330" s="2"/>
      <c r="I8330" s="2"/>
      <c r="J8330" s="2"/>
    </row>
    <row r="8331">
      <c r="A8331" s="1" t="s">
        <v>10662</v>
      </c>
      <c r="B8331" s="3">
        <v>1.61</v>
      </c>
      <c r="C8331" s="3">
        <v>88.6</v>
      </c>
      <c r="D8331" s="3">
        <v>87.0</v>
      </c>
      <c r="E8331" s="3">
        <v>533.23</v>
      </c>
      <c r="F8331" s="3">
        <v>28.0</v>
      </c>
      <c r="G8331" s="3" t="s">
        <v>10663</v>
      </c>
      <c r="H8331" s="3">
        <v>218.0</v>
      </c>
      <c r="I8331" s="3">
        <v>9501.0</v>
      </c>
      <c r="J8331" s="2"/>
    </row>
    <row r="8332">
      <c r="A8332" s="1" t="s">
        <v>10664</v>
      </c>
      <c r="B8332" s="3">
        <v>2.68</v>
      </c>
      <c r="C8332" s="3">
        <v>85.35</v>
      </c>
      <c r="D8332" s="3">
        <v>149.0</v>
      </c>
      <c r="E8332" s="3">
        <v>115.97</v>
      </c>
      <c r="F8332" s="3">
        <v>119.0</v>
      </c>
      <c r="G8332" s="3" t="s">
        <v>10665</v>
      </c>
      <c r="H8332" s="3">
        <v>225.0</v>
      </c>
      <c r="I8332" s="3">
        <v>9502.0</v>
      </c>
      <c r="J8332" s="2"/>
    </row>
    <row r="8333">
      <c r="A8333" s="1" t="s">
        <v>10666</v>
      </c>
      <c r="B8333" s="3">
        <v>5.7</v>
      </c>
      <c r="C8333" s="3">
        <v>73.65</v>
      </c>
      <c r="D8333" s="3">
        <v>385.0</v>
      </c>
      <c r="E8333" s="3">
        <v>886.47</v>
      </c>
      <c r="F8333" s="3">
        <v>55.0</v>
      </c>
      <c r="G8333" s="3" t="s">
        <v>10667</v>
      </c>
      <c r="H8333" s="3">
        <v>242.0</v>
      </c>
      <c r="I8333" s="3">
        <v>9503.0</v>
      </c>
      <c r="J8333" s="2"/>
    </row>
    <row r="8334">
      <c r="A8334" s="1" t="s">
        <v>10668</v>
      </c>
      <c r="B8334" s="3">
        <v>7.85</v>
      </c>
      <c r="C8334" s="3">
        <v>63.6</v>
      </c>
      <c r="D8334" s="3">
        <v>393.0</v>
      </c>
      <c r="E8334" s="3">
        <v>511.69</v>
      </c>
      <c r="F8334" s="3">
        <v>166.0</v>
      </c>
      <c r="G8334" s="3" t="s">
        <v>10669</v>
      </c>
      <c r="H8334" s="3">
        <v>257.0</v>
      </c>
      <c r="I8334" s="3">
        <v>9504.0</v>
      </c>
      <c r="J8334" s="2"/>
    </row>
    <row r="8335">
      <c r="A8335" s="1" t="s">
        <v>10670</v>
      </c>
      <c r="B8335" s="3">
        <v>9.57</v>
      </c>
      <c r="C8335" s="3">
        <v>57.5</v>
      </c>
      <c r="D8335" s="3">
        <v>405.0</v>
      </c>
      <c r="E8335" s="3">
        <v>463.75</v>
      </c>
      <c r="F8335" s="3">
        <v>188.0</v>
      </c>
      <c r="G8335" s="3">
        <v>296.85</v>
      </c>
      <c r="H8335" s="3">
        <v>1.1</v>
      </c>
      <c r="I8335" s="3">
        <v>277.0</v>
      </c>
      <c r="J8335" s="3">
        <v>9498.0</v>
      </c>
    </row>
    <row r="8336">
      <c r="A8336" s="1" t="s">
        <v>10671</v>
      </c>
      <c r="B8336" s="3">
        <v>10.71</v>
      </c>
      <c r="C8336" s="3">
        <v>51.25</v>
      </c>
      <c r="D8336" s="3">
        <v>441.0</v>
      </c>
      <c r="E8336" s="3">
        <v>773.41</v>
      </c>
      <c r="F8336" s="3">
        <v>98.0</v>
      </c>
      <c r="G8336" s="3">
        <v>296.1</v>
      </c>
      <c r="H8336" s="3">
        <v>1.45</v>
      </c>
      <c r="I8336" s="3">
        <v>283.0</v>
      </c>
      <c r="J8336" s="3">
        <v>949.0</v>
      </c>
    </row>
    <row r="8337">
      <c r="A8337" s="1" t="s">
        <v>10672</v>
      </c>
      <c r="B8337" s="3">
        <v>10.55</v>
      </c>
      <c r="C8337" s="3">
        <v>57.3</v>
      </c>
      <c r="D8337" s="3">
        <v>201.0</v>
      </c>
      <c r="E8337" s="3">
        <v>72.58</v>
      </c>
      <c r="F8337" s="3">
        <v>174.0</v>
      </c>
      <c r="G8337" s="3">
        <v>307.3</v>
      </c>
      <c r="H8337" s="3">
        <v>1.52</v>
      </c>
      <c r="I8337" s="3">
        <v>294.0</v>
      </c>
      <c r="J8337" s="3">
        <v>949.0</v>
      </c>
    </row>
    <row r="8338">
      <c r="A8338" s="1" t="s">
        <v>10673</v>
      </c>
      <c r="B8338" s="3">
        <v>9.8</v>
      </c>
      <c r="C8338" s="3">
        <v>69.0</v>
      </c>
      <c r="D8338" s="3">
        <v>104.0</v>
      </c>
      <c r="E8338" s="3">
        <v>19.36</v>
      </c>
      <c r="F8338" s="3">
        <v>99.0</v>
      </c>
      <c r="G8338" s="3">
        <v>326.1</v>
      </c>
      <c r="H8338" s="3">
        <v>1.31</v>
      </c>
      <c r="I8338" s="3">
        <v>273.0</v>
      </c>
      <c r="J8338" s="3">
        <v>9489.0</v>
      </c>
    </row>
    <row r="8339">
      <c r="A8339" s="1" t="s">
        <v>10674</v>
      </c>
      <c r="B8339" s="3">
        <v>8.62</v>
      </c>
      <c r="C8339" s="3">
        <v>82.85</v>
      </c>
      <c r="D8339" s="3">
        <v>51.0</v>
      </c>
      <c r="E8339" s="3">
        <v>81.69</v>
      </c>
      <c r="F8339" s="3">
        <v>42.0</v>
      </c>
      <c r="G8339" s="3">
        <v>332.5</v>
      </c>
      <c r="H8339" s="3">
        <v>1.24</v>
      </c>
      <c r="I8339" s="3">
        <v>255.0</v>
      </c>
      <c r="J8339" s="3">
        <v>949.0</v>
      </c>
    </row>
    <row r="8340">
      <c r="A8340" s="1" t="s">
        <v>10675</v>
      </c>
      <c r="B8340" s="3">
        <v>7.84</v>
      </c>
      <c r="C8340" s="3" t="s">
        <v>1158</v>
      </c>
      <c r="D8340" s="3" t="s">
        <v>26</v>
      </c>
      <c r="E8340" s="3">
        <v>341.2</v>
      </c>
      <c r="F8340" s="3">
        <v>1.24</v>
      </c>
      <c r="G8340" s="3">
        <v>243.0</v>
      </c>
      <c r="H8340" s="3">
        <v>9493.0</v>
      </c>
      <c r="I8340" s="2"/>
      <c r="J8340" s="2"/>
    </row>
    <row r="8341">
      <c r="A8341" s="1" t="s">
        <v>10676</v>
      </c>
      <c r="B8341" s="3">
        <v>7.3</v>
      </c>
      <c r="C8341" s="3" t="s">
        <v>1003</v>
      </c>
      <c r="D8341" s="3" t="s">
        <v>26</v>
      </c>
      <c r="E8341" s="3">
        <v>338.85</v>
      </c>
      <c r="F8341" s="3">
        <v>1.17</v>
      </c>
      <c r="G8341" s="3">
        <v>244.0</v>
      </c>
      <c r="H8341" s="3">
        <v>9496.0</v>
      </c>
      <c r="I8341" s="2"/>
      <c r="J8341" s="2"/>
    </row>
    <row r="8342">
      <c r="A8342" s="1" t="s">
        <v>10677</v>
      </c>
      <c r="B8342" s="3">
        <v>7.6</v>
      </c>
      <c r="C8342" s="3" t="s">
        <v>899</v>
      </c>
      <c r="D8342" s="3" t="s">
        <v>26</v>
      </c>
      <c r="E8342" s="3" t="s">
        <v>10678</v>
      </c>
      <c r="F8342" s="3">
        <v>212.0</v>
      </c>
      <c r="G8342" s="3">
        <v>9494.0</v>
      </c>
      <c r="H8342" s="2"/>
      <c r="I8342" s="2"/>
      <c r="J8342" s="2"/>
    </row>
    <row r="8343">
      <c r="A8343" s="1" t="s">
        <v>10679</v>
      </c>
      <c r="B8343" s="3">
        <v>6.8</v>
      </c>
      <c r="C8343" s="3" t="s">
        <v>1008</v>
      </c>
      <c r="D8343" s="3" t="s">
        <v>26</v>
      </c>
      <c r="E8343" s="3" t="s">
        <v>10680</v>
      </c>
      <c r="F8343" s="3">
        <v>268.0</v>
      </c>
      <c r="G8343" s="3">
        <v>9494.0</v>
      </c>
      <c r="H8343" s="2"/>
      <c r="I8343" s="2"/>
      <c r="J8343" s="2"/>
    </row>
    <row r="8344">
      <c r="A8344" s="1" t="s">
        <v>10681</v>
      </c>
      <c r="B8344" s="3">
        <v>5.56</v>
      </c>
      <c r="C8344" s="3" t="s">
        <v>737</v>
      </c>
      <c r="D8344" s="3" t="s">
        <v>26</v>
      </c>
      <c r="E8344" s="3">
        <v>327.25</v>
      </c>
      <c r="F8344" s="3">
        <v>1.17</v>
      </c>
      <c r="G8344" s="3">
        <v>288.0</v>
      </c>
      <c r="H8344" s="3">
        <v>9499.0</v>
      </c>
      <c r="I8344" s="2"/>
      <c r="J8344" s="2"/>
    </row>
    <row r="8345">
      <c r="A8345" s="1" t="s">
        <v>10682</v>
      </c>
      <c r="B8345" s="3">
        <v>5.4</v>
      </c>
      <c r="C8345" s="3" t="s">
        <v>737</v>
      </c>
      <c r="D8345" s="3" t="s">
        <v>26</v>
      </c>
      <c r="E8345" s="3">
        <v>323.95</v>
      </c>
      <c r="F8345" s="3">
        <v>1.3</v>
      </c>
      <c r="G8345" s="3">
        <v>293.0</v>
      </c>
      <c r="H8345" s="3">
        <v>9499.0</v>
      </c>
      <c r="I8345" s="2"/>
      <c r="J8345" s="2"/>
    </row>
    <row r="8346">
      <c r="A8346" s="1" t="s">
        <v>10683</v>
      </c>
      <c r="B8346" s="3">
        <v>5.22</v>
      </c>
      <c r="C8346" s="3" t="s">
        <v>737</v>
      </c>
      <c r="D8346" s="3" t="s">
        <v>26</v>
      </c>
      <c r="E8346" s="3" t="s">
        <v>6607</v>
      </c>
      <c r="F8346" s="3">
        <v>3.0</v>
      </c>
      <c r="G8346" s="3">
        <v>9503.0</v>
      </c>
      <c r="H8346" s="2"/>
      <c r="I8346" s="2"/>
      <c r="J8346" s="2"/>
    </row>
    <row r="8347">
      <c r="A8347" s="1" t="s">
        <v>10684</v>
      </c>
      <c r="B8347" s="3">
        <v>5.5</v>
      </c>
      <c r="C8347" s="3" t="s">
        <v>737</v>
      </c>
      <c r="D8347" s="3" t="s">
        <v>26</v>
      </c>
      <c r="E8347" s="3" t="s">
        <v>10685</v>
      </c>
      <c r="F8347" s="3">
        <v>339.0</v>
      </c>
      <c r="G8347" s="3">
        <v>9504.0</v>
      </c>
      <c r="H8347" s="2"/>
      <c r="I8347" s="2"/>
      <c r="J8347" s="2"/>
    </row>
    <row r="8348">
      <c r="A8348" s="1" t="s">
        <v>10686</v>
      </c>
      <c r="B8348" s="3">
        <v>4.79</v>
      </c>
      <c r="C8348" s="3" t="s">
        <v>737</v>
      </c>
      <c r="D8348" s="3" t="s">
        <v>26</v>
      </c>
      <c r="E8348" s="3" t="s">
        <v>10687</v>
      </c>
      <c r="F8348" s="3">
        <v>32.0</v>
      </c>
      <c r="G8348" s="3">
        <v>9507.0</v>
      </c>
      <c r="H8348" s="2"/>
      <c r="I8348" s="2"/>
      <c r="J8348" s="2"/>
    </row>
    <row r="8349">
      <c r="A8349" s="1" t="s">
        <v>10688</v>
      </c>
      <c r="B8349" s="3">
        <v>4.74</v>
      </c>
      <c r="C8349" s="3" t="s">
        <v>144</v>
      </c>
      <c r="D8349" s="3" t="s">
        <v>26</v>
      </c>
      <c r="E8349" s="3">
        <v>329.95</v>
      </c>
      <c r="F8349" s="3">
        <v>1.31</v>
      </c>
      <c r="G8349" s="3">
        <v>53.0</v>
      </c>
      <c r="H8349" s="3">
        <v>9507.0</v>
      </c>
      <c r="I8349" s="2"/>
      <c r="J8349" s="2"/>
    </row>
    <row r="8350">
      <c r="A8350" s="1" t="s">
        <v>10689</v>
      </c>
      <c r="B8350" s="3">
        <v>5.12</v>
      </c>
      <c r="C8350" s="3" t="s">
        <v>737</v>
      </c>
      <c r="D8350" s="3" t="s">
        <v>26</v>
      </c>
      <c r="E8350" s="3">
        <v>33.95</v>
      </c>
      <c r="F8350" s="3">
        <v>1.52</v>
      </c>
      <c r="G8350" s="3">
        <v>58.0</v>
      </c>
      <c r="H8350" s="3">
        <v>9504.0</v>
      </c>
      <c r="I8350" s="2"/>
      <c r="J8350" s="2"/>
    </row>
    <row r="8351">
      <c r="A8351" s="1" t="s">
        <v>10690</v>
      </c>
      <c r="B8351" s="3">
        <v>4.6</v>
      </c>
      <c r="C8351" s="3" t="s">
        <v>737</v>
      </c>
      <c r="D8351" s="3" t="s">
        <v>26</v>
      </c>
      <c r="E8351" s="3">
        <v>298.2</v>
      </c>
      <c r="F8351" s="3">
        <v>1.86</v>
      </c>
      <c r="G8351" s="3">
        <v>43.0</v>
      </c>
      <c r="H8351" s="3">
        <v>9505.0</v>
      </c>
      <c r="I8351" s="2"/>
      <c r="J8351" s="2"/>
    </row>
    <row r="8352">
      <c r="A8352" s="1" t="s">
        <v>10691</v>
      </c>
      <c r="B8352" s="3">
        <v>4.31</v>
      </c>
      <c r="C8352" s="3" t="s">
        <v>737</v>
      </c>
      <c r="D8352" s="3" t="s">
        <v>26</v>
      </c>
      <c r="E8352" s="3">
        <v>284.85</v>
      </c>
      <c r="F8352" s="3">
        <v>2.14</v>
      </c>
      <c r="G8352" s="3">
        <v>33.0</v>
      </c>
      <c r="H8352" s="3">
        <v>9509.0</v>
      </c>
      <c r="I8352" s="2"/>
      <c r="J8352" s="2"/>
    </row>
    <row r="8353">
      <c r="A8353" s="1" t="s">
        <v>10692</v>
      </c>
      <c r="B8353" s="3">
        <v>4.1</v>
      </c>
      <c r="C8353" s="3" t="s">
        <v>737</v>
      </c>
      <c r="D8353" s="3" t="s">
        <v>26</v>
      </c>
      <c r="E8353" s="3">
        <v>271.5</v>
      </c>
      <c r="F8353" s="3">
        <v>2.34</v>
      </c>
      <c r="G8353" s="3">
        <v>38.0</v>
      </c>
      <c r="H8353" s="3">
        <v>9515.0</v>
      </c>
      <c r="I8353" s="2"/>
      <c r="J8353" s="2"/>
    </row>
    <row r="8354">
      <c r="A8354" s="1" t="s">
        <v>10693</v>
      </c>
      <c r="B8354" s="3">
        <v>4.9</v>
      </c>
      <c r="C8354" s="3" t="s">
        <v>1447</v>
      </c>
      <c r="D8354" s="3" t="s">
        <v>26</v>
      </c>
      <c r="E8354" s="3">
        <v>261.25</v>
      </c>
      <c r="F8354" s="3">
        <v>2.55</v>
      </c>
      <c r="G8354" s="3">
        <v>47.0</v>
      </c>
      <c r="H8354" s="3">
        <v>9521.0</v>
      </c>
      <c r="I8354" s="2"/>
      <c r="J8354" s="2"/>
    </row>
    <row r="8355">
      <c r="A8355" s="1" t="s">
        <v>10694</v>
      </c>
      <c r="B8355" s="3">
        <v>4.16</v>
      </c>
      <c r="C8355" s="3">
        <v>95.75</v>
      </c>
      <c r="D8355" s="3">
        <v>82.0</v>
      </c>
      <c r="E8355" s="3">
        <v>497.23</v>
      </c>
      <c r="F8355" s="3">
        <v>28.0</v>
      </c>
      <c r="G8355" s="3">
        <v>26.5</v>
      </c>
      <c r="H8355" s="3">
        <v>2.55</v>
      </c>
      <c r="I8355" s="3">
        <v>51.0</v>
      </c>
      <c r="J8355" s="3">
        <v>9525.0</v>
      </c>
    </row>
    <row r="8356">
      <c r="A8356" s="1" t="s">
        <v>10695</v>
      </c>
      <c r="B8356" s="3">
        <v>5.85</v>
      </c>
      <c r="C8356" s="3">
        <v>95.75</v>
      </c>
      <c r="D8356" s="3">
        <v>245.0</v>
      </c>
      <c r="E8356" s="3">
        <v>767.14</v>
      </c>
      <c r="F8356" s="3">
        <v>48.0</v>
      </c>
      <c r="G8356" s="3">
        <v>269.4</v>
      </c>
      <c r="H8356" s="3">
        <v>2.21</v>
      </c>
      <c r="I8356" s="3">
        <v>53.0</v>
      </c>
      <c r="J8356" s="3">
        <v>9532.0</v>
      </c>
    </row>
    <row r="8357">
      <c r="A8357" s="1" t="s">
        <v>10696</v>
      </c>
      <c r="B8357" s="3">
        <v>7.91</v>
      </c>
      <c r="C8357" s="3">
        <v>85.85</v>
      </c>
      <c r="D8357" s="3">
        <v>38.0</v>
      </c>
      <c r="E8357" s="3">
        <v>876.93</v>
      </c>
      <c r="F8357" s="3">
        <v>55.0</v>
      </c>
      <c r="G8357" s="3">
        <v>265.1</v>
      </c>
      <c r="H8357" s="3">
        <v>2.76</v>
      </c>
      <c r="I8357" s="3">
        <v>56.0</v>
      </c>
      <c r="J8357" s="3">
        <v>9535.0</v>
      </c>
    </row>
    <row r="8358">
      <c r="A8358" s="1" t="s">
        <v>10697</v>
      </c>
      <c r="B8358" s="3">
        <v>10.4</v>
      </c>
      <c r="C8358" s="3">
        <v>74.3</v>
      </c>
      <c r="D8358" s="3">
        <v>468.0</v>
      </c>
      <c r="E8358" s="3">
        <v>927.1</v>
      </c>
      <c r="F8358" s="3">
        <v>58.0</v>
      </c>
      <c r="G8358" s="3">
        <v>267.45</v>
      </c>
      <c r="H8358" s="3">
        <v>2.97</v>
      </c>
      <c r="I8358" s="3">
        <v>59.0</v>
      </c>
      <c r="J8358" s="3">
        <v>9535.0</v>
      </c>
    </row>
    <row r="8359">
      <c r="A8359" s="1" t="s">
        <v>10698</v>
      </c>
      <c r="B8359" s="3">
        <v>11.77</v>
      </c>
      <c r="C8359" s="3">
        <v>64.35</v>
      </c>
      <c r="D8359" s="3">
        <v>497.0</v>
      </c>
      <c r="E8359" s="3">
        <v>933.76</v>
      </c>
      <c r="F8359" s="3">
        <v>61.0</v>
      </c>
      <c r="G8359" s="3">
        <v>271.3</v>
      </c>
      <c r="H8359" s="3">
        <v>2.9</v>
      </c>
      <c r="I8359" s="3">
        <v>63.0</v>
      </c>
      <c r="J8359" s="3">
        <v>953.0</v>
      </c>
    </row>
    <row r="8360">
      <c r="A8360" s="1" t="s">
        <v>10699</v>
      </c>
      <c r="B8360" s="3">
        <v>13.0</v>
      </c>
      <c r="C8360" s="3">
        <v>55.65</v>
      </c>
      <c r="D8360" s="3">
        <v>457.0</v>
      </c>
      <c r="E8360" s="3">
        <v>871.58</v>
      </c>
      <c r="F8360" s="3">
        <v>71.0</v>
      </c>
      <c r="G8360" s="3">
        <v>276.15</v>
      </c>
      <c r="H8360" s="3">
        <v>2.69</v>
      </c>
      <c r="I8360" s="3">
        <v>64.0</v>
      </c>
      <c r="J8360" s="3">
        <v>9523.0</v>
      </c>
    </row>
    <row r="8361">
      <c r="A8361" s="1" t="s">
        <v>10700</v>
      </c>
      <c r="B8361" s="3">
        <v>13.74</v>
      </c>
      <c r="C8361" s="3">
        <v>5.0</v>
      </c>
      <c r="D8361" s="3">
        <v>369.0</v>
      </c>
      <c r="E8361" s="3">
        <v>809.68</v>
      </c>
      <c r="F8361" s="3">
        <v>68.0</v>
      </c>
      <c r="G8361" s="3">
        <v>278.65</v>
      </c>
      <c r="H8361" s="3">
        <v>2.62</v>
      </c>
      <c r="I8361" s="3">
        <v>64.0</v>
      </c>
      <c r="J8361" s="3">
        <v>9521.0</v>
      </c>
    </row>
    <row r="8362">
      <c r="A8362" s="1" t="s">
        <v>10701</v>
      </c>
      <c r="B8362" s="3">
        <v>13.84</v>
      </c>
      <c r="C8362" s="3">
        <v>48.15</v>
      </c>
      <c r="D8362" s="3">
        <v>238.0</v>
      </c>
      <c r="E8362" s="3">
        <v>708.18</v>
      </c>
      <c r="F8362" s="3">
        <v>55.0</v>
      </c>
      <c r="G8362" s="3">
        <v>279.5</v>
      </c>
      <c r="H8362" s="3">
        <v>2.48</v>
      </c>
      <c r="I8362" s="3">
        <v>63.0</v>
      </c>
      <c r="J8362" s="3">
        <v>9519.0</v>
      </c>
    </row>
    <row r="8363">
      <c r="A8363" s="1" t="s">
        <v>10702</v>
      </c>
      <c r="B8363" s="3">
        <v>13.16</v>
      </c>
      <c r="C8363" s="3">
        <v>49.85</v>
      </c>
      <c r="D8363" s="3">
        <v>81.0</v>
      </c>
      <c r="E8363" s="3">
        <v>461.22</v>
      </c>
      <c r="F8363" s="3">
        <v>3.0</v>
      </c>
      <c r="G8363" s="3">
        <v>278.5</v>
      </c>
      <c r="H8363" s="3">
        <v>1.93</v>
      </c>
      <c r="I8363" s="3">
        <v>5.0</v>
      </c>
      <c r="J8363" s="3">
        <v>952.0</v>
      </c>
    </row>
    <row r="8364">
      <c r="A8364" s="1" t="s">
        <v>10703</v>
      </c>
      <c r="B8364" s="3">
        <v>11.5</v>
      </c>
      <c r="C8364" s="3" t="s">
        <v>9364</v>
      </c>
      <c r="D8364" s="3" t="s">
        <v>26</v>
      </c>
      <c r="E8364" s="3">
        <v>275.2</v>
      </c>
      <c r="F8364" s="3">
        <v>2.34</v>
      </c>
      <c r="G8364" s="3">
        <v>35.0</v>
      </c>
      <c r="H8364" s="3">
        <v>9526.0</v>
      </c>
      <c r="I8364" s="2"/>
      <c r="J8364" s="2"/>
    </row>
    <row r="8365">
      <c r="A8365" s="1" t="s">
        <v>10704</v>
      </c>
      <c r="B8365" s="3">
        <v>9.43</v>
      </c>
      <c r="C8365" s="3" t="s">
        <v>2091</v>
      </c>
      <c r="D8365" s="3" t="s">
        <v>26</v>
      </c>
      <c r="E8365" s="3">
        <v>27.95</v>
      </c>
      <c r="F8365" s="3">
        <v>2.48</v>
      </c>
      <c r="G8365" s="3">
        <v>36.0</v>
      </c>
      <c r="H8365" s="3">
        <v>9532.0</v>
      </c>
      <c r="I8365" s="2"/>
      <c r="J8365" s="2"/>
    </row>
    <row r="8366">
      <c r="A8366" s="1" t="s">
        <v>10705</v>
      </c>
      <c r="B8366" s="3">
        <v>8.58</v>
      </c>
      <c r="C8366" s="3" t="s">
        <v>2865</v>
      </c>
      <c r="D8366" s="3" t="s">
        <v>26</v>
      </c>
      <c r="E8366" s="3">
        <v>269.0</v>
      </c>
      <c r="F8366" s="3">
        <v>2.41</v>
      </c>
      <c r="G8366" s="3">
        <v>46.0</v>
      </c>
      <c r="H8366" s="3">
        <v>9534.0</v>
      </c>
      <c r="I8366" s="2"/>
      <c r="J8366" s="2"/>
    </row>
    <row r="8367">
      <c r="A8367" s="1" t="s">
        <v>10706</v>
      </c>
      <c r="B8367" s="3">
        <v>7.7</v>
      </c>
      <c r="C8367" s="3" t="s">
        <v>2527</v>
      </c>
      <c r="D8367" s="3" t="s">
        <v>26</v>
      </c>
      <c r="E8367" s="3">
        <v>266.5</v>
      </c>
      <c r="F8367" s="3">
        <v>2.34</v>
      </c>
      <c r="G8367" s="3">
        <v>58.0</v>
      </c>
      <c r="H8367" s="3">
        <v>9535.0</v>
      </c>
      <c r="I8367" s="2"/>
      <c r="J8367" s="2"/>
    </row>
    <row r="8368">
      <c r="A8368" s="1" t="s">
        <v>10707</v>
      </c>
      <c r="B8368" s="3">
        <v>6.85</v>
      </c>
      <c r="C8368" s="3" t="s">
        <v>1792</v>
      </c>
      <c r="D8368" s="3" t="s">
        <v>26</v>
      </c>
      <c r="E8368" s="3">
        <v>263.75</v>
      </c>
      <c r="F8368" s="3">
        <v>2.21</v>
      </c>
      <c r="G8368" s="3">
        <v>62.0</v>
      </c>
      <c r="H8368" s="3">
        <v>9537.0</v>
      </c>
      <c r="I8368" s="2"/>
      <c r="J8368" s="2"/>
    </row>
    <row r="8369">
      <c r="A8369" s="1" t="s">
        <v>10708</v>
      </c>
      <c r="B8369" s="3">
        <v>5.91</v>
      </c>
      <c r="C8369" s="3" t="s">
        <v>10048</v>
      </c>
      <c r="D8369" s="3" t="s">
        <v>26</v>
      </c>
      <c r="E8369" s="3">
        <v>261.85</v>
      </c>
      <c r="F8369" s="3">
        <v>2.7</v>
      </c>
      <c r="G8369" s="3">
        <v>63.0</v>
      </c>
      <c r="H8369" s="3">
        <v>9539.0</v>
      </c>
      <c r="I8369" s="2"/>
      <c r="J8369" s="2"/>
    </row>
    <row r="8370">
      <c r="A8370" s="1" t="s">
        <v>10709</v>
      </c>
      <c r="B8370" s="3">
        <v>4.89</v>
      </c>
      <c r="C8370" s="3" t="s">
        <v>823</v>
      </c>
      <c r="D8370" s="3" t="s">
        <v>26</v>
      </c>
      <c r="E8370" s="3">
        <v>259.7</v>
      </c>
      <c r="F8370" s="3">
        <v>2.0</v>
      </c>
      <c r="G8370" s="3">
        <v>69.0</v>
      </c>
      <c r="H8370" s="3">
        <v>954.0</v>
      </c>
      <c r="I8370" s="2"/>
      <c r="J8370" s="2"/>
    </row>
    <row r="8371">
      <c r="A8371" s="1" t="s">
        <v>10710</v>
      </c>
      <c r="B8371" s="3">
        <v>3.69</v>
      </c>
      <c r="C8371" s="3" t="s">
        <v>1825</v>
      </c>
      <c r="D8371" s="3" t="s">
        <v>26</v>
      </c>
      <c r="E8371" s="3">
        <v>257.4</v>
      </c>
      <c r="F8371" s="3">
        <v>1.79</v>
      </c>
      <c r="G8371" s="3">
        <v>7.0</v>
      </c>
      <c r="H8371" s="3">
        <v>9538.0</v>
      </c>
      <c r="I8371" s="2"/>
      <c r="J8371" s="2"/>
    </row>
    <row r="8372">
      <c r="A8372" s="1" t="s">
        <v>10711</v>
      </c>
      <c r="B8372" s="3">
        <v>2.58</v>
      </c>
      <c r="C8372" s="3" t="s">
        <v>160</v>
      </c>
      <c r="D8372" s="3" t="s">
        <v>26</v>
      </c>
      <c r="E8372" s="3">
        <v>255.35</v>
      </c>
      <c r="F8372" s="3">
        <v>1.59</v>
      </c>
      <c r="G8372" s="3">
        <v>57.0</v>
      </c>
      <c r="H8372" s="3">
        <v>9536.0</v>
      </c>
      <c r="I8372" s="2"/>
      <c r="J8372" s="2"/>
    </row>
    <row r="8373">
      <c r="A8373" s="1" t="s">
        <v>10712</v>
      </c>
      <c r="B8373" s="3">
        <v>1.8</v>
      </c>
      <c r="C8373" s="3" t="s">
        <v>164</v>
      </c>
      <c r="D8373" s="3" t="s">
        <v>26</v>
      </c>
      <c r="E8373" s="3">
        <v>253.3</v>
      </c>
      <c r="F8373" s="3">
        <v>1.59</v>
      </c>
      <c r="G8373" s="3">
        <v>44.0</v>
      </c>
      <c r="H8373" s="3">
        <v>9536.0</v>
      </c>
      <c r="I8373" s="2"/>
      <c r="J8373" s="2"/>
    </row>
    <row r="8374">
      <c r="A8374" s="1" t="s">
        <v>10713</v>
      </c>
      <c r="B8374" s="3">
        <v>1.14</v>
      </c>
      <c r="C8374" s="3" t="s">
        <v>164</v>
      </c>
      <c r="D8374" s="3" t="s">
        <v>26</v>
      </c>
      <c r="E8374" s="3">
        <v>252.15</v>
      </c>
      <c r="F8374" s="3">
        <v>1.66</v>
      </c>
      <c r="G8374" s="3">
        <v>44.0</v>
      </c>
      <c r="H8374" s="3">
        <v>9536.0</v>
      </c>
      <c r="I8374" s="2"/>
      <c r="J8374" s="2"/>
    </row>
    <row r="8375">
      <c r="A8375" s="1" t="s">
        <v>10714</v>
      </c>
      <c r="B8375" s="3">
        <v>0.61</v>
      </c>
      <c r="C8375" s="3" t="s">
        <v>63</v>
      </c>
      <c r="D8375" s="3" t="s">
        <v>26</v>
      </c>
      <c r="E8375" s="3">
        <v>25.4</v>
      </c>
      <c r="F8375" s="3">
        <v>1.72</v>
      </c>
      <c r="G8375" s="3">
        <v>46.0</v>
      </c>
      <c r="H8375" s="3">
        <v>9535.0</v>
      </c>
      <c r="I8375" s="2"/>
      <c r="J8375" s="2"/>
    </row>
    <row r="8376">
      <c r="A8376" s="1" t="s">
        <v>10715</v>
      </c>
      <c r="B8376" s="3">
        <v>0.21</v>
      </c>
      <c r="C8376" s="3" t="s">
        <v>140</v>
      </c>
      <c r="D8376" s="3" t="s">
        <v>26</v>
      </c>
      <c r="E8376" s="3">
        <v>248.5</v>
      </c>
      <c r="F8376" s="3">
        <v>1.72</v>
      </c>
      <c r="G8376" s="3">
        <v>49.0</v>
      </c>
      <c r="H8376" s="3">
        <v>9536.0</v>
      </c>
      <c r="I8376" s="2"/>
      <c r="J8376" s="2"/>
    </row>
    <row r="8377">
      <c r="A8377" s="1" t="s">
        <v>10716</v>
      </c>
      <c r="B8377" s="3">
        <v>-0.1</v>
      </c>
      <c r="C8377" s="3" t="s">
        <v>140</v>
      </c>
      <c r="D8377" s="3" t="s">
        <v>26</v>
      </c>
      <c r="E8377" s="3">
        <v>246.95</v>
      </c>
      <c r="F8377" s="3">
        <v>1.79</v>
      </c>
      <c r="G8377" s="3">
        <v>54.0</v>
      </c>
      <c r="H8377" s="3">
        <v>9537.0</v>
      </c>
      <c r="I8377" s="2"/>
      <c r="J8377" s="2"/>
    </row>
    <row r="8378">
      <c r="A8378" s="1" t="s">
        <v>10717</v>
      </c>
      <c r="B8378" s="3">
        <v>-0.25</v>
      </c>
      <c r="C8378" s="3" t="s">
        <v>140</v>
      </c>
      <c r="D8378" s="3" t="s">
        <v>26</v>
      </c>
      <c r="E8378" s="3">
        <v>246.35</v>
      </c>
      <c r="F8378" s="3">
        <v>1.86</v>
      </c>
      <c r="G8378" s="3">
        <v>62.0</v>
      </c>
      <c r="H8378" s="3">
        <v>9544.0</v>
      </c>
      <c r="I8378" s="2"/>
      <c r="J8378" s="2"/>
    </row>
    <row r="8379">
      <c r="A8379" s="1" t="s">
        <v>10718</v>
      </c>
      <c r="B8379" s="3">
        <v>-0.21</v>
      </c>
      <c r="C8379" s="3">
        <v>92.0</v>
      </c>
      <c r="D8379" s="3">
        <v>8.0</v>
      </c>
      <c r="E8379" s="3">
        <v>487.6</v>
      </c>
      <c r="F8379" s="3">
        <v>28.0</v>
      </c>
      <c r="G8379" s="3">
        <v>245.2</v>
      </c>
      <c r="H8379" s="3">
        <v>1.59</v>
      </c>
      <c r="I8379" s="3">
        <v>6.0</v>
      </c>
      <c r="J8379" s="3">
        <v>9546.0</v>
      </c>
    </row>
    <row r="8380">
      <c r="A8380" s="1" t="s">
        <v>10719</v>
      </c>
      <c r="B8380" s="3">
        <v>2.49</v>
      </c>
      <c r="C8380" s="3">
        <v>95.65</v>
      </c>
      <c r="D8380" s="3">
        <v>174.0</v>
      </c>
      <c r="E8380" s="3">
        <v>231.37</v>
      </c>
      <c r="F8380" s="3">
        <v>115.0</v>
      </c>
      <c r="G8380" s="3">
        <v>245.95</v>
      </c>
      <c r="H8380" s="3">
        <v>1.24</v>
      </c>
      <c r="I8380" s="3">
        <v>5.0</v>
      </c>
      <c r="J8380" s="3">
        <v>955.0</v>
      </c>
    </row>
    <row r="8381">
      <c r="A8381" s="1" t="s">
        <v>10720</v>
      </c>
      <c r="B8381" s="3">
        <v>6.5</v>
      </c>
      <c r="C8381" s="3">
        <v>73.7</v>
      </c>
      <c r="D8381" s="3">
        <v>233.0</v>
      </c>
      <c r="E8381" s="3">
        <v>14.9</v>
      </c>
      <c r="F8381" s="3">
        <v>181.0</v>
      </c>
      <c r="G8381" s="3">
        <v>249.65</v>
      </c>
      <c r="H8381" s="3">
        <v>1.31</v>
      </c>
      <c r="I8381" s="3">
        <v>49.0</v>
      </c>
      <c r="J8381" s="3">
        <v>9552.0</v>
      </c>
    </row>
    <row r="8382">
      <c r="A8382" s="1" t="s">
        <v>10721</v>
      </c>
      <c r="B8382" s="3">
        <v>9.1</v>
      </c>
      <c r="C8382" s="3">
        <v>61.55</v>
      </c>
      <c r="D8382" s="3">
        <v>27.0</v>
      </c>
      <c r="E8382" s="3">
        <v>113.37</v>
      </c>
      <c r="F8382" s="3">
        <v>22.0</v>
      </c>
      <c r="G8382" s="3">
        <v>256.8</v>
      </c>
      <c r="H8382" s="3">
        <v>1.31</v>
      </c>
      <c r="I8382" s="3">
        <v>55.0</v>
      </c>
      <c r="J8382" s="3">
        <v>9549.0</v>
      </c>
    </row>
    <row r="8383">
      <c r="A8383" s="1" t="s">
        <v>10722</v>
      </c>
      <c r="B8383" s="3">
        <v>11.24</v>
      </c>
      <c r="C8383" s="3">
        <v>53.35</v>
      </c>
      <c r="D8383" s="3">
        <v>316.0</v>
      </c>
      <c r="E8383" s="3">
        <v>173.8</v>
      </c>
      <c r="F8383" s="3">
        <v>235.0</v>
      </c>
      <c r="G8383" s="3">
        <v>261.85</v>
      </c>
      <c r="H8383" s="3">
        <v>1.24</v>
      </c>
      <c r="I8383" s="3">
        <v>64.0</v>
      </c>
      <c r="J8383" s="3">
        <v>954.0</v>
      </c>
    </row>
    <row r="8384">
      <c r="A8384" s="1" t="s">
        <v>10723</v>
      </c>
      <c r="B8384" s="3">
        <v>12.76</v>
      </c>
      <c r="C8384" s="3">
        <v>47.85</v>
      </c>
      <c r="D8384" s="3">
        <v>451.0</v>
      </c>
      <c r="E8384" s="3">
        <v>82.58</v>
      </c>
      <c r="F8384" s="3">
        <v>88.0</v>
      </c>
      <c r="G8384" s="3">
        <v>267.85</v>
      </c>
      <c r="H8384" s="3">
        <v>1.17</v>
      </c>
      <c r="I8384" s="3">
        <v>73.0</v>
      </c>
      <c r="J8384" s="3">
        <v>953.0</v>
      </c>
    </row>
    <row r="8385">
      <c r="A8385" s="1" t="s">
        <v>10724</v>
      </c>
      <c r="B8385" s="3">
        <v>13.63</v>
      </c>
      <c r="C8385" s="3">
        <v>44.65</v>
      </c>
      <c r="D8385" s="3">
        <v>375.0</v>
      </c>
      <c r="E8385" s="3">
        <v>826.11</v>
      </c>
      <c r="F8385" s="3">
        <v>68.0</v>
      </c>
      <c r="G8385" s="3">
        <v>271.3</v>
      </c>
      <c r="H8385" s="3">
        <v>1.24</v>
      </c>
      <c r="I8385" s="3">
        <v>74.0</v>
      </c>
      <c r="J8385" s="3">
        <v>9523.0</v>
      </c>
    </row>
    <row r="8386">
      <c r="A8386" s="1" t="s">
        <v>10725</v>
      </c>
      <c r="B8386" s="3">
        <v>13.89</v>
      </c>
      <c r="C8386" s="3">
        <v>44.65</v>
      </c>
      <c r="D8386" s="3">
        <v>242.0</v>
      </c>
      <c r="E8386" s="3">
        <v>715.32</v>
      </c>
      <c r="F8386" s="3">
        <v>57.0</v>
      </c>
      <c r="G8386" s="3">
        <v>273.5</v>
      </c>
      <c r="H8386" s="3">
        <v>1.24</v>
      </c>
      <c r="I8386" s="3">
        <v>66.0</v>
      </c>
      <c r="J8386" s="3">
        <v>9523.0</v>
      </c>
    </row>
    <row r="8387">
      <c r="A8387" s="1" t="s">
        <v>10726</v>
      </c>
      <c r="B8387" s="3">
        <v>13.31</v>
      </c>
      <c r="C8387" s="3">
        <v>46.2</v>
      </c>
      <c r="D8387" s="3">
        <v>83.0</v>
      </c>
      <c r="E8387" s="3">
        <v>477.13</v>
      </c>
      <c r="F8387" s="3">
        <v>3.0</v>
      </c>
      <c r="G8387" s="3">
        <v>272.85</v>
      </c>
      <c r="H8387" s="3">
        <v>1.24</v>
      </c>
      <c r="I8387" s="3">
        <v>44.0</v>
      </c>
      <c r="J8387" s="3">
        <v>9524.0</v>
      </c>
    </row>
    <row r="8388">
      <c r="A8388" s="1" t="s">
        <v>10727</v>
      </c>
      <c r="B8388" s="3">
        <v>11.49</v>
      </c>
      <c r="C8388" s="3" t="s">
        <v>8975</v>
      </c>
      <c r="D8388" s="3" t="s">
        <v>26</v>
      </c>
      <c r="E8388" s="3">
        <v>269.6</v>
      </c>
      <c r="F8388" s="3">
        <v>1.93</v>
      </c>
      <c r="G8388" s="3">
        <v>3.0</v>
      </c>
      <c r="H8388" s="3">
        <v>9526.0</v>
      </c>
      <c r="I8388" s="2"/>
      <c r="J8388" s="2"/>
    </row>
    <row r="8389">
      <c r="A8389" s="1" t="s">
        <v>10728</v>
      </c>
      <c r="B8389" s="3">
        <v>9.38</v>
      </c>
      <c r="C8389" s="3" t="s">
        <v>1698</v>
      </c>
      <c r="D8389" s="3" t="s">
        <v>26</v>
      </c>
      <c r="E8389" s="3">
        <v>265.7</v>
      </c>
      <c r="F8389" s="3">
        <v>2.7</v>
      </c>
      <c r="G8389" s="3">
        <v>33.0</v>
      </c>
      <c r="H8389" s="3">
        <v>9529.0</v>
      </c>
      <c r="I8389" s="2"/>
      <c r="J8389" s="2"/>
    </row>
    <row r="8390">
      <c r="A8390" s="1" t="s">
        <v>10729</v>
      </c>
      <c r="B8390" s="3">
        <v>8.0</v>
      </c>
      <c r="C8390" s="3" t="s">
        <v>2405</v>
      </c>
      <c r="D8390" s="3" t="s">
        <v>26</v>
      </c>
      <c r="E8390" s="3">
        <v>261.65</v>
      </c>
      <c r="F8390" s="3">
        <v>2.14</v>
      </c>
      <c r="G8390" s="3">
        <v>36.0</v>
      </c>
      <c r="H8390" s="3">
        <v>9526.0</v>
      </c>
      <c r="I8390" s="2"/>
      <c r="J8390" s="2"/>
    </row>
    <row r="8391">
      <c r="A8391" s="1" t="s">
        <v>10730</v>
      </c>
      <c r="B8391" s="3">
        <v>6.74</v>
      </c>
      <c r="C8391" s="3" t="s">
        <v>8109</v>
      </c>
      <c r="D8391" s="3" t="s">
        <v>26</v>
      </c>
      <c r="E8391" s="3">
        <v>258.75</v>
      </c>
      <c r="F8391" s="3">
        <v>2.7</v>
      </c>
      <c r="G8391" s="3">
        <v>44.0</v>
      </c>
      <c r="H8391" s="3">
        <v>9527.0</v>
      </c>
      <c r="I8391" s="2"/>
      <c r="J8391" s="2"/>
    </row>
    <row r="8392">
      <c r="A8392" s="1" t="s">
        <v>10731</v>
      </c>
      <c r="B8392" s="3">
        <v>5.38</v>
      </c>
      <c r="C8392" s="3" t="s">
        <v>2345</v>
      </c>
      <c r="D8392" s="3" t="s">
        <v>26</v>
      </c>
      <c r="E8392" s="3">
        <v>255.45</v>
      </c>
      <c r="F8392" s="3">
        <v>2.0</v>
      </c>
      <c r="G8392" s="3">
        <v>54.0</v>
      </c>
      <c r="H8392" s="3">
        <v>9527.0</v>
      </c>
      <c r="I8392" s="2"/>
      <c r="J8392" s="2"/>
    </row>
    <row r="8393">
      <c r="A8393" s="1" t="s">
        <v>10732</v>
      </c>
      <c r="B8393" s="3">
        <v>4.0</v>
      </c>
      <c r="C8393" s="3" t="s">
        <v>1758</v>
      </c>
      <c r="D8393" s="3" t="s">
        <v>26</v>
      </c>
      <c r="E8393" s="3">
        <v>252.95</v>
      </c>
      <c r="F8393" s="3">
        <v>1.93</v>
      </c>
      <c r="G8393" s="3">
        <v>62.0</v>
      </c>
      <c r="H8393" s="3">
        <v>9526.0</v>
      </c>
      <c r="I8393" s="2"/>
      <c r="J8393" s="2"/>
    </row>
    <row r="8394">
      <c r="A8394" s="1" t="s">
        <v>10733</v>
      </c>
      <c r="B8394" s="3">
        <v>2.8</v>
      </c>
      <c r="C8394" s="3" t="s">
        <v>727</v>
      </c>
      <c r="D8394" s="3" t="s">
        <v>26</v>
      </c>
      <c r="E8394" s="3">
        <v>25.5</v>
      </c>
      <c r="F8394" s="3">
        <v>1.79</v>
      </c>
      <c r="G8394" s="3">
        <v>65.0</v>
      </c>
      <c r="H8394" s="3">
        <v>9524.0</v>
      </c>
      <c r="I8394" s="2"/>
      <c r="J8394" s="2"/>
    </row>
    <row r="8395">
      <c r="A8395" s="1" t="s">
        <v>10734</v>
      </c>
      <c r="B8395" s="3">
        <v>1.89</v>
      </c>
      <c r="C8395" s="3" t="s">
        <v>61</v>
      </c>
      <c r="D8395" s="3" t="s">
        <v>26</v>
      </c>
      <c r="E8395" s="3">
        <v>248.5</v>
      </c>
      <c r="F8395" s="3">
        <v>1.72</v>
      </c>
      <c r="G8395" s="3">
        <v>67.0</v>
      </c>
      <c r="H8395" s="3">
        <v>9518.0</v>
      </c>
      <c r="I8395" s="2"/>
      <c r="J8395" s="2"/>
    </row>
    <row r="8396">
      <c r="A8396" s="1" t="s">
        <v>10735</v>
      </c>
      <c r="B8396" s="3">
        <v>1.29</v>
      </c>
      <c r="C8396" s="3" t="s">
        <v>240</v>
      </c>
      <c r="D8396" s="3" t="s">
        <v>26</v>
      </c>
      <c r="E8396" s="3">
        <v>246.45</v>
      </c>
      <c r="F8396" s="3">
        <v>1.66</v>
      </c>
      <c r="G8396" s="3">
        <v>67.0</v>
      </c>
      <c r="H8396" s="3">
        <v>9513.0</v>
      </c>
      <c r="I8396" s="2"/>
      <c r="J8396" s="2"/>
    </row>
    <row r="8397">
      <c r="A8397" s="1" t="s">
        <v>10736</v>
      </c>
      <c r="B8397" s="3">
        <v>0.81</v>
      </c>
      <c r="C8397" s="3" t="s">
        <v>240</v>
      </c>
      <c r="D8397" s="3" t="s">
        <v>26</v>
      </c>
      <c r="E8397" s="3">
        <v>245.0</v>
      </c>
      <c r="F8397" s="3">
        <v>1.59</v>
      </c>
      <c r="G8397" s="3">
        <v>66.0</v>
      </c>
      <c r="H8397" s="3">
        <v>9509.0</v>
      </c>
      <c r="I8397" s="2"/>
      <c r="J8397" s="2"/>
    </row>
    <row r="8398">
      <c r="A8398" s="1" t="s">
        <v>10737</v>
      </c>
      <c r="B8398" s="3">
        <v>0.45</v>
      </c>
      <c r="C8398" s="3" t="s">
        <v>135</v>
      </c>
      <c r="D8398" s="3" t="s">
        <v>26</v>
      </c>
      <c r="E8398" s="3">
        <v>243.45</v>
      </c>
      <c r="F8398" s="3">
        <v>1.52</v>
      </c>
      <c r="G8398" s="3">
        <v>61.0</v>
      </c>
      <c r="H8398" s="3">
        <v>9509.0</v>
      </c>
      <c r="I8398" s="2"/>
      <c r="J8398" s="2"/>
    </row>
    <row r="8399">
      <c r="A8399" s="1" t="s">
        <v>10738</v>
      </c>
      <c r="B8399" s="3">
        <v>0.17</v>
      </c>
      <c r="C8399" s="3" t="s">
        <v>10567</v>
      </c>
      <c r="D8399" s="3" t="s">
        <v>26</v>
      </c>
      <c r="E8399" s="3">
        <v>242.1</v>
      </c>
      <c r="F8399" s="3">
        <v>1.45</v>
      </c>
      <c r="G8399" s="3">
        <v>52.0</v>
      </c>
      <c r="H8399" s="3">
        <v>9507.0</v>
      </c>
      <c r="I8399" s="2"/>
      <c r="J8399" s="2"/>
    </row>
    <row r="8400">
      <c r="A8400" s="1" t="s">
        <v>10739</v>
      </c>
      <c r="B8400" s="3">
        <v>-0.12</v>
      </c>
      <c r="C8400" s="3" t="s">
        <v>356</v>
      </c>
      <c r="D8400" s="3" t="s">
        <v>26</v>
      </c>
      <c r="E8400" s="3">
        <v>241.15</v>
      </c>
      <c r="F8400" s="3">
        <v>1.45</v>
      </c>
      <c r="G8400" s="3">
        <v>52.0</v>
      </c>
      <c r="H8400" s="3">
        <v>9507.0</v>
      </c>
      <c r="I8400" s="2"/>
      <c r="J8400" s="2"/>
    </row>
    <row r="8401">
      <c r="A8401" s="1" t="s">
        <v>10740</v>
      </c>
      <c r="B8401" s="3">
        <v>-0.56</v>
      </c>
      <c r="C8401" s="3" t="s">
        <v>661</v>
      </c>
      <c r="D8401" s="3" t="s">
        <v>26</v>
      </c>
      <c r="E8401" s="3">
        <v>239.75</v>
      </c>
      <c r="F8401" s="3">
        <v>1.45</v>
      </c>
      <c r="G8401" s="3">
        <v>6.0</v>
      </c>
      <c r="H8401" s="3">
        <v>9508.0</v>
      </c>
      <c r="I8401" s="2"/>
      <c r="J8401" s="2"/>
    </row>
    <row r="8402">
      <c r="A8402" s="1" t="s">
        <v>10741</v>
      </c>
      <c r="B8402" s="3">
        <v>-1.35</v>
      </c>
      <c r="C8402" s="3" t="s">
        <v>358</v>
      </c>
      <c r="D8402" s="3" t="s">
        <v>26</v>
      </c>
      <c r="E8402" s="3">
        <v>239.4</v>
      </c>
      <c r="F8402" s="3">
        <v>1.59</v>
      </c>
      <c r="G8402" s="3">
        <v>67.0</v>
      </c>
      <c r="H8402" s="3">
        <v>951.0</v>
      </c>
      <c r="I8402" s="2"/>
      <c r="J8402" s="2"/>
    </row>
    <row r="8403">
      <c r="A8403" s="1" t="s">
        <v>10742</v>
      </c>
      <c r="B8403" s="3">
        <v>-1.23</v>
      </c>
      <c r="C8403" s="3">
        <v>88.4</v>
      </c>
      <c r="D8403" s="3">
        <v>79.0</v>
      </c>
      <c r="E8403" s="3">
        <v>467.66</v>
      </c>
      <c r="F8403" s="3">
        <v>3.0</v>
      </c>
      <c r="G8403" s="3">
        <v>238.2</v>
      </c>
      <c r="H8403" s="3">
        <v>1.45</v>
      </c>
      <c r="I8403" s="3">
        <v>68.0</v>
      </c>
      <c r="J8403" s="3">
        <v>9511.0</v>
      </c>
    </row>
    <row r="8404">
      <c r="A8404" s="1" t="s">
        <v>10743</v>
      </c>
      <c r="B8404" s="3">
        <v>1.59</v>
      </c>
      <c r="C8404" s="3">
        <v>88.6</v>
      </c>
      <c r="D8404" s="3">
        <v>231.0</v>
      </c>
      <c r="E8404" s="3">
        <v>651.38</v>
      </c>
      <c r="F8404" s="3">
        <v>66.0</v>
      </c>
      <c r="G8404" s="3" t="s">
        <v>10744</v>
      </c>
      <c r="H8404" s="3">
        <v>65.0</v>
      </c>
      <c r="I8404" s="3">
        <v>9512.0</v>
      </c>
      <c r="J8404" s="2"/>
    </row>
    <row r="8405">
      <c r="A8405" s="1" t="s">
        <v>10745</v>
      </c>
      <c r="B8405" s="3">
        <v>6.5</v>
      </c>
      <c r="C8405" s="3">
        <v>65.75</v>
      </c>
      <c r="D8405" s="3">
        <v>368.0</v>
      </c>
      <c r="E8405" s="3">
        <v>797.2</v>
      </c>
      <c r="F8405" s="3">
        <v>75.0</v>
      </c>
      <c r="G8405" s="3" t="s">
        <v>468</v>
      </c>
      <c r="H8405" s="3">
        <v>63.0</v>
      </c>
      <c r="I8405" s="3">
        <v>9514.0</v>
      </c>
      <c r="J8405" s="2"/>
    </row>
    <row r="8406">
      <c r="A8406" s="1" t="s">
        <v>10746</v>
      </c>
      <c r="B8406" s="3">
        <v>9.8</v>
      </c>
      <c r="C8406" s="3">
        <v>54.8</v>
      </c>
      <c r="D8406" s="3">
        <v>462.0</v>
      </c>
      <c r="E8406" s="3">
        <v>879.71</v>
      </c>
      <c r="F8406" s="3">
        <v>75.0</v>
      </c>
      <c r="G8406" s="3" t="s">
        <v>10747</v>
      </c>
      <c r="H8406" s="3">
        <v>68.0</v>
      </c>
      <c r="I8406" s="3">
        <v>9511.0</v>
      </c>
      <c r="J8406" s="2"/>
    </row>
    <row r="8407">
      <c r="A8407" s="1" t="s">
        <v>10748</v>
      </c>
      <c r="B8407" s="3">
        <v>11.47</v>
      </c>
      <c r="C8407" s="3">
        <v>45.8</v>
      </c>
      <c r="D8407" s="3">
        <v>487.0</v>
      </c>
      <c r="E8407" s="3">
        <v>87.43</v>
      </c>
      <c r="F8407" s="3">
        <v>82.0</v>
      </c>
      <c r="G8407" s="3" t="s">
        <v>10749</v>
      </c>
      <c r="H8407" s="3">
        <v>87.0</v>
      </c>
      <c r="I8407" s="3">
        <v>9504.0</v>
      </c>
      <c r="J8407" s="2"/>
    </row>
    <row r="8408">
      <c r="A8408" s="1" t="s">
        <v>10750</v>
      </c>
      <c r="B8408" s="3">
        <v>13.5</v>
      </c>
      <c r="C8408" s="3">
        <v>42.7</v>
      </c>
      <c r="D8408" s="3">
        <v>459.0</v>
      </c>
      <c r="E8408" s="3">
        <v>855.23</v>
      </c>
      <c r="F8408" s="3">
        <v>81.0</v>
      </c>
      <c r="G8408" s="3" t="s">
        <v>10751</v>
      </c>
      <c r="H8408" s="3">
        <v>107.0</v>
      </c>
      <c r="I8408" s="3">
        <v>9494.0</v>
      </c>
      <c r="J8408" s="2"/>
    </row>
    <row r="8409">
      <c r="A8409" s="1" t="s">
        <v>10752</v>
      </c>
      <c r="B8409" s="3">
        <v>13.88</v>
      </c>
      <c r="C8409" s="3">
        <v>38.3</v>
      </c>
      <c r="D8409" s="3">
        <v>374.0</v>
      </c>
      <c r="E8409" s="3">
        <v>809.99</v>
      </c>
      <c r="F8409" s="3">
        <v>73.0</v>
      </c>
      <c r="G8409" s="3" t="s">
        <v>10753</v>
      </c>
      <c r="H8409" s="3">
        <v>113.0</v>
      </c>
      <c r="I8409" s="3">
        <v>9488.0</v>
      </c>
      <c r="J8409" s="2"/>
    </row>
    <row r="8410">
      <c r="A8410" s="1" t="s">
        <v>10754</v>
      </c>
      <c r="B8410" s="3">
        <v>14.7</v>
      </c>
      <c r="C8410" s="3">
        <v>36.85</v>
      </c>
      <c r="D8410" s="3">
        <v>243.0</v>
      </c>
      <c r="E8410" s="3">
        <v>714.42</v>
      </c>
      <c r="F8410" s="3">
        <v>58.0</v>
      </c>
      <c r="G8410" s="3" t="s">
        <v>2445</v>
      </c>
      <c r="H8410" s="3">
        <v>111.0</v>
      </c>
      <c r="I8410" s="3">
        <v>9484.0</v>
      </c>
      <c r="J8410" s="2"/>
    </row>
    <row r="8411">
      <c r="A8411" s="1" t="s">
        <v>10755</v>
      </c>
      <c r="B8411" s="3">
        <v>13.67</v>
      </c>
      <c r="C8411" s="3">
        <v>38.3</v>
      </c>
      <c r="D8411" s="3">
        <v>87.0</v>
      </c>
      <c r="E8411" s="3">
        <v>537.2</v>
      </c>
      <c r="F8411" s="3">
        <v>27.0</v>
      </c>
      <c r="G8411" s="3" t="s">
        <v>10756</v>
      </c>
      <c r="H8411" s="3">
        <v>92.0</v>
      </c>
      <c r="I8411" s="3">
        <v>9485.0</v>
      </c>
      <c r="J8411" s="2"/>
    </row>
    <row r="8412">
      <c r="A8412" s="1" t="s">
        <v>10757</v>
      </c>
      <c r="B8412" s="3">
        <v>12.56</v>
      </c>
      <c r="C8412" s="3" t="s">
        <v>10758</v>
      </c>
      <c r="D8412" s="3" t="s">
        <v>26</v>
      </c>
      <c r="E8412" s="3" t="s">
        <v>10759</v>
      </c>
      <c r="F8412" s="3">
        <v>64.0</v>
      </c>
      <c r="G8412" s="3">
        <v>9485.0</v>
      </c>
      <c r="H8412" s="2"/>
      <c r="I8412" s="2"/>
      <c r="J8412" s="2"/>
    </row>
    <row r="8413">
      <c r="A8413" s="1" t="s">
        <v>10760</v>
      </c>
      <c r="B8413" s="3">
        <v>11.54</v>
      </c>
      <c r="C8413" s="3" t="s">
        <v>10761</v>
      </c>
      <c r="D8413" s="3" t="s">
        <v>26</v>
      </c>
      <c r="E8413" s="3" t="s">
        <v>10762</v>
      </c>
      <c r="F8413" s="3">
        <v>55.0</v>
      </c>
      <c r="G8413" s="3">
        <v>9488.0</v>
      </c>
      <c r="H8413" s="2"/>
      <c r="I8413" s="2"/>
      <c r="J8413" s="2"/>
    </row>
    <row r="8414">
      <c r="A8414" s="1" t="s">
        <v>10763</v>
      </c>
      <c r="B8414" s="3">
        <v>10.43</v>
      </c>
      <c r="C8414" s="3" t="s">
        <v>5060</v>
      </c>
      <c r="D8414" s="3" t="s">
        <v>26</v>
      </c>
      <c r="E8414" s="3" t="s">
        <v>10764</v>
      </c>
      <c r="F8414" s="3">
        <v>112.0</v>
      </c>
      <c r="G8414" s="3">
        <v>9485.0</v>
      </c>
      <c r="H8414" s="2"/>
      <c r="I8414" s="2"/>
      <c r="J8414" s="2"/>
    </row>
    <row r="8415">
      <c r="A8415" s="1" t="s">
        <v>10765</v>
      </c>
      <c r="B8415" s="3">
        <v>9.24</v>
      </c>
      <c r="C8415" s="3" t="s">
        <v>10766</v>
      </c>
      <c r="D8415" s="3" t="s">
        <v>26</v>
      </c>
      <c r="E8415" s="3" t="s">
        <v>10767</v>
      </c>
      <c r="F8415" s="3">
        <v>88.0</v>
      </c>
      <c r="G8415" s="3">
        <v>9488.0</v>
      </c>
      <c r="H8415" s="2"/>
      <c r="I8415" s="2"/>
      <c r="J8415" s="2"/>
    </row>
    <row r="8416">
      <c r="A8416" s="1" t="s">
        <v>10768</v>
      </c>
      <c r="B8416" s="3">
        <v>7.23</v>
      </c>
      <c r="C8416" s="3" t="s">
        <v>2220</v>
      </c>
      <c r="D8416" s="3" t="s">
        <v>26</v>
      </c>
      <c r="E8416" s="3">
        <v>262.8</v>
      </c>
      <c r="F8416" s="3">
        <v>1.1</v>
      </c>
      <c r="G8416" s="3">
        <v>62.0</v>
      </c>
      <c r="H8416" s="3">
        <v>9489.0</v>
      </c>
      <c r="I8416" s="2"/>
      <c r="J8416" s="2"/>
    </row>
    <row r="8417">
      <c r="A8417" s="1" t="s">
        <v>10769</v>
      </c>
      <c r="B8417" s="3">
        <v>4.36</v>
      </c>
      <c r="C8417" s="3" t="s">
        <v>2228</v>
      </c>
      <c r="D8417" s="3" t="s">
        <v>26</v>
      </c>
      <c r="E8417" s="3">
        <v>26.85</v>
      </c>
      <c r="F8417" s="3">
        <v>1.38</v>
      </c>
      <c r="G8417" s="3">
        <v>63.0</v>
      </c>
      <c r="H8417" s="3">
        <v>949.0</v>
      </c>
      <c r="I8417" s="2"/>
      <c r="J8417" s="2"/>
    </row>
    <row r="8418">
      <c r="A8418" s="1" t="s">
        <v>10770</v>
      </c>
      <c r="B8418" s="3">
        <v>3.19</v>
      </c>
      <c r="C8418" s="3" t="s">
        <v>2750</v>
      </c>
      <c r="D8418" s="3" t="s">
        <v>26</v>
      </c>
      <c r="E8418" s="3">
        <v>259.5</v>
      </c>
      <c r="F8418" s="3">
        <v>1.38</v>
      </c>
      <c r="G8418" s="3">
        <v>74.0</v>
      </c>
      <c r="H8418" s="3">
        <v>949.0</v>
      </c>
      <c r="I8418" s="2"/>
      <c r="J8418" s="2"/>
    </row>
    <row r="8419">
      <c r="A8419" s="1" t="s">
        <v>10771</v>
      </c>
      <c r="B8419" s="3">
        <v>2.75</v>
      </c>
      <c r="C8419" s="3" t="s">
        <v>57</v>
      </c>
      <c r="D8419" s="3" t="s">
        <v>26</v>
      </c>
      <c r="E8419" s="3">
        <v>26.3</v>
      </c>
      <c r="F8419" s="3">
        <v>1.24</v>
      </c>
      <c r="G8419" s="3">
        <v>77.0</v>
      </c>
      <c r="H8419" s="3">
        <v>9488.0</v>
      </c>
      <c r="I8419" s="2"/>
      <c r="J8419" s="2"/>
    </row>
    <row r="8420">
      <c r="A8420" s="1" t="s">
        <v>10772</v>
      </c>
      <c r="B8420" s="3">
        <v>1.74</v>
      </c>
      <c r="C8420" s="3" t="s">
        <v>61</v>
      </c>
      <c r="D8420" s="3" t="s">
        <v>26</v>
      </c>
      <c r="E8420" s="3">
        <v>257.1</v>
      </c>
      <c r="F8420" s="3">
        <v>1.31</v>
      </c>
      <c r="G8420" s="3">
        <v>65.0</v>
      </c>
      <c r="H8420" s="3">
        <v>9486.0</v>
      </c>
      <c r="I8420" s="2"/>
      <c r="J8420" s="2"/>
    </row>
    <row r="8421">
      <c r="A8421" s="1" t="s">
        <v>10773</v>
      </c>
      <c r="B8421" s="3">
        <v>1.24</v>
      </c>
      <c r="C8421" s="3" t="s">
        <v>164</v>
      </c>
      <c r="D8421" s="3" t="s">
        <v>26</v>
      </c>
      <c r="E8421" s="3">
        <v>272.1</v>
      </c>
      <c r="F8421" s="3">
        <v>1.38</v>
      </c>
      <c r="G8421" s="3">
        <v>65.0</v>
      </c>
      <c r="H8421" s="3">
        <v>9485.0</v>
      </c>
      <c r="I8421" s="2"/>
      <c r="J8421" s="2"/>
    </row>
    <row r="8422">
      <c r="A8422" s="1" t="s">
        <v>10774</v>
      </c>
      <c r="B8422" s="3">
        <v>1.47</v>
      </c>
      <c r="C8422" s="3" t="s">
        <v>244</v>
      </c>
      <c r="D8422" s="3" t="s">
        <v>26</v>
      </c>
      <c r="E8422" s="3">
        <v>29.5</v>
      </c>
      <c r="F8422" s="3">
        <v>1.38</v>
      </c>
      <c r="G8422" s="3">
        <v>71.0</v>
      </c>
      <c r="H8422" s="3">
        <v>9487.0</v>
      </c>
      <c r="I8422" s="2"/>
      <c r="J8422" s="2"/>
    </row>
    <row r="8423">
      <c r="A8423" s="1" t="s">
        <v>10775</v>
      </c>
      <c r="B8423" s="3">
        <v>1.53</v>
      </c>
      <c r="C8423" s="3" t="s">
        <v>244</v>
      </c>
      <c r="D8423" s="3" t="s">
        <v>26</v>
      </c>
      <c r="E8423" s="3">
        <v>288.55</v>
      </c>
      <c r="F8423" s="3">
        <v>1.38</v>
      </c>
      <c r="G8423" s="3">
        <v>72.0</v>
      </c>
      <c r="H8423" s="3">
        <v>9488.0</v>
      </c>
      <c r="I8423" s="2"/>
      <c r="J8423" s="2"/>
    </row>
    <row r="8424">
      <c r="A8424" s="1" t="s">
        <v>10776</v>
      </c>
      <c r="B8424" s="3">
        <v>1.51</v>
      </c>
      <c r="C8424" s="3" t="s">
        <v>244</v>
      </c>
      <c r="D8424" s="3" t="s">
        <v>26</v>
      </c>
      <c r="E8424" s="3">
        <v>286.6</v>
      </c>
      <c r="F8424" s="3">
        <v>1.38</v>
      </c>
      <c r="G8424" s="3">
        <v>72.0</v>
      </c>
      <c r="H8424" s="3">
        <v>9487.0</v>
      </c>
      <c r="I8424" s="2"/>
      <c r="J8424" s="2"/>
    </row>
    <row r="8425">
      <c r="A8425" s="1" t="s">
        <v>10777</v>
      </c>
      <c r="B8425" s="3">
        <v>1.66</v>
      </c>
      <c r="C8425" s="3" t="s">
        <v>244</v>
      </c>
      <c r="D8425" s="3" t="s">
        <v>26</v>
      </c>
      <c r="E8425" s="3">
        <v>29.3</v>
      </c>
      <c r="F8425" s="3">
        <v>1.24</v>
      </c>
      <c r="G8425" s="3">
        <v>68.0</v>
      </c>
      <c r="H8425" s="3">
        <v>9488.0</v>
      </c>
      <c r="I8425" s="2"/>
      <c r="J8425" s="2"/>
    </row>
    <row r="8426">
      <c r="A8426" s="1" t="s">
        <v>10778</v>
      </c>
      <c r="B8426" s="3">
        <v>2.13</v>
      </c>
      <c r="C8426" s="3" t="s">
        <v>244</v>
      </c>
      <c r="D8426" s="3" t="s">
        <v>26</v>
      </c>
      <c r="E8426" s="3">
        <v>295.5</v>
      </c>
      <c r="F8426" s="3">
        <v>1.3</v>
      </c>
      <c r="G8426" s="3">
        <v>66.0</v>
      </c>
      <c r="H8426" s="3">
        <v>9496.0</v>
      </c>
      <c r="I8426" s="2"/>
      <c r="J8426" s="2"/>
    </row>
    <row r="8427">
      <c r="A8427" s="1" t="s">
        <v>10779</v>
      </c>
      <c r="B8427" s="3">
        <v>2.1</v>
      </c>
      <c r="C8427" s="3">
        <v>95.65</v>
      </c>
      <c r="D8427" s="3">
        <v>38.0</v>
      </c>
      <c r="E8427" s="3">
        <v>29.13</v>
      </c>
      <c r="F8427" s="3">
        <v>35.0</v>
      </c>
      <c r="G8427" s="3">
        <v>288.95</v>
      </c>
      <c r="H8427" s="3">
        <v>1.1</v>
      </c>
      <c r="I8427" s="3">
        <v>69.0</v>
      </c>
      <c r="J8427" s="3">
        <v>95.0</v>
      </c>
    </row>
    <row r="8428">
      <c r="A8428" s="1" t="s">
        <v>10780</v>
      </c>
      <c r="B8428" s="3">
        <v>3.84</v>
      </c>
      <c r="C8428" s="3">
        <v>95.7</v>
      </c>
      <c r="D8428" s="3">
        <v>8.0</v>
      </c>
      <c r="E8428" s="3">
        <v>3.97</v>
      </c>
      <c r="F8428" s="3">
        <v>79.0</v>
      </c>
      <c r="G8428" s="3" t="s">
        <v>10781</v>
      </c>
      <c r="H8428" s="3">
        <v>76.0</v>
      </c>
      <c r="I8428" s="3">
        <v>9503.0</v>
      </c>
      <c r="J8428" s="2"/>
    </row>
    <row r="8429">
      <c r="A8429" s="1" t="s">
        <v>10782</v>
      </c>
      <c r="B8429" s="3">
        <v>6.49</v>
      </c>
      <c r="C8429" s="3">
        <v>82.55</v>
      </c>
      <c r="D8429" s="3">
        <v>192.0</v>
      </c>
      <c r="E8429" s="3">
        <v>62.79</v>
      </c>
      <c r="F8429" s="3">
        <v>169.0</v>
      </c>
      <c r="G8429" s="3" t="s">
        <v>10783</v>
      </c>
      <c r="H8429" s="3">
        <v>8.0</v>
      </c>
      <c r="I8429" s="3">
        <v>9506.0</v>
      </c>
      <c r="J8429" s="2"/>
    </row>
    <row r="8430">
      <c r="A8430" s="1" t="s">
        <v>10784</v>
      </c>
      <c r="B8430" s="3">
        <v>8.55</v>
      </c>
      <c r="C8430" s="3">
        <v>71.35</v>
      </c>
      <c r="D8430" s="3">
        <v>377.0</v>
      </c>
      <c r="E8430" s="3">
        <v>462.51</v>
      </c>
      <c r="F8430" s="3">
        <v>174.0</v>
      </c>
      <c r="G8430" s="3" t="s">
        <v>10785</v>
      </c>
      <c r="H8430" s="3">
        <v>96.0</v>
      </c>
      <c r="I8430" s="3">
        <v>9505.0</v>
      </c>
      <c r="J8430" s="2"/>
    </row>
    <row r="8431">
      <c r="A8431" s="1" t="s">
        <v>10786</v>
      </c>
      <c r="B8431" s="3">
        <v>10.53</v>
      </c>
      <c r="C8431" s="3">
        <v>59.5</v>
      </c>
      <c r="D8431" s="3">
        <v>274.0</v>
      </c>
      <c r="E8431" s="3">
        <v>96.85</v>
      </c>
      <c r="F8431" s="3">
        <v>229.0</v>
      </c>
      <c r="G8431" s="3" t="s">
        <v>10787</v>
      </c>
      <c r="H8431" s="3">
        <v>144.0</v>
      </c>
      <c r="I8431" s="3">
        <v>9496.0</v>
      </c>
      <c r="J8431" s="2"/>
    </row>
    <row r="8432">
      <c r="A8432" s="1" t="s">
        <v>10788</v>
      </c>
      <c r="B8432" s="3">
        <v>11.71</v>
      </c>
      <c r="C8432" s="3">
        <v>53.35</v>
      </c>
      <c r="D8432" s="3">
        <v>277.0</v>
      </c>
      <c r="E8432" s="3">
        <v>133.57</v>
      </c>
      <c r="F8432" s="3">
        <v>218.0</v>
      </c>
      <c r="G8432" s="3" t="s">
        <v>10789</v>
      </c>
      <c r="H8432" s="3">
        <v>238.0</v>
      </c>
      <c r="I8432" s="3">
        <v>9488.0</v>
      </c>
      <c r="J8432" s="2"/>
    </row>
    <row r="8433">
      <c r="A8433" s="1" t="s">
        <v>10790</v>
      </c>
      <c r="B8433" s="3">
        <v>12.6</v>
      </c>
      <c r="C8433" s="3">
        <v>51.35</v>
      </c>
      <c r="D8433" s="3">
        <v>2.0</v>
      </c>
      <c r="E8433" s="3">
        <v>72.64</v>
      </c>
      <c r="F8433" s="3">
        <v>173.0</v>
      </c>
      <c r="G8433" s="3" t="s">
        <v>10791</v>
      </c>
      <c r="H8433" s="3">
        <v>276.0</v>
      </c>
      <c r="I8433" s="3">
        <v>9485.0</v>
      </c>
      <c r="J8433" s="2"/>
    </row>
    <row r="8434">
      <c r="A8434" s="1" t="s">
        <v>10792</v>
      </c>
      <c r="B8434" s="3">
        <v>12.13</v>
      </c>
      <c r="C8434" s="3">
        <v>49.6</v>
      </c>
      <c r="D8434" s="3">
        <v>132.0</v>
      </c>
      <c r="E8434" s="3">
        <v>69.39</v>
      </c>
      <c r="F8434" s="3">
        <v>114.0</v>
      </c>
      <c r="G8434" s="3" t="s">
        <v>10793</v>
      </c>
      <c r="H8434" s="3">
        <v>273.0</v>
      </c>
      <c r="I8434" s="3">
        <v>9483.0</v>
      </c>
      <c r="J8434" s="2"/>
    </row>
    <row r="8435">
      <c r="A8435" s="1" t="s">
        <v>10794</v>
      </c>
      <c r="B8435" s="3">
        <v>11.84</v>
      </c>
      <c r="C8435" s="3">
        <v>51.35</v>
      </c>
      <c r="D8435" s="3">
        <v>69.0</v>
      </c>
      <c r="E8435" s="3">
        <v>249.1</v>
      </c>
      <c r="F8435" s="3">
        <v>41.0</v>
      </c>
      <c r="G8435" s="3" t="s">
        <v>10795</v>
      </c>
      <c r="H8435" s="3">
        <v>288.0</v>
      </c>
      <c r="I8435" s="3">
        <v>9485.0</v>
      </c>
      <c r="J8435" s="2"/>
    </row>
    <row r="8436">
      <c r="A8436" s="1" t="s">
        <v>10796</v>
      </c>
      <c r="B8436" s="3">
        <v>10.38</v>
      </c>
      <c r="C8436" s="3" t="s">
        <v>2088</v>
      </c>
      <c r="D8436" s="3" t="s">
        <v>26</v>
      </c>
      <c r="E8436" s="3">
        <v>285.25</v>
      </c>
      <c r="F8436" s="3">
        <v>1.1</v>
      </c>
      <c r="G8436" s="3">
        <v>325.0</v>
      </c>
      <c r="H8436" s="3">
        <v>9491.0</v>
      </c>
      <c r="I8436" s="2"/>
      <c r="J8436" s="2"/>
    </row>
    <row r="8437">
      <c r="A8437" s="1" t="s">
        <v>10797</v>
      </c>
      <c r="B8437" s="3">
        <v>9.4</v>
      </c>
      <c r="C8437" s="3" t="s">
        <v>2865</v>
      </c>
      <c r="D8437" s="3" t="s">
        <v>26</v>
      </c>
      <c r="E8437" s="3" t="s">
        <v>10798</v>
      </c>
      <c r="F8437" s="3">
        <v>352.0</v>
      </c>
      <c r="G8437" s="3">
        <v>9495.0</v>
      </c>
      <c r="H8437" s="2"/>
      <c r="I8437" s="2"/>
      <c r="J8437" s="2"/>
    </row>
    <row r="8438">
      <c r="A8438" s="1" t="s">
        <v>10799</v>
      </c>
      <c r="B8438" s="3">
        <v>8.24</v>
      </c>
      <c r="C8438" s="3" t="s">
        <v>1700</v>
      </c>
      <c r="D8438" s="3" t="s">
        <v>26</v>
      </c>
      <c r="E8438" s="3">
        <v>287.4</v>
      </c>
      <c r="F8438" s="3">
        <v>1.3</v>
      </c>
      <c r="G8438" s="3">
        <v>299.0</v>
      </c>
      <c r="H8438" s="3">
        <v>9495.0</v>
      </c>
      <c r="I8438" s="2"/>
      <c r="J8438" s="2"/>
    </row>
    <row r="8439">
      <c r="A8439" s="1" t="s">
        <v>10800</v>
      </c>
      <c r="B8439" s="3">
        <v>8.9</v>
      </c>
      <c r="C8439" s="3" t="s">
        <v>2313</v>
      </c>
      <c r="D8439" s="3" t="s">
        <v>26</v>
      </c>
      <c r="E8439" s="3" t="s">
        <v>10801</v>
      </c>
      <c r="F8439" s="3">
        <v>263.0</v>
      </c>
      <c r="G8439" s="3">
        <v>9496.0</v>
      </c>
      <c r="H8439" s="2"/>
      <c r="I8439" s="2"/>
      <c r="J8439" s="2"/>
    </row>
    <row r="8440">
      <c r="A8440" s="1" t="s">
        <v>10802</v>
      </c>
      <c r="B8440" s="3">
        <v>8.25</v>
      </c>
      <c r="C8440" s="3" t="s">
        <v>2154</v>
      </c>
      <c r="D8440" s="3" t="s">
        <v>26</v>
      </c>
      <c r="E8440" s="3" t="s">
        <v>10803</v>
      </c>
      <c r="F8440" s="3">
        <v>208.0</v>
      </c>
      <c r="G8440" s="3">
        <v>9495.0</v>
      </c>
      <c r="H8440" s="2"/>
      <c r="I8440" s="2"/>
      <c r="J8440" s="2"/>
    </row>
    <row r="8441">
      <c r="A8441" s="1" t="s">
        <v>10804</v>
      </c>
      <c r="B8441" s="3">
        <v>6.25</v>
      </c>
      <c r="C8441" s="3" t="s">
        <v>1794</v>
      </c>
      <c r="D8441" s="3" t="s">
        <v>26</v>
      </c>
      <c r="E8441" s="3">
        <v>29.1</v>
      </c>
      <c r="F8441" s="3">
        <v>1.1</v>
      </c>
      <c r="G8441" s="3">
        <v>206.0</v>
      </c>
      <c r="H8441" s="3">
        <v>9497.0</v>
      </c>
      <c r="I8441" s="2"/>
      <c r="J8441" s="2"/>
    </row>
    <row r="8442">
      <c r="A8442" s="1" t="s">
        <v>10805</v>
      </c>
      <c r="B8442" s="3">
        <v>4.97</v>
      </c>
      <c r="C8442" s="3" t="s">
        <v>825</v>
      </c>
      <c r="D8442" s="3" t="s">
        <v>26</v>
      </c>
      <c r="E8442" s="3">
        <v>284.5</v>
      </c>
      <c r="F8442" s="3">
        <v>1.38</v>
      </c>
      <c r="G8442" s="3">
        <v>193.0</v>
      </c>
      <c r="H8442" s="3">
        <v>9495.0</v>
      </c>
      <c r="I8442" s="2"/>
      <c r="J8442" s="2"/>
    </row>
    <row r="8443">
      <c r="A8443" s="1" t="s">
        <v>10806</v>
      </c>
      <c r="B8443" s="3">
        <v>4.66</v>
      </c>
      <c r="C8443" s="3" t="s">
        <v>825</v>
      </c>
      <c r="D8443" s="3" t="s">
        <v>26</v>
      </c>
      <c r="E8443" s="3">
        <v>294.75</v>
      </c>
      <c r="F8443" s="3">
        <v>1.24</v>
      </c>
      <c r="G8443" s="3">
        <v>19.0</v>
      </c>
      <c r="H8443" s="3">
        <v>9493.0</v>
      </c>
      <c r="I8443" s="2"/>
      <c r="J8443" s="2"/>
    </row>
    <row r="8444">
      <c r="A8444" s="1" t="s">
        <v>10807</v>
      </c>
      <c r="B8444" s="3">
        <v>4.22</v>
      </c>
      <c r="C8444" s="3" t="s">
        <v>661</v>
      </c>
      <c r="D8444" s="3" t="s">
        <v>26</v>
      </c>
      <c r="E8444" s="3">
        <v>288.85</v>
      </c>
      <c r="F8444" s="3">
        <v>1.24</v>
      </c>
      <c r="G8444" s="3">
        <v>19.0</v>
      </c>
      <c r="H8444" s="3">
        <v>9489.0</v>
      </c>
      <c r="I8444" s="2"/>
      <c r="J8444" s="2"/>
    </row>
    <row r="8445">
      <c r="A8445" s="1" t="s">
        <v>10808</v>
      </c>
      <c r="B8445" s="3">
        <v>3.99</v>
      </c>
      <c r="C8445" s="3" t="s">
        <v>1450</v>
      </c>
      <c r="D8445" s="3" t="s">
        <v>26</v>
      </c>
      <c r="E8445" s="3">
        <v>304.8</v>
      </c>
      <c r="F8445" s="3">
        <v>1.31</v>
      </c>
      <c r="G8445" s="3">
        <v>198.0</v>
      </c>
      <c r="H8445" s="3">
        <v>9486.0</v>
      </c>
      <c r="I8445" s="2"/>
      <c r="J8445" s="2"/>
    </row>
    <row r="8446">
      <c r="A8446" s="1" t="s">
        <v>10809</v>
      </c>
      <c r="B8446" s="3">
        <v>3.87</v>
      </c>
      <c r="C8446" s="3" t="s">
        <v>1450</v>
      </c>
      <c r="D8446" s="3" t="s">
        <v>26</v>
      </c>
      <c r="E8446" s="3">
        <v>303.5</v>
      </c>
      <c r="F8446" s="3">
        <v>1.38</v>
      </c>
      <c r="G8446" s="3">
        <v>209.0</v>
      </c>
      <c r="H8446" s="3">
        <v>9486.0</v>
      </c>
      <c r="I8446" s="2"/>
      <c r="J8446" s="2"/>
    </row>
    <row r="8447">
      <c r="A8447" s="1" t="s">
        <v>10810</v>
      </c>
      <c r="B8447" s="3">
        <v>3.75</v>
      </c>
      <c r="C8447" s="3" t="s">
        <v>1450</v>
      </c>
      <c r="D8447" s="3" t="s">
        <v>26</v>
      </c>
      <c r="E8447" s="3">
        <v>3.95</v>
      </c>
      <c r="F8447" s="3">
        <v>1.45</v>
      </c>
      <c r="G8447" s="3">
        <v>209.0</v>
      </c>
      <c r="H8447" s="3">
        <v>9486.0</v>
      </c>
      <c r="I8447" s="2"/>
      <c r="J8447" s="2"/>
    </row>
    <row r="8448">
      <c r="A8448" s="1" t="s">
        <v>10811</v>
      </c>
      <c r="B8448" s="3">
        <v>3.82</v>
      </c>
      <c r="C8448" s="3" t="s">
        <v>1450</v>
      </c>
      <c r="D8448" s="3" t="s">
        <v>26</v>
      </c>
      <c r="E8448" s="3">
        <v>303.85</v>
      </c>
      <c r="F8448" s="3">
        <v>1.52</v>
      </c>
      <c r="G8448" s="3">
        <v>2.0</v>
      </c>
      <c r="H8448" s="3">
        <v>9484.0</v>
      </c>
      <c r="I8448" s="2"/>
      <c r="J8448" s="2"/>
    </row>
    <row r="8449">
      <c r="A8449" s="1" t="s">
        <v>10812</v>
      </c>
      <c r="B8449" s="3">
        <v>4.36</v>
      </c>
      <c r="C8449" s="3" t="s">
        <v>1447</v>
      </c>
      <c r="D8449" s="3" t="s">
        <v>26</v>
      </c>
      <c r="E8449" s="3">
        <v>321.85</v>
      </c>
      <c r="F8449" s="3">
        <v>1.45</v>
      </c>
      <c r="G8449" s="3">
        <v>198.0</v>
      </c>
      <c r="H8449" s="3">
        <v>9485.0</v>
      </c>
      <c r="I8449" s="2"/>
      <c r="J8449" s="2"/>
    </row>
    <row r="8450">
      <c r="A8450" s="1" t="s">
        <v>10813</v>
      </c>
      <c r="B8450" s="3">
        <v>3.95</v>
      </c>
      <c r="C8450" s="3" t="s">
        <v>308</v>
      </c>
      <c r="D8450" s="3" t="s">
        <v>26</v>
      </c>
      <c r="E8450" s="3">
        <v>299.55</v>
      </c>
      <c r="F8450" s="3">
        <v>1.24</v>
      </c>
      <c r="G8450" s="3">
        <v>206.0</v>
      </c>
      <c r="H8450" s="3">
        <v>9489.0</v>
      </c>
      <c r="I8450" s="2"/>
      <c r="J8450" s="2"/>
    </row>
    <row r="8451">
      <c r="A8451" s="1" t="s">
        <v>10814</v>
      </c>
      <c r="B8451" s="3">
        <v>4.46</v>
      </c>
      <c r="C8451" s="3">
        <v>95.75</v>
      </c>
      <c r="D8451" s="3">
        <v>46.0</v>
      </c>
      <c r="E8451" s="3">
        <v>78.96</v>
      </c>
      <c r="F8451" s="3">
        <v>38.0</v>
      </c>
      <c r="G8451" s="3">
        <v>319.9</v>
      </c>
      <c r="H8451" s="3">
        <v>1.17</v>
      </c>
      <c r="I8451" s="3">
        <v>205.0</v>
      </c>
      <c r="J8451" s="3">
        <v>9493.0</v>
      </c>
    </row>
    <row r="8452">
      <c r="A8452" s="1" t="s">
        <v>10815</v>
      </c>
      <c r="B8452" s="3">
        <v>6.54</v>
      </c>
      <c r="C8452" s="3">
        <v>92.3</v>
      </c>
      <c r="D8452" s="3">
        <v>141.0</v>
      </c>
      <c r="E8452" s="3">
        <v>111.9</v>
      </c>
      <c r="F8452" s="3">
        <v>113.0</v>
      </c>
      <c r="G8452" s="3">
        <v>329.4</v>
      </c>
      <c r="H8452" s="3">
        <v>1.3</v>
      </c>
      <c r="I8452" s="3">
        <v>216.0</v>
      </c>
      <c r="J8452" s="3">
        <v>9499.0</v>
      </c>
    </row>
    <row r="8453">
      <c r="A8453" s="1" t="s">
        <v>10816</v>
      </c>
      <c r="B8453" s="3">
        <v>8.5</v>
      </c>
      <c r="C8453" s="3">
        <v>82.75</v>
      </c>
      <c r="D8453" s="3">
        <v>129.0</v>
      </c>
      <c r="E8453" s="3">
        <v>5.48</v>
      </c>
      <c r="F8453" s="3">
        <v>127.0</v>
      </c>
      <c r="G8453" s="3">
        <v>347.2</v>
      </c>
      <c r="H8453" s="3">
        <v>1.31</v>
      </c>
      <c r="I8453" s="3">
        <v>202.0</v>
      </c>
      <c r="J8453" s="3">
        <v>9501.0</v>
      </c>
    </row>
    <row r="8454">
      <c r="A8454" s="1" t="s">
        <v>10817</v>
      </c>
      <c r="B8454" s="3">
        <v>9.41</v>
      </c>
      <c r="C8454" s="3">
        <v>79.9</v>
      </c>
      <c r="D8454" s="3">
        <v>177.0</v>
      </c>
      <c r="E8454" s="3">
        <v>11.42</v>
      </c>
      <c r="F8454" s="3">
        <v>172.0</v>
      </c>
      <c r="G8454" s="3">
        <v>349.5</v>
      </c>
      <c r="H8454" s="3">
        <v>2.7</v>
      </c>
      <c r="I8454" s="3">
        <v>206.0</v>
      </c>
      <c r="J8454" s="3">
        <v>9494.0</v>
      </c>
    </row>
    <row r="8455">
      <c r="A8455" s="1" t="s">
        <v>10818</v>
      </c>
      <c r="B8455" s="3">
        <v>10.41</v>
      </c>
      <c r="C8455" s="3">
        <v>77.15</v>
      </c>
      <c r="D8455" s="3" t="s">
        <v>9102</v>
      </c>
      <c r="E8455" s="3">
        <v>141.0</v>
      </c>
      <c r="F8455" s="3">
        <v>342.55</v>
      </c>
      <c r="G8455" s="3">
        <v>2.62</v>
      </c>
      <c r="H8455" s="3">
        <v>216.0</v>
      </c>
      <c r="I8455" s="3">
        <v>9486.0</v>
      </c>
      <c r="J8455" s="2"/>
    </row>
    <row r="8456">
      <c r="A8456" s="1" t="s">
        <v>10819</v>
      </c>
      <c r="B8456" s="3">
        <v>10.77</v>
      </c>
      <c r="C8456" s="3">
        <v>74.45</v>
      </c>
      <c r="D8456" s="3">
        <v>202.0</v>
      </c>
      <c r="E8456" s="3">
        <v>27.18</v>
      </c>
      <c r="F8456" s="3">
        <v>19.0</v>
      </c>
      <c r="G8456" s="3">
        <v>348.95</v>
      </c>
      <c r="H8456" s="3">
        <v>2.9</v>
      </c>
      <c r="I8456" s="3">
        <v>222.0</v>
      </c>
      <c r="J8456" s="3">
        <v>9477.0</v>
      </c>
    </row>
    <row r="8457">
      <c r="A8457" s="1" t="s">
        <v>10820</v>
      </c>
      <c r="B8457" s="3">
        <v>11.9</v>
      </c>
      <c r="C8457" s="3">
        <v>71.75</v>
      </c>
      <c r="D8457" s="3">
        <v>242.0</v>
      </c>
      <c r="E8457" s="3">
        <v>172.7</v>
      </c>
      <c r="F8457" s="3">
        <v>178.0</v>
      </c>
      <c r="G8457" s="3">
        <v>353.4</v>
      </c>
      <c r="H8457" s="3">
        <v>3.17</v>
      </c>
      <c r="I8457" s="3">
        <v>232.0</v>
      </c>
      <c r="J8457" s="3">
        <v>9473.0</v>
      </c>
    </row>
    <row r="8458">
      <c r="A8458" s="1" t="s">
        <v>10821</v>
      </c>
      <c r="B8458" s="3">
        <v>11.34</v>
      </c>
      <c r="C8458" s="3">
        <v>69.25</v>
      </c>
      <c r="D8458" s="3">
        <v>122.0</v>
      </c>
      <c r="E8458" s="3">
        <v>46.16</v>
      </c>
      <c r="F8458" s="3">
        <v>11.0</v>
      </c>
      <c r="G8458" s="3">
        <v>341.4</v>
      </c>
      <c r="H8458" s="3">
        <v>3.38</v>
      </c>
      <c r="I8458" s="3">
        <v>236.0</v>
      </c>
      <c r="J8458" s="3">
        <v>9472.0</v>
      </c>
    </row>
    <row r="8459">
      <c r="A8459" s="1" t="s">
        <v>10822</v>
      </c>
      <c r="B8459" s="3">
        <v>11.5</v>
      </c>
      <c r="C8459" s="3">
        <v>71.75</v>
      </c>
      <c r="D8459" s="3">
        <v>45.0</v>
      </c>
      <c r="E8459" s="3">
        <v>35.33</v>
      </c>
      <c r="F8459" s="3">
        <v>41.0</v>
      </c>
      <c r="G8459" s="3">
        <v>341.4</v>
      </c>
      <c r="H8459" s="3">
        <v>2.28</v>
      </c>
      <c r="I8459" s="3">
        <v>242.0</v>
      </c>
      <c r="J8459" s="3">
        <v>9473.0</v>
      </c>
    </row>
    <row r="8460">
      <c r="A8460" s="1" t="s">
        <v>10823</v>
      </c>
      <c r="B8460" s="3">
        <v>10.34</v>
      </c>
      <c r="C8460" s="3" t="s">
        <v>4469</v>
      </c>
      <c r="D8460" s="3" t="s">
        <v>26</v>
      </c>
      <c r="E8460" s="3">
        <v>343.9</v>
      </c>
      <c r="F8460" s="3">
        <v>1.86</v>
      </c>
      <c r="G8460" s="3">
        <v>254.0</v>
      </c>
      <c r="H8460" s="3">
        <v>9478.0</v>
      </c>
      <c r="I8460" s="2"/>
      <c r="J8460" s="2"/>
    </row>
    <row r="8461">
      <c r="A8461" s="1" t="s">
        <v>10824</v>
      </c>
      <c r="B8461" s="3">
        <v>9.34</v>
      </c>
      <c r="C8461" s="3" t="s">
        <v>1123</v>
      </c>
      <c r="D8461" s="3" t="s">
        <v>26</v>
      </c>
      <c r="E8461" s="3">
        <v>33.15</v>
      </c>
      <c r="F8461" s="3">
        <v>1.72</v>
      </c>
      <c r="G8461" s="3">
        <v>267.0</v>
      </c>
      <c r="H8461" s="3">
        <v>948.0</v>
      </c>
      <c r="I8461" s="2"/>
      <c r="J8461" s="2"/>
    </row>
    <row r="8462">
      <c r="A8462" s="1" t="s">
        <v>10825</v>
      </c>
      <c r="B8462" s="3">
        <v>8.63</v>
      </c>
      <c r="C8462" s="3" t="s">
        <v>889</v>
      </c>
      <c r="D8462" s="3" t="s">
        <v>26</v>
      </c>
      <c r="E8462" s="3">
        <v>32.65</v>
      </c>
      <c r="F8462" s="3">
        <v>1.79</v>
      </c>
      <c r="G8462" s="3">
        <v>271.0</v>
      </c>
      <c r="H8462" s="3">
        <v>9478.0</v>
      </c>
      <c r="I8462" s="2"/>
      <c r="J8462" s="2"/>
    </row>
    <row r="8463">
      <c r="A8463" s="1" t="s">
        <v>10826</v>
      </c>
      <c r="B8463" s="3">
        <v>8.24</v>
      </c>
      <c r="C8463" s="3" t="s">
        <v>1217</v>
      </c>
      <c r="D8463" s="3" t="s">
        <v>26</v>
      </c>
      <c r="E8463" s="3">
        <v>334.2</v>
      </c>
      <c r="F8463" s="3">
        <v>2.7</v>
      </c>
      <c r="G8463" s="3">
        <v>274.0</v>
      </c>
      <c r="H8463" s="3">
        <v>9479.0</v>
      </c>
      <c r="I8463" s="2"/>
      <c r="J8463" s="2"/>
    </row>
    <row r="8464">
      <c r="A8464" s="1" t="s">
        <v>10827</v>
      </c>
      <c r="B8464" s="3">
        <v>7.82</v>
      </c>
      <c r="C8464" s="3" t="s">
        <v>1158</v>
      </c>
      <c r="D8464" s="3" t="s">
        <v>26</v>
      </c>
      <c r="E8464" s="3">
        <v>335.55</v>
      </c>
      <c r="F8464" s="3">
        <v>2.0</v>
      </c>
      <c r="G8464" s="3">
        <v>264.0</v>
      </c>
      <c r="H8464" s="3">
        <v>948.0</v>
      </c>
      <c r="I8464" s="2"/>
      <c r="J8464" s="2"/>
    </row>
    <row r="8465">
      <c r="A8465" s="1" t="s">
        <v>10828</v>
      </c>
      <c r="B8465" s="3">
        <v>7.53</v>
      </c>
      <c r="C8465" s="3" t="s">
        <v>1003</v>
      </c>
      <c r="D8465" s="3" t="s">
        <v>26</v>
      </c>
      <c r="E8465" s="3">
        <v>339.65</v>
      </c>
      <c r="F8465" s="3">
        <v>1.86</v>
      </c>
      <c r="G8465" s="3">
        <v>251.0</v>
      </c>
      <c r="H8465" s="3">
        <v>9478.0</v>
      </c>
      <c r="I8465" s="2"/>
      <c r="J8465" s="2"/>
    </row>
    <row r="8466">
      <c r="A8466" s="1" t="s">
        <v>10829</v>
      </c>
      <c r="B8466" s="3">
        <v>7.24</v>
      </c>
      <c r="C8466" s="3" t="s">
        <v>899</v>
      </c>
      <c r="D8466" s="3" t="s">
        <v>26</v>
      </c>
      <c r="E8466" s="3">
        <v>335.75</v>
      </c>
      <c r="F8466" s="3">
        <v>1.86</v>
      </c>
      <c r="G8466" s="3">
        <v>239.0</v>
      </c>
      <c r="H8466" s="3">
        <v>9474.0</v>
      </c>
      <c r="I8466" s="2"/>
      <c r="J8466" s="2"/>
    </row>
    <row r="8467">
      <c r="A8467" s="1" t="s">
        <v>10830</v>
      </c>
      <c r="B8467" s="3">
        <v>6.98</v>
      </c>
      <c r="C8467" s="3" t="s">
        <v>1003</v>
      </c>
      <c r="D8467" s="3" t="s">
        <v>26</v>
      </c>
      <c r="E8467" s="3">
        <v>329.0</v>
      </c>
      <c r="F8467" s="3">
        <v>2.7</v>
      </c>
      <c r="G8467" s="3">
        <v>242.0</v>
      </c>
      <c r="H8467" s="3">
        <v>9472.0</v>
      </c>
      <c r="I8467" s="2"/>
      <c r="J8467" s="2"/>
    </row>
    <row r="8468">
      <c r="A8468" s="1" t="s">
        <v>10831</v>
      </c>
      <c r="B8468" s="3">
        <v>6.93</v>
      </c>
      <c r="C8468" s="3" t="s">
        <v>899</v>
      </c>
      <c r="D8468" s="3" t="s">
        <v>26</v>
      </c>
      <c r="E8468" s="3">
        <v>334.7</v>
      </c>
      <c r="F8468" s="3">
        <v>2.21</v>
      </c>
      <c r="G8468" s="3">
        <v>242.0</v>
      </c>
      <c r="H8468" s="3">
        <v>9467.0</v>
      </c>
      <c r="I8468" s="2"/>
      <c r="J8468" s="2"/>
    </row>
    <row r="8469">
      <c r="A8469" s="1" t="s">
        <v>10832</v>
      </c>
      <c r="B8469" s="3">
        <v>6.92</v>
      </c>
      <c r="C8469" s="3" t="s">
        <v>1307</v>
      </c>
      <c r="D8469" s="3" t="s">
        <v>26</v>
      </c>
      <c r="E8469" s="3">
        <v>335.55</v>
      </c>
      <c r="F8469" s="3">
        <v>2.21</v>
      </c>
      <c r="G8469" s="3">
        <v>232.0</v>
      </c>
      <c r="H8469" s="3">
        <v>9461.0</v>
      </c>
      <c r="I8469" s="2"/>
      <c r="J8469" s="2"/>
    </row>
    <row r="8470">
      <c r="A8470" s="1" t="s">
        <v>10833</v>
      </c>
      <c r="B8470" s="3">
        <v>6.88</v>
      </c>
      <c r="C8470" s="3" t="s">
        <v>1307</v>
      </c>
      <c r="D8470" s="3" t="s">
        <v>26</v>
      </c>
      <c r="E8470" s="3">
        <v>329.2</v>
      </c>
      <c r="F8470" s="3">
        <v>2.14</v>
      </c>
      <c r="G8470" s="3">
        <v>22.0</v>
      </c>
      <c r="H8470" s="3">
        <v>9457.0</v>
      </c>
      <c r="I8470" s="2"/>
      <c r="J8470" s="2"/>
    </row>
    <row r="8471">
      <c r="A8471" s="1" t="s">
        <v>10834</v>
      </c>
      <c r="B8471" s="3">
        <v>7.4</v>
      </c>
      <c r="C8471" s="3" t="s">
        <v>1502</v>
      </c>
      <c r="D8471" s="3" t="s">
        <v>26</v>
      </c>
      <c r="E8471" s="3">
        <v>337.3</v>
      </c>
      <c r="F8471" s="3">
        <v>2.14</v>
      </c>
      <c r="G8471" s="3">
        <v>213.0</v>
      </c>
      <c r="H8471" s="3">
        <v>9451.0</v>
      </c>
      <c r="I8471" s="2"/>
      <c r="J8471" s="2"/>
    </row>
    <row r="8472">
      <c r="A8472" s="1" t="s">
        <v>10835</v>
      </c>
      <c r="B8472" s="3">
        <v>7.29</v>
      </c>
      <c r="C8472" s="3" t="s">
        <v>1442</v>
      </c>
      <c r="D8472" s="3" t="s">
        <v>26</v>
      </c>
      <c r="E8472" s="3">
        <v>344.65</v>
      </c>
      <c r="F8472" s="3">
        <v>2.48</v>
      </c>
      <c r="G8472" s="3">
        <v>21.0</v>
      </c>
      <c r="H8472" s="3">
        <v>9444.0</v>
      </c>
      <c r="I8472" s="2"/>
      <c r="J8472" s="2"/>
    </row>
    <row r="8473">
      <c r="A8473" s="1" t="s">
        <v>10836</v>
      </c>
      <c r="B8473" s="3">
        <v>7.5</v>
      </c>
      <c r="C8473" s="3" t="s">
        <v>1442</v>
      </c>
      <c r="D8473" s="3" t="s">
        <v>26</v>
      </c>
      <c r="E8473" s="3">
        <v>344.5</v>
      </c>
      <c r="F8473" s="3">
        <v>2.97</v>
      </c>
      <c r="G8473" s="3">
        <v>208.0</v>
      </c>
      <c r="H8473" s="3">
        <v>9438.0</v>
      </c>
      <c r="I8473" s="2"/>
      <c r="J8473" s="2"/>
    </row>
    <row r="8474">
      <c r="A8474" s="1" t="s">
        <v>10837</v>
      </c>
      <c r="B8474" s="3">
        <v>7.9</v>
      </c>
      <c r="C8474" s="3" t="s">
        <v>1056</v>
      </c>
      <c r="D8474" s="3" t="s">
        <v>26</v>
      </c>
      <c r="E8474" s="3">
        <v>345.45</v>
      </c>
      <c r="F8474" s="3">
        <v>2.97</v>
      </c>
      <c r="G8474" s="3">
        <v>209.0</v>
      </c>
      <c r="H8474" s="3">
        <v>944.0</v>
      </c>
      <c r="I8474" s="2"/>
      <c r="J8474" s="2"/>
    </row>
    <row r="8475">
      <c r="A8475" s="1" t="s">
        <v>10838</v>
      </c>
      <c r="B8475" s="3">
        <v>7.96</v>
      </c>
      <c r="C8475" s="3">
        <v>79.7</v>
      </c>
      <c r="D8475" s="3">
        <v>53.0</v>
      </c>
      <c r="E8475" s="3">
        <v>15.41</v>
      </c>
      <c r="F8475" s="3">
        <v>38.0</v>
      </c>
      <c r="G8475" s="3">
        <v>346.8</v>
      </c>
      <c r="H8475" s="3">
        <v>3.31</v>
      </c>
      <c r="I8475" s="3">
        <v>21.0</v>
      </c>
      <c r="J8475" s="3">
        <v>9435.0</v>
      </c>
    </row>
    <row r="8476">
      <c r="A8476" s="1" t="s">
        <v>10839</v>
      </c>
      <c r="B8476" s="3">
        <v>8.19</v>
      </c>
      <c r="C8476" s="3">
        <v>82.75</v>
      </c>
      <c r="D8476" s="3" t="s">
        <v>812</v>
      </c>
      <c r="E8476" s="3">
        <v>2.0</v>
      </c>
      <c r="F8476" s="3">
        <v>348.35</v>
      </c>
      <c r="G8476" s="3">
        <v>3.66</v>
      </c>
      <c r="H8476" s="3">
        <v>209.0</v>
      </c>
      <c r="I8476" s="3">
        <v>9433.0</v>
      </c>
      <c r="J8476" s="2"/>
    </row>
    <row r="8477">
      <c r="A8477" s="1" t="s">
        <v>10840</v>
      </c>
      <c r="B8477" s="3">
        <v>8.18</v>
      </c>
      <c r="C8477" s="3">
        <v>85.9</v>
      </c>
      <c r="D8477" s="3" t="s">
        <v>2833</v>
      </c>
      <c r="E8477" s="3">
        <v>54.0</v>
      </c>
      <c r="F8477" s="3">
        <v>347.95</v>
      </c>
      <c r="G8477" s="3">
        <v>4.0</v>
      </c>
      <c r="H8477" s="3">
        <v>207.0</v>
      </c>
      <c r="I8477" s="3">
        <v>9429.0</v>
      </c>
      <c r="J8477" s="2"/>
    </row>
    <row r="8478">
      <c r="A8478" s="1" t="s">
        <v>10841</v>
      </c>
      <c r="B8478" s="3">
        <v>8.15</v>
      </c>
      <c r="C8478" s="3">
        <v>89.1</v>
      </c>
      <c r="D8478" s="3" t="s">
        <v>1344</v>
      </c>
      <c r="E8478" s="3">
        <v>78.0</v>
      </c>
      <c r="F8478" s="3">
        <v>348.55</v>
      </c>
      <c r="G8478" s="3">
        <v>4.48</v>
      </c>
      <c r="H8478" s="3">
        <v>203.0</v>
      </c>
      <c r="I8478" s="3">
        <v>942.0</v>
      </c>
      <c r="J8478" s="2"/>
    </row>
    <row r="8479">
      <c r="A8479" s="1" t="s">
        <v>10842</v>
      </c>
      <c r="B8479" s="3">
        <v>8.14</v>
      </c>
      <c r="C8479" s="3">
        <v>89.1</v>
      </c>
      <c r="D8479" s="3" t="s">
        <v>1915</v>
      </c>
      <c r="E8479" s="3">
        <v>61.0</v>
      </c>
      <c r="F8479" s="3">
        <v>348.95</v>
      </c>
      <c r="G8479" s="3">
        <v>4.83</v>
      </c>
      <c r="H8479" s="3">
        <v>206.0</v>
      </c>
      <c r="I8479" s="3">
        <v>9404.0</v>
      </c>
      <c r="J8479" s="2"/>
    </row>
    <row r="8480">
      <c r="A8480" s="1" t="s">
        <v>10843</v>
      </c>
      <c r="B8480" s="3">
        <v>8.24</v>
      </c>
      <c r="C8480" s="3">
        <v>95.85</v>
      </c>
      <c r="D8480" s="3">
        <v>151.0</v>
      </c>
      <c r="E8480" s="3">
        <v>2.26</v>
      </c>
      <c r="F8480" s="3">
        <v>15.0</v>
      </c>
      <c r="G8480" s="3">
        <v>35.1</v>
      </c>
      <c r="H8480" s="3">
        <v>4.0</v>
      </c>
      <c r="I8480" s="3">
        <v>203.0</v>
      </c>
      <c r="J8480" s="3">
        <v>9386.0</v>
      </c>
    </row>
    <row r="8481">
      <c r="A8481" s="1" t="s">
        <v>10844</v>
      </c>
      <c r="B8481" s="3">
        <v>8.51</v>
      </c>
      <c r="C8481" s="3">
        <v>99.4</v>
      </c>
      <c r="D8481" s="3" t="s">
        <v>1969</v>
      </c>
      <c r="E8481" s="3">
        <v>104.0</v>
      </c>
      <c r="F8481" s="3">
        <v>351.85</v>
      </c>
      <c r="G8481" s="3">
        <v>3.45</v>
      </c>
      <c r="H8481" s="3">
        <v>212.0</v>
      </c>
      <c r="I8481" s="3">
        <v>9373.0</v>
      </c>
      <c r="J8481" s="2"/>
    </row>
    <row r="8482">
      <c r="A8482" s="1" t="s">
        <v>10845</v>
      </c>
      <c r="B8482" s="3">
        <v>8.92</v>
      </c>
      <c r="C8482" s="3">
        <v>95.85</v>
      </c>
      <c r="D8482" s="3">
        <v>106.0</v>
      </c>
      <c r="E8482" s="3">
        <v>23.2</v>
      </c>
      <c r="F8482" s="3">
        <v>1.0</v>
      </c>
      <c r="G8482" s="3">
        <v>356.65</v>
      </c>
      <c r="H8482" s="3">
        <v>3.59</v>
      </c>
      <c r="I8482" s="3">
        <v>24.0</v>
      </c>
      <c r="J8482" s="3">
        <v>937.0</v>
      </c>
    </row>
    <row r="8483">
      <c r="A8483" s="1" t="s">
        <v>10846</v>
      </c>
      <c r="B8483" s="3">
        <v>8.6</v>
      </c>
      <c r="C8483" s="3">
        <v>85.95</v>
      </c>
      <c r="D8483" s="3">
        <v>56.0</v>
      </c>
      <c r="E8483" s="3">
        <v>105.13</v>
      </c>
      <c r="F8483" s="3">
        <v>44.0</v>
      </c>
      <c r="G8483" s="3">
        <v>351.45</v>
      </c>
      <c r="H8483" s="3">
        <v>5.17</v>
      </c>
      <c r="I8483" s="3">
        <v>273.0</v>
      </c>
      <c r="J8483" s="3">
        <v>9374.0</v>
      </c>
    </row>
    <row r="8484">
      <c r="A8484" s="1" t="s">
        <v>10847</v>
      </c>
      <c r="B8484" s="3">
        <v>7.8</v>
      </c>
      <c r="C8484" s="3" t="s">
        <v>1158</v>
      </c>
      <c r="D8484" s="3" t="s">
        <v>26</v>
      </c>
      <c r="E8484" s="3">
        <v>334.6</v>
      </c>
      <c r="F8484" s="3">
        <v>3.72</v>
      </c>
      <c r="G8484" s="3">
        <v>267.0</v>
      </c>
      <c r="H8484" s="3">
        <v>9373.0</v>
      </c>
      <c r="I8484" s="2"/>
      <c r="J8484" s="2"/>
    </row>
    <row r="8485">
      <c r="A8485" s="1" t="s">
        <v>10848</v>
      </c>
      <c r="B8485" s="3">
        <v>6.93</v>
      </c>
      <c r="C8485" s="3" t="s">
        <v>1003</v>
      </c>
      <c r="D8485" s="3" t="s">
        <v>26</v>
      </c>
      <c r="E8485" s="3">
        <v>296.1</v>
      </c>
      <c r="F8485" s="3">
        <v>3.72</v>
      </c>
      <c r="G8485" s="3">
        <v>27.0</v>
      </c>
      <c r="H8485" s="3">
        <v>9378.0</v>
      </c>
      <c r="I8485" s="2"/>
      <c r="J8485" s="2"/>
    </row>
    <row r="8486">
      <c r="A8486" s="1" t="s">
        <v>10849</v>
      </c>
      <c r="B8486" s="3">
        <v>6.53</v>
      </c>
      <c r="C8486" s="3" t="s">
        <v>1008</v>
      </c>
      <c r="D8486" s="3" t="s">
        <v>26</v>
      </c>
      <c r="E8486" s="3">
        <v>294.15</v>
      </c>
      <c r="F8486" s="3">
        <v>4.0</v>
      </c>
      <c r="G8486" s="3">
        <v>279.0</v>
      </c>
      <c r="H8486" s="3">
        <v>9385.0</v>
      </c>
      <c r="I8486" s="2"/>
      <c r="J8486" s="2"/>
    </row>
    <row r="8487">
      <c r="A8487" s="1" t="s">
        <v>10850</v>
      </c>
      <c r="B8487" s="3">
        <v>5.94</v>
      </c>
      <c r="C8487" s="3" t="s">
        <v>1008</v>
      </c>
      <c r="D8487" s="3" t="s">
        <v>26</v>
      </c>
      <c r="E8487" s="3">
        <v>289.9</v>
      </c>
      <c r="F8487" s="3">
        <v>3.79</v>
      </c>
      <c r="G8487" s="3">
        <v>286.0</v>
      </c>
      <c r="H8487" s="3">
        <v>939.0</v>
      </c>
      <c r="I8487" s="2"/>
      <c r="J8487" s="2"/>
    </row>
    <row r="8488">
      <c r="A8488" s="1" t="s">
        <v>10851</v>
      </c>
      <c r="B8488" s="3">
        <v>5.3</v>
      </c>
      <c r="C8488" s="3" t="s">
        <v>828</v>
      </c>
      <c r="D8488" s="3" t="s">
        <v>26</v>
      </c>
      <c r="E8488" s="3">
        <v>275.4</v>
      </c>
      <c r="F8488" s="3">
        <v>3.79</v>
      </c>
      <c r="G8488" s="3">
        <v>294.0</v>
      </c>
      <c r="H8488" s="3">
        <v>9397.0</v>
      </c>
      <c r="I8488" s="2"/>
      <c r="J8488" s="2"/>
    </row>
    <row r="8489">
      <c r="A8489" s="1" t="s">
        <v>10852</v>
      </c>
      <c r="B8489" s="3">
        <v>4.44</v>
      </c>
      <c r="C8489" s="3" t="s">
        <v>688</v>
      </c>
      <c r="D8489" s="3" t="s">
        <v>26</v>
      </c>
      <c r="E8489" s="3">
        <v>252.35</v>
      </c>
      <c r="F8489" s="3">
        <v>3.79</v>
      </c>
      <c r="G8489" s="3">
        <v>3.0</v>
      </c>
      <c r="H8489" s="3">
        <v>9401.0</v>
      </c>
      <c r="I8489" s="2"/>
      <c r="J8489" s="2"/>
    </row>
    <row r="8490">
      <c r="A8490" s="1" t="s">
        <v>10853</v>
      </c>
      <c r="B8490" s="3">
        <v>3.99</v>
      </c>
      <c r="C8490" s="3" t="s">
        <v>1481</v>
      </c>
      <c r="D8490" s="3" t="s">
        <v>26</v>
      </c>
      <c r="E8490" s="3">
        <v>257.2</v>
      </c>
      <c r="F8490" s="3">
        <v>3.52</v>
      </c>
      <c r="G8490" s="3">
        <v>306.0</v>
      </c>
      <c r="H8490" s="3">
        <v>941.0</v>
      </c>
      <c r="I8490" s="2"/>
      <c r="J8490" s="2"/>
    </row>
    <row r="8491">
      <c r="A8491" s="1" t="s">
        <v>10854</v>
      </c>
      <c r="B8491" s="3">
        <v>3.74</v>
      </c>
      <c r="C8491" s="3" t="s">
        <v>1825</v>
      </c>
      <c r="D8491" s="3" t="s">
        <v>26</v>
      </c>
      <c r="E8491" s="3">
        <v>259.9</v>
      </c>
      <c r="F8491" s="3">
        <v>3.52</v>
      </c>
      <c r="G8491" s="3">
        <v>312.0</v>
      </c>
      <c r="H8491" s="3">
        <v>9418.0</v>
      </c>
      <c r="I8491" s="2"/>
      <c r="J8491" s="2"/>
    </row>
    <row r="8492">
      <c r="A8492" s="1" t="s">
        <v>10855</v>
      </c>
      <c r="B8492" s="3">
        <v>3.67</v>
      </c>
      <c r="C8492" s="3" t="s">
        <v>725</v>
      </c>
      <c r="D8492" s="3" t="s">
        <v>26</v>
      </c>
      <c r="E8492" s="3">
        <v>262.5</v>
      </c>
      <c r="F8492" s="3">
        <v>3.72</v>
      </c>
      <c r="G8492" s="3">
        <v>323.0</v>
      </c>
      <c r="H8492" s="3">
        <v>9423.0</v>
      </c>
      <c r="I8492" s="2"/>
      <c r="J8492" s="2"/>
    </row>
    <row r="8493">
      <c r="A8493" s="1" t="s">
        <v>10856</v>
      </c>
      <c r="B8493" s="3">
        <v>3.54</v>
      </c>
      <c r="C8493" s="3" t="s">
        <v>2374</v>
      </c>
      <c r="D8493" s="3" t="s">
        <v>26</v>
      </c>
      <c r="E8493" s="3">
        <v>257.0</v>
      </c>
      <c r="F8493" s="3">
        <v>3.79</v>
      </c>
      <c r="G8493" s="3">
        <v>333.0</v>
      </c>
      <c r="H8493" s="3">
        <v>9428.0</v>
      </c>
      <c r="I8493" s="2"/>
      <c r="J8493" s="2"/>
    </row>
    <row r="8494">
      <c r="A8494" s="1" t="s">
        <v>10857</v>
      </c>
      <c r="B8494" s="3">
        <v>3.32</v>
      </c>
      <c r="C8494" s="3" t="s">
        <v>2750</v>
      </c>
      <c r="D8494" s="3" t="s">
        <v>26</v>
      </c>
      <c r="E8494" s="3">
        <v>253.1</v>
      </c>
      <c r="F8494" s="3">
        <v>3.72</v>
      </c>
      <c r="G8494" s="3">
        <v>341.0</v>
      </c>
      <c r="H8494" s="3">
        <v>9438.0</v>
      </c>
      <c r="I8494" s="2"/>
      <c r="J8494" s="2"/>
    </row>
    <row r="8495">
      <c r="A8495" s="1" t="s">
        <v>10858</v>
      </c>
      <c r="B8495" s="3">
        <v>3.2</v>
      </c>
      <c r="C8495" s="3" t="s">
        <v>10437</v>
      </c>
      <c r="D8495" s="3" t="s">
        <v>26</v>
      </c>
      <c r="E8495" s="3">
        <v>249.25</v>
      </c>
      <c r="F8495" s="3">
        <v>3.72</v>
      </c>
      <c r="G8495" s="3">
        <v>344.0</v>
      </c>
      <c r="H8495" s="3">
        <v>9445.0</v>
      </c>
      <c r="I8495" s="2"/>
      <c r="J8495" s="2"/>
    </row>
    <row r="8496">
      <c r="A8496" s="1" t="s">
        <v>10859</v>
      </c>
      <c r="B8496" s="3">
        <v>2.64</v>
      </c>
      <c r="C8496" s="3" t="s">
        <v>2722</v>
      </c>
      <c r="D8496" s="3" t="s">
        <v>26</v>
      </c>
      <c r="E8496" s="3">
        <v>239.4</v>
      </c>
      <c r="F8496" s="3">
        <v>3.66</v>
      </c>
      <c r="G8496" s="3">
        <v>347.0</v>
      </c>
      <c r="H8496" s="3">
        <v>9452.0</v>
      </c>
      <c r="I8496" s="2"/>
      <c r="J8496" s="2"/>
    </row>
    <row r="8497">
      <c r="A8497" s="1" t="s">
        <v>10860</v>
      </c>
      <c r="B8497" s="3">
        <v>2.41</v>
      </c>
      <c r="C8497" s="3" t="s">
        <v>125</v>
      </c>
      <c r="D8497" s="3" t="s">
        <v>26</v>
      </c>
      <c r="E8497" s="3">
        <v>238.8</v>
      </c>
      <c r="F8497" s="3">
        <v>3.59</v>
      </c>
      <c r="G8497" s="3">
        <v>355.0</v>
      </c>
      <c r="H8497" s="3">
        <v>9458.0</v>
      </c>
      <c r="I8497" s="2"/>
      <c r="J8497" s="2"/>
    </row>
    <row r="8498">
      <c r="A8498" s="1" t="s">
        <v>10861</v>
      </c>
      <c r="B8498" s="3">
        <v>2.38</v>
      </c>
      <c r="C8498" s="3" t="s">
        <v>1324</v>
      </c>
      <c r="D8498" s="3" t="s">
        <v>26</v>
      </c>
      <c r="E8498" s="3">
        <v>232.8</v>
      </c>
      <c r="F8498" s="3">
        <v>3.59</v>
      </c>
      <c r="G8498" s="3">
        <v>357.0</v>
      </c>
      <c r="H8498" s="3">
        <v>9468.0</v>
      </c>
      <c r="I8498" s="2"/>
      <c r="J8498" s="2"/>
    </row>
    <row r="8499">
      <c r="A8499" s="1" t="s">
        <v>10862</v>
      </c>
      <c r="B8499" s="3">
        <v>2.2</v>
      </c>
      <c r="C8499" s="3">
        <v>7.2</v>
      </c>
      <c r="D8499" s="3">
        <v>77.0</v>
      </c>
      <c r="E8499" s="3">
        <v>549.74</v>
      </c>
      <c r="F8499" s="3">
        <v>23.0</v>
      </c>
      <c r="G8499" s="3">
        <v>227.75</v>
      </c>
      <c r="H8499" s="3">
        <v>3.31</v>
      </c>
      <c r="I8499" s="3">
        <v>2.0</v>
      </c>
      <c r="J8499" s="3">
        <v>9476.0</v>
      </c>
    </row>
    <row r="8500">
      <c r="A8500" s="1" t="s">
        <v>10863</v>
      </c>
      <c r="B8500" s="3">
        <v>3.19</v>
      </c>
      <c r="C8500" s="3">
        <v>65.1</v>
      </c>
      <c r="D8500" s="3">
        <v>245.0</v>
      </c>
      <c r="E8500" s="3">
        <v>807.97</v>
      </c>
      <c r="F8500" s="3">
        <v>45.0</v>
      </c>
      <c r="G8500" s="3">
        <v>226.2</v>
      </c>
      <c r="H8500" s="3">
        <v>2.76</v>
      </c>
      <c r="I8500" s="3">
        <v>358.0</v>
      </c>
      <c r="J8500" s="3">
        <v>9488.0</v>
      </c>
    </row>
    <row r="8501">
      <c r="A8501" s="1" t="s">
        <v>10864</v>
      </c>
      <c r="B8501" s="3">
        <v>4.69</v>
      </c>
      <c r="C8501" s="3">
        <v>55.95</v>
      </c>
      <c r="D8501" s="3">
        <v>385.0</v>
      </c>
      <c r="E8501" s="3">
        <v>92.27</v>
      </c>
      <c r="F8501" s="3">
        <v>51.0</v>
      </c>
      <c r="G8501" s="3">
        <v>228.95</v>
      </c>
      <c r="H8501" s="3">
        <v>3.93</v>
      </c>
      <c r="I8501" s="3">
        <v>356.0</v>
      </c>
      <c r="J8501" s="3">
        <v>9499.0</v>
      </c>
    </row>
    <row r="8502">
      <c r="A8502" s="1" t="s">
        <v>10865</v>
      </c>
      <c r="B8502" s="3">
        <v>5.94</v>
      </c>
      <c r="C8502" s="3">
        <v>49.95</v>
      </c>
      <c r="D8502" s="3">
        <v>478.0</v>
      </c>
      <c r="E8502" s="3">
        <v>971.22</v>
      </c>
      <c r="F8502" s="3">
        <v>54.0</v>
      </c>
      <c r="G8502" s="3">
        <v>238.8</v>
      </c>
      <c r="H8502" s="3">
        <v>4.76</v>
      </c>
      <c r="I8502" s="3">
        <v>3.0</v>
      </c>
      <c r="J8502" s="3">
        <v>9501.0</v>
      </c>
    </row>
    <row r="8503">
      <c r="A8503" s="1" t="s">
        <v>10866</v>
      </c>
      <c r="B8503" s="3">
        <v>6.88</v>
      </c>
      <c r="C8503" s="3">
        <v>44.6</v>
      </c>
      <c r="D8503" s="3">
        <v>512.0</v>
      </c>
      <c r="E8503" s="3">
        <v>988.34</v>
      </c>
      <c r="F8503" s="3">
        <v>54.0</v>
      </c>
      <c r="G8503" s="3">
        <v>236.3</v>
      </c>
      <c r="H8503" s="3">
        <v>4.69</v>
      </c>
      <c r="I8503" s="3">
        <v>8.0</v>
      </c>
      <c r="J8503" s="3">
        <v>9497.0</v>
      </c>
    </row>
    <row r="8504">
      <c r="A8504" s="1" t="s">
        <v>10867</v>
      </c>
      <c r="B8504" s="3">
        <v>7.61</v>
      </c>
      <c r="C8504" s="3">
        <v>41.45</v>
      </c>
      <c r="D8504" s="3">
        <v>475.0</v>
      </c>
      <c r="E8504" s="3">
        <v>926.12</v>
      </c>
      <c r="F8504" s="3">
        <v>66.0</v>
      </c>
      <c r="G8504" s="3">
        <v>237.85</v>
      </c>
      <c r="H8504" s="3">
        <v>4.76</v>
      </c>
      <c r="I8504" s="3">
        <v>13.0</v>
      </c>
      <c r="J8504" s="3">
        <v>9495.0</v>
      </c>
    </row>
    <row r="8505">
      <c r="A8505" s="1" t="s">
        <v>10868</v>
      </c>
      <c r="B8505" s="3">
        <v>7.88</v>
      </c>
      <c r="C8505" s="3">
        <v>43.1</v>
      </c>
      <c r="D8505" s="3">
        <v>385.0</v>
      </c>
      <c r="E8505" s="3">
        <v>855.88</v>
      </c>
      <c r="F8505" s="3">
        <v>66.0</v>
      </c>
      <c r="G8505" s="3">
        <v>238.2</v>
      </c>
      <c r="H8505" s="3">
        <v>5.3</v>
      </c>
      <c r="I8505" s="3">
        <v>18.0</v>
      </c>
      <c r="J8505" s="3">
        <v>9496.0</v>
      </c>
    </row>
    <row r="8506">
      <c r="A8506" s="1" t="s">
        <v>10869</v>
      </c>
      <c r="B8506" s="3">
        <v>8.3</v>
      </c>
      <c r="C8506" s="3">
        <v>41.45</v>
      </c>
      <c r="D8506" s="3">
        <v>25.0</v>
      </c>
      <c r="E8506" s="3">
        <v>749.9</v>
      </c>
      <c r="F8506" s="3">
        <v>54.0</v>
      </c>
      <c r="G8506" s="3">
        <v>24.75</v>
      </c>
      <c r="H8506" s="3">
        <v>4.62</v>
      </c>
      <c r="I8506" s="3">
        <v>17.0</v>
      </c>
      <c r="J8506" s="3">
        <v>95.0</v>
      </c>
    </row>
    <row r="8507">
      <c r="A8507" s="1" t="s">
        <v>10870</v>
      </c>
      <c r="B8507" s="3">
        <v>7.75</v>
      </c>
      <c r="C8507" s="3">
        <v>41.45</v>
      </c>
      <c r="D8507" s="3">
        <v>9.0</v>
      </c>
      <c r="E8507" s="3">
        <v>52.96</v>
      </c>
      <c r="F8507" s="3">
        <v>3.0</v>
      </c>
      <c r="G8507" s="3">
        <v>241.9</v>
      </c>
      <c r="H8507" s="3">
        <v>3.79</v>
      </c>
      <c r="I8507" s="3">
        <v>14.0</v>
      </c>
      <c r="J8507" s="3">
        <v>9506.0</v>
      </c>
    </row>
    <row r="8508">
      <c r="A8508" s="1" t="s">
        <v>10871</v>
      </c>
      <c r="B8508" s="3">
        <v>6.62</v>
      </c>
      <c r="C8508" s="3" t="s">
        <v>5022</v>
      </c>
      <c r="D8508" s="3" t="s">
        <v>26</v>
      </c>
      <c r="E8508" s="3">
        <v>24.75</v>
      </c>
      <c r="F8508" s="3">
        <v>2.9</v>
      </c>
      <c r="G8508" s="3">
        <v>1.0</v>
      </c>
      <c r="H8508" s="3">
        <v>9512.0</v>
      </c>
      <c r="I8508" s="2"/>
      <c r="J8508" s="2"/>
    </row>
    <row r="8509">
      <c r="A8509" s="1" t="s">
        <v>10872</v>
      </c>
      <c r="B8509" s="3">
        <v>5.5</v>
      </c>
      <c r="C8509" s="3" t="s">
        <v>4081</v>
      </c>
      <c r="D8509" s="3" t="s">
        <v>26</v>
      </c>
      <c r="E8509" s="3">
        <v>238.2</v>
      </c>
      <c r="F8509" s="3">
        <v>2.48</v>
      </c>
      <c r="G8509" s="3">
        <v>12.0</v>
      </c>
      <c r="H8509" s="3">
        <v>9517.0</v>
      </c>
      <c r="I8509" s="2"/>
      <c r="J8509" s="2"/>
    </row>
    <row r="8510">
      <c r="A8510" s="1" t="s">
        <v>10873</v>
      </c>
      <c r="B8510" s="3">
        <v>5.21</v>
      </c>
      <c r="C8510" s="3" t="s">
        <v>4081</v>
      </c>
      <c r="D8510" s="3" t="s">
        <v>26</v>
      </c>
      <c r="E8510" s="3">
        <v>241.15</v>
      </c>
      <c r="F8510" s="3">
        <v>2.62</v>
      </c>
      <c r="G8510" s="3">
        <v>12.0</v>
      </c>
      <c r="H8510" s="3">
        <v>952.0</v>
      </c>
      <c r="I8510" s="2"/>
      <c r="J8510" s="2"/>
    </row>
    <row r="8511">
      <c r="A8511" s="1" t="s">
        <v>10874</v>
      </c>
      <c r="B8511" s="3">
        <v>4.69</v>
      </c>
      <c r="C8511" s="3" t="s">
        <v>10875</v>
      </c>
      <c r="D8511" s="3" t="s">
        <v>26</v>
      </c>
      <c r="E8511" s="3">
        <v>241.5</v>
      </c>
      <c r="F8511" s="3">
        <v>2.62</v>
      </c>
      <c r="G8511" s="3">
        <v>23.0</v>
      </c>
      <c r="H8511" s="3">
        <v>9523.0</v>
      </c>
      <c r="I8511" s="2"/>
      <c r="J8511" s="2"/>
    </row>
    <row r="8512">
      <c r="A8512" s="1" t="s">
        <v>10876</v>
      </c>
      <c r="B8512" s="3">
        <v>4.15</v>
      </c>
      <c r="C8512" s="3" t="s">
        <v>10877</v>
      </c>
      <c r="D8512" s="3" t="s">
        <v>26</v>
      </c>
      <c r="E8512" s="3">
        <v>241.3</v>
      </c>
      <c r="F8512" s="3">
        <v>2.48</v>
      </c>
      <c r="G8512" s="3">
        <v>35.0</v>
      </c>
      <c r="H8512" s="3">
        <v>9527.0</v>
      </c>
      <c r="I8512" s="2"/>
      <c r="J8512" s="2"/>
    </row>
    <row r="8513">
      <c r="A8513" s="1" t="s">
        <v>10878</v>
      </c>
      <c r="B8513" s="3">
        <v>3.46</v>
      </c>
      <c r="C8513" s="3" t="s">
        <v>10879</v>
      </c>
      <c r="D8513" s="3" t="s">
        <v>26</v>
      </c>
      <c r="E8513" s="3">
        <v>241.3</v>
      </c>
      <c r="F8513" s="3">
        <v>2.28</v>
      </c>
      <c r="G8513" s="3">
        <v>4.0</v>
      </c>
      <c r="H8513" s="3">
        <v>9528.0</v>
      </c>
      <c r="I8513" s="2"/>
      <c r="J8513" s="2"/>
    </row>
    <row r="8514">
      <c r="A8514" s="1" t="s">
        <v>10880</v>
      </c>
      <c r="B8514" s="3">
        <v>2.7</v>
      </c>
      <c r="C8514" s="3" t="s">
        <v>2253</v>
      </c>
      <c r="D8514" s="3" t="s">
        <v>26</v>
      </c>
      <c r="E8514" s="3">
        <v>24.55</v>
      </c>
      <c r="F8514" s="3">
        <v>2.14</v>
      </c>
      <c r="G8514" s="3">
        <v>47.0</v>
      </c>
      <c r="H8514" s="3">
        <v>9528.0</v>
      </c>
      <c r="I8514" s="2"/>
      <c r="J8514" s="2"/>
    </row>
    <row r="8515">
      <c r="A8515" s="1" t="s">
        <v>10881</v>
      </c>
      <c r="B8515" s="3">
        <v>1.79</v>
      </c>
      <c r="C8515" s="3" t="s">
        <v>491</v>
      </c>
      <c r="D8515" s="3" t="s">
        <v>26</v>
      </c>
      <c r="E8515" s="3">
        <v>238.8</v>
      </c>
      <c r="F8515" s="3">
        <v>2.0</v>
      </c>
      <c r="G8515" s="3">
        <v>41.0</v>
      </c>
      <c r="H8515" s="3">
        <v>9526.0</v>
      </c>
      <c r="I8515" s="2"/>
      <c r="J8515" s="2"/>
    </row>
    <row r="8516">
      <c r="A8516" s="1" t="s">
        <v>10882</v>
      </c>
      <c r="B8516" s="3">
        <v>0.96</v>
      </c>
      <c r="C8516" s="3" t="s">
        <v>55</v>
      </c>
      <c r="D8516" s="3" t="s">
        <v>26</v>
      </c>
      <c r="E8516" s="3">
        <v>237.35</v>
      </c>
      <c r="F8516" s="3">
        <v>2.0</v>
      </c>
      <c r="G8516" s="3">
        <v>12.0</v>
      </c>
      <c r="H8516" s="3">
        <v>9528.0</v>
      </c>
      <c r="I8516" s="2"/>
      <c r="J8516" s="2"/>
    </row>
    <row r="8517">
      <c r="A8517" s="1" t="s">
        <v>10883</v>
      </c>
      <c r="B8517" s="3">
        <v>0.27</v>
      </c>
      <c r="C8517" s="3" t="s">
        <v>494</v>
      </c>
      <c r="D8517" s="3" t="s">
        <v>26</v>
      </c>
      <c r="E8517" s="3">
        <v>236.1</v>
      </c>
      <c r="F8517" s="3">
        <v>2.7</v>
      </c>
      <c r="G8517" s="3">
        <v>12.0</v>
      </c>
      <c r="H8517" s="3">
        <v>9531.0</v>
      </c>
      <c r="I8517" s="2"/>
      <c r="J8517" s="2"/>
    </row>
    <row r="8518">
      <c r="A8518" s="1" t="s">
        <v>10884</v>
      </c>
      <c r="B8518" s="3">
        <v>-0.22</v>
      </c>
      <c r="C8518" s="3" t="s">
        <v>381</v>
      </c>
      <c r="D8518" s="3" t="s">
        <v>26</v>
      </c>
      <c r="E8518" s="3">
        <v>235.3</v>
      </c>
      <c r="F8518" s="3">
        <v>2.7</v>
      </c>
      <c r="G8518" s="3">
        <v>3.0</v>
      </c>
      <c r="H8518" s="3">
        <v>9531.0</v>
      </c>
      <c r="I8518" s="2"/>
      <c r="J8518" s="2"/>
    </row>
    <row r="8519">
      <c r="A8519" s="1" t="s">
        <v>10885</v>
      </c>
      <c r="B8519" s="3">
        <v>-0.67</v>
      </c>
      <c r="C8519" s="3" t="s">
        <v>499</v>
      </c>
      <c r="D8519" s="3" t="s">
        <v>26</v>
      </c>
      <c r="E8519" s="3">
        <v>234.75</v>
      </c>
      <c r="F8519" s="3">
        <v>2.7</v>
      </c>
      <c r="G8519" s="3">
        <v>56.0</v>
      </c>
      <c r="H8519" s="3">
        <v>9531.0</v>
      </c>
      <c r="I8519" s="2"/>
      <c r="J8519" s="2"/>
    </row>
    <row r="8520">
      <c r="A8520" s="1" t="s">
        <v>10886</v>
      </c>
      <c r="B8520" s="3">
        <v>-0.94</v>
      </c>
      <c r="C8520" s="3" t="s">
        <v>509</v>
      </c>
      <c r="D8520" s="3" t="s">
        <v>26</v>
      </c>
      <c r="E8520" s="3">
        <v>233.6</v>
      </c>
      <c r="F8520" s="3">
        <v>2.14</v>
      </c>
      <c r="G8520" s="3">
        <v>75.0</v>
      </c>
      <c r="H8520" s="3">
        <v>9526.0</v>
      </c>
      <c r="I8520" s="2"/>
      <c r="J8520" s="2"/>
    </row>
    <row r="8521">
      <c r="A8521" s="1" t="s">
        <v>10887</v>
      </c>
      <c r="B8521" s="3">
        <v>-1.41</v>
      </c>
      <c r="C8521" s="3" t="s">
        <v>504</v>
      </c>
      <c r="D8521" s="3" t="s">
        <v>26</v>
      </c>
      <c r="E8521" s="3">
        <v>232.6</v>
      </c>
      <c r="F8521" s="3">
        <v>1.86</v>
      </c>
      <c r="G8521" s="3">
        <v>73.0</v>
      </c>
      <c r="H8521" s="3">
        <v>9527.0</v>
      </c>
      <c r="I8521" s="2"/>
      <c r="J8521" s="2"/>
    </row>
    <row r="8522">
      <c r="A8522" s="1" t="s">
        <v>10888</v>
      </c>
      <c r="B8522" s="3">
        <v>-1.82</v>
      </c>
      <c r="C8522" s="3" t="s">
        <v>502</v>
      </c>
      <c r="D8522" s="3" t="s">
        <v>26</v>
      </c>
      <c r="E8522" s="3">
        <v>233.4</v>
      </c>
      <c r="F8522" s="3">
        <v>1.79</v>
      </c>
      <c r="G8522" s="3">
        <v>65.0</v>
      </c>
      <c r="H8522" s="3">
        <v>9536.0</v>
      </c>
      <c r="I8522" s="2"/>
      <c r="J8522" s="2"/>
    </row>
    <row r="8523">
      <c r="A8523" s="1" t="s">
        <v>10889</v>
      </c>
      <c r="B8523" s="3">
        <v>-1.87</v>
      </c>
      <c r="C8523" s="3">
        <v>81.65</v>
      </c>
      <c r="D8523" s="3">
        <v>7.0</v>
      </c>
      <c r="E8523" s="3">
        <v>433.76</v>
      </c>
      <c r="F8523" s="3">
        <v>28.0</v>
      </c>
      <c r="G8523" s="3">
        <v>231.85</v>
      </c>
      <c r="H8523" s="3">
        <v>1.66</v>
      </c>
      <c r="I8523" s="3">
        <v>5.0</v>
      </c>
      <c r="J8523" s="3">
        <v>954.0</v>
      </c>
    </row>
    <row r="8524">
      <c r="A8524" s="1" t="s">
        <v>10890</v>
      </c>
      <c r="B8524" s="3">
        <v>1.5</v>
      </c>
      <c r="C8524" s="3">
        <v>75.75</v>
      </c>
      <c r="D8524" s="3">
        <v>236.0</v>
      </c>
      <c r="E8524" s="3">
        <v>755.2</v>
      </c>
      <c r="F8524" s="3">
        <v>5.0</v>
      </c>
      <c r="G8524" s="3">
        <v>234.95</v>
      </c>
      <c r="H8524" s="3">
        <v>1.38</v>
      </c>
      <c r="I8524" s="3">
        <v>48.0</v>
      </c>
      <c r="J8524" s="3">
        <v>9546.0</v>
      </c>
    </row>
    <row r="8525">
      <c r="A8525" s="1" t="s">
        <v>10891</v>
      </c>
      <c r="B8525" s="3">
        <v>4.72</v>
      </c>
      <c r="C8525" s="3">
        <v>58.2</v>
      </c>
      <c r="D8525" s="3">
        <v>372.0</v>
      </c>
      <c r="E8525" s="3">
        <v>859.2</v>
      </c>
      <c r="F8525" s="3">
        <v>61.0</v>
      </c>
      <c r="G8525" s="3">
        <v>24.75</v>
      </c>
      <c r="H8525" s="3">
        <v>1.72</v>
      </c>
      <c r="I8525" s="3">
        <v>57.0</v>
      </c>
      <c r="J8525" s="3">
        <v>9546.0</v>
      </c>
    </row>
    <row r="8526">
      <c r="A8526" s="1" t="s">
        <v>10892</v>
      </c>
      <c r="B8526" s="3">
        <v>7.38</v>
      </c>
      <c r="C8526" s="3">
        <v>5.35</v>
      </c>
      <c r="D8526" s="3">
        <v>465.0</v>
      </c>
      <c r="E8526" s="3">
        <v>921.99</v>
      </c>
      <c r="F8526" s="3">
        <v>63.0</v>
      </c>
      <c r="G8526" s="3">
        <v>248.5</v>
      </c>
      <c r="H8526" s="3">
        <v>1.86</v>
      </c>
      <c r="I8526" s="3">
        <v>66.0</v>
      </c>
      <c r="J8526" s="3">
        <v>9545.0</v>
      </c>
    </row>
    <row r="8527">
      <c r="A8527" s="1" t="s">
        <v>10893</v>
      </c>
      <c r="B8527" s="3">
        <v>9.44</v>
      </c>
      <c r="C8527" s="3">
        <v>48.95</v>
      </c>
      <c r="D8527" s="3">
        <v>496.0</v>
      </c>
      <c r="E8527" s="3">
        <v>926.1</v>
      </c>
      <c r="F8527" s="3">
        <v>67.0</v>
      </c>
      <c r="G8527" s="3">
        <v>256.2</v>
      </c>
      <c r="H8527" s="3">
        <v>1.72</v>
      </c>
      <c r="I8527" s="3">
        <v>68.0</v>
      </c>
      <c r="J8527" s="3">
        <v>9536.0</v>
      </c>
    </row>
    <row r="8528">
      <c r="A8528" s="1" t="s">
        <v>10894</v>
      </c>
      <c r="B8528" s="3">
        <v>10.82</v>
      </c>
      <c r="C8528" s="3">
        <v>49.3</v>
      </c>
      <c r="D8528" s="3">
        <v>464.0</v>
      </c>
      <c r="E8528" s="3">
        <v>887.21</v>
      </c>
      <c r="F8528" s="3">
        <v>72.0</v>
      </c>
      <c r="G8528" s="3">
        <v>262.6</v>
      </c>
      <c r="H8528" s="3">
        <v>1.38</v>
      </c>
      <c r="I8528" s="3">
        <v>7.0</v>
      </c>
      <c r="J8528" s="3">
        <v>9529.0</v>
      </c>
    </row>
    <row r="8529">
      <c r="A8529" s="1" t="s">
        <v>10895</v>
      </c>
      <c r="B8529" s="3">
        <v>11.57</v>
      </c>
      <c r="C8529" s="3">
        <v>49.45</v>
      </c>
      <c r="D8529" s="3">
        <v>377.0</v>
      </c>
      <c r="E8529" s="3">
        <v>819.75</v>
      </c>
      <c r="F8529" s="3">
        <v>71.0</v>
      </c>
      <c r="G8529" s="3">
        <v>267.5</v>
      </c>
      <c r="H8529" s="3">
        <v>1.1</v>
      </c>
      <c r="I8529" s="3">
        <v>77.0</v>
      </c>
      <c r="J8529" s="3">
        <v>9522.0</v>
      </c>
    </row>
    <row r="8530">
      <c r="A8530" s="1" t="s">
        <v>10896</v>
      </c>
      <c r="B8530" s="3">
        <v>11.81</v>
      </c>
      <c r="C8530" s="3">
        <v>51.35</v>
      </c>
      <c r="D8530" s="3">
        <v>243.0</v>
      </c>
      <c r="E8530" s="3">
        <v>69.19</v>
      </c>
      <c r="F8530" s="3">
        <v>62.0</v>
      </c>
      <c r="G8530" s="3" t="s">
        <v>10897</v>
      </c>
      <c r="H8530" s="3">
        <v>8.0</v>
      </c>
      <c r="I8530" s="3">
        <v>952.0</v>
      </c>
      <c r="J8530" s="2"/>
    </row>
    <row r="8531">
      <c r="A8531" s="1" t="s">
        <v>10898</v>
      </c>
      <c r="B8531" s="3">
        <v>11.46</v>
      </c>
      <c r="C8531" s="3">
        <v>51.35</v>
      </c>
      <c r="D8531" s="3">
        <v>77.0</v>
      </c>
      <c r="E8531" s="3">
        <v>318.15</v>
      </c>
      <c r="F8531" s="3">
        <v>4.0</v>
      </c>
      <c r="G8531" s="3" t="s">
        <v>10899</v>
      </c>
      <c r="H8531" s="3">
        <v>59.0</v>
      </c>
      <c r="I8531" s="3">
        <v>9522.0</v>
      </c>
      <c r="J8531" s="2"/>
    </row>
    <row r="8532">
      <c r="A8532" s="1" t="s">
        <v>10900</v>
      </c>
      <c r="B8532" s="3">
        <v>9.57</v>
      </c>
      <c r="C8532" s="3" t="s">
        <v>1606</v>
      </c>
      <c r="D8532" s="3" t="s">
        <v>26</v>
      </c>
      <c r="E8532" s="3">
        <v>265.1</v>
      </c>
      <c r="F8532" s="3">
        <v>1.3</v>
      </c>
      <c r="G8532" s="3">
        <v>21.0</v>
      </c>
      <c r="H8532" s="3">
        <v>9524.0</v>
      </c>
      <c r="I8532" s="2"/>
      <c r="J8532" s="2"/>
    </row>
    <row r="8533">
      <c r="A8533" s="1" t="s">
        <v>10901</v>
      </c>
      <c r="B8533" s="3">
        <v>7.22</v>
      </c>
      <c r="C8533" s="3" t="s">
        <v>10902</v>
      </c>
      <c r="D8533" s="3" t="s">
        <v>26</v>
      </c>
      <c r="E8533" s="3">
        <v>267.45</v>
      </c>
      <c r="F8533" s="3">
        <v>1.38</v>
      </c>
      <c r="G8533" s="3">
        <v>2.0</v>
      </c>
      <c r="H8533" s="3">
        <v>9529.0</v>
      </c>
      <c r="I8533" s="2"/>
      <c r="J8533" s="2"/>
    </row>
    <row r="8534">
      <c r="A8534" s="1" t="s">
        <v>10903</v>
      </c>
      <c r="B8534" s="3">
        <v>5.8</v>
      </c>
      <c r="C8534" s="3" t="s">
        <v>10048</v>
      </c>
      <c r="D8534" s="3" t="s">
        <v>26</v>
      </c>
      <c r="E8534" s="3">
        <v>279.45</v>
      </c>
      <c r="F8534" s="3">
        <v>1.45</v>
      </c>
      <c r="G8534" s="3">
        <v>32.0</v>
      </c>
      <c r="H8534" s="3">
        <v>9532.0</v>
      </c>
      <c r="I8534" s="2"/>
      <c r="J8534" s="2"/>
    </row>
    <row r="8535">
      <c r="A8535" s="1" t="s">
        <v>10904</v>
      </c>
      <c r="B8535" s="3">
        <v>4.68</v>
      </c>
      <c r="C8535" s="3" t="s">
        <v>823</v>
      </c>
      <c r="D8535" s="3" t="s">
        <v>26</v>
      </c>
      <c r="E8535" s="3">
        <v>288.15</v>
      </c>
      <c r="F8535" s="3">
        <v>1.59</v>
      </c>
      <c r="G8535" s="3">
        <v>47.0</v>
      </c>
      <c r="H8535" s="3">
        <v>9532.0</v>
      </c>
      <c r="I8535" s="2"/>
      <c r="J8535" s="2"/>
    </row>
    <row r="8536">
      <c r="A8536" s="1" t="s">
        <v>10905</v>
      </c>
      <c r="B8536" s="3">
        <v>4.12</v>
      </c>
      <c r="C8536" s="3" t="s">
        <v>661</v>
      </c>
      <c r="D8536" s="3" t="s">
        <v>26</v>
      </c>
      <c r="E8536" s="3">
        <v>286.5</v>
      </c>
      <c r="F8536" s="3">
        <v>1.45</v>
      </c>
      <c r="G8536" s="3">
        <v>47.0</v>
      </c>
      <c r="H8536" s="3">
        <v>9533.0</v>
      </c>
      <c r="I8536" s="2"/>
      <c r="J8536" s="2"/>
    </row>
    <row r="8537">
      <c r="A8537" s="1" t="s">
        <v>10906</v>
      </c>
      <c r="B8537" s="3">
        <v>3.6</v>
      </c>
      <c r="C8537" s="3" t="s">
        <v>1825</v>
      </c>
      <c r="D8537" s="3" t="s">
        <v>26</v>
      </c>
      <c r="E8537" s="3">
        <v>276.15</v>
      </c>
      <c r="F8537" s="3">
        <v>1.38</v>
      </c>
      <c r="G8537" s="3">
        <v>41.0</v>
      </c>
      <c r="H8537" s="3">
        <v>9536.0</v>
      </c>
      <c r="I8537" s="2"/>
      <c r="J8537" s="2"/>
    </row>
    <row r="8538">
      <c r="A8538" s="1" t="s">
        <v>10907</v>
      </c>
      <c r="B8538" s="3">
        <v>3.1</v>
      </c>
      <c r="C8538" s="3" t="s">
        <v>160</v>
      </c>
      <c r="D8538" s="3" t="s">
        <v>26</v>
      </c>
      <c r="E8538" s="3">
        <v>263.4</v>
      </c>
      <c r="F8538" s="3">
        <v>1.38</v>
      </c>
      <c r="G8538" s="3">
        <v>46.0</v>
      </c>
      <c r="H8538" s="3">
        <v>9534.0</v>
      </c>
      <c r="I8538" s="2"/>
      <c r="J8538" s="2"/>
    </row>
    <row r="8539">
      <c r="A8539" s="1" t="s">
        <v>10908</v>
      </c>
      <c r="B8539" s="3">
        <v>3.1</v>
      </c>
      <c r="C8539" s="3" t="s">
        <v>158</v>
      </c>
      <c r="D8539" s="3" t="s">
        <v>26</v>
      </c>
      <c r="E8539" s="3">
        <v>255.25</v>
      </c>
      <c r="F8539" s="3">
        <v>1.17</v>
      </c>
      <c r="G8539" s="3">
        <v>61.0</v>
      </c>
      <c r="H8539" s="3">
        <v>9535.0</v>
      </c>
      <c r="I8539" s="2"/>
      <c r="J8539" s="2"/>
    </row>
    <row r="8540">
      <c r="A8540" s="1" t="s">
        <v>10909</v>
      </c>
      <c r="B8540" s="3">
        <v>4.7</v>
      </c>
      <c r="C8540" s="3" t="s">
        <v>2038</v>
      </c>
      <c r="D8540" s="3" t="s">
        <v>26</v>
      </c>
      <c r="E8540" s="3" t="s">
        <v>10910</v>
      </c>
      <c r="F8540" s="3">
        <v>78.0</v>
      </c>
      <c r="G8540" s="3">
        <v>953.0</v>
      </c>
      <c r="H8540" s="2"/>
      <c r="I8540" s="2"/>
      <c r="J8540" s="2"/>
    </row>
    <row r="8541">
      <c r="A8541" s="1" t="s">
        <v>10911</v>
      </c>
      <c r="B8541" s="3">
        <v>3.7</v>
      </c>
      <c r="C8541" s="3" t="s">
        <v>725</v>
      </c>
      <c r="D8541" s="3" t="s">
        <v>26</v>
      </c>
      <c r="E8541" s="3" t="s">
        <v>10912</v>
      </c>
      <c r="F8541" s="3">
        <v>105.0</v>
      </c>
      <c r="G8541" s="3">
        <v>9527.0</v>
      </c>
      <c r="H8541" s="2"/>
      <c r="I8541" s="2"/>
      <c r="J8541" s="2"/>
    </row>
    <row r="8542">
      <c r="A8542" s="1" t="s">
        <v>10913</v>
      </c>
      <c r="B8542" s="3">
        <v>3.42</v>
      </c>
      <c r="C8542" s="3" t="s">
        <v>158</v>
      </c>
      <c r="D8542" s="3" t="s">
        <v>26</v>
      </c>
      <c r="E8542" s="3" t="s">
        <v>10914</v>
      </c>
      <c r="F8542" s="3">
        <v>128.0</v>
      </c>
      <c r="G8542" s="3">
        <v>9527.0</v>
      </c>
      <c r="H8542" s="2"/>
      <c r="I8542" s="2"/>
      <c r="J8542" s="2"/>
    </row>
    <row r="8543">
      <c r="A8543" s="1" t="s">
        <v>10915</v>
      </c>
      <c r="B8543" s="3">
        <v>3.17</v>
      </c>
      <c r="C8543" s="3" t="s">
        <v>158</v>
      </c>
      <c r="D8543" s="3" t="s">
        <v>26</v>
      </c>
      <c r="E8543" s="3" t="s">
        <v>10916</v>
      </c>
      <c r="F8543" s="3">
        <v>126.0</v>
      </c>
      <c r="G8543" s="3">
        <v>9526.0</v>
      </c>
      <c r="H8543" s="2"/>
      <c r="I8543" s="2"/>
      <c r="J8543" s="2"/>
    </row>
    <row r="8544">
      <c r="A8544" s="1" t="s">
        <v>10917</v>
      </c>
      <c r="B8544" s="3">
        <v>2.81</v>
      </c>
      <c r="C8544" s="3" t="s">
        <v>160</v>
      </c>
      <c r="D8544" s="3" t="s">
        <v>26</v>
      </c>
      <c r="E8544" s="3" t="s">
        <v>10918</v>
      </c>
      <c r="F8544" s="3">
        <v>13.0</v>
      </c>
      <c r="G8544" s="3">
        <v>9525.0</v>
      </c>
      <c r="H8544" s="2"/>
      <c r="I8544" s="2"/>
      <c r="J8544" s="2"/>
    </row>
    <row r="8545">
      <c r="A8545" s="1" t="s">
        <v>10919</v>
      </c>
      <c r="B8545" s="3">
        <v>2.32</v>
      </c>
      <c r="C8545" s="3" t="s">
        <v>160</v>
      </c>
      <c r="D8545" s="3" t="s">
        <v>26</v>
      </c>
      <c r="E8545" s="3" t="s">
        <v>10920</v>
      </c>
      <c r="F8545" s="3">
        <v>137.0</v>
      </c>
      <c r="G8545" s="3">
        <v>9527.0</v>
      </c>
      <c r="H8545" s="2"/>
      <c r="I8545" s="2"/>
      <c r="J8545" s="2"/>
    </row>
    <row r="8546">
      <c r="A8546" s="1" t="s">
        <v>10921</v>
      </c>
      <c r="B8546" s="3">
        <v>0.97</v>
      </c>
      <c r="C8546" s="3" t="s">
        <v>164</v>
      </c>
      <c r="D8546" s="3" t="s">
        <v>26</v>
      </c>
      <c r="E8546" s="3" t="s">
        <v>10922</v>
      </c>
      <c r="F8546" s="3">
        <v>136.0</v>
      </c>
      <c r="G8546" s="3">
        <v>9534.0</v>
      </c>
      <c r="H8546" s="2"/>
      <c r="I8546" s="2"/>
      <c r="J8546" s="2"/>
    </row>
    <row r="8547">
      <c r="A8547" s="1" t="s">
        <v>10923</v>
      </c>
      <c r="B8547" s="3">
        <v>0.29</v>
      </c>
      <c r="C8547" s="3">
        <v>92.0</v>
      </c>
      <c r="D8547" s="3">
        <v>69.0</v>
      </c>
      <c r="E8547" s="3">
        <v>45.15</v>
      </c>
      <c r="F8547" s="3">
        <v>26.0</v>
      </c>
      <c r="G8547" s="3" t="s">
        <v>10924</v>
      </c>
      <c r="H8547" s="3">
        <v>138.0</v>
      </c>
      <c r="I8547" s="3">
        <v>9537.0</v>
      </c>
      <c r="J8547" s="2"/>
    </row>
    <row r="8548">
      <c r="A8548" s="1" t="s">
        <v>10925</v>
      </c>
      <c r="B8548" s="3">
        <v>1.41</v>
      </c>
      <c r="C8548" s="3">
        <v>95.65</v>
      </c>
      <c r="D8548" s="3">
        <v>233.0</v>
      </c>
      <c r="E8548" s="3">
        <v>746.11</v>
      </c>
      <c r="F8548" s="3">
        <v>5.0</v>
      </c>
      <c r="G8548" s="3" t="s">
        <v>10926</v>
      </c>
      <c r="H8548" s="3">
        <v>142.0</v>
      </c>
      <c r="I8548" s="3">
        <v>9539.0</v>
      </c>
      <c r="J8548" s="2"/>
    </row>
    <row r="8549">
      <c r="A8549" s="1" t="s">
        <v>10927</v>
      </c>
      <c r="B8549" s="3">
        <v>5.28</v>
      </c>
      <c r="C8549" s="3">
        <v>82.4</v>
      </c>
      <c r="D8549" s="3">
        <v>368.0</v>
      </c>
      <c r="E8549" s="3">
        <v>841.5</v>
      </c>
      <c r="F8549" s="3">
        <v>64.0</v>
      </c>
      <c r="G8549" s="3" t="s">
        <v>10928</v>
      </c>
      <c r="H8549" s="3">
        <v>2.0</v>
      </c>
      <c r="I8549" s="3">
        <v>9541.0</v>
      </c>
      <c r="J8549" s="2"/>
    </row>
    <row r="8550">
      <c r="A8550" s="1" t="s">
        <v>10929</v>
      </c>
      <c r="B8550" s="3">
        <v>7.85</v>
      </c>
      <c r="C8550" s="3">
        <v>73.95</v>
      </c>
      <c r="D8550" s="3">
        <v>458.0</v>
      </c>
      <c r="E8550" s="3">
        <v>893.6</v>
      </c>
      <c r="F8550" s="3">
        <v>69.0</v>
      </c>
      <c r="G8550" s="3" t="s">
        <v>10930</v>
      </c>
      <c r="H8550" s="3">
        <v>257.0</v>
      </c>
      <c r="I8550" s="3">
        <v>9539.0</v>
      </c>
      <c r="J8550" s="2"/>
    </row>
    <row r="8551">
      <c r="A8551" s="1" t="s">
        <v>10931</v>
      </c>
      <c r="B8551" s="3">
        <v>9.6</v>
      </c>
      <c r="C8551" s="3">
        <v>64.0</v>
      </c>
      <c r="D8551" s="3">
        <v>487.0</v>
      </c>
      <c r="E8551" s="3">
        <v>885.19</v>
      </c>
      <c r="F8551" s="3">
        <v>77.0</v>
      </c>
      <c r="G8551" s="3" t="s">
        <v>10932</v>
      </c>
      <c r="H8551" s="3">
        <v>274.0</v>
      </c>
      <c r="I8551" s="3">
        <v>9532.0</v>
      </c>
      <c r="J8551" s="2"/>
    </row>
    <row r="8552">
      <c r="A8552" s="1" t="s">
        <v>10933</v>
      </c>
      <c r="B8552" s="3">
        <v>10.69</v>
      </c>
      <c r="C8552" s="3">
        <v>57.4</v>
      </c>
      <c r="D8552" s="3">
        <v>456.0</v>
      </c>
      <c r="E8552" s="3">
        <v>848.11</v>
      </c>
      <c r="F8552" s="3">
        <v>81.0</v>
      </c>
      <c r="G8552" s="3">
        <v>259.9</v>
      </c>
      <c r="H8552" s="3">
        <v>1.1</v>
      </c>
      <c r="I8552" s="3">
        <v>284.0</v>
      </c>
      <c r="J8552" s="3">
        <v>9525.0</v>
      </c>
    </row>
    <row r="8553">
      <c r="A8553" s="1" t="s">
        <v>10934</v>
      </c>
      <c r="B8553" s="3">
        <v>11.28</v>
      </c>
      <c r="C8553" s="3">
        <v>53.35</v>
      </c>
      <c r="D8553" s="3">
        <v>374.0</v>
      </c>
      <c r="E8553" s="3">
        <v>802.22</v>
      </c>
      <c r="F8553" s="3">
        <v>74.0</v>
      </c>
      <c r="G8553" s="3">
        <v>261.65</v>
      </c>
      <c r="H8553" s="3">
        <v>1.17</v>
      </c>
      <c r="I8553" s="3">
        <v>29.0</v>
      </c>
      <c r="J8553" s="3">
        <v>9519.0</v>
      </c>
    </row>
    <row r="8554">
      <c r="A8554" s="1" t="s">
        <v>10935</v>
      </c>
      <c r="B8554" s="3">
        <v>11.35</v>
      </c>
      <c r="C8554" s="3">
        <v>51.35</v>
      </c>
      <c r="D8554" s="3">
        <v>245.0</v>
      </c>
      <c r="E8554" s="3">
        <v>71.39</v>
      </c>
      <c r="F8554" s="3">
        <v>58.0</v>
      </c>
      <c r="G8554" s="3">
        <v>262.5</v>
      </c>
      <c r="H8554" s="3">
        <v>1.1</v>
      </c>
      <c r="I8554" s="3">
        <v>297.0</v>
      </c>
      <c r="J8554" s="3">
        <v>9518.0</v>
      </c>
    </row>
    <row r="8555">
      <c r="A8555" s="1" t="s">
        <v>10936</v>
      </c>
      <c r="B8555" s="3">
        <v>10.83</v>
      </c>
      <c r="C8555" s="3">
        <v>53.25</v>
      </c>
      <c r="D8555" s="3">
        <v>89.0</v>
      </c>
      <c r="E8555" s="3">
        <v>493.51</v>
      </c>
      <c r="F8555" s="3">
        <v>31.0</v>
      </c>
      <c r="G8555" s="3">
        <v>26.3</v>
      </c>
      <c r="H8555" s="3">
        <v>1.3</v>
      </c>
      <c r="I8555" s="3">
        <v>304.0</v>
      </c>
      <c r="J8555" s="3">
        <v>9518.0</v>
      </c>
    </row>
    <row r="8556">
      <c r="A8556" s="1" t="s">
        <v>10937</v>
      </c>
      <c r="B8556" s="3">
        <v>9.18</v>
      </c>
      <c r="C8556" s="3" t="s">
        <v>2091</v>
      </c>
      <c r="D8556" s="3" t="s">
        <v>26</v>
      </c>
      <c r="E8556" s="3">
        <v>256.6</v>
      </c>
      <c r="F8556" s="3">
        <v>1.1</v>
      </c>
      <c r="G8556" s="3">
        <v>309.0</v>
      </c>
      <c r="H8556" s="3">
        <v>9521.0</v>
      </c>
      <c r="I8556" s="2"/>
      <c r="J8556" s="2"/>
    </row>
    <row r="8557">
      <c r="A8557" s="1" t="s">
        <v>10938</v>
      </c>
      <c r="B8557" s="3">
        <v>8.7</v>
      </c>
      <c r="C8557" s="3" t="s">
        <v>1788</v>
      </c>
      <c r="D8557" s="3" t="s">
        <v>26</v>
      </c>
      <c r="E8557" s="3" t="s">
        <v>10939</v>
      </c>
      <c r="F8557" s="3">
        <v>304.0</v>
      </c>
      <c r="G8557" s="3">
        <v>9524.0</v>
      </c>
      <c r="H8557" s="2"/>
      <c r="I8557" s="2"/>
      <c r="J8557" s="2"/>
    </row>
    <row r="8558">
      <c r="A8558" s="1" t="s">
        <v>10940</v>
      </c>
      <c r="B8558" s="3">
        <v>7.76</v>
      </c>
      <c r="C8558" s="3" t="s">
        <v>1788</v>
      </c>
      <c r="D8558" s="3" t="s">
        <v>26</v>
      </c>
      <c r="E8558" s="3" t="s">
        <v>10941</v>
      </c>
      <c r="F8558" s="3">
        <v>259.0</v>
      </c>
      <c r="G8558" s="3">
        <v>9523.0</v>
      </c>
      <c r="H8558" s="2"/>
      <c r="I8558" s="2"/>
      <c r="J8558" s="2"/>
    </row>
    <row r="8559">
      <c r="A8559" s="1" t="s">
        <v>10942</v>
      </c>
      <c r="B8559" s="3">
        <v>6.71</v>
      </c>
      <c r="C8559" s="3" t="s">
        <v>875</v>
      </c>
      <c r="D8559" s="3" t="s">
        <v>26</v>
      </c>
      <c r="E8559" s="3" t="s">
        <v>10943</v>
      </c>
      <c r="F8559" s="3">
        <v>248.0</v>
      </c>
      <c r="G8559" s="3">
        <v>9524.0</v>
      </c>
      <c r="H8559" s="2"/>
      <c r="I8559" s="2"/>
      <c r="J8559" s="2"/>
    </row>
    <row r="8560">
      <c r="A8560" s="1" t="s">
        <v>10944</v>
      </c>
      <c r="B8560" s="3">
        <v>5.71</v>
      </c>
      <c r="C8560" s="3" t="s">
        <v>721</v>
      </c>
      <c r="D8560" s="3" t="s">
        <v>26</v>
      </c>
      <c r="E8560" s="3" t="s">
        <v>10945</v>
      </c>
      <c r="F8560" s="3">
        <v>235.0</v>
      </c>
      <c r="G8560" s="3">
        <v>9523.0</v>
      </c>
      <c r="H8560" s="2"/>
      <c r="I8560" s="2"/>
      <c r="J8560" s="2"/>
    </row>
    <row r="8561">
      <c r="A8561" s="1" t="s">
        <v>10946</v>
      </c>
      <c r="B8561" s="3">
        <v>4.92</v>
      </c>
      <c r="C8561" s="3" t="s">
        <v>2036</v>
      </c>
      <c r="D8561" s="3" t="s">
        <v>26</v>
      </c>
      <c r="E8561" s="3" t="s">
        <v>10947</v>
      </c>
      <c r="F8561" s="3">
        <v>241.0</v>
      </c>
      <c r="G8561" s="3">
        <v>9521.0</v>
      </c>
      <c r="H8561" s="2"/>
      <c r="I8561" s="2"/>
      <c r="J8561" s="2"/>
    </row>
    <row r="8562">
      <c r="A8562" s="1" t="s">
        <v>10948</v>
      </c>
      <c r="B8562" s="3">
        <v>4.22</v>
      </c>
      <c r="C8562" s="3" t="s">
        <v>2038</v>
      </c>
      <c r="D8562" s="3" t="s">
        <v>26</v>
      </c>
      <c r="E8562" s="3" t="s">
        <v>10949</v>
      </c>
      <c r="F8562" s="3">
        <v>288.0</v>
      </c>
      <c r="G8562" s="3">
        <v>952.0</v>
      </c>
      <c r="H8562" s="2"/>
      <c r="I8562" s="2"/>
      <c r="J8562" s="2"/>
    </row>
    <row r="8563">
      <c r="A8563" s="1" t="s">
        <v>10950</v>
      </c>
      <c r="B8563" s="3">
        <v>3.64</v>
      </c>
      <c r="C8563" s="3" t="s">
        <v>1825</v>
      </c>
      <c r="D8563" s="3" t="s">
        <v>26</v>
      </c>
      <c r="E8563" s="3" t="s">
        <v>10951</v>
      </c>
      <c r="F8563" s="3">
        <v>314.0</v>
      </c>
      <c r="G8563" s="3">
        <v>9519.0</v>
      </c>
      <c r="H8563" s="2"/>
      <c r="I8563" s="2"/>
      <c r="J8563" s="2"/>
    </row>
    <row r="8564">
      <c r="A8564" s="1" t="s">
        <v>10952</v>
      </c>
      <c r="B8564" s="3">
        <v>3.8</v>
      </c>
      <c r="C8564" s="3" t="s">
        <v>158</v>
      </c>
      <c r="D8564" s="3" t="s">
        <v>26</v>
      </c>
      <c r="E8564" s="3" t="s">
        <v>10953</v>
      </c>
      <c r="F8564" s="3">
        <v>61.0</v>
      </c>
      <c r="G8564" s="3">
        <v>9515.0</v>
      </c>
      <c r="H8564" s="2"/>
      <c r="I8564" s="2"/>
      <c r="J8564" s="2"/>
    </row>
    <row r="8565">
      <c r="A8565" s="1" t="s">
        <v>10954</v>
      </c>
      <c r="B8565" s="3">
        <v>2.41</v>
      </c>
      <c r="C8565" s="3" t="s">
        <v>162</v>
      </c>
      <c r="D8565" s="3" t="s">
        <v>26</v>
      </c>
      <c r="E8565" s="3" t="s">
        <v>10920</v>
      </c>
      <c r="F8565" s="3">
        <v>125.0</v>
      </c>
      <c r="G8565" s="3">
        <v>951.0</v>
      </c>
      <c r="H8565" s="2"/>
      <c r="I8565" s="2"/>
      <c r="J8565" s="2"/>
    </row>
    <row r="8566">
      <c r="A8566" s="1" t="s">
        <v>10955</v>
      </c>
      <c r="B8566" s="3">
        <v>0.66</v>
      </c>
      <c r="C8566" s="3" t="s">
        <v>63</v>
      </c>
      <c r="D8566" s="3" t="s">
        <v>26</v>
      </c>
      <c r="E8566" s="3">
        <v>25.6</v>
      </c>
      <c r="F8566" s="3">
        <v>1.24</v>
      </c>
      <c r="G8566" s="3">
        <v>137.0</v>
      </c>
      <c r="H8566" s="3">
        <v>9507.0</v>
      </c>
      <c r="I8566" s="2"/>
      <c r="J8566" s="2"/>
    </row>
    <row r="8567">
      <c r="A8567" s="1" t="s">
        <v>10956</v>
      </c>
      <c r="B8567" s="3">
        <v>1.28</v>
      </c>
      <c r="C8567" s="3" t="s">
        <v>164</v>
      </c>
      <c r="D8567" s="3" t="s">
        <v>26</v>
      </c>
      <c r="E8567" s="3">
        <v>243.45</v>
      </c>
      <c r="F8567" s="3">
        <v>1.3</v>
      </c>
      <c r="G8567" s="3">
        <v>147.0</v>
      </c>
      <c r="H8567" s="3">
        <v>9503.0</v>
      </c>
      <c r="I8567" s="2"/>
      <c r="J8567" s="2"/>
    </row>
    <row r="8568">
      <c r="A8568" s="1" t="s">
        <v>10957</v>
      </c>
      <c r="B8568" s="3">
        <v>1.68</v>
      </c>
      <c r="C8568" s="3" t="s">
        <v>164</v>
      </c>
      <c r="D8568" s="3" t="s">
        <v>26</v>
      </c>
      <c r="E8568" s="3" t="s">
        <v>10958</v>
      </c>
      <c r="F8568" s="3">
        <v>162.0</v>
      </c>
      <c r="G8568" s="3">
        <v>9501.0</v>
      </c>
      <c r="H8568" s="2"/>
      <c r="I8568" s="2"/>
      <c r="J8568" s="2"/>
    </row>
    <row r="8569">
      <c r="A8569" s="1" t="s">
        <v>10959</v>
      </c>
      <c r="B8569" s="3">
        <v>1.63</v>
      </c>
      <c r="C8569" s="3" t="s">
        <v>164</v>
      </c>
      <c r="D8569" s="3" t="s">
        <v>26</v>
      </c>
      <c r="E8569" s="3" t="s">
        <v>10960</v>
      </c>
      <c r="F8569" s="3">
        <v>171.0</v>
      </c>
      <c r="G8569" s="3">
        <v>9501.0</v>
      </c>
      <c r="H8569" s="2"/>
      <c r="I8569" s="2"/>
      <c r="J8569" s="2"/>
    </row>
    <row r="8570">
      <c r="A8570" s="1" t="s">
        <v>10961</v>
      </c>
      <c r="B8570" s="3">
        <v>1.69</v>
      </c>
      <c r="C8570" s="3" t="s">
        <v>164</v>
      </c>
      <c r="D8570" s="3" t="s">
        <v>26</v>
      </c>
      <c r="E8570" s="3" t="s">
        <v>10962</v>
      </c>
      <c r="F8570" s="3">
        <v>161.0</v>
      </c>
      <c r="G8570" s="3">
        <v>9504.0</v>
      </c>
      <c r="H8570" s="2"/>
      <c r="I8570" s="2"/>
      <c r="J8570" s="2"/>
    </row>
    <row r="8571">
      <c r="A8571" s="1" t="s">
        <v>10963</v>
      </c>
      <c r="B8571" s="3">
        <v>1.8</v>
      </c>
      <c r="C8571" s="3">
        <v>92.5</v>
      </c>
      <c r="D8571" s="3">
        <v>67.0</v>
      </c>
      <c r="E8571" s="3">
        <v>424.9</v>
      </c>
      <c r="F8571" s="3">
        <v>27.0</v>
      </c>
      <c r="G8571" s="3" t="s">
        <v>10964</v>
      </c>
      <c r="H8571" s="3">
        <v>162.0</v>
      </c>
      <c r="I8571" s="3">
        <v>9504.0</v>
      </c>
      <c r="J8571" s="2"/>
    </row>
    <row r="8572">
      <c r="A8572" s="1" t="s">
        <v>10965</v>
      </c>
      <c r="B8572" s="3">
        <v>2.55</v>
      </c>
      <c r="C8572" s="3">
        <v>88.65</v>
      </c>
      <c r="D8572" s="3">
        <v>216.0</v>
      </c>
      <c r="E8572" s="3">
        <v>614.0</v>
      </c>
      <c r="F8572" s="3">
        <v>66.0</v>
      </c>
      <c r="G8572" s="3" t="s">
        <v>10966</v>
      </c>
      <c r="H8572" s="3">
        <v>173.0</v>
      </c>
      <c r="I8572" s="3">
        <v>9505.0</v>
      </c>
      <c r="J8572" s="2"/>
    </row>
    <row r="8573">
      <c r="A8573" s="1" t="s">
        <v>10967</v>
      </c>
      <c r="B8573" s="3">
        <v>5.76</v>
      </c>
      <c r="C8573" s="3">
        <v>79.4</v>
      </c>
      <c r="D8573" s="3">
        <v>353.0</v>
      </c>
      <c r="E8573" s="3">
        <v>759.86</v>
      </c>
      <c r="F8573" s="3">
        <v>79.0</v>
      </c>
      <c r="G8573" s="3" t="s">
        <v>10749</v>
      </c>
      <c r="H8573" s="3">
        <v>202.0</v>
      </c>
      <c r="I8573" s="3">
        <v>9506.0</v>
      </c>
      <c r="J8573" s="2"/>
    </row>
    <row r="8574">
      <c r="A8574" s="1" t="s">
        <v>10968</v>
      </c>
      <c r="B8574" s="3">
        <v>8.64</v>
      </c>
      <c r="C8574" s="3">
        <v>63.8</v>
      </c>
      <c r="D8574" s="3">
        <v>452.0</v>
      </c>
      <c r="E8574" s="3">
        <v>87.73</v>
      </c>
      <c r="F8574" s="3">
        <v>73.0</v>
      </c>
      <c r="G8574" s="3">
        <v>275.95</v>
      </c>
      <c r="H8574" s="3">
        <v>1.3</v>
      </c>
      <c r="I8574" s="3">
        <v>219.0</v>
      </c>
      <c r="J8574" s="3">
        <v>9504.0</v>
      </c>
    </row>
    <row r="8575">
      <c r="A8575" s="1" t="s">
        <v>10969</v>
      </c>
      <c r="B8575" s="3">
        <v>10.54</v>
      </c>
      <c r="C8575" s="3">
        <v>55.15</v>
      </c>
      <c r="D8575" s="3">
        <v>478.0</v>
      </c>
      <c r="E8575" s="3">
        <v>852.69</v>
      </c>
      <c r="F8575" s="3">
        <v>83.0</v>
      </c>
      <c r="G8575" s="3">
        <v>267.25</v>
      </c>
      <c r="H8575" s="3">
        <v>1.72</v>
      </c>
      <c r="I8575" s="3">
        <v>223.0</v>
      </c>
      <c r="J8575" s="3">
        <v>9493.0</v>
      </c>
    </row>
    <row r="8576">
      <c r="A8576" s="1" t="s">
        <v>10970</v>
      </c>
      <c r="B8576" s="3">
        <v>11.72</v>
      </c>
      <c r="C8576" s="3">
        <v>49.45</v>
      </c>
      <c r="D8576" s="3">
        <v>45.0</v>
      </c>
      <c r="E8576" s="3">
        <v>824.67</v>
      </c>
      <c r="F8576" s="3">
        <v>85.0</v>
      </c>
      <c r="G8576" s="3">
        <v>27.95</v>
      </c>
      <c r="H8576" s="3">
        <v>2.0</v>
      </c>
      <c r="I8576" s="3">
        <v>231.0</v>
      </c>
      <c r="J8576" s="3">
        <v>9483.0</v>
      </c>
    </row>
    <row r="8577">
      <c r="A8577" s="1" t="s">
        <v>10971</v>
      </c>
      <c r="B8577" s="3">
        <v>12.36</v>
      </c>
      <c r="C8577" s="3">
        <v>45.95</v>
      </c>
      <c r="D8577" s="3">
        <v>37.0</v>
      </c>
      <c r="E8577" s="3">
        <v>781.84</v>
      </c>
      <c r="F8577" s="3">
        <v>77.0</v>
      </c>
      <c r="G8577" s="3">
        <v>27.15</v>
      </c>
      <c r="H8577" s="3">
        <v>2.21</v>
      </c>
      <c r="I8577" s="3">
        <v>241.0</v>
      </c>
      <c r="J8577" s="3">
        <v>9475.0</v>
      </c>
    </row>
    <row r="8578">
      <c r="A8578" s="1" t="s">
        <v>10972</v>
      </c>
      <c r="B8578" s="3">
        <v>12.42</v>
      </c>
      <c r="C8578" s="3">
        <v>45.95</v>
      </c>
      <c r="D8578" s="3">
        <v>229.0</v>
      </c>
      <c r="E8578" s="3">
        <v>567.47</v>
      </c>
      <c r="F8578" s="3">
        <v>79.0</v>
      </c>
      <c r="G8578" s="3">
        <v>27.55</v>
      </c>
      <c r="H8578" s="3">
        <v>2.28</v>
      </c>
      <c r="I8578" s="3">
        <v>238.0</v>
      </c>
      <c r="J8578" s="3">
        <v>9471.0</v>
      </c>
    </row>
    <row r="8579">
      <c r="A8579" s="1" t="s">
        <v>10973</v>
      </c>
      <c r="B8579" s="3">
        <v>11.69</v>
      </c>
      <c r="C8579" s="3">
        <v>47.6</v>
      </c>
      <c r="D8579" s="3">
        <v>85.0</v>
      </c>
      <c r="E8579" s="3">
        <v>412.27</v>
      </c>
      <c r="F8579" s="3">
        <v>36.0</v>
      </c>
      <c r="G8579" s="3">
        <v>268.4</v>
      </c>
      <c r="H8579" s="3">
        <v>1.72</v>
      </c>
      <c r="I8579" s="3">
        <v>23.0</v>
      </c>
      <c r="J8579" s="3">
        <v>9466.0</v>
      </c>
    </row>
    <row r="8580">
      <c r="A8580" s="1" t="s">
        <v>10974</v>
      </c>
      <c r="B8580" s="3">
        <v>9.78</v>
      </c>
      <c r="C8580" s="3" t="s">
        <v>1694</v>
      </c>
      <c r="D8580" s="3" t="s">
        <v>26</v>
      </c>
      <c r="E8580" s="3">
        <v>263.4</v>
      </c>
      <c r="F8580" s="3">
        <v>2.14</v>
      </c>
      <c r="G8580" s="3">
        <v>223.0</v>
      </c>
      <c r="H8580" s="3">
        <v>9464.0</v>
      </c>
      <c r="I8580" s="2"/>
      <c r="J8580" s="2"/>
    </row>
    <row r="8581">
      <c r="A8581" s="1" t="s">
        <v>10975</v>
      </c>
      <c r="B8581" s="3">
        <v>7.8</v>
      </c>
      <c r="C8581" s="3" t="s">
        <v>2405</v>
      </c>
      <c r="D8581" s="3" t="s">
        <v>26</v>
      </c>
      <c r="E8581" s="3">
        <v>26.1</v>
      </c>
      <c r="F8581" s="3">
        <v>2.28</v>
      </c>
      <c r="G8581" s="3">
        <v>214.0</v>
      </c>
      <c r="H8581" s="3">
        <v>9464.0</v>
      </c>
      <c r="I8581" s="2"/>
      <c r="J8581" s="2"/>
    </row>
    <row r="8582">
      <c r="A8582" s="1" t="s">
        <v>10976</v>
      </c>
      <c r="B8582" s="3">
        <v>6.82</v>
      </c>
      <c r="C8582" s="3" t="s">
        <v>2634</v>
      </c>
      <c r="D8582" s="3" t="s">
        <v>26</v>
      </c>
      <c r="E8582" s="3">
        <v>258.35</v>
      </c>
      <c r="F8582" s="3">
        <v>2.14</v>
      </c>
      <c r="G8582" s="3">
        <v>217.0</v>
      </c>
      <c r="H8582" s="3">
        <v>9462.0</v>
      </c>
      <c r="I8582" s="2"/>
      <c r="J8582" s="2"/>
    </row>
    <row r="8583">
      <c r="A8583" s="1" t="s">
        <v>10977</v>
      </c>
      <c r="B8583" s="3">
        <v>5.66</v>
      </c>
      <c r="C8583" s="3" t="s">
        <v>818</v>
      </c>
      <c r="D8583" s="3" t="s">
        <v>26</v>
      </c>
      <c r="E8583" s="3">
        <v>257.0</v>
      </c>
      <c r="F8583" s="3">
        <v>2.14</v>
      </c>
      <c r="G8583" s="3">
        <v>225.0</v>
      </c>
      <c r="H8583" s="3">
        <v>9466.0</v>
      </c>
      <c r="I8583" s="2"/>
      <c r="J8583" s="2"/>
    </row>
    <row r="8584">
      <c r="A8584" s="1" t="s">
        <v>10978</v>
      </c>
      <c r="B8584" s="3">
        <v>4.66</v>
      </c>
      <c r="C8584" s="3" t="s">
        <v>823</v>
      </c>
      <c r="D8584" s="3" t="s">
        <v>26</v>
      </c>
      <c r="E8584" s="3">
        <v>256.6</v>
      </c>
      <c r="F8584" s="3">
        <v>2.14</v>
      </c>
      <c r="G8584" s="3">
        <v>213.0</v>
      </c>
      <c r="H8584" s="3">
        <v>9465.0</v>
      </c>
      <c r="I8584" s="2"/>
      <c r="J8584" s="2"/>
    </row>
    <row r="8585">
      <c r="A8585" s="1" t="s">
        <v>10979</v>
      </c>
      <c r="B8585" s="3">
        <v>3.8</v>
      </c>
      <c r="C8585" s="3" t="s">
        <v>1825</v>
      </c>
      <c r="D8585" s="3" t="s">
        <v>26</v>
      </c>
      <c r="E8585" s="3">
        <v>25.6</v>
      </c>
      <c r="F8585" s="3">
        <v>2.28</v>
      </c>
      <c r="G8585" s="3">
        <v>205.0</v>
      </c>
      <c r="H8585" s="3">
        <v>9461.0</v>
      </c>
      <c r="I8585" s="2"/>
      <c r="J8585" s="2"/>
    </row>
    <row r="8586">
      <c r="A8586" s="1" t="s">
        <v>10980</v>
      </c>
      <c r="B8586" s="3">
        <v>3.49</v>
      </c>
      <c r="C8586" s="3" t="s">
        <v>690</v>
      </c>
      <c r="D8586" s="3" t="s">
        <v>26</v>
      </c>
      <c r="E8586" s="3">
        <v>25.4</v>
      </c>
      <c r="F8586" s="3">
        <v>2.41</v>
      </c>
      <c r="G8586" s="3">
        <v>203.0</v>
      </c>
      <c r="H8586" s="3">
        <v>9456.0</v>
      </c>
      <c r="I8586" s="2"/>
      <c r="J8586" s="2"/>
    </row>
    <row r="8587">
      <c r="A8587" s="1" t="s">
        <v>10981</v>
      </c>
      <c r="B8587" s="3">
        <v>3.36</v>
      </c>
      <c r="C8587" s="3" t="s">
        <v>690</v>
      </c>
      <c r="D8587" s="3" t="s">
        <v>26</v>
      </c>
      <c r="E8587" s="3">
        <v>248.65</v>
      </c>
      <c r="F8587" s="3">
        <v>2.48</v>
      </c>
      <c r="G8587" s="3">
        <v>207.0</v>
      </c>
      <c r="H8587" s="3">
        <v>9449.0</v>
      </c>
      <c r="I8587" s="2"/>
      <c r="J8587" s="2"/>
    </row>
    <row r="8588">
      <c r="A8588" s="1" t="s">
        <v>10982</v>
      </c>
      <c r="B8588" s="3">
        <v>3.16</v>
      </c>
      <c r="C8588" s="3" t="s">
        <v>690</v>
      </c>
      <c r="D8588" s="3" t="s">
        <v>26</v>
      </c>
      <c r="E8588" s="3">
        <v>251.5</v>
      </c>
      <c r="F8588" s="3">
        <v>2.41</v>
      </c>
      <c r="G8588" s="3">
        <v>211.0</v>
      </c>
      <c r="H8588" s="3">
        <v>9444.0</v>
      </c>
      <c r="I8588" s="2"/>
      <c r="J8588" s="2"/>
    </row>
    <row r="8589">
      <c r="A8589" s="1" t="s">
        <v>10983</v>
      </c>
      <c r="B8589" s="3">
        <v>2.98</v>
      </c>
      <c r="C8589" s="3" t="s">
        <v>1450</v>
      </c>
      <c r="D8589" s="3" t="s">
        <v>26</v>
      </c>
      <c r="E8589" s="3">
        <v>246.55</v>
      </c>
      <c r="F8589" s="3">
        <v>2.48</v>
      </c>
      <c r="G8589" s="3">
        <v>209.0</v>
      </c>
      <c r="H8589" s="3">
        <v>9435.0</v>
      </c>
      <c r="I8589" s="2"/>
      <c r="J8589" s="2"/>
    </row>
    <row r="8590">
      <c r="A8590" s="1" t="s">
        <v>10984</v>
      </c>
      <c r="B8590" s="3">
        <v>2.98</v>
      </c>
      <c r="C8590" s="3" t="s">
        <v>160</v>
      </c>
      <c r="D8590" s="3" t="s">
        <v>26</v>
      </c>
      <c r="E8590" s="3">
        <v>245.6</v>
      </c>
      <c r="F8590" s="3">
        <v>2.62</v>
      </c>
      <c r="G8590" s="3">
        <v>205.0</v>
      </c>
      <c r="H8590" s="3">
        <v>943.0</v>
      </c>
      <c r="I8590" s="2"/>
      <c r="J8590" s="2"/>
    </row>
    <row r="8591">
      <c r="A8591" s="1" t="s">
        <v>10985</v>
      </c>
      <c r="B8591" s="3">
        <v>3.12</v>
      </c>
      <c r="C8591" s="3" t="s">
        <v>690</v>
      </c>
      <c r="D8591" s="3" t="s">
        <v>26</v>
      </c>
      <c r="E8591" s="3">
        <v>248.65</v>
      </c>
      <c r="F8591" s="3">
        <v>2.69</v>
      </c>
      <c r="G8591" s="3">
        <v>207.0</v>
      </c>
      <c r="H8591" s="3">
        <v>9421.0</v>
      </c>
      <c r="I8591" s="2"/>
      <c r="J8591" s="2"/>
    </row>
    <row r="8592">
      <c r="A8592" s="1" t="s">
        <v>10986</v>
      </c>
      <c r="B8592" s="3">
        <v>3.33</v>
      </c>
      <c r="C8592" s="3" t="s">
        <v>690</v>
      </c>
      <c r="D8592" s="3" t="s">
        <v>26</v>
      </c>
      <c r="E8592" s="3">
        <v>251.2</v>
      </c>
      <c r="F8592" s="3">
        <v>2.9</v>
      </c>
      <c r="G8592" s="3">
        <v>206.0</v>
      </c>
      <c r="H8592" s="3">
        <v>9417.0</v>
      </c>
      <c r="I8592" s="2"/>
      <c r="J8592" s="2"/>
    </row>
    <row r="8593">
      <c r="A8593" s="1" t="s">
        <v>10987</v>
      </c>
      <c r="B8593" s="3">
        <v>3.54</v>
      </c>
      <c r="C8593" s="3" t="s">
        <v>1481</v>
      </c>
      <c r="D8593" s="3" t="s">
        <v>26</v>
      </c>
      <c r="E8593" s="3">
        <v>249.25</v>
      </c>
      <c r="F8593" s="3">
        <v>3.24</v>
      </c>
      <c r="G8593" s="3">
        <v>201.0</v>
      </c>
      <c r="H8593" s="3">
        <v>9409.0</v>
      </c>
      <c r="I8593" s="2"/>
      <c r="J8593" s="2"/>
    </row>
    <row r="8594">
      <c r="A8594" s="1" t="s">
        <v>10988</v>
      </c>
      <c r="B8594" s="3">
        <v>3.92</v>
      </c>
      <c r="C8594" s="3" t="s">
        <v>1450</v>
      </c>
      <c r="D8594" s="3" t="s">
        <v>26</v>
      </c>
      <c r="E8594" s="3">
        <v>27.15</v>
      </c>
      <c r="F8594" s="3">
        <v>3.72</v>
      </c>
      <c r="G8594" s="3">
        <v>2.0</v>
      </c>
      <c r="H8594" s="3">
        <v>941.0</v>
      </c>
      <c r="I8594" s="2"/>
      <c r="J8594" s="2"/>
    </row>
    <row r="8595">
      <c r="A8595" s="1" t="s">
        <v>10989</v>
      </c>
      <c r="B8595" s="3">
        <v>4.33</v>
      </c>
      <c r="C8595" s="3">
        <v>95.75</v>
      </c>
      <c r="D8595" s="3">
        <v>54.0</v>
      </c>
      <c r="E8595" s="3">
        <v>225.29</v>
      </c>
      <c r="F8595" s="3">
        <v>33.0</v>
      </c>
      <c r="G8595" s="3">
        <v>277.7</v>
      </c>
      <c r="H8595" s="3">
        <v>4.14</v>
      </c>
      <c r="I8595" s="3">
        <v>202.0</v>
      </c>
      <c r="J8595" s="3">
        <v>9405.0</v>
      </c>
    </row>
    <row r="8596">
      <c r="A8596" s="1" t="s">
        <v>10990</v>
      </c>
      <c r="B8596" s="3">
        <v>5.48</v>
      </c>
      <c r="C8596" s="3">
        <v>95.75</v>
      </c>
      <c r="D8596" s="3">
        <v>166.0</v>
      </c>
      <c r="E8596" s="3">
        <v>246.47</v>
      </c>
      <c r="F8596" s="3">
        <v>106.0</v>
      </c>
      <c r="G8596" s="3">
        <v>309.25</v>
      </c>
      <c r="H8596" s="3">
        <v>3.93</v>
      </c>
      <c r="I8596" s="3">
        <v>203.0</v>
      </c>
      <c r="J8596" s="3">
        <v>9405.0</v>
      </c>
    </row>
    <row r="8597">
      <c r="A8597" s="1" t="s">
        <v>10991</v>
      </c>
      <c r="B8597" s="3">
        <v>6.46</v>
      </c>
      <c r="C8597" s="3">
        <v>92.3</v>
      </c>
      <c r="D8597" s="3">
        <v>285.0</v>
      </c>
      <c r="E8597" s="3">
        <v>372.19</v>
      </c>
      <c r="F8597" s="3">
        <v>151.0</v>
      </c>
      <c r="G8597" s="3">
        <v>322.2</v>
      </c>
      <c r="H8597" s="3">
        <v>5.31</v>
      </c>
      <c r="I8597" s="3">
        <v>205.0</v>
      </c>
      <c r="J8597" s="3">
        <v>9402.0</v>
      </c>
    </row>
    <row r="8598">
      <c r="A8598" s="1" t="s">
        <v>10992</v>
      </c>
      <c r="B8598" s="3">
        <v>7.33</v>
      </c>
      <c r="C8598" s="3">
        <v>89.0</v>
      </c>
      <c r="D8598" s="3" t="s">
        <v>897</v>
      </c>
      <c r="E8598" s="3">
        <v>85.0</v>
      </c>
      <c r="F8598" s="3">
        <v>335.75</v>
      </c>
      <c r="G8598" s="3">
        <v>4.9</v>
      </c>
      <c r="H8598" s="3">
        <v>206.0</v>
      </c>
      <c r="I8598" s="3">
        <v>9403.0</v>
      </c>
      <c r="J8598" s="2"/>
    </row>
    <row r="8599">
      <c r="A8599" s="1" t="s">
        <v>10993</v>
      </c>
      <c r="B8599" s="3">
        <v>7.86</v>
      </c>
      <c r="C8599" s="3">
        <v>89.5</v>
      </c>
      <c r="D8599" s="3" t="s">
        <v>10994</v>
      </c>
      <c r="E8599" s="3">
        <v>113.0</v>
      </c>
      <c r="F8599" s="3">
        <v>341.75</v>
      </c>
      <c r="G8599" s="3">
        <v>4.83</v>
      </c>
      <c r="H8599" s="3">
        <v>197.0</v>
      </c>
      <c r="I8599" s="3">
        <v>9391.0</v>
      </c>
      <c r="J8599" s="2"/>
    </row>
    <row r="8600">
      <c r="A8600" s="1" t="s">
        <v>10995</v>
      </c>
      <c r="B8600" s="3">
        <v>7.85</v>
      </c>
      <c r="C8600" s="3">
        <v>89.5</v>
      </c>
      <c r="D8600" s="3" t="s">
        <v>1077</v>
      </c>
      <c r="E8600" s="3">
        <v>81.0</v>
      </c>
      <c r="F8600" s="3">
        <v>344.1</v>
      </c>
      <c r="G8600" s="3">
        <v>6.97</v>
      </c>
      <c r="H8600" s="3">
        <v>202.0</v>
      </c>
      <c r="I8600" s="3">
        <v>9376.0</v>
      </c>
      <c r="J8600" s="2"/>
    </row>
    <row r="8601">
      <c r="A8601" s="1" t="s">
        <v>10996</v>
      </c>
      <c r="B8601" s="3">
        <v>8.27</v>
      </c>
      <c r="C8601" s="3">
        <v>85.9</v>
      </c>
      <c r="D8601" s="3" t="s">
        <v>808</v>
      </c>
      <c r="E8601" s="3">
        <v>48.0</v>
      </c>
      <c r="F8601" s="3">
        <v>348.15</v>
      </c>
      <c r="G8601" s="3">
        <v>7.45</v>
      </c>
      <c r="H8601" s="3">
        <v>203.0</v>
      </c>
      <c r="I8601" s="3">
        <v>9362.0</v>
      </c>
      <c r="J8601" s="2"/>
    </row>
    <row r="8602">
      <c r="A8602" s="1" t="s">
        <v>10997</v>
      </c>
      <c r="B8602" s="3">
        <v>8.66</v>
      </c>
      <c r="C8602" s="3">
        <v>85.95</v>
      </c>
      <c r="D8602" s="3" t="s">
        <v>313</v>
      </c>
      <c r="E8602" s="3">
        <v>34.0</v>
      </c>
      <c r="F8602" s="3">
        <v>348.95</v>
      </c>
      <c r="G8602" s="3">
        <v>7.3</v>
      </c>
      <c r="H8602" s="3">
        <v>205.0</v>
      </c>
      <c r="I8602" s="3">
        <v>9354.0</v>
      </c>
      <c r="J8602" s="2"/>
    </row>
    <row r="8603">
      <c r="A8603" s="1" t="s">
        <v>10998</v>
      </c>
      <c r="B8603" s="3">
        <v>8.87</v>
      </c>
      <c r="C8603" s="3">
        <v>85.95</v>
      </c>
      <c r="D8603" s="3">
        <v>49.0</v>
      </c>
      <c r="E8603" s="3">
        <v>41.57</v>
      </c>
      <c r="F8603" s="3">
        <v>44.0</v>
      </c>
      <c r="G8603" s="3">
        <v>351.5</v>
      </c>
      <c r="H8603" s="3">
        <v>7.3</v>
      </c>
      <c r="I8603" s="3">
        <v>216.0</v>
      </c>
      <c r="J8603" s="3">
        <v>9353.0</v>
      </c>
    </row>
    <row r="8604">
      <c r="A8604" s="1" t="s">
        <v>10999</v>
      </c>
      <c r="B8604" s="3">
        <v>8.95</v>
      </c>
      <c r="C8604" s="3" t="s">
        <v>889</v>
      </c>
      <c r="D8604" s="3" t="s">
        <v>26</v>
      </c>
      <c r="E8604" s="3">
        <v>35.65</v>
      </c>
      <c r="F8604" s="3">
        <v>6.9</v>
      </c>
      <c r="G8604" s="3">
        <v>217.0</v>
      </c>
      <c r="H8604" s="3">
        <v>9348.0</v>
      </c>
      <c r="I8604" s="2"/>
      <c r="J8604" s="2"/>
    </row>
    <row r="8605">
      <c r="A8605" s="1" t="s">
        <v>11000</v>
      </c>
      <c r="B8605" s="3">
        <v>8.8</v>
      </c>
      <c r="C8605" s="3" t="s">
        <v>860</v>
      </c>
      <c r="D8605" s="3" t="s">
        <v>26</v>
      </c>
      <c r="E8605" s="3">
        <v>351.5</v>
      </c>
      <c r="F8605" s="3">
        <v>6.62</v>
      </c>
      <c r="G8605" s="3">
        <v>216.0</v>
      </c>
      <c r="H8605" s="3">
        <v>9346.0</v>
      </c>
      <c r="I8605" s="2"/>
      <c r="J8605" s="2"/>
    </row>
    <row r="8606">
      <c r="A8606" s="1" t="s">
        <v>11001</v>
      </c>
      <c r="B8606" s="3">
        <v>9.22</v>
      </c>
      <c r="C8606" s="3" t="s">
        <v>2007</v>
      </c>
      <c r="D8606" s="3" t="s">
        <v>26</v>
      </c>
      <c r="E8606" s="3">
        <v>353.95</v>
      </c>
      <c r="F8606" s="3">
        <v>7.52</v>
      </c>
      <c r="G8606" s="3">
        <v>21.0</v>
      </c>
      <c r="H8606" s="3">
        <v>9329.0</v>
      </c>
      <c r="I8606" s="2"/>
      <c r="J8606" s="2"/>
    </row>
    <row r="8607">
      <c r="A8607" s="1" t="s">
        <v>11002</v>
      </c>
      <c r="B8607" s="3">
        <v>9.48</v>
      </c>
      <c r="C8607" s="3" t="s">
        <v>789</v>
      </c>
      <c r="D8607" s="3" t="s">
        <v>26</v>
      </c>
      <c r="E8607" s="3">
        <v>356.85</v>
      </c>
      <c r="F8607" s="3">
        <v>7.86</v>
      </c>
      <c r="G8607" s="3">
        <v>21.0</v>
      </c>
      <c r="H8607" s="3">
        <v>9319.0</v>
      </c>
      <c r="I8607" s="2"/>
      <c r="J8607" s="2"/>
    </row>
    <row r="8608">
      <c r="A8608" s="1" t="s">
        <v>11003</v>
      </c>
      <c r="B8608" s="3">
        <v>9.91</v>
      </c>
      <c r="C8608" s="3" t="s">
        <v>164</v>
      </c>
      <c r="D8608" s="3" t="s">
        <v>26</v>
      </c>
      <c r="E8608" s="3">
        <v>358.0</v>
      </c>
      <c r="F8608" s="3">
        <v>8.7</v>
      </c>
      <c r="G8608" s="3">
        <v>21.0</v>
      </c>
      <c r="H8608" s="3">
        <v>9311.0</v>
      </c>
      <c r="I8608" s="2"/>
      <c r="J8608" s="2"/>
    </row>
    <row r="8609">
      <c r="A8609" s="1" t="s">
        <v>11004</v>
      </c>
      <c r="B8609" s="3">
        <v>10.2</v>
      </c>
      <c r="C8609" s="3" t="s">
        <v>1026</v>
      </c>
      <c r="D8609" s="3" t="s">
        <v>26</v>
      </c>
      <c r="E8609" s="3">
        <v>36.75</v>
      </c>
      <c r="F8609" s="3">
        <v>8.14</v>
      </c>
      <c r="G8609" s="3">
        <v>21.0</v>
      </c>
      <c r="H8609" s="3">
        <v>93.0</v>
      </c>
      <c r="I8609" s="2"/>
      <c r="J8609" s="2"/>
    </row>
    <row r="8610">
      <c r="A8610" s="1" t="s">
        <v>11005</v>
      </c>
      <c r="B8610" s="3">
        <v>10.47</v>
      </c>
      <c r="C8610" s="3" t="s">
        <v>164</v>
      </c>
      <c r="D8610" s="3" t="s">
        <v>26</v>
      </c>
      <c r="E8610" s="3">
        <v>359.0</v>
      </c>
      <c r="F8610" s="3">
        <v>8.34</v>
      </c>
      <c r="G8610" s="3">
        <v>209.0</v>
      </c>
      <c r="H8610" s="3">
        <v>9293.0</v>
      </c>
      <c r="I8610" s="2"/>
      <c r="J8610" s="2"/>
    </row>
    <row r="8611">
      <c r="A8611" s="1" t="s">
        <v>11006</v>
      </c>
      <c r="B8611" s="3">
        <v>10.55</v>
      </c>
      <c r="C8611" s="3" t="s">
        <v>164</v>
      </c>
      <c r="D8611" s="3" t="s">
        <v>26</v>
      </c>
      <c r="E8611" s="3">
        <v>359.4</v>
      </c>
      <c r="F8611" s="3">
        <v>8.83</v>
      </c>
      <c r="G8611" s="3">
        <v>212.0</v>
      </c>
      <c r="H8611" s="3">
        <v>9284.0</v>
      </c>
      <c r="I8611" s="2"/>
      <c r="J8611" s="2"/>
    </row>
    <row r="8612">
      <c r="A8612" s="1" t="s">
        <v>11007</v>
      </c>
      <c r="B8612" s="3">
        <v>10.56</v>
      </c>
      <c r="C8612" s="3" t="s">
        <v>164</v>
      </c>
      <c r="D8612" s="3" t="s">
        <v>26</v>
      </c>
      <c r="E8612" s="3">
        <v>361.8</v>
      </c>
      <c r="F8612" s="3">
        <v>7.72</v>
      </c>
      <c r="G8612" s="3">
        <v>218.0</v>
      </c>
      <c r="H8612" s="3">
        <v>9281.0</v>
      </c>
      <c r="I8612" s="2"/>
      <c r="J8612" s="2"/>
    </row>
    <row r="8613">
      <c r="A8613" s="1" t="s">
        <v>11008</v>
      </c>
      <c r="B8613" s="3">
        <v>10.4</v>
      </c>
      <c r="C8613" s="3" t="s">
        <v>795</v>
      </c>
      <c r="D8613" s="3" t="s">
        <v>26</v>
      </c>
      <c r="E8613" s="3">
        <v>362.5</v>
      </c>
      <c r="F8613" s="3">
        <v>6.41</v>
      </c>
      <c r="G8613" s="3">
        <v>229.0</v>
      </c>
      <c r="H8613" s="3">
        <v>9279.0</v>
      </c>
      <c r="I8613" s="2"/>
      <c r="J8613" s="2"/>
    </row>
    <row r="8614">
      <c r="A8614" s="1" t="s">
        <v>11009</v>
      </c>
      <c r="B8614" s="3">
        <v>10.27</v>
      </c>
      <c r="C8614" s="3" t="s">
        <v>795</v>
      </c>
      <c r="D8614" s="3" t="s">
        <v>26</v>
      </c>
      <c r="E8614" s="3">
        <v>363.25</v>
      </c>
      <c r="F8614" s="3">
        <v>5.86</v>
      </c>
      <c r="G8614" s="3">
        <v>232.0</v>
      </c>
      <c r="H8614" s="3">
        <v>9278.0</v>
      </c>
      <c r="I8614" s="2"/>
      <c r="J8614" s="2"/>
    </row>
    <row r="8615">
      <c r="A8615" s="1" t="s">
        <v>11010</v>
      </c>
      <c r="B8615" s="3">
        <v>10.58</v>
      </c>
      <c r="C8615" s="3" t="s">
        <v>795</v>
      </c>
      <c r="D8615" s="3" t="s">
        <v>26</v>
      </c>
      <c r="E8615" s="3">
        <v>365.4</v>
      </c>
      <c r="F8615" s="3">
        <v>6.97</v>
      </c>
      <c r="G8615" s="3">
        <v>238.0</v>
      </c>
      <c r="H8615" s="3">
        <v>9275.0</v>
      </c>
      <c r="I8615" s="2"/>
      <c r="J8615" s="2"/>
    </row>
    <row r="8616">
      <c r="A8616" s="1" t="s">
        <v>11011</v>
      </c>
      <c r="B8616" s="3">
        <v>9.94</v>
      </c>
      <c r="C8616" s="3" t="s">
        <v>164</v>
      </c>
      <c r="D8616" s="3" t="s">
        <v>26</v>
      </c>
      <c r="E8616" s="3">
        <v>356.85</v>
      </c>
      <c r="F8616" s="3">
        <v>6.83</v>
      </c>
      <c r="G8616" s="3">
        <v>251.0</v>
      </c>
      <c r="H8616" s="3">
        <v>9274.0</v>
      </c>
      <c r="I8616" s="2"/>
      <c r="J8616" s="2"/>
    </row>
    <row r="8617">
      <c r="A8617" s="1" t="s">
        <v>11012</v>
      </c>
      <c r="B8617" s="3">
        <v>9.18</v>
      </c>
      <c r="C8617" s="3" t="s">
        <v>2007</v>
      </c>
      <c r="D8617" s="3" t="s">
        <v>26</v>
      </c>
      <c r="E8617" s="3">
        <v>335.2</v>
      </c>
      <c r="F8617" s="3">
        <v>5.38</v>
      </c>
      <c r="G8617" s="3">
        <v>258.0</v>
      </c>
      <c r="H8617" s="3">
        <v>9273.0</v>
      </c>
      <c r="I8617" s="2"/>
      <c r="J8617" s="2"/>
    </row>
    <row r="8618">
      <c r="A8618" s="1" t="s">
        <v>11013</v>
      </c>
      <c r="B8618" s="3">
        <v>9.77</v>
      </c>
      <c r="C8618" s="3" t="s">
        <v>164</v>
      </c>
      <c r="D8618" s="3" t="s">
        <v>26</v>
      </c>
      <c r="E8618" s="3">
        <v>36.15</v>
      </c>
      <c r="F8618" s="3">
        <v>4.76</v>
      </c>
      <c r="G8618" s="3">
        <v>239.0</v>
      </c>
      <c r="H8618" s="3">
        <v>926.0</v>
      </c>
      <c r="I8618" s="2"/>
      <c r="J8618" s="2"/>
    </row>
    <row r="8619">
      <c r="A8619" s="1" t="s">
        <v>11014</v>
      </c>
      <c r="B8619" s="3">
        <v>9.68</v>
      </c>
      <c r="C8619" s="3">
        <v>92.5</v>
      </c>
      <c r="D8619" s="3">
        <v>26.0</v>
      </c>
      <c r="E8619" s="3">
        <v>1.85</v>
      </c>
      <c r="F8619" s="3">
        <v>25.0</v>
      </c>
      <c r="G8619" s="3">
        <v>356.65</v>
      </c>
      <c r="H8619" s="3">
        <v>5.17</v>
      </c>
      <c r="I8619" s="3">
        <v>247.0</v>
      </c>
      <c r="J8619" s="3">
        <v>9256.0</v>
      </c>
    </row>
    <row r="8620">
      <c r="A8620" s="1" t="s">
        <v>11015</v>
      </c>
      <c r="B8620" s="3">
        <v>9.55</v>
      </c>
      <c r="C8620" s="3">
        <v>85.95</v>
      </c>
      <c r="D8620" s="3">
        <v>128.0</v>
      </c>
      <c r="E8620" s="3">
        <v>82.41</v>
      </c>
      <c r="F8620" s="3">
        <v>108.0</v>
      </c>
      <c r="G8620" s="3">
        <v>35.3</v>
      </c>
      <c r="H8620" s="3">
        <v>5.31</v>
      </c>
      <c r="I8620" s="3">
        <v>25.0</v>
      </c>
      <c r="J8620" s="3">
        <v>9252.0</v>
      </c>
    </row>
    <row r="8621">
      <c r="A8621" s="1" t="s">
        <v>11016</v>
      </c>
      <c r="B8621" s="3">
        <v>9.3</v>
      </c>
      <c r="C8621" s="3">
        <v>85.95</v>
      </c>
      <c r="D8621" s="3">
        <v>366.0</v>
      </c>
      <c r="E8621" s="3">
        <v>862.8</v>
      </c>
      <c r="F8621" s="3">
        <v>56.0</v>
      </c>
      <c r="G8621" s="3">
        <v>343.9</v>
      </c>
      <c r="H8621" s="3">
        <v>5.38</v>
      </c>
      <c r="I8621" s="3">
        <v>244.0</v>
      </c>
      <c r="J8621" s="3">
        <v>9251.0</v>
      </c>
    </row>
    <row r="8622">
      <c r="A8622" s="1" t="s">
        <v>11017</v>
      </c>
      <c r="B8622" s="3">
        <v>9.2</v>
      </c>
      <c r="C8622" s="3">
        <v>85.95</v>
      </c>
      <c r="D8622" s="3" t="s">
        <v>4678</v>
      </c>
      <c r="E8622" s="3">
        <v>53.0</v>
      </c>
      <c r="F8622" s="3">
        <v>331.9</v>
      </c>
      <c r="G8622" s="3">
        <v>7.3</v>
      </c>
      <c r="H8622" s="3">
        <v>255.0</v>
      </c>
      <c r="I8622" s="3">
        <v>9253.0</v>
      </c>
      <c r="J8622" s="2"/>
    </row>
    <row r="8623">
      <c r="A8623" s="1" t="s">
        <v>11018</v>
      </c>
      <c r="B8623" s="3">
        <v>7.98</v>
      </c>
      <c r="C8623" s="3">
        <v>89.5</v>
      </c>
      <c r="D8623" s="3">
        <v>313.0</v>
      </c>
      <c r="E8623" s="3">
        <v>178.99</v>
      </c>
      <c r="F8623" s="3">
        <v>23.0</v>
      </c>
      <c r="G8623" s="3">
        <v>346.8</v>
      </c>
      <c r="H8623" s="3">
        <v>7.24</v>
      </c>
      <c r="I8623" s="3">
        <v>269.0</v>
      </c>
      <c r="J8623" s="3">
        <v>9254.0</v>
      </c>
    </row>
    <row r="8624">
      <c r="A8624" s="1" t="s">
        <v>11019</v>
      </c>
      <c r="B8624" s="3">
        <v>7.6</v>
      </c>
      <c r="C8624" s="3">
        <v>82.7</v>
      </c>
      <c r="D8624" s="3" t="s">
        <v>11020</v>
      </c>
      <c r="E8624" s="3">
        <v>103.0</v>
      </c>
      <c r="F8624" s="3">
        <v>335.55</v>
      </c>
      <c r="G8624" s="3">
        <v>6.14</v>
      </c>
      <c r="H8624" s="3">
        <v>264.0</v>
      </c>
      <c r="I8624" s="3">
        <v>925.0</v>
      </c>
      <c r="J8624" s="2"/>
    </row>
    <row r="8625">
      <c r="A8625" s="1" t="s">
        <v>11021</v>
      </c>
      <c r="B8625" s="3">
        <v>7.3</v>
      </c>
      <c r="C8625" s="3">
        <v>82.65</v>
      </c>
      <c r="D8625" s="3">
        <v>142.0</v>
      </c>
      <c r="E8625" s="3">
        <v>7.96</v>
      </c>
      <c r="F8625" s="3">
        <v>139.0</v>
      </c>
      <c r="G8625" s="3">
        <v>33.75</v>
      </c>
      <c r="H8625" s="3">
        <v>7.3</v>
      </c>
      <c r="I8625" s="3">
        <v>266.0</v>
      </c>
      <c r="J8625" s="3">
        <v>9252.0</v>
      </c>
    </row>
    <row r="8626">
      <c r="A8626" s="1" t="s">
        <v>11022</v>
      </c>
      <c r="B8626" s="3">
        <v>7.35</v>
      </c>
      <c r="C8626" s="3">
        <v>76.7</v>
      </c>
      <c r="D8626" s="3" t="s">
        <v>739</v>
      </c>
      <c r="E8626" s="3">
        <v>8.0</v>
      </c>
      <c r="F8626" s="3">
        <v>294.75</v>
      </c>
      <c r="G8626" s="3">
        <v>6.55</v>
      </c>
      <c r="H8626" s="3">
        <v>266.0</v>
      </c>
      <c r="I8626" s="3">
        <v>9261.0</v>
      </c>
      <c r="J8626" s="2"/>
    </row>
    <row r="8627">
      <c r="A8627" s="1" t="s">
        <v>11023</v>
      </c>
      <c r="B8627" s="3">
        <v>6.63</v>
      </c>
      <c r="C8627" s="3">
        <v>73.8</v>
      </c>
      <c r="D8627" s="3">
        <v>63.0</v>
      </c>
      <c r="E8627" s="3">
        <v>131.36</v>
      </c>
      <c r="F8627" s="3">
        <v>47.0</v>
      </c>
      <c r="G8627" s="3">
        <v>291.25</v>
      </c>
      <c r="H8627" s="3">
        <v>5.72</v>
      </c>
      <c r="I8627" s="3">
        <v>271.0</v>
      </c>
      <c r="J8627" s="3">
        <v>9269.0</v>
      </c>
    </row>
    <row r="8628">
      <c r="A8628" s="1" t="s">
        <v>11024</v>
      </c>
      <c r="B8628" s="3">
        <v>5.81</v>
      </c>
      <c r="C8628" s="3" t="s">
        <v>818</v>
      </c>
      <c r="D8628" s="3" t="s">
        <v>26</v>
      </c>
      <c r="E8628" s="3">
        <v>267.25</v>
      </c>
      <c r="F8628" s="3">
        <v>6.0</v>
      </c>
      <c r="G8628" s="3">
        <v>27.0</v>
      </c>
      <c r="H8628" s="3">
        <v>9282.0</v>
      </c>
      <c r="I8628" s="2"/>
      <c r="J8628" s="2"/>
    </row>
    <row r="8629">
      <c r="A8629" s="1" t="s">
        <v>11025</v>
      </c>
      <c r="B8629" s="3">
        <v>5.34</v>
      </c>
      <c r="C8629" s="3" t="s">
        <v>2034</v>
      </c>
      <c r="D8629" s="3" t="s">
        <v>26</v>
      </c>
      <c r="E8629" s="3">
        <v>275.4</v>
      </c>
      <c r="F8629" s="3">
        <v>5.59</v>
      </c>
      <c r="G8629" s="3">
        <v>269.0</v>
      </c>
      <c r="H8629" s="3">
        <v>9292.0</v>
      </c>
      <c r="I8629" s="2"/>
      <c r="J8629" s="2"/>
    </row>
    <row r="8630">
      <c r="A8630" s="1" t="s">
        <v>11026</v>
      </c>
      <c r="B8630" s="3">
        <v>4.68</v>
      </c>
      <c r="C8630" s="3" t="s">
        <v>823</v>
      </c>
      <c r="D8630" s="3" t="s">
        <v>26</v>
      </c>
      <c r="E8630" s="3">
        <v>263.0</v>
      </c>
      <c r="F8630" s="3">
        <v>5.45</v>
      </c>
      <c r="G8630" s="3">
        <v>265.0</v>
      </c>
      <c r="H8630" s="3">
        <v>93.0</v>
      </c>
      <c r="I8630" s="2"/>
      <c r="J8630" s="2"/>
    </row>
    <row r="8631">
      <c r="A8631" s="1" t="s">
        <v>11027</v>
      </c>
      <c r="B8631" s="3">
        <v>4.44</v>
      </c>
      <c r="C8631" s="3" t="s">
        <v>661</v>
      </c>
      <c r="D8631" s="3" t="s">
        <v>26</v>
      </c>
      <c r="E8631" s="3">
        <v>261.25</v>
      </c>
      <c r="F8631" s="3">
        <v>5.45</v>
      </c>
      <c r="G8631" s="3">
        <v>267.0</v>
      </c>
      <c r="H8631" s="3">
        <v>9311.0</v>
      </c>
      <c r="I8631" s="2"/>
      <c r="J8631" s="2"/>
    </row>
    <row r="8632">
      <c r="A8632" s="1" t="s">
        <v>11028</v>
      </c>
      <c r="B8632" s="3">
        <v>4.19</v>
      </c>
      <c r="C8632" s="3" t="s">
        <v>2038</v>
      </c>
      <c r="D8632" s="3" t="s">
        <v>26</v>
      </c>
      <c r="E8632" s="3">
        <v>262.5</v>
      </c>
      <c r="F8632" s="3">
        <v>5.1</v>
      </c>
      <c r="G8632" s="3">
        <v>265.0</v>
      </c>
      <c r="H8632" s="3">
        <v>9319.0</v>
      </c>
      <c r="I8632" s="2"/>
      <c r="J8632" s="2"/>
    </row>
    <row r="8633">
      <c r="A8633" s="1" t="s">
        <v>11029</v>
      </c>
      <c r="B8633" s="3">
        <v>3.93</v>
      </c>
      <c r="C8633" s="3" t="s">
        <v>1825</v>
      </c>
      <c r="D8633" s="3" t="s">
        <v>26</v>
      </c>
      <c r="E8633" s="3">
        <v>251.6</v>
      </c>
      <c r="F8633" s="3">
        <v>4.97</v>
      </c>
      <c r="G8633" s="3">
        <v>264.0</v>
      </c>
      <c r="H8633" s="3">
        <v>9327.0</v>
      </c>
      <c r="I8633" s="2"/>
      <c r="J8633" s="2"/>
    </row>
    <row r="8634">
      <c r="A8634" s="1" t="s">
        <v>11030</v>
      </c>
      <c r="B8634" s="3">
        <v>3.78</v>
      </c>
      <c r="C8634" s="3" t="s">
        <v>1825</v>
      </c>
      <c r="D8634" s="3" t="s">
        <v>26</v>
      </c>
      <c r="E8634" s="3">
        <v>255.65</v>
      </c>
      <c r="F8634" s="3">
        <v>4.83</v>
      </c>
      <c r="G8634" s="3">
        <v>263.0</v>
      </c>
      <c r="H8634" s="3">
        <v>9335.0</v>
      </c>
      <c r="I8634" s="2"/>
      <c r="J8634" s="2"/>
    </row>
    <row r="8635">
      <c r="A8635" s="1" t="s">
        <v>11031</v>
      </c>
      <c r="B8635" s="3">
        <v>3.54</v>
      </c>
      <c r="C8635" s="3" t="s">
        <v>1825</v>
      </c>
      <c r="D8635" s="3" t="s">
        <v>26</v>
      </c>
      <c r="E8635" s="3">
        <v>25.8</v>
      </c>
      <c r="F8635" s="3">
        <v>4.76</v>
      </c>
      <c r="G8635" s="3">
        <v>261.0</v>
      </c>
      <c r="H8635" s="3">
        <v>9339.0</v>
      </c>
      <c r="I8635" s="2"/>
      <c r="J8635" s="2"/>
    </row>
    <row r="8636">
      <c r="A8636" s="1" t="s">
        <v>11032</v>
      </c>
      <c r="B8636" s="3">
        <v>3.5</v>
      </c>
      <c r="C8636" s="3" t="s">
        <v>690</v>
      </c>
      <c r="D8636" s="3" t="s">
        <v>26</v>
      </c>
      <c r="E8636" s="3">
        <v>264.45</v>
      </c>
      <c r="F8636" s="3">
        <v>4.83</v>
      </c>
      <c r="G8636" s="3">
        <v>26.0</v>
      </c>
      <c r="H8636" s="3">
        <v>9343.0</v>
      </c>
      <c r="I8636" s="2"/>
      <c r="J8636" s="2"/>
    </row>
    <row r="8637">
      <c r="A8637" s="1" t="s">
        <v>11033</v>
      </c>
      <c r="B8637" s="3">
        <v>3.84</v>
      </c>
      <c r="C8637" s="3" t="s">
        <v>1481</v>
      </c>
      <c r="D8637" s="3" t="s">
        <v>26</v>
      </c>
      <c r="E8637" s="3">
        <v>298.2</v>
      </c>
      <c r="F8637" s="3">
        <v>5.3</v>
      </c>
      <c r="G8637" s="3">
        <v>262.0</v>
      </c>
      <c r="H8637" s="3">
        <v>9346.0</v>
      </c>
      <c r="I8637" s="2"/>
      <c r="J8637" s="2"/>
    </row>
    <row r="8638">
      <c r="A8638" s="1" t="s">
        <v>11034</v>
      </c>
      <c r="B8638" s="3">
        <v>3.88</v>
      </c>
      <c r="C8638" s="3" t="s">
        <v>1481</v>
      </c>
      <c r="D8638" s="3" t="s">
        <v>26</v>
      </c>
      <c r="E8638" s="3">
        <v>285.65</v>
      </c>
      <c r="F8638" s="3">
        <v>5.3</v>
      </c>
      <c r="G8638" s="3">
        <v>265.0</v>
      </c>
      <c r="H8638" s="3">
        <v>9353.0</v>
      </c>
      <c r="I8638" s="2"/>
      <c r="J8638" s="2"/>
    </row>
    <row r="8639">
      <c r="A8639" s="1" t="s">
        <v>11035</v>
      </c>
      <c r="B8639" s="3">
        <v>4.3</v>
      </c>
      <c r="C8639" s="3" t="s">
        <v>661</v>
      </c>
      <c r="D8639" s="3" t="s">
        <v>26</v>
      </c>
      <c r="E8639" s="3">
        <v>304.4</v>
      </c>
      <c r="F8639" s="3">
        <v>5.3</v>
      </c>
      <c r="G8639" s="3">
        <v>266.0</v>
      </c>
      <c r="H8639" s="3">
        <v>9359.0</v>
      </c>
      <c r="I8639" s="2"/>
      <c r="J8639" s="2"/>
    </row>
    <row r="8640">
      <c r="A8640" s="1" t="s">
        <v>11036</v>
      </c>
      <c r="B8640" s="3">
        <v>3.98</v>
      </c>
      <c r="C8640" s="3" t="s">
        <v>1481</v>
      </c>
      <c r="D8640" s="3" t="s">
        <v>26</v>
      </c>
      <c r="E8640" s="3">
        <v>297.25</v>
      </c>
      <c r="F8640" s="3">
        <v>4.76</v>
      </c>
      <c r="G8640" s="3">
        <v>264.0</v>
      </c>
      <c r="H8640" s="3">
        <v>9365.0</v>
      </c>
      <c r="I8640" s="2"/>
      <c r="J8640" s="2"/>
    </row>
    <row r="8641">
      <c r="A8641" s="1" t="s">
        <v>11037</v>
      </c>
      <c r="B8641" s="3">
        <v>4.0</v>
      </c>
      <c r="C8641" s="3" t="s">
        <v>1481</v>
      </c>
      <c r="D8641" s="3" t="s">
        <v>26</v>
      </c>
      <c r="E8641" s="3">
        <v>303.65</v>
      </c>
      <c r="F8641" s="3">
        <v>4.62</v>
      </c>
      <c r="G8641" s="3">
        <v>265.0</v>
      </c>
      <c r="H8641" s="3">
        <v>9373.0</v>
      </c>
      <c r="I8641" s="2"/>
      <c r="J8641" s="2"/>
    </row>
    <row r="8642">
      <c r="A8642" s="1" t="s">
        <v>11038</v>
      </c>
      <c r="B8642" s="3">
        <v>4.46</v>
      </c>
      <c r="C8642" s="3" t="s">
        <v>688</v>
      </c>
      <c r="D8642" s="3" t="s">
        <v>26</v>
      </c>
      <c r="E8642" s="3">
        <v>313.7</v>
      </c>
      <c r="F8642" s="3">
        <v>4.83</v>
      </c>
      <c r="G8642" s="3">
        <v>264.0</v>
      </c>
      <c r="H8642" s="3">
        <v>9375.0</v>
      </c>
      <c r="I8642" s="2"/>
      <c r="J8642" s="2"/>
    </row>
    <row r="8643">
      <c r="A8643" s="1" t="s">
        <v>11039</v>
      </c>
      <c r="B8643" s="3">
        <v>4.58</v>
      </c>
      <c r="C8643" s="3">
        <v>85.55</v>
      </c>
      <c r="D8643" s="3">
        <v>65.0</v>
      </c>
      <c r="E8643" s="3">
        <v>438.12</v>
      </c>
      <c r="F8643" s="3">
        <v>25.0</v>
      </c>
      <c r="G8643" s="3">
        <v>323.4</v>
      </c>
      <c r="H8643" s="3">
        <v>4.48</v>
      </c>
      <c r="I8643" s="3">
        <v>266.0</v>
      </c>
      <c r="J8643" s="3">
        <v>9383.0</v>
      </c>
    </row>
    <row r="8644">
      <c r="A8644" s="1" t="s">
        <v>11040</v>
      </c>
      <c r="B8644" s="3">
        <v>4.97</v>
      </c>
      <c r="C8644" s="3">
        <v>85.55</v>
      </c>
      <c r="D8644" s="3">
        <v>194.0</v>
      </c>
      <c r="E8644" s="3">
        <v>433.83</v>
      </c>
      <c r="F8644" s="3">
        <v>89.0</v>
      </c>
      <c r="G8644" s="3">
        <v>326.1</v>
      </c>
      <c r="H8644" s="3">
        <v>5.79</v>
      </c>
      <c r="I8644" s="3">
        <v>276.0</v>
      </c>
      <c r="J8644" s="3">
        <v>9396.0</v>
      </c>
    </row>
    <row r="8645">
      <c r="A8645" s="1" t="s">
        <v>11041</v>
      </c>
      <c r="B8645" s="3">
        <v>5.79</v>
      </c>
      <c r="C8645" s="3">
        <v>73.65</v>
      </c>
      <c r="D8645" s="3">
        <v>267.0</v>
      </c>
      <c r="E8645" s="3">
        <v>281.13</v>
      </c>
      <c r="F8645" s="3">
        <v>166.0</v>
      </c>
      <c r="G8645" s="3">
        <v>293.0</v>
      </c>
      <c r="H8645" s="3">
        <v>5.86</v>
      </c>
      <c r="I8645" s="3">
        <v>279.0</v>
      </c>
      <c r="J8645" s="3">
        <v>9407.0</v>
      </c>
    </row>
    <row r="8646">
      <c r="A8646" s="1" t="s">
        <v>11042</v>
      </c>
      <c r="B8646" s="3">
        <v>6.7</v>
      </c>
      <c r="C8646" s="3">
        <v>65.85</v>
      </c>
      <c r="D8646" s="3">
        <v>382.0</v>
      </c>
      <c r="E8646" s="3">
        <v>494.22</v>
      </c>
      <c r="F8646" s="3">
        <v>167.0</v>
      </c>
      <c r="G8646" s="3">
        <v>305.4</v>
      </c>
      <c r="H8646" s="3">
        <v>5.38</v>
      </c>
      <c r="I8646" s="3">
        <v>279.0</v>
      </c>
      <c r="J8646" s="3">
        <v>9413.0</v>
      </c>
    </row>
    <row r="8647">
      <c r="A8647" s="1" t="s">
        <v>11043</v>
      </c>
      <c r="B8647" s="3">
        <v>7.43</v>
      </c>
      <c r="C8647" s="3">
        <v>61.1</v>
      </c>
      <c r="D8647" s="3">
        <v>42.0</v>
      </c>
      <c r="E8647" s="3">
        <v>538.63</v>
      </c>
      <c r="F8647" s="3">
        <v>17.0</v>
      </c>
      <c r="G8647" s="3">
        <v>316.2</v>
      </c>
      <c r="H8647" s="3">
        <v>5.31</v>
      </c>
      <c r="I8647" s="3">
        <v>279.0</v>
      </c>
      <c r="J8647" s="3">
        <v>9415.0</v>
      </c>
    </row>
    <row r="8648">
      <c r="A8648" s="1" t="s">
        <v>11044</v>
      </c>
      <c r="B8648" s="3">
        <v>7.84</v>
      </c>
      <c r="C8648" s="3">
        <v>58.9</v>
      </c>
      <c r="D8648" s="3">
        <v>372.0</v>
      </c>
      <c r="E8648" s="3">
        <v>409.33</v>
      </c>
      <c r="F8648" s="3">
        <v>19.0</v>
      </c>
      <c r="G8648" s="3">
        <v>3.55</v>
      </c>
      <c r="H8648" s="3">
        <v>5.1</v>
      </c>
      <c r="I8648" s="3">
        <v>277.0</v>
      </c>
      <c r="J8648" s="3">
        <v>9413.0</v>
      </c>
    </row>
    <row r="8649">
      <c r="A8649" s="1" t="s">
        <v>11045</v>
      </c>
      <c r="B8649" s="3">
        <v>8.24</v>
      </c>
      <c r="C8649" s="3">
        <v>56.8</v>
      </c>
      <c r="D8649" s="3">
        <v>286.0</v>
      </c>
      <c r="E8649" s="3">
        <v>299.9</v>
      </c>
      <c r="F8649" s="3">
        <v>173.0</v>
      </c>
      <c r="G8649" s="3">
        <v>308.3</v>
      </c>
      <c r="H8649" s="3">
        <v>5.1</v>
      </c>
      <c r="I8649" s="3">
        <v>277.0</v>
      </c>
      <c r="J8649" s="3">
        <v>9415.0</v>
      </c>
    </row>
    <row r="8650">
      <c r="A8650" s="1" t="s">
        <v>11046</v>
      </c>
      <c r="B8650" s="3">
        <v>8.18</v>
      </c>
      <c r="C8650" s="3">
        <v>59.0</v>
      </c>
      <c r="D8650" s="3">
        <v>223.0</v>
      </c>
      <c r="E8650" s="3">
        <v>484.6</v>
      </c>
      <c r="F8650" s="3">
        <v>93.0</v>
      </c>
      <c r="G8650" s="3">
        <v>325.7</v>
      </c>
      <c r="H8650" s="3">
        <v>4.34</v>
      </c>
      <c r="I8650" s="3">
        <v>273.0</v>
      </c>
      <c r="J8650" s="3">
        <v>9417.0</v>
      </c>
    </row>
    <row r="8651">
      <c r="A8651" s="1" t="s">
        <v>11047</v>
      </c>
      <c r="B8651" s="3">
        <v>7.97</v>
      </c>
      <c r="C8651" s="3">
        <v>63.6</v>
      </c>
      <c r="D8651" s="3">
        <v>97.0</v>
      </c>
      <c r="E8651" s="3">
        <v>534.73</v>
      </c>
      <c r="F8651" s="3">
        <v>31.0</v>
      </c>
      <c r="G8651" s="3">
        <v>318.35</v>
      </c>
      <c r="H8651" s="3">
        <v>3.59</v>
      </c>
      <c r="I8651" s="3">
        <v>268.0</v>
      </c>
      <c r="J8651" s="3">
        <v>942.0</v>
      </c>
    </row>
    <row r="8652">
      <c r="A8652" s="1" t="s">
        <v>11048</v>
      </c>
      <c r="B8652" s="3">
        <v>7.5</v>
      </c>
      <c r="C8652" s="3" t="s">
        <v>719</v>
      </c>
      <c r="D8652" s="3" t="s">
        <v>26</v>
      </c>
      <c r="E8652" s="3">
        <v>316.8</v>
      </c>
      <c r="F8652" s="3">
        <v>3.38</v>
      </c>
      <c r="G8652" s="3">
        <v>264.0</v>
      </c>
      <c r="H8652" s="3">
        <v>9424.0</v>
      </c>
      <c r="I8652" s="2"/>
      <c r="J8652" s="2"/>
    </row>
    <row r="8653">
      <c r="A8653" s="1" t="s">
        <v>11049</v>
      </c>
      <c r="B8653" s="3">
        <v>6.91</v>
      </c>
      <c r="C8653" s="3" t="s">
        <v>875</v>
      </c>
      <c r="D8653" s="3" t="s">
        <v>26</v>
      </c>
      <c r="E8653" s="3">
        <v>298.6</v>
      </c>
      <c r="F8653" s="3">
        <v>3.24</v>
      </c>
      <c r="G8653" s="3">
        <v>26.0</v>
      </c>
      <c r="H8653" s="3">
        <v>9429.0</v>
      </c>
      <c r="I8653" s="2"/>
      <c r="J8653" s="2"/>
    </row>
    <row r="8654">
      <c r="A8654" s="1" t="s">
        <v>11050</v>
      </c>
      <c r="B8654" s="3">
        <v>7.9</v>
      </c>
      <c r="C8654" s="3" t="s">
        <v>814</v>
      </c>
      <c r="D8654" s="3" t="s">
        <v>26</v>
      </c>
      <c r="E8654" s="3">
        <v>3.75</v>
      </c>
      <c r="F8654" s="3">
        <v>3.45</v>
      </c>
      <c r="G8654" s="3">
        <v>261.0</v>
      </c>
      <c r="H8654" s="3">
        <v>9432.0</v>
      </c>
      <c r="I8654" s="2"/>
      <c r="J8654" s="2"/>
    </row>
    <row r="8655">
      <c r="A8655" s="1" t="s">
        <v>11051</v>
      </c>
      <c r="B8655" s="3">
        <v>6.69</v>
      </c>
      <c r="C8655" s="3" t="s">
        <v>1860</v>
      </c>
      <c r="D8655" s="3" t="s">
        <v>26</v>
      </c>
      <c r="E8655" s="3">
        <v>287.75</v>
      </c>
      <c r="F8655" s="3">
        <v>3.1</v>
      </c>
      <c r="G8655" s="3">
        <v>256.0</v>
      </c>
      <c r="H8655" s="3">
        <v>9436.0</v>
      </c>
      <c r="I8655" s="2"/>
      <c r="J8655" s="2"/>
    </row>
    <row r="8656">
      <c r="A8656" s="1" t="s">
        <v>11052</v>
      </c>
      <c r="B8656" s="3">
        <v>6.24</v>
      </c>
      <c r="C8656" s="3" t="s">
        <v>1226</v>
      </c>
      <c r="D8656" s="3" t="s">
        <v>26</v>
      </c>
      <c r="E8656" s="3">
        <v>281.95</v>
      </c>
      <c r="F8656" s="3">
        <v>2.9</v>
      </c>
      <c r="G8656" s="3">
        <v>249.0</v>
      </c>
      <c r="H8656" s="3">
        <v>9439.0</v>
      </c>
      <c r="I8656" s="2"/>
      <c r="J8656" s="2"/>
    </row>
    <row r="8657">
      <c r="A8657" s="1" t="s">
        <v>11053</v>
      </c>
      <c r="B8657" s="3">
        <v>5.72</v>
      </c>
      <c r="C8657" s="3" t="s">
        <v>1300</v>
      </c>
      <c r="D8657" s="3" t="s">
        <v>26</v>
      </c>
      <c r="E8657" s="3">
        <v>27.55</v>
      </c>
      <c r="F8657" s="3">
        <v>2.83</v>
      </c>
      <c r="G8657" s="3">
        <v>243.0</v>
      </c>
      <c r="H8657" s="3">
        <v>944.0</v>
      </c>
      <c r="I8657" s="2"/>
      <c r="J8657" s="2"/>
    </row>
    <row r="8658">
      <c r="A8658" s="1" t="s">
        <v>11054</v>
      </c>
      <c r="B8658" s="3">
        <v>5.53</v>
      </c>
      <c r="C8658" s="3" t="s">
        <v>737</v>
      </c>
      <c r="D8658" s="3" t="s">
        <v>26</v>
      </c>
      <c r="E8658" s="3">
        <v>274.8</v>
      </c>
      <c r="F8658" s="3">
        <v>2.9</v>
      </c>
      <c r="G8658" s="3">
        <v>242.0</v>
      </c>
      <c r="H8658" s="3">
        <v>9441.0</v>
      </c>
      <c r="I8658" s="2"/>
      <c r="J8658" s="2"/>
    </row>
    <row r="8659">
      <c r="A8659" s="1" t="s">
        <v>11055</v>
      </c>
      <c r="B8659" s="3">
        <v>5.99</v>
      </c>
      <c r="C8659" s="3" t="s">
        <v>1008</v>
      </c>
      <c r="D8659" s="3" t="s">
        <v>26</v>
      </c>
      <c r="E8659" s="3">
        <v>311.75</v>
      </c>
      <c r="F8659" s="3">
        <v>2.97</v>
      </c>
      <c r="G8659" s="3">
        <v>244.0</v>
      </c>
      <c r="H8659" s="3">
        <v>944.0</v>
      </c>
      <c r="I8659" s="2"/>
      <c r="J8659" s="2"/>
    </row>
    <row r="8660">
      <c r="A8660" s="1" t="s">
        <v>11056</v>
      </c>
      <c r="B8660" s="3">
        <v>6.66</v>
      </c>
      <c r="C8660" s="3" t="s">
        <v>899</v>
      </c>
      <c r="D8660" s="3" t="s">
        <v>26</v>
      </c>
      <c r="E8660" s="3">
        <v>335.1</v>
      </c>
      <c r="F8660" s="3">
        <v>3.3</v>
      </c>
      <c r="G8660" s="3">
        <v>242.0</v>
      </c>
      <c r="H8660" s="3">
        <v>9436.0</v>
      </c>
      <c r="I8660" s="2"/>
      <c r="J8660" s="2"/>
    </row>
    <row r="8661">
      <c r="A8661" s="1" t="s">
        <v>11057</v>
      </c>
      <c r="B8661" s="3">
        <v>6.93</v>
      </c>
      <c r="C8661" s="3" t="s">
        <v>899</v>
      </c>
      <c r="D8661" s="3" t="s">
        <v>26</v>
      </c>
      <c r="E8661" s="3">
        <v>334.4</v>
      </c>
      <c r="F8661" s="3">
        <v>2.97</v>
      </c>
      <c r="G8661" s="3">
        <v>237.0</v>
      </c>
      <c r="H8661" s="3">
        <v>9433.0</v>
      </c>
      <c r="I8661" s="2"/>
      <c r="J8661" s="2"/>
    </row>
    <row r="8662">
      <c r="A8662" s="1" t="s">
        <v>11058</v>
      </c>
      <c r="B8662" s="3">
        <v>6.9</v>
      </c>
      <c r="C8662" s="3" t="s">
        <v>899</v>
      </c>
      <c r="D8662" s="3" t="s">
        <v>26</v>
      </c>
      <c r="E8662" s="3">
        <v>328.5</v>
      </c>
      <c r="F8662" s="3">
        <v>2.76</v>
      </c>
      <c r="G8662" s="3">
        <v>229.0</v>
      </c>
      <c r="H8662" s="3">
        <v>9431.0</v>
      </c>
      <c r="I8662" s="2"/>
      <c r="J8662" s="2"/>
    </row>
    <row r="8663">
      <c r="A8663" s="1" t="s">
        <v>11059</v>
      </c>
      <c r="B8663" s="3">
        <v>6.83</v>
      </c>
      <c r="C8663" s="3" t="s">
        <v>899</v>
      </c>
      <c r="D8663" s="3" t="s">
        <v>26</v>
      </c>
      <c r="E8663" s="3">
        <v>329.2</v>
      </c>
      <c r="F8663" s="3">
        <v>2.62</v>
      </c>
      <c r="G8663" s="3">
        <v>221.0</v>
      </c>
      <c r="H8663" s="3">
        <v>9429.0</v>
      </c>
      <c r="I8663" s="2"/>
      <c r="J8663" s="2"/>
    </row>
    <row r="8664">
      <c r="A8664" s="1" t="s">
        <v>11060</v>
      </c>
      <c r="B8664" s="3">
        <v>6.69</v>
      </c>
      <c r="C8664" s="3" t="s">
        <v>899</v>
      </c>
      <c r="D8664" s="3" t="s">
        <v>26</v>
      </c>
      <c r="E8664" s="3">
        <v>325.1</v>
      </c>
      <c r="F8664" s="3">
        <v>2.62</v>
      </c>
      <c r="G8664" s="3">
        <v>216.0</v>
      </c>
      <c r="H8664" s="3">
        <v>9425.0</v>
      </c>
      <c r="I8664" s="2"/>
      <c r="J8664" s="2"/>
    </row>
    <row r="8665">
      <c r="A8665" s="1" t="s">
        <v>11061</v>
      </c>
      <c r="B8665" s="3">
        <v>6.63</v>
      </c>
      <c r="C8665" s="3" t="s">
        <v>899</v>
      </c>
      <c r="D8665" s="3" t="s">
        <v>26</v>
      </c>
      <c r="E8665" s="3">
        <v>324.35</v>
      </c>
      <c r="F8665" s="3">
        <v>2.62</v>
      </c>
      <c r="G8665" s="3">
        <v>213.0</v>
      </c>
      <c r="H8665" s="3">
        <v>9424.0</v>
      </c>
      <c r="I8665" s="2"/>
      <c r="J8665" s="2"/>
    </row>
    <row r="8666">
      <c r="A8666" s="1" t="s">
        <v>11062</v>
      </c>
      <c r="B8666" s="3">
        <v>7.54</v>
      </c>
      <c r="C8666" s="3" t="s">
        <v>1003</v>
      </c>
      <c r="D8666" s="3" t="s">
        <v>26</v>
      </c>
      <c r="E8666" s="3">
        <v>345.45</v>
      </c>
      <c r="F8666" s="3">
        <v>3.1</v>
      </c>
      <c r="G8666" s="3">
        <v>219.0</v>
      </c>
      <c r="H8666" s="3">
        <v>942.0</v>
      </c>
      <c r="I8666" s="2"/>
      <c r="J8666" s="2"/>
    </row>
    <row r="8667">
      <c r="A8667" s="1" t="s">
        <v>11063</v>
      </c>
      <c r="B8667" s="3">
        <v>7.58</v>
      </c>
      <c r="C8667" s="3">
        <v>89.5</v>
      </c>
      <c r="D8667" s="3">
        <v>41.0</v>
      </c>
      <c r="E8667" s="3">
        <v>77.35</v>
      </c>
      <c r="F8667" s="3">
        <v>34.0</v>
      </c>
      <c r="G8667" s="3">
        <v>342.15</v>
      </c>
      <c r="H8667" s="3">
        <v>3.3</v>
      </c>
      <c r="I8667" s="3">
        <v>22.0</v>
      </c>
      <c r="J8667" s="3">
        <v>9421.0</v>
      </c>
    </row>
    <row r="8668">
      <c r="A8668" s="1" t="s">
        <v>11064</v>
      </c>
      <c r="B8668" s="3">
        <v>7.86</v>
      </c>
      <c r="C8668" s="3">
        <v>89.5</v>
      </c>
      <c r="D8668" s="3">
        <v>131.0</v>
      </c>
      <c r="E8668" s="3">
        <v>91.1</v>
      </c>
      <c r="F8668" s="3">
        <v>109.0</v>
      </c>
      <c r="G8668" s="3">
        <v>342.95</v>
      </c>
      <c r="H8668" s="3">
        <v>3.3</v>
      </c>
      <c r="I8668" s="3">
        <v>217.0</v>
      </c>
      <c r="J8668" s="3">
        <v>9423.0</v>
      </c>
    </row>
    <row r="8669">
      <c r="A8669" s="1" t="s">
        <v>11065</v>
      </c>
      <c r="B8669" s="3">
        <v>8.25</v>
      </c>
      <c r="C8669" s="3">
        <v>89.1</v>
      </c>
      <c r="D8669" s="3">
        <v>175.0</v>
      </c>
      <c r="E8669" s="3">
        <v>41.78</v>
      </c>
      <c r="F8669" s="3">
        <v>16.0</v>
      </c>
      <c r="G8669" s="3">
        <v>348.15</v>
      </c>
      <c r="H8669" s="3">
        <v>3.3</v>
      </c>
      <c r="I8669" s="3">
        <v>217.0</v>
      </c>
      <c r="J8669" s="3">
        <v>9425.0</v>
      </c>
    </row>
    <row r="8670">
      <c r="A8670" s="1" t="s">
        <v>11066</v>
      </c>
      <c r="B8670" s="3">
        <v>8.81</v>
      </c>
      <c r="C8670" s="3">
        <v>85.95</v>
      </c>
      <c r="D8670" s="3">
        <v>221.0</v>
      </c>
      <c r="E8670" s="3">
        <v>48.26</v>
      </c>
      <c r="F8670" s="3">
        <v>2.0</v>
      </c>
      <c r="G8670" s="3">
        <v>345.65</v>
      </c>
      <c r="H8670" s="3">
        <v>3.45</v>
      </c>
      <c r="I8670" s="3">
        <v>224.0</v>
      </c>
      <c r="J8670" s="3">
        <v>9423.0</v>
      </c>
    </row>
    <row r="8671">
      <c r="A8671" s="1" t="s">
        <v>11067</v>
      </c>
      <c r="B8671" s="3">
        <v>9.19</v>
      </c>
      <c r="C8671" s="3">
        <v>82.9</v>
      </c>
      <c r="D8671" s="3">
        <v>242.0</v>
      </c>
      <c r="E8671" s="3">
        <v>51.65</v>
      </c>
      <c r="F8671" s="3">
        <v>218.0</v>
      </c>
      <c r="G8671" s="3">
        <v>352.4</v>
      </c>
      <c r="H8671" s="3">
        <v>3.24</v>
      </c>
      <c r="I8671" s="3">
        <v>224.0</v>
      </c>
      <c r="J8671" s="3">
        <v>9415.0</v>
      </c>
    </row>
    <row r="8672">
      <c r="A8672" s="1" t="s">
        <v>11068</v>
      </c>
      <c r="B8672" s="3">
        <v>9.68</v>
      </c>
      <c r="C8672" s="3">
        <v>79.95</v>
      </c>
      <c r="D8672" s="3">
        <v>247.0</v>
      </c>
      <c r="E8672" s="3">
        <v>74.7</v>
      </c>
      <c r="F8672" s="3">
        <v>214.0</v>
      </c>
      <c r="G8672" s="3">
        <v>352.2</v>
      </c>
      <c r="H8672" s="3">
        <v>3.52</v>
      </c>
      <c r="I8672" s="3">
        <v>223.0</v>
      </c>
      <c r="J8672" s="3">
        <v>9406.0</v>
      </c>
    </row>
    <row r="8673">
      <c r="A8673" s="1" t="s">
        <v>11069</v>
      </c>
      <c r="B8673" s="3">
        <v>9.93</v>
      </c>
      <c r="C8673" s="3">
        <v>79.95</v>
      </c>
      <c r="D8673" s="3" t="s">
        <v>1969</v>
      </c>
      <c r="E8673" s="3">
        <v>104.0</v>
      </c>
      <c r="F8673" s="3">
        <v>353.55</v>
      </c>
      <c r="G8673" s="3">
        <v>3.45</v>
      </c>
      <c r="H8673" s="3">
        <v>22.0</v>
      </c>
      <c r="I8673" s="3">
        <v>9398.0</v>
      </c>
      <c r="J8673" s="2"/>
    </row>
    <row r="8674">
      <c r="A8674" s="1" t="s">
        <v>11070</v>
      </c>
      <c r="B8674" s="3">
        <v>10.4</v>
      </c>
      <c r="C8674" s="3">
        <v>79.95</v>
      </c>
      <c r="D8674" s="3">
        <v>124.0</v>
      </c>
      <c r="E8674" s="3">
        <v>4.77</v>
      </c>
      <c r="F8674" s="3">
        <v>113.0</v>
      </c>
      <c r="G8674" s="3">
        <v>353.75</v>
      </c>
      <c r="H8674" s="3">
        <v>3.45</v>
      </c>
      <c r="I8674" s="3">
        <v>216.0</v>
      </c>
      <c r="J8674" s="3">
        <v>9393.0</v>
      </c>
    </row>
    <row r="8675">
      <c r="A8675" s="1" t="s">
        <v>11071</v>
      </c>
      <c r="B8675" s="3">
        <v>9.95</v>
      </c>
      <c r="C8675" s="3">
        <v>79.95</v>
      </c>
      <c r="D8675" s="3">
        <v>62.0</v>
      </c>
      <c r="E8675" s="3">
        <v>103.88</v>
      </c>
      <c r="F8675" s="3">
        <v>49.0</v>
      </c>
      <c r="G8675" s="3">
        <v>352.4</v>
      </c>
      <c r="H8675" s="3">
        <v>3.31</v>
      </c>
      <c r="I8675" s="3">
        <v>209.0</v>
      </c>
      <c r="J8675" s="3">
        <v>939.0</v>
      </c>
    </row>
    <row r="8676">
      <c r="A8676" s="1" t="s">
        <v>11072</v>
      </c>
      <c r="B8676" s="3">
        <v>9.61</v>
      </c>
      <c r="C8676" s="3" t="s">
        <v>1152</v>
      </c>
      <c r="D8676" s="3" t="s">
        <v>26</v>
      </c>
      <c r="E8676" s="3">
        <v>349.9</v>
      </c>
      <c r="F8676" s="3">
        <v>3.31</v>
      </c>
      <c r="G8676" s="3">
        <v>206.0</v>
      </c>
      <c r="H8676" s="3">
        <v>9389.0</v>
      </c>
      <c r="I8676" s="2"/>
      <c r="J8676" s="2"/>
    </row>
    <row r="8677">
      <c r="A8677" s="1" t="s">
        <v>11073</v>
      </c>
      <c r="B8677" s="3">
        <v>9.36</v>
      </c>
      <c r="C8677" s="3" t="s">
        <v>889</v>
      </c>
      <c r="D8677" s="3" t="s">
        <v>26</v>
      </c>
      <c r="E8677" s="3">
        <v>353.75</v>
      </c>
      <c r="F8677" s="3">
        <v>3.52</v>
      </c>
      <c r="G8677" s="3">
        <v>205.0</v>
      </c>
      <c r="H8677" s="3">
        <v>9387.0</v>
      </c>
      <c r="I8677" s="2"/>
      <c r="J8677" s="2"/>
    </row>
    <row r="8678">
      <c r="A8678" s="1" t="s">
        <v>11074</v>
      </c>
      <c r="B8678" s="3">
        <v>9.48</v>
      </c>
      <c r="C8678" s="3" t="s">
        <v>2007</v>
      </c>
      <c r="D8678" s="3" t="s">
        <v>26</v>
      </c>
      <c r="E8678" s="3">
        <v>354.75</v>
      </c>
      <c r="F8678" s="3">
        <v>3.93</v>
      </c>
      <c r="G8678" s="3">
        <v>2.0</v>
      </c>
      <c r="H8678" s="3">
        <v>9386.0</v>
      </c>
      <c r="I8678" s="2"/>
      <c r="J8678" s="2"/>
    </row>
    <row r="8679">
      <c r="A8679" s="1" t="s">
        <v>11075</v>
      </c>
      <c r="B8679" s="3">
        <v>9.53</v>
      </c>
      <c r="C8679" s="3" t="s">
        <v>2007</v>
      </c>
      <c r="D8679" s="3" t="s">
        <v>26</v>
      </c>
      <c r="E8679" s="3">
        <v>354.15</v>
      </c>
      <c r="F8679" s="3">
        <v>4.21</v>
      </c>
      <c r="G8679" s="3">
        <v>201.0</v>
      </c>
      <c r="H8679" s="3">
        <v>9382.0</v>
      </c>
      <c r="I8679" s="2"/>
      <c r="J8679" s="2"/>
    </row>
    <row r="8680">
      <c r="A8680" s="1" t="s">
        <v>11076</v>
      </c>
      <c r="B8680" s="3">
        <v>9.58</v>
      </c>
      <c r="C8680" s="3" t="s">
        <v>2007</v>
      </c>
      <c r="D8680" s="3" t="s">
        <v>26</v>
      </c>
      <c r="E8680" s="3">
        <v>356.5</v>
      </c>
      <c r="F8680" s="3">
        <v>4.34</v>
      </c>
      <c r="G8680" s="3">
        <v>202.0</v>
      </c>
      <c r="H8680" s="3">
        <v>9376.0</v>
      </c>
      <c r="I8680" s="2"/>
      <c r="J8680" s="2"/>
    </row>
    <row r="8681">
      <c r="A8681" s="1" t="s">
        <v>11077</v>
      </c>
      <c r="B8681" s="3">
        <v>9.59</v>
      </c>
      <c r="C8681" s="3" t="s">
        <v>784</v>
      </c>
      <c r="D8681" s="3" t="s">
        <v>26</v>
      </c>
      <c r="E8681" s="3">
        <v>357.65</v>
      </c>
      <c r="F8681" s="3">
        <v>4.41</v>
      </c>
      <c r="G8681" s="3">
        <v>204.0</v>
      </c>
      <c r="H8681" s="3">
        <v>9372.0</v>
      </c>
      <c r="I8681" s="2"/>
      <c r="J8681" s="2"/>
    </row>
    <row r="8682">
      <c r="A8682" s="1" t="s">
        <v>11078</v>
      </c>
      <c r="B8682" s="3">
        <v>9.63</v>
      </c>
      <c r="C8682" s="3" t="s">
        <v>784</v>
      </c>
      <c r="D8682" s="3" t="s">
        <v>26</v>
      </c>
      <c r="E8682" s="3">
        <v>356.85</v>
      </c>
      <c r="F8682" s="3">
        <v>4.48</v>
      </c>
      <c r="G8682" s="3">
        <v>209.0</v>
      </c>
      <c r="H8682" s="3">
        <v>9368.0</v>
      </c>
      <c r="I8682" s="2"/>
      <c r="J8682" s="2"/>
    </row>
    <row r="8683">
      <c r="A8683" s="1" t="s">
        <v>11079</v>
      </c>
      <c r="B8683" s="3">
        <v>9.78</v>
      </c>
      <c r="C8683" s="3" t="s">
        <v>164</v>
      </c>
      <c r="D8683" s="3" t="s">
        <v>26</v>
      </c>
      <c r="E8683" s="3">
        <v>357.45</v>
      </c>
      <c r="F8683" s="3">
        <v>4.76</v>
      </c>
      <c r="G8683" s="3">
        <v>215.0</v>
      </c>
      <c r="H8683" s="3">
        <v>9364.0</v>
      </c>
      <c r="I8683" s="2"/>
      <c r="J8683" s="2"/>
    </row>
    <row r="8684">
      <c r="A8684" s="1" t="s">
        <v>11080</v>
      </c>
      <c r="B8684" s="3">
        <v>9.85</v>
      </c>
      <c r="C8684" s="3" t="s">
        <v>164</v>
      </c>
      <c r="D8684" s="3" t="s">
        <v>26</v>
      </c>
      <c r="E8684" s="3">
        <v>358.7</v>
      </c>
      <c r="F8684" s="3">
        <v>4.9</v>
      </c>
      <c r="G8684" s="3">
        <v>219.0</v>
      </c>
      <c r="H8684" s="3">
        <v>9358.0</v>
      </c>
      <c r="I8684" s="2"/>
      <c r="J8684" s="2"/>
    </row>
    <row r="8685">
      <c r="A8685" s="1" t="s">
        <v>11081</v>
      </c>
      <c r="B8685" s="3">
        <v>9.95</v>
      </c>
      <c r="C8685" s="3" t="s">
        <v>164</v>
      </c>
      <c r="D8685" s="3" t="s">
        <v>26</v>
      </c>
      <c r="E8685" s="3">
        <v>359.95</v>
      </c>
      <c r="F8685" s="3">
        <v>5.3</v>
      </c>
      <c r="G8685" s="3">
        <v>222.0</v>
      </c>
      <c r="H8685" s="3">
        <v>9354.0</v>
      </c>
      <c r="I8685" s="2"/>
      <c r="J8685" s="2"/>
    </row>
    <row r="8686">
      <c r="A8686" s="1" t="s">
        <v>11082</v>
      </c>
      <c r="B8686" s="3">
        <v>9.99</v>
      </c>
      <c r="C8686" s="3" t="s">
        <v>164</v>
      </c>
      <c r="D8686" s="3" t="s">
        <v>26</v>
      </c>
      <c r="E8686" s="3">
        <v>358.0</v>
      </c>
      <c r="F8686" s="3">
        <v>5.1</v>
      </c>
      <c r="G8686" s="3">
        <v>226.0</v>
      </c>
      <c r="H8686" s="3">
        <v>9353.0</v>
      </c>
      <c r="I8686" s="2"/>
      <c r="J8686" s="2"/>
    </row>
    <row r="8687">
      <c r="A8687" s="1" t="s">
        <v>11083</v>
      </c>
      <c r="B8687" s="3">
        <v>10.9</v>
      </c>
      <c r="C8687" s="3" t="s">
        <v>164</v>
      </c>
      <c r="D8687" s="3" t="s">
        <v>26</v>
      </c>
      <c r="E8687" s="3">
        <v>36.75</v>
      </c>
      <c r="F8687" s="3">
        <v>5.52</v>
      </c>
      <c r="G8687" s="3">
        <v>225.0</v>
      </c>
      <c r="H8687" s="3">
        <v>935.0</v>
      </c>
      <c r="I8687" s="2"/>
      <c r="J8687" s="2"/>
    </row>
    <row r="8688">
      <c r="A8688" s="1" t="s">
        <v>11084</v>
      </c>
      <c r="B8688" s="3">
        <v>10.9</v>
      </c>
      <c r="C8688" s="3" t="s">
        <v>1026</v>
      </c>
      <c r="D8688" s="3" t="s">
        <v>26</v>
      </c>
      <c r="E8688" s="3">
        <v>359.2</v>
      </c>
      <c r="F8688" s="3">
        <v>5.86</v>
      </c>
      <c r="G8688" s="3">
        <v>233.0</v>
      </c>
      <c r="H8688" s="3">
        <v>9349.0</v>
      </c>
      <c r="I8688" s="2"/>
      <c r="J8688" s="2"/>
    </row>
    <row r="8689">
      <c r="A8689" s="1" t="s">
        <v>11085</v>
      </c>
      <c r="B8689" s="3">
        <v>9.39</v>
      </c>
      <c r="C8689" s="3" t="s">
        <v>789</v>
      </c>
      <c r="D8689" s="3" t="s">
        <v>26</v>
      </c>
      <c r="E8689" s="3">
        <v>352.0</v>
      </c>
      <c r="F8689" s="3">
        <v>5.66</v>
      </c>
      <c r="G8689" s="3">
        <v>263.0</v>
      </c>
      <c r="H8689" s="3">
        <v>936.0</v>
      </c>
      <c r="I8689" s="2"/>
      <c r="J8689" s="2"/>
    </row>
    <row r="8690">
      <c r="A8690" s="1" t="s">
        <v>11086</v>
      </c>
      <c r="B8690" s="3">
        <v>9.8</v>
      </c>
      <c r="C8690" s="3" t="s">
        <v>789</v>
      </c>
      <c r="D8690" s="3" t="s">
        <v>26</v>
      </c>
      <c r="E8690" s="3">
        <v>356.85</v>
      </c>
      <c r="F8690" s="3">
        <v>4.9</v>
      </c>
      <c r="G8690" s="3">
        <v>274.0</v>
      </c>
      <c r="H8690" s="3">
        <v>9365.0</v>
      </c>
      <c r="I8690" s="2"/>
      <c r="J8690" s="2"/>
    </row>
    <row r="8691">
      <c r="A8691" s="1" t="s">
        <v>11087</v>
      </c>
      <c r="B8691" s="3">
        <v>8.0</v>
      </c>
      <c r="C8691" s="3">
        <v>89.5</v>
      </c>
      <c r="D8691" s="3">
        <v>39.0</v>
      </c>
      <c r="E8691" s="3">
        <v>66.82</v>
      </c>
      <c r="F8691" s="3">
        <v>33.0</v>
      </c>
      <c r="G8691" s="3">
        <v>336.55</v>
      </c>
      <c r="H8691" s="3">
        <v>4.21</v>
      </c>
      <c r="I8691" s="3">
        <v>276.0</v>
      </c>
      <c r="J8691" s="3">
        <v>9375.0</v>
      </c>
    </row>
    <row r="8692">
      <c r="A8692" s="1" t="s">
        <v>11088</v>
      </c>
      <c r="B8692" s="3">
        <v>7.52</v>
      </c>
      <c r="C8692" s="3">
        <v>89.0</v>
      </c>
      <c r="D8692" s="3">
        <v>221.0</v>
      </c>
      <c r="E8692" s="3">
        <v>688.63</v>
      </c>
      <c r="F8692" s="3">
        <v>55.0</v>
      </c>
      <c r="G8692" s="3">
        <v>303.65</v>
      </c>
      <c r="H8692" s="3">
        <v>4.0</v>
      </c>
      <c r="I8692" s="3">
        <v>276.0</v>
      </c>
      <c r="J8692" s="3">
        <v>9387.0</v>
      </c>
    </row>
    <row r="8693">
      <c r="A8693" s="1" t="s">
        <v>11089</v>
      </c>
      <c r="B8693" s="3">
        <v>7.88</v>
      </c>
      <c r="C8693" s="3">
        <v>82.7</v>
      </c>
      <c r="D8693" s="3">
        <v>34.0</v>
      </c>
      <c r="E8693" s="3">
        <v>688.11</v>
      </c>
      <c r="F8693" s="3">
        <v>93.0</v>
      </c>
      <c r="G8693" s="3">
        <v>272.85</v>
      </c>
      <c r="H8693" s="3">
        <v>4.21</v>
      </c>
      <c r="I8693" s="3">
        <v>275.0</v>
      </c>
      <c r="J8693" s="3">
        <v>9398.0</v>
      </c>
    </row>
    <row r="8694">
      <c r="A8694" s="1" t="s">
        <v>11090</v>
      </c>
      <c r="B8694" s="3">
        <v>8.2</v>
      </c>
      <c r="C8694" s="3">
        <v>74.5</v>
      </c>
      <c r="D8694" s="3">
        <v>427.0</v>
      </c>
      <c r="E8694" s="3">
        <v>73.28</v>
      </c>
      <c r="F8694" s="3">
        <v>109.0</v>
      </c>
      <c r="G8694" s="3">
        <v>266.3</v>
      </c>
      <c r="H8694" s="3">
        <v>4.7</v>
      </c>
      <c r="I8694" s="3">
        <v>275.0</v>
      </c>
      <c r="J8694" s="3">
        <v>9401.0</v>
      </c>
    </row>
    <row r="8695">
      <c r="A8695" s="1" t="s">
        <v>11091</v>
      </c>
      <c r="B8695" s="3">
        <v>8.7</v>
      </c>
      <c r="C8695" s="3">
        <v>66.25</v>
      </c>
      <c r="D8695" s="3">
        <v>438.0</v>
      </c>
      <c r="E8695" s="3">
        <v>623.21</v>
      </c>
      <c r="F8695" s="3">
        <v>148.0</v>
      </c>
      <c r="G8695" s="3">
        <v>269.0</v>
      </c>
      <c r="H8695" s="3">
        <v>3.93</v>
      </c>
      <c r="I8695" s="3">
        <v>277.0</v>
      </c>
      <c r="J8695" s="3">
        <v>9402.0</v>
      </c>
    </row>
    <row r="8696">
      <c r="A8696" s="1" t="s">
        <v>11092</v>
      </c>
      <c r="B8696" s="3">
        <v>9.18</v>
      </c>
      <c r="C8696" s="3">
        <v>61.55</v>
      </c>
      <c r="D8696" s="3">
        <v>437.0</v>
      </c>
      <c r="E8696" s="3">
        <v>723.31</v>
      </c>
      <c r="F8696" s="3">
        <v>114.0</v>
      </c>
      <c r="G8696" s="3">
        <v>27.75</v>
      </c>
      <c r="H8696" s="3">
        <v>4.0</v>
      </c>
      <c r="I8696" s="3">
        <v>282.0</v>
      </c>
      <c r="J8696" s="3">
        <v>94.0</v>
      </c>
    </row>
    <row r="8697">
      <c r="A8697" s="1" t="s">
        <v>11093</v>
      </c>
      <c r="B8697" s="3">
        <v>9.33</v>
      </c>
      <c r="C8697" s="3">
        <v>57.5</v>
      </c>
      <c r="D8697" s="3">
        <v>357.0</v>
      </c>
      <c r="E8697" s="3">
        <v>659.81</v>
      </c>
      <c r="F8697" s="3">
        <v>106.0</v>
      </c>
      <c r="G8697" s="3">
        <v>286.6</v>
      </c>
      <c r="H8697" s="3">
        <v>3.93</v>
      </c>
      <c r="I8697" s="3">
        <v>285.0</v>
      </c>
      <c r="J8697" s="3">
        <v>9401.0</v>
      </c>
    </row>
    <row r="8698">
      <c r="A8698" s="1" t="s">
        <v>11094</v>
      </c>
      <c r="B8698" s="3">
        <v>9.1</v>
      </c>
      <c r="C8698" s="3">
        <v>54.9</v>
      </c>
      <c r="D8698" s="3">
        <v>242.0</v>
      </c>
      <c r="E8698" s="3">
        <v>619.0</v>
      </c>
      <c r="F8698" s="3">
        <v>74.0</v>
      </c>
      <c r="G8698" s="3">
        <v>257.4</v>
      </c>
      <c r="H8698" s="3">
        <v>3.93</v>
      </c>
      <c r="I8698" s="3">
        <v>287.0</v>
      </c>
      <c r="J8698" s="3">
        <v>9405.0</v>
      </c>
    </row>
    <row r="8699">
      <c r="A8699" s="1" t="s">
        <v>11095</v>
      </c>
      <c r="B8699" s="3">
        <v>8.53</v>
      </c>
      <c r="C8699" s="3">
        <v>56.8</v>
      </c>
      <c r="D8699" s="3">
        <v>93.0</v>
      </c>
      <c r="E8699" s="3">
        <v>433.22</v>
      </c>
      <c r="F8699" s="3">
        <v>38.0</v>
      </c>
      <c r="G8699" s="3">
        <v>261.25</v>
      </c>
      <c r="H8699" s="3">
        <v>3.86</v>
      </c>
      <c r="I8699" s="3">
        <v>289.0</v>
      </c>
      <c r="J8699" s="3">
        <v>9411.0</v>
      </c>
    </row>
    <row r="8700">
      <c r="A8700" s="1" t="s">
        <v>11096</v>
      </c>
      <c r="B8700" s="3">
        <v>7.41</v>
      </c>
      <c r="C8700" s="3" t="s">
        <v>1749</v>
      </c>
      <c r="D8700" s="3" t="s">
        <v>26</v>
      </c>
      <c r="E8700" s="3">
        <v>259.7</v>
      </c>
      <c r="F8700" s="3">
        <v>3.31</v>
      </c>
      <c r="G8700" s="3">
        <v>286.0</v>
      </c>
      <c r="H8700" s="3">
        <v>9419.0</v>
      </c>
      <c r="I8700" s="2"/>
      <c r="J8700" s="2"/>
    </row>
    <row r="8701">
      <c r="A8701" s="1" t="s">
        <v>11097</v>
      </c>
      <c r="B8701" s="3">
        <v>6.37</v>
      </c>
      <c r="C8701" s="3" t="s">
        <v>2222</v>
      </c>
      <c r="D8701" s="3" t="s">
        <v>26</v>
      </c>
      <c r="E8701" s="3">
        <v>253.3</v>
      </c>
      <c r="F8701" s="3">
        <v>3.1</v>
      </c>
      <c r="G8701" s="3">
        <v>286.0</v>
      </c>
      <c r="H8701" s="3">
        <v>9429.0</v>
      </c>
      <c r="I8701" s="2"/>
      <c r="J8701" s="2"/>
    </row>
    <row r="8702">
      <c r="A8702" s="1" t="s">
        <v>11098</v>
      </c>
      <c r="B8702" s="3">
        <v>5.69</v>
      </c>
      <c r="C8702" s="3" t="s">
        <v>9331</v>
      </c>
      <c r="D8702" s="3" t="s">
        <v>26</v>
      </c>
      <c r="E8702" s="3">
        <v>243.65</v>
      </c>
      <c r="F8702" s="3">
        <v>2.69</v>
      </c>
      <c r="G8702" s="3">
        <v>285.0</v>
      </c>
      <c r="H8702" s="3">
        <v>9437.0</v>
      </c>
      <c r="I8702" s="2"/>
      <c r="J8702" s="2"/>
    </row>
    <row r="8703">
      <c r="A8703" s="1" t="s">
        <v>11099</v>
      </c>
      <c r="B8703" s="3">
        <v>4.94</v>
      </c>
      <c r="C8703" s="3" t="s">
        <v>4973</v>
      </c>
      <c r="D8703" s="3" t="s">
        <v>26</v>
      </c>
      <c r="E8703" s="3">
        <v>239.75</v>
      </c>
      <c r="F8703" s="3">
        <v>2.41</v>
      </c>
      <c r="G8703" s="3">
        <v>281.0</v>
      </c>
      <c r="H8703" s="3">
        <v>9445.0</v>
      </c>
      <c r="I8703" s="2"/>
      <c r="J8703" s="2"/>
    </row>
    <row r="8704">
      <c r="A8704" s="1" t="s">
        <v>11100</v>
      </c>
      <c r="B8704" s="3">
        <v>4.22</v>
      </c>
      <c r="C8704" s="3" t="s">
        <v>2228</v>
      </c>
      <c r="D8704" s="3" t="s">
        <v>26</v>
      </c>
      <c r="E8704" s="3">
        <v>238.6</v>
      </c>
      <c r="F8704" s="3">
        <v>2.21</v>
      </c>
      <c r="G8704" s="3">
        <v>276.0</v>
      </c>
      <c r="H8704" s="3">
        <v>9449.0</v>
      </c>
      <c r="I8704" s="2"/>
      <c r="J8704" s="2"/>
    </row>
    <row r="8705">
      <c r="A8705" s="1" t="s">
        <v>11101</v>
      </c>
      <c r="B8705" s="3">
        <v>3.6</v>
      </c>
      <c r="C8705" s="3" t="s">
        <v>658</v>
      </c>
      <c r="D8705" s="3" t="s">
        <v>26</v>
      </c>
      <c r="E8705" s="3">
        <v>236.85</v>
      </c>
      <c r="F8705" s="3">
        <v>2.21</v>
      </c>
      <c r="G8705" s="3">
        <v>274.0</v>
      </c>
      <c r="H8705" s="3">
        <v>9457.0</v>
      </c>
      <c r="I8705" s="2"/>
      <c r="J8705" s="2"/>
    </row>
    <row r="8706">
      <c r="A8706" s="1" t="s">
        <v>11102</v>
      </c>
      <c r="B8706" s="3">
        <v>3.7</v>
      </c>
      <c r="C8706" s="3" t="s">
        <v>2750</v>
      </c>
      <c r="D8706" s="3" t="s">
        <v>26</v>
      </c>
      <c r="E8706" s="3">
        <v>234.95</v>
      </c>
      <c r="F8706" s="3">
        <v>2.28</v>
      </c>
      <c r="G8706" s="3">
        <v>276.0</v>
      </c>
      <c r="H8706" s="3">
        <v>9462.0</v>
      </c>
      <c r="I8706" s="2"/>
      <c r="J8706" s="2"/>
    </row>
    <row r="8707">
      <c r="A8707" s="1" t="s">
        <v>11103</v>
      </c>
      <c r="B8707" s="3">
        <v>2.62</v>
      </c>
      <c r="C8707" s="3" t="s">
        <v>57</v>
      </c>
      <c r="D8707" s="3" t="s">
        <v>26</v>
      </c>
      <c r="E8707" s="3">
        <v>234.15</v>
      </c>
      <c r="F8707" s="3">
        <v>2.28</v>
      </c>
      <c r="G8707" s="3">
        <v>281.0</v>
      </c>
      <c r="H8707" s="3">
        <v>9465.0</v>
      </c>
      <c r="I8707" s="2"/>
      <c r="J8707" s="2"/>
    </row>
    <row r="8708">
      <c r="A8708" s="1" t="s">
        <v>11104</v>
      </c>
      <c r="B8708" s="3">
        <v>2.13</v>
      </c>
      <c r="C8708" s="3" t="s">
        <v>59</v>
      </c>
      <c r="D8708" s="3" t="s">
        <v>26</v>
      </c>
      <c r="E8708" s="3">
        <v>232.15</v>
      </c>
      <c r="F8708" s="3">
        <v>2.21</v>
      </c>
      <c r="G8708" s="3">
        <v>285.0</v>
      </c>
      <c r="H8708" s="3">
        <v>9463.0</v>
      </c>
      <c r="I8708" s="2"/>
      <c r="J8708" s="2"/>
    </row>
    <row r="8709">
      <c r="A8709" s="1" t="s">
        <v>11105</v>
      </c>
      <c r="B8709" s="3">
        <v>1.65</v>
      </c>
      <c r="C8709" s="3" t="s">
        <v>61</v>
      </c>
      <c r="D8709" s="3" t="s">
        <v>26</v>
      </c>
      <c r="E8709" s="3">
        <v>23.65</v>
      </c>
      <c r="F8709" s="3">
        <v>2.21</v>
      </c>
      <c r="G8709" s="3">
        <v>29.0</v>
      </c>
      <c r="H8709" s="3">
        <v>9465.0</v>
      </c>
      <c r="I8709" s="2"/>
      <c r="J8709" s="2"/>
    </row>
    <row r="8710">
      <c r="A8710" s="1" t="s">
        <v>11106</v>
      </c>
      <c r="B8710" s="3">
        <v>1.14</v>
      </c>
      <c r="C8710" s="3" t="s">
        <v>63</v>
      </c>
      <c r="D8710" s="3" t="s">
        <v>26</v>
      </c>
      <c r="E8710" s="3">
        <v>229.15</v>
      </c>
      <c r="F8710" s="3">
        <v>2.14</v>
      </c>
      <c r="G8710" s="3">
        <v>292.0</v>
      </c>
      <c r="H8710" s="3">
        <v>9469.0</v>
      </c>
      <c r="I8710" s="2"/>
      <c r="J8710" s="2"/>
    </row>
    <row r="8711">
      <c r="A8711" s="1" t="s">
        <v>11107</v>
      </c>
      <c r="B8711" s="3">
        <v>0.51</v>
      </c>
      <c r="C8711" s="3" t="s">
        <v>240</v>
      </c>
      <c r="D8711" s="3" t="s">
        <v>26</v>
      </c>
      <c r="E8711" s="3">
        <v>227.75</v>
      </c>
      <c r="F8711" s="3">
        <v>1.86</v>
      </c>
      <c r="G8711" s="3">
        <v>289.0</v>
      </c>
      <c r="H8711" s="3">
        <v>947.0</v>
      </c>
      <c r="I8711" s="2"/>
      <c r="J8711" s="2"/>
    </row>
    <row r="8712">
      <c r="A8712" s="1" t="s">
        <v>11108</v>
      </c>
      <c r="B8712" s="3">
        <v>-0.25</v>
      </c>
      <c r="C8712" s="3" t="s">
        <v>68</v>
      </c>
      <c r="D8712" s="3" t="s">
        <v>26</v>
      </c>
      <c r="E8712" s="3">
        <v>225.65</v>
      </c>
      <c r="F8712" s="3">
        <v>1.66</v>
      </c>
      <c r="G8712" s="3">
        <v>284.0</v>
      </c>
      <c r="H8712" s="3">
        <v>9473.0</v>
      </c>
      <c r="I8712" s="2"/>
      <c r="J8712" s="2"/>
    </row>
    <row r="8713">
      <c r="A8713" s="1" t="s">
        <v>11109</v>
      </c>
      <c r="B8713" s="3">
        <v>-0.51</v>
      </c>
      <c r="C8713" s="3" t="s">
        <v>70</v>
      </c>
      <c r="D8713" s="3" t="s">
        <v>26</v>
      </c>
      <c r="E8713" s="3">
        <v>225.5</v>
      </c>
      <c r="F8713" s="3">
        <v>1.31</v>
      </c>
      <c r="G8713" s="3">
        <v>276.0</v>
      </c>
      <c r="H8713" s="3">
        <v>9477.0</v>
      </c>
      <c r="I8713" s="2"/>
      <c r="J8713" s="2"/>
    </row>
    <row r="8714">
      <c r="A8714" s="1" t="s">
        <v>11110</v>
      </c>
      <c r="B8714" s="3">
        <v>0.0</v>
      </c>
      <c r="C8714" s="3" t="s">
        <v>140</v>
      </c>
      <c r="D8714" s="3" t="s">
        <v>26</v>
      </c>
      <c r="E8714" s="3" t="s">
        <v>623</v>
      </c>
      <c r="F8714" s="3">
        <v>233.0</v>
      </c>
      <c r="G8714" s="3">
        <v>9486.0</v>
      </c>
      <c r="H8714" s="2"/>
      <c r="I8714" s="2"/>
      <c r="J8714" s="2"/>
    </row>
    <row r="8715">
      <c r="A8715" s="1" t="s">
        <v>11111</v>
      </c>
      <c r="B8715" s="3">
        <v>-0.79</v>
      </c>
      <c r="C8715" s="3">
        <v>91.95</v>
      </c>
      <c r="D8715" s="3">
        <v>65.0</v>
      </c>
      <c r="E8715" s="3">
        <v>459.69</v>
      </c>
      <c r="F8715" s="3">
        <v>24.0</v>
      </c>
      <c r="G8715" s="3">
        <v>224.5</v>
      </c>
      <c r="H8715" s="3">
        <v>1.3</v>
      </c>
      <c r="I8715" s="3">
        <v>201.0</v>
      </c>
      <c r="J8715" s="3">
        <v>9495.0</v>
      </c>
    </row>
    <row r="8716">
      <c r="A8716" s="1" t="s">
        <v>11112</v>
      </c>
      <c r="B8716" s="3">
        <v>1.26</v>
      </c>
      <c r="C8716" s="3">
        <v>92.5</v>
      </c>
      <c r="D8716" s="3">
        <v>234.0</v>
      </c>
      <c r="E8716" s="3">
        <v>78.94</v>
      </c>
      <c r="F8716" s="3">
        <v>46.0</v>
      </c>
      <c r="G8716" s="3" t="s">
        <v>11113</v>
      </c>
      <c r="H8716" s="3">
        <v>214.0</v>
      </c>
      <c r="I8716" s="3">
        <v>9502.0</v>
      </c>
      <c r="J8716" s="2"/>
    </row>
    <row r="8717">
      <c r="A8717" s="1" t="s">
        <v>11114</v>
      </c>
      <c r="B8717" s="3">
        <v>3.91</v>
      </c>
      <c r="C8717" s="3">
        <v>79.15</v>
      </c>
      <c r="D8717" s="3">
        <v>377.0</v>
      </c>
      <c r="E8717" s="3">
        <v>888.65</v>
      </c>
      <c r="F8717" s="3">
        <v>58.0</v>
      </c>
      <c r="G8717" s="3" t="s">
        <v>11115</v>
      </c>
      <c r="H8717" s="3">
        <v>181.0</v>
      </c>
      <c r="I8717" s="3">
        <v>9509.0</v>
      </c>
      <c r="J8717" s="2"/>
    </row>
    <row r="8718">
      <c r="A8718" s="1" t="s">
        <v>11116</v>
      </c>
      <c r="B8718" s="3">
        <v>5.62</v>
      </c>
      <c r="C8718" s="3">
        <v>65.65</v>
      </c>
      <c r="D8718" s="3">
        <v>479.0</v>
      </c>
      <c r="E8718" s="3">
        <v>977.42</v>
      </c>
      <c r="F8718" s="3">
        <v>53.0</v>
      </c>
      <c r="G8718" s="3" t="s">
        <v>11117</v>
      </c>
      <c r="H8718" s="3">
        <v>51.0</v>
      </c>
      <c r="I8718" s="3">
        <v>9511.0</v>
      </c>
      <c r="J8718" s="2"/>
    </row>
    <row r="8719">
      <c r="A8719" s="1" t="s">
        <v>11118</v>
      </c>
      <c r="B8719" s="3">
        <v>6.76</v>
      </c>
      <c r="C8719" s="3">
        <v>58.65</v>
      </c>
      <c r="D8719" s="3">
        <v>513.0</v>
      </c>
      <c r="E8719" s="3">
        <v>974.3</v>
      </c>
      <c r="F8719" s="3">
        <v>59.0</v>
      </c>
      <c r="G8719" s="3" t="s">
        <v>11119</v>
      </c>
      <c r="H8719" s="3">
        <v>2.0</v>
      </c>
      <c r="I8719" s="3">
        <v>951.0</v>
      </c>
      <c r="J8719" s="2"/>
    </row>
    <row r="8720">
      <c r="A8720" s="1" t="s">
        <v>11120</v>
      </c>
      <c r="B8720" s="3">
        <v>7.64</v>
      </c>
      <c r="C8720" s="3">
        <v>52.45</v>
      </c>
      <c r="D8720" s="3">
        <v>479.0</v>
      </c>
      <c r="E8720" s="3">
        <v>911.33</v>
      </c>
      <c r="F8720" s="3">
        <v>71.0</v>
      </c>
      <c r="G8720" s="3">
        <v>238.6</v>
      </c>
      <c r="H8720" s="3">
        <v>1.52</v>
      </c>
      <c r="I8720" s="3">
        <v>345.0</v>
      </c>
      <c r="J8720" s="3">
        <v>9508.0</v>
      </c>
    </row>
    <row r="8721">
      <c r="A8721" s="1" t="s">
        <v>11121</v>
      </c>
      <c r="B8721" s="3">
        <v>8.11</v>
      </c>
      <c r="C8721" s="3">
        <v>48.65</v>
      </c>
      <c r="D8721" s="3">
        <v>395.0</v>
      </c>
      <c r="E8721" s="3">
        <v>856.29</v>
      </c>
      <c r="F8721" s="3">
        <v>68.0</v>
      </c>
      <c r="G8721" s="3">
        <v>241.15</v>
      </c>
      <c r="H8721" s="3">
        <v>1.52</v>
      </c>
      <c r="I8721" s="3">
        <v>345.0</v>
      </c>
      <c r="J8721" s="3">
        <v>9505.0</v>
      </c>
    </row>
    <row r="8722">
      <c r="A8722" s="1" t="s">
        <v>11122</v>
      </c>
      <c r="B8722" s="3">
        <v>8.12</v>
      </c>
      <c r="C8722" s="3">
        <v>46.8</v>
      </c>
      <c r="D8722" s="3">
        <v>262.0</v>
      </c>
      <c r="E8722" s="3">
        <v>743.24</v>
      </c>
      <c r="F8722" s="3">
        <v>59.0</v>
      </c>
      <c r="G8722" s="3">
        <v>241.5</v>
      </c>
      <c r="H8722" s="3">
        <v>1.3</v>
      </c>
      <c r="I8722" s="3">
        <v>355.0</v>
      </c>
      <c r="J8722" s="3">
        <v>9503.0</v>
      </c>
    </row>
    <row r="8723">
      <c r="A8723" s="1" t="s">
        <v>11123</v>
      </c>
      <c r="B8723" s="3">
        <v>7.77</v>
      </c>
      <c r="C8723" s="3">
        <v>46.65</v>
      </c>
      <c r="D8723" s="3">
        <v>101.0</v>
      </c>
      <c r="E8723" s="3">
        <v>512.17</v>
      </c>
      <c r="F8723" s="3">
        <v>35.0</v>
      </c>
      <c r="G8723" s="3" t="s">
        <v>11124</v>
      </c>
      <c r="H8723" s="3">
        <v>2.0</v>
      </c>
      <c r="I8723" s="3">
        <v>9505.0</v>
      </c>
      <c r="J8723" s="2"/>
    </row>
    <row r="8724">
      <c r="A8724" s="1" t="s">
        <v>11125</v>
      </c>
      <c r="B8724" s="3">
        <v>7.15</v>
      </c>
      <c r="C8724" s="3" t="s">
        <v>4124</v>
      </c>
      <c r="D8724" s="3" t="s">
        <v>26</v>
      </c>
      <c r="E8724" s="3" t="s">
        <v>11126</v>
      </c>
      <c r="F8724" s="3">
        <v>323.0</v>
      </c>
      <c r="G8724" s="3">
        <v>9515.0</v>
      </c>
      <c r="H8724" s="2"/>
      <c r="I8724" s="2"/>
      <c r="J8724" s="2"/>
    </row>
    <row r="8725">
      <c r="A8725" s="1" t="s">
        <v>11127</v>
      </c>
      <c r="B8725" s="3">
        <v>6.43</v>
      </c>
      <c r="C8725" s="3" t="s">
        <v>6862</v>
      </c>
      <c r="D8725" s="3" t="s">
        <v>26</v>
      </c>
      <c r="E8725" s="3" t="s">
        <v>11128</v>
      </c>
      <c r="F8725" s="3">
        <v>158.0</v>
      </c>
      <c r="G8725" s="3">
        <v>9518.0</v>
      </c>
      <c r="H8725" s="2"/>
      <c r="I8725" s="2"/>
      <c r="J8725" s="2"/>
    </row>
    <row r="8726">
      <c r="A8726" s="1" t="s">
        <v>11129</v>
      </c>
      <c r="B8726" s="3">
        <v>5.69</v>
      </c>
      <c r="C8726" s="3" t="s">
        <v>2784</v>
      </c>
      <c r="D8726" s="3" t="s">
        <v>26</v>
      </c>
      <c r="E8726" s="3" t="s">
        <v>10499</v>
      </c>
      <c r="F8726" s="3">
        <v>127.0</v>
      </c>
      <c r="G8726" s="3">
        <v>9523.0</v>
      </c>
      <c r="H8726" s="2"/>
      <c r="I8726" s="2"/>
      <c r="J8726" s="2"/>
    </row>
    <row r="8727">
      <c r="A8727" s="1" t="s">
        <v>11130</v>
      </c>
      <c r="B8727" s="3">
        <v>4.67</v>
      </c>
      <c r="C8727" s="3" t="s">
        <v>2253</v>
      </c>
      <c r="D8727" s="3" t="s">
        <v>26</v>
      </c>
      <c r="E8727" s="3" t="s">
        <v>9344</v>
      </c>
      <c r="F8727" s="3">
        <v>121.0</v>
      </c>
      <c r="G8727" s="3">
        <v>9524.0</v>
      </c>
      <c r="H8727" s="2"/>
      <c r="I8727" s="2"/>
      <c r="J8727" s="2"/>
    </row>
    <row r="8728">
      <c r="A8728" s="1" t="s">
        <v>11131</v>
      </c>
      <c r="B8728" s="3">
        <v>2.4</v>
      </c>
      <c r="C8728" s="3" t="s">
        <v>1324</v>
      </c>
      <c r="D8728" s="3" t="s">
        <v>26</v>
      </c>
      <c r="E8728" s="3">
        <v>234.15</v>
      </c>
      <c r="F8728" s="3">
        <v>1.24</v>
      </c>
      <c r="G8728" s="3">
        <v>112.0</v>
      </c>
      <c r="H8728" s="3">
        <v>9524.0</v>
      </c>
      <c r="I8728" s="2"/>
      <c r="J8728" s="2"/>
    </row>
    <row r="8729">
      <c r="A8729" s="1" t="s">
        <v>11132</v>
      </c>
      <c r="B8729" s="3">
        <v>1.78</v>
      </c>
      <c r="C8729" s="3" t="s">
        <v>128</v>
      </c>
      <c r="D8729" s="3" t="s">
        <v>26</v>
      </c>
      <c r="E8729" s="3">
        <v>232.6</v>
      </c>
      <c r="F8729" s="3">
        <v>1.1</v>
      </c>
      <c r="G8729" s="3">
        <v>113.0</v>
      </c>
      <c r="H8729" s="3">
        <v>9527.0</v>
      </c>
      <c r="I8729" s="2"/>
      <c r="J8729" s="2"/>
    </row>
    <row r="8730">
      <c r="A8730" s="1" t="s">
        <v>11133</v>
      </c>
      <c r="B8730" s="3">
        <v>0.88</v>
      </c>
      <c r="C8730" s="3" t="s">
        <v>616</v>
      </c>
      <c r="D8730" s="3" t="s">
        <v>26</v>
      </c>
      <c r="E8730" s="3">
        <v>231.25</v>
      </c>
      <c r="F8730" s="3">
        <v>1.17</v>
      </c>
      <c r="G8730" s="3">
        <v>116.0</v>
      </c>
      <c r="H8730" s="3">
        <v>9527.0</v>
      </c>
      <c r="I8730" s="2"/>
      <c r="J8730" s="2"/>
    </row>
    <row r="8731">
      <c r="A8731" s="1" t="s">
        <v>11134</v>
      </c>
      <c r="B8731" s="3">
        <v>-1.15</v>
      </c>
      <c r="C8731" s="3" t="s">
        <v>621</v>
      </c>
      <c r="D8731" s="3" t="s">
        <v>26</v>
      </c>
      <c r="E8731" s="3">
        <v>229.9</v>
      </c>
      <c r="F8731" s="3">
        <v>1.66</v>
      </c>
      <c r="G8731" s="3">
        <v>127.0</v>
      </c>
      <c r="H8731" s="3">
        <v>9522.0</v>
      </c>
      <c r="I8731" s="2"/>
      <c r="J8731" s="2"/>
    </row>
    <row r="8732">
      <c r="A8732" s="1" t="s">
        <v>11135</v>
      </c>
      <c r="B8732" s="3">
        <v>-1.67</v>
      </c>
      <c r="C8732" s="3" t="s">
        <v>207</v>
      </c>
      <c r="D8732" s="3" t="s">
        <v>26</v>
      </c>
      <c r="E8732" s="3">
        <v>228.25</v>
      </c>
      <c r="F8732" s="3">
        <v>1.66</v>
      </c>
      <c r="G8732" s="3">
        <v>136.0</v>
      </c>
      <c r="H8732" s="3">
        <v>9515.0</v>
      </c>
      <c r="I8732" s="2"/>
      <c r="J8732" s="2"/>
    </row>
    <row r="8733">
      <c r="A8733" s="1" t="s">
        <v>11136</v>
      </c>
      <c r="B8733" s="3">
        <v>0.79</v>
      </c>
      <c r="C8733" s="3" t="s">
        <v>618</v>
      </c>
      <c r="D8733" s="3" t="s">
        <v>26</v>
      </c>
      <c r="E8733" s="3" t="s">
        <v>558</v>
      </c>
      <c r="F8733" s="3">
        <v>155.0</v>
      </c>
      <c r="G8733" s="3">
        <v>9516.0</v>
      </c>
      <c r="H8733" s="2"/>
      <c r="I8733" s="2"/>
      <c r="J8733" s="2"/>
    </row>
    <row r="8734">
      <c r="A8734" s="1" t="s">
        <v>11137</v>
      </c>
      <c r="B8734" s="3">
        <v>0.66</v>
      </c>
      <c r="C8734" s="3" t="s">
        <v>616</v>
      </c>
      <c r="D8734" s="3" t="s">
        <v>26</v>
      </c>
      <c r="E8734" s="3" t="s">
        <v>11138</v>
      </c>
      <c r="F8734" s="3">
        <v>334.0</v>
      </c>
      <c r="G8734" s="3">
        <v>9521.0</v>
      </c>
      <c r="H8734" s="2"/>
      <c r="I8734" s="2"/>
      <c r="J8734" s="2"/>
    </row>
    <row r="8735">
      <c r="A8735" s="1" t="s">
        <v>11139</v>
      </c>
      <c r="B8735" s="3">
        <v>0.41</v>
      </c>
      <c r="C8735" s="3" t="s">
        <v>10442</v>
      </c>
      <c r="D8735" s="3" t="s">
        <v>26</v>
      </c>
      <c r="E8735" s="3" t="s">
        <v>11140</v>
      </c>
      <c r="F8735" s="3">
        <v>53.0</v>
      </c>
      <c r="G8735" s="3">
        <v>9518.0</v>
      </c>
      <c r="H8735" s="2"/>
      <c r="I8735" s="2"/>
      <c r="J8735" s="2"/>
    </row>
    <row r="8736">
      <c r="A8736" s="1" t="s">
        <v>11141</v>
      </c>
      <c r="B8736" s="3">
        <v>-1.77</v>
      </c>
      <c r="C8736" s="3" t="s">
        <v>207</v>
      </c>
      <c r="D8736" s="3" t="s">
        <v>26</v>
      </c>
      <c r="E8736" s="3">
        <v>226.5</v>
      </c>
      <c r="F8736" s="3">
        <v>1.31</v>
      </c>
      <c r="G8736" s="3">
        <v>114.0</v>
      </c>
      <c r="H8736" s="3">
        <v>9512.0</v>
      </c>
      <c r="I8736" s="2"/>
      <c r="J8736" s="2"/>
    </row>
    <row r="8737">
      <c r="A8737" s="1" t="s">
        <v>11142</v>
      </c>
      <c r="B8737" s="3">
        <v>-0.31</v>
      </c>
      <c r="C8737" s="3" t="s">
        <v>11143</v>
      </c>
      <c r="D8737" s="3" t="s">
        <v>26</v>
      </c>
      <c r="E8737" s="3" t="s">
        <v>11144</v>
      </c>
      <c r="F8737" s="3">
        <v>119.0</v>
      </c>
      <c r="G8737" s="3">
        <v>9513.0</v>
      </c>
      <c r="H8737" s="2"/>
      <c r="I8737" s="2"/>
      <c r="J8737" s="2"/>
    </row>
    <row r="8738">
      <c r="A8738" s="1" t="s">
        <v>11145</v>
      </c>
      <c r="B8738" s="3">
        <v>0.34</v>
      </c>
      <c r="C8738" s="3" t="s">
        <v>10442</v>
      </c>
      <c r="D8738" s="3" t="s">
        <v>26</v>
      </c>
      <c r="E8738" s="3" t="s">
        <v>11146</v>
      </c>
      <c r="F8738" s="3">
        <v>104.0</v>
      </c>
      <c r="G8738" s="3">
        <v>9518.0</v>
      </c>
      <c r="H8738" s="2"/>
      <c r="I8738" s="2"/>
      <c r="J8738" s="2"/>
    </row>
    <row r="8739">
      <c r="A8739" s="1" t="s">
        <v>11147</v>
      </c>
      <c r="B8739" s="3">
        <v>0.26</v>
      </c>
      <c r="C8739" s="3">
        <v>78.75</v>
      </c>
      <c r="D8739" s="3">
        <v>65.0</v>
      </c>
      <c r="E8739" s="3">
        <v>462.26</v>
      </c>
      <c r="F8739" s="3">
        <v>24.0</v>
      </c>
      <c r="G8739" s="3" t="s">
        <v>11148</v>
      </c>
      <c r="H8739" s="3">
        <v>146.0</v>
      </c>
      <c r="I8739" s="3">
        <v>9519.0</v>
      </c>
      <c r="J8739" s="2"/>
    </row>
    <row r="8740">
      <c r="A8740" s="1" t="s">
        <v>11149</v>
      </c>
      <c r="B8740" s="3">
        <v>0.79</v>
      </c>
      <c r="C8740" s="3">
        <v>78.8</v>
      </c>
      <c r="D8740" s="3">
        <v>193.0</v>
      </c>
      <c r="E8740" s="3">
        <v>424.7</v>
      </c>
      <c r="F8740" s="3">
        <v>91.0</v>
      </c>
      <c r="G8740" s="3" t="s">
        <v>11150</v>
      </c>
      <c r="H8740" s="3">
        <v>157.0</v>
      </c>
      <c r="I8740" s="3">
        <v>952.0</v>
      </c>
      <c r="J8740" s="2"/>
    </row>
    <row r="8741">
      <c r="A8741" s="1" t="s">
        <v>11151</v>
      </c>
      <c r="B8741" s="3">
        <v>3.26</v>
      </c>
      <c r="C8741" s="3">
        <v>73.2</v>
      </c>
      <c r="D8741" s="3">
        <v>373.0</v>
      </c>
      <c r="E8741" s="3">
        <v>874.4</v>
      </c>
      <c r="F8741" s="3">
        <v>59.0</v>
      </c>
      <c r="G8741" s="3" t="s">
        <v>11152</v>
      </c>
      <c r="H8741" s="3">
        <v>174.0</v>
      </c>
      <c r="I8741" s="3">
        <v>9521.0</v>
      </c>
      <c r="J8741" s="2"/>
    </row>
    <row r="8742">
      <c r="A8742" s="1" t="s">
        <v>11153</v>
      </c>
      <c r="B8742" s="3">
        <v>5.73</v>
      </c>
      <c r="C8742" s="3">
        <v>6.75</v>
      </c>
      <c r="D8742" s="3">
        <v>463.0</v>
      </c>
      <c r="E8742" s="3">
        <v>905.24</v>
      </c>
      <c r="F8742" s="3">
        <v>68.0</v>
      </c>
      <c r="G8742" s="3" t="s">
        <v>11154</v>
      </c>
      <c r="H8742" s="3">
        <v>183.0</v>
      </c>
      <c r="I8742" s="3">
        <v>9517.0</v>
      </c>
      <c r="J8742" s="2"/>
    </row>
    <row r="8743">
      <c r="A8743" s="1" t="s">
        <v>11155</v>
      </c>
      <c r="B8743" s="3">
        <v>7.32</v>
      </c>
      <c r="C8743" s="3">
        <v>5.35</v>
      </c>
      <c r="D8743" s="3">
        <v>488.0</v>
      </c>
      <c r="E8743" s="3">
        <v>858.68</v>
      </c>
      <c r="F8743" s="3">
        <v>87.0</v>
      </c>
      <c r="G8743" s="3">
        <v>242.65</v>
      </c>
      <c r="H8743" s="3">
        <v>1.3</v>
      </c>
      <c r="I8743" s="3">
        <v>202.0</v>
      </c>
      <c r="J8743" s="3">
        <v>9507.0</v>
      </c>
    </row>
    <row r="8744">
      <c r="A8744" s="1" t="s">
        <v>11156</v>
      </c>
      <c r="B8744" s="3">
        <v>8.48</v>
      </c>
      <c r="C8744" s="3">
        <v>46.8</v>
      </c>
      <c r="D8744" s="3">
        <v>44.0</v>
      </c>
      <c r="E8744" s="3">
        <v>699.41</v>
      </c>
      <c r="F8744" s="3">
        <v>126.0</v>
      </c>
      <c r="G8744" s="3">
        <v>246.35</v>
      </c>
      <c r="H8744" s="3">
        <v>1.24</v>
      </c>
      <c r="I8744" s="3">
        <v>224.0</v>
      </c>
      <c r="J8744" s="3">
        <v>9498.0</v>
      </c>
    </row>
    <row r="8745">
      <c r="A8745" s="1" t="s">
        <v>11157</v>
      </c>
      <c r="B8745" s="3">
        <v>9.2</v>
      </c>
      <c r="C8745" s="3">
        <v>41.85</v>
      </c>
      <c r="D8745" s="3">
        <v>312.0</v>
      </c>
      <c r="E8745" s="3">
        <v>378.14</v>
      </c>
      <c r="F8745" s="3">
        <v>167.0</v>
      </c>
      <c r="G8745" s="3">
        <v>251.0</v>
      </c>
      <c r="H8745" s="3">
        <v>1.45</v>
      </c>
      <c r="I8745" s="3">
        <v>246.0</v>
      </c>
      <c r="J8745" s="3">
        <v>9493.0</v>
      </c>
    </row>
    <row r="8746">
      <c r="A8746" s="1" t="s">
        <v>11158</v>
      </c>
      <c r="B8746" s="3">
        <v>9.36</v>
      </c>
      <c r="C8746" s="3">
        <v>41.85</v>
      </c>
      <c r="D8746" s="3">
        <v>268.0</v>
      </c>
      <c r="E8746" s="3">
        <v>781.94</v>
      </c>
      <c r="F8746" s="3">
        <v>53.0</v>
      </c>
      <c r="G8746" s="3">
        <v>259.9</v>
      </c>
      <c r="H8746" s="3">
        <v>1.59</v>
      </c>
      <c r="I8746" s="3">
        <v>263.0</v>
      </c>
      <c r="J8746" s="3">
        <v>949.0</v>
      </c>
    </row>
    <row r="8747">
      <c r="A8747" s="1" t="s">
        <v>11159</v>
      </c>
      <c r="B8747" s="3">
        <v>8.84</v>
      </c>
      <c r="C8747" s="3">
        <v>45.15</v>
      </c>
      <c r="D8747" s="3">
        <v>88.0</v>
      </c>
      <c r="E8747" s="3">
        <v>298.2</v>
      </c>
      <c r="F8747" s="3">
        <v>49.0</v>
      </c>
      <c r="G8747" s="3">
        <v>261.45</v>
      </c>
      <c r="H8747" s="3">
        <v>1.17</v>
      </c>
      <c r="I8747" s="3">
        <v>276.0</v>
      </c>
      <c r="J8747" s="3">
        <v>9489.0</v>
      </c>
    </row>
    <row r="8748">
      <c r="A8748" s="1" t="s">
        <v>11160</v>
      </c>
      <c r="B8748" s="3">
        <v>7.15</v>
      </c>
      <c r="C8748" s="3" t="s">
        <v>2030</v>
      </c>
      <c r="D8748" s="3" t="s">
        <v>26</v>
      </c>
      <c r="E8748" s="3" t="s">
        <v>11161</v>
      </c>
      <c r="F8748" s="3">
        <v>273.0</v>
      </c>
      <c r="G8748" s="3">
        <v>9491.0</v>
      </c>
      <c r="H8748" s="2"/>
      <c r="I8748" s="2"/>
      <c r="J8748" s="2"/>
    </row>
    <row r="8749">
      <c r="A8749" s="1" t="s">
        <v>11162</v>
      </c>
      <c r="B8749" s="3">
        <v>7.4</v>
      </c>
      <c r="C8749" s="3" t="s">
        <v>6328</v>
      </c>
      <c r="D8749" s="3" t="s">
        <v>26</v>
      </c>
      <c r="E8749" s="3" t="s">
        <v>11163</v>
      </c>
      <c r="F8749" s="3">
        <v>208.0</v>
      </c>
      <c r="G8749" s="3">
        <v>9489.0</v>
      </c>
      <c r="H8749" s="2"/>
      <c r="I8749" s="2"/>
      <c r="J8749" s="2"/>
    </row>
    <row r="8750">
      <c r="A8750" s="1" t="s">
        <v>11164</v>
      </c>
      <c r="B8750" s="3">
        <v>4.67</v>
      </c>
      <c r="C8750" s="3" t="s">
        <v>4046</v>
      </c>
      <c r="D8750" s="3" t="s">
        <v>26</v>
      </c>
      <c r="E8750" s="3">
        <v>246.55</v>
      </c>
      <c r="F8750" s="3">
        <v>1.1</v>
      </c>
      <c r="G8750" s="3">
        <v>188.0</v>
      </c>
      <c r="H8750" s="3">
        <v>949.0</v>
      </c>
      <c r="I8750" s="2"/>
      <c r="J8750" s="2"/>
    </row>
    <row r="8751">
      <c r="A8751" s="1" t="s">
        <v>11165</v>
      </c>
      <c r="B8751" s="3">
        <v>2.88</v>
      </c>
      <c r="C8751" s="3" t="s">
        <v>2722</v>
      </c>
      <c r="D8751" s="3" t="s">
        <v>26</v>
      </c>
      <c r="E8751" s="3">
        <v>253.1</v>
      </c>
      <c r="F8751" s="3">
        <v>1.31</v>
      </c>
      <c r="G8751" s="3">
        <v>186.0</v>
      </c>
      <c r="H8751" s="3">
        <v>949.0</v>
      </c>
      <c r="I8751" s="2"/>
      <c r="J8751" s="2"/>
    </row>
    <row r="8752">
      <c r="A8752" s="1" t="s">
        <v>11166</v>
      </c>
      <c r="B8752" s="3">
        <v>1.73</v>
      </c>
      <c r="C8752" s="3" t="s">
        <v>130</v>
      </c>
      <c r="D8752" s="3" t="s">
        <v>26</v>
      </c>
      <c r="E8752" s="3">
        <v>254.1</v>
      </c>
      <c r="F8752" s="3">
        <v>1.38</v>
      </c>
      <c r="G8752" s="3">
        <v>188.0</v>
      </c>
      <c r="H8752" s="3">
        <v>9489.0</v>
      </c>
      <c r="I8752" s="2"/>
      <c r="J8752" s="2"/>
    </row>
    <row r="8753">
      <c r="A8753" s="1" t="s">
        <v>11167</v>
      </c>
      <c r="B8753" s="3">
        <v>1.7</v>
      </c>
      <c r="C8753" s="3" t="s">
        <v>614</v>
      </c>
      <c r="D8753" s="3" t="s">
        <v>26</v>
      </c>
      <c r="E8753" s="3">
        <v>259.7</v>
      </c>
      <c r="F8753" s="3">
        <v>1.45</v>
      </c>
      <c r="G8753" s="3">
        <v>2.0</v>
      </c>
      <c r="H8753" s="3">
        <v>949.0</v>
      </c>
      <c r="I8753" s="2"/>
      <c r="J8753" s="2"/>
    </row>
    <row r="8754">
      <c r="A8754" s="1" t="s">
        <v>11168</v>
      </c>
      <c r="B8754" s="3">
        <v>0.5</v>
      </c>
      <c r="C8754" s="3" t="s">
        <v>10567</v>
      </c>
      <c r="D8754" s="3" t="s">
        <v>26</v>
      </c>
      <c r="E8754" s="3">
        <v>269.4</v>
      </c>
      <c r="F8754" s="3">
        <v>1.52</v>
      </c>
      <c r="G8754" s="3">
        <v>201.0</v>
      </c>
      <c r="H8754" s="3">
        <v>9485.0</v>
      </c>
      <c r="I8754" s="2"/>
      <c r="J8754" s="2"/>
    </row>
    <row r="8755">
      <c r="A8755" s="1" t="s">
        <v>11169</v>
      </c>
      <c r="B8755" s="3">
        <v>0.16</v>
      </c>
      <c r="C8755" s="3" t="s">
        <v>10567</v>
      </c>
      <c r="D8755" s="3" t="s">
        <v>26</v>
      </c>
      <c r="E8755" s="3">
        <v>269.0</v>
      </c>
      <c r="F8755" s="3">
        <v>1.59</v>
      </c>
      <c r="G8755" s="3">
        <v>201.0</v>
      </c>
      <c r="H8755" s="3">
        <v>9479.0</v>
      </c>
      <c r="I8755" s="2"/>
      <c r="J8755" s="2"/>
    </row>
    <row r="8756">
      <c r="A8756" s="1" t="s">
        <v>11170</v>
      </c>
      <c r="B8756" s="3">
        <v>-0.9</v>
      </c>
      <c r="C8756" s="3" t="s">
        <v>594</v>
      </c>
      <c r="D8756" s="3" t="s">
        <v>26</v>
      </c>
      <c r="E8756" s="3">
        <v>261.75</v>
      </c>
      <c r="F8756" s="3">
        <v>1.59</v>
      </c>
      <c r="G8756" s="3">
        <v>206.0</v>
      </c>
      <c r="H8756" s="3">
        <v>9472.0</v>
      </c>
      <c r="I8756" s="2"/>
      <c r="J8756" s="2"/>
    </row>
    <row r="8757">
      <c r="A8757" s="1" t="s">
        <v>11171</v>
      </c>
      <c r="B8757" s="3">
        <v>-0.51</v>
      </c>
      <c r="C8757" s="3" t="s">
        <v>205</v>
      </c>
      <c r="D8757" s="3" t="s">
        <v>26</v>
      </c>
      <c r="E8757" s="3">
        <v>248.3</v>
      </c>
      <c r="F8757" s="3">
        <v>1.66</v>
      </c>
      <c r="G8757" s="3">
        <v>22.0</v>
      </c>
      <c r="H8757" s="3">
        <v>9466.0</v>
      </c>
      <c r="I8757" s="2"/>
      <c r="J8757" s="2"/>
    </row>
    <row r="8758">
      <c r="A8758" s="1" t="s">
        <v>11172</v>
      </c>
      <c r="B8758" s="3">
        <v>-0.48</v>
      </c>
      <c r="C8758" s="3" t="s">
        <v>11143</v>
      </c>
      <c r="D8758" s="3" t="s">
        <v>26</v>
      </c>
      <c r="E8758" s="3">
        <v>254.3</v>
      </c>
      <c r="F8758" s="3">
        <v>1.52</v>
      </c>
      <c r="G8758" s="3">
        <v>229.0</v>
      </c>
      <c r="H8758" s="3">
        <v>9462.0</v>
      </c>
      <c r="I8758" s="2"/>
      <c r="J8758" s="2"/>
    </row>
    <row r="8759">
      <c r="A8759" s="1" t="s">
        <v>11173</v>
      </c>
      <c r="B8759" s="3">
        <v>-0.98</v>
      </c>
      <c r="C8759" s="3" t="s">
        <v>509</v>
      </c>
      <c r="D8759" s="3" t="s">
        <v>26</v>
      </c>
      <c r="E8759" s="3">
        <v>237.65</v>
      </c>
      <c r="F8759" s="3">
        <v>1.59</v>
      </c>
      <c r="G8759" s="3">
        <v>232.0</v>
      </c>
      <c r="H8759" s="3">
        <v>9461.0</v>
      </c>
      <c r="I8759" s="2"/>
      <c r="J8759" s="2"/>
    </row>
    <row r="8760">
      <c r="A8760" s="1" t="s">
        <v>11174</v>
      </c>
      <c r="B8760" s="3">
        <v>-0.66</v>
      </c>
      <c r="C8760" s="3" t="s">
        <v>499</v>
      </c>
      <c r="D8760" s="3" t="s">
        <v>26</v>
      </c>
      <c r="E8760" s="3">
        <v>264.15</v>
      </c>
      <c r="F8760" s="3">
        <v>1.52</v>
      </c>
      <c r="G8760" s="3">
        <v>222.0</v>
      </c>
      <c r="H8760" s="3">
        <v>9457.0</v>
      </c>
      <c r="I8760" s="2"/>
      <c r="J8760" s="2"/>
    </row>
    <row r="8761">
      <c r="A8761" s="1" t="s">
        <v>11175</v>
      </c>
      <c r="B8761" s="3">
        <v>-0.25</v>
      </c>
      <c r="C8761" s="3" t="s">
        <v>11143</v>
      </c>
      <c r="D8761" s="3" t="s">
        <v>26</v>
      </c>
      <c r="E8761" s="3">
        <v>279.85</v>
      </c>
      <c r="F8761" s="3">
        <v>1.45</v>
      </c>
      <c r="G8761" s="3">
        <v>219.0</v>
      </c>
      <c r="H8761" s="3">
        <v>9458.0</v>
      </c>
      <c r="I8761" s="2"/>
      <c r="J8761" s="2"/>
    </row>
    <row r="8762">
      <c r="A8762" s="1" t="s">
        <v>11176</v>
      </c>
      <c r="B8762" s="3">
        <v>-0.3</v>
      </c>
      <c r="C8762" s="3" t="s">
        <v>11143</v>
      </c>
      <c r="D8762" s="3" t="s">
        <v>26</v>
      </c>
      <c r="E8762" s="3">
        <v>276.15</v>
      </c>
      <c r="F8762" s="3">
        <v>1.59</v>
      </c>
      <c r="G8762" s="3">
        <v>228.0</v>
      </c>
      <c r="H8762" s="3">
        <v>9459.0</v>
      </c>
      <c r="I8762" s="2"/>
      <c r="J8762" s="2"/>
    </row>
    <row r="8763">
      <c r="A8763" s="1" t="s">
        <v>11177</v>
      </c>
      <c r="B8763" s="3">
        <v>0.4</v>
      </c>
      <c r="C8763" s="3">
        <v>78.75</v>
      </c>
      <c r="D8763" s="3">
        <v>56.0</v>
      </c>
      <c r="E8763" s="3">
        <v>317.9</v>
      </c>
      <c r="F8763" s="3">
        <v>28.0</v>
      </c>
      <c r="G8763" s="3">
        <v>285.65</v>
      </c>
      <c r="H8763" s="3">
        <v>1.45</v>
      </c>
      <c r="I8763" s="3">
        <v>218.0</v>
      </c>
      <c r="J8763" s="3">
        <v>9461.0</v>
      </c>
    </row>
    <row r="8764">
      <c r="A8764" s="1" t="s">
        <v>11178</v>
      </c>
      <c r="B8764" s="3">
        <v>2.41</v>
      </c>
      <c r="C8764" s="3">
        <v>82.5</v>
      </c>
      <c r="D8764" s="3">
        <v>199.0</v>
      </c>
      <c r="E8764" s="3">
        <v>499.11</v>
      </c>
      <c r="F8764" s="3">
        <v>79.0</v>
      </c>
      <c r="G8764" s="3">
        <v>304.8</v>
      </c>
      <c r="H8764" s="3">
        <v>1.3</v>
      </c>
      <c r="I8764" s="3">
        <v>194.0</v>
      </c>
      <c r="J8764" s="3">
        <v>9461.0</v>
      </c>
    </row>
    <row r="8765">
      <c r="A8765" s="1" t="s">
        <v>11179</v>
      </c>
      <c r="B8765" s="3">
        <v>5.88</v>
      </c>
      <c r="C8765" s="3">
        <v>58.45</v>
      </c>
      <c r="D8765" s="3">
        <v>285.0</v>
      </c>
      <c r="E8765" s="3">
        <v>367.33</v>
      </c>
      <c r="F8765" s="3">
        <v>153.0</v>
      </c>
      <c r="G8765" s="3">
        <v>291.5</v>
      </c>
      <c r="H8765" s="3">
        <v>1.17</v>
      </c>
      <c r="I8765" s="3">
        <v>209.0</v>
      </c>
      <c r="J8765" s="3">
        <v>9461.0</v>
      </c>
    </row>
    <row r="8766">
      <c r="A8766" s="1" t="s">
        <v>11180</v>
      </c>
      <c r="B8766" s="3">
        <v>7.98</v>
      </c>
      <c r="C8766" s="3">
        <v>48.55</v>
      </c>
      <c r="D8766" s="3">
        <v>4.0</v>
      </c>
      <c r="E8766" s="3">
        <v>581.27</v>
      </c>
      <c r="F8766" s="3">
        <v>146.0</v>
      </c>
      <c r="G8766" s="3">
        <v>273.25</v>
      </c>
      <c r="H8766" s="3">
        <v>2.7</v>
      </c>
      <c r="I8766" s="3">
        <v>228.0</v>
      </c>
      <c r="J8766" s="3">
        <v>946.0</v>
      </c>
    </row>
    <row r="8767">
      <c r="A8767" s="1" t="s">
        <v>11181</v>
      </c>
      <c r="B8767" s="3">
        <v>9.46</v>
      </c>
      <c r="C8767" s="3">
        <v>43.55</v>
      </c>
      <c r="D8767" s="3">
        <v>454.0</v>
      </c>
      <c r="E8767" s="3">
        <v>698.72</v>
      </c>
      <c r="F8767" s="3">
        <v>127.0</v>
      </c>
      <c r="G8767" s="3">
        <v>279.25</v>
      </c>
      <c r="H8767" s="3">
        <v>2.69</v>
      </c>
      <c r="I8767" s="3">
        <v>239.0</v>
      </c>
      <c r="J8767" s="3">
        <v>9454.0</v>
      </c>
    </row>
    <row r="8768">
      <c r="A8768" s="1" t="s">
        <v>11182</v>
      </c>
      <c r="B8768" s="3">
        <v>10.27</v>
      </c>
      <c r="C8768" s="3">
        <v>45.55</v>
      </c>
      <c r="D8768" s="3">
        <v>48.0</v>
      </c>
      <c r="E8768" s="3">
        <v>937.12</v>
      </c>
      <c r="F8768" s="3">
        <v>58.0</v>
      </c>
      <c r="G8768" s="3">
        <v>277.5</v>
      </c>
      <c r="H8768" s="3">
        <v>3.3</v>
      </c>
      <c r="I8768" s="3">
        <v>24.0</v>
      </c>
      <c r="J8768" s="3">
        <v>9444.0</v>
      </c>
    </row>
    <row r="8769">
      <c r="A8769" s="1" t="s">
        <v>11183</v>
      </c>
      <c r="B8769" s="3">
        <v>10.78</v>
      </c>
      <c r="C8769" s="3">
        <v>47.45</v>
      </c>
      <c r="D8769" s="3">
        <v>374.0</v>
      </c>
      <c r="E8769" s="3">
        <v>75.39</v>
      </c>
      <c r="F8769" s="3">
        <v>85.0</v>
      </c>
      <c r="G8769" s="3">
        <v>284.85</v>
      </c>
      <c r="H8769" s="3">
        <v>3.24</v>
      </c>
      <c r="I8769" s="3">
        <v>241.0</v>
      </c>
      <c r="J8769" s="3">
        <v>9442.0</v>
      </c>
    </row>
    <row r="8770">
      <c r="A8770" s="1" t="s">
        <v>11184</v>
      </c>
      <c r="B8770" s="3">
        <v>10.36</v>
      </c>
      <c r="C8770" s="3">
        <v>51.1</v>
      </c>
      <c r="D8770" s="3">
        <v>222.0</v>
      </c>
      <c r="E8770" s="3">
        <v>429.78</v>
      </c>
      <c r="F8770" s="3">
        <v>103.0</v>
      </c>
      <c r="G8770" s="3">
        <v>312.75</v>
      </c>
      <c r="H8770" s="3">
        <v>2.41</v>
      </c>
      <c r="I8770" s="3">
        <v>24.0</v>
      </c>
      <c r="J8770" s="3">
        <v>9439.0</v>
      </c>
    </row>
    <row r="8771">
      <c r="A8771" s="1" t="s">
        <v>11185</v>
      </c>
      <c r="B8771" s="3">
        <v>9.73</v>
      </c>
      <c r="C8771" s="3">
        <v>6.33</v>
      </c>
      <c r="D8771" s="3">
        <v>75.0</v>
      </c>
      <c r="E8771" s="3">
        <v>165.47</v>
      </c>
      <c r="F8771" s="3">
        <v>53.0</v>
      </c>
      <c r="G8771" s="3">
        <v>352.67</v>
      </c>
      <c r="H8771" s="3">
        <v>1.54</v>
      </c>
      <c r="I8771" s="3">
        <v>234.0</v>
      </c>
      <c r="J8771" s="3">
        <v>9442.0</v>
      </c>
    </row>
    <row r="8772">
      <c r="A8772" s="1" t="s">
        <v>11186</v>
      </c>
      <c r="B8772" s="3">
        <v>9.19</v>
      </c>
      <c r="C8772" s="3" t="s">
        <v>11187</v>
      </c>
      <c r="D8772" s="3" t="s">
        <v>26</v>
      </c>
      <c r="E8772" s="3">
        <v>349.49</v>
      </c>
      <c r="F8772" s="3">
        <v>1.75</v>
      </c>
      <c r="G8772" s="3">
        <v>239.0</v>
      </c>
      <c r="H8772" s="3">
        <v>9444.0</v>
      </c>
      <c r="I8772" s="2"/>
      <c r="J8772" s="2"/>
    </row>
    <row r="8773">
      <c r="A8773" s="1" t="s">
        <v>11188</v>
      </c>
      <c r="B8773" s="3">
        <v>8.66</v>
      </c>
      <c r="C8773" s="3" t="s">
        <v>11189</v>
      </c>
      <c r="D8773" s="3" t="s">
        <v>26</v>
      </c>
      <c r="E8773" s="3">
        <v>346.31</v>
      </c>
      <c r="F8773" s="3">
        <v>1.97</v>
      </c>
      <c r="G8773" s="3">
        <v>227.0</v>
      </c>
      <c r="H8773" s="3">
        <v>9448.0</v>
      </c>
      <c r="I8773" s="2"/>
      <c r="J8773" s="2"/>
    </row>
    <row r="8774">
      <c r="A8774" s="1" t="s">
        <v>11190</v>
      </c>
      <c r="B8774" s="3">
        <v>8.13</v>
      </c>
      <c r="C8774" s="3" t="s">
        <v>9421</v>
      </c>
      <c r="D8774" s="3" t="s">
        <v>26</v>
      </c>
      <c r="E8774" s="3">
        <v>343.13</v>
      </c>
      <c r="F8774" s="3">
        <v>2.18</v>
      </c>
      <c r="G8774" s="3">
        <v>229.0</v>
      </c>
      <c r="H8774" s="3">
        <v>9449.0</v>
      </c>
      <c r="I8774" s="2"/>
      <c r="J8774" s="2"/>
    </row>
    <row r="8775">
      <c r="A8775" s="1" t="s">
        <v>11191</v>
      </c>
      <c r="B8775" s="3">
        <v>7.6</v>
      </c>
      <c r="C8775" s="3" t="s">
        <v>11192</v>
      </c>
      <c r="D8775" s="3" t="s">
        <v>26</v>
      </c>
      <c r="E8775" s="3">
        <v>339.95</v>
      </c>
      <c r="F8775" s="3">
        <v>2.4</v>
      </c>
      <c r="G8775" s="3">
        <v>227.0</v>
      </c>
      <c r="H8775" s="3">
        <v>9453.0</v>
      </c>
      <c r="I8775" s="2"/>
      <c r="J8775" s="2"/>
    </row>
    <row r="8776">
      <c r="A8776" s="1" t="s">
        <v>11193</v>
      </c>
      <c r="B8776" s="3">
        <v>7.6</v>
      </c>
      <c r="C8776" s="3" t="s">
        <v>11194</v>
      </c>
      <c r="D8776" s="3" t="s">
        <v>26</v>
      </c>
      <c r="E8776" s="3">
        <v>336.77</v>
      </c>
      <c r="F8776" s="3">
        <v>2.61</v>
      </c>
      <c r="G8776" s="3">
        <v>217.0</v>
      </c>
      <c r="H8776" s="3">
        <v>9455.0</v>
      </c>
      <c r="I8776" s="2"/>
      <c r="J8776" s="2"/>
    </row>
    <row r="8777">
      <c r="A8777" s="1" t="s">
        <v>11195</v>
      </c>
      <c r="B8777" s="3">
        <v>6.53</v>
      </c>
      <c r="C8777" s="3" t="s">
        <v>11196</v>
      </c>
      <c r="D8777" s="3" t="s">
        <v>26</v>
      </c>
      <c r="E8777" s="3">
        <v>333.6</v>
      </c>
      <c r="F8777" s="3">
        <v>2.83</v>
      </c>
      <c r="G8777" s="3">
        <v>209.0</v>
      </c>
      <c r="H8777" s="3">
        <v>9453.0</v>
      </c>
      <c r="I8777" s="2"/>
      <c r="J8777" s="2"/>
    </row>
    <row r="8778">
      <c r="A8778" s="1" t="s">
        <v>11197</v>
      </c>
      <c r="B8778" s="3">
        <v>6.0</v>
      </c>
      <c r="C8778" s="3" t="s">
        <v>11198</v>
      </c>
      <c r="D8778" s="3" t="s">
        <v>26</v>
      </c>
      <c r="E8778" s="3">
        <v>33.42</v>
      </c>
      <c r="F8778" s="3">
        <v>3.4</v>
      </c>
      <c r="G8778" s="3">
        <v>208.0</v>
      </c>
      <c r="H8778" s="3">
        <v>9453.0</v>
      </c>
      <c r="I8778" s="2"/>
      <c r="J8778" s="2"/>
    </row>
    <row r="8779">
      <c r="A8779" s="1" t="s">
        <v>11199</v>
      </c>
      <c r="B8779" s="2"/>
      <c r="C8779" s="2"/>
      <c r="D8779" s="2"/>
      <c r="E8779" s="2"/>
      <c r="F8779" s="2"/>
      <c r="G8779" s="2"/>
      <c r="H8779" s="2"/>
      <c r="I8779" s="2"/>
      <c r="J8779" s="2"/>
    </row>
    <row r="8780">
      <c r="A8780" s="1" t="s">
        <v>11200</v>
      </c>
      <c r="B8780" s="2"/>
      <c r="C8780" s="2"/>
      <c r="D8780" s="2"/>
      <c r="E8780" s="2"/>
      <c r="F8780" s="2"/>
      <c r="G8780" s="2"/>
      <c r="H8780" s="2"/>
      <c r="I8780" s="2"/>
      <c r="J8780" s="2"/>
    </row>
    <row r="8781">
      <c r="A8781" s="1" t="s">
        <v>11201</v>
      </c>
      <c r="B8781" s="2"/>
      <c r="C8781" s="2"/>
      <c r="D8781" s="2"/>
      <c r="E8781" s="2"/>
      <c r="F8781" s="2"/>
      <c r="G8781" s="2"/>
      <c r="H8781" s="2"/>
      <c r="I8781" s="2"/>
      <c r="J8781" s="2"/>
    </row>
    <row r="8782">
      <c r="A8782" s="1" t="s">
        <v>11202</v>
      </c>
      <c r="B8782" s="2"/>
      <c r="C8782" s="2"/>
      <c r="D8782" s="2"/>
      <c r="E8782" s="2"/>
      <c r="F8782" s="2"/>
      <c r="G8782" s="2"/>
      <c r="H8782" s="2"/>
      <c r="I8782" s="2"/>
      <c r="J8782" s="2"/>
    </row>
    <row r="8783">
      <c r="A8783" s="1" t="s">
        <v>11203</v>
      </c>
      <c r="B8783" s="2"/>
      <c r="C8783" s="2"/>
      <c r="D8783" s="2"/>
      <c r="E8783" s="2"/>
      <c r="F8783" s="2"/>
      <c r="G8783" s="2"/>
      <c r="H8783" s="2"/>
      <c r="I8783" s="2"/>
      <c r="J8783" s="2"/>
    </row>
    <row r="8784">
      <c r="A8784" s="1" t="s">
        <v>11204</v>
      </c>
      <c r="B8784" s="2"/>
      <c r="C8784" s="2"/>
      <c r="D8784" s="2"/>
      <c r="E8784" s="2"/>
      <c r="F8784" s="2"/>
      <c r="G8784" s="2"/>
      <c r="H8784" s="2"/>
      <c r="I8784" s="2"/>
      <c r="J8784" s="2"/>
    </row>
    <row r="8785">
      <c r="A8785" s="1" t="s">
        <v>11205</v>
      </c>
      <c r="B8785" s="2"/>
      <c r="C8785" s="2"/>
      <c r="D8785" s="2"/>
      <c r="E8785" s="2"/>
      <c r="F8785" s="2"/>
      <c r="G8785" s="2"/>
      <c r="H8785" s="2"/>
      <c r="I8785" s="2"/>
      <c r="J8785" s="2"/>
    </row>
    <row r="8786">
      <c r="A8786" s="1" t="s">
        <v>11206</v>
      </c>
      <c r="B8786" s="2"/>
      <c r="C8786" s="2"/>
      <c r="D8786" s="2"/>
      <c r="E8786" s="2"/>
      <c r="F8786" s="2"/>
      <c r="G8786" s="2"/>
      <c r="H8786" s="2"/>
      <c r="I8786" s="2"/>
      <c r="J8786" s="2"/>
    </row>
    <row r="8787">
      <c r="A8787" s="1" t="s">
        <v>11207</v>
      </c>
      <c r="B8787" s="3" t="s">
        <v>11208</v>
      </c>
      <c r="C8787" s="2"/>
      <c r="D8787" s="2"/>
      <c r="E8787" s="2"/>
      <c r="F8787" s="2"/>
      <c r="G8787" s="2"/>
      <c r="H8787" s="2"/>
      <c r="I8787" s="2"/>
      <c r="J8787" s="2"/>
    </row>
    <row r="8788">
      <c r="A8788" s="1" t="s">
        <v>11209</v>
      </c>
      <c r="B8788" s="2"/>
      <c r="C8788" s="2"/>
      <c r="D8788" s="2"/>
      <c r="E8788" s="2"/>
      <c r="F8788" s="2"/>
      <c r="G8788" s="2"/>
      <c r="H8788" s="2"/>
      <c r="I8788" s="2"/>
      <c r="J8788" s="2"/>
    </row>
    <row r="8789">
      <c r="A8789" s="1" t="s">
        <v>11199</v>
      </c>
      <c r="B8789" s="2"/>
      <c r="C8789" s="2"/>
      <c r="D8789" s="2"/>
      <c r="E8789" s="2"/>
      <c r="F8789" s="2"/>
      <c r="G8789" s="2"/>
      <c r="H8789" s="2"/>
      <c r="I8789" s="2"/>
      <c r="J8789" s="2"/>
    </row>
    <row r="8790">
      <c r="A8790" s="1" t="s">
        <v>11210</v>
      </c>
      <c r="B8790" s="3" t="s">
        <v>11211</v>
      </c>
      <c r="C8790" s="2"/>
      <c r="D8790" s="2"/>
      <c r="E8790" s="2"/>
      <c r="F8790" s="2"/>
      <c r="G8790" s="2"/>
      <c r="H8790" s="2"/>
      <c r="I8790" s="2"/>
      <c r="J8790" s="2"/>
    </row>
    <row r="8791">
      <c r="A8791" s="1"/>
      <c r="B8791" s="2"/>
      <c r="C8791" s="2"/>
      <c r="D8791" s="2"/>
      <c r="E8791" s="2"/>
      <c r="F8791" s="2"/>
      <c r="G8791" s="2"/>
      <c r="H8791" s="2"/>
      <c r="I8791" s="2"/>
      <c r="J8791" s="2"/>
    </row>
    <row r="8792">
      <c r="A8792" s="1"/>
      <c r="B8792" s="2"/>
      <c r="C8792" s="2"/>
      <c r="D8792" s="2"/>
      <c r="E8792" s="2"/>
      <c r="F8792" s="2"/>
      <c r="G8792" s="2"/>
      <c r="H8792" s="2"/>
      <c r="I8792" s="2"/>
      <c r="J87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5"/>
    <col customWidth="1" min="7" max="7" width="29.25"/>
    <col customWidth="1" min="8" max="8" width="18.63"/>
    <col customWidth="1" min="12" max="12" width="11.38"/>
    <col customWidth="1" min="15" max="15" width="19.13"/>
    <col customWidth="1" min="17" max="17" width="19.13"/>
    <col customWidth="1" min="18" max="18" width="12.25"/>
    <col customWidth="1" min="19" max="19" width="12.63"/>
  </cols>
  <sheetData>
    <row r="1" ht="38.25" customHeight="1">
      <c r="A1" s="4" t="s">
        <v>11212</v>
      </c>
      <c r="B1" s="5" t="s">
        <v>11213</v>
      </c>
      <c r="C1" s="6" t="s">
        <v>11214</v>
      </c>
      <c r="D1" s="4" t="s">
        <v>11215</v>
      </c>
      <c r="E1" s="7" t="s">
        <v>11216</v>
      </c>
      <c r="F1" s="4" t="s">
        <v>11217</v>
      </c>
      <c r="G1" s="8" t="s">
        <v>11218</v>
      </c>
      <c r="H1" s="8" t="s">
        <v>11219</v>
      </c>
      <c r="I1" s="8" t="s">
        <v>11220</v>
      </c>
      <c r="J1" s="4"/>
      <c r="K1" s="9" t="s">
        <v>11221</v>
      </c>
      <c r="L1" s="9" t="s">
        <v>11222</v>
      </c>
      <c r="M1" s="9" t="s">
        <v>11223</v>
      </c>
      <c r="N1" s="9" t="s">
        <v>11224</v>
      </c>
      <c r="O1" s="9" t="s">
        <v>11225</v>
      </c>
      <c r="P1" s="9" t="s">
        <v>11226</v>
      </c>
      <c r="Q1" s="9" t="s">
        <v>11227</v>
      </c>
      <c r="R1" s="9" t="s">
        <v>11228</v>
      </c>
      <c r="S1" s="9" t="s">
        <v>11229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>
      <c r="A2" s="3" t="s">
        <v>24</v>
      </c>
      <c r="B2" s="11" t="str">
        <f t="shared" ref="B2:B8761" si="1">LEFT(A2,8)</f>
        <v>20210101</v>
      </c>
      <c r="C2" s="12">
        <f t="shared" ref="C2:C8761" si="2">DATE(LEFT(B2,4), MID(B2,5,2), RIGHT(B2,2))</f>
        <v>44197</v>
      </c>
      <c r="D2" s="3" t="str">
        <f t="shared" ref="D2:D8761" si="3">MID(A2,10,2)</f>
        <v>00</v>
      </c>
      <c r="E2" s="13">
        <v>0.0</v>
      </c>
      <c r="F2" s="14">
        <f>'Costo de tareas'!$B$15</f>
        <v>0.1964027778</v>
      </c>
      <c r="G2" s="15">
        <f>'Producción diaria'!$T$3*$L$2*$M$2*$N$2*E2*1000/'Costo de tareas'!$B$14</f>
        <v>0</v>
      </c>
      <c r="H2" s="16">
        <f>IF(G2 &gt; 'Costo de tareas'!$B$13, 'Costo de tareas'!$B$13, IF(G2 &lt; 'Costo de tareas'!$B$13*0.2, 0, 'Costo de tareas'!$B$13- G2))</f>
        <v>0</v>
      </c>
      <c r="I2" s="17">
        <f>IF(H2=0,'Costo de tareas'!$B$13,'Costo de tareas'!$B$13-H2)</f>
        <v>39.28055556</v>
      </c>
      <c r="J2" s="18"/>
      <c r="K2" s="19">
        <f>SUM(E:E)</f>
        <v>1620010.18</v>
      </c>
      <c r="L2" s="20">
        <v>0.24</v>
      </c>
      <c r="M2" s="20">
        <v>0.98</v>
      </c>
      <c r="N2" s="20">
        <v>0.85</v>
      </c>
      <c r="O2" s="21">
        <f>K2*L2*M2*N2</f>
        <v>323872.4352</v>
      </c>
      <c r="P2" s="21">
        <f>SUM(F:F)</f>
        <v>1720.488333</v>
      </c>
      <c r="Q2" s="22"/>
      <c r="R2" s="23">
        <f>P2/O2</f>
        <v>0.005312240705</v>
      </c>
      <c r="S2" s="23">
        <f>sqrt(R2)</f>
        <v>0.07288511991</v>
      </c>
    </row>
    <row r="3">
      <c r="A3" s="3" t="s">
        <v>27</v>
      </c>
      <c r="B3" s="11" t="str">
        <f t="shared" si="1"/>
        <v>20210101</v>
      </c>
      <c r="C3" s="12">
        <f t="shared" si="2"/>
        <v>44197</v>
      </c>
      <c r="D3" s="3" t="str">
        <f t="shared" si="3"/>
        <v>01</v>
      </c>
      <c r="E3" s="13">
        <v>0.0</v>
      </c>
      <c r="F3" s="14">
        <f>'Costo de tareas'!$B$15</f>
        <v>0.1964027778</v>
      </c>
      <c r="G3" s="15">
        <f>'Producción diaria'!$T$3*$L$2*$M$2*$N$2*E3*1000/'Costo de tareas'!$B$14</f>
        <v>0</v>
      </c>
      <c r="H3" s="16">
        <f>IF(G3 &gt; 'Costo de tareas'!$B$13, 'Costo de tareas'!$B$13, IF(G3 &lt; 'Costo de tareas'!$B$13*0.2, 0, 'Costo de tareas'!$B$13- G3))</f>
        <v>0</v>
      </c>
      <c r="I3" s="17">
        <f>IF(H3=0,'Costo de tareas'!$B$13,'Costo de tareas'!$B$13-H3)</f>
        <v>39.28055556</v>
      </c>
      <c r="J3" s="2"/>
      <c r="K3" s="2"/>
      <c r="P3" s="2"/>
      <c r="S3" s="24" t="s">
        <v>11230</v>
      </c>
    </row>
    <row r="4">
      <c r="A4" s="3" t="s">
        <v>29</v>
      </c>
      <c r="B4" s="11" t="str">
        <f t="shared" si="1"/>
        <v>20210101</v>
      </c>
      <c r="C4" s="12">
        <f t="shared" si="2"/>
        <v>44197</v>
      </c>
      <c r="D4" s="3" t="str">
        <f t="shared" si="3"/>
        <v>02</v>
      </c>
      <c r="E4" s="13">
        <v>0.0</v>
      </c>
      <c r="F4" s="14">
        <f>'Costo de tareas'!$B$15</f>
        <v>0.1964027778</v>
      </c>
      <c r="G4" s="15">
        <f>'Producción diaria'!$T$3*$L$2*$M$2*$N$2*E4*1000/'Costo de tareas'!$B$14</f>
        <v>0</v>
      </c>
      <c r="H4" s="16">
        <f>IF(G4 &gt; 'Costo de tareas'!$B$13, 'Costo de tareas'!$B$13, IF(G4 &lt; 'Costo de tareas'!$B$13*0.2, 0, 'Costo de tareas'!$B$13- G4))</f>
        <v>0</v>
      </c>
      <c r="I4" s="17">
        <f>IF(H4=0,'Costo de tareas'!$B$13,'Costo de tareas'!$B$13-H4)</f>
        <v>39.28055556</v>
      </c>
      <c r="J4" s="2"/>
      <c r="K4" s="2"/>
      <c r="P4" s="2"/>
    </row>
    <row r="5">
      <c r="A5" s="3" t="s">
        <v>31</v>
      </c>
      <c r="B5" s="11" t="str">
        <f t="shared" si="1"/>
        <v>20210101</v>
      </c>
      <c r="C5" s="12">
        <f t="shared" si="2"/>
        <v>44197</v>
      </c>
      <c r="D5" s="3" t="str">
        <f t="shared" si="3"/>
        <v>03</v>
      </c>
      <c r="E5" s="13">
        <v>0.0</v>
      </c>
      <c r="F5" s="14">
        <f>'Costo de tareas'!$B$15</f>
        <v>0.1964027778</v>
      </c>
      <c r="G5" s="15">
        <f>'Producción diaria'!$T$3*$L$2*$M$2*$N$2*E5*1000/'Costo de tareas'!$B$14</f>
        <v>0</v>
      </c>
      <c r="H5" s="16">
        <f>IF(G5 &gt; 'Costo de tareas'!$B$13, 'Costo de tareas'!$B$13, IF(G5 &lt; 'Costo de tareas'!$B$13*0.2, 0, 'Costo de tareas'!$B$13- G5))</f>
        <v>0</v>
      </c>
      <c r="I5" s="17">
        <f>IF(H5=0,'Costo de tareas'!$B$13,'Costo de tareas'!$B$13-H5)</f>
        <v>39.28055556</v>
      </c>
      <c r="J5" s="2"/>
      <c r="K5" s="2"/>
      <c r="P5" s="2"/>
    </row>
    <row r="6">
      <c r="A6" s="3" t="s">
        <v>33</v>
      </c>
      <c r="B6" s="11" t="str">
        <f t="shared" si="1"/>
        <v>20210101</v>
      </c>
      <c r="C6" s="12">
        <f t="shared" si="2"/>
        <v>44197</v>
      </c>
      <c r="D6" s="3" t="str">
        <f t="shared" si="3"/>
        <v>04</v>
      </c>
      <c r="E6" s="13">
        <v>0.0</v>
      </c>
      <c r="F6" s="14">
        <f>'Costo de tareas'!$B$15</f>
        <v>0.1964027778</v>
      </c>
      <c r="G6" s="15">
        <f>'Producción diaria'!$T$3*$L$2*$M$2*$N$2*E6*1000/'Costo de tareas'!$B$14</f>
        <v>0</v>
      </c>
      <c r="H6" s="16">
        <f>IF(G6 &gt; 'Costo de tareas'!$B$13, 'Costo de tareas'!$B$13, IF(G6 &lt; 'Costo de tareas'!$B$13*0.2, 0, 'Costo de tareas'!$B$13- G6))</f>
        <v>0</v>
      </c>
      <c r="I6" s="17">
        <f>IF(H6=0,'Costo de tareas'!$B$13,'Costo de tareas'!$B$13-H6)</f>
        <v>39.28055556</v>
      </c>
      <c r="J6" s="2"/>
      <c r="K6" s="2"/>
      <c r="P6" s="2"/>
    </row>
    <row r="7">
      <c r="A7" s="3" t="s">
        <v>35</v>
      </c>
      <c r="B7" s="11" t="str">
        <f t="shared" si="1"/>
        <v>20210101</v>
      </c>
      <c r="C7" s="12">
        <f t="shared" si="2"/>
        <v>44197</v>
      </c>
      <c r="D7" s="3" t="str">
        <f t="shared" si="3"/>
        <v>05</v>
      </c>
      <c r="E7" s="13">
        <v>0.0</v>
      </c>
      <c r="F7" s="14">
        <f>'Costo de tareas'!$B$15</f>
        <v>0.1964027778</v>
      </c>
      <c r="G7" s="15">
        <f>'Producción diaria'!$T$3*$L$2*$M$2*$N$2*E7*1000/'Costo de tareas'!$B$14</f>
        <v>0</v>
      </c>
      <c r="H7" s="16">
        <f>IF(G7 &gt; 'Costo de tareas'!$B$13, 'Costo de tareas'!$B$13, IF(G7 &lt; 'Costo de tareas'!$B$13*0.2, 0, 'Costo de tareas'!$B$13- G7))</f>
        <v>0</v>
      </c>
      <c r="I7" s="17">
        <f>IF(H7=0,'Costo de tareas'!$B$13,'Costo de tareas'!$B$13-H7)</f>
        <v>39.28055556</v>
      </c>
      <c r="J7" s="2"/>
      <c r="K7" s="2"/>
      <c r="P7" s="2"/>
    </row>
    <row r="8">
      <c r="A8" s="3" t="s">
        <v>37</v>
      </c>
      <c r="B8" s="11" t="str">
        <f t="shared" si="1"/>
        <v>20210101</v>
      </c>
      <c r="C8" s="12">
        <f t="shared" si="2"/>
        <v>44197</v>
      </c>
      <c r="D8" s="3" t="str">
        <f t="shared" si="3"/>
        <v>06</v>
      </c>
      <c r="E8" s="13">
        <v>0.0</v>
      </c>
      <c r="F8" s="14">
        <f>'Costo de tareas'!$B$15</f>
        <v>0.1964027778</v>
      </c>
      <c r="G8" s="15">
        <f>'Producción diaria'!$T$3*$L$2*$M$2*$N$2*E8*1000/'Costo de tareas'!$B$14</f>
        <v>0</v>
      </c>
      <c r="H8" s="16">
        <f>IF(G8 &gt; 'Costo de tareas'!$B$13, 'Costo de tareas'!$B$13, IF(G8 &lt; 'Costo de tareas'!$B$13*0.2, 0, 'Costo de tareas'!$B$13- G8))</f>
        <v>0</v>
      </c>
      <c r="I8" s="17">
        <f>IF(H8=0,'Costo de tareas'!$B$13,'Costo de tareas'!$B$13-H8)</f>
        <v>39.28055556</v>
      </c>
      <c r="J8" s="2"/>
      <c r="K8" s="2"/>
      <c r="P8" s="2"/>
    </row>
    <row r="9">
      <c r="A9" s="3" t="s">
        <v>39</v>
      </c>
      <c r="B9" s="11" t="str">
        <f t="shared" si="1"/>
        <v>20210101</v>
      </c>
      <c r="C9" s="12">
        <f t="shared" si="2"/>
        <v>44197</v>
      </c>
      <c r="D9" s="3" t="str">
        <f t="shared" si="3"/>
        <v>07</v>
      </c>
      <c r="E9" s="13">
        <v>0.0</v>
      </c>
      <c r="F9" s="14">
        <f>'Costo de tareas'!$B$15</f>
        <v>0.1964027778</v>
      </c>
      <c r="G9" s="15">
        <f>'Producción diaria'!$T$3*$L$2*$M$2*$N$2*E9*1000/'Costo de tareas'!$B$14</f>
        <v>0</v>
      </c>
      <c r="H9" s="16">
        <f>IF(G9 &gt; 'Costo de tareas'!$B$13, 'Costo de tareas'!$B$13, IF(G9 &lt; 'Costo de tareas'!$B$13*0.2, 0, 'Costo de tareas'!$B$13- G9))</f>
        <v>0</v>
      </c>
      <c r="I9" s="17">
        <f>IF(H9=0,'Costo de tareas'!$B$13,'Costo de tareas'!$B$13-H9)</f>
        <v>39.28055556</v>
      </c>
      <c r="J9" s="2"/>
      <c r="K9" s="2"/>
      <c r="P9" s="2"/>
    </row>
    <row r="10">
      <c r="A10" s="3" t="s">
        <v>41</v>
      </c>
      <c r="B10" s="11" t="str">
        <f t="shared" si="1"/>
        <v>20210101</v>
      </c>
      <c r="C10" s="12">
        <f t="shared" si="2"/>
        <v>44197</v>
      </c>
      <c r="D10" s="3" t="str">
        <f t="shared" si="3"/>
        <v>08</v>
      </c>
      <c r="E10" s="13">
        <v>61.0</v>
      </c>
      <c r="F10" s="14">
        <f>'Costo de tareas'!$B$15</f>
        <v>0.1964027778</v>
      </c>
      <c r="G10" s="15">
        <f>'Producción diaria'!$T$3*$L$2*$M$2*$N$2*E10*1000/'Costo de tareas'!$B$14</f>
        <v>91.71727804</v>
      </c>
      <c r="H10" s="16">
        <f>IF(G10 &gt; 'Costo de tareas'!$B$13, 'Costo de tareas'!$B$13, IF(G10 &lt; 'Costo de tareas'!$B$13*0.2, 0, 'Costo de tareas'!$B$13- G10))</f>
        <v>39.28055556</v>
      </c>
      <c r="I10" s="17">
        <f>IF(H10=0,'Costo de tareas'!$B$13,'Costo de tareas'!$B$13-H10)</f>
        <v>0</v>
      </c>
      <c r="J10" s="2"/>
      <c r="K10" s="2"/>
      <c r="P10" s="2"/>
    </row>
    <row r="11">
      <c r="A11" s="3" t="s">
        <v>42</v>
      </c>
      <c r="B11" s="11" t="str">
        <f t="shared" si="1"/>
        <v>20210101</v>
      </c>
      <c r="C11" s="12">
        <f t="shared" si="2"/>
        <v>44197</v>
      </c>
      <c r="D11" s="3" t="str">
        <f t="shared" si="3"/>
        <v>09</v>
      </c>
      <c r="E11" s="13">
        <v>222.0</v>
      </c>
      <c r="F11" s="14">
        <f>'Costo de tareas'!$B$15</f>
        <v>0.1964027778</v>
      </c>
      <c r="G11" s="15">
        <f>'Producción diaria'!$T$3*$L$2*$M$2*$N$2*E11*1000/'Costo de tareas'!$B$14</f>
        <v>333.7907496</v>
      </c>
      <c r="H11" s="16">
        <f>IF(G11 &gt; 'Costo de tareas'!$B$13, 'Costo de tareas'!$B$13, IF(G11 &lt; 'Costo de tareas'!$B$13*0.2, 0, 'Costo de tareas'!$B$13- G11))</f>
        <v>39.28055556</v>
      </c>
      <c r="I11" s="17">
        <f>IF(H11=0,'Costo de tareas'!$B$13,'Costo de tareas'!$B$13-H11)</f>
        <v>0</v>
      </c>
      <c r="J11" s="2"/>
      <c r="K11" s="2"/>
      <c r="P11" s="2"/>
    </row>
    <row r="12">
      <c r="A12" s="3" t="s">
        <v>43</v>
      </c>
      <c r="B12" s="11" t="str">
        <f t="shared" si="1"/>
        <v>20210101</v>
      </c>
      <c r="C12" s="12">
        <f t="shared" si="2"/>
        <v>44197</v>
      </c>
      <c r="D12" s="3" t="str">
        <f t="shared" si="3"/>
        <v>10</v>
      </c>
      <c r="E12" s="13">
        <v>338.0</v>
      </c>
      <c r="F12" s="14">
        <f>'Costo de tareas'!$B$15</f>
        <v>0.1964027778</v>
      </c>
      <c r="G12" s="15">
        <f>'Producción diaria'!$T$3*$L$2*$M$2*$N$2*E12*1000/'Costo de tareas'!$B$14</f>
        <v>508.2039341</v>
      </c>
      <c r="H12" s="16">
        <f>IF(G12 &gt; 'Costo de tareas'!$B$13, 'Costo de tareas'!$B$13, IF(G12 &lt; 'Costo de tareas'!$B$13*0.2, 0, 'Costo de tareas'!$B$13- G12))</f>
        <v>39.28055556</v>
      </c>
      <c r="I12" s="17">
        <f>IF(H12=0,'Costo de tareas'!$B$13,'Costo de tareas'!$B$13-H12)</f>
        <v>0</v>
      </c>
      <c r="J12" s="2"/>
      <c r="K12" s="2"/>
      <c r="P12" s="2"/>
    </row>
    <row r="13">
      <c r="A13" s="3" t="s">
        <v>44</v>
      </c>
      <c r="B13" s="11" t="str">
        <f t="shared" si="1"/>
        <v>20210101</v>
      </c>
      <c r="C13" s="12">
        <f t="shared" si="2"/>
        <v>44197</v>
      </c>
      <c r="D13" s="3" t="str">
        <f t="shared" si="3"/>
        <v>11</v>
      </c>
      <c r="E13" s="13">
        <v>447.0</v>
      </c>
      <c r="F13" s="14">
        <f>'Costo de tareas'!$B$15</f>
        <v>0.1964027778</v>
      </c>
      <c r="G13" s="15">
        <f>'Producción diaria'!$T$3*$L$2*$M$2*$N$2*E13*1000/'Costo de tareas'!$B$14</f>
        <v>672.092185</v>
      </c>
      <c r="H13" s="16">
        <f>IF(G13 &gt; 'Costo de tareas'!$B$13, 'Costo de tareas'!$B$13, IF(G13 &lt; 'Costo de tareas'!$B$13*0.2, 0, 'Costo de tareas'!$B$13- G13))</f>
        <v>39.28055556</v>
      </c>
      <c r="I13" s="17">
        <f>IF(H13=0,'Costo de tareas'!$B$13,'Costo de tareas'!$B$13-H13)</f>
        <v>0</v>
      </c>
      <c r="J13" s="2"/>
      <c r="K13" s="2"/>
      <c r="P13" s="2"/>
    </row>
    <row r="14">
      <c r="A14" s="3" t="s">
        <v>45</v>
      </c>
      <c r="B14" s="11" t="str">
        <f t="shared" si="1"/>
        <v>20210101</v>
      </c>
      <c r="C14" s="12">
        <f t="shared" si="2"/>
        <v>44197</v>
      </c>
      <c r="D14" s="3" t="str">
        <f t="shared" si="3"/>
        <v>12</v>
      </c>
      <c r="E14" s="13">
        <v>49.0</v>
      </c>
      <c r="F14" s="14">
        <f>'Costo de tareas'!$B$15</f>
        <v>0.1964027778</v>
      </c>
      <c r="G14" s="15">
        <f>'Producción diaria'!$T$3*$L$2*$M$2*$N$2*E14*1000/'Costo de tareas'!$B$14</f>
        <v>73.67453482</v>
      </c>
      <c r="H14" s="16">
        <f>IF(G14 &gt; 'Costo de tareas'!$B$13, 'Costo de tareas'!$B$13, IF(G14 &lt; 'Costo de tareas'!$B$13*0.2, 0, 'Costo de tareas'!$B$13- G14))</f>
        <v>39.28055556</v>
      </c>
      <c r="I14" s="17">
        <f>IF(H14=0,'Costo de tareas'!$B$13,'Costo de tareas'!$B$13-H14)</f>
        <v>0</v>
      </c>
      <c r="J14" s="2"/>
      <c r="K14" s="2"/>
      <c r="P14" s="2"/>
    </row>
    <row r="15">
      <c r="A15" s="3" t="s">
        <v>46</v>
      </c>
      <c r="B15" s="11" t="str">
        <f t="shared" si="1"/>
        <v>20210101</v>
      </c>
      <c r="C15" s="12">
        <f t="shared" si="2"/>
        <v>44197</v>
      </c>
      <c r="D15" s="3" t="str">
        <f t="shared" si="3"/>
        <v>13</v>
      </c>
      <c r="E15" s="13">
        <v>461.0</v>
      </c>
      <c r="F15" s="14">
        <f>'Costo de tareas'!$B$15</f>
        <v>0.1964027778</v>
      </c>
      <c r="G15" s="15">
        <f>'Producción diaria'!$T$3*$L$2*$M$2*$N$2*E15*1000/'Costo de tareas'!$B$14</f>
        <v>693.1420521</v>
      </c>
      <c r="H15" s="16">
        <f>IF(G15 &gt; 'Costo de tareas'!$B$13, 'Costo de tareas'!$B$13, IF(G15 &lt; 'Costo de tareas'!$B$13*0.2, 0, 'Costo de tareas'!$B$13- G15))</f>
        <v>39.28055556</v>
      </c>
      <c r="I15" s="17">
        <f>IF(H15=0,'Costo de tareas'!$B$13,'Costo de tareas'!$B$13-H15)</f>
        <v>0</v>
      </c>
      <c r="J15" s="2"/>
      <c r="K15" s="2"/>
      <c r="P15" s="2"/>
    </row>
    <row r="16">
      <c r="A16" s="3" t="s">
        <v>47</v>
      </c>
      <c r="B16" s="11" t="str">
        <f t="shared" si="1"/>
        <v>20210101</v>
      </c>
      <c r="C16" s="12">
        <f t="shared" si="2"/>
        <v>44197</v>
      </c>
      <c r="D16" s="3" t="str">
        <f t="shared" si="3"/>
        <v>14</v>
      </c>
      <c r="E16" s="13">
        <v>3.0</v>
      </c>
      <c r="F16" s="14">
        <f>'Costo de tareas'!$B$15</f>
        <v>0.1964027778</v>
      </c>
      <c r="G16" s="15">
        <f>'Producción diaria'!$T$3*$L$2*$M$2*$N$2*E16*1000/'Costo de tareas'!$B$14</f>
        <v>4.510685805</v>
      </c>
      <c r="H16" s="16">
        <f>IF(G16 &gt; 'Costo de tareas'!$B$13, 'Costo de tareas'!$B$13, IF(G16 &lt; 'Costo de tareas'!$B$13*0.2, 0, 'Costo de tareas'!$B$13- G16))</f>
        <v>0</v>
      </c>
      <c r="I16" s="17">
        <f>IF(H16=0,'Costo de tareas'!$B$13,'Costo de tareas'!$B$13-H16)</f>
        <v>39.28055556</v>
      </c>
      <c r="J16" s="2"/>
      <c r="K16" s="2"/>
      <c r="P16" s="2"/>
    </row>
    <row r="17">
      <c r="A17" s="3" t="s">
        <v>48</v>
      </c>
      <c r="B17" s="11" t="str">
        <f t="shared" si="1"/>
        <v>20210101</v>
      </c>
      <c r="C17" s="12">
        <f t="shared" si="2"/>
        <v>44197</v>
      </c>
      <c r="D17" s="3" t="str">
        <f t="shared" si="3"/>
        <v>15</v>
      </c>
      <c r="E17" s="13">
        <v>261.0</v>
      </c>
      <c r="F17" s="14">
        <f>'Costo de tareas'!$B$15</f>
        <v>0.1964027778</v>
      </c>
      <c r="G17" s="15">
        <f>'Producción diaria'!$T$3*$L$2*$M$2*$N$2*E17*1000/'Costo de tareas'!$B$14</f>
        <v>392.4296651</v>
      </c>
      <c r="H17" s="16">
        <f>IF(G17 &gt; 'Costo de tareas'!$B$13, 'Costo de tareas'!$B$13, IF(G17 &lt; 'Costo de tareas'!$B$13*0.2, 0, 'Costo de tareas'!$B$13- G17))</f>
        <v>39.28055556</v>
      </c>
      <c r="I17" s="17">
        <f>IF(H17=0,'Costo de tareas'!$B$13,'Costo de tareas'!$B$13-H17)</f>
        <v>0</v>
      </c>
      <c r="J17" s="2"/>
      <c r="K17" s="2"/>
      <c r="P17" s="2"/>
    </row>
    <row r="18">
      <c r="A18" s="3" t="s">
        <v>49</v>
      </c>
      <c r="B18" s="11" t="str">
        <f t="shared" si="1"/>
        <v>20210101</v>
      </c>
      <c r="C18" s="12">
        <f t="shared" si="2"/>
        <v>44197</v>
      </c>
      <c r="D18" s="3" t="str">
        <f t="shared" si="3"/>
        <v>16</v>
      </c>
      <c r="E18" s="13">
        <v>107.0</v>
      </c>
      <c r="F18" s="14">
        <f>'Costo de tareas'!$B$15</f>
        <v>0.1964027778</v>
      </c>
      <c r="G18" s="15">
        <f>'Producción diaria'!$T$3*$L$2*$M$2*$N$2*E18*1000/'Costo de tareas'!$B$14</f>
        <v>160.8811271</v>
      </c>
      <c r="H18" s="16">
        <f>IF(G18 &gt; 'Costo de tareas'!$B$13, 'Costo de tareas'!$B$13, IF(G18 &lt; 'Costo de tareas'!$B$13*0.2, 0, 'Costo de tareas'!$B$13- G18))</f>
        <v>39.28055556</v>
      </c>
      <c r="I18" s="17">
        <f>IF(H18=0,'Costo de tareas'!$B$13,'Costo de tareas'!$B$13-H18)</f>
        <v>0</v>
      </c>
      <c r="J18" s="2"/>
      <c r="K18" s="2"/>
      <c r="P18" s="2"/>
    </row>
    <row r="19">
      <c r="A19" s="3" t="s">
        <v>50</v>
      </c>
      <c r="B19" s="11" t="str">
        <f t="shared" si="1"/>
        <v>20210101</v>
      </c>
      <c r="C19" s="12">
        <f t="shared" si="2"/>
        <v>44197</v>
      </c>
      <c r="D19" s="3" t="str">
        <f t="shared" si="3"/>
        <v>17</v>
      </c>
      <c r="E19" s="13">
        <v>0.0</v>
      </c>
      <c r="F19" s="14">
        <f>'Costo de tareas'!$B$15</f>
        <v>0.1964027778</v>
      </c>
      <c r="G19" s="15">
        <f>'Producción diaria'!$T$3*$L$2*$M$2*$N$2*E19*1000/'Costo de tareas'!$B$14</f>
        <v>0</v>
      </c>
      <c r="H19" s="16">
        <f>IF(G19 &gt; 'Costo de tareas'!$B$13, 'Costo de tareas'!$B$13, IF(G19 &lt; 'Costo de tareas'!$B$13*0.2, 0, 'Costo de tareas'!$B$13- G19))</f>
        <v>0</v>
      </c>
      <c r="I19" s="17">
        <f>IF(H19=0,'Costo de tareas'!$B$13,'Costo de tareas'!$B$13-H19)</f>
        <v>39.28055556</v>
      </c>
      <c r="J19" s="2"/>
      <c r="K19" s="2"/>
      <c r="P19" s="2"/>
    </row>
    <row r="20">
      <c r="A20" s="3" t="s">
        <v>52</v>
      </c>
      <c r="B20" s="11" t="str">
        <f t="shared" si="1"/>
        <v>20210101</v>
      </c>
      <c r="C20" s="12">
        <f t="shared" si="2"/>
        <v>44197</v>
      </c>
      <c r="D20" s="3" t="str">
        <f t="shared" si="3"/>
        <v>18</v>
      </c>
      <c r="E20" s="13">
        <v>0.0</v>
      </c>
      <c r="F20" s="14">
        <f>'Costo de tareas'!$B$15</f>
        <v>0.1964027778</v>
      </c>
      <c r="G20" s="15">
        <f>'Producción diaria'!$T$3*$L$2*$M$2*$N$2*E20*1000/'Costo de tareas'!$B$14</f>
        <v>0</v>
      </c>
      <c r="H20" s="16">
        <f>IF(G20 &gt; 'Costo de tareas'!$B$13, 'Costo de tareas'!$B$13, IF(G20 &lt; 'Costo de tareas'!$B$13*0.2, 0, 'Costo de tareas'!$B$13- G20))</f>
        <v>0</v>
      </c>
      <c r="I20" s="17">
        <f>IF(H20=0,'Costo de tareas'!$B$13,'Costo de tareas'!$B$13-H20)</f>
        <v>39.28055556</v>
      </c>
      <c r="J20" s="2"/>
      <c r="K20" s="2"/>
      <c r="P20" s="2"/>
    </row>
    <row r="21">
      <c r="A21" s="3" t="s">
        <v>54</v>
      </c>
      <c r="B21" s="11" t="str">
        <f t="shared" si="1"/>
        <v>20210101</v>
      </c>
      <c r="C21" s="12">
        <f t="shared" si="2"/>
        <v>44197</v>
      </c>
      <c r="D21" s="3" t="str">
        <f t="shared" si="3"/>
        <v>19</v>
      </c>
      <c r="E21" s="13">
        <v>0.0</v>
      </c>
      <c r="F21" s="14">
        <f>'Costo de tareas'!$B$15</f>
        <v>0.1964027778</v>
      </c>
      <c r="G21" s="15">
        <f>'Producción diaria'!$T$3*$L$2*$M$2*$N$2*E21*1000/'Costo de tareas'!$B$14</f>
        <v>0</v>
      </c>
      <c r="H21" s="16">
        <f>IF(G21 &gt; 'Costo de tareas'!$B$13, 'Costo de tareas'!$B$13, IF(G21 &lt; 'Costo de tareas'!$B$13*0.2, 0, 'Costo de tareas'!$B$13- G21))</f>
        <v>0</v>
      </c>
      <c r="I21" s="17">
        <f>IF(H21=0,'Costo de tareas'!$B$13,'Costo de tareas'!$B$13-H21)</f>
        <v>39.28055556</v>
      </c>
      <c r="J21" s="2"/>
      <c r="K21" s="2"/>
      <c r="P21" s="2"/>
    </row>
    <row r="22">
      <c r="A22" s="3" t="s">
        <v>56</v>
      </c>
      <c r="B22" s="11" t="str">
        <f t="shared" si="1"/>
        <v>20210101</v>
      </c>
      <c r="C22" s="12">
        <f t="shared" si="2"/>
        <v>44197</v>
      </c>
      <c r="D22" s="3" t="str">
        <f t="shared" si="3"/>
        <v>20</v>
      </c>
      <c r="E22" s="13">
        <v>0.0</v>
      </c>
      <c r="F22" s="14">
        <f>'Costo de tareas'!$B$15</f>
        <v>0.1964027778</v>
      </c>
      <c r="G22" s="15">
        <f>'Producción diaria'!$T$3*$L$2*$M$2*$N$2*E22*1000/'Costo de tareas'!$B$14</f>
        <v>0</v>
      </c>
      <c r="H22" s="16">
        <f>IF(G22 &gt; 'Costo de tareas'!$B$13, 'Costo de tareas'!$B$13, IF(G22 &lt; 'Costo de tareas'!$B$13*0.2, 0, 'Costo de tareas'!$B$13- G22))</f>
        <v>0</v>
      </c>
      <c r="I22" s="17">
        <f>IF(H22=0,'Costo de tareas'!$B$13,'Costo de tareas'!$B$13-H22)</f>
        <v>39.28055556</v>
      </c>
      <c r="J22" s="2"/>
      <c r="K22" s="2"/>
      <c r="P22" s="2"/>
    </row>
    <row r="23">
      <c r="A23" s="3" t="s">
        <v>58</v>
      </c>
      <c r="B23" s="11" t="str">
        <f t="shared" si="1"/>
        <v>20210101</v>
      </c>
      <c r="C23" s="12">
        <f t="shared" si="2"/>
        <v>44197</v>
      </c>
      <c r="D23" s="3" t="str">
        <f t="shared" si="3"/>
        <v>21</v>
      </c>
      <c r="E23" s="13">
        <v>0.0</v>
      </c>
      <c r="F23" s="14">
        <f>'Costo de tareas'!$B$15</f>
        <v>0.1964027778</v>
      </c>
      <c r="G23" s="15">
        <f>'Producción diaria'!$T$3*$L$2*$M$2*$N$2*E23*1000/'Costo de tareas'!$B$14</f>
        <v>0</v>
      </c>
      <c r="H23" s="16">
        <f>IF(G23 &gt; 'Costo de tareas'!$B$13, 'Costo de tareas'!$B$13, IF(G23 &lt; 'Costo de tareas'!$B$13*0.2, 0, 'Costo de tareas'!$B$13- G23))</f>
        <v>0</v>
      </c>
      <c r="I23" s="17">
        <f>IF(H23=0,'Costo de tareas'!$B$13,'Costo de tareas'!$B$13-H23)</f>
        <v>39.28055556</v>
      </c>
      <c r="J23" s="2"/>
      <c r="K23" s="2"/>
      <c r="P23" s="2"/>
    </row>
    <row r="24">
      <c r="A24" s="3" t="s">
        <v>60</v>
      </c>
      <c r="B24" s="11" t="str">
        <f t="shared" si="1"/>
        <v>20210101</v>
      </c>
      <c r="C24" s="12">
        <f t="shared" si="2"/>
        <v>44197</v>
      </c>
      <c r="D24" s="3" t="str">
        <f t="shared" si="3"/>
        <v>22</v>
      </c>
      <c r="E24" s="13">
        <v>0.0</v>
      </c>
      <c r="F24" s="14">
        <f>'Costo de tareas'!$B$15</f>
        <v>0.1964027778</v>
      </c>
      <c r="G24" s="15">
        <f>'Producción diaria'!$T$3*$L$2*$M$2*$N$2*E24*1000/'Costo de tareas'!$B$14</f>
        <v>0</v>
      </c>
      <c r="H24" s="16">
        <f>IF(G24 &gt; 'Costo de tareas'!$B$13, 'Costo de tareas'!$B$13, IF(G24 &lt; 'Costo de tareas'!$B$13*0.2, 0, 'Costo de tareas'!$B$13- G24))</f>
        <v>0</v>
      </c>
      <c r="I24" s="17">
        <f>IF(H24=0,'Costo de tareas'!$B$13,'Costo de tareas'!$B$13-H24)</f>
        <v>39.28055556</v>
      </c>
      <c r="J24" s="2"/>
      <c r="K24" s="2"/>
      <c r="P24" s="2"/>
    </row>
    <row r="25">
      <c r="A25" s="3" t="s">
        <v>62</v>
      </c>
      <c r="B25" s="11" t="str">
        <f t="shared" si="1"/>
        <v>20210101</v>
      </c>
      <c r="C25" s="12">
        <f t="shared" si="2"/>
        <v>44197</v>
      </c>
      <c r="D25" s="3" t="str">
        <f t="shared" si="3"/>
        <v>23</v>
      </c>
      <c r="E25" s="13">
        <v>0.0</v>
      </c>
      <c r="F25" s="14">
        <f>'Costo de tareas'!$B$15</f>
        <v>0.1964027778</v>
      </c>
      <c r="G25" s="15">
        <f>'Producción diaria'!$T$3*$L$2*$M$2*$N$2*E25*1000/'Costo de tareas'!$B$14</f>
        <v>0</v>
      </c>
      <c r="H25" s="16">
        <f>IF(G25 &gt; 'Costo de tareas'!$B$13, 'Costo de tareas'!$B$13, IF(G25 &lt; 'Costo de tareas'!$B$13*0.2, 0, 'Costo de tareas'!$B$13- G25))</f>
        <v>0</v>
      </c>
      <c r="I25" s="17">
        <f>IF(H25=0,'Costo de tareas'!$B$13,'Costo de tareas'!$B$13-H25)</f>
        <v>39.28055556</v>
      </c>
      <c r="J25" s="2"/>
      <c r="K25" s="2"/>
      <c r="P25" s="2"/>
    </row>
    <row r="26">
      <c r="A26" s="3" t="s">
        <v>64</v>
      </c>
      <c r="B26" s="11" t="str">
        <f t="shared" si="1"/>
        <v>20210102</v>
      </c>
      <c r="C26" s="12">
        <f t="shared" si="2"/>
        <v>44198</v>
      </c>
      <c r="D26" s="3" t="str">
        <f t="shared" si="3"/>
        <v>00</v>
      </c>
      <c r="E26" s="13">
        <v>0.0</v>
      </c>
      <c r="F26" s="14">
        <f>'Costo de tareas'!$B$15</f>
        <v>0.1964027778</v>
      </c>
      <c r="G26" s="15">
        <f>'Producción diaria'!$T$3*$L$2*$M$2*$N$2*E26*1000/'Costo de tareas'!$B$14</f>
        <v>0</v>
      </c>
      <c r="H26" s="16">
        <f>IF(G26 &gt; 'Costo de tareas'!$B$13, 'Costo de tareas'!$B$13, IF(G26 &lt; 'Costo de tareas'!$B$13*0.2, 0, 'Costo de tareas'!$B$13- G26))</f>
        <v>0</v>
      </c>
      <c r="I26" s="17">
        <f>IF(H26=0,'Costo de tareas'!$B$13,'Costo de tareas'!$B$13-H26)</f>
        <v>39.28055556</v>
      </c>
      <c r="J26" s="2"/>
      <c r="K26" s="2"/>
      <c r="P26" s="2"/>
    </row>
    <row r="27">
      <c r="A27" s="3" t="s">
        <v>66</v>
      </c>
      <c r="B27" s="11" t="str">
        <f t="shared" si="1"/>
        <v>20210102</v>
      </c>
      <c r="C27" s="12">
        <f t="shared" si="2"/>
        <v>44198</v>
      </c>
      <c r="D27" s="3" t="str">
        <f t="shared" si="3"/>
        <v>01</v>
      </c>
      <c r="E27" s="13">
        <v>0.0</v>
      </c>
      <c r="F27" s="14">
        <f>'Costo de tareas'!$B$15</f>
        <v>0.1964027778</v>
      </c>
      <c r="G27" s="15">
        <f>'Producción diaria'!$T$3*$L$2*$M$2*$N$2*E27*1000/'Costo de tareas'!$B$14</f>
        <v>0</v>
      </c>
      <c r="H27" s="16">
        <f>IF(G27 &gt; 'Costo de tareas'!$B$13, 'Costo de tareas'!$B$13, IF(G27 &lt; 'Costo de tareas'!$B$13*0.2, 0, 'Costo de tareas'!$B$13- G27))</f>
        <v>0</v>
      </c>
      <c r="I27" s="17">
        <f>IF(H27=0,'Costo de tareas'!$B$13,'Costo de tareas'!$B$13-H27)</f>
        <v>39.28055556</v>
      </c>
      <c r="J27" s="2"/>
      <c r="K27" s="2"/>
      <c r="P27" s="2"/>
    </row>
    <row r="28">
      <c r="A28" s="3" t="s">
        <v>67</v>
      </c>
      <c r="B28" s="11" t="str">
        <f t="shared" si="1"/>
        <v>20210102</v>
      </c>
      <c r="C28" s="12">
        <f t="shared" si="2"/>
        <v>44198</v>
      </c>
      <c r="D28" s="3" t="str">
        <f t="shared" si="3"/>
        <v>02</v>
      </c>
      <c r="E28" s="13">
        <v>0.0</v>
      </c>
      <c r="F28" s="14">
        <f>'Costo de tareas'!$B$15</f>
        <v>0.1964027778</v>
      </c>
      <c r="G28" s="15">
        <f>'Producción diaria'!$T$3*$L$2*$M$2*$N$2*E28*1000/'Costo de tareas'!$B$14</f>
        <v>0</v>
      </c>
      <c r="H28" s="16">
        <f>IF(G28 &gt; 'Costo de tareas'!$B$13, 'Costo de tareas'!$B$13, IF(G28 &lt; 'Costo de tareas'!$B$13*0.2, 0, 'Costo de tareas'!$B$13- G28))</f>
        <v>0</v>
      </c>
      <c r="I28" s="17">
        <f>IF(H28=0,'Costo de tareas'!$B$13,'Costo de tareas'!$B$13-H28)</f>
        <v>39.28055556</v>
      </c>
      <c r="J28" s="2"/>
      <c r="K28" s="2"/>
      <c r="P28" s="2"/>
    </row>
    <row r="29">
      <c r="A29" s="3" t="s">
        <v>69</v>
      </c>
      <c r="B29" s="11" t="str">
        <f t="shared" si="1"/>
        <v>20210102</v>
      </c>
      <c r="C29" s="12">
        <f t="shared" si="2"/>
        <v>44198</v>
      </c>
      <c r="D29" s="3" t="str">
        <f t="shared" si="3"/>
        <v>03</v>
      </c>
      <c r="E29" s="13">
        <v>0.0</v>
      </c>
      <c r="F29" s="14">
        <f>'Costo de tareas'!$B$15</f>
        <v>0.1964027778</v>
      </c>
      <c r="G29" s="15">
        <f>'Producción diaria'!$T$3*$L$2*$M$2*$N$2*E29*1000/'Costo de tareas'!$B$14</f>
        <v>0</v>
      </c>
      <c r="H29" s="16">
        <f>IF(G29 &gt; 'Costo de tareas'!$B$13, 'Costo de tareas'!$B$13, IF(G29 &lt; 'Costo de tareas'!$B$13*0.2, 0, 'Costo de tareas'!$B$13- G29))</f>
        <v>0</v>
      </c>
      <c r="I29" s="17">
        <f>IF(H29=0,'Costo de tareas'!$B$13,'Costo de tareas'!$B$13-H29)</f>
        <v>39.28055556</v>
      </c>
      <c r="J29" s="2"/>
      <c r="K29" s="2"/>
      <c r="P29" s="2"/>
    </row>
    <row r="30">
      <c r="A30" s="3" t="s">
        <v>71</v>
      </c>
      <c r="B30" s="11" t="str">
        <f t="shared" si="1"/>
        <v>20210102</v>
      </c>
      <c r="C30" s="12">
        <f t="shared" si="2"/>
        <v>44198</v>
      </c>
      <c r="D30" s="3" t="str">
        <f t="shared" si="3"/>
        <v>04</v>
      </c>
      <c r="E30" s="13">
        <v>0.0</v>
      </c>
      <c r="F30" s="14">
        <f>'Costo de tareas'!$B$15</f>
        <v>0.1964027778</v>
      </c>
      <c r="G30" s="15">
        <f>'Producción diaria'!$T$3*$L$2*$M$2*$N$2*E30*1000/'Costo de tareas'!$B$14</f>
        <v>0</v>
      </c>
      <c r="H30" s="16">
        <f>IF(G30 &gt; 'Costo de tareas'!$B$13, 'Costo de tareas'!$B$13, IF(G30 &lt; 'Costo de tareas'!$B$13*0.2, 0, 'Costo de tareas'!$B$13- G30))</f>
        <v>0</v>
      </c>
      <c r="I30" s="17">
        <f>IF(H30=0,'Costo de tareas'!$B$13,'Costo de tareas'!$B$13-H30)</f>
        <v>39.28055556</v>
      </c>
      <c r="J30" s="2"/>
      <c r="K30" s="2"/>
      <c r="P30" s="2"/>
    </row>
    <row r="31">
      <c r="A31" s="3" t="s">
        <v>72</v>
      </c>
      <c r="B31" s="11" t="str">
        <f t="shared" si="1"/>
        <v>20210102</v>
      </c>
      <c r="C31" s="12">
        <f t="shared" si="2"/>
        <v>44198</v>
      </c>
      <c r="D31" s="3" t="str">
        <f t="shared" si="3"/>
        <v>05</v>
      </c>
      <c r="E31" s="13">
        <v>0.0</v>
      </c>
      <c r="F31" s="14">
        <f>'Costo de tareas'!$B$15</f>
        <v>0.1964027778</v>
      </c>
      <c r="G31" s="15">
        <f>'Producción diaria'!$T$3*$L$2*$M$2*$N$2*E31*1000/'Costo de tareas'!$B$14</f>
        <v>0</v>
      </c>
      <c r="H31" s="16">
        <f>IF(G31 &gt; 'Costo de tareas'!$B$13, 'Costo de tareas'!$B$13, IF(G31 &lt; 'Costo de tareas'!$B$13*0.2, 0, 'Costo de tareas'!$B$13- G31))</f>
        <v>0</v>
      </c>
      <c r="I31" s="17">
        <f>IF(H31=0,'Costo de tareas'!$B$13,'Costo de tareas'!$B$13-H31)</f>
        <v>39.28055556</v>
      </c>
      <c r="J31" s="2"/>
      <c r="K31" s="2"/>
      <c r="P31" s="2"/>
    </row>
    <row r="32">
      <c r="A32" s="3" t="s">
        <v>74</v>
      </c>
      <c r="B32" s="11" t="str">
        <f t="shared" si="1"/>
        <v>20210102</v>
      </c>
      <c r="C32" s="12">
        <f t="shared" si="2"/>
        <v>44198</v>
      </c>
      <c r="D32" s="3" t="str">
        <f t="shared" si="3"/>
        <v>06</v>
      </c>
      <c r="E32" s="13">
        <v>0.0</v>
      </c>
      <c r="F32" s="14">
        <f>'Costo de tareas'!$B$15</f>
        <v>0.1964027778</v>
      </c>
      <c r="G32" s="15">
        <f>'Producción diaria'!$T$3*$L$2*$M$2*$N$2*E32*1000/'Costo de tareas'!$B$14</f>
        <v>0</v>
      </c>
      <c r="H32" s="16">
        <f>IF(G32 &gt; 'Costo de tareas'!$B$13, 'Costo de tareas'!$B$13, IF(G32 &lt; 'Costo de tareas'!$B$13*0.2, 0, 'Costo de tareas'!$B$13- G32))</f>
        <v>0</v>
      </c>
      <c r="I32" s="17">
        <f>IF(H32=0,'Costo de tareas'!$B$13,'Costo de tareas'!$B$13-H32)</f>
        <v>39.28055556</v>
      </c>
      <c r="J32" s="2"/>
      <c r="K32" s="2"/>
      <c r="P32" s="2"/>
    </row>
    <row r="33">
      <c r="A33" s="3" t="s">
        <v>76</v>
      </c>
      <c r="B33" s="11" t="str">
        <f t="shared" si="1"/>
        <v>20210102</v>
      </c>
      <c r="C33" s="12">
        <f t="shared" si="2"/>
        <v>44198</v>
      </c>
      <c r="D33" s="3" t="str">
        <f t="shared" si="3"/>
        <v>07</v>
      </c>
      <c r="E33" s="13">
        <v>0.0</v>
      </c>
      <c r="F33" s="14">
        <f>'Costo de tareas'!$B$15</f>
        <v>0.1964027778</v>
      </c>
      <c r="G33" s="15">
        <f>'Producción diaria'!$T$3*$L$2*$M$2*$N$2*E33*1000/'Costo de tareas'!$B$14</f>
        <v>0</v>
      </c>
      <c r="H33" s="16">
        <f>IF(G33 &gt; 'Costo de tareas'!$B$13, 'Costo de tareas'!$B$13, IF(G33 &lt; 'Costo de tareas'!$B$13*0.2, 0, 'Costo de tareas'!$B$13- G33))</f>
        <v>0</v>
      </c>
      <c r="I33" s="17">
        <f>IF(H33=0,'Costo de tareas'!$B$13,'Costo de tareas'!$B$13-H33)</f>
        <v>39.28055556</v>
      </c>
      <c r="J33" s="2"/>
      <c r="K33" s="2"/>
      <c r="P33" s="2"/>
    </row>
    <row r="34">
      <c r="A34" s="3" t="s">
        <v>78</v>
      </c>
      <c r="B34" s="11" t="str">
        <f t="shared" si="1"/>
        <v>20210102</v>
      </c>
      <c r="C34" s="12">
        <f t="shared" si="2"/>
        <v>44198</v>
      </c>
      <c r="D34" s="3" t="str">
        <f t="shared" si="3"/>
        <v>08</v>
      </c>
      <c r="E34" s="13">
        <v>51.0</v>
      </c>
      <c r="F34" s="14">
        <f>'Costo de tareas'!$B$15</f>
        <v>0.1964027778</v>
      </c>
      <c r="G34" s="15">
        <f>'Producción diaria'!$T$3*$L$2*$M$2*$N$2*E34*1000/'Costo de tareas'!$B$14</f>
        <v>76.68165869</v>
      </c>
      <c r="H34" s="16">
        <f>IF(G34 &gt; 'Costo de tareas'!$B$13, 'Costo de tareas'!$B$13, IF(G34 &lt; 'Costo de tareas'!$B$13*0.2, 0, 'Costo de tareas'!$B$13- G34))</f>
        <v>39.28055556</v>
      </c>
      <c r="I34" s="17">
        <f>IF(H34=0,'Costo de tareas'!$B$13,'Costo de tareas'!$B$13-H34)</f>
        <v>0</v>
      </c>
      <c r="J34" s="2"/>
      <c r="K34" s="2"/>
      <c r="P34" s="2"/>
    </row>
    <row r="35">
      <c r="A35" s="3" t="s">
        <v>79</v>
      </c>
      <c r="B35" s="11" t="str">
        <f t="shared" si="1"/>
        <v>20210102</v>
      </c>
      <c r="C35" s="12">
        <f t="shared" si="2"/>
        <v>44198</v>
      </c>
      <c r="D35" s="3" t="str">
        <f t="shared" si="3"/>
        <v>09</v>
      </c>
      <c r="E35" s="13">
        <v>225.0</v>
      </c>
      <c r="F35" s="14">
        <f>'Costo de tareas'!$B$15</f>
        <v>0.1964027778</v>
      </c>
      <c r="G35" s="15">
        <f>'Producción diaria'!$T$3*$L$2*$M$2*$N$2*E35*1000/'Costo de tareas'!$B$14</f>
        <v>338.3014354</v>
      </c>
      <c r="H35" s="16">
        <f>IF(G35 &gt; 'Costo de tareas'!$B$13, 'Costo de tareas'!$B$13, IF(G35 &lt; 'Costo de tareas'!$B$13*0.2, 0, 'Costo de tareas'!$B$13- G35))</f>
        <v>39.28055556</v>
      </c>
      <c r="I35" s="17">
        <f>IF(H35=0,'Costo de tareas'!$B$13,'Costo de tareas'!$B$13-H35)</f>
        <v>0</v>
      </c>
      <c r="J35" s="2"/>
      <c r="K35" s="2"/>
      <c r="P35" s="2"/>
    </row>
    <row r="36">
      <c r="A36" s="3" t="s">
        <v>80</v>
      </c>
      <c r="B36" s="11" t="str">
        <f t="shared" si="1"/>
        <v>20210102</v>
      </c>
      <c r="C36" s="12">
        <f t="shared" si="2"/>
        <v>44198</v>
      </c>
      <c r="D36" s="3" t="str">
        <f t="shared" si="3"/>
        <v>10</v>
      </c>
      <c r="E36" s="13">
        <v>371.0</v>
      </c>
      <c r="F36" s="14">
        <f>'Costo de tareas'!$B$15</f>
        <v>0.1964027778</v>
      </c>
      <c r="G36" s="15">
        <f>'Producción diaria'!$T$3*$L$2*$M$2*$N$2*E36*1000/'Costo de tareas'!$B$14</f>
        <v>557.8214779</v>
      </c>
      <c r="H36" s="16">
        <f>IF(G36 &gt; 'Costo de tareas'!$B$13, 'Costo de tareas'!$B$13, IF(G36 &lt; 'Costo de tareas'!$B$13*0.2, 0, 'Costo de tareas'!$B$13- G36))</f>
        <v>39.28055556</v>
      </c>
      <c r="I36" s="17">
        <f>IF(H36=0,'Costo de tareas'!$B$13,'Costo de tareas'!$B$13-H36)</f>
        <v>0</v>
      </c>
      <c r="J36" s="2"/>
      <c r="K36" s="2"/>
      <c r="P36" s="2"/>
    </row>
    <row r="37">
      <c r="A37" s="3" t="s">
        <v>81</v>
      </c>
      <c r="B37" s="11" t="str">
        <f t="shared" si="1"/>
        <v>20210102</v>
      </c>
      <c r="C37" s="12">
        <f t="shared" si="2"/>
        <v>44198</v>
      </c>
      <c r="D37" s="3" t="str">
        <f t="shared" si="3"/>
        <v>11</v>
      </c>
      <c r="E37" s="13">
        <v>469.0</v>
      </c>
      <c r="F37" s="14">
        <f>'Costo de tareas'!$B$15</f>
        <v>0.1964027778</v>
      </c>
      <c r="G37" s="15">
        <f>'Producción diaria'!$T$3*$L$2*$M$2*$N$2*E37*1000/'Costo de tareas'!$B$14</f>
        <v>705.1705476</v>
      </c>
      <c r="H37" s="16">
        <f>IF(G37 &gt; 'Costo de tareas'!$B$13, 'Costo de tareas'!$B$13, IF(G37 &lt; 'Costo de tareas'!$B$13*0.2, 0, 'Costo de tareas'!$B$13- G37))</f>
        <v>39.28055556</v>
      </c>
      <c r="I37" s="17">
        <f>IF(H37=0,'Costo de tareas'!$B$13,'Costo de tareas'!$B$13-H37)</f>
        <v>0</v>
      </c>
      <c r="J37" s="2"/>
      <c r="K37" s="2"/>
      <c r="P37" s="2"/>
    </row>
    <row r="38">
      <c r="A38" s="3" t="s">
        <v>82</v>
      </c>
      <c r="B38" s="11" t="str">
        <f t="shared" si="1"/>
        <v>20210102</v>
      </c>
      <c r="C38" s="12">
        <f t="shared" si="2"/>
        <v>44198</v>
      </c>
      <c r="D38" s="3" t="str">
        <f t="shared" si="3"/>
        <v>12</v>
      </c>
      <c r="E38" s="13">
        <v>51.0</v>
      </c>
      <c r="F38" s="14">
        <f>'Costo de tareas'!$B$15</f>
        <v>0.1964027778</v>
      </c>
      <c r="G38" s="15">
        <f>'Producción diaria'!$T$3*$L$2*$M$2*$N$2*E38*1000/'Costo de tareas'!$B$14</f>
        <v>76.68165869</v>
      </c>
      <c r="H38" s="16">
        <f>IF(G38 &gt; 'Costo de tareas'!$B$13, 'Costo de tareas'!$B$13, IF(G38 &lt; 'Costo de tareas'!$B$13*0.2, 0, 'Costo de tareas'!$B$13- G38))</f>
        <v>39.28055556</v>
      </c>
      <c r="I38" s="17">
        <f>IF(H38=0,'Costo de tareas'!$B$13,'Costo de tareas'!$B$13-H38)</f>
        <v>0</v>
      </c>
      <c r="J38" s="2"/>
      <c r="K38" s="2"/>
      <c r="P38" s="2"/>
    </row>
    <row r="39">
      <c r="A39" s="3" t="s">
        <v>83</v>
      </c>
      <c r="B39" s="11" t="str">
        <f t="shared" si="1"/>
        <v>20210102</v>
      </c>
      <c r="C39" s="12">
        <f t="shared" si="2"/>
        <v>44198</v>
      </c>
      <c r="D39" s="3" t="str">
        <f t="shared" si="3"/>
        <v>13</v>
      </c>
      <c r="E39" s="13">
        <v>486.0</v>
      </c>
      <c r="F39" s="14">
        <f>'Costo de tareas'!$B$15</f>
        <v>0.1964027778</v>
      </c>
      <c r="G39" s="15">
        <f>'Producción diaria'!$T$3*$L$2*$M$2*$N$2*E39*1000/'Costo de tareas'!$B$14</f>
        <v>730.7311005</v>
      </c>
      <c r="H39" s="16">
        <f>IF(G39 &gt; 'Costo de tareas'!$B$13, 'Costo de tareas'!$B$13, IF(G39 &lt; 'Costo de tareas'!$B$13*0.2, 0, 'Costo de tareas'!$B$13- G39))</f>
        <v>39.28055556</v>
      </c>
      <c r="I39" s="17">
        <f>IF(H39=0,'Costo de tareas'!$B$13,'Costo de tareas'!$B$13-H39)</f>
        <v>0</v>
      </c>
      <c r="J39" s="2"/>
      <c r="K39" s="2"/>
      <c r="P39" s="2"/>
    </row>
    <row r="40">
      <c r="A40" s="3" t="s">
        <v>84</v>
      </c>
      <c r="B40" s="11" t="str">
        <f t="shared" si="1"/>
        <v>20210102</v>
      </c>
      <c r="C40" s="12">
        <f t="shared" si="2"/>
        <v>44198</v>
      </c>
      <c r="D40" s="3" t="str">
        <f t="shared" si="3"/>
        <v>14</v>
      </c>
      <c r="E40" s="13">
        <v>377.0</v>
      </c>
      <c r="F40" s="14">
        <f>'Costo de tareas'!$B$15</f>
        <v>0.1964027778</v>
      </c>
      <c r="G40" s="15">
        <f>'Producción diaria'!$T$3*$L$2*$M$2*$N$2*E40*1000/'Costo de tareas'!$B$14</f>
        <v>566.8428495</v>
      </c>
      <c r="H40" s="16">
        <f>IF(G40 &gt; 'Costo de tareas'!$B$13, 'Costo de tareas'!$B$13, IF(G40 &lt; 'Costo de tareas'!$B$13*0.2, 0, 'Costo de tareas'!$B$13- G40))</f>
        <v>39.28055556</v>
      </c>
      <c r="I40" s="17">
        <f>IF(H40=0,'Costo de tareas'!$B$13,'Costo de tareas'!$B$13-H40)</f>
        <v>0</v>
      </c>
      <c r="J40" s="2"/>
      <c r="K40" s="2"/>
      <c r="P40" s="2"/>
    </row>
    <row r="41">
      <c r="A41" s="3" t="s">
        <v>85</v>
      </c>
      <c r="B41" s="11" t="str">
        <f t="shared" si="1"/>
        <v>20210102</v>
      </c>
      <c r="C41" s="12">
        <f t="shared" si="2"/>
        <v>44198</v>
      </c>
      <c r="D41" s="3" t="str">
        <f t="shared" si="3"/>
        <v>15</v>
      </c>
      <c r="E41" s="13">
        <v>283.0</v>
      </c>
      <c r="F41" s="14">
        <f>'Costo de tareas'!$B$15</f>
        <v>0.1964027778</v>
      </c>
      <c r="G41" s="15">
        <f>'Producción diaria'!$T$3*$L$2*$M$2*$N$2*E41*1000/'Costo de tareas'!$B$14</f>
        <v>425.5080276</v>
      </c>
      <c r="H41" s="16">
        <f>IF(G41 &gt; 'Costo de tareas'!$B$13, 'Costo de tareas'!$B$13, IF(G41 &lt; 'Costo de tareas'!$B$13*0.2, 0, 'Costo de tareas'!$B$13- G41))</f>
        <v>39.28055556</v>
      </c>
      <c r="I41" s="17">
        <f>IF(H41=0,'Costo de tareas'!$B$13,'Costo de tareas'!$B$13-H41)</f>
        <v>0</v>
      </c>
      <c r="J41" s="2"/>
      <c r="K41" s="2"/>
      <c r="P41" s="2"/>
    </row>
    <row r="42">
      <c r="A42" s="3" t="s">
        <v>86</v>
      </c>
      <c r="B42" s="11" t="str">
        <f t="shared" si="1"/>
        <v>20210102</v>
      </c>
      <c r="C42" s="12">
        <f t="shared" si="2"/>
        <v>44198</v>
      </c>
      <c r="D42" s="3" t="str">
        <f t="shared" si="3"/>
        <v>16</v>
      </c>
      <c r="E42" s="13">
        <v>113.0</v>
      </c>
      <c r="F42" s="14">
        <f>'Costo de tareas'!$B$15</f>
        <v>0.1964027778</v>
      </c>
      <c r="G42" s="15">
        <f>'Producción diaria'!$T$3*$L$2*$M$2*$N$2*E42*1000/'Costo de tareas'!$B$14</f>
        <v>169.9024987</v>
      </c>
      <c r="H42" s="16">
        <f>IF(G42 &gt; 'Costo de tareas'!$B$13, 'Costo de tareas'!$B$13, IF(G42 &lt; 'Costo de tareas'!$B$13*0.2, 0, 'Costo de tareas'!$B$13- G42))</f>
        <v>39.28055556</v>
      </c>
      <c r="I42" s="17">
        <f>IF(H42=0,'Costo de tareas'!$B$13,'Costo de tareas'!$B$13-H42)</f>
        <v>0</v>
      </c>
      <c r="J42" s="2"/>
      <c r="K42" s="2"/>
      <c r="P42" s="2"/>
    </row>
    <row r="43">
      <c r="A43" s="3" t="s">
        <v>87</v>
      </c>
      <c r="B43" s="11" t="str">
        <f t="shared" si="1"/>
        <v>20210102</v>
      </c>
      <c r="C43" s="12">
        <f t="shared" si="2"/>
        <v>44198</v>
      </c>
      <c r="D43" s="3" t="str">
        <f t="shared" si="3"/>
        <v>17</v>
      </c>
      <c r="E43" s="13">
        <v>0.0</v>
      </c>
      <c r="F43" s="14">
        <f>'Costo de tareas'!$B$15</f>
        <v>0.1964027778</v>
      </c>
      <c r="G43" s="15">
        <f>'Producción diaria'!$T$3*$L$2*$M$2*$N$2*E43*1000/'Costo de tareas'!$B$14</f>
        <v>0</v>
      </c>
      <c r="H43" s="16">
        <f>IF(G43 &gt; 'Costo de tareas'!$B$13, 'Costo de tareas'!$B$13, IF(G43 &lt; 'Costo de tareas'!$B$13*0.2, 0, 'Costo de tareas'!$B$13- G43))</f>
        <v>0</v>
      </c>
      <c r="I43" s="17">
        <f>IF(H43=0,'Costo de tareas'!$B$13,'Costo de tareas'!$B$13-H43)</f>
        <v>39.28055556</v>
      </c>
      <c r="J43" s="2"/>
      <c r="K43" s="2"/>
      <c r="P43" s="2"/>
    </row>
    <row r="44">
      <c r="A44" s="3" t="s">
        <v>89</v>
      </c>
      <c r="B44" s="11" t="str">
        <f t="shared" si="1"/>
        <v>20210102</v>
      </c>
      <c r="C44" s="12">
        <f t="shared" si="2"/>
        <v>44198</v>
      </c>
      <c r="D44" s="3" t="str">
        <f t="shared" si="3"/>
        <v>18</v>
      </c>
      <c r="E44" s="13">
        <v>0.0</v>
      </c>
      <c r="F44" s="14">
        <f>'Costo de tareas'!$B$15</f>
        <v>0.1964027778</v>
      </c>
      <c r="G44" s="15">
        <f>'Producción diaria'!$T$3*$L$2*$M$2*$N$2*E44*1000/'Costo de tareas'!$B$14</f>
        <v>0</v>
      </c>
      <c r="H44" s="16">
        <f>IF(G44 &gt; 'Costo de tareas'!$B$13, 'Costo de tareas'!$B$13, IF(G44 &lt; 'Costo de tareas'!$B$13*0.2, 0, 'Costo de tareas'!$B$13- G44))</f>
        <v>0</v>
      </c>
      <c r="I44" s="17">
        <f>IF(H44=0,'Costo de tareas'!$B$13,'Costo de tareas'!$B$13-H44)</f>
        <v>39.28055556</v>
      </c>
      <c r="J44" s="2"/>
      <c r="K44" s="2"/>
      <c r="P44" s="2"/>
    </row>
    <row r="45">
      <c r="A45" s="3" t="s">
        <v>91</v>
      </c>
      <c r="B45" s="11" t="str">
        <f t="shared" si="1"/>
        <v>20210102</v>
      </c>
      <c r="C45" s="12">
        <f t="shared" si="2"/>
        <v>44198</v>
      </c>
      <c r="D45" s="3" t="str">
        <f t="shared" si="3"/>
        <v>19</v>
      </c>
      <c r="E45" s="13">
        <v>0.0</v>
      </c>
      <c r="F45" s="14">
        <f>'Costo de tareas'!$B$15</f>
        <v>0.1964027778</v>
      </c>
      <c r="G45" s="15">
        <f>'Producción diaria'!$T$3*$L$2*$M$2*$N$2*E45*1000/'Costo de tareas'!$B$14</f>
        <v>0</v>
      </c>
      <c r="H45" s="16">
        <f>IF(G45 &gt; 'Costo de tareas'!$B$13, 'Costo de tareas'!$B$13, IF(G45 &lt; 'Costo de tareas'!$B$13*0.2, 0, 'Costo de tareas'!$B$13- G45))</f>
        <v>0</v>
      </c>
      <c r="I45" s="17">
        <f>IF(H45=0,'Costo de tareas'!$B$13,'Costo de tareas'!$B$13-H45)</f>
        <v>39.28055556</v>
      </c>
      <c r="J45" s="2"/>
      <c r="K45" s="2"/>
      <c r="P45" s="2"/>
    </row>
    <row r="46">
      <c r="A46" s="3" t="s">
        <v>93</v>
      </c>
      <c r="B46" s="11" t="str">
        <f t="shared" si="1"/>
        <v>20210102</v>
      </c>
      <c r="C46" s="12">
        <f t="shared" si="2"/>
        <v>44198</v>
      </c>
      <c r="D46" s="3" t="str">
        <f t="shared" si="3"/>
        <v>20</v>
      </c>
      <c r="E46" s="13">
        <v>0.0</v>
      </c>
      <c r="F46" s="14">
        <f>'Costo de tareas'!$B$15</f>
        <v>0.1964027778</v>
      </c>
      <c r="G46" s="15">
        <f>'Producción diaria'!$T$3*$L$2*$M$2*$N$2*E46*1000/'Costo de tareas'!$B$14</f>
        <v>0</v>
      </c>
      <c r="H46" s="16">
        <f>IF(G46 &gt; 'Costo de tareas'!$B$13, 'Costo de tareas'!$B$13, IF(G46 &lt; 'Costo de tareas'!$B$13*0.2, 0, 'Costo de tareas'!$B$13- G46))</f>
        <v>0</v>
      </c>
      <c r="I46" s="17">
        <f>IF(H46=0,'Costo de tareas'!$B$13,'Costo de tareas'!$B$13-H46)</f>
        <v>39.28055556</v>
      </c>
      <c r="J46" s="2"/>
      <c r="K46" s="2"/>
      <c r="P46" s="2"/>
    </row>
    <row r="47">
      <c r="A47" s="3" t="s">
        <v>95</v>
      </c>
      <c r="B47" s="11" t="str">
        <f t="shared" si="1"/>
        <v>20210102</v>
      </c>
      <c r="C47" s="12">
        <f t="shared" si="2"/>
        <v>44198</v>
      </c>
      <c r="D47" s="3" t="str">
        <f t="shared" si="3"/>
        <v>21</v>
      </c>
      <c r="E47" s="13">
        <v>0.0</v>
      </c>
      <c r="F47" s="14">
        <f>'Costo de tareas'!$B$15</f>
        <v>0.1964027778</v>
      </c>
      <c r="G47" s="15">
        <f>'Producción diaria'!$T$3*$L$2*$M$2*$N$2*E47*1000/'Costo de tareas'!$B$14</f>
        <v>0</v>
      </c>
      <c r="H47" s="16">
        <f>IF(G47 &gt; 'Costo de tareas'!$B$13, 'Costo de tareas'!$B$13, IF(G47 &lt; 'Costo de tareas'!$B$13*0.2, 0, 'Costo de tareas'!$B$13- G47))</f>
        <v>0</v>
      </c>
      <c r="I47" s="17">
        <f>IF(H47=0,'Costo de tareas'!$B$13,'Costo de tareas'!$B$13-H47)</f>
        <v>39.28055556</v>
      </c>
      <c r="J47" s="2"/>
      <c r="K47" s="2"/>
      <c r="P47" s="2"/>
    </row>
    <row r="48">
      <c r="A48" s="3" t="s">
        <v>97</v>
      </c>
      <c r="B48" s="11" t="str">
        <f t="shared" si="1"/>
        <v>20210102</v>
      </c>
      <c r="C48" s="12">
        <f t="shared" si="2"/>
        <v>44198</v>
      </c>
      <c r="D48" s="3" t="str">
        <f t="shared" si="3"/>
        <v>22</v>
      </c>
      <c r="E48" s="13">
        <v>0.0</v>
      </c>
      <c r="F48" s="14">
        <f>'Costo de tareas'!$B$15</f>
        <v>0.1964027778</v>
      </c>
      <c r="G48" s="15">
        <f>'Producción diaria'!$T$3*$L$2*$M$2*$N$2*E48*1000/'Costo de tareas'!$B$14</f>
        <v>0</v>
      </c>
      <c r="H48" s="16">
        <f>IF(G48 &gt; 'Costo de tareas'!$B$13, 'Costo de tareas'!$B$13, IF(G48 &lt; 'Costo de tareas'!$B$13*0.2, 0, 'Costo de tareas'!$B$13- G48))</f>
        <v>0</v>
      </c>
      <c r="I48" s="17">
        <f>IF(H48=0,'Costo de tareas'!$B$13,'Costo de tareas'!$B$13-H48)</f>
        <v>39.28055556</v>
      </c>
      <c r="J48" s="2"/>
      <c r="K48" s="2"/>
      <c r="P48" s="2"/>
    </row>
    <row r="49">
      <c r="A49" s="3" t="s">
        <v>99</v>
      </c>
      <c r="B49" s="11" t="str">
        <f t="shared" si="1"/>
        <v>20210102</v>
      </c>
      <c r="C49" s="12">
        <f t="shared" si="2"/>
        <v>44198</v>
      </c>
      <c r="D49" s="3" t="str">
        <f t="shared" si="3"/>
        <v>23</v>
      </c>
      <c r="E49" s="13">
        <v>0.0</v>
      </c>
      <c r="F49" s="14">
        <f>'Costo de tareas'!$B$15</f>
        <v>0.1964027778</v>
      </c>
      <c r="G49" s="15">
        <f>'Producción diaria'!$T$3*$L$2*$M$2*$N$2*E49*1000/'Costo de tareas'!$B$14</f>
        <v>0</v>
      </c>
      <c r="H49" s="16">
        <f>IF(G49 &gt; 'Costo de tareas'!$B$13, 'Costo de tareas'!$B$13, IF(G49 &lt; 'Costo de tareas'!$B$13*0.2, 0, 'Costo de tareas'!$B$13- G49))</f>
        <v>0</v>
      </c>
      <c r="I49" s="17">
        <f>IF(H49=0,'Costo de tareas'!$B$13,'Costo de tareas'!$B$13-H49)</f>
        <v>39.28055556</v>
      </c>
      <c r="J49" s="2"/>
      <c r="K49" s="2"/>
      <c r="P49" s="2"/>
    </row>
    <row r="50">
      <c r="A50" s="3" t="s">
        <v>101</v>
      </c>
      <c r="B50" s="11" t="str">
        <f t="shared" si="1"/>
        <v>20210103</v>
      </c>
      <c r="C50" s="12">
        <f t="shared" si="2"/>
        <v>44199</v>
      </c>
      <c r="D50" s="3" t="str">
        <f t="shared" si="3"/>
        <v>00</v>
      </c>
      <c r="E50" s="13">
        <v>0.0</v>
      </c>
      <c r="F50" s="14">
        <f>'Costo de tareas'!$B$15</f>
        <v>0.1964027778</v>
      </c>
      <c r="G50" s="15">
        <f>'Producción diaria'!$T$3*$L$2*$M$2*$N$2*E50*1000/'Costo de tareas'!$B$14</f>
        <v>0</v>
      </c>
      <c r="H50" s="16">
        <f>IF(G50 &gt; 'Costo de tareas'!$B$13, 'Costo de tareas'!$B$13, IF(G50 &lt; 'Costo de tareas'!$B$13*0.2, 0, 'Costo de tareas'!$B$13- G50))</f>
        <v>0</v>
      </c>
      <c r="I50" s="17">
        <f>IF(H50=0,'Costo de tareas'!$B$13,'Costo de tareas'!$B$13-H50)</f>
        <v>39.28055556</v>
      </c>
      <c r="J50" s="2"/>
      <c r="K50" s="2"/>
      <c r="P50" s="2"/>
    </row>
    <row r="51">
      <c r="A51" s="3" t="s">
        <v>103</v>
      </c>
      <c r="B51" s="11" t="str">
        <f t="shared" si="1"/>
        <v>20210103</v>
      </c>
      <c r="C51" s="12">
        <f t="shared" si="2"/>
        <v>44199</v>
      </c>
      <c r="D51" s="3" t="str">
        <f t="shared" si="3"/>
        <v>01</v>
      </c>
      <c r="E51" s="13">
        <v>0.0</v>
      </c>
      <c r="F51" s="14">
        <f>'Costo de tareas'!$B$15</f>
        <v>0.1964027778</v>
      </c>
      <c r="G51" s="15">
        <f>'Producción diaria'!$T$3*$L$2*$M$2*$N$2*E51*1000/'Costo de tareas'!$B$14</f>
        <v>0</v>
      </c>
      <c r="H51" s="16">
        <f>IF(G51 &gt; 'Costo de tareas'!$B$13, 'Costo de tareas'!$B$13, IF(G51 &lt; 'Costo de tareas'!$B$13*0.2, 0, 'Costo de tareas'!$B$13- G51))</f>
        <v>0</v>
      </c>
      <c r="I51" s="17">
        <f>IF(H51=0,'Costo de tareas'!$B$13,'Costo de tareas'!$B$13-H51)</f>
        <v>39.28055556</v>
      </c>
      <c r="J51" s="2"/>
      <c r="K51" s="2"/>
      <c r="P51" s="2"/>
    </row>
    <row r="52">
      <c r="A52" s="3" t="s">
        <v>104</v>
      </c>
      <c r="B52" s="11" t="str">
        <f t="shared" si="1"/>
        <v>20210103</v>
      </c>
      <c r="C52" s="12">
        <f t="shared" si="2"/>
        <v>44199</v>
      </c>
      <c r="D52" s="3" t="str">
        <f t="shared" si="3"/>
        <v>02</v>
      </c>
      <c r="E52" s="13">
        <v>0.0</v>
      </c>
      <c r="F52" s="14">
        <f>'Costo de tareas'!$B$15</f>
        <v>0.1964027778</v>
      </c>
      <c r="G52" s="15">
        <f>'Producción diaria'!$T$3*$L$2*$M$2*$N$2*E52*1000/'Costo de tareas'!$B$14</f>
        <v>0</v>
      </c>
      <c r="H52" s="16">
        <f>IF(G52 &gt; 'Costo de tareas'!$B$13, 'Costo de tareas'!$B$13, IF(G52 &lt; 'Costo de tareas'!$B$13*0.2, 0, 'Costo de tareas'!$B$13- G52))</f>
        <v>0</v>
      </c>
      <c r="I52" s="17">
        <f>IF(H52=0,'Costo de tareas'!$B$13,'Costo de tareas'!$B$13-H52)</f>
        <v>39.28055556</v>
      </c>
      <c r="J52" s="2"/>
      <c r="K52" s="2"/>
      <c r="P52" s="2"/>
    </row>
    <row r="53">
      <c r="A53" s="3" t="s">
        <v>106</v>
      </c>
      <c r="B53" s="11" t="str">
        <f t="shared" si="1"/>
        <v>20210103</v>
      </c>
      <c r="C53" s="12">
        <f t="shared" si="2"/>
        <v>44199</v>
      </c>
      <c r="D53" s="3" t="str">
        <f t="shared" si="3"/>
        <v>03</v>
      </c>
      <c r="E53" s="13">
        <v>0.0</v>
      </c>
      <c r="F53" s="14">
        <f>'Costo de tareas'!$B$15</f>
        <v>0.1964027778</v>
      </c>
      <c r="G53" s="15">
        <f>'Producción diaria'!$T$3*$L$2*$M$2*$N$2*E53*1000/'Costo de tareas'!$B$14</f>
        <v>0</v>
      </c>
      <c r="H53" s="16">
        <f>IF(G53 &gt; 'Costo de tareas'!$B$13, 'Costo de tareas'!$B$13, IF(G53 &lt; 'Costo de tareas'!$B$13*0.2, 0, 'Costo de tareas'!$B$13- G53))</f>
        <v>0</v>
      </c>
      <c r="I53" s="17">
        <f>IF(H53=0,'Costo de tareas'!$B$13,'Costo de tareas'!$B$13-H53)</f>
        <v>39.28055556</v>
      </c>
      <c r="J53" s="2"/>
      <c r="K53" s="2"/>
      <c r="P53" s="2"/>
    </row>
    <row r="54">
      <c r="A54" s="3" t="s">
        <v>107</v>
      </c>
      <c r="B54" s="11" t="str">
        <f t="shared" si="1"/>
        <v>20210103</v>
      </c>
      <c r="C54" s="12">
        <f t="shared" si="2"/>
        <v>44199</v>
      </c>
      <c r="D54" s="3" t="str">
        <f t="shared" si="3"/>
        <v>04</v>
      </c>
      <c r="E54" s="13">
        <v>0.0</v>
      </c>
      <c r="F54" s="14">
        <f>'Costo de tareas'!$B$15</f>
        <v>0.1964027778</v>
      </c>
      <c r="G54" s="15">
        <f>'Producción diaria'!$T$3*$L$2*$M$2*$N$2*E54*1000/'Costo de tareas'!$B$14</f>
        <v>0</v>
      </c>
      <c r="H54" s="16">
        <f>IF(G54 &gt; 'Costo de tareas'!$B$13, 'Costo de tareas'!$B$13, IF(G54 &lt; 'Costo de tareas'!$B$13*0.2, 0, 'Costo de tareas'!$B$13- G54))</f>
        <v>0</v>
      </c>
      <c r="I54" s="17">
        <f>IF(H54=0,'Costo de tareas'!$B$13,'Costo de tareas'!$B$13-H54)</f>
        <v>39.28055556</v>
      </c>
      <c r="J54" s="2"/>
      <c r="K54" s="2"/>
      <c r="P54" s="2"/>
    </row>
    <row r="55">
      <c r="A55" s="3" t="s">
        <v>108</v>
      </c>
      <c r="B55" s="11" t="str">
        <f t="shared" si="1"/>
        <v>20210103</v>
      </c>
      <c r="C55" s="12">
        <f t="shared" si="2"/>
        <v>44199</v>
      </c>
      <c r="D55" s="3" t="str">
        <f t="shared" si="3"/>
        <v>05</v>
      </c>
      <c r="E55" s="13">
        <v>0.0</v>
      </c>
      <c r="F55" s="14">
        <f>'Costo de tareas'!$B$15</f>
        <v>0.1964027778</v>
      </c>
      <c r="G55" s="15">
        <f>'Producción diaria'!$T$3*$L$2*$M$2*$N$2*E55*1000/'Costo de tareas'!$B$14</f>
        <v>0</v>
      </c>
      <c r="H55" s="16">
        <f>IF(G55 &gt; 'Costo de tareas'!$B$13, 'Costo de tareas'!$B$13, IF(G55 &lt; 'Costo de tareas'!$B$13*0.2, 0, 'Costo de tareas'!$B$13- G55))</f>
        <v>0</v>
      </c>
      <c r="I55" s="17">
        <f>IF(H55=0,'Costo de tareas'!$B$13,'Costo de tareas'!$B$13-H55)</f>
        <v>39.28055556</v>
      </c>
      <c r="J55" s="2"/>
      <c r="K55" s="2"/>
      <c r="P55" s="2"/>
    </row>
    <row r="56">
      <c r="A56" s="3" t="s">
        <v>110</v>
      </c>
      <c r="B56" s="11" t="str">
        <f t="shared" si="1"/>
        <v>20210103</v>
      </c>
      <c r="C56" s="12">
        <f t="shared" si="2"/>
        <v>44199</v>
      </c>
      <c r="D56" s="3" t="str">
        <f t="shared" si="3"/>
        <v>06</v>
      </c>
      <c r="E56" s="13">
        <v>0.0</v>
      </c>
      <c r="F56" s="14">
        <f>'Costo de tareas'!$B$15</f>
        <v>0.1964027778</v>
      </c>
      <c r="G56" s="15">
        <f>'Producción diaria'!$T$3*$L$2*$M$2*$N$2*E56*1000/'Costo de tareas'!$B$14</f>
        <v>0</v>
      </c>
      <c r="H56" s="16">
        <f>IF(G56 &gt; 'Costo de tareas'!$B$13, 'Costo de tareas'!$B$13, IF(G56 &lt; 'Costo de tareas'!$B$13*0.2, 0, 'Costo de tareas'!$B$13- G56))</f>
        <v>0</v>
      </c>
      <c r="I56" s="17">
        <f>IF(H56=0,'Costo de tareas'!$B$13,'Costo de tareas'!$B$13-H56)</f>
        <v>39.28055556</v>
      </c>
      <c r="J56" s="2"/>
      <c r="K56" s="2"/>
      <c r="P56" s="2"/>
    </row>
    <row r="57">
      <c r="A57" s="3" t="s">
        <v>111</v>
      </c>
      <c r="B57" s="11" t="str">
        <f t="shared" si="1"/>
        <v>20210103</v>
      </c>
      <c r="C57" s="12">
        <f t="shared" si="2"/>
        <v>44199</v>
      </c>
      <c r="D57" s="3" t="str">
        <f t="shared" si="3"/>
        <v>07</v>
      </c>
      <c r="E57" s="13">
        <v>0.0</v>
      </c>
      <c r="F57" s="14">
        <f>'Costo de tareas'!$B$15</f>
        <v>0.1964027778</v>
      </c>
      <c r="G57" s="15">
        <f>'Producción diaria'!$T$3*$L$2*$M$2*$N$2*E57*1000/'Costo de tareas'!$B$14</f>
        <v>0</v>
      </c>
      <c r="H57" s="16">
        <f>IF(G57 &gt; 'Costo de tareas'!$B$13, 'Costo de tareas'!$B$13, IF(G57 &lt; 'Costo de tareas'!$B$13*0.2, 0, 'Costo de tareas'!$B$13- G57))</f>
        <v>0</v>
      </c>
      <c r="I57" s="17">
        <f>IF(H57=0,'Costo de tareas'!$B$13,'Costo de tareas'!$B$13-H57)</f>
        <v>39.28055556</v>
      </c>
      <c r="J57" s="2"/>
      <c r="K57" s="2"/>
      <c r="P57" s="2"/>
    </row>
    <row r="58">
      <c r="A58" s="3" t="s">
        <v>113</v>
      </c>
      <c r="B58" s="11" t="str">
        <f t="shared" si="1"/>
        <v>20210103</v>
      </c>
      <c r="C58" s="12">
        <f t="shared" si="2"/>
        <v>44199</v>
      </c>
      <c r="D58" s="3" t="str">
        <f t="shared" si="3"/>
        <v>08</v>
      </c>
      <c r="E58" s="13">
        <v>63.0</v>
      </c>
      <c r="F58" s="14">
        <f>'Costo de tareas'!$B$15</f>
        <v>0.1964027778</v>
      </c>
      <c r="G58" s="15">
        <f>'Producción diaria'!$T$3*$L$2*$M$2*$N$2*E58*1000/'Costo de tareas'!$B$14</f>
        <v>94.72440191</v>
      </c>
      <c r="H58" s="16">
        <f>IF(G58 &gt; 'Costo de tareas'!$B$13, 'Costo de tareas'!$B$13, IF(G58 &lt; 'Costo de tareas'!$B$13*0.2, 0, 'Costo de tareas'!$B$13- G58))</f>
        <v>39.28055556</v>
      </c>
      <c r="I58" s="17">
        <f>IF(H58=0,'Costo de tareas'!$B$13,'Costo de tareas'!$B$13-H58)</f>
        <v>0</v>
      </c>
      <c r="J58" s="2"/>
      <c r="K58" s="2"/>
      <c r="P58" s="2"/>
    </row>
    <row r="59">
      <c r="A59" s="3" t="s">
        <v>114</v>
      </c>
      <c r="B59" s="11" t="str">
        <f t="shared" si="1"/>
        <v>20210103</v>
      </c>
      <c r="C59" s="12">
        <f t="shared" si="2"/>
        <v>44199</v>
      </c>
      <c r="D59" s="3" t="str">
        <f t="shared" si="3"/>
        <v>09</v>
      </c>
      <c r="E59" s="13">
        <v>222.0</v>
      </c>
      <c r="F59" s="14">
        <f>'Costo de tareas'!$B$15</f>
        <v>0.1964027778</v>
      </c>
      <c r="G59" s="15">
        <f>'Producción diaria'!$T$3*$L$2*$M$2*$N$2*E59*1000/'Costo de tareas'!$B$14</f>
        <v>333.7907496</v>
      </c>
      <c r="H59" s="16">
        <f>IF(G59 &gt; 'Costo de tareas'!$B$13, 'Costo de tareas'!$B$13, IF(G59 &lt; 'Costo de tareas'!$B$13*0.2, 0, 'Costo de tareas'!$B$13- G59))</f>
        <v>39.28055556</v>
      </c>
      <c r="I59" s="17">
        <f>IF(H59=0,'Costo de tareas'!$B$13,'Costo de tareas'!$B$13-H59)</f>
        <v>0</v>
      </c>
      <c r="J59" s="2"/>
      <c r="K59" s="2"/>
      <c r="P59" s="2"/>
    </row>
    <row r="60">
      <c r="A60" s="3" t="s">
        <v>115</v>
      </c>
      <c r="B60" s="11" t="str">
        <f t="shared" si="1"/>
        <v>20210103</v>
      </c>
      <c r="C60" s="12">
        <f t="shared" si="2"/>
        <v>44199</v>
      </c>
      <c r="D60" s="3" t="str">
        <f t="shared" si="3"/>
        <v>10</v>
      </c>
      <c r="E60" s="13">
        <v>363.0</v>
      </c>
      <c r="F60" s="14">
        <f>'Costo de tareas'!$B$15</f>
        <v>0.1964027778</v>
      </c>
      <c r="G60" s="15">
        <f>'Producción diaria'!$T$3*$L$2*$M$2*$N$2*E60*1000/'Costo de tareas'!$B$14</f>
        <v>545.7929825</v>
      </c>
      <c r="H60" s="16">
        <f>IF(G60 &gt; 'Costo de tareas'!$B$13, 'Costo de tareas'!$B$13, IF(G60 &lt; 'Costo de tareas'!$B$13*0.2, 0, 'Costo de tareas'!$B$13- G60))</f>
        <v>39.28055556</v>
      </c>
      <c r="I60" s="17">
        <f>IF(H60=0,'Costo de tareas'!$B$13,'Costo de tareas'!$B$13-H60)</f>
        <v>0</v>
      </c>
      <c r="J60" s="2"/>
      <c r="K60" s="2"/>
      <c r="P60" s="2"/>
    </row>
    <row r="61">
      <c r="A61" s="3" t="s">
        <v>116</v>
      </c>
      <c r="B61" s="11" t="str">
        <f t="shared" si="1"/>
        <v>20210103</v>
      </c>
      <c r="C61" s="12">
        <f t="shared" si="2"/>
        <v>44199</v>
      </c>
      <c r="D61" s="3" t="str">
        <f t="shared" si="3"/>
        <v>11</v>
      </c>
      <c r="E61" s="13">
        <v>456.0</v>
      </c>
      <c r="F61" s="14">
        <f>'Costo de tareas'!$B$15</f>
        <v>0.1964027778</v>
      </c>
      <c r="G61" s="15">
        <f>'Producción diaria'!$T$3*$L$2*$M$2*$N$2*E61*1000/'Costo de tareas'!$B$14</f>
        <v>685.6242424</v>
      </c>
      <c r="H61" s="16">
        <f>IF(G61 &gt; 'Costo de tareas'!$B$13, 'Costo de tareas'!$B$13, IF(G61 &lt; 'Costo de tareas'!$B$13*0.2, 0, 'Costo de tareas'!$B$13- G61))</f>
        <v>39.28055556</v>
      </c>
      <c r="I61" s="17">
        <f>IF(H61=0,'Costo de tareas'!$B$13,'Costo de tareas'!$B$13-H61)</f>
        <v>0</v>
      </c>
      <c r="J61" s="2"/>
      <c r="K61" s="2"/>
      <c r="P61" s="2"/>
    </row>
    <row r="62">
      <c r="A62" s="3" t="s">
        <v>117</v>
      </c>
      <c r="B62" s="11" t="str">
        <f t="shared" si="1"/>
        <v>20210103</v>
      </c>
      <c r="C62" s="12">
        <f t="shared" si="2"/>
        <v>44199</v>
      </c>
      <c r="D62" s="3" t="str">
        <f t="shared" si="3"/>
        <v>12</v>
      </c>
      <c r="E62" s="13">
        <v>497.0</v>
      </c>
      <c r="F62" s="14">
        <f>'Costo de tareas'!$B$15</f>
        <v>0.1964027778</v>
      </c>
      <c r="G62" s="15">
        <f>'Producción diaria'!$T$3*$L$2*$M$2*$N$2*E62*1000/'Costo de tareas'!$B$14</f>
        <v>747.2702818</v>
      </c>
      <c r="H62" s="16">
        <f>IF(G62 &gt; 'Costo de tareas'!$B$13, 'Costo de tareas'!$B$13, IF(G62 &lt; 'Costo de tareas'!$B$13*0.2, 0, 'Costo de tareas'!$B$13- G62))</f>
        <v>39.28055556</v>
      </c>
      <c r="I62" s="17">
        <f>IF(H62=0,'Costo de tareas'!$B$13,'Costo de tareas'!$B$13-H62)</f>
        <v>0</v>
      </c>
      <c r="J62" s="2"/>
      <c r="K62" s="2"/>
      <c r="P62" s="2"/>
    </row>
    <row r="63">
      <c r="A63" s="3" t="s">
        <v>118</v>
      </c>
      <c r="B63" s="11" t="str">
        <f t="shared" si="1"/>
        <v>20210103</v>
      </c>
      <c r="C63" s="12">
        <f t="shared" si="2"/>
        <v>44199</v>
      </c>
      <c r="D63" s="3" t="str">
        <f t="shared" si="3"/>
        <v>13</v>
      </c>
      <c r="E63" s="13">
        <v>48.0</v>
      </c>
      <c r="F63" s="14">
        <f>'Costo de tareas'!$B$15</f>
        <v>0.1964027778</v>
      </c>
      <c r="G63" s="15">
        <f>'Producción diaria'!$T$3*$L$2*$M$2*$N$2*E63*1000/'Costo de tareas'!$B$14</f>
        <v>72.17097289</v>
      </c>
      <c r="H63" s="16">
        <f>IF(G63 &gt; 'Costo de tareas'!$B$13, 'Costo de tareas'!$B$13, IF(G63 &lt; 'Costo de tareas'!$B$13*0.2, 0, 'Costo de tareas'!$B$13- G63))</f>
        <v>39.28055556</v>
      </c>
      <c r="I63" s="17">
        <f>IF(H63=0,'Costo de tareas'!$B$13,'Costo de tareas'!$B$13-H63)</f>
        <v>0</v>
      </c>
      <c r="J63" s="2"/>
      <c r="K63" s="2"/>
      <c r="P63" s="2"/>
    </row>
    <row r="64">
      <c r="A64" s="3" t="s">
        <v>119</v>
      </c>
      <c r="B64" s="11" t="str">
        <f t="shared" si="1"/>
        <v>20210103</v>
      </c>
      <c r="C64" s="12">
        <f t="shared" si="2"/>
        <v>44199</v>
      </c>
      <c r="D64" s="3" t="str">
        <f t="shared" si="3"/>
        <v>14</v>
      </c>
      <c r="E64" s="13">
        <v>401.0</v>
      </c>
      <c r="F64" s="14">
        <f>'Costo de tareas'!$B$15</f>
        <v>0.1964027778</v>
      </c>
      <c r="G64" s="15">
        <f>'Producción diaria'!$T$3*$L$2*$M$2*$N$2*E64*1000/'Costo de tareas'!$B$14</f>
        <v>602.928336</v>
      </c>
      <c r="H64" s="16">
        <f>IF(G64 &gt; 'Costo de tareas'!$B$13, 'Costo de tareas'!$B$13, IF(G64 &lt; 'Costo de tareas'!$B$13*0.2, 0, 'Costo de tareas'!$B$13- G64))</f>
        <v>39.28055556</v>
      </c>
      <c r="I64" s="17">
        <f>IF(H64=0,'Costo de tareas'!$B$13,'Costo de tareas'!$B$13-H64)</f>
        <v>0</v>
      </c>
      <c r="J64" s="2"/>
      <c r="K64" s="2"/>
      <c r="P64" s="2"/>
    </row>
    <row r="65">
      <c r="A65" s="3" t="s">
        <v>120</v>
      </c>
      <c r="B65" s="11" t="str">
        <f t="shared" si="1"/>
        <v>20210103</v>
      </c>
      <c r="C65" s="12">
        <f t="shared" si="2"/>
        <v>44199</v>
      </c>
      <c r="D65" s="3" t="str">
        <f t="shared" si="3"/>
        <v>15</v>
      </c>
      <c r="E65" s="13">
        <v>271.0</v>
      </c>
      <c r="F65" s="14">
        <f>'Costo de tareas'!$B$15</f>
        <v>0.1964027778</v>
      </c>
      <c r="G65" s="15">
        <f>'Producción diaria'!$T$3*$L$2*$M$2*$N$2*E65*1000/'Costo de tareas'!$B$14</f>
        <v>407.4652844</v>
      </c>
      <c r="H65" s="16">
        <f>IF(G65 &gt; 'Costo de tareas'!$B$13, 'Costo de tareas'!$B$13, IF(G65 &lt; 'Costo de tareas'!$B$13*0.2, 0, 'Costo de tareas'!$B$13- G65))</f>
        <v>39.28055556</v>
      </c>
      <c r="I65" s="17">
        <f>IF(H65=0,'Costo de tareas'!$B$13,'Costo de tareas'!$B$13-H65)</f>
        <v>0</v>
      </c>
      <c r="J65" s="2"/>
      <c r="K65" s="2"/>
      <c r="P65" s="2"/>
    </row>
    <row r="66">
      <c r="A66" s="3" t="s">
        <v>121</v>
      </c>
      <c r="B66" s="11" t="str">
        <f t="shared" si="1"/>
        <v>20210103</v>
      </c>
      <c r="C66" s="12">
        <f t="shared" si="2"/>
        <v>44199</v>
      </c>
      <c r="D66" s="3" t="str">
        <f t="shared" si="3"/>
        <v>16</v>
      </c>
      <c r="E66" s="13">
        <v>112.0</v>
      </c>
      <c r="F66" s="14">
        <f>'Costo de tareas'!$B$15</f>
        <v>0.1964027778</v>
      </c>
      <c r="G66" s="15">
        <f>'Producción diaria'!$T$3*$L$2*$M$2*$N$2*E66*1000/'Costo de tareas'!$B$14</f>
        <v>168.3989367</v>
      </c>
      <c r="H66" s="16">
        <f>IF(G66 &gt; 'Costo de tareas'!$B$13, 'Costo de tareas'!$B$13, IF(G66 &lt; 'Costo de tareas'!$B$13*0.2, 0, 'Costo de tareas'!$B$13- G66))</f>
        <v>39.28055556</v>
      </c>
      <c r="I66" s="17">
        <f>IF(H66=0,'Costo de tareas'!$B$13,'Costo de tareas'!$B$13-H66)</f>
        <v>0</v>
      </c>
      <c r="J66" s="2"/>
      <c r="K66" s="2"/>
      <c r="P66" s="2"/>
    </row>
    <row r="67">
      <c r="A67" s="3" t="s">
        <v>122</v>
      </c>
      <c r="B67" s="11" t="str">
        <f t="shared" si="1"/>
        <v>20210103</v>
      </c>
      <c r="C67" s="12">
        <f t="shared" si="2"/>
        <v>44199</v>
      </c>
      <c r="D67" s="3" t="str">
        <f t="shared" si="3"/>
        <v>17</v>
      </c>
      <c r="E67" s="13">
        <v>0.0</v>
      </c>
      <c r="F67" s="14">
        <f>'Costo de tareas'!$B$15</f>
        <v>0.1964027778</v>
      </c>
      <c r="G67" s="15">
        <f>'Producción diaria'!$T$3*$L$2*$M$2*$N$2*E67*1000/'Costo de tareas'!$B$14</f>
        <v>0</v>
      </c>
      <c r="H67" s="16">
        <f>IF(G67 &gt; 'Costo de tareas'!$B$13, 'Costo de tareas'!$B$13, IF(G67 &lt; 'Costo de tareas'!$B$13*0.2, 0, 'Costo de tareas'!$B$13- G67))</f>
        <v>0</v>
      </c>
      <c r="I67" s="17">
        <f>IF(H67=0,'Costo de tareas'!$B$13,'Costo de tareas'!$B$13-H67)</f>
        <v>39.28055556</v>
      </c>
      <c r="J67" s="2"/>
      <c r="K67" s="2"/>
      <c r="P67" s="2"/>
    </row>
    <row r="68">
      <c r="A68" s="3" t="s">
        <v>124</v>
      </c>
      <c r="B68" s="11" t="str">
        <f t="shared" si="1"/>
        <v>20210103</v>
      </c>
      <c r="C68" s="12">
        <f t="shared" si="2"/>
        <v>44199</v>
      </c>
      <c r="D68" s="3" t="str">
        <f t="shared" si="3"/>
        <v>18</v>
      </c>
      <c r="E68" s="13">
        <v>0.0</v>
      </c>
      <c r="F68" s="14">
        <f>'Costo de tareas'!$B$15</f>
        <v>0.1964027778</v>
      </c>
      <c r="G68" s="15">
        <f>'Producción diaria'!$T$3*$L$2*$M$2*$N$2*E68*1000/'Costo de tareas'!$B$14</f>
        <v>0</v>
      </c>
      <c r="H68" s="16">
        <f>IF(G68 &gt; 'Costo de tareas'!$B$13, 'Costo de tareas'!$B$13, IF(G68 &lt; 'Costo de tareas'!$B$13*0.2, 0, 'Costo de tareas'!$B$13- G68))</f>
        <v>0</v>
      </c>
      <c r="I68" s="17">
        <f>IF(H68=0,'Costo de tareas'!$B$13,'Costo de tareas'!$B$13-H68)</f>
        <v>39.28055556</v>
      </c>
      <c r="J68" s="2"/>
      <c r="K68" s="2"/>
      <c r="P68" s="2"/>
    </row>
    <row r="69">
      <c r="A69" s="3" t="s">
        <v>126</v>
      </c>
      <c r="B69" s="11" t="str">
        <f t="shared" si="1"/>
        <v>20210103</v>
      </c>
      <c r="C69" s="12">
        <f t="shared" si="2"/>
        <v>44199</v>
      </c>
      <c r="D69" s="3" t="str">
        <f t="shared" si="3"/>
        <v>19</v>
      </c>
      <c r="E69" s="13">
        <v>0.0</v>
      </c>
      <c r="F69" s="14">
        <f>'Costo de tareas'!$B$15</f>
        <v>0.1964027778</v>
      </c>
      <c r="G69" s="15">
        <f>'Producción diaria'!$T$3*$L$2*$M$2*$N$2*E69*1000/'Costo de tareas'!$B$14</f>
        <v>0</v>
      </c>
      <c r="H69" s="16">
        <f>IF(G69 &gt; 'Costo de tareas'!$B$13, 'Costo de tareas'!$B$13, IF(G69 &lt; 'Costo de tareas'!$B$13*0.2, 0, 'Costo de tareas'!$B$13- G69))</f>
        <v>0</v>
      </c>
      <c r="I69" s="17">
        <f>IF(H69=0,'Costo de tareas'!$B$13,'Costo de tareas'!$B$13-H69)</f>
        <v>39.28055556</v>
      </c>
      <c r="J69" s="2"/>
      <c r="K69" s="2"/>
      <c r="P69" s="2"/>
    </row>
    <row r="70">
      <c r="A70" s="3" t="s">
        <v>127</v>
      </c>
      <c r="B70" s="11" t="str">
        <f t="shared" si="1"/>
        <v>20210103</v>
      </c>
      <c r="C70" s="12">
        <f t="shared" si="2"/>
        <v>44199</v>
      </c>
      <c r="D70" s="3" t="str">
        <f t="shared" si="3"/>
        <v>20</v>
      </c>
      <c r="E70" s="13">
        <v>0.0</v>
      </c>
      <c r="F70" s="14">
        <f>'Costo de tareas'!$B$15</f>
        <v>0.1964027778</v>
      </c>
      <c r="G70" s="15">
        <f>'Producción diaria'!$T$3*$L$2*$M$2*$N$2*E70*1000/'Costo de tareas'!$B$14</f>
        <v>0</v>
      </c>
      <c r="H70" s="16">
        <f>IF(G70 &gt; 'Costo de tareas'!$B$13, 'Costo de tareas'!$B$13, IF(G70 &lt; 'Costo de tareas'!$B$13*0.2, 0, 'Costo de tareas'!$B$13- G70))</f>
        <v>0</v>
      </c>
      <c r="I70" s="17">
        <f>IF(H70=0,'Costo de tareas'!$B$13,'Costo de tareas'!$B$13-H70)</f>
        <v>39.28055556</v>
      </c>
      <c r="J70" s="2"/>
      <c r="K70" s="2"/>
      <c r="P70" s="2"/>
    </row>
    <row r="71">
      <c r="A71" s="3" t="s">
        <v>129</v>
      </c>
      <c r="B71" s="11" t="str">
        <f t="shared" si="1"/>
        <v>20210103</v>
      </c>
      <c r="C71" s="12">
        <f t="shared" si="2"/>
        <v>44199</v>
      </c>
      <c r="D71" s="3" t="str">
        <f t="shared" si="3"/>
        <v>21</v>
      </c>
      <c r="E71" s="13">
        <v>0.0</v>
      </c>
      <c r="F71" s="14">
        <f>'Costo de tareas'!$B$15</f>
        <v>0.1964027778</v>
      </c>
      <c r="G71" s="15">
        <f>'Producción diaria'!$T$3*$L$2*$M$2*$N$2*E71*1000/'Costo de tareas'!$B$14</f>
        <v>0</v>
      </c>
      <c r="H71" s="16">
        <f>IF(G71 &gt; 'Costo de tareas'!$B$13, 'Costo de tareas'!$B$13, IF(G71 &lt; 'Costo de tareas'!$B$13*0.2, 0, 'Costo de tareas'!$B$13- G71))</f>
        <v>0</v>
      </c>
      <c r="I71" s="17">
        <f>IF(H71=0,'Costo de tareas'!$B$13,'Costo de tareas'!$B$13-H71)</f>
        <v>39.28055556</v>
      </c>
      <c r="J71" s="2"/>
      <c r="K71" s="2"/>
      <c r="P71" s="2"/>
    </row>
    <row r="72">
      <c r="A72" s="3" t="s">
        <v>131</v>
      </c>
      <c r="B72" s="11" t="str">
        <f t="shared" si="1"/>
        <v>20210103</v>
      </c>
      <c r="C72" s="12">
        <f t="shared" si="2"/>
        <v>44199</v>
      </c>
      <c r="D72" s="3" t="str">
        <f t="shared" si="3"/>
        <v>22</v>
      </c>
      <c r="E72" s="13">
        <v>0.0</v>
      </c>
      <c r="F72" s="14">
        <f>'Costo de tareas'!$B$15</f>
        <v>0.1964027778</v>
      </c>
      <c r="G72" s="15">
        <f>'Producción diaria'!$T$3*$L$2*$M$2*$N$2*E72*1000/'Costo de tareas'!$B$14</f>
        <v>0</v>
      </c>
      <c r="H72" s="16">
        <f>IF(G72 &gt; 'Costo de tareas'!$B$13, 'Costo de tareas'!$B$13, IF(G72 &lt; 'Costo de tareas'!$B$13*0.2, 0, 'Costo de tareas'!$B$13- G72))</f>
        <v>0</v>
      </c>
      <c r="I72" s="17">
        <f>IF(H72=0,'Costo de tareas'!$B$13,'Costo de tareas'!$B$13-H72)</f>
        <v>39.28055556</v>
      </c>
      <c r="J72" s="2"/>
      <c r="K72" s="2"/>
      <c r="P72" s="2"/>
    </row>
    <row r="73">
      <c r="A73" s="3" t="s">
        <v>133</v>
      </c>
      <c r="B73" s="11" t="str">
        <f t="shared" si="1"/>
        <v>20210103</v>
      </c>
      <c r="C73" s="12">
        <f t="shared" si="2"/>
        <v>44199</v>
      </c>
      <c r="D73" s="3" t="str">
        <f t="shared" si="3"/>
        <v>23</v>
      </c>
      <c r="E73" s="13">
        <v>0.0</v>
      </c>
      <c r="F73" s="14">
        <f>'Costo de tareas'!$B$15</f>
        <v>0.1964027778</v>
      </c>
      <c r="G73" s="15">
        <f>'Producción diaria'!$T$3*$L$2*$M$2*$N$2*E73*1000/'Costo de tareas'!$B$14</f>
        <v>0</v>
      </c>
      <c r="H73" s="16">
        <f>IF(G73 &gt; 'Costo de tareas'!$B$13, 'Costo de tareas'!$B$13, IF(G73 &lt; 'Costo de tareas'!$B$13*0.2, 0, 'Costo de tareas'!$B$13- G73))</f>
        <v>0</v>
      </c>
      <c r="I73" s="17">
        <f>IF(H73=0,'Costo de tareas'!$B$13,'Costo de tareas'!$B$13-H73)</f>
        <v>39.28055556</v>
      </c>
      <c r="J73" s="2"/>
      <c r="K73" s="2"/>
      <c r="P73" s="2"/>
    </row>
    <row r="74">
      <c r="A74" s="3" t="s">
        <v>134</v>
      </c>
      <c r="B74" s="11" t="str">
        <f t="shared" si="1"/>
        <v>20210104</v>
      </c>
      <c r="C74" s="12">
        <f t="shared" si="2"/>
        <v>44200</v>
      </c>
      <c r="D74" s="3" t="str">
        <f t="shared" si="3"/>
        <v>00</v>
      </c>
      <c r="E74" s="13">
        <v>0.0</v>
      </c>
      <c r="F74" s="14">
        <f>'Costo de tareas'!$B$15</f>
        <v>0.1964027778</v>
      </c>
      <c r="G74" s="15">
        <f>'Producción diaria'!$T$3*$L$2*$M$2*$N$2*E74*1000/'Costo de tareas'!$B$14</f>
        <v>0</v>
      </c>
      <c r="H74" s="16">
        <f>IF(G74 &gt; 'Costo de tareas'!$B$13, 'Costo de tareas'!$B$13, IF(G74 &lt; 'Costo de tareas'!$B$13*0.2, 0, 'Costo de tareas'!$B$13- G74))</f>
        <v>0</v>
      </c>
      <c r="I74" s="17">
        <f>IF(H74=0,'Costo de tareas'!$B$13,'Costo de tareas'!$B$13-H74)</f>
        <v>39.28055556</v>
      </c>
      <c r="J74" s="2"/>
      <c r="K74" s="2"/>
      <c r="P74" s="2"/>
    </row>
    <row r="75">
      <c r="A75" s="3" t="s">
        <v>136</v>
      </c>
      <c r="B75" s="11" t="str">
        <f t="shared" si="1"/>
        <v>20210104</v>
      </c>
      <c r="C75" s="12">
        <f t="shared" si="2"/>
        <v>44200</v>
      </c>
      <c r="D75" s="3" t="str">
        <f t="shared" si="3"/>
        <v>01</v>
      </c>
      <c r="E75" s="13">
        <v>0.0</v>
      </c>
      <c r="F75" s="14">
        <f>'Costo de tareas'!$B$15</f>
        <v>0.1964027778</v>
      </c>
      <c r="G75" s="15">
        <f>'Producción diaria'!$T$3*$L$2*$M$2*$N$2*E75*1000/'Costo de tareas'!$B$14</f>
        <v>0</v>
      </c>
      <c r="H75" s="16">
        <f>IF(G75 &gt; 'Costo de tareas'!$B$13, 'Costo de tareas'!$B$13, IF(G75 &lt; 'Costo de tareas'!$B$13*0.2, 0, 'Costo de tareas'!$B$13- G75))</f>
        <v>0</v>
      </c>
      <c r="I75" s="17">
        <f>IF(H75=0,'Costo de tareas'!$B$13,'Costo de tareas'!$B$13-H75)</f>
        <v>39.28055556</v>
      </c>
      <c r="J75" s="2"/>
      <c r="K75" s="2"/>
      <c r="P75" s="2"/>
    </row>
    <row r="76">
      <c r="A76" s="3" t="s">
        <v>137</v>
      </c>
      <c r="B76" s="11" t="str">
        <f t="shared" si="1"/>
        <v>20210104</v>
      </c>
      <c r="C76" s="12">
        <f t="shared" si="2"/>
        <v>44200</v>
      </c>
      <c r="D76" s="3" t="str">
        <f t="shared" si="3"/>
        <v>02</v>
      </c>
      <c r="E76" s="13">
        <v>0.0</v>
      </c>
      <c r="F76" s="14">
        <f>'Costo de tareas'!$B$15</f>
        <v>0.1964027778</v>
      </c>
      <c r="G76" s="15">
        <f>'Producción diaria'!$T$3*$L$2*$M$2*$N$2*E76*1000/'Costo de tareas'!$B$14</f>
        <v>0</v>
      </c>
      <c r="H76" s="16">
        <f>IF(G76 &gt; 'Costo de tareas'!$B$13, 'Costo de tareas'!$B$13, IF(G76 &lt; 'Costo de tareas'!$B$13*0.2, 0, 'Costo de tareas'!$B$13- G76))</f>
        <v>0</v>
      </c>
      <c r="I76" s="17">
        <f>IF(H76=0,'Costo de tareas'!$B$13,'Costo de tareas'!$B$13-H76)</f>
        <v>39.28055556</v>
      </c>
      <c r="J76" s="2"/>
      <c r="K76" s="2"/>
      <c r="P76" s="2"/>
    </row>
    <row r="77">
      <c r="A77" s="3" t="s">
        <v>138</v>
      </c>
      <c r="B77" s="11" t="str">
        <f t="shared" si="1"/>
        <v>20210104</v>
      </c>
      <c r="C77" s="12">
        <f t="shared" si="2"/>
        <v>44200</v>
      </c>
      <c r="D77" s="3" t="str">
        <f t="shared" si="3"/>
        <v>03</v>
      </c>
      <c r="E77" s="13">
        <v>0.0</v>
      </c>
      <c r="F77" s="14">
        <f>'Costo de tareas'!$B$15</f>
        <v>0.1964027778</v>
      </c>
      <c r="G77" s="15">
        <f>'Producción diaria'!$T$3*$L$2*$M$2*$N$2*E77*1000/'Costo de tareas'!$B$14</f>
        <v>0</v>
      </c>
      <c r="H77" s="16">
        <f>IF(G77 &gt; 'Costo de tareas'!$B$13, 'Costo de tareas'!$B$13, IF(G77 &lt; 'Costo de tareas'!$B$13*0.2, 0, 'Costo de tareas'!$B$13- G77))</f>
        <v>0</v>
      </c>
      <c r="I77" s="17">
        <f>IF(H77=0,'Costo de tareas'!$B$13,'Costo de tareas'!$B$13-H77)</f>
        <v>39.28055556</v>
      </c>
      <c r="J77" s="2"/>
      <c r="K77" s="2"/>
      <c r="P77" s="2"/>
    </row>
    <row r="78">
      <c r="A78" s="3" t="s">
        <v>139</v>
      </c>
      <c r="B78" s="11" t="str">
        <f t="shared" si="1"/>
        <v>20210104</v>
      </c>
      <c r="C78" s="12">
        <f t="shared" si="2"/>
        <v>44200</v>
      </c>
      <c r="D78" s="3" t="str">
        <f t="shared" si="3"/>
        <v>04</v>
      </c>
      <c r="E78" s="13">
        <v>0.0</v>
      </c>
      <c r="F78" s="14">
        <f>'Costo de tareas'!$B$15</f>
        <v>0.1964027778</v>
      </c>
      <c r="G78" s="15">
        <f>'Producción diaria'!$T$3*$L$2*$M$2*$N$2*E78*1000/'Costo de tareas'!$B$14</f>
        <v>0</v>
      </c>
      <c r="H78" s="16">
        <f>IF(G78 &gt; 'Costo de tareas'!$B$13, 'Costo de tareas'!$B$13, IF(G78 &lt; 'Costo de tareas'!$B$13*0.2, 0, 'Costo de tareas'!$B$13- G78))</f>
        <v>0</v>
      </c>
      <c r="I78" s="17">
        <f>IF(H78=0,'Costo de tareas'!$B$13,'Costo de tareas'!$B$13-H78)</f>
        <v>39.28055556</v>
      </c>
      <c r="J78" s="2"/>
      <c r="K78" s="2"/>
      <c r="P78" s="2"/>
    </row>
    <row r="79">
      <c r="A79" s="3" t="s">
        <v>141</v>
      </c>
      <c r="B79" s="11" t="str">
        <f t="shared" si="1"/>
        <v>20210104</v>
      </c>
      <c r="C79" s="12">
        <f t="shared" si="2"/>
        <v>44200</v>
      </c>
      <c r="D79" s="3" t="str">
        <f t="shared" si="3"/>
        <v>05</v>
      </c>
      <c r="E79" s="13">
        <v>0.0</v>
      </c>
      <c r="F79" s="14">
        <f>'Costo de tareas'!$B$15</f>
        <v>0.1964027778</v>
      </c>
      <c r="G79" s="15">
        <f>'Producción diaria'!$T$3*$L$2*$M$2*$N$2*E79*1000/'Costo de tareas'!$B$14</f>
        <v>0</v>
      </c>
      <c r="H79" s="16">
        <f>IF(G79 &gt; 'Costo de tareas'!$B$13, 'Costo de tareas'!$B$13, IF(G79 &lt; 'Costo de tareas'!$B$13*0.2, 0, 'Costo de tareas'!$B$13- G79))</f>
        <v>0</v>
      </c>
      <c r="I79" s="17">
        <f>IF(H79=0,'Costo de tareas'!$B$13,'Costo de tareas'!$B$13-H79)</f>
        <v>39.28055556</v>
      </c>
      <c r="J79" s="2"/>
      <c r="K79" s="2"/>
      <c r="P79" s="2"/>
    </row>
    <row r="80">
      <c r="A80" s="3" t="s">
        <v>143</v>
      </c>
      <c r="B80" s="11" t="str">
        <f t="shared" si="1"/>
        <v>20210104</v>
      </c>
      <c r="C80" s="12">
        <f t="shared" si="2"/>
        <v>44200</v>
      </c>
      <c r="D80" s="3" t="str">
        <f t="shared" si="3"/>
        <v>06</v>
      </c>
      <c r="E80" s="13">
        <v>0.0</v>
      </c>
      <c r="F80" s="14">
        <f>'Costo de tareas'!$B$15</f>
        <v>0.1964027778</v>
      </c>
      <c r="G80" s="15">
        <f>'Producción diaria'!$T$3*$L$2*$M$2*$N$2*E80*1000/'Costo de tareas'!$B$14</f>
        <v>0</v>
      </c>
      <c r="H80" s="16">
        <f>IF(G80 &gt; 'Costo de tareas'!$B$13, 'Costo de tareas'!$B$13, IF(G80 &lt; 'Costo de tareas'!$B$13*0.2, 0, 'Costo de tareas'!$B$13- G80))</f>
        <v>0</v>
      </c>
      <c r="I80" s="17">
        <f>IF(H80=0,'Costo de tareas'!$B$13,'Costo de tareas'!$B$13-H80)</f>
        <v>39.28055556</v>
      </c>
      <c r="J80" s="2"/>
      <c r="K80" s="2"/>
      <c r="P80" s="2"/>
    </row>
    <row r="81">
      <c r="A81" s="3" t="s">
        <v>145</v>
      </c>
      <c r="B81" s="11" t="str">
        <f t="shared" si="1"/>
        <v>20210104</v>
      </c>
      <c r="C81" s="12">
        <f t="shared" si="2"/>
        <v>44200</v>
      </c>
      <c r="D81" s="3" t="str">
        <f t="shared" si="3"/>
        <v>07</v>
      </c>
      <c r="E81" s="13">
        <v>0.0</v>
      </c>
      <c r="F81" s="14">
        <f>'Costo de tareas'!$B$15</f>
        <v>0.1964027778</v>
      </c>
      <c r="G81" s="15">
        <f>'Producción diaria'!$T$3*$L$2*$M$2*$N$2*E81*1000/'Costo de tareas'!$B$14</f>
        <v>0</v>
      </c>
      <c r="H81" s="16">
        <f>IF(G81 &gt; 'Costo de tareas'!$B$13, 'Costo de tareas'!$B$13, IF(G81 &lt; 'Costo de tareas'!$B$13*0.2, 0, 'Costo de tareas'!$B$13- G81))</f>
        <v>0</v>
      </c>
      <c r="I81" s="17">
        <f>IF(H81=0,'Costo de tareas'!$B$13,'Costo de tareas'!$B$13-H81)</f>
        <v>39.28055556</v>
      </c>
      <c r="J81" s="2"/>
      <c r="K81" s="2"/>
      <c r="P81" s="2"/>
    </row>
    <row r="82">
      <c r="A82" s="3" t="s">
        <v>146</v>
      </c>
      <c r="B82" s="11" t="str">
        <f t="shared" si="1"/>
        <v>20210104</v>
      </c>
      <c r="C82" s="12">
        <f t="shared" si="2"/>
        <v>44200</v>
      </c>
      <c r="D82" s="3" t="str">
        <f t="shared" si="3"/>
        <v>08</v>
      </c>
      <c r="E82" s="13">
        <v>5.0</v>
      </c>
      <c r="F82" s="14">
        <f>'Costo de tareas'!$B$15</f>
        <v>0.1964027778</v>
      </c>
      <c r="G82" s="15">
        <f>'Producción diaria'!$T$3*$L$2*$M$2*$N$2*E82*1000/'Costo de tareas'!$B$14</f>
        <v>7.517809676</v>
      </c>
      <c r="H82" s="16">
        <f>IF(G82 &gt; 'Costo de tareas'!$B$13, 'Costo de tareas'!$B$13, IF(G82 &lt; 'Costo de tareas'!$B$13*0.2, 0, 'Costo de tareas'!$B$13- G82))</f>
        <v>0</v>
      </c>
      <c r="I82" s="17">
        <f>IF(H82=0,'Costo de tareas'!$B$13,'Costo de tareas'!$B$13-H82)</f>
        <v>39.28055556</v>
      </c>
      <c r="J82" s="2"/>
      <c r="K82" s="2"/>
      <c r="P82" s="2"/>
    </row>
    <row r="83">
      <c r="A83" s="3" t="s">
        <v>147</v>
      </c>
      <c r="B83" s="11" t="str">
        <f t="shared" si="1"/>
        <v>20210104</v>
      </c>
      <c r="C83" s="12">
        <f t="shared" si="2"/>
        <v>44200</v>
      </c>
      <c r="D83" s="3" t="str">
        <f t="shared" si="3"/>
        <v>09</v>
      </c>
      <c r="E83" s="13">
        <v>156.0</v>
      </c>
      <c r="F83" s="14">
        <f>'Costo de tareas'!$B$15</f>
        <v>0.1964027778</v>
      </c>
      <c r="G83" s="15">
        <f>'Producción diaria'!$T$3*$L$2*$M$2*$N$2*E83*1000/'Costo de tareas'!$B$14</f>
        <v>234.5556619</v>
      </c>
      <c r="H83" s="16">
        <f>IF(G83 &gt; 'Costo de tareas'!$B$13, 'Costo de tareas'!$B$13, IF(G83 &lt; 'Costo de tareas'!$B$13*0.2, 0, 'Costo de tareas'!$B$13- G83))</f>
        <v>39.28055556</v>
      </c>
      <c r="I83" s="17">
        <f>IF(H83=0,'Costo de tareas'!$B$13,'Costo de tareas'!$B$13-H83)</f>
        <v>0</v>
      </c>
      <c r="J83" s="2"/>
      <c r="K83" s="2"/>
      <c r="P83" s="2"/>
    </row>
    <row r="84">
      <c r="A84" s="3" t="s">
        <v>148</v>
      </c>
      <c r="B84" s="11" t="str">
        <f t="shared" si="1"/>
        <v>20210104</v>
      </c>
      <c r="C84" s="12">
        <f t="shared" si="2"/>
        <v>44200</v>
      </c>
      <c r="D84" s="3" t="str">
        <f t="shared" si="3"/>
        <v>10</v>
      </c>
      <c r="E84" s="13">
        <v>151.0</v>
      </c>
      <c r="F84" s="14">
        <f>'Costo de tareas'!$B$15</f>
        <v>0.1964027778</v>
      </c>
      <c r="G84" s="15">
        <f>'Producción diaria'!$T$3*$L$2*$M$2*$N$2*E84*1000/'Costo de tareas'!$B$14</f>
        <v>227.0378522</v>
      </c>
      <c r="H84" s="16">
        <f>IF(G84 &gt; 'Costo de tareas'!$B$13, 'Costo de tareas'!$B$13, IF(G84 &lt; 'Costo de tareas'!$B$13*0.2, 0, 'Costo de tareas'!$B$13- G84))</f>
        <v>39.28055556</v>
      </c>
      <c r="I84" s="17">
        <f>IF(H84=0,'Costo de tareas'!$B$13,'Costo de tareas'!$B$13-H84)</f>
        <v>0</v>
      </c>
      <c r="J84" s="2"/>
      <c r="K84" s="2"/>
      <c r="P84" s="2"/>
    </row>
    <row r="85">
      <c r="A85" s="3" t="s">
        <v>149</v>
      </c>
      <c r="B85" s="11" t="str">
        <f t="shared" si="1"/>
        <v>20210104</v>
      </c>
      <c r="C85" s="12">
        <f t="shared" si="2"/>
        <v>44200</v>
      </c>
      <c r="D85" s="3" t="str">
        <f t="shared" si="3"/>
        <v>11</v>
      </c>
      <c r="E85" s="13">
        <v>254.0</v>
      </c>
      <c r="F85" s="14">
        <f>'Costo de tareas'!$B$15</f>
        <v>0.1964027778</v>
      </c>
      <c r="G85" s="15">
        <f>'Producción diaria'!$T$3*$L$2*$M$2*$N$2*E85*1000/'Costo de tareas'!$B$14</f>
        <v>381.9047315</v>
      </c>
      <c r="H85" s="16">
        <f>IF(G85 &gt; 'Costo de tareas'!$B$13, 'Costo de tareas'!$B$13, IF(G85 &lt; 'Costo de tareas'!$B$13*0.2, 0, 'Costo de tareas'!$B$13- G85))</f>
        <v>39.28055556</v>
      </c>
      <c r="I85" s="17">
        <f>IF(H85=0,'Costo de tareas'!$B$13,'Costo de tareas'!$B$13-H85)</f>
        <v>0</v>
      </c>
      <c r="J85" s="2"/>
      <c r="K85" s="2"/>
      <c r="P85" s="2"/>
    </row>
    <row r="86">
      <c r="A86" s="3" t="s">
        <v>150</v>
      </c>
      <c r="B86" s="11" t="str">
        <f t="shared" si="1"/>
        <v>20210104</v>
      </c>
      <c r="C86" s="12">
        <f t="shared" si="2"/>
        <v>44200</v>
      </c>
      <c r="D86" s="3" t="str">
        <f t="shared" si="3"/>
        <v>12</v>
      </c>
      <c r="E86" s="13">
        <v>249.0</v>
      </c>
      <c r="F86" s="14">
        <f>'Costo de tareas'!$B$15</f>
        <v>0.1964027778</v>
      </c>
      <c r="G86" s="15">
        <f>'Producción diaria'!$T$3*$L$2*$M$2*$N$2*E86*1000/'Costo de tareas'!$B$14</f>
        <v>374.3869219</v>
      </c>
      <c r="H86" s="16">
        <f>IF(G86 &gt; 'Costo de tareas'!$B$13, 'Costo de tareas'!$B$13, IF(G86 &lt; 'Costo de tareas'!$B$13*0.2, 0, 'Costo de tareas'!$B$13- G86))</f>
        <v>39.28055556</v>
      </c>
      <c r="I86" s="17">
        <f>IF(H86=0,'Costo de tareas'!$B$13,'Costo de tareas'!$B$13-H86)</f>
        <v>0</v>
      </c>
      <c r="J86" s="2"/>
      <c r="K86" s="2"/>
      <c r="P86" s="2"/>
    </row>
    <row r="87">
      <c r="A87" s="3" t="s">
        <v>151</v>
      </c>
      <c r="B87" s="11" t="str">
        <f t="shared" si="1"/>
        <v>20210104</v>
      </c>
      <c r="C87" s="12">
        <f t="shared" si="2"/>
        <v>44200</v>
      </c>
      <c r="D87" s="3" t="str">
        <f t="shared" si="3"/>
        <v>13</v>
      </c>
      <c r="E87" s="13">
        <v>64.0</v>
      </c>
      <c r="F87" s="14">
        <f>'Costo de tareas'!$B$15</f>
        <v>0.1964027778</v>
      </c>
      <c r="G87" s="15">
        <f>'Producción diaria'!$T$3*$L$2*$M$2*$N$2*E87*1000/'Costo de tareas'!$B$14</f>
        <v>96.22796385</v>
      </c>
      <c r="H87" s="16">
        <f>IF(G87 &gt; 'Costo de tareas'!$B$13, 'Costo de tareas'!$B$13, IF(G87 &lt; 'Costo de tareas'!$B$13*0.2, 0, 'Costo de tareas'!$B$13- G87))</f>
        <v>39.28055556</v>
      </c>
      <c r="I87" s="17">
        <f>IF(H87=0,'Costo de tareas'!$B$13,'Costo de tareas'!$B$13-H87)</f>
        <v>0</v>
      </c>
      <c r="J87" s="2"/>
      <c r="K87" s="2"/>
      <c r="P87" s="2"/>
    </row>
    <row r="88">
      <c r="A88" s="3" t="s">
        <v>153</v>
      </c>
      <c r="B88" s="11" t="str">
        <f t="shared" si="1"/>
        <v>20210104</v>
      </c>
      <c r="C88" s="12">
        <f t="shared" si="2"/>
        <v>44200</v>
      </c>
      <c r="D88" s="3" t="str">
        <f t="shared" si="3"/>
        <v>14</v>
      </c>
      <c r="E88" s="13">
        <v>123.0</v>
      </c>
      <c r="F88" s="14">
        <f>'Costo de tareas'!$B$15</f>
        <v>0.1964027778</v>
      </c>
      <c r="G88" s="15">
        <f>'Producción diaria'!$T$3*$L$2*$M$2*$N$2*E88*1000/'Costo de tareas'!$B$14</f>
        <v>184.938118</v>
      </c>
      <c r="H88" s="16">
        <f>IF(G88 &gt; 'Costo de tareas'!$B$13, 'Costo de tareas'!$B$13, IF(G88 &lt; 'Costo de tareas'!$B$13*0.2, 0, 'Costo de tareas'!$B$13- G88))</f>
        <v>39.28055556</v>
      </c>
      <c r="I88" s="17">
        <f>IF(H88=0,'Costo de tareas'!$B$13,'Costo de tareas'!$B$13-H88)</f>
        <v>0</v>
      </c>
      <c r="J88" s="2"/>
      <c r="K88" s="2"/>
      <c r="P88" s="2"/>
    </row>
    <row r="89">
      <c r="A89" s="3" t="s">
        <v>155</v>
      </c>
      <c r="B89" s="11" t="str">
        <f t="shared" si="1"/>
        <v>20210104</v>
      </c>
      <c r="C89" s="12">
        <f t="shared" si="2"/>
        <v>44200</v>
      </c>
      <c r="D89" s="3" t="str">
        <f t="shared" si="3"/>
        <v>15</v>
      </c>
      <c r="E89" s="13">
        <v>116.0</v>
      </c>
      <c r="F89" s="14">
        <f>'Costo de tareas'!$B$15</f>
        <v>0.1964027778</v>
      </c>
      <c r="G89" s="15">
        <f>'Producción diaria'!$T$3*$L$2*$M$2*$N$2*E89*1000/'Costo de tareas'!$B$14</f>
        <v>174.4131845</v>
      </c>
      <c r="H89" s="16">
        <f>IF(G89 &gt; 'Costo de tareas'!$B$13, 'Costo de tareas'!$B$13, IF(G89 &lt; 'Costo de tareas'!$B$13*0.2, 0, 'Costo de tareas'!$B$13- G89))</f>
        <v>39.28055556</v>
      </c>
      <c r="I89" s="17">
        <f>IF(H89=0,'Costo de tareas'!$B$13,'Costo de tareas'!$B$13-H89)</f>
        <v>0</v>
      </c>
      <c r="J89" s="2"/>
      <c r="K89" s="2"/>
      <c r="P89" s="2"/>
    </row>
    <row r="90">
      <c r="A90" s="3" t="s">
        <v>156</v>
      </c>
      <c r="B90" s="11" t="str">
        <f t="shared" si="1"/>
        <v>20210104</v>
      </c>
      <c r="C90" s="12">
        <f t="shared" si="2"/>
        <v>44200</v>
      </c>
      <c r="D90" s="3" t="str">
        <f t="shared" si="3"/>
        <v>16</v>
      </c>
      <c r="E90" s="13">
        <v>104.0</v>
      </c>
      <c r="F90" s="14">
        <f>'Costo de tareas'!$B$15</f>
        <v>0.1964027778</v>
      </c>
      <c r="G90" s="15">
        <f>'Producción diaria'!$T$3*$L$2*$M$2*$N$2*E90*1000/'Costo de tareas'!$B$14</f>
        <v>156.3704413</v>
      </c>
      <c r="H90" s="16">
        <f>IF(G90 &gt; 'Costo de tareas'!$B$13, 'Costo de tareas'!$B$13, IF(G90 &lt; 'Costo de tareas'!$B$13*0.2, 0, 'Costo de tareas'!$B$13- G90))</f>
        <v>39.28055556</v>
      </c>
      <c r="I90" s="17">
        <f>IF(H90=0,'Costo de tareas'!$B$13,'Costo de tareas'!$B$13-H90)</f>
        <v>0</v>
      </c>
      <c r="J90" s="2"/>
      <c r="K90" s="2"/>
      <c r="P90" s="2"/>
    </row>
    <row r="91">
      <c r="A91" s="3" t="s">
        <v>157</v>
      </c>
      <c r="B91" s="11" t="str">
        <f t="shared" si="1"/>
        <v>20210104</v>
      </c>
      <c r="C91" s="12">
        <f t="shared" si="2"/>
        <v>44200</v>
      </c>
      <c r="D91" s="3" t="str">
        <f t="shared" si="3"/>
        <v>17</v>
      </c>
      <c r="E91" s="13">
        <v>0.0</v>
      </c>
      <c r="F91" s="14">
        <f>'Costo de tareas'!$B$15</f>
        <v>0.1964027778</v>
      </c>
      <c r="G91" s="15">
        <f>'Producción diaria'!$T$3*$L$2*$M$2*$N$2*E91*1000/'Costo de tareas'!$B$14</f>
        <v>0</v>
      </c>
      <c r="H91" s="16">
        <f>IF(G91 &gt; 'Costo de tareas'!$B$13, 'Costo de tareas'!$B$13, IF(G91 &lt; 'Costo de tareas'!$B$13*0.2, 0, 'Costo de tareas'!$B$13- G91))</f>
        <v>0</v>
      </c>
      <c r="I91" s="17">
        <f>IF(H91=0,'Costo de tareas'!$B$13,'Costo de tareas'!$B$13-H91)</f>
        <v>39.28055556</v>
      </c>
      <c r="J91" s="2"/>
      <c r="K91" s="2"/>
      <c r="P91" s="2"/>
    </row>
    <row r="92">
      <c r="A92" s="3" t="s">
        <v>159</v>
      </c>
      <c r="B92" s="11" t="str">
        <f t="shared" si="1"/>
        <v>20210104</v>
      </c>
      <c r="C92" s="12">
        <f t="shared" si="2"/>
        <v>44200</v>
      </c>
      <c r="D92" s="3" t="str">
        <f t="shared" si="3"/>
        <v>18</v>
      </c>
      <c r="E92" s="13">
        <v>0.0</v>
      </c>
      <c r="F92" s="14">
        <f>'Costo de tareas'!$B$15</f>
        <v>0.1964027778</v>
      </c>
      <c r="G92" s="15">
        <f>'Producción diaria'!$T$3*$L$2*$M$2*$N$2*E92*1000/'Costo de tareas'!$B$14</f>
        <v>0</v>
      </c>
      <c r="H92" s="16">
        <f>IF(G92 &gt; 'Costo de tareas'!$B$13, 'Costo de tareas'!$B$13, IF(G92 &lt; 'Costo de tareas'!$B$13*0.2, 0, 'Costo de tareas'!$B$13- G92))</f>
        <v>0</v>
      </c>
      <c r="I92" s="17">
        <f>IF(H92=0,'Costo de tareas'!$B$13,'Costo de tareas'!$B$13-H92)</f>
        <v>39.28055556</v>
      </c>
      <c r="J92" s="2"/>
      <c r="K92" s="2"/>
      <c r="P92" s="2"/>
    </row>
    <row r="93">
      <c r="A93" s="3" t="s">
        <v>161</v>
      </c>
      <c r="B93" s="11" t="str">
        <f t="shared" si="1"/>
        <v>20210104</v>
      </c>
      <c r="C93" s="12">
        <f t="shared" si="2"/>
        <v>44200</v>
      </c>
      <c r="D93" s="3" t="str">
        <f t="shared" si="3"/>
        <v>19</v>
      </c>
      <c r="E93" s="13">
        <v>0.0</v>
      </c>
      <c r="F93" s="14">
        <f>'Costo de tareas'!$B$15</f>
        <v>0.1964027778</v>
      </c>
      <c r="G93" s="15">
        <f>'Producción diaria'!$T$3*$L$2*$M$2*$N$2*E93*1000/'Costo de tareas'!$B$14</f>
        <v>0</v>
      </c>
      <c r="H93" s="16">
        <f>IF(G93 &gt; 'Costo de tareas'!$B$13, 'Costo de tareas'!$B$13, IF(G93 &lt; 'Costo de tareas'!$B$13*0.2, 0, 'Costo de tareas'!$B$13- G93))</f>
        <v>0</v>
      </c>
      <c r="I93" s="17">
        <f>IF(H93=0,'Costo de tareas'!$B$13,'Costo de tareas'!$B$13-H93)</f>
        <v>39.28055556</v>
      </c>
      <c r="J93" s="2"/>
      <c r="K93" s="2"/>
      <c r="P93" s="2"/>
    </row>
    <row r="94">
      <c r="A94" s="3" t="s">
        <v>163</v>
      </c>
      <c r="B94" s="11" t="str">
        <f t="shared" si="1"/>
        <v>20210104</v>
      </c>
      <c r="C94" s="12">
        <f t="shared" si="2"/>
        <v>44200</v>
      </c>
      <c r="D94" s="3" t="str">
        <f t="shared" si="3"/>
        <v>20</v>
      </c>
      <c r="E94" s="13">
        <v>0.0</v>
      </c>
      <c r="F94" s="14">
        <f>'Costo de tareas'!$B$15</f>
        <v>0.1964027778</v>
      </c>
      <c r="G94" s="15">
        <f>'Producción diaria'!$T$3*$L$2*$M$2*$N$2*E94*1000/'Costo de tareas'!$B$14</f>
        <v>0</v>
      </c>
      <c r="H94" s="16">
        <f>IF(G94 &gt; 'Costo de tareas'!$B$13, 'Costo de tareas'!$B$13, IF(G94 &lt; 'Costo de tareas'!$B$13*0.2, 0, 'Costo de tareas'!$B$13- G94))</f>
        <v>0</v>
      </c>
      <c r="I94" s="17">
        <f>IF(H94=0,'Costo de tareas'!$B$13,'Costo de tareas'!$B$13-H94)</f>
        <v>39.28055556</v>
      </c>
      <c r="J94" s="2"/>
      <c r="K94" s="2"/>
      <c r="P94" s="2"/>
    </row>
    <row r="95">
      <c r="A95" s="3" t="s">
        <v>165</v>
      </c>
      <c r="B95" s="11" t="str">
        <f t="shared" si="1"/>
        <v>20210104</v>
      </c>
      <c r="C95" s="12">
        <f t="shared" si="2"/>
        <v>44200</v>
      </c>
      <c r="D95" s="3" t="str">
        <f t="shared" si="3"/>
        <v>21</v>
      </c>
      <c r="E95" s="13">
        <v>0.0</v>
      </c>
      <c r="F95" s="14">
        <f>'Costo de tareas'!$B$15</f>
        <v>0.1964027778</v>
      </c>
      <c r="G95" s="15">
        <f>'Producción diaria'!$T$3*$L$2*$M$2*$N$2*E95*1000/'Costo de tareas'!$B$14</f>
        <v>0</v>
      </c>
      <c r="H95" s="16">
        <f>IF(G95 &gt; 'Costo de tareas'!$B$13, 'Costo de tareas'!$B$13, IF(G95 &lt; 'Costo de tareas'!$B$13*0.2, 0, 'Costo de tareas'!$B$13- G95))</f>
        <v>0</v>
      </c>
      <c r="I95" s="17">
        <f>IF(H95=0,'Costo de tareas'!$B$13,'Costo de tareas'!$B$13-H95)</f>
        <v>39.28055556</v>
      </c>
      <c r="J95" s="2"/>
      <c r="K95" s="2"/>
      <c r="P95" s="2"/>
    </row>
    <row r="96">
      <c r="A96" s="3" t="s">
        <v>166</v>
      </c>
      <c r="B96" s="11" t="str">
        <f t="shared" si="1"/>
        <v>20210104</v>
      </c>
      <c r="C96" s="12">
        <f t="shared" si="2"/>
        <v>44200</v>
      </c>
      <c r="D96" s="3" t="str">
        <f t="shared" si="3"/>
        <v>22</v>
      </c>
      <c r="E96" s="13">
        <v>0.0</v>
      </c>
      <c r="F96" s="14">
        <f>'Costo de tareas'!$B$15</f>
        <v>0.1964027778</v>
      </c>
      <c r="G96" s="15">
        <f>'Producción diaria'!$T$3*$L$2*$M$2*$N$2*E96*1000/'Costo de tareas'!$B$14</f>
        <v>0</v>
      </c>
      <c r="H96" s="16">
        <f>IF(G96 &gt; 'Costo de tareas'!$B$13, 'Costo de tareas'!$B$13, IF(G96 &lt; 'Costo de tareas'!$B$13*0.2, 0, 'Costo de tareas'!$B$13- G96))</f>
        <v>0</v>
      </c>
      <c r="I96" s="17">
        <f>IF(H96=0,'Costo de tareas'!$B$13,'Costo de tareas'!$B$13-H96)</f>
        <v>39.28055556</v>
      </c>
      <c r="J96" s="2"/>
      <c r="K96" s="2"/>
      <c r="P96" s="2"/>
    </row>
    <row r="97">
      <c r="A97" s="3" t="s">
        <v>167</v>
      </c>
      <c r="B97" s="11" t="str">
        <f t="shared" si="1"/>
        <v>20210104</v>
      </c>
      <c r="C97" s="12">
        <f t="shared" si="2"/>
        <v>44200</v>
      </c>
      <c r="D97" s="3" t="str">
        <f t="shared" si="3"/>
        <v>23</v>
      </c>
      <c r="E97" s="13">
        <v>0.0</v>
      </c>
      <c r="F97" s="14">
        <f>'Costo de tareas'!$B$15</f>
        <v>0.1964027778</v>
      </c>
      <c r="G97" s="15">
        <f>'Producción diaria'!$T$3*$L$2*$M$2*$N$2*E97*1000/'Costo de tareas'!$B$14</f>
        <v>0</v>
      </c>
      <c r="H97" s="16">
        <f>IF(G97 &gt; 'Costo de tareas'!$B$13, 'Costo de tareas'!$B$13, IF(G97 &lt; 'Costo de tareas'!$B$13*0.2, 0, 'Costo de tareas'!$B$13- G97))</f>
        <v>0</v>
      </c>
      <c r="I97" s="17">
        <f>IF(H97=0,'Costo de tareas'!$B$13,'Costo de tareas'!$B$13-H97)</f>
        <v>39.28055556</v>
      </c>
      <c r="J97" s="2"/>
      <c r="K97" s="2"/>
      <c r="P97" s="2"/>
    </row>
    <row r="98">
      <c r="A98" s="3" t="s">
        <v>168</v>
      </c>
      <c r="B98" s="11" t="str">
        <f t="shared" si="1"/>
        <v>20210105</v>
      </c>
      <c r="C98" s="12">
        <f t="shared" si="2"/>
        <v>44201</v>
      </c>
      <c r="D98" s="3" t="str">
        <f t="shared" si="3"/>
        <v>00</v>
      </c>
      <c r="E98" s="13">
        <v>0.0</v>
      </c>
      <c r="F98" s="14">
        <f>'Costo de tareas'!$B$15</f>
        <v>0.1964027778</v>
      </c>
      <c r="G98" s="15">
        <f>'Producción diaria'!$T$3*$L$2*$M$2*$N$2*E98*1000/'Costo de tareas'!$B$14</f>
        <v>0</v>
      </c>
      <c r="H98" s="16">
        <f>IF(G98 &gt; 'Costo de tareas'!$B$13, 'Costo de tareas'!$B$13, IF(G98 &lt; 'Costo de tareas'!$B$13*0.2, 0, 'Costo de tareas'!$B$13- G98))</f>
        <v>0</v>
      </c>
      <c r="I98" s="17">
        <f>IF(H98=0,'Costo de tareas'!$B$13,'Costo de tareas'!$B$13-H98)</f>
        <v>39.28055556</v>
      </c>
      <c r="J98" s="2"/>
      <c r="K98" s="2"/>
      <c r="P98" s="2"/>
    </row>
    <row r="99">
      <c r="A99" s="3" t="s">
        <v>169</v>
      </c>
      <c r="B99" s="11" t="str">
        <f t="shared" si="1"/>
        <v>20210105</v>
      </c>
      <c r="C99" s="12">
        <f t="shared" si="2"/>
        <v>44201</v>
      </c>
      <c r="D99" s="3" t="str">
        <f t="shared" si="3"/>
        <v>01</v>
      </c>
      <c r="E99" s="13">
        <v>0.0</v>
      </c>
      <c r="F99" s="14">
        <f>'Costo de tareas'!$B$15</f>
        <v>0.1964027778</v>
      </c>
      <c r="G99" s="15">
        <f>'Producción diaria'!$T$3*$L$2*$M$2*$N$2*E99*1000/'Costo de tareas'!$B$14</f>
        <v>0</v>
      </c>
      <c r="H99" s="16">
        <f>IF(G99 &gt; 'Costo de tareas'!$B$13, 'Costo de tareas'!$B$13, IF(G99 &lt; 'Costo de tareas'!$B$13*0.2, 0, 'Costo de tareas'!$B$13- G99))</f>
        <v>0</v>
      </c>
      <c r="I99" s="17">
        <f>IF(H99=0,'Costo de tareas'!$B$13,'Costo de tareas'!$B$13-H99)</f>
        <v>39.28055556</v>
      </c>
      <c r="J99" s="2"/>
      <c r="K99" s="2"/>
      <c r="P99" s="2"/>
    </row>
    <row r="100">
      <c r="A100" s="3" t="s">
        <v>170</v>
      </c>
      <c r="B100" s="11" t="str">
        <f t="shared" si="1"/>
        <v>20210105</v>
      </c>
      <c r="C100" s="12">
        <f t="shared" si="2"/>
        <v>44201</v>
      </c>
      <c r="D100" s="3" t="str">
        <f t="shared" si="3"/>
        <v>02</v>
      </c>
      <c r="E100" s="13">
        <v>0.0</v>
      </c>
      <c r="F100" s="14">
        <f>'Costo de tareas'!$B$15</f>
        <v>0.1964027778</v>
      </c>
      <c r="G100" s="15">
        <f>'Producción diaria'!$T$3*$L$2*$M$2*$N$2*E100*1000/'Costo de tareas'!$B$14</f>
        <v>0</v>
      </c>
      <c r="H100" s="16">
        <f>IF(G100 &gt; 'Costo de tareas'!$B$13, 'Costo de tareas'!$B$13, IF(G100 &lt; 'Costo de tareas'!$B$13*0.2, 0, 'Costo de tareas'!$B$13- G100))</f>
        <v>0</v>
      </c>
      <c r="I100" s="17">
        <f>IF(H100=0,'Costo de tareas'!$B$13,'Costo de tareas'!$B$13-H100)</f>
        <v>39.28055556</v>
      </c>
      <c r="J100" s="2"/>
      <c r="K100" s="2"/>
      <c r="P100" s="2"/>
    </row>
    <row r="101">
      <c r="A101" s="3" t="s">
        <v>172</v>
      </c>
      <c r="B101" s="11" t="str">
        <f t="shared" si="1"/>
        <v>20210105</v>
      </c>
      <c r="C101" s="12">
        <f t="shared" si="2"/>
        <v>44201</v>
      </c>
      <c r="D101" s="3" t="str">
        <f t="shared" si="3"/>
        <v>03</v>
      </c>
      <c r="E101" s="13">
        <v>0.0</v>
      </c>
      <c r="F101" s="14">
        <f>'Costo de tareas'!$B$15</f>
        <v>0.1964027778</v>
      </c>
      <c r="G101" s="15">
        <f>'Producción diaria'!$T$3*$L$2*$M$2*$N$2*E101*1000/'Costo de tareas'!$B$14</f>
        <v>0</v>
      </c>
      <c r="H101" s="16">
        <f>IF(G101 &gt; 'Costo de tareas'!$B$13, 'Costo de tareas'!$B$13, IF(G101 &lt; 'Costo de tareas'!$B$13*0.2, 0, 'Costo de tareas'!$B$13- G101))</f>
        <v>0</v>
      </c>
      <c r="I101" s="17">
        <f>IF(H101=0,'Costo de tareas'!$B$13,'Costo de tareas'!$B$13-H101)</f>
        <v>39.28055556</v>
      </c>
      <c r="J101" s="2"/>
      <c r="K101" s="2"/>
      <c r="P101" s="2"/>
    </row>
    <row r="102">
      <c r="A102" s="3" t="s">
        <v>174</v>
      </c>
      <c r="B102" s="11" t="str">
        <f t="shared" si="1"/>
        <v>20210105</v>
      </c>
      <c r="C102" s="12">
        <f t="shared" si="2"/>
        <v>44201</v>
      </c>
      <c r="D102" s="3" t="str">
        <f t="shared" si="3"/>
        <v>04</v>
      </c>
      <c r="E102" s="13">
        <v>0.0</v>
      </c>
      <c r="F102" s="14">
        <f>'Costo de tareas'!$B$15</f>
        <v>0.1964027778</v>
      </c>
      <c r="G102" s="15">
        <f>'Producción diaria'!$T$3*$L$2*$M$2*$N$2*E102*1000/'Costo de tareas'!$B$14</f>
        <v>0</v>
      </c>
      <c r="H102" s="16">
        <f>IF(G102 &gt; 'Costo de tareas'!$B$13, 'Costo de tareas'!$B$13, IF(G102 &lt; 'Costo de tareas'!$B$13*0.2, 0, 'Costo de tareas'!$B$13- G102))</f>
        <v>0</v>
      </c>
      <c r="I102" s="17">
        <f>IF(H102=0,'Costo de tareas'!$B$13,'Costo de tareas'!$B$13-H102)</f>
        <v>39.28055556</v>
      </c>
      <c r="J102" s="2"/>
      <c r="K102" s="2"/>
      <c r="P102" s="2"/>
    </row>
    <row r="103">
      <c r="A103" s="3" t="s">
        <v>176</v>
      </c>
      <c r="B103" s="11" t="str">
        <f t="shared" si="1"/>
        <v>20210105</v>
      </c>
      <c r="C103" s="12">
        <f t="shared" si="2"/>
        <v>44201</v>
      </c>
      <c r="D103" s="3" t="str">
        <f t="shared" si="3"/>
        <v>05</v>
      </c>
      <c r="E103" s="13">
        <v>0.0</v>
      </c>
      <c r="F103" s="14">
        <f>'Costo de tareas'!$B$15</f>
        <v>0.1964027778</v>
      </c>
      <c r="G103" s="15">
        <f>'Producción diaria'!$T$3*$L$2*$M$2*$N$2*E103*1000/'Costo de tareas'!$B$14</f>
        <v>0</v>
      </c>
      <c r="H103" s="16">
        <f>IF(G103 &gt; 'Costo de tareas'!$B$13, 'Costo de tareas'!$B$13, IF(G103 &lt; 'Costo de tareas'!$B$13*0.2, 0, 'Costo de tareas'!$B$13- G103))</f>
        <v>0</v>
      </c>
      <c r="I103" s="17">
        <f>IF(H103=0,'Costo de tareas'!$B$13,'Costo de tareas'!$B$13-H103)</f>
        <v>39.28055556</v>
      </c>
      <c r="J103" s="2"/>
      <c r="K103" s="2"/>
      <c r="P103" s="2"/>
    </row>
    <row r="104">
      <c r="A104" s="3" t="s">
        <v>178</v>
      </c>
      <c r="B104" s="11" t="str">
        <f t="shared" si="1"/>
        <v>20210105</v>
      </c>
      <c r="C104" s="12">
        <f t="shared" si="2"/>
        <v>44201</v>
      </c>
      <c r="D104" s="3" t="str">
        <f t="shared" si="3"/>
        <v>06</v>
      </c>
      <c r="E104" s="13">
        <v>0.0</v>
      </c>
      <c r="F104" s="14">
        <f>'Costo de tareas'!$B$15</f>
        <v>0.1964027778</v>
      </c>
      <c r="G104" s="15">
        <f>'Producción diaria'!$T$3*$L$2*$M$2*$N$2*E104*1000/'Costo de tareas'!$B$14</f>
        <v>0</v>
      </c>
      <c r="H104" s="16">
        <f>IF(G104 &gt; 'Costo de tareas'!$B$13, 'Costo de tareas'!$B$13, IF(G104 &lt; 'Costo de tareas'!$B$13*0.2, 0, 'Costo de tareas'!$B$13- G104))</f>
        <v>0</v>
      </c>
      <c r="I104" s="17">
        <f>IF(H104=0,'Costo de tareas'!$B$13,'Costo de tareas'!$B$13-H104)</f>
        <v>39.28055556</v>
      </c>
      <c r="J104" s="2"/>
      <c r="K104" s="2"/>
      <c r="P104" s="2"/>
    </row>
    <row r="105">
      <c r="A105" s="3" t="s">
        <v>180</v>
      </c>
      <c r="B105" s="11" t="str">
        <f t="shared" si="1"/>
        <v>20210105</v>
      </c>
      <c r="C105" s="12">
        <f t="shared" si="2"/>
        <v>44201</v>
      </c>
      <c r="D105" s="3" t="str">
        <f t="shared" si="3"/>
        <v>07</v>
      </c>
      <c r="E105" s="13">
        <v>0.0</v>
      </c>
      <c r="F105" s="14">
        <f>'Costo de tareas'!$B$15</f>
        <v>0.1964027778</v>
      </c>
      <c r="G105" s="15">
        <f>'Producción diaria'!$T$3*$L$2*$M$2*$N$2*E105*1000/'Costo de tareas'!$B$14</f>
        <v>0</v>
      </c>
      <c r="H105" s="16">
        <f>IF(G105 &gt; 'Costo de tareas'!$B$13, 'Costo de tareas'!$B$13, IF(G105 &lt; 'Costo de tareas'!$B$13*0.2, 0, 'Costo de tareas'!$B$13- G105))</f>
        <v>0</v>
      </c>
      <c r="I105" s="17">
        <f>IF(H105=0,'Costo de tareas'!$B$13,'Costo de tareas'!$B$13-H105)</f>
        <v>39.28055556</v>
      </c>
      <c r="J105" s="2"/>
      <c r="K105" s="2"/>
      <c r="P105" s="2"/>
    </row>
    <row r="106">
      <c r="A106" s="3" t="s">
        <v>182</v>
      </c>
      <c r="B106" s="11" t="str">
        <f t="shared" si="1"/>
        <v>20210105</v>
      </c>
      <c r="C106" s="12">
        <f t="shared" si="2"/>
        <v>44201</v>
      </c>
      <c r="D106" s="3" t="str">
        <f t="shared" si="3"/>
        <v>08</v>
      </c>
      <c r="E106" s="13">
        <v>58.0</v>
      </c>
      <c r="F106" s="14">
        <f>'Costo de tareas'!$B$15</f>
        <v>0.1964027778</v>
      </c>
      <c r="G106" s="15">
        <f>'Producción diaria'!$T$3*$L$2*$M$2*$N$2*E106*1000/'Costo de tareas'!$B$14</f>
        <v>87.20659224</v>
      </c>
      <c r="H106" s="16">
        <f>IF(G106 &gt; 'Costo de tareas'!$B$13, 'Costo de tareas'!$B$13, IF(G106 &lt; 'Costo de tareas'!$B$13*0.2, 0, 'Costo de tareas'!$B$13- G106))</f>
        <v>39.28055556</v>
      </c>
      <c r="I106" s="17">
        <f>IF(H106=0,'Costo de tareas'!$B$13,'Costo de tareas'!$B$13-H106)</f>
        <v>0</v>
      </c>
      <c r="J106" s="2"/>
      <c r="K106" s="2"/>
      <c r="P106" s="2"/>
    </row>
    <row r="107">
      <c r="A107" s="3" t="s">
        <v>184</v>
      </c>
      <c r="B107" s="11" t="str">
        <f t="shared" si="1"/>
        <v>20210105</v>
      </c>
      <c r="C107" s="12">
        <f t="shared" si="2"/>
        <v>44201</v>
      </c>
      <c r="D107" s="3" t="str">
        <f t="shared" si="3"/>
        <v>09</v>
      </c>
      <c r="E107" s="13">
        <v>194.0</v>
      </c>
      <c r="F107" s="14">
        <f>'Costo de tareas'!$B$15</f>
        <v>0.1964027778</v>
      </c>
      <c r="G107" s="15">
        <f>'Producción diaria'!$T$3*$L$2*$M$2*$N$2*E107*1000/'Costo de tareas'!$B$14</f>
        <v>291.6910154</v>
      </c>
      <c r="H107" s="16">
        <f>IF(G107 &gt; 'Costo de tareas'!$B$13, 'Costo de tareas'!$B$13, IF(G107 &lt; 'Costo de tareas'!$B$13*0.2, 0, 'Costo de tareas'!$B$13- G107))</f>
        <v>39.28055556</v>
      </c>
      <c r="I107" s="17">
        <f>IF(H107=0,'Costo de tareas'!$B$13,'Costo de tareas'!$B$13-H107)</f>
        <v>0</v>
      </c>
      <c r="J107" s="2"/>
      <c r="K107" s="2"/>
      <c r="P107" s="2"/>
    </row>
    <row r="108">
      <c r="A108" s="3" t="s">
        <v>186</v>
      </c>
      <c r="B108" s="11" t="str">
        <f t="shared" si="1"/>
        <v>20210105</v>
      </c>
      <c r="C108" s="12">
        <f t="shared" si="2"/>
        <v>44201</v>
      </c>
      <c r="D108" s="3" t="str">
        <f t="shared" si="3"/>
        <v>10</v>
      </c>
      <c r="E108" s="13">
        <v>29.0</v>
      </c>
      <c r="F108" s="14">
        <f>'Costo de tareas'!$B$15</f>
        <v>0.1964027778</v>
      </c>
      <c r="G108" s="15">
        <f>'Producción diaria'!$T$3*$L$2*$M$2*$N$2*E108*1000/'Costo de tareas'!$B$14</f>
        <v>43.60329612</v>
      </c>
      <c r="H108" s="16">
        <f>IF(G108 &gt; 'Costo de tareas'!$B$13, 'Costo de tareas'!$B$13, IF(G108 &lt; 'Costo de tareas'!$B$13*0.2, 0, 'Costo de tareas'!$B$13- G108))</f>
        <v>39.28055556</v>
      </c>
      <c r="I108" s="17">
        <f>IF(H108=0,'Costo de tareas'!$B$13,'Costo de tareas'!$B$13-H108)</f>
        <v>0</v>
      </c>
      <c r="J108" s="2"/>
      <c r="K108" s="2"/>
      <c r="P108" s="2"/>
    </row>
    <row r="109">
      <c r="A109" s="3" t="s">
        <v>188</v>
      </c>
      <c r="B109" s="11" t="str">
        <f t="shared" si="1"/>
        <v>20210105</v>
      </c>
      <c r="C109" s="12">
        <f t="shared" si="2"/>
        <v>44201</v>
      </c>
      <c r="D109" s="3" t="str">
        <f t="shared" si="3"/>
        <v>11</v>
      </c>
      <c r="E109" s="13">
        <v>324.0</v>
      </c>
      <c r="F109" s="14">
        <f>'Costo de tareas'!$B$15</f>
        <v>0.1964027778</v>
      </c>
      <c r="G109" s="15">
        <f>'Producción diaria'!$T$3*$L$2*$M$2*$N$2*E109*1000/'Costo de tareas'!$B$14</f>
        <v>487.154067</v>
      </c>
      <c r="H109" s="16">
        <f>IF(G109 &gt; 'Costo de tareas'!$B$13, 'Costo de tareas'!$B$13, IF(G109 &lt; 'Costo de tareas'!$B$13*0.2, 0, 'Costo de tareas'!$B$13- G109))</f>
        <v>39.28055556</v>
      </c>
      <c r="I109" s="17">
        <f>IF(H109=0,'Costo de tareas'!$B$13,'Costo de tareas'!$B$13-H109)</f>
        <v>0</v>
      </c>
      <c r="J109" s="2"/>
      <c r="K109" s="2"/>
      <c r="P109" s="2"/>
    </row>
    <row r="110">
      <c r="A110" s="3" t="s">
        <v>190</v>
      </c>
      <c r="B110" s="11" t="str">
        <f t="shared" si="1"/>
        <v>20210105</v>
      </c>
      <c r="C110" s="12">
        <f t="shared" si="2"/>
        <v>44201</v>
      </c>
      <c r="D110" s="3" t="str">
        <f t="shared" si="3"/>
        <v>12</v>
      </c>
      <c r="E110" s="13">
        <v>324.0</v>
      </c>
      <c r="F110" s="14">
        <f>'Costo de tareas'!$B$15</f>
        <v>0.1964027778</v>
      </c>
      <c r="G110" s="15">
        <f>'Producción diaria'!$T$3*$L$2*$M$2*$N$2*E110*1000/'Costo de tareas'!$B$14</f>
        <v>487.154067</v>
      </c>
      <c r="H110" s="16">
        <f>IF(G110 &gt; 'Costo de tareas'!$B$13, 'Costo de tareas'!$B$13, IF(G110 &lt; 'Costo de tareas'!$B$13*0.2, 0, 'Costo de tareas'!$B$13- G110))</f>
        <v>39.28055556</v>
      </c>
      <c r="I110" s="17">
        <f>IF(H110=0,'Costo de tareas'!$B$13,'Costo de tareas'!$B$13-H110)</f>
        <v>0</v>
      </c>
      <c r="J110" s="2"/>
      <c r="K110" s="2"/>
      <c r="P110" s="2"/>
    </row>
    <row r="111">
      <c r="A111" s="3" t="s">
        <v>192</v>
      </c>
      <c r="B111" s="11" t="str">
        <f t="shared" si="1"/>
        <v>20210105</v>
      </c>
      <c r="C111" s="12">
        <f t="shared" si="2"/>
        <v>44201</v>
      </c>
      <c r="D111" s="3" t="str">
        <f t="shared" si="3"/>
        <v>13</v>
      </c>
      <c r="E111" s="13">
        <v>49.0</v>
      </c>
      <c r="F111" s="14">
        <f>'Costo de tareas'!$B$15</f>
        <v>0.1964027778</v>
      </c>
      <c r="G111" s="15">
        <f>'Producción diaria'!$T$3*$L$2*$M$2*$N$2*E111*1000/'Costo de tareas'!$B$14</f>
        <v>73.67453482</v>
      </c>
      <c r="H111" s="16">
        <f>IF(G111 &gt; 'Costo de tareas'!$B$13, 'Costo de tareas'!$B$13, IF(G111 &lt; 'Costo de tareas'!$B$13*0.2, 0, 'Costo de tareas'!$B$13- G111))</f>
        <v>39.28055556</v>
      </c>
      <c r="I111" s="17">
        <f>IF(H111=0,'Costo de tareas'!$B$13,'Costo de tareas'!$B$13-H111)</f>
        <v>0</v>
      </c>
      <c r="J111" s="2"/>
      <c r="K111" s="2"/>
      <c r="P111" s="2"/>
    </row>
    <row r="112">
      <c r="A112" s="3" t="s">
        <v>194</v>
      </c>
      <c r="B112" s="11" t="str">
        <f t="shared" si="1"/>
        <v>20210105</v>
      </c>
      <c r="C112" s="12">
        <f t="shared" si="2"/>
        <v>44201</v>
      </c>
      <c r="D112" s="3" t="str">
        <f t="shared" si="3"/>
        <v>14</v>
      </c>
      <c r="E112" s="13">
        <v>411.0</v>
      </c>
      <c r="F112" s="14">
        <f>'Costo de tareas'!$B$15</f>
        <v>0.1964027778</v>
      </c>
      <c r="G112" s="15">
        <f>'Producción diaria'!$T$3*$L$2*$M$2*$N$2*E112*1000/'Costo de tareas'!$B$14</f>
        <v>617.9639553</v>
      </c>
      <c r="H112" s="16">
        <f>IF(G112 &gt; 'Costo de tareas'!$B$13, 'Costo de tareas'!$B$13, IF(G112 &lt; 'Costo de tareas'!$B$13*0.2, 0, 'Costo de tareas'!$B$13- G112))</f>
        <v>39.28055556</v>
      </c>
      <c r="I112" s="17">
        <f>IF(H112=0,'Costo de tareas'!$B$13,'Costo de tareas'!$B$13-H112)</f>
        <v>0</v>
      </c>
      <c r="J112" s="2"/>
      <c r="K112" s="2"/>
      <c r="P112" s="2"/>
    </row>
    <row r="113">
      <c r="A113" s="3" t="s">
        <v>195</v>
      </c>
      <c r="B113" s="11" t="str">
        <f t="shared" si="1"/>
        <v>20210105</v>
      </c>
      <c r="C113" s="12">
        <f t="shared" si="2"/>
        <v>44201</v>
      </c>
      <c r="D113" s="3" t="str">
        <f t="shared" si="3"/>
        <v>15</v>
      </c>
      <c r="E113" s="13">
        <v>278.0</v>
      </c>
      <c r="F113" s="14">
        <f>'Costo de tareas'!$B$15</f>
        <v>0.1964027778</v>
      </c>
      <c r="G113" s="15">
        <f>'Producción diaria'!$T$3*$L$2*$M$2*$N$2*E113*1000/'Costo de tareas'!$B$14</f>
        <v>417.990218</v>
      </c>
      <c r="H113" s="16">
        <f>IF(G113 &gt; 'Costo de tareas'!$B$13, 'Costo de tareas'!$B$13, IF(G113 &lt; 'Costo de tareas'!$B$13*0.2, 0, 'Costo de tareas'!$B$13- G113))</f>
        <v>39.28055556</v>
      </c>
      <c r="I113" s="17">
        <f>IF(H113=0,'Costo de tareas'!$B$13,'Costo de tareas'!$B$13-H113)</f>
        <v>0</v>
      </c>
      <c r="J113" s="2"/>
      <c r="K113" s="2"/>
      <c r="P113" s="2"/>
    </row>
    <row r="114">
      <c r="A114" s="3" t="s">
        <v>196</v>
      </c>
      <c r="B114" s="11" t="str">
        <f t="shared" si="1"/>
        <v>20210105</v>
      </c>
      <c r="C114" s="12">
        <f t="shared" si="2"/>
        <v>44201</v>
      </c>
      <c r="D114" s="3" t="str">
        <f t="shared" si="3"/>
        <v>16</v>
      </c>
      <c r="E114" s="13">
        <v>12.0</v>
      </c>
      <c r="F114" s="14">
        <f>'Costo de tareas'!$B$15</f>
        <v>0.1964027778</v>
      </c>
      <c r="G114" s="15">
        <f>'Producción diaria'!$T$3*$L$2*$M$2*$N$2*E114*1000/'Costo de tareas'!$B$14</f>
        <v>18.04274322</v>
      </c>
      <c r="H114" s="16">
        <f>IF(G114 &gt; 'Costo de tareas'!$B$13, 'Costo de tareas'!$B$13, IF(G114 &lt; 'Costo de tareas'!$B$13*0.2, 0, 'Costo de tareas'!$B$13- G114))</f>
        <v>21.23781233</v>
      </c>
      <c r="I114" s="17">
        <f>IF(H114=0,'Costo de tareas'!$B$13,'Costo de tareas'!$B$13-H114)</f>
        <v>18.04274322</v>
      </c>
      <c r="J114" s="2"/>
      <c r="K114" s="2"/>
      <c r="P114" s="2"/>
    </row>
    <row r="115">
      <c r="A115" s="3" t="s">
        <v>197</v>
      </c>
      <c r="B115" s="11" t="str">
        <f t="shared" si="1"/>
        <v>20210105</v>
      </c>
      <c r="C115" s="12">
        <f t="shared" si="2"/>
        <v>44201</v>
      </c>
      <c r="D115" s="3" t="str">
        <f t="shared" si="3"/>
        <v>17</v>
      </c>
      <c r="E115" s="13">
        <v>0.0</v>
      </c>
      <c r="F115" s="14">
        <f>'Costo de tareas'!$B$15</f>
        <v>0.1964027778</v>
      </c>
      <c r="G115" s="15">
        <f>'Producción diaria'!$T$3*$L$2*$M$2*$N$2*E115*1000/'Costo de tareas'!$B$14</f>
        <v>0</v>
      </c>
      <c r="H115" s="16">
        <f>IF(G115 &gt; 'Costo de tareas'!$B$13, 'Costo de tareas'!$B$13, IF(G115 &lt; 'Costo de tareas'!$B$13*0.2, 0, 'Costo de tareas'!$B$13- G115))</f>
        <v>0</v>
      </c>
      <c r="I115" s="17">
        <f>IF(H115=0,'Costo de tareas'!$B$13,'Costo de tareas'!$B$13-H115)</f>
        <v>39.28055556</v>
      </c>
      <c r="J115" s="2"/>
      <c r="K115" s="2"/>
      <c r="P115" s="2"/>
    </row>
    <row r="116">
      <c r="A116" s="3" t="s">
        <v>199</v>
      </c>
      <c r="B116" s="11" t="str">
        <f t="shared" si="1"/>
        <v>20210105</v>
      </c>
      <c r="C116" s="12">
        <f t="shared" si="2"/>
        <v>44201</v>
      </c>
      <c r="D116" s="3" t="str">
        <f t="shared" si="3"/>
        <v>18</v>
      </c>
      <c r="E116" s="13">
        <v>0.0</v>
      </c>
      <c r="F116" s="14">
        <f>'Costo de tareas'!$B$15</f>
        <v>0.1964027778</v>
      </c>
      <c r="G116" s="15">
        <f>'Producción diaria'!$T$3*$L$2*$M$2*$N$2*E116*1000/'Costo de tareas'!$B$14</f>
        <v>0</v>
      </c>
      <c r="H116" s="16">
        <f>IF(G116 &gt; 'Costo de tareas'!$B$13, 'Costo de tareas'!$B$13, IF(G116 &lt; 'Costo de tareas'!$B$13*0.2, 0, 'Costo de tareas'!$B$13- G116))</f>
        <v>0</v>
      </c>
      <c r="I116" s="17">
        <f>IF(H116=0,'Costo de tareas'!$B$13,'Costo de tareas'!$B$13-H116)</f>
        <v>39.28055556</v>
      </c>
      <c r="J116" s="2"/>
      <c r="K116" s="2"/>
      <c r="P116" s="2"/>
    </row>
    <row r="117">
      <c r="A117" s="3" t="s">
        <v>200</v>
      </c>
      <c r="B117" s="11" t="str">
        <f t="shared" si="1"/>
        <v>20210105</v>
      </c>
      <c r="C117" s="12">
        <f t="shared" si="2"/>
        <v>44201</v>
      </c>
      <c r="D117" s="3" t="str">
        <f t="shared" si="3"/>
        <v>19</v>
      </c>
      <c r="E117" s="13">
        <v>0.0</v>
      </c>
      <c r="F117" s="14">
        <f>'Costo de tareas'!$B$15</f>
        <v>0.1964027778</v>
      </c>
      <c r="G117" s="15">
        <f>'Producción diaria'!$T$3*$L$2*$M$2*$N$2*E117*1000/'Costo de tareas'!$B$14</f>
        <v>0</v>
      </c>
      <c r="H117" s="16">
        <f>IF(G117 &gt; 'Costo de tareas'!$B$13, 'Costo de tareas'!$B$13, IF(G117 &lt; 'Costo de tareas'!$B$13*0.2, 0, 'Costo de tareas'!$B$13- G117))</f>
        <v>0</v>
      </c>
      <c r="I117" s="17">
        <f>IF(H117=0,'Costo de tareas'!$B$13,'Costo de tareas'!$B$13-H117)</f>
        <v>39.28055556</v>
      </c>
      <c r="J117" s="2"/>
      <c r="K117" s="2"/>
      <c r="P117" s="2"/>
    </row>
    <row r="118">
      <c r="A118" s="3" t="s">
        <v>202</v>
      </c>
      <c r="B118" s="11" t="str">
        <f t="shared" si="1"/>
        <v>20210105</v>
      </c>
      <c r="C118" s="12">
        <f t="shared" si="2"/>
        <v>44201</v>
      </c>
      <c r="D118" s="3" t="str">
        <f t="shared" si="3"/>
        <v>20</v>
      </c>
      <c r="E118" s="13">
        <v>0.0</v>
      </c>
      <c r="F118" s="14">
        <f>'Costo de tareas'!$B$15</f>
        <v>0.1964027778</v>
      </c>
      <c r="G118" s="15">
        <f>'Producción diaria'!$T$3*$L$2*$M$2*$N$2*E118*1000/'Costo de tareas'!$B$14</f>
        <v>0</v>
      </c>
      <c r="H118" s="16">
        <f>IF(G118 &gt; 'Costo de tareas'!$B$13, 'Costo de tareas'!$B$13, IF(G118 &lt; 'Costo de tareas'!$B$13*0.2, 0, 'Costo de tareas'!$B$13- G118))</f>
        <v>0</v>
      </c>
      <c r="I118" s="17">
        <f>IF(H118=0,'Costo de tareas'!$B$13,'Costo de tareas'!$B$13-H118)</f>
        <v>39.28055556</v>
      </c>
      <c r="J118" s="2"/>
      <c r="K118" s="2"/>
      <c r="P118" s="2"/>
    </row>
    <row r="119">
      <c r="A119" s="3" t="s">
        <v>204</v>
      </c>
      <c r="B119" s="11" t="str">
        <f t="shared" si="1"/>
        <v>20210105</v>
      </c>
      <c r="C119" s="12">
        <f t="shared" si="2"/>
        <v>44201</v>
      </c>
      <c r="D119" s="3" t="str">
        <f t="shared" si="3"/>
        <v>21</v>
      </c>
      <c r="E119" s="13">
        <v>0.0</v>
      </c>
      <c r="F119" s="14">
        <f>'Costo de tareas'!$B$15</f>
        <v>0.1964027778</v>
      </c>
      <c r="G119" s="15">
        <f>'Producción diaria'!$T$3*$L$2*$M$2*$N$2*E119*1000/'Costo de tareas'!$B$14</f>
        <v>0</v>
      </c>
      <c r="H119" s="16">
        <f>IF(G119 &gt; 'Costo de tareas'!$B$13, 'Costo de tareas'!$B$13, IF(G119 &lt; 'Costo de tareas'!$B$13*0.2, 0, 'Costo de tareas'!$B$13- G119))</f>
        <v>0</v>
      </c>
      <c r="I119" s="17">
        <f>IF(H119=0,'Costo de tareas'!$B$13,'Costo de tareas'!$B$13-H119)</f>
        <v>39.28055556</v>
      </c>
      <c r="J119" s="2"/>
      <c r="K119" s="2"/>
      <c r="P119" s="2"/>
    </row>
    <row r="120">
      <c r="A120" s="3" t="s">
        <v>206</v>
      </c>
      <c r="B120" s="11" t="str">
        <f t="shared" si="1"/>
        <v>20210105</v>
      </c>
      <c r="C120" s="12">
        <f t="shared" si="2"/>
        <v>44201</v>
      </c>
      <c r="D120" s="3" t="str">
        <f t="shared" si="3"/>
        <v>22</v>
      </c>
      <c r="E120" s="13">
        <v>0.0</v>
      </c>
      <c r="F120" s="14">
        <f>'Costo de tareas'!$B$15</f>
        <v>0.1964027778</v>
      </c>
      <c r="G120" s="15">
        <f>'Producción diaria'!$T$3*$L$2*$M$2*$N$2*E120*1000/'Costo de tareas'!$B$14</f>
        <v>0</v>
      </c>
      <c r="H120" s="16">
        <f>IF(G120 &gt; 'Costo de tareas'!$B$13, 'Costo de tareas'!$B$13, IF(G120 &lt; 'Costo de tareas'!$B$13*0.2, 0, 'Costo de tareas'!$B$13- G120))</f>
        <v>0</v>
      </c>
      <c r="I120" s="17">
        <f>IF(H120=0,'Costo de tareas'!$B$13,'Costo de tareas'!$B$13-H120)</f>
        <v>39.28055556</v>
      </c>
      <c r="J120" s="2"/>
      <c r="K120" s="2"/>
      <c r="P120" s="2"/>
    </row>
    <row r="121">
      <c r="A121" s="3" t="s">
        <v>208</v>
      </c>
      <c r="B121" s="11" t="str">
        <f t="shared" si="1"/>
        <v>20210105</v>
      </c>
      <c r="C121" s="12">
        <f t="shared" si="2"/>
        <v>44201</v>
      </c>
      <c r="D121" s="3" t="str">
        <f t="shared" si="3"/>
        <v>23</v>
      </c>
      <c r="E121" s="13">
        <v>0.0</v>
      </c>
      <c r="F121" s="14">
        <f>'Costo de tareas'!$B$15</f>
        <v>0.1964027778</v>
      </c>
      <c r="G121" s="15">
        <f>'Producción diaria'!$T$3*$L$2*$M$2*$N$2*E121*1000/'Costo de tareas'!$B$14</f>
        <v>0</v>
      </c>
      <c r="H121" s="16">
        <f>IF(G121 &gt; 'Costo de tareas'!$B$13, 'Costo de tareas'!$B$13, IF(G121 &lt; 'Costo de tareas'!$B$13*0.2, 0, 'Costo de tareas'!$B$13- G121))</f>
        <v>0</v>
      </c>
      <c r="I121" s="17">
        <f>IF(H121=0,'Costo de tareas'!$B$13,'Costo de tareas'!$B$13-H121)</f>
        <v>39.28055556</v>
      </c>
      <c r="J121" s="2"/>
      <c r="K121" s="2"/>
      <c r="P121" s="2"/>
    </row>
    <row r="122">
      <c r="A122" s="3" t="s">
        <v>210</v>
      </c>
      <c r="B122" s="11" t="str">
        <f t="shared" si="1"/>
        <v>20210106</v>
      </c>
      <c r="C122" s="12">
        <f t="shared" si="2"/>
        <v>44202</v>
      </c>
      <c r="D122" s="3" t="str">
        <f t="shared" si="3"/>
        <v>00</v>
      </c>
      <c r="E122" s="13">
        <v>0.0</v>
      </c>
      <c r="F122" s="14">
        <f>'Costo de tareas'!$B$15</f>
        <v>0.1964027778</v>
      </c>
      <c r="G122" s="15">
        <f>'Producción diaria'!$T$3*$L$2*$M$2*$N$2*E122*1000/'Costo de tareas'!$B$14</f>
        <v>0</v>
      </c>
      <c r="H122" s="16">
        <f>IF(G122 &gt; 'Costo de tareas'!$B$13, 'Costo de tareas'!$B$13, IF(G122 &lt; 'Costo de tareas'!$B$13*0.2, 0, 'Costo de tareas'!$B$13- G122))</f>
        <v>0</v>
      </c>
      <c r="I122" s="17">
        <f>IF(H122=0,'Costo de tareas'!$B$13,'Costo de tareas'!$B$13-H122)</f>
        <v>39.28055556</v>
      </c>
      <c r="J122" s="2"/>
      <c r="K122" s="2"/>
      <c r="P122" s="2"/>
    </row>
    <row r="123">
      <c r="A123" s="3" t="s">
        <v>212</v>
      </c>
      <c r="B123" s="11" t="str">
        <f t="shared" si="1"/>
        <v>20210106</v>
      </c>
      <c r="C123" s="12">
        <f t="shared" si="2"/>
        <v>44202</v>
      </c>
      <c r="D123" s="3" t="str">
        <f t="shared" si="3"/>
        <v>01</v>
      </c>
      <c r="E123" s="13">
        <v>0.0</v>
      </c>
      <c r="F123" s="14">
        <f>'Costo de tareas'!$B$15</f>
        <v>0.1964027778</v>
      </c>
      <c r="G123" s="15">
        <f>'Producción diaria'!$T$3*$L$2*$M$2*$N$2*E123*1000/'Costo de tareas'!$B$14</f>
        <v>0</v>
      </c>
      <c r="H123" s="16">
        <f>IF(G123 &gt; 'Costo de tareas'!$B$13, 'Costo de tareas'!$B$13, IF(G123 &lt; 'Costo de tareas'!$B$13*0.2, 0, 'Costo de tareas'!$B$13- G123))</f>
        <v>0</v>
      </c>
      <c r="I123" s="17">
        <f>IF(H123=0,'Costo de tareas'!$B$13,'Costo de tareas'!$B$13-H123)</f>
        <v>39.28055556</v>
      </c>
      <c r="J123" s="2"/>
      <c r="K123" s="2"/>
      <c r="P123" s="2"/>
    </row>
    <row r="124">
      <c r="A124" s="3" t="s">
        <v>213</v>
      </c>
      <c r="B124" s="11" t="str">
        <f t="shared" si="1"/>
        <v>20210106</v>
      </c>
      <c r="C124" s="12">
        <f t="shared" si="2"/>
        <v>44202</v>
      </c>
      <c r="D124" s="3" t="str">
        <f t="shared" si="3"/>
        <v>02</v>
      </c>
      <c r="E124" s="13">
        <v>0.0</v>
      </c>
      <c r="F124" s="14">
        <f>'Costo de tareas'!$B$15</f>
        <v>0.1964027778</v>
      </c>
      <c r="G124" s="15">
        <f>'Producción diaria'!$T$3*$L$2*$M$2*$N$2*E124*1000/'Costo de tareas'!$B$14</f>
        <v>0</v>
      </c>
      <c r="H124" s="16">
        <f>IF(G124 &gt; 'Costo de tareas'!$B$13, 'Costo de tareas'!$B$13, IF(G124 &lt; 'Costo de tareas'!$B$13*0.2, 0, 'Costo de tareas'!$B$13- G124))</f>
        <v>0</v>
      </c>
      <c r="I124" s="17">
        <f>IF(H124=0,'Costo de tareas'!$B$13,'Costo de tareas'!$B$13-H124)</f>
        <v>39.28055556</v>
      </c>
      <c r="J124" s="2"/>
      <c r="K124" s="2"/>
      <c r="P124" s="2"/>
    </row>
    <row r="125">
      <c r="A125" s="3" t="s">
        <v>214</v>
      </c>
      <c r="B125" s="11" t="str">
        <f t="shared" si="1"/>
        <v>20210106</v>
      </c>
      <c r="C125" s="12">
        <f t="shared" si="2"/>
        <v>44202</v>
      </c>
      <c r="D125" s="3" t="str">
        <f t="shared" si="3"/>
        <v>03</v>
      </c>
      <c r="E125" s="13">
        <v>0.0</v>
      </c>
      <c r="F125" s="14">
        <f>'Costo de tareas'!$B$15</f>
        <v>0.1964027778</v>
      </c>
      <c r="G125" s="15">
        <f>'Producción diaria'!$T$3*$L$2*$M$2*$N$2*E125*1000/'Costo de tareas'!$B$14</f>
        <v>0</v>
      </c>
      <c r="H125" s="16">
        <f>IF(G125 &gt; 'Costo de tareas'!$B$13, 'Costo de tareas'!$B$13, IF(G125 &lt; 'Costo de tareas'!$B$13*0.2, 0, 'Costo de tareas'!$B$13- G125))</f>
        <v>0</v>
      </c>
      <c r="I125" s="17">
        <f>IF(H125=0,'Costo de tareas'!$B$13,'Costo de tareas'!$B$13-H125)</f>
        <v>39.28055556</v>
      </c>
      <c r="J125" s="2"/>
      <c r="K125" s="2"/>
      <c r="P125" s="2"/>
    </row>
    <row r="126">
      <c r="A126" s="3" t="s">
        <v>215</v>
      </c>
      <c r="B126" s="11" t="str">
        <f t="shared" si="1"/>
        <v>20210106</v>
      </c>
      <c r="C126" s="12">
        <f t="shared" si="2"/>
        <v>44202</v>
      </c>
      <c r="D126" s="3" t="str">
        <f t="shared" si="3"/>
        <v>04</v>
      </c>
      <c r="E126" s="13">
        <v>0.0</v>
      </c>
      <c r="F126" s="14">
        <f>'Costo de tareas'!$B$15</f>
        <v>0.1964027778</v>
      </c>
      <c r="G126" s="15">
        <f>'Producción diaria'!$T$3*$L$2*$M$2*$N$2*E126*1000/'Costo de tareas'!$B$14</f>
        <v>0</v>
      </c>
      <c r="H126" s="16">
        <f>IF(G126 &gt; 'Costo de tareas'!$B$13, 'Costo de tareas'!$B$13, IF(G126 &lt; 'Costo de tareas'!$B$13*0.2, 0, 'Costo de tareas'!$B$13- G126))</f>
        <v>0</v>
      </c>
      <c r="I126" s="17">
        <f>IF(H126=0,'Costo de tareas'!$B$13,'Costo de tareas'!$B$13-H126)</f>
        <v>39.28055556</v>
      </c>
      <c r="J126" s="2"/>
      <c r="K126" s="2"/>
      <c r="P126" s="2"/>
    </row>
    <row r="127">
      <c r="A127" s="3" t="s">
        <v>216</v>
      </c>
      <c r="B127" s="11" t="str">
        <f t="shared" si="1"/>
        <v>20210106</v>
      </c>
      <c r="C127" s="12">
        <f t="shared" si="2"/>
        <v>44202</v>
      </c>
      <c r="D127" s="3" t="str">
        <f t="shared" si="3"/>
        <v>05</v>
      </c>
      <c r="E127" s="13">
        <v>0.0</v>
      </c>
      <c r="F127" s="14">
        <f>'Costo de tareas'!$B$15</f>
        <v>0.1964027778</v>
      </c>
      <c r="G127" s="15">
        <f>'Producción diaria'!$T$3*$L$2*$M$2*$N$2*E127*1000/'Costo de tareas'!$B$14</f>
        <v>0</v>
      </c>
      <c r="H127" s="16">
        <f>IF(G127 &gt; 'Costo de tareas'!$B$13, 'Costo de tareas'!$B$13, IF(G127 &lt; 'Costo de tareas'!$B$13*0.2, 0, 'Costo de tareas'!$B$13- G127))</f>
        <v>0</v>
      </c>
      <c r="I127" s="17">
        <f>IF(H127=0,'Costo de tareas'!$B$13,'Costo de tareas'!$B$13-H127)</f>
        <v>39.28055556</v>
      </c>
      <c r="J127" s="2"/>
      <c r="K127" s="2"/>
      <c r="P127" s="2"/>
    </row>
    <row r="128">
      <c r="A128" s="3" t="s">
        <v>217</v>
      </c>
      <c r="B128" s="11" t="str">
        <f t="shared" si="1"/>
        <v>20210106</v>
      </c>
      <c r="C128" s="12">
        <f t="shared" si="2"/>
        <v>44202</v>
      </c>
      <c r="D128" s="3" t="str">
        <f t="shared" si="3"/>
        <v>06</v>
      </c>
      <c r="E128" s="13">
        <v>0.0</v>
      </c>
      <c r="F128" s="14">
        <f>'Costo de tareas'!$B$15</f>
        <v>0.1964027778</v>
      </c>
      <c r="G128" s="15">
        <f>'Producción diaria'!$T$3*$L$2*$M$2*$N$2*E128*1000/'Costo de tareas'!$B$14</f>
        <v>0</v>
      </c>
      <c r="H128" s="16">
        <f>IF(G128 &gt; 'Costo de tareas'!$B$13, 'Costo de tareas'!$B$13, IF(G128 &lt; 'Costo de tareas'!$B$13*0.2, 0, 'Costo de tareas'!$B$13- G128))</f>
        <v>0</v>
      </c>
      <c r="I128" s="17">
        <f>IF(H128=0,'Costo de tareas'!$B$13,'Costo de tareas'!$B$13-H128)</f>
        <v>39.28055556</v>
      </c>
      <c r="J128" s="2"/>
      <c r="K128" s="2"/>
      <c r="P128" s="2"/>
    </row>
    <row r="129">
      <c r="A129" s="3" t="s">
        <v>218</v>
      </c>
      <c r="B129" s="11" t="str">
        <f t="shared" si="1"/>
        <v>20210106</v>
      </c>
      <c r="C129" s="12">
        <f t="shared" si="2"/>
        <v>44202</v>
      </c>
      <c r="D129" s="3" t="str">
        <f t="shared" si="3"/>
        <v>07</v>
      </c>
      <c r="E129" s="13">
        <v>0.0</v>
      </c>
      <c r="F129" s="14">
        <f>'Costo de tareas'!$B$15</f>
        <v>0.1964027778</v>
      </c>
      <c r="G129" s="15">
        <f>'Producción diaria'!$T$3*$L$2*$M$2*$N$2*E129*1000/'Costo de tareas'!$B$14</f>
        <v>0</v>
      </c>
      <c r="H129" s="16">
        <f>IF(G129 &gt; 'Costo de tareas'!$B$13, 'Costo de tareas'!$B$13, IF(G129 &lt; 'Costo de tareas'!$B$13*0.2, 0, 'Costo de tareas'!$B$13- G129))</f>
        <v>0</v>
      </c>
      <c r="I129" s="17">
        <f>IF(H129=0,'Costo de tareas'!$B$13,'Costo de tareas'!$B$13-H129)</f>
        <v>39.28055556</v>
      </c>
      <c r="J129" s="2"/>
      <c r="K129" s="2"/>
      <c r="P129" s="2"/>
    </row>
    <row r="130">
      <c r="A130" s="3" t="s">
        <v>219</v>
      </c>
      <c r="B130" s="11" t="str">
        <f t="shared" si="1"/>
        <v>20210106</v>
      </c>
      <c r="C130" s="12">
        <f t="shared" si="2"/>
        <v>44202</v>
      </c>
      <c r="D130" s="3" t="str">
        <f t="shared" si="3"/>
        <v>08</v>
      </c>
      <c r="E130" s="13">
        <v>63.0</v>
      </c>
      <c r="F130" s="14">
        <f>'Costo de tareas'!$B$15</f>
        <v>0.1964027778</v>
      </c>
      <c r="G130" s="15">
        <f>'Producción diaria'!$T$3*$L$2*$M$2*$N$2*E130*1000/'Costo de tareas'!$B$14</f>
        <v>94.72440191</v>
      </c>
      <c r="H130" s="16">
        <f>IF(G130 &gt; 'Costo de tareas'!$B$13, 'Costo de tareas'!$B$13, IF(G130 &lt; 'Costo de tareas'!$B$13*0.2, 0, 'Costo de tareas'!$B$13- G130))</f>
        <v>39.28055556</v>
      </c>
      <c r="I130" s="17">
        <f>IF(H130=0,'Costo de tareas'!$B$13,'Costo de tareas'!$B$13-H130)</f>
        <v>0</v>
      </c>
      <c r="J130" s="2"/>
      <c r="K130" s="2"/>
      <c r="P130" s="2"/>
    </row>
    <row r="131">
      <c r="A131" s="3" t="s">
        <v>220</v>
      </c>
      <c r="B131" s="11" t="str">
        <f t="shared" si="1"/>
        <v>20210106</v>
      </c>
      <c r="C131" s="12">
        <f t="shared" si="2"/>
        <v>44202</v>
      </c>
      <c r="D131" s="3" t="str">
        <f t="shared" si="3"/>
        <v>09</v>
      </c>
      <c r="E131" s="13">
        <v>174.0</v>
      </c>
      <c r="F131" s="14">
        <f>'Costo de tareas'!$B$15</f>
        <v>0.1964027778</v>
      </c>
      <c r="G131" s="15">
        <f>'Producción diaria'!$T$3*$L$2*$M$2*$N$2*E131*1000/'Costo de tareas'!$B$14</f>
        <v>261.6197767</v>
      </c>
      <c r="H131" s="16">
        <f>IF(G131 &gt; 'Costo de tareas'!$B$13, 'Costo de tareas'!$B$13, IF(G131 &lt; 'Costo de tareas'!$B$13*0.2, 0, 'Costo de tareas'!$B$13- G131))</f>
        <v>39.28055556</v>
      </c>
      <c r="I131" s="17">
        <f>IF(H131=0,'Costo de tareas'!$B$13,'Costo de tareas'!$B$13-H131)</f>
        <v>0</v>
      </c>
      <c r="J131" s="2"/>
      <c r="K131" s="2"/>
      <c r="P131" s="2"/>
    </row>
    <row r="132">
      <c r="A132" s="3" t="s">
        <v>221</v>
      </c>
      <c r="B132" s="11" t="str">
        <f t="shared" si="1"/>
        <v>20210106</v>
      </c>
      <c r="C132" s="12">
        <f t="shared" si="2"/>
        <v>44202</v>
      </c>
      <c r="D132" s="3" t="str">
        <f t="shared" si="3"/>
        <v>10</v>
      </c>
      <c r="E132" s="13">
        <v>318.0</v>
      </c>
      <c r="F132" s="14">
        <f>'Costo de tareas'!$B$15</f>
        <v>0.1964027778</v>
      </c>
      <c r="G132" s="15">
        <f>'Producción diaria'!$T$3*$L$2*$M$2*$N$2*E132*1000/'Costo de tareas'!$B$14</f>
        <v>478.1326954</v>
      </c>
      <c r="H132" s="16">
        <f>IF(G132 &gt; 'Costo de tareas'!$B$13, 'Costo de tareas'!$B$13, IF(G132 &lt; 'Costo de tareas'!$B$13*0.2, 0, 'Costo de tareas'!$B$13- G132))</f>
        <v>39.28055556</v>
      </c>
      <c r="I132" s="17">
        <f>IF(H132=0,'Costo de tareas'!$B$13,'Costo de tareas'!$B$13-H132)</f>
        <v>0</v>
      </c>
      <c r="J132" s="2"/>
      <c r="K132" s="2"/>
      <c r="P132" s="2"/>
    </row>
    <row r="133">
      <c r="A133" s="3" t="s">
        <v>222</v>
      </c>
      <c r="B133" s="11" t="str">
        <f t="shared" si="1"/>
        <v>20210106</v>
      </c>
      <c r="C133" s="12">
        <f t="shared" si="2"/>
        <v>44202</v>
      </c>
      <c r="D133" s="3" t="str">
        <f t="shared" si="3"/>
        <v>11</v>
      </c>
      <c r="E133" s="13">
        <v>416.0</v>
      </c>
      <c r="F133" s="14">
        <f>'Costo de tareas'!$B$15</f>
        <v>0.1964027778</v>
      </c>
      <c r="G133" s="15">
        <f>'Producción diaria'!$T$3*$L$2*$M$2*$N$2*E133*1000/'Costo de tareas'!$B$14</f>
        <v>625.481765</v>
      </c>
      <c r="H133" s="16">
        <f>IF(G133 &gt; 'Costo de tareas'!$B$13, 'Costo de tareas'!$B$13, IF(G133 &lt; 'Costo de tareas'!$B$13*0.2, 0, 'Costo de tareas'!$B$13- G133))</f>
        <v>39.28055556</v>
      </c>
      <c r="I133" s="17">
        <f>IF(H133=0,'Costo de tareas'!$B$13,'Costo de tareas'!$B$13-H133)</f>
        <v>0</v>
      </c>
      <c r="J133" s="2"/>
      <c r="K133" s="2"/>
      <c r="P133" s="2"/>
    </row>
    <row r="134">
      <c r="A134" s="3" t="s">
        <v>223</v>
      </c>
      <c r="B134" s="11" t="str">
        <f t="shared" si="1"/>
        <v>20210106</v>
      </c>
      <c r="C134" s="12">
        <f t="shared" si="2"/>
        <v>44202</v>
      </c>
      <c r="D134" s="3" t="str">
        <f t="shared" si="3"/>
        <v>12</v>
      </c>
      <c r="E134" s="13">
        <v>374.0</v>
      </c>
      <c r="F134" s="14">
        <f>'Costo de tareas'!$B$15</f>
        <v>0.1964027778</v>
      </c>
      <c r="G134" s="15">
        <f>'Producción diaria'!$T$3*$L$2*$M$2*$N$2*E134*1000/'Costo de tareas'!$B$14</f>
        <v>562.3321637</v>
      </c>
      <c r="H134" s="16">
        <f>IF(G134 &gt; 'Costo de tareas'!$B$13, 'Costo de tareas'!$B$13, IF(G134 &lt; 'Costo de tareas'!$B$13*0.2, 0, 'Costo de tareas'!$B$13- G134))</f>
        <v>39.28055556</v>
      </c>
      <c r="I134" s="17">
        <f>IF(H134=0,'Costo de tareas'!$B$13,'Costo de tareas'!$B$13-H134)</f>
        <v>0</v>
      </c>
      <c r="J134" s="2"/>
      <c r="K134" s="2"/>
      <c r="P134" s="2"/>
    </row>
    <row r="135">
      <c r="A135" s="3" t="s">
        <v>224</v>
      </c>
      <c r="B135" s="11" t="str">
        <f t="shared" si="1"/>
        <v>20210106</v>
      </c>
      <c r="C135" s="12">
        <f t="shared" si="2"/>
        <v>44202</v>
      </c>
      <c r="D135" s="3" t="str">
        <f t="shared" si="3"/>
        <v>13</v>
      </c>
      <c r="E135" s="13">
        <v>437.0</v>
      </c>
      <c r="F135" s="14">
        <f>'Costo de tareas'!$B$15</f>
        <v>0.1964027778</v>
      </c>
      <c r="G135" s="15">
        <f>'Producción diaria'!$T$3*$L$2*$M$2*$N$2*E135*1000/'Costo de tareas'!$B$14</f>
        <v>657.0565657</v>
      </c>
      <c r="H135" s="16">
        <f>IF(G135 &gt; 'Costo de tareas'!$B$13, 'Costo de tareas'!$B$13, IF(G135 &lt; 'Costo de tareas'!$B$13*0.2, 0, 'Costo de tareas'!$B$13- G135))</f>
        <v>39.28055556</v>
      </c>
      <c r="I135" s="17">
        <f>IF(H135=0,'Costo de tareas'!$B$13,'Costo de tareas'!$B$13-H135)</f>
        <v>0</v>
      </c>
      <c r="J135" s="2"/>
      <c r="K135" s="2"/>
      <c r="P135" s="2"/>
    </row>
    <row r="136">
      <c r="A136" s="3" t="s">
        <v>225</v>
      </c>
      <c r="B136" s="11" t="str">
        <f t="shared" si="1"/>
        <v>20210106</v>
      </c>
      <c r="C136" s="12">
        <f t="shared" si="2"/>
        <v>44202</v>
      </c>
      <c r="D136" s="3" t="str">
        <f t="shared" si="3"/>
        <v>14</v>
      </c>
      <c r="E136" s="13">
        <v>307.0</v>
      </c>
      <c r="F136" s="14">
        <f>'Costo de tareas'!$B$15</f>
        <v>0.1964027778</v>
      </c>
      <c r="G136" s="15">
        <f>'Producción diaria'!$T$3*$L$2*$M$2*$N$2*E136*1000/'Costo de tareas'!$B$14</f>
        <v>461.5935141</v>
      </c>
      <c r="H136" s="16">
        <f>IF(G136 &gt; 'Costo de tareas'!$B$13, 'Costo de tareas'!$B$13, IF(G136 &lt; 'Costo de tareas'!$B$13*0.2, 0, 'Costo de tareas'!$B$13- G136))</f>
        <v>39.28055556</v>
      </c>
      <c r="I136" s="17">
        <f>IF(H136=0,'Costo de tareas'!$B$13,'Costo de tareas'!$B$13-H136)</f>
        <v>0</v>
      </c>
      <c r="J136" s="2"/>
      <c r="K136" s="2"/>
      <c r="P136" s="2"/>
    </row>
    <row r="137">
      <c r="A137" s="3" t="s">
        <v>226</v>
      </c>
      <c r="B137" s="11" t="str">
        <f t="shared" si="1"/>
        <v>20210106</v>
      </c>
      <c r="C137" s="12">
        <f t="shared" si="2"/>
        <v>44202</v>
      </c>
      <c r="D137" s="3" t="str">
        <f t="shared" si="3"/>
        <v>15</v>
      </c>
      <c r="E137" s="13">
        <v>197.0</v>
      </c>
      <c r="F137" s="14">
        <f>'Costo de tareas'!$B$15</f>
        <v>0.1964027778</v>
      </c>
      <c r="G137" s="15">
        <f>'Producción diaria'!$T$3*$L$2*$M$2*$N$2*E137*1000/'Costo de tareas'!$B$14</f>
        <v>296.2017012</v>
      </c>
      <c r="H137" s="16">
        <f>IF(G137 &gt; 'Costo de tareas'!$B$13, 'Costo de tareas'!$B$13, IF(G137 &lt; 'Costo de tareas'!$B$13*0.2, 0, 'Costo de tareas'!$B$13- G137))</f>
        <v>39.28055556</v>
      </c>
      <c r="I137" s="17">
        <f>IF(H137=0,'Costo de tareas'!$B$13,'Costo de tareas'!$B$13-H137)</f>
        <v>0</v>
      </c>
      <c r="J137" s="2"/>
      <c r="K137" s="2"/>
      <c r="P137" s="2"/>
    </row>
    <row r="138">
      <c r="A138" s="3" t="s">
        <v>227</v>
      </c>
      <c r="B138" s="11" t="str">
        <f t="shared" si="1"/>
        <v>20210106</v>
      </c>
      <c r="C138" s="12">
        <f t="shared" si="2"/>
        <v>44202</v>
      </c>
      <c r="D138" s="3" t="str">
        <f t="shared" si="3"/>
        <v>16</v>
      </c>
      <c r="E138" s="13">
        <v>94.0</v>
      </c>
      <c r="F138" s="14">
        <f>'Costo de tareas'!$B$15</f>
        <v>0.1964027778</v>
      </c>
      <c r="G138" s="15">
        <f>'Producción diaria'!$T$3*$L$2*$M$2*$N$2*E138*1000/'Costo de tareas'!$B$14</f>
        <v>141.3348219</v>
      </c>
      <c r="H138" s="16">
        <f>IF(G138 &gt; 'Costo de tareas'!$B$13, 'Costo de tareas'!$B$13, IF(G138 &lt; 'Costo de tareas'!$B$13*0.2, 0, 'Costo de tareas'!$B$13- G138))</f>
        <v>39.28055556</v>
      </c>
      <c r="I138" s="17">
        <f>IF(H138=0,'Costo de tareas'!$B$13,'Costo de tareas'!$B$13-H138)</f>
        <v>0</v>
      </c>
      <c r="J138" s="2"/>
      <c r="K138" s="2"/>
      <c r="P138" s="2"/>
    </row>
    <row r="139">
      <c r="A139" s="3" t="s">
        <v>228</v>
      </c>
      <c r="B139" s="11" t="str">
        <f t="shared" si="1"/>
        <v>20210106</v>
      </c>
      <c r="C139" s="12">
        <f t="shared" si="2"/>
        <v>44202</v>
      </c>
      <c r="D139" s="3" t="str">
        <f t="shared" si="3"/>
        <v>17</v>
      </c>
      <c r="E139" s="13">
        <v>0.0</v>
      </c>
      <c r="F139" s="14">
        <f>'Costo de tareas'!$B$15</f>
        <v>0.1964027778</v>
      </c>
      <c r="G139" s="15">
        <f>'Producción diaria'!$T$3*$L$2*$M$2*$N$2*E139*1000/'Costo de tareas'!$B$14</f>
        <v>0</v>
      </c>
      <c r="H139" s="16">
        <f>IF(G139 &gt; 'Costo de tareas'!$B$13, 'Costo de tareas'!$B$13, IF(G139 &lt; 'Costo de tareas'!$B$13*0.2, 0, 'Costo de tareas'!$B$13- G139))</f>
        <v>0</v>
      </c>
      <c r="I139" s="17">
        <f>IF(H139=0,'Costo de tareas'!$B$13,'Costo de tareas'!$B$13-H139)</f>
        <v>39.28055556</v>
      </c>
      <c r="J139" s="2"/>
      <c r="K139" s="2"/>
      <c r="P139" s="2"/>
    </row>
    <row r="140">
      <c r="A140" s="3" t="s">
        <v>230</v>
      </c>
      <c r="B140" s="11" t="str">
        <f t="shared" si="1"/>
        <v>20210106</v>
      </c>
      <c r="C140" s="12">
        <f t="shared" si="2"/>
        <v>44202</v>
      </c>
      <c r="D140" s="3" t="str">
        <f t="shared" si="3"/>
        <v>18</v>
      </c>
      <c r="E140" s="13">
        <v>0.0</v>
      </c>
      <c r="F140" s="14">
        <f>'Costo de tareas'!$B$15</f>
        <v>0.1964027778</v>
      </c>
      <c r="G140" s="15">
        <f>'Producción diaria'!$T$3*$L$2*$M$2*$N$2*E140*1000/'Costo de tareas'!$B$14</f>
        <v>0</v>
      </c>
      <c r="H140" s="16">
        <f>IF(G140 &gt; 'Costo de tareas'!$B$13, 'Costo de tareas'!$B$13, IF(G140 &lt; 'Costo de tareas'!$B$13*0.2, 0, 'Costo de tareas'!$B$13- G140))</f>
        <v>0</v>
      </c>
      <c r="I140" s="17">
        <f>IF(H140=0,'Costo de tareas'!$B$13,'Costo de tareas'!$B$13-H140)</f>
        <v>39.28055556</v>
      </c>
      <c r="J140" s="2"/>
      <c r="K140" s="2"/>
      <c r="P140" s="2"/>
    </row>
    <row r="141">
      <c r="A141" s="3" t="s">
        <v>232</v>
      </c>
      <c r="B141" s="11" t="str">
        <f t="shared" si="1"/>
        <v>20210106</v>
      </c>
      <c r="C141" s="12">
        <f t="shared" si="2"/>
        <v>44202</v>
      </c>
      <c r="D141" s="3" t="str">
        <f t="shared" si="3"/>
        <v>19</v>
      </c>
      <c r="E141" s="13">
        <v>0.0</v>
      </c>
      <c r="F141" s="14">
        <f>'Costo de tareas'!$B$15</f>
        <v>0.1964027778</v>
      </c>
      <c r="G141" s="15">
        <f>'Producción diaria'!$T$3*$L$2*$M$2*$N$2*E141*1000/'Costo de tareas'!$B$14</f>
        <v>0</v>
      </c>
      <c r="H141" s="16">
        <f>IF(G141 &gt; 'Costo de tareas'!$B$13, 'Costo de tareas'!$B$13, IF(G141 &lt; 'Costo de tareas'!$B$13*0.2, 0, 'Costo de tareas'!$B$13- G141))</f>
        <v>0</v>
      </c>
      <c r="I141" s="17">
        <f>IF(H141=0,'Costo de tareas'!$B$13,'Costo de tareas'!$B$13-H141)</f>
        <v>39.28055556</v>
      </c>
      <c r="J141" s="2"/>
      <c r="K141" s="2"/>
      <c r="P141" s="2"/>
    </row>
    <row r="142">
      <c r="A142" s="3" t="s">
        <v>233</v>
      </c>
      <c r="B142" s="11" t="str">
        <f t="shared" si="1"/>
        <v>20210106</v>
      </c>
      <c r="C142" s="12">
        <f t="shared" si="2"/>
        <v>44202</v>
      </c>
      <c r="D142" s="3" t="str">
        <f t="shared" si="3"/>
        <v>20</v>
      </c>
      <c r="E142" s="13">
        <v>0.0</v>
      </c>
      <c r="F142" s="14">
        <f>'Costo de tareas'!$B$15</f>
        <v>0.1964027778</v>
      </c>
      <c r="G142" s="15">
        <f>'Producción diaria'!$T$3*$L$2*$M$2*$N$2*E142*1000/'Costo de tareas'!$B$14</f>
        <v>0</v>
      </c>
      <c r="H142" s="16">
        <f>IF(G142 &gt; 'Costo de tareas'!$B$13, 'Costo de tareas'!$B$13, IF(G142 &lt; 'Costo de tareas'!$B$13*0.2, 0, 'Costo de tareas'!$B$13- G142))</f>
        <v>0</v>
      </c>
      <c r="I142" s="17">
        <f>IF(H142=0,'Costo de tareas'!$B$13,'Costo de tareas'!$B$13-H142)</f>
        <v>39.28055556</v>
      </c>
      <c r="J142" s="2"/>
      <c r="K142" s="2"/>
      <c r="P142" s="2"/>
    </row>
    <row r="143">
      <c r="A143" s="3" t="s">
        <v>234</v>
      </c>
      <c r="B143" s="11" t="str">
        <f t="shared" si="1"/>
        <v>20210106</v>
      </c>
      <c r="C143" s="12">
        <f t="shared" si="2"/>
        <v>44202</v>
      </c>
      <c r="D143" s="3" t="str">
        <f t="shared" si="3"/>
        <v>21</v>
      </c>
      <c r="E143" s="13">
        <v>0.0</v>
      </c>
      <c r="F143" s="14">
        <f>'Costo de tareas'!$B$15</f>
        <v>0.1964027778</v>
      </c>
      <c r="G143" s="15">
        <f>'Producción diaria'!$T$3*$L$2*$M$2*$N$2*E143*1000/'Costo de tareas'!$B$14</f>
        <v>0</v>
      </c>
      <c r="H143" s="16">
        <f>IF(G143 &gt; 'Costo de tareas'!$B$13, 'Costo de tareas'!$B$13, IF(G143 &lt; 'Costo de tareas'!$B$13*0.2, 0, 'Costo de tareas'!$B$13- G143))</f>
        <v>0</v>
      </c>
      <c r="I143" s="17">
        <f>IF(H143=0,'Costo de tareas'!$B$13,'Costo de tareas'!$B$13-H143)</f>
        <v>39.28055556</v>
      </c>
      <c r="J143" s="2"/>
      <c r="K143" s="2"/>
      <c r="P143" s="2"/>
    </row>
    <row r="144">
      <c r="A144" s="3" t="s">
        <v>236</v>
      </c>
      <c r="B144" s="11" t="str">
        <f t="shared" si="1"/>
        <v>20210106</v>
      </c>
      <c r="C144" s="12">
        <f t="shared" si="2"/>
        <v>44202</v>
      </c>
      <c r="D144" s="3" t="str">
        <f t="shared" si="3"/>
        <v>22</v>
      </c>
      <c r="E144" s="13">
        <v>0.0</v>
      </c>
      <c r="F144" s="14">
        <f>'Costo de tareas'!$B$15</f>
        <v>0.1964027778</v>
      </c>
      <c r="G144" s="15">
        <f>'Producción diaria'!$T$3*$L$2*$M$2*$N$2*E144*1000/'Costo de tareas'!$B$14</f>
        <v>0</v>
      </c>
      <c r="H144" s="16">
        <f>IF(G144 &gt; 'Costo de tareas'!$B$13, 'Costo de tareas'!$B$13, IF(G144 &lt; 'Costo de tareas'!$B$13*0.2, 0, 'Costo de tareas'!$B$13- G144))</f>
        <v>0</v>
      </c>
      <c r="I144" s="17">
        <f>IF(H144=0,'Costo de tareas'!$B$13,'Costo de tareas'!$B$13-H144)</f>
        <v>39.28055556</v>
      </c>
      <c r="J144" s="2"/>
      <c r="K144" s="2"/>
      <c r="P144" s="2"/>
    </row>
    <row r="145">
      <c r="A145" s="3" t="s">
        <v>237</v>
      </c>
      <c r="B145" s="11" t="str">
        <f t="shared" si="1"/>
        <v>20210106</v>
      </c>
      <c r="C145" s="12">
        <f t="shared" si="2"/>
        <v>44202</v>
      </c>
      <c r="D145" s="3" t="str">
        <f t="shared" si="3"/>
        <v>23</v>
      </c>
      <c r="E145" s="13">
        <v>0.0</v>
      </c>
      <c r="F145" s="14">
        <f>'Costo de tareas'!$B$15</f>
        <v>0.1964027778</v>
      </c>
      <c r="G145" s="15">
        <f>'Producción diaria'!$T$3*$L$2*$M$2*$N$2*E145*1000/'Costo de tareas'!$B$14</f>
        <v>0</v>
      </c>
      <c r="H145" s="16">
        <f>IF(G145 &gt; 'Costo de tareas'!$B$13, 'Costo de tareas'!$B$13, IF(G145 &lt; 'Costo de tareas'!$B$13*0.2, 0, 'Costo de tareas'!$B$13- G145))</f>
        <v>0</v>
      </c>
      <c r="I145" s="17">
        <f>IF(H145=0,'Costo de tareas'!$B$13,'Costo de tareas'!$B$13-H145)</f>
        <v>39.28055556</v>
      </c>
      <c r="J145" s="2"/>
      <c r="K145" s="2"/>
      <c r="P145" s="2"/>
    </row>
    <row r="146">
      <c r="A146" s="3" t="s">
        <v>238</v>
      </c>
      <c r="B146" s="11" t="str">
        <f t="shared" si="1"/>
        <v>20210107</v>
      </c>
      <c r="C146" s="12">
        <f t="shared" si="2"/>
        <v>44203</v>
      </c>
      <c r="D146" s="3" t="str">
        <f t="shared" si="3"/>
        <v>00</v>
      </c>
      <c r="E146" s="13">
        <v>0.0</v>
      </c>
      <c r="F146" s="14">
        <f>'Costo de tareas'!$B$15</f>
        <v>0.1964027778</v>
      </c>
      <c r="G146" s="15">
        <f>'Producción diaria'!$T$3*$L$2*$M$2*$N$2*E146*1000/'Costo de tareas'!$B$14</f>
        <v>0</v>
      </c>
      <c r="H146" s="16">
        <f>IF(G146 &gt; 'Costo de tareas'!$B$13, 'Costo de tareas'!$B$13, IF(G146 &lt; 'Costo de tareas'!$B$13*0.2, 0, 'Costo de tareas'!$B$13- G146))</f>
        <v>0</v>
      </c>
      <c r="I146" s="17">
        <f>IF(H146=0,'Costo de tareas'!$B$13,'Costo de tareas'!$B$13-H146)</f>
        <v>39.28055556</v>
      </c>
      <c r="J146" s="2"/>
      <c r="K146" s="2"/>
      <c r="P146" s="2"/>
    </row>
    <row r="147">
      <c r="A147" s="3" t="s">
        <v>239</v>
      </c>
      <c r="B147" s="11" t="str">
        <f t="shared" si="1"/>
        <v>20210107</v>
      </c>
      <c r="C147" s="12">
        <f t="shared" si="2"/>
        <v>44203</v>
      </c>
      <c r="D147" s="3" t="str">
        <f t="shared" si="3"/>
        <v>01</v>
      </c>
      <c r="E147" s="13">
        <v>0.0</v>
      </c>
      <c r="F147" s="14">
        <f>'Costo de tareas'!$B$15</f>
        <v>0.1964027778</v>
      </c>
      <c r="G147" s="15">
        <f>'Producción diaria'!$T$3*$L$2*$M$2*$N$2*E147*1000/'Costo de tareas'!$B$14</f>
        <v>0</v>
      </c>
      <c r="H147" s="16">
        <f>IF(G147 &gt; 'Costo de tareas'!$B$13, 'Costo de tareas'!$B$13, IF(G147 &lt; 'Costo de tareas'!$B$13*0.2, 0, 'Costo de tareas'!$B$13- G147))</f>
        <v>0</v>
      </c>
      <c r="I147" s="17">
        <f>IF(H147=0,'Costo de tareas'!$B$13,'Costo de tareas'!$B$13-H147)</f>
        <v>39.28055556</v>
      </c>
      <c r="J147" s="2"/>
      <c r="K147" s="2"/>
      <c r="P147" s="2"/>
    </row>
    <row r="148">
      <c r="A148" s="3" t="s">
        <v>241</v>
      </c>
      <c r="B148" s="11" t="str">
        <f t="shared" si="1"/>
        <v>20210107</v>
      </c>
      <c r="C148" s="12">
        <f t="shared" si="2"/>
        <v>44203</v>
      </c>
      <c r="D148" s="3" t="str">
        <f t="shared" si="3"/>
        <v>02</v>
      </c>
      <c r="E148" s="13">
        <v>0.0</v>
      </c>
      <c r="F148" s="14">
        <f>'Costo de tareas'!$B$15</f>
        <v>0.1964027778</v>
      </c>
      <c r="G148" s="15">
        <f>'Producción diaria'!$T$3*$L$2*$M$2*$N$2*E148*1000/'Costo de tareas'!$B$14</f>
        <v>0</v>
      </c>
      <c r="H148" s="16">
        <f>IF(G148 &gt; 'Costo de tareas'!$B$13, 'Costo de tareas'!$B$13, IF(G148 &lt; 'Costo de tareas'!$B$13*0.2, 0, 'Costo de tareas'!$B$13- G148))</f>
        <v>0</v>
      </c>
      <c r="I148" s="17">
        <f>IF(H148=0,'Costo de tareas'!$B$13,'Costo de tareas'!$B$13-H148)</f>
        <v>39.28055556</v>
      </c>
      <c r="J148" s="2"/>
      <c r="K148" s="2"/>
      <c r="P148" s="2"/>
    </row>
    <row r="149">
      <c r="A149" s="3" t="s">
        <v>242</v>
      </c>
      <c r="B149" s="11" t="str">
        <f t="shared" si="1"/>
        <v>20210107</v>
      </c>
      <c r="C149" s="12">
        <f t="shared" si="2"/>
        <v>44203</v>
      </c>
      <c r="D149" s="3" t="str">
        <f t="shared" si="3"/>
        <v>03</v>
      </c>
      <c r="E149" s="13">
        <v>0.0</v>
      </c>
      <c r="F149" s="14">
        <f>'Costo de tareas'!$B$15</f>
        <v>0.1964027778</v>
      </c>
      <c r="G149" s="15">
        <f>'Producción diaria'!$T$3*$L$2*$M$2*$N$2*E149*1000/'Costo de tareas'!$B$14</f>
        <v>0</v>
      </c>
      <c r="H149" s="16">
        <f>IF(G149 &gt; 'Costo de tareas'!$B$13, 'Costo de tareas'!$B$13, IF(G149 &lt; 'Costo de tareas'!$B$13*0.2, 0, 'Costo de tareas'!$B$13- G149))</f>
        <v>0</v>
      </c>
      <c r="I149" s="17">
        <f>IF(H149=0,'Costo de tareas'!$B$13,'Costo de tareas'!$B$13-H149)</f>
        <v>39.28055556</v>
      </c>
      <c r="J149" s="2"/>
      <c r="K149" s="2"/>
      <c r="P149" s="2"/>
    </row>
    <row r="150">
      <c r="A150" s="3" t="s">
        <v>243</v>
      </c>
      <c r="B150" s="11" t="str">
        <f t="shared" si="1"/>
        <v>20210107</v>
      </c>
      <c r="C150" s="12">
        <f t="shared" si="2"/>
        <v>44203</v>
      </c>
      <c r="D150" s="3" t="str">
        <f t="shared" si="3"/>
        <v>04</v>
      </c>
      <c r="E150" s="13">
        <v>0.0</v>
      </c>
      <c r="F150" s="14">
        <f>'Costo de tareas'!$B$15</f>
        <v>0.1964027778</v>
      </c>
      <c r="G150" s="15">
        <f>'Producción diaria'!$T$3*$L$2*$M$2*$N$2*E150*1000/'Costo de tareas'!$B$14</f>
        <v>0</v>
      </c>
      <c r="H150" s="16">
        <f>IF(G150 &gt; 'Costo de tareas'!$B$13, 'Costo de tareas'!$B$13, IF(G150 &lt; 'Costo de tareas'!$B$13*0.2, 0, 'Costo de tareas'!$B$13- G150))</f>
        <v>0</v>
      </c>
      <c r="I150" s="17">
        <f>IF(H150=0,'Costo de tareas'!$B$13,'Costo de tareas'!$B$13-H150)</f>
        <v>39.28055556</v>
      </c>
      <c r="J150" s="2"/>
      <c r="K150" s="2"/>
      <c r="P150" s="2"/>
    </row>
    <row r="151">
      <c r="A151" s="3" t="s">
        <v>245</v>
      </c>
      <c r="B151" s="11" t="str">
        <f t="shared" si="1"/>
        <v>20210107</v>
      </c>
      <c r="C151" s="12">
        <f t="shared" si="2"/>
        <v>44203</v>
      </c>
      <c r="D151" s="3" t="str">
        <f t="shared" si="3"/>
        <v>05</v>
      </c>
      <c r="E151" s="13">
        <v>0.0</v>
      </c>
      <c r="F151" s="14">
        <f>'Costo de tareas'!$B$15</f>
        <v>0.1964027778</v>
      </c>
      <c r="G151" s="15">
        <f>'Producción diaria'!$T$3*$L$2*$M$2*$N$2*E151*1000/'Costo de tareas'!$B$14</f>
        <v>0</v>
      </c>
      <c r="H151" s="16">
        <f>IF(G151 &gt; 'Costo de tareas'!$B$13, 'Costo de tareas'!$B$13, IF(G151 &lt; 'Costo de tareas'!$B$13*0.2, 0, 'Costo de tareas'!$B$13- G151))</f>
        <v>0</v>
      </c>
      <c r="I151" s="17">
        <f>IF(H151=0,'Costo de tareas'!$B$13,'Costo de tareas'!$B$13-H151)</f>
        <v>39.28055556</v>
      </c>
      <c r="J151" s="2"/>
      <c r="K151" s="2"/>
      <c r="P151" s="2"/>
    </row>
    <row r="152">
      <c r="A152" s="3" t="s">
        <v>246</v>
      </c>
      <c r="B152" s="11" t="str">
        <f t="shared" si="1"/>
        <v>20210107</v>
      </c>
      <c r="C152" s="12">
        <f t="shared" si="2"/>
        <v>44203</v>
      </c>
      <c r="D152" s="3" t="str">
        <f t="shared" si="3"/>
        <v>06</v>
      </c>
      <c r="E152" s="13">
        <v>0.0</v>
      </c>
      <c r="F152" s="14">
        <f>'Costo de tareas'!$B$15</f>
        <v>0.1964027778</v>
      </c>
      <c r="G152" s="15">
        <f>'Producción diaria'!$T$3*$L$2*$M$2*$N$2*E152*1000/'Costo de tareas'!$B$14</f>
        <v>0</v>
      </c>
      <c r="H152" s="16">
        <f>IF(G152 &gt; 'Costo de tareas'!$B$13, 'Costo de tareas'!$B$13, IF(G152 &lt; 'Costo de tareas'!$B$13*0.2, 0, 'Costo de tareas'!$B$13- G152))</f>
        <v>0</v>
      </c>
      <c r="I152" s="17">
        <f>IF(H152=0,'Costo de tareas'!$B$13,'Costo de tareas'!$B$13-H152)</f>
        <v>39.28055556</v>
      </c>
      <c r="J152" s="2"/>
      <c r="K152" s="2"/>
      <c r="P152" s="2"/>
    </row>
    <row r="153">
      <c r="A153" s="3" t="s">
        <v>247</v>
      </c>
      <c r="B153" s="11" t="str">
        <f t="shared" si="1"/>
        <v>20210107</v>
      </c>
      <c r="C153" s="12">
        <f t="shared" si="2"/>
        <v>44203</v>
      </c>
      <c r="D153" s="3" t="str">
        <f t="shared" si="3"/>
        <v>07</v>
      </c>
      <c r="E153" s="13">
        <v>0.0</v>
      </c>
      <c r="F153" s="14">
        <f>'Costo de tareas'!$B$15</f>
        <v>0.1964027778</v>
      </c>
      <c r="G153" s="15">
        <f>'Producción diaria'!$T$3*$L$2*$M$2*$N$2*E153*1000/'Costo de tareas'!$B$14</f>
        <v>0</v>
      </c>
      <c r="H153" s="16">
        <f>IF(G153 &gt; 'Costo de tareas'!$B$13, 'Costo de tareas'!$B$13, IF(G153 &lt; 'Costo de tareas'!$B$13*0.2, 0, 'Costo de tareas'!$B$13- G153))</f>
        <v>0</v>
      </c>
      <c r="I153" s="17">
        <f>IF(H153=0,'Costo de tareas'!$B$13,'Costo de tareas'!$B$13-H153)</f>
        <v>39.28055556</v>
      </c>
      <c r="J153" s="2"/>
      <c r="K153" s="2"/>
      <c r="P153" s="2"/>
    </row>
    <row r="154">
      <c r="A154" s="3" t="s">
        <v>249</v>
      </c>
      <c r="B154" s="11" t="str">
        <f t="shared" si="1"/>
        <v>20210107</v>
      </c>
      <c r="C154" s="12">
        <f t="shared" si="2"/>
        <v>44203</v>
      </c>
      <c r="D154" s="3" t="str">
        <f t="shared" si="3"/>
        <v>08</v>
      </c>
      <c r="E154" s="13">
        <v>16.0</v>
      </c>
      <c r="F154" s="14">
        <f>'Costo de tareas'!$B$15</f>
        <v>0.1964027778</v>
      </c>
      <c r="G154" s="15">
        <f>'Producción diaria'!$T$3*$L$2*$M$2*$N$2*E154*1000/'Costo de tareas'!$B$14</f>
        <v>24.05699096</v>
      </c>
      <c r="H154" s="16">
        <f>IF(G154 &gt; 'Costo de tareas'!$B$13, 'Costo de tareas'!$B$13, IF(G154 &lt; 'Costo de tareas'!$B$13*0.2, 0, 'Costo de tareas'!$B$13- G154))</f>
        <v>15.22356459</v>
      </c>
      <c r="I154" s="17">
        <f>IF(H154=0,'Costo de tareas'!$B$13,'Costo de tareas'!$B$13-H154)</f>
        <v>24.05699096</v>
      </c>
      <c r="J154" s="2"/>
      <c r="K154" s="2"/>
      <c r="P154" s="2"/>
    </row>
    <row r="155">
      <c r="A155" s="3" t="s">
        <v>251</v>
      </c>
      <c r="B155" s="11" t="str">
        <f t="shared" si="1"/>
        <v>20210107</v>
      </c>
      <c r="C155" s="12">
        <f t="shared" si="2"/>
        <v>44203</v>
      </c>
      <c r="D155" s="3" t="str">
        <f t="shared" si="3"/>
        <v>09</v>
      </c>
      <c r="E155" s="13">
        <v>58.0</v>
      </c>
      <c r="F155" s="14">
        <f>'Costo de tareas'!$B$15</f>
        <v>0.1964027778</v>
      </c>
      <c r="G155" s="15">
        <f>'Producción diaria'!$T$3*$L$2*$M$2*$N$2*E155*1000/'Costo de tareas'!$B$14</f>
        <v>87.20659224</v>
      </c>
      <c r="H155" s="16">
        <f>IF(G155 &gt; 'Costo de tareas'!$B$13, 'Costo de tareas'!$B$13, IF(G155 &lt; 'Costo de tareas'!$B$13*0.2, 0, 'Costo de tareas'!$B$13- G155))</f>
        <v>39.28055556</v>
      </c>
      <c r="I155" s="17">
        <f>IF(H155=0,'Costo de tareas'!$B$13,'Costo de tareas'!$B$13-H155)</f>
        <v>0</v>
      </c>
      <c r="J155" s="2"/>
      <c r="K155" s="2"/>
      <c r="P155" s="2"/>
    </row>
    <row r="156">
      <c r="A156" s="3" t="s">
        <v>253</v>
      </c>
      <c r="B156" s="11" t="str">
        <f t="shared" si="1"/>
        <v>20210107</v>
      </c>
      <c r="C156" s="12">
        <f t="shared" si="2"/>
        <v>44203</v>
      </c>
      <c r="D156" s="3" t="str">
        <f t="shared" si="3"/>
        <v>10</v>
      </c>
      <c r="E156" s="13">
        <v>111.0</v>
      </c>
      <c r="F156" s="14">
        <f>'Costo de tareas'!$B$15</f>
        <v>0.1964027778</v>
      </c>
      <c r="G156" s="15">
        <f>'Producción diaria'!$T$3*$L$2*$M$2*$N$2*E156*1000/'Costo de tareas'!$B$14</f>
        <v>166.8953748</v>
      </c>
      <c r="H156" s="16">
        <f>IF(G156 &gt; 'Costo de tareas'!$B$13, 'Costo de tareas'!$B$13, IF(G156 &lt; 'Costo de tareas'!$B$13*0.2, 0, 'Costo de tareas'!$B$13- G156))</f>
        <v>39.28055556</v>
      </c>
      <c r="I156" s="17">
        <f>IF(H156=0,'Costo de tareas'!$B$13,'Costo de tareas'!$B$13-H156)</f>
        <v>0</v>
      </c>
      <c r="J156" s="2"/>
      <c r="K156" s="2"/>
      <c r="P156" s="2"/>
    </row>
    <row r="157">
      <c r="A157" s="3" t="s">
        <v>255</v>
      </c>
      <c r="B157" s="11" t="str">
        <f t="shared" si="1"/>
        <v>20210107</v>
      </c>
      <c r="C157" s="12">
        <f t="shared" si="2"/>
        <v>44203</v>
      </c>
      <c r="D157" s="3" t="str">
        <f t="shared" si="3"/>
        <v>11</v>
      </c>
      <c r="E157" s="13">
        <v>63.0</v>
      </c>
      <c r="F157" s="14">
        <f>'Costo de tareas'!$B$15</f>
        <v>0.1964027778</v>
      </c>
      <c r="G157" s="15">
        <f>'Producción diaria'!$T$3*$L$2*$M$2*$N$2*E157*1000/'Costo de tareas'!$B$14</f>
        <v>94.72440191</v>
      </c>
      <c r="H157" s="16">
        <f>IF(G157 &gt; 'Costo de tareas'!$B$13, 'Costo de tareas'!$B$13, IF(G157 &lt; 'Costo de tareas'!$B$13*0.2, 0, 'Costo de tareas'!$B$13- G157))</f>
        <v>39.28055556</v>
      </c>
      <c r="I157" s="17">
        <f>IF(H157=0,'Costo de tareas'!$B$13,'Costo de tareas'!$B$13-H157)</f>
        <v>0</v>
      </c>
      <c r="J157" s="2"/>
      <c r="K157" s="2"/>
      <c r="P157" s="2"/>
    </row>
    <row r="158">
      <c r="A158" s="3" t="s">
        <v>257</v>
      </c>
      <c r="B158" s="11" t="str">
        <f t="shared" si="1"/>
        <v>20210107</v>
      </c>
      <c r="C158" s="12">
        <f t="shared" si="2"/>
        <v>44203</v>
      </c>
      <c r="D158" s="3" t="str">
        <f t="shared" si="3"/>
        <v>12</v>
      </c>
      <c r="E158" s="13">
        <v>82.0</v>
      </c>
      <c r="F158" s="14">
        <f>'Costo de tareas'!$B$15</f>
        <v>0.1964027778</v>
      </c>
      <c r="G158" s="15">
        <f>'Producción diaria'!$T$3*$L$2*$M$2*$N$2*E158*1000/'Costo de tareas'!$B$14</f>
        <v>123.2920787</v>
      </c>
      <c r="H158" s="16">
        <f>IF(G158 &gt; 'Costo de tareas'!$B$13, 'Costo de tareas'!$B$13, IF(G158 &lt; 'Costo de tareas'!$B$13*0.2, 0, 'Costo de tareas'!$B$13- G158))</f>
        <v>39.28055556</v>
      </c>
      <c r="I158" s="17">
        <f>IF(H158=0,'Costo de tareas'!$B$13,'Costo de tareas'!$B$13-H158)</f>
        <v>0</v>
      </c>
      <c r="J158" s="2"/>
      <c r="K158" s="2"/>
      <c r="P158" s="2"/>
    </row>
    <row r="159">
      <c r="A159" s="3" t="s">
        <v>259</v>
      </c>
      <c r="B159" s="11" t="str">
        <f t="shared" si="1"/>
        <v>20210107</v>
      </c>
      <c r="C159" s="12">
        <f t="shared" si="2"/>
        <v>44203</v>
      </c>
      <c r="D159" s="3" t="str">
        <f t="shared" si="3"/>
        <v>13</v>
      </c>
      <c r="E159" s="13">
        <v>87.0</v>
      </c>
      <c r="F159" s="14">
        <f>'Costo de tareas'!$B$15</f>
        <v>0.1964027778</v>
      </c>
      <c r="G159" s="15">
        <f>'Producción diaria'!$T$3*$L$2*$M$2*$N$2*E159*1000/'Costo de tareas'!$B$14</f>
        <v>130.8098884</v>
      </c>
      <c r="H159" s="16">
        <f>IF(G159 &gt; 'Costo de tareas'!$B$13, 'Costo de tareas'!$B$13, IF(G159 &lt; 'Costo de tareas'!$B$13*0.2, 0, 'Costo de tareas'!$B$13- G159))</f>
        <v>39.28055556</v>
      </c>
      <c r="I159" s="17">
        <f>IF(H159=0,'Costo de tareas'!$B$13,'Costo de tareas'!$B$13-H159)</f>
        <v>0</v>
      </c>
      <c r="J159" s="2"/>
      <c r="K159" s="2"/>
      <c r="P159" s="2"/>
    </row>
    <row r="160">
      <c r="A160" s="3" t="s">
        <v>261</v>
      </c>
      <c r="B160" s="11" t="str">
        <f t="shared" si="1"/>
        <v>20210107</v>
      </c>
      <c r="C160" s="12">
        <f t="shared" si="2"/>
        <v>44203</v>
      </c>
      <c r="D160" s="3" t="str">
        <f t="shared" si="3"/>
        <v>14</v>
      </c>
      <c r="E160" s="13">
        <v>92.0</v>
      </c>
      <c r="F160" s="14">
        <f>'Costo de tareas'!$B$15</f>
        <v>0.1964027778</v>
      </c>
      <c r="G160" s="15">
        <f>'Producción diaria'!$T$3*$L$2*$M$2*$N$2*E160*1000/'Costo de tareas'!$B$14</f>
        <v>138.327698</v>
      </c>
      <c r="H160" s="16">
        <f>IF(G160 &gt; 'Costo de tareas'!$B$13, 'Costo de tareas'!$B$13, IF(G160 &lt; 'Costo de tareas'!$B$13*0.2, 0, 'Costo de tareas'!$B$13- G160))</f>
        <v>39.28055556</v>
      </c>
      <c r="I160" s="17">
        <f>IF(H160=0,'Costo de tareas'!$B$13,'Costo de tareas'!$B$13-H160)</f>
        <v>0</v>
      </c>
      <c r="J160" s="2"/>
      <c r="K160" s="2"/>
      <c r="P160" s="2"/>
    </row>
    <row r="161">
      <c r="A161" s="3" t="s">
        <v>262</v>
      </c>
      <c r="B161" s="11" t="str">
        <f t="shared" si="1"/>
        <v>20210107</v>
      </c>
      <c r="C161" s="12">
        <f t="shared" si="2"/>
        <v>44203</v>
      </c>
      <c r="D161" s="3" t="str">
        <f t="shared" si="3"/>
        <v>15</v>
      </c>
      <c r="E161" s="13">
        <v>115.0</v>
      </c>
      <c r="F161" s="14">
        <f>'Costo de tareas'!$B$15</f>
        <v>0.1964027778</v>
      </c>
      <c r="G161" s="15">
        <f>'Producción diaria'!$T$3*$L$2*$M$2*$N$2*E161*1000/'Costo de tareas'!$B$14</f>
        <v>172.9096225</v>
      </c>
      <c r="H161" s="16">
        <f>IF(G161 &gt; 'Costo de tareas'!$B$13, 'Costo de tareas'!$B$13, IF(G161 &lt; 'Costo de tareas'!$B$13*0.2, 0, 'Costo de tareas'!$B$13- G161))</f>
        <v>39.28055556</v>
      </c>
      <c r="I161" s="17">
        <f>IF(H161=0,'Costo de tareas'!$B$13,'Costo de tareas'!$B$13-H161)</f>
        <v>0</v>
      </c>
      <c r="J161" s="2"/>
      <c r="K161" s="2"/>
      <c r="P161" s="2"/>
    </row>
    <row r="162">
      <c r="A162" s="3" t="s">
        <v>263</v>
      </c>
      <c r="B162" s="11" t="str">
        <f t="shared" si="1"/>
        <v>20210107</v>
      </c>
      <c r="C162" s="12">
        <f t="shared" si="2"/>
        <v>44203</v>
      </c>
      <c r="D162" s="3" t="str">
        <f t="shared" si="3"/>
        <v>16</v>
      </c>
      <c r="E162" s="13">
        <v>62.0</v>
      </c>
      <c r="F162" s="14">
        <f>'Costo de tareas'!$B$15</f>
        <v>0.1964027778</v>
      </c>
      <c r="G162" s="15">
        <f>'Producción diaria'!$T$3*$L$2*$M$2*$N$2*E162*1000/'Costo de tareas'!$B$14</f>
        <v>93.22083998</v>
      </c>
      <c r="H162" s="16">
        <f>IF(G162 &gt; 'Costo de tareas'!$B$13, 'Costo de tareas'!$B$13, IF(G162 &lt; 'Costo de tareas'!$B$13*0.2, 0, 'Costo de tareas'!$B$13- G162))</f>
        <v>39.28055556</v>
      </c>
      <c r="I162" s="17">
        <f>IF(H162=0,'Costo de tareas'!$B$13,'Costo de tareas'!$B$13-H162)</f>
        <v>0</v>
      </c>
      <c r="J162" s="2"/>
      <c r="K162" s="2"/>
      <c r="P162" s="2"/>
    </row>
    <row r="163">
      <c r="A163" s="3" t="s">
        <v>264</v>
      </c>
      <c r="B163" s="11" t="str">
        <f t="shared" si="1"/>
        <v>20210107</v>
      </c>
      <c r="C163" s="12">
        <f t="shared" si="2"/>
        <v>44203</v>
      </c>
      <c r="D163" s="3" t="str">
        <f t="shared" si="3"/>
        <v>17</v>
      </c>
      <c r="E163" s="13">
        <v>0.0</v>
      </c>
      <c r="F163" s="14">
        <f>'Costo de tareas'!$B$15</f>
        <v>0.1964027778</v>
      </c>
      <c r="G163" s="15">
        <f>'Producción diaria'!$T$3*$L$2*$M$2*$N$2*E163*1000/'Costo de tareas'!$B$14</f>
        <v>0</v>
      </c>
      <c r="H163" s="16">
        <f>IF(G163 &gt; 'Costo de tareas'!$B$13, 'Costo de tareas'!$B$13, IF(G163 &lt; 'Costo de tareas'!$B$13*0.2, 0, 'Costo de tareas'!$B$13- G163))</f>
        <v>0</v>
      </c>
      <c r="I163" s="17">
        <f>IF(H163=0,'Costo de tareas'!$B$13,'Costo de tareas'!$B$13-H163)</f>
        <v>39.28055556</v>
      </c>
      <c r="J163" s="2"/>
      <c r="K163" s="2"/>
      <c r="P163" s="2"/>
    </row>
    <row r="164">
      <c r="A164" s="3" t="s">
        <v>265</v>
      </c>
      <c r="B164" s="11" t="str">
        <f t="shared" si="1"/>
        <v>20210107</v>
      </c>
      <c r="C164" s="12">
        <f t="shared" si="2"/>
        <v>44203</v>
      </c>
      <c r="D164" s="3" t="str">
        <f t="shared" si="3"/>
        <v>18</v>
      </c>
      <c r="E164" s="13">
        <v>0.0</v>
      </c>
      <c r="F164" s="14">
        <f>'Costo de tareas'!$B$15</f>
        <v>0.1964027778</v>
      </c>
      <c r="G164" s="15">
        <f>'Producción diaria'!$T$3*$L$2*$M$2*$N$2*E164*1000/'Costo de tareas'!$B$14</f>
        <v>0</v>
      </c>
      <c r="H164" s="16">
        <f>IF(G164 &gt; 'Costo de tareas'!$B$13, 'Costo de tareas'!$B$13, IF(G164 &lt; 'Costo de tareas'!$B$13*0.2, 0, 'Costo de tareas'!$B$13- G164))</f>
        <v>0</v>
      </c>
      <c r="I164" s="17">
        <f>IF(H164=0,'Costo de tareas'!$B$13,'Costo de tareas'!$B$13-H164)</f>
        <v>39.28055556</v>
      </c>
      <c r="J164" s="2"/>
      <c r="K164" s="2"/>
      <c r="P164" s="2"/>
    </row>
    <row r="165">
      <c r="A165" s="3" t="s">
        <v>266</v>
      </c>
      <c r="B165" s="11" t="str">
        <f t="shared" si="1"/>
        <v>20210107</v>
      </c>
      <c r="C165" s="12">
        <f t="shared" si="2"/>
        <v>44203</v>
      </c>
      <c r="D165" s="3" t="str">
        <f t="shared" si="3"/>
        <v>19</v>
      </c>
      <c r="E165" s="13">
        <v>0.0</v>
      </c>
      <c r="F165" s="14">
        <f>'Costo de tareas'!$B$15</f>
        <v>0.1964027778</v>
      </c>
      <c r="G165" s="15">
        <f>'Producción diaria'!$T$3*$L$2*$M$2*$N$2*E165*1000/'Costo de tareas'!$B$14</f>
        <v>0</v>
      </c>
      <c r="H165" s="16">
        <f>IF(G165 &gt; 'Costo de tareas'!$B$13, 'Costo de tareas'!$B$13, IF(G165 &lt; 'Costo de tareas'!$B$13*0.2, 0, 'Costo de tareas'!$B$13- G165))</f>
        <v>0</v>
      </c>
      <c r="I165" s="17">
        <f>IF(H165=0,'Costo de tareas'!$B$13,'Costo de tareas'!$B$13-H165)</f>
        <v>39.28055556</v>
      </c>
      <c r="J165" s="2"/>
      <c r="K165" s="2"/>
      <c r="P165" s="2"/>
    </row>
    <row r="166">
      <c r="A166" s="3" t="s">
        <v>267</v>
      </c>
      <c r="B166" s="11" t="str">
        <f t="shared" si="1"/>
        <v>20210107</v>
      </c>
      <c r="C166" s="12">
        <f t="shared" si="2"/>
        <v>44203</v>
      </c>
      <c r="D166" s="3" t="str">
        <f t="shared" si="3"/>
        <v>20</v>
      </c>
      <c r="E166" s="13">
        <v>0.0</v>
      </c>
      <c r="F166" s="14">
        <f>'Costo de tareas'!$B$15</f>
        <v>0.1964027778</v>
      </c>
      <c r="G166" s="15">
        <f>'Producción diaria'!$T$3*$L$2*$M$2*$N$2*E166*1000/'Costo de tareas'!$B$14</f>
        <v>0</v>
      </c>
      <c r="H166" s="16">
        <f>IF(G166 &gt; 'Costo de tareas'!$B$13, 'Costo de tareas'!$B$13, IF(G166 &lt; 'Costo de tareas'!$B$13*0.2, 0, 'Costo de tareas'!$B$13- G166))</f>
        <v>0</v>
      </c>
      <c r="I166" s="17">
        <f>IF(H166=0,'Costo de tareas'!$B$13,'Costo de tareas'!$B$13-H166)</f>
        <v>39.28055556</v>
      </c>
      <c r="J166" s="2"/>
      <c r="K166" s="2"/>
      <c r="P166" s="2"/>
    </row>
    <row r="167">
      <c r="A167" s="3" t="s">
        <v>268</v>
      </c>
      <c r="B167" s="11" t="str">
        <f t="shared" si="1"/>
        <v>20210107</v>
      </c>
      <c r="C167" s="12">
        <f t="shared" si="2"/>
        <v>44203</v>
      </c>
      <c r="D167" s="3" t="str">
        <f t="shared" si="3"/>
        <v>21</v>
      </c>
      <c r="E167" s="13">
        <v>0.0</v>
      </c>
      <c r="F167" s="14">
        <f>'Costo de tareas'!$B$15</f>
        <v>0.1964027778</v>
      </c>
      <c r="G167" s="15">
        <f>'Producción diaria'!$T$3*$L$2*$M$2*$N$2*E167*1000/'Costo de tareas'!$B$14</f>
        <v>0</v>
      </c>
      <c r="H167" s="16">
        <f>IF(G167 &gt; 'Costo de tareas'!$B$13, 'Costo de tareas'!$B$13, IF(G167 &lt; 'Costo de tareas'!$B$13*0.2, 0, 'Costo de tareas'!$B$13- G167))</f>
        <v>0</v>
      </c>
      <c r="I167" s="17">
        <f>IF(H167=0,'Costo de tareas'!$B$13,'Costo de tareas'!$B$13-H167)</f>
        <v>39.28055556</v>
      </c>
      <c r="J167" s="2"/>
      <c r="K167" s="2"/>
      <c r="P167" s="2"/>
    </row>
    <row r="168">
      <c r="A168" s="3" t="s">
        <v>269</v>
      </c>
      <c r="B168" s="11" t="str">
        <f t="shared" si="1"/>
        <v>20210107</v>
      </c>
      <c r="C168" s="12">
        <f t="shared" si="2"/>
        <v>44203</v>
      </c>
      <c r="D168" s="3" t="str">
        <f t="shared" si="3"/>
        <v>22</v>
      </c>
      <c r="E168" s="13">
        <v>0.0</v>
      </c>
      <c r="F168" s="14">
        <f>'Costo de tareas'!$B$15</f>
        <v>0.1964027778</v>
      </c>
      <c r="G168" s="15">
        <f>'Producción diaria'!$T$3*$L$2*$M$2*$N$2*E168*1000/'Costo de tareas'!$B$14</f>
        <v>0</v>
      </c>
      <c r="H168" s="16">
        <f>IF(G168 &gt; 'Costo de tareas'!$B$13, 'Costo de tareas'!$B$13, IF(G168 &lt; 'Costo de tareas'!$B$13*0.2, 0, 'Costo de tareas'!$B$13- G168))</f>
        <v>0</v>
      </c>
      <c r="I168" s="17">
        <f>IF(H168=0,'Costo de tareas'!$B$13,'Costo de tareas'!$B$13-H168)</f>
        <v>39.28055556</v>
      </c>
      <c r="J168" s="2"/>
      <c r="K168" s="2"/>
      <c r="P168" s="2"/>
    </row>
    <row r="169">
      <c r="A169" s="3" t="s">
        <v>270</v>
      </c>
      <c r="B169" s="11" t="str">
        <f t="shared" si="1"/>
        <v>20210107</v>
      </c>
      <c r="C169" s="12">
        <f t="shared" si="2"/>
        <v>44203</v>
      </c>
      <c r="D169" s="3" t="str">
        <f t="shared" si="3"/>
        <v>23</v>
      </c>
      <c r="E169" s="13">
        <v>0.0</v>
      </c>
      <c r="F169" s="14">
        <f>'Costo de tareas'!$B$15</f>
        <v>0.1964027778</v>
      </c>
      <c r="G169" s="15">
        <f>'Producción diaria'!$T$3*$L$2*$M$2*$N$2*E169*1000/'Costo de tareas'!$B$14</f>
        <v>0</v>
      </c>
      <c r="H169" s="16">
        <f>IF(G169 &gt; 'Costo de tareas'!$B$13, 'Costo de tareas'!$B$13, IF(G169 &lt; 'Costo de tareas'!$B$13*0.2, 0, 'Costo de tareas'!$B$13- G169))</f>
        <v>0</v>
      </c>
      <c r="I169" s="17">
        <f>IF(H169=0,'Costo de tareas'!$B$13,'Costo de tareas'!$B$13-H169)</f>
        <v>39.28055556</v>
      </c>
      <c r="J169" s="2"/>
      <c r="K169" s="2"/>
      <c r="P169" s="2"/>
    </row>
    <row r="170">
      <c r="A170" s="3" t="s">
        <v>271</v>
      </c>
      <c r="B170" s="11" t="str">
        <f t="shared" si="1"/>
        <v>20210108</v>
      </c>
      <c r="C170" s="12">
        <f t="shared" si="2"/>
        <v>44204</v>
      </c>
      <c r="D170" s="3" t="str">
        <f t="shared" si="3"/>
        <v>00</v>
      </c>
      <c r="E170" s="13">
        <v>0.0</v>
      </c>
      <c r="F170" s="14">
        <f>'Costo de tareas'!$B$15</f>
        <v>0.1964027778</v>
      </c>
      <c r="G170" s="15">
        <f>'Producción diaria'!$T$3*$L$2*$M$2*$N$2*E170*1000/'Costo de tareas'!$B$14</f>
        <v>0</v>
      </c>
      <c r="H170" s="16">
        <f>IF(G170 &gt; 'Costo de tareas'!$B$13, 'Costo de tareas'!$B$13, IF(G170 &lt; 'Costo de tareas'!$B$13*0.2, 0, 'Costo de tareas'!$B$13- G170))</f>
        <v>0</v>
      </c>
      <c r="I170" s="17">
        <f>IF(H170=0,'Costo de tareas'!$B$13,'Costo de tareas'!$B$13-H170)</f>
        <v>39.28055556</v>
      </c>
      <c r="J170" s="2"/>
      <c r="K170" s="2"/>
      <c r="P170" s="2"/>
    </row>
    <row r="171">
      <c r="A171" s="3" t="s">
        <v>272</v>
      </c>
      <c r="B171" s="11" t="str">
        <f t="shared" si="1"/>
        <v>20210108</v>
      </c>
      <c r="C171" s="12">
        <f t="shared" si="2"/>
        <v>44204</v>
      </c>
      <c r="D171" s="3" t="str">
        <f t="shared" si="3"/>
        <v>01</v>
      </c>
      <c r="E171" s="13">
        <v>0.0</v>
      </c>
      <c r="F171" s="14">
        <f>'Costo de tareas'!$B$15</f>
        <v>0.1964027778</v>
      </c>
      <c r="G171" s="15">
        <f>'Producción diaria'!$T$3*$L$2*$M$2*$N$2*E171*1000/'Costo de tareas'!$B$14</f>
        <v>0</v>
      </c>
      <c r="H171" s="16">
        <f>IF(G171 &gt; 'Costo de tareas'!$B$13, 'Costo de tareas'!$B$13, IF(G171 &lt; 'Costo de tareas'!$B$13*0.2, 0, 'Costo de tareas'!$B$13- G171))</f>
        <v>0</v>
      </c>
      <c r="I171" s="17">
        <f>IF(H171=0,'Costo de tareas'!$B$13,'Costo de tareas'!$B$13-H171)</f>
        <v>39.28055556</v>
      </c>
      <c r="J171" s="2"/>
      <c r="K171" s="2"/>
      <c r="P171" s="2"/>
    </row>
    <row r="172">
      <c r="A172" s="3" t="s">
        <v>273</v>
      </c>
      <c r="B172" s="11" t="str">
        <f t="shared" si="1"/>
        <v>20210108</v>
      </c>
      <c r="C172" s="12">
        <f t="shared" si="2"/>
        <v>44204</v>
      </c>
      <c r="D172" s="3" t="str">
        <f t="shared" si="3"/>
        <v>02</v>
      </c>
      <c r="E172" s="13">
        <v>0.0</v>
      </c>
      <c r="F172" s="14">
        <f>'Costo de tareas'!$B$15</f>
        <v>0.1964027778</v>
      </c>
      <c r="G172" s="15">
        <f>'Producción diaria'!$T$3*$L$2*$M$2*$N$2*E172*1000/'Costo de tareas'!$B$14</f>
        <v>0</v>
      </c>
      <c r="H172" s="16">
        <f>IF(G172 &gt; 'Costo de tareas'!$B$13, 'Costo de tareas'!$B$13, IF(G172 &lt; 'Costo de tareas'!$B$13*0.2, 0, 'Costo de tareas'!$B$13- G172))</f>
        <v>0</v>
      </c>
      <c r="I172" s="17">
        <f>IF(H172=0,'Costo de tareas'!$B$13,'Costo de tareas'!$B$13-H172)</f>
        <v>39.28055556</v>
      </c>
      <c r="J172" s="2"/>
      <c r="K172" s="2"/>
      <c r="P172" s="2"/>
    </row>
    <row r="173">
      <c r="A173" s="3" t="s">
        <v>274</v>
      </c>
      <c r="B173" s="11" t="str">
        <f t="shared" si="1"/>
        <v>20210108</v>
      </c>
      <c r="C173" s="12">
        <f t="shared" si="2"/>
        <v>44204</v>
      </c>
      <c r="D173" s="3" t="str">
        <f t="shared" si="3"/>
        <v>03</v>
      </c>
      <c r="E173" s="13">
        <v>0.0</v>
      </c>
      <c r="F173" s="14">
        <f>'Costo de tareas'!$B$15</f>
        <v>0.1964027778</v>
      </c>
      <c r="G173" s="15">
        <f>'Producción diaria'!$T$3*$L$2*$M$2*$N$2*E173*1000/'Costo de tareas'!$B$14</f>
        <v>0</v>
      </c>
      <c r="H173" s="16">
        <f>IF(G173 &gt; 'Costo de tareas'!$B$13, 'Costo de tareas'!$B$13, IF(G173 &lt; 'Costo de tareas'!$B$13*0.2, 0, 'Costo de tareas'!$B$13- G173))</f>
        <v>0</v>
      </c>
      <c r="I173" s="17">
        <f>IF(H173=0,'Costo de tareas'!$B$13,'Costo de tareas'!$B$13-H173)</f>
        <v>39.28055556</v>
      </c>
      <c r="J173" s="2"/>
      <c r="K173" s="2"/>
      <c r="P173" s="2"/>
    </row>
    <row r="174">
      <c r="A174" s="3" t="s">
        <v>275</v>
      </c>
      <c r="B174" s="11" t="str">
        <f t="shared" si="1"/>
        <v>20210108</v>
      </c>
      <c r="C174" s="12">
        <f t="shared" si="2"/>
        <v>44204</v>
      </c>
      <c r="D174" s="3" t="str">
        <f t="shared" si="3"/>
        <v>04</v>
      </c>
      <c r="E174" s="13">
        <v>0.0</v>
      </c>
      <c r="F174" s="14">
        <f>'Costo de tareas'!$B$15</f>
        <v>0.1964027778</v>
      </c>
      <c r="G174" s="15">
        <f>'Producción diaria'!$T$3*$L$2*$M$2*$N$2*E174*1000/'Costo de tareas'!$B$14</f>
        <v>0</v>
      </c>
      <c r="H174" s="16">
        <f>IF(G174 &gt; 'Costo de tareas'!$B$13, 'Costo de tareas'!$B$13, IF(G174 &lt; 'Costo de tareas'!$B$13*0.2, 0, 'Costo de tareas'!$B$13- G174))</f>
        <v>0</v>
      </c>
      <c r="I174" s="17">
        <f>IF(H174=0,'Costo de tareas'!$B$13,'Costo de tareas'!$B$13-H174)</f>
        <v>39.28055556</v>
      </c>
      <c r="J174" s="2"/>
      <c r="K174" s="2"/>
      <c r="P174" s="2"/>
    </row>
    <row r="175">
      <c r="A175" s="3" t="s">
        <v>276</v>
      </c>
      <c r="B175" s="11" t="str">
        <f t="shared" si="1"/>
        <v>20210108</v>
      </c>
      <c r="C175" s="12">
        <f t="shared" si="2"/>
        <v>44204</v>
      </c>
      <c r="D175" s="3" t="str">
        <f t="shared" si="3"/>
        <v>05</v>
      </c>
      <c r="E175" s="13">
        <v>0.0</v>
      </c>
      <c r="F175" s="14">
        <f>'Costo de tareas'!$B$15</f>
        <v>0.1964027778</v>
      </c>
      <c r="G175" s="15">
        <f>'Producción diaria'!$T$3*$L$2*$M$2*$N$2*E175*1000/'Costo de tareas'!$B$14</f>
        <v>0</v>
      </c>
      <c r="H175" s="16">
        <f>IF(G175 &gt; 'Costo de tareas'!$B$13, 'Costo de tareas'!$B$13, IF(G175 &lt; 'Costo de tareas'!$B$13*0.2, 0, 'Costo de tareas'!$B$13- G175))</f>
        <v>0</v>
      </c>
      <c r="I175" s="17">
        <f>IF(H175=0,'Costo de tareas'!$B$13,'Costo de tareas'!$B$13-H175)</f>
        <v>39.28055556</v>
      </c>
      <c r="J175" s="2"/>
      <c r="K175" s="2"/>
      <c r="P175" s="2"/>
    </row>
    <row r="176">
      <c r="A176" s="3" t="s">
        <v>277</v>
      </c>
      <c r="B176" s="11" t="str">
        <f t="shared" si="1"/>
        <v>20210108</v>
      </c>
      <c r="C176" s="12">
        <f t="shared" si="2"/>
        <v>44204</v>
      </c>
      <c r="D176" s="3" t="str">
        <f t="shared" si="3"/>
        <v>06</v>
      </c>
      <c r="E176" s="13">
        <v>0.0</v>
      </c>
      <c r="F176" s="14">
        <f>'Costo de tareas'!$B$15</f>
        <v>0.1964027778</v>
      </c>
      <c r="G176" s="15">
        <f>'Producción diaria'!$T$3*$L$2*$M$2*$N$2*E176*1000/'Costo de tareas'!$B$14</f>
        <v>0</v>
      </c>
      <c r="H176" s="16">
        <f>IF(G176 &gt; 'Costo de tareas'!$B$13, 'Costo de tareas'!$B$13, IF(G176 &lt; 'Costo de tareas'!$B$13*0.2, 0, 'Costo de tareas'!$B$13- G176))</f>
        <v>0</v>
      </c>
      <c r="I176" s="17">
        <f>IF(H176=0,'Costo de tareas'!$B$13,'Costo de tareas'!$B$13-H176)</f>
        <v>39.28055556</v>
      </c>
      <c r="J176" s="2"/>
      <c r="K176" s="2"/>
      <c r="P176" s="2"/>
    </row>
    <row r="177">
      <c r="A177" s="3" t="s">
        <v>278</v>
      </c>
      <c r="B177" s="11" t="str">
        <f t="shared" si="1"/>
        <v>20210108</v>
      </c>
      <c r="C177" s="12">
        <f t="shared" si="2"/>
        <v>44204</v>
      </c>
      <c r="D177" s="3" t="str">
        <f t="shared" si="3"/>
        <v>07</v>
      </c>
      <c r="E177" s="13">
        <v>0.0</v>
      </c>
      <c r="F177" s="14">
        <f>'Costo de tareas'!$B$15</f>
        <v>0.1964027778</v>
      </c>
      <c r="G177" s="15">
        <f>'Producción diaria'!$T$3*$L$2*$M$2*$N$2*E177*1000/'Costo de tareas'!$B$14</f>
        <v>0</v>
      </c>
      <c r="H177" s="16">
        <f>IF(G177 &gt; 'Costo de tareas'!$B$13, 'Costo de tareas'!$B$13, IF(G177 &lt; 'Costo de tareas'!$B$13*0.2, 0, 'Costo de tareas'!$B$13- G177))</f>
        <v>0</v>
      </c>
      <c r="I177" s="17">
        <f>IF(H177=0,'Costo de tareas'!$B$13,'Costo de tareas'!$B$13-H177)</f>
        <v>39.28055556</v>
      </c>
      <c r="J177" s="2"/>
      <c r="K177" s="2"/>
      <c r="P177" s="2"/>
    </row>
    <row r="178">
      <c r="A178" s="3" t="s">
        <v>279</v>
      </c>
      <c r="B178" s="11" t="str">
        <f t="shared" si="1"/>
        <v>20210108</v>
      </c>
      <c r="C178" s="12">
        <f t="shared" si="2"/>
        <v>44204</v>
      </c>
      <c r="D178" s="3" t="str">
        <f t="shared" si="3"/>
        <v>08</v>
      </c>
      <c r="E178" s="13">
        <v>64.0</v>
      </c>
      <c r="F178" s="14">
        <f>'Costo de tareas'!$B$15</f>
        <v>0.1964027778</v>
      </c>
      <c r="G178" s="15">
        <f>'Producción diaria'!$T$3*$L$2*$M$2*$N$2*E178*1000/'Costo de tareas'!$B$14</f>
        <v>96.22796385</v>
      </c>
      <c r="H178" s="16">
        <f>IF(G178 &gt; 'Costo de tareas'!$B$13, 'Costo de tareas'!$B$13, IF(G178 &lt; 'Costo de tareas'!$B$13*0.2, 0, 'Costo de tareas'!$B$13- G178))</f>
        <v>39.28055556</v>
      </c>
      <c r="I178" s="17">
        <f>IF(H178=0,'Costo de tareas'!$B$13,'Costo de tareas'!$B$13-H178)</f>
        <v>0</v>
      </c>
      <c r="J178" s="2"/>
      <c r="K178" s="2"/>
      <c r="P178" s="2"/>
    </row>
    <row r="179">
      <c r="A179" s="3" t="s">
        <v>280</v>
      </c>
      <c r="B179" s="11" t="str">
        <f t="shared" si="1"/>
        <v>20210108</v>
      </c>
      <c r="C179" s="12">
        <f t="shared" si="2"/>
        <v>44204</v>
      </c>
      <c r="D179" s="3" t="str">
        <f t="shared" si="3"/>
        <v>09</v>
      </c>
      <c r="E179" s="13">
        <v>28.0</v>
      </c>
      <c r="F179" s="14">
        <f>'Costo de tareas'!$B$15</f>
        <v>0.1964027778</v>
      </c>
      <c r="G179" s="15">
        <f>'Producción diaria'!$T$3*$L$2*$M$2*$N$2*E179*1000/'Costo de tareas'!$B$14</f>
        <v>42.09973418</v>
      </c>
      <c r="H179" s="16">
        <f>IF(G179 &gt; 'Costo de tareas'!$B$13, 'Costo de tareas'!$B$13, IF(G179 &lt; 'Costo de tareas'!$B$13*0.2, 0, 'Costo de tareas'!$B$13- G179))</f>
        <v>39.28055556</v>
      </c>
      <c r="I179" s="17">
        <f>IF(H179=0,'Costo de tareas'!$B$13,'Costo de tareas'!$B$13-H179)</f>
        <v>0</v>
      </c>
      <c r="J179" s="2"/>
      <c r="K179" s="2"/>
      <c r="P179" s="2"/>
    </row>
    <row r="180">
      <c r="A180" s="3" t="s">
        <v>282</v>
      </c>
      <c r="B180" s="11" t="str">
        <f t="shared" si="1"/>
        <v>20210108</v>
      </c>
      <c r="C180" s="12">
        <f t="shared" si="2"/>
        <v>44204</v>
      </c>
      <c r="D180" s="3" t="str">
        <f t="shared" si="3"/>
        <v>10</v>
      </c>
      <c r="E180" s="13">
        <v>63.0</v>
      </c>
      <c r="F180" s="14">
        <f>'Costo de tareas'!$B$15</f>
        <v>0.1964027778</v>
      </c>
      <c r="G180" s="15">
        <f>'Producción diaria'!$T$3*$L$2*$M$2*$N$2*E180*1000/'Costo de tareas'!$B$14</f>
        <v>94.72440191</v>
      </c>
      <c r="H180" s="16">
        <f>IF(G180 &gt; 'Costo de tareas'!$B$13, 'Costo de tareas'!$B$13, IF(G180 &lt; 'Costo de tareas'!$B$13*0.2, 0, 'Costo de tareas'!$B$13- G180))</f>
        <v>39.28055556</v>
      </c>
      <c r="I180" s="17">
        <f>IF(H180=0,'Costo de tareas'!$B$13,'Costo de tareas'!$B$13-H180)</f>
        <v>0</v>
      </c>
      <c r="J180" s="2"/>
      <c r="K180" s="2"/>
      <c r="P180" s="2"/>
    </row>
    <row r="181">
      <c r="A181" s="3" t="s">
        <v>283</v>
      </c>
      <c r="B181" s="11" t="str">
        <f t="shared" si="1"/>
        <v>20210108</v>
      </c>
      <c r="C181" s="12">
        <f t="shared" si="2"/>
        <v>44204</v>
      </c>
      <c r="D181" s="3" t="str">
        <f t="shared" si="3"/>
        <v>11</v>
      </c>
      <c r="E181" s="13">
        <v>121.0</v>
      </c>
      <c r="F181" s="14">
        <f>'Costo de tareas'!$B$15</f>
        <v>0.1964027778</v>
      </c>
      <c r="G181" s="15">
        <f>'Producción diaria'!$T$3*$L$2*$M$2*$N$2*E181*1000/'Costo de tareas'!$B$14</f>
        <v>181.9309942</v>
      </c>
      <c r="H181" s="16">
        <f>IF(G181 &gt; 'Costo de tareas'!$B$13, 'Costo de tareas'!$B$13, IF(G181 &lt; 'Costo de tareas'!$B$13*0.2, 0, 'Costo de tareas'!$B$13- G181))</f>
        <v>39.28055556</v>
      </c>
      <c r="I181" s="17">
        <f>IF(H181=0,'Costo de tareas'!$B$13,'Costo de tareas'!$B$13-H181)</f>
        <v>0</v>
      </c>
      <c r="J181" s="2"/>
      <c r="K181" s="2"/>
      <c r="P181" s="2"/>
    </row>
    <row r="182">
      <c r="A182" s="3" t="s">
        <v>285</v>
      </c>
      <c r="B182" s="11" t="str">
        <f t="shared" si="1"/>
        <v>20210108</v>
      </c>
      <c r="C182" s="12">
        <f t="shared" si="2"/>
        <v>44204</v>
      </c>
      <c r="D182" s="3" t="str">
        <f t="shared" si="3"/>
        <v>12</v>
      </c>
      <c r="E182" s="13">
        <v>79.0</v>
      </c>
      <c r="F182" s="14">
        <f>'Costo de tareas'!$B$15</f>
        <v>0.1964027778</v>
      </c>
      <c r="G182" s="15">
        <f>'Producción diaria'!$T$3*$L$2*$M$2*$N$2*E182*1000/'Costo de tareas'!$B$14</f>
        <v>118.7813929</v>
      </c>
      <c r="H182" s="16">
        <f>IF(G182 &gt; 'Costo de tareas'!$B$13, 'Costo de tareas'!$B$13, IF(G182 &lt; 'Costo de tareas'!$B$13*0.2, 0, 'Costo de tareas'!$B$13- G182))</f>
        <v>39.28055556</v>
      </c>
      <c r="I182" s="17">
        <f>IF(H182=0,'Costo de tareas'!$B$13,'Costo de tareas'!$B$13-H182)</f>
        <v>0</v>
      </c>
      <c r="J182" s="2"/>
      <c r="K182" s="2"/>
      <c r="P182" s="2"/>
    </row>
    <row r="183">
      <c r="A183" s="3" t="s">
        <v>286</v>
      </c>
      <c r="B183" s="11" t="str">
        <f t="shared" si="1"/>
        <v>20210108</v>
      </c>
      <c r="C183" s="12">
        <f t="shared" si="2"/>
        <v>44204</v>
      </c>
      <c r="D183" s="3" t="str">
        <f t="shared" si="3"/>
        <v>13</v>
      </c>
      <c r="E183" s="13">
        <v>102.0</v>
      </c>
      <c r="F183" s="14">
        <f>'Costo de tareas'!$B$15</f>
        <v>0.1964027778</v>
      </c>
      <c r="G183" s="15">
        <f>'Producción diaria'!$T$3*$L$2*$M$2*$N$2*E183*1000/'Costo de tareas'!$B$14</f>
        <v>153.3633174</v>
      </c>
      <c r="H183" s="16">
        <f>IF(G183 &gt; 'Costo de tareas'!$B$13, 'Costo de tareas'!$B$13, IF(G183 &lt; 'Costo de tareas'!$B$13*0.2, 0, 'Costo de tareas'!$B$13- G183))</f>
        <v>39.28055556</v>
      </c>
      <c r="I183" s="17">
        <f>IF(H183=0,'Costo de tareas'!$B$13,'Costo de tareas'!$B$13-H183)</f>
        <v>0</v>
      </c>
      <c r="J183" s="2"/>
      <c r="K183" s="2"/>
      <c r="P183" s="2"/>
    </row>
    <row r="184">
      <c r="A184" s="3" t="s">
        <v>288</v>
      </c>
      <c r="B184" s="11" t="str">
        <f t="shared" si="1"/>
        <v>20210108</v>
      </c>
      <c r="C184" s="12">
        <f t="shared" si="2"/>
        <v>44204</v>
      </c>
      <c r="D184" s="3" t="str">
        <f t="shared" si="3"/>
        <v>14</v>
      </c>
      <c r="E184" s="13">
        <v>75.0</v>
      </c>
      <c r="F184" s="14">
        <f>'Costo de tareas'!$B$15</f>
        <v>0.1964027778</v>
      </c>
      <c r="G184" s="15">
        <f>'Producción diaria'!$T$3*$L$2*$M$2*$N$2*E184*1000/'Costo de tareas'!$B$14</f>
        <v>112.7671451</v>
      </c>
      <c r="H184" s="16">
        <f>IF(G184 &gt; 'Costo de tareas'!$B$13, 'Costo de tareas'!$B$13, IF(G184 &lt; 'Costo de tareas'!$B$13*0.2, 0, 'Costo de tareas'!$B$13- G184))</f>
        <v>39.28055556</v>
      </c>
      <c r="I184" s="17">
        <f>IF(H184=0,'Costo de tareas'!$B$13,'Costo de tareas'!$B$13-H184)</f>
        <v>0</v>
      </c>
      <c r="J184" s="2"/>
      <c r="K184" s="2"/>
      <c r="P184" s="2"/>
    </row>
    <row r="185">
      <c r="A185" s="3" t="s">
        <v>290</v>
      </c>
      <c r="B185" s="11" t="str">
        <f t="shared" si="1"/>
        <v>20210108</v>
      </c>
      <c r="C185" s="12">
        <f t="shared" si="2"/>
        <v>44204</v>
      </c>
      <c r="D185" s="3" t="str">
        <f t="shared" si="3"/>
        <v>15</v>
      </c>
      <c r="E185" s="13">
        <v>84.0</v>
      </c>
      <c r="F185" s="14">
        <f>'Costo de tareas'!$B$15</f>
        <v>0.1964027778</v>
      </c>
      <c r="G185" s="15">
        <f>'Producción diaria'!$T$3*$L$2*$M$2*$N$2*E185*1000/'Costo de tareas'!$B$14</f>
        <v>126.2992026</v>
      </c>
      <c r="H185" s="16">
        <f>IF(G185 &gt; 'Costo de tareas'!$B$13, 'Costo de tareas'!$B$13, IF(G185 &lt; 'Costo de tareas'!$B$13*0.2, 0, 'Costo de tareas'!$B$13- G185))</f>
        <v>39.28055556</v>
      </c>
      <c r="I185" s="17">
        <f>IF(H185=0,'Costo de tareas'!$B$13,'Costo de tareas'!$B$13-H185)</f>
        <v>0</v>
      </c>
      <c r="J185" s="2"/>
      <c r="K185" s="2"/>
      <c r="P185" s="2"/>
    </row>
    <row r="186">
      <c r="A186" s="3" t="s">
        <v>292</v>
      </c>
      <c r="B186" s="11" t="str">
        <f t="shared" si="1"/>
        <v>20210108</v>
      </c>
      <c r="C186" s="12">
        <f t="shared" si="2"/>
        <v>44204</v>
      </c>
      <c r="D186" s="3" t="str">
        <f t="shared" si="3"/>
        <v>16</v>
      </c>
      <c r="E186" s="13">
        <v>11.0</v>
      </c>
      <c r="F186" s="14">
        <f>'Costo de tareas'!$B$15</f>
        <v>0.1964027778</v>
      </c>
      <c r="G186" s="15">
        <f>'Producción diaria'!$T$3*$L$2*$M$2*$N$2*E186*1000/'Costo de tareas'!$B$14</f>
        <v>16.53918129</v>
      </c>
      <c r="H186" s="16">
        <f>IF(G186 &gt; 'Costo de tareas'!$B$13, 'Costo de tareas'!$B$13, IF(G186 &lt; 'Costo de tareas'!$B$13*0.2, 0, 'Costo de tareas'!$B$13- G186))</f>
        <v>22.74137427</v>
      </c>
      <c r="I186" s="17">
        <f>IF(H186=0,'Costo de tareas'!$B$13,'Costo de tareas'!$B$13-H186)</f>
        <v>16.53918129</v>
      </c>
      <c r="J186" s="2"/>
      <c r="K186" s="2"/>
      <c r="P186" s="2"/>
    </row>
    <row r="187">
      <c r="A187" s="3" t="s">
        <v>294</v>
      </c>
      <c r="B187" s="11" t="str">
        <f t="shared" si="1"/>
        <v>20210108</v>
      </c>
      <c r="C187" s="12">
        <f t="shared" si="2"/>
        <v>44204</v>
      </c>
      <c r="D187" s="3" t="str">
        <f t="shared" si="3"/>
        <v>17</v>
      </c>
      <c r="E187" s="13">
        <v>0.0</v>
      </c>
      <c r="F187" s="14">
        <f>'Costo de tareas'!$B$15</f>
        <v>0.1964027778</v>
      </c>
      <c r="G187" s="15">
        <f>'Producción diaria'!$T$3*$L$2*$M$2*$N$2*E187*1000/'Costo de tareas'!$B$14</f>
        <v>0</v>
      </c>
      <c r="H187" s="16">
        <f>IF(G187 &gt; 'Costo de tareas'!$B$13, 'Costo de tareas'!$B$13, IF(G187 &lt; 'Costo de tareas'!$B$13*0.2, 0, 'Costo de tareas'!$B$13- G187))</f>
        <v>0</v>
      </c>
      <c r="I187" s="17">
        <f>IF(H187=0,'Costo de tareas'!$B$13,'Costo de tareas'!$B$13-H187)</f>
        <v>39.28055556</v>
      </c>
      <c r="J187" s="2"/>
      <c r="K187" s="2"/>
      <c r="P187" s="2"/>
    </row>
    <row r="188">
      <c r="A188" s="3" t="s">
        <v>295</v>
      </c>
      <c r="B188" s="11" t="str">
        <f t="shared" si="1"/>
        <v>20210108</v>
      </c>
      <c r="C188" s="12">
        <f t="shared" si="2"/>
        <v>44204</v>
      </c>
      <c r="D188" s="3" t="str">
        <f t="shared" si="3"/>
        <v>18</v>
      </c>
      <c r="E188" s="13">
        <v>0.0</v>
      </c>
      <c r="F188" s="14">
        <f>'Costo de tareas'!$B$15</f>
        <v>0.1964027778</v>
      </c>
      <c r="G188" s="15">
        <f>'Producción diaria'!$T$3*$L$2*$M$2*$N$2*E188*1000/'Costo de tareas'!$B$14</f>
        <v>0</v>
      </c>
      <c r="H188" s="16">
        <f>IF(G188 &gt; 'Costo de tareas'!$B$13, 'Costo de tareas'!$B$13, IF(G188 &lt; 'Costo de tareas'!$B$13*0.2, 0, 'Costo de tareas'!$B$13- G188))</f>
        <v>0</v>
      </c>
      <c r="I188" s="17">
        <f>IF(H188=0,'Costo de tareas'!$B$13,'Costo de tareas'!$B$13-H188)</f>
        <v>39.28055556</v>
      </c>
      <c r="J188" s="2"/>
      <c r="K188" s="2"/>
      <c r="P188" s="2"/>
    </row>
    <row r="189">
      <c r="A189" s="3" t="s">
        <v>296</v>
      </c>
      <c r="B189" s="11" t="str">
        <f t="shared" si="1"/>
        <v>20210108</v>
      </c>
      <c r="C189" s="12">
        <f t="shared" si="2"/>
        <v>44204</v>
      </c>
      <c r="D189" s="3" t="str">
        <f t="shared" si="3"/>
        <v>19</v>
      </c>
      <c r="E189" s="13">
        <v>0.0</v>
      </c>
      <c r="F189" s="14">
        <f>'Costo de tareas'!$B$15</f>
        <v>0.1964027778</v>
      </c>
      <c r="G189" s="15">
        <f>'Producción diaria'!$T$3*$L$2*$M$2*$N$2*E189*1000/'Costo de tareas'!$B$14</f>
        <v>0</v>
      </c>
      <c r="H189" s="16">
        <f>IF(G189 &gt; 'Costo de tareas'!$B$13, 'Costo de tareas'!$B$13, IF(G189 &lt; 'Costo de tareas'!$B$13*0.2, 0, 'Costo de tareas'!$B$13- G189))</f>
        <v>0</v>
      </c>
      <c r="I189" s="17">
        <f>IF(H189=0,'Costo de tareas'!$B$13,'Costo de tareas'!$B$13-H189)</f>
        <v>39.28055556</v>
      </c>
      <c r="J189" s="2"/>
      <c r="K189" s="2"/>
      <c r="P189" s="2"/>
    </row>
    <row r="190">
      <c r="A190" s="3" t="s">
        <v>297</v>
      </c>
      <c r="B190" s="11" t="str">
        <f t="shared" si="1"/>
        <v>20210108</v>
      </c>
      <c r="C190" s="12">
        <f t="shared" si="2"/>
        <v>44204</v>
      </c>
      <c r="D190" s="3" t="str">
        <f t="shared" si="3"/>
        <v>20</v>
      </c>
      <c r="E190" s="13">
        <v>0.0</v>
      </c>
      <c r="F190" s="14">
        <f>'Costo de tareas'!$B$15</f>
        <v>0.1964027778</v>
      </c>
      <c r="G190" s="15">
        <f>'Producción diaria'!$T$3*$L$2*$M$2*$N$2*E190*1000/'Costo de tareas'!$B$14</f>
        <v>0</v>
      </c>
      <c r="H190" s="16">
        <f>IF(G190 &gt; 'Costo de tareas'!$B$13, 'Costo de tareas'!$B$13, IF(G190 &lt; 'Costo de tareas'!$B$13*0.2, 0, 'Costo de tareas'!$B$13- G190))</f>
        <v>0</v>
      </c>
      <c r="I190" s="17">
        <f>IF(H190=0,'Costo de tareas'!$B$13,'Costo de tareas'!$B$13-H190)</f>
        <v>39.28055556</v>
      </c>
      <c r="J190" s="2"/>
      <c r="K190" s="2"/>
      <c r="P190" s="2"/>
    </row>
    <row r="191">
      <c r="A191" s="3" t="s">
        <v>298</v>
      </c>
      <c r="B191" s="11" t="str">
        <f t="shared" si="1"/>
        <v>20210108</v>
      </c>
      <c r="C191" s="12">
        <f t="shared" si="2"/>
        <v>44204</v>
      </c>
      <c r="D191" s="3" t="str">
        <f t="shared" si="3"/>
        <v>21</v>
      </c>
      <c r="E191" s="13">
        <v>0.0</v>
      </c>
      <c r="F191" s="14">
        <f>'Costo de tareas'!$B$15</f>
        <v>0.1964027778</v>
      </c>
      <c r="G191" s="15">
        <f>'Producción diaria'!$T$3*$L$2*$M$2*$N$2*E191*1000/'Costo de tareas'!$B$14</f>
        <v>0</v>
      </c>
      <c r="H191" s="16">
        <f>IF(G191 &gt; 'Costo de tareas'!$B$13, 'Costo de tareas'!$B$13, IF(G191 &lt; 'Costo de tareas'!$B$13*0.2, 0, 'Costo de tareas'!$B$13- G191))</f>
        <v>0</v>
      </c>
      <c r="I191" s="17">
        <f>IF(H191=0,'Costo de tareas'!$B$13,'Costo de tareas'!$B$13-H191)</f>
        <v>39.28055556</v>
      </c>
      <c r="J191" s="2"/>
      <c r="K191" s="2"/>
      <c r="P191" s="2"/>
    </row>
    <row r="192">
      <c r="A192" s="3" t="s">
        <v>299</v>
      </c>
      <c r="B192" s="11" t="str">
        <f t="shared" si="1"/>
        <v>20210108</v>
      </c>
      <c r="C192" s="12">
        <f t="shared" si="2"/>
        <v>44204</v>
      </c>
      <c r="D192" s="3" t="str">
        <f t="shared" si="3"/>
        <v>22</v>
      </c>
      <c r="E192" s="13">
        <v>0.0</v>
      </c>
      <c r="F192" s="14">
        <f>'Costo de tareas'!$B$15</f>
        <v>0.1964027778</v>
      </c>
      <c r="G192" s="15">
        <f>'Producción diaria'!$T$3*$L$2*$M$2*$N$2*E192*1000/'Costo de tareas'!$B$14</f>
        <v>0</v>
      </c>
      <c r="H192" s="16">
        <f>IF(G192 &gt; 'Costo de tareas'!$B$13, 'Costo de tareas'!$B$13, IF(G192 &lt; 'Costo de tareas'!$B$13*0.2, 0, 'Costo de tareas'!$B$13- G192))</f>
        <v>0</v>
      </c>
      <c r="I192" s="17">
        <f>IF(H192=0,'Costo de tareas'!$B$13,'Costo de tareas'!$B$13-H192)</f>
        <v>39.28055556</v>
      </c>
      <c r="J192" s="2"/>
      <c r="K192" s="2"/>
      <c r="P192" s="2"/>
    </row>
    <row r="193">
      <c r="A193" s="3" t="s">
        <v>300</v>
      </c>
      <c r="B193" s="11" t="str">
        <f t="shared" si="1"/>
        <v>20210108</v>
      </c>
      <c r="C193" s="12">
        <f t="shared" si="2"/>
        <v>44204</v>
      </c>
      <c r="D193" s="3" t="str">
        <f t="shared" si="3"/>
        <v>23</v>
      </c>
      <c r="E193" s="13">
        <v>0.0</v>
      </c>
      <c r="F193" s="14">
        <f>'Costo de tareas'!$B$15</f>
        <v>0.1964027778</v>
      </c>
      <c r="G193" s="15">
        <f>'Producción diaria'!$T$3*$L$2*$M$2*$N$2*E193*1000/'Costo de tareas'!$B$14</f>
        <v>0</v>
      </c>
      <c r="H193" s="16">
        <f>IF(G193 &gt; 'Costo de tareas'!$B$13, 'Costo de tareas'!$B$13, IF(G193 &lt; 'Costo de tareas'!$B$13*0.2, 0, 'Costo de tareas'!$B$13- G193))</f>
        <v>0</v>
      </c>
      <c r="I193" s="17">
        <f>IF(H193=0,'Costo de tareas'!$B$13,'Costo de tareas'!$B$13-H193)</f>
        <v>39.28055556</v>
      </c>
      <c r="J193" s="2"/>
      <c r="K193" s="2"/>
      <c r="P193" s="2"/>
    </row>
    <row r="194">
      <c r="A194" s="3" t="s">
        <v>301</v>
      </c>
      <c r="B194" s="11" t="str">
        <f t="shared" si="1"/>
        <v>20210109</v>
      </c>
      <c r="C194" s="12">
        <f t="shared" si="2"/>
        <v>44205</v>
      </c>
      <c r="D194" s="3" t="str">
        <f t="shared" si="3"/>
        <v>00</v>
      </c>
      <c r="E194" s="13">
        <v>0.0</v>
      </c>
      <c r="F194" s="14">
        <f>'Costo de tareas'!$B$15</f>
        <v>0.1964027778</v>
      </c>
      <c r="G194" s="15">
        <f>'Producción diaria'!$T$3*$L$2*$M$2*$N$2*E194*1000/'Costo de tareas'!$B$14</f>
        <v>0</v>
      </c>
      <c r="H194" s="16">
        <f>IF(G194 &gt; 'Costo de tareas'!$B$13, 'Costo de tareas'!$B$13, IF(G194 &lt; 'Costo de tareas'!$B$13*0.2, 0, 'Costo de tareas'!$B$13- G194))</f>
        <v>0</v>
      </c>
      <c r="I194" s="17">
        <f>IF(H194=0,'Costo de tareas'!$B$13,'Costo de tareas'!$B$13-H194)</f>
        <v>39.28055556</v>
      </c>
      <c r="J194" s="2"/>
      <c r="K194" s="2"/>
      <c r="P194" s="2"/>
    </row>
    <row r="195">
      <c r="A195" s="3" t="s">
        <v>302</v>
      </c>
      <c r="B195" s="11" t="str">
        <f t="shared" si="1"/>
        <v>20210109</v>
      </c>
      <c r="C195" s="12">
        <f t="shared" si="2"/>
        <v>44205</v>
      </c>
      <c r="D195" s="3" t="str">
        <f t="shared" si="3"/>
        <v>01</v>
      </c>
      <c r="E195" s="13">
        <v>0.0</v>
      </c>
      <c r="F195" s="14">
        <f>'Costo de tareas'!$B$15</f>
        <v>0.1964027778</v>
      </c>
      <c r="G195" s="15">
        <f>'Producción diaria'!$T$3*$L$2*$M$2*$N$2*E195*1000/'Costo de tareas'!$B$14</f>
        <v>0</v>
      </c>
      <c r="H195" s="16">
        <f>IF(G195 &gt; 'Costo de tareas'!$B$13, 'Costo de tareas'!$B$13, IF(G195 &lt; 'Costo de tareas'!$B$13*0.2, 0, 'Costo de tareas'!$B$13- G195))</f>
        <v>0</v>
      </c>
      <c r="I195" s="17">
        <f>IF(H195=0,'Costo de tareas'!$B$13,'Costo de tareas'!$B$13-H195)</f>
        <v>39.28055556</v>
      </c>
      <c r="J195" s="2"/>
      <c r="K195" s="2"/>
      <c r="P195" s="2"/>
    </row>
    <row r="196">
      <c r="A196" s="3" t="s">
        <v>303</v>
      </c>
      <c r="B196" s="11" t="str">
        <f t="shared" si="1"/>
        <v>20210109</v>
      </c>
      <c r="C196" s="12">
        <f t="shared" si="2"/>
        <v>44205</v>
      </c>
      <c r="D196" s="3" t="str">
        <f t="shared" si="3"/>
        <v>02</v>
      </c>
      <c r="E196" s="13">
        <v>0.0</v>
      </c>
      <c r="F196" s="14">
        <f>'Costo de tareas'!$B$15</f>
        <v>0.1964027778</v>
      </c>
      <c r="G196" s="15">
        <f>'Producción diaria'!$T$3*$L$2*$M$2*$N$2*E196*1000/'Costo de tareas'!$B$14</f>
        <v>0</v>
      </c>
      <c r="H196" s="16">
        <f>IF(G196 &gt; 'Costo de tareas'!$B$13, 'Costo de tareas'!$B$13, IF(G196 &lt; 'Costo de tareas'!$B$13*0.2, 0, 'Costo de tareas'!$B$13- G196))</f>
        <v>0</v>
      </c>
      <c r="I196" s="17">
        <f>IF(H196=0,'Costo de tareas'!$B$13,'Costo de tareas'!$B$13-H196)</f>
        <v>39.28055556</v>
      </c>
      <c r="J196" s="2"/>
      <c r="K196" s="2"/>
      <c r="P196" s="2"/>
    </row>
    <row r="197">
      <c r="A197" s="3" t="s">
        <v>304</v>
      </c>
      <c r="B197" s="11" t="str">
        <f t="shared" si="1"/>
        <v>20210109</v>
      </c>
      <c r="C197" s="12">
        <f t="shared" si="2"/>
        <v>44205</v>
      </c>
      <c r="D197" s="3" t="str">
        <f t="shared" si="3"/>
        <v>03</v>
      </c>
      <c r="E197" s="13">
        <v>0.0</v>
      </c>
      <c r="F197" s="14">
        <f>'Costo de tareas'!$B$15</f>
        <v>0.1964027778</v>
      </c>
      <c r="G197" s="15">
        <f>'Producción diaria'!$T$3*$L$2*$M$2*$N$2*E197*1000/'Costo de tareas'!$B$14</f>
        <v>0</v>
      </c>
      <c r="H197" s="16">
        <f>IF(G197 &gt; 'Costo de tareas'!$B$13, 'Costo de tareas'!$B$13, IF(G197 &lt; 'Costo de tareas'!$B$13*0.2, 0, 'Costo de tareas'!$B$13- G197))</f>
        <v>0</v>
      </c>
      <c r="I197" s="17">
        <f>IF(H197=0,'Costo de tareas'!$B$13,'Costo de tareas'!$B$13-H197)</f>
        <v>39.28055556</v>
      </c>
      <c r="J197" s="2"/>
      <c r="K197" s="2"/>
      <c r="P197" s="2"/>
    </row>
    <row r="198">
      <c r="A198" s="3" t="s">
        <v>305</v>
      </c>
      <c r="B198" s="11" t="str">
        <f t="shared" si="1"/>
        <v>20210109</v>
      </c>
      <c r="C198" s="12">
        <f t="shared" si="2"/>
        <v>44205</v>
      </c>
      <c r="D198" s="3" t="str">
        <f t="shared" si="3"/>
        <v>04</v>
      </c>
      <c r="E198" s="13">
        <v>0.0</v>
      </c>
      <c r="F198" s="14">
        <f>'Costo de tareas'!$B$15</f>
        <v>0.1964027778</v>
      </c>
      <c r="G198" s="15">
        <f>'Producción diaria'!$T$3*$L$2*$M$2*$N$2*E198*1000/'Costo de tareas'!$B$14</f>
        <v>0</v>
      </c>
      <c r="H198" s="16">
        <f>IF(G198 &gt; 'Costo de tareas'!$B$13, 'Costo de tareas'!$B$13, IF(G198 &lt; 'Costo de tareas'!$B$13*0.2, 0, 'Costo de tareas'!$B$13- G198))</f>
        <v>0</v>
      </c>
      <c r="I198" s="17">
        <f>IF(H198=0,'Costo de tareas'!$B$13,'Costo de tareas'!$B$13-H198)</f>
        <v>39.28055556</v>
      </c>
      <c r="J198" s="2"/>
      <c r="K198" s="2"/>
      <c r="P198" s="2"/>
    </row>
    <row r="199">
      <c r="A199" s="3" t="s">
        <v>306</v>
      </c>
      <c r="B199" s="11" t="str">
        <f t="shared" si="1"/>
        <v>20210109</v>
      </c>
      <c r="C199" s="12">
        <f t="shared" si="2"/>
        <v>44205</v>
      </c>
      <c r="D199" s="3" t="str">
        <f t="shared" si="3"/>
        <v>05</v>
      </c>
      <c r="E199" s="13">
        <v>0.0</v>
      </c>
      <c r="F199" s="14">
        <f>'Costo de tareas'!$B$15</f>
        <v>0.1964027778</v>
      </c>
      <c r="G199" s="15">
        <f>'Producción diaria'!$T$3*$L$2*$M$2*$N$2*E199*1000/'Costo de tareas'!$B$14</f>
        <v>0</v>
      </c>
      <c r="H199" s="16">
        <f>IF(G199 &gt; 'Costo de tareas'!$B$13, 'Costo de tareas'!$B$13, IF(G199 &lt; 'Costo de tareas'!$B$13*0.2, 0, 'Costo de tareas'!$B$13- G199))</f>
        <v>0</v>
      </c>
      <c r="I199" s="17">
        <f>IF(H199=0,'Costo de tareas'!$B$13,'Costo de tareas'!$B$13-H199)</f>
        <v>39.28055556</v>
      </c>
      <c r="J199" s="2"/>
      <c r="K199" s="2"/>
      <c r="P199" s="2"/>
    </row>
    <row r="200">
      <c r="A200" s="3" t="s">
        <v>307</v>
      </c>
      <c r="B200" s="11" t="str">
        <f t="shared" si="1"/>
        <v>20210109</v>
      </c>
      <c r="C200" s="12">
        <f t="shared" si="2"/>
        <v>44205</v>
      </c>
      <c r="D200" s="3" t="str">
        <f t="shared" si="3"/>
        <v>06</v>
      </c>
      <c r="E200" s="13">
        <v>0.0</v>
      </c>
      <c r="F200" s="14">
        <f>'Costo de tareas'!$B$15</f>
        <v>0.1964027778</v>
      </c>
      <c r="G200" s="15">
        <f>'Producción diaria'!$T$3*$L$2*$M$2*$N$2*E200*1000/'Costo de tareas'!$B$14</f>
        <v>0</v>
      </c>
      <c r="H200" s="16">
        <f>IF(G200 &gt; 'Costo de tareas'!$B$13, 'Costo de tareas'!$B$13, IF(G200 &lt; 'Costo de tareas'!$B$13*0.2, 0, 'Costo de tareas'!$B$13- G200))</f>
        <v>0</v>
      </c>
      <c r="I200" s="17">
        <f>IF(H200=0,'Costo de tareas'!$B$13,'Costo de tareas'!$B$13-H200)</f>
        <v>39.28055556</v>
      </c>
      <c r="J200" s="2"/>
      <c r="K200" s="2"/>
      <c r="P200" s="2"/>
    </row>
    <row r="201">
      <c r="A201" s="3" t="s">
        <v>309</v>
      </c>
      <c r="B201" s="11" t="str">
        <f t="shared" si="1"/>
        <v>20210109</v>
      </c>
      <c r="C201" s="12">
        <f t="shared" si="2"/>
        <v>44205</v>
      </c>
      <c r="D201" s="3" t="str">
        <f t="shared" si="3"/>
        <v>07</v>
      </c>
      <c r="E201" s="13">
        <v>0.0</v>
      </c>
      <c r="F201" s="14">
        <f>'Costo de tareas'!$B$15</f>
        <v>0.1964027778</v>
      </c>
      <c r="G201" s="15">
        <f>'Producción diaria'!$T$3*$L$2*$M$2*$N$2*E201*1000/'Costo de tareas'!$B$14</f>
        <v>0</v>
      </c>
      <c r="H201" s="16">
        <f>IF(G201 &gt; 'Costo de tareas'!$B$13, 'Costo de tareas'!$B$13, IF(G201 &lt; 'Costo de tareas'!$B$13*0.2, 0, 'Costo de tareas'!$B$13- G201))</f>
        <v>0</v>
      </c>
      <c r="I201" s="17">
        <f>IF(H201=0,'Costo de tareas'!$B$13,'Costo de tareas'!$B$13-H201)</f>
        <v>39.28055556</v>
      </c>
      <c r="J201" s="2"/>
      <c r="K201" s="2"/>
      <c r="P201" s="2"/>
    </row>
    <row r="202">
      <c r="A202" s="3" t="s">
        <v>310</v>
      </c>
      <c r="B202" s="11" t="str">
        <f t="shared" si="1"/>
        <v>20210109</v>
      </c>
      <c r="C202" s="12">
        <f t="shared" si="2"/>
        <v>44205</v>
      </c>
      <c r="D202" s="3" t="str">
        <f t="shared" si="3"/>
        <v>08</v>
      </c>
      <c r="E202" s="13">
        <v>21.0</v>
      </c>
      <c r="F202" s="14">
        <f>'Costo de tareas'!$B$15</f>
        <v>0.1964027778</v>
      </c>
      <c r="G202" s="15">
        <f>'Producción diaria'!$T$3*$L$2*$M$2*$N$2*E202*1000/'Costo de tareas'!$B$14</f>
        <v>31.57480064</v>
      </c>
      <c r="H202" s="16">
        <f>IF(G202 &gt; 'Costo de tareas'!$B$13, 'Costo de tareas'!$B$13, IF(G202 &lt; 'Costo de tareas'!$B$13*0.2, 0, 'Costo de tareas'!$B$13- G202))</f>
        <v>7.705754918</v>
      </c>
      <c r="I202" s="17">
        <f>IF(H202=0,'Costo de tareas'!$B$13,'Costo de tareas'!$B$13-H202)</f>
        <v>31.57480064</v>
      </c>
      <c r="J202" s="2"/>
      <c r="K202" s="2"/>
      <c r="P202" s="2"/>
    </row>
    <row r="203">
      <c r="A203" s="3" t="s">
        <v>312</v>
      </c>
      <c r="B203" s="11" t="str">
        <f t="shared" si="1"/>
        <v>20210109</v>
      </c>
      <c r="C203" s="12">
        <f t="shared" si="2"/>
        <v>44205</v>
      </c>
      <c r="D203" s="3" t="str">
        <f t="shared" si="3"/>
        <v>09</v>
      </c>
      <c r="E203" s="13">
        <v>34.0</v>
      </c>
      <c r="F203" s="14">
        <f>'Costo de tareas'!$B$15</f>
        <v>0.1964027778</v>
      </c>
      <c r="G203" s="15">
        <f>'Producción diaria'!$T$3*$L$2*$M$2*$N$2*E203*1000/'Costo de tareas'!$B$14</f>
        <v>51.12110579</v>
      </c>
      <c r="H203" s="16">
        <f>IF(G203 &gt; 'Costo de tareas'!$B$13, 'Costo de tareas'!$B$13, IF(G203 &lt; 'Costo de tareas'!$B$13*0.2, 0, 'Costo de tareas'!$B$13- G203))</f>
        <v>39.28055556</v>
      </c>
      <c r="I203" s="17">
        <f>IF(H203=0,'Costo de tareas'!$B$13,'Costo de tareas'!$B$13-H203)</f>
        <v>0</v>
      </c>
      <c r="J203" s="2"/>
      <c r="K203" s="2"/>
      <c r="P203" s="2"/>
    </row>
    <row r="204">
      <c r="A204" s="3" t="s">
        <v>314</v>
      </c>
      <c r="B204" s="11" t="str">
        <f t="shared" si="1"/>
        <v>20210109</v>
      </c>
      <c r="C204" s="12">
        <f t="shared" si="2"/>
        <v>44205</v>
      </c>
      <c r="D204" s="3" t="str">
        <f t="shared" si="3"/>
        <v>10</v>
      </c>
      <c r="E204" s="13">
        <v>115.0</v>
      </c>
      <c r="F204" s="14">
        <f>'Costo de tareas'!$B$15</f>
        <v>0.1964027778</v>
      </c>
      <c r="G204" s="15">
        <f>'Producción diaria'!$T$3*$L$2*$M$2*$N$2*E204*1000/'Costo de tareas'!$B$14</f>
        <v>172.9096225</v>
      </c>
      <c r="H204" s="16">
        <f>IF(G204 &gt; 'Costo de tareas'!$B$13, 'Costo de tareas'!$B$13, IF(G204 &lt; 'Costo de tareas'!$B$13*0.2, 0, 'Costo de tareas'!$B$13- G204))</f>
        <v>39.28055556</v>
      </c>
      <c r="I204" s="17">
        <f>IF(H204=0,'Costo de tareas'!$B$13,'Costo de tareas'!$B$13-H204)</f>
        <v>0</v>
      </c>
      <c r="J204" s="2"/>
      <c r="K204" s="2"/>
      <c r="P204" s="2"/>
    </row>
    <row r="205">
      <c r="A205" s="3" t="s">
        <v>316</v>
      </c>
      <c r="B205" s="11" t="str">
        <f t="shared" si="1"/>
        <v>20210109</v>
      </c>
      <c r="C205" s="12">
        <f t="shared" si="2"/>
        <v>44205</v>
      </c>
      <c r="D205" s="3" t="str">
        <f t="shared" si="3"/>
        <v>11</v>
      </c>
      <c r="E205" s="13">
        <v>145.0</v>
      </c>
      <c r="F205" s="14">
        <f>'Costo de tareas'!$B$15</f>
        <v>0.1964027778</v>
      </c>
      <c r="G205" s="15">
        <f>'Producción diaria'!$T$3*$L$2*$M$2*$N$2*E205*1000/'Costo de tareas'!$B$14</f>
        <v>218.0164806</v>
      </c>
      <c r="H205" s="16">
        <f>IF(G205 &gt; 'Costo de tareas'!$B$13, 'Costo de tareas'!$B$13, IF(G205 &lt; 'Costo de tareas'!$B$13*0.2, 0, 'Costo de tareas'!$B$13- G205))</f>
        <v>39.28055556</v>
      </c>
      <c r="I205" s="17">
        <f>IF(H205=0,'Costo de tareas'!$B$13,'Costo de tareas'!$B$13-H205)</f>
        <v>0</v>
      </c>
      <c r="J205" s="2"/>
      <c r="K205" s="2"/>
      <c r="P205" s="2"/>
    </row>
    <row r="206">
      <c r="A206" s="3" t="s">
        <v>318</v>
      </c>
      <c r="B206" s="11" t="str">
        <f t="shared" si="1"/>
        <v>20210109</v>
      </c>
      <c r="C206" s="12">
        <f t="shared" si="2"/>
        <v>44205</v>
      </c>
      <c r="D206" s="3" t="str">
        <f t="shared" si="3"/>
        <v>12</v>
      </c>
      <c r="E206" s="13">
        <v>79.0</v>
      </c>
      <c r="F206" s="14">
        <f>'Costo de tareas'!$B$15</f>
        <v>0.1964027778</v>
      </c>
      <c r="G206" s="15">
        <f>'Producción diaria'!$T$3*$L$2*$M$2*$N$2*E206*1000/'Costo de tareas'!$B$14</f>
        <v>118.7813929</v>
      </c>
      <c r="H206" s="16">
        <f>IF(G206 &gt; 'Costo de tareas'!$B$13, 'Costo de tareas'!$B$13, IF(G206 &lt; 'Costo de tareas'!$B$13*0.2, 0, 'Costo de tareas'!$B$13- G206))</f>
        <v>39.28055556</v>
      </c>
      <c r="I206" s="17">
        <f>IF(H206=0,'Costo de tareas'!$B$13,'Costo de tareas'!$B$13-H206)</f>
        <v>0</v>
      </c>
      <c r="J206" s="2"/>
      <c r="K206" s="2"/>
      <c r="P206" s="2"/>
    </row>
    <row r="207">
      <c r="A207" s="3" t="s">
        <v>319</v>
      </c>
      <c r="B207" s="11" t="str">
        <f t="shared" si="1"/>
        <v>20210109</v>
      </c>
      <c r="C207" s="12">
        <f t="shared" si="2"/>
        <v>44205</v>
      </c>
      <c r="D207" s="3" t="str">
        <f t="shared" si="3"/>
        <v>13</v>
      </c>
      <c r="E207" s="13">
        <v>234.0</v>
      </c>
      <c r="F207" s="14">
        <f>'Costo de tareas'!$B$15</f>
        <v>0.1964027778</v>
      </c>
      <c r="G207" s="15">
        <f>'Producción diaria'!$T$3*$L$2*$M$2*$N$2*E207*1000/'Costo de tareas'!$B$14</f>
        <v>351.8334928</v>
      </c>
      <c r="H207" s="16">
        <f>IF(G207 &gt; 'Costo de tareas'!$B$13, 'Costo de tareas'!$B$13, IF(G207 &lt; 'Costo de tareas'!$B$13*0.2, 0, 'Costo de tareas'!$B$13- G207))</f>
        <v>39.28055556</v>
      </c>
      <c r="I207" s="17">
        <f>IF(H207=0,'Costo de tareas'!$B$13,'Costo de tareas'!$B$13-H207)</f>
        <v>0</v>
      </c>
      <c r="J207" s="2"/>
      <c r="K207" s="2"/>
      <c r="P207" s="2"/>
    </row>
    <row r="208">
      <c r="A208" s="3" t="s">
        <v>320</v>
      </c>
      <c r="B208" s="11" t="str">
        <f t="shared" si="1"/>
        <v>20210109</v>
      </c>
      <c r="C208" s="12">
        <f t="shared" si="2"/>
        <v>44205</v>
      </c>
      <c r="D208" s="3" t="str">
        <f t="shared" si="3"/>
        <v>14</v>
      </c>
      <c r="E208" s="13">
        <v>107.0</v>
      </c>
      <c r="F208" s="14">
        <f>'Costo de tareas'!$B$15</f>
        <v>0.1964027778</v>
      </c>
      <c r="G208" s="15">
        <f>'Producción diaria'!$T$3*$L$2*$M$2*$N$2*E208*1000/'Costo de tareas'!$B$14</f>
        <v>160.8811271</v>
      </c>
      <c r="H208" s="16">
        <f>IF(G208 &gt; 'Costo de tareas'!$B$13, 'Costo de tareas'!$B$13, IF(G208 &lt; 'Costo de tareas'!$B$13*0.2, 0, 'Costo de tareas'!$B$13- G208))</f>
        <v>39.28055556</v>
      </c>
      <c r="I208" s="17">
        <f>IF(H208=0,'Costo de tareas'!$B$13,'Costo de tareas'!$B$13-H208)</f>
        <v>0</v>
      </c>
      <c r="J208" s="2"/>
      <c r="K208" s="2"/>
      <c r="P208" s="2"/>
    </row>
    <row r="209">
      <c r="A209" s="3" t="s">
        <v>322</v>
      </c>
      <c r="B209" s="11" t="str">
        <f t="shared" si="1"/>
        <v>20210109</v>
      </c>
      <c r="C209" s="12">
        <f t="shared" si="2"/>
        <v>44205</v>
      </c>
      <c r="D209" s="3" t="str">
        <f t="shared" si="3"/>
        <v>15</v>
      </c>
      <c r="E209" s="13">
        <v>103.0</v>
      </c>
      <c r="F209" s="14">
        <f>'Costo de tareas'!$B$15</f>
        <v>0.1964027778</v>
      </c>
      <c r="G209" s="15">
        <f>'Producción diaria'!$T$3*$L$2*$M$2*$N$2*E209*1000/'Costo de tareas'!$B$14</f>
        <v>154.8668793</v>
      </c>
      <c r="H209" s="16">
        <f>IF(G209 &gt; 'Costo de tareas'!$B$13, 'Costo de tareas'!$B$13, IF(G209 &lt; 'Costo de tareas'!$B$13*0.2, 0, 'Costo de tareas'!$B$13- G209))</f>
        <v>39.28055556</v>
      </c>
      <c r="I209" s="17">
        <f>IF(H209=0,'Costo de tareas'!$B$13,'Costo de tareas'!$B$13-H209)</f>
        <v>0</v>
      </c>
      <c r="J209" s="2"/>
      <c r="K209" s="2"/>
      <c r="P209" s="2"/>
    </row>
    <row r="210">
      <c r="A210" s="3" t="s">
        <v>323</v>
      </c>
      <c r="B210" s="11" t="str">
        <f t="shared" si="1"/>
        <v>20210109</v>
      </c>
      <c r="C210" s="12">
        <f t="shared" si="2"/>
        <v>44205</v>
      </c>
      <c r="D210" s="3" t="str">
        <f t="shared" si="3"/>
        <v>16</v>
      </c>
      <c r="E210" s="13">
        <v>67.0</v>
      </c>
      <c r="F210" s="14">
        <f>'Costo de tareas'!$B$15</f>
        <v>0.1964027778</v>
      </c>
      <c r="G210" s="15">
        <f>'Producción diaria'!$T$3*$L$2*$M$2*$N$2*E210*1000/'Costo de tareas'!$B$14</f>
        <v>100.7386497</v>
      </c>
      <c r="H210" s="16">
        <f>IF(G210 &gt; 'Costo de tareas'!$B$13, 'Costo de tareas'!$B$13, IF(G210 &lt; 'Costo de tareas'!$B$13*0.2, 0, 'Costo de tareas'!$B$13- G210))</f>
        <v>39.28055556</v>
      </c>
      <c r="I210" s="17">
        <f>IF(H210=0,'Costo de tareas'!$B$13,'Costo de tareas'!$B$13-H210)</f>
        <v>0</v>
      </c>
      <c r="J210" s="2"/>
      <c r="K210" s="2"/>
      <c r="P210" s="2"/>
    </row>
    <row r="211">
      <c r="A211" s="3" t="s">
        <v>324</v>
      </c>
      <c r="B211" s="11" t="str">
        <f t="shared" si="1"/>
        <v>20210109</v>
      </c>
      <c r="C211" s="12">
        <f t="shared" si="2"/>
        <v>44205</v>
      </c>
      <c r="D211" s="3" t="str">
        <f t="shared" si="3"/>
        <v>17</v>
      </c>
      <c r="E211" s="13">
        <v>0.0</v>
      </c>
      <c r="F211" s="14">
        <f>'Costo de tareas'!$B$15</f>
        <v>0.1964027778</v>
      </c>
      <c r="G211" s="15">
        <f>'Producción diaria'!$T$3*$L$2*$M$2*$N$2*E211*1000/'Costo de tareas'!$B$14</f>
        <v>0</v>
      </c>
      <c r="H211" s="16">
        <f>IF(G211 &gt; 'Costo de tareas'!$B$13, 'Costo de tareas'!$B$13, IF(G211 &lt; 'Costo de tareas'!$B$13*0.2, 0, 'Costo de tareas'!$B$13- G211))</f>
        <v>0</v>
      </c>
      <c r="I211" s="17">
        <f>IF(H211=0,'Costo de tareas'!$B$13,'Costo de tareas'!$B$13-H211)</f>
        <v>39.28055556</v>
      </c>
      <c r="J211" s="2"/>
      <c r="K211" s="2"/>
      <c r="P211" s="2"/>
    </row>
    <row r="212">
      <c r="A212" s="3" t="s">
        <v>326</v>
      </c>
      <c r="B212" s="11" t="str">
        <f t="shared" si="1"/>
        <v>20210109</v>
      </c>
      <c r="C212" s="12">
        <f t="shared" si="2"/>
        <v>44205</v>
      </c>
      <c r="D212" s="3" t="str">
        <f t="shared" si="3"/>
        <v>18</v>
      </c>
      <c r="E212" s="13">
        <v>0.0</v>
      </c>
      <c r="F212" s="14">
        <f>'Costo de tareas'!$B$15</f>
        <v>0.1964027778</v>
      </c>
      <c r="G212" s="15">
        <f>'Producción diaria'!$T$3*$L$2*$M$2*$N$2*E212*1000/'Costo de tareas'!$B$14</f>
        <v>0</v>
      </c>
      <c r="H212" s="16">
        <f>IF(G212 &gt; 'Costo de tareas'!$B$13, 'Costo de tareas'!$B$13, IF(G212 &lt; 'Costo de tareas'!$B$13*0.2, 0, 'Costo de tareas'!$B$13- G212))</f>
        <v>0</v>
      </c>
      <c r="I212" s="17">
        <f>IF(H212=0,'Costo de tareas'!$B$13,'Costo de tareas'!$B$13-H212)</f>
        <v>39.28055556</v>
      </c>
      <c r="J212" s="2"/>
      <c r="K212" s="2"/>
      <c r="P212" s="2"/>
    </row>
    <row r="213">
      <c r="A213" s="3" t="s">
        <v>328</v>
      </c>
      <c r="B213" s="11" t="str">
        <f t="shared" si="1"/>
        <v>20210109</v>
      </c>
      <c r="C213" s="12">
        <f t="shared" si="2"/>
        <v>44205</v>
      </c>
      <c r="D213" s="3" t="str">
        <f t="shared" si="3"/>
        <v>19</v>
      </c>
      <c r="E213" s="13">
        <v>0.0</v>
      </c>
      <c r="F213" s="14">
        <f>'Costo de tareas'!$B$15</f>
        <v>0.1964027778</v>
      </c>
      <c r="G213" s="15">
        <f>'Producción diaria'!$T$3*$L$2*$M$2*$N$2*E213*1000/'Costo de tareas'!$B$14</f>
        <v>0</v>
      </c>
      <c r="H213" s="16">
        <f>IF(G213 &gt; 'Costo de tareas'!$B$13, 'Costo de tareas'!$B$13, IF(G213 &lt; 'Costo de tareas'!$B$13*0.2, 0, 'Costo de tareas'!$B$13- G213))</f>
        <v>0</v>
      </c>
      <c r="I213" s="17">
        <f>IF(H213=0,'Costo de tareas'!$B$13,'Costo de tareas'!$B$13-H213)</f>
        <v>39.28055556</v>
      </c>
      <c r="J213" s="2"/>
      <c r="K213" s="2"/>
      <c r="P213" s="2"/>
    </row>
    <row r="214">
      <c r="A214" s="3" t="s">
        <v>329</v>
      </c>
      <c r="B214" s="11" t="str">
        <f t="shared" si="1"/>
        <v>20210109</v>
      </c>
      <c r="C214" s="12">
        <f t="shared" si="2"/>
        <v>44205</v>
      </c>
      <c r="D214" s="3" t="str">
        <f t="shared" si="3"/>
        <v>20</v>
      </c>
      <c r="E214" s="13">
        <v>0.0</v>
      </c>
      <c r="F214" s="14">
        <f>'Costo de tareas'!$B$15</f>
        <v>0.1964027778</v>
      </c>
      <c r="G214" s="15">
        <f>'Producción diaria'!$T$3*$L$2*$M$2*$N$2*E214*1000/'Costo de tareas'!$B$14</f>
        <v>0</v>
      </c>
      <c r="H214" s="16">
        <f>IF(G214 &gt; 'Costo de tareas'!$B$13, 'Costo de tareas'!$B$13, IF(G214 &lt; 'Costo de tareas'!$B$13*0.2, 0, 'Costo de tareas'!$B$13- G214))</f>
        <v>0</v>
      </c>
      <c r="I214" s="17">
        <f>IF(H214=0,'Costo de tareas'!$B$13,'Costo de tareas'!$B$13-H214)</f>
        <v>39.28055556</v>
      </c>
      <c r="J214" s="2"/>
      <c r="K214" s="2"/>
      <c r="P214" s="2"/>
    </row>
    <row r="215">
      <c r="A215" s="3" t="s">
        <v>330</v>
      </c>
      <c r="B215" s="11" t="str">
        <f t="shared" si="1"/>
        <v>20210109</v>
      </c>
      <c r="C215" s="12">
        <f t="shared" si="2"/>
        <v>44205</v>
      </c>
      <c r="D215" s="3" t="str">
        <f t="shared" si="3"/>
        <v>21</v>
      </c>
      <c r="E215" s="13">
        <v>0.0</v>
      </c>
      <c r="F215" s="14">
        <f>'Costo de tareas'!$B$15</f>
        <v>0.1964027778</v>
      </c>
      <c r="G215" s="15">
        <f>'Producción diaria'!$T$3*$L$2*$M$2*$N$2*E215*1000/'Costo de tareas'!$B$14</f>
        <v>0</v>
      </c>
      <c r="H215" s="16">
        <f>IF(G215 &gt; 'Costo de tareas'!$B$13, 'Costo de tareas'!$B$13, IF(G215 &lt; 'Costo de tareas'!$B$13*0.2, 0, 'Costo de tareas'!$B$13- G215))</f>
        <v>0</v>
      </c>
      <c r="I215" s="17">
        <f>IF(H215=0,'Costo de tareas'!$B$13,'Costo de tareas'!$B$13-H215)</f>
        <v>39.28055556</v>
      </c>
      <c r="J215" s="2"/>
      <c r="K215" s="2"/>
      <c r="P215" s="2"/>
    </row>
    <row r="216">
      <c r="A216" s="3" t="s">
        <v>331</v>
      </c>
      <c r="B216" s="11" t="str">
        <f t="shared" si="1"/>
        <v>20210109</v>
      </c>
      <c r="C216" s="12">
        <f t="shared" si="2"/>
        <v>44205</v>
      </c>
      <c r="D216" s="3" t="str">
        <f t="shared" si="3"/>
        <v>22</v>
      </c>
      <c r="E216" s="13">
        <v>0.0</v>
      </c>
      <c r="F216" s="14">
        <f>'Costo de tareas'!$B$15</f>
        <v>0.1964027778</v>
      </c>
      <c r="G216" s="15">
        <f>'Producción diaria'!$T$3*$L$2*$M$2*$N$2*E216*1000/'Costo de tareas'!$B$14</f>
        <v>0</v>
      </c>
      <c r="H216" s="16">
        <f>IF(G216 &gt; 'Costo de tareas'!$B$13, 'Costo de tareas'!$B$13, IF(G216 &lt; 'Costo de tareas'!$B$13*0.2, 0, 'Costo de tareas'!$B$13- G216))</f>
        <v>0</v>
      </c>
      <c r="I216" s="17">
        <f>IF(H216=0,'Costo de tareas'!$B$13,'Costo de tareas'!$B$13-H216)</f>
        <v>39.28055556</v>
      </c>
      <c r="J216" s="2"/>
      <c r="K216" s="2"/>
      <c r="P216" s="2"/>
    </row>
    <row r="217">
      <c r="A217" s="3" t="s">
        <v>332</v>
      </c>
      <c r="B217" s="11" t="str">
        <f t="shared" si="1"/>
        <v>20210109</v>
      </c>
      <c r="C217" s="12">
        <f t="shared" si="2"/>
        <v>44205</v>
      </c>
      <c r="D217" s="3" t="str">
        <f t="shared" si="3"/>
        <v>23</v>
      </c>
      <c r="E217" s="13">
        <v>0.0</v>
      </c>
      <c r="F217" s="14">
        <f>'Costo de tareas'!$B$15</f>
        <v>0.1964027778</v>
      </c>
      <c r="G217" s="15">
        <f>'Producción diaria'!$T$3*$L$2*$M$2*$N$2*E217*1000/'Costo de tareas'!$B$14</f>
        <v>0</v>
      </c>
      <c r="H217" s="16">
        <f>IF(G217 &gt; 'Costo de tareas'!$B$13, 'Costo de tareas'!$B$13, IF(G217 &lt; 'Costo de tareas'!$B$13*0.2, 0, 'Costo de tareas'!$B$13- G217))</f>
        <v>0</v>
      </c>
      <c r="I217" s="17">
        <f>IF(H217=0,'Costo de tareas'!$B$13,'Costo de tareas'!$B$13-H217)</f>
        <v>39.28055556</v>
      </c>
      <c r="J217" s="2"/>
      <c r="K217" s="2"/>
      <c r="P217" s="2"/>
    </row>
    <row r="218">
      <c r="A218" s="3" t="s">
        <v>333</v>
      </c>
      <c r="B218" s="11" t="str">
        <f t="shared" si="1"/>
        <v>20210110</v>
      </c>
      <c r="C218" s="12">
        <f t="shared" si="2"/>
        <v>44206</v>
      </c>
      <c r="D218" s="3" t="str">
        <f t="shared" si="3"/>
        <v>00</v>
      </c>
      <c r="E218" s="13">
        <v>0.0</v>
      </c>
      <c r="F218" s="14">
        <f>'Costo de tareas'!$B$15</f>
        <v>0.1964027778</v>
      </c>
      <c r="G218" s="15">
        <f>'Producción diaria'!$T$3*$L$2*$M$2*$N$2*E218*1000/'Costo de tareas'!$B$14</f>
        <v>0</v>
      </c>
      <c r="H218" s="16">
        <f>IF(G218 &gt; 'Costo de tareas'!$B$13, 'Costo de tareas'!$B$13, IF(G218 &lt; 'Costo de tareas'!$B$13*0.2, 0, 'Costo de tareas'!$B$13- G218))</f>
        <v>0</v>
      </c>
      <c r="I218" s="17">
        <f>IF(H218=0,'Costo de tareas'!$B$13,'Costo de tareas'!$B$13-H218)</f>
        <v>39.28055556</v>
      </c>
      <c r="J218" s="2"/>
      <c r="K218" s="2"/>
      <c r="P218" s="2"/>
    </row>
    <row r="219">
      <c r="A219" s="3" t="s">
        <v>334</v>
      </c>
      <c r="B219" s="11" t="str">
        <f t="shared" si="1"/>
        <v>20210110</v>
      </c>
      <c r="C219" s="12">
        <f t="shared" si="2"/>
        <v>44206</v>
      </c>
      <c r="D219" s="3" t="str">
        <f t="shared" si="3"/>
        <v>01</v>
      </c>
      <c r="E219" s="13">
        <v>0.0</v>
      </c>
      <c r="F219" s="14">
        <f>'Costo de tareas'!$B$15</f>
        <v>0.1964027778</v>
      </c>
      <c r="G219" s="15">
        <f>'Producción diaria'!$T$3*$L$2*$M$2*$N$2*E219*1000/'Costo de tareas'!$B$14</f>
        <v>0</v>
      </c>
      <c r="H219" s="16">
        <f>IF(G219 &gt; 'Costo de tareas'!$B$13, 'Costo de tareas'!$B$13, IF(G219 &lt; 'Costo de tareas'!$B$13*0.2, 0, 'Costo de tareas'!$B$13- G219))</f>
        <v>0</v>
      </c>
      <c r="I219" s="17">
        <f>IF(H219=0,'Costo de tareas'!$B$13,'Costo de tareas'!$B$13-H219)</f>
        <v>39.28055556</v>
      </c>
      <c r="J219" s="2"/>
      <c r="K219" s="2"/>
      <c r="P219" s="2"/>
    </row>
    <row r="220">
      <c r="A220" s="3" t="s">
        <v>335</v>
      </c>
      <c r="B220" s="11" t="str">
        <f t="shared" si="1"/>
        <v>20210110</v>
      </c>
      <c r="C220" s="12">
        <f t="shared" si="2"/>
        <v>44206</v>
      </c>
      <c r="D220" s="3" t="str">
        <f t="shared" si="3"/>
        <v>02</v>
      </c>
      <c r="E220" s="13">
        <v>0.0</v>
      </c>
      <c r="F220" s="14">
        <f>'Costo de tareas'!$B$15</f>
        <v>0.1964027778</v>
      </c>
      <c r="G220" s="15">
        <f>'Producción diaria'!$T$3*$L$2*$M$2*$N$2*E220*1000/'Costo de tareas'!$B$14</f>
        <v>0</v>
      </c>
      <c r="H220" s="16">
        <f>IF(G220 &gt; 'Costo de tareas'!$B$13, 'Costo de tareas'!$B$13, IF(G220 &lt; 'Costo de tareas'!$B$13*0.2, 0, 'Costo de tareas'!$B$13- G220))</f>
        <v>0</v>
      </c>
      <c r="I220" s="17">
        <f>IF(H220=0,'Costo de tareas'!$B$13,'Costo de tareas'!$B$13-H220)</f>
        <v>39.28055556</v>
      </c>
      <c r="J220" s="2"/>
      <c r="K220" s="2"/>
      <c r="P220" s="2"/>
    </row>
    <row r="221">
      <c r="A221" s="3" t="s">
        <v>336</v>
      </c>
      <c r="B221" s="11" t="str">
        <f t="shared" si="1"/>
        <v>20210110</v>
      </c>
      <c r="C221" s="12">
        <f t="shared" si="2"/>
        <v>44206</v>
      </c>
      <c r="D221" s="3" t="str">
        <f t="shared" si="3"/>
        <v>03</v>
      </c>
      <c r="E221" s="13">
        <v>0.0</v>
      </c>
      <c r="F221" s="14">
        <f>'Costo de tareas'!$B$15</f>
        <v>0.1964027778</v>
      </c>
      <c r="G221" s="15">
        <f>'Producción diaria'!$T$3*$L$2*$M$2*$N$2*E221*1000/'Costo de tareas'!$B$14</f>
        <v>0</v>
      </c>
      <c r="H221" s="16">
        <f>IF(G221 &gt; 'Costo de tareas'!$B$13, 'Costo de tareas'!$B$13, IF(G221 &lt; 'Costo de tareas'!$B$13*0.2, 0, 'Costo de tareas'!$B$13- G221))</f>
        <v>0</v>
      </c>
      <c r="I221" s="17">
        <f>IF(H221=0,'Costo de tareas'!$B$13,'Costo de tareas'!$B$13-H221)</f>
        <v>39.28055556</v>
      </c>
      <c r="J221" s="2"/>
      <c r="K221" s="2"/>
      <c r="P221" s="2"/>
    </row>
    <row r="222">
      <c r="A222" s="3" t="s">
        <v>337</v>
      </c>
      <c r="B222" s="11" t="str">
        <f t="shared" si="1"/>
        <v>20210110</v>
      </c>
      <c r="C222" s="12">
        <f t="shared" si="2"/>
        <v>44206</v>
      </c>
      <c r="D222" s="3" t="str">
        <f t="shared" si="3"/>
        <v>04</v>
      </c>
      <c r="E222" s="13">
        <v>0.0</v>
      </c>
      <c r="F222" s="14">
        <f>'Costo de tareas'!$B$15</f>
        <v>0.1964027778</v>
      </c>
      <c r="G222" s="15">
        <f>'Producción diaria'!$T$3*$L$2*$M$2*$N$2*E222*1000/'Costo de tareas'!$B$14</f>
        <v>0</v>
      </c>
      <c r="H222" s="16">
        <f>IF(G222 &gt; 'Costo de tareas'!$B$13, 'Costo de tareas'!$B$13, IF(G222 &lt; 'Costo de tareas'!$B$13*0.2, 0, 'Costo de tareas'!$B$13- G222))</f>
        <v>0</v>
      </c>
      <c r="I222" s="17">
        <f>IF(H222=0,'Costo de tareas'!$B$13,'Costo de tareas'!$B$13-H222)</f>
        <v>39.28055556</v>
      </c>
      <c r="J222" s="2"/>
      <c r="K222" s="2"/>
      <c r="P222" s="2"/>
    </row>
    <row r="223">
      <c r="A223" s="3" t="s">
        <v>338</v>
      </c>
      <c r="B223" s="11" t="str">
        <f t="shared" si="1"/>
        <v>20210110</v>
      </c>
      <c r="C223" s="12">
        <f t="shared" si="2"/>
        <v>44206</v>
      </c>
      <c r="D223" s="3" t="str">
        <f t="shared" si="3"/>
        <v>05</v>
      </c>
      <c r="E223" s="13">
        <v>0.0</v>
      </c>
      <c r="F223" s="14">
        <f>'Costo de tareas'!$B$15</f>
        <v>0.1964027778</v>
      </c>
      <c r="G223" s="15">
        <f>'Producción diaria'!$T$3*$L$2*$M$2*$N$2*E223*1000/'Costo de tareas'!$B$14</f>
        <v>0</v>
      </c>
      <c r="H223" s="16">
        <f>IF(G223 &gt; 'Costo de tareas'!$B$13, 'Costo de tareas'!$B$13, IF(G223 &lt; 'Costo de tareas'!$B$13*0.2, 0, 'Costo de tareas'!$B$13- G223))</f>
        <v>0</v>
      </c>
      <c r="I223" s="17">
        <f>IF(H223=0,'Costo de tareas'!$B$13,'Costo de tareas'!$B$13-H223)</f>
        <v>39.28055556</v>
      </c>
      <c r="J223" s="2"/>
      <c r="K223" s="2"/>
      <c r="P223" s="2"/>
    </row>
    <row r="224">
      <c r="A224" s="3" t="s">
        <v>339</v>
      </c>
      <c r="B224" s="11" t="str">
        <f t="shared" si="1"/>
        <v>20210110</v>
      </c>
      <c r="C224" s="12">
        <f t="shared" si="2"/>
        <v>44206</v>
      </c>
      <c r="D224" s="3" t="str">
        <f t="shared" si="3"/>
        <v>06</v>
      </c>
      <c r="E224" s="13">
        <v>0.0</v>
      </c>
      <c r="F224" s="14">
        <f>'Costo de tareas'!$B$15</f>
        <v>0.1964027778</v>
      </c>
      <c r="G224" s="15">
        <f>'Producción diaria'!$T$3*$L$2*$M$2*$N$2*E224*1000/'Costo de tareas'!$B$14</f>
        <v>0</v>
      </c>
      <c r="H224" s="16">
        <f>IF(G224 &gt; 'Costo de tareas'!$B$13, 'Costo de tareas'!$B$13, IF(G224 &lt; 'Costo de tareas'!$B$13*0.2, 0, 'Costo de tareas'!$B$13- G224))</f>
        <v>0</v>
      </c>
      <c r="I224" s="17">
        <f>IF(H224=0,'Costo de tareas'!$B$13,'Costo de tareas'!$B$13-H224)</f>
        <v>39.28055556</v>
      </c>
      <c r="J224" s="2"/>
      <c r="K224" s="2"/>
      <c r="P224" s="2"/>
    </row>
    <row r="225">
      <c r="A225" s="3" t="s">
        <v>340</v>
      </c>
      <c r="B225" s="11" t="str">
        <f t="shared" si="1"/>
        <v>20210110</v>
      </c>
      <c r="C225" s="12">
        <f t="shared" si="2"/>
        <v>44206</v>
      </c>
      <c r="D225" s="3" t="str">
        <f t="shared" si="3"/>
        <v>07</v>
      </c>
      <c r="E225" s="13">
        <v>0.0</v>
      </c>
      <c r="F225" s="14">
        <f>'Costo de tareas'!$B$15</f>
        <v>0.1964027778</v>
      </c>
      <c r="G225" s="15">
        <f>'Producción diaria'!$T$3*$L$2*$M$2*$N$2*E225*1000/'Costo de tareas'!$B$14</f>
        <v>0</v>
      </c>
      <c r="H225" s="16">
        <f>IF(G225 &gt; 'Costo de tareas'!$B$13, 'Costo de tareas'!$B$13, IF(G225 &lt; 'Costo de tareas'!$B$13*0.2, 0, 'Costo de tareas'!$B$13- G225))</f>
        <v>0</v>
      </c>
      <c r="I225" s="17">
        <f>IF(H225=0,'Costo de tareas'!$B$13,'Costo de tareas'!$B$13-H225)</f>
        <v>39.28055556</v>
      </c>
      <c r="J225" s="2"/>
      <c r="K225" s="2"/>
      <c r="P225" s="2"/>
    </row>
    <row r="226">
      <c r="A226" s="3" t="s">
        <v>341</v>
      </c>
      <c r="B226" s="11" t="str">
        <f t="shared" si="1"/>
        <v>20210110</v>
      </c>
      <c r="C226" s="12">
        <f t="shared" si="2"/>
        <v>44206</v>
      </c>
      <c r="D226" s="3" t="str">
        <f t="shared" si="3"/>
        <v>08</v>
      </c>
      <c r="E226" s="13">
        <v>35.0</v>
      </c>
      <c r="F226" s="14">
        <f>'Costo de tareas'!$B$15</f>
        <v>0.1964027778</v>
      </c>
      <c r="G226" s="15">
        <f>'Producción diaria'!$T$3*$L$2*$M$2*$N$2*E226*1000/'Costo de tareas'!$B$14</f>
        <v>52.62466773</v>
      </c>
      <c r="H226" s="16">
        <f>IF(G226 &gt; 'Costo de tareas'!$B$13, 'Costo de tareas'!$B$13, IF(G226 &lt; 'Costo de tareas'!$B$13*0.2, 0, 'Costo de tareas'!$B$13- G226))</f>
        <v>39.28055556</v>
      </c>
      <c r="I226" s="17">
        <f>IF(H226=0,'Costo de tareas'!$B$13,'Costo de tareas'!$B$13-H226)</f>
        <v>0</v>
      </c>
      <c r="J226" s="2"/>
      <c r="K226" s="2"/>
      <c r="P226" s="2"/>
    </row>
    <row r="227">
      <c r="A227" s="3" t="s">
        <v>342</v>
      </c>
      <c r="B227" s="11" t="str">
        <f t="shared" si="1"/>
        <v>20210110</v>
      </c>
      <c r="C227" s="12">
        <f t="shared" si="2"/>
        <v>44206</v>
      </c>
      <c r="D227" s="3" t="str">
        <f t="shared" si="3"/>
        <v>09</v>
      </c>
      <c r="E227" s="13">
        <v>194.0</v>
      </c>
      <c r="F227" s="14">
        <f>'Costo de tareas'!$B$15</f>
        <v>0.1964027778</v>
      </c>
      <c r="G227" s="15">
        <f>'Producción diaria'!$T$3*$L$2*$M$2*$N$2*E227*1000/'Costo de tareas'!$B$14</f>
        <v>291.6910154</v>
      </c>
      <c r="H227" s="16">
        <f>IF(G227 &gt; 'Costo de tareas'!$B$13, 'Costo de tareas'!$B$13, IF(G227 &lt; 'Costo de tareas'!$B$13*0.2, 0, 'Costo de tareas'!$B$13- G227))</f>
        <v>39.28055556</v>
      </c>
      <c r="I227" s="17">
        <f>IF(H227=0,'Costo de tareas'!$B$13,'Costo de tareas'!$B$13-H227)</f>
        <v>0</v>
      </c>
      <c r="J227" s="2"/>
      <c r="K227" s="2"/>
      <c r="P227" s="2"/>
    </row>
    <row r="228">
      <c r="A228" s="3" t="s">
        <v>343</v>
      </c>
      <c r="B228" s="11" t="str">
        <f t="shared" si="1"/>
        <v>20210110</v>
      </c>
      <c r="C228" s="12">
        <f t="shared" si="2"/>
        <v>44206</v>
      </c>
      <c r="D228" s="3" t="str">
        <f t="shared" si="3"/>
        <v>10</v>
      </c>
      <c r="E228" s="13">
        <v>347.0</v>
      </c>
      <c r="F228" s="14">
        <f>'Costo de tareas'!$B$15</f>
        <v>0.1964027778</v>
      </c>
      <c r="G228" s="15">
        <f>'Producción diaria'!$T$3*$L$2*$M$2*$N$2*E228*1000/'Costo de tareas'!$B$14</f>
        <v>521.7359915</v>
      </c>
      <c r="H228" s="16">
        <f>IF(G228 &gt; 'Costo de tareas'!$B$13, 'Costo de tareas'!$B$13, IF(G228 &lt; 'Costo de tareas'!$B$13*0.2, 0, 'Costo de tareas'!$B$13- G228))</f>
        <v>39.28055556</v>
      </c>
      <c r="I228" s="17">
        <f>IF(H228=0,'Costo de tareas'!$B$13,'Costo de tareas'!$B$13-H228)</f>
        <v>0</v>
      </c>
      <c r="J228" s="2"/>
      <c r="K228" s="2"/>
      <c r="P228" s="2"/>
    </row>
    <row r="229">
      <c r="A229" s="3" t="s">
        <v>344</v>
      </c>
      <c r="B229" s="11" t="str">
        <f t="shared" si="1"/>
        <v>20210110</v>
      </c>
      <c r="C229" s="12">
        <f t="shared" si="2"/>
        <v>44206</v>
      </c>
      <c r="D229" s="3" t="str">
        <f t="shared" si="3"/>
        <v>11</v>
      </c>
      <c r="E229" s="13">
        <v>485.0</v>
      </c>
      <c r="F229" s="14">
        <f>'Costo de tareas'!$B$15</f>
        <v>0.1964027778</v>
      </c>
      <c r="G229" s="15">
        <f>'Producción diaria'!$T$3*$L$2*$M$2*$N$2*E229*1000/'Costo de tareas'!$B$14</f>
        <v>729.2275385</v>
      </c>
      <c r="H229" s="16">
        <f>IF(G229 &gt; 'Costo de tareas'!$B$13, 'Costo de tareas'!$B$13, IF(G229 &lt; 'Costo de tareas'!$B$13*0.2, 0, 'Costo de tareas'!$B$13- G229))</f>
        <v>39.28055556</v>
      </c>
      <c r="I229" s="17">
        <f>IF(H229=0,'Costo de tareas'!$B$13,'Costo de tareas'!$B$13-H229)</f>
        <v>0</v>
      </c>
      <c r="J229" s="2"/>
      <c r="K229" s="2"/>
      <c r="P229" s="2"/>
    </row>
    <row r="230">
      <c r="A230" s="3" t="s">
        <v>345</v>
      </c>
      <c r="B230" s="11" t="str">
        <f t="shared" si="1"/>
        <v>20210110</v>
      </c>
      <c r="C230" s="12">
        <f t="shared" si="2"/>
        <v>44206</v>
      </c>
      <c r="D230" s="3" t="str">
        <f t="shared" si="3"/>
        <v>12</v>
      </c>
      <c r="E230" s="13">
        <v>497.0</v>
      </c>
      <c r="F230" s="14">
        <f>'Costo de tareas'!$B$15</f>
        <v>0.1964027778</v>
      </c>
      <c r="G230" s="15">
        <f>'Producción diaria'!$T$3*$L$2*$M$2*$N$2*E230*1000/'Costo de tareas'!$B$14</f>
        <v>747.2702818</v>
      </c>
      <c r="H230" s="16">
        <f>IF(G230 &gt; 'Costo de tareas'!$B$13, 'Costo de tareas'!$B$13, IF(G230 &lt; 'Costo de tareas'!$B$13*0.2, 0, 'Costo de tareas'!$B$13- G230))</f>
        <v>39.28055556</v>
      </c>
      <c r="I230" s="17">
        <f>IF(H230=0,'Costo de tareas'!$B$13,'Costo de tareas'!$B$13-H230)</f>
        <v>0</v>
      </c>
      <c r="J230" s="2"/>
      <c r="K230" s="2"/>
      <c r="P230" s="2"/>
    </row>
    <row r="231">
      <c r="A231" s="3" t="s">
        <v>346</v>
      </c>
      <c r="B231" s="11" t="str">
        <f t="shared" si="1"/>
        <v>20210110</v>
      </c>
      <c r="C231" s="12">
        <f t="shared" si="2"/>
        <v>44206</v>
      </c>
      <c r="D231" s="3" t="str">
        <f t="shared" si="3"/>
        <v>13</v>
      </c>
      <c r="E231" s="13">
        <v>507.0</v>
      </c>
      <c r="F231" s="14">
        <f>'Costo de tareas'!$B$15</f>
        <v>0.1964027778</v>
      </c>
      <c r="G231" s="15">
        <f>'Producción diaria'!$T$3*$L$2*$M$2*$N$2*E231*1000/'Costo de tareas'!$B$14</f>
        <v>762.3059011</v>
      </c>
      <c r="H231" s="16">
        <f>IF(G231 &gt; 'Costo de tareas'!$B$13, 'Costo de tareas'!$B$13, IF(G231 &lt; 'Costo de tareas'!$B$13*0.2, 0, 'Costo de tareas'!$B$13- G231))</f>
        <v>39.28055556</v>
      </c>
      <c r="I231" s="17">
        <f>IF(H231=0,'Costo de tareas'!$B$13,'Costo de tareas'!$B$13-H231)</f>
        <v>0</v>
      </c>
      <c r="J231" s="2"/>
      <c r="K231" s="2"/>
      <c r="P231" s="2"/>
    </row>
    <row r="232">
      <c r="A232" s="3" t="s">
        <v>347</v>
      </c>
      <c r="B232" s="11" t="str">
        <f t="shared" si="1"/>
        <v>20210110</v>
      </c>
      <c r="C232" s="12">
        <f t="shared" si="2"/>
        <v>44206</v>
      </c>
      <c r="D232" s="3" t="str">
        <f t="shared" si="3"/>
        <v>14</v>
      </c>
      <c r="E232" s="13">
        <v>429.0</v>
      </c>
      <c r="F232" s="14">
        <f>'Costo de tareas'!$B$15</f>
        <v>0.1964027778</v>
      </c>
      <c r="G232" s="15">
        <f>'Producción diaria'!$T$3*$L$2*$M$2*$N$2*E232*1000/'Costo de tareas'!$B$14</f>
        <v>645.0280702</v>
      </c>
      <c r="H232" s="16">
        <f>IF(G232 &gt; 'Costo de tareas'!$B$13, 'Costo de tareas'!$B$13, IF(G232 &lt; 'Costo de tareas'!$B$13*0.2, 0, 'Costo de tareas'!$B$13- G232))</f>
        <v>39.28055556</v>
      </c>
      <c r="I232" s="17">
        <f>IF(H232=0,'Costo de tareas'!$B$13,'Costo de tareas'!$B$13-H232)</f>
        <v>0</v>
      </c>
      <c r="J232" s="2"/>
      <c r="K232" s="2"/>
      <c r="P232" s="2"/>
    </row>
    <row r="233">
      <c r="A233" s="3" t="s">
        <v>348</v>
      </c>
      <c r="B233" s="11" t="str">
        <f t="shared" si="1"/>
        <v>20210110</v>
      </c>
      <c r="C233" s="12">
        <f t="shared" si="2"/>
        <v>44206</v>
      </c>
      <c r="D233" s="3" t="str">
        <f t="shared" si="3"/>
        <v>15</v>
      </c>
      <c r="E233" s="13">
        <v>298.0</v>
      </c>
      <c r="F233" s="14">
        <f>'Costo de tareas'!$B$15</f>
        <v>0.1964027778</v>
      </c>
      <c r="G233" s="15">
        <f>'Producción diaria'!$T$3*$L$2*$M$2*$N$2*E233*1000/'Costo de tareas'!$B$14</f>
        <v>448.0614567</v>
      </c>
      <c r="H233" s="16">
        <f>IF(G233 &gt; 'Costo de tareas'!$B$13, 'Costo de tareas'!$B$13, IF(G233 &lt; 'Costo de tareas'!$B$13*0.2, 0, 'Costo de tareas'!$B$13- G233))</f>
        <v>39.28055556</v>
      </c>
      <c r="I233" s="17">
        <f>IF(H233=0,'Costo de tareas'!$B$13,'Costo de tareas'!$B$13-H233)</f>
        <v>0</v>
      </c>
      <c r="J233" s="2"/>
      <c r="K233" s="2"/>
      <c r="P233" s="2"/>
    </row>
    <row r="234">
      <c r="A234" s="3" t="s">
        <v>349</v>
      </c>
      <c r="B234" s="11" t="str">
        <f t="shared" si="1"/>
        <v>20210110</v>
      </c>
      <c r="C234" s="12">
        <f t="shared" si="2"/>
        <v>44206</v>
      </c>
      <c r="D234" s="3" t="str">
        <f t="shared" si="3"/>
        <v>16</v>
      </c>
      <c r="E234" s="13">
        <v>135.0</v>
      </c>
      <c r="F234" s="14">
        <f>'Costo de tareas'!$B$15</f>
        <v>0.1964027778</v>
      </c>
      <c r="G234" s="15">
        <f>'Producción diaria'!$T$3*$L$2*$M$2*$N$2*E234*1000/'Costo de tareas'!$B$14</f>
        <v>202.9808612</v>
      </c>
      <c r="H234" s="16">
        <f>IF(G234 &gt; 'Costo de tareas'!$B$13, 'Costo de tareas'!$B$13, IF(G234 &lt; 'Costo de tareas'!$B$13*0.2, 0, 'Costo de tareas'!$B$13- G234))</f>
        <v>39.28055556</v>
      </c>
      <c r="I234" s="17">
        <f>IF(H234=0,'Costo de tareas'!$B$13,'Costo de tareas'!$B$13-H234)</f>
        <v>0</v>
      </c>
      <c r="J234" s="2"/>
      <c r="K234" s="2"/>
      <c r="P234" s="2"/>
    </row>
    <row r="235">
      <c r="A235" s="3" t="s">
        <v>350</v>
      </c>
      <c r="B235" s="11" t="str">
        <f t="shared" si="1"/>
        <v>20210110</v>
      </c>
      <c r="C235" s="12">
        <f t="shared" si="2"/>
        <v>44206</v>
      </c>
      <c r="D235" s="3" t="str">
        <f t="shared" si="3"/>
        <v>17</v>
      </c>
      <c r="E235" s="13">
        <v>0.0</v>
      </c>
      <c r="F235" s="14">
        <f>'Costo de tareas'!$B$15</f>
        <v>0.1964027778</v>
      </c>
      <c r="G235" s="15">
        <f>'Producción diaria'!$T$3*$L$2*$M$2*$N$2*E235*1000/'Costo de tareas'!$B$14</f>
        <v>0</v>
      </c>
      <c r="H235" s="16">
        <f>IF(G235 &gt; 'Costo de tareas'!$B$13, 'Costo de tareas'!$B$13, IF(G235 &lt; 'Costo de tareas'!$B$13*0.2, 0, 'Costo de tareas'!$B$13- G235))</f>
        <v>0</v>
      </c>
      <c r="I235" s="17">
        <f>IF(H235=0,'Costo de tareas'!$B$13,'Costo de tareas'!$B$13-H235)</f>
        <v>39.28055556</v>
      </c>
      <c r="J235" s="2"/>
      <c r="K235" s="2"/>
      <c r="P235" s="2"/>
    </row>
    <row r="236">
      <c r="A236" s="3" t="s">
        <v>351</v>
      </c>
      <c r="B236" s="11" t="str">
        <f t="shared" si="1"/>
        <v>20210110</v>
      </c>
      <c r="C236" s="12">
        <f t="shared" si="2"/>
        <v>44206</v>
      </c>
      <c r="D236" s="3" t="str">
        <f t="shared" si="3"/>
        <v>18</v>
      </c>
      <c r="E236" s="13">
        <v>0.0</v>
      </c>
      <c r="F236" s="14">
        <f>'Costo de tareas'!$B$15</f>
        <v>0.1964027778</v>
      </c>
      <c r="G236" s="15">
        <f>'Producción diaria'!$T$3*$L$2*$M$2*$N$2*E236*1000/'Costo de tareas'!$B$14</f>
        <v>0</v>
      </c>
      <c r="H236" s="16">
        <f>IF(G236 &gt; 'Costo de tareas'!$B$13, 'Costo de tareas'!$B$13, IF(G236 &lt; 'Costo de tareas'!$B$13*0.2, 0, 'Costo de tareas'!$B$13- G236))</f>
        <v>0</v>
      </c>
      <c r="I236" s="17">
        <f>IF(H236=0,'Costo de tareas'!$B$13,'Costo de tareas'!$B$13-H236)</f>
        <v>39.28055556</v>
      </c>
      <c r="J236" s="2"/>
      <c r="K236" s="2"/>
      <c r="P236" s="2"/>
    </row>
    <row r="237">
      <c r="A237" s="3" t="s">
        <v>352</v>
      </c>
      <c r="B237" s="11" t="str">
        <f t="shared" si="1"/>
        <v>20210110</v>
      </c>
      <c r="C237" s="12">
        <f t="shared" si="2"/>
        <v>44206</v>
      </c>
      <c r="D237" s="3" t="str">
        <f t="shared" si="3"/>
        <v>19</v>
      </c>
      <c r="E237" s="13">
        <v>0.0</v>
      </c>
      <c r="F237" s="14">
        <f>'Costo de tareas'!$B$15</f>
        <v>0.1964027778</v>
      </c>
      <c r="G237" s="15">
        <f>'Producción diaria'!$T$3*$L$2*$M$2*$N$2*E237*1000/'Costo de tareas'!$B$14</f>
        <v>0</v>
      </c>
      <c r="H237" s="16">
        <f>IF(G237 &gt; 'Costo de tareas'!$B$13, 'Costo de tareas'!$B$13, IF(G237 &lt; 'Costo de tareas'!$B$13*0.2, 0, 'Costo de tareas'!$B$13- G237))</f>
        <v>0</v>
      </c>
      <c r="I237" s="17">
        <f>IF(H237=0,'Costo de tareas'!$B$13,'Costo de tareas'!$B$13-H237)</f>
        <v>39.28055556</v>
      </c>
      <c r="J237" s="2"/>
      <c r="K237" s="2"/>
      <c r="P237" s="2"/>
    </row>
    <row r="238">
      <c r="A238" s="3" t="s">
        <v>353</v>
      </c>
      <c r="B238" s="11" t="str">
        <f t="shared" si="1"/>
        <v>20210110</v>
      </c>
      <c r="C238" s="12">
        <f t="shared" si="2"/>
        <v>44206</v>
      </c>
      <c r="D238" s="3" t="str">
        <f t="shared" si="3"/>
        <v>20</v>
      </c>
      <c r="E238" s="13">
        <v>0.0</v>
      </c>
      <c r="F238" s="14">
        <f>'Costo de tareas'!$B$15</f>
        <v>0.1964027778</v>
      </c>
      <c r="G238" s="15">
        <f>'Producción diaria'!$T$3*$L$2*$M$2*$N$2*E238*1000/'Costo de tareas'!$B$14</f>
        <v>0</v>
      </c>
      <c r="H238" s="16">
        <f>IF(G238 &gt; 'Costo de tareas'!$B$13, 'Costo de tareas'!$B$13, IF(G238 &lt; 'Costo de tareas'!$B$13*0.2, 0, 'Costo de tareas'!$B$13- G238))</f>
        <v>0</v>
      </c>
      <c r="I238" s="17">
        <f>IF(H238=0,'Costo de tareas'!$B$13,'Costo de tareas'!$B$13-H238)</f>
        <v>39.28055556</v>
      </c>
      <c r="J238" s="2"/>
      <c r="K238" s="2"/>
      <c r="P238" s="2"/>
    </row>
    <row r="239">
      <c r="A239" s="3" t="s">
        <v>354</v>
      </c>
      <c r="B239" s="11" t="str">
        <f t="shared" si="1"/>
        <v>20210110</v>
      </c>
      <c r="C239" s="12">
        <f t="shared" si="2"/>
        <v>44206</v>
      </c>
      <c r="D239" s="3" t="str">
        <f t="shared" si="3"/>
        <v>21</v>
      </c>
      <c r="E239" s="13">
        <v>0.0</v>
      </c>
      <c r="F239" s="14">
        <f>'Costo de tareas'!$B$15</f>
        <v>0.1964027778</v>
      </c>
      <c r="G239" s="15">
        <f>'Producción diaria'!$T$3*$L$2*$M$2*$N$2*E239*1000/'Costo de tareas'!$B$14</f>
        <v>0</v>
      </c>
      <c r="H239" s="16">
        <f>IF(G239 &gt; 'Costo de tareas'!$B$13, 'Costo de tareas'!$B$13, IF(G239 &lt; 'Costo de tareas'!$B$13*0.2, 0, 'Costo de tareas'!$B$13- G239))</f>
        <v>0</v>
      </c>
      <c r="I239" s="17">
        <f>IF(H239=0,'Costo de tareas'!$B$13,'Costo de tareas'!$B$13-H239)</f>
        <v>39.28055556</v>
      </c>
      <c r="J239" s="2"/>
      <c r="K239" s="2"/>
      <c r="P239" s="2"/>
    </row>
    <row r="240">
      <c r="A240" s="3" t="s">
        <v>355</v>
      </c>
      <c r="B240" s="11" t="str">
        <f t="shared" si="1"/>
        <v>20210110</v>
      </c>
      <c r="C240" s="12">
        <f t="shared" si="2"/>
        <v>44206</v>
      </c>
      <c r="D240" s="3" t="str">
        <f t="shared" si="3"/>
        <v>22</v>
      </c>
      <c r="E240" s="13">
        <v>0.0</v>
      </c>
      <c r="F240" s="14">
        <f>'Costo de tareas'!$B$15</f>
        <v>0.1964027778</v>
      </c>
      <c r="G240" s="15">
        <f>'Producción diaria'!$T$3*$L$2*$M$2*$N$2*E240*1000/'Costo de tareas'!$B$14</f>
        <v>0</v>
      </c>
      <c r="H240" s="16">
        <f>IF(G240 &gt; 'Costo de tareas'!$B$13, 'Costo de tareas'!$B$13, IF(G240 &lt; 'Costo de tareas'!$B$13*0.2, 0, 'Costo de tareas'!$B$13- G240))</f>
        <v>0</v>
      </c>
      <c r="I240" s="17">
        <f>IF(H240=0,'Costo de tareas'!$B$13,'Costo de tareas'!$B$13-H240)</f>
        <v>39.28055556</v>
      </c>
      <c r="J240" s="2"/>
      <c r="K240" s="2"/>
      <c r="P240" s="2"/>
    </row>
    <row r="241">
      <c r="A241" s="3" t="s">
        <v>357</v>
      </c>
      <c r="B241" s="11" t="str">
        <f t="shared" si="1"/>
        <v>20210110</v>
      </c>
      <c r="C241" s="12">
        <f t="shared" si="2"/>
        <v>44206</v>
      </c>
      <c r="D241" s="3" t="str">
        <f t="shared" si="3"/>
        <v>23</v>
      </c>
      <c r="E241" s="13">
        <v>0.0</v>
      </c>
      <c r="F241" s="14">
        <f>'Costo de tareas'!$B$15</f>
        <v>0.1964027778</v>
      </c>
      <c r="G241" s="15">
        <f>'Producción diaria'!$T$3*$L$2*$M$2*$N$2*E241*1000/'Costo de tareas'!$B$14</f>
        <v>0</v>
      </c>
      <c r="H241" s="16">
        <f>IF(G241 &gt; 'Costo de tareas'!$B$13, 'Costo de tareas'!$B$13, IF(G241 &lt; 'Costo de tareas'!$B$13*0.2, 0, 'Costo de tareas'!$B$13- G241))</f>
        <v>0</v>
      </c>
      <c r="I241" s="17">
        <f>IF(H241=0,'Costo de tareas'!$B$13,'Costo de tareas'!$B$13-H241)</f>
        <v>39.28055556</v>
      </c>
      <c r="J241" s="2"/>
      <c r="K241" s="2"/>
      <c r="P241" s="2"/>
    </row>
    <row r="242">
      <c r="A242" s="3" t="s">
        <v>359</v>
      </c>
      <c r="B242" s="11" t="str">
        <f t="shared" si="1"/>
        <v>20210111</v>
      </c>
      <c r="C242" s="12">
        <f t="shared" si="2"/>
        <v>44207</v>
      </c>
      <c r="D242" s="3" t="str">
        <f t="shared" si="3"/>
        <v>00</v>
      </c>
      <c r="E242" s="13">
        <v>0.0</v>
      </c>
      <c r="F242" s="14">
        <f>'Costo de tareas'!$B$15</f>
        <v>0.1964027778</v>
      </c>
      <c r="G242" s="15">
        <f>'Producción diaria'!$T$3*$L$2*$M$2*$N$2*E242*1000/'Costo de tareas'!$B$14</f>
        <v>0</v>
      </c>
      <c r="H242" s="16">
        <f>IF(G242 &gt; 'Costo de tareas'!$B$13, 'Costo de tareas'!$B$13, IF(G242 &lt; 'Costo de tareas'!$B$13*0.2, 0, 'Costo de tareas'!$B$13- G242))</f>
        <v>0</v>
      </c>
      <c r="I242" s="17">
        <f>IF(H242=0,'Costo de tareas'!$B$13,'Costo de tareas'!$B$13-H242)</f>
        <v>39.28055556</v>
      </c>
      <c r="J242" s="2"/>
      <c r="K242" s="2"/>
      <c r="P242" s="2"/>
    </row>
    <row r="243">
      <c r="A243" s="3" t="s">
        <v>361</v>
      </c>
      <c r="B243" s="11" t="str">
        <f t="shared" si="1"/>
        <v>20210111</v>
      </c>
      <c r="C243" s="12">
        <f t="shared" si="2"/>
        <v>44207</v>
      </c>
      <c r="D243" s="3" t="str">
        <f t="shared" si="3"/>
        <v>01</v>
      </c>
      <c r="E243" s="13">
        <v>0.0</v>
      </c>
      <c r="F243" s="14">
        <f>'Costo de tareas'!$B$15</f>
        <v>0.1964027778</v>
      </c>
      <c r="G243" s="15">
        <f>'Producción diaria'!$T$3*$L$2*$M$2*$N$2*E243*1000/'Costo de tareas'!$B$14</f>
        <v>0</v>
      </c>
      <c r="H243" s="16">
        <f>IF(G243 &gt; 'Costo de tareas'!$B$13, 'Costo de tareas'!$B$13, IF(G243 &lt; 'Costo de tareas'!$B$13*0.2, 0, 'Costo de tareas'!$B$13- G243))</f>
        <v>0</v>
      </c>
      <c r="I243" s="17">
        <f>IF(H243=0,'Costo de tareas'!$B$13,'Costo de tareas'!$B$13-H243)</f>
        <v>39.28055556</v>
      </c>
      <c r="J243" s="2"/>
      <c r="K243" s="2"/>
      <c r="P243" s="2"/>
    </row>
    <row r="244">
      <c r="A244" s="3" t="s">
        <v>362</v>
      </c>
      <c r="B244" s="11" t="str">
        <f t="shared" si="1"/>
        <v>20210111</v>
      </c>
      <c r="C244" s="12">
        <f t="shared" si="2"/>
        <v>44207</v>
      </c>
      <c r="D244" s="3" t="str">
        <f t="shared" si="3"/>
        <v>02</v>
      </c>
      <c r="E244" s="13">
        <v>0.0</v>
      </c>
      <c r="F244" s="14">
        <f>'Costo de tareas'!$B$15</f>
        <v>0.1964027778</v>
      </c>
      <c r="G244" s="15">
        <f>'Producción diaria'!$T$3*$L$2*$M$2*$N$2*E244*1000/'Costo de tareas'!$B$14</f>
        <v>0</v>
      </c>
      <c r="H244" s="16">
        <f>IF(G244 &gt; 'Costo de tareas'!$B$13, 'Costo de tareas'!$B$13, IF(G244 &lt; 'Costo de tareas'!$B$13*0.2, 0, 'Costo de tareas'!$B$13- G244))</f>
        <v>0</v>
      </c>
      <c r="I244" s="17">
        <f>IF(H244=0,'Costo de tareas'!$B$13,'Costo de tareas'!$B$13-H244)</f>
        <v>39.28055556</v>
      </c>
      <c r="J244" s="2"/>
      <c r="K244" s="2"/>
      <c r="P244" s="2"/>
    </row>
    <row r="245">
      <c r="A245" s="3" t="s">
        <v>363</v>
      </c>
      <c r="B245" s="11" t="str">
        <f t="shared" si="1"/>
        <v>20210111</v>
      </c>
      <c r="C245" s="12">
        <f t="shared" si="2"/>
        <v>44207</v>
      </c>
      <c r="D245" s="3" t="str">
        <f t="shared" si="3"/>
        <v>03</v>
      </c>
      <c r="E245" s="13">
        <v>0.0</v>
      </c>
      <c r="F245" s="14">
        <f>'Costo de tareas'!$B$15</f>
        <v>0.1964027778</v>
      </c>
      <c r="G245" s="15">
        <f>'Producción diaria'!$T$3*$L$2*$M$2*$N$2*E245*1000/'Costo de tareas'!$B$14</f>
        <v>0</v>
      </c>
      <c r="H245" s="16">
        <f>IF(G245 &gt; 'Costo de tareas'!$B$13, 'Costo de tareas'!$B$13, IF(G245 &lt; 'Costo de tareas'!$B$13*0.2, 0, 'Costo de tareas'!$B$13- G245))</f>
        <v>0</v>
      </c>
      <c r="I245" s="17">
        <f>IF(H245=0,'Costo de tareas'!$B$13,'Costo de tareas'!$B$13-H245)</f>
        <v>39.28055556</v>
      </c>
      <c r="J245" s="2"/>
      <c r="K245" s="2"/>
      <c r="P245" s="2"/>
    </row>
    <row r="246">
      <c r="A246" s="3" t="s">
        <v>364</v>
      </c>
      <c r="B246" s="11" t="str">
        <f t="shared" si="1"/>
        <v>20210111</v>
      </c>
      <c r="C246" s="12">
        <f t="shared" si="2"/>
        <v>44207</v>
      </c>
      <c r="D246" s="3" t="str">
        <f t="shared" si="3"/>
        <v>04</v>
      </c>
      <c r="E246" s="13">
        <v>0.0</v>
      </c>
      <c r="F246" s="14">
        <f>'Costo de tareas'!$B$15</f>
        <v>0.1964027778</v>
      </c>
      <c r="G246" s="15">
        <f>'Producción diaria'!$T$3*$L$2*$M$2*$N$2*E246*1000/'Costo de tareas'!$B$14</f>
        <v>0</v>
      </c>
      <c r="H246" s="16">
        <f>IF(G246 &gt; 'Costo de tareas'!$B$13, 'Costo de tareas'!$B$13, IF(G246 &lt; 'Costo de tareas'!$B$13*0.2, 0, 'Costo de tareas'!$B$13- G246))</f>
        <v>0</v>
      </c>
      <c r="I246" s="17">
        <f>IF(H246=0,'Costo de tareas'!$B$13,'Costo de tareas'!$B$13-H246)</f>
        <v>39.28055556</v>
      </c>
      <c r="J246" s="2"/>
      <c r="K246" s="2"/>
      <c r="P246" s="2"/>
    </row>
    <row r="247">
      <c r="A247" s="3" t="s">
        <v>366</v>
      </c>
      <c r="B247" s="11" t="str">
        <f t="shared" si="1"/>
        <v>20210111</v>
      </c>
      <c r="C247" s="12">
        <f t="shared" si="2"/>
        <v>44207</v>
      </c>
      <c r="D247" s="3" t="str">
        <f t="shared" si="3"/>
        <v>05</v>
      </c>
      <c r="E247" s="13">
        <v>0.0</v>
      </c>
      <c r="F247" s="14">
        <f>'Costo de tareas'!$B$15</f>
        <v>0.1964027778</v>
      </c>
      <c r="G247" s="15">
        <f>'Producción diaria'!$T$3*$L$2*$M$2*$N$2*E247*1000/'Costo de tareas'!$B$14</f>
        <v>0</v>
      </c>
      <c r="H247" s="16">
        <f>IF(G247 &gt; 'Costo de tareas'!$B$13, 'Costo de tareas'!$B$13, IF(G247 &lt; 'Costo de tareas'!$B$13*0.2, 0, 'Costo de tareas'!$B$13- G247))</f>
        <v>0</v>
      </c>
      <c r="I247" s="17">
        <f>IF(H247=0,'Costo de tareas'!$B$13,'Costo de tareas'!$B$13-H247)</f>
        <v>39.28055556</v>
      </c>
      <c r="J247" s="2"/>
      <c r="K247" s="2"/>
      <c r="P247" s="2"/>
    </row>
    <row r="248">
      <c r="A248" s="3" t="s">
        <v>367</v>
      </c>
      <c r="B248" s="11" t="str">
        <f t="shared" si="1"/>
        <v>20210111</v>
      </c>
      <c r="C248" s="12">
        <f t="shared" si="2"/>
        <v>44207</v>
      </c>
      <c r="D248" s="3" t="str">
        <f t="shared" si="3"/>
        <v>06</v>
      </c>
      <c r="E248" s="13">
        <v>0.0</v>
      </c>
      <c r="F248" s="14">
        <f>'Costo de tareas'!$B$15</f>
        <v>0.1964027778</v>
      </c>
      <c r="G248" s="15">
        <f>'Producción diaria'!$T$3*$L$2*$M$2*$N$2*E248*1000/'Costo de tareas'!$B$14</f>
        <v>0</v>
      </c>
      <c r="H248" s="16">
        <f>IF(G248 &gt; 'Costo de tareas'!$B$13, 'Costo de tareas'!$B$13, IF(G248 &lt; 'Costo de tareas'!$B$13*0.2, 0, 'Costo de tareas'!$B$13- G248))</f>
        <v>0</v>
      </c>
      <c r="I248" s="17">
        <f>IF(H248=0,'Costo de tareas'!$B$13,'Costo de tareas'!$B$13-H248)</f>
        <v>39.28055556</v>
      </c>
      <c r="J248" s="2"/>
      <c r="K248" s="2"/>
      <c r="P248" s="2"/>
    </row>
    <row r="249">
      <c r="A249" s="3" t="s">
        <v>369</v>
      </c>
      <c r="B249" s="11" t="str">
        <f t="shared" si="1"/>
        <v>20210111</v>
      </c>
      <c r="C249" s="12">
        <f t="shared" si="2"/>
        <v>44207</v>
      </c>
      <c r="D249" s="3" t="str">
        <f t="shared" si="3"/>
        <v>07</v>
      </c>
      <c r="E249" s="13">
        <v>0.0</v>
      </c>
      <c r="F249" s="14">
        <f>'Costo de tareas'!$B$15</f>
        <v>0.1964027778</v>
      </c>
      <c r="G249" s="15">
        <f>'Producción diaria'!$T$3*$L$2*$M$2*$N$2*E249*1000/'Costo de tareas'!$B$14</f>
        <v>0</v>
      </c>
      <c r="H249" s="16">
        <f>IF(G249 &gt; 'Costo de tareas'!$B$13, 'Costo de tareas'!$B$13, IF(G249 &lt; 'Costo de tareas'!$B$13*0.2, 0, 'Costo de tareas'!$B$13- G249))</f>
        <v>0</v>
      </c>
      <c r="I249" s="17">
        <f>IF(H249=0,'Costo de tareas'!$B$13,'Costo de tareas'!$B$13-H249)</f>
        <v>39.28055556</v>
      </c>
      <c r="J249" s="2"/>
      <c r="K249" s="2"/>
      <c r="P249" s="2"/>
    </row>
    <row r="250">
      <c r="A250" s="3" t="s">
        <v>370</v>
      </c>
      <c r="B250" s="11" t="str">
        <f t="shared" si="1"/>
        <v>20210111</v>
      </c>
      <c r="C250" s="12">
        <f t="shared" si="2"/>
        <v>44207</v>
      </c>
      <c r="D250" s="3" t="str">
        <f t="shared" si="3"/>
        <v>08</v>
      </c>
      <c r="E250" s="13">
        <v>65.0</v>
      </c>
      <c r="F250" s="14">
        <f>'Costo de tareas'!$B$15</f>
        <v>0.1964027778</v>
      </c>
      <c r="G250" s="15">
        <f>'Producción diaria'!$T$3*$L$2*$M$2*$N$2*E250*1000/'Costo de tareas'!$B$14</f>
        <v>97.73152578</v>
      </c>
      <c r="H250" s="16">
        <f>IF(G250 &gt; 'Costo de tareas'!$B$13, 'Costo de tareas'!$B$13, IF(G250 &lt; 'Costo de tareas'!$B$13*0.2, 0, 'Costo de tareas'!$B$13- G250))</f>
        <v>39.28055556</v>
      </c>
      <c r="I250" s="17">
        <f>IF(H250=0,'Costo de tareas'!$B$13,'Costo de tareas'!$B$13-H250)</f>
        <v>0</v>
      </c>
      <c r="J250" s="2"/>
      <c r="K250" s="2"/>
      <c r="P250" s="2"/>
    </row>
    <row r="251">
      <c r="A251" s="3" t="s">
        <v>371</v>
      </c>
      <c r="B251" s="11" t="str">
        <f t="shared" si="1"/>
        <v>20210111</v>
      </c>
      <c r="C251" s="12">
        <f t="shared" si="2"/>
        <v>44207</v>
      </c>
      <c r="D251" s="3" t="str">
        <f t="shared" si="3"/>
        <v>09</v>
      </c>
      <c r="E251" s="13">
        <v>231.0</v>
      </c>
      <c r="F251" s="14">
        <f>'Costo de tareas'!$B$15</f>
        <v>0.1964027778</v>
      </c>
      <c r="G251" s="15">
        <f>'Producción diaria'!$T$3*$L$2*$M$2*$N$2*E251*1000/'Costo de tareas'!$B$14</f>
        <v>347.322807</v>
      </c>
      <c r="H251" s="16">
        <f>IF(G251 &gt; 'Costo de tareas'!$B$13, 'Costo de tareas'!$B$13, IF(G251 &lt; 'Costo de tareas'!$B$13*0.2, 0, 'Costo de tareas'!$B$13- G251))</f>
        <v>39.28055556</v>
      </c>
      <c r="I251" s="17">
        <f>IF(H251=0,'Costo de tareas'!$B$13,'Costo de tareas'!$B$13-H251)</f>
        <v>0</v>
      </c>
      <c r="J251" s="2"/>
      <c r="K251" s="2"/>
      <c r="P251" s="2"/>
    </row>
    <row r="252">
      <c r="A252" s="3" t="s">
        <v>372</v>
      </c>
      <c r="B252" s="11" t="str">
        <f t="shared" si="1"/>
        <v>20210111</v>
      </c>
      <c r="C252" s="12">
        <f t="shared" si="2"/>
        <v>44207</v>
      </c>
      <c r="D252" s="3" t="str">
        <f t="shared" si="3"/>
        <v>10</v>
      </c>
      <c r="E252" s="13">
        <v>383.0</v>
      </c>
      <c r="F252" s="14">
        <f>'Costo de tareas'!$B$15</f>
        <v>0.1964027778</v>
      </c>
      <c r="G252" s="15">
        <f>'Producción diaria'!$T$3*$L$2*$M$2*$N$2*E252*1000/'Costo de tareas'!$B$14</f>
        <v>575.8642212</v>
      </c>
      <c r="H252" s="16">
        <f>IF(G252 &gt; 'Costo de tareas'!$B$13, 'Costo de tareas'!$B$13, IF(G252 &lt; 'Costo de tareas'!$B$13*0.2, 0, 'Costo de tareas'!$B$13- G252))</f>
        <v>39.28055556</v>
      </c>
      <c r="I252" s="17">
        <f>IF(H252=0,'Costo de tareas'!$B$13,'Costo de tareas'!$B$13-H252)</f>
        <v>0</v>
      </c>
      <c r="J252" s="2"/>
      <c r="K252" s="2"/>
      <c r="P252" s="2"/>
    </row>
    <row r="253">
      <c r="A253" s="3" t="s">
        <v>373</v>
      </c>
      <c r="B253" s="11" t="str">
        <f t="shared" si="1"/>
        <v>20210111</v>
      </c>
      <c r="C253" s="12">
        <f t="shared" si="2"/>
        <v>44207</v>
      </c>
      <c r="D253" s="3" t="str">
        <f t="shared" si="3"/>
        <v>11</v>
      </c>
      <c r="E253" s="13">
        <v>489.0</v>
      </c>
      <c r="F253" s="14">
        <f>'Costo de tareas'!$B$15</f>
        <v>0.1964027778</v>
      </c>
      <c r="G253" s="15">
        <f>'Producción diaria'!$T$3*$L$2*$M$2*$N$2*E253*1000/'Costo de tareas'!$B$14</f>
        <v>735.2417863</v>
      </c>
      <c r="H253" s="16">
        <f>IF(G253 &gt; 'Costo de tareas'!$B$13, 'Costo de tareas'!$B$13, IF(G253 &lt; 'Costo de tareas'!$B$13*0.2, 0, 'Costo de tareas'!$B$13- G253))</f>
        <v>39.28055556</v>
      </c>
      <c r="I253" s="17">
        <f>IF(H253=0,'Costo de tareas'!$B$13,'Costo de tareas'!$B$13-H253)</f>
        <v>0</v>
      </c>
      <c r="J253" s="2"/>
      <c r="K253" s="2"/>
      <c r="P253" s="2"/>
    </row>
    <row r="254">
      <c r="A254" s="3" t="s">
        <v>374</v>
      </c>
      <c r="B254" s="11" t="str">
        <f t="shared" si="1"/>
        <v>20210111</v>
      </c>
      <c r="C254" s="12">
        <f t="shared" si="2"/>
        <v>44207</v>
      </c>
      <c r="D254" s="3" t="str">
        <f t="shared" si="3"/>
        <v>12</v>
      </c>
      <c r="E254" s="13">
        <v>54.0</v>
      </c>
      <c r="F254" s="14">
        <f>'Costo de tareas'!$B$15</f>
        <v>0.1964027778</v>
      </c>
      <c r="G254" s="15">
        <f>'Producción diaria'!$T$3*$L$2*$M$2*$N$2*E254*1000/'Costo de tareas'!$B$14</f>
        <v>81.1923445</v>
      </c>
      <c r="H254" s="16">
        <f>IF(G254 &gt; 'Costo de tareas'!$B$13, 'Costo de tareas'!$B$13, IF(G254 &lt; 'Costo de tareas'!$B$13*0.2, 0, 'Costo de tareas'!$B$13- G254))</f>
        <v>39.28055556</v>
      </c>
      <c r="I254" s="17">
        <f>IF(H254=0,'Costo de tareas'!$B$13,'Costo de tareas'!$B$13-H254)</f>
        <v>0</v>
      </c>
      <c r="J254" s="2"/>
      <c r="K254" s="2"/>
      <c r="P254" s="2"/>
    </row>
    <row r="255">
      <c r="A255" s="3" t="s">
        <v>375</v>
      </c>
      <c r="B255" s="11" t="str">
        <f t="shared" si="1"/>
        <v>20210111</v>
      </c>
      <c r="C255" s="12">
        <f t="shared" si="2"/>
        <v>44207</v>
      </c>
      <c r="D255" s="3" t="str">
        <f t="shared" si="3"/>
        <v>13</v>
      </c>
      <c r="E255" s="13">
        <v>517.0</v>
      </c>
      <c r="F255" s="14">
        <f>'Costo de tareas'!$B$15</f>
        <v>0.1964027778</v>
      </c>
      <c r="G255" s="15">
        <f>'Producción diaria'!$T$3*$L$2*$M$2*$N$2*E255*1000/'Costo de tareas'!$B$14</f>
        <v>777.3415205</v>
      </c>
      <c r="H255" s="16">
        <f>IF(G255 &gt; 'Costo de tareas'!$B$13, 'Costo de tareas'!$B$13, IF(G255 &lt; 'Costo de tareas'!$B$13*0.2, 0, 'Costo de tareas'!$B$13- G255))</f>
        <v>39.28055556</v>
      </c>
      <c r="I255" s="17">
        <f>IF(H255=0,'Costo de tareas'!$B$13,'Costo de tareas'!$B$13-H255)</f>
        <v>0</v>
      </c>
      <c r="J255" s="2"/>
      <c r="K255" s="2"/>
      <c r="P255" s="2"/>
    </row>
    <row r="256">
      <c r="A256" s="3" t="s">
        <v>376</v>
      </c>
      <c r="B256" s="11" t="str">
        <f t="shared" si="1"/>
        <v>20210111</v>
      </c>
      <c r="C256" s="12">
        <f t="shared" si="2"/>
        <v>44207</v>
      </c>
      <c r="D256" s="3" t="str">
        <f t="shared" si="3"/>
        <v>14</v>
      </c>
      <c r="E256" s="13">
        <v>436.0</v>
      </c>
      <c r="F256" s="14">
        <f>'Costo de tareas'!$B$15</f>
        <v>0.1964027778</v>
      </c>
      <c r="G256" s="15">
        <f>'Producción diaria'!$T$3*$L$2*$M$2*$N$2*E256*1000/'Costo de tareas'!$B$14</f>
        <v>655.5530037</v>
      </c>
      <c r="H256" s="16">
        <f>IF(G256 &gt; 'Costo de tareas'!$B$13, 'Costo de tareas'!$B$13, IF(G256 &lt; 'Costo de tareas'!$B$13*0.2, 0, 'Costo de tareas'!$B$13- G256))</f>
        <v>39.28055556</v>
      </c>
      <c r="I256" s="17">
        <f>IF(H256=0,'Costo de tareas'!$B$13,'Costo de tareas'!$B$13-H256)</f>
        <v>0</v>
      </c>
      <c r="J256" s="2"/>
      <c r="K256" s="2"/>
      <c r="P256" s="2"/>
    </row>
    <row r="257">
      <c r="A257" s="3" t="s">
        <v>377</v>
      </c>
      <c r="B257" s="11" t="str">
        <f t="shared" si="1"/>
        <v>20210111</v>
      </c>
      <c r="C257" s="12">
        <f t="shared" si="2"/>
        <v>44207</v>
      </c>
      <c r="D257" s="3" t="str">
        <f t="shared" si="3"/>
        <v>15</v>
      </c>
      <c r="E257" s="13">
        <v>303.0</v>
      </c>
      <c r="F257" s="14">
        <f>'Costo de tareas'!$B$15</f>
        <v>0.1964027778</v>
      </c>
      <c r="G257" s="15">
        <f>'Producción diaria'!$T$3*$L$2*$M$2*$N$2*E257*1000/'Costo de tareas'!$B$14</f>
        <v>455.5792663</v>
      </c>
      <c r="H257" s="16">
        <f>IF(G257 &gt; 'Costo de tareas'!$B$13, 'Costo de tareas'!$B$13, IF(G257 &lt; 'Costo de tareas'!$B$13*0.2, 0, 'Costo de tareas'!$B$13- G257))</f>
        <v>39.28055556</v>
      </c>
      <c r="I257" s="17">
        <f>IF(H257=0,'Costo de tareas'!$B$13,'Costo de tareas'!$B$13-H257)</f>
        <v>0</v>
      </c>
      <c r="J257" s="2"/>
      <c r="K257" s="2"/>
      <c r="P257" s="2"/>
    </row>
    <row r="258">
      <c r="A258" s="3" t="s">
        <v>378</v>
      </c>
      <c r="B258" s="11" t="str">
        <f t="shared" si="1"/>
        <v>20210111</v>
      </c>
      <c r="C258" s="12">
        <f t="shared" si="2"/>
        <v>44207</v>
      </c>
      <c r="D258" s="3" t="str">
        <f t="shared" si="3"/>
        <v>16</v>
      </c>
      <c r="E258" s="13">
        <v>137.0</v>
      </c>
      <c r="F258" s="14">
        <f>'Costo de tareas'!$B$15</f>
        <v>0.1964027778</v>
      </c>
      <c r="G258" s="15">
        <f>'Producción diaria'!$T$3*$L$2*$M$2*$N$2*E258*1000/'Costo de tareas'!$B$14</f>
        <v>205.9879851</v>
      </c>
      <c r="H258" s="16">
        <f>IF(G258 &gt; 'Costo de tareas'!$B$13, 'Costo de tareas'!$B$13, IF(G258 &lt; 'Costo de tareas'!$B$13*0.2, 0, 'Costo de tareas'!$B$13- G258))</f>
        <v>39.28055556</v>
      </c>
      <c r="I258" s="17">
        <f>IF(H258=0,'Costo de tareas'!$B$13,'Costo de tareas'!$B$13-H258)</f>
        <v>0</v>
      </c>
      <c r="J258" s="2"/>
      <c r="K258" s="2"/>
      <c r="P258" s="2"/>
    </row>
    <row r="259">
      <c r="A259" s="3" t="s">
        <v>379</v>
      </c>
      <c r="B259" s="11" t="str">
        <f t="shared" si="1"/>
        <v>20210111</v>
      </c>
      <c r="C259" s="12">
        <f t="shared" si="2"/>
        <v>44207</v>
      </c>
      <c r="D259" s="3" t="str">
        <f t="shared" si="3"/>
        <v>17</v>
      </c>
      <c r="E259" s="13">
        <v>0.0</v>
      </c>
      <c r="F259" s="14">
        <f>'Costo de tareas'!$B$15</f>
        <v>0.1964027778</v>
      </c>
      <c r="G259" s="15">
        <f>'Producción diaria'!$T$3*$L$2*$M$2*$N$2*E259*1000/'Costo de tareas'!$B$14</f>
        <v>0</v>
      </c>
      <c r="H259" s="16">
        <f>IF(G259 &gt; 'Costo de tareas'!$B$13, 'Costo de tareas'!$B$13, IF(G259 &lt; 'Costo de tareas'!$B$13*0.2, 0, 'Costo de tareas'!$B$13- G259))</f>
        <v>0</v>
      </c>
      <c r="I259" s="17">
        <f>IF(H259=0,'Costo de tareas'!$B$13,'Costo de tareas'!$B$13-H259)</f>
        <v>39.28055556</v>
      </c>
      <c r="J259" s="2"/>
      <c r="K259" s="2"/>
      <c r="P259" s="2"/>
    </row>
    <row r="260">
      <c r="A260" s="3" t="s">
        <v>380</v>
      </c>
      <c r="B260" s="11" t="str">
        <f t="shared" si="1"/>
        <v>20210111</v>
      </c>
      <c r="C260" s="12">
        <f t="shared" si="2"/>
        <v>44207</v>
      </c>
      <c r="D260" s="3" t="str">
        <f t="shared" si="3"/>
        <v>18</v>
      </c>
      <c r="E260" s="13">
        <v>0.0</v>
      </c>
      <c r="F260" s="14">
        <f>'Costo de tareas'!$B$15</f>
        <v>0.1964027778</v>
      </c>
      <c r="G260" s="15">
        <f>'Producción diaria'!$T$3*$L$2*$M$2*$N$2*E260*1000/'Costo de tareas'!$B$14</f>
        <v>0</v>
      </c>
      <c r="H260" s="16">
        <f>IF(G260 &gt; 'Costo de tareas'!$B$13, 'Costo de tareas'!$B$13, IF(G260 &lt; 'Costo de tareas'!$B$13*0.2, 0, 'Costo de tareas'!$B$13- G260))</f>
        <v>0</v>
      </c>
      <c r="I260" s="17">
        <f>IF(H260=0,'Costo de tareas'!$B$13,'Costo de tareas'!$B$13-H260)</f>
        <v>39.28055556</v>
      </c>
      <c r="J260" s="2"/>
      <c r="K260" s="2"/>
      <c r="P260" s="2"/>
    </row>
    <row r="261">
      <c r="A261" s="3" t="s">
        <v>382</v>
      </c>
      <c r="B261" s="11" t="str">
        <f t="shared" si="1"/>
        <v>20210111</v>
      </c>
      <c r="C261" s="12">
        <f t="shared" si="2"/>
        <v>44207</v>
      </c>
      <c r="D261" s="3" t="str">
        <f t="shared" si="3"/>
        <v>19</v>
      </c>
      <c r="E261" s="13">
        <v>0.0</v>
      </c>
      <c r="F261" s="14">
        <f>'Costo de tareas'!$B$15</f>
        <v>0.1964027778</v>
      </c>
      <c r="G261" s="15">
        <f>'Producción diaria'!$T$3*$L$2*$M$2*$N$2*E261*1000/'Costo de tareas'!$B$14</f>
        <v>0</v>
      </c>
      <c r="H261" s="16">
        <f>IF(G261 &gt; 'Costo de tareas'!$B$13, 'Costo de tareas'!$B$13, IF(G261 &lt; 'Costo de tareas'!$B$13*0.2, 0, 'Costo de tareas'!$B$13- G261))</f>
        <v>0</v>
      </c>
      <c r="I261" s="17">
        <f>IF(H261=0,'Costo de tareas'!$B$13,'Costo de tareas'!$B$13-H261)</f>
        <v>39.28055556</v>
      </c>
      <c r="J261" s="2"/>
      <c r="K261" s="2"/>
      <c r="P261" s="2"/>
    </row>
    <row r="262">
      <c r="A262" s="3" t="s">
        <v>384</v>
      </c>
      <c r="B262" s="11" t="str">
        <f t="shared" si="1"/>
        <v>20210111</v>
      </c>
      <c r="C262" s="12">
        <f t="shared" si="2"/>
        <v>44207</v>
      </c>
      <c r="D262" s="3" t="str">
        <f t="shared" si="3"/>
        <v>20</v>
      </c>
      <c r="E262" s="13">
        <v>0.0</v>
      </c>
      <c r="F262" s="14">
        <f>'Costo de tareas'!$B$15</f>
        <v>0.1964027778</v>
      </c>
      <c r="G262" s="15">
        <f>'Producción diaria'!$T$3*$L$2*$M$2*$N$2*E262*1000/'Costo de tareas'!$B$14</f>
        <v>0</v>
      </c>
      <c r="H262" s="16">
        <f>IF(G262 &gt; 'Costo de tareas'!$B$13, 'Costo de tareas'!$B$13, IF(G262 &lt; 'Costo de tareas'!$B$13*0.2, 0, 'Costo de tareas'!$B$13- G262))</f>
        <v>0</v>
      </c>
      <c r="I262" s="17">
        <f>IF(H262=0,'Costo de tareas'!$B$13,'Costo de tareas'!$B$13-H262)</f>
        <v>39.28055556</v>
      </c>
      <c r="J262" s="2"/>
      <c r="K262" s="2"/>
      <c r="P262" s="2"/>
    </row>
    <row r="263">
      <c r="A263" s="3" t="s">
        <v>386</v>
      </c>
      <c r="B263" s="11" t="str">
        <f t="shared" si="1"/>
        <v>20210111</v>
      </c>
      <c r="C263" s="12">
        <f t="shared" si="2"/>
        <v>44207</v>
      </c>
      <c r="D263" s="3" t="str">
        <f t="shared" si="3"/>
        <v>21</v>
      </c>
      <c r="E263" s="13">
        <v>0.0</v>
      </c>
      <c r="F263" s="14">
        <f>'Costo de tareas'!$B$15</f>
        <v>0.1964027778</v>
      </c>
      <c r="G263" s="15">
        <f>'Producción diaria'!$T$3*$L$2*$M$2*$N$2*E263*1000/'Costo de tareas'!$B$14</f>
        <v>0</v>
      </c>
      <c r="H263" s="16">
        <f>IF(G263 &gt; 'Costo de tareas'!$B$13, 'Costo de tareas'!$B$13, IF(G263 &lt; 'Costo de tareas'!$B$13*0.2, 0, 'Costo de tareas'!$B$13- G263))</f>
        <v>0</v>
      </c>
      <c r="I263" s="17">
        <f>IF(H263=0,'Costo de tareas'!$B$13,'Costo de tareas'!$B$13-H263)</f>
        <v>39.28055556</v>
      </c>
      <c r="J263" s="2"/>
      <c r="K263" s="2"/>
      <c r="P263" s="2"/>
    </row>
    <row r="264">
      <c r="A264" s="3" t="s">
        <v>388</v>
      </c>
      <c r="B264" s="11" t="str">
        <f t="shared" si="1"/>
        <v>20210111</v>
      </c>
      <c r="C264" s="12">
        <f t="shared" si="2"/>
        <v>44207</v>
      </c>
      <c r="D264" s="3" t="str">
        <f t="shared" si="3"/>
        <v>22</v>
      </c>
      <c r="E264" s="13">
        <v>0.0</v>
      </c>
      <c r="F264" s="14">
        <f>'Costo de tareas'!$B$15</f>
        <v>0.1964027778</v>
      </c>
      <c r="G264" s="15">
        <f>'Producción diaria'!$T$3*$L$2*$M$2*$N$2*E264*1000/'Costo de tareas'!$B$14</f>
        <v>0</v>
      </c>
      <c r="H264" s="16">
        <f>IF(G264 &gt; 'Costo de tareas'!$B$13, 'Costo de tareas'!$B$13, IF(G264 &lt; 'Costo de tareas'!$B$13*0.2, 0, 'Costo de tareas'!$B$13- G264))</f>
        <v>0</v>
      </c>
      <c r="I264" s="17">
        <f>IF(H264=0,'Costo de tareas'!$B$13,'Costo de tareas'!$B$13-H264)</f>
        <v>39.28055556</v>
      </c>
      <c r="J264" s="2"/>
      <c r="K264" s="2"/>
      <c r="P264" s="2"/>
    </row>
    <row r="265">
      <c r="A265" s="3" t="s">
        <v>389</v>
      </c>
      <c r="B265" s="11" t="str">
        <f t="shared" si="1"/>
        <v>20210111</v>
      </c>
      <c r="C265" s="12">
        <f t="shared" si="2"/>
        <v>44207</v>
      </c>
      <c r="D265" s="3" t="str">
        <f t="shared" si="3"/>
        <v>23</v>
      </c>
      <c r="E265" s="13">
        <v>0.0</v>
      </c>
      <c r="F265" s="14">
        <f>'Costo de tareas'!$B$15</f>
        <v>0.1964027778</v>
      </c>
      <c r="G265" s="15">
        <f>'Producción diaria'!$T$3*$L$2*$M$2*$N$2*E265*1000/'Costo de tareas'!$B$14</f>
        <v>0</v>
      </c>
      <c r="H265" s="16">
        <f>IF(G265 &gt; 'Costo de tareas'!$B$13, 'Costo de tareas'!$B$13, IF(G265 &lt; 'Costo de tareas'!$B$13*0.2, 0, 'Costo de tareas'!$B$13- G265))</f>
        <v>0</v>
      </c>
      <c r="I265" s="17">
        <f>IF(H265=0,'Costo de tareas'!$B$13,'Costo de tareas'!$B$13-H265)</f>
        <v>39.28055556</v>
      </c>
      <c r="J265" s="2"/>
      <c r="K265" s="2"/>
      <c r="P265" s="2"/>
    </row>
    <row r="266">
      <c r="A266" s="3" t="s">
        <v>391</v>
      </c>
      <c r="B266" s="11" t="str">
        <f t="shared" si="1"/>
        <v>20210112</v>
      </c>
      <c r="C266" s="12">
        <f t="shared" si="2"/>
        <v>44208</v>
      </c>
      <c r="D266" s="3" t="str">
        <f t="shared" si="3"/>
        <v>00</v>
      </c>
      <c r="E266" s="13">
        <v>0.0</v>
      </c>
      <c r="F266" s="14">
        <f>'Costo de tareas'!$B$15</f>
        <v>0.1964027778</v>
      </c>
      <c r="G266" s="15">
        <f>'Producción diaria'!$T$3*$L$2*$M$2*$N$2*E266*1000/'Costo de tareas'!$B$14</f>
        <v>0</v>
      </c>
      <c r="H266" s="16">
        <f>IF(G266 &gt; 'Costo de tareas'!$B$13, 'Costo de tareas'!$B$13, IF(G266 &lt; 'Costo de tareas'!$B$13*0.2, 0, 'Costo de tareas'!$B$13- G266))</f>
        <v>0</v>
      </c>
      <c r="I266" s="17">
        <f>IF(H266=0,'Costo de tareas'!$B$13,'Costo de tareas'!$B$13-H266)</f>
        <v>39.28055556</v>
      </c>
      <c r="J266" s="2"/>
      <c r="K266" s="2"/>
      <c r="P266" s="2"/>
    </row>
    <row r="267">
      <c r="A267" s="3" t="s">
        <v>392</v>
      </c>
      <c r="B267" s="11" t="str">
        <f t="shared" si="1"/>
        <v>20210112</v>
      </c>
      <c r="C267" s="12">
        <f t="shared" si="2"/>
        <v>44208</v>
      </c>
      <c r="D267" s="3" t="str">
        <f t="shared" si="3"/>
        <v>01</v>
      </c>
      <c r="E267" s="13">
        <v>0.0</v>
      </c>
      <c r="F267" s="14">
        <f>'Costo de tareas'!$B$15</f>
        <v>0.1964027778</v>
      </c>
      <c r="G267" s="15">
        <f>'Producción diaria'!$T$3*$L$2*$M$2*$N$2*E267*1000/'Costo de tareas'!$B$14</f>
        <v>0</v>
      </c>
      <c r="H267" s="16">
        <f>IF(G267 &gt; 'Costo de tareas'!$B$13, 'Costo de tareas'!$B$13, IF(G267 &lt; 'Costo de tareas'!$B$13*0.2, 0, 'Costo de tareas'!$B$13- G267))</f>
        <v>0</v>
      </c>
      <c r="I267" s="17">
        <f>IF(H267=0,'Costo de tareas'!$B$13,'Costo de tareas'!$B$13-H267)</f>
        <v>39.28055556</v>
      </c>
      <c r="J267" s="2"/>
      <c r="K267" s="2"/>
      <c r="P267" s="2"/>
    </row>
    <row r="268">
      <c r="A268" s="3" t="s">
        <v>394</v>
      </c>
      <c r="B268" s="11" t="str">
        <f t="shared" si="1"/>
        <v>20210112</v>
      </c>
      <c r="C268" s="12">
        <f t="shared" si="2"/>
        <v>44208</v>
      </c>
      <c r="D268" s="3" t="str">
        <f t="shared" si="3"/>
        <v>02</v>
      </c>
      <c r="E268" s="13">
        <v>0.0</v>
      </c>
      <c r="F268" s="14">
        <f>'Costo de tareas'!$B$15</f>
        <v>0.1964027778</v>
      </c>
      <c r="G268" s="15">
        <f>'Producción diaria'!$T$3*$L$2*$M$2*$N$2*E268*1000/'Costo de tareas'!$B$14</f>
        <v>0</v>
      </c>
      <c r="H268" s="16">
        <f>IF(G268 &gt; 'Costo de tareas'!$B$13, 'Costo de tareas'!$B$13, IF(G268 &lt; 'Costo de tareas'!$B$13*0.2, 0, 'Costo de tareas'!$B$13- G268))</f>
        <v>0</v>
      </c>
      <c r="I268" s="17">
        <f>IF(H268=0,'Costo de tareas'!$B$13,'Costo de tareas'!$B$13-H268)</f>
        <v>39.28055556</v>
      </c>
      <c r="J268" s="2"/>
      <c r="K268" s="2"/>
      <c r="P268" s="2"/>
    </row>
    <row r="269">
      <c r="A269" s="3" t="s">
        <v>396</v>
      </c>
      <c r="B269" s="11" t="str">
        <f t="shared" si="1"/>
        <v>20210112</v>
      </c>
      <c r="C269" s="12">
        <f t="shared" si="2"/>
        <v>44208</v>
      </c>
      <c r="D269" s="3" t="str">
        <f t="shared" si="3"/>
        <v>03</v>
      </c>
      <c r="E269" s="13">
        <v>0.0</v>
      </c>
      <c r="F269" s="14">
        <f>'Costo de tareas'!$B$15</f>
        <v>0.1964027778</v>
      </c>
      <c r="G269" s="15">
        <f>'Producción diaria'!$T$3*$L$2*$M$2*$N$2*E269*1000/'Costo de tareas'!$B$14</f>
        <v>0</v>
      </c>
      <c r="H269" s="16">
        <f>IF(G269 &gt; 'Costo de tareas'!$B$13, 'Costo de tareas'!$B$13, IF(G269 &lt; 'Costo de tareas'!$B$13*0.2, 0, 'Costo de tareas'!$B$13- G269))</f>
        <v>0</v>
      </c>
      <c r="I269" s="17">
        <f>IF(H269=0,'Costo de tareas'!$B$13,'Costo de tareas'!$B$13-H269)</f>
        <v>39.28055556</v>
      </c>
      <c r="J269" s="2"/>
      <c r="K269" s="2"/>
      <c r="P269" s="2"/>
    </row>
    <row r="270">
      <c r="A270" s="3" t="s">
        <v>397</v>
      </c>
      <c r="B270" s="11" t="str">
        <f t="shared" si="1"/>
        <v>20210112</v>
      </c>
      <c r="C270" s="12">
        <f t="shared" si="2"/>
        <v>44208</v>
      </c>
      <c r="D270" s="3" t="str">
        <f t="shared" si="3"/>
        <v>04</v>
      </c>
      <c r="E270" s="13">
        <v>0.0</v>
      </c>
      <c r="F270" s="14">
        <f>'Costo de tareas'!$B$15</f>
        <v>0.1964027778</v>
      </c>
      <c r="G270" s="15">
        <f>'Producción diaria'!$T$3*$L$2*$M$2*$N$2*E270*1000/'Costo de tareas'!$B$14</f>
        <v>0</v>
      </c>
      <c r="H270" s="16">
        <f>IF(G270 &gt; 'Costo de tareas'!$B$13, 'Costo de tareas'!$B$13, IF(G270 &lt; 'Costo de tareas'!$B$13*0.2, 0, 'Costo de tareas'!$B$13- G270))</f>
        <v>0</v>
      </c>
      <c r="I270" s="17">
        <f>IF(H270=0,'Costo de tareas'!$B$13,'Costo de tareas'!$B$13-H270)</f>
        <v>39.28055556</v>
      </c>
      <c r="J270" s="2"/>
      <c r="K270" s="2"/>
      <c r="P270" s="2"/>
    </row>
    <row r="271">
      <c r="A271" s="3" t="s">
        <v>398</v>
      </c>
      <c r="B271" s="11" t="str">
        <f t="shared" si="1"/>
        <v>20210112</v>
      </c>
      <c r="C271" s="12">
        <f t="shared" si="2"/>
        <v>44208</v>
      </c>
      <c r="D271" s="3" t="str">
        <f t="shared" si="3"/>
        <v>05</v>
      </c>
      <c r="E271" s="13">
        <v>0.0</v>
      </c>
      <c r="F271" s="14">
        <f>'Costo de tareas'!$B$15</f>
        <v>0.1964027778</v>
      </c>
      <c r="G271" s="15">
        <f>'Producción diaria'!$T$3*$L$2*$M$2*$N$2*E271*1000/'Costo de tareas'!$B$14</f>
        <v>0</v>
      </c>
      <c r="H271" s="16">
        <f>IF(G271 &gt; 'Costo de tareas'!$B$13, 'Costo de tareas'!$B$13, IF(G271 &lt; 'Costo de tareas'!$B$13*0.2, 0, 'Costo de tareas'!$B$13- G271))</f>
        <v>0</v>
      </c>
      <c r="I271" s="17">
        <f>IF(H271=0,'Costo de tareas'!$B$13,'Costo de tareas'!$B$13-H271)</f>
        <v>39.28055556</v>
      </c>
      <c r="J271" s="2"/>
      <c r="K271" s="2"/>
      <c r="P271" s="2"/>
    </row>
    <row r="272">
      <c r="A272" s="3" t="s">
        <v>400</v>
      </c>
      <c r="B272" s="11" t="str">
        <f t="shared" si="1"/>
        <v>20210112</v>
      </c>
      <c r="C272" s="12">
        <f t="shared" si="2"/>
        <v>44208</v>
      </c>
      <c r="D272" s="3" t="str">
        <f t="shared" si="3"/>
        <v>06</v>
      </c>
      <c r="E272" s="13">
        <v>0.0</v>
      </c>
      <c r="F272" s="14">
        <f>'Costo de tareas'!$B$15</f>
        <v>0.1964027778</v>
      </c>
      <c r="G272" s="15">
        <f>'Producción diaria'!$T$3*$L$2*$M$2*$N$2*E272*1000/'Costo de tareas'!$B$14</f>
        <v>0</v>
      </c>
      <c r="H272" s="16">
        <f>IF(G272 &gt; 'Costo de tareas'!$B$13, 'Costo de tareas'!$B$13, IF(G272 &lt; 'Costo de tareas'!$B$13*0.2, 0, 'Costo de tareas'!$B$13- G272))</f>
        <v>0</v>
      </c>
      <c r="I272" s="17">
        <f>IF(H272=0,'Costo de tareas'!$B$13,'Costo de tareas'!$B$13-H272)</f>
        <v>39.28055556</v>
      </c>
      <c r="J272" s="2"/>
      <c r="K272" s="2"/>
      <c r="P272" s="2"/>
    </row>
    <row r="273">
      <c r="A273" s="3" t="s">
        <v>402</v>
      </c>
      <c r="B273" s="11" t="str">
        <f t="shared" si="1"/>
        <v>20210112</v>
      </c>
      <c r="C273" s="12">
        <f t="shared" si="2"/>
        <v>44208</v>
      </c>
      <c r="D273" s="3" t="str">
        <f t="shared" si="3"/>
        <v>07</v>
      </c>
      <c r="E273" s="13">
        <v>0.0</v>
      </c>
      <c r="F273" s="14">
        <f>'Costo de tareas'!$B$15</f>
        <v>0.1964027778</v>
      </c>
      <c r="G273" s="15">
        <f>'Producción diaria'!$T$3*$L$2*$M$2*$N$2*E273*1000/'Costo de tareas'!$B$14</f>
        <v>0</v>
      </c>
      <c r="H273" s="16">
        <f>IF(G273 &gt; 'Costo de tareas'!$B$13, 'Costo de tareas'!$B$13, IF(G273 &lt; 'Costo de tareas'!$B$13*0.2, 0, 'Costo de tareas'!$B$13- G273))</f>
        <v>0</v>
      </c>
      <c r="I273" s="17">
        <f>IF(H273=0,'Costo de tareas'!$B$13,'Costo de tareas'!$B$13-H273)</f>
        <v>39.28055556</v>
      </c>
      <c r="J273" s="2"/>
      <c r="K273" s="2"/>
      <c r="P273" s="2"/>
    </row>
    <row r="274">
      <c r="A274" s="3" t="s">
        <v>405</v>
      </c>
      <c r="B274" s="11" t="str">
        <f t="shared" si="1"/>
        <v>20210112</v>
      </c>
      <c r="C274" s="12">
        <f t="shared" si="2"/>
        <v>44208</v>
      </c>
      <c r="D274" s="3" t="str">
        <f t="shared" si="3"/>
        <v>08</v>
      </c>
      <c r="E274" s="13">
        <v>67.0</v>
      </c>
      <c r="F274" s="14">
        <f>'Costo de tareas'!$B$15</f>
        <v>0.1964027778</v>
      </c>
      <c r="G274" s="15">
        <f>'Producción diaria'!$T$3*$L$2*$M$2*$N$2*E274*1000/'Costo de tareas'!$B$14</f>
        <v>100.7386497</v>
      </c>
      <c r="H274" s="16">
        <f>IF(G274 &gt; 'Costo de tareas'!$B$13, 'Costo de tareas'!$B$13, IF(G274 &lt; 'Costo de tareas'!$B$13*0.2, 0, 'Costo de tareas'!$B$13- G274))</f>
        <v>39.28055556</v>
      </c>
      <c r="I274" s="17">
        <f>IF(H274=0,'Costo de tareas'!$B$13,'Costo de tareas'!$B$13-H274)</f>
        <v>0</v>
      </c>
      <c r="J274" s="2"/>
      <c r="K274" s="2"/>
      <c r="P274" s="2"/>
    </row>
    <row r="275">
      <c r="A275" s="3" t="s">
        <v>407</v>
      </c>
      <c r="B275" s="11" t="str">
        <f t="shared" si="1"/>
        <v>20210112</v>
      </c>
      <c r="C275" s="12">
        <f t="shared" si="2"/>
        <v>44208</v>
      </c>
      <c r="D275" s="3" t="str">
        <f t="shared" si="3"/>
        <v>09</v>
      </c>
      <c r="E275" s="13">
        <v>232.0</v>
      </c>
      <c r="F275" s="14">
        <f>'Costo de tareas'!$B$15</f>
        <v>0.1964027778</v>
      </c>
      <c r="G275" s="15">
        <f>'Producción diaria'!$T$3*$L$2*$M$2*$N$2*E275*1000/'Costo de tareas'!$B$14</f>
        <v>348.826369</v>
      </c>
      <c r="H275" s="16">
        <f>IF(G275 &gt; 'Costo de tareas'!$B$13, 'Costo de tareas'!$B$13, IF(G275 &lt; 'Costo de tareas'!$B$13*0.2, 0, 'Costo de tareas'!$B$13- G275))</f>
        <v>39.28055556</v>
      </c>
      <c r="I275" s="17">
        <f>IF(H275=0,'Costo de tareas'!$B$13,'Costo de tareas'!$B$13-H275)</f>
        <v>0</v>
      </c>
      <c r="J275" s="2"/>
      <c r="K275" s="2"/>
      <c r="P275" s="2"/>
    </row>
    <row r="276">
      <c r="A276" s="3" t="s">
        <v>409</v>
      </c>
      <c r="B276" s="11" t="str">
        <f t="shared" si="1"/>
        <v>20210112</v>
      </c>
      <c r="C276" s="12">
        <f t="shared" si="2"/>
        <v>44208</v>
      </c>
      <c r="D276" s="3" t="str">
        <f t="shared" si="3"/>
        <v>10</v>
      </c>
      <c r="E276" s="13">
        <v>389.0</v>
      </c>
      <c r="F276" s="14">
        <f>'Costo de tareas'!$B$15</f>
        <v>0.1964027778</v>
      </c>
      <c r="G276" s="15">
        <f>'Producción diaria'!$T$3*$L$2*$M$2*$N$2*E276*1000/'Costo de tareas'!$B$14</f>
        <v>584.8855928</v>
      </c>
      <c r="H276" s="16">
        <f>IF(G276 &gt; 'Costo de tareas'!$B$13, 'Costo de tareas'!$B$13, IF(G276 &lt; 'Costo de tareas'!$B$13*0.2, 0, 'Costo de tareas'!$B$13- G276))</f>
        <v>39.28055556</v>
      </c>
      <c r="I276" s="17">
        <f>IF(H276=0,'Costo de tareas'!$B$13,'Costo de tareas'!$B$13-H276)</f>
        <v>0</v>
      </c>
      <c r="J276" s="2"/>
      <c r="K276" s="2"/>
      <c r="P276" s="2"/>
    </row>
    <row r="277">
      <c r="A277" s="3" t="s">
        <v>411</v>
      </c>
      <c r="B277" s="11" t="str">
        <f t="shared" si="1"/>
        <v>20210112</v>
      </c>
      <c r="C277" s="12">
        <f t="shared" si="2"/>
        <v>44208</v>
      </c>
      <c r="D277" s="3" t="str">
        <f t="shared" si="3"/>
        <v>11</v>
      </c>
      <c r="E277" s="13">
        <v>496.0</v>
      </c>
      <c r="F277" s="14">
        <f>'Costo de tareas'!$B$15</f>
        <v>0.1964027778</v>
      </c>
      <c r="G277" s="15">
        <f>'Producción diaria'!$T$3*$L$2*$M$2*$N$2*E277*1000/'Costo de tareas'!$B$14</f>
        <v>745.7667198</v>
      </c>
      <c r="H277" s="16">
        <f>IF(G277 &gt; 'Costo de tareas'!$B$13, 'Costo de tareas'!$B$13, IF(G277 &lt; 'Costo de tareas'!$B$13*0.2, 0, 'Costo de tareas'!$B$13- G277))</f>
        <v>39.28055556</v>
      </c>
      <c r="I277" s="17">
        <f>IF(H277=0,'Costo de tareas'!$B$13,'Costo de tareas'!$B$13-H277)</f>
        <v>0</v>
      </c>
      <c r="J277" s="2"/>
      <c r="K277" s="2"/>
      <c r="P277" s="2"/>
    </row>
    <row r="278">
      <c r="A278" s="3" t="s">
        <v>413</v>
      </c>
      <c r="B278" s="11" t="str">
        <f t="shared" si="1"/>
        <v>20210112</v>
      </c>
      <c r="C278" s="12">
        <f t="shared" si="2"/>
        <v>44208</v>
      </c>
      <c r="D278" s="3" t="str">
        <f t="shared" si="3"/>
        <v>12</v>
      </c>
      <c r="E278" s="13">
        <v>54.0</v>
      </c>
      <c r="F278" s="14">
        <f>'Costo de tareas'!$B$15</f>
        <v>0.1964027778</v>
      </c>
      <c r="G278" s="15">
        <f>'Producción diaria'!$T$3*$L$2*$M$2*$N$2*E278*1000/'Costo de tareas'!$B$14</f>
        <v>81.1923445</v>
      </c>
      <c r="H278" s="16">
        <f>IF(G278 &gt; 'Costo de tareas'!$B$13, 'Costo de tareas'!$B$13, IF(G278 &lt; 'Costo de tareas'!$B$13*0.2, 0, 'Costo de tareas'!$B$13- G278))</f>
        <v>39.28055556</v>
      </c>
      <c r="I278" s="17">
        <f>IF(H278=0,'Costo de tareas'!$B$13,'Costo de tareas'!$B$13-H278)</f>
        <v>0</v>
      </c>
      <c r="J278" s="2"/>
      <c r="K278" s="2"/>
      <c r="P278" s="2"/>
    </row>
    <row r="279">
      <c r="A279" s="3" t="s">
        <v>415</v>
      </c>
      <c r="B279" s="11" t="str">
        <f t="shared" si="1"/>
        <v>20210112</v>
      </c>
      <c r="C279" s="12">
        <f t="shared" si="2"/>
        <v>44208</v>
      </c>
      <c r="D279" s="3" t="str">
        <f t="shared" si="3"/>
        <v>13</v>
      </c>
      <c r="E279" s="13">
        <v>525.0</v>
      </c>
      <c r="F279" s="14">
        <f>'Costo de tareas'!$B$15</f>
        <v>0.1964027778</v>
      </c>
      <c r="G279" s="15">
        <f>'Producción diaria'!$T$3*$L$2*$M$2*$N$2*E279*1000/'Costo de tareas'!$B$14</f>
        <v>789.3700159</v>
      </c>
      <c r="H279" s="16">
        <f>IF(G279 &gt; 'Costo de tareas'!$B$13, 'Costo de tareas'!$B$13, IF(G279 &lt; 'Costo de tareas'!$B$13*0.2, 0, 'Costo de tareas'!$B$13- G279))</f>
        <v>39.28055556</v>
      </c>
      <c r="I279" s="17">
        <f>IF(H279=0,'Costo de tareas'!$B$13,'Costo de tareas'!$B$13-H279)</f>
        <v>0</v>
      </c>
      <c r="J279" s="2"/>
      <c r="K279" s="2"/>
      <c r="P279" s="2"/>
    </row>
    <row r="280">
      <c r="A280" s="3" t="s">
        <v>417</v>
      </c>
      <c r="B280" s="11" t="str">
        <f t="shared" si="1"/>
        <v>20210112</v>
      </c>
      <c r="C280" s="12">
        <f t="shared" si="2"/>
        <v>44208</v>
      </c>
      <c r="D280" s="3" t="str">
        <f t="shared" si="3"/>
        <v>14</v>
      </c>
      <c r="E280" s="13">
        <v>444.0</v>
      </c>
      <c r="F280" s="14">
        <f>'Costo de tareas'!$B$15</f>
        <v>0.1964027778</v>
      </c>
      <c r="G280" s="15">
        <f>'Producción diaria'!$T$3*$L$2*$M$2*$N$2*E280*1000/'Costo de tareas'!$B$14</f>
        <v>667.5814992</v>
      </c>
      <c r="H280" s="16">
        <f>IF(G280 &gt; 'Costo de tareas'!$B$13, 'Costo de tareas'!$B$13, IF(G280 &lt; 'Costo de tareas'!$B$13*0.2, 0, 'Costo de tareas'!$B$13- G280))</f>
        <v>39.28055556</v>
      </c>
      <c r="I280" s="17">
        <f>IF(H280=0,'Costo de tareas'!$B$13,'Costo de tareas'!$B$13-H280)</f>
        <v>0</v>
      </c>
      <c r="J280" s="2"/>
      <c r="K280" s="2"/>
      <c r="P280" s="2"/>
    </row>
    <row r="281">
      <c r="A281" s="3" t="s">
        <v>419</v>
      </c>
      <c r="B281" s="11" t="str">
        <f t="shared" si="1"/>
        <v>20210112</v>
      </c>
      <c r="C281" s="12">
        <f t="shared" si="2"/>
        <v>44208</v>
      </c>
      <c r="D281" s="3" t="str">
        <f t="shared" si="3"/>
        <v>15</v>
      </c>
      <c r="E281" s="13">
        <v>311.0</v>
      </c>
      <c r="F281" s="14">
        <f>'Costo de tareas'!$B$15</f>
        <v>0.1964027778</v>
      </c>
      <c r="G281" s="15">
        <f>'Producción diaria'!$T$3*$L$2*$M$2*$N$2*E281*1000/'Costo de tareas'!$B$14</f>
        <v>467.6077618</v>
      </c>
      <c r="H281" s="16">
        <f>IF(G281 &gt; 'Costo de tareas'!$B$13, 'Costo de tareas'!$B$13, IF(G281 &lt; 'Costo de tareas'!$B$13*0.2, 0, 'Costo de tareas'!$B$13- G281))</f>
        <v>39.28055556</v>
      </c>
      <c r="I281" s="17">
        <f>IF(H281=0,'Costo de tareas'!$B$13,'Costo de tareas'!$B$13-H281)</f>
        <v>0</v>
      </c>
      <c r="J281" s="2"/>
      <c r="K281" s="2"/>
      <c r="P281" s="2"/>
    </row>
    <row r="282">
      <c r="A282" s="3" t="s">
        <v>420</v>
      </c>
      <c r="B282" s="11" t="str">
        <f t="shared" si="1"/>
        <v>20210112</v>
      </c>
      <c r="C282" s="12">
        <f t="shared" si="2"/>
        <v>44208</v>
      </c>
      <c r="D282" s="3" t="str">
        <f t="shared" si="3"/>
        <v>16</v>
      </c>
      <c r="E282" s="13">
        <v>145.0</v>
      </c>
      <c r="F282" s="14">
        <f>'Costo de tareas'!$B$15</f>
        <v>0.1964027778</v>
      </c>
      <c r="G282" s="15">
        <f>'Producción diaria'!$T$3*$L$2*$M$2*$N$2*E282*1000/'Costo de tareas'!$B$14</f>
        <v>218.0164806</v>
      </c>
      <c r="H282" s="16">
        <f>IF(G282 &gt; 'Costo de tareas'!$B$13, 'Costo de tareas'!$B$13, IF(G282 &lt; 'Costo de tareas'!$B$13*0.2, 0, 'Costo de tareas'!$B$13- G282))</f>
        <v>39.28055556</v>
      </c>
      <c r="I282" s="17">
        <f>IF(H282=0,'Costo de tareas'!$B$13,'Costo de tareas'!$B$13-H282)</f>
        <v>0</v>
      </c>
      <c r="J282" s="2"/>
      <c r="K282" s="2"/>
      <c r="P282" s="2"/>
    </row>
    <row r="283">
      <c r="A283" s="3" t="s">
        <v>422</v>
      </c>
      <c r="B283" s="11" t="str">
        <f t="shared" si="1"/>
        <v>20210112</v>
      </c>
      <c r="C283" s="12">
        <f t="shared" si="2"/>
        <v>44208</v>
      </c>
      <c r="D283" s="3" t="str">
        <f t="shared" si="3"/>
        <v>17</v>
      </c>
      <c r="E283" s="13">
        <v>0.0</v>
      </c>
      <c r="F283" s="14">
        <f>'Costo de tareas'!$B$15</f>
        <v>0.1964027778</v>
      </c>
      <c r="G283" s="15">
        <f>'Producción diaria'!$T$3*$L$2*$M$2*$N$2*E283*1000/'Costo de tareas'!$B$14</f>
        <v>0</v>
      </c>
      <c r="H283" s="16">
        <f>IF(G283 &gt; 'Costo de tareas'!$B$13, 'Costo de tareas'!$B$13, IF(G283 &lt; 'Costo de tareas'!$B$13*0.2, 0, 'Costo de tareas'!$B$13- G283))</f>
        <v>0</v>
      </c>
      <c r="I283" s="17">
        <f>IF(H283=0,'Costo de tareas'!$B$13,'Costo de tareas'!$B$13-H283)</f>
        <v>39.28055556</v>
      </c>
      <c r="J283" s="2"/>
      <c r="K283" s="2"/>
      <c r="P283" s="2"/>
    </row>
    <row r="284">
      <c r="A284" s="3" t="s">
        <v>425</v>
      </c>
      <c r="B284" s="11" t="str">
        <f t="shared" si="1"/>
        <v>20210112</v>
      </c>
      <c r="C284" s="12">
        <f t="shared" si="2"/>
        <v>44208</v>
      </c>
      <c r="D284" s="3" t="str">
        <f t="shared" si="3"/>
        <v>18</v>
      </c>
      <c r="E284" s="13">
        <v>0.0</v>
      </c>
      <c r="F284" s="14">
        <f>'Costo de tareas'!$B$15</f>
        <v>0.1964027778</v>
      </c>
      <c r="G284" s="15">
        <f>'Producción diaria'!$T$3*$L$2*$M$2*$N$2*E284*1000/'Costo de tareas'!$B$14</f>
        <v>0</v>
      </c>
      <c r="H284" s="16">
        <f>IF(G284 &gt; 'Costo de tareas'!$B$13, 'Costo de tareas'!$B$13, IF(G284 &lt; 'Costo de tareas'!$B$13*0.2, 0, 'Costo de tareas'!$B$13- G284))</f>
        <v>0</v>
      </c>
      <c r="I284" s="17">
        <f>IF(H284=0,'Costo de tareas'!$B$13,'Costo de tareas'!$B$13-H284)</f>
        <v>39.28055556</v>
      </c>
      <c r="J284" s="2"/>
      <c r="K284" s="2"/>
      <c r="P284" s="2"/>
    </row>
    <row r="285">
      <c r="A285" s="3" t="s">
        <v>427</v>
      </c>
      <c r="B285" s="11" t="str">
        <f t="shared" si="1"/>
        <v>20210112</v>
      </c>
      <c r="C285" s="12">
        <f t="shared" si="2"/>
        <v>44208</v>
      </c>
      <c r="D285" s="3" t="str">
        <f t="shared" si="3"/>
        <v>19</v>
      </c>
      <c r="E285" s="13">
        <v>0.0</v>
      </c>
      <c r="F285" s="14">
        <f>'Costo de tareas'!$B$15</f>
        <v>0.1964027778</v>
      </c>
      <c r="G285" s="15">
        <f>'Producción diaria'!$T$3*$L$2*$M$2*$N$2*E285*1000/'Costo de tareas'!$B$14</f>
        <v>0</v>
      </c>
      <c r="H285" s="16">
        <f>IF(G285 &gt; 'Costo de tareas'!$B$13, 'Costo de tareas'!$B$13, IF(G285 &lt; 'Costo de tareas'!$B$13*0.2, 0, 'Costo de tareas'!$B$13- G285))</f>
        <v>0</v>
      </c>
      <c r="I285" s="17">
        <f>IF(H285=0,'Costo de tareas'!$B$13,'Costo de tareas'!$B$13-H285)</f>
        <v>39.28055556</v>
      </c>
      <c r="J285" s="2"/>
      <c r="K285" s="2"/>
      <c r="P285" s="2"/>
    </row>
    <row r="286">
      <c r="A286" s="3" t="s">
        <v>430</v>
      </c>
      <c r="B286" s="11" t="str">
        <f t="shared" si="1"/>
        <v>20210112</v>
      </c>
      <c r="C286" s="12">
        <f t="shared" si="2"/>
        <v>44208</v>
      </c>
      <c r="D286" s="3" t="str">
        <f t="shared" si="3"/>
        <v>20</v>
      </c>
      <c r="E286" s="13">
        <v>0.0</v>
      </c>
      <c r="F286" s="14">
        <f>'Costo de tareas'!$B$15</f>
        <v>0.1964027778</v>
      </c>
      <c r="G286" s="15">
        <f>'Producción diaria'!$T$3*$L$2*$M$2*$N$2*E286*1000/'Costo de tareas'!$B$14</f>
        <v>0</v>
      </c>
      <c r="H286" s="16">
        <f>IF(G286 &gt; 'Costo de tareas'!$B$13, 'Costo de tareas'!$B$13, IF(G286 &lt; 'Costo de tareas'!$B$13*0.2, 0, 'Costo de tareas'!$B$13- G286))</f>
        <v>0</v>
      </c>
      <c r="I286" s="17">
        <f>IF(H286=0,'Costo de tareas'!$B$13,'Costo de tareas'!$B$13-H286)</f>
        <v>39.28055556</v>
      </c>
      <c r="J286" s="2"/>
      <c r="K286" s="2"/>
      <c r="P286" s="2"/>
    </row>
    <row r="287">
      <c r="A287" s="3" t="s">
        <v>433</v>
      </c>
      <c r="B287" s="11" t="str">
        <f t="shared" si="1"/>
        <v>20210112</v>
      </c>
      <c r="C287" s="12">
        <f t="shared" si="2"/>
        <v>44208</v>
      </c>
      <c r="D287" s="3" t="str">
        <f t="shared" si="3"/>
        <v>21</v>
      </c>
      <c r="E287" s="13">
        <v>0.0</v>
      </c>
      <c r="F287" s="14">
        <f>'Costo de tareas'!$B$15</f>
        <v>0.1964027778</v>
      </c>
      <c r="G287" s="15">
        <f>'Producción diaria'!$T$3*$L$2*$M$2*$N$2*E287*1000/'Costo de tareas'!$B$14</f>
        <v>0</v>
      </c>
      <c r="H287" s="16">
        <f>IF(G287 &gt; 'Costo de tareas'!$B$13, 'Costo de tareas'!$B$13, IF(G287 &lt; 'Costo de tareas'!$B$13*0.2, 0, 'Costo de tareas'!$B$13- G287))</f>
        <v>0</v>
      </c>
      <c r="I287" s="17">
        <f>IF(H287=0,'Costo de tareas'!$B$13,'Costo de tareas'!$B$13-H287)</f>
        <v>39.28055556</v>
      </c>
      <c r="J287" s="2"/>
      <c r="K287" s="2"/>
      <c r="P287" s="2"/>
    </row>
    <row r="288">
      <c r="A288" s="3" t="s">
        <v>436</v>
      </c>
      <c r="B288" s="11" t="str">
        <f t="shared" si="1"/>
        <v>20210112</v>
      </c>
      <c r="C288" s="12">
        <f t="shared" si="2"/>
        <v>44208</v>
      </c>
      <c r="D288" s="3" t="str">
        <f t="shared" si="3"/>
        <v>22</v>
      </c>
      <c r="E288" s="13">
        <v>0.0</v>
      </c>
      <c r="F288" s="14">
        <f>'Costo de tareas'!$B$15</f>
        <v>0.1964027778</v>
      </c>
      <c r="G288" s="15">
        <f>'Producción diaria'!$T$3*$L$2*$M$2*$N$2*E288*1000/'Costo de tareas'!$B$14</f>
        <v>0</v>
      </c>
      <c r="H288" s="16">
        <f>IF(G288 &gt; 'Costo de tareas'!$B$13, 'Costo de tareas'!$B$13, IF(G288 &lt; 'Costo de tareas'!$B$13*0.2, 0, 'Costo de tareas'!$B$13- G288))</f>
        <v>0</v>
      </c>
      <c r="I288" s="17">
        <f>IF(H288=0,'Costo de tareas'!$B$13,'Costo de tareas'!$B$13-H288)</f>
        <v>39.28055556</v>
      </c>
      <c r="J288" s="2"/>
      <c r="K288" s="2"/>
      <c r="P288" s="2"/>
    </row>
    <row r="289">
      <c r="A289" s="3" t="s">
        <v>439</v>
      </c>
      <c r="B289" s="11" t="str">
        <f t="shared" si="1"/>
        <v>20210112</v>
      </c>
      <c r="C289" s="12">
        <f t="shared" si="2"/>
        <v>44208</v>
      </c>
      <c r="D289" s="3" t="str">
        <f t="shared" si="3"/>
        <v>23</v>
      </c>
      <c r="E289" s="13">
        <v>0.0</v>
      </c>
      <c r="F289" s="14">
        <f>'Costo de tareas'!$B$15</f>
        <v>0.1964027778</v>
      </c>
      <c r="G289" s="15">
        <f>'Producción diaria'!$T$3*$L$2*$M$2*$N$2*E289*1000/'Costo de tareas'!$B$14</f>
        <v>0</v>
      </c>
      <c r="H289" s="16">
        <f>IF(G289 &gt; 'Costo de tareas'!$B$13, 'Costo de tareas'!$B$13, IF(G289 &lt; 'Costo de tareas'!$B$13*0.2, 0, 'Costo de tareas'!$B$13- G289))</f>
        <v>0</v>
      </c>
      <c r="I289" s="17">
        <f>IF(H289=0,'Costo de tareas'!$B$13,'Costo de tareas'!$B$13-H289)</f>
        <v>39.28055556</v>
      </c>
      <c r="J289" s="2"/>
      <c r="K289" s="2"/>
      <c r="P289" s="2"/>
    </row>
    <row r="290">
      <c r="A290" s="3" t="s">
        <v>441</v>
      </c>
      <c r="B290" s="11" t="str">
        <f t="shared" si="1"/>
        <v>20210113</v>
      </c>
      <c r="C290" s="12">
        <f t="shared" si="2"/>
        <v>44209</v>
      </c>
      <c r="D290" s="3" t="str">
        <f t="shared" si="3"/>
        <v>00</v>
      </c>
      <c r="E290" s="13">
        <v>0.0</v>
      </c>
      <c r="F290" s="14">
        <f>'Costo de tareas'!$B$15</f>
        <v>0.1964027778</v>
      </c>
      <c r="G290" s="15">
        <f>'Producción diaria'!$T$3*$L$2*$M$2*$N$2*E290*1000/'Costo de tareas'!$B$14</f>
        <v>0</v>
      </c>
      <c r="H290" s="16">
        <f>IF(G290 &gt; 'Costo de tareas'!$B$13, 'Costo de tareas'!$B$13, IF(G290 &lt; 'Costo de tareas'!$B$13*0.2, 0, 'Costo de tareas'!$B$13- G290))</f>
        <v>0</v>
      </c>
      <c r="I290" s="17">
        <f>IF(H290=0,'Costo de tareas'!$B$13,'Costo de tareas'!$B$13-H290)</f>
        <v>39.28055556</v>
      </c>
      <c r="J290" s="2"/>
      <c r="K290" s="2"/>
      <c r="P290" s="2"/>
    </row>
    <row r="291">
      <c r="A291" s="3" t="s">
        <v>444</v>
      </c>
      <c r="B291" s="11" t="str">
        <f t="shared" si="1"/>
        <v>20210113</v>
      </c>
      <c r="C291" s="12">
        <f t="shared" si="2"/>
        <v>44209</v>
      </c>
      <c r="D291" s="3" t="str">
        <f t="shared" si="3"/>
        <v>01</v>
      </c>
      <c r="E291" s="13">
        <v>0.0</v>
      </c>
      <c r="F291" s="14">
        <f>'Costo de tareas'!$B$15</f>
        <v>0.1964027778</v>
      </c>
      <c r="G291" s="15">
        <f>'Producción diaria'!$T$3*$L$2*$M$2*$N$2*E291*1000/'Costo de tareas'!$B$14</f>
        <v>0</v>
      </c>
      <c r="H291" s="16">
        <f>IF(G291 &gt; 'Costo de tareas'!$B$13, 'Costo de tareas'!$B$13, IF(G291 &lt; 'Costo de tareas'!$B$13*0.2, 0, 'Costo de tareas'!$B$13- G291))</f>
        <v>0</v>
      </c>
      <c r="I291" s="17">
        <f>IF(H291=0,'Costo de tareas'!$B$13,'Costo de tareas'!$B$13-H291)</f>
        <v>39.28055556</v>
      </c>
      <c r="J291" s="2"/>
      <c r="K291" s="2"/>
      <c r="P291" s="2"/>
    </row>
    <row r="292">
      <c r="A292" s="3" t="s">
        <v>446</v>
      </c>
      <c r="B292" s="11" t="str">
        <f t="shared" si="1"/>
        <v>20210113</v>
      </c>
      <c r="C292" s="12">
        <f t="shared" si="2"/>
        <v>44209</v>
      </c>
      <c r="D292" s="3" t="str">
        <f t="shared" si="3"/>
        <v>02</v>
      </c>
      <c r="E292" s="13">
        <v>0.0</v>
      </c>
      <c r="F292" s="14">
        <f>'Costo de tareas'!$B$15</f>
        <v>0.1964027778</v>
      </c>
      <c r="G292" s="15">
        <f>'Producción diaria'!$T$3*$L$2*$M$2*$N$2*E292*1000/'Costo de tareas'!$B$14</f>
        <v>0</v>
      </c>
      <c r="H292" s="16">
        <f>IF(G292 &gt; 'Costo de tareas'!$B$13, 'Costo de tareas'!$B$13, IF(G292 &lt; 'Costo de tareas'!$B$13*0.2, 0, 'Costo de tareas'!$B$13- G292))</f>
        <v>0</v>
      </c>
      <c r="I292" s="17">
        <f>IF(H292=0,'Costo de tareas'!$B$13,'Costo de tareas'!$B$13-H292)</f>
        <v>39.28055556</v>
      </c>
      <c r="J292" s="2"/>
      <c r="K292" s="2"/>
      <c r="P292" s="2"/>
    </row>
    <row r="293">
      <c r="A293" s="3" t="s">
        <v>447</v>
      </c>
      <c r="B293" s="11" t="str">
        <f t="shared" si="1"/>
        <v>20210113</v>
      </c>
      <c r="C293" s="12">
        <f t="shared" si="2"/>
        <v>44209</v>
      </c>
      <c r="D293" s="3" t="str">
        <f t="shared" si="3"/>
        <v>03</v>
      </c>
      <c r="E293" s="13">
        <v>0.0</v>
      </c>
      <c r="F293" s="14">
        <f>'Costo de tareas'!$B$15</f>
        <v>0.1964027778</v>
      </c>
      <c r="G293" s="15">
        <f>'Producción diaria'!$T$3*$L$2*$M$2*$N$2*E293*1000/'Costo de tareas'!$B$14</f>
        <v>0</v>
      </c>
      <c r="H293" s="16">
        <f>IF(G293 &gt; 'Costo de tareas'!$B$13, 'Costo de tareas'!$B$13, IF(G293 &lt; 'Costo de tareas'!$B$13*0.2, 0, 'Costo de tareas'!$B$13- G293))</f>
        <v>0</v>
      </c>
      <c r="I293" s="17">
        <f>IF(H293=0,'Costo de tareas'!$B$13,'Costo de tareas'!$B$13-H293)</f>
        <v>39.28055556</v>
      </c>
      <c r="J293" s="2"/>
      <c r="K293" s="2"/>
      <c r="P293" s="2"/>
    </row>
    <row r="294">
      <c r="A294" s="3" t="s">
        <v>449</v>
      </c>
      <c r="B294" s="11" t="str">
        <f t="shared" si="1"/>
        <v>20210113</v>
      </c>
      <c r="C294" s="12">
        <f t="shared" si="2"/>
        <v>44209</v>
      </c>
      <c r="D294" s="3" t="str">
        <f t="shared" si="3"/>
        <v>04</v>
      </c>
      <c r="E294" s="13">
        <v>0.0</v>
      </c>
      <c r="F294" s="14">
        <f>'Costo de tareas'!$B$15</f>
        <v>0.1964027778</v>
      </c>
      <c r="G294" s="15">
        <f>'Producción diaria'!$T$3*$L$2*$M$2*$N$2*E294*1000/'Costo de tareas'!$B$14</f>
        <v>0</v>
      </c>
      <c r="H294" s="16">
        <f>IF(G294 &gt; 'Costo de tareas'!$B$13, 'Costo de tareas'!$B$13, IF(G294 &lt; 'Costo de tareas'!$B$13*0.2, 0, 'Costo de tareas'!$B$13- G294))</f>
        <v>0</v>
      </c>
      <c r="I294" s="17">
        <f>IF(H294=0,'Costo de tareas'!$B$13,'Costo de tareas'!$B$13-H294)</f>
        <v>39.28055556</v>
      </c>
      <c r="J294" s="2"/>
      <c r="K294" s="2"/>
      <c r="P294" s="2"/>
    </row>
    <row r="295">
      <c r="A295" s="3" t="s">
        <v>451</v>
      </c>
      <c r="B295" s="11" t="str">
        <f t="shared" si="1"/>
        <v>20210113</v>
      </c>
      <c r="C295" s="12">
        <f t="shared" si="2"/>
        <v>44209</v>
      </c>
      <c r="D295" s="3" t="str">
        <f t="shared" si="3"/>
        <v>05</v>
      </c>
      <c r="E295" s="13">
        <v>0.0</v>
      </c>
      <c r="F295" s="14">
        <f>'Costo de tareas'!$B$15</f>
        <v>0.1964027778</v>
      </c>
      <c r="G295" s="15">
        <f>'Producción diaria'!$T$3*$L$2*$M$2*$N$2*E295*1000/'Costo de tareas'!$B$14</f>
        <v>0</v>
      </c>
      <c r="H295" s="16">
        <f>IF(G295 &gt; 'Costo de tareas'!$B$13, 'Costo de tareas'!$B$13, IF(G295 &lt; 'Costo de tareas'!$B$13*0.2, 0, 'Costo de tareas'!$B$13- G295))</f>
        <v>0</v>
      </c>
      <c r="I295" s="17">
        <f>IF(H295=0,'Costo de tareas'!$B$13,'Costo de tareas'!$B$13-H295)</f>
        <v>39.28055556</v>
      </c>
      <c r="J295" s="2"/>
      <c r="K295" s="2"/>
      <c r="P295" s="2"/>
    </row>
    <row r="296">
      <c r="A296" s="3" t="s">
        <v>454</v>
      </c>
      <c r="B296" s="11" t="str">
        <f t="shared" si="1"/>
        <v>20210113</v>
      </c>
      <c r="C296" s="12">
        <f t="shared" si="2"/>
        <v>44209</v>
      </c>
      <c r="D296" s="3" t="str">
        <f t="shared" si="3"/>
        <v>06</v>
      </c>
      <c r="E296" s="13">
        <v>0.0</v>
      </c>
      <c r="F296" s="14">
        <f>'Costo de tareas'!$B$15</f>
        <v>0.1964027778</v>
      </c>
      <c r="G296" s="15">
        <f>'Producción diaria'!$T$3*$L$2*$M$2*$N$2*E296*1000/'Costo de tareas'!$B$14</f>
        <v>0</v>
      </c>
      <c r="H296" s="16">
        <f>IF(G296 &gt; 'Costo de tareas'!$B$13, 'Costo de tareas'!$B$13, IF(G296 &lt; 'Costo de tareas'!$B$13*0.2, 0, 'Costo de tareas'!$B$13- G296))</f>
        <v>0</v>
      </c>
      <c r="I296" s="17">
        <f>IF(H296=0,'Costo de tareas'!$B$13,'Costo de tareas'!$B$13-H296)</f>
        <v>39.28055556</v>
      </c>
      <c r="J296" s="2"/>
      <c r="K296" s="2"/>
      <c r="P296" s="2"/>
    </row>
    <row r="297">
      <c r="A297" s="3" t="s">
        <v>456</v>
      </c>
      <c r="B297" s="11" t="str">
        <f t="shared" si="1"/>
        <v>20210113</v>
      </c>
      <c r="C297" s="12">
        <f t="shared" si="2"/>
        <v>44209</v>
      </c>
      <c r="D297" s="3" t="str">
        <f t="shared" si="3"/>
        <v>07</v>
      </c>
      <c r="E297" s="13">
        <v>0.0</v>
      </c>
      <c r="F297" s="14">
        <f>'Costo de tareas'!$B$15</f>
        <v>0.1964027778</v>
      </c>
      <c r="G297" s="15">
        <f>'Producción diaria'!$T$3*$L$2*$M$2*$N$2*E297*1000/'Costo de tareas'!$B$14</f>
        <v>0</v>
      </c>
      <c r="H297" s="16">
        <f>IF(G297 &gt; 'Costo de tareas'!$B$13, 'Costo de tareas'!$B$13, IF(G297 &lt; 'Costo de tareas'!$B$13*0.2, 0, 'Costo de tareas'!$B$13- G297))</f>
        <v>0</v>
      </c>
      <c r="I297" s="17">
        <f>IF(H297=0,'Costo de tareas'!$B$13,'Costo de tareas'!$B$13-H297)</f>
        <v>39.28055556</v>
      </c>
      <c r="J297" s="2"/>
      <c r="K297" s="2"/>
      <c r="P297" s="2"/>
    </row>
    <row r="298">
      <c r="A298" s="3" t="s">
        <v>458</v>
      </c>
      <c r="B298" s="11" t="str">
        <f t="shared" si="1"/>
        <v>20210113</v>
      </c>
      <c r="C298" s="12">
        <f t="shared" si="2"/>
        <v>44209</v>
      </c>
      <c r="D298" s="3" t="str">
        <f t="shared" si="3"/>
        <v>08</v>
      </c>
      <c r="E298" s="13">
        <v>67.0</v>
      </c>
      <c r="F298" s="14">
        <f>'Costo de tareas'!$B$15</f>
        <v>0.1964027778</v>
      </c>
      <c r="G298" s="15">
        <f>'Producción diaria'!$T$3*$L$2*$M$2*$N$2*E298*1000/'Costo de tareas'!$B$14</f>
        <v>100.7386497</v>
      </c>
      <c r="H298" s="16">
        <f>IF(G298 &gt; 'Costo de tareas'!$B$13, 'Costo de tareas'!$B$13, IF(G298 &lt; 'Costo de tareas'!$B$13*0.2, 0, 'Costo de tareas'!$B$13- G298))</f>
        <v>39.28055556</v>
      </c>
      <c r="I298" s="17">
        <f>IF(H298=0,'Costo de tareas'!$B$13,'Costo de tareas'!$B$13-H298)</f>
        <v>0</v>
      </c>
      <c r="J298" s="2"/>
      <c r="K298" s="2"/>
      <c r="P298" s="2"/>
    </row>
    <row r="299">
      <c r="A299" s="3" t="s">
        <v>459</v>
      </c>
      <c r="B299" s="11" t="str">
        <f t="shared" si="1"/>
        <v>20210113</v>
      </c>
      <c r="C299" s="12">
        <f t="shared" si="2"/>
        <v>44209</v>
      </c>
      <c r="D299" s="3" t="str">
        <f t="shared" si="3"/>
        <v>09</v>
      </c>
      <c r="E299" s="13">
        <v>23.0</v>
      </c>
      <c r="F299" s="14">
        <f>'Costo de tareas'!$B$15</f>
        <v>0.1964027778</v>
      </c>
      <c r="G299" s="15">
        <f>'Producción diaria'!$T$3*$L$2*$M$2*$N$2*E299*1000/'Costo de tareas'!$B$14</f>
        <v>34.58192451</v>
      </c>
      <c r="H299" s="16">
        <f>IF(G299 &gt; 'Costo de tareas'!$B$13, 'Costo de tareas'!$B$13, IF(G299 &lt; 'Costo de tareas'!$B$13*0.2, 0, 'Costo de tareas'!$B$13- G299))</f>
        <v>4.698631047</v>
      </c>
      <c r="I299" s="17">
        <f>IF(H299=0,'Costo de tareas'!$B$13,'Costo de tareas'!$B$13-H299)</f>
        <v>34.58192451</v>
      </c>
      <c r="J299" s="2"/>
      <c r="K299" s="2"/>
      <c r="P299" s="2"/>
    </row>
    <row r="300">
      <c r="A300" s="3" t="s">
        <v>461</v>
      </c>
      <c r="B300" s="11" t="str">
        <f t="shared" si="1"/>
        <v>20210113</v>
      </c>
      <c r="C300" s="12">
        <f t="shared" si="2"/>
        <v>44209</v>
      </c>
      <c r="D300" s="3" t="str">
        <f t="shared" si="3"/>
        <v>10</v>
      </c>
      <c r="E300" s="13">
        <v>384.0</v>
      </c>
      <c r="F300" s="14">
        <f>'Costo de tareas'!$B$15</f>
        <v>0.1964027778</v>
      </c>
      <c r="G300" s="15">
        <f>'Producción diaria'!$T$3*$L$2*$M$2*$N$2*E300*1000/'Costo de tareas'!$B$14</f>
        <v>577.3677831</v>
      </c>
      <c r="H300" s="16">
        <f>IF(G300 &gt; 'Costo de tareas'!$B$13, 'Costo de tareas'!$B$13, IF(G300 &lt; 'Costo de tareas'!$B$13*0.2, 0, 'Costo de tareas'!$B$13- G300))</f>
        <v>39.28055556</v>
      </c>
      <c r="I300" s="17">
        <f>IF(H300=0,'Costo de tareas'!$B$13,'Costo de tareas'!$B$13-H300)</f>
        <v>0</v>
      </c>
      <c r="J300" s="2"/>
      <c r="K300" s="2"/>
      <c r="P300" s="2"/>
    </row>
    <row r="301">
      <c r="A301" s="3" t="s">
        <v>463</v>
      </c>
      <c r="B301" s="11" t="str">
        <f t="shared" si="1"/>
        <v>20210113</v>
      </c>
      <c r="C301" s="12">
        <f t="shared" si="2"/>
        <v>44209</v>
      </c>
      <c r="D301" s="3" t="str">
        <f t="shared" si="3"/>
        <v>11</v>
      </c>
      <c r="E301" s="13">
        <v>489.0</v>
      </c>
      <c r="F301" s="14">
        <f>'Costo de tareas'!$B$15</f>
        <v>0.1964027778</v>
      </c>
      <c r="G301" s="15">
        <f>'Producción diaria'!$T$3*$L$2*$M$2*$N$2*E301*1000/'Costo de tareas'!$B$14</f>
        <v>735.2417863</v>
      </c>
      <c r="H301" s="16">
        <f>IF(G301 &gt; 'Costo de tareas'!$B$13, 'Costo de tareas'!$B$13, IF(G301 &lt; 'Costo de tareas'!$B$13*0.2, 0, 'Costo de tareas'!$B$13- G301))</f>
        <v>39.28055556</v>
      </c>
      <c r="I301" s="17">
        <f>IF(H301=0,'Costo de tareas'!$B$13,'Costo de tareas'!$B$13-H301)</f>
        <v>0</v>
      </c>
      <c r="J301" s="2"/>
      <c r="K301" s="2"/>
      <c r="P301" s="2"/>
    </row>
    <row r="302">
      <c r="A302" s="3" t="s">
        <v>465</v>
      </c>
      <c r="B302" s="11" t="str">
        <f t="shared" si="1"/>
        <v>20210113</v>
      </c>
      <c r="C302" s="12">
        <f t="shared" si="2"/>
        <v>44209</v>
      </c>
      <c r="D302" s="3" t="str">
        <f t="shared" si="3"/>
        <v>12</v>
      </c>
      <c r="E302" s="13">
        <v>539.0</v>
      </c>
      <c r="F302" s="14">
        <f>'Costo de tareas'!$B$15</f>
        <v>0.1964027778</v>
      </c>
      <c r="G302" s="15">
        <f>'Producción diaria'!$T$3*$L$2*$M$2*$N$2*E302*1000/'Costo de tareas'!$B$14</f>
        <v>810.419883</v>
      </c>
      <c r="H302" s="16">
        <f>IF(G302 &gt; 'Costo de tareas'!$B$13, 'Costo de tareas'!$B$13, IF(G302 &lt; 'Costo de tareas'!$B$13*0.2, 0, 'Costo de tareas'!$B$13- G302))</f>
        <v>39.28055556</v>
      </c>
      <c r="I302" s="17">
        <f>IF(H302=0,'Costo de tareas'!$B$13,'Costo de tareas'!$B$13-H302)</f>
        <v>0</v>
      </c>
      <c r="J302" s="2"/>
      <c r="K302" s="2"/>
      <c r="P302" s="2"/>
    </row>
    <row r="303">
      <c r="A303" s="3" t="s">
        <v>467</v>
      </c>
      <c r="B303" s="11" t="str">
        <f t="shared" si="1"/>
        <v>20210113</v>
      </c>
      <c r="C303" s="12">
        <f t="shared" si="2"/>
        <v>44209</v>
      </c>
      <c r="D303" s="3" t="str">
        <f t="shared" si="3"/>
        <v>13</v>
      </c>
      <c r="E303" s="13">
        <v>522.0</v>
      </c>
      <c r="F303" s="14">
        <f>'Costo de tareas'!$B$15</f>
        <v>0.1964027778</v>
      </c>
      <c r="G303" s="15">
        <f>'Producción diaria'!$T$3*$L$2*$M$2*$N$2*E303*1000/'Costo de tareas'!$B$14</f>
        <v>784.8593301</v>
      </c>
      <c r="H303" s="16">
        <f>IF(G303 &gt; 'Costo de tareas'!$B$13, 'Costo de tareas'!$B$13, IF(G303 &lt; 'Costo de tareas'!$B$13*0.2, 0, 'Costo de tareas'!$B$13- G303))</f>
        <v>39.28055556</v>
      </c>
      <c r="I303" s="17">
        <f>IF(H303=0,'Costo de tareas'!$B$13,'Costo de tareas'!$B$13-H303)</f>
        <v>0</v>
      </c>
      <c r="J303" s="2"/>
      <c r="K303" s="2"/>
      <c r="P303" s="2"/>
    </row>
    <row r="304">
      <c r="A304" s="3" t="s">
        <v>469</v>
      </c>
      <c r="B304" s="11" t="str">
        <f t="shared" si="1"/>
        <v>20210113</v>
      </c>
      <c r="C304" s="12">
        <f t="shared" si="2"/>
        <v>44209</v>
      </c>
      <c r="D304" s="3" t="str">
        <f t="shared" si="3"/>
        <v>14</v>
      </c>
      <c r="E304" s="13">
        <v>435.0</v>
      </c>
      <c r="F304" s="14">
        <f>'Costo de tareas'!$B$15</f>
        <v>0.1964027778</v>
      </c>
      <c r="G304" s="15">
        <f>'Producción diaria'!$T$3*$L$2*$M$2*$N$2*E304*1000/'Costo de tareas'!$B$14</f>
        <v>654.0494418</v>
      </c>
      <c r="H304" s="16">
        <f>IF(G304 &gt; 'Costo de tareas'!$B$13, 'Costo de tareas'!$B$13, IF(G304 &lt; 'Costo de tareas'!$B$13*0.2, 0, 'Costo de tareas'!$B$13- G304))</f>
        <v>39.28055556</v>
      </c>
      <c r="I304" s="17">
        <f>IF(H304=0,'Costo de tareas'!$B$13,'Costo de tareas'!$B$13-H304)</f>
        <v>0</v>
      </c>
      <c r="J304" s="2"/>
      <c r="K304" s="2"/>
      <c r="P304" s="2"/>
    </row>
    <row r="305">
      <c r="A305" s="3" t="s">
        <v>471</v>
      </c>
      <c r="B305" s="11" t="str">
        <f t="shared" si="1"/>
        <v>20210113</v>
      </c>
      <c r="C305" s="12">
        <f t="shared" si="2"/>
        <v>44209</v>
      </c>
      <c r="D305" s="3" t="str">
        <f t="shared" si="3"/>
        <v>15</v>
      </c>
      <c r="E305" s="13">
        <v>309.0</v>
      </c>
      <c r="F305" s="14">
        <f>'Costo de tareas'!$B$15</f>
        <v>0.1964027778</v>
      </c>
      <c r="G305" s="15">
        <f>'Producción diaria'!$T$3*$L$2*$M$2*$N$2*E305*1000/'Costo de tareas'!$B$14</f>
        <v>464.600638</v>
      </c>
      <c r="H305" s="16">
        <f>IF(G305 &gt; 'Costo de tareas'!$B$13, 'Costo de tareas'!$B$13, IF(G305 &lt; 'Costo de tareas'!$B$13*0.2, 0, 'Costo de tareas'!$B$13- G305))</f>
        <v>39.28055556</v>
      </c>
      <c r="I305" s="17">
        <f>IF(H305=0,'Costo de tareas'!$B$13,'Costo de tareas'!$B$13-H305)</f>
        <v>0</v>
      </c>
      <c r="J305" s="2"/>
      <c r="K305" s="2"/>
      <c r="P305" s="2"/>
    </row>
    <row r="306">
      <c r="A306" s="3" t="s">
        <v>472</v>
      </c>
      <c r="B306" s="11" t="str">
        <f t="shared" si="1"/>
        <v>20210113</v>
      </c>
      <c r="C306" s="12">
        <f t="shared" si="2"/>
        <v>44209</v>
      </c>
      <c r="D306" s="3" t="str">
        <f t="shared" si="3"/>
        <v>16</v>
      </c>
      <c r="E306" s="13">
        <v>145.0</v>
      </c>
      <c r="F306" s="14">
        <f>'Costo de tareas'!$B$15</f>
        <v>0.1964027778</v>
      </c>
      <c r="G306" s="15">
        <f>'Producción diaria'!$T$3*$L$2*$M$2*$N$2*E306*1000/'Costo de tareas'!$B$14</f>
        <v>218.0164806</v>
      </c>
      <c r="H306" s="16">
        <f>IF(G306 &gt; 'Costo de tareas'!$B$13, 'Costo de tareas'!$B$13, IF(G306 &lt; 'Costo de tareas'!$B$13*0.2, 0, 'Costo de tareas'!$B$13- G306))</f>
        <v>39.28055556</v>
      </c>
      <c r="I306" s="17">
        <f>IF(H306=0,'Costo de tareas'!$B$13,'Costo de tareas'!$B$13-H306)</f>
        <v>0</v>
      </c>
      <c r="J306" s="2"/>
      <c r="K306" s="2"/>
      <c r="P306" s="2"/>
    </row>
    <row r="307">
      <c r="A307" s="3" t="s">
        <v>474</v>
      </c>
      <c r="B307" s="11" t="str">
        <f t="shared" si="1"/>
        <v>20210113</v>
      </c>
      <c r="C307" s="12">
        <f t="shared" si="2"/>
        <v>44209</v>
      </c>
      <c r="D307" s="3" t="str">
        <f t="shared" si="3"/>
        <v>17</v>
      </c>
      <c r="E307" s="13">
        <v>0.0</v>
      </c>
      <c r="F307" s="14">
        <f>'Costo de tareas'!$B$15</f>
        <v>0.1964027778</v>
      </c>
      <c r="G307" s="15">
        <f>'Producción diaria'!$T$3*$L$2*$M$2*$N$2*E307*1000/'Costo de tareas'!$B$14</f>
        <v>0</v>
      </c>
      <c r="H307" s="16">
        <f>IF(G307 &gt; 'Costo de tareas'!$B$13, 'Costo de tareas'!$B$13, IF(G307 &lt; 'Costo de tareas'!$B$13*0.2, 0, 'Costo de tareas'!$B$13- G307))</f>
        <v>0</v>
      </c>
      <c r="I307" s="17">
        <f>IF(H307=0,'Costo de tareas'!$B$13,'Costo de tareas'!$B$13-H307)</f>
        <v>39.28055556</v>
      </c>
      <c r="J307" s="2"/>
      <c r="K307" s="2"/>
      <c r="P307" s="2"/>
    </row>
    <row r="308">
      <c r="A308" s="3" t="s">
        <v>477</v>
      </c>
      <c r="B308" s="11" t="str">
        <f t="shared" si="1"/>
        <v>20210113</v>
      </c>
      <c r="C308" s="12">
        <f t="shared" si="2"/>
        <v>44209</v>
      </c>
      <c r="D308" s="3" t="str">
        <f t="shared" si="3"/>
        <v>18</v>
      </c>
      <c r="E308" s="13">
        <v>0.0</v>
      </c>
      <c r="F308" s="14">
        <f>'Costo de tareas'!$B$15</f>
        <v>0.1964027778</v>
      </c>
      <c r="G308" s="15">
        <f>'Producción diaria'!$T$3*$L$2*$M$2*$N$2*E308*1000/'Costo de tareas'!$B$14</f>
        <v>0</v>
      </c>
      <c r="H308" s="16">
        <f>IF(G308 &gt; 'Costo de tareas'!$B$13, 'Costo de tareas'!$B$13, IF(G308 &lt; 'Costo de tareas'!$B$13*0.2, 0, 'Costo de tareas'!$B$13- G308))</f>
        <v>0</v>
      </c>
      <c r="I308" s="17">
        <f>IF(H308=0,'Costo de tareas'!$B$13,'Costo de tareas'!$B$13-H308)</f>
        <v>39.28055556</v>
      </c>
      <c r="J308" s="2"/>
      <c r="K308" s="2"/>
      <c r="P308" s="2"/>
    </row>
    <row r="309">
      <c r="A309" s="3" t="s">
        <v>480</v>
      </c>
      <c r="B309" s="11" t="str">
        <f t="shared" si="1"/>
        <v>20210113</v>
      </c>
      <c r="C309" s="12">
        <f t="shared" si="2"/>
        <v>44209</v>
      </c>
      <c r="D309" s="3" t="str">
        <f t="shared" si="3"/>
        <v>19</v>
      </c>
      <c r="E309" s="13">
        <v>0.0</v>
      </c>
      <c r="F309" s="14">
        <f>'Costo de tareas'!$B$15</f>
        <v>0.1964027778</v>
      </c>
      <c r="G309" s="15">
        <f>'Producción diaria'!$T$3*$L$2*$M$2*$N$2*E309*1000/'Costo de tareas'!$B$14</f>
        <v>0</v>
      </c>
      <c r="H309" s="16">
        <f>IF(G309 &gt; 'Costo de tareas'!$B$13, 'Costo de tareas'!$B$13, IF(G309 &lt; 'Costo de tareas'!$B$13*0.2, 0, 'Costo de tareas'!$B$13- G309))</f>
        <v>0</v>
      </c>
      <c r="I309" s="17">
        <f>IF(H309=0,'Costo de tareas'!$B$13,'Costo de tareas'!$B$13-H309)</f>
        <v>39.28055556</v>
      </c>
      <c r="J309" s="2"/>
      <c r="K309" s="2"/>
      <c r="P309" s="2"/>
    </row>
    <row r="310">
      <c r="A310" s="3" t="s">
        <v>483</v>
      </c>
      <c r="B310" s="11" t="str">
        <f t="shared" si="1"/>
        <v>20210113</v>
      </c>
      <c r="C310" s="12">
        <f t="shared" si="2"/>
        <v>44209</v>
      </c>
      <c r="D310" s="3" t="str">
        <f t="shared" si="3"/>
        <v>20</v>
      </c>
      <c r="E310" s="13">
        <v>0.0</v>
      </c>
      <c r="F310" s="14">
        <f>'Costo de tareas'!$B$15</f>
        <v>0.1964027778</v>
      </c>
      <c r="G310" s="15">
        <f>'Producción diaria'!$T$3*$L$2*$M$2*$N$2*E310*1000/'Costo de tareas'!$B$14</f>
        <v>0</v>
      </c>
      <c r="H310" s="16">
        <f>IF(G310 &gt; 'Costo de tareas'!$B$13, 'Costo de tareas'!$B$13, IF(G310 &lt; 'Costo de tareas'!$B$13*0.2, 0, 'Costo de tareas'!$B$13- G310))</f>
        <v>0</v>
      </c>
      <c r="I310" s="17">
        <f>IF(H310=0,'Costo de tareas'!$B$13,'Costo de tareas'!$B$13-H310)</f>
        <v>39.28055556</v>
      </c>
      <c r="J310" s="2"/>
      <c r="K310" s="2"/>
      <c r="P310" s="2"/>
    </row>
    <row r="311">
      <c r="A311" s="3" t="s">
        <v>485</v>
      </c>
      <c r="B311" s="11" t="str">
        <f t="shared" si="1"/>
        <v>20210113</v>
      </c>
      <c r="C311" s="12">
        <f t="shared" si="2"/>
        <v>44209</v>
      </c>
      <c r="D311" s="3" t="str">
        <f t="shared" si="3"/>
        <v>21</v>
      </c>
      <c r="E311" s="13">
        <v>0.0</v>
      </c>
      <c r="F311" s="14">
        <f>'Costo de tareas'!$B$15</f>
        <v>0.1964027778</v>
      </c>
      <c r="G311" s="15">
        <f>'Producción diaria'!$T$3*$L$2*$M$2*$N$2*E311*1000/'Costo de tareas'!$B$14</f>
        <v>0</v>
      </c>
      <c r="H311" s="16">
        <f>IF(G311 &gt; 'Costo de tareas'!$B$13, 'Costo de tareas'!$B$13, IF(G311 &lt; 'Costo de tareas'!$B$13*0.2, 0, 'Costo de tareas'!$B$13- G311))</f>
        <v>0</v>
      </c>
      <c r="I311" s="17">
        <f>IF(H311=0,'Costo de tareas'!$B$13,'Costo de tareas'!$B$13-H311)</f>
        <v>39.28055556</v>
      </c>
      <c r="J311" s="2"/>
      <c r="K311" s="2"/>
      <c r="P311" s="2"/>
    </row>
    <row r="312">
      <c r="A312" s="3" t="s">
        <v>487</v>
      </c>
      <c r="B312" s="11" t="str">
        <f t="shared" si="1"/>
        <v>20210113</v>
      </c>
      <c r="C312" s="12">
        <f t="shared" si="2"/>
        <v>44209</v>
      </c>
      <c r="D312" s="3" t="str">
        <f t="shared" si="3"/>
        <v>22</v>
      </c>
      <c r="E312" s="13">
        <v>0.0</v>
      </c>
      <c r="F312" s="14">
        <f>'Costo de tareas'!$B$15</f>
        <v>0.1964027778</v>
      </c>
      <c r="G312" s="15">
        <f>'Producción diaria'!$T$3*$L$2*$M$2*$N$2*E312*1000/'Costo de tareas'!$B$14</f>
        <v>0</v>
      </c>
      <c r="H312" s="16">
        <f>IF(G312 &gt; 'Costo de tareas'!$B$13, 'Costo de tareas'!$B$13, IF(G312 &lt; 'Costo de tareas'!$B$13*0.2, 0, 'Costo de tareas'!$B$13- G312))</f>
        <v>0</v>
      </c>
      <c r="I312" s="17">
        <f>IF(H312=0,'Costo de tareas'!$B$13,'Costo de tareas'!$B$13-H312)</f>
        <v>39.28055556</v>
      </c>
      <c r="J312" s="2"/>
      <c r="K312" s="2"/>
      <c r="P312" s="2"/>
    </row>
    <row r="313">
      <c r="A313" s="3" t="s">
        <v>490</v>
      </c>
      <c r="B313" s="11" t="str">
        <f t="shared" si="1"/>
        <v>20210113</v>
      </c>
      <c r="C313" s="12">
        <f t="shared" si="2"/>
        <v>44209</v>
      </c>
      <c r="D313" s="3" t="str">
        <f t="shared" si="3"/>
        <v>23</v>
      </c>
      <c r="E313" s="13">
        <v>0.0</v>
      </c>
      <c r="F313" s="14">
        <f>'Costo de tareas'!$B$15</f>
        <v>0.1964027778</v>
      </c>
      <c r="G313" s="15">
        <f>'Producción diaria'!$T$3*$L$2*$M$2*$N$2*E313*1000/'Costo de tareas'!$B$14</f>
        <v>0</v>
      </c>
      <c r="H313" s="16">
        <f>IF(G313 &gt; 'Costo de tareas'!$B$13, 'Costo de tareas'!$B$13, IF(G313 &lt; 'Costo de tareas'!$B$13*0.2, 0, 'Costo de tareas'!$B$13- G313))</f>
        <v>0</v>
      </c>
      <c r="I313" s="17">
        <f>IF(H313=0,'Costo de tareas'!$B$13,'Costo de tareas'!$B$13-H313)</f>
        <v>39.28055556</v>
      </c>
      <c r="J313" s="2"/>
      <c r="K313" s="2"/>
      <c r="P313" s="2"/>
    </row>
    <row r="314">
      <c r="A314" s="3" t="s">
        <v>493</v>
      </c>
      <c r="B314" s="11" t="str">
        <f t="shared" si="1"/>
        <v>20210114</v>
      </c>
      <c r="C314" s="12">
        <f t="shared" si="2"/>
        <v>44210</v>
      </c>
      <c r="D314" s="3" t="str">
        <f t="shared" si="3"/>
        <v>00</v>
      </c>
      <c r="E314" s="13">
        <v>0.0</v>
      </c>
      <c r="F314" s="14">
        <f>'Costo de tareas'!$B$15</f>
        <v>0.1964027778</v>
      </c>
      <c r="G314" s="15">
        <f>'Producción diaria'!$T$3*$L$2*$M$2*$N$2*E314*1000/'Costo de tareas'!$B$14</f>
        <v>0</v>
      </c>
      <c r="H314" s="16">
        <f>IF(G314 &gt; 'Costo de tareas'!$B$13, 'Costo de tareas'!$B$13, IF(G314 &lt; 'Costo de tareas'!$B$13*0.2, 0, 'Costo de tareas'!$B$13- G314))</f>
        <v>0</v>
      </c>
      <c r="I314" s="17">
        <f>IF(H314=0,'Costo de tareas'!$B$13,'Costo de tareas'!$B$13-H314)</f>
        <v>39.28055556</v>
      </c>
      <c r="J314" s="2"/>
      <c r="K314" s="2"/>
      <c r="P314" s="2"/>
    </row>
    <row r="315">
      <c r="A315" s="3" t="s">
        <v>496</v>
      </c>
      <c r="B315" s="11" t="str">
        <f t="shared" si="1"/>
        <v>20210114</v>
      </c>
      <c r="C315" s="12">
        <f t="shared" si="2"/>
        <v>44210</v>
      </c>
      <c r="D315" s="3" t="str">
        <f t="shared" si="3"/>
        <v>01</v>
      </c>
      <c r="E315" s="13">
        <v>0.0</v>
      </c>
      <c r="F315" s="14">
        <f>'Costo de tareas'!$B$15</f>
        <v>0.1964027778</v>
      </c>
      <c r="G315" s="15">
        <f>'Producción diaria'!$T$3*$L$2*$M$2*$N$2*E315*1000/'Costo de tareas'!$B$14</f>
        <v>0</v>
      </c>
      <c r="H315" s="16">
        <f>IF(G315 &gt; 'Costo de tareas'!$B$13, 'Costo de tareas'!$B$13, IF(G315 &lt; 'Costo de tareas'!$B$13*0.2, 0, 'Costo de tareas'!$B$13- G315))</f>
        <v>0</v>
      </c>
      <c r="I315" s="17">
        <f>IF(H315=0,'Costo de tareas'!$B$13,'Costo de tareas'!$B$13-H315)</f>
        <v>39.28055556</v>
      </c>
      <c r="J315" s="2"/>
      <c r="K315" s="2"/>
      <c r="P315" s="2"/>
    </row>
    <row r="316">
      <c r="A316" s="3" t="s">
        <v>498</v>
      </c>
      <c r="B316" s="11" t="str">
        <f t="shared" si="1"/>
        <v>20210114</v>
      </c>
      <c r="C316" s="12">
        <f t="shared" si="2"/>
        <v>44210</v>
      </c>
      <c r="D316" s="3" t="str">
        <f t="shared" si="3"/>
        <v>02</v>
      </c>
      <c r="E316" s="13">
        <v>0.0</v>
      </c>
      <c r="F316" s="14">
        <f>'Costo de tareas'!$B$15</f>
        <v>0.1964027778</v>
      </c>
      <c r="G316" s="15">
        <f>'Producción diaria'!$T$3*$L$2*$M$2*$N$2*E316*1000/'Costo de tareas'!$B$14</f>
        <v>0</v>
      </c>
      <c r="H316" s="16">
        <f>IF(G316 &gt; 'Costo de tareas'!$B$13, 'Costo de tareas'!$B$13, IF(G316 &lt; 'Costo de tareas'!$B$13*0.2, 0, 'Costo de tareas'!$B$13- G316))</f>
        <v>0</v>
      </c>
      <c r="I316" s="17">
        <f>IF(H316=0,'Costo de tareas'!$B$13,'Costo de tareas'!$B$13-H316)</f>
        <v>39.28055556</v>
      </c>
      <c r="J316" s="2"/>
      <c r="K316" s="2"/>
      <c r="P316" s="2"/>
    </row>
    <row r="317">
      <c r="A317" s="3" t="s">
        <v>501</v>
      </c>
      <c r="B317" s="11" t="str">
        <f t="shared" si="1"/>
        <v>20210114</v>
      </c>
      <c r="C317" s="12">
        <f t="shared" si="2"/>
        <v>44210</v>
      </c>
      <c r="D317" s="3" t="str">
        <f t="shared" si="3"/>
        <v>03</v>
      </c>
      <c r="E317" s="13">
        <v>0.0</v>
      </c>
      <c r="F317" s="14">
        <f>'Costo de tareas'!$B$15</f>
        <v>0.1964027778</v>
      </c>
      <c r="G317" s="15">
        <f>'Producción diaria'!$T$3*$L$2*$M$2*$N$2*E317*1000/'Costo de tareas'!$B$14</f>
        <v>0</v>
      </c>
      <c r="H317" s="16">
        <f>IF(G317 &gt; 'Costo de tareas'!$B$13, 'Costo de tareas'!$B$13, IF(G317 &lt; 'Costo de tareas'!$B$13*0.2, 0, 'Costo de tareas'!$B$13- G317))</f>
        <v>0</v>
      </c>
      <c r="I317" s="17">
        <f>IF(H317=0,'Costo de tareas'!$B$13,'Costo de tareas'!$B$13-H317)</f>
        <v>39.28055556</v>
      </c>
      <c r="J317" s="2"/>
      <c r="K317" s="2"/>
      <c r="P317" s="2"/>
    </row>
    <row r="318">
      <c r="A318" s="3" t="s">
        <v>503</v>
      </c>
      <c r="B318" s="11" t="str">
        <f t="shared" si="1"/>
        <v>20210114</v>
      </c>
      <c r="C318" s="12">
        <f t="shared" si="2"/>
        <v>44210</v>
      </c>
      <c r="D318" s="3" t="str">
        <f t="shared" si="3"/>
        <v>04</v>
      </c>
      <c r="E318" s="13">
        <v>0.0</v>
      </c>
      <c r="F318" s="14">
        <f>'Costo de tareas'!$B$15</f>
        <v>0.1964027778</v>
      </c>
      <c r="G318" s="15">
        <f>'Producción diaria'!$T$3*$L$2*$M$2*$N$2*E318*1000/'Costo de tareas'!$B$14</f>
        <v>0</v>
      </c>
      <c r="H318" s="16">
        <f>IF(G318 &gt; 'Costo de tareas'!$B$13, 'Costo de tareas'!$B$13, IF(G318 &lt; 'Costo de tareas'!$B$13*0.2, 0, 'Costo de tareas'!$B$13- G318))</f>
        <v>0</v>
      </c>
      <c r="I318" s="17">
        <f>IF(H318=0,'Costo de tareas'!$B$13,'Costo de tareas'!$B$13-H318)</f>
        <v>39.28055556</v>
      </c>
      <c r="J318" s="2"/>
      <c r="K318" s="2"/>
      <c r="P318" s="2"/>
    </row>
    <row r="319">
      <c r="A319" s="3" t="s">
        <v>506</v>
      </c>
      <c r="B319" s="11" t="str">
        <f t="shared" si="1"/>
        <v>20210114</v>
      </c>
      <c r="C319" s="12">
        <f t="shared" si="2"/>
        <v>44210</v>
      </c>
      <c r="D319" s="3" t="str">
        <f t="shared" si="3"/>
        <v>05</v>
      </c>
      <c r="E319" s="13">
        <v>0.0</v>
      </c>
      <c r="F319" s="14">
        <f>'Costo de tareas'!$B$15</f>
        <v>0.1964027778</v>
      </c>
      <c r="G319" s="15">
        <f>'Producción diaria'!$T$3*$L$2*$M$2*$N$2*E319*1000/'Costo de tareas'!$B$14</f>
        <v>0</v>
      </c>
      <c r="H319" s="16">
        <f>IF(G319 &gt; 'Costo de tareas'!$B$13, 'Costo de tareas'!$B$13, IF(G319 &lt; 'Costo de tareas'!$B$13*0.2, 0, 'Costo de tareas'!$B$13- G319))</f>
        <v>0</v>
      </c>
      <c r="I319" s="17">
        <f>IF(H319=0,'Costo de tareas'!$B$13,'Costo de tareas'!$B$13-H319)</f>
        <v>39.28055556</v>
      </c>
      <c r="J319" s="2"/>
      <c r="K319" s="2"/>
      <c r="P319" s="2"/>
    </row>
    <row r="320">
      <c r="A320" s="3" t="s">
        <v>508</v>
      </c>
      <c r="B320" s="11" t="str">
        <f t="shared" si="1"/>
        <v>20210114</v>
      </c>
      <c r="C320" s="12">
        <f t="shared" si="2"/>
        <v>44210</v>
      </c>
      <c r="D320" s="3" t="str">
        <f t="shared" si="3"/>
        <v>06</v>
      </c>
      <c r="E320" s="13">
        <v>0.0</v>
      </c>
      <c r="F320" s="14">
        <f>'Costo de tareas'!$B$15</f>
        <v>0.1964027778</v>
      </c>
      <c r="G320" s="15">
        <f>'Producción diaria'!$T$3*$L$2*$M$2*$N$2*E320*1000/'Costo de tareas'!$B$14</f>
        <v>0</v>
      </c>
      <c r="H320" s="16">
        <f>IF(G320 &gt; 'Costo de tareas'!$B$13, 'Costo de tareas'!$B$13, IF(G320 &lt; 'Costo de tareas'!$B$13*0.2, 0, 'Costo de tareas'!$B$13- G320))</f>
        <v>0</v>
      </c>
      <c r="I320" s="17">
        <f>IF(H320=0,'Costo de tareas'!$B$13,'Costo de tareas'!$B$13-H320)</f>
        <v>39.28055556</v>
      </c>
      <c r="J320" s="2"/>
      <c r="K320" s="2"/>
      <c r="P320" s="2"/>
    </row>
    <row r="321">
      <c r="A321" s="3" t="s">
        <v>511</v>
      </c>
      <c r="B321" s="11" t="str">
        <f t="shared" si="1"/>
        <v>20210114</v>
      </c>
      <c r="C321" s="12">
        <f t="shared" si="2"/>
        <v>44210</v>
      </c>
      <c r="D321" s="3" t="str">
        <f t="shared" si="3"/>
        <v>07</v>
      </c>
      <c r="E321" s="13">
        <v>0.0</v>
      </c>
      <c r="F321" s="14">
        <f>'Costo de tareas'!$B$15</f>
        <v>0.1964027778</v>
      </c>
      <c r="G321" s="15">
        <f>'Producción diaria'!$T$3*$L$2*$M$2*$N$2*E321*1000/'Costo de tareas'!$B$14</f>
        <v>0</v>
      </c>
      <c r="H321" s="16">
        <f>IF(G321 &gt; 'Costo de tareas'!$B$13, 'Costo de tareas'!$B$13, IF(G321 &lt; 'Costo de tareas'!$B$13*0.2, 0, 'Costo de tareas'!$B$13- G321))</f>
        <v>0</v>
      </c>
      <c r="I321" s="17">
        <f>IF(H321=0,'Costo de tareas'!$B$13,'Costo de tareas'!$B$13-H321)</f>
        <v>39.28055556</v>
      </c>
      <c r="J321" s="2"/>
      <c r="K321" s="2"/>
      <c r="P321" s="2"/>
    </row>
    <row r="322">
      <c r="A322" s="3" t="s">
        <v>513</v>
      </c>
      <c r="B322" s="11" t="str">
        <f t="shared" si="1"/>
        <v>20210114</v>
      </c>
      <c r="C322" s="12">
        <f t="shared" si="2"/>
        <v>44210</v>
      </c>
      <c r="D322" s="3" t="str">
        <f t="shared" si="3"/>
        <v>08</v>
      </c>
      <c r="E322" s="13">
        <v>68.0</v>
      </c>
      <c r="F322" s="14">
        <f>'Costo de tareas'!$B$15</f>
        <v>0.1964027778</v>
      </c>
      <c r="G322" s="15">
        <f>'Producción diaria'!$T$3*$L$2*$M$2*$N$2*E322*1000/'Costo de tareas'!$B$14</f>
        <v>102.2422116</v>
      </c>
      <c r="H322" s="16">
        <f>IF(G322 &gt; 'Costo de tareas'!$B$13, 'Costo de tareas'!$B$13, IF(G322 &lt; 'Costo de tareas'!$B$13*0.2, 0, 'Costo de tareas'!$B$13- G322))</f>
        <v>39.28055556</v>
      </c>
      <c r="I322" s="17">
        <f>IF(H322=0,'Costo de tareas'!$B$13,'Costo de tareas'!$B$13-H322)</f>
        <v>0</v>
      </c>
      <c r="J322" s="2"/>
      <c r="K322" s="2"/>
      <c r="P322" s="2"/>
    </row>
    <row r="323">
      <c r="A323" s="3" t="s">
        <v>515</v>
      </c>
      <c r="B323" s="11" t="str">
        <f t="shared" si="1"/>
        <v>20210114</v>
      </c>
      <c r="C323" s="12">
        <f t="shared" si="2"/>
        <v>44210</v>
      </c>
      <c r="D323" s="3" t="str">
        <f t="shared" si="3"/>
        <v>09</v>
      </c>
      <c r="E323" s="13">
        <v>236.0</v>
      </c>
      <c r="F323" s="14">
        <f>'Costo de tareas'!$B$15</f>
        <v>0.1964027778</v>
      </c>
      <c r="G323" s="15">
        <f>'Producción diaria'!$T$3*$L$2*$M$2*$N$2*E323*1000/'Costo de tareas'!$B$14</f>
        <v>354.8406167</v>
      </c>
      <c r="H323" s="16">
        <f>IF(G323 &gt; 'Costo de tareas'!$B$13, 'Costo de tareas'!$B$13, IF(G323 &lt; 'Costo de tareas'!$B$13*0.2, 0, 'Costo de tareas'!$B$13- G323))</f>
        <v>39.28055556</v>
      </c>
      <c r="I323" s="17">
        <f>IF(H323=0,'Costo de tareas'!$B$13,'Costo de tareas'!$B$13-H323)</f>
        <v>0</v>
      </c>
      <c r="J323" s="2"/>
      <c r="K323" s="2"/>
      <c r="P323" s="2"/>
    </row>
    <row r="324">
      <c r="A324" s="3" t="s">
        <v>517</v>
      </c>
      <c r="B324" s="11" t="str">
        <f t="shared" si="1"/>
        <v>20210114</v>
      </c>
      <c r="C324" s="12">
        <f t="shared" si="2"/>
        <v>44210</v>
      </c>
      <c r="D324" s="3" t="str">
        <f t="shared" si="3"/>
        <v>10</v>
      </c>
      <c r="E324" s="13">
        <v>385.0</v>
      </c>
      <c r="F324" s="14">
        <f>'Costo de tareas'!$B$15</f>
        <v>0.1964027778</v>
      </c>
      <c r="G324" s="15">
        <f>'Producción diaria'!$T$3*$L$2*$M$2*$N$2*E324*1000/'Costo de tareas'!$B$14</f>
        <v>578.871345</v>
      </c>
      <c r="H324" s="16">
        <f>IF(G324 &gt; 'Costo de tareas'!$B$13, 'Costo de tareas'!$B$13, IF(G324 &lt; 'Costo de tareas'!$B$13*0.2, 0, 'Costo de tareas'!$B$13- G324))</f>
        <v>39.28055556</v>
      </c>
      <c r="I324" s="17">
        <f>IF(H324=0,'Costo de tareas'!$B$13,'Costo de tareas'!$B$13-H324)</f>
        <v>0</v>
      </c>
      <c r="J324" s="2"/>
      <c r="K324" s="2"/>
      <c r="P324" s="2"/>
    </row>
    <row r="325">
      <c r="A325" s="3" t="s">
        <v>519</v>
      </c>
      <c r="B325" s="11" t="str">
        <f t="shared" si="1"/>
        <v>20210114</v>
      </c>
      <c r="C325" s="12">
        <f t="shared" si="2"/>
        <v>44210</v>
      </c>
      <c r="D325" s="3" t="str">
        <f t="shared" si="3"/>
        <v>11</v>
      </c>
      <c r="E325" s="13">
        <v>486.0</v>
      </c>
      <c r="F325" s="14">
        <f>'Costo de tareas'!$B$15</f>
        <v>0.1964027778</v>
      </c>
      <c r="G325" s="15">
        <f>'Producción diaria'!$T$3*$L$2*$M$2*$N$2*E325*1000/'Costo de tareas'!$B$14</f>
        <v>730.7311005</v>
      </c>
      <c r="H325" s="16">
        <f>IF(G325 &gt; 'Costo de tareas'!$B$13, 'Costo de tareas'!$B$13, IF(G325 &lt; 'Costo de tareas'!$B$13*0.2, 0, 'Costo de tareas'!$B$13- G325))</f>
        <v>39.28055556</v>
      </c>
      <c r="I325" s="17">
        <f>IF(H325=0,'Costo de tareas'!$B$13,'Costo de tareas'!$B$13-H325)</f>
        <v>0</v>
      </c>
      <c r="J325" s="2"/>
      <c r="K325" s="2"/>
      <c r="P325" s="2"/>
    </row>
    <row r="326">
      <c r="A326" s="3" t="s">
        <v>521</v>
      </c>
      <c r="B326" s="11" t="str">
        <f t="shared" si="1"/>
        <v>20210114</v>
      </c>
      <c r="C326" s="12">
        <f t="shared" si="2"/>
        <v>44210</v>
      </c>
      <c r="D326" s="3" t="str">
        <f t="shared" si="3"/>
        <v>12</v>
      </c>
      <c r="E326" s="13">
        <v>528.0</v>
      </c>
      <c r="F326" s="14">
        <f>'Costo de tareas'!$B$15</f>
        <v>0.1964027778</v>
      </c>
      <c r="G326" s="15">
        <f>'Producción diaria'!$T$3*$L$2*$M$2*$N$2*E326*1000/'Costo de tareas'!$B$14</f>
        <v>793.8807018</v>
      </c>
      <c r="H326" s="16">
        <f>IF(G326 &gt; 'Costo de tareas'!$B$13, 'Costo de tareas'!$B$13, IF(G326 &lt; 'Costo de tareas'!$B$13*0.2, 0, 'Costo de tareas'!$B$13- G326))</f>
        <v>39.28055556</v>
      </c>
      <c r="I326" s="17">
        <f>IF(H326=0,'Costo de tareas'!$B$13,'Costo de tareas'!$B$13-H326)</f>
        <v>0</v>
      </c>
      <c r="J326" s="2"/>
      <c r="K326" s="2"/>
      <c r="P326" s="2"/>
    </row>
    <row r="327">
      <c r="A327" s="3" t="s">
        <v>523</v>
      </c>
      <c r="B327" s="11" t="str">
        <f t="shared" si="1"/>
        <v>20210114</v>
      </c>
      <c r="C327" s="12">
        <f t="shared" si="2"/>
        <v>44210</v>
      </c>
      <c r="D327" s="3" t="str">
        <f t="shared" si="3"/>
        <v>13</v>
      </c>
      <c r="E327" s="13">
        <v>53.0</v>
      </c>
      <c r="F327" s="14">
        <f>'Costo de tareas'!$B$15</f>
        <v>0.1964027778</v>
      </c>
      <c r="G327" s="15">
        <f>'Producción diaria'!$T$3*$L$2*$M$2*$N$2*E327*1000/'Costo de tareas'!$B$14</f>
        <v>79.68878256</v>
      </c>
      <c r="H327" s="16">
        <f>IF(G327 &gt; 'Costo de tareas'!$B$13, 'Costo de tareas'!$B$13, IF(G327 &lt; 'Costo de tareas'!$B$13*0.2, 0, 'Costo de tareas'!$B$13- G327))</f>
        <v>39.28055556</v>
      </c>
      <c r="I327" s="17">
        <f>IF(H327=0,'Costo de tareas'!$B$13,'Costo de tareas'!$B$13-H327)</f>
        <v>0</v>
      </c>
      <c r="J327" s="2"/>
      <c r="K327" s="2"/>
      <c r="P327" s="2"/>
    </row>
    <row r="328">
      <c r="A328" s="3" t="s">
        <v>525</v>
      </c>
      <c r="B328" s="11" t="str">
        <f t="shared" si="1"/>
        <v>20210114</v>
      </c>
      <c r="C328" s="12">
        <f t="shared" si="2"/>
        <v>44210</v>
      </c>
      <c r="D328" s="3" t="str">
        <f t="shared" si="3"/>
        <v>14</v>
      </c>
      <c r="E328" s="13">
        <v>35.0</v>
      </c>
      <c r="F328" s="14">
        <f>'Costo de tareas'!$B$15</f>
        <v>0.1964027778</v>
      </c>
      <c r="G328" s="15">
        <f>'Producción diaria'!$T$3*$L$2*$M$2*$N$2*E328*1000/'Costo de tareas'!$B$14</f>
        <v>52.62466773</v>
      </c>
      <c r="H328" s="16">
        <f>IF(G328 &gt; 'Costo de tareas'!$B$13, 'Costo de tareas'!$B$13, IF(G328 &lt; 'Costo de tareas'!$B$13*0.2, 0, 'Costo de tareas'!$B$13- G328))</f>
        <v>39.28055556</v>
      </c>
      <c r="I328" s="17">
        <f>IF(H328=0,'Costo de tareas'!$B$13,'Costo de tareas'!$B$13-H328)</f>
        <v>0</v>
      </c>
      <c r="J328" s="2"/>
      <c r="K328" s="2"/>
      <c r="P328" s="2"/>
    </row>
    <row r="329">
      <c r="A329" s="3" t="s">
        <v>526</v>
      </c>
      <c r="B329" s="11" t="str">
        <f t="shared" si="1"/>
        <v>20210114</v>
      </c>
      <c r="C329" s="12">
        <f t="shared" si="2"/>
        <v>44210</v>
      </c>
      <c r="D329" s="3" t="str">
        <f t="shared" si="3"/>
        <v>15</v>
      </c>
      <c r="E329" s="13">
        <v>317.0</v>
      </c>
      <c r="F329" s="14">
        <f>'Costo de tareas'!$B$15</f>
        <v>0.1964027778</v>
      </c>
      <c r="G329" s="15">
        <f>'Producción diaria'!$T$3*$L$2*$M$2*$N$2*E329*1000/'Costo de tareas'!$B$14</f>
        <v>476.6291334</v>
      </c>
      <c r="H329" s="16">
        <f>IF(G329 &gt; 'Costo de tareas'!$B$13, 'Costo de tareas'!$B$13, IF(G329 &lt; 'Costo de tareas'!$B$13*0.2, 0, 'Costo de tareas'!$B$13- G329))</f>
        <v>39.28055556</v>
      </c>
      <c r="I329" s="17">
        <f>IF(H329=0,'Costo de tareas'!$B$13,'Costo de tareas'!$B$13-H329)</f>
        <v>0</v>
      </c>
      <c r="J329" s="2"/>
      <c r="K329" s="2"/>
      <c r="P329" s="2"/>
    </row>
    <row r="330">
      <c r="A330" s="3" t="s">
        <v>527</v>
      </c>
      <c r="B330" s="11" t="str">
        <f t="shared" si="1"/>
        <v>20210114</v>
      </c>
      <c r="C330" s="12">
        <f t="shared" si="2"/>
        <v>44210</v>
      </c>
      <c r="D330" s="3" t="str">
        <f t="shared" si="3"/>
        <v>16</v>
      </c>
      <c r="E330" s="13">
        <v>109.0</v>
      </c>
      <c r="F330" s="14">
        <f>'Costo de tareas'!$B$15</f>
        <v>0.1964027778</v>
      </c>
      <c r="G330" s="15">
        <f>'Producción diaria'!$T$3*$L$2*$M$2*$N$2*E330*1000/'Costo de tareas'!$B$14</f>
        <v>163.8882509</v>
      </c>
      <c r="H330" s="16">
        <f>IF(G330 &gt; 'Costo de tareas'!$B$13, 'Costo de tareas'!$B$13, IF(G330 &lt; 'Costo de tareas'!$B$13*0.2, 0, 'Costo de tareas'!$B$13- G330))</f>
        <v>39.28055556</v>
      </c>
      <c r="I330" s="17">
        <f>IF(H330=0,'Costo de tareas'!$B$13,'Costo de tareas'!$B$13-H330)</f>
        <v>0</v>
      </c>
      <c r="J330" s="2"/>
      <c r="K330" s="2"/>
      <c r="P330" s="2"/>
    </row>
    <row r="331">
      <c r="A331" s="3" t="s">
        <v>528</v>
      </c>
      <c r="B331" s="11" t="str">
        <f t="shared" si="1"/>
        <v>20210114</v>
      </c>
      <c r="C331" s="12">
        <f t="shared" si="2"/>
        <v>44210</v>
      </c>
      <c r="D331" s="3" t="str">
        <f t="shared" si="3"/>
        <v>17</v>
      </c>
      <c r="E331" s="13">
        <v>239.95</v>
      </c>
      <c r="F331" s="14">
        <f>'Costo de tareas'!$B$15</f>
        <v>0.1964027778</v>
      </c>
      <c r="G331" s="15">
        <f>'Producción diaria'!$T$3*$L$2*$M$2*$N$2*E331*1000/'Costo de tareas'!$B$14</f>
        <v>360.7796863</v>
      </c>
      <c r="H331" s="16">
        <f>IF(G331 &gt; 'Costo de tareas'!$B$13, 'Costo de tareas'!$B$13, IF(G331 &lt; 'Costo de tareas'!$B$13*0.2, 0, 'Costo de tareas'!$B$13- G331))</f>
        <v>39.28055556</v>
      </c>
      <c r="I331" s="17">
        <f>IF(H331=0,'Costo de tareas'!$B$13,'Costo de tareas'!$B$13-H331)</f>
        <v>0</v>
      </c>
      <c r="J331" s="2"/>
      <c r="K331" s="2"/>
      <c r="P331" s="2"/>
    </row>
    <row r="332">
      <c r="A332" s="3" t="s">
        <v>530</v>
      </c>
      <c r="B332" s="11" t="str">
        <f t="shared" si="1"/>
        <v>20210114</v>
      </c>
      <c r="C332" s="12">
        <f t="shared" si="2"/>
        <v>44210</v>
      </c>
      <c r="D332" s="3" t="str">
        <f t="shared" si="3"/>
        <v>18</v>
      </c>
      <c r="E332" s="13">
        <v>0.0</v>
      </c>
      <c r="F332" s="14">
        <f>'Costo de tareas'!$B$15</f>
        <v>0.1964027778</v>
      </c>
      <c r="G332" s="15">
        <f>'Producción diaria'!$T$3*$L$2*$M$2*$N$2*E332*1000/'Costo de tareas'!$B$14</f>
        <v>0</v>
      </c>
      <c r="H332" s="16">
        <f>IF(G332 &gt; 'Costo de tareas'!$B$13, 'Costo de tareas'!$B$13, IF(G332 &lt; 'Costo de tareas'!$B$13*0.2, 0, 'Costo de tareas'!$B$13- G332))</f>
        <v>0</v>
      </c>
      <c r="I332" s="17">
        <f>IF(H332=0,'Costo de tareas'!$B$13,'Costo de tareas'!$B$13-H332)</f>
        <v>39.28055556</v>
      </c>
      <c r="J332" s="2"/>
      <c r="K332" s="2"/>
      <c r="P332" s="2"/>
    </row>
    <row r="333">
      <c r="A333" s="3" t="s">
        <v>533</v>
      </c>
      <c r="B333" s="11" t="str">
        <f t="shared" si="1"/>
        <v>20210114</v>
      </c>
      <c r="C333" s="12">
        <f t="shared" si="2"/>
        <v>44210</v>
      </c>
      <c r="D333" s="3" t="str">
        <f t="shared" si="3"/>
        <v>19</v>
      </c>
      <c r="E333" s="13">
        <v>0.0</v>
      </c>
      <c r="F333" s="14">
        <f>'Costo de tareas'!$B$15</f>
        <v>0.1964027778</v>
      </c>
      <c r="G333" s="15">
        <f>'Producción diaria'!$T$3*$L$2*$M$2*$N$2*E333*1000/'Costo de tareas'!$B$14</f>
        <v>0</v>
      </c>
      <c r="H333" s="16">
        <f>IF(G333 &gt; 'Costo de tareas'!$B$13, 'Costo de tareas'!$B$13, IF(G333 &lt; 'Costo de tareas'!$B$13*0.2, 0, 'Costo de tareas'!$B$13- G333))</f>
        <v>0</v>
      </c>
      <c r="I333" s="17">
        <f>IF(H333=0,'Costo de tareas'!$B$13,'Costo de tareas'!$B$13-H333)</f>
        <v>39.28055556</v>
      </c>
      <c r="J333" s="2"/>
      <c r="K333" s="2"/>
      <c r="P333" s="2"/>
    </row>
    <row r="334">
      <c r="A334" s="3" t="s">
        <v>536</v>
      </c>
      <c r="B334" s="11" t="str">
        <f t="shared" si="1"/>
        <v>20210114</v>
      </c>
      <c r="C334" s="12">
        <f t="shared" si="2"/>
        <v>44210</v>
      </c>
      <c r="D334" s="3" t="str">
        <f t="shared" si="3"/>
        <v>20</v>
      </c>
      <c r="E334" s="13">
        <v>0.0</v>
      </c>
      <c r="F334" s="14">
        <f>'Costo de tareas'!$B$15</f>
        <v>0.1964027778</v>
      </c>
      <c r="G334" s="15">
        <f>'Producción diaria'!$T$3*$L$2*$M$2*$N$2*E334*1000/'Costo de tareas'!$B$14</f>
        <v>0</v>
      </c>
      <c r="H334" s="16">
        <f>IF(G334 &gt; 'Costo de tareas'!$B$13, 'Costo de tareas'!$B$13, IF(G334 &lt; 'Costo de tareas'!$B$13*0.2, 0, 'Costo de tareas'!$B$13- G334))</f>
        <v>0</v>
      </c>
      <c r="I334" s="17">
        <f>IF(H334=0,'Costo de tareas'!$B$13,'Costo de tareas'!$B$13-H334)</f>
        <v>39.28055556</v>
      </c>
      <c r="J334" s="2"/>
      <c r="K334" s="2"/>
      <c r="P334" s="2"/>
    </row>
    <row r="335">
      <c r="A335" s="3" t="s">
        <v>539</v>
      </c>
      <c r="B335" s="11" t="str">
        <f t="shared" si="1"/>
        <v>20210114</v>
      </c>
      <c r="C335" s="12">
        <f t="shared" si="2"/>
        <v>44210</v>
      </c>
      <c r="D335" s="3" t="str">
        <f t="shared" si="3"/>
        <v>21</v>
      </c>
      <c r="E335" s="13">
        <v>0.0</v>
      </c>
      <c r="F335" s="14">
        <f>'Costo de tareas'!$B$15</f>
        <v>0.1964027778</v>
      </c>
      <c r="G335" s="15">
        <f>'Producción diaria'!$T$3*$L$2*$M$2*$N$2*E335*1000/'Costo de tareas'!$B$14</f>
        <v>0</v>
      </c>
      <c r="H335" s="16">
        <f>IF(G335 &gt; 'Costo de tareas'!$B$13, 'Costo de tareas'!$B$13, IF(G335 &lt; 'Costo de tareas'!$B$13*0.2, 0, 'Costo de tareas'!$B$13- G335))</f>
        <v>0</v>
      </c>
      <c r="I335" s="17">
        <f>IF(H335=0,'Costo de tareas'!$B$13,'Costo de tareas'!$B$13-H335)</f>
        <v>39.28055556</v>
      </c>
      <c r="J335" s="2"/>
      <c r="K335" s="2"/>
      <c r="P335" s="2"/>
    </row>
    <row r="336">
      <c r="A336" s="3" t="s">
        <v>541</v>
      </c>
      <c r="B336" s="11" t="str">
        <f t="shared" si="1"/>
        <v>20210114</v>
      </c>
      <c r="C336" s="12">
        <f t="shared" si="2"/>
        <v>44210</v>
      </c>
      <c r="D336" s="3" t="str">
        <f t="shared" si="3"/>
        <v>22</v>
      </c>
      <c r="E336" s="13">
        <v>0.0</v>
      </c>
      <c r="F336" s="14">
        <f>'Costo de tareas'!$B$15</f>
        <v>0.1964027778</v>
      </c>
      <c r="G336" s="15">
        <f>'Producción diaria'!$T$3*$L$2*$M$2*$N$2*E336*1000/'Costo de tareas'!$B$14</f>
        <v>0</v>
      </c>
      <c r="H336" s="16">
        <f>IF(G336 &gt; 'Costo de tareas'!$B$13, 'Costo de tareas'!$B$13, IF(G336 &lt; 'Costo de tareas'!$B$13*0.2, 0, 'Costo de tareas'!$B$13- G336))</f>
        <v>0</v>
      </c>
      <c r="I336" s="17">
        <f>IF(H336=0,'Costo de tareas'!$B$13,'Costo de tareas'!$B$13-H336)</f>
        <v>39.28055556</v>
      </c>
      <c r="J336" s="2"/>
      <c r="K336" s="2"/>
      <c r="P336" s="2"/>
    </row>
    <row r="337">
      <c r="A337" s="3" t="s">
        <v>543</v>
      </c>
      <c r="B337" s="11" t="str">
        <f t="shared" si="1"/>
        <v>20210114</v>
      </c>
      <c r="C337" s="12">
        <f t="shared" si="2"/>
        <v>44210</v>
      </c>
      <c r="D337" s="3" t="str">
        <f t="shared" si="3"/>
        <v>23</v>
      </c>
      <c r="E337" s="13">
        <v>0.0</v>
      </c>
      <c r="F337" s="14">
        <f>'Costo de tareas'!$B$15</f>
        <v>0.1964027778</v>
      </c>
      <c r="G337" s="15">
        <f>'Producción diaria'!$T$3*$L$2*$M$2*$N$2*E337*1000/'Costo de tareas'!$B$14</f>
        <v>0</v>
      </c>
      <c r="H337" s="16">
        <f>IF(G337 &gt; 'Costo de tareas'!$B$13, 'Costo de tareas'!$B$13, IF(G337 &lt; 'Costo de tareas'!$B$13*0.2, 0, 'Costo de tareas'!$B$13- G337))</f>
        <v>0</v>
      </c>
      <c r="I337" s="17">
        <f>IF(H337=0,'Costo de tareas'!$B$13,'Costo de tareas'!$B$13-H337)</f>
        <v>39.28055556</v>
      </c>
      <c r="J337" s="2"/>
      <c r="K337" s="2"/>
      <c r="P337" s="2"/>
    </row>
    <row r="338">
      <c r="A338" s="3" t="s">
        <v>546</v>
      </c>
      <c r="B338" s="11" t="str">
        <f t="shared" si="1"/>
        <v>20210115</v>
      </c>
      <c r="C338" s="12">
        <f t="shared" si="2"/>
        <v>44211</v>
      </c>
      <c r="D338" s="3" t="str">
        <f t="shared" si="3"/>
        <v>00</v>
      </c>
      <c r="E338" s="13">
        <v>0.0</v>
      </c>
      <c r="F338" s="14">
        <f>'Costo de tareas'!$B$15</f>
        <v>0.1964027778</v>
      </c>
      <c r="G338" s="15">
        <f>'Producción diaria'!$T$3*$L$2*$M$2*$N$2*E338*1000/'Costo de tareas'!$B$14</f>
        <v>0</v>
      </c>
      <c r="H338" s="16">
        <f>IF(G338 &gt; 'Costo de tareas'!$B$13, 'Costo de tareas'!$B$13, IF(G338 &lt; 'Costo de tareas'!$B$13*0.2, 0, 'Costo de tareas'!$B$13- G338))</f>
        <v>0</v>
      </c>
      <c r="I338" s="17">
        <f>IF(H338=0,'Costo de tareas'!$B$13,'Costo de tareas'!$B$13-H338)</f>
        <v>39.28055556</v>
      </c>
      <c r="J338" s="2"/>
      <c r="K338" s="2"/>
      <c r="P338" s="2"/>
    </row>
    <row r="339">
      <c r="A339" s="3" t="s">
        <v>547</v>
      </c>
      <c r="B339" s="11" t="str">
        <f t="shared" si="1"/>
        <v>20210115</v>
      </c>
      <c r="C339" s="12">
        <f t="shared" si="2"/>
        <v>44211</v>
      </c>
      <c r="D339" s="3" t="str">
        <f t="shared" si="3"/>
        <v>01</v>
      </c>
      <c r="E339" s="13">
        <v>0.0</v>
      </c>
      <c r="F339" s="14">
        <f>'Costo de tareas'!$B$15</f>
        <v>0.1964027778</v>
      </c>
      <c r="G339" s="15">
        <f>'Producción diaria'!$T$3*$L$2*$M$2*$N$2*E339*1000/'Costo de tareas'!$B$14</f>
        <v>0</v>
      </c>
      <c r="H339" s="16">
        <f>IF(G339 &gt; 'Costo de tareas'!$B$13, 'Costo de tareas'!$B$13, IF(G339 &lt; 'Costo de tareas'!$B$13*0.2, 0, 'Costo de tareas'!$B$13- G339))</f>
        <v>0</v>
      </c>
      <c r="I339" s="17">
        <f>IF(H339=0,'Costo de tareas'!$B$13,'Costo de tareas'!$B$13-H339)</f>
        <v>39.28055556</v>
      </c>
      <c r="J339" s="2"/>
      <c r="K339" s="2"/>
      <c r="P339" s="2"/>
    </row>
    <row r="340">
      <c r="A340" s="3" t="s">
        <v>549</v>
      </c>
      <c r="B340" s="11" t="str">
        <f t="shared" si="1"/>
        <v>20210115</v>
      </c>
      <c r="C340" s="12">
        <f t="shared" si="2"/>
        <v>44211</v>
      </c>
      <c r="D340" s="3" t="str">
        <f t="shared" si="3"/>
        <v>02</v>
      </c>
      <c r="E340" s="13">
        <v>0.0</v>
      </c>
      <c r="F340" s="14">
        <f>'Costo de tareas'!$B$15</f>
        <v>0.1964027778</v>
      </c>
      <c r="G340" s="15">
        <f>'Producción diaria'!$T$3*$L$2*$M$2*$N$2*E340*1000/'Costo de tareas'!$B$14</f>
        <v>0</v>
      </c>
      <c r="H340" s="16">
        <f>IF(G340 &gt; 'Costo de tareas'!$B$13, 'Costo de tareas'!$B$13, IF(G340 &lt; 'Costo de tareas'!$B$13*0.2, 0, 'Costo de tareas'!$B$13- G340))</f>
        <v>0</v>
      </c>
      <c r="I340" s="17">
        <f>IF(H340=0,'Costo de tareas'!$B$13,'Costo de tareas'!$B$13-H340)</f>
        <v>39.28055556</v>
      </c>
      <c r="J340" s="2"/>
      <c r="K340" s="2"/>
      <c r="P340" s="2"/>
    </row>
    <row r="341">
      <c r="A341" s="3" t="s">
        <v>550</v>
      </c>
      <c r="B341" s="11" t="str">
        <f t="shared" si="1"/>
        <v>20210115</v>
      </c>
      <c r="C341" s="12">
        <f t="shared" si="2"/>
        <v>44211</v>
      </c>
      <c r="D341" s="3" t="str">
        <f t="shared" si="3"/>
        <v>03</v>
      </c>
      <c r="E341" s="13">
        <v>0.0</v>
      </c>
      <c r="F341" s="14">
        <f>'Costo de tareas'!$B$15</f>
        <v>0.1964027778</v>
      </c>
      <c r="G341" s="15">
        <f>'Producción diaria'!$T$3*$L$2*$M$2*$N$2*E341*1000/'Costo de tareas'!$B$14</f>
        <v>0</v>
      </c>
      <c r="H341" s="16">
        <f>IF(G341 &gt; 'Costo de tareas'!$B$13, 'Costo de tareas'!$B$13, IF(G341 &lt; 'Costo de tareas'!$B$13*0.2, 0, 'Costo de tareas'!$B$13- G341))</f>
        <v>0</v>
      </c>
      <c r="I341" s="17">
        <f>IF(H341=0,'Costo de tareas'!$B$13,'Costo de tareas'!$B$13-H341)</f>
        <v>39.28055556</v>
      </c>
      <c r="J341" s="2"/>
      <c r="K341" s="2"/>
      <c r="P341" s="2"/>
    </row>
    <row r="342">
      <c r="A342" s="3" t="s">
        <v>552</v>
      </c>
      <c r="B342" s="11" t="str">
        <f t="shared" si="1"/>
        <v>20210115</v>
      </c>
      <c r="C342" s="12">
        <f t="shared" si="2"/>
        <v>44211</v>
      </c>
      <c r="D342" s="3" t="str">
        <f t="shared" si="3"/>
        <v>04</v>
      </c>
      <c r="E342" s="13">
        <v>0.0</v>
      </c>
      <c r="F342" s="14">
        <f>'Costo de tareas'!$B$15</f>
        <v>0.1964027778</v>
      </c>
      <c r="G342" s="15">
        <f>'Producción diaria'!$T$3*$L$2*$M$2*$N$2*E342*1000/'Costo de tareas'!$B$14</f>
        <v>0</v>
      </c>
      <c r="H342" s="16">
        <f>IF(G342 &gt; 'Costo de tareas'!$B$13, 'Costo de tareas'!$B$13, IF(G342 &lt; 'Costo de tareas'!$B$13*0.2, 0, 'Costo de tareas'!$B$13- G342))</f>
        <v>0</v>
      </c>
      <c r="I342" s="17">
        <f>IF(H342=0,'Costo de tareas'!$B$13,'Costo de tareas'!$B$13-H342)</f>
        <v>39.28055556</v>
      </c>
      <c r="J342" s="2"/>
      <c r="K342" s="2"/>
      <c r="P342" s="2"/>
    </row>
    <row r="343">
      <c r="A343" s="3" t="s">
        <v>553</v>
      </c>
      <c r="B343" s="11" t="str">
        <f t="shared" si="1"/>
        <v>20210115</v>
      </c>
      <c r="C343" s="12">
        <f t="shared" si="2"/>
        <v>44211</v>
      </c>
      <c r="D343" s="3" t="str">
        <f t="shared" si="3"/>
        <v>05</v>
      </c>
      <c r="E343" s="13">
        <v>0.0</v>
      </c>
      <c r="F343" s="14">
        <f>'Costo de tareas'!$B$15</f>
        <v>0.1964027778</v>
      </c>
      <c r="G343" s="15">
        <f>'Producción diaria'!$T$3*$L$2*$M$2*$N$2*E343*1000/'Costo de tareas'!$B$14</f>
        <v>0</v>
      </c>
      <c r="H343" s="16">
        <f>IF(G343 &gt; 'Costo de tareas'!$B$13, 'Costo de tareas'!$B$13, IF(G343 &lt; 'Costo de tareas'!$B$13*0.2, 0, 'Costo de tareas'!$B$13- G343))</f>
        <v>0</v>
      </c>
      <c r="I343" s="17">
        <f>IF(H343=0,'Costo de tareas'!$B$13,'Costo de tareas'!$B$13-H343)</f>
        <v>39.28055556</v>
      </c>
      <c r="J343" s="2"/>
      <c r="K343" s="2"/>
      <c r="P343" s="2"/>
    </row>
    <row r="344">
      <c r="A344" s="3" t="s">
        <v>554</v>
      </c>
      <c r="B344" s="11" t="str">
        <f t="shared" si="1"/>
        <v>20210115</v>
      </c>
      <c r="C344" s="12">
        <f t="shared" si="2"/>
        <v>44211</v>
      </c>
      <c r="D344" s="3" t="str">
        <f t="shared" si="3"/>
        <v>06</v>
      </c>
      <c r="E344" s="13">
        <v>0.0</v>
      </c>
      <c r="F344" s="14">
        <f>'Costo de tareas'!$B$15</f>
        <v>0.1964027778</v>
      </c>
      <c r="G344" s="15">
        <f>'Producción diaria'!$T$3*$L$2*$M$2*$N$2*E344*1000/'Costo de tareas'!$B$14</f>
        <v>0</v>
      </c>
      <c r="H344" s="16">
        <f>IF(G344 &gt; 'Costo de tareas'!$B$13, 'Costo de tareas'!$B$13, IF(G344 &lt; 'Costo de tareas'!$B$13*0.2, 0, 'Costo de tareas'!$B$13- G344))</f>
        <v>0</v>
      </c>
      <c r="I344" s="17">
        <f>IF(H344=0,'Costo de tareas'!$B$13,'Costo de tareas'!$B$13-H344)</f>
        <v>39.28055556</v>
      </c>
      <c r="J344" s="2"/>
      <c r="K344" s="2"/>
      <c r="P344" s="2"/>
    </row>
    <row r="345">
      <c r="A345" s="3" t="s">
        <v>555</v>
      </c>
      <c r="B345" s="11" t="str">
        <f t="shared" si="1"/>
        <v>20210115</v>
      </c>
      <c r="C345" s="12">
        <f t="shared" si="2"/>
        <v>44211</v>
      </c>
      <c r="D345" s="3" t="str">
        <f t="shared" si="3"/>
        <v>07</v>
      </c>
      <c r="E345" s="13">
        <v>0.0</v>
      </c>
      <c r="F345" s="14">
        <f>'Costo de tareas'!$B$15</f>
        <v>0.1964027778</v>
      </c>
      <c r="G345" s="15">
        <f>'Producción diaria'!$T$3*$L$2*$M$2*$N$2*E345*1000/'Costo de tareas'!$B$14</f>
        <v>0</v>
      </c>
      <c r="H345" s="16">
        <f>IF(G345 &gt; 'Costo de tareas'!$B$13, 'Costo de tareas'!$B$13, IF(G345 &lt; 'Costo de tareas'!$B$13*0.2, 0, 'Costo de tareas'!$B$13- G345))</f>
        <v>0</v>
      </c>
      <c r="I345" s="17">
        <f>IF(H345=0,'Costo de tareas'!$B$13,'Costo de tareas'!$B$13-H345)</f>
        <v>39.28055556</v>
      </c>
      <c r="J345" s="2"/>
      <c r="K345" s="2"/>
      <c r="P345" s="2"/>
    </row>
    <row r="346">
      <c r="A346" s="3" t="s">
        <v>557</v>
      </c>
      <c r="B346" s="11" t="str">
        <f t="shared" si="1"/>
        <v>20210115</v>
      </c>
      <c r="C346" s="12">
        <f t="shared" si="2"/>
        <v>44211</v>
      </c>
      <c r="D346" s="3" t="str">
        <f t="shared" si="3"/>
        <v>08</v>
      </c>
      <c r="E346" s="13">
        <v>71.0</v>
      </c>
      <c r="F346" s="14">
        <f>'Costo de tareas'!$B$15</f>
        <v>0.1964027778</v>
      </c>
      <c r="G346" s="15">
        <f>'Producción diaria'!$T$3*$L$2*$M$2*$N$2*E346*1000/'Costo de tareas'!$B$14</f>
        <v>106.7528974</v>
      </c>
      <c r="H346" s="16">
        <f>IF(G346 &gt; 'Costo de tareas'!$B$13, 'Costo de tareas'!$B$13, IF(G346 &lt; 'Costo de tareas'!$B$13*0.2, 0, 'Costo de tareas'!$B$13- G346))</f>
        <v>39.28055556</v>
      </c>
      <c r="I346" s="17">
        <f>IF(H346=0,'Costo de tareas'!$B$13,'Costo de tareas'!$B$13-H346)</f>
        <v>0</v>
      </c>
      <c r="J346" s="2"/>
      <c r="K346" s="2"/>
      <c r="P346" s="2"/>
    </row>
    <row r="347">
      <c r="A347" s="3" t="s">
        <v>559</v>
      </c>
      <c r="B347" s="11" t="str">
        <f t="shared" si="1"/>
        <v>20210115</v>
      </c>
      <c r="C347" s="12">
        <f t="shared" si="2"/>
        <v>44211</v>
      </c>
      <c r="D347" s="3" t="str">
        <f t="shared" si="3"/>
        <v>09</v>
      </c>
      <c r="E347" s="13">
        <v>243.0</v>
      </c>
      <c r="F347" s="14">
        <f>'Costo de tareas'!$B$15</f>
        <v>0.1964027778</v>
      </c>
      <c r="G347" s="15">
        <f>'Producción diaria'!$T$3*$L$2*$M$2*$N$2*E347*1000/'Costo de tareas'!$B$14</f>
        <v>365.3655502</v>
      </c>
      <c r="H347" s="16">
        <f>IF(G347 &gt; 'Costo de tareas'!$B$13, 'Costo de tareas'!$B$13, IF(G347 &lt; 'Costo de tareas'!$B$13*0.2, 0, 'Costo de tareas'!$B$13- G347))</f>
        <v>39.28055556</v>
      </c>
      <c r="I347" s="17">
        <f>IF(H347=0,'Costo de tareas'!$B$13,'Costo de tareas'!$B$13-H347)</f>
        <v>0</v>
      </c>
      <c r="J347" s="2"/>
      <c r="K347" s="2"/>
      <c r="P347" s="2"/>
    </row>
    <row r="348">
      <c r="A348" s="3" t="s">
        <v>561</v>
      </c>
      <c r="B348" s="11" t="str">
        <f t="shared" si="1"/>
        <v>20210115</v>
      </c>
      <c r="C348" s="12">
        <f t="shared" si="2"/>
        <v>44211</v>
      </c>
      <c r="D348" s="3" t="str">
        <f t="shared" si="3"/>
        <v>10</v>
      </c>
      <c r="E348" s="13">
        <v>392.0</v>
      </c>
      <c r="F348" s="14">
        <f>'Costo de tareas'!$B$15</f>
        <v>0.1964027778</v>
      </c>
      <c r="G348" s="15">
        <f>'Producción diaria'!$T$3*$L$2*$M$2*$N$2*E348*1000/'Costo de tareas'!$B$14</f>
        <v>589.3962786</v>
      </c>
      <c r="H348" s="16">
        <f>IF(G348 &gt; 'Costo de tareas'!$B$13, 'Costo de tareas'!$B$13, IF(G348 &lt; 'Costo de tareas'!$B$13*0.2, 0, 'Costo de tareas'!$B$13- G348))</f>
        <v>39.28055556</v>
      </c>
      <c r="I348" s="17">
        <f>IF(H348=0,'Costo de tareas'!$B$13,'Costo de tareas'!$B$13-H348)</f>
        <v>0</v>
      </c>
      <c r="J348" s="2"/>
      <c r="K348" s="2"/>
      <c r="P348" s="2"/>
    </row>
    <row r="349">
      <c r="A349" s="3" t="s">
        <v>563</v>
      </c>
      <c r="B349" s="11" t="str">
        <f t="shared" si="1"/>
        <v>20210115</v>
      </c>
      <c r="C349" s="12">
        <f t="shared" si="2"/>
        <v>44211</v>
      </c>
      <c r="D349" s="3" t="str">
        <f t="shared" si="3"/>
        <v>11</v>
      </c>
      <c r="E349" s="13">
        <v>494.0</v>
      </c>
      <c r="F349" s="14">
        <f>'Costo de tareas'!$B$15</f>
        <v>0.1964027778</v>
      </c>
      <c r="G349" s="15">
        <f>'Producción diaria'!$T$3*$L$2*$M$2*$N$2*E349*1000/'Costo de tareas'!$B$14</f>
        <v>742.759596</v>
      </c>
      <c r="H349" s="16">
        <f>IF(G349 &gt; 'Costo de tareas'!$B$13, 'Costo de tareas'!$B$13, IF(G349 &lt; 'Costo de tareas'!$B$13*0.2, 0, 'Costo de tareas'!$B$13- G349))</f>
        <v>39.28055556</v>
      </c>
      <c r="I349" s="17">
        <f>IF(H349=0,'Costo de tareas'!$B$13,'Costo de tareas'!$B$13-H349)</f>
        <v>0</v>
      </c>
      <c r="J349" s="2"/>
      <c r="K349" s="2"/>
      <c r="P349" s="2"/>
    </row>
    <row r="350">
      <c r="A350" s="3" t="s">
        <v>564</v>
      </c>
      <c r="B350" s="11" t="str">
        <f t="shared" si="1"/>
        <v>20210115</v>
      </c>
      <c r="C350" s="12">
        <f t="shared" si="2"/>
        <v>44211</v>
      </c>
      <c r="D350" s="3" t="str">
        <f t="shared" si="3"/>
        <v>12</v>
      </c>
      <c r="E350" s="13">
        <v>539.0</v>
      </c>
      <c r="F350" s="14">
        <f>'Costo de tareas'!$B$15</f>
        <v>0.1964027778</v>
      </c>
      <c r="G350" s="15">
        <f>'Producción diaria'!$T$3*$L$2*$M$2*$N$2*E350*1000/'Costo de tareas'!$B$14</f>
        <v>810.419883</v>
      </c>
      <c r="H350" s="16">
        <f>IF(G350 &gt; 'Costo de tareas'!$B$13, 'Costo de tareas'!$B$13, IF(G350 &lt; 'Costo de tareas'!$B$13*0.2, 0, 'Costo de tareas'!$B$13- G350))</f>
        <v>39.28055556</v>
      </c>
      <c r="I350" s="17">
        <f>IF(H350=0,'Costo de tareas'!$B$13,'Costo de tareas'!$B$13-H350)</f>
        <v>0</v>
      </c>
      <c r="J350" s="2"/>
      <c r="K350" s="2"/>
      <c r="P350" s="2"/>
    </row>
    <row r="351">
      <c r="A351" s="3" t="s">
        <v>565</v>
      </c>
      <c r="B351" s="11" t="str">
        <f t="shared" si="1"/>
        <v>20210115</v>
      </c>
      <c r="C351" s="12">
        <f t="shared" si="2"/>
        <v>44211</v>
      </c>
      <c r="D351" s="3" t="str">
        <f t="shared" si="3"/>
        <v>13</v>
      </c>
      <c r="E351" s="13">
        <v>523.0</v>
      </c>
      <c r="F351" s="14">
        <f>'Costo de tareas'!$B$15</f>
        <v>0.1964027778</v>
      </c>
      <c r="G351" s="15">
        <f>'Producción diaria'!$T$3*$L$2*$M$2*$N$2*E351*1000/'Costo de tareas'!$B$14</f>
        <v>786.3628921</v>
      </c>
      <c r="H351" s="16">
        <f>IF(G351 &gt; 'Costo de tareas'!$B$13, 'Costo de tareas'!$B$13, IF(G351 &lt; 'Costo de tareas'!$B$13*0.2, 0, 'Costo de tareas'!$B$13- G351))</f>
        <v>39.28055556</v>
      </c>
      <c r="I351" s="17">
        <f>IF(H351=0,'Costo de tareas'!$B$13,'Costo de tareas'!$B$13-H351)</f>
        <v>0</v>
      </c>
      <c r="J351" s="2"/>
      <c r="K351" s="2"/>
      <c r="P351" s="2"/>
    </row>
    <row r="352">
      <c r="A352" s="3" t="s">
        <v>566</v>
      </c>
      <c r="B352" s="11" t="str">
        <f t="shared" si="1"/>
        <v>20210115</v>
      </c>
      <c r="C352" s="12">
        <f t="shared" si="2"/>
        <v>44211</v>
      </c>
      <c r="D352" s="3" t="str">
        <f t="shared" si="3"/>
        <v>14</v>
      </c>
      <c r="E352" s="13">
        <v>398.0</v>
      </c>
      <c r="F352" s="14">
        <f>'Costo de tareas'!$B$15</f>
        <v>0.1964027778</v>
      </c>
      <c r="G352" s="15">
        <f>'Producción diaria'!$T$3*$L$2*$M$2*$N$2*E352*1000/'Costo de tareas'!$B$14</f>
        <v>598.4176502</v>
      </c>
      <c r="H352" s="16">
        <f>IF(G352 &gt; 'Costo de tareas'!$B$13, 'Costo de tareas'!$B$13, IF(G352 &lt; 'Costo de tareas'!$B$13*0.2, 0, 'Costo de tareas'!$B$13- G352))</f>
        <v>39.28055556</v>
      </c>
      <c r="I352" s="17">
        <f>IF(H352=0,'Costo de tareas'!$B$13,'Costo de tareas'!$B$13-H352)</f>
        <v>0</v>
      </c>
      <c r="J352" s="2"/>
      <c r="K352" s="2"/>
      <c r="P352" s="2"/>
    </row>
    <row r="353">
      <c r="A353" s="3" t="s">
        <v>567</v>
      </c>
      <c r="B353" s="11" t="str">
        <f t="shared" si="1"/>
        <v>20210115</v>
      </c>
      <c r="C353" s="12">
        <f t="shared" si="2"/>
        <v>44211</v>
      </c>
      <c r="D353" s="3" t="str">
        <f t="shared" si="3"/>
        <v>15</v>
      </c>
      <c r="E353" s="13">
        <v>218.0</v>
      </c>
      <c r="F353" s="14">
        <f>'Costo de tareas'!$B$15</f>
        <v>0.1964027778</v>
      </c>
      <c r="G353" s="15">
        <f>'Producción diaria'!$T$3*$L$2*$M$2*$N$2*E353*1000/'Costo de tareas'!$B$14</f>
        <v>327.7765019</v>
      </c>
      <c r="H353" s="16">
        <f>IF(G353 &gt; 'Costo de tareas'!$B$13, 'Costo de tareas'!$B$13, IF(G353 &lt; 'Costo de tareas'!$B$13*0.2, 0, 'Costo de tareas'!$B$13- G353))</f>
        <v>39.28055556</v>
      </c>
      <c r="I353" s="17">
        <f>IF(H353=0,'Costo de tareas'!$B$13,'Costo de tareas'!$B$13-H353)</f>
        <v>0</v>
      </c>
      <c r="J353" s="2"/>
      <c r="K353" s="2"/>
      <c r="P353" s="2"/>
    </row>
    <row r="354">
      <c r="A354" s="3" t="s">
        <v>568</v>
      </c>
      <c r="B354" s="11" t="str">
        <f t="shared" si="1"/>
        <v>20210115</v>
      </c>
      <c r="C354" s="12">
        <f t="shared" si="2"/>
        <v>44211</v>
      </c>
      <c r="D354" s="3" t="str">
        <f t="shared" si="3"/>
        <v>16</v>
      </c>
      <c r="E354" s="13">
        <v>152.0</v>
      </c>
      <c r="F354" s="14">
        <f>'Costo de tareas'!$B$15</f>
        <v>0.1964027778</v>
      </c>
      <c r="G354" s="15">
        <f>'Producción diaria'!$T$3*$L$2*$M$2*$N$2*E354*1000/'Costo de tareas'!$B$14</f>
        <v>228.5414141</v>
      </c>
      <c r="H354" s="16">
        <f>IF(G354 &gt; 'Costo de tareas'!$B$13, 'Costo de tareas'!$B$13, IF(G354 &lt; 'Costo de tareas'!$B$13*0.2, 0, 'Costo de tareas'!$B$13- G354))</f>
        <v>39.28055556</v>
      </c>
      <c r="I354" s="17">
        <f>IF(H354=0,'Costo de tareas'!$B$13,'Costo de tareas'!$B$13-H354)</f>
        <v>0</v>
      </c>
      <c r="J354" s="2"/>
      <c r="K354" s="2"/>
      <c r="P354" s="2"/>
    </row>
    <row r="355">
      <c r="A355" s="3" t="s">
        <v>569</v>
      </c>
      <c r="B355" s="11" t="str">
        <f t="shared" si="1"/>
        <v>20210115</v>
      </c>
      <c r="C355" s="12">
        <f t="shared" si="2"/>
        <v>44211</v>
      </c>
      <c r="D355" s="3" t="str">
        <f t="shared" si="3"/>
        <v>17</v>
      </c>
      <c r="E355" s="13">
        <v>236.5</v>
      </c>
      <c r="F355" s="14">
        <f>'Costo de tareas'!$B$15</f>
        <v>0.1964027778</v>
      </c>
      <c r="G355" s="15">
        <f>'Producción diaria'!$T$3*$L$2*$M$2*$N$2*E355*1000/'Costo de tareas'!$B$14</f>
        <v>355.5923977</v>
      </c>
      <c r="H355" s="16">
        <f>IF(G355 &gt; 'Costo de tareas'!$B$13, 'Costo de tareas'!$B$13, IF(G355 &lt; 'Costo de tareas'!$B$13*0.2, 0, 'Costo de tareas'!$B$13- G355))</f>
        <v>39.28055556</v>
      </c>
      <c r="I355" s="17">
        <f>IF(H355=0,'Costo de tareas'!$B$13,'Costo de tareas'!$B$13-H355)</f>
        <v>0</v>
      </c>
      <c r="J355" s="2"/>
      <c r="K355" s="2"/>
      <c r="P355" s="2"/>
    </row>
    <row r="356">
      <c r="A356" s="3" t="s">
        <v>571</v>
      </c>
      <c r="B356" s="11" t="str">
        <f t="shared" si="1"/>
        <v>20210115</v>
      </c>
      <c r="C356" s="12">
        <f t="shared" si="2"/>
        <v>44211</v>
      </c>
      <c r="D356" s="3" t="str">
        <f t="shared" si="3"/>
        <v>18</v>
      </c>
      <c r="E356" s="13">
        <v>0.0</v>
      </c>
      <c r="F356" s="14">
        <f>'Costo de tareas'!$B$15</f>
        <v>0.1964027778</v>
      </c>
      <c r="G356" s="15">
        <f>'Producción diaria'!$T$3*$L$2*$M$2*$N$2*E356*1000/'Costo de tareas'!$B$14</f>
        <v>0</v>
      </c>
      <c r="H356" s="16">
        <f>IF(G356 &gt; 'Costo de tareas'!$B$13, 'Costo de tareas'!$B$13, IF(G356 &lt; 'Costo de tareas'!$B$13*0.2, 0, 'Costo de tareas'!$B$13- G356))</f>
        <v>0</v>
      </c>
      <c r="I356" s="17">
        <f>IF(H356=0,'Costo de tareas'!$B$13,'Costo de tareas'!$B$13-H356)</f>
        <v>39.28055556</v>
      </c>
      <c r="J356" s="2"/>
      <c r="K356" s="2"/>
      <c r="P356" s="2"/>
    </row>
    <row r="357">
      <c r="A357" s="3" t="s">
        <v>572</v>
      </c>
      <c r="B357" s="11" t="str">
        <f t="shared" si="1"/>
        <v>20210115</v>
      </c>
      <c r="C357" s="12">
        <f t="shared" si="2"/>
        <v>44211</v>
      </c>
      <c r="D357" s="3" t="str">
        <f t="shared" si="3"/>
        <v>19</v>
      </c>
      <c r="E357" s="13">
        <v>0.0</v>
      </c>
      <c r="F357" s="14">
        <f>'Costo de tareas'!$B$15</f>
        <v>0.1964027778</v>
      </c>
      <c r="G357" s="15">
        <f>'Producción diaria'!$T$3*$L$2*$M$2*$N$2*E357*1000/'Costo de tareas'!$B$14</f>
        <v>0</v>
      </c>
      <c r="H357" s="16">
        <f>IF(G357 &gt; 'Costo de tareas'!$B$13, 'Costo de tareas'!$B$13, IF(G357 &lt; 'Costo de tareas'!$B$13*0.2, 0, 'Costo de tareas'!$B$13- G357))</f>
        <v>0</v>
      </c>
      <c r="I357" s="17">
        <f>IF(H357=0,'Costo de tareas'!$B$13,'Costo de tareas'!$B$13-H357)</f>
        <v>39.28055556</v>
      </c>
      <c r="J357" s="2"/>
      <c r="K357" s="2"/>
      <c r="P357" s="2"/>
    </row>
    <row r="358">
      <c r="A358" s="3" t="s">
        <v>573</v>
      </c>
      <c r="B358" s="11" t="str">
        <f t="shared" si="1"/>
        <v>20210115</v>
      </c>
      <c r="C358" s="12">
        <f t="shared" si="2"/>
        <v>44211</v>
      </c>
      <c r="D358" s="3" t="str">
        <f t="shared" si="3"/>
        <v>20</v>
      </c>
      <c r="E358" s="13">
        <v>0.0</v>
      </c>
      <c r="F358" s="14">
        <f>'Costo de tareas'!$B$15</f>
        <v>0.1964027778</v>
      </c>
      <c r="G358" s="15">
        <f>'Producción diaria'!$T$3*$L$2*$M$2*$N$2*E358*1000/'Costo de tareas'!$B$14</f>
        <v>0</v>
      </c>
      <c r="H358" s="16">
        <f>IF(G358 &gt; 'Costo de tareas'!$B$13, 'Costo de tareas'!$B$13, IF(G358 &lt; 'Costo de tareas'!$B$13*0.2, 0, 'Costo de tareas'!$B$13- G358))</f>
        <v>0</v>
      </c>
      <c r="I358" s="17">
        <f>IF(H358=0,'Costo de tareas'!$B$13,'Costo de tareas'!$B$13-H358)</f>
        <v>39.28055556</v>
      </c>
      <c r="J358" s="2"/>
      <c r="K358" s="2"/>
      <c r="P358" s="2"/>
    </row>
    <row r="359">
      <c r="A359" s="3" t="s">
        <v>574</v>
      </c>
      <c r="B359" s="11" t="str">
        <f t="shared" si="1"/>
        <v>20210115</v>
      </c>
      <c r="C359" s="12">
        <f t="shared" si="2"/>
        <v>44211</v>
      </c>
      <c r="D359" s="3" t="str">
        <f t="shared" si="3"/>
        <v>21</v>
      </c>
      <c r="E359" s="13">
        <v>0.0</v>
      </c>
      <c r="F359" s="14">
        <f>'Costo de tareas'!$B$15</f>
        <v>0.1964027778</v>
      </c>
      <c r="G359" s="15">
        <f>'Producción diaria'!$T$3*$L$2*$M$2*$N$2*E359*1000/'Costo de tareas'!$B$14</f>
        <v>0</v>
      </c>
      <c r="H359" s="16">
        <f>IF(G359 &gt; 'Costo de tareas'!$B$13, 'Costo de tareas'!$B$13, IF(G359 &lt; 'Costo de tareas'!$B$13*0.2, 0, 'Costo de tareas'!$B$13- G359))</f>
        <v>0</v>
      </c>
      <c r="I359" s="17">
        <f>IF(H359=0,'Costo de tareas'!$B$13,'Costo de tareas'!$B$13-H359)</f>
        <v>39.28055556</v>
      </c>
      <c r="J359" s="2"/>
      <c r="K359" s="2"/>
      <c r="P359" s="2"/>
    </row>
    <row r="360">
      <c r="A360" s="3" t="s">
        <v>575</v>
      </c>
      <c r="B360" s="11" t="str">
        <f t="shared" si="1"/>
        <v>20210115</v>
      </c>
      <c r="C360" s="12">
        <f t="shared" si="2"/>
        <v>44211</v>
      </c>
      <c r="D360" s="3" t="str">
        <f t="shared" si="3"/>
        <v>22</v>
      </c>
      <c r="E360" s="13">
        <v>0.0</v>
      </c>
      <c r="F360" s="14">
        <f>'Costo de tareas'!$B$15</f>
        <v>0.1964027778</v>
      </c>
      <c r="G360" s="15">
        <f>'Producción diaria'!$T$3*$L$2*$M$2*$N$2*E360*1000/'Costo de tareas'!$B$14</f>
        <v>0</v>
      </c>
      <c r="H360" s="16">
        <f>IF(G360 &gt; 'Costo de tareas'!$B$13, 'Costo de tareas'!$B$13, IF(G360 &lt; 'Costo de tareas'!$B$13*0.2, 0, 'Costo de tareas'!$B$13- G360))</f>
        <v>0</v>
      </c>
      <c r="I360" s="17">
        <f>IF(H360=0,'Costo de tareas'!$B$13,'Costo de tareas'!$B$13-H360)</f>
        <v>39.28055556</v>
      </c>
      <c r="J360" s="2"/>
      <c r="K360" s="2"/>
      <c r="P360" s="2"/>
    </row>
    <row r="361">
      <c r="A361" s="3" t="s">
        <v>577</v>
      </c>
      <c r="B361" s="11" t="str">
        <f t="shared" si="1"/>
        <v>20210115</v>
      </c>
      <c r="C361" s="12">
        <f t="shared" si="2"/>
        <v>44211</v>
      </c>
      <c r="D361" s="3" t="str">
        <f t="shared" si="3"/>
        <v>23</v>
      </c>
      <c r="E361" s="13">
        <v>0.0</v>
      </c>
      <c r="F361" s="14">
        <f>'Costo de tareas'!$B$15</f>
        <v>0.1964027778</v>
      </c>
      <c r="G361" s="15">
        <f>'Producción diaria'!$T$3*$L$2*$M$2*$N$2*E361*1000/'Costo de tareas'!$B$14</f>
        <v>0</v>
      </c>
      <c r="H361" s="16">
        <f>IF(G361 &gt; 'Costo de tareas'!$B$13, 'Costo de tareas'!$B$13, IF(G361 &lt; 'Costo de tareas'!$B$13*0.2, 0, 'Costo de tareas'!$B$13- G361))</f>
        <v>0</v>
      </c>
      <c r="I361" s="17">
        <f>IF(H361=0,'Costo de tareas'!$B$13,'Costo de tareas'!$B$13-H361)</f>
        <v>39.28055556</v>
      </c>
      <c r="J361" s="2"/>
      <c r="K361" s="2"/>
      <c r="P361" s="2"/>
    </row>
    <row r="362">
      <c r="A362" s="3" t="s">
        <v>579</v>
      </c>
      <c r="B362" s="11" t="str">
        <f t="shared" si="1"/>
        <v>20210116</v>
      </c>
      <c r="C362" s="12">
        <f t="shared" si="2"/>
        <v>44212</v>
      </c>
      <c r="D362" s="3" t="str">
        <f t="shared" si="3"/>
        <v>00</v>
      </c>
      <c r="E362" s="13">
        <v>0.0</v>
      </c>
      <c r="F362" s="14">
        <f>'Costo de tareas'!$B$15</f>
        <v>0.1964027778</v>
      </c>
      <c r="G362" s="15">
        <f>'Producción diaria'!$T$3*$L$2*$M$2*$N$2*E362*1000/'Costo de tareas'!$B$14</f>
        <v>0</v>
      </c>
      <c r="H362" s="16">
        <f>IF(G362 &gt; 'Costo de tareas'!$B$13, 'Costo de tareas'!$B$13, IF(G362 &lt; 'Costo de tareas'!$B$13*0.2, 0, 'Costo de tareas'!$B$13- G362))</f>
        <v>0</v>
      </c>
      <c r="I362" s="17">
        <f>IF(H362=0,'Costo de tareas'!$B$13,'Costo de tareas'!$B$13-H362)</f>
        <v>39.28055556</v>
      </c>
      <c r="J362" s="2"/>
      <c r="K362" s="2"/>
      <c r="P362" s="2"/>
    </row>
    <row r="363">
      <c r="A363" s="3" t="s">
        <v>581</v>
      </c>
      <c r="B363" s="11" t="str">
        <f t="shared" si="1"/>
        <v>20210116</v>
      </c>
      <c r="C363" s="12">
        <f t="shared" si="2"/>
        <v>44212</v>
      </c>
      <c r="D363" s="3" t="str">
        <f t="shared" si="3"/>
        <v>01</v>
      </c>
      <c r="E363" s="13">
        <v>0.0</v>
      </c>
      <c r="F363" s="14">
        <f>'Costo de tareas'!$B$15</f>
        <v>0.1964027778</v>
      </c>
      <c r="G363" s="15">
        <f>'Producción diaria'!$T$3*$L$2*$M$2*$N$2*E363*1000/'Costo de tareas'!$B$14</f>
        <v>0</v>
      </c>
      <c r="H363" s="16">
        <f>IF(G363 &gt; 'Costo de tareas'!$B$13, 'Costo de tareas'!$B$13, IF(G363 &lt; 'Costo de tareas'!$B$13*0.2, 0, 'Costo de tareas'!$B$13- G363))</f>
        <v>0</v>
      </c>
      <c r="I363" s="17">
        <f>IF(H363=0,'Costo de tareas'!$B$13,'Costo de tareas'!$B$13-H363)</f>
        <v>39.28055556</v>
      </c>
      <c r="J363" s="2"/>
      <c r="K363" s="2"/>
      <c r="P363" s="2"/>
    </row>
    <row r="364">
      <c r="A364" s="3" t="s">
        <v>583</v>
      </c>
      <c r="B364" s="11" t="str">
        <f t="shared" si="1"/>
        <v>20210116</v>
      </c>
      <c r="C364" s="12">
        <f t="shared" si="2"/>
        <v>44212</v>
      </c>
      <c r="D364" s="3" t="str">
        <f t="shared" si="3"/>
        <v>02</v>
      </c>
      <c r="E364" s="13">
        <v>0.0</v>
      </c>
      <c r="F364" s="14">
        <f>'Costo de tareas'!$B$15</f>
        <v>0.1964027778</v>
      </c>
      <c r="G364" s="15">
        <f>'Producción diaria'!$T$3*$L$2*$M$2*$N$2*E364*1000/'Costo de tareas'!$B$14</f>
        <v>0</v>
      </c>
      <c r="H364" s="16">
        <f>IF(G364 &gt; 'Costo de tareas'!$B$13, 'Costo de tareas'!$B$13, IF(G364 &lt; 'Costo de tareas'!$B$13*0.2, 0, 'Costo de tareas'!$B$13- G364))</f>
        <v>0</v>
      </c>
      <c r="I364" s="17">
        <f>IF(H364=0,'Costo de tareas'!$B$13,'Costo de tareas'!$B$13-H364)</f>
        <v>39.28055556</v>
      </c>
      <c r="J364" s="2"/>
      <c r="K364" s="2"/>
      <c r="P364" s="2"/>
    </row>
    <row r="365">
      <c r="A365" s="3" t="s">
        <v>585</v>
      </c>
      <c r="B365" s="11" t="str">
        <f t="shared" si="1"/>
        <v>20210116</v>
      </c>
      <c r="C365" s="12">
        <f t="shared" si="2"/>
        <v>44212</v>
      </c>
      <c r="D365" s="3" t="str">
        <f t="shared" si="3"/>
        <v>03</v>
      </c>
      <c r="E365" s="13">
        <v>0.0</v>
      </c>
      <c r="F365" s="14">
        <f>'Costo de tareas'!$B$15</f>
        <v>0.1964027778</v>
      </c>
      <c r="G365" s="15">
        <f>'Producción diaria'!$T$3*$L$2*$M$2*$N$2*E365*1000/'Costo de tareas'!$B$14</f>
        <v>0</v>
      </c>
      <c r="H365" s="16">
        <f>IF(G365 &gt; 'Costo de tareas'!$B$13, 'Costo de tareas'!$B$13, IF(G365 &lt; 'Costo de tareas'!$B$13*0.2, 0, 'Costo de tareas'!$B$13- G365))</f>
        <v>0</v>
      </c>
      <c r="I365" s="17">
        <f>IF(H365=0,'Costo de tareas'!$B$13,'Costo de tareas'!$B$13-H365)</f>
        <v>39.28055556</v>
      </c>
      <c r="J365" s="2"/>
      <c r="K365" s="2"/>
      <c r="P365" s="2"/>
    </row>
    <row r="366">
      <c r="A366" s="3" t="s">
        <v>587</v>
      </c>
      <c r="B366" s="11" t="str">
        <f t="shared" si="1"/>
        <v>20210116</v>
      </c>
      <c r="C366" s="12">
        <f t="shared" si="2"/>
        <v>44212</v>
      </c>
      <c r="D366" s="3" t="str">
        <f t="shared" si="3"/>
        <v>04</v>
      </c>
      <c r="E366" s="13">
        <v>0.0</v>
      </c>
      <c r="F366" s="14">
        <f>'Costo de tareas'!$B$15</f>
        <v>0.1964027778</v>
      </c>
      <c r="G366" s="15">
        <f>'Producción diaria'!$T$3*$L$2*$M$2*$N$2*E366*1000/'Costo de tareas'!$B$14</f>
        <v>0</v>
      </c>
      <c r="H366" s="16">
        <f>IF(G366 &gt; 'Costo de tareas'!$B$13, 'Costo de tareas'!$B$13, IF(G366 &lt; 'Costo de tareas'!$B$13*0.2, 0, 'Costo de tareas'!$B$13- G366))</f>
        <v>0</v>
      </c>
      <c r="I366" s="17">
        <f>IF(H366=0,'Costo de tareas'!$B$13,'Costo de tareas'!$B$13-H366)</f>
        <v>39.28055556</v>
      </c>
      <c r="J366" s="2"/>
      <c r="K366" s="2"/>
      <c r="P366" s="2"/>
    </row>
    <row r="367">
      <c r="A367" s="3" t="s">
        <v>589</v>
      </c>
      <c r="B367" s="11" t="str">
        <f t="shared" si="1"/>
        <v>20210116</v>
      </c>
      <c r="C367" s="12">
        <f t="shared" si="2"/>
        <v>44212</v>
      </c>
      <c r="D367" s="3" t="str">
        <f t="shared" si="3"/>
        <v>05</v>
      </c>
      <c r="E367" s="13">
        <v>0.0</v>
      </c>
      <c r="F367" s="14">
        <f>'Costo de tareas'!$B$15</f>
        <v>0.1964027778</v>
      </c>
      <c r="G367" s="15">
        <f>'Producción diaria'!$T$3*$L$2*$M$2*$N$2*E367*1000/'Costo de tareas'!$B$14</f>
        <v>0</v>
      </c>
      <c r="H367" s="16">
        <f>IF(G367 &gt; 'Costo de tareas'!$B$13, 'Costo de tareas'!$B$13, IF(G367 &lt; 'Costo de tareas'!$B$13*0.2, 0, 'Costo de tareas'!$B$13- G367))</f>
        <v>0</v>
      </c>
      <c r="I367" s="17">
        <f>IF(H367=0,'Costo de tareas'!$B$13,'Costo de tareas'!$B$13-H367)</f>
        <v>39.28055556</v>
      </c>
      <c r="J367" s="2"/>
      <c r="K367" s="2"/>
      <c r="P367" s="2"/>
    </row>
    <row r="368">
      <c r="A368" s="3" t="s">
        <v>591</v>
      </c>
      <c r="B368" s="11" t="str">
        <f t="shared" si="1"/>
        <v>20210116</v>
      </c>
      <c r="C368" s="12">
        <f t="shared" si="2"/>
        <v>44212</v>
      </c>
      <c r="D368" s="3" t="str">
        <f t="shared" si="3"/>
        <v>06</v>
      </c>
      <c r="E368" s="13">
        <v>0.0</v>
      </c>
      <c r="F368" s="14">
        <f>'Costo de tareas'!$B$15</f>
        <v>0.1964027778</v>
      </c>
      <c r="G368" s="15">
        <f>'Producción diaria'!$T$3*$L$2*$M$2*$N$2*E368*1000/'Costo de tareas'!$B$14</f>
        <v>0</v>
      </c>
      <c r="H368" s="16">
        <f>IF(G368 &gt; 'Costo de tareas'!$B$13, 'Costo de tareas'!$B$13, IF(G368 &lt; 'Costo de tareas'!$B$13*0.2, 0, 'Costo de tareas'!$B$13- G368))</f>
        <v>0</v>
      </c>
      <c r="I368" s="17">
        <f>IF(H368=0,'Costo de tareas'!$B$13,'Costo de tareas'!$B$13-H368)</f>
        <v>39.28055556</v>
      </c>
      <c r="J368" s="2"/>
      <c r="K368" s="2"/>
      <c r="P368" s="2"/>
    </row>
    <row r="369">
      <c r="A369" s="3" t="s">
        <v>593</v>
      </c>
      <c r="B369" s="11" t="str">
        <f t="shared" si="1"/>
        <v>20210116</v>
      </c>
      <c r="C369" s="12">
        <f t="shared" si="2"/>
        <v>44212</v>
      </c>
      <c r="D369" s="3" t="str">
        <f t="shared" si="3"/>
        <v>07</v>
      </c>
      <c r="E369" s="13">
        <v>0.0</v>
      </c>
      <c r="F369" s="14">
        <f>'Costo de tareas'!$B$15</f>
        <v>0.1964027778</v>
      </c>
      <c r="G369" s="15">
        <f>'Producción diaria'!$T$3*$L$2*$M$2*$N$2*E369*1000/'Costo de tareas'!$B$14</f>
        <v>0</v>
      </c>
      <c r="H369" s="16">
        <f>IF(G369 &gt; 'Costo de tareas'!$B$13, 'Costo de tareas'!$B$13, IF(G369 &lt; 'Costo de tareas'!$B$13*0.2, 0, 'Costo de tareas'!$B$13- G369))</f>
        <v>0</v>
      </c>
      <c r="I369" s="17">
        <f>IF(H369=0,'Costo de tareas'!$B$13,'Costo de tareas'!$B$13-H369)</f>
        <v>39.28055556</v>
      </c>
      <c r="J369" s="2"/>
      <c r="K369" s="2"/>
      <c r="P369" s="2"/>
    </row>
    <row r="370">
      <c r="A370" s="3" t="s">
        <v>596</v>
      </c>
      <c r="B370" s="11" t="str">
        <f t="shared" si="1"/>
        <v>20210116</v>
      </c>
      <c r="C370" s="12">
        <f t="shared" si="2"/>
        <v>44212</v>
      </c>
      <c r="D370" s="3" t="str">
        <f t="shared" si="3"/>
        <v>08</v>
      </c>
      <c r="E370" s="13">
        <v>67.0</v>
      </c>
      <c r="F370" s="14">
        <f>'Costo de tareas'!$B$15</f>
        <v>0.1964027778</v>
      </c>
      <c r="G370" s="15">
        <f>'Producción diaria'!$T$3*$L$2*$M$2*$N$2*E370*1000/'Costo de tareas'!$B$14</f>
        <v>100.7386497</v>
      </c>
      <c r="H370" s="16">
        <f>IF(G370 &gt; 'Costo de tareas'!$B$13, 'Costo de tareas'!$B$13, IF(G370 &lt; 'Costo de tareas'!$B$13*0.2, 0, 'Costo de tareas'!$B$13- G370))</f>
        <v>39.28055556</v>
      </c>
      <c r="I370" s="17">
        <f>IF(H370=0,'Costo de tareas'!$B$13,'Costo de tareas'!$B$13-H370)</f>
        <v>0</v>
      </c>
      <c r="J370" s="2"/>
      <c r="K370" s="2"/>
      <c r="P370" s="2"/>
    </row>
    <row r="371">
      <c r="A371" s="3" t="s">
        <v>598</v>
      </c>
      <c r="B371" s="11" t="str">
        <f t="shared" si="1"/>
        <v>20210116</v>
      </c>
      <c r="C371" s="12">
        <f t="shared" si="2"/>
        <v>44212</v>
      </c>
      <c r="D371" s="3" t="str">
        <f t="shared" si="3"/>
        <v>09</v>
      </c>
      <c r="E371" s="13">
        <v>242.0</v>
      </c>
      <c r="F371" s="14">
        <f>'Costo de tareas'!$B$15</f>
        <v>0.1964027778</v>
      </c>
      <c r="G371" s="15">
        <f>'Producción diaria'!$T$3*$L$2*$M$2*$N$2*E371*1000/'Costo de tareas'!$B$14</f>
        <v>363.8619883</v>
      </c>
      <c r="H371" s="16">
        <f>IF(G371 &gt; 'Costo de tareas'!$B$13, 'Costo de tareas'!$B$13, IF(G371 &lt; 'Costo de tareas'!$B$13*0.2, 0, 'Costo de tareas'!$B$13- G371))</f>
        <v>39.28055556</v>
      </c>
      <c r="I371" s="17">
        <f>IF(H371=0,'Costo de tareas'!$B$13,'Costo de tareas'!$B$13-H371)</f>
        <v>0</v>
      </c>
      <c r="J371" s="2"/>
      <c r="K371" s="2"/>
      <c r="P371" s="2"/>
    </row>
    <row r="372">
      <c r="A372" s="3" t="s">
        <v>600</v>
      </c>
      <c r="B372" s="11" t="str">
        <f t="shared" si="1"/>
        <v>20210116</v>
      </c>
      <c r="C372" s="12">
        <f t="shared" si="2"/>
        <v>44212</v>
      </c>
      <c r="D372" s="3" t="str">
        <f t="shared" si="3"/>
        <v>10</v>
      </c>
      <c r="E372" s="13">
        <v>387.0</v>
      </c>
      <c r="F372" s="14">
        <f>'Costo de tareas'!$B$15</f>
        <v>0.1964027778</v>
      </c>
      <c r="G372" s="15">
        <f>'Producción diaria'!$T$3*$L$2*$M$2*$N$2*E372*1000/'Costo de tareas'!$B$14</f>
        <v>581.8784689</v>
      </c>
      <c r="H372" s="16">
        <f>IF(G372 &gt; 'Costo de tareas'!$B$13, 'Costo de tareas'!$B$13, IF(G372 &lt; 'Costo de tareas'!$B$13*0.2, 0, 'Costo de tareas'!$B$13- G372))</f>
        <v>39.28055556</v>
      </c>
      <c r="I372" s="17">
        <f>IF(H372=0,'Costo de tareas'!$B$13,'Costo de tareas'!$B$13-H372)</f>
        <v>0</v>
      </c>
      <c r="J372" s="2"/>
      <c r="K372" s="2"/>
      <c r="P372" s="2"/>
    </row>
    <row r="373">
      <c r="A373" s="3" t="s">
        <v>602</v>
      </c>
      <c r="B373" s="11" t="str">
        <f t="shared" si="1"/>
        <v>20210116</v>
      </c>
      <c r="C373" s="12">
        <f t="shared" si="2"/>
        <v>44212</v>
      </c>
      <c r="D373" s="3" t="str">
        <f t="shared" si="3"/>
        <v>11</v>
      </c>
      <c r="E373" s="13">
        <v>491.0</v>
      </c>
      <c r="F373" s="14">
        <f>'Costo de tareas'!$B$15</f>
        <v>0.1964027778</v>
      </c>
      <c r="G373" s="15">
        <f>'Producción diaria'!$T$3*$L$2*$M$2*$N$2*E373*1000/'Costo de tareas'!$B$14</f>
        <v>738.2489102</v>
      </c>
      <c r="H373" s="16">
        <f>IF(G373 &gt; 'Costo de tareas'!$B$13, 'Costo de tareas'!$B$13, IF(G373 &lt; 'Costo de tareas'!$B$13*0.2, 0, 'Costo de tareas'!$B$13- G373))</f>
        <v>39.28055556</v>
      </c>
      <c r="I373" s="17">
        <f>IF(H373=0,'Costo de tareas'!$B$13,'Costo de tareas'!$B$13-H373)</f>
        <v>0</v>
      </c>
      <c r="J373" s="2"/>
      <c r="K373" s="2"/>
      <c r="P373" s="2"/>
    </row>
    <row r="374">
      <c r="A374" s="3" t="s">
        <v>604</v>
      </c>
      <c r="B374" s="11" t="str">
        <f t="shared" si="1"/>
        <v>20210116</v>
      </c>
      <c r="C374" s="12">
        <f t="shared" si="2"/>
        <v>44212</v>
      </c>
      <c r="D374" s="3" t="str">
        <f t="shared" si="3"/>
        <v>12</v>
      </c>
      <c r="E374" s="13">
        <v>536.0</v>
      </c>
      <c r="F374" s="14">
        <f>'Costo de tareas'!$B$15</f>
        <v>0.1964027778</v>
      </c>
      <c r="G374" s="15">
        <f>'Producción diaria'!$T$3*$L$2*$M$2*$N$2*E374*1000/'Costo de tareas'!$B$14</f>
        <v>805.9091972</v>
      </c>
      <c r="H374" s="16">
        <f>IF(G374 &gt; 'Costo de tareas'!$B$13, 'Costo de tareas'!$B$13, IF(G374 &lt; 'Costo de tareas'!$B$13*0.2, 0, 'Costo de tareas'!$B$13- G374))</f>
        <v>39.28055556</v>
      </c>
      <c r="I374" s="17">
        <f>IF(H374=0,'Costo de tareas'!$B$13,'Costo de tareas'!$B$13-H374)</f>
        <v>0</v>
      </c>
      <c r="J374" s="2"/>
      <c r="K374" s="2"/>
      <c r="P374" s="2"/>
    </row>
    <row r="375">
      <c r="A375" s="3" t="s">
        <v>605</v>
      </c>
      <c r="B375" s="11" t="str">
        <f t="shared" si="1"/>
        <v>20210116</v>
      </c>
      <c r="C375" s="12">
        <f t="shared" si="2"/>
        <v>44212</v>
      </c>
      <c r="D375" s="3" t="str">
        <f t="shared" si="3"/>
        <v>13</v>
      </c>
      <c r="E375" s="13">
        <v>52.0</v>
      </c>
      <c r="F375" s="14">
        <f>'Costo de tareas'!$B$15</f>
        <v>0.1964027778</v>
      </c>
      <c r="G375" s="15">
        <f>'Producción diaria'!$T$3*$L$2*$M$2*$N$2*E375*1000/'Costo de tareas'!$B$14</f>
        <v>78.18522063</v>
      </c>
      <c r="H375" s="16">
        <f>IF(G375 &gt; 'Costo de tareas'!$B$13, 'Costo de tareas'!$B$13, IF(G375 &lt; 'Costo de tareas'!$B$13*0.2, 0, 'Costo de tareas'!$B$13- G375))</f>
        <v>39.28055556</v>
      </c>
      <c r="I375" s="17">
        <f>IF(H375=0,'Costo de tareas'!$B$13,'Costo de tareas'!$B$13-H375)</f>
        <v>0</v>
      </c>
      <c r="J375" s="2"/>
      <c r="K375" s="2"/>
      <c r="P375" s="2"/>
    </row>
    <row r="376">
      <c r="A376" s="3" t="s">
        <v>606</v>
      </c>
      <c r="B376" s="11" t="str">
        <f t="shared" si="1"/>
        <v>20210116</v>
      </c>
      <c r="C376" s="12">
        <f t="shared" si="2"/>
        <v>44212</v>
      </c>
      <c r="D376" s="3" t="str">
        <f t="shared" si="3"/>
        <v>14</v>
      </c>
      <c r="E376" s="13">
        <v>444.0</v>
      </c>
      <c r="F376" s="14">
        <f>'Costo de tareas'!$B$15</f>
        <v>0.1964027778</v>
      </c>
      <c r="G376" s="15">
        <f>'Producción diaria'!$T$3*$L$2*$M$2*$N$2*E376*1000/'Costo de tareas'!$B$14</f>
        <v>667.5814992</v>
      </c>
      <c r="H376" s="16">
        <f>IF(G376 &gt; 'Costo de tareas'!$B$13, 'Costo de tareas'!$B$13, IF(G376 &lt; 'Costo de tareas'!$B$13*0.2, 0, 'Costo de tareas'!$B$13- G376))</f>
        <v>39.28055556</v>
      </c>
      <c r="I376" s="17">
        <f>IF(H376=0,'Costo de tareas'!$B$13,'Costo de tareas'!$B$13-H376)</f>
        <v>0</v>
      </c>
      <c r="J376" s="2"/>
      <c r="K376" s="2"/>
      <c r="P376" s="2"/>
    </row>
    <row r="377">
      <c r="A377" s="3" t="s">
        <v>607</v>
      </c>
      <c r="B377" s="11" t="str">
        <f t="shared" si="1"/>
        <v>20210116</v>
      </c>
      <c r="C377" s="12">
        <f t="shared" si="2"/>
        <v>44212</v>
      </c>
      <c r="D377" s="3" t="str">
        <f t="shared" si="3"/>
        <v>15</v>
      </c>
      <c r="E377" s="13">
        <v>317.0</v>
      </c>
      <c r="F377" s="14">
        <f>'Costo de tareas'!$B$15</f>
        <v>0.1964027778</v>
      </c>
      <c r="G377" s="15">
        <f>'Producción diaria'!$T$3*$L$2*$M$2*$N$2*E377*1000/'Costo de tareas'!$B$14</f>
        <v>476.6291334</v>
      </c>
      <c r="H377" s="16">
        <f>IF(G377 &gt; 'Costo de tareas'!$B$13, 'Costo de tareas'!$B$13, IF(G377 &lt; 'Costo de tareas'!$B$13*0.2, 0, 'Costo de tareas'!$B$13- G377))</f>
        <v>39.28055556</v>
      </c>
      <c r="I377" s="17">
        <f>IF(H377=0,'Costo de tareas'!$B$13,'Costo de tareas'!$B$13-H377)</f>
        <v>0</v>
      </c>
      <c r="J377" s="2"/>
      <c r="K377" s="2"/>
      <c r="P377" s="2"/>
    </row>
    <row r="378">
      <c r="A378" s="3" t="s">
        <v>608</v>
      </c>
      <c r="B378" s="11" t="str">
        <f t="shared" si="1"/>
        <v>20210116</v>
      </c>
      <c r="C378" s="12">
        <f t="shared" si="2"/>
        <v>44212</v>
      </c>
      <c r="D378" s="3" t="str">
        <f t="shared" si="3"/>
        <v>16</v>
      </c>
      <c r="E378" s="13">
        <v>157.0</v>
      </c>
      <c r="F378" s="14">
        <f>'Costo de tareas'!$B$15</f>
        <v>0.1964027778</v>
      </c>
      <c r="G378" s="15">
        <f>'Producción diaria'!$T$3*$L$2*$M$2*$N$2*E378*1000/'Costo de tareas'!$B$14</f>
        <v>236.0592238</v>
      </c>
      <c r="H378" s="16">
        <f>IF(G378 &gt; 'Costo de tareas'!$B$13, 'Costo de tareas'!$B$13, IF(G378 &lt; 'Costo de tareas'!$B$13*0.2, 0, 'Costo de tareas'!$B$13- G378))</f>
        <v>39.28055556</v>
      </c>
      <c r="I378" s="17">
        <f>IF(H378=0,'Costo de tareas'!$B$13,'Costo de tareas'!$B$13-H378)</f>
        <v>0</v>
      </c>
      <c r="J378" s="2"/>
      <c r="K378" s="2"/>
      <c r="P378" s="2"/>
    </row>
    <row r="379">
      <c r="A379" s="3" t="s">
        <v>609</v>
      </c>
      <c r="B379" s="11" t="str">
        <f t="shared" si="1"/>
        <v>20210116</v>
      </c>
      <c r="C379" s="12">
        <f t="shared" si="2"/>
        <v>44212</v>
      </c>
      <c r="D379" s="3" t="str">
        <f t="shared" si="3"/>
        <v>17</v>
      </c>
      <c r="E379" s="13">
        <v>239.0</v>
      </c>
      <c r="F379" s="14">
        <f>'Costo de tareas'!$B$15</f>
        <v>0.1964027778</v>
      </c>
      <c r="G379" s="15">
        <f>'Producción diaria'!$T$3*$L$2*$M$2*$N$2*E379*1000/'Costo de tareas'!$B$14</f>
        <v>359.3513025</v>
      </c>
      <c r="H379" s="16">
        <f>IF(G379 &gt; 'Costo de tareas'!$B$13, 'Costo de tareas'!$B$13, IF(G379 &lt; 'Costo de tareas'!$B$13*0.2, 0, 'Costo de tareas'!$B$13- G379))</f>
        <v>39.28055556</v>
      </c>
      <c r="I379" s="17">
        <f>IF(H379=0,'Costo de tareas'!$B$13,'Costo de tareas'!$B$13-H379)</f>
        <v>0</v>
      </c>
      <c r="J379" s="2"/>
      <c r="K379" s="2"/>
      <c r="P379" s="2"/>
    </row>
    <row r="380">
      <c r="A380" s="3" t="s">
        <v>611</v>
      </c>
      <c r="B380" s="11" t="str">
        <f t="shared" si="1"/>
        <v>20210116</v>
      </c>
      <c r="C380" s="12">
        <f t="shared" si="2"/>
        <v>44212</v>
      </c>
      <c r="D380" s="3" t="str">
        <f t="shared" si="3"/>
        <v>18</v>
      </c>
      <c r="E380" s="13">
        <v>0.0</v>
      </c>
      <c r="F380" s="14">
        <f>'Costo de tareas'!$B$15</f>
        <v>0.1964027778</v>
      </c>
      <c r="G380" s="15">
        <f>'Producción diaria'!$T$3*$L$2*$M$2*$N$2*E380*1000/'Costo de tareas'!$B$14</f>
        <v>0</v>
      </c>
      <c r="H380" s="16">
        <f>IF(G380 &gt; 'Costo de tareas'!$B$13, 'Costo de tareas'!$B$13, IF(G380 &lt; 'Costo de tareas'!$B$13*0.2, 0, 'Costo de tareas'!$B$13- G380))</f>
        <v>0</v>
      </c>
      <c r="I380" s="17">
        <f>IF(H380=0,'Costo de tareas'!$B$13,'Costo de tareas'!$B$13-H380)</f>
        <v>39.28055556</v>
      </c>
      <c r="J380" s="2"/>
      <c r="K380" s="2"/>
      <c r="P380" s="2"/>
    </row>
    <row r="381">
      <c r="A381" s="3" t="s">
        <v>613</v>
      </c>
      <c r="B381" s="11" t="str">
        <f t="shared" si="1"/>
        <v>20210116</v>
      </c>
      <c r="C381" s="12">
        <f t="shared" si="2"/>
        <v>44212</v>
      </c>
      <c r="D381" s="3" t="str">
        <f t="shared" si="3"/>
        <v>19</v>
      </c>
      <c r="E381" s="13">
        <v>0.0</v>
      </c>
      <c r="F381" s="14">
        <f>'Costo de tareas'!$B$15</f>
        <v>0.1964027778</v>
      </c>
      <c r="G381" s="15">
        <f>'Producción diaria'!$T$3*$L$2*$M$2*$N$2*E381*1000/'Costo de tareas'!$B$14</f>
        <v>0</v>
      </c>
      <c r="H381" s="16">
        <f>IF(G381 &gt; 'Costo de tareas'!$B$13, 'Costo de tareas'!$B$13, IF(G381 &lt; 'Costo de tareas'!$B$13*0.2, 0, 'Costo de tareas'!$B$13- G381))</f>
        <v>0</v>
      </c>
      <c r="I381" s="17">
        <f>IF(H381=0,'Costo de tareas'!$B$13,'Costo de tareas'!$B$13-H381)</f>
        <v>39.28055556</v>
      </c>
      <c r="J381" s="2"/>
      <c r="K381" s="2"/>
      <c r="P381" s="2"/>
    </row>
    <row r="382">
      <c r="A382" s="3" t="s">
        <v>615</v>
      </c>
      <c r="B382" s="11" t="str">
        <f t="shared" si="1"/>
        <v>20210116</v>
      </c>
      <c r="C382" s="12">
        <f t="shared" si="2"/>
        <v>44212</v>
      </c>
      <c r="D382" s="3" t="str">
        <f t="shared" si="3"/>
        <v>20</v>
      </c>
      <c r="E382" s="13">
        <v>0.0</v>
      </c>
      <c r="F382" s="14">
        <f>'Costo de tareas'!$B$15</f>
        <v>0.1964027778</v>
      </c>
      <c r="G382" s="15">
        <f>'Producción diaria'!$T$3*$L$2*$M$2*$N$2*E382*1000/'Costo de tareas'!$B$14</f>
        <v>0</v>
      </c>
      <c r="H382" s="16">
        <f>IF(G382 &gt; 'Costo de tareas'!$B$13, 'Costo de tareas'!$B$13, IF(G382 &lt; 'Costo de tareas'!$B$13*0.2, 0, 'Costo de tareas'!$B$13- G382))</f>
        <v>0</v>
      </c>
      <c r="I382" s="17">
        <f>IF(H382=0,'Costo de tareas'!$B$13,'Costo de tareas'!$B$13-H382)</f>
        <v>39.28055556</v>
      </c>
      <c r="J382" s="2"/>
      <c r="K382" s="2"/>
      <c r="P382" s="2"/>
    </row>
    <row r="383">
      <c r="A383" s="3" t="s">
        <v>617</v>
      </c>
      <c r="B383" s="11" t="str">
        <f t="shared" si="1"/>
        <v>20210116</v>
      </c>
      <c r="C383" s="12">
        <f t="shared" si="2"/>
        <v>44212</v>
      </c>
      <c r="D383" s="3" t="str">
        <f t="shared" si="3"/>
        <v>21</v>
      </c>
      <c r="E383" s="13">
        <v>0.0</v>
      </c>
      <c r="F383" s="14">
        <f>'Costo de tareas'!$B$15</f>
        <v>0.1964027778</v>
      </c>
      <c r="G383" s="15">
        <f>'Producción diaria'!$T$3*$L$2*$M$2*$N$2*E383*1000/'Costo de tareas'!$B$14</f>
        <v>0</v>
      </c>
      <c r="H383" s="16">
        <f>IF(G383 &gt; 'Costo de tareas'!$B$13, 'Costo de tareas'!$B$13, IF(G383 &lt; 'Costo de tareas'!$B$13*0.2, 0, 'Costo de tareas'!$B$13- G383))</f>
        <v>0</v>
      </c>
      <c r="I383" s="17">
        <f>IF(H383=0,'Costo de tareas'!$B$13,'Costo de tareas'!$B$13-H383)</f>
        <v>39.28055556</v>
      </c>
      <c r="J383" s="2"/>
      <c r="K383" s="2"/>
      <c r="P383" s="2"/>
    </row>
    <row r="384">
      <c r="A384" s="3" t="s">
        <v>619</v>
      </c>
      <c r="B384" s="11" t="str">
        <f t="shared" si="1"/>
        <v>20210116</v>
      </c>
      <c r="C384" s="12">
        <f t="shared" si="2"/>
        <v>44212</v>
      </c>
      <c r="D384" s="3" t="str">
        <f t="shared" si="3"/>
        <v>22</v>
      </c>
      <c r="E384" s="13">
        <v>0.0</v>
      </c>
      <c r="F384" s="14">
        <f>'Costo de tareas'!$B$15</f>
        <v>0.1964027778</v>
      </c>
      <c r="G384" s="15">
        <f>'Producción diaria'!$T$3*$L$2*$M$2*$N$2*E384*1000/'Costo de tareas'!$B$14</f>
        <v>0</v>
      </c>
      <c r="H384" s="16">
        <f>IF(G384 &gt; 'Costo de tareas'!$B$13, 'Costo de tareas'!$B$13, IF(G384 &lt; 'Costo de tareas'!$B$13*0.2, 0, 'Costo de tareas'!$B$13- G384))</f>
        <v>0</v>
      </c>
      <c r="I384" s="17">
        <f>IF(H384=0,'Costo de tareas'!$B$13,'Costo de tareas'!$B$13-H384)</f>
        <v>39.28055556</v>
      </c>
      <c r="J384" s="2"/>
      <c r="K384" s="2"/>
      <c r="P384" s="2"/>
    </row>
    <row r="385">
      <c r="A385" s="3" t="s">
        <v>620</v>
      </c>
      <c r="B385" s="11" t="str">
        <f t="shared" si="1"/>
        <v>20210116</v>
      </c>
      <c r="C385" s="12">
        <f t="shared" si="2"/>
        <v>44212</v>
      </c>
      <c r="D385" s="3" t="str">
        <f t="shared" si="3"/>
        <v>23</v>
      </c>
      <c r="E385" s="13">
        <v>0.0</v>
      </c>
      <c r="F385" s="14">
        <f>'Costo de tareas'!$B$15</f>
        <v>0.1964027778</v>
      </c>
      <c r="G385" s="15">
        <f>'Producción diaria'!$T$3*$L$2*$M$2*$N$2*E385*1000/'Costo de tareas'!$B$14</f>
        <v>0</v>
      </c>
      <c r="H385" s="16">
        <f>IF(G385 &gt; 'Costo de tareas'!$B$13, 'Costo de tareas'!$B$13, IF(G385 &lt; 'Costo de tareas'!$B$13*0.2, 0, 'Costo de tareas'!$B$13- G385))</f>
        <v>0</v>
      </c>
      <c r="I385" s="17">
        <f>IF(H385=0,'Costo de tareas'!$B$13,'Costo de tareas'!$B$13-H385)</f>
        <v>39.28055556</v>
      </c>
      <c r="J385" s="2"/>
      <c r="K385" s="2"/>
      <c r="P385" s="2"/>
    </row>
    <row r="386">
      <c r="A386" s="3" t="s">
        <v>622</v>
      </c>
      <c r="B386" s="11" t="str">
        <f t="shared" si="1"/>
        <v>20210117</v>
      </c>
      <c r="C386" s="12">
        <f t="shared" si="2"/>
        <v>44213</v>
      </c>
      <c r="D386" s="3" t="str">
        <f t="shared" si="3"/>
        <v>00</v>
      </c>
      <c r="E386" s="13">
        <v>0.0</v>
      </c>
      <c r="F386" s="14">
        <f>'Costo de tareas'!$B$15</f>
        <v>0.1964027778</v>
      </c>
      <c r="G386" s="15">
        <f>'Producción diaria'!$T$3*$L$2*$M$2*$N$2*E386*1000/'Costo de tareas'!$B$14</f>
        <v>0</v>
      </c>
      <c r="H386" s="16">
        <f>IF(G386 &gt; 'Costo de tareas'!$B$13, 'Costo de tareas'!$B$13, IF(G386 &lt; 'Costo de tareas'!$B$13*0.2, 0, 'Costo de tareas'!$B$13- G386))</f>
        <v>0</v>
      </c>
      <c r="I386" s="17">
        <f>IF(H386=0,'Costo de tareas'!$B$13,'Costo de tareas'!$B$13-H386)</f>
        <v>39.28055556</v>
      </c>
      <c r="J386" s="2"/>
      <c r="K386" s="2"/>
      <c r="P386" s="2"/>
    </row>
    <row r="387">
      <c r="A387" s="3" t="s">
        <v>624</v>
      </c>
      <c r="B387" s="11" t="str">
        <f t="shared" si="1"/>
        <v>20210117</v>
      </c>
      <c r="C387" s="12">
        <f t="shared" si="2"/>
        <v>44213</v>
      </c>
      <c r="D387" s="3" t="str">
        <f t="shared" si="3"/>
        <v>01</v>
      </c>
      <c r="E387" s="13">
        <v>0.0</v>
      </c>
      <c r="F387" s="14">
        <f>'Costo de tareas'!$B$15</f>
        <v>0.1964027778</v>
      </c>
      <c r="G387" s="15">
        <f>'Producción diaria'!$T$3*$L$2*$M$2*$N$2*E387*1000/'Costo de tareas'!$B$14</f>
        <v>0</v>
      </c>
      <c r="H387" s="16">
        <f>IF(G387 &gt; 'Costo de tareas'!$B$13, 'Costo de tareas'!$B$13, IF(G387 &lt; 'Costo de tareas'!$B$13*0.2, 0, 'Costo de tareas'!$B$13- G387))</f>
        <v>0</v>
      </c>
      <c r="I387" s="17">
        <f>IF(H387=0,'Costo de tareas'!$B$13,'Costo de tareas'!$B$13-H387)</f>
        <v>39.28055556</v>
      </c>
      <c r="J387" s="2"/>
      <c r="K387" s="2"/>
      <c r="P387" s="2"/>
    </row>
    <row r="388">
      <c r="A388" s="3" t="s">
        <v>626</v>
      </c>
      <c r="B388" s="11" t="str">
        <f t="shared" si="1"/>
        <v>20210117</v>
      </c>
      <c r="C388" s="12">
        <f t="shared" si="2"/>
        <v>44213</v>
      </c>
      <c r="D388" s="3" t="str">
        <f t="shared" si="3"/>
        <v>02</v>
      </c>
      <c r="E388" s="13">
        <v>0.0</v>
      </c>
      <c r="F388" s="14">
        <f>'Costo de tareas'!$B$15</f>
        <v>0.1964027778</v>
      </c>
      <c r="G388" s="15">
        <f>'Producción diaria'!$T$3*$L$2*$M$2*$N$2*E388*1000/'Costo de tareas'!$B$14</f>
        <v>0</v>
      </c>
      <c r="H388" s="16">
        <f>IF(G388 &gt; 'Costo de tareas'!$B$13, 'Costo de tareas'!$B$13, IF(G388 &lt; 'Costo de tareas'!$B$13*0.2, 0, 'Costo de tareas'!$B$13- G388))</f>
        <v>0</v>
      </c>
      <c r="I388" s="17">
        <f>IF(H388=0,'Costo de tareas'!$B$13,'Costo de tareas'!$B$13-H388)</f>
        <v>39.28055556</v>
      </c>
      <c r="J388" s="2"/>
      <c r="K388" s="2"/>
      <c r="P388" s="2"/>
    </row>
    <row r="389">
      <c r="A389" s="3" t="s">
        <v>628</v>
      </c>
      <c r="B389" s="11" t="str">
        <f t="shared" si="1"/>
        <v>20210117</v>
      </c>
      <c r="C389" s="12">
        <f t="shared" si="2"/>
        <v>44213</v>
      </c>
      <c r="D389" s="3" t="str">
        <f t="shared" si="3"/>
        <v>03</v>
      </c>
      <c r="E389" s="13">
        <v>0.0</v>
      </c>
      <c r="F389" s="14">
        <f>'Costo de tareas'!$B$15</f>
        <v>0.1964027778</v>
      </c>
      <c r="G389" s="15">
        <f>'Producción diaria'!$T$3*$L$2*$M$2*$N$2*E389*1000/'Costo de tareas'!$B$14</f>
        <v>0</v>
      </c>
      <c r="H389" s="16">
        <f>IF(G389 &gt; 'Costo de tareas'!$B$13, 'Costo de tareas'!$B$13, IF(G389 &lt; 'Costo de tareas'!$B$13*0.2, 0, 'Costo de tareas'!$B$13- G389))</f>
        <v>0</v>
      </c>
      <c r="I389" s="17">
        <f>IF(H389=0,'Costo de tareas'!$B$13,'Costo de tareas'!$B$13-H389)</f>
        <v>39.28055556</v>
      </c>
      <c r="J389" s="2"/>
      <c r="K389" s="2"/>
      <c r="P389" s="2"/>
    </row>
    <row r="390">
      <c r="A390" s="3" t="s">
        <v>630</v>
      </c>
      <c r="B390" s="11" t="str">
        <f t="shared" si="1"/>
        <v>20210117</v>
      </c>
      <c r="C390" s="12">
        <f t="shared" si="2"/>
        <v>44213</v>
      </c>
      <c r="D390" s="3" t="str">
        <f t="shared" si="3"/>
        <v>04</v>
      </c>
      <c r="E390" s="13">
        <v>0.0</v>
      </c>
      <c r="F390" s="14">
        <f>'Costo de tareas'!$B$15</f>
        <v>0.1964027778</v>
      </c>
      <c r="G390" s="15">
        <f>'Producción diaria'!$T$3*$L$2*$M$2*$N$2*E390*1000/'Costo de tareas'!$B$14</f>
        <v>0</v>
      </c>
      <c r="H390" s="16">
        <f>IF(G390 &gt; 'Costo de tareas'!$B$13, 'Costo de tareas'!$B$13, IF(G390 &lt; 'Costo de tareas'!$B$13*0.2, 0, 'Costo de tareas'!$B$13- G390))</f>
        <v>0</v>
      </c>
      <c r="I390" s="17">
        <f>IF(H390=0,'Costo de tareas'!$B$13,'Costo de tareas'!$B$13-H390)</f>
        <v>39.28055556</v>
      </c>
      <c r="J390" s="2"/>
      <c r="K390" s="2"/>
      <c r="P390" s="2"/>
    </row>
    <row r="391">
      <c r="A391" s="3" t="s">
        <v>632</v>
      </c>
      <c r="B391" s="11" t="str">
        <f t="shared" si="1"/>
        <v>20210117</v>
      </c>
      <c r="C391" s="12">
        <f t="shared" si="2"/>
        <v>44213</v>
      </c>
      <c r="D391" s="3" t="str">
        <f t="shared" si="3"/>
        <v>05</v>
      </c>
      <c r="E391" s="13">
        <v>0.0</v>
      </c>
      <c r="F391" s="14">
        <f>'Costo de tareas'!$B$15</f>
        <v>0.1964027778</v>
      </c>
      <c r="G391" s="15">
        <f>'Producción diaria'!$T$3*$L$2*$M$2*$N$2*E391*1000/'Costo de tareas'!$B$14</f>
        <v>0</v>
      </c>
      <c r="H391" s="16">
        <f>IF(G391 &gt; 'Costo de tareas'!$B$13, 'Costo de tareas'!$B$13, IF(G391 &lt; 'Costo de tareas'!$B$13*0.2, 0, 'Costo de tareas'!$B$13- G391))</f>
        <v>0</v>
      </c>
      <c r="I391" s="17">
        <f>IF(H391=0,'Costo de tareas'!$B$13,'Costo de tareas'!$B$13-H391)</f>
        <v>39.28055556</v>
      </c>
      <c r="J391" s="2"/>
      <c r="K391" s="2"/>
      <c r="P391" s="2"/>
    </row>
    <row r="392">
      <c r="A392" s="3" t="s">
        <v>634</v>
      </c>
      <c r="B392" s="11" t="str">
        <f t="shared" si="1"/>
        <v>20210117</v>
      </c>
      <c r="C392" s="12">
        <f t="shared" si="2"/>
        <v>44213</v>
      </c>
      <c r="D392" s="3" t="str">
        <f t="shared" si="3"/>
        <v>06</v>
      </c>
      <c r="E392" s="13">
        <v>0.0</v>
      </c>
      <c r="F392" s="14">
        <f>'Costo de tareas'!$B$15</f>
        <v>0.1964027778</v>
      </c>
      <c r="G392" s="15">
        <f>'Producción diaria'!$T$3*$L$2*$M$2*$N$2*E392*1000/'Costo de tareas'!$B$14</f>
        <v>0</v>
      </c>
      <c r="H392" s="16">
        <f>IF(G392 &gt; 'Costo de tareas'!$B$13, 'Costo de tareas'!$B$13, IF(G392 &lt; 'Costo de tareas'!$B$13*0.2, 0, 'Costo de tareas'!$B$13- G392))</f>
        <v>0</v>
      </c>
      <c r="I392" s="17">
        <f>IF(H392=0,'Costo de tareas'!$B$13,'Costo de tareas'!$B$13-H392)</f>
        <v>39.28055556</v>
      </c>
      <c r="J392" s="2"/>
      <c r="K392" s="2"/>
      <c r="P392" s="2"/>
    </row>
    <row r="393">
      <c r="A393" s="3" t="s">
        <v>636</v>
      </c>
      <c r="B393" s="11" t="str">
        <f t="shared" si="1"/>
        <v>20210117</v>
      </c>
      <c r="C393" s="12">
        <f t="shared" si="2"/>
        <v>44213</v>
      </c>
      <c r="D393" s="3" t="str">
        <f t="shared" si="3"/>
        <v>07</v>
      </c>
      <c r="E393" s="13">
        <v>0.0</v>
      </c>
      <c r="F393" s="14">
        <f>'Costo de tareas'!$B$15</f>
        <v>0.1964027778</v>
      </c>
      <c r="G393" s="15">
        <f>'Producción diaria'!$T$3*$L$2*$M$2*$N$2*E393*1000/'Costo de tareas'!$B$14</f>
        <v>0</v>
      </c>
      <c r="H393" s="16">
        <f>IF(G393 &gt; 'Costo de tareas'!$B$13, 'Costo de tareas'!$B$13, IF(G393 &lt; 'Costo de tareas'!$B$13*0.2, 0, 'Costo de tareas'!$B$13- G393))</f>
        <v>0</v>
      </c>
      <c r="I393" s="17">
        <f>IF(H393=0,'Costo de tareas'!$B$13,'Costo de tareas'!$B$13-H393)</f>
        <v>39.28055556</v>
      </c>
      <c r="J393" s="2"/>
      <c r="K393" s="2"/>
      <c r="P393" s="2"/>
    </row>
    <row r="394">
      <c r="A394" s="3" t="s">
        <v>638</v>
      </c>
      <c r="B394" s="11" t="str">
        <f t="shared" si="1"/>
        <v>20210117</v>
      </c>
      <c r="C394" s="12">
        <f t="shared" si="2"/>
        <v>44213</v>
      </c>
      <c r="D394" s="3" t="str">
        <f t="shared" si="3"/>
        <v>08</v>
      </c>
      <c r="E394" s="13">
        <v>73.0</v>
      </c>
      <c r="F394" s="14">
        <f>'Costo de tareas'!$B$15</f>
        <v>0.1964027778</v>
      </c>
      <c r="G394" s="15">
        <f>'Producción diaria'!$T$3*$L$2*$M$2*$N$2*E394*1000/'Costo de tareas'!$B$14</f>
        <v>109.7600213</v>
      </c>
      <c r="H394" s="16">
        <f>IF(G394 &gt; 'Costo de tareas'!$B$13, 'Costo de tareas'!$B$13, IF(G394 &lt; 'Costo de tareas'!$B$13*0.2, 0, 'Costo de tareas'!$B$13- G394))</f>
        <v>39.28055556</v>
      </c>
      <c r="I394" s="17">
        <f>IF(H394=0,'Costo de tareas'!$B$13,'Costo de tareas'!$B$13-H394)</f>
        <v>0</v>
      </c>
      <c r="J394" s="2"/>
      <c r="K394" s="2"/>
      <c r="P394" s="2"/>
    </row>
    <row r="395">
      <c r="A395" s="3" t="s">
        <v>640</v>
      </c>
      <c r="B395" s="11" t="str">
        <f t="shared" si="1"/>
        <v>20210117</v>
      </c>
      <c r="C395" s="12">
        <f t="shared" si="2"/>
        <v>44213</v>
      </c>
      <c r="D395" s="3" t="str">
        <f t="shared" si="3"/>
        <v>09</v>
      </c>
      <c r="E395" s="13">
        <v>248.0</v>
      </c>
      <c r="F395" s="14">
        <f>'Costo de tareas'!$B$15</f>
        <v>0.1964027778</v>
      </c>
      <c r="G395" s="15">
        <f>'Producción diaria'!$T$3*$L$2*$M$2*$N$2*E395*1000/'Costo de tareas'!$B$14</f>
        <v>372.8833599</v>
      </c>
      <c r="H395" s="16">
        <f>IF(G395 &gt; 'Costo de tareas'!$B$13, 'Costo de tareas'!$B$13, IF(G395 &lt; 'Costo de tareas'!$B$13*0.2, 0, 'Costo de tareas'!$B$13- G395))</f>
        <v>39.28055556</v>
      </c>
      <c r="I395" s="17">
        <f>IF(H395=0,'Costo de tareas'!$B$13,'Costo de tareas'!$B$13-H395)</f>
        <v>0</v>
      </c>
      <c r="J395" s="2"/>
      <c r="K395" s="2"/>
      <c r="P395" s="2"/>
    </row>
    <row r="396">
      <c r="A396" s="3" t="s">
        <v>642</v>
      </c>
      <c r="B396" s="11" t="str">
        <f t="shared" si="1"/>
        <v>20210117</v>
      </c>
      <c r="C396" s="12">
        <f t="shared" si="2"/>
        <v>44213</v>
      </c>
      <c r="D396" s="3" t="str">
        <f t="shared" si="3"/>
        <v>10</v>
      </c>
      <c r="E396" s="13">
        <v>393.0</v>
      </c>
      <c r="F396" s="14">
        <f>'Costo de tareas'!$B$15</f>
        <v>0.1964027778</v>
      </c>
      <c r="G396" s="15">
        <f>'Producción diaria'!$T$3*$L$2*$M$2*$N$2*E396*1000/'Costo de tareas'!$B$14</f>
        <v>590.8998405</v>
      </c>
      <c r="H396" s="16">
        <f>IF(G396 &gt; 'Costo de tareas'!$B$13, 'Costo de tareas'!$B$13, IF(G396 &lt; 'Costo de tareas'!$B$13*0.2, 0, 'Costo de tareas'!$B$13- G396))</f>
        <v>39.28055556</v>
      </c>
      <c r="I396" s="17">
        <f>IF(H396=0,'Costo de tareas'!$B$13,'Costo de tareas'!$B$13-H396)</f>
        <v>0</v>
      </c>
      <c r="J396" s="2"/>
      <c r="K396" s="2"/>
      <c r="P396" s="2"/>
    </row>
    <row r="397">
      <c r="A397" s="3" t="s">
        <v>643</v>
      </c>
      <c r="B397" s="11" t="str">
        <f t="shared" si="1"/>
        <v>20210117</v>
      </c>
      <c r="C397" s="12">
        <f t="shared" si="2"/>
        <v>44213</v>
      </c>
      <c r="D397" s="3" t="str">
        <f t="shared" si="3"/>
        <v>11</v>
      </c>
      <c r="E397" s="13">
        <v>493.0</v>
      </c>
      <c r="F397" s="14">
        <f>'Costo de tareas'!$B$15</f>
        <v>0.1964027778</v>
      </c>
      <c r="G397" s="15">
        <f>'Producción diaria'!$T$3*$L$2*$M$2*$N$2*E397*1000/'Costo de tareas'!$B$14</f>
        <v>741.256034</v>
      </c>
      <c r="H397" s="16">
        <f>IF(G397 &gt; 'Costo de tareas'!$B$13, 'Costo de tareas'!$B$13, IF(G397 &lt; 'Costo de tareas'!$B$13*0.2, 0, 'Costo de tareas'!$B$13- G397))</f>
        <v>39.28055556</v>
      </c>
      <c r="I397" s="17">
        <f>IF(H397=0,'Costo de tareas'!$B$13,'Costo de tareas'!$B$13-H397)</f>
        <v>0</v>
      </c>
      <c r="J397" s="2"/>
      <c r="K397" s="2"/>
      <c r="P397" s="2"/>
    </row>
    <row r="398">
      <c r="A398" s="3" t="s">
        <v>645</v>
      </c>
      <c r="B398" s="11" t="str">
        <f t="shared" si="1"/>
        <v>20210117</v>
      </c>
      <c r="C398" s="12">
        <f t="shared" si="2"/>
        <v>44213</v>
      </c>
      <c r="D398" s="3" t="str">
        <f t="shared" si="3"/>
        <v>12</v>
      </c>
      <c r="E398" s="13">
        <v>538.0</v>
      </c>
      <c r="F398" s="14">
        <f>'Costo de tareas'!$B$15</f>
        <v>0.1964027778</v>
      </c>
      <c r="G398" s="15">
        <f>'Producción diaria'!$T$3*$L$2*$M$2*$N$2*E398*1000/'Costo de tareas'!$B$14</f>
        <v>808.9163211</v>
      </c>
      <c r="H398" s="16">
        <f>IF(G398 &gt; 'Costo de tareas'!$B$13, 'Costo de tareas'!$B$13, IF(G398 &lt; 'Costo de tareas'!$B$13*0.2, 0, 'Costo de tareas'!$B$13- G398))</f>
        <v>39.28055556</v>
      </c>
      <c r="I398" s="17">
        <f>IF(H398=0,'Costo de tareas'!$B$13,'Costo de tareas'!$B$13-H398)</f>
        <v>0</v>
      </c>
      <c r="J398" s="2"/>
      <c r="K398" s="2"/>
      <c r="P398" s="2"/>
    </row>
    <row r="399">
      <c r="A399" s="3" t="s">
        <v>647</v>
      </c>
      <c r="B399" s="11" t="str">
        <f t="shared" si="1"/>
        <v>20210117</v>
      </c>
      <c r="C399" s="12">
        <f t="shared" si="2"/>
        <v>44213</v>
      </c>
      <c r="D399" s="3" t="str">
        <f t="shared" si="3"/>
        <v>13</v>
      </c>
      <c r="E399" s="13">
        <v>522.0</v>
      </c>
      <c r="F399" s="14">
        <f>'Costo de tareas'!$B$15</f>
        <v>0.1964027778</v>
      </c>
      <c r="G399" s="15">
        <f>'Producción diaria'!$T$3*$L$2*$M$2*$N$2*E399*1000/'Costo de tareas'!$B$14</f>
        <v>784.8593301</v>
      </c>
      <c r="H399" s="16">
        <f>IF(G399 &gt; 'Costo de tareas'!$B$13, 'Costo de tareas'!$B$13, IF(G399 &lt; 'Costo de tareas'!$B$13*0.2, 0, 'Costo de tareas'!$B$13- G399))</f>
        <v>39.28055556</v>
      </c>
      <c r="I399" s="17">
        <f>IF(H399=0,'Costo de tareas'!$B$13,'Costo de tareas'!$B$13-H399)</f>
        <v>0</v>
      </c>
      <c r="J399" s="2"/>
      <c r="K399" s="2"/>
      <c r="P399" s="2"/>
    </row>
    <row r="400">
      <c r="A400" s="3" t="s">
        <v>649</v>
      </c>
      <c r="B400" s="11" t="str">
        <f t="shared" si="1"/>
        <v>20210117</v>
      </c>
      <c r="C400" s="12">
        <f t="shared" si="2"/>
        <v>44213</v>
      </c>
      <c r="D400" s="3" t="str">
        <f t="shared" si="3"/>
        <v>14</v>
      </c>
      <c r="E400" s="13">
        <v>45.0</v>
      </c>
      <c r="F400" s="14">
        <f>'Costo de tareas'!$B$15</f>
        <v>0.1964027778</v>
      </c>
      <c r="G400" s="15">
        <f>'Producción diaria'!$T$3*$L$2*$M$2*$N$2*E400*1000/'Costo de tareas'!$B$14</f>
        <v>67.66028708</v>
      </c>
      <c r="H400" s="16">
        <f>IF(G400 &gt; 'Costo de tareas'!$B$13, 'Costo de tareas'!$B$13, IF(G400 &lt; 'Costo de tareas'!$B$13*0.2, 0, 'Costo de tareas'!$B$13- G400))</f>
        <v>39.28055556</v>
      </c>
      <c r="I400" s="17">
        <f>IF(H400=0,'Costo de tareas'!$B$13,'Costo de tareas'!$B$13-H400)</f>
        <v>0</v>
      </c>
      <c r="J400" s="2"/>
      <c r="K400" s="2"/>
      <c r="P400" s="2"/>
    </row>
    <row r="401">
      <c r="A401" s="3" t="s">
        <v>651</v>
      </c>
      <c r="B401" s="11" t="str">
        <f t="shared" si="1"/>
        <v>20210117</v>
      </c>
      <c r="C401" s="12">
        <f t="shared" si="2"/>
        <v>44213</v>
      </c>
      <c r="D401" s="3" t="str">
        <f t="shared" si="3"/>
        <v>15</v>
      </c>
      <c r="E401" s="13">
        <v>322.0</v>
      </c>
      <c r="F401" s="14">
        <f>'Costo de tareas'!$B$15</f>
        <v>0.1964027778</v>
      </c>
      <c r="G401" s="15">
        <f>'Producción diaria'!$T$3*$L$2*$M$2*$N$2*E401*1000/'Costo de tareas'!$B$14</f>
        <v>484.1469431</v>
      </c>
      <c r="H401" s="16">
        <f>IF(G401 &gt; 'Costo de tareas'!$B$13, 'Costo de tareas'!$B$13, IF(G401 &lt; 'Costo de tareas'!$B$13*0.2, 0, 'Costo de tareas'!$B$13- G401))</f>
        <v>39.28055556</v>
      </c>
      <c r="I401" s="17">
        <f>IF(H401=0,'Costo de tareas'!$B$13,'Costo de tareas'!$B$13-H401)</f>
        <v>0</v>
      </c>
      <c r="J401" s="2"/>
      <c r="K401" s="2"/>
      <c r="P401" s="2"/>
    </row>
    <row r="402">
      <c r="A402" s="3" t="s">
        <v>653</v>
      </c>
      <c r="B402" s="11" t="str">
        <f t="shared" si="1"/>
        <v>20210117</v>
      </c>
      <c r="C402" s="12">
        <f t="shared" si="2"/>
        <v>44213</v>
      </c>
      <c r="D402" s="3" t="str">
        <f t="shared" si="3"/>
        <v>16</v>
      </c>
      <c r="E402" s="13">
        <v>16.0</v>
      </c>
      <c r="F402" s="14">
        <f>'Costo de tareas'!$B$15</f>
        <v>0.1964027778</v>
      </c>
      <c r="G402" s="15">
        <f>'Producción diaria'!$T$3*$L$2*$M$2*$N$2*E402*1000/'Costo de tareas'!$B$14</f>
        <v>24.05699096</v>
      </c>
      <c r="H402" s="16">
        <f>IF(G402 &gt; 'Costo de tareas'!$B$13, 'Costo de tareas'!$B$13, IF(G402 &lt; 'Costo de tareas'!$B$13*0.2, 0, 'Costo de tareas'!$B$13- G402))</f>
        <v>15.22356459</v>
      </c>
      <c r="I402" s="17">
        <f>IF(H402=0,'Costo de tareas'!$B$13,'Costo de tareas'!$B$13-H402)</f>
        <v>24.05699096</v>
      </c>
      <c r="J402" s="2"/>
      <c r="K402" s="2"/>
      <c r="P402" s="2"/>
    </row>
    <row r="403">
      <c r="A403" s="3" t="s">
        <v>655</v>
      </c>
      <c r="B403" s="11" t="str">
        <f t="shared" si="1"/>
        <v>20210117</v>
      </c>
      <c r="C403" s="12">
        <f t="shared" si="2"/>
        <v>44213</v>
      </c>
      <c r="D403" s="3" t="str">
        <f t="shared" si="3"/>
        <v>17</v>
      </c>
      <c r="E403" s="13">
        <v>243.25</v>
      </c>
      <c r="F403" s="14">
        <f>'Costo de tareas'!$B$15</f>
        <v>0.1964027778</v>
      </c>
      <c r="G403" s="15">
        <f>'Producción diaria'!$T$3*$L$2*$M$2*$N$2*E403*1000/'Costo de tareas'!$B$14</f>
        <v>365.7414407</v>
      </c>
      <c r="H403" s="16">
        <f>IF(G403 &gt; 'Costo de tareas'!$B$13, 'Costo de tareas'!$B$13, IF(G403 &lt; 'Costo de tareas'!$B$13*0.2, 0, 'Costo de tareas'!$B$13- G403))</f>
        <v>39.28055556</v>
      </c>
      <c r="I403" s="17">
        <f>IF(H403=0,'Costo de tareas'!$B$13,'Costo de tareas'!$B$13-H403)</f>
        <v>0</v>
      </c>
      <c r="J403" s="2"/>
      <c r="K403" s="2"/>
      <c r="P403" s="2"/>
    </row>
    <row r="404">
      <c r="A404" s="3" t="s">
        <v>657</v>
      </c>
      <c r="B404" s="11" t="str">
        <f t="shared" si="1"/>
        <v>20210117</v>
      </c>
      <c r="C404" s="12">
        <f t="shared" si="2"/>
        <v>44213</v>
      </c>
      <c r="D404" s="3" t="str">
        <f t="shared" si="3"/>
        <v>18</v>
      </c>
      <c r="E404" s="13">
        <v>0.0</v>
      </c>
      <c r="F404" s="14">
        <f>'Costo de tareas'!$B$15</f>
        <v>0.1964027778</v>
      </c>
      <c r="G404" s="15">
        <f>'Producción diaria'!$T$3*$L$2*$M$2*$N$2*E404*1000/'Costo de tareas'!$B$14</f>
        <v>0</v>
      </c>
      <c r="H404" s="16">
        <f>IF(G404 &gt; 'Costo de tareas'!$B$13, 'Costo de tareas'!$B$13, IF(G404 &lt; 'Costo de tareas'!$B$13*0.2, 0, 'Costo de tareas'!$B$13- G404))</f>
        <v>0</v>
      </c>
      <c r="I404" s="17">
        <f>IF(H404=0,'Costo de tareas'!$B$13,'Costo de tareas'!$B$13-H404)</f>
        <v>39.28055556</v>
      </c>
      <c r="J404" s="2"/>
      <c r="K404" s="2"/>
      <c r="P404" s="2"/>
    </row>
    <row r="405">
      <c r="A405" s="3" t="s">
        <v>659</v>
      </c>
      <c r="B405" s="11" t="str">
        <f t="shared" si="1"/>
        <v>20210117</v>
      </c>
      <c r="C405" s="12">
        <f t="shared" si="2"/>
        <v>44213</v>
      </c>
      <c r="D405" s="3" t="str">
        <f t="shared" si="3"/>
        <v>19</v>
      </c>
      <c r="E405" s="13">
        <v>0.0</v>
      </c>
      <c r="F405" s="14">
        <f>'Costo de tareas'!$B$15</f>
        <v>0.1964027778</v>
      </c>
      <c r="G405" s="15">
        <f>'Producción diaria'!$T$3*$L$2*$M$2*$N$2*E405*1000/'Costo de tareas'!$B$14</f>
        <v>0</v>
      </c>
      <c r="H405" s="16">
        <f>IF(G405 &gt; 'Costo de tareas'!$B$13, 'Costo de tareas'!$B$13, IF(G405 &lt; 'Costo de tareas'!$B$13*0.2, 0, 'Costo de tareas'!$B$13- G405))</f>
        <v>0</v>
      </c>
      <c r="I405" s="17">
        <f>IF(H405=0,'Costo de tareas'!$B$13,'Costo de tareas'!$B$13-H405)</f>
        <v>39.28055556</v>
      </c>
      <c r="J405" s="2"/>
      <c r="K405" s="2"/>
      <c r="P405" s="2"/>
    </row>
    <row r="406">
      <c r="A406" s="3" t="s">
        <v>660</v>
      </c>
      <c r="B406" s="11" t="str">
        <f t="shared" si="1"/>
        <v>20210117</v>
      </c>
      <c r="C406" s="12">
        <f t="shared" si="2"/>
        <v>44213</v>
      </c>
      <c r="D406" s="3" t="str">
        <f t="shared" si="3"/>
        <v>20</v>
      </c>
      <c r="E406" s="13">
        <v>0.0</v>
      </c>
      <c r="F406" s="14">
        <f>'Costo de tareas'!$B$15</f>
        <v>0.1964027778</v>
      </c>
      <c r="G406" s="15">
        <f>'Producción diaria'!$T$3*$L$2*$M$2*$N$2*E406*1000/'Costo de tareas'!$B$14</f>
        <v>0</v>
      </c>
      <c r="H406" s="16">
        <f>IF(G406 &gt; 'Costo de tareas'!$B$13, 'Costo de tareas'!$B$13, IF(G406 &lt; 'Costo de tareas'!$B$13*0.2, 0, 'Costo de tareas'!$B$13- G406))</f>
        <v>0</v>
      </c>
      <c r="I406" s="17">
        <f>IF(H406=0,'Costo de tareas'!$B$13,'Costo de tareas'!$B$13-H406)</f>
        <v>39.28055556</v>
      </c>
      <c r="J406" s="2"/>
      <c r="K406" s="2"/>
      <c r="P406" s="2"/>
    </row>
    <row r="407">
      <c r="A407" s="3" t="s">
        <v>662</v>
      </c>
      <c r="B407" s="11" t="str">
        <f t="shared" si="1"/>
        <v>20210117</v>
      </c>
      <c r="C407" s="12">
        <f t="shared" si="2"/>
        <v>44213</v>
      </c>
      <c r="D407" s="3" t="str">
        <f t="shared" si="3"/>
        <v>21</v>
      </c>
      <c r="E407" s="13">
        <v>0.0</v>
      </c>
      <c r="F407" s="14">
        <f>'Costo de tareas'!$B$15</f>
        <v>0.1964027778</v>
      </c>
      <c r="G407" s="15">
        <f>'Producción diaria'!$T$3*$L$2*$M$2*$N$2*E407*1000/'Costo de tareas'!$B$14</f>
        <v>0</v>
      </c>
      <c r="H407" s="16">
        <f>IF(G407 &gt; 'Costo de tareas'!$B$13, 'Costo de tareas'!$B$13, IF(G407 &lt; 'Costo de tareas'!$B$13*0.2, 0, 'Costo de tareas'!$B$13- G407))</f>
        <v>0</v>
      </c>
      <c r="I407" s="17">
        <f>IF(H407=0,'Costo de tareas'!$B$13,'Costo de tareas'!$B$13-H407)</f>
        <v>39.28055556</v>
      </c>
      <c r="J407" s="2"/>
      <c r="K407" s="2"/>
      <c r="P407" s="2"/>
    </row>
    <row r="408">
      <c r="A408" s="3" t="s">
        <v>663</v>
      </c>
      <c r="B408" s="11" t="str">
        <f t="shared" si="1"/>
        <v>20210117</v>
      </c>
      <c r="C408" s="12">
        <f t="shared" si="2"/>
        <v>44213</v>
      </c>
      <c r="D408" s="3" t="str">
        <f t="shared" si="3"/>
        <v>22</v>
      </c>
      <c r="E408" s="13">
        <v>0.0</v>
      </c>
      <c r="F408" s="14">
        <f>'Costo de tareas'!$B$15</f>
        <v>0.1964027778</v>
      </c>
      <c r="G408" s="15">
        <f>'Producción diaria'!$T$3*$L$2*$M$2*$N$2*E408*1000/'Costo de tareas'!$B$14</f>
        <v>0</v>
      </c>
      <c r="H408" s="16">
        <f>IF(G408 &gt; 'Costo de tareas'!$B$13, 'Costo de tareas'!$B$13, IF(G408 &lt; 'Costo de tareas'!$B$13*0.2, 0, 'Costo de tareas'!$B$13- G408))</f>
        <v>0</v>
      </c>
      <c r="I408" s="17">
        <f>IF(H408=0,'Costo de tareas'!$B$13,'Costo de tareas'!$B$13-H408)</f>
        <v>39.28055556</v>
      </c>
      <c r="J408" s="2"/>
      <c r="K408" s="2"/>
      <c r="P408" s="2"/>
    </row>
    <row r="409">
      <c r="A409" s="3" t="s">
        <v>664</v>
      </c>
      <c r="B409" s="11" t="str">
        <f t="shared" si="1"/>
        <v>20210117</v>
      </c>
      <c r="C409" s="12">
        <f t="shared" si="2"/>
        <v>44213</v>
      </c>
      <c r="D409" s="3" t="str">
        <f t="shared" si="3"/>
        <v>23</v>
      </c>
      <c r="E409" s="13">
        <v>0.0</v>
      </c>
      <c r="F409" s="14">
        <f>'Costo de tareas'!$B$15</f>
        <v>0.1964027778</v>
      </c>
      <c r="G409" s="15">
        <f>'Producción diaria'!$T$3*$L$2*$M$2*$N$2*E409*1000/'Costo de tareas'!$B$14</f>
        <v>0</v>
      </c>
      <c r="H409" s="16">
        <f>IF(G409 &gt; 'Costo de tareas'!$B$13, 'Costo de tareas'!$B$13, IF(G409 &lt; 'Costo de tareas'!$B$13*0.2, 0, 'Costo de tareas'!$B$13- G409))</f>
        <v>0</v>
      </c>
      <c r="I409" s="17">
        <f>IF(H409=0,'Costo de tareas'!$B$13,'Costo de tareas'!$B$13-H409)</f>
        <v>39.28055556</v>
      </c>
      <c r="J409" s="2"/>
      <c r="K409" s="2"/>
      <c r="P409" s="2"/>
    </row>
    <row r="410">
      <c r="A410" s="3" t="s">
        <v>665</v>
      </c>
      <c r="B410" s="11" t="str">
        <f t="shared" si="1"/>
        <v>20210118</v>
      </c>
      <c r="C410" s="12">
        <f t="shared" si="2"/>
        <v>44214</v>
      </c>
      <c r="D410" s="3" t="str">
        <f t="shared" si="3"/>
        <v>00</v>
      </c>
      <c r="E410" s="13">
        <v>0.0</v>
      </c>
      <c r="F410" s="14">
        <f>'Costo de tareas'!$B$15</f>
        <v>0.1964027778</v>
      </c>
      <c r="G410" s="15">
        <f>'Producción diaria'!$T$3*$L$2*$M$2*$N$2*E410*1000/'Costo de tareas'!$B$14</f>
        <v>0</v>
      </c>
      <c r="H410" s="16">
        <f>IF(G410 &gt; 'Costo de tareas'!$B$13, 'Costo de tareas'!$B$13, IF(G410 &lt; 'Costo de tareas'!$B$13*0.2, 0, 'Costo de tareas'!$B$13- G410))</f>
        <v>0</v>
      </c>
      <c r="I410" s="17">
        <f>IF(H410=0,'Costo de tareas'!$B$13,'Costo de tareas'!$B$13-H410)</f>
        <v>39.28055556</v>
      </c>
      <c r="J410" s="2"/>
      <c r="K410" s="2"/>
      <c r="P410" s="2"/>
    </row>
    <row r="411">
      <c r="A411" s="3" t="s">
        <v>667</v>
      </c>
      <c r="B411" s="11" t="str">
        <f t="shared" si="1"/>
        <v>20210118</v>
      </c>
      <c r="C411" s="12">
        <f t="shared" si="2"/>
        <v>44214</v>
      </c>
      <c r="D411" s="3" t="str">
        <f t="shared" si="3"/>
        <v>01</v>
      </c>
      <c r="E411" s="13">
        <v>0.0</v>
      </c>
      <c r="F411" s="14">
        <f>'Costo de tareas'!$B$15</f>
        <v>0.1964027778</v>
      </c>
      <c r="G411" s="15">
        <f>'Producción diaria'!$T$3*$L$2*$M$2*$N$2*E411*1000/'Costo de tareas'!$B$14</f>
        <v>0</v>
      </c>
      <c r="H411" s="16">
        <f>IF(G411 &gt; 'Costo de tareas'!$B$13, 'Costo de tareas'!$B$13, IF(G411 &lt; 'Costo de tareas'!$B$13*0.2, 0, 'Costo de tareas'!$B$13- G411))</f>
        <v>0</v>
      </c>
      <c r="I411" s="17">
        <f>IF(H411=0,'Costo de tareas'!$B$13,'Costo de tareas'!$B$13-H411)</f>
        <v>39.28055556</v>
      </c>
      <c r="J411" s="2"/>
      <c r="K411" s="2"/>
      <c r="P411" s="2"/>
    </row>
    <row r="412">
      <c r="A412" s="3" t="s">
        <v>668</v>
      </c>
      <c r="B412" s="11" t="str">
        <f t="shared" si="1"/>
        <v>20210118</v>
      </c>
      <c r="C412" s="12">
        <f t="shared" si="2"/>
        <v>44214</v>
      </c>
      <c r="D412" s="3" t="str">
        <f t="shared" si="3"/>
        <v>02</v>
      </c>
      <c r="E412" s="13">
        <v>0.0</v>
      </c>
      <c r="F412" s="14">
        <f>'Costo de tareas'!$B$15</f>
        <v>0.1964027778</v>
      </c>
      <c r="G412" s="15">
        <f>'Producción diaria'!$T$3*$L$2*$M$2*$N$2*E412*1000/'Costo de tareas'!$B$14</f>
        <v>0</v>
      </c>
      <c r="H412" s="16">
        <f>IF(G412 &gt; 'Costo de tareas'!$B$13, 'Costo de tareas'!$B$13, IF(G412 &lt; 'Costo de tareas'!$B$13*0.2, 0, 'Costo de tareas'!$B$13- G412))</f>
        <v>0</v>
      </c>
      <c r="I412" s="17">
        <f>IF(H412=0,'Costo de tareas'!$B$13,'Costo de tareas'!$B$13-H412)</f>
        <v>39.28055556</v>
      </c>
      <c r="J412" s="2"/>
      <c r="K412" s="2"/>
      <c r="P412" s="2"/>
    </row>
    <row r="413">
      <c r="A413" s="3" t="s">
        <v>669</v>
      </c>
      <c r="B413" s="11" t="str">
        <f t="shared" si="1"/>
        <v>20210118</v>
      </c>
      <c r="C413" s="12">
        <f t="shared" si="2"/>
        <v>44214</v>
      </c>
      <c r="D413" s="3" t="str">
        <f t="shared" si="3"/>
        <v>03</v>
      </c>
      <c r="E413" s="13">
        <v>0.0</v>
      </c>
      <c r="F413" s="14">
        <f>'Costo de tareas'!$B$15</f>
        <v>0.1964027778</v>
      </c>
      <c r="G413" s="15">
        <f>'Producción diaria'!$T$3*$L$2*$M$2*$N$2*E413*1000/'Costo de tareas'!$B$14</f>
        <v>0</v>
      </c>
      <c r="H413" s="16">
        <f>IF(G413 &gt; 'Costo de tareas'!$B$13, 'Costo de tareas'!$B$13, IF(G413 &lt; 'Costo de tareas'!$B$13*0.2, 0, 'Costo de tareas'!$B$13- G413))</f>
        <v>0</v>
      </c>
      <c r="I413" s="17">
        <f>IF(H413=0,'Costo de tareas'!$B$13,'Costo de tareas'!$B$13-H413)</f>
        <v>39.28055556</v>
      </c>
      <c r="J413" s="2"/>
      <c r="K413" s="2"/>
      <c r="P413" s="2"/>
    </row>
    <row r="414">
      <c r="A414" s="3" t="s">
        <v>670</v>
      </c>
      <c r="B414" s="11" t="str">
        <f t="shared" si="1"/>
        <v>20210118</v>
      </c>
      <c r="C414" s="12">
        <f t="shared" si="2"/>
        <v>44214</v>
      </c>
      <c r="D414" s="3" t="str">
        <f t="shared" si="3"/>
        <v>04</v>
      </c>
      <c r="E414" s="13">
        <v>0.0</v>
      </c>
      <c r="F414" s="14">
        <f>'Costo de tareas'!$B$15</f>
        <v>0.1964027778</v>
      </c>
      <c r="G414" s="15">
        <f>'Producción diaria'!$T$3*$L$2*$M$2*$N$2*E414*1000/'Costo de tareas'!$B$14</f>
        <v>0</v>
      </c>
      <c r="H414" s="16">
        <f>IF(G414 &gt; 'Costo de tareas'!$B$13, 'Costo de tareas'!$B$13, IF(G414 &lt; 'Costo de tareas'!$B$13*0.2, 0, 'Costo de tareas'!$B$13- G414))</f>
        <v>0</v>
      </c>
      <c r="I414" s="17">
        <f>IF(H414=0,'Costo de tareas'!$B$13,'Costo de tareas'!$B$13-H414)</f>
        <v>39.28055556</v>
      </c>
      <c r="J414" s="2"/>
      <c r="K414" s="2"/>
      <c r="P414" s="2"/>
    </row>
    <row r="415">
      <c r="A415" s="3" t="s">
        <v>671</v>
      </c>
      <c r="B415" s="11" t="str">
        <f t="shared" si="1"/>
        <v>20210118</v>
      </c>
      <c r="C415" s="12">
        <f t="shared" si="2"/>
        <v>44214</v>
      </c>
      <c r="D415" s="3" t="str">
        <f t="shared" si="3"/>
        <v>05</v>
      </c>
      <c r="E415" s="13">
        <v>0.0</v>
      </c>
      <c r="F415" s="14">
        <f>'Costo de tareas'!$B$15</f>
        <v>0.1964027778</v>
      </c>
      <c r="G415" s="15">
        <f>'Producción diaria'!$T$3*$L$2*$M$2*$N$2*E415*1000/'Costo de tareas'!$B$14</f>
        <v>0</v>
      </c>
      <c r="H415" s="16">
        <f>IF(G415 &gt; 'Costo de tareas'!$B$13, 'Costo de tareas'!$B$13, IF(G415 &lt; 'Costo de tareas'!$B$13*0.2, 0, 'Costo de tareas'!$B$13- G415))</f>
        <v>0</v>
      </c>
      <c r="I415" s="17">
        <f>IF(H415=0,'Costo de tareas'!$B$13,'Costo de tareas'!$B$13-H415)</f>
        <v>39.28055556</v>
      </c>
      <c r="J415" s="2"/>
      <c r="K415" s="2"/>
      <c r="P415" s="2"/>
    </row>
    <row r="416">
      <c r="A416" s="3" t="s">
        <v>672</v>
      </c>
      <c r="B416" s="11" t="str">
        <f t="shared" si="1"/>
        <v>20210118</v>
      </c>
      <c r="C416" s="12">
        <f t="shared" si="2"/>
        <v>44214</v>
      </c>
      <c r="D416" s="3" t="str">
        <f t="shared" si="3"/>
        <v>06</v>
      </c>
      <c r="E416" s="13">
        <v>0.0</v>
      </c>
      <c r="F416" s="14">
        <f>'Costo de tareas'!$B$15</f>
        <v>0.1964027778</v>
      </c>
      <c r="G416" s="15">
        <f>'Producción diaria'!$T$3*$L$2*$M$2*$N$2*E416*1000/'Costo de tareas'!$B$14</f>
        <v>0</v>
      </c>
      <c r="H416" s="16">
        <f>IF(G416 &gt; 'Costo de tareas'!$B$13, 'Costo de tareas'!$B$13, IF(G416 &lt; 'Costo de tareas'!$B$13*0.2, 0, 'Costo de tareas'!$B$13- G416))</f>
        <v>0</v>
      </c>
      <c r="I416" s="17">
        <f>IF(H416=0,'Costo de tareas'!$B$13,'Costo de tareas'!$B$13-H416)</f>
        <v>39.28055556</v>
      </c>
      <c r="J416" s="2"/>
      <c r="K416" s="2"/>
      <c r="P416" s="2"/>
    </row>
    <row r="417">
      <c r="A417" s="3" t="s">
        <v>673</v>
      </c>
      <c r="B417" s="11" t="str">
        <f t="shared" si="1"/>
        <v>20210118</v>
      </c>
      <c r="C417" s="12">
        <f t="shared" si="2"/>
        <v>44214</v>
      </c>
      <c r="D417" s="3" t="str">
        <f t="shared" si="3"/>
        <v>07</v>
      </c>
      <c r="E417" s="13">
        <v>0.0</v>
      </c>
      <c r="F417" s="14">
        <f>'Costo de tareas'!$B$15</f>
        <v>0.1964027778</v>
      </c>
      <c r="G417" s="15">
        <f>'Producción diaria'!$T$3*$L$2*$M$2*$N$2*E417*1000/'Costo de tareas'!$B$14</f>
        <v>0</v>
      </c>
      <c r="H417" s="16">
        <f>IF(G417 &gt; 'Costo de tareas'!$B$13, 'Costo de tareas'!$B$13, IF(G417 &lt; 'Costo de tareas'!$B$13*0.2, 0, 'Costo de tareas'!$B$13- G417))</f>
        <v>0</v>
      </c>
      <c r="I417" s="17">
        <f>IF(H417=0,'Costo de tareas'!$B$13,'Costo de tareas'!$B$13-H417)</f>
        <v>39.28055556</v>
      </c>
      <c r="J417" s="2"/>
      <c r="K417" s="2"/>
      <c r="P417" s="2"/>
    </row>
    <row r="418">
      <c r="A418" s="3" t="s">
        <v>674</v>
      </c>
      <c r="B418" s="11" t="str">
        <f t="shared" si="1"/>
        <v>20210118</v>
      </c>
      <c r="C418" s="12">
        <f t="shared" si="2"/>
        <v>44214</v>
      </c>
      <c r="D418" s="3" t="str">
        <f t="shared" si="3"/>
        <v>08</v>
      </c>
      <c r="E418" s="13">
        <v>75.0</v>
      </c>
      <c r="F418" s="14">
        <f>'Costo de tareas'!$B$15</f>
        <v>0.1964027778</v>
      </c>
      <c r="G418" s="15">
        <f>'Producción diaria'!$T$3*$L$2*$M$2*$N$2*E418*1000/'Costo de tareas'!$B$14</f>
        <v>112.7671451</v>
      </c>
      <c r="H418" s="16">
        <f>IF(G418 &gt; 'Costo de tareas'!$B$13, 'Costo de tareas'!$B$13, IF(G418 &lt; 'Costo de tareas'!$B$13*0.2, 0, 'Costo de tareas'!$B$13- G418))</f>
        <v>39.28055556</v>
      </c>
      <c r="I418" s="17">
        <f>IF(H418=0,'Costo de tareas'!$B$13,'Costo de tareas'!$B$13-H418)</f>
        <v>0</v>
      </c>
      <c r="J418" s="2"/>
      <c r="K418" s="2"/>
      <c r="P418" s="2"/>
    </row>
    <row r="419">
      <c r="A419" s="3" t="s">
        <v>675</v>
      </c>
      <c r="B419" s="11" t="str">
        <f t="shared" si="1"/>
        <v>20210118</v>
      </c>
      <c r="C419" s="12">
        <f t="shared" si="2"/>
        <v>44214</v>
      </c>
      <c r="D419" s="3" t="str">
        <f t="shared" si="3"/>
        <v>09</v>
      </c>
      <c r="E419" s="13">
        <v>247.0</v>
      </c>
      <c r="F419" s="14">
        <f>'Costo de tareas'!$B$15</f>
        <v>0.1964027778</v>
      </c>
      <c r="G419" s="15">
        <f>'Producción diaria'!$T$3*$L$2*$M$2*$N$2*E419*1000/'Costo de tareas'!$B$14</f>
        <v>371.379798</v>
      </c>
      <c r="H419" s="16">
        <f>IF(G419 &gt; 'Costo de tareas'!$B$13, 'Costo de tareas'!$B$13, IF(G419 &lt; 'Costo de tareas'!$B$13*0.2, 0, 'Costo de tareas'!$B$13- G419))</f>
        <v>39.28055556</v>
      </c>
      <c r="I419" s="17">
        <f>IF(H419=0,'Costo de tareas'!$B$13,'Costo de tareas'!$B$13-H419)</f>
        <v>0</v>
      </c>
      <c r="J419" s="2"/>
      <c r="K419" s="2"/>
      <c r="P419" s="2"/>
    </row>
    <row r="420">
      <c r="A420" s="3" t="s">
        <v>676</v>
      </c>
      <c r="B420" s="11" t="str">
        <f t="shared" si="1"/>
        <v>20210118</v>
      </c>
      <c r="C420" s="12">
        <f t="shared" si="2"/>
        <v>44214</v>
      </c>
      <c r="D420" s="3" t="str">
        <f t="shared" si="3"/>
        <v>10</v>
      </c>
      <c r="E420" s="13">
        <v>392.0</v>
      </c>
      <c r="F420" s="14">
        <f>'Costo de tareas'!$B$15</f>
        <v>0.1964027778</v>
      </c>
      <c r="G420" s="15">
        <f>'Producción diaria'!$T$3*$L$2*$M$2*$N$2*E420*1000/'Costo de tareas'!$B$14</f>
        <v>589.3962786</v>
      </c>
      <c r="H420" s="16">
        <f>IF(G420 &gt; 'Costo de tareas'!$B$13, 'Costo de tareas'!$B$13, IF(G420 &lt; 'Costo de tareas'!$B$13*0.2, 0, 'Costo de tareas'!$B$13- G420))</f>
        <v>39.28055556</v>
      </c>
      <c r="I420" s="17">
        <f>IF(H420=0,'Costo de tareas'!$B$13,'Costo de tareas'!$B$13-H420)</f>
        <v>0</v>
      </c>
      <c r="J420" s="2"/>
      <c r="K420" s="2"/>
      <c r="P420" s="2"/>
    </row>
    <row r="421">
      <c r="A421" s="3" t="s">
        <v>677</v>
      </c>
      <c r="B421" s="11" t="str">
        <f t="shared" si="1"/>
        <v>20210118</v>
      </c>
      <c r="C421" s="12">
        <f t="shared" si="2"/>
        <v>44214</v>
      </c>
      <c r="D421" s="3" t="str">
        <f t="shared" si="3"/>
        <v>11</v>
      </c>
      <c r="E421" s="13">
        <v>492.0</v>
      </c>
      <c r="F421" s="14">
        <f>'Costo de tareas'!$B$15</f>
        <v>0.1964027778</v>
      </c>
      <c r="G421" s="15">
        <f>'Producción diaria'!$T$3*$L$2*$M$2*$N$2*E421*1000/'Costo de tareas'!$B$14</f>
        <v>739.7524721</v>
      </c>
      <c r="H421" s="16">
        <f>IF(G421 &gt; 'Costo de tareas'!$B$13, 'Costo de tareas'!$B$13, IF(G421 &lt; 'Costo de tareas'!$B$13*0.2, 0, 'Costo de tareas'!$B$13- G421))</f>
        <v>39.28055556</v>
      </c>
      <c r="I421" s="17">
        <f>IF(H421=0,'Costo de tareas'!$B$13,'Costo de tareas'!$B$13-H421)</f>
        <v>0</v>
      </c>
      <c r="J421" s="2"/>
      <c r="K421" s="2"/>
      <c r="P421" s="2"/>
    </row>
    <row r="422">
      <c r="A422" s="3" t="s">
        <v>678</v>
      </c>
      <c r="B422" s="11" t="str">
        <f t="shared" si="1"/>
        <v>20210118</v>
      </c>
      <c r="C422" s="12">
        <f t="shared" si="2"/>
        <v>44214</v>
      </c>
      <c r="D422" s="3" t="str">
        <f t="shared" si="3"/>
        <v>12</v>
      </c>
      <c r="E422" s="13">
        <v>54.0</v>
      </c>
      <c r="F422" s="14">
        <f>'Costo de tareas'!$B$15</f>
        <v>0.1964027778</v>
      </c>
      <c r="G422" s="15">
        <f>'Producción diaria'!$T$3*$L$2*$M$2*$N$2*E422*1000/'Costo de tareas'!$B$14</f>
        <v>81.1923445</v>
      </c>
      <c r="H422" s="16">
        <f>IF(G422 &gt; 'Costo de tareas'!$B$13, 'Costo de tareas'!$B$13, IF(G422 &lt; 'Costo de tareas'!$B$13*0.2, 0, 'Costo de tareas'!$B$13- G422))</f>
        <v>39.28055556</v>
      </c>
      <c r="I422" s="17">
        <f>IF(H422=0,'Costo de tareas'!$B$13,'Costo de tareas'!$B$13-H422)</f>
        <v>0</v>
      </c>
      <c r="J422" s="2"/>
      <c r="K422" s="2"/>
      <c r="P422" s="2"/>
    </row>
    <row r="423">
      <c r="A423" s="3" t="s">
        <v>679</v>
      </c>
      <c r="B423" s="11" t="str">
        <f t="shared" si="1"/>
        <v>20210118</v>
      </c>
      <c r="C423" s="12">
        <f t="shared" si="2"/>
        <v>44214</v>
      </c>
      <c r="D423" s="3" t="str">
        <f t="shared" si="3"/>
        <v>13</v>
      </c>
      <c r="E423" s="13">
        <v>525.0</v>
      </c>
      <c r="F423" s="14">
        <f>'Costo de tareas'!$B$15</f>
        <v>0.1964027778</v>
      </c>
      <c r="G423" s="15">
        <f>'Producción diaria'!$T$3*$L$2*$M$2*$N$2*E423*1000/'Costo de tareas'!$B$14</f>
        <v>789.3700159</v>
      </c>
      <c r="H423" s="16">
        <f>IF(G423 &gt; 'Costo de tareas'!$B$13, 'Costo de tareas'!$B$13, IF(G423 &lt; 'Costo de tareas'!$B$13*0.2, 0, 'Costo de tareas'!$B$13- G423))</f>
        <v>39.28055556</v>
      </c>
      <c r="I423" s="17">
        <f>IF(H423=0,'Costo de tareas'!$B$13,'Costo de tareas'!$B$13-H423)</f>
        <v>0</v>
      </c>
      <c r="J423" s="2"/>
      <c r="K423" s="2"/>
      <c r="P423" s="2"/>
    </row>
    <row r="424">
      <c r="A424" s="3" t="s">
        <v>680</v>
      </c>
      <c r="B424" s="11" t="str">
        <f t="shared" si="1"/>
        <v>20210118</v>
      </c>
      <c r="C424" s="12">
        <f t="shared" si="2"/>
        <v>44214</v>
      </c>
      <c r="D424" s="3" t="str">
        <f t="shared" si="3"/>
        <v>14</v>
      </c>
      <c r="E424" s="13">
        <v>45.0</v>
      </c>
      <c r="F424" s="14">
        <f>'Costo de tareas'!$B$15</f>
        <v>0.1964027778</v>
      </c>
      <c r="G424" s="15">
        <f>'Producción diaria'!$T$3*$L$2*$M$2*$N$2*E424*1000/'Costo de tareas'!$B$14</f>
        <v>67.66028708</v>
      </c>
      <c r="H424" s="16">
        <f>IF(G424 &gt; 'Costo de tareas'!$B$13, 'Costo de tareas'!$B$13, IF(G424 &lt; 'Costo de tareas'!$B$13*0.2, 0, 'Costo de tareas'!$B$13- G424))</f>
        <v>39.28055556</v>
      </c>
      <c r="I424" s="17">
        <f>IF(H424=0,'Costo de tareas'!$B$13,'Costo de tareas'!$B$13-H424)</f>
        <v>0</v>
      </c>
      <c r="J424" s="2"/>
      <c r="K424" s="2"/>
      <c r="P424" s="2"/>
    </row>
    <row r="425">
      <c r="A425" s="3" t="s">
        <v>681</v>
      </c>
      <c r="B425" s="11" t="str">
        <f t="shared" si="1"/>
        <v>20210118</v>
      </c>
      <c r="C425" s="12">
        <f t="shared" si="2"/>
        <v>44214</v>
      </c>
      <c r="D425" s="3" t="str">
        <f t="shared" si="3"/>
        <v>15</v>
      </c>
      <c r="E425" s="13">
        <v>325.0</v>
      </c>
      <c r="F425" s="14">
        <f>'Costo de tareas'!$B$15</f>
        <v>0.1964027778</v>
      </c>
      <c r="G425" s="15">
        <f>'Producción diaria'!$T$3*$L$2*$M$2*$N$2*E425*1000/'Costo de tareas'!$B$14</f>
        <v>488.6576289</v>
      </c>
      <c r="H425" s="16">
        <f>IF(G425 &gt; 'Costo de tareas'!$B$13, 'Costo de tareas'!$B$13, IF(G425 &lt; 'Costo de tareas'!$B$13*0.2, 0, 'Costo de tareas'!$B$13- G425))</f>
        <v>39.28055556</v>
      </c>
      <c r="I425" s="17">
        <f>IF(H425=0,'Costo de tareas'!$B$13,'Costo de tareas'!$B$13-H425)</f>
        <v>0</v>
      </c>
      <c r="J425" s="2"/>
      <c r="K425" s="2"/>
      <c r="P425" s="2"/>
    </row>
    <row r="426">
      <c r="A426" s="3" t="s">
        <v>682</v>
      </c>
      <c r="B426" s="11" t="str">
        <f t="shared" si="1"/>
        <v>20210118</v>
      </c>
      <c r="C426" s="12">
        <f t="shared" si="2"/>
        <v>44214</v>
      </c>
      <c r="D426" s="3" t="str">
        <f t="shared" si="3"/>
        <v>16</v>
      </c>
      <c r="E426" s="13">
        <v>164.0</v>
      </c>
      <c r="F426" s="14">
        <f>'Costo de tareas'!$B$15</f>
        <v>0.1964027778</v>
      </c>
      <c r="G426" s="15">
        <f>'Producción diaria'!$T$3*$L$2*$M$2*$N$2*E426*1000/'Costo de tareas'!$B$14</f>
        <v>246.5841574</v>
      </c>
      <c r="H426" s="16">
        <f>IF(G426 &gt; 'Costo de tareas'!$B$13, 'Costo de tareas'!$B$13, IF(G426 &lt; 'Costo de tareas'!$B$13*0.2, 0, 'Costo de tareas'!$B$13- G426))</f>
        <v>39.28055556</v>
      </c>
      <c r="I426" s="17">
        <f>IF(H426=0,'Costo de tareas'!$B$13,'Costo de tareas'!$B$13-H426)</f>
        <v>0</v>
      </c>
      <c r="J426" s="2"/>
      <c r="K426" s="2"/>
      <c r="P426" s="2"/>
    </row>
    <row r="427">
      <c r="A427" s="3" t="s">
        <v>683</v>
      </c>
      <c r="B427" s="11" t="str">
        <f t="shared" si="1"/>
        <v>20210118</v>
      </c>
      <c r="C427" s="12">
        <f t="shared" si="2"/>
        <v>44214</v>
      </c>
      <c r="D427" s="3" t="str">
        <f t="shared" si="3"/>
        <v>17</v>
      </c>
      <c r="E427" s="13">
        <v>256.6</v>
      </c>
      <c r="F427" s="14">
        <f>'Costo de tareas'!$B$15</f>
        <v>0.1964027778</v>
      </c>
      <c r="G427" s="15">
        <f>'Producción diaria'!$T$3*$L$2*$M$2*$N$2*E427*1000/'Costo de tareas'!$B$14</f>
        <v>385.8139926</v>
      </c>
      <c r="H427" s="16">
        <f>IF(G427 &gt; 'Costo de tareas'!$B$13, 'Costo de tareas'!$B$13, IF(G427 &lt; 'Costo de tareas'!$B$13*0.2, 0, 'Costo de tareas'!$B$13- G427))</f>
        <v>39.28055556</v>
      </c>
      <c r="I427" s="17">
        <f>IF(H427=0,'Costo de tareas'!$B$13,'Costo de tareas'!$B$13-H427)</f>
        <v>0</v>
      </c>
      <c r="J427" s="2"/>
      <c r="K427" s="2"/>
      <c r="P427" s="2"/>
    </row>
    <row r="428">
      <c r="A428" s="3" t="s">
        <v>685</v>
      </c>
      <c r="B428" s="11" t="str">
        <f t="shared" si="1"/>
        <v>20210118</v>
      </c>
      <c r="C428" s="12">
        <f t="shared" si="2"/>
        <v>44214</v>
      </c>
      <c r="D428" s="3" t="str">
        <f t="shared" si="3"/>
        <v>18</v>
      </c>
      <c r="E428" s="13">
        <v>0.0</v>
      </c>
      <c r="F428" s="14">
        <f>'Costo de tareas'!$B$15</f>
        <v>0.1964027778</v>
      </c>
      <c r="G428" s="15">
        <f>'Producción diaria'!$T$3*$L$2*$M$2*$N$2*E428*1000/'Costo de tareas'!$B$14</f>
        <v>0</v>
      </c>
      <c r="H428" s="16">
        <f>IF(G428 &gt; 'Costo de tareas'!$B$13, 'Costo de tareas'!$B$13, IF(G428 &lt; 'Costo de tareas'!$B$13*0.2, 0, 'Costo de tareas'!$B$13- G428))</f>
        <v>0</v>
      </c>
      <c r="I428" s="17">
        <f>IF(H428=0,'Costo de tareas'!$B$13,'Costo de tareas'!$B$13-H428)</f>
        <v>39.28055556</v>
      </c>
      <c r="J428" s="2"/>
      <c r="K428" s="2"/>
      <c r="P428" s="2"/>
    </row>
    <row r="429">
      <c r="A429" s="3" t="s">
        <v>687</v>
      </c>
      <c r="B429" s="11" t="str">
        <f t="shared" si="1"/>
        <v>20210118</v>
      </c>
      <c r="C429" s="12">
        <f t="shared" si="2"/>
        <v>44214</v>
      </c>
      <c r="D429" s="3" t="str">
        <f t="shared" si="3"/>
        <v>19</v>
      </c>
      <c r="E429" s="13">
        <v>0.0</v>
      </c>
      <c r="F429" s="14">
        <f>'Costo de tareas'!$B$15</f>
        <v>0.1964027778</v>
      </c>
      <c r="G429" s="15">
        <f>'Producción diaria'!$T$3*$L$2*$M$2*$N$2*E429*1000/'Costo de tareas'!$B$14</f>
        <v>0</v>
      </c>
      <c r="H429" s="16">
        <f>IF(G429 &gt; 'Costo de tareas'!$B$13, 'Costo de tareas'!$B$13, IF(G429 &lt; 'Costo de tareas'!$B$13*0.2, 0, 'Costo de tareas'!$B$13- G429))</f>
        <v>0</v>
      </c>
      <c r="I429" s="17">
        <f>IF(H429=0,'Costo de tareas'!$B$13,'Costo de tareas'!$B$13-H429)</f>
        <v>39.28055556</v>
      </c>
      <c r="J429" s="2"/>
      <c r="K429" s="2"/>
      <c r="P429" s="2"/>
    </row>
    <row r="430">
      <c r="A430" s="3" t="s">
        <v>689</v>
      </c>
      <c r="B430" s="11" t="str">
        <f t="shared" si="1"/>
        <v>20210118</v>
      </c>
      <c r="C430" s="12">
        <f t="shared" si="2"/>
        <v>44214</v>
      </c>
      <c r="D430" s="3" t="str">
        <f t="shared" si="3"/>
        <v>20</v>
      </c>
      <c r="E430" s="13">
        <v>0.0</v>
      </c>
      <c r="F430" s="14">
        <f>'Costo de tareas'!$B$15</f>
        <v>0.1964027778</v>
      </c>
      <c r="G430" s="15">
        <f>'Producción diaria'!$T$3*$L$2*$M$2*$N$2*E430*1000/'Costo de tareas'!$B$14</f>
        <v>0</v>
      </c>
      <c r="H430" s="16">
        <f>IF(G430 &gt; 'Costo de tareas'!$B$13, 'Costo de tareas'!$B$13, IF(G430 &lt; 'Costo de tareas'!$B$13*0.2, 0, 'Costo de tareas'!$B$13- G430))</f>
        <v>0</v>
      </c>
      <c r="I430" s="17">
        <f>IF(H430=0,'Costo de tareas'!$B$13,'Costo de tareas'!$B$13-H430)</f>
        <v>39.28055556</v>
      </c>
      <c r="J430" s="2"/>
      <c r="K430" s="2"/>
      <c r="P430" s="2"/>
    </row>
    <row r="431">
      <c r="A431" s="3" t="s">
        <v>691</v>
      </c>
      <c r="B431" s="11" t="str">
        <f t="shared" si="1"/>
        <v>20210118</v>
      </c>
      <c r="C431" s="12">
        <f t="shared" si="2"/>
        <v>44214</v>
      </c>
      <c r="D431" s="3" t="str">
        <f t="shared" si="3"/>
        <v>21</v>
      </c>
      <c r="E431" s="13">
        <v>0.0</v>
      </c>
      <c r="F431" s="14">
        <f>'Costo de tareas'!$B$15</f>
        <v>0.1964027778</v>
      </c>
      <c r="G431" s="15">
        <f>'Producción diaria'!$T$3*$L$2*$M$2*$N$2*E431*1000/'Costo de tareas'!$B$14</f>
        <v>0</v>
      </c>
      <c r="H431" s="16">
        <f>IF(G431 &gt; 'Costo de tareas'!$B$13, 'Costo de tareas'!$B$13, IF(G431 &lt; 'Costo de tareas'!$B$13*0.2, 0, 'Costo de tareas'!$B$13- G431))</f>
        <v>0</v>
      </c>
      <c r="I431" s="17">
        <f>IF(H431=0,'Costo de tareas'!$B$13,'Costo de tareas'!$B$13-H431)</f>
        <v>39.28055556</v>
      </c>
      <c r="J431" s="2"/>
      <c r="K431" s="2"/>
      <c r="P431" s="2"/>
    </row>
    <row r="432">
      <c r="A432" s="3" t="s">
        <v>692</v>
      </c>
      <c r="B432" s="11" t="str">
        <f t="shared" si="1"/>
        <v>20210118</v>
      </c>
      <c r="C432" s="12">
        <f t="shared" si="2"/>
        <v>44214</v>
      </c>
      <c r="D432" s="3" t="str">
        <f t="shared" si="3"/>
        <v>22</v>
      </c>
      <c r="E432" s="13">
        <v>0.0</v>
      </c>
      <c r="F432" s="14">
        <f>'Costo de tareas'!$B$15</f>
        <v>0.1964027778</v>
      </c>
      <c r="G432" s="15">
        <f>'Producción diaria'!$T$3*$L$2*$M$2*$N$2*E432*1000/'Costo de tareas'!$B$14</f>
        <v>0</v>
      </c>
      <c r="H432" s="16">
        <f>IF(G432 &gt; 'Costo de tareas'!$B$13, 'Costo de tareas'!$B$13, IF(G432 &lt; 'Costo de tareas'!$B$13*0.2, 0, 'Costo de tareas'!$B$13- G432))</f>
        <v>0</v>
      </c>
      <c r="I432" s="17">
        <f>IF(H432=0,'Costo de tareas'!$B$13,'Costo de tareas'!$B$13-H432)</f>
        <v>39.28055556</v>
      </c>
      <c r="J432" s="2"/>
      <c r="K432" s="2"/>
      <c r="P432" s="2"/>
    </row>
    <row r="433">
      <c r="A433" s="3" t="s">
        <v>693</v>
      </c>
      <c r="B433" s="11" t="str">
        <f t="shared" si="1"/>
        <v>20210118</v>
      </c>
      <c r="C433" s="12">
        <f t="shared" si="2"/>
        <v>44214</v>
      </c>
      <c r="D433" s="3" t="str">
        <f t="shared" si="3"/>
        <v>23</v>
      </c>
      <c r="E433" s="13">
        <v>0.0</v>
      </c>
      <c r="F433" s="14">
        <f>'Costo de tareas'!$B$15</f>
        <v>0.1964027778</v>
      </c>
      <c r="G433" s="15">
        <f>'Producción diaria'!$T$3*$L$2*$M$2*$N$2*E433*1000/'Costo de tareas'!$B$14</f>
        <v>0</v>
      </c>
      <c r="H433" s="16">
        <f>IF(G433 &gt; 'Costo de tareas'!$B$13, 'Costo de tareas'!$B$13, IF(G433 &lt; 'Costo de tareas'!$B$13*0.2, 0, 'Costo de tareas'!$B$13- G433))</f>
        <v>0</v>
      </c>
      <c r="I433" s="17">
        <f>IF(H433=0,'Costo de tareas'!$B$13,'Costo de tareas'!$B$13-H433)</f>
        <v>39.28055556</v>
      </c>
      <c r="J433" s="2"/>
      <c r="K433" s="2"/>
      <c r="P433" s="2"/>
    </row>
    <row r="434">
      <c r="A434" s="3" t="s">
        <v>694</v>
      </c>
      <c r="B434" s="11" t="str">
        <f t="shared" si="1"/>
        <v>20210119</v>
      </c>
      <c r="C434" s="12">
        <f t="shared" si="2"/>
        <v>44215</v>
      </c>
      <c r="D434" s="3" t="str">
        <f t="shared" si="3"/>
        <v>00</v>
      </c>
      <c r="E434" s="13">
        <v>0.0</v>
      </c>
      <c r="F434" s="14">
        <f>'Costo de tareas'!$B$15</f>
        <v>0.1964027778</v>
      </c>
      <c r="G434" s="15">
        <f>'Producción diaria'!$T$3*$L$2*$M$2*$N$2*E434*1000/'Costo de tareas'!$B$14</f>
        <v>0</v>
      </c>
      <c r="H434" s="16">
        <f>IF(G434 &gt; 'Costo de tareas'!$B$13, 'Costo de tareas'!$B$13, IF(G434 &lt; 'Costo de tareas'!$B$13*0.2, 0, 'Costo de tareas'!$B$13- G434))</f>
        <v>0</v>
      </c>
      <c r="I434" s="17">
        <f>IF(H434=0,'Costo de tareas'!$B$13,'Costo de tareas'!$B$13-H434)</f>
        <v>39.28055556</v>
      </c>
      <c r="J434" s="2"/>
      <c r="K434" s="2"/>
      <c r="P434" s="2"/>
    </row>
    <row r="435">
      <c r="A435" s="3" t="s">
        <v>695</v>
      </c>
      <c r="B435" s="11" t="str">
        <f t="shared" si="1"/>
        <v>20210119</v>
      </c>
      <c r="C435" s="12">
        <f t="shared" si="2"/>
        <v>44215</v>
      </c>
      <c r="D435" s="3" t="str">
        <f t="shared" si="3"/>
        <v>01</v>
      </c>
      <c r="E435" s="13">
        <v>0.0</v>
      </c>
      <c r="F435" s="14">
        <f>'Costo de tareas'!$B$15</f>
        <v>0.1964027778</v>
      </c>
      <c r="G435" s="15">
        <f>'Producción diaria'!$T$3*$L$2*$M$2*$N$2*E435*1000/'Costo de tareas'!$B$14</f>
        <v>0</v>
      </c>
      <c r="H435" s="16">
        <f>IF(G435 &gt; 'Costo de tareas'!$B$13, 'Costo de tareas'!$B$13, IF(G435 &lt; 'Costo de tareas'!$B$13*0.2, 0, 'Costo de tareas'!$B$13- G435))</f>
        <v>0</v>
      </c>
      <c r="I435" s="17">
        <f>IF(H435=0,'Costo de tareas'!$B$13,'Costo de tareas'!$B$13-H435)</f>
        <v>39.28055556</v>
      </c>
      <c r="J435" s="2"/>
      <c r="K435" s="2"/>
      <c r="P435" s="2"/>
    </row>
    <row r="436">
      <c r="A436" s="3" t="s">
        <v>696</v>
      </c>
      <c r="B436" s="11" t="str">
        <f t="shared" si="1"/>
        <v>20210119</v>
      </c>
      <c r="C436" s="12">
        <f t="shared" si="2"/>
        <v>44215</v>
      </c>
      <c r="D436" s="3" t="str">
        <f t="shared" si="3"/>
        <v>02</v>
      </c>
      <c r="E436" s="13">
        <v>0.0</v>
      </c>
      <c r="F436" s="14">
        <f>'Costo de tareas'!$B$15</f>
        <v>0.1964027778</v>
      </c>
      <c r="G436" s="15">
        <f>'Producción diaria'!$T$3*$L$2*$M$2*$N$2*E436*1000/'Costo de tareas'!$B$14</f>
        <v>0</v>
      </c>
      <c r="H436" s="16">
        <f>IF(G436 &gt; 'Costo de tareas'!$B$13, 'Costo de tareas'!$B$13, IF(G436 &lt; 'Costo de tareas'!$B$13*0.2, 0, 'Costo de tareas'!$B$13- G436))</f>
        <v>0</v>
      </c>
      <c r="I436" s="17">
        <f>IF(H436=0,'Costo de tareas'!$B$13,'Costo de tareas'!$B$13-H436)</f>
        <v>39.28055556</v>
      </c>
      <c r="J436" s="2"/>
      <c r="K436" s="2"/>
      <c r="P436" s="2"/>
    </row>
    <row r="437">
      <c r="A437" s="3" t="s">
        <v>697</v>
      </c>
      <c r="B437" s="11" t="str">
        <f t="shared" si="1"/>
        <v>20210119</v>
      </c>
      <c r="C437" s="12">
        <f t="shared" si="2"/>
        <v>44215</v>
      </c>
      <c r="D437" s="3" t="str">
        <f t="shared" si="3"/>
        <v>03</v>
      </c>
      <c r="E437" s="13">
        <v>0.0</v>
      </c>
      <c r="F437" s="14">
        <f>'Costo de tareas'!$B$15</f>
        <v>0.1964027778</v>
      </c>
      <c r="G437" s="15">
        <f>'Producción diaria'!$T$3*$L$2*$M$2*$N$2*E437*1000/'Costo de tareas'!$B$14</f>
        <v>0</v>
      </c>
      <c r="H437" s="16">
        <f>IF(G437 &gt; 'Costo de tareas'!$B$13, 'Costo de tareas'!$B$13, IF(G437 &lt; 'Costo de tareas'!$B$13*0.2, 0, 'Costo de tareas'!$B$13- G437))</f>
        <v>0</v>
      </c>
      <c r="I437" s="17">
        <f>IF(H437=0,'Costo de tareas'!$B$13,'Costo de tareas'!$B$13-H437)</f>
        <v>39.28055556</v>
      </c>
      <c r="J437" s="2"/>
      <c r="K437" s="2"/>
      <c r="P437" s="2"/>
    </row>
    <row r="438">
      <c r="A438" s="3" t="s">
        <v>698</v>
      </c>
      <c r="B438" s="11" t="str">
        <f t="shared" si="1"/>
        <v>20210119</v>
      </c>
      <c r="C438" s="12">
        <f t="shared" si="2"/>
        <v>44215</v>
      </c>
      <c r="D438" s="3" t="str">
        <f t="shared" si="3"/>
        <v>04</v>
      </c>
      <c r="E438" s="13">
        <v>0.0</v>
      </c>
      <c r="F438" s="14">
        <f>'Costo de tareas'!$B$15</f>
        <v>0.1964027778</v>
      </c>
      <c r="G438" s="15">
        <f>'Producción diaria'!$T$3*$L$2*$M$2*$N$2*E438*1000/'Costo de tareas'!$B$14</f>
        <v>0</v>
      </c>
      <c r="H438" s="16">
        <f>IF(G438 &gt; 'Costo de tareas'!$B$13, 'Costo de tareas'!$B$13, IF(G438 &lt; 'Costo de tareas'!$B$13*0.2, 0, 'Costo de tareas'!$B$13- G438))</f>
        <v>0</v>
      </c>
      <c r="I438" s="17">
        <f>IF(H438=0,'Costo de tareas'!$B$13,'Costo de tareas'!$B$13-H438)</f>
        <v>39.28055556</v>
      </c>
      <c r="J438" s="2"/>
      <c r="K438" s="2"/>
      <c r="P438" s="2"/>
    </row>
    <row r="439">
      <c r="A439" s="3" t="s">
        <v>699</v>
      </c>
      <c r="B439" s="11" t="str">
        <f t="shared" si="1"/>
        <v>20210119</v>
      </c>
      <c r="C439" s="12">
        <f t="shared" si="2"/>
        <v>44215</v>
      </c>
      <c r="D439" s="3" t="str">
        <f t="shared" si="3"/>
        <v>05</v>
      </c>
      <c r="E439" s="13">
        <v>0.0</v>
      </c>
      <c r="F439" s="14">
        <f>'Costo de tareas'!$B$15</f>
        <v>0.1964027778</v>
      </c>
      <c r="G439" s="15">
        <f>'Producción diaria'!$T$3*$L$2*$M$2*$N$2*E439*1000/'Costo de tareas'!$B$14</f>
        <v>0</v>
      </c>
      <c r="H439" s="16">
        <f>IF(G439 &gt; 'Costo de tareas'!$B$13, 'Costo de tareas'!$B$13, IF(G439 &lt; 'Costo de tareas'!$B$13*0.2, 0, 'Costo de tareas'!$B$13- G439))</f>
        <v>0</v>
      </c>
      <c r="I439" s="17">
        <f>IF(H439=0,'Costo de tareas'!$B$13,'Costo de tareas'!$B$13-H439)</f>
        <v>39.28055556</v>
      </c>
      <c r="J439" s="2"/>
      <c r="K439" s="2"/>
      <c r="P439" s="2"/>
    </row>
    <row r="440">
      <c r="A440" s="3" t="s">
        <v>701</v>
      </c>
      <c r="B440" s="11" t="str">
        <f t="shared" si="1"/>
        <v>20210119</v>
      </c>
      <c r="C440" s="12">
        <f t="shared" si="2"/>
        <v>44215</v>
      </c>
      <c r="D440" s="3" t="str">
        <f t="shared" si="3"/>
        <v>06</v>
      </c>
      <c r="E440" s="13">
        <v>0.0</v>
      </c>
      <c r="F440" s="14">
        <f>'Costo de tareas'!$B$15</f>
        <v>0.1964027778</v>
      </c>
      <c r="G440" s="15">
        <f>'Producción diaria'!$T$3*$L$2*$M$2*$N$2*E440*1000/'Costo de tareas'!$B$14</f>
        <v>0</v>
      </c>
      <c r="H440" s="16">
        <f>IF(G440 &gt; 'Costo de tareas'!$B$13, 'Costo de tareas'!$B$13, IF(G440 &lt; 'Costo de tareas'!$B$13*0.2, 0, 'Costo de tareas'!$B$13- G440))</f>
        <v>0</v>
      </c>
      <c r="I440" s="17">
        <f>IF(H440=0,'Costo de tareas'!$B$13,'Costo de tareas'!$B$13-H440)</f>
        <v>39.28055556</v>
      </c>
      <c r="J440" s="2"/>
      <c r="K440" s="2"/>
      <c r="P440" s="2"/>
    </row>
    <row r="441">
      <c r="A441" s="3" t="s">
        <v>703</v>
      </c>
      <c r="B441" s="11" t="str">
        <f t="shared" si="1"/>
        <v>20210119</v>
      </c>
      <c r="C441" s="12">
        <f t="shared" si="2"/>
        <v>44215</v>
      </c>
      <c r="D441" s="3" t="str">
        <f t="shared" si="3"/>
        <v>07</v>
      </c>
      <c r="E441" s="13">
        <v>0.0</v>
      </c>
      <c r="F441" s="14">
        <f>'Costo de tareas'!$B$15</f>
        <v>0.1964027778</v>
      </c>
      <c r="G441" s="15">
        <f>'Producción diaria'!$T$3*$L$2*$M$2*$N$2*E441*1000/'Costo de tareas'!$B$14</f>
        <v>0</v>
      </c>
      <c r="H441" s="16">
        <f>IF(G441 &gt; 'Costo de tareas'!$B$13, 'Costo de tareas'!$B$13, IF(G441 &lt; 'Costo de tareas'!$B$13*0.2, 0, 'Costo de tareas'!$B$13- G441))</f>
        <v>0</v>
      </c>
      <c r="I441" s="17">
        <f>IF(H441=0,'Costo de tareas'!$B$13,'Costo de tareas'!$B$13-H441)</f>
        <v>39.28055556</v>
      </c>
      <c r="J441" s="2"/>
      <c r="K441" s="2"/>
      <c r="P441" s="2"/>
    </row>
    <row r="442">
      <c r="A442" s="3" t="s">
        <v>704</v>
      </c>
      <c r="B442" s="11" t="str">
        <f t="shared" si="1"/>
        <v>20210119</v>
      </c>
      <c r="C442" s="12">
        <f t="shared" si="2"/>
        <v>44215</v>
      </c>
      <c r="D442" s="3" t="str">
        <f t="shared" si="3"/>
        <v>08</v>
      </c>
      <c r="E442" s="13">
        <v>76.0</v>
      </c>
      <c r="F442" s="14">
        <f>'Costo de tareas'!$B$15</f>
        <v>0.1964027778</v>
      </c>
      <c r="G442" s="15">
        <f>'Producción diaria'!$T$3*$L$2*$M$2*$N$2*E442*1000/'Costo de tareas'!$B$14</f>
        <v>114.2707071</v>
      </c>
      <c r="H442" s="16">
        <f>IF(G442 &gt; 'Costo de tareas'!$B$13, 'Costo de tareas'!$B$13, IF(G442 &lt; 'Costo de tareas'!$B$13*0.2, 0, 'Costo de tareas'!$B$13- G442))</f>
        <v>39.28055556</v>
      </c>
      <c r="I442" s="17">
        <f>IF(H442=0,'Costo de tareas'!$B$13,'Costo de tareas'!$B$13-H442)</f>
        <v>0</v>
      </c>
      <c r="J442" s="2"/>
      <c r="K442" s="2"/>
      <c r="P442" s="2"/>
    </row>
    <row r="443">
      <c r="A443" s="3" t="s">
        <v>705</v>
      </c>
      <c r="B443" s="11" t="str">
        <f t="shared" si="1"/>
        <v>20210119</v>
      </c>
      <c r="C443" s="12">
        <f t="shared" si="2"/>
        <v>44215</v>
      </c>
      <c r="D443" s="3" t="str">
        <f t="shared" si="3"/>
        <v>09</v>
      </c>
      <c r="E443" s="13">
        <v>241.0</v>
      </c>
      <c r="F443" s="14">
        <f>'Costo de tareas'!$B$15</f>
        <v>0.1964027778</v>
      </c>
      <c r="G443" s="15">
        <f>'Producción diaria'!$T$3*$L$2*$M$2*$N$2*E443*1000/'Costo de tareas'!$B$14</f>
        <v>362.3584264</v>
      </c>
      <c r="H443" s="16">
        <f>IF(G443 &gt; 'Costo de tareas'!$B$13, 'Costo de tareas'!$B$13, IF(G443 &lt; 'Costo de tareas'!$B$13*0.2, 0, 'Costo de tareas'!$B$13- G443))</f>
        <v>39.28055556</v>
      </c>
      <c r="I443" s="17">
        <f>IF(H443=0,'Costo de tareas'!$B$13,'Costo de tareas'!$B$13-H443)</f>
        <v>0</v>
      </c>
      <c r="J443" s="2"/>
      <c r="K443" s="2"/>
      <c r="P443" s="2"/>
    </row>
    <row r="444">
      <c r="A444" s="3" t="s">
        <v>707</v>
      </c>
      <c r="B444" s="11" t="str">
        <f t="shared" si="1"/>
        <v>20210119</v>
      </c>
      <c r="C444" s="12">
        <f t="shared" si="2"/>
        <v>44215</v>
      </c>
      <c r="D444" s="3" t="str">
        <f t="shared" si="3"/>
        <v>10</v>
      </c>
      <c r="E444" s="13">
        <v>392.0</v>
      </c>
      <c r="F444" s="14">
        <f>'Costo de tareas'!$B$15</f>
        <v>0.1964027778</v>
      </c>
      <c r="G444" s="15">
        <f>'Producción diaria'!$T$3*$L$2*$M$2*$N$2*E444*1000/'Costo de tareas'!$B$14</f>
        <v>589.3962786</v>
      </c>
      <c r="H444" s="16">
        <f>IF(G444 &gt; 'Costo de tareas'!$B$13, 'Costo de tareas'!$B$13, IF(G444 &lt; 'Costo de tareas'!$B$13*0.2, 0, 'Costo de tareas'!$B$13- G444))</f>
        <v>39.28055556</v>
      </c>
      <c r="I444" s="17">
        <f>IF(H444=0,'Costo de tareas'!$B$13,'Costo de tareas'!$B$13-H444)</f>
        <v>0</v>
      </c>
      <c r="J444" s="2"/>
      <c r="K444" s="2"/>
      <c r="P444" s="2"/>
    </row>
    <row r="445">
      <c r="A445" s="3" t="s">
        <v>709</v>
      </c>
      <c r="B445" s="11" t="str">
        <f t="shared" si="1"/>
        <v>20210119</v>
      </c>
      <c r="C445" s="12">
        <f t="shared" si="2"/>
        <v>44215</v>
      </c>
      <c r="D445" s="3" t="str">
        <f t="shared" si="3"/>
        <v>11</v>
      </c>
      <c r="E445" s="13">
        <v>492.0</v>
      </c>
      <c r="F445" s="14">
        <f>'Costo de tareas'!$B$15</f>
        <v>0.1964027778</v>
      </c>
      <c r="G445" s="15">
        <f>'Producción diaria'!$T$3*$L$2*$M$2*$N$2*E445*1000/'Costo de tareas'!$B$14</f>
        <v>739.7524721</v>
      </c>
      <c r="H445" s="16">
        <f>IF(G445 &gt; 'Costo de tareas'!$B$13, 'Costo de tareas'!$B$13, IF(G445 &lt; 'Costo de tareas'!$B$13*0.2, 0, 'Costo de tareas'!$B$13- G445))</f>
        <v>39.28055556</v>
      </c>
      <c r="I445" s="17">
        <f>IF(H445=0,'Costo de tareas'!$B$13,'Costo de tareas'!$B$13-H445)</f>
        <v>0</v>
      </c>
      <c r="J445" s="2"/>
      <c r="K445" s="2"/>
      <c r="P445" s="2"/>
    </row>
    <row r="446">
      <c r="A446" s="3" t="s">
        <v>711</v>
      </c>
      <c r="B446" s="11" t="str">
        <f t="shared" si="1"/>
        <v>20210119</v>
      </c>
      <c r="C446" s="12">
        <f t="shared" si="2"/>
        <v>44215</v>
      </c>
      <c r="D446" s="3" t="str">
        <f t="shared" si="3"/>
        <v>12</v>
      </c>
      <c r="E446" s="13">
        <v>531.0</v>
      </c>
      <c r="F446" s="14">
        <f>'Costo de tareas'!$B$15</f>
        <v>0.1964027778</v>
      </c>
      <c r="G446" s="15">
        <f>'Producción diaria'!$T$3*$L$2*$M$2*$N$2*E446*1000/'Costo de tareas'!$B$14</f>
        <v>798.3913876</v>
      </c>
      <c r="H446" s="16">
        <f>IF(G446 &gt; 'Costo de tareas'!$B$13, 'Costo de tareas'!$B$13, IF(G446 &lt; 'Costo de tareas'!$B$13*0.2, 0, 'Costo de tareas'!$B$13- G446))</f>
        <v>39.28055556</v>
      </c>
      <c r="I446" s="17">
        <f>IF(H446=0,'Costo de tareas'!$B$13,'Costo de tareas'!$B$13-H446)</f>
        <v>0</v>
      </c>
      <c r="J446" s="2"/>
      <c r="K446" s="2"/>
      <c r="P446" s="2"/>
    </row>
    <row r="447">
      <c r="A447" s="3" t="s">
        <v>712</v>
      </c>
      <c r="B447" s="11" t="str">
        <f t="shared" si="1"/>
        <v>20210119</v>
      </c>
      <c r="C447" s="12">
        <f t="shared" si="2"/>
        <v>44215</v>
      </c>
      <c r="D447" s="3" t="str">
        <f t="shared" si="3"/>
        <v>13</v>
      </c>
      <c r="E447" s="13">
        <v>523.0</v>
      </c>
      <c r="F447" s="14">
        <f>'Costo de tareas'!$B$15</f>
        <v>0.1964027778</v>
      </c>
      <c r="G447" s="15">
        <f>'Producción diaria'!$T$3*$L$2*$M$2*$N$2*E447*1000/'Costo de tareas'!$B$14</f>
        <v>786.3628921</v>
      </c>
      <c r="H447" s="16">
        <f>IF(G447 &gt; 'Costo de tareas'!$B$13, 'Costo de tareas'!$B$13, IF(G447 &lt; 'Costo de tareas'!$B$13*0.2, 0, 'Costo de tareas'!$B$13- G447))</f>
        <v>39.28055556</v>
      </c>
      <c r="I447" s="17">
        <f>IF(H447=0,'Costo de tareas'!$B$13,'Costo de tareas'!$B$13-H447)</f>
        <v>0</v>
      </c>
      <c r="J447" s="2"/>
      <c r="K447" s="2"/>
      <c r="P447" s="2"/>
    </row>
    <row r="448">
      <c r="A448" s="3" t="s">
        <v>713</v>
      </c>
      <c r="B448" s="11" t="str">
        <f t="shared" si="1"/>
        <v>20210119</v>
      </c>
      <c r="C448" s="12">
        <f t="shared" si="2"/>
        <v>44215</v>
      </c>
      <c r="D448" s="3" t="str">
        <f t="shared" si="3"/>
        <v>14</v>
      </c>
      <c r="E448" s="13">
        <v>444.0</v>
      </c>
      <c r="F448" s="14">
        <f>'Costo de tareas'!$B$15</f>
        <v>0.1964027778</v>
      </c>
      <c r="G448" s="15">
        <f>'Producción diaria'!$T$3*$L$2*$M$2*$N$2*E448*1000/'Costo de tareas'!$B$14</f>
        <v>667.5814992</v>
      </c>
      <c r="H448" s="16">
        <f>IF(G448 &gt; 'Costo de tareas'!$B$13, 'Costo de tareas'!$B$13, IF(G448 &lt; 'Costo de tareas'!$B$13*0.2, 0, 'Costo de tareas'!$B$13- G448))</f>
        <v>39.28055556</v>
      </c>
      <c r="I448" s="17">
        <f>IF(H448=0,'Costo de tareas'!$B$13,'Costo de tareas'!$B$13-H448)</f>
        <v>0</v>
      </c>
      <c r="J448" s="2"/>
      <c r="K448" s="2"/>
      <c r="P448" s="2"/>
    </row>
    <row r="449">
      <c r="A449" s="3" t="s">
        <v>714</v>
      </c>
      <c r="B449" s="11" t="str">
        <f t="shared" si="1"/>
        <v>20210119</v>
      </c>
      <c r="C449" s="12">
        <f t="shared" si="2"/>
        <v>44215</v>
      </c>
      <c r="D449" s="3" t="str">
        <f t="shared" si="3"/>
        <v>15</v>
      </c>
      <c r="E449" s="13">
        <v>32.0</v>
      </c>
      <c r="F449" s="14">
        <f>'Costo de tareas'!$B$15</f>
        <v>0.1964027778</v>
      </c>
      <c r="G449" s="15">
        <f>'Producción diaria'!$T$3*$L$2*$M$2*$N$2*E449*1000/'Costo de tareas'!$B$14</f>
        <v>48.11398192</v>
      </c>
      <c r="H449" s="16">
        <f>IF(G449 &gt; 'Costo de tareas'!$B$13, 'Costo de tareas'!$B$13, IF(G449 &lt; 'Costo de tareas'!$B$13*0.2, 0, 'Costo de tareas'!$B$13- G449))</f>
        <v>39.28055556</v>
      </c>
      <c r="I449" s="17">
        <f>IF(H449=0,'Costo de tareas'!$B$13,'Costo de tareas'!$B$13-H449)</f>
        <v>0</v>
      </c>
      <c r="J449" s="2"/>
      <c r="K449" s="2"/>
      <c r="P449" s="2"/>
    </row>
    <row r="450">
      <c r="A450" s="3" t="s">
        <v>715</v>
      </c>
      <c r="B450" s="11" t="str">
        <f t="shared" si="1"/>
        <v>20210119</v>
      </c>
      <c r="C450" s="12">
        <f t="shared" si="2"/>
        <v>44215</v>
      </c>
      <c r="D450" s="3" t="str">
        <f t="shared" si="3"/>
        <v>16</v>
      </c>
      <c r="E450" s="13">
        <v>16.0</v>
      </c>
      <c r="F450" s="14">
        <f>'Costo de tareas'!$B$15</f>
        <v>0.1964027778</v>
      </c>
      <c r="G450" s="15">
        <f>'Producción diaria'!$T$3*$L$2*$M$2*$N$2*E450*1000/'Costo de tareas'!$B$14</f>
        <v>24.05699096</v>
      </c>
      <c r="H450" s="16">
        <f>IF(G450 &gt; 'Costo de tareas'!$B$13, 'Costo de tareas'!$B$13, IF(G450 &lt; 'Costo de tareas'!$B$13*0.2, 0, 'Costo de tareas'!$B$13- G450))</f>
        <v>15.22356459</v>
      </c>
      <c r="I450" s="17">
        <f>IF(H450=0,'Costo de tareas'!$B$13,'Costo de tareas'!$B$13-H450)</f>
        <v>24.05699096</v>
      </c>
      <c r="J450" s="2"/>
      <c r="K450" s="2"/>
      <c r="P450" s="2"/>
    </row>
    <row r="451">
      <c r="A451" s="3" t="s">
        <v>716</v>
      </c>
      <c r="B451" s="11" t="str">
        <f t="shared" si="1"/>
        <v>20210119</v>
      </c>
      <c r="C451" s="12">
        <f t="shared" si="2"/>
        <v>44215</v>
      </c>
      <c r="D451" s="3" t="str">
        <f t="shared" si="3"/>
        <v>17</v>
      </c>
      <c r="E451" s="13">
        <v>271.1</v>
      </c>
      <c r="F451" s="14">
        <f>'Costo de tareas'!$B$15</f>
        <v>0.1964027778</v>
      </c>
      <c r="G451" s="15">
        <f>'Producción diaria'!$T$3*$L$2*$M$2*$N$2*E451*1000/'Costo de tareas'!$B$14</f>
        <v>407.6156406</v>
      </c>
      <c r="H451" s="16">
        <f>IF(G451 &gt; 'Costo de tareas'!$B$13, 'Costo de tareas'!$B$13, IF(G451 &lt; 'Costo de tareas'!$B$13*0.2, 0, 'Costo de tareas'!$B$13- G451))</f>
        <v>39.28055556</v>
      </c>
      <c r="I451" s="17">
        <f>IF(H451=0,'Costo de tareas'!$B$13,'Costo de tareas'!$B$13-H451)</f>
        <v>0</v>
      </c>
      <c r="J451" s="2"/>
      <c r="K451" s="2"/>
      <c r="P451" s="2"/>
    </row>
    <row r="452">
      <c r="A452" s="3" t="s">
        <v>718</v>
      </c>
      <c r="B452" s="11" t="str">
        <f t="shared" si="1"/>
        <v>20210119</v>
      </c>
      <c r="C452" s="12">
        <f t="shared" si="2"/>
        <v>44215</v>
      </c>
      <c r="D452" s="3" t="str">
        <f t="shared" si="3"/>
        <v>18</v>
      </c>
      <c r="E452" s="13">
        <v>0.0</v>
      </c>
      <c r="F452" s="14">
        <f>'Costo de tareas'!$B$15</f>
        <v>0.1964027778</v>
      </c>
      <c r="G452" s="15">
        <f>'Producción diaria'!$T$3*$L$2*$M$2*$N$2*E452*1000/'Costo de tareas'!$B$14</f>
        <v>0</v>
      </c>
      <c r="H452" s="16">
        <f>IF(G452 &gt; 'Costo de tareas'!$B$13, 'Costo de tareas'!$B$13, IF(G452 &lt; 'Costo de tareas'!$B$13*0.2, 0, 'Costo de tareas'!$B$13- G452))</f>
        <v>0</v>
      </c>
      <c r="I452" s="17">
        <f>IF(H452=0,'Costo de tareas'!$B$13,'Costo de tareas'!$B$13-H452)</f>
        <v>39.28055556</v>
      </c>
      <c r="J452" s="2"/>
      <c r="K452" s="2"/>
      <c r="P452" s="2"/>
    </row>
    <row r="453">
      <c r="A453" s="3" t="s">
        <v>720</v>
      </c>
      <c r="B453" s="11" t="str">
        <f t="shared" si="1"/>
        <v>20210119</v>
      </c>
      <c r="C453" s="12">
        <f t="shared" si="2"/>
        <v>44215</v>
      </c>
      <c r="D453" s="3" t="str">
        <f t="shared" si="3"/>
        <v>19</v>
      </c>
      <c r="E453" s="13">
        <v>0.0</v>
      </c>
      <c r="F453" s="14">
        <f>'Costo de tareas'!$B$15</f>
        <v>0.1964027778</v>
      </c>
      <c r="G453" s="15">
        <f>'Producción diaria'!$T$3*$L$2*$M$2*$N$2*E453*1000/'Costo de tareas'!$B$14</f>
        <v>0</v>
      </c>
      <c r="H453" s="16">
        <f>IF(G453 &gt; 'Costo de tareas'!$B$13, 'Costo de tareas'!$B$13, IF(G453 &lt; 'Costo de tareas'!$B$13*0.2, 0, 'Costo de tareas'!$B$13- G453))</f>
        <v>0</v>
      </c>
      <c r="I453" s="17">
        <f>IF(H453=0,'Costo de tareas'!$B$13,'Costo de tareas'!$B$13-H453)</f>
        <v>39.28055556</v>
      </c>
      <c r="J453" s="2"/>
      <c r="K453" s="2"/>
      <c r="P453" s="2"/>
    </row>
    <row r="454">
      <c r="A454" s="3" t="s">
        <v>722</v>
      </c>
      <c r="B454" s="11" t="str">
        <f t="shared" si="1"/>
        <v>20210119</v>
      </c>
      <c r="C454" s="12">
        <f t="shared" si="2"/>
        <v>44215</v>
      </c>
      <c r="D454" s="3" t="str">
        <f t="shared" si="3"/>
        <v>20</v>
      </c>
      <c r="E454" s="13">
        <v>0.0</v>
      </c>
      <c r="F454" s="14">
        <f>'Costo de tareas'!$B$15</f>
        <v>0.1964027778</v>
      </c>
      <c r="G454" s="15">
        <f>'Producción diaria'!$T$3*$L$2*$M$2*$N$2*E454*1000/'Costo de tareas'!$B$14</f>
        <v>0</v>
      </c>
      <c r="H454" s="16">
        <f>IF(G454 &gt; 'Costo de tareas'!$B$13, 'Costo de tareas'!$B$13, IF(G454 &lt; 'Costo de tareas'!$B$13*0.2, 0, 'Costo de tareas'!$B$13- G454))</f>
        <v>0</v>
      </c>
      <c r="I454" s="17">
        <f>IF(H454=0,'Costo de tareas'!$B$13,'Costo de tareas'!$B$13-H454)</f>
        <v>39.28055556</v>
      </c>
      <c r="J454" s="2"/>
      <c r="K454" s="2"/>
      <c r="P454" s="2"/>
    </row>
    <row r="455">
      <c r="A455" s="3" t="s">
        <v>724</v>
      </c>
      <c r="B455" s="11" t="str">
        <f t="shared" si="1"/>
        <v>20210119</v>
      </c>
      <c r="C455" s="12">
        <f t="shared" si="2"/>
        <v>44215</v>
      </c>
      <c r="D455" s="3" t="str">
        <f t="shared" si="3"/>
        <v>21</v>
      </c>
      <c r="E455" s="13">
        <v>0.0</v>
      </c>
      <c r="F455" s="14">
        <f>'Costo de tareas'!$B$15</f>
        <v>0.1964027778</v>
      </c>
      <c r="G455" s="15">
        <f>'Producción diaria'!$T$3*$L$2*$M$2*$N$2*E455*1000/'Costo de tareas'!$B$14</f>
        <v>0</v>
      </c>
      <c r="H455" s="16">
        <f>IF(G455 &gt; 'Costo de tareas'!$B$13, 'Costo de tareas'!$B$13, IF(G455 &lt; 'Costo de tareas'!$B$13*0.2, 0, 'Costo de tareas'!$B$13- G455))</f>
        <v>0</v>
      </c>
      <c r="I455" s="17">
        <f>IF(H455=0,'Costo de tareas'!$B$13,'Costo de tareas'!$B$13-H455)</f>
        <v>39.28055556</v>
      </c>
      <c r="J455" s="2"/>
      <c r="K455" s="2"/>
      <c r="P455" s="2"/>
    </row>
    <row r="456">
      <c r="A456" s="3" t="s">
        <v>726</v>
      </c>
      <c r="B456" s="11" t="str">
        <f t="shared" si="1"/>
        <v>20210119</v>
      </c>
      <c r="C456" s="12">
        <f t="shared" si="2"/>
        <v>44215</v>
      </c>
      <c r="D456" s="3" t="str">
        <f t="shared" si="3"/>
        <v>22</v>
      </c>
      <c r="E456" s="13">
        <v>0.0</v>
      </c>
      <c r="F456" s="14">
        <f>'Costo de tareas'!$B$15</f>
        <v>0.1964027778</v>
      </c>
      <c r="G456" s="15">
        <f>'Producción diaria'!$T$3*$L$2*$M$2*$N$2*E456*1000/'Costo de tareas'!$B$14</f>
        <v>0</v>
      </c>
      <c r="H456" s="16">
        <f>IF(G456 &gt; 'Costo de tareas'!$B$13, 'Costo de tareas'!$B$13, IF(G456 &lt; 'Costo de tareas'!$B$13*0.2, 0, 'Costo de tareas'!$B$13- G456))</f>
        <v>0</v>
      </c>
      <c r="I456" s="17">
        <f>IF(H456=0,'Costo de tareas'!$B$13,'Costo de tareas'!$B$13-H456)</f>
        <v>39.28055556</v>
      </c>
      <c r="J456" s="2"/>
      <c r="K456" s="2"/>
      <c r="P456" s="2"/>
    </row>
    <row r="457">
      <c r="A457" s="3" t="s">
        <v>728</v>
      </c>
      <c r="B457" s="11" t="str">
        <f t="shared" si="1"/>
        <v>20210119</v>
      </c>
      <c r="C457" s="12">
        <f t="shared" si="2"/>
        <v>44215</v>
      </c>
      <c r="D457" s="3" t="str">
        <f t="shared" si="3"/>
        <v>23</v>
      </c>
      <c r="E457" s="13">
        <v>0.0</v>
      </c>
      <c r="F457" s="14">
        <f>'Costo de tareas'!$B$15</f>
        <v>0.1964027778</v>
      </c>
      <c r="G457" s="15">
        <f>'Producción diaria'!$T$3*$L$2*$M$2*$N$2*E457*1000/'Costo de tareas'!$B$14</f>
        <v>0</v>
      </c>
      <c r="H457" s="16">
        <f>IF(G457 &gt; 'Costo de tareas'!$B$13, 'Costo de tareas'!$B$13, IF(G457 &lt; 'Costo de tareas'!$B$13*0.2, 0, 'Costo de tareas'!$B$13- G457))</f>
        <v>0</v>
      </c>
      <c r="I457" s="17">
        <f>IF(H457=0,'Costo de tareas'!$B$13,'Costo de tareas'!$B$13-H457)</f>
        <v>39.28055556</v>
      </c>
      <c r="J457" s="2"/>
      <c r="K457" s="2"/>
      <c r="P457" s="2"/>
    </row>
    <row r="458">
      <c r="A458" s="3" t="s">
        <v>729</v>
      </c>
      <c r="B458" s="11" t="str">
        <f t="shared" si="1"/>
        <v>20210120</v>
      </c>
      <c r="C458" s="12">
        <f t="shared" si="2"/>
        <v>44216</v>
      </c>
      <c r="D458" s="3" t="str">
        <f t="shared" si="3"/>
        <v>00</v>
      </c>
      <c r="E458" s="13">
        <v>0.0</v>
      </c>
      <c r="F458" s="14">
        <f>'Costo de tareas'!$B$15</f>
        <v>0.1964027778</v>
      </c>
      <c r="G458" s="15">
        <f>'Producción diaria'!$T$3*$L$2*$M$2*$N$2*E458*1000/'Costo de tareas'!$B$14</f>
        <v>0</v>
      </c>
      <c r="H458" s="16">
        <f>IF(G458 &gt; 'Costo de tareas'!$B$13, 'Costo de tareas'!$B$13, IF(G458 &lt; 'Costo de tareas'!$B$13*0.2, 0, 'Costo de tareas'!$B$13- G458))</f>
        <v>0</v>
      </c>
      <c r="I458" s="17">
        <f>IF(H458=0,'Costo de tareas'!$B$13,'Costo de tareas'!$B$13-H458)</f>
        <v>39.28055556</v>
      </c>
      <c r="J458" s="2"/>
      <c r="K458" s="2"/>
      <c r="P458" s="2"/>
    </row>
    <row r="459">
      <c r="A459" s="3" t="s">
        <v>730</v>
      </c>
      <c r="B459" s="11" t="str">
        <f t="shared" si="1"/>
        <v>20210120</v>
      </c>
      <c r="C459" s="12">
        <f t="shared" si="2"/>
        <v>44216</v>
      </c>
      <c r="D459" s="3" t="str">
        <f t="shared" si="3"/>
        <v>01</v>
      </c>
      <c r="E459" s="13">
        <v>0.0</v>
      </c>
      <c r="F459" s="14">
        <f>'Costo de tareas'!$B$15</f>
        <v>0.1964027778</v>
      </c>
      <c r="G459" s="15">
        <f>'Producción diaria'!$T$3*$L$2*$M$2*$N$2*E459*1000/'Costo de tareas'!$B$14</f>
        <v>0</v>
      </c>
      <c r="H459" s="16">
        <f>IF(G459 &gt; 'Costo de tareas'!$B$13, 'Costo de tareas'!$B$13, IF(G459 &lt; 'Costo de tareas'!$B$13*0.2, 0, 'Costo de tareas'!$B$13- G459))</f>
        <v>0</v>
      </c>
      <c r="I459" s="17">
        <f>IF(H459=0,'Costo de tareas'!$B$13,'Costo de tareas'!$B$13-H459)</f>
        <v>39.28055556</v>
      </c>
      <c r="J459" s="2"/>
      <c r="K459" s="2"/>
      <c r="P459" s="2"/>
    </row>
    <row r="460">
      <c r="A460" s="3" t="s">
        <v>731</v>
      </c>
      <c r="B460" s="11" t="str">
        <f t="shared" si="1"/>
        <v>20210120</v>
      </c>
      <c r="C460" s="12">
        <f t="shared" si="2"/>
        <v>44216</v>
      </c>
      <c r="D460" s="3" t="str">
        <f t="shared" si="3"/>
        <v>02</v>
      </c>
      <c r="E460" s="13">
        <v>0.0</v>
      </c>
      <c r="F460" s="14">
        <f>'Costo de tareas'!$B$15</f>
        <v>0.1964027778</v>
      </c>
      <c r="G460" s="15">
        <f>'Producción diaria'!$T$3*$L$2*$M$2*$N$2*E460*1000/'Costo de tareas'!$B$14</f>
        <v>0</v>
      </c>
      <c r="H460" s="16">
        <f>IF(G460 &gt; 'Costo de tareas'!$B$13, 'Costo de tareas'!$B$13, IF(G460 &lt; 'Costo de tareas'!$B$13*0.2, 0, 'Costo de tareas'!$B$13- G460))</f>
        <v>0</v>
      </c>
      <c r="I460" s="17">
        <f>IF(H460=0,'Costo de tareas'!$B$13,'Costo de tareas'!$B$13-H460)</f>
        <v>39.28055556</v>
      </c>
      <c r="J460" s="2"/>
      <c r="K460" s="2"/>
      <c r="P460" s="2"/>
    </row>
    <row r="461">
      <c r="A461" s="3" t="s">
        <v>732</v>
      </c>
      <c r="B461" s="11" t="str">
        <f t="shared" si="1"/>
        <v>20210120</v>
      </c>
      <c r="C461" s="12">
        <f t="shared" si="2"/>
        <v>44216</v>
      </c>
      <c r="D461" s="3" t="str">
        <f t="shared" si="3"/>
        <v>03</v>
      </c>
      <c r="E461" s="13">
        <v>0.0</v>
      </c>
      <c r="F461" s="14">
        <f>'Costo de tareas'!$B$15</f>
        <v>0.1964027778</v>
      </c>
      <c r="G461" s="15">
        <f>'Producción diaria'!$T$3*$L$2*$M$2*$N$2*E461*1000/'Costo de tareas'!$B$14</f>
        <v>0</v>
      </c>
      <c r="H461" s="16">
        <f>IF(G461 &gt; 'Costo de tareas'!$B$13, 'Costo de tareas'!$B$13, IF(G461 &lt; 'Costo de tareas'!$B$13*0.2, 0, 'Costo de tareas'!$B$13- G461))</f>
        <v>0</v>
      </c>
      <c r="I461" s="17">
        <f>IF(H461=0,'Costo de tareas'!$B$13,'Costo de tareas'!$B$13-H461)</f>
        <v>39.28055556</v>
      </c>
      <c r="J461" s="2"/>
      <c r="K461" s="2"/>
      <c r="P461" s="2"/>
    </row>
    <row r="462">
      <c r="A462" s="3" t="s">
        <v>733</v>
      </c>
      <c r="B462" s="11" t="str">
        <f t="shared" si="1"/>
        <v>20210120</v>
      </c>
      <c r="C462" s="12">
        <f t="shared" si="2"/>
        <v>44216</v>
      </c>
      <c r="D462" s="3" t="str">
        <f t="shared" si="3"/>
        <v>04</v>
      </c>
      <c r="E462" s="13">
        <v>0.0</v>
      </c>
      <c r="F462" s="14">
        <f>'Costo de tareas'!$B$15</f>
        <v>0.1964027778</v>
      </c>
      <c r="G462" s="15">
        <f>'Producción diaria'!$T$3*$L$2*$M$2*$N$2*E462*1000/'Costo de tareas'!$B$14</f>
        <v>0</v>
      </c>
      <c r="H462" s="16">
        <f>IF(G462 &gt; 'Costo de tareas'!$B$13, 'Costo de tareas'!$B$13, IF(G462 &lt; 'Costo de tareas'!$B$13*0.2, 0, 'Costo de tareas'!$B$13- G462))</f>
        <v>0</v>
      </c>
      <c r="I462" s="17">
        <f>IF(H462=0,'Costo de tareas'!$B$13,'Costo de tareas'!$B$13-H462)</f>
        <v>39.28055556</v>
      </c>
      <c r="J462" s="2"/>
      <c r="K462" s="2"/>
      <c r="P462" s="2"/>
    </row>
    <row r="463">
      <c r="A463" s="3" t="s">
        <v>734</v>
      </c>
      <c r="B463" s="11" t="str">
        <f t="shared" si="1"/>
        <v>20210120</v>
      </c>
      <c r="C463" s="12">
        <f t="shared" si="2"/>
        <v>44216</v>
      </c>
      <c r="D463" s="3" t="str">
        <f t="shared" si="3"/>
        <v>05</v>
      </c>
      <c r="E463" s="13">
        <v>0.0</v>
      </c>
      <c r="F463" s="14">
        <f>'Costo de tareas'!$B$15</f>
        <v>0.1964027778</v>
      </c>
      <c r="G463" s="15">
        <f>'Producción diaria'!$T$3*$L$2*$M$2*$N$2*E463*1000/'Costo de tareas'!$B$14</f>
        <v>0</v>
      </c>
      <c r="H463" s="16">
        <f>IF(G463 &gt; 'Costo de tareas'!$B$13, 'Costo de tareas'!$B$13, IF(G463 &lt; 'Costo de tareas'!$B$13*0.2, 0, 'Costo de tareas'!$B$13- G463))</f>
        <v>0</v>
      </c>
      <c r="I463" s="17">
        <f>IF(H463=0,'Costo de tareas'!$B$13,'Costo de tareas'!$B$13-H463)</f>
        <v>39.28055556</v>
      </c>
      <c r="J463" s="2"/>
      <c r="K463" s="2"/>
      <c r="P463" s="2"/>
    </row>
    <row r="464">
      <c r="A464" s="3" t="s">
        <v>735</v>
      </c>
      <c r="B464" s="11" t="str">
        <f t="shared" si="1"/>
        <v>20210120</v>
      </c>
      <c r="C464" s="12">
        <f t="shared" si="2"/>
        <v>44216</v>
      </c>
      <c r="D464" s="3" t="str">
        <f t="shared" si="3"/>
        <v>06</v>
      </c>
      <c r="E464" s="13">
        <v>0.0</v>
      </c>
      <c r="F464" s="14">
        <f>'Costo de tareas'!$B$15</f>
        <v>0.1964027778</v>
      </c>
      <c r="G464" s="15">
        <f>'Producción diaria'!$T$3*$L$2*$M$2*$N$2*E464*1000/'Costo de tareas'!$B$14</f>
        <v>0</v>
      </c>
      <c r="H464" s="16">
        <f>IF(G464 &gt; 'Costo de tareas'!$B$13, 'Costo de tareas'!$B$13, IF(G464 &lt; 'Costo de tareas'!$B$13*0.2, 0, 'Costo de tareas'!$B$13- G464))</f>
        <v>0</v>
      </c>
      <c r="I464" s="17">
        <f>IF(H464=0,'Costo de tareas'!$B$13,'Costo de tareas'!$B$13-H464)</f>
        <v>39.28055556</v>
      </c>
      <c r="J464" s="2"/>
      <c r="K464" s="2"/>
      <c r="P464" s="2"/>
    </row>
    <row r="465">
      <c r="A465" s="3" t="s">
        <v>736</v>
      </c>
      <c r="B465" s="11" t="str">
        <f t="shared" si="1"/>
        <v>20210120</v>
      </c>
      <c r="C465" s="12">
        <f t="shared" si="2"/>
        <v>44216</v>
      </c>
      <c r="D465" s="3" t="str">
        <f t="shared" si="3"/>
        <v>07</v>
      </c>
      <c r="E465" s="13">
        <v>0.0</v>
      </c>
      <c r="F465" s="14">
        <f>'Costo de tareas'!$B$15</f>
        <v>0.1964027778</v>
      </c>
      <c r="G465" s="15">
        <f>'Producción diaria'!$T$3*$L$2*$M$2*$N$2*E465*1000/'Costo de tareas'!$B$14</f>
        <v>0</v>
      </c>
      <c r="H465" s="16">
        <f>IF(G465 &gt; 'Costo de tareas'!$B$13, 'Costo de tareas'!$B$13, IF(G465 &lt; 'Costo de tareas'!$B$13*0.2, 0, 'Costo de tareas'!$B$13- G465))</f>
        <v>0</v>
      </c>
      <c r="I465" s="17">
        <f>IF(H465=0,'Costo de tareas'!$B$13,'Costo de tareas'!$B$13-H465)</f>
        <v>39.28055556</v>
      </c>
      <c r="J465" s="2"/>
      <c r="K465" s="2"/>
      <c r="P465" s="2"/>
    </row>
    <row r="466">
      <c r="A466" s="3" t="s">
        <v>738</v>
      </c>
      <c r="B466" s="11" t="str">
        <f t="shared" si="1"/>
        <v>20210120</v>
      </c>
      <c r="C466" s="12">
        <f t="shared" si="2"/>
        <v>44216</v>
      </c>
      <c r="D466" s="3" t="str">
        <f t="shared" si="3"/>
        <v>08</v>
      </c>
      <c r="E466" s="13">
        <v>8.0</v>
      </c>
      <c r="F466" s="14">
        <f>'Costo de tareas'!$B$15</f>
        <v>0.1964027778</v>
      </c>
      <c r="G466" s="15">
        <f>'Producción diaria'!$T$3*$L$2*$M$2*$N$2*E466*1000/'Costo de tareas'!$B$14</f>
        <v>12.02849548</v>
      </c>
      <c r="H466" s="16">
        <f>IF(G466 &gt; 'Costo de tareas'!$B$13, 'Costo de tareas'!$B$13, IF(G466 &lt; 'Costo de tareas'!$B$13*0.2, 0, 'Costo de tareas'!$B$13- G466))</f>
        <v>27.25206007</v>
      </c>
      <c r="I466" s="17">
        <f>IF(H466=0,'Costo de tareas'!$B$13,'Costo de tareas'!$B$13-H466)</f>
        <v>12.02849548</v>
      </c>
      <c r="J466" s="2"/>
      <c r="K466" s="2"/>
      <c r="P466" s="2"/>
    </row>
    <row r="467">
      <c r="A467" s="3" t="s">
        <v>740</v>
      </c>
      <c r="B467" s="11" t="str">
        <f t="shared" si="1"/>
        <v>20210120</v>
      </c>
      <c r="C467" s="12">
        <f t="shared" si="2"/>
        <v>44216</v>
      </c>
      <c r="D467" s="3" t="str">
        <f t="shared" si="3"/>
        <v>09</v>
      </c>
      <c r="E467" s="13">
        <v>63.0</v>
      </c>
      <c r="F467" s="14">
        <f>'Costo de tareas'!$B$15</f>
        <v>0.1964027778</v>
      </c>
      <c r="G467" s="15">
        <f>'Producción diaria'!$T$3*$L$2*$M$2*$N$2*E467*1000/'Costo de tareas'!$B$14</f>
        <v>94.72440191</v>
      </c>
      <c r="H467" s="16">
        <f>IF(G467 &gt; 'Costo de tareas'!$B$13, 'Costo de tareas'!$B$13, IF(G467 &lt; 'Costo de tareas'!$B$13*0.2, 0, 'Costo de tareas'!$B$13- G467))</f>
        <v>39.28055556</v>
      </c>
      <c r="I467" s="17">
        <f>IF(H467=0,'Costo de tareas'!$B$13,'Costo de tareas'!$B$13-H467)</f>
        <v>0</v>
      </c>
      <c r="J467" s="2"/>
      <c r="K467" s="2"/>
      <c r="P467" s="2"/>
    </row>
    <row r="468">
      <c r="A468" s="3" t="s">
        <v>741</v>
      </c>
      <c r="B468" s="11" t="str">
        <f t="shared" si="1"/>
        <v>20210120</v>
      </c>
      <c r="C468" s="12">
        <f t="shared" si="2"/>
        <v>44216</v>
      </c>
      <c r="D468" s="3" t="str">
        <f t="shared" si="3"/>
        <v>10</v>
      </c>
      <c r="E468" s="13">
        <v>91.0</v>
      </c>
      <c r="F468" s="14">
        <f>'Costo de tareas'!$B$15</f>
        <v>0.1964027778</v>
      </c>
      <c r="G468" s="15">
        <f>'Producción diaria'!$T$3*$L$2*$M$2*$N$2*E468*1000/'Costo de tareas'!$B$14</f>
        <v>136.8241361</v>
      </c>
      <c r="H468" s="16">
        <f>IF(G468 &gt; 'Costo de tareas'!$B$13, 'Costo de tareas'!$B$13, IF(G468 &lt; 'Costo de tareas'!$B$13*0.2, 0, 'Costo de tareas'!$B$13- G468))</f>
        <v>39.28055556</v>
      </c>
      <c r="I468" s="17">
        <f>IF(H468=0,'Costo de tareas'!$B$13,'Costo de tareas'!$B$13-H468)</f>
        <v>0</v>
      </c>
      <c r="J468" s="2"/>
      <c r="K468" s="2"/>
      <c r="P468" s="2"/>
    </row>
    <row r="469">
      <c r="A469" s="3" t="s">
        <v>743</v>
      </c>
      <c r="B469" s="11" t="str">
        <f t="shared" si="1"/>
        <v>20210120</v>
      </c>
      <c r="C469" s="12">
        <f t="shared" si="2"/>
        <v>44216</v>
      </c>
      <c r="D469" s="3" t="str">
        <f t="shared" si="3"/>
        <v>11</v>
      </c>
      <c r="E469" s="13">
        <v>172.0</v>
      </c>
      <c r="F469" s="14">
        <f>'Costo de tareas'!$B$15</f>
        <v>0.1964027778</v>
      </c>
      <c r="G469" s="15">
        <f>'Producción diaria'!$T$3*$L$2*$M$2*$N$2*E469*1000/'Costo de tareas'!$B$14</f>
        <v>258.6126528</v>
      </c>
      <c r="H469" s="16">
        <f>IF(G469 &gt; 'Costo de tareas'!$B$13, 'Costo de tareas'!$B$13, IF(G469 &lt; 'Costo de tareas'!$B$13*0.2, 0, 'Costo de tareas'!$B$13- G469))</f>
        <v>39.28055556</v>
      </c>
      <c r="I469" s="17">
        <f>IF(H469=0,'Costo de tareas'!$B$13,'Costo de tareas'!$B$13-H469)</f>
        <v>0</v>
      </c>
      <c r="J469" s="2"/>
      <c r="K469" s="2"/>
      <c r="P469" s="2"/>
    </row>
    <row r="470">
      <c r="A470" s="3" t="s">
        <v>744</v>
      </c>
      <c r="B470" s="11" t="str">
        <f t="shared" si="1"/>
        <v>20210120</v>
      </c>
      <c r="C470" s="12">
        <f t="shared" si="2"/>
        <v>44216</v>
      </c>
      <c r="D470" s="3" t="str">
        <f t="shared" si="3"/>
        <v>12</v>
      </c>
      <c r="E470" s="13">
        <v>83.0</v>
      </c>
      <c r="F470" s="14">
        <f>'Costo de tareas'!$B$15</f>
        <v>0.1964027778</v>
      </c>
      <c r="G470" s="15">
        <f>'Producción diaria'!$T$3*$L$2*$M$2*$N$2*E470*1000/'Costo de tareas'!$B$14</f>
        <v>124.7956406</v>
      </c>
      <c r="H470" s="16">
        <f>IF(G470 &gt; 'Costo de tareas'!$B$13, 'Costo de tareas'!$B$13, IF(G470 &lt; 'Costo de tareas'!$B$13*0.2, 0, 'Costo de tareas'!$B$13- G470))</f>
        <v>39.28055556</v>
      </c>
      <c r="I470" s="17">
        <f>IF(H470=0,'Costo de tareas'!$B$13,'Costo de tareas'!$B$13-H470)</f>
        <v>0</v>
      </c>
      <c r="J470" s="2"/>
      <c r="K470" s="2"/>
      <c r="P470" s="2"/>
    </row>
    <row r="471">
      <c r="A471" s="3" t="s">
        <v>746</v>
      </c>
      <c r="B471" s="11" t="str">
        <f t="shared" si="1"/>
        <v>20210120</v>
      </c>
      <c r="C471" s="12">
        <f t="shared" si="2"/>
        <v>44216</v>
      </c>
      <c r="D471" s="3" t="str">
        <f t="shared" si="3"/>
        <v>13</v>
      </c>
      <c r="E471" s="13">
        <v>138.0</v>
      </c>
      <c r="F471" s="14">
        <f>'Costo de tareas'!$B$15</f>
        <v>0.1964027778</v>
      </c>
      <c r="G471" s="15">
        <f>'Producción diaria'!$T$3*$L$2*$M$2*$N$2*E471*1000/'Costo de tareas'!$B$14</f>
        <v>207.491547</v>
      </c>
      <c r="H471" s="16">
        <f>IF(G471 &gt; 'Costo de tareas'!$B$13, 'Costo de tareas'!$B$13, IF(G471 &lt; 'Costo de tareas'!$B$13*0.2, 0, 'Costo de tareas'!$B$13- G471))</f>
        <v>39.28055556</v>
      </c>
      <c r="I471" s="17">
        <f>IF(H471=0,'Costo de tareas'!$B$13,'Costo de tareas'!$B$13-H471)</f>
        <v>0</v>
      </c>
      <c r="J471" s="2"/>
      <c r="K471" s="2"/>
      <c r="P471" s="2"/>
    </row>
    <row r="472">
      <c r="A472" s="3" t="s">
        <v>748</v>
      </c>
      <c r="B472" s="11" t="str">
        <f t="shared" si="1"/>
        <v>20210120</v>
      </c>
      <c r="C472" s="12">
        <f t="shared" si="2"/>
        <v>44216</v>
      </c>
      <c r="D472" s="3" t="str">
        <f t="shared" si="3"/>
        <v>14</v>
      </c>
      <c r="E472" s="13">
        <v>124.0</v>
      </c>
      <c r="F472" s="14">
        <f>'Costo de tareas'!$B$15</f>
        <v>0.1964027778</v>
      </c>
      <c r="G472" s="15">
        <f>'Producción diaria'!$T$3*$L$2*$M$2*$N$2*E472*1000/'Costo de tareas'!$B$14</f>
        <v>186.44168</v>
      </c>
      <c r="H472" s="16">
        <f>IF(G472 &gt; 'Costo de tareas'!$B$13, 'Costo de tareas'!$B$13, IF(G472 &lt; 'Costo de tareas'!$B$13*0.2, 0, 'Costo de tareas'!$B$13- G472))</f>
        <v>39.28055556</v>
      </c>
      <c r="I472" s="17">
        <f>IF(H472=0,'Costo de tareas'!$B$13,'Costo de tareas'!$B$13-H472)</f>
        <v>0</v>
      </c>
      <c r="J472" s="2"/>
      <c r="K472" s="2"/>
      <c r="P472" s="2"/>
    </row>
    <row r="473">
      <c r="A473" s="3" t="s">
        <v>750</v>
      </c>
      <c r="B473" s="11" t="str">
        <f t="shared" si="1"/>
        <v>20210120</v>
      </c>
      <c r="C473" s="12">
        <f t="shared" si="2"/>
        <v>44216</v>
      </c>
      <c r="D473" s="3" t="str">
        <f t="shared" si="3"/>
        <v>15</v>
      </c>
      <c r="E473" s="13">
        <v>185.0</v>
      </c>
      <c r="F473" s="14">
        <f>'Costo de tareas'!$B$15</f>
        <v>0.1964027778</v>
      </c>
      <c r="G473" s="15">
        <f>'Producción diaria'!$T$3*$L$2*$M$2*$N$2*E473*1000/'Costo de tareas'!$B$14</f>
        <v>278.158958</v>
      </c>
      <c r="H473" s="16">
        <f>IF(G473 &gt; 'Costo de tareas'!$B$13, 'Costo de tareas'!$B$13, IF(G473 &lt; 'Costo de tareas'!$B$13*0.2, 0, 'Costo de tareas'!$B$13- G473))</f>
        <v>39.28055556</v>
      </c>
      <c r="I473" s="17">
        <f>IF(H473=0,'Costo de tareas'!$B$13,'Costo de tareas'!$B$13-H473)</f>
        <v>0</v>
      </c>
      <c r="J473" s="2"/>
      <c r="K473" s="2"/>
      <c r="P473" s="2"/>
    </row>
    <row r="474">
      <c r="A474" s="3" t="s">
        <v>751</v>
      </c>
      <c r="B474" s="11" t="str">
        <f t="shared" si="1"/>
        <v>20210120</v>
      </c>
      <c r="C474" s="12">
        <f t="shared" si="2"/>
        <v>44216</v>
      </c>
      <c r="D474" s="3" t="str">
        <f t="shared" si="3"/>
        <v>16</v>
      </c>
      <c r="E474" s="13">
        <v>103.0</v>
      </c>
      <c r="F474" s="14">
        <f>'Costo de tareas'!$B$15</f>
        <v>0.1964027778</v>
      </c>
      <c r="G474" s="15">
        <f>'Producción diaria'!$T$3*$L$2*$M$2*$N$2*E474*1000/'Costo de tareas'!$B$14</f>
        <v>154.8668793</v>
      </c>
      <c r="H474" s="16">
        <f>IF(G474 &gt; 'Costo de tareas'!$B$13, 'Costo de tareas'!$B$13, IF(G474 &lt; 'Costo de tareas'!$B$13*0.2, 0, 'Costo de tareas'!$B$13- G474))</f>
        <v>39.28055556</v>
      </c>
      <c r="I474" s="17">
        <f>IF(H474=0,'Costo de tareas'!$B$13,'Costo de tareas'!$B$13-H474)</f>
        <v>0</v>
      </c>
      <c r="J474" s="2"/>
      <c r="K474" s="2"/>
      <c r="P474" s="2"/>
    </row>
    <row r="475">
      <c r="A475" s="3" t="s">
        <v>752</v>
      </c>
      <c r="B475" s="11" t="str">
        <f t="shared" si="1"/>
        <v>20210120</v>
      </c>
      <c r="C475" s="12">
        <f t="shared" si="2"/>
        <v>44216</v>
      </c>
      <c r="D475" s="3" t="str">
        <f t="shared" si="3"/>
        <v>17</v>
      </c>
      <c r="E475" s="13">
        <v>341.75</v>
      </c>
      <c r="F475" s="14">
        <f>'Costo de tareas'!$B$15</f>
        <v>0.1964027778</v>
      </c>
      <c r="G475" s="15">
        <f>'Producción diaria'!$T$3*$L$2*$M$2*$N$2*E475*1000/'Costo de tareas'!$B$14</f>
        <v>513.8422913</v>
      </c>
      <c r="H475" s="16">
        <f>IF(G475 &gt; 'Costo de tareas'!$B$13, 'Costo de tareas'!$B$13, IF(G475 &lt; 'Costo de tareas'!$B$13*0.2, 0, 'Costo de tareas'!$B$13- G475))</f>
        <v>39.28055556</v>
      </c>
      <c r="I475" s="17">
        <f>IF(H475=0,'Costo de tareas'!$B$13,'Costo de tareas'!$B$13-H475)</f>
        <v>0</v>
      </c>
      <c r="J475" s="2"/>
      <c r="K475" s="2"/>
      <c r="P475" s="2"/>
    </row>
    <row r="476">
      <c r="A476" s="3" t="s">
        <v>754</v>
      </c>
      <c r="B476" s="11" t="str">
        <f t="shared" si="1"/>
        <v>20210120</v>
      </c>
      <c r="C476" s="12">
        <f t="shared" si="2"/>
        <v>44216</v>
      </c>
      <c r="D476" s="3" t="str">
        <f t="shared" si="3"/>
        <v>18</v>
      </c>
      <c r="E476" s="13">
        <v>0.0</v>
      </c>
      <c r="F476" s="14">
        <f>'Costo de tareas'!$B$15</f>
        <v>0.1964027778</v>
      </c>
      <c r="G476" s="15">
        <f>'Producción diaria'!$T$3*$L$2*$M$2*$N$2*E476*1000/'Costo de tareas'!$B$14</f>
        <v>0</v>
      </c>
      <c r="H476" s="16">
        <f>IF(G476 &gt; 'Costo de tareas'!$B$13, 'Costo de tareas'!$B$13, IF(G476 &lt; 'Costo de tareas'!$B$13*0.2, 0, 'Costo de tareas'!$B$13- G476))</f>
        <v>0</v>
      </c>
      <c r="I476" s="17">
        <f>IF(H476=0,'Costo de tareas'!$B$13,'Costo de tareas'!$B$13-H476)</f>
        <v>39.28055556</v>
      </c>
      <c r="J476" s="2"/>
      <c r="K476" s="2"/>
      <c r="P476" s="2"/>
    </row>
    <row r="477">
      <c r="A477" s="3" t="s">
        <v>756</v>
      </c>
      <c r="B477" s="11" t="str">
        <f t="shared" si="1"/>
        <v>20210120</v>
      </c>
      <c r="C477" s="12">
        <f t="shared" si="2"/>
        <v>44216</v>
      </c>
      <c r="D477" s="3" t="str">
        <f t="shared" si="3"/>
        <v>19</v>
      </c>
      <c r="E477" s="13">
        <v>0.0</v>
      </c>
      <c r="F477" s="14">
        <f>'Costo de tareas'!$B$15</f>
        <v>0.1964027778</v>
      </c>
      <c r="G477" s="15">
        <f>'Producción diaria'!$T$3*$L$2*$M$2*$N$2*E477*1000/'Costo de tareas'!$B$14</f>
        <v>0</v>
      </c>
      <c r="H477" s="16">
        <f>IF(G477 &gt; 'Costo de tareas'!$B$13, 'Costo de tareas'!$B$13, IF(G477 &lt; 'Costo de tareas'!$B$13*0.2, 0, 'Costo de tareas'!$B$13- G477))</f>
        <v>0</v>
      </c>
      <c r="I477" s="17">
        <f>IF(H477=0,'Costo de tareas'!$B$13,'Costo de tareas'!$B$13-H477)</f>
        <v>39.28055556</v>
      </c>
      <c r="J477" s="2"/>
      <c r="K477" s="2"/>
      <c r="P477" s="2"/>
    </row>
    <row r="478">
      <c r="A478" s="3" t="s">
        <v>757</v>
      </c>
      <c r="B478" s="11" t="str">
        <f t="shared" si="1"/>
        <v>20210120</v>
      </c>
      <c r="C478" s="12">
        <f t="shared" si="2"/>
        <v>44216</v>
      </c>
      <c r="D478" s="3" t="str">
        <f t="shared" si="3"/>
        <v>20</v>
      </c>
      <c r="E478" s="13">
        <v>0.0</v>
      </c>
      <c r="F478" s="14">
        <f>'Costo de tareas'!$B$15</f>
        <v>0.1964027778</v>
      </c>
      <c r="G478" s="15">
        <f>'Producción diaria'!$T$3*$L$2*$M$2*$N$2*E478*1000/'Costo de tareas'!$B$14</f>
        <v>0</v>
      </c>
      <c r="H478" s="16">
        <f>IF(G478 &gt; 'Costo de tareas'!$B$13, 'Costo de tareas'!$B$13, IF(G478 &lt; 'Costo de tareas'!$B$13*0.2, 0, 'Costo de tareas'!$B$13- G478))</f>
        <v>0</v>
      </c>
      <c r="I478" s="17">
        <f>IF(H478=0,'Costo de tareas'!$B$13,'Costo de tareas'!$B$13-H478)</f>
        <v>39.28055556</v>
      </c>
      <c r="J478" s="2"/>
      <c r="K478" s="2"/>
      <c r="P478" s="2"/>
    </row>
    <row r="479">
      <c r="A479" s="3" t="s">
        <v>759</v>
      </c>
      <c r="B479" s="11" t="str">
        <f t="shared" si="1"/>
        <v>20210120</v>
      </c>
      <c r="C479" s="12">
        <f t="shared" si="2"/>
        <v>44216</v>
      </c>
      <c r="D479" s="3" t="str">
        <f t="shared" si="3"/>
        <v>21</v>
      </c>
      <c r="E479" s="13">
        <v>0.0</v>
      </c>
      <c r="F479" s="14">
        <f>'Costo de tareas'!$B$15</f>
        <v>0.1964027778</v>
      </c>
      <c r="G479" s="15">
        <f>'Producción diaria'!$T$3*$L$2*$M$2*$N$2*E479*1000/'Costo de tareas'!$B$14</f>
        <v>0</v>
      </c>
      <c r="H479" s="16">
        <f>IF(G479 &gt; 'Costo de tareas'!$B$13, 'Costo de tareas'!$B$13, IF(G479 &lt; 'Costo de tareas'!$B$13*0.2, 0, 'Costo de tareas'!$B$13- G479))</f>
        <v>0</v>
      </c>
      <c r="I479" s="17">
        <f>IF(H479=0,'Costo de tareas'!$B$13,'Costo de tareas'!$B$13-H479)</f>
        <v>39.28055556</v>
      </c>
      <c r="J479" s="2"/>
      <c r="K479" s="2"/>
      <c r="P479" s="2"/>
    </row>
    <row r="480">
      <c r="A480" s="3" t="s">
        <v>760</v>
      </c>
      <c r="B480" s="11" t="str">
        <f t="shared" si="1"/>
        <v>20210120</v>
      </c>
      <c r="C480" s="12">
        <f t="shared" si="2"/>
        <v>44216</v>
      </c>
      <c r="D480" s="3" t="str">
        <f t="shared" si="3"/>
        <v>22</v>
      </c>
      <c r="E480" s="13">
        <v>0.0</v>
      </c>
      <c r="F480" s="14">
        <f>'Costo de tareas'!$B$15</f>
        <v>0.1964027778</v>
      </c>
      <c r="G480" s="15">
        <f>'Producción diaria'!$T$3*$L$2*$M$2*$N$2*E480*1000/'Costo de tareas'!$B$14</f>
        <v>0</v>
      </c>
      <c r="H480" s="16">
        <f>IF(G480 &gt; 'Costo de tareas'!$B$13, 'Costo de tareas'!$B$13, IF(G480 &lt; 'Costo de tareas'!$B$13*0.2, 0, 'Costo de tareas'!$B$13- G480))</f>
        <v>0</v>
      </c>
      <c r="I480" s="17">
        <f>IF(H480=0,'Costo de tareas'!$B$13,'Costo de tareas'!$B$13-H480)</f>
        <v>39.28055556</v>
      </c>
      <c r="J480" s="2"/>
      <c r="K480" s="2"/>
      <c r="P480" s="2"/>
    </row>
    <row r="481">
      <c r="A481" s="3" t="s">
        <v>762</v>
      </c>
      <c r="B481" s="11" t="str">
        <f t="shared" si="1"/>
        <v>20210120</v>
      </c>
      <c r="C481" s="12">
        <f t="shared" si="2"/>
        <v>44216</v>
      </c>
      <c r="D481" s="3" t="str">
        <f t="shared" si="3"/>
        <v>23</v>
      </c>
      <c r="E481" s="13">
        <v>0.0</v>
      </c>
      <c r="F481" s="14">
        <f>'Costo de tareas'!$B$15</f>
        <v>0.1964027778</v>
      </c>
      <c r="G481" s="15">
        <f>'Producción diaria'!$T$3*$L$2*$M$2*$N$2*E481*1000/'Costo de tareas'!$B$14</f>
        <v>0</v>
      </c>
      <c r="H481" s="16">
        <f>IF(G481 &gt; 'Costo de tareas'!$B$13, 'Costo de tareas'!$B$13, IF(G481 &lt; 'Costo de tareas'!$B$13*0.2, 0, 'Costo de tareas'!$B$13- G481))</f>
        <v>0</v>
      </c>
      <c r="I481" s="17">
        <f>IF(H481=0,'Costo de tareas'!$B$13,'Costo de tareas'!$B$13-H481)</f>
        <v>39.28055556</v>
      </c>
      <c r="J481" s="2"/>
      <c r="K481" s="2"/>
      <c r="P481" s="2"/>
    </row>
    <row r="482">
      <c r="A482" s="3" t="s">
        <v>763</v>
      </c>
      <c r="B482" s="11" t="str">
        <f t="shared" si="1"/>
        <v>20210121</v>
      </c>
      <c r="C482" s="12">
        <f t="shared" si="2"/>
        <v>44217</v>
      </c>
      <c r="D482" s="3" t="str">
        <f t="shared" si="3"/>
        <v>00</v>
      </c>
      <c r="E482" s="13">
        <v>0.0</v>
      </c>
      <c r="F482" s="14">
        <f>'Costo de tareas'!$B$15</f>
        <v>0.1964027778</v>
      </c>
      <c r="G482" s="15">
        <f>'Producción diaria'!$T$3*$L$2*$M$2*$N$2*E482*1000/'Costo de tareas'!$B$14</f>
        <v>0</v>
      </c>
      <c r="H482" s="16">
        <f>IF(G482 &gt; 'Costo de tareas'!$B$13, 'Costo de tareas'!$B$13, IF(G482 &lt; 'Costo de tareas'!$B$13*0.2, 0, 'Costo de tareas'!$B$13- G482))</f>
        <v>0</v>
      </c>
      <c r="I482" s="17">
        <f>IF(H482=0,'Costo de tareas'!$B$13,'Costo de tareas'!$B$13-H482)</f>
        <v>39.28055556</v>
      </c>
      <c r="J482" s="2"/>
      <c r="K482" s="2"/>
      <c r="P482" s="2"/>
    </row>
    <row r="483">
      <c r="A483" s="3" t="s">
        <v>764</v>
      </c>
      <c r="B483" s="11" t="str">
        <f t="shared" si="1"/>
        <v>20210121</v>
      </c>
      <c r="C483" s="12">
        <f t="shared" si="2"/>
        <v>44217</v>
      </c>
      <c r="D483" s="3" t="str">
        <f t="shared" si="3"/>
        <v>01</v>
      </c>
      <c r="E483" s="13">
        <v>0.0</v>
      </c>
      <c r="F483" s="14">
        <f>'Costo de tareas'!$B$15</f>
        <v>0.1964027778</v>
      </c>
      <c r="G483" s="15">
        <f>'Producción diaria'!$T$3*$L$2*$M$2*$N$2*E483*1000/'Costo de tareas'!$B$14</f>
        <v>0</v>
      </c>
      <c r="H483" s="16">
        <f>IF(G483 &gt; 'Costo de tareas'!$B$13, 'Costo de tareas'!$B$13, IF(G483 &lt; 'Costo de tareas'!$B$13*0.2, 0, 'Costo de tareas'!$B$13- G483))</f>
        <v>0</v>
      </c>
      <c r="I483" s="17">
        <f>IF(H483=0,'Costo de tareas'!$B$13,'Costo de tareas'!$B$13-H483)</f>
        <v>39.28055556</v>
      </c>
      <c r="J483" s="2"/>
      <c r="K483" s="2"/>
      <c r="P483" s="2"/>
    </row>
    <row r="484">
      <c r="A484" s="3" t="s">
        <v>765</v>
      </c>
      <c r="B484" s="11" t="str">
        <f t="shared" si="1"/>
        <v>20210121</v>
      </c>
      <c r="C484" s="12">
        <f t="shared" si="2"/>
        <v>44217</v>
      </c>
      <c r="D484" s="3" t="str">
        <f t="shared" si="3"/>
        <v>02</v>
      </c>
      <c r="E484" s="13">
        <v>0.0</v>
      </c>
      <c r="F484" s="14">
        <f>'Costo de tareas'!$B$15</f>
        <v>0.1964027778</v>
      </c>
      <c r="G484" s="15">
        <f>'Producción diaria'!$T$3*$L$2*$M$2*$N$2*E484*1000/'Costo de tareas'!$B$14</f>
        <v>0</v>
      </c>
      <c r="H484" s="16">
        <f>IF(G484 &gt; 'Costo de tareas'!$B$13, 'Costo de tareas'!$B$13, IF(G484 &lt; 'Costo de tareas'!$B$13*0.2, 0, 'Costo de tareas'!$B$13- G484))</f>
        <v>0</v>
      </c>
      <c r="I484" s="17">
        <f>IF(H484=0,'Costo de tareas'!$B$13,'Costo de tareas'!$B$13-H484)</f>
        <v>39.28055556</v>
      </c>
      <c r="J484" s="2"/>
      <c r="K484" s="2"/>
      <c r="P484" s="2"/>
    </row>
    <row r="485">
      <c r="A485" s="3" t="s">
        <v>766</v>
      </c>
      <c r="B485" s="11" t="str">
        <f t="shared" si="1"/>
        <v>20210121</v>
      </c>
      <c r="C485" s="12">
        <f t="shared" si="2"/>
        <v>44217</v>
      </c>
      <c r="D485" s="3" t="str">
        <f t="shared" si="3"/>
        <v>03</v>
      </c>
      <c r="E485" s="13">
        <v>0.0</v>
      </c>
      <c r="F485" s="14">
        <f>'Costo de tareas'!$B$15</f>
        <v>0.1964027778</v>
      </c>
      <c r="G485" s="15">
        <f>'Producción diaria'!$T$3*$L$2*$M$2*$N$2*E485*1000/'Costo de tareas'!$B$14</f>
        <v>0</v>
      </c>
      <c r="H485" s="16">
        <f>IF(G485 &gt; 'Costo de tareas'!$B$13, 'Costo de tareas'!$B$13, IF(G485 &lt; 'Costo de tareas'!$B$13*0.2, 0, 'Costo de tareas'!$B$13- G485))</f>
        <v>0</v>
      </c>
      <c r="I485" s="17">
        <f>IF(H485=0,'Costo de tareas'!$B$13,'Costo de tareas'!$B$13-H485)</f>
        <v>39.28055556</v>
      </c>
      <c r="J485" s="2"/>
      <c r="K485" s="2"/>
      <c r="P485" s="2"/>
    </row>
    <row r="486">
      <c r="A486" s="3" t="s">
        <v>767</v>
      </c>
      <c r="B486" s="11" t="str">
        <f t="shared" si="1"/>
        <v>20210121</v>
      </c>
      <c r="C486" s="12">
        <f t="shared" si="2"/>
        <v>44217</v>
      </c>
      <c r="D486" s="3" t="str">
        <f t="shared" si="3"/>
        <v>04</v>
      </c>
      <c r="E486" s="13">
        <v>0.0</v>
      </c>
      <c r="F486" s="14">
        <f>'Costo de tareas'!$B$15</f>
        <v>0.1964027778</v>
      </c>
      <c r="G486" s="15">
        <f>'Producción diaria'!$T$3*$L$2*$M$2*$N$2*E486*1000/'Costo de tareas'!$B$14</f>
        <v>0</v>
      </c>
      <c r="H486" s="16">
        <f>IF(G486 &gt; 'Costo de tareas'!$B$13, 'Costo de tareas'!$B$13, IF(G486 &lt; 'Costo de tareas'!$B$13*0.2, 0, 'Costo de tareas'!$B$13- G486))</f>
        <v>0</v>
      </c>
      <c r="I486" s="17">
        <f>IF(H486=0,'Costo de tareas'!$B$13,'Costo de tareas'!$B$13-H486)</f>
        <v>39.28055556</v>
      </c>
      <c r="J486" s="2"/>
      <c r="K486" s="2"/>
      <c r="P486" s="2"/>
    </row>
    <row r="487">
      <c r="A487" s="3" t="s">
        <v>768</v>
      </c>
      <c r="B487" s="11" t="str">
        <f t="shared" si="1"/>
        <v>20210121</v>
      </c>
      <c r="C487" s="12">
        <f t="shared" si="2"/>
        <v>44217</v>
      </c>
      <c r="D487" s="3" t="str">
        <f t="shared" si="3"/>
        <v>05</v>
      </c>
      <c r="E487" s="13">
        <v>0.0</v>
      </c>
      <c r="F487" s="14">
        <f>'Costo de tareas'!$B$15</f>
        <v>0.1964027778</v>
      </c>
      <c r="G487" s="15">
        <f>'Producción diaria'!$T$3*$L$2*$M$2*$N$2*E487*1000/'Costo de tareas'!$B$14</f>
        <v>0</v>
      </c>
      <c r="H487" s="16">
        <f>IF(G487 &gt; 'Costo de tareas'!$B$13, 'Costo de tareas'!$B$13, IF(G487 &lt; 'Costo de tareas'!$B$13*0.2, 0, 'Costo de tareas'!$B$13- G487))</f>
        <v>0</v>
      </c>
      <c r="I487" s="17">
        <f>IF(H487=0,'Costo de tareas'!$B$13,'Costo de tareas'!$B$13-H487)</f>
        <v>39.28055556</v>
      </c>
      <c r="J487" s="2"/>
      <c r="K487" s="2"/>
      <c r="P487" s="2"/>
    </row>
    <row r="488">
      <c r="A488" s="3" t="s">
        <v>769</v>
      </c>
      <c r="B488" s="11" t="str">
        <f t="shared" si="1"/>
        <v>20210121</v>
      </c>
      <c r="C488" s="12">
        <f t="shared" si="2"/>
        <v>44217</v>
      </c>
      <c r="D488" s="3" t="str">
        <f t="shared" si="3"/>
        <v>06</v>
      </c>
      <c r="E488" s="13">
        <v>0.0</v>
      </c>
      <c r="F488" s="14">
        <f>'Costo de tareas'!$B$15</f>
        <v>0.1964027778</v>
      </c>
      <c r="G488" s="15">
        <f>'Producción diaria'!$T$3*$L$2*$M$2*$N$2*E488*1000/'Costo de tareas'!$B$14</f>
        <v>0</v>
      </c>
      <c r="H488" s="16">
        <f>IF(G488 &gt; 'Costo de tareas'!$B$13, 'Costo de tareas'!$B$13, IF(G488 &lt; 'Costo de tareas'!$B$13*0.2, 0, 'Costo de tareas'!$B$13- G488))</f>
        <v>0</v>
      </c>
      <c r="I488" s="17">
        <f>IF(H488=0,'Costo de tareas'!$B$13,'Costo de tareas'!$B$13-H488)</f>
        <v>39.28055556</v>
      </c>
      <c r="J488" s="2"/>
      <c r="K488" s="2"/>
      <c r="P488" s="2"/>
    </row>
    <row r="489">
      <c r="A489" s="3" t="s">
        <v>770</v>
      </c>
      <c r="B489" s="11" t="str">
        <f t="shared" si="1"/>
        <v>20210121</v>
      </c>
      <c r="C489" s="12">
        <f t="shared" si="2"/>
        <v>44217</v>
      </c>
      <c r="D489" s="3" t="str">
        <f t="shared" si="3"/>
        <v>07</v>
      </c>
      <c r="E489" s="13">
        <v>0.0</v>
      </c>
      <c r="F489" s="14">
        <f>'Costo de tareas'!$B$15</f>
        <v>0.1964027778</v>
      </c>
      <c r="G489" s="15">
        <f>'Producción diaria'!$T$3*$L$2*$M$2*$N$2*E489*1000/'Costo de tareas'!$B$14</f>
        <v>0</v>
      </c>
      <c r="H489" s="16">
        <f>IF(G489 &gt; 'Costo de tareas'!$B$13, 'Costo de tareas'!$B$13, IF(G489 &lt; 'Costo de tareas'!$B$13*0.2, 0, 'Costo de tareas'!$B$13- G489))</f>
        <v>0</v>
      </c>
      <c r="I489" s="17">
        <f>IF(H489=0,'Costo de tareas'!$B$13,'Costo de tareas'!$B$13-H489)</f>
        <v>39.28055556</v>
      </c>
      <c r="J489" s="2"/>
      <c r="K489" s="2"/>
      <c r="P489" s="2"/>
    </row>
    <row r="490">
      <c r="A490" s="3" t="s">
        <v>771</v>
      </c>
      <c r="B490" s="11" t="str">
        <f t="shared" si="1"/>
        <v>20210121</v>
      </c>
      <c r="C490" s="12">
        <f t="shared" si="2"/>
        <v>44217</v>
      </c>
      <c r="D490" s="3" t="str">
        <f t="shared" si="3"/>
        <v>08</v>
      </c>
      <c r="E490" s="13">
        <v>55.0</v>
      </c>
      <c r="F490" s="14">
        <f>'Costo de tareas'!$B$15</f>
        <v>0.1964027778</v>
      </c>
      <c r="G490" s="15">
        <f>'Producción diaria'!$T$3*$L$2*$M$2*$N$2*E490*1000/'Costo de tareas'!$B$14</f>
        <v>82.69590643</v>
      </c>
      <c r="H490" s="16">
        <f>IF(G490 &gt; 'Costo de tareas'!$B$13, 'Costo de tareas'!$B$13, IF(G490 &lt; 'Costo de tareas'!$B$13*0.2, 0, 'Costo de tareas'!$B$13- G490))</f>
        <v>39.28055556</v>
      </c>
      <c r="I490" s="17">
        <f>IF(H490=0,'Costo de tareas'!$B$13,'Costo de tareas'!$B$13-H490)</f>
        <v>0</v>
      </c>
      <c r="J490" s="2"/>
      <c r="K490" s="2"/>
      <c r="P490" s="2"/>
    </row>
    <row r="491">
      <c r="A491" s="3" t="s">
        <v>772</v>
      </c>
      <c r="B491" s="11" t="str">
        <f t="shared" si="1"/>
        <v>20210121</v>
      </c>
      <c r="C491" s="12">
        <f t="shared" si="2"/>
        <v>44217</v>
      </c>
      <c r="D491" s="3" t="str">
        <f t="shared" si="3"/>
        <v>09</v>
      </c>
      <c r="E491" s="13">
        <v>193.0</v>
      </c>
      <c r="F491" s="14">
        <f>'Costo de tareas'!$B$15</f>
        <v>0.1964027778</v>
      </c>
      <c r="G491" s="15">
        <f>'Producción diaria'!$T$3*$L$2*$M$2*$N$2*E491*1000/'Costo de tareas'!$B$14</f>
        <v>290.1874535</v>
      </c>
      <c r="H491" s="16">
        <f>IF(G491 &gt; 'Costo de tareas'!$B$13, 'Costo de tareas'!$B$13, IF(G491 &lt; 'Costo de tareas'!$B$13*0.2, 0, 'Costo de tareas'!$B$13- G491))</f>
        <v>39.28055556</v>
      </c>
      <c r="I491" s="17">
        <f>IF(H491=0,'Costo de tareas'!$B$13,'Costo de tareas'!$B$13-H491)</f>
        <v>0</v>
      </c>
      <c r="J491" s="2"/>
      <c r="K491" s="2"/>
      <c r="P491" s="2"/>
    </row>
    <row r="492">
      <c r="A492" s="3" t="s">
        <v>773</v>
      </c>
      <c r="B492" s="11" t="str">
        <f t="shared" si="1"/>
        <v>20210121</v>
      </c>
      <c r="C492" s="12">
        <f t="shared" si="2"/>
        <v>44217</v>
      </c>
      <c r="D492" s="3" t="str">
        <f t="shared" si="3"/>
        <v>10</v>
      </c>
      <c r="E492" s="13">
        <v>161.0</v>
      </c>
      <c r="F492" s="14">
        <f>'Costo de tareas'!$B$15</f>
        <v>0.1964027778</v>
      </c>
      <c r="G492" s="15">
        <f>'Producción diaria'!$T$3*$L$2*$M$2*$N$2*E492*1000/'Costo de tareas'!$B$14</f>
        <v>242.0734716</v>
      </c>
      <c r="H492" s="16">
        <f>IF(G492 &gt; 'Costo de tareas'!$B$13, 'Costo de tareas'!$B$13, IF(G492 &lt; 'Costo de tareas'!$B$13*0.2, 0, 'Costo de tareas'!$B$13- G492))</f>
        <v>39.28055556</v>
      </c>
      <c r="I492" s="17">
        <f>IF(H492=0,'Costo de tareas'!$B$13,'Costo de tareas'!$B$13-H492)</f>
        <v>0</v>
      </c>
      <c r="J492" s="2"/>
      <c r="K492" s="2"/>
      <c r="P492" s="2"/>
    </row>
    <row r="493">
      <c r="A493" s="3" t="s">
        <v>774</v>
      </c>
      <c r="B493" s="11" t="str">
        <f t="shared" si="1"/>
        <v>20210121</v>
      </c>
      <c r="C493" s="12">
        <f t="shared" si="2"/>
        <v>44217</v>
      </c>
      <c r="D493" s="3" t="str">
        <f t="shared" si="3"/>
        <v>11</v>
      </c>
      <c r="E493" s="13">
        <v>265.0</v>
      </c>
      <c r="F493" s="14">
        <f>'Costo de tareas'!$B$15</f>
        <v>0.1964027778</v>
      </c>
      <c r="G493" s="15">
        <f>'Producción diaria'!$T$3*$L$2*$M$2*$N$2*E493*1000/'Costo de tareas'!$B$14</f>
        <v>398.4439128</v>
      </c>
      <c r="H493" s="16">
        <f>IF(G493 &gt; 'Costo de tareas'!$B$13, 'Costo de tareas'!$B$13, IF(G493 &lt; 'Costo de tareas'!$B$13*0.2, 0, 'Costo de tareas'!$B$13- G493))</f>
        <v>39.28055556</v>
      </c>
      <c r="I493" s="17">
        <f>IF(H493=0,'Costo de tareas'!$B$13,'Costo de tareas'!$B$13-H493)</f>
        <v>0</v>
      </c>
      <c r="J493" s="2"/>
      <c r="K493" s="2"/>
      <c r="P493" s="2"/>
    </row>
    <row r="494">
      <c r="A494" s="3" t="s">
        <v>775</v>
      </c>
      <c r="B494" s="11" t="str">
        <f t="shared" si="1"/>
        <v>20210121</v>
      </c>
      <c r="C494" s="12">
        <f t="shared" si="2"/>
        <v>44217</v>
      </c>
      <c r="D494" s="3" t="str">
        <f t="shared" si="3"/>
        <v>12</v>
      </c>
      <c r="E494" s="13">
        <v>267.0</v>
      </c>
      <c r="F494" s="14">
        <f>'Costo de tareas'!$B$15</f>
        <v>0.1964027778</v>
      </c>
      <c r="G494" s="15">
        <f>'Producción diaria'!$T$3*$L$2*$M$2*$N$2*E494*1000/'Costo de tareas'!$B$14</f>
        <v>401.4510367</v>
      </c>
      <c r="H494" s="16">
        <f>IF(G494 &gt; 'Costo de tareas'!$B$13, 'Costo de tareas'!$B$13, IF(G494 &lt; 'Costo de tareas'!$B$13*0.2, 0, 'Costo de tareas'!$B$13- G494))</f>
        <v>39.28055556</v>
      </c>
      <c r="I494" s="17">
        <f>IF(H494=0,'Costo de tareas'!$B$13,'Costo de tareas'!$B$13-H494)</f>
        <v>0</v>
      </c>
      <c r="J494" s="2"/>
      <c r="K494" s="2"/>
      <c r="P494" s="2"/>
    </row>
    <row r="495">
      <c r="A495" s="3" t="s">
        <v>776</v>
      </c>
      <c r="B495" s="11" t="str">
        <f t="shared" si="1"/>
        <v>20210121</v>
      </c>
      <c r="C495" s="12">
        <f t="shared" si="2"/>
        <v>44217</v>
      </c>
      <c r="D495" s="3" t="str">
        <f t="shared" si="3"/>
        <v>13</v>
      </c>
      <c r="E495" s="13">
        <v>383.0</v>
      </c>
      <c r="F495" s="14">
        <f>'Costo de tareas'!$B$15</f>
        <v>0.1964027778</v>
      </c>
      <c r="G495" s="15">
        <f>'Producción diaria'!$T$3*$L$2*$M$2*$N$2*E495*1000/'Costo de tareas'!$B$14</f>
        <v>575.8642212</v>
      </c>
      <c r="H495" s="16">
        <f>IF(G495 &gt; 'Costo de tareas'!$B$13, 'Costo de tareas'!$B$13, IF(G495 &lt; 'Costo de tareas'!$B$13*0.2, 0, 'Costo de tareas'!$B$13- G495))</f>
        <v>39.28055556</v>
      </c>
      <c r="I495" s="17">
        <f>IF(H495=0,'Costo de tareas'!$B$13,'Costo de tareas'!$B$13-H495)</f>
        <v>0</v>
      </c>
      <c r="J495" s="2"/>
      <c r="K495" s="2"/>
      <c r="P495" s="2"/>
    </row>
    <row r="496">
      <c r="A496" s="3" t="s">
        <v>777</v>
      </c>
      <c r="B496" s="11" t="str">
        <f t="shared" si="1"/>
        <v>20210121</v>
      </c>
      <c r="C496" s="12">
        <f t="shared" si="2"/>
        <v>44217</v>
      </c>
      <c r="D496" s="3" t="str">
        <f t="shared" si="3"/>
        <v>14</v>
      </c>
      <c r="E496" s="13">
        <v>205.0</v>
      </c>
      <c r="F496" s="14">
        <f>'Costo de tareas'!$B$15</f>
        <v>0.1964027778</v>
      </c>
      <c r="G496" s="15">
        <f>'Producción diaria'!$T$3*$L$2*$M$2*$N$2*E496*1000/'Costo de tareas'!$B$14</f>
        <v>308.2301967</v>
      </c>
      <c r="H496" s="16">
        <f>IF(G496 &gt; 'Costo de tareas'!$B$13, 'Costo de tareas'!$B$13, IF(G496 &lt; 'Costo de tareas'!$B$13*0.2, 0, 'Costo de tareas'!$B$13- G496))</f>
        <v>39.28055556</v>
      </c>
      <c r="I496" s="17">
        <f>IF(H496=0,'Costo de tareas'!$B$13,'Costo de tareas'!$B$13-H496)</f>
        <v>0</v>
      </c>
      <c r="J496" s="2"/>
      <c r="K496" s="2"/>
      <c r="P496" s="2"/>
    </row>
    <row r="497">
      <c r="A497" s="3" t="s">
        <v>778</v>
      </c>
      <c r="B497" s="11" t="str">
        <f t="shared" si="1"/>
        <v>20210121</v>
      </c>
      <c r="C497" s="12">
        <f t="shared" si="2"/>
        <v>44217</v>
      </c>
      <c r="D497" s="3" t="str">
        <f t="shared" si="3"/>
        <v>15</v>
      </c>
      <c r="E497" s="13">
        <v>138.0</v>
      </c>
      <c r="F497" s="14">
        <f>'Costo de tareas'!$B$15</f>
        <v>0.1964027778</v>
      </c>
      <c r="G497" s="15">
        <f>'Producción diaria'!$T$3*$L$2*$M$2*$N$2*E497*1000/'Costo de tareas'!$B$14</f>
        <v>207.491547</v>
      </c>
      <c r="H497" s="16">
        <f>IF(G497 &gt; 'Costo de tareas'!$B$13, 'Costo de tareas'!$B$13, IF(G497 &lt; 'Costo de tareas'!$B$13*0.2, 0, 'Costo de tareas'!$B$13- G497))</f>
        <v>39.28055556</v>
      </c>
      <c r="I497" s="17">
        <f>IF(H497=0,'Costo de tareas'!$B$13,'Costo de tareas'!$B$13-H497)</f>
        <v>0</v>
      </c>
      <c r="J497" s="2"/>
      <c r="K497" s="2"/>
      <c r="P497" s="2"/>
    </row>
    <row r="498">
      <c r="A498" s="3" t="s">
        <v>779</v>
      </c>
      <c r="B498" s="11" t="str">
        <f t="shared" si="1"/>
        <v>20210121</v>
      </c>
      <c r="C498" s="12">
        <f t="shared" si="2"/>
        <v>44217</v>
      </c>
      <c r="D498" s="3" t="str">
        <f t="shared" si="3"/>
        <v>16</v>
      </c>
      <c r="E498" s="13">
        <v>9.0</v>
      </c>
      <c r="F498" s="14">
        <f>'Costo de tareas'!$B$15</f>
        <v>0.1964027778</v>
      </c>
      <c r="G498" s="15">
        <f>'Producción diaria'!$T$3*$L$2*$M$2*$N$2*E498*1000/'Costo de tareas'!$B$14</f>
        <v>13.53205742</v>
      </c>
      <c r="H498" s="16">
        <f>IF(G498 &gt; 'Costo de tareas'!$B$13, 'Costo de tareas'!$B$13, IF(G498 &lt; 'Costo de tareas'!$B$13*0.2, 0, 'Costo de tareas'!$B$13- G498))</f>
        <v>25.74849814</v>
      </c>
      <c r="I498" s="17">
        <f>IF(H498=0,'Costo de tareas'!$B$13,'Costo de tareas'!$B$13-H498)</f>
        <v>13.53205742</v>
      </c>
      <c r="J498" s="2"/>
      <c r="K498" s="2"/>
      <c r="P498" s="2"/>
    </row>
    <row r="499">
      <c r="A499" s="3" t="s">
        <v>780</v>
      </c>
      <c r="B499" s="11" t="str">
        <f t="shared" si="1"/>
        <v>20210121</v>
      </c>
      <c r="C499" s="12">
        <f t="shared" si="2"/>
        <v>44217</v>
      </c>
      <c r="D499" s="3" t="str">
        <f t="shared" si="3"/>
        <v>17</v>
      </c>
      <c r="E499" s="13">
        <v>354.75</v>
      </c>
      <c r="F499" s="14">
        <f>'Costo de tareas'!$B$15</f>
        <v>0.1964027778</v>
      </c>
      <c r="G499" s="15">
        <f>'Producción diaria'!$T$3*$L$2*$M$2*$N$2*E499*1000/'Costo de tareas'!$B$14</f>
        <v>533.3885965</v>
      </c>
      <c r="H499" s="16">
        <f>IF(G499 &gt; 'Costo de tareas'!$B$13, 'Costo de tareas'!$B$13, IF(G499 &lt; 'Costo de tareas'!$B$13*0.2, 0, 'Costo de tareas'!$B$13- G499))</f>
        <v>39.28055556</v>
      </c>
      <c r="I499" s="17">
        <f>IF(H499=0,'Costo de tareas'!$B$13,'Costo de tareas'!$B$13-H499)</f>
        <v>0</v>
      </c>
      <c r="J499" s="2"/>
      <c r="K499" s="2"/>
      <c r="P499" s="2"/>
    </row>
    <row r="500">
      <c r="A500" s="3" t="s">
        <v>782</v>
      </c>
      <c r="B500" s="11" t="str">
        <f t="shared" si="1"/>
        <v>20210121</v>
      </c>
      <c r="C500" s="12">
        <f t="shared" si="2"/>
        <v>44217</v>
      </c>
      <c r="D500" s="3" t="str">
        <f t="shared" si="3"/>
        <v>18</v>
      </c>
      <c r="E500" s="13">
        <v>0.0</v>
      </c>
      <c r="F500" s="14">
        <f>'Costo de tareas'!$B$15</f>
        <v>0.1964027778</v>
      </c>
      <c r="G500" s="15">
        <f>'Producción diaria'!$T$3*$L$2*$M$2*$N$2*E500*1000/'Costo de tareas'!$B$14</f>
        <v>0</v>
      </c>
      <c r="H500" s="16">
        <f>IF(G500 &gt; 'Costo de tareas'!$B$13, 'Costo de tareas'!$B$13, IF(G500 &lt; 'Costo de tareas'!$B$13*0.2, 0, 'Costo de tareas'!$B$13- G500))</f>
        <v>0</v>
      </c>
      <c r="I500" s="17">
        <f>IF(H500=0,'Costo de tareas'!$B$13,'Costo de tareas'!$B$13-H500)</f>
        <v>39.28055556</v>
      </c>
      <c r="J500" s="2"/>
      <c r="K500" s="2"/>
      <c r="P500" s="2"/>
    </row>
    <row r="501">
      <c r="A501" s="3" t="s">
        <v>783</v>
      </c>
      <c r="B501" s="11" t="str">
        <f t="shared" si="1"/>
        <v>20210121</v>
      </c>
      <c r="C501" s="12">
        <f t="shared" si="2"/>
        <v>44217</v>
      </c>
      <c r="D501" s="3" t="str">
        <f t="shared" si="3"/>
        <v>19</v>
      </c>
      <c r="E501" s="13">
        <v>0.0</v>
      </c>
      <c r="F501" s="14">
        <f>'Costo de tareas'!$B$15</f>
        <v>0.1964027778</v>
      </c>
      <c r="G501" s="15">
        <f>'Producción diaria'!$T$3*$L$2*$M$2*$N$2*E501*1000/'Costo de tareas'!$B$14</f>
        <v>0</v>
      </c>
      <c r="H501" s="16">
        <f>IF(G501 &gt; 'Costo de tareas'!$B$13, 'Costo de tareas'!$B$13, IF(G501 &lt; 'Costo de tareas'!$B$13*0.2, 0, 'Costo de tareas'!$B$13- G501))</f>
        <v>0</v>
      </c>
      <c r="I501" s="17">
        <f>IF(H501=0,'Costo de tareas'!$B$13,'Costo de tareas'!$B$13-H501)</f>
        <v>39.28055556</v>
      </c>
      <c r="J501" s="2"/>
      <c r="K501" s="2"/>
      <c r="P501" s="2"/>
    </row>
    <row r="502">
      <c r="A502" s="3" t="s">
        <v>785</v>
      </c>
      <c r="B502" s="11" t="str">
        <f t="shared" si="1"/>
        <v>20210121</v>
      </c>
      <c r="C502" s="12">
        <f t="shared" si="2"/>
        <v>44217</v>
      </c>
      <c r="D502" s="3" t="str">
        <f t="shared" si="3"/>
        <v>20</v>
      </c>
      <c r="E502" s="13">
        <v>0.0</v>
      </c>
      <c r="F502" s="14">
        <f>'Costo de tareas'!$B$15</f>
        <v>0.1964027778</v>
      </c>
      <c r="G502" s="15">
        <f>'Producción diaria'!$T$3*$L$2*$M$2*$N$2*E502*1000/'Costo de tareas'!$B$14</f>
        <v>0</v>
      </c>
      <c r="H502" s="16">
        <f>IF(G502 &gt; 'Costo de tareas'!$B$13, 'Costo de tareas'!$B$13, IF(G502 &lt; 'Costo de tareas'!$B$13*0.2, 0, 'Costo de tareas'!$B$13- G502))</f>
        <v>0</v>
      </c>
      <c r="I502" s="17">
        <f>IF(H502=0,'Costo de tareas'!$B$13,'Costo de tareas'!$B$13-H502)</f>
        <v>39.28055556</v>
      </c>
      <c r="J502" s="2"/>
      <c r="K502" s="2"/>
      <c r="P502" s="2"/>
    </row>
    <row r="503">
      <c r="A503" s="3" t="s">
        <v>786</v>
      </c>
      <c r="B503" s="11" t="str">
        <f t="shared" si="1"/>
        <v>20210121</v>
      </c>
      <c r="C503" s="12">
        <f t="shared" si="2"/>
        <v>44217</v>
      </c>
      <c r="D503" s="3" t="str">
        <f t="shared" si="3"/>
        <v>21</v>
      </c>
      <c r="E503" s="13">
        <v>0.0</v>
      </c>
      <c r="F503" s="14">
        <f>'Costo de tareas'!$B$15</f>
        <v>0.1964027778</v>
      </c>
      <c r="G503" s="15">
        <f>'Producción diaria'!$T$3*$L$2*$M$2*$N$2*E503*1000/'Costo de tareas'!$B$14</f>
        <v>0</v>
      </c>
      <c r="H503" s="16">
        <f>IF(G503 &gt; 'Costo de tareas'!$B$13, 'Costo de tareas'!$B$13, IF(G503 &lt; 'Costo de tareas'!$B$13*0.2, 0, 'Costo de tareas'!$B$13- G503))</f>
        <v>0</v>
      </c>
      <c r="I503" s="17">
        <f>IF(H503=0,'Costo de tareas'!$B$13,'Costo de tareas'!$B$13-H503)</f>
        <v>39.28055556</v>
      </c>
      <c r="J503" s="2"/>
      <c r="K503" s="2"/>
      <c r="P503" s="2"/>
    </row>
    <row r="504">
      <c r="A504" s="3" t="s">
        <v>787</v>
      </c>
      <c r="B504" s="11" t="str">
        <f t="shared" si="1"/>
        <v>20210121</v>
      </c>
      <c r="C504" s="12">
        <f t="shared" si="2"/>
        <v>44217</v>
      </c>
      <c r="D504" s="3" t="str">
        <f t="shared" si="3"/>
        <v>22</v>
      </c>
      <c r="E504" s="13">
        <v>0.0</v>
      </c>
      <c r="F504" s="14">
        <f>'Costo de tareas'!$B$15</f>
        <v>0.1964027778</v>
      </c>
      <c r="G504" s="15">
        <f>'Producción diaria'!$T$3*$L$2*$M$2*$N$2*E504*1000/'Costo de tareas'!$B$14</f>
        <v>0</v>
      </c>
      <c r="H504" s="16">
        <f>IF(G504 &gt; 'Costo de tareas'!$B$13, 'Costo de tareas'!$B$13, IF(G504 &lt; 'Costo de tareas'!$B$13*0.2, 0, 'Costo de tareas'!$B$13- G504))</f>
        <v>0</v>
      </c>
      <c r="I504" s="17">
        <f>IF(H504=0,'Costo de tareas'!$B$13,'Costo de tareas'!$B$13-H504)</f>
        <v>39.28055556</v>
      </c>
      <c r="J504" s="2"/>
      <c r="K504" s="2"/>
      <c r="P504" s="2"/>
    </row>
    <row r="505">
      <c r="A505" s="3" t="s">
        <v>788</v>
      </c>
      <c r="B505" s="11" t="str">
        <f t="shared" si="1"/>
        <v>20210121</v>
      </c>
      <c r="C505" s="12">
        <f t="shared" si="2"/>
        <v>44217</v>
      </c>
      <c r="D505" s="3" t="str">
        <f t="shared" si="3"/>
        <v>23</v>
      </c>
      <c r="E505" s="13">
        <v>0.0</v>
      </c>
      <c r="F505" s="14">
        <f>'Costo de tareas'!$B$15</f>
        <v>0.1964027778</v>
      </c>
      <c r="G505" s="15">
        <f>'Producción diaria'!$T$3*$L$2*$M$2*$N$2*E505*1000/'Costo de tareas'!$B$14</f>
        <v>0</v>
      </c>
      <c r="H505" s="16">
        <f>IF(G505 &gt; 'Costo de tareas'!$B$13, 'Costo de tareas'!$B$13, IF(G505 &lt; 'Costo de tareas'!$B$13*0.2, 0, 'Costo de tareas'!$B$13- G505))</f>
        <v>0</v>
      </c>
      <c r="I505" s="17">
        <f>IF(H505=0,'Costo de tareas'!$B$13,'Costo de tareas'!$B$13-H505)</f>
        <v>39.28055556</v>
      </c>
      <c r="J505" s="2"/>
      <c r="K505" s="2"/>
      <c r="P505" s="2"/>
    </row>
    <row r="506">
      <c r="A506" s="3" t="s">
        <v>790</v>
      </c>
      <c r="B506" s="11" t="str">
        <f t="shared" si="1"/>
        <v>20210122</v>
      </c>
      <c r="C506" s="12">
        <f t="shared" si="2"/>
        <v>44218</v>
      </c>
      <c r="D506" s="3" t="str">
        <f t="shared" si="3"/>
        <v>00</v>
      </c>
      <c r="E506" s="13">
        <v>0.0</v>
      </c>
      <c r="F506" s="14">
        <f>'Costo de tareas'!$B$15</f>
        <v>0.1964027778</v>
      </c>
      <c r="G506" s="15">
        <f>'Producción diaria'!$T$3*$L$2*$M$2*$N$2*E506*1000/'Costo de tareas'!$B$14</f>
        <v>0</v>
      </c>
      <c r="H506" s="16">
        <f>IF(G506 &gt; 'Costo de tareas'!$B$13, 'Costo de tareas'!$B$13, IF(G506 &lt; 'Costo de tareas'!$B$13*0.2, 0, 'Costo de tareas'!$B$13- G506))</f>
        <v>0</v>
      </c>
      <c r="I506" s="17">
        <f>IF(H506=0,'Costo de tareas'!$B$13,'Costo de tareas'!$B$13-H506)</f>
        <v>39.28055556</v>
      </c>
      <c r="J506" s="2"/>
      <c r="K506" s="2"/>
      <c r="P506" s="2"/>
    </row>
    <row r="507">
      <c r="A507" s="3" t="s">
        <v>791</v>
      </c>
      <c r="B507" s="11" t="str">
        <f t="shared" si="1"/>
        <v>20210122</v>
      </c>
      <c r="C507" s="12">
        <f t="shared" si="2"/>
        <v>44218</v>
      </c>
      <c r="D507" s="3" t="str">
        <f t="shared" si="3"/>
        <v>01</v>
      </c>
      <c r="E507" s="13">
        <v>0.0</v>
      </c>
      <c r="F507" s="14">
        <f>'Costo de tareas'!$B$15</f>
        <v>0.1964027778</v>
      </c>
      <c r="G507" s="15">
        <f>'Producción diaria'!$T$3*$L$2*$M$2*$N$2*E507*1000/'Costo de tareas'!$B$14</f>
        <v>0</v>
      </c>
      <c r="H507" s="16">
        <f>IF(G507 &gt; 'Costo de tareas'!$B$13, 'Costo de tareas'!$B$13, IF(G507 &lt; 'Costo de tareas'!$B$13*0.2, 0, 'Costo de tareas'!$B$13- G507))</f>
        <v>0</v>
      </c>
      <c r="I507" s="17">
        <f>IF(H507=0,'Costo de tareas'!$B$13,'Costo de tareas'!$B$13-H507)</f>
        <v>39.28055556</v>
      </c>
      <c r="J507" s="2"/>
      <c r="K507" s="2"/>
      <c r="P507" s="2"/>
    </row>
    <row r="508">
      <c r="A508" s="3" t="s">
        <v>792</v>
      </c>
      <c r="B508" s="11" t="str">
        <f t="shared" si="1"/>
        <v>20210122</v>
      </c>
      <c r="C508" s="12">
        <f t="shared" si="2"/>
        <v>44218</v>
      </c>
      <c r="D508" s="3" t="str">
        <f t="shared" si="3"/>
        <v>02</v>
      </c>
      <c r="E508" s="13">
        <v>0.0</v>
      </c>
      <c r="F508" s="14">
        <f>'Costo de tareas'!$B$15</f>
        <v>0.1964027778</v>
      </c>
      <c r="G508" s="15">
        <f>'Producción diaria'!$T$3*$L$2*$M$2*$N$2*E508*1000/'Costo de tareas'!$B$14</f>
        <v>0</v>
      </c>
      <c r="H508" s="16">
        <f>IF(G508 &gt; 'Costo de tareas'!$B$13, 'Costo de tareas'!$B$13, IF(G508 &lt; 'Costo de tareas'!$B$13*0.2, 0, 'Costo de tareas'!$B$13- G508))</f>
        <v>0</v>
      </c>
      <c r="I508" s="17">
        <f>IF(H508=0,'Costo de tareas'!$B$13,'Costo de tareas'!$B$13-H508)</f>
        <v>39.28055556</v>
      </c>
      <c r="J508" s="2"/>
      <c r="K508" s="2"/>
      <c r="P508" s="2"/>
    </row>
    <row r="509">
      <c r="A509" s="3" t="s">
        <v>793</v>
      </c>
      <c r="B509" s="11" t="str">
        <f t="shared" si="1"/>
        <v>20210122</v>
      </c>
      <c r="C509" s="12">
        <f t="shared" si="2"/>
        <v>44218</v>
      </c>
      <c r="D509" s="3" t="str">
        <f t="shared" si="3"/>
        <v>03</v>
      </c>
      <c r="E509" s="13">
        <v>0.0</v>
      </c>
      <c r="F509" s="14">
        <f>'Costo de tareas'!$B$15</f>
        <v>0.1964027778</v>
      </c>
      <c r="G509" s="15">
        <f>'Producción diaria'!$T$3*$L$2*$M$2*$N$2*E509*1000/'Costo de tareas'!$B$14</f>
        <v>0</v>
      </c>
      <c r="H509" s="16">
        <f>IF(G509 &gt; 'Costo de tareas'!$B$13, 'Costo de tareas'!$B$13, IF(G509 &lt; 'Costo de tareas'!$B$13*0.2, 0, 'Costo de tareas'!$B$13- G509))</f>
        <v>0</v>
      </c>
      <c r="I509" s="17">
        <f>IF(H509=0,'Costo de tareas'!$B$13,'Costo de tareas'!$B$13-H509)</f>
        <v>39.28055556</v>
      </c>
      <c r="J509" s="2"/>
      <c r="K509" s="2"/>
      <c r="P509" s="2"/>
    </row>
    <row r="510">
      <c r="A510" s="3" t="s">
        <v>794</v>
      </c>
      <c r="B510" s="11" t="str">
        <f t="shared" si="1"/>
        <v>20210122</v>
      </c>
      <c r="C510" s="12">
        <f t="shared" si="2"/>
        <v>44218</v>
      </c>
      <c r="D510" s="3" t="str">
        <f t="shared" si="3"/>
        <v>04</v>
      </c>
      <c r="E510" s="13">
        <v>0.0</v>
      </c>
      <c r="F510" s="14">
        <f>'Costo de tareas'!$B$15</f>
        <v>0.1964027778</v>
      </c>
      <c r="G510" s="15">
        <f>'Producción diaria'!$T$3*$L$2*$M$2*$N$2*E510*1000/'Costo de tareas'!$B$14</f>
        <v>0</v>
      </c>
      <c r="H510" s="16">
        <f>IF(G510 &gt; 'Costo de tareas'!$B$13, 'Costo de tareas'!$B$13, IF(G510 &lt; 'Costo de tareas'!$B$13*0.2, 0, 'Costo de tareas'!$B$13- G510))</f>
        <v>0</v>
      </c>
      <c r="I510" s="17">
        <f>IF(H510=0,'Costo de tareas'!$B$13,'Costo de tareas'!$B$13-H510)</f>
        <v>39.28055556</v>
      </c>
      <c r="J510" s="2"/>
      <c r="K510" s="2"/>
      <c r="P510" s="2"/>
    </row>
    <row r="511">
      <c r="A511" s="3" t="s">
        <v>796</v>
      </c>
      <c r="B511" s="11" t="str">
        <f t="shared" si="1"/>
        <v>20210122</v>
      </c>
      <c r="C511" s="12">
        <f t="shared" si="2"/>
        <v>44218</v>
      </c>
      <c r="D511" s="3" t="str">
        <f t="shared" si="3"/>
        <v>05</v>
      </c>
      <c r="E511" s="13">
        <v>0.0</v>
      </c>
      <c r="F511" s="14">
        <f>'Costo de tareas'!$B$15</f>
        <v>0.1964027778</v>
      </c>
      <c r="G511" s="15">
        <f>'Producción diaria'!$T$3*$L$2*$M$2*$N$2*E511*1000/'Costo de tareas'!$B$14</f>
        <v>0</v>
      </c>
      <c r="H511" s="16">
        <f>IF(G511 &gt; 'Costo de tareas'!$B$13, 'Costo de tareas'!$B$13, IF(G511 &lt; 'Costo de tareas'!$B$13*0.2, 0, 'Costo de tareas'!$B$13- G511))</f>
        <v>0</v>
      </c>
      <c r="I511" s="17">
        <f>IF(H511=0,'Costo de tareas'!$B$13,'Costo de tareas'!$B$13-H511)</f>
        <v>39.28055556</v>
      </c>
      <c r="J511" s="2"/>
      <c r="K511" s="2"/>
      <c r="P511" s="2"/>
    </row>
    <row r="512">
      <c r="A512" s="3" t="s">
        <v>797</v>
      </c>
      <c r="B512" s="11" t="str">
        <f t="shared" si="1"/>
        <v>20210122</v>
      </c>
      <c r="C512" s="12">
        <f t="shared" si="2"/>
        <v>44218</v>
      </c>
      <c r="D512" s="3" t="str">
        <f t="shared" si="3"/>
        <v>06</v>
      </c>
      <c r="E512" s="13">
        <v>0.0</v>
      </c>
      <c r="F512" s="14">
        <f>'Costo de tareas'!$B$15</f>
        <v>0.1964027778</v>
      </c>
      <c r="G512" s="15">
        <f>'Producción diaria'!$T$3*$L$2*$M$2*$N$2*E512*1000/'Costo de tareas'!$B$14</f>
        <v>0</v>
      </c>
      <c r="H512" s="16">
        <f>IF(G512 &gt; 'Costo de tareas'!$B$13, 'Costo de tareas'!$B$13, IF(G512 &lt; 'Costo de tareas'!$B$13*0.2, 0, 'Costo de tareas'!$B$13- G512))</f>
        <v>0</v>
      </c>
      <c r="I512" s="17">
        <f>IF(H512=0,'Costo de tareas'!$B$13,'Costo de tareas'!$B$13-H512)</f>
        <v>39.28055556</v>
      </c>
      <c r="J512" s="2"/>
      <c r="K512" s="2"/>
      <c r="P512" s="2"/>
    </row>
    <row r="513">
      <c r="A513" s="3" t="s">
        <v>798</v>
      </c>
      <c r="B513" s="11" t="str">
        <f t="shared" si="1"/>
        <v>20210122</v>
      </c>
      <c r="C513" s="12">
        <f t="shared" si="2"/>
        <v>44218</v>
      </c>
      <c r="D513" s="3" t="str">
        <f t="shared" si="3"/>
        <v>07</v>
      </c>
      <c r="E513" s="13">
        <v>0.0</v>
      </c>
      <c r="F513" s="14">
        <f>'Costo de tareas'!$B$15</f>
        <v>0.1964027778</v>
      </c>
      <c r="G513" s="15">
        <f>'Producción diaria'!$T$3*$L$2*$M$2*$N$2*E513*1000/'Costo de tareas'!$B$14</f>
        <v>0</v>
      </c>
      <c r="H513" s="16">
        <f>IF(G513 &gt; 'Costo de tareas'!$B$13, 'Costo de tareas'!$B$13, IF(G513 &lt; 'Costo de tareas'!$B$13*0.2, 0, 'Costo de tareas'!$B$13- G513))</f>
        <v>0</v>
      </c>
      <c r="I513" s="17">
        <f>IF(H513=0,'Costo de tareas'!$B$13,'Costo de tareas'!$B$13-H513)</f>
        <v>39.28055556</v>
      </c>
      <c r="J513" s="2"/>
      <c r="K513" s="2"/>
      <c r="P513" s="2"/>
    </row>
    <row r="514">
      <c r="A514" s="3" t="s">
        <v>800</v>
      </c>
      <c r="B514" s="11" t="str">
        <f t="shared" si="1"/>
        <v>20210122</v>
      </c>
      <c r="C514" s="12">
        <f t="shared" si="2"/>
        <v>44218</v>
      </c>
      <c r="D514" s="3" t="str">
        <f t="shared" si="3"/>
        <v>08</v>
      </c>
      <c r="E514" s="13">
        <v>81.0</v>
      </c>
      <c r="F514" s="14">
        <f>'Costo de tareas'!$B$15</f>
        <v>0.1964027778</v>
      </c>
      <c r="G514" s="15">
        <f>'Producción diaria'!$T$3*$L$2*$M$2*$N$2*E514*1000/'Costo de tareas'!$B$14</f>
        <v>121.7885167</v>
      </c>
      <c r="H514" s="16">
        <f>IF(G514 &gt; 'Costo de tareas'!$B$13, 'Costo de tareas'!$B$13, IF(G514 &lt; 'Costo de tareas'!$B$13*0.2, 0, 'Costo de tareas'!$B$13- G514))</f>
        <v>39.28055556</v>
      </c>
      <c r="I514" s="17">
        <f>IF(H514=0,'Costo de tareas'!$B$13,'Costo de tareas'!$B$13-H514)</f>
        <v>0</v>
      </c>
      <c r="J514" s="2"/>
      <c r="K514" s="2"/>
      <c r="P514" s="2"/>
    </row>
    <row r="515">
      <c r="A515" s="3" t="s">
        <v>801</v>
      </c>
      <c r="B515" s="11" t="str">
        <f t="shared" si="1"/>
        <v>20210122</v>
      </c>
      <c r="C515" s="12">
        <f t="shared" si="2"/>
        <v>44218</v>
      </c>
      <c r="D515" s="3" t="str">
        <f t="shared" si="3"/>
        <v>09</v>
      </c>
      <c r="E515" s="13">
        <v>159.0</v>
      </c>
      <c r="F515" s="14">
        <f>'Costo de tareas'!$B$15</f>
        <v>0.1964027778</v>
      </c>
      <c r="G515" s="15">
        <f>'Producción diaria'!$T$3*$L$2*$M$2*$N$2*E515*1000/'Costo de tareas'!$B$14</f>
        <v>239.0663477</v>
      </c>
      <c r="H515" s="16">
        <f>IF(G515 &gt; 'Costo de tareas'!$B$13, 'Costo de tareas'!$B$13, IF(G515 &lt; 'Costo de tareas'!$B$13*0.2, 0, 'Costo de tareas'!$B$13- G515))</f>
        <v>39.28055556</v>
      </c>
      <c r="I515" s="17">
        <f>IF(H515=0,'Costo de tareas'!$B$13,'Costo de tareas'!$B$13-H515)</f>
        <v>0</v>
      </c>
      <c r="J515" s="2"/>
      <c r="K515" s="2"/>
      <c r="P515" s="2"/>
    </row>
    <row r="516">
      <c r="A516" s="3" t="s">
        <v>802</v>
      </c>
      <c r="B516" s="11" t="str">
        <f t="shared" si="1"/>
        <v>20210122</v>
      </c>
      <c r="C516" s="12">
        <f t="shared" si="2"/>
        <v>44218</v>
      </c>
      <c r="D516" s="3" t="str">
        <f t="shared" si="3"/>
        <v>10</v>
      </c>
      <c r="E516" s="13">
        <v>211.0</v>
      </c>
      <c r="F516" s="14">
        <f>'Costo de tareas'!$B$15</f>
        <v>0.1964027778</v>
      </c>
      <c r="G516" s="15">
        <f>'Producción diaria'!$T$3*$L$2*$M$2*$N$2*E516*1000/'Costo de tareas'!$B$14</f>
        <v>317.2515683</v>
      </c>
      <c r="H516" s="16">
        <f>IF(G516 &gt; 'Costo de tareas'!$B$13, 'Costo de tareas'!$B$13, IF(G516 &lt; 'Costo de tareas'!$B$13*0.2, 0, 'Costo de tareas'!$B$13- G516))</f>
        <v>39.28055556</v>
      </c>
      <c r="I516" s="17">
        <f>IF(H516=0,'Costo de tareas'!$B$13,'Costo de tareas'!$B$13-H516)</f>
        <v>0</v>
      </c>
      <c r="J516" s="2"/>
      <c r="K516" s="2"/>
      <c r="P516" s="2"/>
    </row>
    <row r="517">
      <c r="A517" s="3" t="s">
        <v>803</v>
      </c>
      <c r="B517" s="11" t="str">
        <f t="shared" si="1"/>
        <v>20210122</v>
      </c>
      <c r="C517" s="12">
        <f t="shared" si="2"/>
        <v>44218</v>
      </c>
      <c r="D517" s="3" t="str">
        <f t="shared" si="3"/>
        <v>11</v>
      </c>
      <c r="E517" s="13">
        <v>126.0</v>
      </c>
      <c r="F517" s="14">
        <f>'Costo de tareas'!$B$15</f>
        <v>0.1964027778</v>
      </c>
      <c r="G517" s="15">
        <f>'Producción diaria'!$T$3*$L$2*$M$2*$N$2*E517*1000/'Costo de tareas'!$B$14</f>
        <v>189.4488038</v>
      </c>
      <c r="H517" s="16">
        <f>IF(G517 &gt; 'Costo de tareas'!$B$13, 'Costo de tareas'!$B$13, IF(G517 &lt; 'Costo de tareas'!$B$13*0.2, 0, 'Costo de tareas'!$B$13- G517))</f>
        <v>39.28055556</v>
      </c>
      <c r="I517" s="17">
        <f>IF(H517=0,'Costo de tareas'!$B$13,'Costo de tareas'!$B$13-H517)</f>
        <v>0</v>
      </c>
      <c r="J517" s="2"/>
      <c r="K517" s="2"/>
      <c r="P517" s="2"/>
    </row>
    <row r="518">
      <c r="A518" s="3" t="s">
        <v>805</v>
      </c>
      <c r="B518" s="11" t="str">
        <f t="shared" si="1"/>
        <v>20210122</v>
      </c>
      <c r="C518" s="12">
        <f t="shared" si="2"/>
        <v>44218</v>
      </c>
      <c r="D518" s="3" t="str">
        <f t="shared" si="3"/>
        <v>12</v>
      </c>
      <c r="E518" s="13">
        <v>245.0</v>
      </c>
      <c r="F518" s="14">
        <f>'Costo de tareas'!$B$15</f>
        <v>0.1964027778</v>
      </c>
      <c r="G518" s="15">
        <f>'Producción diaria'!$T$3*$L$2*$M$2*$N$2*E518*1000/'Costo de tareas'!$B$14</f>
        <v>368.3726741</v>
      </c>
      <c r="H518" s="16">
        <f>IF(G518 &gt; 'Costo de tareas'!$B$13, 'Costo de tareas'!$B$13, IF(G518 &lt; 'Costo de tareas'!$B$13*0.2, 0, 'Costo de tareas'!$B$13- G518))</f>
        <v>39.28055556</v>
      </c>
      <c r="I518" s="17">
        <f>IF(H518=0,'Costo de tareas'!$B$13,'Costo de tareas'!$B$13-H518)</f>
        <v>0</v>
      </c>
      <c r="J518" s="2"/>
      <c r="K518" s="2"/>
      <c r="P518" s="2"/>
    </row>
    <row r="519">
      <c r="A519" s="3" t="s">
        <v>806</v>
      </c>
      <c r="B519" s="11" t="str">
        <f t="shared" si="1"/>
        <v>20210122</v>
      </c>
      <c r="C519" s="12">
        <f t="shared" si="2"/>
        <v>44218</v>
      </c>
      <c r="D519" s="3" t="str">
        <f t="shared" si="3"/>
        <v>13</v>
      </c>
      <c r="E519" s="13">
        <v>474.0</v>
      </c>
      <c r="F519" s="14">
        <f>'Costo de tareas'!$B$15</f>
        <v>0.1964027778</v>
      </c>
      <c r="G519" s="15">
        <f>'Producción diaria'!$T$3*$L$2*$M$2*$N$2*E519*1000/'Costo de tareas'!$B$14</f>
        <v>712.6883573</v>
      </c>
      <c r="H519" s="16">
        <f>IF(G519 &gt; 'Costo de tareas'!$B$13, 'Costo de tareas'!$B$13, IF(G519 &lt; 'Costo de tareas'!$B$13*0.2, 0, 'Costo de tareas'!$B$13- G519))</f>
        <v>39.28055556</v>
      </c>
      <c r="I519" s="17">
        <f>IF(H519=0,'Costo de tareas'!$B$13,'Costo de tareas'!$B$13-H519)</f>
        <v>0</v>
      </c>
      <c r="J519" s="2"/>
      <c r="K519" s="2"/>
      <c r="P519" s="2"/>
    </row>
    <row r="520">
      <c r="A520" s="3" t="s">
        <v>807</v>
      </c>
      <c r="B520" s="11" t="str">
        <f t="shared" si="1"/>
        <v>20210122</v>
      </c>
      <c r="C520" s="12">
        <f t="shared" si="2"/>
        <v>44218</v>
      </c>
      <c r="D520" s="3" t="str">
        <f t="shared" si="3"/>
        <v>14</v>
      </c>
      <c r="E520" s="13">
        <v>48.0</v>
      </c>
      <c r="F520" s="14">
        <f>'Costo de tareas'!$B$15</f>
        <v>0.1964027778</v>
      </c>
      <c r="G520" s="15">
        <f>'Producción diaria'!$T$3*$L$2*$M$2*$N$2*E520*1000/'Costo de tareas'!$B$14</f>
        <v>72.17097289</v>
      </c>
      <c r="H520" s="16">
        <f>IF(G520 &gt; 'Costo de tareas'!$B$13, 'Costo de tareas'!$B$13, IF(G520 &lt; 'Costo de tareas'!$B$13*0.2, 0, 'Costo de tareas'!$B$13- G520))</f>
        <v>39.28055556</v>
      </c>
      <c r="I520" s="17">
        <f>IF(H520=0,'Costo de tareas'!$B$13,'Costo de tareas'!$B$13-H520)</f>
        <v>0</v>
      </c>
      <c r="J520" s="2"/>
      <c r="K520" s="2"/>
      <c r="P520" s="2"/>
    </row>
    <row r="521">
      <c r="A521" s="3" t="s">
        <v>809</v>
      </c>
      <c r="B521" s="11" t="str">
        <f t="shared" si="1"/>
        <v>20210122</v>
      </c>
      <c r="C521" s="12">
        <f t="shared" si="2"/>
        <v>44218</v>
      </c>
      <c r="D521" s="3" t="str">
        <f t="shared" si="3"/>
        <v>15</v>
      </c>
      <c r="E521" s="13">
        <v>24.0</v>
      </c>
      <c r="F521" s="14">
        <f>'Costo de tareas'!$B$15</f>
        <v>0.1964027778</v>
      </c>
      <c r="G521" s="15">
        <f>'Producción diaria'!$T$3*$L$2*$M$2*$N$2*E521*1000/'Costo de tareas'!$B$14</f>
        <v>36.08548644</v>
      </c>
      <c r="H521" s="16">
        <f>IF(G521 &gt; 'Costo de tareas'!$B$13, 'Costo de tareas'!$B$13, IF(G521 &lt; 'Costo de tareas'!$B$13*0.2, 0, 'Costo de tareas'!$B$13- G521))</f>
        <v>3.195069112</v>
      </c>
      <c r="I521" s="17">
        <f>IF(H521=0,'Costo de tareas'!$B$13,'Costo de tareas'!$B$13-H521)</f>
        <v>36.08548644</v>
      </c>
      <c r="J521" s="2"/>
      <c r="K521" s="2"/>
      <c r="P521" s="2"/>
    </row>
    <row r="522">
      <c r="A522" s="3" t="s">
        <v>810</v>
      </c>
      <c r="B522" s="11" t="str">
        <f t="shared" si="1"/>
        <v>20210122</v>
      </c>
      <c r="C522" s="12">
        <f t="shared" si="2"/>
        <v>44218</v>
      </c>
      <c r="D522" s="3" t="str">
        <f t="shared" si="3"/>
        <v>16</v>
      </c>
      <c r="E522" s="13">
        <v>131.0</v>
      </c>
      <c r="F522" s="14">
        <f>'Costo de tareas'!$B$15</f>
        <v>0.1964027778</v>
      </c>
      <c r="G522" s="15">
        <f>'Producción diaria'!$T$3*$L$2*$M$2*$N$2*E522*1000/'Costo de tareas'!$B$14</f>
        <v>196.9666135</v>
      </c>
      <c r="H522" s="16">
        <f>IF(G522 &gt; 'Costo de tareas'!$B$13, 'Costo de tareas'!$B$13, IF(G522 &lt; 'Costo de tareas'!$B$13*0.2, 0, 'Costo de tareas'!$B$13- G522))</f>
        <v>39.28055556</v>
      </c>
      <c r="I522" s="17">
        <f>IF(H522=0,'Costo de tareas'!$B$13,'Costo de tareas'!$B$13-H522)</f>
        <v>0</v>
      </c>
      <c r="J522" s="2"/>
      <c r="K522" s="2"/>
      <c r="P522" s="2"/>
    </row>
    <row r="523">
      <c r="A523" s="3" t="s">
        <v>811</v>
      </c>
      <c r="B523" s="11" t="str">
        <f t="shared" si="1"/>
        <v>20210122</v>
      </c>
      <c r="C523" s="12">
        <f t="shared" si="2"/>
        <v>44218</v>
      </c>
      <c r="D523" s="3" t="str">
        <f t="shared" si="3"/>
        <v>17</v>
      </c>
      <c r="E523" s="13">
        <v>2.0</v>
      </c>
      <c r="F523" s="14">
        <f>'Costo de tareas'!$B$15</f>
        <v>0.1964027778</v>
      </c>
      <c r="G523" s="15">
        <f>'Producción diaria'!$T$3*$L$2*$M$2*$N$2*E523*1000/'Costo de tareas'!$B$14</f>
        <v>3.00712387</v>
      </c>
      <c r="H523" s="16">
        <f>IF(G523 &gt; 'Costo de tareas'!$B$13, 'Costo de tareas'!$B$13, IF(G523 &lt; 'Costo de tareas'!$B$13*0.2, 0, 'Costo de tareas'!$B$13- G523))</f>
        <v>0</v>
      </c>
      <c r="I523" s="17">
        <f>IF(H523=0,'Costo de tareas'!$B$13,'Costo de tareas'!$B$13-H523)</f>
        <v>39.28055556</v>
      </c>
      <c r="J523" s="2"/>
      <c r="K523" s="2"/>
      <c r="P523" s="2"/>
    </row>
    <row r="524">
      <c r="A524" s="3" t="s">
        <v>813</v>
      </c>
      <c r="B524" s="11" t="str">
        <f t="shared" si="1"/>
        <v>20210122</v>
      </c>
      <c r="C524" s="12">
        <f t="shared" si="2"/>
        <v>44218</v>
      </c>
      <c r="D524" s="3" t="str">
        <f t="shared" si="3"/>
        <v>18</v>
      </c>
      <c r="E524" s="13">
        <v>0.0</v>
      </c>
      <c r="F524" s="14">
        <f>'Costo de tareas'!$B$15</f>
        <v>0.1964027778</v>
      </c>
      <c r="G524" s="15">
        <f>'Producción diaria'!$T$3*$L$2*$M$2*$N$2*E524*1000/'Costo de tareas'!$B$14</f>
        <v>0</v>
      </c>
      <c r="H524" s="16">
        <f>IF(G524 &gt; 'Costo de tareas'!$B$13, 'Costo de tareas'!$B$13, IF(G524 &lt; 'Costo de tareas'!$B$13*0.2, 0, 'Costo de tareas'!$B$13- G524))</f>
        <v>0</v>
      </c>
      <c r="I524" s="17">
        <f>IF(H524=0,'Costo de tareas'!$B$13,'Costo de tareas'!$B$13-H524)</f>
        <v>39.28055556</v>
      </c>
      <c r="J524" s="2"/>
      <c r="K524" s="2"/>
      <c r="P524" s="2"/>
    </row>
    <row r="525">
      <c r="A525" s="3" t="s">
        <v>815</v>
      </c>
      <c r="B525" s="11" t="str">
        <f t="shared" si="1"/>
        <v>20210122</v>
      </c>
      <c r="C525" s="12">
        <f t="shared" si="2"/>
        <v>44218</v>
      </c>
      <c r="D525" s="3" t="str">
        <f t="shared" si="3"/>
        <v>19</v>
      </c>
      <c r="E525" s="13">
        <v>0.0</v>
      </c>
      <c r="F525" s="14">
        <f>'Costo de tareas'!$B$15</f>
        <v>0.1964027778</v>
      </c>
      <c r="G525" s="15">
        <f>'Producción diaria'!$T$3*$L$2*$M$2*$N$2*E525*1000/'Costo de tareas'!$B$14</f>
        <v>0</v>
      </c>
      <c r="H525" s="16">
        <f>IF(G525 &gt; 'Costo de tareas'!$B$13, 'Costo de tareas'!$B$13, IF(G525 &lt; 'Costo de tareas'!$B$13*0.2, 0, 'Costo de tareas'!$B$13- G525))</f>
        <v>0</v>
      </c>
      <c r="I525" s="17">
        <f>IF(H525=0,'Costo de tareas'!$B$13,'Costo de tareas'!$B$13-H525)</f>
        <v>39.28055556</v>
      </c>
      <c r="J525" s="2"/>
      <c r="K525" s="2"/>
      <c r="P525" s="2"/>
    </row>
    <row r="526">
      <c r="A526" s="3" t="s">
        <v>817</v>
      </c>
      <c r="B526" s="11" t="str">
        <f t="shared" si="1"/>
        <v>20210122</v>
      </c>
      <c r="C526" s="12">
        <f t="shared" si="2"/>
        <v>44218</v>
      </c>
      <c r="D526" s="3" t="str">
        <f t="shared" si="3"/>
        <v>20</v>
      </c>
      <c r="E526" s="13">
        <v>0.0</v>
      </c>
      <c r="F526" s="14">
        <f>'Costo de tareas'!$B$15</f>
        <v>0.1964027778</v>
      </c>
      <c r="G526" s="15">
        <f>'Producción diaria'!$T$3*$L$2*$M$2*$N$2*E526*1000/'Costo de tareas'!$B$14</f>
        <v>0</v>
      </c>
      <c r="H526" s="16">
        <f>IF(G526 &gt; 'Costo de tareas'!$B$13, 'Costo de tareas'!$B$13, IF(G526 &lt; 'Costo de tareas'!$B$13*0.2, 0, 'Costo de tareas'!$B$13- G526))</f>
        <v>0</v>
      </c>
      <c r="I526" s="17">
        <f>IF(H526=0,'Costo de tareas'!$B$13,'Costo de tareas'!$B$13-H526)</f>
        <v>39.28055556</v>
      </c>
      <c r="J526" s="2"/>
      <c r="K526" s="2"/>
      <c r="P526" s="2"/>
    </row>
    <row r="527">
      <c r="A527" s="3" t="s">
        <v>819</v>
      </c>
      <c r="B527" s="11" t="str">
        <f t="shared" si="1"/>
        <v>20210122</v>
      </c>
      <c r="C527" s="12">
        <f t="shared" si="2"/>
        <v>44218</v>
      </c>
      <c r="D527" s="3" t="str">
        <f t="shared" si="3"/>
        <v>21</v>
      </c>
      <c r="E527" s="13">
        <v>0.0</v>
      </c>
      <c r="F527" s="14">
        <f>'Costo de tareas'!$B$15</f>
        <v>0.1964027778</v>
      </c>
      <c r="G527" s="15">
        <f>'Producción diaria'!$T$3*$L$2*$M$2*$N$2*E527*1000/'Costo de tareas'!$B$14</f>
        <v>0</v>
      </c>
      <c r="H527" s="16">
        <f>IF(G527 &gt; 'Costo de tareas'!$B$13, 'Costo de tareas'!$B$13, IF(G527 &lt; 'Costo de tareas'!$B$13*0.2, 0, 'Costo de tareas'!$B$13- G527))</f>
        <v>0</v>
      </c>
      <c r="I527" s="17">
        <f>IF(H527=0,'Costo de tareas'!$B$13,'Costo de tareas'!$B$13-H527)</f>
        <v>39.28055556</v>
      </c>
      <c r="J527" s="2"/>
      <c r="K527" s="2"/>
      <c r="P527" s="2"/>
    </row>
    <row r="528">
      <c r="A528" s="3" t="s">
        <v>820</v>
      </c>
      <c r="B528" s="11" t="str">
        <f t="shared" si="1"/>
        <v>20210122</v>
      </c>
      <c r="C528" s="12">
        <f t="shared" si="2"/>
        <v>44218</v>
      </c>
      <c r="D528" s="3" t="str">
        <f t="shared" si="3"/>
        <v>22</v>
      </c>
      <c r="E528" s="13">
        <v>0.0</v>
      </c>
      <c r="F528" s="14">
        <f>'Costo de tareas'!$B$15</f>
        <v>0.1964027778</v>
      </c>
      <c r="G528" s="15">
        <f>'Producción diaria'!$T$3*$L$2*$M$2*$N$2*E528*1000/'Costo de tareas'!$B$14</f>
        <v>0</v>
      </c>
      <c r="H528" s="16">
        <f>IF(G528 &gt; 'Costo de tareas'!$B$13, 'Costo de tareas'!$B$13, IF(G528 &lt; 'Costo de tareas'!$B$13*0.2, 0, 'Costo de tareas'!$B$13- G528))</f>
        <v>0</v>
      </c>
      <c r="I528" s="17">
        <f>IF(H528=0,'Costo de tareas'!$B$13,'Costo de tareas'!$B$13-H528)</f>
        <v>39.28055556</v>
      </c>
      <c r="J528" s="2"/>
      <c r="K528" s="2"/>
      <c r="P528" s="2"/>
    </row>
    <row r="529">
      <c r="A529" s="3" t="s">
        <v>822</v>
      </c>
      <c r="B529" s="11" t="str">
        <f t="shared" si="1"/>
        <v>20210122</v>
      </c>
      <c r="C529" s="12">
        <f t="shared" si="2"/>
        <v>44218</v>
      </c>
      <c r="D529" s="3" t="str">
        <f t="shared" si="3"/>
        <v>23</v>
      </c>
      <c r="E529" s="13">
        <v>0.0</v>
      </c>
      <c r="F529" s="14">
        <f>'Costo de tareas'!$B$15</f>
        <v>0.1964027778</v>
      </c>
      <c r="G529" s="15">
        <f>'Producción diaria'!$T$3*$L$2*$M$2*$N$2*E529*1000/'Costo de tareas'!$B$14</f>
        <v>0</v>
      </c>
      <c r="H529" s="16">
        <f>IF(G529 &gt; 'Costo de tareas'!$B$13, 'Costo de tareas'!$B$13, IF(G529 &lt; 'Costo de tareas'!$B$13*0.2, 0, 'Costo de tareas'!$B$13- G529))</f>
        <v>0</v>
      </c>
      <c r="I529" s="17">
        <f>IF(H529=0,'Costo de tareas'!$B$13,'Costo de tareas'!$B$13-H529)</f>
        <v>39.28055556</v>
      </c>
      <c r="J529" s="2"/>
      <c r="K529" s="2"/>
      <c r="P529" s="2"/>
    </row>
    <row r="530">
      <c r="A530" s="3" t="s">
        <v>824</v>
      </c>
      <c r="B530" s="11" t="str">
        <f t="shared" si="1"/>
        <v>20210123</v>
      </c>
      <c r="C530" s="12">
        <f t="shared" si="2"/>
        <v>44219</v>
      </c>
      <c r="D530" s="3" t="str">
        <f t="shared" si="3"/>
        <v>00</v>
      </c>
      <c r="E530" s="13">
        <v>0.0</v>
      </c>
      <c r="F530" s="14">
        <f>'Costo de tareas'!$B$15</f>
        <v>0.1964027778</v>
      </c>
      <c r="G530" s="15">
        <f>'Producción diaria'!$T$3*$L$2*$M$2*$N$2*E530*1000/'Costo de tareas'!$B$14</f>
        <v>0</v>
      </c>
      <c r="H530" s="16">
        <f>IF(G530 &gt; 'Costo de tareas'!$B$13, 'Costo de tareas'!$B$13, IF(G530 &lt; 'Costo de tareas'!$B$13*0.2, 0, 'Costo de tareas'!$B$13- G530))</f>
        <v>0</v>
      </c>
      <c r="I530" s="17">
        <f>IF(H530=0,'Costo de tareas'!$B$13,'Costo de tareas'!$B$13-H530)</f>
        <v>39.28055556</v>
      </c>
      <c r="J530" s="2"/>
      <c r="K530" s="2"/>
      <c r="P530" s="2"/>
    </row>
    <row r="531">
      <c r="A531" s="3" t="s">
        <v>826</v>
      </c>
      <c r="B531" s="11" t="str">
        <f t="shared" si="1"/>
        <v>20210123</v>
      </c>
      <c r="C531" s="12">
        <f t="shared" si="2"/>
        <v>44219</v>
      </c>
      <c r="D531" s="3" t="str">
        <f t="shared" si="3"/>
        <v>01</v>
      </c>
      <c r="E531" s="13">
        <v>0.0</v>
      </c>
      <c r="F531" s="14">
        <f>'Costo de tareas'!$B$15</f>
        <v>0.1964027778</v>
      </c>
      <c r="G531" s="15">
        <f>'Producción diaria'!$T$3*$L$2*$M$2*$N$2*E531*1000/'Costo de tareas'!$B$14</f>
        <v>0</v>
      </c>
      <c r="H531" s="16">
        <f>IF(G531 &gt; 'Costo de tareas'!$B$13, 'Costo de tareas'!$B$13, IF(G531 &lt; 'Costo de tareas'!$B$13*0.2, 0, 'Costo de tareas'!$B$13- G531))</f>
        <v>0</v>
      </c>
      <c r="I531" s="17">
        <f>IF(H531=0,'Costo de tareas'!$B$13,'Costo de tareas'!$B$13-H531)</f>
        <v>39.28055556</v>
      </c>
      <c r="J531" s="2"/>
      <c r="K531" s="2"/>
      <c r="P531" s="2"/>
    </row>
    <row r="532">
      <c r="A532" s="3" t="s">
        <v>827</v>
      </c>
      <c r="B532" s="11" t="str">
        <f t="shared" si="1"/>
        <v>20210123</v>
      </c>
      <c r="C532" s="12">
        <f t="shared" si="2"/>
        <v>44219</v>
      </c>
      <c r="D532" s="3" t="str">
        <f t="shared" si="3"/>
        <v>02</v>
      </c>
      <c r="E532" s="13">
        <v>0.0</v>
      </c>
      <c r="F532" s="14">
        <f>'Costo de tareas'!$B$15</f>
        <v>0.1964027778</v>
      </c>
      <c r="G532" s="15">
        <f>'Producción diaria'!$T$3*$L$2*$M$2*$N$2*E532*1000/'Costo de tareas'!$B$14</f>
        <v>0</v>
      </c>
      <c r="H532" s="16">
        <f>IF(G532 &gt; 'Costo de tareas'!$B$13, 'Costo de tareas'!$B$13, IF(G532 &lt; 'Costo de tareas'!$B$13*0.2, 0, 'Costo de tareas'!$B$13- G532))</f>
        <v>0</v>
      </c>
      <c r="I532" s="17">
        <f>IF(H532=0,'Costo de tareas'!$B$13,'Costo de tareas'!$B$13-H532)</f>
        <v>39.28055556</v>
      </c>
      <c r="J532" s="2"/>
      <c r="K532" s="2"/>
      <c r="P532" s="2"/>
    </row>
    <row r="533">
      <c r="A533" s="3" t="s">
        <v>829</v>
      </c>
      <c r="B533" s="11" t="str">
        <f t="shared" si="1"/>
        <v>20210123</v>
      </c>
      <c r="C533" s="12">
        <f t="shared" si="2"/>
        <v>44219</v>
      </c>
      <c r="D533" s="3" t="str">
        <f t="shared" si="3"/>
        <v>03</v>
      </c>
      <c r="E533" s="13">
        <v>0.0</v>
      </c>
      <c r="F533" s="14">
        <f>'Costo de tareas'!$B$15</f>
        <v>0.1964027778</v>
      </c>
      <c r="G533" s="15">
        <f>'Producción diaria'!$T$3*$L$2*$M$2*$N$2*E533*1000/'Costo de tareas'!$B$14</f>
        <v>0</v>
      </c>
      <c r="H533" s="16">
        <f>IF(G533 &gt; 'Costo de tareas'!$B$13, 'Costo de tareas'!$B$13, IF(G533 &lt; 'Costo de tareas'!$B$13*0.2, 0, 'Costo de tareas'!$B$13- G533))</f>
        <v>0</v>
      </c>
      <c r="I533" s="17">
        <f>IF(H533=0,'Costo de tareas'!$B$13,'Costo de tareas'!$B$13-H533)</f>
        <v>39.28055556</v>
      </c>
      <c r="J533" s="2"/>
      <c r="K533" s="2"/>
      <c r="P533" s="2"/>
    </row>
    <row r="534">
      <c r="A534" s="3" t="s">
        <v>831</v>
      </c>
      <c r="B534" s="11" t="str">
        <f t="shared" si="1"/>
        <v>20210123</v>
      </c>
      <c r="C534" s="12">
        <f t="shared" si="2"/>
        <v>44219</v>
      </c>
      <c r="D534" s="3" t="str">
        <f t="shared" si="3"/>
        <v>04</v>
      </c>
      <c r="E534" s="13">
        <v>0.0</v>
      </c>
      <c r="F534" s="14">
        <f>'Costo de tareas'!$B$15</f>
        <v>0.1964027778</v>
      </c>
      <c r="G534" s="15">
        <f>'Producción diaria'!$T$3*$L$2*$M$2*$N$2*E534*1000/'Costo de tareas'!$B$14</f>
        <v>0</v>
      </c>
      <c r="H534" s="16">
        <f>IF(G534 &gt; 'Costo de tareas'!$B$13, 'Costo de tareas'!$B$13, IF(G534 &lt; 'Costo de tareas'!$B$13*0.2, 0, 'Costo de tareas'!$B$13- G534))</f>
        <v>0</v>
      </c>
      <c r="I534" s="17">
        <f>IF(H534=0,'Costo de tareas'!$B$13,'Costo de tareas'!$B$13-H534)</f>
        <v>39.28055556</v>
      </c>
      <c r="J534" s="2"/>
      <c r="K534" s="2"/>
      <c r="P534" s="2"/>
    </row>
    <row r="535">
      <c r="A535" s="3" t="s">
        <v>832</v>
      </c>
      <c r="B535" s="11" t="str">
        <f t="shared" si="1"/>
        <v>20210123</v>
      </c>
      <c r="C535" s="12">
        <f t="shared" si="2"/>
        <v>44219</v>
      </c>
      <c r="D535" s="3" t="str">
        <f t="shared" si="3"/>
        <v>05</v>
      </c>
      <c r="E535" s="13">
        <v>0.0</v>
      </c>
      <c r="F535" s="14">
        <f>'Costo de tareas'!$B$15</f>
        <v>0.1964027778</v>
      </c>
      <c r="G535" s="15">
        <f>'Producción diaria'!$T$3*$L$2*$M$2*$N$2*E535*1000/'Costo de tareas'!$B$14</f>
        <v>0</v>
      </c>
      <c r="H535" s="16">
        <f>IF(G535 &gt; 'Costo de tareas'!$B$13, 'Costo de tareas'!$B$13, IF(G535 &lt; 'Costo de tareas'!$B$13*0.2, 0, 'Costo de tareas'!$B$13- G535))</f>
        <v>0</v>
      </c>
      <c r="I535" s="17">
        <f>IF(H535=0,'Costo de tareas'!$B$13,'Costo de tareas'!$B$13-H535)</f>
        <v>39.28055556</v>
      </c>
      <c r="J535" s="2"/>
      <c r="K535" s="2"/>
      <c r="P535" s="2"/>
    </row>
    <row r="536">
      <c r="A536" s="3" t="s">
        <v>833</v>
      </c>
      <c r="B536" s="11" t="str">
        <f t="shared" si="1"/>
        <v>20210123</v>
      </c>
      <c r="C536" s="12">
        <f t="shared" si="2"/>
        <v>44219</v>
      </c>
      <c r="D536" s="3" t="str">
        <f t="shared" si="3"/>
        <v>06</v>
      </c>
      <c r="E536" s="13">
        <v>0.0</v>
      </c>
      <c r="F536" s="14">
        <f>'Costo de tareas'!$B$15</f>
        <v>0.1964027778</v>
      </c>
      <c r="G536" s="15">
        <f>'Producción diaria'!$T$3*$L$2*$M$2*$N$2*E536*1000/'Costo de tareas'!$B$14</f>
        <v>0</v>
      </c>
      <c r="H536" s="16">
        <f>IF(G536 &gt; 'Costo de tareas'!$B$13, 'Costo de tareas'!$B$13, IF(G536 &lt; 'Costo de tareas'!$B$13*0.2, 0, 'Costo de tareas'!$B$13- G536))</f>
        <v>0</v>
      </c>
      <c r="I536" s="17">
        <f>IF(H536=0,'Costo de tareas'!$B$13,'Costo de tareas'!$B$13-H536)</f>
        <v>39.28055556</v>
      </c>
      <c r="J536" s="2"/>
      <c r="K536" s="2"/>
      <c r="P536" s="2"/>
    </row>
    <row r="537">
      <c r="A537" s="3" t="s">
        <v>834</v>
      </c>
      <c r="B537" s="11" t="str">
        <f t="shared" si="1"/>
        <v>20210123</v>
      </c>
      <c r="C537" s="12">
        <f t="shared" si="2"/>
        <v>44219</v>
      </c>
      <c r="D537" s="3" t="str">
        <f t="shared" si="3"/>
        <v>07</v>
      </c>
      <c r="E537" s="13">
        <v>0.0</v>
      </c>
      <c r="F537" s="14">
        <f>'Costo de tareas'!$B$15</f>
        <v>0.1964027778</v>
      </c>
      <c r="G537" s="15">
        <f>'Producción diaria'!$T$3*$L$2*$M$2*$N$2*E537*1000/'Costo de tareas'!$B$14</f>
        <v>0</v>
      </c>
      <c r="H537" s="16">
        <f>IF(G537 &gt; 'Costo de tareas'!$B$13, 'Costo de tareas'!$B$13, IF(G537 &lt; 'Costo de tareas'!$B$13*0.2, 0, 'Costo de tareas'!$B$13- G537))</f>
        <v>0</v>
      </c>
      <c r="I537" s="17">
        <f>IF(H537=0,'Costo de tareas'!$B$13,'Costo de tareas'!$B$13-H537)</f>
        <v>39.28055556</v>
      </c>
      <c r="J537" s="2"/>
      <c r="K537" s="2"/>
      <c r="P537" s="2"/>
    </row>
    <row r="538">
      <c r="A538" s="3" t="s">
        <v>835</v>
      </c>
      <c r="B538" s="11" t="str">
        <f t="shared" si="1"/>
        <v>20210123</v>
      </c>
      <c r="C538" s="12">
        <f t="shared" si="2"/>
        <v>44219</v>
      </c>
      <c r="D538" s="3" t="str">
        <f t="shared" si="3"/>
        <v>08</v>
      </c>
      <c r="E538" s="13">
        <v>62.0</v>
      </c>
      <c r="F538" s="14">
        <f>'Costo de tareas'!$B$15</f>
        <v>0.1964027778</v>
      </c>
      <c r="G538" s="15">
        <f>'Producción diaria'!$T$3*$L$2*$M$2*$N$2*E538*1000/'Costo de tareas'!$B$14</f>
        <v>93.22083998</v>
      </c>
      <c r="H538" s="16">
        <f>IF(G538 &gt; 'Costo de tareas'!$B$13, 'Costo de tareas'!$B$13, IF(G538 &lt; 'Costo de tareas'!$B$13*0.2, 0, 'Costo de tareas'!$B$13- G538))</f>
        <v>39.28055556</v>
      </c>
      <c r="I538" s="17">
        <f>IF(H538=0,'Costo de tareas'!$B$13,'Costo de tareas'!$B$13-H538)</f>
        <v>0</v>
      </c>
      <c r="J538" s="2"/>
      <c r="K538" s="2"/>
      <c r="P538" s="2"/>
    </row>
    <row r="539">
      <c r="A539" s="3" t="s">
        <v>836</v>
      </c>
      <c r="B539" s="11" t="str">
        <f t="shared" si="1"/>
        <v>20210123</v>
      </c>
      <c r="C539" s="12">
        <f t="shared" si="2"/>
        <v>44219</v>
      </c>
      <c r="D539" s="3" t="str">
        <f t="shared" si="3"/>
        <v>09</v>
      </c>
      <c r="E539" s="13">
        <v>171.0</v>
      </c>
      <c r="F539" s="14">
        <f>'Costo de tareas'!$B$15</f>
        <v>0.1964027778</v>
      </c>
      <c r="G539" s="15">
        <f>'Producción diaria'!$T$3*$L$2*$M$2*$N$2*E539*1000/'Costo de tareas'!$B$14</f>
        <v>257.1090909</v>
      </c>
      <c r="H539" s="16">
        <f>IF(G539 &gt; 'Costo de tareas'!$B$13, 'Costo de tareas'!$B$13, IF(G539 &lt; 'Costo de tareas'!$B$13*0.2, 0, 'Costo de tareas'!$B$13- G539))</f>
        <v>39.28055556</v>
      </c>
      <c r="I539" s="17">
        <f>IF(H539=0,'Costo de tareas'!$B$13,'Costo de tareas'!$B$13-H539)</f>
        <v>0</v>
      </c>
      <c r="J539" s="2"/>
      <c r="K539" s="2"/>
      <c r="P539" s="2"/>
    </row>
    <row r="540">
      <c r="A540" s="3" t="s">
        <v>837</v>
      </c>
      <c r="B540" s="11" t="str">
        <f t="shared" si="1"/>
        <v>20210123</v>
      </c>
      <c r="C540" s="12">
        <f t="shared" si="2"/>
        <v>44219</v>
      </c>
      <c r="D540" s="3" t="str">
        <f t="shared" si="3"/>
        <v>10</v>
      </c>
      <c r="E540" s="13">
        <v>168.0</v>
      </c>
      <c r="F540" s="14">
        <f>'Costo de tareas'!$B$15</f>
        <v>0.1964027778</v>
      </c>
      <c r="G540" s="15">
        <f>'Producción diaria'!$T$3*$L$2*$M$2*$N$2*E540*1000/'Costo de tareas'!$B$14</f>
        <v>252.5984051</v>
      </c>
      <c r="H540" s="16">
        <f>IF(G540 &gt; 'Costo de tareas'!$B$13, 'Costo de tareas'!$B$13, IF(G540 &lt; 'Costo de tareas'!$B$13*0.2, 0, 'Costo de tareas'!$B$13- G540))</f>
        <v>39.28055556</v>
      </c>
      <c r="I540" s="17">
        <f>IF(H540=0,'Costo de tareas'!$B$13,'Costo de tareas'!$B$13-H540)</f>
        <v>0</v>
      </c>
      <c r="J540" s="2"/>
      <c r="K540" s="2"/>
      <c r="P540" s="2"/>
    </row>
    <row r="541">
      <c r="A541" s="3" t="s">
        <v>838</v>
      </c>
      <c r="B541" s="11" t="str">
        <f t="shared" si="1"/>
        <v>20210123</v>
      </c>
      <c r="C541" s="12">
        <f t="shared" si="2"/>
        <v>44219</v>
      </c>
      <c r="D541" s="3" t="str">
        <f t="shared" si="3"/>
        <v>11</v>
      </c>
      <c r="E541" s="13">
        <v>214.0</v>
      </c>
      <c r="F541" s="14">
        <f>'Costo de tareas'!$B$15</f>
        <v>0.1964027778</v>
      </c>
      <c r="G541" s="15">
        <f>'Producción diaria'!$T$3*$L$2*$M$2*$N$2*E541*1000/'Costo de tareas'!$B$14</f>
        <v>321.7622541</v>
      </c>
      <c r="H541" s="16">
        <f>IF(G541 &gt; 'Costo de tareas'!$B$13, 'Costo de tareas'!$B$13, IF(G541 &lt; 'Costo de tareas'!$B$13*0.2, 0, 'Costo de tareas'!$B$13- G541))</f>
        <v>39.28055556</v>
      </c>
      <c r="I541" s="17">
        <f>IF(H541=0,'Costo de tareas'!$B$13,'Costo de tareas'!$B$13-H541)</f>
        <v>0</v>
      </c>
      <c r="J541" s="2"/>
      <c r="K541" s="2"/>
      <c r="P541" s="2"/>
    </row>
    <row r="542">
      <c r="A542" s="3" t="s">
        <v>839</v>
      </c>
      <c r="B542" s="11" t="str">
        <f t="shared" si="1"/>
        <v>20210123</v>
      </c>
      <c r="C542" s="12">
        <f t="shared" si="2"/>
        <v>44219</v>
      </c>
      <c r="D542" s="3" t="str">
        <f t="shared" si="3"/>
        <v>12</v>
      </c>
      <c r="E542" s="13">
        <v>183.0</v>
      </c>
      <c r="F542" s="14">
        <f>'Costo de tareas'!$B$15</f>
        <v>0.1964027778</v>
      </c>
      <c r="G542" s="15">
        <f>'Producción diaria'!$T$3*$L$2*$M$2*$N$2*E542*1000/'Costo de tareas'!$B$14</f>
        <v>275.1518341</v>
      </c>
      <c r="H542" s="16">
        <f>IF(G542 &gt; 'Costo de tareas'!$B$13, 'Costo de tareas'!$B$13, IF(G542 &lt; 'Costo de tareas'!$B$13*0.2, 0, 'Costo de tareas'!$B$13- G542))</f>
        <v>39.28055556</v>
      </c>
      <c r="I542" s="17">
        <f>IF(H542=0,'Costo de tareas'!$B$13,'Costo de tareas'!$B$13-H542)</f>
        <v>0</v>
      </c>
      <c r="J542" s="2"/>
      <c r="K542" s="2"/>
      <c r="P542" s="2"/>
    </row>
    <row r="543">
      <c r="A543" s="3" t="s">
        <v>840</v>
      </c>
      <c r="B543" s="11" t="str">
        <f t="shared" si="1"/>
        <v>20210123</v>
      </c>
      <c r="C543" s="12">
        <f t="shared" si="2"/>
        <v>44219</v>
      </c>
      <c r="D543" s="3" t="str">
        <f t="shared" si="3"/>
        <v>13</v>
      </c>
      <c r="E543" s="13">
        <v>169.0</v>
      </c>
      <c r="F543" s="14">
        <f>'Costo de tareas'!$B$15</f>
        <v>0.1964027778</v>
      </c>
      <c r="G543" s="15">
        <f>'Producción diaria'!$T$3*$L$2*$M$2*$N$2*E543*1000/'Costo de tareas'!$B$14</f>
        <v>254.101967</v>
      </c>
      <c r="H543" s="16">
        <f>IF(G543 &gt; 'Costo de tareas'!$B$13, 'Costo de tareas'!$B$13, IF(G543 &lt; 'Costo de tareas'!$B$13*0.2, 0, 'Costo de tareas'!$B$13- G543))</f>
        <v>39.28055556</v>
      </c>
      <c r="I543" s="17">
        <f>IF(H543=0,'Costo de tareas'!$B$13,'Costo de tareas'!$B$13-H543)</f>
        <v>0</v>
      </c>
      <c r="J543" s="2"/>
      <c r="K543" s="2"/>
      <c r="P543" s="2"/>
    </row>
    <row r="544">
      <c r="A544" s="3" t="s">
        <v>841</v>
      </c>
      <c r="B544" s="11" t="str">
        <f t="shared" si="1"/>
        <v>20210123</v>
      </c>
      <c r="C544" s="12">
        <f t="shared" si="2"/>
        <v>44219</v>
      </c>
      <c r="D544" s="3" t="str">
        <f t="shared" si="3"/>
        <v>14</v>
      </c>
      <c r="E544" s="13">
        <v>259.0</v>
      </c>
      <c r="F544" s="14">
        <f>'Costo de tareas'!$B$15</f>
        <v>0.1964027778</v>
      </c>
      <c r="G544" s="15">
        <f>'Producción diaria'!$T$3*$L$2*$M$2*$N$2*E544*1000/'Costo de tareas'!$B$14</f>
        <v>389.4225412</v>
      </c>
      <c r="H544" s="16">
        <f>IF(G544 &gt; 'Costo de tareas'!$B$13, 'Costo de tareas'!$B$13, IF(G544 &lt; 'Costo de tareas'!$B$13*0.2, 0, 'Costo de tareas'!$B$13- G544))</f>
        <v>39.28055556</v>
      </c>
      <c r="I544" s="17">
        <f>IF(H544=0,'Costo de tareas'!$B$13,'Costo de tareas'!$B$13-H544)</f>
        <v>0</v>
      </c>
      <c r="J544" s="2"/>
      <c r="K544" s="2"/>
      <c r="P544" s="2"/>
    </row>
    <row r="545">
      <c r="A545" s="3" t="s">
        <v>842</v>
      </c>
      <c r="B545" s="11" t="str">
        <f t="shared" si="1"/>
        <v>20210123</v>
      </c>
      <c r="C545" s="12">
        <f t="shared" si="2"/>
        <v>44219</v>
      </c>
      <c r="D545" s="3" t="str">
        <f t="shared" si="3"/>
        <v>15</v>
      </c>
      <c r="E545" s="13">
        <v>262.0</v>
      </c>
      <c r="F545" s="14">
        <f>'Costo de tareas'!$B$15</f>
        <v>0.1964027778</v>
      </c>
      <c r="G545" s="15">
        <f>'Producción diaria'!$T$3*$L$2*$M$2*$N$2*E545*1000/'Costo de tareas'!$B$14</f>
        <v>393.933227</v>
      </c>
      <c r="H545" s="16">
        <f>IF(G545 &gt; 'Costo de tareas'!$B$13, 'Costo de tareas'!$B$13, IF(G545 &lt; 'Costo de tareas'!$B$13*0.2, 0, 'Costo de tareas'!$B$13- G545))</f>
        <v>39.28055556</v>
      </c>
      <c r="I545" s="17">
        <f>IF(H545=0,'Costo de tareas'!$B$13,'Costo de tareas'!$B$13-H545)</f>
        <v>0</v>
      </c>
      <c r="J545" s="2"/>
      <c r="K545" s="2"/>
      <c r="P545" s="2"/>
    </row>
    <row r="546">
      <c r="A546" s="3" t="s">
        <v>843</v>
      </c>
      <c r="B546" s="11" t="str">
        <f t="shared" si="1"/>
        <v>20210123</v>
      </c>
      <c r="C546" s="12">
        <f t="shared" si="2"/>
        <v>44219</v>
      </c>
      <c r="D546" s="3" t="str">
        <f t="shared" si="3"/>
        <v>16</v>
      </c>
      <c r="E546" s="13">
        <v>147.0</v>
      </c>
      <c r="F546" s="14">
        <f>'Costo de tareas'!$B$15</f>
        <v>0.1964027778</v>
      </c>
      <c r="G546" s="15">
        <f>'Producción diaria'!$T$3*$L$2*$M$2*$N$2*E546*1000/'Costo de tareas'!$B$14</f>
        <v>221.0236045</v>
      </c>
      <c r="H546" s="16">
        <f>IF(G546 &gt; 'Costo de tareas'!$B$13, 'Costo de tareas'!$B$13, IF(G546 &lt; 'Costo de tareas'!$B$13*0.2, 0, 'Costo de tareas'!$B$13- G546))</f>
        <v>39.28055556</v>
      </c>
      <c r="I546" s="17">
        <f>IF(H546=0,'Costo de tareas'!$B$13,'Costo de tareas'!$B$13-H546)</f>
        <v>0</v>
      </c>
      <c r="J546" s="2"/>
      <c r="K546" s="2"/>
      <c r="P546" s="2"/>
    </row>
    <row r="547">
      <c r="A547" s="3" t="s">
        <v>844</v>
      </c>
      <c r="B547" s="11" t="str">
        <f t="shared" si="1"/>
        <v>20210123</v>
      </c>
      <c r="C547" s="12">
        <f t="shared" si="2"/>
        <v>44219</v>
      </c>
      <c r="D547" s="3" t="str">
        <f t="shared" si="3"/>
        <v>17</v>
      </c>
      <c r="E547" s="13">
        <v>3.0</v>
      </c>
      <c r="F547" s="14">
        <f>'Costo de tareas'!$B$15</f>
        <v>0.1964027778</v>
      </c>
      <c r="G547" s="15">
        <f>'Producción diaria'!$T$3*$L$2*$M$2*$N$2*E547*1000/'Costo de tareas'!$B$14</f>
        <v>4.510685805</v>
      </c>
      <c r="H547" s="16">
        <f>IF(G547 &gt; 'Costo de tareas'!$B$13, 'Costo de tareas'!$B$13, IF(G547 &lt; 'Costo de tareas'!$B$13*0.2, 0, 'Costo de tareas'!$B$13- G547))</f>
        <v>0</v>
      </c>
      <c r="I547" s="17">
        <f>IF(H547=0,'Costo de tareas'!$B$13,'Costo de tareas'!$B$13-H547)</f>
        <v>39.28055556</v>
      </c>
      <c r="J547" s="2"/>
      <c r="K547" s="2"/>
      <c r="P547" s="2"/>
    </row>
    <row r="548">
      <c r="A548" s="3" t="s">
        <v>846</v>
      </c>
      <c r="B548" s="11" t="str">
        <f t="shared" si="1"/>
        <v>20210123</v>
      </c>
      <c r="C548" s="12">
        <f t="shared" si="2"/>
        <v>44219</v>
      </c>
      <c r="D548" s="3" t="str">
        <f t="shared" si="3"/>
        <v>18</v>
      </c>
      <c r="E548" s="13">
        <v>0.0</v>
      </c>
      <c r="F548" s="14">
        <f>'Costo de tareas'!$B$15</f>
        <v>0.1964027778</v>
      </c>
      <c r="G548" s="15">
        <f>'Producción diaria'!$T$3*$L$2*$M$2*$N$2*E548*1000/'Costo de tareas'!$B$14</f>
        <v>0</v>
      </c>
      <c r="H548" s="16">
        <f>IF(G548 &gt; 'Costo de tareas'!$B$13, 'Costo de tareas'!$B$13, IF(G548 &lt; 'Costo de tareas'!$B$13*0.2, 0, 'Costo de tareas'!$B$13- G548))</f>
        <v>0</v>
      </c>
      <c r="I548" s="17">
        <f>IF(H548=0,'Costo de tareas'!$B$13,'Costo de tareas'!$B$13-H548)</f>
        <v>39.28055556</v>
      </c>
      <c r="J548" s="2"/>
      <c r="K548" s="2"/>
      <c r="P548" s="2"/>
    </row>
    <row r="549">
      <c r="A549" s="3" t="s">
        <v>847</v>
      </c>
      <c r="B549" s="11" t="str">
        <f t="shared" si="1"/>
        <v>20210123</v>
      </c>
      <c r="C549" s="12">
        <f t="shared" si="2"/>
        <v>44219</v>
      </c>
      <c r="D549" s="3" t="str">
        <f t="shared" si="3"/>
        <v>19</v>
      </c>
      <c r="E549" s="13">
        <v>0.0</v>
      </c>
      <c r="F549" s="14">
        <f>'Costo de tareas'!$B$15</f>
        <v>0.1964027778</v>
      </c>
      <c r="G549" s="15">
        <f>'Producción diaria'!$T$3*$L$2*$M$2*$N$2*E549*1000/'Costo de tareas'!$B$14</f>
        <v>0</v>
      </c>
      <c r="H549" s="16">
        <f>IF(G549 &gt; 'Costo de tareas'!$B$13, 'Costo de tareas'!$B$13, IF(G549 &lt; 'Costo de tareas'!$B$13*0.2, 0, 'Costo de tareas'!$B$13- G549))</f>
        <v>0</v>
      </c>
      <c r="I549" s="17">
        <f>IF(H549=0,'Costo de tareas'!$B$13,'Costo de tareas'!$B$13-H549)</f>
        <v>39.28055556</v>
      </c>
      <c r="J549" s="2"/>
      <c r="K549" s="2"/>
      <c r="P549" s="2"/>
    </row>
    <row r="550">
      <c r="A550" s="3" t="s">
        <v>848</v>
      </c>
      <c r="B550" s="11" t="str">
        <f t="shared" si="1"/>
        <v>20210123</v>
      </c>
      <c r="C550" s="12">
        <f t="shared" si="2"/>
        <v>44219</v>
      </c>
      <c r="D550" s="3" t="str">
        <f t="shared" si="3"/>
        <v>20</v>
      </c>
      <c r="E550" s="13">
        <v>0.0</v>
      </c>
      <c r="F550" s="14">
        <f>'Costo de tareas'!$B$15</f>
        <v>0.1964027778</v>
      </c>
      <c r="G550" s="15">
        <f>'Producción diaria'!$T$3*$L$2*$M$2*$N$2*E550*1000/'Costo de tareas'!$B$14</f>
        <v>0</v>
      </c>
      <c r="H550" s="16">
        <f>IF(G550 &gt; 'Costo de tareas'!$B$13, 'Costo de tareas'!$B$13, IF(G550 &lt; 'Costo de tareas'!$B$13*0.2, 0, 'Costo de tareas'!$B$13- G550))</f>
        <v>0</v>
      </c>
      <c r="I550" s="17">
        <f>IF(H550=0,'Costo de tareas'!$B$13,'Costo de tareas'!$B$13-H550)</f>
        <v>39.28055556</v>
      </c>
      <c r="J550" s="2"/>
      <c r="K550" s="2"/>
      <c r="P550" s="2"/>
    </row>
    <row r="551">
      <c r="A551" s="3" t="s">
        <v>849</v>
      </c>
      <c r="B551" s="11" t="str">
        <f t="shared" si="1"/>
        <v>20210123</v>
      </c>
      <c r="C551" s="12">
        <f t="shared" si="2"/>
        <v>44219</v>
      </c>
      <c r="D551" s="3" t="str">
        <f t="shared" si="3"/>
        <v>21</v>
      </c>
      <c r="E551" s="13">
        <v>0.0</v>
      </c>
      <c r="F551" s="14">
        <f>'Costo de tareas'!$B$15</f>
        <v>0.1964027778</v>
      </c>
      <c r="G551" s="15">
        <f>'Producción diaria'!$T$3*$L$2*$M$2*$N$2*E551*1000/'Costo de tareas'!$B$14</f>
        <v>0</v>
      </c>
      <c r="H551" s="16">
        <f>IF(G551 &gt; 'Costo de tareas'!$B$13, 'Costo de tareas'!$B$13, IF(G551 &lt; 'Costo de tareas'!$B$13*0.2, 0, 'Costo de tareas'!$B$13- G551))</f>
        <v>0</v>
      </c>
      <c r="I551" s="17">
        <f>IF(H551=0,'Costo de tareas'!$B$13,'Costo de tareas'!$B$13-H551)</f>
        <v>39.28055556</v>
      </c>
      <c r="J551" s="2"/>
      <c r="K551" s="2"/>
      <c r="P551" s="2"/>
    </row>
    <row r="552">
      <c r="A552" s="3" t="s">
        <v>850</v>
      </c>
      <c r="B552" s="11" t="str">
        <f t="shared" si="1"/>
        <v>20210123</v>
      </c>
      <c r="C552" s="12">
        <f t="shared" si="2"/>
        <v>44219</v>
      </c>
      <c r="D552" s="3" t="str">
        <f t="shared" si="3"/>
        <v>22</v>
      </c>
      <c r="E552" s="13">
        <v>0.0</v>
      </c>
      <c r="F552" s="14">
        <f>'Costo de tareas'!$B$15</f>
        <v>0.1964027778</v>
      </c>
      <c r="G552" s="15">
        <f>'Producción diaria'!$T$3*$L$2*$M$2*$N$2*E552*1000/'Costo de tareas'!$B$14</f>
        <v>0</v>
      </c>
      <c r="H552" s="16">
        <f>IF(G552 &gt; 'Costo de tareas'!$B$13, 'Costo de tareas'!$B$13, IF(G552 &lt; 'Costo de tareas'!$B$13*0.2, 0, 'Costo de tareas'!$B$13- G552))</f>
        <v>0</v>
      </c>
      <c r="I552" s="17">
        <f>IF(H552=0,'Costo de tareas'!$B$13,'Costo de tareas'!$B$13-H552)</f>
        <v>39.28055556</v>
      </c>
      <c r="J552" s="2"/>
      <c r="K552" s="2"/>
      <c r="P552" s="2"/>
    </row>
    <row r="553">
      <c r="A553" s="3" t="s">
        <v>851</v>
      </c>
      <c r="B553" s="11" t="str">
        <f t="shared" si="1"/>
        <v>20210123</v>
      </c>
      <c r="C553" s="12">
        <f t="shared" si="2"/>
        <v>44219</v>
      </c>
      <c r="D553" s="3" t="str">
        <f t="shared" si="3"/>
        <v>23</v>
      </c>
      <c r="E553" s="13">
        <v>0.0</v>
      </c>
      <c r="F553" s="14">
        <f>'Costo de tareas'!$B$15</f>
        <v>0.1964027778</v>
      </c>
      <c r="G553" s="15">
        <f>'Producción diaria'!$T$3*$L$2*$M$2*$N$2*E553*1000/'Costo de tareas'!$B$14</f>
        <v>0</v>
      </c>
      <c r="H553" s="16">
        <f>IF(G553 &gt; 'Costo de tareas'!$B$13, 'Costo de tareas'!$B$13, IF(G553 &lt; 'Costo de tareas'!$B$13*0.2, 0, 'Costo de tareas'!$B$13- G553))</f>
        <v>0</v>
      </c>
      <c r="I553" s="17">
        <f>IF(H553=0,'Costo de tareas'!$B$13,'Costo de tareas'!$B$13-H553)</f>
        <v>39.28055556</v>
      </c>
      <c r="J553" s="2"/>
      <c r="K553" s="2"/>
      <c r="P553" s="2"/>
    </row>
    <row r="554">
      <c r="A554" s="3" t="s">
        <v>852</v>
      </c>
      <c r="B554" s="11" t="str">
        <f t="shared" si="1"/>
        <v>20210124</v>
      </c>
      <c r="C554" s="12">
        <f t="shared" si="2"/>
        <v>44220</v>
      </c>
      <c r="D554" s="3" t="str">
        <f t="shared" si="3"/>
        <v>00</v>
      </c>
      <c r="E554" s="13">
        <v>0.0</v>
      </c>
      <c r="F554" s="14">
        <f>'Costo de tareas'!$B$15</f>
        <v>0.1964027778</v>
      </c>
      <c r="G554" s="15">
        <f>'Producción diaria'!$T$3*$L$2*$M$2*$N$2*E554*1000/'Costo de tareas'!$B$14</f>
        <v>0</v>
      </c>
      <c r="H554" s="16">
        <f>IF(G554 &gt; 'Costo de tareas'!$B$13, 'Costo de tareas'!$B$13, IF(G554 &lt; 'Costo de tareas'!$B$13*0.2, 0, 'Costo de tareas'!$B$13- G554))</f>
        <v>0</v>
      </c>
      <c r="I554" s="17">
        <f>IF(H554=0,'Costo de tareas'!$B$13,'Costo de tareas'!$B$13-H554)</f>
        <v>39.28055556</v>
      </c>
      <c r="J554" s="2"/>
      <c r="K554" s="2"/>
      <c r="P554" s="2"/>
    </row>
    <row r="555">
      <c r="A555" s="3" t="s">
        <v>853</v>
      </c>
      <c r="B555" s="11" t="str">
        <f t="shared" si="1"/>
        <v>20210124</v>
      </c>
      <c r="C555" s="12">
        <f t="shared" si="2"/>
        <v>44220</v>
      </c>
      <c r="D555" s="3" t="str">
        <f t="shared" si="3"/>
        <v>01</v>
      </c>
      <c r="E555" s="13">
        <v>0.0</v>
      </c>
      <c r="F555" s="14">
        <f>'Costo de tareas'!$B$15</f>
        <v>0.1964027778</v>
      </c>
      <c r="G555" s="15">
        <f>'Producción diaria'!$T$3*$L$2*$M$2*$N$2*E555*1000/'Costo de tareas'!$B$14</f>
        <v>0</v>
      </c>
      <c r="H555" s="16">
        <f>IF(G555 &gt; 'Costo de tareas'!$B$13, 'Costo de tareas'!$B$13, IF(G555 &lt; 'Costo de tareas'!$B$13*0.2, 0, 'Costo de tareas'!$B$13- G555))</f>
        <v>0</v>
      </c>
      <c r="I555" s="17">
        <f>IF(H555=0,'Costo de tareas'!$B$13,'Costo de tareas'!$B$13-H555)</f>
        <v>39.28055556</v>
      </c>
      <c r="J555" s="2"/>
      <c r="K555" s="2"/>
      <c r="P555" s="2"/>
    </row>
    <row r="556">
      <c r="A556" s="3" t="s">
        <v>854</v>
      </c>
      <c r="B556" s="11" t="str">
        <f t="shared" si="1"/>
        <v>20210124</v>
      </c>
      <c r="C556" s="12">
        <f t="shared" si="2"/>
        <v>44220</v>
      </c>
      <c r="D556" s="3" t="str">
        <f t="shared" si="3"/>
        <v>02</v>
      </c>
      <c r="E556" s="13">
        <v>0.0</v>
      </c>
      <c r="F556" s="14">
        <f>'Costo de tareas'!$B$15</f>
        <v>0.1964027778</v>
      </c>
      <c r="G556" s="15">
        <f>'Producción diaria'!$T$3*$L$2*$M$2*$N$2*E556*1000/'Costo de tareas'!$B$14</f>
        <v>0</v>
      </c>
      <c r="H556" s="16">
        <f>IF(G556 &gt; 'Costo de tareas'!$B$13, 'Costo de tareas'!$B$13, IF(G556 &lt; 'Costo de tareas'!$B$13*0.2, 0, 'Costo de tareas'!$B$13- G556))</f>
        <v>0</v>
      </c>
      <c r="I556" s="17">
        <f>IF(H556=0,'Costo de tareas'!$B$13,'Costo de tareas'!$B$13-H556)</f>
        <v>39.28055556</v>
      </c>
      <c r="J556" s="2"/>
      <c r="K556" s="2"/>
      <c r="P556" s="2"/>
    </row>
    <row r="557">
      <c r="A557" s="3" t="s">
        <v>855</v>
      </c>
      <c r="B557" s="11" t="str">
        <f t="shared" si="1"/>
        <v>20210124</v>
      </c>
      <c r="C557" s="12">
        <f t="shared" si="2"/>
        <v>44220</v>
      </c>
      <c r="D557" s="3" t="str">
        <f t="shared" si="3"/>
        <v>03</v>
      </c>
      <c r="E557" s="13">
        <v>0.0</v>
      </c>
      <c r="F557" s="14">
        <f>'Costo de tareas'!$B$15</f>
        <v>0.1964027778</v>
      </c>
      <c r="G557" s="15">
        <f>'Producción diaria'!$T$3*$L$2*$M$2*$N$2*E557*1000/'Costo de tareas'!$B$14</f>
        <v>0</v>
      </c>
      <c r="H557" s="16">
        <f>IF(G557 &gt; 'Costo de tareas'!$B$13, 'Costo de tareas'!$B$13, IF(G557 &lt; 'Costo de tareas'!$B$13*0.2, 0, 'Costo de tareas'!$B$13- G557))</f>
        <v>0</v>
      </c>
      <c r="I557" s="17">
        <f>IF(H557=0,'Costo de tareas'!$B$13,'Costo de tareas'!$B$13-H557)</f>
        <v>39.28055556</v>
      </c>
      <c r="J557" s="2"/>
      <c r="K557" s="2"/>
      <c r="P557" s="2"/>
    </row>
    <row r="558">
      <c r="A558" s="3" t="s">
        <v>856</v>
      </c>
      <c r="B558" s="11" t="str">
        <f t="shared" si="1"/>
        <v>20210124</v>
      </c>
      <c r="C558" s="12">
        <f t="shared" si="2"/>
        <v>44220</v>
      </c>
      <c r="D558" s="3" t="str">
        <f t="shared" si="3"/>
        <v>04</v>
      </c>
      <c r="E558" s="13">
        <v>0.0</v>
      </c>
      <c r="F558" s="14">
        <f>'Costo de tareas'!$B$15</f>
        <v>0.1964027778</v>
      </c>
      <c r="G558" s="15">
        <f>'Producción diaria'!$T$3*$L$2*$M$2*$N$2*E558*1000/'Costo de tareas'!$B$14</f>
        <v>0</v>
      </c>
      <c r="H558" s="16">
        <f>IF(G558 &gt; 'Costo de tareas'!$B$13, 'Costo de tareas'!$B$13, IF(G558 &lt; 'Costo de tareas'!$B$13*0.2, 0, 'Costo de tareas'!$B$13- G558))</f>
        <v>0</v>
      </c>
      <c r="I558" s="17">
        <f>IF(H558=0,'Costo de tareas'!$B$13,'Costo de tareas'!$B$13-H558)</f>
        <v>39.28055556</v>
      </c>
      <c r="J558" s="2"/>
      <c r="K558" s="2"/>
      <c r="P558" s="2"/>
    </row>
    <row r="559">
      <c r="A559" s="3" t="s">
        <v>857</v>
      </c>
      <c r="B559" s="11" t="str">
        <f t="shared" si="1"/>
        <v>20210124</v>
      </c>
      <c r="C559" s="12">
        <f t="shared" si="2"/>
        <v>44220</v>
      </c>
      <c r="D559" s="3" t="str">
        <f t="shared" si="3"/>
        <v>05</v>
      </c>
      <c r="E559" s="13">
        <v>0.0</v>
      </c>
      <c r="F559" s="14">
        <f>'Costo de tareas'!$B$15</f>
        <v>0.1964027778</v>
      </c>
      <c r="G559" s="15">
        <f>'Producción diaria'!$T$3*$L$2*$M$2*$N$2*E559*1000/'Costo de tareas'!$B$14</f>
        <v>0</v>
      </c>
      <c r="H559" s="16">
        <f>IF(G559 &gt; 'Costo de tareas'!$B$13, 'Costo de tareas'!$B$13, IF(G559 &lt; 'Costo de tareas'!$B$13*0.2, 0, 'Costo de tareas'!$B$13- G559))</f>
        <v>0</v>
      </c>
      <c r="I559" s="17">
        <f>IF(H559=0,'Costo de tareas'!$B$13,'Costo de tareas'!$B$13-H559)</f>
        <v>39.28055556</v>
      </c>
      <c r="J559" s="2"/>
      <c r="K559" s="2"/>
      <c r="P559" s="2"/>
    </row>
    <row r="560">
      <c r="A560" s="3" t="s">
        <v>858</v>
      </c>
      <c r="B560" s="11" t="str">
        <f t="shared" si="1"/>
        <v>20210124</v>
      </c>
      <c r="C560" s="12">
        <f t="shared" si="2"/>
        <v>44220</v>
      </c>
      <c r="D560" s="3" t="str">
        <f t="shared" si="3"/>
        <v>06</v>
      </c>
      <c r="E560" s="13">
        <v>0.0</v>
      </c>
      <c r="F560" s="14">
        <f>'Costo de tareas'!$B$15</f>
        <v>0.1964027778</v>
      </c>
      <c r="G560" s="15">
        <f>'Producción diaria'!$T$3*$L$2*$M$2*$N$2*E560*1000/'Costo de tareas'!$B$14</f>
        <v>0</v>
      </c>
      <c r="H560" s="16">
        <f>IF(G560 &gt; 'Costo de tareas'!$B$13, 'Costo de tareas'!$B$13, IF(G560 &lt; 'Costo de tareas'!$B$13*0.2, 0, 'Costo de tareas'!$B$13- G560))</f>
        <v>0</v>
      </c>
      <c r="I560" s="17">
        <f>IF(H560=0,'Costo de tareas'!$B$13,'Costo de tareas'!$B$13-H560)</f>
        <v>39.28055556</v>
      </c>
      <c r="J560" s="2"/>
      <c r="K560" s="2"/>
      <c r="P560" s="2"/>
    </row>
    <row r="561">
      <c r="A561" s="3" t="s">
        <v>859</v>
      </c>
      <c r="B561" s="11" t="str">
        <f t="shared" si="1"/>
        <v>20210124</v>
      </c>
      <c r="C561" s="12">
        <f t="shared" si="2"/>
        <v>44220</v>
      </c>
      <c r="D561" s="3" t="str">
        <f t="shared" si="3"/>
        <v>07</v>
      </c>
      <c r="E561" s="13">
        <v>0.0</v>
      </c>
      <c r="F561" s="14">
        <f>'Costo de tareas'!$B$15</f>
        <v>0.1964027778</v>
      </c>
      <c r="G561" s="15">
        <f>'Producción diaria'!$T$3*$L$2*$M$2*$N$2*E561*1000/'Costo de tareas'!$B$14</f>
        <v>0</v>
      </c>
      <c r="H561" s="16">
        <f>IF(G561 &gt; 'Costo de tareas'!$B$13, 'Costo de tareas'!$B$13, IF(G561 &lt; 'Costo de tareas'!$B$13*0.2, 0, 'Costo de tareas'!$B$13- G561))</f>
        <v>0</v>
      </c>
      <c r="I561" s="17">
        <f>IF(H561=0,'Costo de tareas'!$B$13,'Costo de tareas'!$B$13-H561)</f>
        <v>39.28055556</v>
      </c>
      <c r="J561" s="2"/>
      <c r="K561" s="2"/>
      <c r="P561" s="2"/>
    </row>
    <row r="562">
      <c r="A562" s="3" t="s">
        <v>861</v>
      </c>
      <c r="B562" s="11" t="str">
        <f t="shared" si="1"/>
        <v>20210124</v>
      </c>
      <c r="C562" s="12">
        <f t="shared" si="2"/>
        <v>44220</v>
      </c>
      <c r="D562" s="3" t="str">
        <f t="shared" si="3"/>
        <v>08</v>
      </c>
      <c r="E562" s="13">
        <v>75.0</v>
      </c>
      <c r="F562" s="14">
        <f>'Costo de tareas'!$B$15</f>
        <v>0.1964027778</v>
      </c>
      <c r="G562" s="15">
        <f>'Producción diaria'!$T$3*$L$2*$M$2*$N$2*E562*1000/'Costo de tareas'!$B$14</f>
        <v>112.7671451</v>
      </c>
      <c r="H562" s="16">
        <f>IF(G562 &gt; 'Costo de tareas'!$B$13, 'Costo de tareas'!$B$13, IF(G562 &lt; 'Costo de tareas'!$B$13*0.2, 0, 'Costo de tareas'!$B$13- G562))</f>
        <v>39.28055556</v>
      </c>
      <c r="I562" s="17">
        <f>IF(H562=0,'Costo de tareas'!$B$13,'Costo de tareas'!$B$13-H562)</f>
        <v>0</v>
      </c>
      <c r="J562" s="2"/>
      <c r="K562" s="2"/>
      <c r="P562" s="2"/>
    </row>
    <row r="563">
      <c r="A563" s="3" t="s">
        <v>862</v>
      </c>
      <c r="B563" s="11" t="str">
        <f t="shared" si="1"/>
        <v>20210124</v>
      </c>
      <c r="C563" s="12">
        <f t="shared" si="2"/>
        <v>44220</v>
      </c>
      <c r="D563" s="3" t="str">
        <f t="shared" si="3"/>
        <v>09</v>
      </c>
      <c r="E563" s="13">
        <v>18.0</v>
      </c>
      <c r="F563" s="14">
        <f>'Costo de tareas'!$B$15</f>
        <v>0.1964027778</v>
      </c>
      <c r="G563" s="15">
        <f>'Producción diaria'!$T$3*$L$2*$M$2*$N$2*E563*1000/'Costo de tareas'!$B$14</f>
        <v>27.06411483</v>
      </c>
      <c r="H563" s="16">
        <f>IF(G563 &gt; 'Costo de tareas'!$B$13, 'Costo de tareas'!$B$13, IF(G563 &lt; 'Costo de tareas'!$B$13*0.2, 0, 'Costo de tareas'!$B$13- G563))</f>
        <v>12.21644072</v>
      </c>
      <c r="I563" s="17">
        <f>IF(H563=0,'Costo de tareas'!$B$13,'Costo de tareas'!$B$13-H563)</f>
        <v>27.06411483</v>
      </c>
      <c r="J563" s="2"/>
      <c r="K563" s="2"/>
      <c r="P563" s="2"/>
    </row>
    <row r="564">
      <c r="A564" s="3" t="s">
        <v>863</v>
      </c>
      <c r="B564" s="11" t="str">
        <f t="shared" si="1"/>
        <v>20210124</v>
      </c>
      <c r="C564" s="12">
        <f t="shared" si="2"/>
        <v>44220</v>
      </c>
      <c r="D564" s="3" t="str">
        <f t="shared" si="3"/>
        <v>10</v>
      </c>
      <c r="E564" s="13">
        <v>314.0</v>
      </c>
      <c r="F564" s="14">
        <f>'Costo de tareas'!$B$15</f>
        <v>0.1964027778</v>
      </c>
      <c r="G564" s="15">
        <f>'Producción diaria'!$T$3*$L$2*$M$2*$N$2*E564*1000/'Costo de tareas'!$B$14</f>
        <v>472.1184476</v>
      </c>
      <c r="H564" s="16">
        <f>IF(G564 &gt; 'Costo de tareas'!$B$13, 'Costo de tareas'!$B$13, IF(G564 &lt; 'Costo de tareas'!$B$13*0.2, 0, 'Costo de tareas'!$B$13- G564))</f>
        <v>39.28055556</v>
      </c>
      <c r="I564" s="17">
        <f>IF(H564=0,'Costo de tareas'!$B$13,'Costo de tareas'!$B$13-H564)</f>
        <v>0</v>
      </c>
      <c r="J564" s="2"/>
      <c r="K564" s="2"/>
      <c r="P564" s="2"/>
    </row>
    <row r="565">
      <c r="A565" s="3" t="s">
        <v>864</v>
      </c>
      <c r="B565" s="11" t="str">
        <f t="shared" si="1"/>
        <v>20210124</v>
      </c>
      <c r="C565" s="12">
        <f t="shared" si="2"/>
        <v>44220</v>
      </c>
      <c r="D565" s="3" t="str">
        <f t="shared" si="3"/>
        <v>11</v>
      </c>
      <c r="E565" s="13">
        <v>37.0</v>
      </c>
      <c r="F565" s="14">
        <f>'Costo de tareas'!$B$15</f>
        <v>0.1964027778</v>
      </c>
      <c r="G565" s="15">
        <f>'Producción diaria'!$T$3*$L$2*$M$2*$N$2*E565*1000/'Costo de tareas'!$B$14</f>
        <v>55.6317916</v>
      </c>
      <c r="H565" s="16">
        <f>IF(G565 &gt; 'Costo de tareas'!$B$13, 'Costo de tareas'!$B$13, IF(G565 &lt; 'Costo de tareas'!$B$13*0.2, 0, 'Costo de tareas'!$B$13- G565))</f>
        <v>39.28055556</v>
      </c>
      <c r="I565" s="17">
        <f>IF(H565=0,'Costo de tareas'!$B$13,'Costo de tareas'!$B$13-H565)</f>
        <v>0</v>
      </c>
      <c r="J565" s="2"/>
      <c r="K565" s="2"/>
      <c r="P565" s="2"/>
    </row>
    <row r="566">
      <c r="A566" s="3" t="s">
        <v>865</v>
      </c>
      <c r="B566" s="11" t="str">
        <f t="shared" si="1"/>
        <v>20210124</v>
      </c>
      <c r="C566" s="12">
        <f t="shared" si="2"/>
        <v>44220</v>
      </c>
      <c r="D566" s="3" t="str">
        <f t="shared" si="3"/>
        <v>12</v>
      </c>
      <c r="E566" s="13">
        <v>483.0</v>
      </c>
      <c r="F566" s="14">
        <f>'Costo de tareas'!$B$15</f>
        <v>0.1964027778</v>
      </c>
      <c r="G566" s="15">
        <f>'Producción diaria'!$T$3*$L$2*$M$2*$N$2*E566*1000/'Costo de tareas'!$B$14</f>
        <v>726.2204147</v>
      </c>
      <c r="H566" s="16">
        <f>IF(G566 &gt; 'Costo de tareas'!$B$13, 'Costo de tareas'!$B$13, IF(G566 &lt; 'Costo de tareas'!$B$13*0.2, 0, 'Costo de tareas'!$B$13- G566))</f>
        <v>39.28055556</v>
      </c>
      <c r="I566" s="17">
        <f>IF(H566=0,'Costo de tareas'!$B$13,'Costo de tareas'!$B$13-H566)</f>
        <v>0</v>
      </c>
      <c r="J566" s="2"/>
      <c r="K566" s="2"/>
      <c r="P566" s="2"/>
    </row>
    <row r="567">
      <c r="A567" s="3" t="s">
        <v>866</v>
      </c>
      <c r="B567" s="11" t="str">
        <f t="shared" si="1"/>
        <v>20210124</v>
      </c>
      <c r="C567" s="12">
        <f t="shared" si="2"/>
        <v>44220</v>
      </c>
      <c r="D567" s="3" t="str">
        <f t="shared" si="3"/>
        <v>13</v>
      </c>
      <c r="E567" s="13">
        <v>401.0</v>
      </c>
      <c r="F567" s="14">
        <f>'Costo de tareas'!$B$15</f>
        <v>0.1964027778</v>
      </c>
      <c r="G567" s="15">
        <f>'Producción diaria'!$T$3*$L$2*$M$2*$N$2*E567*1000/'Costo de tareas'!$B$14</f>
        <v>602.928336</v>
      </c>
      <c r="H567" s="16">
        <f>IF(G567 &gt; 'Costo de tareas'!$B$13, 'Costo de tareas'!$B$13, IF(G567 &lt; 'Costo de tareas'!$B$13*0.2, 0, 'Costo de tareas'!$B$13- G567))</f>
        <v>39.28055556</v>
      </c>
      <c r="I567" s="17">
        <f>IF(H567=0,'Costo de tareas'!$B$13,'Costo de tareas'!$B$13-H567)</f>
        <v>0</v>
      </c>
      <c r="J567" s="2"/>
      <c r="K567" s="2"/>
      <c r="P567" s="2"/>
    </row>
    <row r="568">
      <c r="A568" s="3" t="s">
        <v>867</v>
      </c>
      <c r="B568" s="11" t="str">
        <f t="shared" si="1"/>
        <v>20210124</v>
      </c>
      <c r="C568" s="12">
        <f t="shared" si="2"/>
        <v>44220</v>
      </c>
      <c r="D568" s="3" t="str">
        <f t="shared" si="3"/>
        <v>14</v>
      </c>
      <c r="E568" s="13">
        <v>41.0</v>
      </c>
      <c r="F568" s="14">
        <f>'Costo de tareas'!$B$15</f>
        <v>0.1964027778</v>
      </c>
      <c r="G568" s="15">
        <f>'Producción diaria'!$T$3*$L$2*$M$2*$N$2*E568*1000/'Costo de tareas'!$B$14</f>
        <v>61.64603934</v>
      </c>
      <c r="H568" s="16">
        <f>IF(G568 &gt; 'Costo de tareas'!$B$13, 'Costo de tareas'!$B$13, IF(G568 &lt; 'Costo de tareas'!$B$13*0.2, 0, 'Costo de tareas'!$B$13- G568))</f>
        <v>39.28055556</v>
      </c>
      <c r="I568" s="17">
        <f>IF(H568=0,'Costo de tareas'!$B$13,'Costo de tareas'!$B$13-H568)</f>
        <v>0</v>
      </c>
      <c r="J568" s="2"/>
      <c r="K568" s="2"/>
      <c r="P568" s="2"/>
    </row>
    <row r="569">
      <c r="A569" s="3" t="s">
        <v>868</v>
      </c>
      <c r="B569" s="11" t="str">
        <f t="shared" si="1"/>
        <v>20210124</v>
      </c>
      <c r="C569" s="12">
        <f t="shared" si="2"/>
        <v>44220</v>
      </c>
      <c r="D569" s="3" t="str">
        <f t="shared" si="3"/>
        <v>15</v>
      </c>
      <c r="E569" s="13">
        <v>287.0</v>
      </c>
      <c r="F569" s="14">
        <f>'Costo de tareas'!$B$15</f>
        <v>0.1964027778</v>
      </c>
      <c r="G569" s="15">
        <f>'Producción diaria'!$T$3*$L$2*$M$2*$N$2*E569*1000/'Costo de tareas'!$B$14</f>
        <v>431.5222754</v>
      </c>
      <c r="H569" s="16">
        <f>IF(G569 &gt; 'Costo de tareas'!$B$13, 'Costo de tareas'!$B$13, IF(G569 &lt; 'Costo de tareas'!$B$13*0.2, 0, 'Costo de tareas'!$B$13- G569))</f>
        <v>39.28055556</v>
      </c>
      <c r="I569" s="17">
        <f>IF(H569=0,'Costo de tareas'!$B$13,'Costo de tareas'!$B$13-H569)</f>
        <v>0</v>
      </c>
      <c r="J569" s="2"/>
      <c r="K569" s="2"/>
      <c r="P569" s="2"/>
    </row>
    <row r="570">
      <c r="A570" s="3" t="s">
        <v>869</v>
      </c>
      <c r="B570" s="11" t="str">
        <f t="shared" si="1"/>
        <v>20210124</v>
      </c>
      <c r="C570" s="12">
        <f t="shared" si="2"/>
        <v>44220</v>
      </c>
      <c r="D570" s="3" t="str">
        <f t="shared" si="3"/>
        <v>16</v>
      </c>
      <c r="E570" s="13">
        <v>178.0</v>
      </c>
      <c r="F570" s="14">
        <f>'Costo de tareas'!$B$15</f>
        <v>0.1964027778</v>
      </c>
      <c r="G570" s="15">
        <f>'Producción diaria'!$T$3*$L$2*$M$2*$N$2*E570*1000/'Costo de tareas'!$B$14</f>
        <v>267.6340245</v>
      </c>
      <c r="H570" s="16">
        <f>IF(G570 &gt; 'Costo de tareas'!$B$13, 'Costo de tareas'!$B$13, IF(G570 &lt; 'Costo de tareas'!$B$13*0.2, 0, 'Costo de tareas'!$B$13- G570))</f>
        <v>39.28055556</v>
      </c>
      <c r="I570" s="17">
        <f>IF(H570=0,'Costo de tareas'!$B$13,'Costo de tareas'!$B$13-H570)</f>
        <v>0</v>
      </c>
      <c r="J570" s="2"/>
      <c r="K570" s="2"/>
      <c r="P570" s="2"/>
    </row>
    <row r="571">
      <c r="A571" s="3" t="s">
        <v>870</v>
      </c>
      <c r="B571" s="11" t="str">
        <f t="shared" si="1"/>
        <v>20210124</v>
      </c>
      <c r="C571" s="12">
        <f t="shared" si="2"/>
        <v>44220</v>
      </c>
      <c r="D571" s="3" t="str">
        <f t="shared" si="3"/>
        <v>17</v>
      </c>
      <c r="E571" s="13">
        <v>5.0</v>
      </c>
      <c r="F571" s="14">
        <f>'Costo de tareas'!$B$15</f>
        <v>0.1964027778</v>
      </c>
      <c r="G571" s="15">
        <f>'Producción diaria'!$T$3*$L$2*$M$2*$N$2*E571*1000/'Costo de tareas'!$B$14</f>
        <v>7.517809676</v>
      </c>
      <c r="H571" s="16">
        <f>IF(G571 &gt; 'Costo de tareas'!$B$13, 'Costo de tareas'!$B$13, IF(G571 &lt; 'Costo de tareas'!$B$13*0.2, 0, 'Costo de tareas'!$B$13- G571))</f>
        <v>0</v>
      </c>
      <c r="I571" s="17">
        <f>IF(H571=0,'Costo de tareas'!$B$13,'Costo de tareas'!$B$13-H571)</f>
        <v>39.28055556</v>
      </c>
      <c r="J571" s="2"/>
      <c r="K571" s="2"/>
      <c r="P571" s="2"/>
    </row>
    <row r="572">
      <c r="A572" s="3" t="s">
        <v>872</v>
      </c>
      <c r="B572" s="11" t="str">
        <f t="shared" si="1"/>
        <v>20210124</v>
      </c>
      <c r="C572" s="12">
        <f t="shared" si="2"/>
        <v>44220</v>
      </c>
      <c r="D572" s="3" t="str">
        <f t="shared" si="3"/>
        <v>18</v>
      </c>
      <c r="E572" s="13">
        <v>0.0</v>
      </c>
      <c r="F572" s="14">
        <f>'Costo de tareas'!$B$15</f>
        <v>0.1964027778</v>
      </c>
      <c r="G572" s="15">
        <f>'Producción diaria'!$T$3*$L$2*$M$2*$N$2*E572*1000/'Costo de tareas'!$B$14</f>
        <v>0</v>
      </c>
      <c r="H572" s="16">
        <f>IF(G572 &gt; 'Costo de tareas'!$B$13, 'Costo de tareas'!$B$13, IF(G572 &lt; 'Costo de tareas'!$B$13*0.2, 0, 'Costo de tareas'!$B$13- G572))</f>
        <v>0</v>
      </c>
      <c r="I572" s="17">
        <f>IF(H572=0,'Costo de tareas'!$B$13,'Costo de tareas'!$B$13-H572)</f>
        <v>39.28055556</v>
      </c>
      <c r="J572" s="2"/>
      <c r="K572" s="2"/>
      <c r="P572" s="2"/>
    </row>
    <row r="573">
      <c r="A573" s="3" t="s">
        <v>874</v>
      </c>
      <c r="B573" s="11" t="str">
        <f t="shared" si="1"/>
        <v>20210124</v>
      </c>
      <c r="C573" s="12">
        <f t="shared" si="2"/>
        <v>44220</v>
      </c>
      <c r="D573" s="3" t="str">
        <f t="shared" si="3"/>
        <v>19</v>
      </c>
      <c r="E573" s="13">
        <v>0.0</v>
      </c>
      <c r="F573" s="14">
        <f>'Costo de tareas'!$B$15</f>
        <v>0.1964027778</v>
      </c>
      <c r="G573" s="15">
        <f>'Producción diaria'!$T$3*$L$2*$M$2*$N$2*E573*1000/'Costo de tareas'!$B$14</f>
        <v>0</v>
      </c>
      <c r="H573" s="16">
        <f>IF(G573 &gt; 'Costo de tareas'!$B$13, 'Costo de tareas'!$B$13, IF(G573 &lt; 'Costo de tareas'!$B$13*0.2, 0, 'Costo de tareas'!$B$13- G573))</f>
        <v>0</v>
      </c>
      <c r="I573" s="17">
        <f>IF(H573=0,'Costo de tareas'!$B$13,'Costo de tareas'!$B$13-H573)</f>
        <v>39.28055556</v>
      </c>
      <c r="J573" s="2"/>
      <c r="K573" s="2"/>
      <c r="P573" s="2"/>
    </row>
    <row r="574">
      <c r="A574" s="3" t="s">
        <v>876</v>
      </c>
      <c r="B574" s="11" t="str">
        <f t="shared" si="1"/>
        <v>20210124</v>
      </c>
      <c r="C574" s="12">
        <f t="shared" si="2"/>
        <v>44220</v>
      </c>
      <c r="D574" s="3" t="str">
        <f t="shared" si="3"/>
        <v>20</v>
      </c>
      <c r="E574" s="13">
        <v>0.0</v>
      </c>
      <c r="F574" s="14">
        <f>'Costo de tareas'!$B$15</f>
        <v>0.1964027778</v>
      </c>
      <c r="G574" s="15">
        <f>'Producción diaria'!$T$3*$L$2*$M$2*$N$2*E574*1000/'Costo de tareas'!$B$14</f>
        <v>0</v>
      </c>
      <c r="H574" s="16">
        <f>IF(G574 &gt; 'Costo de tareas'!$B$13, 'Costo de tareas'!$B$13, IF(G574 &lt; 'Costo de tareas'!$B$13*0.2, 0, 'Costo de tareas'!$B$13- G574))</f>
        <v>0</v>
      </c>
      <c r="I574" s="17">
        <f>IF(H574=0,'Costo de tareas'!$B$13,'Costo de tareas'!$B$13-H574)</f>
        <v>39.28055556</v>
      </c>
      <c r="J574" s="2"/>
      <c r="K574" s="2"/>
      <c r="P574" s="2"/>
    </row>
    <row r="575">
      <c r="A575" s="3" t="s">
        <v>877</v>
      </c>
      <c r="B575" s="11" t="str">
        <f t="shared" si="1"/>
        <v>20210124</v>
      </c>
      <c r="C575" s="12">
        <f t="shared" si="2"/>
        <v>44220</v>
      </c>
      <c r="D575" s="3" t="str">
        <f t="shared" si="3"/>
        <v>21</v>
      </c>
      <c r="E575" s="13">
        <v>0.0</v>
      </c>
      <c r="F575" s="14">
        <f>'Costo de tareas'!$B$15</f>
        <v>0.1964027778</v>
      </c>
      <c r="G575" s="15">
        <f>'Producción diaria'!$T$3*$L$2*$M$2*$N$2*E575*1000/'Costo de tareas'!$B$14</f>
        <v>0</v>
      </c>
      <c r="H575" s="16">
        <f>IF(G575 &gt; 'Costo de tareas'!$B$13, 'Costo de tareas'!$B$13, IF(G575 &lt; 'Costo de tareas'!$B$13*0.2, 0, 'Costo de tareas'!$B$13- G575))</f>
        <v>0</v>
      </c>
      <c r="I575" s="17">
        <f>IF(H575=0,'Costo de tareas'!$B$13,'Costo de tareas'!$B$13-H575)</f>
        <v>39.28055556</v>
      </c>
      <c r="J575" s="2"/>
      <c r="K575" s="2"/>
      <c r="P575" s="2"/>
    </row>
    <row r="576">
      <c r="A576" s="3" t="s">
        <v>879</v>
      </c>
      <c r="B576" s="11" t="str">
        <f t="shared" si="1"/>
        <v>20210124</v>
      </c>
      <c r="C576" s="12">
        <f t="shared" si="2"/>
        <v>44220</v>
      </c>
      <c r="D576" s="3" t="str">
        <f t="shared" si="3"/>
        <v>22</v>
      </c>
      <c r="E576" s="13">
        <v>0.0</v>
      </c>
      <c r="F576" s="14">
        <f>'Costo de tareas'!$B$15</f>
        <v>0.1964027778</v>
      </c>
      <c r="G576" s="15">
        <f>'Producción diaria'!$T$3*$L$2*$M$2*$N$2*E576*1000/'Costo de tareas'!$B$14</f>
        <v>0</v>
      </c>
      <c r="H576" s="16">
        <f>IF(G576 &gt; 'Costo de tareas'!$B$13, 'Costo de tareas'!$B$13, IF(G576 &lt; 'Costo de tareas'!$B$13*0.2, 0, 'Costo de tareas'!$B$13- G576))</f>
        <v>0</v>
      </c>
      <c r="I576" s="17">
        <f>IF(H576=0,'Costo de tareas'!$B$13,'Costo de tareas'!$B$13-H576)</f>
        <v>39.28055556</v>
      </c>
      <c r="J576" s="2"/>
      <c r="K576" s="2"/>
      <c r="P576" s="2"/>
    </row>
    <row r="577">
      <c r="A577" s="3" t="s">
        <v>881</v>
      </c>
      <c r="B577" s="11" t="str">
        <f t="shared" si="1"/>
        <v>20210124</v>
      </c>
      <c r="C577" s="12">
        <f t="shared" si="2"/>
        <v>44220</v>
      </c>
      <c r="D577" s="3" t="str">
        <f t="shared" si="3"/>
        <v>23</v>
      </c>
      <c r="E577" s="13">
        <v>0.0</v>
      </c>
      <c r="F577" s="14">
        <f>'Costo de tareas'!$B$15</f>
        <v>0.1964027778</v>
      </c>
      <c r="G577" s="15">
        <f>'Producción diaria'!$T$3*$L$2*$M$2*$N$2*E577*1000/'Costo de tareas'!$B$14</f>
        <v>0</v>
      </c>
      <c r="H577" s="16">
        <f>IF(G577 &gt; 'Costo de tareas'!$B$13, 'Costo de tareas'!$B$13, IF(G577 &lt; 'Costo de tareas'!$B$13*0.2, 0, 'Costo de tareas'!$B$13- G577))</f>
        <v>0</v>
      </c>
      <c r="I577" s="17">
        <f>IF(H577=0,'Costo de tareas'!$B$13,'Costo de tareas'!$B$13-H577)</f>
        <v>39.28055556</v>
      </c>
      <c r="J577" s="2"/>
      <c r="K577" s="2"/>
      <c r="P577" s="2"/>
    </row>
    <row r="578">
      <c r="A578" s="3" t="s">
        <v>882</v>
      </c>
      <c r="B578" s="11" t="str">
        <f t="shared" si="1"/>
        <v>20210125</v>
      </c>
      <c r="C578" s="12">
        <f t="shared" si="2"/>
        <v>44221</v>
      </c>
      <c r="D578" s="3" t="str">
        <f t="shared" si="3"/>
        <v>00</v>
      </c>
      <c r="E578" s="13">
        <v>0.0</v>
      </c>
      <c r="F578" s="14">
        <f>'Costo de tareas'!$B$15</f>
        <v>0.1964027778</v>
      </c>
      <c r="G578" s="15">
        <f>'Producción diaria'!$T$3*$L$2*$M$2*$N$2*E578*1000/'Costo de tareas'!$B$14</f>
        <v>0</v>
      </c>
      <c r="H578" s="16">
        <f>IF(G578 &gt; 'Costo de tareas'!$B$13, 'Costo de tareas'!$B$13, IF(G578 &lt; 'Costo de tareas'!$B$13*0.2, 0, 'Costo de tareas'!$B$13- G578))</f>
        <v>0</v>
      </c>
      <c r="I578" s="17">
        <f>IF(H578=0,'Costo de tareas'!$B$13,'Costo de tareas'!$B$13-H578)</f>
        <v>39.28055556</v>
      </c>
      <c r="J578" s="2"/>
      <c r="K578" s="2"/>
      <c r="P578" s="2"/>
    </row>
    <row r="579">
      <c r="A579" s="3" t="s">
        <v>884</v>
      </c>
      <c r="B579" s="11" t="str">
        <f t="shared" si="1"/>
        <v>20210125</v>
      </c>
      <c r="C579" s="12">
        <f t="shared" si="2"/>
        <v>44221</v>
      </c>
      <c r="D579" s="3" t="str">
        <f t="shared" si="3"/>
        <v>01</v>
      </c>
      <c r="E579" s="13">
        <v>0.0</v>
      </c>
      <c r="F579" s="14">
        <f>'Costo de tareas'!$B$15</f>
        <v>0.1964027778</v>
      </c>
      <c r="G579" s="15">
        <f>'Producción diaria'!$T$3*$L$2*$M$2*$N$2*E579*1000/'Costo de tareas'!$B$14</f>
        <v>0</v>
      </c>
      <c r="H579" s="16">
        <f>IF(G579 &gt; 'Costo de tareas'!$B$13, 'Costo de tareas'!$B$13, IF(G579 &lt; 'Costo de tareas'!$B$13*0.2, 0, 'Costo de tareas'!$B$13- G579))</f>
        <v>0</v>
      </c>
      <c r="I579" s="17">
        <f>IF(H579=0,'Costo de tareas'!$B$13,'Costo de tareas'!$B$13-H579)</f>
        <v>39.28055556</v>
      </c>
      <c r="J579" s="2"/>
      <c r="K579" s="2"/>
      <c r="P579" s="2"/>
    </row>
    <row r="580">
      <c r="A580" s="3" t="s">
        <v>886</v>
      </c>
      <c r="B580" s="11" t="str">
        <f t="shared" si="1"/>
        <v>20210125</v>
      </c>
      <c r="C580" s="12">
        <f t="shared" si="2"/>
        <v>44221</v>
      </c>
      <c r="D580" s="3" t="str">
        <f t="shared" si="3"/>
        <v>02</v>
      </c>
      <c r="E580" s="13">
        <v>0.0</v>
      </c>
      <c r="F580" s="14">
        <f>'Costo de tareas'!$B$15</f>
        <v>0.1964027778</v>
      </c>
      <c r="G580" s="15">
        <f>'Producción diaria'!$T$3*$L$2*$M$2*$N$2*E580*1000/'Costo de tareas'!$B$14</f>
        <v>0</v>
      </c>
      <c r="H580" s="16">
        <f>IF(G580 &gt; 'Costo de tareas'!$B$13, 'Costo de tareas'!$B$13, IF(G580 &lt; 'Costo de tareas'!$B$13*0.2, 0, 'Costo de tareas'!$B$13- G580))</f>
        <v>0</v>
      </c>
      <c r="I580" s="17">
        <f>IF(H580=0,'Costo de tareas'!$B$13,'Costo de tareas'!$B$13-H580)</f>
        <v>39.28055556</v>
      </c>
      <c r="J580" s="2"/>
      <c r="K580" s="2"/>
      <c r="P580" s="2"/>
    </row>
    <row r="581">
      <c r="A581" s="3" t="s">
        <v>888</v>
      </c>
      <c r="B581" s="11" t="str">
        <f t="shared" si="1"/>
        <v>20210125</v>
      </c>
      <c r="C581" s="12">
        <f t="shared" si="2"/>
        <v>44221</v>
      </c>
      <c r="D581" s="3" t="str">
        <f t="shared" si="3"/>
        <v>03</v>
      </c>
      <c r="E581" s="13">
        <v>0.0</v>
      </c>
      <c r="F581" s="14">
        <f>'Costo de tareas'!$B$15</f>
        <v>0.1964027778</v>
      </c>
      <c r="G581" s="15">
        <f>'Producción diaria'!$T$3*$L$2*$M$2*$N$2*E581*1000/'Costo de tareas'!$B$14</f>
        <v>0</v>
      </c>
      <c r="H581" s="16">
        <f>IF(G581 &gt; 'Costo de tareas'!$B$13, 'Costo de tareas'!$B$13, IF(G581 &lt; 'Costo de tareas'!$B$13*0.2, 0, 'Costo de tareas'!$B$13- G581))</f>
        <v>0</v>
      </c>
      <c r="I581" s="17">
        <f>IF(H581=0,'Costo de tareas'!$B$13,'Costo de tareas'!$B$13-H581)</f>
        <v>39.28055556</v>
      </c>
      <c r="J581" s="2"/>
      <c r="K581" s="2"/>
      <c r="P581" s="2"/>
    </row>
    <row r="582">
      <c r="A582" s="3" t="s">
        <v>890</v>
      </c>
      <c r="B582" s="11" t="str">
        <f t="shared" si="1"/>
        <v>20210125</v>
      </c>
      <c r="C582" s="12">
        <f t="shared" si="2"/>
        <v>44221</v>
      </c>
      <c r="D582" s="3" t="str">
        <f t="shared" si="3"/>
        <v>04</v>
      </c>
      <c r="E582" s="13">
        <v>0.0</v>
      </c>
      <c r="F582" s="14">
        <f>'Costo de tareas'!$B$15</f>
        <v>0.1964027778</v>
      </c>
      <c r="G582" s="15">
        <f>'Producción diaria'!$T$3*$L$2*$M$2*$N$2*E582*1000/'Costo de tareas'!$B$14</f>
        <v>0</v>
      </c>
      <c r="H582" s="16">
        <f>IF(G582 &gt; 'Costo de tareas'!$B$13, 'Costo de tareas'!$B$13, IF(G582 &lt; 'Costo de tareas'!$B$13*0.2, 0, 'Costo de tareas'!$B$13- G582))</f>
        <v>0</v>
      </c>
      <c r="I582" s="17">
        <f>IF(H582=0,'Costo de tareas'!$B$13,'Costo de tareas'!$B$13-H582)</f>
        <v>39.28055556</v>
      </c>
      <c r="J582" s="2"/>
      <c r="K582" s="2"/>
      <c r="P582" s="2"/>
    </row>
    <row r="583">
      <c r="A583" s="3" t="s">
        <v>891</v>
      </c>
      <c r="B583" s="11" t="str">
        <f t="shared" si="1"/>
        <v>20210125</v>
      </c>
      <c r="C583" s="12">
        <f t="shared" si="2"/>
        <v>44221</v>
      </c>
      <c r="D583" s="3" t="str">
        <f t="shared" si="3"/>
        <v>05</v>
      </c>
      <c r="E583" s="13">
        <v>0.0</v>
      </c>
      <c r="F583" s="14">
        <f>'Costo de tareas'!$B$15</f>
        <v>0.1964027778</v>
      </c>
      <c r="G583" s="15">
        <f>'Producción diaria'!$T$3*$L$2*$M$2*$N$2*E583*1000/'Costo de tareas'!$B$14</f>
        <v>0</v>
      </c>
      <c r="H583" s="16">
        <f>IF(G583 &gt; 'Costo de tareas'!$B$13, 'Costo de tareas'!$B$13, IF(G583 &lt; 'Costo de tareas'!$B$13*0.2, 0, 'Costo de tareas'!$B$13- G583))</f>
        <v>0</v>
      </c>
      <c r="I583" s="17">
        <f>IF(H583=0,'Costo de tareas'!$B$13,'Costo de tareas'!$B$13-H583)</f>
        <v>39.28055556</v>
      </c>
      <c r="J583" s="2"/>
      <c r="K583" s="2"/>
      <c r="P583" s="2"/>
    </row>
    <row r="584">
      <c r="A584" s="3" t="s">
        <v>892</v>
      </c>
      <c r="B584" s="11" t="str">
        <f t="shared" si="1"/>
        <v>20210125</v>
      </c>
      <c r="C584" s="12">
        <f t="shared" si="2"/>
        <v>44221</v>
      </c>
      <c r="D584" s="3" t="str">
        <f t="shared" si="3"/>
        <v>06</v>
      </c>
      <c r="E584" s="13">
        <v>0.0</v>
      </c>
      <c r="F584" s="14">
        <f>'Costo de tareas'!$B$15</f>
        <v>0.1964027778</v>
      </c>
      <c r="G584" s="15">
        <f>'Producción diaria'!$T$3*$L$2*$M$2*$N$2*E584*1000/'Costo de tareas'!$B$14</f>
        <v>0</v>
      </c>
      <c r="H584" s="16">
        <f>IF(G584 &gt; 'Costo de tareas'!$B$13, 'Costo de tareas'!$B$13, IF(G584 &lt; 'Costo de tareas'!$B$13*0.2, 0, 'Costo de tareas'!$B$13- G584))</f>
        <v>0</v>
      </c>
      <c r="I584" s="17">
        <f>IF(H584=0,'Costo de tareas'!$B$13,'Costo de tareas'!$B$13-H584)</f>
        <v>39.28055556</v>
      </c>
      <c r="J584" s="2"/>
      <c r="K584" s="2"/>
      <c r="P584" s="2"/>
    </row>
    <row r="585">
      <c r="A585" s="3" t="s">
        <v>893</v>
      </c>
      <c r="B585" s="11" t="str">
        <f t="shared" si="1"/>
        <v>20210125</v>
      </c>
      <c r="C585" s="12">
        <f t="shared" si="2"/>
        <v>44221</v>
      </c>
      <c r="D585" s="3" t="str">
        <f t="shared" si="3"/>
        <v>07</v>
      </c>
      <c r="E585" s="13">
        <v>0.0</v>
      </c>
      <c r="F585" s="14">
        <f>'Costo de tareas'!$B$15</f>
        <v>0.1964027778</v>
      </c>
      <c r="G585" s="15">
        <f>'Producción diaria'!$T$3*$L$2*$M$2*$N$2*E585*1000/'Costo de tareas'!$B$14</f>
        <v>0</v>
      </c>
      <c r="H585" s="16">
        <f>IF(G585 &gt; 'Costo de tareas'!$B$13, 'Costo de tareas'!$B$13, IF(G585 &lt; 'Costo de tareas'!$B$13*0.2, 0, 'Costo de tareas'!$B$13- G585))</f>
        <v>0</v>
      </c>
      <c r="I585" s="17">
        <f>IF(H585=0,'Costo de tareas'!$B$13,'Costo de tareas'!$B$13-H585)</f>
        <v>39.28055556</v>
      </c>
      <c r="J585" s="2"/>
      <c r="K585" s="2"/>
      <c r="P585" s="2"/>
    </row>
    <row r="586">
      <c r="A586" s="3" t="s">
        <v>894</v>
      </c>
      <c r="B586" s="11" t="str">
        <f t="shared" si="1"/>
        <v>20210125</v>
      </c>
      <c r="C586" s="12">
        <f t="shared" si="2"/>
        <v>44221</v>
      </c>
      <c r="D586" s="3" t="str">
        <f t="shared" si="3"/>
        <v>08</v>
      </c>
      <c r="E586" s="13">
        <v>51.0</v>
      </c>
      <c r="F586" s="14">
        <f>'Costo de tareas'!$B$15</f>
        <v>0.1964027778</v>
      </c>
      <c r="G586" s="15">
        <f>'Producción diaria'!$T$3*$L$2*$M$2*$N$2*E586*1000/'Costo de tareas'!$B$14</f>
        <v>76.68165869</v>
      </c>
      <c r="H586" s="16">
        <f>IF(G586 &gt; 'Costo de tareas'!$B$13, 'Costo de tareas'!$B$13, IF(G586 &lt; 'Costo de tareas'!$B$13*0.2, 0, 'Costo de tareas'!$B$13- G586))</f>
        <v>39.28055556</v>
      </c>
      <c r="I586" s="17">
        <f>IF(H586=0,'Costo de tareas'!$B$13,'Costo de tareas'!$B$13-H586)</f>
        <v>0</v>
      </c>
      <c r="J586" s="2"/>
      <c r="K586" s="2"/>
      <c r="P586" s="2"/>
    </row>
    <row r="587">
      <c r="A587" s="3" t="s">
        <v>895</v>
      </c>
      <c r="B587" s="11" t="str">
        <f t="shared" si="1"/>
        <v>20210125</v>
      </c>
      <c r="C587" s="12">
        <f t="shared" si="2"/>
        <v>44221</v>
      </c>
      <c r="D587" s="3" t="str">
        <f t="shared" si="3"/>
        <v>09</v>
      </c>
      <c r="E587" s="13">
        <v>122.0</v>
      </c>
      <c r="F587" s="14">
        <f>'Costo de tareas'!$B$15</f>
        <v>0.1964027778</v>
      </c>
      <c r="G587" s="15">
        <f>'Producción diaria'!$T$3*$L$2*$M$2*$N$2*E587*1000/'Costo de tareas'!$B$14</f>
        <v>183.4345561</v>
      </c>
      <c r="H587" s="16">
        <f>IF(G587 &gt; 'Costo de tareas'!$B$13, 'Costo de tareas'!$B$13, IF(G587 &lt; 'Costo de tareas'!$B$13*0.2, 0, 'Costo de tareas'!$B$13- G587))</f>
        <v>39.28055556</v>
      </c>
      <c r="I587" s="17">
        <f>IF(H587=0,'Costo de tareas'!$B$13,'Costo de tareas'!$B$13-H587)</f>
        <v>0</v>
      </c>
      <c r="J587" s="2"/>
      <c r="K587" s="2"/>
      <c r="P587" s="2"/>
    </row>
    <row r="588">
      <c r="A588" s="3" t="s">
        <v>896</v>
      </c>
      <c r="B588" s="11" t="str">
        <f t="shared" si="1"/>
        <v>20210125</v>
      </c>
      <c r="C588" s="12">
        <f t="shared" si="2"/>
        <v>44221</v>
      </c>
      <c r="D588" s="3" t="str">
        <f t="shared" si="3"/>
        <v>10</v>
      </c>
      <c r="E588" s="13">
        <v>85.0</v>
      </c>
      <c r="F588" s="14">
        <f>'Costo de tareas'!$B$15</f>
        <v>0.1964027778</v>
      </c>
      <c r="G588" s="15">
        <f>'Producción diaria'!$T$3*$L$2*$M$2*$N$2*E588*1000/'Costo de tareas'!$B$14</f>
        <v>127.8027645</v>
      </c>
      <c r="H588" s="16">
        <f>IF(G588 &gt; 'Costo de tareas'!$B$13, 'Costo de tareas'!$B$13, IF(G588 &lt; 'Costo de tareas'!$B$13*0.2, 0, 'Costo de tareas'!$B$13- G588))</f>
        <v>39.28055556</v>
      </c>
      <c r="I588" s="17">
        <f>IF(H588=0,'Costo de tareas'!$B$13,'Costo de tareas'!$B$13-H588)</f>
        <v>0</v>
      </c>
      <c r="J588" s="2"/>
      <c r="K588" s="2"/>
      <c r="P588" s="2"/>
    </row>
    <row r="589">
      <c r="A589" s="3" t="s">
        <v>898</v>
      </c>
      <c r="B589" s="11" t="str">
        <f t="shared" si="1"/>
        <v>20210125</v>
      </c>
      <c r="C589" s="12">
        <f t="shared" si="2"/>
        <v>44221</v>
      </c>
      <c r="D589" s="3" t="str">
        <f t="shared" si="3"/>
        <v>11</v>
      </c>
      <c r="E589" s="13">
        <v>89.0</v>
      </c>
      <c r="F589" s="14">
        <f>'Costo de tareas'!$B$15</f>
        <v>0.1964027778</v>
      </c>
      <c r="G589" s="15">
        <f>'Producción diaria'!$T$3*$L$2*$M$2*$N$2*E589*1000/'Costo de tareas'!$B$14</f>
        <v>133.8170122</v>
      </c>
      <c r="H589" s="16">
        <f>IF(G589 &gt; 'Costo de tareas'!$B$13, 'Costo de tareas'!$B$13, IF(G589 &lt; 'Costo de tareas'!$B$13*0.2, 0, 'Costo de tareas'!$B$13- G589))</f>
        <v>39.28055556</v>
      </c>
      <c r="I589" s="17">
        <f>IF(H589=0,'Costo de tareas'!$B$13,'Costo de tareas'!$B$13-H589)</f>
        <v>0</v>
      </c>
      <c r="J589" s="2"/>
      <c r="K589" s="2"/>
      <c r="P589" s="2"/>
    </row>
    <row r="590">
      <c r="A590" s="3" t="s">
        <v>900</v>
      </c>
      <c r="B590" s="11" t="str">
        <f t="shared" si="1"/>
        <v>20210125</v>
      </c>
      <c r="C590" s="12">
        <f t="shared" si="2"/>
        <v>44221</v>
      </c>
      <c r="D590" s="3" t="str">
        <f t="shared" si="3"/>
        <v>12</v>
      </c>
      <c r="E590" s="13">
        <v>18.0</v>
      </c>
      <c r="F590" s="14">
        <f>'Costo de tareas'!$B$15</f>
        <v>0.1964027778</v>
      </c>
      <c r="G590" s="15">
        <f>'Producción diaria'!$T$3*$L$2*$M$2*$N$2*E590*1000/'Costo de tareas'!$B$14</f>
        <v>27.06411483</v>
      </c>
      <c r="H590" s="16">
        <f>IF(G590 &gt; 'Costo de tareas'!$B$13, 'Costo de tareas'!$B$13, IF(G590 &lt; 'Costo de tareas'!$B$13*0.2, 0, 'Costo de tareas'!$B$13- G590))</f>
        <v>12.21644072</v>
      </c>
      <c r="I590" s="17">
        <f>IF(H590=0,'Costo de tareas'!$B$13,'Costo de tareas'!$B$13-H590)</f>
        <v>27.06411483</v>
      </c>
      <c r="J590" s="2"/>
      <c r="K590" s="2"/>
      <c r="P590" s="2"/>
    </row>
    <row r="591">
      <c r="A591" s="3" t="s">
        <v>901</v>
      </c>
      <c r="B591" s="11" t="str">
        <f t="shared" si="1"/>
        <v>20210125</v>
      </c>
      <c r="C591" s="12">
        <f t="shared" si="2"/>
        <v>44221</v>
      </c>
      <c r="D591" s="3" t="str">
        <f t="shared" si="3"/>
        <v>13</v>
      </c>
      <c r="E591" s="13">
        <v>201.0</v>
      </c>
      <c r="F591" s="14">
        <f>'Costo de tareas'!$B$15</f>
        <v>0.1964027778</v>
      </c>
      <c r="G591" s="15">
        <f>'Producción diaria'!$T$3*$L$2*$M$2*$N$2*E591*1000/'Costo de tareas'!$B$14</f>
        <v>302.215949</v>
      </c>
      <c r="H591" s="16">
        <f>IF(G591 &gt; 'Costo de tareas'!$B$13, 'Costo de tareas'!$B$13, IF(G591 &lt; 'Costo de tareas'!$B$13*0.2, 0, 'Costo de tareas'!$B$13- G591))</f>
        <v>39.28055556</v>
      </c>
      <c r="I591" s="17">
        <f>IF(H591=0,'Costo de tareas'!$B$13,'Costo de tareas'!$B$13-H591)</f>
        <v>0</v>
      </c>
      <c r="J591" s="2"/>
      <c r="K591" s="2"/>
      <c r="P591" s="2"/>
    </row>
    <row r="592">
      <c r="A592" s="3" t="s">
        <v>902</v>
      </c>
      <c r="B592" s="11" t="str">
        <f t="shared" si="1"/>
        <v>20210125</v>
      </c>
      <c r="C592" s="12">
        <f t="shared" si="2"/>
        <v>44221</v>
      </c>
      <c r="D592" s="3" t="str">
        <f t="shared" si="3"/>
        <v>14</v>
      </c>
      <c r="E592" s="13">
        <v>242.0</v>
      </c>
      <c r="F592" s="14">
        <f>'Costo de tareas'!$B$15</f>
        <v>0.1964027778</v>
      </c>
      <c r="G592" s="15">
        <f>'Producción diaria'!$T$3*$L$2*$M$2*$N$2*E592*1000/'Costo de tareas'!$B$14</f>
        <v>363.8619883</v>
      </c>
      <c r="H592" s="16">
        <f>IF(G592 &gt; 'Costo de tareas'!$B$13, 'Costo de tareas'!$B$13, IF(G592 &lt; 'Costo de tareas'!$B$13*0.2, 0, 'Costo de tareas'!$B$13- G592))</f>
        <v>39.28055556</v>
      </c>
      <c r="I592" s="17">
        <f>IF(H592=0,'Costo de tareas'!$B$13,'Costo de tareas'!$B$13-H592)</f>
        <v>0</v>
      </c>
      <c r="J592" s="2"/>
      <c r="K592" s="2"/>
      <c r="P592" s="2"/>
    </row>
    <row r="593">
      <c r="A593" s="3" t="s">
        <v>903</v>
      </c>
      <c r="B593" s="11" t="str">
        <f t="shared" si="1"/>
        <v>20210125</v>
      </c>
      <c r="C593" s="12">
        <f t="shared" si="2"/>
        <v>44221</v>
      </c>
      <c r="D593" s="3" t="str">
        <f t="shared" si="3"/>
        <v>15</v>
      </c>
      <c r="E593" s="13">
        <v>248.0</v>
      </c>
      <c r="F593" s="14">
        <f>'Costo de tareas'!$B$15</f>
        <v>0.1964027778</v>
      </c>
      <c r="G593" s="15">
        <f>'Producción diaria'!$T$3*$L$2*$M$2*$N$2*E593*1000/'Costo de tareas'!$B$14</f>
        <v>372.8833599</v>
      </c>
      <c r="H593" s="16">
        <f>IF(G593 &gt; 'Costo de tareas'!$B$13, 'Costo de tareas'!$B$13, IF(G593 &lt; 'Costo de tareas'!$B$13*0.2, 0, 'Costo de tareas'!$B$13- G593))</f>
        <v>39.28055556</v>
      </c>
      <c r="I593" s="17">
        <f>IF(H593=0,'Costo de tareas'!$B$13,'Costo de tareas'!$B$13-H593)</f>
        <v>0</v>
      </c>
      <c r="J593" s="2"/>
      <c r="K593" s="2"/>
      <c r="P593" s="2"/>
    </row>
    <row r="594">
      <c r="A594" s="3" t="s">
        <v>904</v>
      </c>
      <c r="B594" s="11" t="str">
        <f t="shared" si="1"/>
        <v>20210125</v>
      </c>
      <c r="C594" s="12">
        <f t="shared" si="2"/>
        <v>44221</v>
      </c>
      <c r="D594" s="3" t="str">
        <f t="shared" si="3"/>
        <v>16</v>
      </c>
      <c r="E594" s="13">
        <v>87.0</v>
      </c>
      <c r="F594" s="14">
        <f>'Costo de tareas'!$B$15</f>
        <v>0.1964027778</v>
      </c>
      <c r="G594" s="15">
        <f>'Producción diaria'!$T$3*$L$2*$M$2*$N$2*E594*1000/'Costo de tareas'!$B$14</f>
        <v>130.8098884</v>
      </c>
      <c r="H594" s="16">
        <f>IF(G594 &gt; 'Costo de tareas'!$B$13, 'Costo de tareas'!$B$13, IF(G594 &lt; 'Costo de tareas'!$B$13*0.2, 0, 'Costo de tareas'!$B$13- G594))</f>
        <v>39.28055556</v>
      </c>
      <c r="I594" s="17">
        <f>IF(H594=0,'Costo de tareas'!$B$13,'Costo de tareas'!$B$13-H594)</f>
        <v>0</v>
      </c>
      <c r="J594" s="2"/>
      <c r="K594" s="2"/>
      <c r="P594" s="2"/>
    </row>
    <row r="595">
      <c r="A595" s="3" t="s">
        <v>905</v>
      </c>
      <c r="B595" s="11" t="str">
        <f t="shared" si="1"/>
        <v>20210125</v>
      </c>
      <c r="C595" s="12">
        <f t="shared" si="2"/>
        <v>44221</v>
      </c>
      <c r="D595" s="3" t="str">
        <f t="shared" si="3"/>
        <v>17</v>
      </c>
      <c r="E595" s="13">
        <v>1.0</v>
      </c>
      <c r="F595" s="14">
        <f>'Costo de tareas'!$B$15</f>
        <v>0.1964027778</v>
      </c>
      <c r="G595" s="15">
        <f>'Producción diaria'!$T$3*$L$2*$M$2*$N$2*E595*1000/'Costo de tareas'!$B$14</f>
        <v>1.503561935</v>
      </c>
      <c r="H595" s="16">
        <f>IF(G595 &gt; 'Costo de tareas'!$B$13, 'Costo de tareas'!$B$13, IF(G595 &lt; 'Costo de tareas'!$B$13*0.2, 0, 'Costo de tareas'!$B$13- G595))</f>
        <v>0</v>
      </c>
      <c r="I595" s="17">
        <f>IF(H595=0,'Costo de tareas'!$B$13,'Costo de tareas'!$B$13-H595)</f>
        <v>39.28055556</v>
      </c>
      <c r="J595" s="2"/>
      <c r="K595" s="2"/>
      <c r="P595" s="2"/>
    </row>
    <row r="596">
      <c r="A596" s="3" t="s">
        <v>906</v>
      </c>
      <c r="B596" s="11" t="str">
        <f t="shared" si="1"/>
        <v>20210125</v>
      </c>
      <c r="C596" s="12">
        <f t="shared" si="2"/>
        <v>44221</v>
      </c>
      <c r="D596" s="3" t="str">
        <f t="shared" si="3"/>
        <v>18</v>
      </c>
      <c r="E596" s="13">
        <v>0.0</v>
      </c>
      <c r="F596" s="14">
        <f>'Costo de tareas'!$B$15</f>
        <v>0.1964027778</v>
      </c>
      <c r="G596" s="15">
        <f>'Producción diaria'!$T$3*$L$2*$M$2*$N$2*E596*1000/'Costo de tareas'!$B$14</f>
        <v>0</v>
      </c>
      <c r="H596" s="16">
        <f>IF(G596 &gt; 'Costo de tareas'!$B$13, 'Costo de tareas'!$B$13, IF(G596 &lt; 'Costo de tareas'!$B$13*0.2, 0, 'Costo de tareas'!$B$13- G596))</f>
        <v>0</v>
      </c>
      <c r="I596" s="17">
        <f>IF(H596=0,'Costo de tareas'!$B$13,'Costo de tareas'!$B$13-H596)</f>
        <v>39.28055556</v>
      </c>
      <c r="J596" s="2"/>
      <c r="K596" s="2"/>
      <c r="P596" s="2"/>
    </row>
    <row r="597">
      <c r="A597" s="3" t="s">
        <v>908</v>
      </c>
      <c r="B597" s="11" t="str">
        <f t="shared" si="1"/>
        <v>20210125</v>
      </c>
      <c r="C597" s="12">
        <f t="shared" si="2"/>
        <v>44221</v>
      </c>
      <c r="D597" s="3" t="str">
        <f t="shared" si="3"/>
        <v>19</v>
      </c>
      <c r="E597" s="13">
        <v>0.0</v>
      </c>
      <c r="F597" s="14">
        <f>'Costo de tareas'!$B$15</f>
        <v>0.1964027778</v>
      </c>
      <c r="G597" s="15">
        <f>'Producción diaria'!$T$3*$L$2*$M$2*$N$2*E597*1000/'Costo de tareas'!$B$14</f>
        <v>0</v>
      </c>
      <c r="H597" s="16">
        <f>IF(G597 &gt; 'Costo de tareas'!$B$13, 'Costo de tareas'!$B$13, IF(G597 &lt; 'Costo de tareas'!$B$13*0.2, 0, 'Costo de tareas'!$B$13- G597))</f>
        <v>0</v>
      </c>
      <c r="I597" s="17">
        <f>IF(H597=0,'Costo de tareas'!$B$13,'Costo de tareas'!$B$13-H597)</f>
        <v>39.28055556</v>
      </c>
      <c r="J597" s="2"/>
      <c r="K597" s="2"/>
      <c r="P597" s="2"/>
    </row>
    <row r="598">
      <c r="A598" s="3" t="s">
        <v>910</v>
      </c>
      <c r="B598" s="11" t="str">
        <f t="shared" si="1"/>
        <v>20210125</v>
      </c>
      <c r="C598" s="12">
        <f t="shared" si="2"/>
        <v>44221</v>
      </c>
      <c r="D598" s="3" t="str">
        <f t="shared" si="3"/>
        <v>20</v>
      </c>
      <c r="E598" s="13">
        <v>0.0</v>
      </c>
      <c r="F598" s="14">
        <f>'Costo de tareas'!$B$15</f>
        <v>0.1964027778</v>
      </c>
      <c r="G598" s="15">
        <f>'Producción diaria'!$T$3*$L$2*$M$2*$N$2*E598*1000/'Costo de tareas'!$B$14</f>
        <v>0</v>
      </c>
      <c r="H598" s="16">
        <f>IF(G598 &gt; 'Costo de tareas'!$B$13, 'Costo de tareas'!$B$13, IF(G598 &lt; 'Costo de tareas'!$B$13*0.2, 0, 'Costo de tareas'!$B$13- G598))</f>
        <v>0</v>
      </c>
      <c r="I598" s="17">
        <f>IF(H598=0,'Costo de tareas'!$B$13,'Costo de tareas'!$B$13-H598)</f>
        <v>39.28055556</v>
      </c>
      <c r="J598" s="2"/>
      <c r="K598" s="2"/>
      <c r="P598" s="2"/>
    </row>
    <row r="599">
      <c r="A599" s="3" t="s">
        <v>911</v>
      </c>
      <c r="B599" s="11" t="str">
        <f t="shared" si="1"/>
        <v>20210125</v>
      </c>
      <c r="C599" s="12">
        <f t="shared" si="2"/>
        <v>44221</v>
      </c>
      <c r="D599" s="3" t="str">
        <f t="shared" si="3"/>
        <v>21</v>
      </c>
      <c r="E599" s="13">
        <v>0.0</v>
      </c>
      <c r="F599" s="14">
        <f>'Costo de tareas'!$B$15</f>
        <v>0.1964027778</v>
      </c>
      <c r="G599" s="15">
        <f>'Producción diaria'!$T$3*$L$2*$M$2*$N$2*E599*1000/'Costo de tareas'!$B$14</f>
        <v>0</v>
      </c>
      <c r="H599" s="16">
        <f>IF(G599 &gt; 'Costo de tareas'!$B$13, 'Costo de tareas'!$B$13, IF(G599 &lt; 'Costo de tareas'!$B$13*0.2, 0, 'Costo de tareas'!$B$13- G599))</f>
        <v>0</v>
      </c>
      <c r="I599" s="17">
        <f>IF(H599=0,'Costo de tareas'!$B$13,'Costo de tareas'!$B$13-H599)</f>
        <v>39.28055556</v>
      </c>
      <c r="J599" s="2"/>
      <c r="K599" s="2"/>
      <c r="P599" s="2"/>
    </row>
    <row r="600">
      <c r="A600" s="3" t="s">
        <v>912</v>
      </c>
      <c r="B600" s="11" t="str">
        <f t="shared" si="1"/>
        <v>20210125</v>
      </c>
      <c r="C600" s="12">
        <f t="shared" si="2"/>
        <v>44221</v>
      </c>
      <c r="D600" s="3" t="str">
        <f t="shared" si="3"/>
        <v>22</v>
      </c>
      <c r="E600" s="13">
        <v>0.0</v>
      </c>
      <c r="F600" s="14">
        <f>'Costo de tareas'!$B$15</f>
        <v>0.1964027778</v>
      </c>
      <c r="G600" s="15">
        <f>'Producción diaria'!$T$3*$L$2*$M$2*$N$2*E600*1000/'Costo de tareas'!$B$14</f>
        <v>0</v>
      </c>
      <c r="H600" s="16">
        <f>IF(G600 &gt; 'Costo de tareas'!$B$13, 'Costo de tareas'!$B$13, IF(G600 &lt; 'Costo de tareas'!$B$13*0.2, 0, 'Costo de tareas'!$B$13- G600))</f>
        <v>0</v>
      </c>
      <c r="I600" s="17">
        <f>IF(H600=0,'Costo de tareas'!$B$13,'Costo de tareas'!$B$13-H600)</f>
        <v>39.28055556</v>
      </c>
      <c r="J600" s="2"/>
      <c r="K600" s="2"/>
      <c r="P600" s="2"/>
    </row>
    <row r="601">
      <c r="A601" s="3" t="s">
        <v>913</v>
      </c>
      <c r="B601" s="11" t="str">
        <f t="shared" si="1"/>
        <v>20210125</v>
      </c>
      <c r="C601" s="12">
        <f t="shared" si="2"/>
        <v>44221</v>
      </c>
      <c r="D601" s="3" t="str">
        <f t="shared" si="3"/>
        <v>23</v>
      </c>
      <c r="E601" s="13">
        <v>0.0</v>
      </c>
      <c r="F601" s="14">
        <f>'Costo de tareas'!$B$15</f>
        <v>0.1964027778</v>
      </c>
      <c r="G601" s="15">
        <f>'Producción diaria'!$T$3*$L$2*$M$2*$N$2*E601*1000/'Costo de tareas'!$B$14</f>
        <v>0</v>
      </c>
      <c r="H601" s="16">
        <f>IF(G601 &gt; 'Costo de tareas'!$B$13, 'Costo de tareas'!$B$13, IF(G601 &lt; 'Costo de tareas'!$B$13*0.2, 0, 'Costo de tareas'!$B$13- G601))</f>
        <v>0</v>
      </c>
      <c r="I601" s="17">
        <f>IF(H601=0,'Costo de tareas'!$B$13,'Costo de tareas'!$B$13-H601)</f>
        <v>39.28055556</v>
      </c>
      <c r="J601" s="2"/>
      <c r="K601" s="2"/>
      <c r="P601" s="2"/>
    </row>
    <row r="602">
      <c r="A602" s="3" t="s">
        <v>914</v>
      </c>
      <c r="B602" s="11" t="str">
        <f t="shared" si="1"/>
        <v>20210126</v>
      </c>
      <c r="C602" s="12">
        <f t="shared" si="2"/>
        <v>44222</v>
      </c>
      <c r="D602" s="3" t="str">
        <f t="shared" si="3"/>
        <v>00</v>
      </c>
      <c r="E602" s="13">
        <v>0.0</v>
      </c>
      <c r="F602" s="14">
        <f>'Costo de tareas'!$B$15</f>
        <v>0.1964027778</v>
      </c>
      <c r="G602" s="15">
        <f>'Producción diaria'!$T$3*$L$2*$M$2*$N$2*E602*1000/'Costo de tareas'!$B$14</f>
        <v>0</v>
      </c>
      <c r="H602" s="16">
        <f>IF(G602 &gt; 'Costo de tareas'!$B$13, 'Costo de tareas'!$B$13, IF(G602 &lt; 'Costo de tareas'!$B$13*0.2, 0, 'Costo de tareas'!$B$13- G602))</f>
        <v>0</v>
      </c>
      <c r="I602" s="17">
        <f>IF(H602=0,'Costo de tareas'!$B$13,'Costo de tareas'!$B$13-H602)</f>
        <v>39.28055556</v>
      </c>
      <c r="J602" s="2"/>
      <c r="K602" s="2"/>
      <c r="P602" s="2"/>
    </row>
    <row r="603">
      <c r="A603" s="3" t="s">
        <v>915</v>
      </c>
      <c r="B603" s="11" t="str">
        <f t="shared" si="1"/>
        <v>20210126</v>
      </c>
      <c r="C603" s="12">
        <f t="shared" si="2"/>
        <v>44222</v>
      </c>
      <c r="D603" s="3" t="str">
        <f t="shared" si="3"/>
        <v>01</v>
      </c>
      <c r="E603" s="13">
        <v>0.0</v>
      </c>
      <c r="F603" s="14">
        <f>'Costo de tareas'!$B$15</f>
        <v>0.1964027778</v>
      </c>
      <c r="G603" s="15">
        <f>'Producción diaria'!$T$3*$L$2*$M$2*$N$2*E603*1000/'Costo de tareas'!$B$14</f>
        <v>0</v>
      </c>
      <c r="H603" s="16">
        <f>IF(G603 &gt; 'Costo de tareas'!$B$13, 'Costo de tareas'!$B$13, IF(G603 &lt; 'Costo de tareas'!$B$13*0.2, 0, 'Costo de tareas'!$B$13- G603))</f>
        <v>0</v>
      </c>
      <c r="I603" s="17">
        <f>IF(H603=0,'Costo de tareas'!$B$13,'Costo de tareas'!$B$13-H603)</f>
        <v>39.28055556</v>
      </c>
      <c r="J603" s="2"/>
      <c r="K603" s="2"/>
      <c r="P603" s="2"/>
    </row>
    <row r="604">
      <c r="A604" s="3" t="s">
        <v>916</v>
      </c>
      <c r="B604" s="11" t="str">
        <f t="shared" si="1"/>
        <v>20210126</v>
      </c>
      <c r="C604" s="12">
        <f t="shared" si="2"/>
        <v>44222</v>
      </c>
      <c r="D604" s="3" t="str">
        <f t="shared" si="3"/>
        <v>02</v>
      </c>
      <c r="E604" s="13">
        <v>0.0</v>
      </c>
      <c r="F604" s="14">
        <f>'Costo de tareas'!$B$15</f>
        <v>0.1964027778</v>
      </c>
      <c r="G604" s="15">
        <f>'Producción diaria'!$T$3*$L$2*$M$2*$N$2*E604*1000/'Costo de tareas'!$B$14</f>
        <v>0</v>
      </c>
      <c r="H604" s="16">
        <f>IF(G604 &gt; 'Costo de tareas'!$B$13, 'Costo de tareas'!$B$13, IF(G604 &lt; 'Costo de tareas'!$B$13*0.2, 0, 'Costo de tareas'!$B$13- G604))</f>
        <v>0</v>
      </c>
      <c r="I604" s="17">
        <f>IF(H604=0,'Costo de tareas'!$B$13,'Costo de tareas'!$B$13-H604)</f>
        <v>39.28055556</v>
      </c>
      <c r="J604" s="2"/>
      <c r="K604" s="2"/>
      <c r="P604" s="2"/>
    </row>
    <row r="605">
      <c r="A605" s="3" t="s">
        <v>917</v>
      </c>
      <c r="B605" s="11" t="str">
        <f t="shared" si="1"/>
        <v>20210126</v>
      </c>
      <c r="C605" s="12">
        <f t="shared" si="2"/>
        <v>44222</v>
      </c>
      <c r="D605" s="3" t="str">
        <f t="shared" si="3"/>
        <v>03</v>
      </c>
      <c r="E605" s="13">
        <v>0.0</v>
      </c>
      <c r="F605" s="14">
        <f>'Costo de tareas'!$B$15</f>
        <v>0.1964027778</v>
      </c>
      <c r="G605" s="15">
        <f>'Producción diaria'!$T$3*$L$2*$M$2*$N$2*E605*1000/'Costo de tareas'!$B$14</f>
        <v>0</v>
      </c>
      <c r="H605" s="16">
        <f>IF(G605 &gt; 'Costo de tareas'!$B$13, 'Costo de tareas'!$B$13, IF(G605 &lt; 'Costo de tareas'!$B$13*0.2, 0, 'Costo de tareas'!$B$13- G605))</f>
        <v>0</v>
      </c>
      <c r="I605" s="17">
        <f>IF(H605=0,'Costo de tareas'!$B$13,'Costo de tareas'!$B$13-H605)</f>
        <v>39.28055556</v>
      </c>
      <c r="J605" s="2"/>
      <c r="K605" s="2"/>
      <c r="P605" s="2"/>
    </row>
    <row r="606">
      <c r="A606" s="3" t="s">
        <v>918</v>
      </c>
      <c r="B606" s="11" t="str">
        <f t="shared" si="1"/>
        <v>20210126</v>
      </c>
      <c r="C606" s="12">
        <f t="shared" si="2"/>
        <v>44222</v>
      </c>
      <c r="D606" s="3" t="str">
        <f t="shared" si="3"/>
        <v>04</v>
      </c>
      <c r="E606" s="13">
        <v>0.0</v>
      </c>
      <c r="F606" s="14">
        <f>'Costo de tareas'!$B$15</f>
        <v>0.1964027778</v>
      </c>
      <c r="G606" s="15">
        <f>'Producción diaria'!$T$3*$L$2*$M$2*$N$2*E606*1000/'Costo de tareas'!$B$14</f>
        <v>0</v>
      </c>
      <c r="H606" s="16">
        <f>IF(G606 &gt; 'Costo de tareas'!$B$13, 'Costo de tareas'!$B$13, IF(G606 &lt; 'Costo de tareas'!$B$13*0.2, 0, 'Costo de tareas'!$B$13- G606))</f>
        <v>0</v>
      </c>
      <c r="I606" s="17">
        <f>IF(H606=0,'Costo de tareas'!$B$13,'Costo de tareas'!$B$13-H606)</f>
        <v>39.28055556</v>
      </c>
      <c r="J606" s="2"/>
      <c r="K606" s="2"/>
      <c r="P606" s="2"/>
    </row>
    <row r="607">
      <c r="A607" s="3" t="s">
        <v>919</v>
      </c>
      <c r="B607" s="11" t="str">
        <f t="shared" si="1"/>
        <v>20210126</v>
      </c>
      <c r="C607" s="12">
        <f t="shared" si="2"/>
        <v>44222</v>
      </c>
      <c r="D607" s="3" t="str">
        <f t="shared" si="3"/>
        <v>05</v>
      </c>
      <c r="E607" s="13">
        <v>0.0</v>
      </c>
      <c r="F607" s="14">
        <f>'Costo de tareas'!$B$15</f>
        <v>0.1964027778</v>
      </c>
      <c r="G607" s="15">
        <f>'Producción diaria'!$T$3*$L$2*$M$2*$N$2*E607*1000/'Costo de tareas'!$B$14</f>
        <v>0</v>
      </c>
      <c r="H607" s="16">
        <f>IF(G607 &gt; 'Costo de tareas'!$B$13, 'Costo de tareas'!$B$13, IF(G607 &lt; 'Costo de tareas'!$B$13*0.2, 0, 'Costo de tareas'!$B$13- G607))</f>
        <v>0</v>
      </c>
      <c r="I607" s="17">
        <f>IF(H607=0,'Costo de tareas'!$B$13,'Costo de tareas'!$B$13-H607)</f>
        <v>39.28055556</v>
      </c>
      <c r="J607" s="2"/>
      <c r="K607" s="2"/>
      <c r="P607" s="2"/>
    </row>
    <row r="608">
      <c r="A608" s="3" t="s">
        <v>920</v>
      </c>
      <c r="B608" s="11" t="str">
        <f t="shared" si="1"/>
        <v>20210126</v>
      </c>
      <c r="C608" s="12">
        <f t="shared" si="2"/>
        <v>44222</v>
      </c>
      <c r="D608" s="3" t="str">
        <f t="shared" si="3"/>
        <v>06</v>
      </c>
      <c r="E608" s="13">
        <v>0.0</v>
      </c>
      <c r="F608" s="14">
        <f>'Costo de tareas'!$B$15</f>
        <v>0.1964027778</v>
      </c>
      <c r="G608" s="15">
        <f>'Producción diaria'!$T$3*$L$2*$M$2*$N$2*E608*1000/'Costo de tareas'!$B$14</f>
        <v>0</v>
      </c>
      <c r="H608" s="16">
        <f>IF(G608 &gt; 'Costo de tareas'!$B$13, 'Costo de tareas'!$B$13, IF(G608 &lt; 'Costo de tareas'!$B$13*0.2, 0, 'Costo de tareas'!$B$13- G608))</f>
        <v>0</v>
      </c>
      <c r="I608" s="17">
        <f>IF(H608=0,'Costo de tareas'!$B$13,'Costo de tareas'!$B$13-H608)</f>
        <v>39.28055556</v>
      </c>
      <c r="J608" s="2"/>
      <c r="K608" s="2"/>
      <c r="P608" s="2"/>
    </row>
    <row r="609">
      <c r="A609" s="3" t="s">
        <v>921</v>
      </c>
      <c r="B609" s="11" t="str">
        <f t="shared" si="1"/>
        <v>20210126</v>
      </c>
      <c r="C609" s="12">
        <f t="shared" si="2"/>
        <v>44222</v>
      </c>
      <c r="D609" s="3" t="str">
        <f t="shared" si="3"/>
        <v>07</v>
      </c>
      <c r="E609" s="13">
        <v>0.0</v>
      </c>
      <c r="F609" s="14">
        <f>'Costo de tareas'!$B$15</f>
        <v>0.1964027778</v>
      </c>
      <c r="G609" s="15">
        <f>'Producción diaria'!$T$3*$L$2*$M$2*$N$2*E609*1000/'Costo de tareas'!$B$14</f>
        <v>0</v>
      </c>
      <c r="H609" s="16">
        <f>IF(G609 &gt; 'Costo de tareas'!$B$13, 'Costo de tareas'!$B$13, IF(G609 &lt; 'Costo de tareas'!$B$13*0.2, 0, 'Costo de tareas'!$B$13- G609))</f>
        <v>0</v>
      </c>
      <c r="I609" s="17">
        <f>IF(H609=0,'Costo de tareas'!$B$13,'Costo de tareas'!$B$13-H609)</f>
        <v>39.28055556</v>
      </c>
      <c r="J609" s="2"/>
      <c r="K609" s="2"/>
      <c r="P609" s="2"/>
    </row>
    <row r="610">
      <c r="A610" s="3" t="s">
        <v>922</v>
      </c>
      <c r="B610" s="11" t="str">
        <f t="shared" si="1"/>
        <v>20210126</v>
      </c>
      <c r="C610" s="12">
        <f t="shared" si="2"/>
        <v>44222</v>
      </c>
      <c r="D610" s="3" t="str">
        <f t="shared" si="3"/>
        <v>08</v>
      </c>
      <c r="E610" s="13">
        <v>72.0</v>
      </c>
      <c r="F610" s="14">
        <f>'Costo de tareas'!$B$15</f>
        <v>0.1964027778</v>
      </c>
      <c r="G610" s="15">
        <f>'Producción diaria'!$T$3*$L$2*$M$2*$N$2*E610*1000/'Costo de tareas'!$B$14</f>
        <v>108.2564593</v>
      </c>
      <c r="H610" s="16">
        <f>IF(G610 &gt; 'Costo de tareas'!$B$13, 'Costo de tareas'!$B$13, IF(G610 &lt; 'Costo de tareas'!$B$13*0.2, 0, 'Costo de tareas'!$B$13- G610))</f>
        <v>39.28055556</v>
      </c>
      <c r="I610" s="17">
        <f>IF(H610=0,'Costo de tareas'!$B$13,'Costo de tareas'!$B$13-H610)</f>
        <v>0</v>
      </c>
      <c r="J610" s="2"/>
      <c r="K610" s="2"/>
      <c r="P610" s="2"/>
    </row>
    <row r="611">
      <c r="A611" s="3" t="s">
        <v>923</v>
      </c>
      <c r="B611" s="11" t="str">
        <f t="shared" si="1"/>
        <v>20210126</v>
      </c>
      <c r="C611" s="12">
        <f t="shared" si="2"/>
        <v>44222</v>
      </c>
      <c r="D611" s="3" t="str">
        <f t="shared" si="3"/>
        <v>09</v>
      </c>
      <c r="E611" s="13">
        <v>116.0</v>
      </c>
      <c r="F611" s="14">
        <f>'Costo de tareas'!$B$15</f>
        <v>0.1964027778</v>
      </c>
      <c r="G611" s="15">
        <f>'Producción diaria'!$T$3*$L$2*$M$2*$N$2*E611*1000/'Costo de tareas'!$B$14</f>
        <v>174.4131845</v>
      </c>
      <c r="H611" s="16">
        <f>IF(G611 &gt; 'Costo de tareas'!$B$13, 'Costo de tareas'!$B$13, IF(G611 &lt; 'Costo de tareas'!$B$13*0.2, 0, 'Costo de tareas'!$B$13- G611))</f>
        <v>39.28055556</v>
      </c>
      <c r="I611" s="17">
        <f>IF(H611=0,'Costo de tareas'!$B$13,'Costo de tareas'!$B$13-H611)</f>
        <v>0</v>
      </c>
      <c r="J611" s="2"/>
      <c r="K611" s="2"/>
      <c r="P611" s="2"/>
    </row>
    <row r="612">
      <c r="A612" s="3" t="s">
        <v>924</v>
      </c>
      <c r="B612" s="11" t="str">
        <f t="shared" si="1"/>
        <v>20210126</v>
      </c>
      <c r="C612" s="12">
        <f t="shared" si="2"/>
        <v>44222</v>
      </c>
      <c r="D612" s="3" t="str">
        <f t="shared" si="3"/>
        <v>10</v>
      </c>
      <c r="E612" s="13">
        <v>125.0</v>
      </c>
      <c r="F612" s="14">
        <f>'Costo de tareas'!$B$15</f>
        <v>0.1964027778</v>
      </c>
      <c r="G612" s="15">
        <f>'Producción diaria'!$T$3*$L$2*$M$2*$N$2*E612*1000/'Costo de tareas'!$B$14</f>
        <v>187.9452419</v>
      </c>
      <c r="H612" s="16">
        <f>IF(G612 &gt; 'Costo de tareas'!$B$13, 'Costo de tareas'!$B$13, IF(G612 &lt; 'Costo de tareas'!$B$13*0.2, 0, 'Costo de tareas'!$B$13- G612))</f>
        <v>39.28055556</v>
      </c>
      <c r="I612" s="17">
        <f>IF(H612=0,'Costo de tareas'!$B$13,'Costo de tareas'!$B$13-H612)</f>
        <v>0</v>
      </c>
      <c r="J612" s="2"/>
      <c r="K612" s="2"/>
      <c r="P612" s="2"/>
    </row>
    <row r="613">
      <c r="A613" s="3" t="s">
        <v>926</v>
      </c>
      <c r="B613" s="11" t="str">
        <f t="shared" si="1"/>
        <v>20210126</v>
      </c>
      <c r="C613" s="12">
        <f t="shared" si="2"/>
        <v>44222</v>
      </c>
      <c r="D613" s="3" t="str">
        <f t="shared" si="3"/>
        <v>11</v>
      </c>
      <c r="E613" s="13">
        <v>218.0</v>
      </c>
      <c r="F613" s="14">
        <f>'Costo de tareas'!$B$15</f>
        <v>0.1964027778</v>
      </c>
      <c r="G613" s="15">
        <f>'Producción diaria'!$T$3*$L$2*$M$2*$N$2*E613*1000/'Costo de tareas'!$B$14</f>
        <v>327.7765019</v>
      </c>
      <c r="H613" s="16">
        <f>IF(G613 &gt; 'Costo de tareas'!$B$13, 'Costo de tareas'!$B$13, IF(G613 &lt; 'Costo de tareas'!$B$13*0.2, 0, 'Costo de tareas'!$B$13- G613))</f>
        <v>39.28055556</v>
      </c>
      <c r="I613" s="17">
        <f>IF(H613=0,'Costo de tareas'!$B$13,'Costo de tareas'!$B$13-H613)</f>
        <v>0</v>
      </c>
      <c r="J613" s="2"/>
      <c r="K613" s="2"/>
      <c r="P613" s="2"/>
    </row>
    <row r="614">
      <c r="A614" s="3" t="s">
        <v>927</v>
      </c>
      <c r="B614" s="11" t="str">
        <f t="shared" si="1"/>
        <v>20210126</v>
      </c>
      <c r="C614" s="12">
        <f t="shared" si="2"/>
        <v>44222</v>
      </c>
      <c r="D614" s="3" t="str">
        <f t="shared" si="3"/>
        <v>12</v>
      </c>
      <c r="E614" s="13">
        <v>207.0</v>
      </c>
      <c r="F614" s="14">
        <f>'Costo de tareas'!$B$15</f>
        <v>0.1964027778</v>
      </c>
      <c r="G614" s="15">
        <f>'Producción diaria'!$T$3*$L$2*$M$2*$N$2*E614*1000/'Costo de tareas'!$B$14</f>
        <v>311.2373206</v>
      </c>
      <c r="H614" s="16">
        <f>IF(G614 &gt; 'Costo de tareas'!$B$13, 'Costo de tareas'!$B$13, IF(G614 &lt; 'Costo de tareas'!$B$13*0.2, 0, 'Costo de tareas'!$B$13- G614))</f>
        <v>39.28055556</v>
      </c>
      <c r="I614" s="17">
        <f>IF(H614=0,'Costo de tareas'!$B$13,'Costo de tareas'!$B$13-H614)</f>
        <v>0</v>
      </c>
      <c r="J614" s="2"/>
      <c r="K614" s="2"/>
      <c r="P614" s="2"/>
    </row>
    <row r="615">
      <c r="A615" s="3" t="s">
        <v>928</v>
      </c>
      <c r="B615" s="11" t="str">
        <f t="shared" si="1"/>
        <v>20210126</v>
      </c>
      <c r="C615" s="12">
        <f t="shared" si="2"/>
        <v>44222</v>
      </c>
      <c r="D615" s="3" t="str">
        <f t="shared" si="3"/>
        <v>13</v>
      </c>
      <c r="E615" s="13">
        <v>171.0</v>
      </c>
      <c r="F615" s="14">
        <f>'Costo de tareas'!$B$15</f>
        <v>0.1964027778</v>
      </c>
      <c r="G615" s="15">
        <f>'Producción diaria'!$T$3*$L$2*$M$2*$N$2*E615*1000/'Costo de tareas'!$B$14</f>
        <v>257.1090909</v>
      </c>
      <c r="H615" s="16">
        <f>IF(G615 &gt; 'Costo de tareas'!$B$13, 'Costo de tareas'!$B$13, IF(G615 &lt; 'Costo de tareas'!$B$13*0.2, 0, 'Costo de tareas'!$B$13- G615))</f>
        <v>39.28055556</v>
      </c>
      <c r="I615" s="17">
        <f>IF(H615=0,'Costo de tareas'!$B$13,'Costo de tareas'!$B$13-H615)</f>
        <v>0</v>
      </c>
      <c r="J615" s="2"/>
      <c r="K615" s="2"/>
      <c r="P615" s="2"/>
    </row>
    <row r="616">
      <c r="A616" s="3" t="s">
        <v>929</v>
      </c>
      <c r="B616" s="11" t="str">
        <f t="shared" si="1"/>
        <v>20210126</v>
      </c>
      <c r="C616" s="12">
        <f t="shared" si="2"/>
        <v>44222</v>
      </c>
      <c r="D616" s="3" t="str">
        <f t="shared" si="3"/>
        <v>14</v>
      </c>
      <c r="E616" s="13">
        <v>158.0</v>
      </c>
      <c r="F616" s="14">
        <f>'Costo de tareas'!$B$15</f>
        <v>0.1964027778</v>
      </c>
      <c r="G616" s="15">
        <f>'Producción diaria'!$T$3*$L$2*$M$2*$N$2*E616*1000/'Costo de tareas'!$B$14</f>
        <v>237.5627858</v>
      </c>
      <c r="H616" s="16">
        <f>IF(G616 &gt; 'Costo de tareas'!$B$13, 'Costo de tareas'!$B$13, IF(G616 &lt; 'Costo de tareas'!$B$13*0.2, 0, 'Costo de tareas'!$B$13- G616))</f>
        <v>39.28055556</v>
      </c>
      <c r="I616" s="17">
        <f>IF(H616=0,'Costo de tareas'!$B$13,'Costo de tareas'!$B$13-H616)</f>
        <v>0</v>
      </c>
      <c r="J616" s="2"/>
      <c r="K616" s="2"/>
      <c r="P616" s="2"/>
    </row>
    <row r="617">
      <c r="A617" s="3" t="s">
        <v>930</v>
      </c>
      <c r="B617" s="11" t="str">
        <f t="shared" si="1"/>
        <v>20210126</v>
      </c>
      <c r="C617" s="12">
        <f t="shared" si="2"/>
        <v>44222</v>
      </c>
      <c r="D617" s="3" t="str">
        <f t="shared" si="3"/>
        <v>15</v>
      </c>
      <c r="E617" s="13">
        <v>146.0</v>
      </c>
      <c r="F617" s="14">
        <f>'Costo de tareas'!$B$15</f>
        <v>0.1964027778</v>
      </c>
      <c r="G617" s="15">
        <f>'Producción diaria'!$T$3*$L$2*$M$2*$N$2*E617*1000/'Costo de tareas'!$B$14</f>
        <v>219.5200425</v>
      </c>
      <c r="H617" s="16">
        <f>IF(G617 &gt; 'Costo de tareas'!$B$13, 'Costo de tareas'!$B$13, IF(G617 &lt; 'Costo de tareas'!$B$13*0.2, 0, 'Costo de tareas'!$B$13- G617))</f>
        <v>39.28055556</v>
      </c>
      <c r="I617" s="17">
        <f>IF(H617=0,'Costo de tareas'!$B$13,'Costo de tareas'!$B$13-H617)</f>
        <v>0</v>
      </c>
      <c r="J617" s="2"/>
      <c r="K617" s="2"/>
      <c r="P617" s="2"/>
    </row>
    <row r="618">
      <c r="A618" s="3" t="s">
        <v>931</v>
      </c>
      <c r="B618" s="11" t="str">
        <f t="shared" si="1"/>
        <v>20210126</v>
      </c>
      <c r="C618" s="12">
        <f t="shared" si="2"/>
        <v>44222</v>
      </c>
      <c r="D618" s="3" t="str">
        <f t="shared" si="3"/>
        <v>16</v>
      </c>
      <c r="E618" s="13">
        <v>119.0</v>
      </c>
      <c r="F618" s="14">
        <f>'Costo de tareas'!$B$15</f>
        <v>0.1964027778</v>
      </c>
      <c r="G618" s="15">
        <f>'Producción diaria'!$T$3*$L$2*$M$2*$N$2*E618*1000/'Costo de tareas'!$B$14</f>
        <v>178.9238703</v>
      </c>
      <c r="H618" s="16">
        <f>IF(G618 &gt; 'Costo de tareas'!$B$13, 'Costo de tareas'!$B$13, IF(G618 &lt; 'Costo de tareas'!$B$13*0.2, 0, 'Costo de tareas'!$B$13- G618))</f>
        <v>39.28055556</v>
      </c>
      <c r="I618" s="17">
        <f>IF(H618=0,'Costo de tareas'!$B$13,'Costo de tareas'!$B$13-H618)</f>
        <v>0</v>
      </c>
      <c r="J618" s="2"/>
      <c r="K618" s="2"/>
      <c r="P618" s="2"/>
    </row>
    <row r="619">
      <c r="A619" s="3" t="s">
        <v>932</v>
      </c>
      <c r="B619" s="11" t="str">
        <f t="shared" si="1"/>
        <v>20210126</v>
      </c>
      <c r="C619" s="12">
        <f t="shared" si="2"/>
        <v>44222</v>
      </c>
      <c r="D619" s="3" t="str">
        <f t="shared" si="3"/>
        <v>17</v>
      </c>
      <c r="E619" s="13">
        <v>5.0</v>
      </c>
      <c r="F619" s="14">
        <f>'Costo de tareas'!$B$15</f>
        <v>0.1964027778</v>
      </c>
      <c r="G619" s="15">
        <f>'Producción diaria'!$T$3*$L$2*$M$2*$N$2*E619*1000/'Costo de tareas'!$B$14</f>
        <v>7.517809676</v>
      </c>
      <c r="H619" s="16">
        <f>IF(G619 &gt; 'Costo de tareas'!$B$13, 'Costo de tareas'!$B$13, IF(G619 &lt; 'Costo de tareas'!$B$13*0.2, 0, 'Costo de tareas'!$B$13- G619))</f>
        <v>0</v>
      </c>
      <c r="I619" s="17">
        <f>IF(H619=0,'Costo de tareas'!$B$13,'Costo de tareas'!$B$13-H619)</f>
        <v>39.28055556</v>
      </c>
      <c r="J619" s="2"/>
      <c r="K619" s="2"/>
      <c r="P619" s="2"/>
    </row>
    <row r="620">
      <c r="A620" s="3" t="s">
        <v>933</v>
      </c>
      <c r="B620" s="11" t="str">
        <f t="shared" si="1"/>
        <v>20210126</v>
      </c>
      <c r="C620" s="12">
        <f t="shared" si="2"/>
        <v>44222</v>
      </c>
      <c r="D620" s="3" t="str">
        <f t="shared" si="3"/>
        <v>18</v>
      </c>
      <c r="E620" s="13">
        <v>0.0</v>
      </c>
      <c r="F620" s="14">
        <f>'Costo de tareas'!$B$15</f>
        <v>0.1964027778</v>
      </c>
      <c r="G620" s="15">
        <f>'Producción diaria'!$T$3*$L$2*$M$2*$N$2*E620*1000/'Costo de tareas'!$B$14</f>
        <v>0</v>
      </c>
      <c r="H620" s="16">
        <f>IF(G620 &gt; 'Costo de tareas'!$B$13, 'Costo de tareas'!$B$13, IF(G620 &lt; 'Costo de tareas'!$B$13*0.2, 0, 'Costo de tareas'!$B$13- G620))</f>
        <v>0</v>
      </c>
      <c r="I620" s="17">
        <f>IF(H620=0,'Costo de tareas'!$B$13,'Costo de tareas'!$B$13-H620)</f>
        <v>39.28055556</v>
      </c>
      <c r="J620" s="2"/>
      <c r="K620" s="2"/>
      <c r="P620" s="2"/>
    </row>
    <row r="621">
      <c r="A621" s="3" t="s">
        <v>934</v>
      </c>
      <c r="B621" s="11" t="str">
        <f t="shared" si="1"/>
        <v>20210126</v>
      </c>
      <c r="C621" s="12">
        <f t="shared" si="2"/>
        <v>44222</v>
      </c>
      <c r="D621" s="3" t="str">
        <f t="shared" si="3"/>
        <v>19</v>
      </c>
      <c r="E621" s="13">
        <v>0.0</v>
      </c>
      <c r="F621" s="14">
        <f>'Costo de tareas'!$B$15</f>
        <v>0.1964027778</v>
      </c>
      <c r="G621" s="15">
        <f>'Producción diaria'!$T$3*$L$2*$M$2*$N$2*E621*1000/'Costo de tareas'!$B$14</f>
        <v>0</v>
      </c>
      <c r="H621" s="16">
        <f>IF(G621 &gt; 'Costo de tareas'!$B$13, 'Costo de tareas'!$B$13, IF(G621 &lt; 'Costo de tareas'!$B$13*0.2, 0, 'Costo de tareas'!$B$13- G621))</f>
        <v>0</v>
      </c>
      <c r="I621" s="17">
        <f>IF(H621=0,'Costo de tareas'!$B$13,'Costo de tareas'!$B$13-H621)</f>
        <v>39.28055556</v>
      </c>
      <c r="J621" s="2"/>
      <c r="K621" s="2"/>
      <c r="P621" s="2"/>
    </row>
    <row r="622">
      <c r="A622" s="3" t="s">
        <v>935</v>
      </c>
      <c r="B622" s="11" t="str">
        <f t="shared" si="1"/>
        <v>20210126</v>
      </c>
      <c r="C622" s="12">
        <f t="shared" si="2"/>
        <v>44222</v>
      </c>
      <c r="D622" s="3" t="str">
        <f t="shared" si="3"/>
        <v>20</v>
      </c>
      <c r="E622" s="13">
        <v>0.0</v>
      </c>
      <c r="F622" s="14">
        <f>'Costo de tareas'!$B$15</f>
        <v>0.1964027778</v>
      </c>
      <c r="G622" s="15">
        <f>'Producción diaria'!$T$3*$L$2*$M$2*$N$2*E622*1000/'Costo de tareas'!$B$14</f>
        <v>0</v>
      </c>
      <c r="H622" s="16">
        <f>IF(G622 &gt; 'Costo de tareas'!$B$13, 'Costo de tareas'!$B$13, IF(G622 &lt; 'Costo de tareas'!$B$13*0.2, 0, 'Costo de tareas'!$B$13- G622))</f>
        <v>0</v>
      </c>
      <c r="I622" s="17">
        <f>IF(H622=0,'Costo de tareas'!$B$13,'Costo de tareas'!$B$13-H622)</f>
        <v>39.28055556</v>
      </c>
      <c r="J622" s="2"/>
      <c r="K622" s="2"/>
      <c r="P622" s="2"/>
    </row>
    <row r="623">
      <c r="A623" s="3" t="s">
        <v>936</v>
      </c>
      <c r="B623" s="11" t="str">
        <f t="shared" si="1"/>
        <v>20210126</v>
      </c>
      <c r="C623" s="12">
        <f t="shared" si="2"/>
        <v>44222</v>
      </c>
      <c r="D623" s="3" t="str">
        <f t="shared" si="3"/>
        <v>21</v>
      </c>
      <c r="E623" s="13">
        <v>0.0</v>
      </c>
      <c r="F623" s="14">
        <f>'Costo de tareas'!$B$15</f>
        <v>0.1964027778</v>
      </c>
      <c r="G623" s="15">
        <f>'Producción diaria'!$T$3*$L$2*$M$2*$N$2*E623*1000/'Costo de tareas'!$B$14</f>
        <v>0</v>
      </c>
      <c r="H623" s="16">
        <f>IF(G623 &gt; 'Costo de tareas'!$B$13, 'Costo de tareas'!$B$13, IF(G623 &lt; 'Costo de tareas'!$B$13*0.2, 0, 'Costo de tareas'!$B$13- G623))</f>
        <v>0</v>
      </c>
      <c r="I623" s="17">
        <f>IF(H623=0,'Costo de tareas'!$B$13,'Costo de tareas'!$B$13-H623)</f>
        <v>39.28055556</v>
      </c>
      <c r="J623" s="2"/>
      <c r="K623" s="2"/>
      <c r="P623" s="2"/>
    </row>
    <row r="624">
      <c r="A624" s="3" t="s">
        <v>937</v>
      </c>
      <c r="B624" s="11" t="str">
        <f t="shared" si="1"/>
        <v>20210126</v>
      </c>
      <c r="C624" s="12">
        <f t="shared" si="2"/>
        <v>44222</v>
      </c>
      <c r="D624" s="3" t="str">
        <f t="shared" si="3"/>
        <v>22</v>
      </c>
      <c r="E624" s="13">
        <v>0.0</v>
      </c>
      <c r="F624" s="14">
        <f>'Costo de tareas'!$B$15</f>
        <v>0.1964027778</v>
      </c>
      <c r="G624" s="15">
        <f>'Producción diaria'!$T$3*$L$2*$M$2*$N$2*E624*1000/'Costo de tareas'!$B$14</f>
        <v>0</v>
      </c>
      <c r="H624" s="16">
        <f>IF(G624 &gt; 'Costo de tareas'!$B$13, 'Costo de tareas'!$B$13, IF(G624 &lt; 'Costo de tareas'!$B$13*0.2, 0, 'Costo de tareas'!$B$13- G624))</f>
        <v>0</v>
      </c>
      <c r="I624" s="17">
        <f>IF(H624=0,'Costo de tareas'!$B$13,'Costo de tareas'!$B$13-H624)</f>
        <v>39.28055556</v>
      </c>
      <c r="J624" s="2"/>
      <c r="K624" s="2"/>
      <c r="P624" s="2"/>
    </row>
    <row r="625">
      <c r="A625" s="3" t="s">
        <v>938</v>
      </c>
      <c r="B625" s="11" t="str">
        <f t="shared" si="1"/>
        <v>20210126</v>
      </c>
      <c r="C625" s="12">
        <f t="shared" si="2"/>
        <v>44222</v>
      </c>
      <c r="D625" s="3" t="str">
        <f t="shared" si="3"/>
        <v>23</v>
      </c>
      <c r="E625" s="13">
        <v>0.0</v>
      </c>
      <c r="F625" s="14">
        <f>'Costo de tareas'!$B$15</f>
        <v>0.1964027778</v>
      </c>
      <c r="G625" s="15">
        <f>'Producción diaria'!$T$3*$L$2*$M$2*$N$2*E625*1000/'Costo de tareas'!$B$14</f>
        <v>0</v>
      </c>
      <c r="H625" s="16">
        <f>IF(G625 &gt; 'Costo de tareas'!$B$13, 'Costo de tareas'!$B$13, IF(G625 &lt; 'Costo de tareas'!$B$13*0.2, 0, 'Costo de tareas'!$B$13- G625))</f>
        <v>0</v>
      </c>
      <c r="I625" s="17">
        <f>IF(H625=0,'Costo de tareas'!$B$13,'Costo de tareas'!$B$13-H625)</f>
        <v>39.28055556</v>
      </c>
      <c r="J625" s="2"/>
      <c r="K625" s="2"/>
      <c r="P625" s="2"/>
    </row>
    <row r="626">
      <c r="A626" s="3" t="s">
        <v>939</v>
      </c>
      <c r="B626" s="11" t="str">
        <f t="shared" si="1"/>
        <v>20210127</v>
      </c>
      <c r="C626" s="12">
        <f t="shared" si="2"/>
        <v>44223</v>
      </c>
      <c r="D626" s="3" t="str">
        <f t="shared" si="3"/>
        <v>00</v>
      </c>
      <c r="E626" s="13">
        <v>0.0</v>
      </c>
      <c r="F626" s="14">
        <f>'Costo de tareas'!$B$15</f>
        <v>0.1964027778</v>
      </c>
      <c r="G626" s="15">
        <f>'Producción diaria'!$T$3*$L$2*$M$2*$N$2*E626*1000/'Costo de tareas'!$B$14</f>
        <v>0</v>
      </c>
      <c r="H626" s="16">
        <f>IF(G626 &gt; 'Costo de tareas'!$B$13, 'Costo de tareas'!$B$13, IF(G626 &lt; 'Costo de tareas'!$B$13*0.2, 0, 'Costo de tareas'!$B$13- G626))</f>
        <v>0</v>
      </c>
      <c r="I626" s="17">
        <f>IF(H626=0,'Costo de tareas'!$B$13,'Costo de tareas'!$B$13-H626)</f>
        <v>39.28055556</v>
      </c>
      <c r="J626" s="2"/>
      <c r="K626" s="2"/>
      <c r="P626" s="2"/>
    </row>
    <row r="627">
      <c r="A627" s="3" t="s">
        <v>940</v>
      </c>
      <c r="B627" s="11" t="str">
        <f t="shared" si="1"/>
        <v>20210127</v>
      </c>
      <c r="C627" s="12">
        <f t="shared" si="2"/>
        <v>44223</v>
      </c>
      <c r="D627" s="3" t="str">
        <f t="shared" si="3"/>
        <v>01</v>
      </c>
      <c r="E627" s="13">
        <v>0.0</v>
      </c>
      <c r="F627" s="14">
        <f>'Costo de tareas'!$B$15</f>
        <v>0.1964027778</v>
      </c>
      <c r="G627" s="15">
        <f>'Producción diaria'!$T$3*$L$2*$M$2*$N$2*E627*1000/'Costo de tareas'!$B$14</f>
        <v>0</v>
      </c>
      <c r="H627" s="16">
        <f>IF(G627 &gt; 'Costo de tareas'!$B$13, 'Costo de tareas'!$B$13, IF(G627 &lt; 'Costo de tareas'!$B$13*0.2, 0, 'Costo de tareas'!$B$13- G627))</f>
        <v>0</v>
      </c>
      <c r="I627" s="17">
        <f>IF(H627=0,'Costo de tareas'!$B$13,'Costo de tareas'!$B$13-H627)</f>
        <v>39.28055556</v>
      </c>
      <c r="J627" s="2"/>
      <c r="K627" s="2"/>
      <c r="P627" s="2"/>
    </row>
    <row r="628">
      <c r="A628" s="3" t="s">
        <v>941</v>
      </c>
      <c r="B628" s="11" t="str">
        <f t="shared" si="1"/>
        <v>20210127</v>
      </c>
      <c r="C628" s="12">
        <f t="shared" si="2"/>
        <v>44223</v>
      </c>
      <c r="D628" s="3" t="str">
        <f t="shared" si="3"/>
        <v>02</v>
      </c>
      <c r="E628" s="13">
        <v>0.0</v>
      </c>
      <c r="F628" s="14">
        <f>'Costo de tareas'!$B$15</f>
        <v>0.1964027778</v>
      </c>
      <c r="G628" s="15">
        <f>'Producción diaria'!$T$3*$L$2*$M$2*$N$2*E628*1000/'Costo de tareas'!$B$14</f>
        <v>0</v>
      </c>
      <c r="H628" s="16">
        <f>IF(G628 &gt; 'Costo de tareas'!$B$13, 'Costo de tareas'!$B$13, IF(G628 &lt; 'Costo de tareas'!$B$13*0.2, 0, 'Costo de tareas'!$B$13- G628))</f>
        <v>0</v>
      </c>
      <c r="I628" s="17">
        <f>IF(H628=0,'Costo de tareas'!$B$13,'Costo de tareas'!$B$13-H628)</f>
        <v>39.28055556</v>
      </c>
      <c r="J628" s="2"/>
      <c r="K628" s="2"/>
      <c r="P628" s="2"/>
    </row>
    <row r="629">
      <c r="A629" s="3" t="s">
        <v>942</v>
      </c>
      <c r="B629" s="11" t="str">
        <f t="shared" si="1"/>
        <v>20210127</v>
      </c>
      <c r="C629" s="12">
        <f t="shared" si="2"/>
        <v>44223</v>
      </c>
      <c r="D629" s="3" t="str">
        <f t="shared" si="3"/>
        <v>03</v>
      </c>
      <c r="E629" s="13">
        <v>0.0</v>
      </c>
      <c r="F629" s="14">
        <f>'Costo de tareas'!$B$15</f>
        <v>0.1964027778</v>
      </c>
      <c r="G629" s="15">
        <f>'Producción diaria'!$T$3*$L$2*$M$2*$N$2*E629*1000/'Costo de tareas'!$B$14</f>
        <v>0</v>
      </c>
      <c r="H629" s="16">
        <f>IF(G629 &gt; 'Costo de tareas'!$B$13, 'Costo de tareas'!$B$13, IF(G629 &lt; 'Costo de tareas'!$B$13*0.2, 0, 'Costo de tareas'!$B$13- G629))</f>
        <v>0</v>
      </c>
      <c r="I629" s="17">
        <f>IF(H629=0,'Costo de tareas'!$B$13,'Costo de tareas'!$B$13-H629)</f>
        <v>39.28055556</v>
      </c>
      <c r="J629" s="2"/>
      <c r="K629" s="2"/>
      <c r="P629" s="2"/>
    </row>
    <row r="630">
      <c r="A630" s="3" t="s">
        <v>943</v>
      </c>
      <c r="B630" s="11" t="str">
        <f t="shared" si="1"/>
        <v>20210127</v>
      </c>
      <c r="C630" s="12">
        <f t="shared" si="2"/>
        <v>44223</v>
      </c>
      <c r="D630" s="3" t="str">
        <f t="shared" si="3"/>
        <v>04</v>
      </c>
      <c r="E630" s="13">
        <v>0.0</v>
      </c>
      <c r="F630" s="14">
        <f>'Costo de tareas'!$B$15</f>
        <v>0.1964027778</v>
      </c>
      <c r="G630" s="15">
        <f>'Producción diaria'!$T$3*$L$2*$M$2*$N$2*E630*1000/'Costo de tareas'!$B$14</f>
        <v>0</v>
      </c>
      <c r="H630" s="16">
        <f>IF(G630 &gt; 'Costo de tareas'!$B$13, 'Costo de tareas'!$B$13, IF(G630 &lt; 'Costo de tareas'!$B$13*0.2, 0, 'Costo de tareas'!$B$13- G630))</f>
        <v>0</v>
      </c>
      <c r="I630" s="17">
        <f>IF(H630=0,'Costo de tareas'!$B$13,'Costo de tareas'!$B$13-H630)</f>
        <v>39.28055556</v>
      </c>
      <c r="J630" s="2"/>
      <c r="K630" s="2"/>
      <c r="P630" s="2"/>
    </row>
    <row r="631">
      <c r="A631" s="3" t="s">
        <v>944</v>
      </c>
      <c r="B631" s="11" t="str">
        <f t="shared" si="1"/>
        <v>20210127</v>
      </c>
      <c r="C631" s="12">
        <f t="shared" si="2"/>
        <v>44223</v>
      </c>
      <c r="D631" s="3" t="str">
        <f t="shared" si="3"/>
        <v>05</v>
      </c>
      <c r="E631" s="13">
        <v>0.0</v>
      </c>
      <c r="F631" s="14">
        <f>'Costo de tareas'!$B$15</f>
        <v>0.1964027778</v>
      </c>
      <c r="G631" s="15">
        <f>'Producción diaria'!$T$3*$L$2*$M$2*$N$2*E631*1000/'Costo de tareas'!$B$14</f>
        <v>0</v>
      </c>
      <c r="H631" s="16">
        <f>IF(G631 &gt; 'Costo de tareas'!$B$13, 'Costo de tareas'!$B$13, IF(G631 &lt; 'Costo de tareas'!$B$13*0.2, 0, 'Costo de tareas'!$B$13- G631))</f>
        <v>0</v>
      </c>
      <c r="I631" s="17">
        <f>IF(H631=0,'Costo de tareas'!$B$13,'Costo de tareas'!$B$13-H631)</f>
        <v>39.28055556</v>
      </c>
      <c r="J631" s="2"/>
      <c r="K631" s="2"/>
      <c r="P631" s="2"/>
    </row>
    <row r="632">
      <c r="A632" s="3" t="s">
        <v>945</v>
      </c>
      <c r="B632" s="11" t="str">
        <f t="shared" si="1"/>
        <v>20210127</v>
      </c>
      <c r="C632" s="12">
        <f t="shared" si="2"/>
        <v>44223</v>
      </c>
      <c r="D632" s="3" t="str">
        <f t="shared" si="3"/>
        <v>06</v>
      </c>
      <c r="E632" s="13">
        <v>0.0</v>
      </c>
      <c r="F632" s="14">
        <f>'Costo de tareas'!$B$15</f>
        <v>0.1964027778</v>
      </c>
      <c r="G632" s="15">
        <f>'Producción diaria'!$T$3*$L$2*$M$2*$N$2*E632*1000/'Costo de tareas'!$B$14</f>
        <v>0</v>
      </c>
      <c r="H632" s="16">
        <f>IF(G632 &gt; 'Costo de tareas'!$B$13, 'Costo de tareas'!$B$13, IF(G632 &lt; 'Costo de tareas'!$B$13*0.2, 0, 'Costo de tareas'!$B$13- G632))</f>
        <v>0</v>
      </c>
      <c r="I632" s="17">
        <f>IF(H632=0,'Costo de tareas'!$B$13,'Costo de tareas'!$B$13-H632)</f>
        <v>39.28055556</v>
      </c>
      <c r="J632" s="2"/>
      <c r="K632" s="2"/>
      <c r="P632" s="2"/>
    </row>
    <row r="633">
      <c r="A633" s="3" t="s">
        <v>946</v>
      </c>
      <c r="B633" s="11" t="str">
        <f t="shared" si="1"/>
        <v>20210127</v>
      </c>
      <c r="C633" s="12">
        <f t="shared" si="2"/>
        <v>44223</v>
      </c>
      <c r="D633" s="3" t="str">
        <f t="shared" si="3"/>
        <v>07</v>
      </c>
      <c r="E633" s="13">
        <v>0.0</v>
      </c>
      <c r="F633" s="14">
        <f>'Costo de tareas'!$B$15</f>
        <v>0.1964027778</v>
      </c>
      <c r="G633" s="15">
        <f>'Producción diaria'!$T$3*$L$2*$M$2*$N$2*E633*1000/'Costo de tareas'!$B$14</f>
        <v>0</v>
      </c>
      <c r="H633" s="16">
        <f>IF(G633 &gt; 'Costo de tareas'!$B$13, 'Costo de tareas'!$B$13, IF(G633 &lt; 'Costo de tareas'!$B$13*0.2, 0, 'Costo de tareas'!$B$13- G633))</f>
        <v>0</v>
      </c>
      <c r="I633" s="17">
        <f>IF(H633=0,'Costo de tareas'!$B$13,'Costo de tareas'!$B$13-H633)</f>
        <v>39.28055556</v>
      </c>
      <c r="J633" s="2"/>
      <c r="K633" s="2"/>
      <c r="P633" s="2"/>
    </row>
    <row r="634">
      <c r="A634" s="3" t="s">
        <v>947</v>
      </c>
      <c r="B634" s="11" t="str">
        <f t="shared" si="1"/>
        <v>20210127</v>
      </c>
      <c r="C634" s="12">
        <f t="shared" si="2"/>
        <v>44223</v>
      </c>
      <c r="D634" s="3" t="str">
        <f t="shared" si="3"/>
        <v>08</v>
      </c>
      <c r="E634" s="13">
        <v>52.0</v>
      </c>
      <c r="F634" s="14">
        <f>'Costo de tareas'!$B$15</f>
        <v>0.1964027778</v>
      </c>
      <c r="G634" s="15">
        <f>'Producción diaria'!$T$3*$L$2*$M$2*$N$2*E634*1000/'Costo de tareas'!$B$14</f>
        <v>78.18522063</v>
      </c>
      <c r="H634" s="16">
        <f>IF(G634 &gt; 'Costo de tareas'!$B$13, 'Costo de tareas'!$B$13, IF(G634 &lt; 'Costo de tareas'!$B$13*0.2, 0, 'Costo de tareas'!$B$13- G634))</f>
        <v>39.28055556</v>
      </c>
      <c r="I634" s="17">
        <f>IF(H634=0,'Costo de tareas'!$B$13,'Costo de tareas'!$B$13-H634)</f>
        <v>0</v>
      </c>
      <c r="J634" s="2"/>
      <c r="K634" s="2"/>
      <c r="P634" s="2"/>
    </row>
    <row r="635">
      <c r="A635" s="3" t="s">
        <v>948</v>
      </c>
      <c r="B635" s="11" t="str">
        <f t="shared" si="1"/>
        <v>20210127</v>
      </c>
      <c r="C635" s="12">
        <f t="shared" si="2"/>
        <v>44223</v>
      </c>
      <c r="D635" s="3" t="str">
        <f t="shared" si="3"/>
        <v>09</v>
      </c>
      <c r="E635" s="13">
        <v>156.0</v>
      </c>
      <c r="F635" s="14">
        <f>'Costo de tareas'!$B$15</f>
        <v>0.1964027778</v>
      </c>
      <c r="G635" s="15">
        <f>'Producción diaria'!$T$3*$L$2*$M$2*$N$2*E635*1000/'Costo de tareas'!$B$14</f>
        <v>234.5556619</v>
      </c>
      <c r="H635" s="16">
        <f>IF(G635 &gt; 'Costo de tareas'!$B$13, 'Costo de tareas'!$B$13, IF(G635 &lt; 'Costo de tareas'!$B$13*0.2, 0, 'Costo de tareas'!$B$13- G635))</f>
        <v>39.28055556</v>
      </c>
      <c r="I635" s="17">
        <f>IF(H635=0,'Costo de tareas'!$B$13,'Costo de tareas'!$B$13-H635)</f>
        <v>0</v>
      </c>
      <c r="J635" s="2"/>
      <c r="K635" s="2"/>
      <c r="P635" s="2"/>
    </row>
    <row r="636">
      <c r="A636" s="3" t="s">
        <v>949</v>
      </c>
      <c r="B636" s="11" t="str">
        <f t="shared" si="1"/>
        <v>20210127</v>
      </c>
      <c r="C636" s="12">
        <f t="shared" si="2"/>
        <v>44223</v>
      </c>
      <c r="D636" s="3" t="str">
        <f t="shared" si="3"/>
        <v>10</v>
      </c>
      <c r="E636" s="13">
        <v>192.0</v>
      </c>
      <c r="F636" s="14">
        <f>'Costo de tareas'!$B$15</f>
        <v>0.1964027778</v>
      </c>
      <c r="G636" s="15">
        <f>'Producción diaria'!$T$3*$L$2*$M$2*$N$2*E636*1000/'Costo de tareas'!$B$14</f>
        <v>288.6838915</v>
      </c>
      <c r="H636" s="16">
        <f>IF(G636 &gt; 'Costo de tareas'!$B$13, 'Costo de tareas'!$B$13, IF(G636 &lt; 'Costo de tareas'!$B$13*0.2, 0, 'Costo de tareas'!$B$13- G636))</f>
        <v>39.28055556</v>
      </c>
      <c r="I636" s="17">
        <f>IF(H636=0,'Costo de tareas'!$B$13,'Costo de tareas'!$B$13-H636)</f>
        <v>0</v>
      </c>
      <c r="J636" s="2"/>
      <c r="K636" s="2"/>
      <c r="P636" s="2"/>
    </row>
    <row r="637">
      <c r="A637" s="3" t="s">
        <v>950</v>
      </c>
      <c r="B637" s="11" t="str">
        <f t="shared" si="1"/>
        <v>20210127</v>
      </c>
      <c r="C637" s="12">
        <f t="shared" si="2"/>
        <v>44223</v>
      </c>
      <c r="D637" s="3" t="str">
        <f t="shared" si="3"/>
        <v>11</v>
      </c>
      <c r="E637" s="13">
        <v>257.0</v>
      </c>
      <c r="F637" s="14">
        <f>'Costo de tareas'!$B$15</f>
        <v>0.1964027778</v>
      </c>
      <c r="G637" s="15">
        <f>'Producción diaria'!$T$3*$L$2*$M$2*$N$2*E637*1000/'Costo de tareas'!$B$14</f>
        <v>386.4154173</v>
      </c>
      <c r="H637" s="16">
        <f>IF(G637 &gt; 'Costo de tareas'!$B$13, 'Costo de tareas'!$B$13, IF(G637 &lt; 'Costo de tareas'!$B$13*0.2, 0, 'Costo de tareas'!$B$13- G637))</f>
        <v>39.28055556</v>
      </c>
      <c r="I637" s="17">
        <f>IF(H637=0,'Costo de tareas'!$B$13,'Costo de tareas'!$B$13-H637)</f>
        <v>0</v>
      </c>
      <c r="J637" s="2"/>
      <c r="K637" s="2"/>
      <c r="P637" s="2"/>
    </row>
    <row r="638">
      <c r="A638" s="3" t="s">
        <v>951</v>
      </c>
      <c r="B638" s="11" t="str">
        <f t="shared" si="1"/>
        <v>20210127</v>
      </c>
      <c r="C638" s="12">
        <f t="shared" si="2"/>
        <v>44223</v>
      </c>
      <c r="D638" s="3" t="str">
        <f t="shared" si="3"/>
        <v>12</v>
      </c>
      <c r="E638" s="13">
        <v>296.0</v>
      </c>
      <c r="F638" s="14">
        <f>'Costo de tareas'!$B$15</f>
        <v>0.1964027778</v>
      </c>
      <c r="G638" s="15">
        <f>'Producción diaria'!$T$3*$L$2*$M$2*$N$2*E638*1000/'Costo de tareas'!$B$14</f>
        <v>445.0543328</v>
      </c>
      <c r="H638" s="16">
        <f>IF(G638 &gt; 'Costo de tareas'!$B$13, 'Costo de tareas'!$B$13, IF(G638 &lt; 'Costo de tareas'!$B$13*0.2, 0, 'Costo de tareas'!$B$13- G638))</f>
        <v>39.28055556</v>
      </c>
      <c r="I638" s="17">
        <f>IF(H638=0,'Costo de tareas'!$B$13,'Costo de tareas'!$B$13-H638)</f>
        <v>0</v>
      </c>
      <c r="J638" s="2"/>
      <c r="K638" s="2"/>
      <c r="P638" s="2"/>
    </row>
    <row r="639">
      <c r="A639" s="3" t="s">
        <v>952</v>
      </c>
      <c r="B639" s="11" t="str">
        <f t="shared" si="1"/>
        <v>20210127</v>
      </c>
      <c r="C639" s="12">
        <f t="shared" si="2"/>
        <v>44223</v>
      </c>
      <c r="D639" s="3" t="str">
        <f t="shared" si="3"/>
        <v>13</v>
      </c>
      <c r="E639" s="13">
        <v>471.0</v>
      </c>
      <c r="F639" s="14">
        <f>'Costo de tareas'!$B$15</f>
        <v>0.1964027778</v>
      </c>
      <c r="G639" s="15">
        <f>'Producción diaria'!$T$3*$L$2*$M$2*$N$2*E639*1000/'Costo de tareas'!$B$14</f>
        <v>708.1776715</v>
      </c>
      <c r="H639" s="16">
        <f>IF(G639 &gt; 'Costo de tareas'!$B$13, 'Costo de tareas'!$B$13, IF(G639 &lt; 'Costo de tareas'!$B$13*0.2, 0, 'Costo de tareas'!$B$13- G639))</f>
        <v>39.28055556</v>
      </c>
      <c r="I639" s="17">
        <f>IF(H639=0,'Costo de tareas'!$B$13,'Costo de tareas'!$B$13-H639)</f>
        <v>0</v>
      </c>
      <c r="J639" s="2"/>
      <c r="K639" s="2"/>
      <c r="P639" s="2"/>
    </row>
    <row r="640">
      <c r="A640" s="3" t="s">
        <v>953</v>
      </c>
      <c r="B640" s="11" t="str">
        <f t="shared" si="1"/>
        <v>20210127</v>
      </c>
      <c r="C640" s="12">
        <f t="shared" si="2"/>
        <v>44223</v>
      </c>
      <c r="D640" s="3" t="str">
        <f t="shared" si="3"/>
        <v>14</v>
      </c>
      <c r="E640" s="13">
        <v>369.0</v>
      </c>
      <c r="F640" s="14">
        <f>'Costo de tareas'!$B$15</f>
        <v>0.1964027778</v>
      </c>
      <c r="G640" s="15">
        <f>'Producción diaria'!$T$3*$L$2*$M$2*$N$2*E640*1000/'Costo de tareas'!$B$14</f>
        <v>554.8143541</v>
      </c>
      <c r="H640" s="16">
        <f>IF(G640 &gt; 'Costo de tareas'!$B$13, 'Costo de tareas'!$B$13, IF(G640 &lt; 'Costo de tareas'!$B$13*0.2, 0, 'Costo de tareas'!$B$13- G640))</f>
        <v>39.28055556</v>
      </c>
      <c r="I640" s="17">
        <f>IF(H640=0,'Costo de tareas'!$B$13,'Costo de tareas'!$B$13-H640)</f>
        <v>0</v>
      </c>
      <c r="J640" s="2"/>
      <c r="K640" s="2"/>
      <c r="P640" s="2"/>
    </row>
    <row r="641">
      <c r="A641" s="3" t="s">
        <v>954</v>
      </c>
      <c r="B641" s="11" t="str">
        <f t="shared" si="1"/>
        <v>20210127</v>
      </c>
      <c r="C641" s="12">
        <f t="shared" si="2"/>
        <v>44223</v>
      </c>
      <c r="D641" s="3" t="str">
        <f t="shared" si="3"/>
        <v>15</v>
      </c>
      <c r="E641" s="13">
        <v>32.0</v>
      </c>
      <c r="F641" s="14">
        <f>'Costo de tareas'!$B$15</f>
        <v>0.1964027778</v>
      </c>
      <c r="G641" s="15">
        <f>'Producción diaria'!$T$3*$L$2*$M$2*$N$2*E641*1000/'Costo de tareas'!$B$14</f>
        <v>48.11398192</v>
      </c>
      <c r="H641" s="16">
        <f>IF(G641 &gt; 'Costo de tareas'!$B$13, 'Costo de tareas'!$B$13, IF(G641 &lt; 'Costo de tareas'!$B$13*0.2, 0, 'Costo de tareas'!$B$13- G641))</f>
        <v>39.28055556</v>
      </c>
      <c r="I641" s="17">
        <f>IF(H641=0,'Costo de tareas'!$B$13,'Costo de tareas'!$B$13-H641)</f>
        <v>0</v>
      </c>
      <c r="J641" s="2"/>
      <c r="K641" s="2"/>
      <c r="P641" s="2"/>
    </row>
    <row r="642">
      <c r="A642" s="3" t="s">
        <v>955</v>
      </c>
      <c r="B642" s="11" t="str">
        <f t="shared" si="1"/>
        <v>20210127</v>
      </c>
      <c r="C642" s="12">
        <f t="shared" si="2"/>
        <v>44223</v>
      </c>
      <c r="D642" s="3" t="str">
        <f t="shared" si="3"/>
        <v>16</v>
      </c>
      <c r="E642" s="13">
        <v>184.0</v>
      </c>
      <c r="F642" s="14">
        <f>'Costo de tareas'!$B$15</f>
        <v>0.1964027778</v>
      </c>
      <c r="G642" s="15">
        <f>'Producción diaria'!$T$3*$L$2*$M$2*$N$2*E642*1000/'Costo de tareas'!$B$14</f>
        <v>276.6553961</v>
      </c>
      <c r="H642" s="16">
        <f>IF(G642 &gt; 'Costo de tareas'!$B$13, 'Costo de tareas'!$B$13, IF(G642 &lt; 'Costo de tareas'!$B$13*0.2, 0, 'Costo de tareas'!$B$13- G642))</f>
        <v>39.28055556</v>
      </c>
      <c r="I642" s="17">
        <f>IF(H642=0,'Costo de tareas'!$B$13,'Costo de tareas'!$B$13-H642)</f>
        <v>0</v>
      </c>
      <c r="J642" s="2"/>
      <c r="K642" s="2"/>
      <c r="P642" s="2"/>
    </row>
    <row r="643">
      <c r="A643" s="3" t="s">
        <v>956</v>
      </c>
      <c r="B643" s="11" t="str">
        <f t="shared" si="1"/>
        <v>20210127</v>
      </c>
      <c r="C643" s="12">
        <f t="shared" si="2"/>
        <v>44223</v>
      </c>
      <c r="D643" s="3" t="str">
        <f t="shared" si="3"/>
        <v>17</v>
      </c>
      <c r="E643" s="13">
        <v>9.0</v>
      </c>
      <c r="F643" s="14">
        <f>'Costo de tareas'!$B$15</f>
        <v>0.1964027778</v>
      </c>
      <c r="G643" s="15">
        <f>'Producción diaria'!$T$3*$L$2*$M$2*$N$2*E643*1000/'Costo de tareas'!$B$14</f>
        <v>13.53205742</v>
      </c>
      <c r="H643" s="16">
        <f>IF(G643 &gt; 'Costo de tareas'!$B$13, 'Costo de tareas'!$B$13, IF(G643 &lt; 'Costo de tareas'!$B$13*0.2, 0, 'Costo de tareas'!$B$13- G643))</f>
        <v>25.74849814</v>
      </c>
      <c r="I643" s="17">
        <f>IF(H643=0,'Costo de tareas'!$B$13,'Costo de tareas'!$B$13-H643)</f>
        <v>13.53205742</v>
      </c>
      <c r="J643" s="2"/>
      <c r="K643" s="2"/>
      <c r="P643" s="2"/>
    </row>
    <row r="644">
      <c r="A644" s="3" t="s">
        <v>958</v>
      </c>
      <c r="B644" s="11" t="str">
        <f t="shared" si="1"/>
        <v>20210127</v>
      </c>
      <c r="C644" s="12">
        <f t="shared" si="2"/>
        <v>44223</v>
      </c>
      <c r="D644" s="3" t="str">
        <f t="shared" si="3"/>
        <v>18</v>
      </c>
      <c r="E644" s="13">
        <v>0.0</v>
      </c>
      <c r="F644" s="14">
        <f>'Costo de tareas'!$B$15</f>
        <v>0.1964027778</v>
      </c>
      <c r="G644" s="15">
        <f>'Producción diaria'!$T$3*$L$2*$M$2*$N$2*E644*1000/'Costo de tareas'!$B$14</f>
        <v>0</v>
      </c>
      <c r="H644" s="16">
        <f>IF(G644 &gt; 'Costo de tareas'!$B$13, 'Costo de tareas'!$B$13, IF(G644 &lt; 'Costo de tareas'!$B$13*0.2, 0, 'Costo de tareas'!$B$13- G644))</f>
        <v>0</v>
      </c>
      <c r="I644" s="17">
        <f>IF(H644=0,'Costo de tareas'!$B$13,'Costo de tareas'!$B$13-H644)</f>
        <v>39.28055556</v>
      </c>
      <c r="J644" s="2"/>
      <c r="K644" s="2"/>
      <c r="P644" s="2"/>
    </row>
    <row r="645">
      <c r="A645" s="3" t="s">
        <v>960</v>
      </c>
      <c r="B645" s="11" t="str">
        <f t="shared" si="1"/>
        <v>20210127</v>
      </c>
      <c r="C645" s="12">
        <f t="shared" si="2"/>
        <v>44223</v>
      </c>
      <c r="D645" s="3" t="str">
        <f t="shared" si="3"/>
        <v>19</v>
      </c>
      <c r="E645" s="13">
        <v>0.0</v>
      </c>
      <c r="F645" s="14">
        <f>'Costo de tareas'!$B$15</f>
        <v>0.1964027778</v>
      </c>
      <c r="G645" s="15">
        <f>'Producción diaria'!$T$3*$L$2*$M$2*$N$2*E645*1000/'Costo de tareas'!$B$14</f>
        <v>0</v>
      </c>
      <c r="H645" s="16">
        <f>IF(G645 &gt; 'Costo de tareas'!$B$13, 'Costo de tareas'!$B$13, IF(G645 &lt; 'Costo de tareas'!$B$13*0.2, 0, 'Costo de tareas'!$B$13- G645))</f>
        <v>0</v>
      </c>
      <c r="I645" s="17">
        <f>IF(H645=0,'Costo de tareas'!$B$13,'Costo de tareas'!$B$13-H645)</f>
        <v>39.28055556</v>
      </c>
      <c r="J645" s="2"/>
      <c r="K645" s="2"/>
      <c r="P645" s="2"/>
    </row>
    <row r="646">
      <c r="A646" s="3" t="s">
        <v>962</v>
      </c>
      <c r="B646" s="11" t="str">
        <f t="shared" si="1"/>
        <v>20210127</v>
      </c>
      <c r="C646" s="12">
        <f t="shared" si="2"/>
        <v>44223</v>
      </c>
      <c r="D646" s="3" t="str">
        <f t="shared" si="3"/>
        <v>20</v>
      </c>
      <c r="E646" s="13">
        <v>0.0</v>
      </c>
      <c r="F646" s="14">
        <f>'Costo de tareas'!$B$15</f>
        <v>0.1964027778</v>
      </c>
      <c r="G646" s="15">
        <f>'Producción diaria'!$T$3*$L$2*$M$2*$N$2*E646*1000/'Costo de tareas'!$B$14</f>
        <v>0</v>
      </c>
      <c r="H646" s="16">
        <f>IF(G646 &gt; 'Costo de tareas'!$B$13, 'Costo de tareas'!$B$13, IF(G646 &lt; 'Costo de tareas'!$B$13*0.2, 0, 'Costo de tareas'!$B$13- G646))</f>
        <v>0</v>
      </c>
      <c r="I646" s="17">
        <f>IF(H646=0,'Costo de tareas'!$B$13,'Costo de tareas'!$B$13-H646)</f>
        <v>39.28055556</v>
      </c>
      <c r="J646" s="2"/>
      <c r="K646" s="2"/>
      <c r="P646" s="2"/>
    </row>
    <row r="647">
      <c r="A647" s="3" t="s">
        <v>963</v>
      </c>
      <c r="B647" s="11" t="str">
        <f t="shared" si="1"/>
        <v>20210127</v>
      </c>
      <c r="C647" s="12">
        <f t="shared" si="2"/>
        <v>44223</v>
      </c>
      <c r="D647" s="3" t="str">
        <f t="shared" si="3"/>
        <v>21</v>
      </c>
      <c r="E647" s="13">
        <v>0.0</v>
      </c>
      <c r="F647" s="14">
        <f>'Costo de tareas'!$B$15</f>
        <v>0.1964027778</v>
      </c>
      <c r="G647" s="15">
        <f>'Producción diaria'!$T$3*$L$2*$M$2*$N$2*E647*1000/'Costo de tareas'!$B$14</f>
        <v>0</v>
      </c>
      <c r="H647" s="16">
        <f>IF(G647 &gt; 'Costo de tareas'!$B$13, 'Costo de tareas'!$B$13, IF(G647 &lt; 'Costo de tareas'!$B$13*0.2, 0, 'Costo de tareas'!$B$13- G647))</f>
        <v>0</v>
      </c>
      <c r="I647" s="17">
        <f>IF(H647=0,'Costo de tareas'!$B$13,'Costo de tareas'!$B$13-H647)</f>
        <v>39.28055556</v>
      </c>
      <c r="J647" s="2"/>
      <c r="K647" s="2"/>
      <c r="P647" s="2"/>
    </row>
    <row r="648">
      <c r="A648" s="3" t="s">
        <v>964</v>
      </c>
      <c r="B648" s="11" t="str">
        <f t="shared" si="1"/>
        <v>20210127</v>
      </c>
      <c r="C648" s="12">
        <f t="shared" si="2"/>
        <v>44223</v>
      </c>
      <c r="D648" s="3" t="str">
        <f t="shared" si="3"/>
        <v>22</v>
      </c>
      <c r="E648" s="13">
        <v>0.0</v>
      </c>
      <c r="F648" s="14">
        <f>'Costo de tareas'!$B$15</f>
        <v>0.1964027778</v>
      </c>
      <c r="G648" s="15">
        <f>'Producción diaria'!$T$3*$L$2*$M$2*$N$2*E648*1000/'Costo de tareas'!$B$14</f>
        <v>0</v>
      </c>
      <c r="H648" s="16">
        <f>IF(G648 &gt; 'Costo de tareas'!$B$13, 'Costo de tareas'!$B$13, IF(G648 &lt; 'Costo de tareas'!$B$13*0.2, 0, 'Costo de tareas'!$B$13- G648))</f>
        <v>0</v>
      </c>
      <c r="I648" s="17">
        <f>IF(H648=0,'Costo de tareas'!$B$13,'Costo de tareas'!$B$13-H648)</f>
        <v>39.28055556</v>
      </c>
      <c r="J648" s="2"/>
      <c r="K648" s="2"/>
      <c r="P648" s="2"/>
    </row>
    <row r="649">
      <c r="A649" s="3" t="s">
        <v>965</v>
      </c>
      <c r="B649" s="11" t="str">
        <f t="shared" si="1"/>
        <v>20210127</v>
      </c>
      <c r="C649" s="12">
        <f t="shared" si="2"/>
        <v>44223</v>
      </c>
      <c r="D649" s="3" t="str">
        <f t="shared" si="3"/>
        <v>23</v>
      </c>
      <c r="E649" s="13">
        <v>0.0</v>
      </c>
      <c r="F649" s="14">
        <f>'Costo de tareas'!$B$15</f>
        <v>0.1964027778</v>
      </c>
      <c r="G649" s="15">
        <f>'Producción diaria'!$T$3*$L$2*$M$2*$N$2*E649*1000/'Costo de tareas'!$B$14</f>
        <v>0</v>
      </c>
      <c r="H649" s="16">
        <f>IF(G649 &gt; 'Costo de tareas'!$B$13, 'Costo de tareas'!$B$13, IF(G649 &lt; 'Costo de tareas'!$B$13*0.2, 0, 'Costo de tareas'!$B$13- G649))</f>
        <v>0</v>
      </c>
      <c r="I649" s="17">
        <f>IF(H649=0,'Costo de tareas'!$B$13,'Costo de tareas'!$B$13-H649)</f>
        <v>39.28055556</v>
      </c>
      <c r="J649" s="2"/>
      <c r="K649" s="2"/>
      <c r="P649" s="2"/>
    </row>
    <row r="650">
      <c r="A650" s="3" t="s">
        <v>966</v>
      </c>
      <c r="B650" s="11" t="str">
        <f t="shared" si="1"/>
        <v>20210128</v>
      </c>
      <c r="C650" s="12">
        <f t="shared" si="2"/>
        <v>44224</v>
      </c>
      <c r="D650" s="3" t="str">
        <f t="shared" si="3"/>
        <v>00</v>
      </c>
      <c r="E650" s="13">
        <v>0.0</v>
      </c>
      <c r="F650" s="14">
        <f>'Costo de tareas'!$B$15</f>
        <v>0.1964027778</v>
      </c>
      <c r="G650" s="15">
        <f>'Producción diaria'!$T$3*$L$2*$M$2*$N$2*E650*1000/'Costo de tareas'!$B$14</f>
        <v>0</v>
      </c>
      <c r="H650" s="16">
        <f>IF(G650 &gt; 'Costo de tareas'!$B$13, 'Costo de tareas'!$B$13, IF(G650 &lt; 'Costo de tareas'!$B$13*0.2, 0, 'Costo de tareas'!$B$13- G650))</f>
        <v>0</v>
      </c>
      <c r="I650" s="17">
        <f>IF(H650=0,'Costo de tareas'!$B$13,'Costo de tareas'!$B$13-H650)</f>
        <v>39.28055556</v>
      </c>
      <c r="J650" s="2"/>
      <c r="K650" s="2"/>
      <c r="P650" s="2"/>
    </row>
    <row r="651">
      <c r="A651" s="3" t="s">
        <v>967</v>
      </c>
      <c r="B651" s="11" t="str">
        <f t="shared" si="1"/>
        <v>20210128</v>
      </c>
      <c r="C651" s="12">
        <f t="shared" si="2"/>
        <v>44224</v>
      </c>
      <c r="D651" s="3" t="str">
        <f t="shared" si="3"/>
        <v>01</v>
      </c>
      <c r="E651" s="13">
        <v>0.0</v>
      </c>
      <c r="F651" s="14">
        <f>'Costo de tareas'!$B$15</f>
        <v>0.1964027778</v>
      </c>
      <c r="G651" s="15">
        <f>'Producción diaria'!$T$3*$L$2*$M$2*$N$2*E651*1000/'Costo de tareas'!$B$14</f>
        <v>0</v>
      </c>
      <c r="H651" s="16">
        <f>IF(G651 &gt; 'Costo de tareas'!$B$13, 'Costo de tareas'!$B$13, IF(G651 &lt; 'Costo de tareas'!$B$13*0.2, 0, 'Costo de tareas'!$B$13- G651))</f>
        <v>0</v>
      </c>
      <c r="I651" s="17">
        <f>IF(H651=0,'Costo de tareas'!$B$13,'Costo de tareas'!$B$13-H651)</f>
        <v>39.28055556</v>
      </c>
      <c r="J651" s="2"/>
      <c r="K651" s="2"/>
      <c r="P651" s="2"/>
    </row>
    <row r="652">
      <c r="A652" s="3" t="s">
        <v>968</v>
      </c>
      <c r="B652" s="11" t="str">
        <f t="shared" si="1"/>
        <v>20210128</v>
      </c>
      <c r="C652" s="12">
        <f t="shared" si="2"/>
        <v>44224</v>
      </c>
      <c r="D652" s="3" t="str">
        <f t="shared" si="3"/>
        <v>02</v>
      </c>
      <c r="E652" s="13">
        <v>0.0</v>
      </c>
      <c r="F652" s="14">
        <f>'Costo de tareas'!$B$15</f>
        <v>0.1964027778</v>
      </c>
      <c r="G652" s="15">
        <f>'Producción diaria'!$T$3*$L$2*$M$2*$N$2*E652*1000/'Costo de tareas'!$B$14</f>
        <v>0</v>
      </c>
      <c r="H652" s="16">
        <f>IF(G652 &gt; 'Costo de tareas'!$B$13, 'Costo de tareas'!$B$13, IF(G652 &lt; 'Costo de tareas'!$B$13*0.2, 0, 'Costo de tareas'!$B$13- G652))</f>
        <v>0</v>
      </c>
      <c r="I652" s="17">
        <f>IF(H652=0,'Costo de tareas'!$B$13,'Costo de tareas'!$B$13-H652)</f>
        <v>39.28055556</v>
      </c>
      <c r="J652" s="2"/>
      <c r="K652" s="2"/>
      <c r="P652" s="2"/>
    </row>
    <row r="653">
      <c r="A653" s="3" t="s">
        <v>969</v>
      </c>
      <c r="B653" s="11" t="str">
        <f t="shared" si="1"/>
        <v>20210128</v>
      </c>
      <c r="C653" s="12">
        <f t="shared" si="2"/>
        <v>44224</v>
      </c>
      <c r="D653" s="3" t="str">
        <f t="shared" si="3"/>
        <v>03</v>
      </c>
      <c r="E653" s="13">
        <v>0.0</v>
      </c>
      <c r="F653" s="14">
        <f>'Costo de tareas'!$B$15</f>
        <v>0.1964027778</v>
      </c>
      <c r="G653" s="15">
        <f>'Producción diaria'!$T$3*$L$2*$M$2*$N$2*E653*1000/'Costo de tareas'!$B$14</f>
        <v>0</v>
      </c>
      <c r="H653" s="16">
        <f>IF(G653 &gt; 'Costo de tareas'!$B$13, 'Costo de tareas'!$B$13, IF(G653 &lt; 'Costo de tareas'!$B$13*0.2, 0, 'Costo de tareas'!$B$13- G653))</f>
        <v>0</v>
      </c>
      <c r="I653" s="17">
        <f>IF(H653=0,'Costo de tareas'!$B$13,'Costo de tareas'!$B$13-H653)</f>
        <v>39.28055556</v>
      </c>
      <c r="J653" s="2"/>
      <c r="K653" s="2"/>
      <c r="P653" s="2"/>
    </row>
    <row r="654">
      <c r="A654" s="3" t="s">
        <v>970</v>
      </c>
      <c r="B654" s="11" t="str">
        <f t="shared" si="1"/>
        <v>20210128</v>
      </c>
      <c r="C654" s="12">
        <f t="shared" si="2"/>
        <v>44224</v>
      </c>
      <c r="D654" s="3" t="str">
        <f t="shared" si="3"/>
        <v>04</v>
      </c>
      <c r="E654" s="13">
        <v>0.0</v>
      </c>
      <c r="F654" s="14">
        <f>'Costo de tareas'!$B$15</f>
        <v>0.1964027778</v>
      </c>
      <c r="G654" s="15">
        <f>'Producción diaria'!$T$3*$L$2*$M$2*$N$2*E654*1000/'Costo de tareas'!$B$14</f>
        <v>0</v>
      </c>
      <c r="H654" s="16">
        <f>IF(G654 &gt; 'Costo de tareas'!$B$13, 'Costo de tareas'!$B$13, IF(G654 &lt; 'Costo de tareas'!$B$13*0.2, 0, 'Costo de tareas'!$B$13- G654))</f>
        <v>0</v>
      </c>
      <c r="I654" s="17">
        <f>IF(H654=0,'Costo de tareas'!$B$13,'Costo de tareas'!$B$13-H654)</f>
        <v>39.28055556</v>
      </c>
      <c r="J654" s="2"/>
      <c r="K654" s="2"/>
      <c r="P654" s="2"/>
    </row>
    <row r="655">
      <c r="A655" s="3" t="s">
        <v>972</v>
      </c>
      <c r="B655" s="11" t="str">
        <f t="shared" si="1"/>
        <v>20210128</v>
      </c>
      <c r="C655" s="12">
        <f t="shared" si="2"/>
        <v>44224</v>
      </c>
      <c r="D655" s="3" t="str">
        <f t="shared" si="3"/>
        <v>05</v>
      </c>
      <c r="E655" s="13">
        <v>0.0</v>
      </c>
      <c r="F655" s="14">
        <f>'Costo de tareas'!$B$15</f>
        <v>0.1964027778</v>
      </c>
      <c r="G655" s="15">
        <f>'Producción diaria'!$T$3*$L$2*$M$2*$N$2*E655*1000/'Costo de tareas'!$B$14</f>
        <v>0</v>
      </c>
      <c r="H655" s="16">
        <f>IF(G655 &gt; 'Costo de tareas'!$B$13, 'Costo de tareas'!$B$13, IF(G655 &lt; 'Costo de tareas'!$B$13*0.2, 0, 'Costo de tareas'!$B$13- G655))</f>
        <v>0</v>
      </c>
      <c r="I655" s="17">
        <f>IF(H655=0,'Costo de tareas'!$B$13,'Costo de tareas'!$B$13-H655)</f>
        <v>39.28055556</v>
      </c>
      <c r="J655" s="2"/>
      <c r="K655" s="2"/>
      <c r="P655" s="2"/>
    </row>
    <row r="656">
      <c r="A656" s="3" t="s">
        <v>974</v>
      </c>
      <c r="B656" s="11" t="str">
        <f t="shared" si="1"/>
        <v>20210128</v>
      </c>
      <c r="C656" s="12">
        <f t="shared" si="2"/>
        <v>44224</v>
      </c>
      <c r="D656" s="3" t="str">
        <f t="shared" si="3"/>
        <v>06</v>
      </c>
      <c r="E656" s="13">
        <v>0.0</v>
      </c>
      <c r="F656" s="14">
        <f>'Costo de tareas'!$B$15</f>
        <v>0.1964027778</v>
      </c>
      <c r="G656" s="15">
        <f>'Producción diaria'!$T$3*$L$2*$M$2*$N$2*E656*1000/'Costo de tareas'!$B$14</f>
        <v>0</v>
      </c>
      <c r="H656" s="16">
        <f>IF(G656 &gt; 'Costo de tareas'!$B$13, 'Costo de tareas'!$B$13, IF(G656 &lt; 'Costo de tareas'!$B$13*0.2, 0, 'Costo de tareas'!$B$13- G656))</f>
        <v>0</v>
      </c>
      <c r="I656" s="17">
        <f>IF(H656=0,'Costo de tareas'!$B$13,'Costo de tareas'!$B$13-H656)</f>
        <v>39.28055556</v>
      </c>
      <c r="J656" s="2"/>
      <c r="K656" s="2"/>
      <c r="P656" s="2"/>
    </row>
    <row r="657">
      <c r="A657" s="3" t="s">
        <v>976</v>
      </c>
      <c r="B657" s="11" t="str">
        <f t="shared" si="1"/>
        <v>20210128</v>
      </c>
      <c r="C657" s="12">
        <f t="shared" si="2"/>
        <v>44224</v>
      </c>
      <c r="D657" s="3" t="str">
        <f t="shared" si="3"/>
        <v>07</v>
      </c>
      <c r="E657" s="13">
        <v>0.0</v>
      </c>
      <c r="F657" s="14">
        <f>'Costo de tareas'!$B$15</f>
        <v>0.1964027778</v>
      </c>
      <c r="G657" s="15">
        <f>'Producción diaria'!$T$3*$L$2*$M$2*$N$2*E657*1000/'Costo de tareas'!$B$14</f>
        <v>0</v>
      </c>
      <c r="H657" s="16">
        <f>IF(G657 &gt; 'Costo de tareas'!$B$13, 'Costo de tareas'!$B$13, IF(G657 &lt; 'Costo de tareas'!$B$13*0.2, 0, 'Costo de tareas'!$B$13- G657))</f>
        <v>0</v>
      </c>
      <c r="I657" s="17">
        <f>IF(H657=0,'Costo de tareas'!$B$13,'Costo de tareas'!$B$13-H657)</f>
        <v>39.28055556</v>
      </c>
      <c r="J657" s="2"/>
      <c r="K657" s="2"/>
      <c r="P657" s="2"/>
    </row>
    <row r="658">
      <c r="A658" s="3" t="s">
        <v>977</v>
      </c>
      <c r="B658" s="11" t="str">
        <f t="shared" si="1"/>
        <v>20210128</v>
      </c>
      <c r="C658" s="12">
        <f t="shared" si="2"/>
        <v>44224</v>
      </c>
      <c r="D658" s="3" t="str">
        <f t="shared" si="3"/>
        <v>08</v>
      </c>
      <c r="E658" s="13">
        <v>7.0</v>
      </c>
      <c r="F658" s="14">
        <f>'Costo de tareas'!$B$15</f>
        <v>0.1964027778</v>
      </c>
      <c r="G658" s="15">
        <f>'Producción diaria'!$T$3*$L$2*$M$2*$N$2*E658*1000/'Costo de tareas'!$B$14</f>
        <v>10.52493355</v>
      </c>
      <c r="H658" s="16">
        <f>IF(G658 &gt; 'Costo de tareas'!$B$13, 'Costo de tareas'!$B$13, IF(G658 &lt; 'Costo de tareas'!$B$13*0.2, 0, 'Costo de tareas'!$B$13- G658))</f>
        <v>28.75562201</v>
      </c>
      <c r="I658" s="17">
        <f>IF(H658=0,'Costo de tareas'!$B$13,'Costo de tareas'!$B$13-H658)</f>
        <v>10.52493355</v>
      </c>
      <c r="J658" s="2"/>
      <c r="K658" s="2"/>
      <c r="P658" s="2"/>
    </row>
    <row r="659">
      <c r="A659" s="3" t="s">
        <v>979</v>
      </c>
      <c r="B659" s="11" t="str">
        <f t="shared" si="1"/>
        <v>20210128</v>
      </c>
      <c r="C659" s="12">
        <f t="shared" si="2"/>
        <v>44224</v>
      </c>
      <c r="D659" s="3" t="str">
        <f t="shared" si="3"/>
        <v>09</v>
      </c>
      <c r="E659" s="13">
        <v>166.0</v>
      </c>
      <c r="F659" s="14">
        <f>'Costo de tareas'!$B$15</f>
        <v>0.1964027778</v>
      </c>
      <c r="G659" s="15">
        <f>'Producción diaria'!$T$3*$L$2*$M$2*$N$2*E659*1000/'Costo de tareas'!$B$14</f>
        <v>249.5912812</v>
      </c>
      <c r="H659" s="16">
        <f>IF(G659 &gt; 'Costo de tareas'!$B$13, 'Costo de tareas'!$B$13, IF(G659 &lt; 'Costo de tareas'!$B$13*0.2, 0, 'Costo de tareas'!$B$13- G659))</f>
        <v>39.28055556</v>
      </c>
      <c r="I659" s="17">
        <f>IF(H659=0,'Costo de tareas'!$B$13,'Costo de tareas'!$B$13-H659)</f>
        <v>0</v>
      </c>
      <c r="J659" s="2"/>
      <c r="K659" s="2"/>
      <c r="P659" s="2"/>
    </row>
    <row r="660">
      <c r="A660" s="3" t="s">
        <v>981</v>
      </c>
      <c r="B660" s="11" t="str">
        <f t="shared" si="1"/>
        <v>20210128</v>
      </c>
      <c r="C660" s="12">
        <f t="shared" si="2"/>
        <v>44224</v>
      </c>
      <c r="D660" s="3" t="str">
        <f t="shared" si="3"/>
        <v>10</v>
      </c>
      <c r="E660" s="13">
        <v>234.0</v>
      </c>
      <c r="F660" s="14">
        <f>'Costo de tareas'!$B$15</f>
        <v>0.1964027778</v>
      </c>
      <c r="G660" s="15">
        <f>'Producción diaria'!$T$3*$L$2*$M$2*$N$2*E660*1000/'Costo de tareas'!$B$14</f>
        <v>351.8334928</v>
      </c>
      <c r="H660" s="16">
        <f>IF(G660 &gt; 'Costo de tareas'!$B$13, 'Costo de tareas'!$B$13, IF(G660 &lt; 'Costo de tareas'!$B$13*0.2, 0, 'Costo de tareas'!$B$13- G660))</f>
        <v>39.28055556</v>
      </c>
      <c r="I660" s="17">
        <f>IF(H660=0,'Costo de tareas'!$B$13,'Costo de tareas'!$B$13-H660)</f>
        <v>0</v>
      </c>
      <c r="J660" s="2"/>
      <c r="K660" s="2"/>
      <c r="P660" s="2"/>
    </row>
    <row r="661">
      <c r="A661" s="3" t="s">
        <v>983</v>
      </c>
      <c r="B661" s="11" t="str">
        <f t="shared" si="1"/>
        <v>20210128</v>
      </c>
      <c r="C661" s="12">
        <f t="shared" si="2"/>
        <v>44224</v>
      </c>
      <c r="D661" s="3" t="str">
        <f t="shared" si="3"/>
        <v>11</v>
      </c>
      <c r="E661" s="13">
        <v>304.0</v>
      </c>
      <c r="F661" s="14">
        <f>'Costo de tareas'!$B$15</f>
        <v>0.1964027778</v>
      </c>
      <c r="G661" s="15">
        <f>'Producción diaria'!$T$3*$L$2*$M$2*$N$2*E661*1000/'Costo de tareas'!$B$14</f>
        <v>457.0828283</v>
      </c>
      <c r="H661" s="16">
        <f>IF(G661 &gt; 'Costo de tareas'!$B$13, 'Costo de tareas'!$B$13, IF(G661 &lt; 'Costo de tareas'!$B$13*0.2, 0, 'Costo de tareas'!$B$13- G661))</f>
        <v>39.28055556</v>
      </c>
      <c r="I661" s="17">
        <f>IF(H661=0,'Costo de tareas'!$B$13,'Costo de tareas'!$B$13-H661)</f>
        <v>0</v>
      </c>
      <c r="J661" s="2"/>
      <c r="K661" s="2"/>
      <c r="P661" s="2"/>
    </row>
    <row r="662">
      <c r="A662" s="3" t="s">
        <v>985</v>
      </c>
      <c r="B662" s="11" t="str">
        <f t="shared" si="1"/>
        <v>20210128</v>
      </c>
      <c r="C662" s="12">
        <f t="shared" si="2"/>
        <v>44224</v>
      </c>
      <c r="D662" s="3" t="str">
        <f t="shared" si="3"/>
        <v>12</v>
      </c>
      <c r="E662" s="13">
        <v>378.0</v>
      </c>
      <c r="F662" s="14">
        <f>'Costo de tareas'!$B$15</f>
        <v>0.1964027778</v>
      </c>
      <c r="G662" s="15">
        <f>'Producción diaria'!$T$3*$L$2*$M$2*$N$2*E662*1000/'Costo de tareas'!$B$14</f>
        <v>568.3464115</v>
      </c>
      <c r="H662" s="16">
        <f>IF(G662 &gt; 'Costo de tareas'!$B$13, 'Costo de tareas'!$B$13, IF(G662 &lt; 'Costo de tareas'!$B$13*0.2, 0, 'Costo de tareas'!$B$13- G662))</f>
        <v>39.28055556</v>
      </c>
      <c r="I662" s="17">
        <f>IF(H662=0,'Costo de tareas'!$B$13,'Costo de tareas'!$B$13-H662)</f>
        <v>0</v>
      </c>
      <c r="J662" s="2"/>
      <c r="K662" s="2"/>
      <c r="P662" s="2"/>
    </row>
    <row r="663">
      <c r="A663" s="3" t="s">
        <v>987</v>
      </c>
      <c r="B663" s="11" t="str">
        <f t="shared" si="1"/>
        <v>20210128</v>
      </c>
      <c r="C663" s="12">
        <f t="shared" si="2"/>
        <v>44224</v>
      </c>
      <c r="D663" s="3" t="str">
        <f t="shared" si="3"/>
        <v>13</v>
      </c>
      <c r="E663" s="13">
        <v>539.0</v>
      </c>
      <c r="F663" s="14">
        <f>'Costo de tareas'!$B$15</f>
        <v>0.1964027778</v>
      </c>
      <c r="G663" s="15">
        <f>'Producción diaria'!$T$3*$L$2*$M$2*$N$2*E663*1000/'Costo de tareas'!$B$14</f>
        <v>810.419883</v>
      </c>
      <c r="H663" s="16">
        <f>IF(G663 &gt; 'Costo de tareas'!$B$13, 'Costo de tareas'!$B$13, IF(G663 &lt; 'Costo de tareas'!$B$13*0.2, 0, 'Costo de tareas'!$B$13- G663))</f>
        <v>39.28055556</v>
      </c>
      <c r="I663" s="17">
        <f>IF(H663=0,'Costo de tareas'!$B$13,'Costo de tareas'!$B$13-H663)</f>
        <v>0</v>
      </c>
      <c r="J663" s="2"/>
      <c r="K663" s="2"/>
      <c r="P663" s="2"/>
    </row>
    <row r="664">
      <c r="A664" s="3" t="s">
        <v>989</v>
      </c>
      <c r="B664" s="11" t="str">
        <f t="shared" si="1"/>
        <v>20210128</v>
      </c>
      <c r="C664" s="12">
        <f t="shared" si="2"/>
        <v>44224</v>
      </c>
      <c r="D664" s="3" t="str">
        <f t="shared" si="3"/>
        <v>14</v>
      </c>
      <c r="E664" s="13">
        <v>482.0</v>
      </c>
      <c r="F664" s="14">
        <f>'Costo de tareas'!$B$15</f>
        <v>0.1964027778</v>
      </c>
      <c r="G664" s="15">
        <f>'Producción diaria'!$T$3*$L$2*$M$2*$N$2*E664*1000/'Costo de tareas'!$B$14</f>
        <v>724.7168527</v>
      </c>
      <c r="H664" s="16">
        <f>IF(G664 &gt; 'Costo de tareas'!$B$13, 'Costo de tareas'!$B$13, IF(G664 &lt; 'Costo de tareas'!$B$13*0.2, 0, 'Costo de tareas'!$B$13- G664))</f>
        <v>39.28055556</v>
      </c>
      <c r="I664" s="17">
        <f>IF(H664=0,'Costo de tareas'!$B$13,'Costo de tareas'!$B$13-H664)</f>
        <v>0</v>
      </c>
      <c r="J664" s="2"/>
      <c r="K664" s="2"/>
      <c r="P664" s="2"/>
    </row>
    <row r="665">
      <c r="A665" s="3" t="s">
        <v>990</v>
      </c>
      <c r="B665" s="11" t="str">
        <f t="shared" si="1"/>
        <v>20210128</v>
      </c>
      <c r="C665" s="12">
        <f t="shared" si="2"/>
        <v>44224</v>
      </c>
      <c r="D665" s="3" t="str">
        <f t="shared" si="3"/>
        <v>15</v>
      </c>
      <c r="E665" s="13">
        <v>359.0</v>
      </c>
      <c r="F665" s="14">
        <f>'Costo de tareas'!$B$15</f>
        <v>0.1964027778</v>
      </c>
      <c r="G665" s="15">
        <f>'Producción diaria'!$T$3*$L$2*$M$2*$N$2*E665*1000/'Costo de tareas'!$B$14</f>
        <v>539.7787347</v>
      </c>
      <c r="H665" s="16">
        <f>IF(G665 &gt; 'Costo de tareas'!$B$13, 'Costo de tareas'!$B$13, IF(G665 &lt; 'Costo de tareas'!$B$13*0.2, 0, 'Costo de tareas'!$B$13- G665))</f>
        <v>39.28055556</v>
      </c>
      <c r="I665" s="17">
        <f>IF(H665=0,'Costo de tareas'!$B$13,'Costo de tareas'!$B$13-H665)</f>
        <v>0</v>
      </c>
      <c r="J665" s="2"/>
      <c r="K665" s="2"/>
      <c r="P665" s="2"/>
    </row>
    <row r="666">
      <c r="A666" s="3" t="s">
        <v>991</v>
      </c>
      <c r="B666" s="11" t="str">
        <f t="shared" si="1"/>
        <v>20210128</v>
      </c>
      <c r="C666" s="12">
        <f t="shared" si="2"/>
        <v>44224</v>
      </c>
      <c r="D666" s="3" t="str">
        <f t="shared" si="3"/>
        <v>16</v>
      </c>
      <c r="E666" s="13">
        <v>158.0</v>
      </c>
      <c r="F666" s="14">
        <f>'Costo de tareas'!$B$15</f>
        <v>0.1964027778</v>
      </c>
      <c r="G666" s="15">
        <f>'Producción diaria'!$T$3*$L$2*$M$2*$N$2*E666*1000/'Costo de tareas'!$B$14</f>
        <v>237.5627858</v>
      </c>
      <c r="H666" s="16">
        <f>IF(G666 &gt; 'Costo de tareas'!$B$13, 'Costo de tareas'!$B$13, IF(G666 &lt; 'Costo de tareas'!$B$13*0.2, 0, 'Costo de tareas'!$B$13- G666))</f>
        <v>39.28055556</v>
      </c>
      <c r="I666" s="17">
        <f>IF(H666=0,'Costo de tareas'!$B$13,'Costo de tareas'!$B$13-H666)</f>
        <v>0</v>
      </c>
      <c r="J666" s="2"/>
      <c r="K666" s="2"/>
      <c r="P666" s="2"/>
    </row>
    <row r="667">
      <c r="A667" s="3" t="s">
        <v>992</v>
      </c>
      <c r="B667" s="11" t="str">
        <f t="shared" si="1"/>
        <v>20210128</v>
      </c>
      <c r="C667" s="12">
        <f t="shared" si="2"/>
        <v>44224</v>
      </c>
      <c r="D667" s="3" t="str">
        <f t="shared" si="3"/>
        <v>17</v>
      </c>
      <c r="E667" s="13">
        <v>8.0</v>
      </c>
      <c r="F667" s="14">
        <f>'Costo de tareas'!$B$15</f>
        <v>0.1964027778</v>
      </c>
      <c r="G667" s="15">
        <f>'Producción diaria'!$T$3*$L$2*$M$2*$N$2*E667*1000/'Costo de tareas'!$B$14</f>
        <v>12.02849548</v>
      </c>
      <c r="H667" s="16">
        <f>IF(G667 &gt; 'Costo de tareas'!$B$13, 'Costo de tareas'!$B$13, IF(G667 &lt; 'Costo de tareas'!$B$13*0.2, 0, 'Costo de tareas'!$B$13- G667))</f>
        <v>27.25206007</v>
      </c>
      <c r="I667" s="17">
        <f>IF(H667=0,'Costo de tareas'!$B$13,'Costo de tareas'!$B$13-H667)</f>
        <v>12.02849548</v>
      </c>
      <c r="J667" s="2"/>
      <c r="K667" s="2"/>
      <c r="P667" s="2"/>
    </row>
    <row r="668">
      <c r="A668" s="3" t="s">
        <v>993</v>
      </c>
      <c r="B668" s="11" t="str">
        <f t="shared" si="1"/>
        <v>20210128</v>
      </c>
      <c r="C668" s="12">
        <f t="shared" si="2"/>
        <v>44224</v>
      </c>
      <c r="D668" s="3" t="str">
        <f t="shared" si="3"/>
        <v>18</v>
      </c>
      <c r="E668" s="13">
        <v>0.0</v>
      </c>
      <c r="F668" s="14">
        <f>'Costo de tareas'!$B$15</f>
        <v>0.1964027778</v>
      </c>
      <c r="G668" s="15">
        <f>'Producción diaria'!$T$3*$L$2*$M$2*$N$2*E668*1000/'Costo de tareas'!$B$14</f>
        <v>0</v>
      </c>
      <c r="H668" s="16">
        <f>IF(G668 &gt; 'Costo de tareas'!$B$13, 'Costo de tareas'!$B$13, IF(G668 &lt; 'Costo de tareas'!$B$13*0.2, 0, 'Costo de tareas'!$B$13- G668))</f>
        <v>0</v>
      </c>
      <c r="I668" s="17">
        <f>IF(H668=0,'Costo de tareas'!$B$13,'Costo de tareas'!$B$13-H668)</f>
        <v>39.28055556</v>
      </c>
      <c r="J668" s="2"/>
      <c r="K668" s="2"/>
      <c r="P668" s="2"/>
    </row>
    <row r="669">
      <c r="A669" s="3" t="s">
        <v>994</v>
      </c>
      <c r="B669" s="11" t="str">
        <f t="shared" si="1"/>
        <v>20210128</v>
      </c>
      <c r="C669" s="12">
        <f t="shared" si="2"/>
        <v>44224</v>
      </c>
      <c r="D669" s="3" t="str">
        <f t="shared" si="3"/>
        <v>19</v>
      </c>
      <c r="E669" s="13">
        <v>0.0</v>
      </c>
      <c r="F669" s="14">
        <f>'Costo de tareas'!$B$15</f>
        <v>0.1964027778</v>
      </c>
      <c r="G669" s="15">
        <f>'Producción diaria'!$T$3*$L$2*$M$2*$N$2*E669*1000/'Costo de tareas'!$B$14</f>
        <v>0</v>
      </c>
      <c r="H669" s="16">
        <f>IF(G669 &gt; 'Costo de tareas'!$B$13, 'Costo de tareas'!$B$13, IF(G669 &lt; 'Costo de tareas'!$B$13*0.2, 0, 'Costo de tareas'!$B$13- G669))</f>
        <v>0</v>
      </c>
      <c r="I669" s="17">
        <f>IF(H669=0,'Costo de tareas'!$B$13,'Costo de tareas'!$B$13-H669)</f>
        <v>39.28055556</v>
      </c>
      <c r="J669" s="2"/>
      <c r="K669" s="2"/>
      <c r="P669" s="2"/>
    </row>
    <row r="670">
      <c r="A670" s="3" t="s">
        <v>996</v>
      </c>
      <c r="B670" s="11" t="str">
        <f t="shared" si="1"/>
        <v>20210128</v>
      </c>
      <c r="C670" s="12">
        <f t="shared" si="2"/>
        <v>44224</v>
      </c>
      <c r="D670" s="3" t="str">
        <f t="shared" si="3"/>
        <v>20</v>
      </c>
      <c r="E670" s="13">
        <v>0.0</v>
      </c>
      <c r="F670" s="14">
        <f>'Costo de tareas'!$B$15</f>
        <v>0.1964027778</v>
      </c>
      <c r="G670" s="15">
        <f>'Producción diaria'!$T$3*$L$2*$M$2*$N$2*E670*1000/'Costo de tareas'!$B$14</f>
        <v>0</v>
      </c>
      <c r="H670" s="16">
        <f>IF(G670 &gt; 'Costo de tareas'!$B$13, 'Costo de tareas'!$B$13, IF(G670 &lt; 'Costo de tareas'!$B$13*0.2, 0, 'Costo de tareas'!$B$13- G670))</f>
        <v>0</v>
      </c>
      <c r="I670" s="17">
        <f>IF(H670=0,'Costo de tareas'!$B$13,'Costo de tareas'!$B$13-H670)</f>
        <v>39.28055556</v>
      </c>
      <c r="J670" s="2"/>
      <c r="K670" s="2"/>
      <c r="P670" s="2"/>
    </row>
    <row r="671">
      <c r="A671" s="3" t="s">
        <v>998</v>
      </c>
      <c r="B671" s="11" t="str">
        <f t="shared" si="1"/>
        <v>20210128</v>
      </c>
      <c r="C671" s="12">
        <f t="shared" si="2"/>
        <v>44224</v>
      </c>
      <c r="D671" s="3" t="str">
        <f t="shared" si="3"/>
        <v>21</v>
      </c>
      <c r="E671" s="13">
        <v>0.0</v>
      </c>
      <c r="F671" s="14">
        <f>'Costo de tareas'!$B$15</f>
        <v>0.1964027778</v>
      </c>
      <c r="G671" s="15">
        <f>'Producción diaria'!$T$3*$L$2*$M$2*$N$2*E671*1000/'Costo de tareas'!$B$14</f>
        <v>0</v>
      </c>
      <c r="H671" s="16">
        <f>IF(G671 &gt; 'Costo de tareas'!$B$13, 'Costo de tareas'!$B$13, IF(G671 &lt; 'Costo de tareas'!$B$13*0.2, 0, 'Costo de tareas'!$B$13- G671))</f>
        <v>0</v>
      </c>
      <c r="I671" s="17">
        <f>IF(H671=0,'Costo de tareas'!$B$13,'Costo de tareas'!$B$13-H671)</f>
        <v>39.28055556</v>
      </c>
      <c r="J671" s="2"/>
      <c r="K671" s="2"/>
      <c r="P671" s="2"/>
    </row>
    <row r="672">
      <c r="A672" s="3" t="s">
        <v>999</v>
      </c>
      <c r="B672" s="11" t="str">
        <f t="shared" si="1"/>
        <v>20210128</v>
      </c>
      <c r="C672" s="12">
        <f t="shared" si="2"/>
        <v>44224</v>
      </c>
      <c r="D672" s="3" t="str">
        <f t="shared" si="3"/>
        <v>22</v>
      </c>
      <c r="E672" s="13">
        <v>0.0</v>
      </c>
      <c r="F672" s="14">
        <f>'Costo de tareas'!$B$15</f>
        <v>0.1964027778</v>
      </c>
      <c r="G672" s="15">
        <f>'Producción diaria'!$T$3*$L$2*$M$2*$N$2*E672*1000/'Costo de tareas'!$B$14</f>
        <v>0</v>
      </c>
      <c r="H672" s="16">
        <f>IF(G672 &gt; 'Costo de tareas'!$B$13, 'Costo de tareas'!$B$13, IF(G672 &lt; 'Costo de tareas'!$B$13*0.2, 0, 'Costo de tareas'!$B$13- G672))</f>
        <v>0</v>
      </c>
      <c r="I672" s="17">
        <f>IF(H672=0,'Costo de tareas'!$B$13,'Costo de tareas'!$B$13-H672)</f>
        <v>39.28055556</v>
      </c>
      <c r="J672" s="2"/>
      <c r="K672" s="2"/>
      <c r="P672" s="2"/>
    </row>
    <row r="673">
      <c r="A673" s="3" t="s">
        <v>1000</v>
      </c>
      <c r="B673" s="11" t="str">
        <f t="shared" si="1"/>
        <v>20210128</v>
      </c>
      <c r="C673" s="12">
        <f t="shared" si="2"/>
        <v>44224</v>
      </c>
      <c r="D673" s="3" t="str">
        <f t="shared" si="3"/>
        <v>23</v>
      </c>
      <c r="E673" s="13">
        <v>0.0</v>
      </c>
      <c r="F673" s="14">
        <f>'Costo de tareas'!$B$15</f>
        <v>0.1964027778</v>
      </c>
      <c r="G673" s="15">
        <f>'Producción diaria'!$T$3*$L$2*$M$2*$N$2*E673*1000/'Costo de tareas'!$B$14</f>
        <v>0</v>
      </c>
      <c r="H673" s="16">
        <f>IF(G673 &gt; 'Costo de tareas'!$B$13, 'Costo de tareas'!$B$13, IF(G673 &lt; 'Costo de tareas'!$B$13*0.2, 0, 'Costo de tareas'!$B$13- G673))</f>
        <v>0</v>
      </c>
      <c r="I673" s="17">
        <f>IF(H673=0,'Costo de tareas'!$B$13,'Costo de tareas'!$B$13-H673)</f>
        <v>39.28055556</v>
      </c>
      <c r="J673" s="2"/>
      <c r="K673" s="2"/>
      <c r="P673" s="2"/>
    </row>
    <row r="674">
      <c r="A674" s="3" t="s">
        <v>1001</v>
      </c>
      <c r="B674" s="11" t="str">
        <f t="shared" si="1"/>
        <v>20210129</v>
      </c>
      <c r="C674" s="12">
        <f t="shared" si="2"/>
        <v>44225</v>
      </c>
      <c r="D674" s="3" t="str">
        <f t="shared" si="3"/>
        <v>00</v>
      </c>
      <c r="E674" s="13">
        <v>0.0</v>
      </c>
      <c r="F674" s="14">
        <f>'Costo de tareas'!$B$15</f>
        <v>0.1964027778</v>
      </c>
      <c r="G674" s="15">
        <f>'Producción diaria'!$T$3*$L$2*$M$2*$N$2*E674*1000/'Costo de tareas'!$B$14</f>
        <v>0</v>
      </c>
      <c r="H674" s="16">
        <f>IF(G674 &gt; 'Costo de tareas'!$B$13, 'Costo de tareas'!$B$13, IF(G674 &lt; 'Costo de tareas'!$B$13*0.2, 0, 'Costo de tareas'!$B$13- G674))</f>
        <v>0</v>
      </c>
      <c r="I674" s="17">
        <f>IF(H674=0,'Costo de tareas'!$B$13,'Costo de tareas'!$B$13-H674)</f>
        <v>39.28055556</v>
      </c>
      <c r="J674" s="2"/>
      <c r="K674" s="2"/>
      <c r="P674" s="2"/>
    </row>
    <row r="675">
      <c r="A675" s="3" t="s">
        <v>1002</v>
      </c>
      <c r="B675" s="11" t="str">
        <f t="shared" si="1"/>
        <v>20210129</v>
      </c>
      <c r="C675" s="12">
        <f t="shared" si="2"/>
        <v>44225</v>
      </c>
      <c r="D675" s="3" t="str">
        <f t="shared" si="3"/>
        <v>01</v>
      </c>
      <c r="E675" s="13">
        <v>0.0</v>
      </c>
      <c r="F675" s="14">
        <f>'Costo de tareas'!$B$15</f>
        <v>0.1964027778</v>
      </c>
      <c r="G675" s="15">
        <f>'Producción diaria'!$T$3*$L$2*$M$2*$N$2*E675*1000/'Costo de tareas'!$B$14</f>
        <v>0</v>
      </c>
      <c r="H675" s="16">
        <f>IF(G675 &gt; 'Costo de tareas'!$B$13, 'Costo de tareas'!$B$13, IF(G675 &lt; 'Costo de tareas'!$B$13*0.2, 0, 'Costo de tareas'!$B$13- G675))</f>
        <v>0</v>
      </c>
      <c r="I675" s="17">
        <f>IF(H675=0,'Costo de tareas'!$B$13,'Costo de tareas'!$B$13-H675)</f>
        <v>39.28055556</v>
      </c>
      <c r="J675" s="2"/>
      <c r="K675" s="2"/>
      <c r="P675" s="2"/>
    </row>
    <row r="676">
      <c r="A676" s="3" t="s">
        <v>1004</v>
      </c>
      <c r="B676" s="11" t="str">
        <f t="shared" si="1"/>
        <v>20210129</v>
      </c>
      <c r="C676" s="12">
        <f t="shared" si="2"/>
        <v>44225</v>
      </c>
      <c r="D676" s="3" t="str">
        <f t="shared" si="3"/>
        <v>02</v>
      </c>
      <c r="E676" s="13">
        <v>0.0</v>
      </c>
      <c r="F676" s="14">
        <f>'Costo de tareas'!$B$15</f>
        <v>0.1964027778</v>
      </c>
      <c r="G676" s="15">
        <f>'Producción diaria'!$T$3*$L$2*$M$2*$N$2*E676*1000/'Costo de tareas'!$B$14</f>
        <v>0</v>
      </c>
      <c r="H676" s="16">
        <f>IF(G676 &gt; 'Costo de tareas'!$B$13, 'Costo de tareas'!$B$13, IF(G676 &lt; 'Costo de tareas'!$B$13*0.2, 0, 'Costo de tareas'!$B$13- G676))</f>
        <v>0</v>
      </c>
      <c r="I676" s="17">
        <f>IF(H676=0,'Costo de tareas'!$B$13,'Costo de tareas'!$B$13-H676)</f>
        <v>39.28055556</v>
      </c>
      <c r="J676" s="2"/>
      <c r="K676" s="2"/>
      <c r="P676" s="2"/>
    </row>
    <row r="677">
      <c r="A677" s="3" t="s">
        <v>1005</v>
      </c>
      <c r="B677" s="11" t="str">
        <f t="shared" si="1"/>
        <v>20210129</v>
      </c>
      <c r="C677" s="12">
        <f t="shared" si="2"/>
        <v>44225</v>
      </c>
      <c r="D677" s="3" t="str">
        <f t="shared" si="3"/>
        <v>03</v>
      </c>
      <c r="E677" s="13">
        <v>0.0</v>
      </c>
      <c r="F677" s="14">
        <f>'Costo de tareas'!$B$15</f>
        <v>0.1964027778</v>
      </c>
      <c r="G677" s="15">
        <f>'Producción diaria'!$T$3*$L$2*$M$2*$N$2*E677*1000/'Costo de tareas'!$B$14</f>
        <v>0</v>
      </c>
      <c r="H677" s="16">
        <f>IF(G677 &gt; 'Costo de tareas'!$B$13, 'Costo de tareas'!$B$13, IF(G677 &lt; 'Costo de tareas'!$B$13*0.2, 0, 'Costo de tareas'!$B$13- G677))</f>
        <v>0</v>
      </c>
      <c r="I677" s="17">
        <f>IF(H677=0,'Costo de tareas'!$B$13,'Costo de tareas'!$B$13-H677)</f>
        <v>39.28055556</v>
      </c>
      <c r="J677" s="2"/>
      <c r="K677" s="2"/>
      <c r="P677" s="2"/>
    </row>
    <row r="678">
      <c r="A678" s="3" t="s">
        <v>1006</v>
      </c>
      <c r="B678" s="11" t="str">
        <f t="shared" si="1"/>
        <v>20210129</v>
      </c>
      <c r="C678" s="12">
        <f t="shared" si="2"/>
        <v>44225</v>
      </c>
      <c r="D678" s="3" t="str">
        <f t="shared" si="3"/>
        <v>04</v>
      </c>
      <c r="E678" s="13">
        <v>0.0</v>
      </c>
      <c r="F678" s="14">
        <f>'Costo de tareas'!$B$15</f>
        <v>0.1964027778</v>
      </c>
      <c r="G678" s="15">
        <f>'Producción diaria'!$T$3*$L$2*$M$2*$N$2*E678*1000/'Costo de tareas'!$B$14</f>
        <v>0</v>
      </c>
      <c r="H678" s="16">
        <f>IF(G678 &gt; 'Costo de tareas'!$B$13, 'Costo de tareas'!$B$13, IF(G678 &lt; 'Costo de tareas'!$B$13*0.2, 0, 'Costo de tareas'!$B$13- G678))</f>
        <v>0</v>
      </c>
      <c r="I678" s="17">
        <f>IF(H678=0,'Costo de tareas'!$B$13,'Costo de tareas'!$B$13-H678)</f>
        <v>39.28055556</v>
      </c>
      <c r="J678" s="2"/>
      <c r="K678" s="2"/>
      <c r="P678" s="2"/>
    </row>
    <row r="679">
      <c r="A679" s="3" t="s">
        <v>1007</v>
      </c>
      <c r="B679" s="11" t="str">
        <f t="shared" si="1"/>
        <v>20210129</v>
      </c>
      <c r="C679" s="12">
        <f t="shared" si="2"/>
        <v>44225</v>
      </c>
      <c r="D679" s="3" t="str">
        <f t="shared" si="3"/>
        <v>05</v>
      </c>
      <c r="E679" s="13">
        <v>0.0</v>
      </c>
      <c r="F679" s="14">
        <f>'Costo de tareas'!$B$15</f>
        <v>0.1964027778</v>
      </c>
      <c r="G679" s="15">
        <f>'Producción diaria'!$T$3*$L$2*$M$2*$N$2*E679*1000/'Costo de tareas'!$B$14</f>
        <v>0</v>
      </c>
      <c r="H679" s="16">
        <f>IF(G679 &gt; 'Costo de tareas'!$B$13, 'Costo de tareas'!$B$13, IF(G679 &lt; 'Costo de tareas'!$B$13*0.2, 0, 'Costo de tareas'!$B$13- G679))</f>
        <v>0</v>
      </c>
      <c r="I679" s="17">
        <f>IF(H679=0,'Costo de tareas'!$B$13,'Costo de tareas'!$B$13-H679)</f>
        <v>39.28055556</v>
      </c>
      <c r="J679" s="2"/>
      <c r="K679" s="2"/>
      <c r="P679" s="2"/>
    </row>
    <row r="680">
      <c r="A680" s="3" t="s">
        <v>1009</v>
      </c>
      <c r="B680" s="11" t="str">
        <f t="shared" si="1"/>
        <v>20210129</v>
      </c>
      <c r="C680" s="12">
        <f t="shared" si="2"/>
        <v>44225</v>
      </c>
      <c r="D680" s="3" t="str">
        <f t="shared" si="3"/>
        <v>06</v>
      </c>
      <c r="E680" s="13">
        <v>0.0</v>
      </c>
      <c r="F680" s="14">
        <f>'Costo de tareas'!$B$15</f>
        <v>0.1964027778</v>
      </c>
      <c r="G680" s="15">
        <f>'Producción diaria'!$T$3*$L$2*$M$2*$N$2*E680*1000/'Costo de tareas'!$B$14</f>
        <v>0</v>
      </c>
      <c r="H680" s="16">
        <f>IF(G680 &gt; 'Costo de tareas'!$B$13, 'Costo de tareas'!$B$13, IF(G680 &lt; 'Costo de tareas'!$B$13*0.2, 0, 'Costo de tareas'!$B$13- G680))</f>
        <v>0</v>
      </c>
      <c r="I680" s="17">
        <f>IF(H680=0,'Costo de tareas'!$B$13,'Costo de tareas'!$B$13-H680)</f>
        <v>39.28055556</v>
      </c>
      <c r="J680" s="2"/>
      <c r="K680" s="2"/>
      <c r="P680" s="2"/>
    </row>
    <row r="681">
      <c r="A681" s="3" t="s">
        <v>1010</v>
      </c>
      <c r="B681" s="11" t="str">
        <f t="shared" si="1"/>
        <v>20210129</v>
      </c>
      <c r="C681" s="12">
        <f t="shared" si="2"/>
        <v>44225</v>
      </c>
      <c r="D681" s="3" t="str">
        <f t="shared" si="3"/>
        <v>07</v>
      </c>
      <c r="E681" s="13">
        <v>0.0</v>
      </c>
      <c r="F681" s="14">
        <f>'Costo de tareas'!$B$15</f>
        <v>0.1964027778</v>
      </c>
      <c r="G681" s="15">
        <f>'Producción diaria'!$T$3*$L$2*$M$2*$N$2*E681*1000/'Costo de tareas'!$B$14</f>
        <v>0</v>
      </c>
      <c r="H681" s="16">
        <f>IF(G681 &gt; 'Costo de tareas'!$B$13, 'Costo de tareas'!$B$13, IF(G681 &lt; 'Costo de tareas'!$B$13*0.2, 0, 'Costo de tareas'!$B$13- G681))</f>
        <v>0</v>
      </c>
      <c r="I681" s="17">
        <f>IF(H681=0,'Costo de tareas'!$B$13,'Costo de tareas'!$B$13-H681)</f>
        <v>39.28055556</v>
      </c>
      <c r="J681" s="2"/>
      <c r="K681" s="2"/>
      <c r="P681" s="2"/>
    </row>
    <row r="682">
      <c r="A682" s="3" t="s">
        <v>1011</v>
      </c>
      <c r="B682" s="11" t="str">
        <f t="shared" si="1"/>
        <v>20210129</v>
      </c>
      <c r="C682" s="12">
        <f t="shared" si="2"/>
        <v>44225</v>
      </c>
      <c r="D682" s="3" t="str">
        <f t="shared" si="3"/>
        <v>08</v>
      </c>
      <c r="E682" s="13">
        <v>97.0</v>
      </c>
      <c r="F682" s="14">
        <f>'Costo de tareas'!$B$15</f>
        <v>0.1964027778</v>
      </c>
      <c r="G682" s="15">
        <f>'Producción diaria'!$T$3*$L$2*$M$2*$N$2*E682*1000/'Costo de tareas'!$B$14</f>
        <v>145.8455077</v>
      </c>
      <c r="H682" s="16">
        <f>IF(G682 &gt; 'Costo de tareas'!$B$13, 'Costo de tareas'!$B$13, IF(G682 &lt; 'Costo de tareas'!$B$13*0.2, 0, 'Costo de tareas'!$B$13- G682))</f>
        <v>39.28055556</v>
      </c>
      <c r="I682" s="17">
        <f>IF(H682=0,'Costo de tareas'!$B$13,'Costo de tareas'!$B$13-H682)</f>
        <v>0</v>
      </c>
      <c r="J682" s="2"/>
      <c r="K682" s="2"/>
      <c r="P682" s="2"/>
    </row>
    <row r="683">
      <c r="A683" s="3" t="s">
        <v>1012</v>
      </c>
      <c r="B683" s="11" t="str">
        <f t="shared" si="1"/>
        <v>20210129</v>
      </c>
      <c r="C683" s="12">
        <f t="shared" si="2"/>
        <v>44225</v>
      </c>
      <c r="D683" s="3" t="str">
        <f t="shared" si="3"/>
        <v>09</v>
      </c>
      <c r="E683" s="13">
        <v>277.0</v>
      </c>
      <c r="F683" s="14">
        <f>'Costo de tareas'!$B$15</f>
        <v>0.1964027778</v>
      </c>
      <c r="G683" s="15">
        <f>'Producción diaria'!$T$3*$L$2*$M$2*$N$2*E683*1000/'Costo de tareas'!$B$14</f>
        <v>416.486656</v>
      </c>
      <c r="H683" s="16">
        <f>IF(G683 &gt; 'Costo de tareas'!$B$13, 'Costo de tareas'!$B$13, IF(G683 &lt; 'Costo de tareas'!$B$13*0.2, 0, 'Costo de tareas'!$B$13- G683))</f>
        <v>39.28055556</v>
      </c>
      <c r="I683" s="17">
        <f>IF(H683=0,'Costo de tareas'!$B$13,'Costo de tareas'!$B$13-H683)</f>
        <v>0</v>
      </c>
      <c r="J683" s="2"/>
      <c r="K683" s="2"/>
      <c r="P683" s="2"/>
    </row>
    <row r="684">
      <c r="A684" s="3" t="s">
        <v>1013</v>
      </c>
      <c r="B684" s="11" t="str">
        <f t="shared" si="1"/>
        <v>20210129</v>
      </c>
      <c r="C684" s="12">
        <f t="shared" si="2"/>
        <v>44225</v>
      </c>
      <c r="D684" s="3" t="str">
        <f t="shared" si="3"/>
        <v>10</v>
      </c>
      <c r="E684" s="13">
        <v>419.0</v>
      </c>
      <c r="F684" s="14">
        <f>'Costo de tareas'!$B$15</f>
        <v>0.1964027778</v>
      </c>
      <c r="G684" s="15">
        <f>'Producción diaria'!$T$3*$L$2*$M$2*$N$2*E684*1000/'Costo de tareas'!$B$14</f>
        <v>629.9924508</v>
      </c>
      <c r="H684" s="16">
        <f>IF(G684 &gt; 'Costo de tareas'!$B$13, 'Costo de tareas'!$B$13, IF(G684 &lt; 'Costo de tareas'!$B$13*0.2, 0, 'Costo de tareas'!$B$13- G684))</f>
        <v>39.28055556</v>
      </c>
      <c r="I684" s="17">
        <f>IF(H684=0,'Costo de tareas'!$B$13,'Costo de tareas'!$B$13-H684)</f>
        <v>0</v>
      </c>
      <c r="J684" s="2"/>
      <c r="K684" s="2"/>
      <c r="P684" s="2"/>
    </row>
    <row r="685">
      <c r="A685" s="3" t="s">
        <v>1014</v>
      </c>
      <c r="B685" s="11" t="str">
        <f t="shared" si="1"/>
        <v>20210129</v>
      </c>
      <c r="C685" s="12">
        <f t="shared" si="2"/>
        <v>44225</v>
      </c>
      <c r="D685" s="3" t="str">
        <f t="shared" si="3"/>
        <v>11</v>
      </c>
      <c r="E685" s="13">
        <v>533.0</v>
      </c>
      <c r="F685" s="14">
        <f>'Costo de tareas'!$B$15</f>
        <v>0.1964027778</v>
      </c>
      <c r="G685" s="15">
        <f>'Producción diaria'!$T$3*$L$2*$M$2*$N$2*E685*1000/'Costo de tareas'!$B$14</f>
        <v>801.3985114</v>
      </c>
      <c r="H685" s="16">
        <f>IF(G685 &gt; 'Costo de tareas'!$B$13, 'Costo de tareas'!$B$13, IF(G685 &lt; 'Costo de tareas'!$B$13*0.2, 0, 'Costo de tareas'!$B$13- G685))</f>
        <v>39.28055556</v>
      </c>
      <c r="I685" s="17">
        <f>IF(H685=0,'Costo de tareas'!$B$13,'Costo de tareas'!$B$13-H685)</f>
        <v>0</v>
      </c>
      <c r="J685" s="2"/>
      <c r="K685" s="2"/>
      <c r="P685" s="2"/>
    </row>
    <row r="686">
      <c r="A686" s="3" t="s">
        <v>1015</v>
      </c>
      <c r="B686" s="11" t="str">
        <f t="shared" si="1"/>
        <v>20210129</v>
      </c>
      <c r="C686" s="12">
        <f t="shared" si="2"/>
        <v>44225</v>
      </c>
      <c r="D686" s="3" t="str">
        <f t="shared" si="3"/>
        <v>12</v>
      </c>
      <c r="E686" s="13">
        <v>574.0</v>
      </c>
      <c r="F686" s="14">
        <f>'Costo de tareas'!$B$15</f>
        <v>0.1964027778</v>
      </c>
      <c r="G686" s="15">
        <f>'Producción diaria'!$T$3*$L$2*$M$2*$N$2*E686*1000/'Costo de tareas'!$B$14</f>
        <v>863.0445508</v>
      </c>
      <c r="H686" s="16">
        <f>IF(G686 &gt; 'Costo de tareas'!$B$13, 'Costo de tareas'!$B$13, IF(G686 &lt; 'Costo de tareas'!$B$13*0.2, 0, 'Costo de tareas'!$B$13- G686))</f>
        <v>39.28055556</v>
      </c>
      <c r="I686" s="17">
        <f>IF(H686=0,'Costo de tareas'!$B$13,'Costo de tareas'!$B$13-H686)</f>
        <v>0</v>
      </c>
      <c r="J686" s="2"/>
      <c r="K686" s="2"/>
      <c r="P686" s="2"/>
    </row>
    <row r="687">
      <c r="A687" s="3" t="s">
        <v>1016</v>
      </c>
      <c r="B687" s="11" t="str">
        <f t="shared" si="1"/>
        <v>20210129</v>
      </c>
      <c r="C687" s="12">
        <f t="shared" si="2"/>
        <v>44225</v>
      </c>
      <c r="D687" s="3" t="str">
        <f t="shared" si="3"/>
        <v>13</v>
      </c>
      <c r="E687" s="13">
        <v>549.0</v>
      </c>
      <c r="F687" s="14">
        <f>'Costo de tareas'!$B$15</f>
        <v>0.1964027778</v>
      </c>
      <c r="G687" s="15">
        <f>'Producción diaria'!$T$3*$L$2*$M$2*$N$2*E687*1000/'Costo de tareas'!$B$14</f>
        <v>825.4555024</v>
      </c>
      <c r="H687" s="16">
        <f>IF(G687 &gt; 'Costo de tareas'!$B$13, 'Costo de tareas'!$B$13, IF(G687 &lt; 'Costo de tareas'!$B$13*0.2, 0, 'Costo de tareas'!$B$13- G687))</f>
        <v>39.28055556</v>
      </c>
      <c r="I687" s="17">
        <f>IF(H687=0,'Costo de tareas'!$B$13,'Costo de tareas'!$B$13-H687)</f>
        <v>0</v>
      </c>
      <c r="J687" s="2"/>
      <c r="K687" s="2"/>
      <c r="P687" s="2"/>
    </row>
    <row r="688">
      <c r="A688" s="3" t="s">
        <v>1017</v>
      </c>
      <c r="B688" s="11" t="str">
        <f t="shared" si="1"/>
        <v>20210129</v>
      </c>
      <c r="C688" s="12">
        <f t="shared" si="2"/>
        <v>44225</v>
      </c>
      <c r="D688" s="3" t="str">
        <f t="shared" si="3"/>
        <v>14</v>
      </c>
      <c r="E688" s="13">
        <v>478.0</v>
      </c>
      <c r="F688" s="14">
        <f>'Costo de tareas'!$B$15</f>
        <v>0.1964027778</v>
      </c>
      <c r="G688" s="15">
        <f>'Producción diaria'!$T$3*$L$2*$M$2*$N$2*E688*1000/'Costo de tareas'!$B$14</f>
        <v>718.702605</v>
      </c>
      <c r="H688" s="16">
        <f>IF(G688 &gt; 'Costo de tareas'!$B$13, 'Costo de tareas'!$B$13, IF(G688 &lt; 'Costo de tareas'!$B$13*0.2, 0, 'Costo de tareas'!$B$13- G688))</f>
        <v>39.28055556</v>
      </c>
      <c r="I688" s="17">
        <f>IF(H688=0,'Costo de tareas'!$B$13,'Costo de tareas'!$B$13-H688)</f>
        <v>0</v>
      </c>
      <c r="J688" s="2"/>
      <c r="K688" s="2"/>
      <c r="P688" s="2"/>
    </row>
    <row r="689">
      <c r="A689" s="3" t="s">
        <v>1018</v>
      </c>
      <c r="B689" s="11" t="str">
        <f t="shared" si="1"/>
        <v>20210129</v>
      </c>
      <c r="C689" s="12">
        <f t="shared" si="2"/>
        <v>44225</v>
      </c>
      <c r="D689" s="3" t="str">
        <f t="shared" si="3"/>
        <v>15</v>
      </c>
      <c r="E689" s="13">
        <v>354.0</v>
      </c>
      <c r="F689" s="14">
        <f>'Costo de tareas'!$B$15</f>
        <v>0.1964027778</v>
      </c>
      <c r="G689" s="15">
        <f>'Producción diaria'!$T$3*$L$2*$M$2*$N$2*E689*1000/'Costo de tareas'!$B$14</f>
        <v>532.260925</v>
      </c>
      <c r="H689" s="16">
        <f>IF(G689 &gt; 'Costo de tareas'!$B$13, 'Costo de tareas'!$B$13, IF(G689 &lt; 'Costo de tareas'!$B$13*0.2, 0, 'Costo de tareas'!$B$13- G689))</f>
        <v>39.28055556</v>
      </c>
      <c r="I689" s="17">
        <f>IF(H689=0,'Costo de tareas'!$B$13,'Costo de tareas'!$B$13-H689)</f>
        <v>0</v>
      </c>
      <c r="J689" s="2"/>
      <c r="K689" s="2"/>
      <c r="P689" s="2"/>
    </row>
    <row r="690">
      <c r="A690" s="3" t="s">
        <v>1019</v>
      </c>
      <c r="B690" s="11" t="str">
        <f t="shared" si="1"/>
        <v>20210129</v>
      </c>
      <c r="C690" s="12">
        <f t="shared" si="2"/>
        <v>44225</v>
      </c>
      <c r="D690" s="3" t="str">
        <f t="shared" si="3"/>
        <v>16</v>
      </c>
      <c r="E690" s="13">
        <v>201.0</v>
      </c>
      <c r="F690" s="14">
        <f>'Costo de tareas'!$B$15</f>
        <v>0.1964027778</v>
      </c>
      <c r="G690" s="15">
        <f>'Producción diaria'!$T$3*$L$2*$M$2*$N$2*E690*1000/'Costo de tareas'!$B$14</f>
        <v>302.215949</v>
      </c>
      <c r="H690" s="16">
        <f>IF(G690 &gt; 'Costo de tareas'!$B$13, 'Costo de tareas'!$B$13, IF(G690 &lt; 'Costo de tareas'!$B$13*0.2, 0, 'Costo de tareas'!$B$13- G690))</f>
        <v>39.28055556</v>
      </c>
      <c r="I690" s="17">
        <f>IF(H690=0,'Costo de tareas'!$B$13,'Costo de tareas'!$B$13-H690)</f>
        <v>0</v>
      </c>
      <c r="J690" s="2"/>
      <c r="K690" s="2"/>
      <c r="P690" s="2"/>
    </row>
    <row r="691">
      <c r="A691" s="3" t="s">
        <v>1020</v>
      </c>
      <c r="B691" s="11" t="str">
        <f t="shared" si="1"/>
        <v>20210129</v>
      </c>
      <c r="C691" s="12">
        <f t="shared" si="2"/>
        <v>44225</v>
      </c>
      <c r="D691" s="3" t="str">
        <f t="shared" si="3"/>
        <v>17</v>
      </c>
      <c r="E691" s="13">
        <v>15.0</v>
      </c>
      <c r="F691" s="14">
        <f>'Costo de tareas'!$B$15</f>
        <v>0.1964027778</v>
      </c>
      <c r="G691" s="15">
        <f>'Producción diaria'!$T$3*$L$2*$M$2*$N$2*E691*1000/'Costo de tareas'!$B$14</f>
        <v>22.55342903</v>
      </c>
      <c r="H691" s="16">
        <f>IF(G691 &gt; 'Costo de tareas'!$B$13, 'Costo de tareas'!$B$13, IF(G691 &lt; 'Costo de tareas'!$B$13*0.2, 0, 'Costo de tareas'!$B$13- G691))</f>
        <v>16.72712653</v>
      </c>
      <c r="I691" s="17">
        <f>IF(H691=0,'Costo de tareas'!$B$13,'Costo de tareas'!$B$13-H691)</f>
        <v>22.55342903</v>
      </c>
      <c r="J691" s="2"/>
      <c r="K691" s="2"/>
      <c r="P691" s="2"/>
    </row>
    <row r="692">
      <c r="A692" s="3" t="s">
        <v>1021</v>
      </c>
      <c r="B692" s="11" t="str">
        <f t="shared" si="1"/>
        <v>20210129</v>
      </c>
      <c r="C692" s="12">
        <f t="shared" si="2"/>
        <v>44225</v>
      </c>
      <c r="D692" s="3" t="str">
        <f t="shared" si="3"/>
        <v>18</v>
      </c>
      <c r="E692" s="13">
        <v>0.0</v>
      </c>
      <c r="F692" s="14">
        <f>'Costo de tareas'!$B$15</f>
        <v>0.1964027778</v>
      </c>
      <c r="G692" s="15">
        <f>'Producción diaria'!$T$3*$L$2*$M$2*$N$2*E692*1000/'Costo de tareas'!$B$14</f>
        <v>0</v>
      </c>
      <c r="H692" s="16">
        <f>IF(G692 &gt; 'Costo de tareas'!$B$13, 'Costo de tareas'!$B$13, IF(G692 &lt; 'Costo de tareas'!$B$13*0.2, 0, 'Costo de tareas'!$B$13- G692))</f>
        <v>0</v>
      </c>
      <c r="I692" s="17">
        <f>IF(H692=0,'Costo de tareas'!$B$13,'Costo de tareas'!$B$13-H692)</f>
        <v>39.28055556</v>
      </c>
      <c r="J692" s="2"/>
      <c r="K692" s="2"/>
      <c r="P692" s="2"/>
    </row>
    <row r="693">
      <c r="A693" s="3" t="s">
        <v>1022</v>
      </c>
      <c r="B693" s="11" t="str">
        <f t="shared" si="1"/>
        <v>20210129</v>
      </c>
      <c r="C693" s="12">
        <f t="shared" si="2"/>
        <v>44225</v>
      </c>
      <c r="D693" s="3" t="str">
        <f t="shared" si="3"/>
        <v>19</v>
      </c>
      <c r="E693" s="13">
        <v>0.0</v>
      </c>
      <c r="F693" s="14">
        <f>'Costo de tareas'!$B$15</f>
        <v>0.1964027778</v>
      </c>
      <c r="G693" s="15">
        <f>'Producción diaria'!$T$3*$L$2*$M$2*$N$2*E693*1000/'Costo de tareas'!$B$14</f>
        <v>0</v>
      </c>
      <c r="H693" s="16">
        <f>IF(G693 &gt; 'Costo de tareas'!$B$13, 'Costo de tareas'!$B$13, IF(G693 &lt; 'Costo de tareas'!$B$13*0.2, 0, 'Costo de tareas'!$B$13- G693))</f>
        <v>0</v>
      </c>
      <c r="I693" s="17">
        <f>IF(H693=0,'Costo de tareas'!$B$13,'Costo de tareas'!$B$13-H693)</f>
        <v>39.28055556</v>
      </c>
      <c r="J693" s="2"/>
      <c r="K693" s="2"/>
      <c r="P693" s="2"/>
    </row>
    <row r="694">
      <c r="A694" s="3" t="s">
        <v>1024</v>
      </c>
      <c r="B694" s="11" t="str">
        <f t="shared" si="1"/>
        <v>20210129</v>
      </c>
      <c r="C694" s="12">
        <f t="shared" si="2"/>
        <v>44225</v>
      </c>
      <c r="D694" s="3" t="str">
        <f t="shared" si="3"/>
        <v>20</v>
      </c>
      <c r="E694" s="13">
        <v>0.0</v>
      </c>
      <c r="F694" s="14">
        <f>'Costo de tareas'!$B$15</f>
        <v>0.1964027778</v>
      </c>
      <c r="G694" s="15">
        <f>'Producción diaria'!$T$3*$L$2*$M$2*$N$2*E694*1000/'Costo de tareas'!$B$14</f>
        <v>0</v>
      </c>
      <c r="H694" s="16">
        <f>IF(G694 &gt; 'Costo de tareas'!$B$13, 'Costo de tareas'!$B$13, IF(G694 &lt; 'Costo de tareas'!$B$13*0.2, 0, 'Costo de tareas'!$B$13- G694))</f>
        <v>0</v>
      </c>
      <c r="I694" s="17">
        <f>IF(H694=0,'Costo de tareas'!$B$13,'Costo de tareas'!$B$13-H694)</f>
        <v>39.28055556</v>
      </c>
      <c r="J694" s="2"/>
      <c r="K694" s="2"/>
      <c r="P694" s="2"/>
    </row>
    <row r="695">
      <c r="A695" s="3" t="s">
        <v>1025</v>
      </c>
      <c r="B695" s="11" t="str">
        <f t="shared" si="1"/>
        <v>20210129</v>
      </c>
      <c r="C695" s="12">
        <f t="shared" si="2"/>
        <v>44225</v>
      </c>
      <c r="D695" s="3" t="str">
        <f t="shared" si="3"/>
        <v>21</v>
      </c>
      <c r="E695" s="13">
        <v>0.0</v>
      </c>
      <c r="F695" s="14">
        <f>'Costo de tareas'!$B$15</f>
        <v>0.1964027778</v>
      </c>
      <c r="G695" s="15">
        <f>'Producción diaria'!$T$3*$L$2*$M$2*$N$2*E695*1000/'Costo de tareas'!$B$14</f>
        <v>0</v>
      </c>
      <c r="H695" s="16">
        <f>IF(G695 &gt; 'Costo de tareas'!$B$13, 'Costo de tareas'!$B$13, IF(G695 &lt; 'Costo de tareas'!$B$13*0.2, 0, 'Costo de tareas'!$B$13- G695))</f>
        <v>0</v>
      </c>
      <c r="I695" s="17">
        <f>IF(H695=0,'Costo de tareas'!$B$13,'Costo de tareas'!$B$13-H695)</f>
        <v>39.28055556</v>
      </c>
      <c r="J695" s="2"/>
      <c r="K695" s="2"/>
      <c r="P695" s="2"/>
    </row>
    <row r="696">
      <c r="A696" s="3" t="s">
        <v>1027</v>
      </c>
      <c r="B696" s="11" t="str">
        <f t="shared" si="1"/>
        <v>20210129</v>
      </c>
      <c r="C696" s="12">
        <f t="shared" si="2"/>
        <v>44225</v>
      </c>
      <c r="D696" s="3" t="str">
        <f t="shared" si="3"/>
        <v>22</v>
      </c>
      <c r="E696" s="13">
        <v>0.0</v>
      </c>
      <c r="F696" s="14">
        <f>'Costo de tareas'!$B$15</f>
        <v>0.1964027778</v>
      </c>
      <c r="G696" s="15">
        <f>'Producción diaria'!$T$3*$L$2*$M$2*$N$2*E696*1000/'Costo de tareas'!$B$14</f>
        <v>0</v>
      </c>
      <c r="H696" s="16">
        <f>IF(G696 &gt; 'Costo de tareas'!$B$13, 'Costo de tareas'!$B$13, IF(G696 &lt; 'Costo de tareas'!$B$13*0.2, 0, 'Costo de tareas'!$B$13- G696))</f>
        <v>0</v>
      </c>
      <c r="I696" s="17">
        <f>IF(H696=0,'Costo de tareas'!$B$13,'Costo de tareas'!$B$13-H696)</f>
        <v>39.28055556</v>
      </c>
      <c r="J696" s="2"/>
      <c r="K696" s="2"/>
      <c r="P696" s="2"/>
    </row>
    <row r="697">
      <c r="A697" s="3" t="s">
        <v>1028</v>
      </c>
      <c r="B697" s="11" t="str">
        <f t="shared" si="1"/>
        <v>20210129</v>
      </c>
      <c r="C697" s="12">
        <f t="shared" si="2"/>
        <v>44225</v>
      </c>
      <c r="D697" s="3" t="str">
        <f t="shared" si="3"/>
        <v>23</v>
      </c>
      <c r="E697" s="13">
        <v>0.0</v>
      </c>
      <c r="F697" s="14">
        <f>'Costo de tareas'!$B$15</f>
        <v>0.1964027778</v>
      </c>
      <c r="G697" s="15">
        <f>'Producción diaria'!$T$3*$L$2*$M$2*$N$2*E697*1000/'Costo de tareas'!$B$14</f>
        <v>0</v>
      </c>
      <c r="H697" s="16">
        <f>IF(G697 &gt; 'Costo de tareas'!$B$13, 'Costo de tareas'!$B$13, IF(G697 &lt; 'Costo de tareas'!$B$13*0.2, 0, 'Costo de tareas'!$B$13- G697))</f>
        <v>0</v>
      </c>
      <c r="I697" s="17">
        <f>IF(H697=0,'Costo de tareas'!$B$13,'Costo de tareas'!$B$13-H697)</f>
        <v>39.28055556</v>
      </c>
      <c r="J697" s="2"/>
      <c r="K697" s="2"/>
      <c r="P697" s="2"/>
    </row>
    <row r="698">
      <c r="A698" s="3" t="s">
        <v>1029</v>
      </c>
      <c r="B698" s="11" t="str">
        <f t="shared" si="1"/>
        <v>20210130</v>
      </c>
      <c r="C698" s="12">
        <f t="shared" si="2"/>
        <v>44226</v>
      </c>
      <c r="D698" s="3" t="str">
        <f t="shared" si="3"/>
        <v>00</v>
      </c>
      <c r="E698" s="13">
        <v>0.0</v>
      </c>
      <c r="F698" s="14">
        <f>'Costo de tareas'!$B$15</f>
        <v>0.1964027778</v>
      </c>
      <c r="G698" s="15">
        <f>'Producción diaria'!$T$3*$L$2*$M$2*$N$2*E698*1000/'Costo de tareas'!$B$14</f>
        <v>0</v>
      </c>
      <c r="H698" s="16">
        <f>IF(G698 &gt; 'Costo de tareas'!$B$13, 'Costo de tareas'!$B$13, IF(G698 &lt; 'Costo de tareas'!$B$13*0.2, 0, 'Costo de tareas'!$B$13- G698))</f>
        <v>0</v>
      </c>
      <c r="I698" s="17">
        <f>IF(H698=0,'Costo de tareas'!$B$13,'Costo de tareas'!$B$13-H698)</f>
        <v>39.28055556</v>
      </c>
      <c r="J698" s="2"/>
      <c r="K698" s="2"/>
      <c r="P698" s="2"/>
    </row>
    <row r="699">
      <c r="A699" s="3" t="s">
        <v>1030</v>
      </c>
      <c r="B699" s="11" t="str">
        <f t="shared" si="1"/>
        <v>20210130</v>
      </c>
      <c r="C699" s="12">
        <f t="shared" si="2"/>
        <v>44226</v>
      </c>
      <c r="D699" s="3" t="str">
        <f t="shared" si="3"/>
        <v>01</v>
      </c>
      <c r="E699" s="13">
        <v>0.0</v>
      </c>
      <c r="F699" s="14">
        <f>'Costo de tareas'!$B$15</f>
        <v>0.1964027778</v>
      </c>
      <c r="G699" s="15">
        <f>'Producción diaria'!$T$3*$L$2*$M$2*$N$2*E699*1000/'Costo de tareas'!$B$14</f>
        <v>0</v>
      </c>
      <c r="H699" s="16">
        <f>IF(G699 &gt; 'Costo de tareas'!$B$13, 'Costo de tareas'!$B$13, IF(G699 &lt; 'Costo de tareas'!$B$13*0.2, 0, 'Costo de tareas'!$B$13- G699))</f>
        <v>0</v>
      </c>
      <c r="I699" s="17">
        <f>IF(H699=0,'Costo de tareas'!$B$13,'Costo de tareas'!$B$13-H699)</f>
        <v>39.28055556</v>
      </c>
      <c r="J699" s="2"/>
      <c r="K699" s="2"/>
      <c r="P699" s="2"/>
    </row>
    <row r="700">
      <c r="A700" s="3" t="s">
        <v>1031</v>
      </c>
      <c r="B700" s="11" t="str">
        <f t="shared" si="1"/>
        <v>20210130</v>
      </c>
      <c r="C700" s="12">
        <f t="shared" si="2"/>
        <v>44226</v>
      </c>
      <c r="D700" s="3" t="str">
        <f t="shared" si="3"/>
        <v>02</v>
      </c>
      <c r="E700" s="13">
        <v>0.0</v>
      </c>
      <c r="F700" s="14">
        <f>'Costo de tareas'!$B$15</f>
        <v>0.1964027778</v>
      </c>
      <c r="G700" s="15">
        <f>'Producción diaria'!$T$3*$L$2*$M$2*$N$2*E700*1000/'Costo de tareas'!$B$14</f>
        <v>0</v>
      </c>
      <c r="H700" s="16">
        <f>IF(G700 &gt; 'Costo de tareas'!$B$13, 'Costo de tareas'!$B$13, IF(G700 &lt; 'Costo de tareas'!$B$13*0.2, 0, 'Costo de tareas'!$B$13- G700))</f>
        <v>0</v>
      </c>
      <c r="I700" s="17">
        <f>IF(H700=0,'Costo de tareas'!$B$13,'Costo de tareas'!$B$13-H700)</f>
        <v>39.28055556</v>
      </c>
      <c r="J700" s="2"/>
      <c r="K700" s="2"/>
      <c r="P700" s="2"/>
    </row>
    <row r="701">
      <c r="A701" s="3" t="s">
        <v>1032</v>
      </c>
      <c r="B701" s="11" t="str">
        <f t="shared" si="1"/>
        <v>20210130</v>
      </c>
      <c r="C701" s="12">
        <f t="shared" si="2"/>
        <v>44226</v>
      </c>
      <c r="D701" s="3" t="str">
        <f t="shared" si="3"/>
        <v>03</v>
      </c>
      <c r="E701" s="13">
        <v>0.0</v>
      </c>
      <c r="F701" s="14">
        <f>'Costo de tareas'!$B$15</f>
        <v>0.1964027778</v>
      </c>
      <c r="G701" s="15">
        <f>'Producción diaria'!$T$3*$L$2*$M$2*$N$2*E701*1000/'Costo de tareas'!$B$14</f>
        <v>0</v>
      </c>
      <c r="H701" s="16">
        <f>IF(G701 &gt; 'Costo de tareas'!$B$13, 'Costo de tareas'!$B$13, IF(G701 &lt; 'Costo de tareas'!$B$13*0.2, 0, 'Costo de tareas'!$B$13- G701))</f>
        <v>0</v>
      </c>
      <c r="I701" s="17">
        <f>IF(H701=0,'Costo de tareas'!$B$13,'Costo de tareas'!$B$13-H701)</f>
        <v>39.28055556</v>
      </c>
      <c r="J701" s="2"/>
      <c r="K701" s="2"/>
      <c r="P701" s="2"/>
    </row>
    <row r="702">
      <c r="A702" s="3" t="s">
        <v>1033</v>
      </c>
      <c r="B702" s="11" t="str">
        <f t="shared" si="1"/>
        <v>20210130</v>
      </c>
      <c r="C702" s="12">
        <f t="shared" si="2"/>
        <v>44226</v>
      </c>
      <c r="D702" s="3" t="str">
        <f t="shared" si="3"/>
        <v>04</v>
      </c>
      <c r="E702" s="13">
        <v>0.0</v>
      </c>
      <c r="F702" s="14">
        <f>'Costo de tareas'!$B$15</f>
        <v>0.1964027778</v>
      </c>
      <c r="G702" s="15">
        <f>'Producción diaria'!$T$3*$L$2*$M$2*$N$2*E702*1000/'Costo de tareas'!$B$14</f>
        <v>0</v>
      </c>
      <c r="H702" s="16">
        <f>IF(G702 &gt; 'Costo de tareas'!$B$13, 'Costo de tareas'!$B$13, IF(G702 &lt; 'Costo de tareas'!$B$13*0.2, 0, 'Costo de tareas'!$B$13- G702))</f>
        <v>0</v>
      </c>
      <c r="I702" s="17">
        <f>IF(H702=0,'Costo de tareas'!$B$13,'Costo de tareas'!$B$13-H702)</f>
        <v>39.28055556</v>
      </c>
      <c r="J702" s="2"/>
      <c r="K702" s="2"/>
      <c r="P702" s="2"/>
    </row>
    <row r="703">
      <c r="A703" s="3" t="s">
        <v>1034</v>
      </c>
      <c r="B703" s="11" t="str">
        <f t="shared" si="1"/>
        <v>20210130</v>
      </c>
      <c r="C703" s="12">
        <f t="shared" si="2"/>
        <v>44226</v>
      </c>
      <c r="D703" s="3" t="str">
        <f t="shared" si="3"/>
        <v>05</v>
      </c>
      <c r="E703" s="13">
        <v>0.0</v>
      </c>
      <c r="F703" s="14">
        <f>'Costo de tareas'!$B$15</f>
        <v>0.1964027778</v>
      </c>
      <c r="G703" s="15">
        <f>'Producción diaria'!$T$3*$L$2*$M$2*$N$2*E703*1000/'Costo de tareas'!$B$14</f>
        <v>0</v>
      </c>
      <c r="H703" s="16">
        <f>IF(G703 &gt; 'Costo de tareas'!$B$13, 'Costo de tareas'!$B$13, IF(G703 &lt; 'Costo de tareas'!$B$13*0.2, 0, 'Costo de tareas'!$B$13- G703))</f>
        <v>0</v>
      </c>
      <c r="I703" s="17">
        <f>IF(H703=0,'Costo de tareas'!$B$13,'Costo de tareas'!$B$13-H703)</f>
        <v>39.28055556</v>
      </c>
      <c r="J703" s="2"/>
      <c r="K703" s="2"/>
      <c r="P703" s="2"/>
    </row>
    <row r="704">
      <c r="A704" s="3" t="s">
        <v>1035</v>
      </c>
      <c r="B704" s="11" t="str">
        <f t="shared" si="1"/>
        <v>20210130</v>
      </c>
      <c r="C704" s="12">
        <f t="shared" si="2"/>
        <v>44226</v>
      </c>
      <c r="D704" s="3" t="str">
        <f t="shared" si="3"/>
        <v>06</v>
      </c>
      <c r="E704" s="13">
        <v>0.0</v>
      </c>
      <c r="F704" s="14">
        <f>'Costo de tareas'!$B$15</f>
        <v>0.1964027778</v>
      </c>
      <c r="G704" s="15">
        <f>'Producción diaria'!$T$3*$L$2*$M$2*$N$2*E704*1000/'Costo de tareas'!$B$14</f>
        <v>0</v>
      </c>
      <c r="H704" s="16">
        <f>IF(G704 &gt; 'Costo de tareas'!$B$13, 'Costo de tareas'!$B$13, IF(G704 &lt; 'Costo de tareas'!$B$13*0.2, 0, 'Costo de tareas'!$B$13- G704))</f>
        <v>0</v>
      </c>
      <c r="I704" s="17">
        <f>IF(H704=0,'Costo de tareas'!$B$13,'Costo de tareas'!$B$13-H704)</f>
        <v>39.28055556</v>
      </c>
      <c r="J704" s="2"/>
      <c r="K704" s="2"/>
      <c r="P704" s="2"/>
    </row>
    <row r="705">
      <c r="A705" s="3" t="s">
        <v>1036</v>
      </c>
      <c r="B705" s="11" t="str">
        <f t="shared" si="1"/>
        <v>20210130</v>
      </c>
      <c r="C705" s="12">
        <f t="shared" si="2"/>
        <v>44226</v>
      </c>
      <c r="D705" s="3" t="str">
        <f t="shared" si="3"/>
        <v>07</v>
      </c>
      <c r="E705" s="13">
        <v>0.0</v>
      </c>
      <c r="F705" s="14">
        <f>'Costo de tareas'!$B$15</f>
        <v>0.1964027778</v>
      </c>
      <c r="G705" s="15">
        <f>'Producción diaria'!$T$3*$L$2*$M$2*$N$2*E705*1000/'Costo de tareas'!$B$14</f>
        <v>0</v>
      </c>
      <c r="H705" s="16">
        <f>IF(G705 &gt; 'Costo de tareas'!$B$13, 'Costo de tareas'!$B$13, IF(G705 &lt; 'Costo de tareas'!$B$13*0.2, 0, 'Costo de tareas'!$B$13- G705))</f>
        <v>0</v>
      </c>
      <c r="I705" s="17">
        <f>IF(H705=0,'Costo de tareas'!$B$13,'Costo de tareas'!$B$13-H705)</f>
        <v>39.28055556</v>
      </c>
      <c r="J705" s="2"/>
      <c r="K705" s="2"/>
      <c r="P705" s="2"/>
    </row>
    <row r="706">
      <c r="A706" s="3" t="s">
        <v>1037</v>
      </c>
      <c r="B706" s="11" t="str">
        <f t="shared" si="1"/>
        <v>20210130</v>
      </c>
      <c r="C706" s="12">
        <f t="shared" si="2"/>
        <v>44226</v>
      </c>
      <c r="D706" s="3" t="str">
        <f t="shared" si="3"/>
        <v>08</v>
      </c>
      <c r="E706" s="13">
        <v>61.0</v>
      </c>
      <c r="F706" s="14">
        <f>'Costo de tareas'!$B$15</f>
        <v>0.1964027778</v>
      </c>
      <c r="G706" s="15">
        <f>'Producción diaria'!$T$3*$L$2*$M$2*$N$2*E706*1000/'Costo de tareas'!$B$14</f>
        <v>91.71727804</v>
      </c>
      <c r="H706" s="16">
        <f>IF(G706 &gt; 'Costo de tareas'!$B$13, 'Costo de tareas'!$B$13, IF(G706 &lt; 'Costo de tareas'!$B$13*0.2, 0, 'Costo de tareas'!$B$13- G706))</f>
        <v>39.28055556</v>
      </c>
      <c r="I706" s="17">
        <f>IF(H706=0,'Costo de tareas'!$B$13,'Costo de tareas'!$B$13-H706)</f>
        <v>0</v>
      </c>
      <c r="J706" s="2"/>
      <c r="K706" s="2"/>
      <c r="P706" s="2"/>
    </row>
    <row r="707">
      <c r="A707" s="3" t="s">
        <v>1038</v>
      </c>
      <c r="B707" s="11" t="str">
        <f t="shared" si="1"/>
        <v>20210130</v>
      </c>
      <c r="C707" s="12">
        <f t="shared" si="2"/>
        <v>44226</v>
      </c>
      <c r="D707" s="3" t="str">
        <f t="shared" si="3"/>
        <v>09</v>
      </c>
      <c r="E707" s="13">
        <v>214.0</v>
      </c>
      <c r="F707" s="14">
        <f>'Costo de tareas'!$B$15</f>
        <v>0.1964027778</v>
      </c>
      <c r="G707" s="15">
        <f>'Producción diaria'!$T$3*$L$2*$M$2*$N$2*E707*1000/'Costo de tareas'!$B$14</f>
        <v>321.7622541</v>
      </c>
      <c r="H707" s="16">
        <f>IF(G707 &gt; 'Costo de tareas'!$B$13, 'Costo de tareas'!$B$13, IF(G707 &lt; 'Costo de tareas'!$B$13*0.2, 0, 'Costo de tareas'!$B$13- G707))</f>
        <v>39.28055556</v>
      </c>
      <c r="I707" s="17">
        <f>IF(H707=0,'Costo de tareas'!$B$13,'Costo de tareas'!$B$13-H707)</f>
        <v>0</v>
      </c>
      <c r="J707" s="2"/>
      <c r="K707" s="2"/>
      <c r="P707" s="2"/>
    </row>
    <row r="708">
      <c r="A708" s="3" t="s">
        <v>1039</v>
      </c>
      <c r="B708" s="11" t="str">
        <f t="shared" si="1"/>
        <v>20210130</v>
      </c>
      <c r="C708" s="12">
        <f t="shared" si="2"/>
        <v>44226</v>
      </c>
      <c r="D708" s="3" t="str">
        <f t="shared" si="3"/>
        <v>10</v>
      </c>
      <c r="E708" s="13">
        <v>336.0</v>
      </c>
      <c r="F708" s="14">
        <f>'Costo de tareas'!$B$15</f>
        <v>0.1964027778</v>
      </c>
      <c r="G708" s="15">
        <f>'Producción diaria'!$T$3*$L$2*$M$2*$N$2*E708*1000/'Costo de tareas'!$B$14</f>
        <v>505.1968102</v>
      </c>
      <c r="H708" s="16">
        <f>IF(G708 &gt; 'Costo de tareas'!$B$13, 'Costo de tareas'!$B$13, IF(G708 &lt; 'Costo de tareas'!$B$13*0.2, 0, 'Costo de tareas'!$B$13- G708))</f>
        <v>39.28055556</v>
      </c>
      <c r="I708" s="17">
        <f>IF(H708=0,'Costo de tareas'!$B$13,'Costo de tareas'!$B$13-H708)</f>
        <v>0</v>
      </c>
      <c r="J708" s="2"/>
      <c r="K708" s="2"/>
      <c r="P708" s="2"/>
    </row>
    <row r="709">
      <c r="A709" s="3" t="s">
        <v>1040</v>
      </c>
      <c r="B709" s="11" t="str">
        <f t="shared" si="1"/>
        <v>20210130</v>
      </c>
      <c r="C709" s="12">
        <f t="shared" si="2"/>
        <v>44226</v>
      </c>
      <c r="D709" s="3" t="str">
        <f t="shared" si="3"/>
        <v>11</v>
      </c>
      <c r="E709" s="13">
        <v>492.0</v>
      </c>
      <c r="F709" s="14">
        <f>'Costo de tareas'!$B$15</f>
        <v>0.1964027778</v>
      </c>
      <c r="G709" s="15">
        <f>'Producción diaria'!$T$3*$L$2*$M$2*$N$2*E709*1000/'Costo de tareas'!$B$14</f>
        <v>739.7524721</v>
      </c>
      <c r="H709" s="16">
        <f>IF(G709 &gt; 'Costo de tareas'!$B$13, 'Costo de tareas'!$B$13, IF(G709 &lt; 'Costo de tareas'!$B$13*0.2, 0, 'Costo de tareas'!$B$13- G709))</f>
        <v>39.28055556</v>
      </c>
      <c r="I709" s="17">
        <f>IF(H709=0,'Costo de tareas'!$B$13,'Costo de tareas'!$B$13-H709)</f>
        <v>0</v>
      </c>
      <c r="J709" s="2"/>
      <c r="K709" s="2"/>
      <c r="P709" s="2"/>
    </row>
    <row r="710">
      <c r="A710" s="3" t="s">
        <v>1041</v>
      </c>
      <c r="B710" s="11" t="str">
        <f t="shared" si="1"/>
        <v>20210130</v>
      </c>
      <c r="C710" s="12">
        <f t="shared" si="2"/>
        <v>44226</v>
      </c>
      <c r="D710" s="3" t="str">
        <f t="shared" si="3"/>
        <v>12</v>
      </c>
      <c r="E710" s="13">
        <v>503.0</v>
      </c>
      <c r="F710" s="14">
        <f>'Costo de tareas'!$B$15</f>
        <v>0.1964027778</v>
      </c>
      <c r="G710" s="15">
        <f>'Producción diaria'!$T$3*$L$2*$M$2*$N$2*E710*1000/'Costo de tareas'!$B$14</f>
        <v>756.2916534</v>
      </c>
      <c r="H710" s="16">
        <f>IF(G710 &gt; 'Costo de tareas'!$B$13, 'Costo de tareas'!$B$13, IF(G710 &lt; 'Costo de tareas'!$B$13*0.2, 0, 'Costo de tareas'!$B$13- G710))</f>
        <v>39.28055556</v>
      </c>
      <c r="I710" s="17">
        <f>IF(H710=0,'Costo de tareas'!$B$13,'Costo de tareas'!$B$13-H710)</f>
        <v>0</v>
      </c>
      <c r="J710" s="2"/>
      <c r="K710" s="2"/>
      <c r="P710" s="2"/>
    </row>
    <row r="711">
      <c r="A711" s="3" t="s">
        <v>1042</v>
      </c>
      <c r="B711" s="11" t="str">
        <f t="shared" si="1"/>
        <v>20210130</v>
      </c>
      <c r="C711" s="12">
        <f t="shared" si="2"/>
        <v>44226</v>
      </c>
      <c r="D711" s="3" t="str">
        <f t="shared" si="3"/>
        <v>13</v>
      </c>
      <c r="E711" s="13">
        <v>526.0</v>
      </c>
      <c r="F711" s="14">
        <f>'Costo de tareas'!$B$15</f>
        <v>0.1964027778</v>
      </c>
      <c r="G711" s="15">
        <f>'Producción diaria'!$T$3*$L$2*$M$2*$N$2*E711*1000/'Costo de tareas'!$B$14</f>
        <v>790.8735779</v>
      </c>
      <c r="H711" s="16">
        <f>IF(G711 &gt; 'Costo de tareas'!$B$13, 'Costo de tareas'!$B$13, IF(G711 &lt; 'Costo de tareas'!$B$13*0.2, 0, 'Costo de tareas'!$B$13- G711))</f>
        <v>39.28055556</v>
      </c>
      <c r="I711" s="17">
        <f>IF(H711=0,'Costo de tareas'!$B$13,'Costo de tareas'!$B$13-H711)</f>
        <v>0</v>
      </c>
      <c r="J711" s="2"/>
      <c r="K711" s="2"/>
      <c r="P711" s="2"/>
    </row>
    <row r="712">
      <c r="A712" s="3" t="s">
        <v>1043</v>
      </c>
      <c r="B712" s="11" t="str">
        <f t="shared" si="1"/>
        <v>20210130</v>
      </c>
      <c r="C712" s="12">
        <f t="shared" si="2"/>
        <v>44226</v>
      </c>
      <c r="D712" s="3" t="str">
        <f t="shared" si="3"/>
        <v>14</v>
      </c>
      <c r="E712" s="13">
        <v>245.0</v>
      </c>
      <c r="F712" s="14">
        <f>'Costo de tareas'!$B$15</f>
        <v>0.1964027778</v>
      </c>
      <c r="G712" s="15">
        <f>'Producción diaria'!$T$3*$L$2*$M$2*$N$2*E712*1000/'Costo de tareas'!$B$14</f>
        <v>368.3726741</v>
      </c>
      <c r="H712" s="16">
        <f>IF(G712 &gt; 'Costo de tareas'!$B$13, 'Costo de tareas'!$B$13, IF(G712 &lt; 'Costo de tareas'!$B$13*0.2, 0, 'Costo de tareas'!$B$13- G712))</f>
        <v>39.28055556</v>
      </c>
      <c r="I712" s="17">
        <f>IF(H712=0,'Costo de tareas'!$B$13,'Costo de tareas'!$B$13-H712)</f>
        <v>0</v>
      </c>
      <c r="J712" s="2"/>
      <c r="K712" s="2"/>
      <c r="P712" s="2"/>
    </row>
    <row r="713">
      <c r="A713" s="3" t="s">
        <v>1044</v>
      </c>
      <c r="B713" s="11" t="str">
        <f t="shared" si="1"/>
        <v>20210130</v>
      </c>
      <c r="C713" s="12">
        <f t="shared" si="2"/>
        <v>44226</v>
      </c>
      <c r="D713" s="3" t="str">
        <f t="shared" si="3"/>
        <v>15</v>
      </c>
      <c r="E713" s="13">
        <v>22.0</v>
      </c>
      <c r="F713" s="14">
        <f>'Costo de tareas'!$B$15</f>
        <v>0.1964027778</v>
      </c>
      <c r="G713" s="15">
        <f>'Producción diaria'!$T$3*$L$2*$M$2*$N$2*E713*1000/'Costo de tareas'!$B$14</f>
        <v>33.07836257</v>
      </c>
      <c r="H713" s="16">
        <f>IF(G713 &gt; 'Costo de tareas'!$B$13, 'Costo de tareas'!$B$13, IF(G713 &lt; 'Costo de tareas'!$B$13*0.2, 0, 'Costo de tareas'!$B$13- G713))</f>
        <v>6.202192982</v>
      </c>
      <c r="I713" s="17">
        <f>IF(H713=0,'Costo de tareas'!$B$13,'Costo de tareas'!$B$13-H713)</f>
        <v>33.07836257</v>
      </c>
      <c r="J713" s="2"/>
      <c r="K713" s="2"/>
      <c r="P713" s="2"/>
    </row>
    <row r="714">
      <c r="A714" s="3" t="s">
        <v>1045</v>
      </c>
      <c r="B714" s="11" t="str">
        <f t="shared" si="1"/>
        <v>20210130</v>
      </c>
      <c r="C714" s="12">
        <f t="shared" si="2"/>
        <v>44226</v>
      </c>
      <c r="D714" s="3" t="str">
        <f t="shared" si="3"/>
        <v>16</v>
      </c>
      <c r="E714" s="13">
        <v>184.0</v>
      </c>
      <c r="F714" s="14">
        <f>'Costo de tareas'!$B$15</f>
        <v>0.1964027778</v>
      </c>
      <c r="G714" s="15">
        <f>'Producción diaria'!$T$3*$L$2*$M$2*$N$2*E714*1000/'Costo de tareas'!$B$14</f>
        <v>276.6553961</v>
      </c>
      <c r="H714" s="16">
        <f>IF(G714 &gt; 'Costo de tareas'!$B$13, 'Costo de tareas'!$B$13, IF(G714 &lt; 'Costo de tareas'!$B$13*0.2, 0, 'Costo de tareas'!$B$13- G714))</f>
        <v>39.28055556</v>
      </c>
      <c r="I714" s="17">
        <f>IF(H714=0,'Costo de tareas'!$B$13,'Costo de tareas'!$B$13-H714)</f>
        <v>0</v>
      </c>
      <c r="J714" s="2"/>
      <c r="K714" s="2"/>
      <c r="P714" s="2"/>
    </row>
    <row r="715">
      <c r="A715" s="3" t="s">
        <v>1046</v>
      </c>
      <c r="B715" s="11" t="str">
        <f t="shared" si="1"/>
        <v>20210130</v>
      </c>
      <c r="C715" s="12">
        <f t="shared" si="2"/>
        <v>44226</v>
      </c>
      <c r="D715" s="3" t="str">
        <f t="shared" si="3"/>
        <v>17</v>
      </c>
      <c r="E715" s="13">
        <v>5.0</v>
      </c>
      <c r="F715" s="14">
        <f>'Costo de tareas'!$B$15</f>
        <v>0.1964027778</v>
      </c>
      <c r="G715" s="15">
        <f>'Producción diaria'!$T$3*$L$2*$M$2*$N$2*E715*1000/'Costo de tareas'!$B$14</f>
        <v>7.517809676</v>
      </c>
      <c r="H715" s="16">
        <f>IF(G715 &gt; 'Costo de tareas'!$B$13, 'Costo de tareas'!$B$13, IF(G715 &lt; 'Costo de tareas'!$B$13*0.2, 0, 'Costo de tareas'!$B$13- G715))</f>
        <v>0</v>
      </c>
      <c r="I715" s="17">
        <f>IF(H715=0,'Costo de tareas'!$B$13,'Costo de tareas'!$B$13-H715)</f>
        <v>39.28055556</v>
      </c>
      <c r="J715" s="2"/>
      <c r="K715" s="2"/>
      <c r="P715" s="2"/>
    </row>
    <row r="716">
      <c r="A716" s="3" t="s">
        <v>1047</v>
      </c>
      <c r="B716" s="11" t="str">
        <f t="shared" si="1"/>
        <v>20210130</v>
      </c>
      <c r="C716" s="12">
        <f t="shared" si="2"/>
        <v>44226</v>
      </c>
      <c r="D716" s="3" t="str">
        <f t="shared" si="3"/>
        <v>18</v>
      </c>
      <c r="E716" s="13">
        <v>0.0</v>
      </c>
      <c r="F716" s="14">
        <f>'Costo de tareas'!$B$15</f>
        <v>0.1964027778</v>
      </c>
      <c r="G716" s="15">
        <f>'Producción diaria'!$T$3*$L$2*$M$2*$N$2*E716*1000/'Costo de tareas'!$B$14</f>
        <v>0</v>
      </c>
      <c r="H716" s="16">
        <f>IF(G716 &gt; 'Costo de tareas'!$B$13, 'Costo de tareas'!$B$13, IF(G716 &lt; 'Costo de tareas'!$B$13*0.2, 0, 'Costo de tareas'!$B$13- G716))</f>
        <v>0</v>
      </c>
      <c r="I716" s="17">
        <f>IF(H716=0,'Costo de tareas'!$B$13,'Costo de tareas'!$B$13-H716)</f>
        <v>39.28055556</v>
      </c>
      <c r="J716" s="2"/>
      <c r="K716" s="2"/>
      <c r="P716" s="2"/>
    </row>
    <row r="717">
      <c r="A717" s="3" t="s">
        <v>1049</v>
      </c>
      <c r="B717" s="11" t="str">
        <f t="shared" si="1"/>
        <v>20210130</v>
      </c>
      <c r="C717" s="12">
        <f t="shared" si="2"/>
        <v>44226</v>
      </c>
      <c r="D717" s="3" t="str">
        <f t="shared" si="3"/>
        <v>19</v>
      </c>
      <c r="E717" s="13">
        <v>0.0</v>
      </c>
      <c r="F717" s="14">
        <f>'Costo de tareas'!$B$15</f>
        <v>0.1964027778</v>
      </c>
      <c r="G717" s="15">
        <f>'Producción diaria'!$T$3*$L$2*$M$2*$N$2*E717*1000/'Costo de tareas'!$B$14</f>
        <v>0</v>
      </c>
      <c r="H717" s="16">
        <f>IF(G717 &gt; 'Costo de tareas'!$B$13, 'Costo de tareas'!$B$13, IF(G717 &lt; 'Costo de tareas'!$B$13*0.2, 0, 'Costo de tareas'!$B$13- G717))</f>
        <v>0</v>
      </c>
      <c r="I717" s="17">
        <f>IF(H717=0,'Costo de tareas'!$B$13,'Costo de tareas'!$B$13-H717)</f>
        <v>39.28055556</v>
      </c>
      <c r="J717" s="2"/>
      <c r="K717" s="2"/>
      <c r="P717" s="2"/>
    </row>
    <row r="718">
      <c r="A718" s="3" t="s">
        <v>1050</v>
      </c>
      <c r="B718" s="11" t="str">
        <f t="shared" si="1"/>
        <v>20210130</v>
      </c>
      <c r="C718" s="12">
        <f t="shared" si="2"/>
        <v>44226</v>
      </c>
      <c r="D718" s="3" t="str">
        <f t="shared" si="3"/>
        <v>20</v>
      </c>
      <c r="E718" s="13">
        <v>0.0</v>
      </c>
      <c r="F718" s="14">
        <f>'Costo de tareas'!$B$15</f>
        <v>0.1964027778</v>
      </c>
      <c r="G718" s="15">
        <f>'Producción diaria'!$T$3*$L$2*$M$2*$N$2*E718*1000/'Costo de tareas'!$B$14</f>
        <v>0</v>
      </c>
      <c r="H718" s="16">
        <f>IF(G718 &gt; 'Costo de tareas'!$B$13, 'Costo de tareas'!$B$13, IF(G718 &lt; 'Costo de tareas'!$B$13*0.2, 0, 'Costo de tareas'!$B$13- G718))</f>
        <v>0</v>
      </c>
      <c r="I718" s="17">
        <f>IF(H718=0,'Costo de tareas'!$B$13,'Costo de tareas'!$B$13-H718)</f>
        <v>39.28055556</v>
      </c>
      <c r="J718" s="2"/>
      <c r="K718" s="2"/>
      <c r="P718" s="2"/>
    </row>
    <row r="719">
      <c r="A719" s="3" t="s">
        <v>1052</v>
      </c>
      <c r="B719" s="11" t="str">
        <f t="shared" si="1"/>
        <v>20210130</v>
      </c>
      <c r="C719" s="12">
        <f t="shared" si="2"/>
        <v>44226</v>
      </c>
      <c r="D719" s="3" t="str">
        <f t="shared" si="3"/>
        <v>21</v>
      </c>
      <c r="E719" s="13">
        <v>0.0</v>
      </c>
      <c r="F719" s="14">
        <f>'Costo de tareas'!$B$15</f>
        <v>0.1964027778</v>
      </c>
      <c r="G719" s="15">
        <f>'Producción diaria'!$T$3*$L$2*$M$2*$N$2*E719*1000/'Costo de tareas'!$B$14</f>
        <v>0</v>
      </c>
      <c r="H719" s="16">
        <f>IF(G719 &gt; 'Costo de tareas'!$B$13, 'Costo de tareas'!$B$13, IF(G719 &lt; 'Costo de tareas'!$B$13*0.2, 0, 'Costo de tareas'!$B$13- G719))</f>
        <v>0</v>
      </c>
      <c r="I719" s="17">
        <f>IF(H719=0,'Costo de tareas'!$B$13,'Costo de tareas'!$B$13-H719)</f>
        <v>39.28055556</v>
      </c>
      <c r="J719" s="2"/>
      <c r="K719" s="2"/>
      <c r="P719" s="2"/>
    </row>
    <row r="720">
      <c r="A720" s="3" t="s">
        <v>1054</v>
      </c>
      <c r="B720" s="11" t="str">
        <f t="shared" si="1"/>
        <v>20210130</v>
      </c>
      <c r="C720" s="12">
        <f t="shared" si="2"/>
        <v>44226</v>
      </c>
      <c r="D720" s="3" t="str">
        <f t="shared" si="3"/>
        <v>22</v>
      </c>
      <c r="E720" s="13">
        <v>0.0</v>
      </c>
      <c r="F720" s="14">
        <f>'Costo de tareas'!$B$15</f>
        <v>0.1964027778</v>
      </c>
      <c r="G720" s="15">
        <f>'Producción diaria'!$T$3*$L$2*$M$2*$N$2*E720*1000/'Costo de tareas'!$B$14</f>
        <v>0</v>
      </c>
      <c r="H720" s="16">
        <f>IF(G720 &gt; 'Costo de tareas'!$B$13, 'Costo de tareas'!$B$13, IF(G720 &lt; 'Costo de tareas'!$B$13*0.2, 0, 'Costo de tareas'!$B$13- G720))</f>
        <v>0</v>
      </c>
      <c r="I720" s="17">
        <f>IF(H720=0,'Costo de tareas'!$B$13,'Costo de tareas'!$B$13-H720)</f>
        <v>39.28055556</v>
      </c>
      <c r="J720" s="2"/>
      <c r="K720" s="2"/>
      <c r="P720" s="2"/>
    </row>
    <row r="721">
      <c r="A721" s="3" t="s">
        <v>1055</v>
      </c>
      <c r="B721" s="11" t="str">
        <f t="shared" si="1"/>
        <v>20210130</v>
      </c>
      <c r="C721" s="12">
        <f t="shared" si="2"/>
        <v>44226</v>
      </c>
      <c r="D721" s="3" t="str">
        <f t="shared" si="3"/>
        <v>23</v>
      </c>
      <c r="E721" s="13">
        <v>0.0</v>
      </c>
      <c r="F721" s="14">
        <f>'Costo de tareas'!$B$15</f>
        <v>0.1964027778</v>
      </c>
      <c r="G721" s="15">
        <f>'Producción diaria'!$T$3*$L$2*$M$2*$N$2*E721*1000/'Costo de tareas'!$B$14</f>
        <v>0</v>
      </c>
      <c r="H721" s="16">
        <f>IF(G721 &gt; 'Costo de tareas'!$B$13, 'Costo de tareas'!$B$13, IF(G721 &lt; 'Costo de tareas'!$B$13*0.2, 0, 'Costo de tareas'!$B$13- G721))</f>
        <v>0</v>
      </c>
      <c r="I721" s="17">
        <f>IF(H721=0,'Costo de tareas'!$B$13,'Costo de tareas'!$B$13-H721)</f>
        <v>39.28055556</v>
      </c>
      <c r="J721" s="2"/>
      <c r="K721" s="2"/>
      <c r="P721" s="2"/>
    </row>
    <row r="722">
      <c r="A722" s="3" t="s">
        <v>1057</v>
      </c>
      <c r="B722" s="11" t="str">
        <f t="shared" si="1"/>
        <v>20210131</v>
      </c>
      <c r="C722" s="12">
        <f t="shared" si="2"/>
        <v>44227</v>
      </c>
      <c r="D722" s="3" t="str">
        <f t="shared" si="3"/>
        <v>00</v>
      </c>
      <c r="E722" s="13">
        <v>0.0</v>
      </c>
      <c r="F722" s="14">
        <f>'Costo de tareas'!$B$15</f>
        <v>0.1964027778</v>
      </c>
      <c r="G722" s="15">
        <f>'Producción diaria'!$T$3*$L$2*$M$2*$N$2*E722*1000/'Costo de tareas'!$B$14</f>
        <v>0</v>
      </c>
      <c r="H722" s="16">
        <f>IF(G722 &gt; 'Costo de tareas'!$B$13, 'Costo de tareas'!$B$13, IF(G722 &lt; 'Costo de tareas'!$B$13*0.2, 0, 'Costo de tareas'!$B$13- G722))</f>
        <v>0</v>
      </c>
      <c r="I722" s="17">
        <f>IF(H722=0,'Costo de tareas'!$B$13,'Costo de tareas'!$B$13-H722)</f>
        <v>39.28055556</v>
      </c>
      <c r="J722" s="2"/>
      <c r="K722" s="2"/>
      <c r="P722" s="2"/>
    </row>
    <row r="723">
      <c r="A723" s="3" t="s">
        <v>1058</v>
      </c>
      <c r="B723" s="11" t="str">
        <f t="shared" si="1"/>
        <v>20210131</v>
      </c>
      <c r="C723" s="12">
        <f t="shared" si="2"/>
        <v>44227</v>
      </c>
      <c r="D723" s="3" t="str">
        <f t="shared" si="3"/>
        <v>01</v>
      </c>
      <c r="E723" s="13">
        <v>0.0</v>
      </c>
      <c r="F723" s="14">
        <f>'Costo de tareas'!$B$15</f>
        <v>0.1964027778</v>
      </c>
      <c r="G723" s="15">
        <f>'Producción diaria'!$T$3*$L$2*$M$2*$N$2*E723*1000/'Costo de tareas'!$B$14</f>
        <v>0</v>
      </c>
      <c r="H723" s="16">
        <f>IF(G723 &gt; 'Costo de tareas'!$B$13, 'Costo de tareas'!$B$13, IF(G723 &lt; 'Costo de tareas'!$B$13*0.2, 0, 'Costo de tareas'!$B$13- G723))</f>
        <v>0</v>
      </c>
      <c r="I723" s="17">
        <f>IF(H723=0,'Costo de tareas'!$B$13,'Costo de tareas'!$B$13-H723)</f>
        <v>39.28055556</v>
      </c>
      <c r="J723" s="2"/>
      <c r="K723" s="2"/>
      <c r="P723" s="2"/>
    </row>
    <row r="724">
      <c r="A724" s="3" t="s">
        <v>1059</v>
      </c>
      <c r="B724" s="11" t="str">
        <f t="shared" si="1"/>
        <v>20210131</v>
      </c>
      <c r="C724" s="12">
        <f t="shared" si="2"/>
        <v>44227</v>
      </c>
      <c r="D724" s="3" t="str">
        <f t="shared" si="3"/>
        <v>02</v>
      </c>
      <c r="E724" s="13">
        <v>0.0</v>
      </c>
      <c r="F724" s="14">
        <f>'Costo de tareas'!$B$15</f>
        <v>0.1964027778</v>
      </c>
      <c r="G724" s="15">
        <f>'Producción diaria'!$T$3*$L$2*$M$2*$N$2*E724*1000/'Costo de tareas'!$B$14</f>
        <v>0</v>
      </c>
      <c r="H724" s="16">
        <f>IF(G724 &gt; 'Costo de tareas'!$B$13, 'Costo de tareas'!$B$13, IF(G724 &lt; 'Costo de tareas'!$B$13*0.2, 0, 'Costo de tareas'!$B$13- G724))</f>
        <v>0</v>
      </c>
      <c r="I724" s="17">
        <f>IF(H724=0,'Costo de tareas'!$B$13,'Costo de tareas'!$B$13-H724)</f>
        <v>39.28055556</v>
      </c>
      <c r="J724" s="2"/>
      <c r="K724" s="2"/>
      <c r="P724" s="2"/>
    </row>
    <row r="725">
      <c r="A725" s="3" t="s">
        <v>1061</v>
      </c>
      <c r="B725" s="11" t="str">
        <f t="shared" si="1"/>
        <v>20210131</v>
      </c>
      <c r="C725" s="12">
        <f t="shared" si="2"/>
        <v>44227</v>
      </c>
      <c r="D725" s="3" t="str">
        <f t="shared" si="3"/>
        <v>03</v>
      </c>
      <c r="E725" s="13">
        <v>0.0</v>
      </c>
      <c r="F725" s="14">
        <f>'Costo de tareas'!$B$15</f>
        <v>0.1964027778</v>
      </c>
      <c r="G725" s="15">
        <f>'Producción diaria'!$T$3*$L$2*$M$2*$N$2*E725*1000/'Costo de tareas'!$B$14</f>
        <v>0</v>
      </c>
      <c r="H725" s="16">
        <f>IF(G725 &gt; 'Costo de tareas'!$B$13, 'Costo de tareas'!$B$13, IF(G725 &lt; 'Costo de tareas'!$B$13*0.2, 0, 'Costo de tareas'!$B$13- G725))</f>
        <v>0</v>
      </c>
      <c r="I725" s="17">
        <f>IF(H725=0,'Costo de tareas'!$B$13,'Costo de tareas'!$B$13-H725)</f>
        <v>39.28055556</v>
      </c>
      <c r="J725" s="2"/>
      <c r="K725" s="2"/>
      <c r="P725" s="2"/>
    </row>
    <row r="726">
      <c r="A726" s="3" t="s">
        <v>1063</v>
      </c>
      <c r="B726" s="11" t="str">
        <f t="shared" si="1"/>
        <v>20210131</v>
      </c>
      <c r="C726" s="12">
        <f t="shared" si="2"/>
        <v>44227</v>
      </c>
      <c r="D726" s="3" t="str">
        <f t="shared" si="3"/>
        <v>04</v>
      </c>
      <c r="E726" s="13">
        <v>0.0</v>
      </c>
      <c r="F726" s="14">
        <f>'Costo de tareas'!$B$15</f>
        <v>0.1964027778</v>
      </c>
      <c r="G726" s="15">
        <f>'Producción diaria'!$T$3*$L$2*$M$2*$N$2*E726*1000/'Costo de tareas'!$B$14</f>
        <v>0</v>
      </c>
      <c r="H726" s="16">
        <f>IF(G726 &gt; 'Costo de tareas'!$B$13, 'Costo de tareas'!$B$13, IF(G726 &lt; 'Costo de tareas'!$B$13*0.2, 0, 'Costo de tareas'!$B$13- G726))</f>
        <v>0</v>
      </c>
      <c r="I726" s="17">
        <f>IF(H726=0,'Costo de tareas'!$B$13,'Costo de tareas'!$B$13-H726)</f>
        <v>39.28055556</v>
      </c>
      <c r="J726" s="2"/>
      <c r="K726" s="2"/>
      <c r="P726" s="2"/>
    </row>
    <row r="727">
      <c r="A727" s="3" t="s">
        <v>1064</v>
      </c>
      <c r="B727" s="11" t="str">
        <f t="shared" si="1"/>
        <v>20210131</v>
      </c>
      <c r="C727" s="12">
        <f t="shared" si="2"/>
        <v>44227</v>
      </c>
      <c r="D727" s="3" t="str">
        <f t="shared" si="3"/>
        <v>05</v>
      </c>
      <c r="E727" s="13">
        <v>0.0</v>
      </c>
      <c r="F727" s="14">
        <f>'Costo de tareas'!$B$15</f>
        <v>0.1964027778</v>
      </c>
      <c r="G727" s="15">
        <f>'Producción diaria'!$T$3*$L$2*$M$2*$N$2*E727*1000/'Costo de tareas'!$B$14</f>
        <v>0</v>
      </c>
      <c r="H727" s="16">
        <f>IF(G727 &gt; 'Costo de tareas'!$B$13, 'Costo de tareas'!$B$13, IF(G727 &lt; 'Costo de tareas'!$B$13*0.2, 0, 'Costo de tareas'!$B$13- G727))</f>
        <v>0</v>
      </c>
      <c r="I727" s="17">
        <f>IF(H727=0,'Costo de tareas'!$B$13,'Costo de tareas'!$B$13-H727)</f>
        <v>39.28055556</v>
      </c>
      <c r="J727" s="2"/>
      <c r="K727" s="2"/>
      <c r="P727" s="2"/>
    </row>
    <row r="728">
      <c r="A728" s="3" t="s">
        <v>1065</v>
      </c>
      <c r="B728" s="11" t="str">
        <f t="shared" si="1"/>
        <v>20210131</v>
      </c>
      <c r="C728" s="12">
        <f t="shared" si="2"/>
        <v>44227</v>
      </c>
      <c r="D728" s="3" t="str">
        <f t="shared" si="3"/>
        <v>06</v>
      </c>
      <c r="E728" s="13">
        <v>0.0</v>
      </c>
      <c r="F728" s="14">
        <f>'Costo de tareas'!$B$15</f>
        <v>0.1964027778</v>
      </c>
      <c r="G728" s="15">
        <f>'Producción diaria'!$T$3*$L$2*$M$2*$N$2*E728*1000/'Costo de tareas'!$B$14</f>
        <v>0</v>
      </c>
      <c r="H728" s="16">
        <f>IF(G728 &gt; 'Costo de tareas'!$B$13, 'Costo de tareas'!$B$13, IF(G728 &lt; 'Costo de tareas'!$B$13*0.2, 0, 'Costo de tareas'!$B$13- G728))</f>
        <v>0</v>
      </c>
      <c r="I728" s="17">
        <f>IF(H728=0,'Costo de tareas'!$B$13,'Costo de tareas'!$B$13-H728)</f>
        <v>39.28055556</v>
      </c>
      <c r="J728" s="2"/>
      <c r="K728" s="2"/>
      <c r="P728" s="2"/>
    </row>
    <row r="729">
      <c r="A729" s="3" t="s">
        <v>1067</v>
      </c>
      <c r="B729" s="11" t="str">
        <f t="shared" si="1"/>
        <v>20210131</v>
      </c>
      <c r="C729" s="12">
        <f t="shared" si="2"/>
        <v>44227</v>
      </c>
      <c r="D729" s="3" t="str">
        <f t="shared" si="3"/>
        <v>07</v>
      </c>
      <c r="E729" s="13">
        <v>0.0</v>
      </c>
      <c r="F729" s="14">
        <f>'Costo de tareas'!$B$15</f>
        <v>0.1964027778</v>
      </c>
      <c r="G729" s="15">
        <f>'Producción diaria'!$T$3*$L$2*$M$2*$N$2*E729*1000/'Costo de tareas'!$B$14</f>
        <v>0</v>
      </c>
      <c r="H729" s="16">
        <f>IF(G729 &gt; 'Costo de tareas'!$B$13, 'Costo de tareas'!$B$13, IF(G729 &lt; 'Costo de tareas'!$B$13*0.2, 0, 'Costo de tareas'!$B$13- G729))</f>
        <v>0</v>
      </c>
      <c r="I729" s="17">
        <f>IF(H729=0,'Costo de tareas'!$B$13,'Costo de tareas'!$B$13-H729)</f>
        <v>39.28055556</v>
      </c>
      <c r="J729" s="2"/>
      <c r="K729" s="2"/>
      <c r="P729" s="2"/>
    </row>
    <row r="730">
      <c r="A730" s="3" t="s">
        <v>1068</v>
      </c>
      <c r="B730" s="11" t="str">
        <f t="shared" si="1"/>
        <v>20210131</v>
      </c>
      <c r="C730" s="12">
        <f t="shared" si="2"/>
        <v>44227</v>
      </c>
      <c r="D730" s="3" t="str">
        <f t="shared" si="3"/>
        <v>08</v>
      </c>
      <c r="E730" s="13">
        <v>12.0</v>
      </c>
      <c r="F730" s="14">
        <f>'Costo de tareas'!$B$15</f>
        <v>0.1964027778</v>
      </c>
      <c r="G730" s="15">
        <f>'Producción diaria'!$T$3*$L$2*$M$2*$N$2*E730*1000/'Costo de tareas'!$B$14</f>
        <v>18.04274322</v>
      </c>
      <c r="H730" s="16">
        <f>IF(G730 &gt; 'Costo de tareas'!$B$13, 'Costo de tareas'!$B$13, IF(G730 &lt; 'Costo de tareas'!$B$13*0.2, 0, 'Costo de tareas'!$B$13- G730))</f>
        <v>21.23781233</v>
      </c>
      <c r="I730" s="17">
        <f>IF(H730=0,'Costo de tareas'!$B$13,'Costo de tareas'!$B$13-H730)</f>
        <v>18.04274322</v>
      </c>
      <c r="J730" s="2"/>
      <c r="K730" s="2"/>
      <c r="P730" s="2"/>
    </row>
    <row r="731">
      <c r="A731" s="3" t="s">
        <v>1070</v>
      </c>
      <c r="B731" s="11" t="str">
        <f t="shared" si="1"/>
        <v>20210131</v>
      </c>
      <c r="C731" s="12">
        <f t="shared" si="2"/>
        <v>44227</v>
      </c>
      <c r="D731" s="3" t="str">
        <f t="shared" si="3"/>
        <v>09</v>
      </c>
      <c r="E731" s="13">
        <v>148.0</v>
      </c>
      <c r="F731" s="14">
        <f>'Costo de tareas'!$B$15</f>
        <v>0.1964027778</v>
      </c>
      <c r="G731" s="15">
        <f>'Producción diaria'!$T$3*$L$2*$M$2*$N$2*E731*1000/'Costo de tareas'!$B$14</f>
        <v>222.5271664</v>
      </c>
      <c r="H731" s="16">
        <f>IF(G731 &gt; 'Costo de tareas'!$B$13, 'Costo de tareas'!$B$13, IF(G731 &lt; 'Costo de tareas'!$B$13*0.2, 0, 'Costo de tareas'!$B$13- G731))</f>
        <v>39.28055556</v>
      </c>
      <c r="I731" s="17">
        <f>IF(H731=0,'Costo de tareas'!$B$13,'Costo de tareas'!$B$13-H731)</f>
        <v>0</v>
      </c>
      <c r="J731" s="2"/>
      <c r="K731" s="2"/>
      <c r="P731" s="2"/>
    </row>
    <row r="732">
      <c r="A732" s="3" t="s">
        <v>1071</v>
      </c>
      <c r="B732" s="11" t="str">
        <f t="shared" si="1"/>
        <v>20210131</v>
      </c>
      <c r="C732" s="12">
        <f t="shared" si="2"/>
        <v>44227</v>
      </c>
      <c r="D732" s="3" t="str">
        <f t="shared" si="3"/>
        <v>10</v>
      </c>
      <c r="E732" s="13">
        <v>75.0</v>
      </c>
      <c r="F732" s="14">
        <f>'Costo de tareas'!$B$15</f>
        <v>0.1964027778</v>
      </c>
      <c r="G732" s="15">
        <f>'Producción diaria'!$T$3*$L$2*$M$2*$N$2*E732*1000/'Costo de tareas'!$B$14</f>
        <v>112.7671451</v>
      </c>
      <c r="H732" s="16">
        <f>IF(G732 &gt; 'Costo de tareas'!$B$13, 'Costo de tareas'!$B$13, IF(G732 &lt; 'Costo de tareas'!$B$13*0.2, 0, 'Costo de tareas'!$B$13- G732))</f>
        <v>39.28055556</v>
      </c>
      <c r="I732" s="17">
        <f>IF(H732=0,'Costo de tareas'!$B$13,'Costo de tareas'!$B$13-H732)</f>
        <v>0</v>
      </c>
      <c r="J732" s="2"/>
      <c r="K732" s="2"/>
      <c r="P732" s="2"/>
    </row>
    <row r="733">
      <c r="A733" s="3" t="s">
        <v>1072</v>
      </c>
      <c r="B733" s="11" t="str">
        <f t="shared" si="1"/>
        <v>20210131</v>
      </c>
      <c r="C733" s="12">
        <f t="shared" si="2"/>
        <v>44227</v>
      </c>
      <c r="D733" s="3" t="str">
        <f t="shared" si="3"/>
        <v>11</v>
      </c>
      <c r="E733" s="13">
        <v>171.0</v>
      </c>
      <c r="F733" s="14">
        <f>'Costo de tareas'!$B$15</f>
        <v>0.1964027778</v>
      </c>
      <c r="G733" s="15">
        <f>'Producción diaria'!$T$3*$L$2*$M$2*$N$2*E733*1000/'Costo de tareas'!$B$14</f>
        <v>257.1090909</v>
      </c>
      <c r="H733" s="16">
        <f>IF(G733 &gt; 'Costo de tareas'!$B$13, 'Costo de tareas'!$B$13, IF(G733 &lt; 'Costo de tareas'!$B$13*0.2, 0, 'Costo de tareas'!$B$13- G733))</f>
        <v>39.28055556</v>
      </c>
      <c r="I733" s="17">
        <f>IF(H733=0,'Costo de tareas'!$B$13,'Costo de tareas'!$B$13-H733)</f>
        <v>0</v>
      </c>
      <c r="J733" s="2"/>
      <c r="K733" s="2"/>
      <c r="P733" s="2"/>
    </row>
    <row r="734">
      <c r="A734" s="3" t="s">
        <v>1073</v>
      </c>
      <c r="B734" s="11" t="str">
        <f t="shared" si="1"/>
        <v>20210131</v>
      </c>
      <c r="C734" s="12">
        <f t="shared" si="2"/>
        <v>44227</v>
      </c>
      <c r="D734" s="3" t="str">
        <f t="shared" si="3"/>
        <v>12</v>
      </c>
      <c r="E734" s="13">
        <v>153.0</v>
      </c>
      <c r="F734" s="14">
        <f>'Costo de tareas'!$B$15</f>
        <v>0.1964027778</v>
      </c>
      <c r="G734" s="15">
        <f>'Producción diaria'!$T$3*$L$2*$M$2*$N$2*E734*1000/'Costo de tareas'!$B$14</f>
        <v>230.0449761</v>
      </c>
      <c r="H734" s="16">
        <f>IF(G734 &gt; 'Costo de tareas'!$B$13, 'Costo de tareas'!$B$13, IF(G734 &lt; 'Costo de tareas'!$B$13*0.2, 0, 'Costo de tareas'!$B$13- G734))</f>
        <v>39.28055556</v>
      </c>
      <c r="I734" s="17">
        <f>IF(H734=0,'Costo de tareas'!$B$13,'Costo de tareas'!$B$13-H734)</f>
        <v>0</v>
      </c>
      <c r="J734" s="2"/>
      <c r="K734" s="2"/>
      <c r="P734" s="2"/>
    </row>
    <row r="735">
      <c r="A735" s="3" t="s">
        <v>1075</v>
      </c>
      <c r="B735" s="11" t="str">
        <f t="shared" si="1"/>
        <v>20210131</v>
      </c>
      <c r="C735" s="12">
        <f t="shared" si="2"/>
        <v>44227</v>
      </c>
      <c r="D735" s="3" t="str">
        <f t="shared" si="3"/>
        <v>13</v>
      </c>
      <c r="E735" s="13">
        <v>102.0</v>
      </c>
      <c r="F735" s="14">
        <f>'Costo de tareas'!$B$15</f>
        <v>0.1964027778</v>
      </c>
      <c r="G735" s="15">
        <f>'Producción diaria'!$T$3*$L$2*$M$2*$N$2*E735*1000/'Costo de tareas'!$B$14</f>
        <v>153.3633174</v>
      </c>
      <c r="H735" s="16">
        <f>IF(G735 &gt; 'Costo de tareas'!$B$13, 'Costo de tareas'!$B$13, IF(G735 &lt; 'Costo de tareas'!$B$13*0.2, 0, 'Costo de tareas'!$B$13- G735))</f>
        <v>39.28055556</v>
      </c>
      <c r="I735" s="17">
        <f>IF(H735=0,'Costo de tareas'!$B$13,'Costo de tareas'!$B$13-H735)</f>
        <v>0</v>
      </c>
      <c r="J735" s="2"/>
      <c r="K735" s="2"/>
      <c r="P735" s="2"/>
    </row>
    <row r="736">
      <c r="A736" s="3" t="s">
        <v>1076</v>
      </c>
      <c r="B736" s="11" t="str">
        <f t="shared" si="1"/>
        <v>20210131</v>
      </c>
      <c r="C736" s="12">
        <f t="shared" si="2"/>
        <v>44227</v>
      </c>
      <c r="D736" s="3" t="str">
        <f t="shared" si="3"/>
        <v>14</v>
      </c>
      <c r="E736" s="13">
        <v>81.0</v>
      </c>
      <c r="F736" s="14">
        <f>'Costo de tareas'!$B$15</f>
        <v>0.1964027778</v>
      </c>
      <c r="G736" s="15">
        <f>'Producción diaria'!$T$3*$L$2*$M$2*$N$2*E736*1000/'Costo de tareas'!$B$14</f>
        <v>121.7885167</v>
      </c>
      <c r="H736" s="16">
        <f>IF(G736 &gt; 'Costo de tareas'!$B$13, 'Costo de tareas'!$B$13, IF(G736 &lt; 'Costo de tareas'!$B$13*0.2, 0, 'Costo de tareas'!$B$13- G736))</f>
        <v>39.28055556</v>
      </c>
      <c r="I736" s="17">
        <f>IF(H736=0,'Costo de tareas'!$B$13,'Costo de tareas'!$B$13-H736)</f>
        <v>0</v>
      </c>
      <c r="J736" s="2"/>
      <c r="K736" s="2"/>
      <c r="P736" s="2"/>
    </row>
    <row r="737">
      <c r="A737" s="3" t="s">
        <v>1078</v>
      </c>
      <c r="B737" s="11" t="str">
        <f t="shared" si="1"/>
        <v>20210131</v>
      </c>
      <c r="C737" s="12">
        <f t="shared" si="2"/>
        <v>44227</v>
      </c>
      <c r="D737" s="3" t="str">
        <f t="shared" si="3"/>
        <v>15</v>
      </c>
      <c r="E737" s="13">
        <v>231.0</v>
      </c>
      <c r="F737" s="14">
        <f>'Costo de tareas'!$B$15</f>
        <v>0.1964027778</v>
      </c>
      <c r="G737" s="15">
        <f>'Producción diaria'!$T$3*$L$2*$M$2*$N$2*E737*1000/'Costo de tareas'!$B$14</f>
        <v>347.322807</v>
      </c>
      <c r="H737" s="16">
        <f>IF(G737 &gt; 'Costo de tareas'!$B$13, 'Costo de tareas'!$B$13, IF(G737 &lt; 'Costo de tareas'!$B$13*0.2, 0, 'Costo de tareas'!$B$13- G737))</f>
        <v>39.28055556</v>
      </c>
      <c r="I737" s="17">
        <f>IF(H737=0,'Costo de tareas'!$B$13,'Costo de tareas'!$B$13-H737)</f>
        <v>0</v>
      </c>
      <c r="J737" s="2"/>
      <c r="K737" s="2"/>
      <c r="P737" s="2"/>
    </row>
    <row r="738">
      <c r="A738" s="3" t="s">
        <v>1079</v>
      </c>
      <c r="B738" s="11" t="str">
        <f t="shared" si="1"/>
        <v>20210131</v>
      </c>
      <c r="C738" s="12">
        <f t="shared" si="2"/>
        <v>44227</v>
      </c>
      <c r="D738" s="3" t="str">
        <f t="shared" si="3"/>
        <v>16</v>
      </c>
      <c r="E738" s="13">
        <v>166.0</v>
      </c>
      <c r="F738" s="14">
        <f>'Costo de tareas'!$B$15</f>
        <v>0.1964027778</v>
      </c>
      <c r="G738" s="15">
        <f>'Producción diaria'!$T$3*$L$2*$M$2*$N$2*E738*1000/'Costo de tareas'!$B$14</f>
        <v>249.5912812</v>
      </c>
      <c r="H738" s="16">
        <f>IF(G738 &gt; 'Costo de tareas'!$B$13, 'Costo de tareas'!$B$13, IF(G738 &lt; 'Costo de tareas'!$B$13*0.2, 0, 'Costo de tareas'!$B$13- G738))</f>
        <v>39.28055556</v>
      </c>
      <c r="I738" s="17">
        <f>IF(H738=0,'Costo de tareas'!$B$13,'Costo de tareas'!$B$13-H738)</f>
        <v>0</v>
      </c>
      <c r="J738" s="2"/>
      <c r="K738" s="2"/>
      <c r="P738" s="2"/>
    </row>
    <row r="739">
      <c r="A739" s="3" t="s">
        <v>1080</v>
      </c>
      <c r="B739" s="11" t="str">
        <f t="shared" si="1"/>
        <v>20210131</v>
      </c>
      <c r="C739" s="12">
        <f t="shared" si="2"/>
        <v>44227</v>
      </c>
      <c r="D739" s="3" t="str">
        <f t="shared" si="3"/>
        <v>17</v>
      </c>
      <c r="E739" s="13">
        <v>3.0</v>
      </c>
      <c r="F739" s="14">
        <f>'Costo de tareas'!$B$15</f>
        <v>0.1964027778</v>
      </c>
      <c r="G739" s="15">
        <f>'Producción diaria'!$T$3*$L$2*$M$2*$N$2*E739*1000/'Costo de tareas'!$B$14</f>
        <v>4.510685805</v>
      </c>
      <c r="H739" s="16">
        <f>IF(G739 &gt; 'Costo de tareas'!$B$13, 'Costo de tareas'!$B$13, IF(G739 &lt; 'Costo de tareas'!$B$13*0.2, 0, 'Costo de tareas'!$B$13- G739))</f>
        <v>0</v>
      </c>
      <c r="I739" s="17">
        <f>IF(H739=0,'Costo de tareas'!$B$13,'Costo de tareas'!$B$13-H739)</f>
        <v>39.28055556</v>
      </c>
      <c r="J739" s="2"/>
      <c r="K739" s="2"/>
      <c r="P739" s="2"/>
    </row>
    <row r="740">
      <c r="A740" s="3" t="s">
        <v>1081</v>
      </c>
      <c r="B740" s="11" t="str">
        <f t="shared" si="1"/>
        <v>20210131</v>
      </c>
      <c r="C740" s="12">
        <f t="shared" si="2"/>
        <v>44227</v>
      </c>
      <c r="D740" s="3" t="str">
        <f t="shared" si="3"/>
        <v>18</v>
      </c>
      <c r="E740" s="13">
        <v>0.0</v>
      </c>
      <c r="F740" s="14">
        <f>'Costo de tareas'!$B$15</f>
        <v>0.1964027778</v>
      </c>
      <c r="G740" s="15">
        <f>'Producción diaria'!$T$3*$L$2*$M$2*$N$2*E740*1000/'Costo de tareas'!$B$14</f>
        <v>0</v>
      </c>
      <c r="H740" s="16">
        <f>IF(G740 &gt; 'Costo de tareas'!$B$13, 'Costo de tareas'!$B$13, IF(G740 &lt; 'Costo de tareas'!$B$13*0.2, 0, 'Costo de tareas'!$B$13- G740))</f>
        <v>0</v>
      </c>
      <c r="I740" s="17">
        <f>IF(H740=0,'Costo de tareas'!$B$13,'Costo de tareas'!$B$13-H740)</f>
        <v>39.28055556</v>
      </c>
      <c r="J740" s="2"/>
      <c r="K740" s="2"/>
      <c r="P740" s="2"/>
    </row>
    <row r="741">
      <c r="A741" s="3" t="s">
        <v>1083</v>
      </c>
      <c r="B741" s="11" t="str">
        <f t="shared" si="1"/>
        <v>20210131</v>
      </c>
      <c r="C741" s="12">
        <f t="shared" si="2"/>
        <v>44227</v>
      </c>
      <c r="D741" s="3" t="str">
        <f t="shared" si="3"/>
        <v>19</v>
      </c>
      <c r="E741" s="13">
        <v>0.0</v>
      </c>
      <c r="F741" s="14">
        <f>'Costo de tareas'!$B$15</f>
        <v>0.1964027778</v>
      </c>
      <c r="G741" s="15">
        <f>'Producción diaria'!$T$3*$L$2*$M$2*$N$2*E741*1000/'Costo de tareas'!$B$14</f>
        <v>0</v>
      </c>
      <c r="H741" s="16">
        <f>IF(G741 &gt; 'Costo de tareas'!$B$13, 'Costo de tareas'!$B$13, IF(G741 &lt; 'Costo de tareas'!$B$13*0.2, 0, 'Costo de tareas'!$B$13- G741))</f>
        <v>0</v>
      </c>
      <c r="I741" s="17">
        <f>IF(H741=0,'Costo de tareas'!$B$13,'Costo de tareas'!$B$13-H741)</f>
        <v>39.28055556</v>
      </c>
      <c r="J741" s="2"/>
      <c r="K741" s="2"/>
      <c r="P741" s="2"/>
    </row>
    <row r="742">
      <c r="A742" s="3" t="s">
        <v>1085</v>
      </c>
      <c r="B742" s="11" t="str">
        <f t="shared" si="1"/>
        <v>20210131</v>
      </c>
      <c r="C742" s="12">
        <f t="shared" si="2"/>
        <v>44227</v>
      </c>
      <c r="D742" s="3" t="str">
        <f t="shared" si="3"/>
        <v>20</v>
      </c>
      <c r="E742" s="13">
        <v>0.0</v>
      </c>
      <c r="F742" s="14">
        <f>'Costo de tareas'!$B$15</f>
        <v>0.1964027778</v>
      </c>
      <c r="G742" s="15">
        <f>'Producción diaria'!$T$3*$L$2*$M$2*$N$2*E742*1000/'Costo de tareas'!$B$14</f>
        <v>0</v>
      </c>
      <c r="H742" s="16">
        <f>IF(G742 &gt; 'Costo de tareas'!$B$13, 'Costo de tareas'!$B$13, IF(G742 &lt; 'Costo de tareas'!$B$13*0.2, 0, 'Costo de tareas'!$B$13- G742))</f>
        <v>0</v>
      </c>
      <c r="I742" s="17">
        <f>IF(H742=0,'Costo de tareas'!$B$13,'Costo de tareas'!$B$13-H742)</f>
        <v>39.28055556</v>
      </c>
      <c r="J742" s="2"/>
      <c r="K742" s="2"/>
      <c r="P742" s="2"/>
    </row>
    <row r="743">
      <c r="A743" s="3" t="s">
        <v>1087</v>
      </c>
      <c r="B743" s="11" t="str">
        <f t="shared" si="1"/>
        <v>20210131</v>
      </c>
      <c r="C743" s="12">
        <f t="shared" si="2"/>
        <v>44227</v>
      </c>
      <c r="D743" s="3" t="str">
        <f t="shared" si="3"/>
        <v>21</v>
      </c>
      <c r="E743" s="13">
        <v>0.0</v>
      </c>
      <c r="F743" s="14">
        <f>'Costo de tareas'!$B$15</f>
        <v>0.1964027778</v>
      </c>
      <c r="G743" s="15">
        <f>'Producción diaria'!$T$3*$L$2*$M$2*$N$2*E743*1000/'Costo de tareas'!$B$14</f>
        <v>0</v>
      </c>
      <c r="H743" s="16">
        <f>IF(G743 &gt; 'Costo de tareas'!$B$13, 'Costo de tareas'!$B$13, IF(G743 &lt; 'Costo de tareas'!$B$13*0.2, 0, 'Costo de tareas'!$B$13- G743))</f>
        <v>0</v>
      </c>
      <c r="I743" s="17">
        <f>IF(H743=0,'Costo de tareas'!$B$13,'Costo de tareas'!$B$13-H743)</f>
        <v>39.28055556</v>
      </c>
      <c r="J743" s="2"/>
      <c r="K743" s="2"/>
      <c r="P743" s="2"/>
    </row>
    <row r="744">
      <c r="A744" s="3" t="s">
        <v>1089</v>
      </c>
      <c r="B744" s="11" t="str">
        <f t="shared" si="1"/>
        <v>20210131</v>
      </c>
      <c r="C744" s="12">
        <f t="shared" si="2"/>
        <v>44227</v>
      </c>
      <c r="D744" s="3" t="str">
        <f t="shared" si="3"/>
        <v>22</v>
      </c>
      <c r="E744" s="13">
        <v>0.0</v>
      </c>
      <c r="F744" s="14">
        <f>'Costo de tareas'!$B$15</f>
        <v>0.1964027778</v>
      </c>
      <c r="G744" s="15">
        <f>'Producción diaria'!$T$3*$L$2*$M$2*$N$2*E744*1000/'Costo de tareas'!$B$14</f>
        <v>0</v>
      </c>
      <c r="H744" s="16">
        <f>IF(G744 &gt; 'Costo de tareas'!$B$13, 'Costo de tareas'!$B$13, IF(G744 &lt; 'Costo de tareas'!$B$13*0.2, 0, 'Costo de tareas'!$B$13- G744))</f>
        <v>0</v>
      </c>
      <c r="I744" s="17">
        <f>IF(H744=0,'Costo de tareas'!$B$13,'Costo de tareas'!$B$13-H744)</f>
        <v>39.28055556</v>
      </c>
      <c r="J744" s="2"/>
      <c r="K744" s="2"/>
      <c r="P744" s="2"/>
    </row>
    <row r="745">
      <c r="A745" s="3" t="s">
        <v>1091</v>
      </c>
      <c r="B745" s="11" t="str">
        <f t="shared" si="1"/>
        <v>20210131</v>
      </c>
      <c r="C745" s="12">
        <f t="shared" si="2"/>
        <v>44227</v>
      </c>
      <c r="D745" s="3" t="str">
        <f t="shared" si="3"/>
        <v>23</v>
      </c>
      <c r="E745" s="13">
        <v>0.0</v>
      </c>
      <c r="F745" s="14">
        <f>'Costo de tareas'!$B$15</f>
        <v>0.1964027778</v>
      </c>
      <c r="G745" s="15">
        <f>'Producción diaria'!$T$3*$L$2*$M$2*$N$2*E745*1000/'Costo de tareas'!$B$14</f>
        <v>0</v>
      </c>
      <c r="H745" s="16">
        <f>IF(G745 &gt; 'Costo de tareas'!$B$13, 'Costo de tareas'!$B$13, IF(G745 &lt; 'Costo de tareas'!$B$13*0.2, 0, 'Costo de tareas'!$B$13- G745))</f>
        <v>0</v>
      </c>
      <c r="I745" s="17">
        <f>IF(H745=0,'Costo de tareas'!$B$13,'Costo de tareas'!$B$13-H745)</f>
        <v>39.28055556</v>
      </c>
      <c r="J745" s="2"/>
      <c r="K745" s="2"/>
      <c r="P745" s="2"/>
    </row>
    <row r="746">
      <c r="A746" s="3" t="s">
        <v>1092</v>
      </c>
      <c r="B746" s="11" t="str">
        <f t="shared" si="1"/>
        <v>20210201</v>
      </c>
      <c r="C746" s="12">
        <f t="shared" si="2"/>
        <v>44228</v>
      </c>
      <c r="D746" s="3" t="str">
        <f t="shared" si="3"/>
        <v>00</v>
      </c>
      <c r="E746" s="13">
        <v>0.0</v>
      </c>
      <c r="F746" s="14">
        <f>'Costo de tareas'!$B$15</f>
        <v>0.1964027778</v>
      </c>
      <c r="G746" s="15">
        <f>'Producción diaria'!$T$3*$L$2*$M$2*$N$2*E746*1000/'Costo de tareas'!$B$14</f>
        <v>0</v>
      </c>
      <c r="H746" s="16">
        <f>IF(G746 &gt; 'Costo de tareas'!$B$13, 'Costo de tareas'!$B$13, IF(G746 &lt; 'Costo de tareas'!$B$13*0.2, 0, 'Costo de tareas'!$B$13- G746))</f>
        <v>0</v>
      </c>
      <c r="I746" s="17">
        <f>IF(H746=0,'Costo de tareas'!$B$13,'Costo de tareas'!$B$13-H746)</f>
        <v>39.28055556</v>
      </c>
      <c r="J746" s="2"/>
      <c r="K746" s="2"/>
      <c r="P746" s="2"/>
    </row>
    <row r="747">
      <c r="A747" s="3" t="s">
        <v>1094</v>
      </c>
      <c r="B747" s="11" t="str">
        <f t="shared" si="1"/>
        <v>20210201</v>
      </c>
      <c r="C747" s="12">
        <f t="shared" si="2"/>
        <v>44228</v>
      </c>
      <c r="D747" s="3" t="str">
        <f t="shared" si="3"/>
        <v>01</v>
      </c>
      <c r="E747" s="13">
        <v>0.0</v>
      </c>
      <c r="F747" s="14">
        <f>'Costo de tareas'!$B$15</f>
        <v>0.1964027778</v>
      </c>
      <c r="G747" s="15">
        <f>'Producción diaria'!$T$3*$L$2*$M$2*$N$2*E747*1000/'Costo de tareas'!$B$14</f>
        <v>0</v>
      </c>
      <c r="H747" s="16">
        <f>IF(G747 &gt; 'Costo de tareas'!$B$13, 'Costo de tareas'!$B$13, IF(G747 &lt; 'Costo de tareas'!$B$13*0.2, 0, 'Costo de tareas'!$B$13- G747))</f>
        <v>0</v>
      </c>
      <c r="I747" s="17">
        <f>IF(H747=0,'Costo de tareas'!$B$13,'Costo de tareas'!$B$13-H747)</f>
        <v>39.28055556</v>
      </c>
      <c r="J747" s="2"/>
      <c r="K747" s="2"/>
      <c r="P747" s="2"/>
    </row>
    <row r="748">
      <c r="A748" s="3" t="s">
        <v>1096</v>
      </c>
      <c r="B748" s="11" t="str">
        <f t="shared" si="1"/>
        <v>20210201</v>
      </c>
      <c r="C748" s="12">
        <f t="shared" si="2"/>
        <v>44228</v>
      </c>
      <c r="D748" s="3" t="str">
        <f t="shared" si="3"/>
        <v>02</v>
      </c>
      <c r="E748" s="13">
        <v>0.0</v>
      </c>
      <c r="F748" s="14">
        <f>'Costo de tareas'!$B$15</f>
        <v>0.1964027778</v>
      </c>
      <c r="G748" s="15">
        <f>'Producción diaria'!$T$3*$L$2*$M$2*$N$2*E748*1000/'Costo de tareas'!$B$14</f>
        <v>0</v>
      </c>
      <c r="H748" s="16">
        <f>IF(G748 &gt; 'Costo de tareas'!$B$13, 'Costo de tareas'!$B$13, IF(G748 &lt; 'Costo de tareas'!$B$13*0.2, 0, 'Costo de tareas'!$B$13- G748))</f>
        <v>0</v>
      </c>
      <c r="I748" s="17">
        <f>IF(H748=0,'Costo de tareas'!$B$13,'Costo de tareas'!$B$13-H748)</f>
        <v>39.28055556</v>
      </c>
      <c r="J748" s="2"/>
      <c r="K748" s="2"/>
      <c r="P748" s="2"/>
    </row>
    <row r="749">
      <c r="A749" s="3" t="s">
        <v>1098</v>
      </c>
      <c r="B749" s="11" t="str">
        <f t="shared" si="1"/>
        <v>20210201</v>
      </c>
      <c r="C749" s="12">
        <f t="shared" si="2"/>
        <v>44228</v>
      </c>
      <c r="D749" s="3" t="str">
        <f t="shared" si="3"/>
        <v>03</v>
      </c>
      <c r="E749" s="13">
        <v>0.0</v>
      </c>
      <c r="F749" s="14">
        <f>'Costo de tareas'!$B$15</f>
        <v>0.1964027778</v>
      </c>
      <c r="G749" s="15">
        <f>'Producción diaria'!$T$3*$L$2*$M$2*$N$2*E749*1000/'Costo de tareas'!$B$14</f>
        <v>0</v>
      </c>
      <c r="H749" s="16">
        <f>IF(G749 &gt; 'Costo de tareas'!$B$13, 'Costo de tareas'!$B$13, IF(G749 &lt; 'Costo de tareas'!$B$13*0.2, 0, 'Costo de tareas'!$B$13- G749))</f>
        <v>0</v>
      </c>
      <c r="I749" s="17">
        <f>IF(H749=0,'Costo de tareas'!$B$13,'Costo de tareas'!$B$13-H749)</f>
        <v>39.28055556</v>
      </c>
      <c r="J749" s="2"/>
      <c r="K749" s="2"/>
      <c r="P749" s="2"/>
    </row>
    <row r="750">
      <c r="A750" s="3" t="s">
        <v>1100</v>
      </c>
      <c r="B750" s="11" t="str">
        <f t="shared" si="1"/>
        <v>20210201</v>
      </c>
      <c r="C750" s="12">
        <f t="shared" si="2"/>
        <v>44228</v>
      </c>
      <c r="D750" s="3" t="str">
        <f t="shared" si="3"/>
        <v>04</v>
      </c>
      <c r="E750" s="13">
        <v>0.0</v>
      </c>
      <c r="F750" s="14">
        <f>'Costo de tareas'!$B$15</f>
        <v>0.1964027778</v>
      </c>
      <c r="G750" s="15">
        <f>'Producción diaria'!$T$3*$L$2*$M$2*$N$2*E750*1000/'Costo de tareas'!$B$14</f>
        <v>0</v>
      </c>
      <c r="H750" s="16">
        <f>IF(G750 &gt; 'Costo de tareas'!$B$13, 'Costo de tareas'!$B$13, IF(G750 &lt; 'Costo de tareas'!$B$13*0.2, 0, 'Costo de tareas'!$B$13- G750))</f>
        <v>0</v>
      </c>
      <c r="I750" s="17">
        <f>IF(H750=0,'Costo de tareas'!$B$13,'Costo de tareas'!$B$13-H750)</f>
        <v>39.28055556</v>
      </c>
      <c r="J750" s="2"/>
      <c r="K750" s="2"/>
      <c r="P750" s="2"/>
    </row>
    <row r="751">
      <c r="A751" s="3" t="s">
        <v>1102</v>
      </c>
      <c r="B751" s="11" t="str">
        <f t="shared" si="1"/>
        <v>20210201</v>
      </c>
      <c r="C751" s="12">
        <f t="shared" si="2"/>
        <v>44228</v>
      </c>
      <c r="D751" s="3" t="str">
        <f t="shared" si="3"/>
        <v>05</v>
      </c>
      <c r="E751" s="13">
        <v>0.0</v>
      </c>
      <c r="F751" s="14">
        <f>'Costo de tareas'!$B$15</f>
        <v>0.1964027778</v>
      </c>
      <c r="G751" s="15">
        <f>'Producción diaria'!$T$3*$L$2*$M$2*$N$2*E751*1000/'Costo de tareas'!$B$14</f>
        <v>0</v>
      </c>
      <c r="H751" s="16">
        <f>IF(G751 &gt; 'Costo de tareas'!$B$13, 'Costo de tareas'!$B$13, IF(G751 &lt; 'Costo de tareas'!$B$13*0.2, 0, 'Costo de tareas'!$B$13- G751))</f>
        <v>0</v>
      </c>
      <c r="I751" s="17">
        <f>IF(H751=0,'Costo de tareas'!$B$13,'Costo de tareas'!$B$13-H751)</f>
        <v>39.28055556</v>
      </c>
      <c r="J751" s="2"/>
      <c r="K751" s="2"/>
      <c r="P751" s="2"/>
    </row>
    <row r="752">
      <c r="A752" s="3" t="s">
        <v>1104</v>
      </c>
      <c r="B752" s="11" t="str">
        <f t="shared" si="1"/>
        <v>20210201</v>
      </c>
      <c r="C752" s="12">
        <f t="shared" si="2"/>
        <v>44228</v>
      </c>
      <c r="D752" s="3" t="str">
        <f t="shared" si="3"/>
        <v>06</v>
      </c>
      <c r="E752" s="13">
        <v>0.0</v>
      </c>
      <c r="F752" s="14">
        <f>'Costo de tareas'!$B$15</f>
        <v>0.1964027778</v>
      </c>
      <c r="G752" s="15">
        <f>'Producción diaria'!$T$3*$L$2*$M$2*$N$2*E752*1000/'Costo de tareas'!$B$14</f>
        <v>0</v>
      </c>
      <c r="H752" s="16">
        <f>IF(G752 &gt; 'Costo de tareas'!$B$13, 'Costo de tareas'!$B$13, IF(G752 &lt; 'Costo de tareas'!$B$13*0.2, 0, 'Costo de tareas'!$B$13- G752))</f>
        <v>0</v>
      </c>
      <c r="I752" s="17">
        <f>IF(H752=0,'Costo de tareas'!$B$13,'Costo de tareas'!$B$13-H752)</f>
        <v>39.28055556</v>
      </c>
      <c r="J752" s="2"/>
      <c r="K752" s="2"/>
      <c r="P752" s="2"/>
    </row>
    <row r="753">
      <c r="A753" s="3" t="s">
        <v>1106</v>
      </c>
      <c r="B753" s="11" t="str">
        <f t="shared" si="1"/>
        <v>20210201</v>
      </c>
      <c r="C753" s="12">
        <f t="shared" si="2"/>
        <v>44228</v>
      </c>
      <c r="D753" s="3" t="str">
        <f t="shared" si="3"/>
        <v>07</v>
      </c>
      <c r="E753" s="13">
        <v>0.0</v>
      </c>
      <c r="F753" s="14">
        <f>'Costo de tareas'!$B$15</f>
        <v>0.1964027778</v>
      </c>
      <c r="G753" s="15">
        <f>'Producción diaria'!$T$3*$L$2*$M$2*$N$2*E753*1000/'Costo de tareas'!$B$14</f>
        <v>0</v>
      </c>
      <c r="H753" s="16">
        <f>IF(G753 &gt; 'Costo de tareas'!$B$13, 'Costo de tareas'!$B$13, IF(G753 &lt; 'Costo de tareas'!$B$13*0.2, 0, 'Costo de tareas'!$B$13- G753))</f>
        <v>0</v>
      </c>
      <c r="I753" s="17">
        <f>IF(H753=0,'Costo de tareas'!$B$13,'Costo de tareas'!$B$13-H753)</f>
        <v>39.28055556</v>
      </c>
      <c r="J753" s="2"/>
      <c r="K753" s="2"/>
      <c r="P753" s="2"/>
    </row>
    <row r="754">
      <c r="A754" s="3" t="s">
        <v>1108</v>
      </c>
      <c r="B754" s="11" t="str">
        <f t="shared" si="1"/>
        <v>20210201</v>
      </c>
      <c r="C754" s="12">
        <f t="shared" si="2"/>
        <v>44228</v>
      </c>
      <c r="D754" s="3" t="str">
        <f t="shared" si="3"/>
        <v>08</v>
      </c>
      <c r="E754" s="13">
        <v>86.0</v>
      </c>
      <c r="F754" s="14">
        <f>'Costo de tareas'!$B$15</f>
        <v>0.1964027778</v>
      </c>
      <c r="G754" s="15">
        <f>'Producción diaria'!$T$3*$L$2*$M$2*$N$2*E754*1000/'Costo de tareas'!$B$14</f>
        <v>129.3063264</v>
      </c>
      <c r="H754" s="16">
        <f>IF(G754 &gt; 'Costo de tareas'!$B$13, 'Costo de tareas'!$B$13, IF(G754 &lt; 'Costo de tareas'!$B$13*0.2, 0, 'Costo de tareas'!$B$13- G754))</f>
        <v>39.28055556</v>
      </c>
      <c r="I754" s="17">
        <f>IF(H754=0,'Costo de tareas'!$B$13,'Costo de tareas'!$B$13-H754)</f>
        <v>0</v>
      </c>
      <c r="J754" s="2"/>
      <c r="K754" s="2"/>
      <c r="P754" s="2"/>
    </row>
    <row r="755">
      <c r="A755" s="3" t="s">
        <v>1109</v>
      </c>
      <c r="B755" s="11" t="str">
        <f t="shared" si="1"/>
        <v>20210201</v>
      </c>
      <c r="C755" s="12">
        <f t="shared" si="2"/>
        <v>44228</v>
      </c>
      <c r="D755" s="3" t="str">
        <f t="shared" si="3"/>
        <v>09</v>
      </c>
      <c r="E755" s="13">
        <v>249.0</v>
      </c>
      <c r="F755" s="14">
        <f>'Costo de tareas'!$B$15</f>
        <v>0.1964027778</v>
      </c>
      <c r="G755" s="15">
        <f>'Producción diaria'!$T$3*$L$2*$M$2*$N$2*E755*1000/'Costo de tareas'!$B$14</f>
        <v>374.3869219</v>
      </c>
      <c r="H755" s="16">
        <f>IF(G755 &gt; 'Costo de tareas'!$B$13, 'Costo de tareas'!$B$13, IF(G755 &lt; 'Costo de tareas'!$B$13*0.2, 0, 'Costo de tareas'!$B$13- G755))</f>
        <v>39.28055556</v>
      </c>
      <c r="I755" s="17">
        <f>IF(H755=0,'Costo de tareas'!$B$13,'Costo de tareas'!$B$13-H755)</f>
        <v>0</v>
      </c>
      <c r="J755" s="2"/>
      <c r="K755" s="2"/>
      <c r="P755" s="2"/>
    </row>
    <row r="756">
      <c r="A756" s="3" t="s">
        <v>1110</v>
      </c>
      <c r="B756" s="11" t="str">
        <f t="shared" si="1"/>
        <v>20210201</v>
      </c>
      <c r="C756" s="12">
        <f t="shared" si="2"/>
        <v>44228</v>
      </c>
      <c r="D756" s="3" t="str">
        <f t="shared" si="3"/>
        <v>10</v>
      </c>
      <c r="E756" s="13">
        <v>312.0</v>
      </c>
      <c r="F756" s="14">
        <f>'Costo de tareas'!$B$15</f>
        <v>0.1964027778</v>
      </c>
      <c r="G756" s="15">
        <f>'Producción diaria'!$T$3*$L$2*$M$2*$N$2*E756*1000/'Costo de tareas'!$B$14</f>
        <v>469.1113238</v>
      </c>
      <c r="H756" s="16">
        <f>IF(G756 &gt; 'Costo de tareas'!$B$13, 'Costo de tareas'!$B$13, IF(G756 &lt; 'Costo de tareas'!$B$13*0.2, 0, 'Costo de tareas'!$B$13- G756))</f>
        <v>39.28055556</v>
      </c>
      <c r="I756" s="17">
        <f>IF(H756=0,'Costo de tareas'!$B$13,'Costo de tareas'!$B$13-H756)</f>
        <v>0</v>
      </c>
      <c r="J756" s="2"/>
      <c r="K756" s="2"/>
      <c r="P756" s="2"/>
    </row>
    <row r="757">
      <c r="A757" s="3" t="s">
        <v>1111</v>
      </c>
      <c r="B757" s="11" t="str">
        <f t="shared" si="1"/>
        <v>20210201</v>
      </c>
      <c r="C757" s="12">
        <f t="shared" si="2"/>
        <v>44228</v>
      </c>
      <c r="D757" s="3" t="str">
        <f t="shared" si="3"/>
        <v>11</v>
      </c>
      <c r="E757" s="13">
        <v>365.0</v>
      </c>
      <c r="F757" s="14">
        <f>'Costo de tareas'!$B$15</f>
        <v>0.1964027778</v>
      </c>
      <c r="G757" s="15">
        <f>'Producción diaria'!$T$3*$L$2*$M$2*$N$2*E757*1000/'Costo de tareas'!$B$14</f>
        <v>548.8001063</v>
      </c>
      <c r="H757" s="16">
        <f>IF(G757 &gt; 'Costo de tareas'!$B$13, 'Costo de tareas'!$B$13, IF(G757 &lt; 'Costo de tareas'!$B$13*0.2, 0, 'Costo de tareas'!$B$13- G757))</f>
        <v>39.28055556</v>
      </c>
      <c r="I757" s="17">
        <f>IF(H757=0,'Costo de tareas'!$B$13,'Costo de tareas'!$B$13-H757)</f>
        <v>0</v>
      </c>
      <c r="J757" s="2"/>
      <c r="K757" s="2"/>
      <c r="P757" s="2"/>
    </row>
    <row r="758">
      <c r="A758" s="3" t="s">
        <v>1112</v>
      </c>
      <c r="B758" s="11" t="str">
        <f t="shared" si="1"/>
        <v>20210201</v>
      </c>
      <c r="C758" s="12">
        <f t="shared" si="2"/>
        <v>44228</v>
      </c>
      <c r="D758" s="3" t="str">
        <f t="shared" si="3"/>
        <v>12</v>
      </c>
      <c r="E758" s="13">
        <v>27.0</v>
      </c>
      <c r="F758" s="14">
        <f>'Costo de tareas'!$B$15</f>
        <v>0.1964027778</v>
      </c>
      <c r="G758" s="15">
        <f>'Producción diaria'!$T$3*$L$2*$M$2*$N$2*E758*1000/'Costo de tareas'!$B$14</f>
        <v>40.59617225</v>
      </c>
      <c r="H758" s="16">
        <f>IF(G758 &gt; 'Costo de tareas'!$B$13, 'Costo de tareas'!$B$13, IF(G758 &lt; 'Costo de tareas'!$B$13*0.2, 0, 'Costo de tareas'!$B$13- G758))</f>
        <v>39.28055556</v>
      </c>
      <c r="I758" s="17">
        <f>IF(H758=0,'Costo de tareas'!$B$13,'Costo de tareas'!$B$13-H758)</f>
        <v>0</v>
      </c>
      <c r="J758" s="2"/>
      <c r="K758" s="2"/>
      <c r="P758" s="2"/>
    </row>
    <row r="759">
      <c r="A759" s="3" t="s">
        <v>1113</v>
      </c>
      <c r="B759" s="11" t="str">
        <f t="shared" si="1"/>
        <v>20210201</v>
      </c>
      <c r="C759" s="12">
        <f t="shared" si="2"/>
        <v>44228</v>
      </c>
      <c r="D759" s="3" t="str">
        <f t="shared" si="3"/>
        <v>13</v>
      </c>
      <c r="E759" s="13">
        <v>307.0</v>
      </c>
      <c r="F759" s="14">
        <f>'Costo de tareas'!$B$15</f>
        <v>0.1964027778</v>
      </c>
      <c r="G759" s="15">
        <f>'Producción diaria'!$T$3*$L$2*$M$2*$N$2*E759*1000/'Costo de tareas'!$B$14</f>
        <v>461.5935141</v>
      </c>
      <c r="H759" s="16">
        <f>IF(G759 &gt; 'Costo de tareas'!$B$13, 'Costo de tareas'!$B$13, IF(G759 &lt; 'Costo de tareas'!$B$13*0.2, 0, 'Costo de tareas'!$B$13- G759))</f>
        <v>39.28055556</v>
      </c>
      <c r="I759" s="17">
        <f>IF(H759=0,'Costo de tareas'!$B$13,'Costo de tareas'!$B$13-H759)</f>
        <v>0</v>
      </c>
      <c r="J759" s="2"/>
      <c r="K759" s="2"/>
      <c r="P759" s="2"/>
    </row>
    <row r="760">
      <c r="A760" s="3" t="s">
        <v>1114</v>
      </c>
      <c r="B760" s="11" t="str">
        <f t="shared" si="1"/>
        <v>20210201</v>
      </c>
      <c r="C760" s="12">
        <f t="shared" si="2"/>
        <v>44228</v>
      </c>
      <c r="D760" s="3" t="str">
        <f t="shared" si="3"/>
        <v>14</v>
      </c>
      <c r="E760" s="13">
        <v>331.0</v>
      </c>
      <c r="F760" s="14">
        <f>'Costo de tareas'!$B$15</f>
        <v>0.1964027778</v>
      </c>
      <c r="G760" s="15">
        <f>'Producción diaria'!$T$3*$L$2*$M$2*$N$2*E760*1000/'Costo de tareas'!$B$14</f>
        <v>497.6790005</v>
      </c>
      <c r="H760" s="16">
        <f>IF(G760 &gt; 'Costo de tareas'!$B$13, 'Costo de tareas'!$B$13, IF(G760 &lt; 'Costo de tareas'!$B$13*0.2, 0, 'Costo de tareas'!$B$13- G760))</f>
        <v>39.28055556</v>
      </c>
      <c r="I760" s="17">
        <f>IF(H760=0,'Costo de tareas'!$B$13,'Costo de tareas'!$B$13-H760)</f>
        <v>0</v>
      </c>
      <c r="J760" s="2"/>
      <c r="K760" s="2"/>
      <c r="P760" s="2"/>
    </row>
    <row r="761">
      <c r="A761" s="3" t="s">
        <v>1115</v>
      </c>
      <c r="B761" s="11" t="str">
        <f t="shared" si="1"/>
        <v>20210201</v>
      </c>
      <c r="C761" s="12">
        <f t="shared" si="2"/>
        <v>44228</v>
      </c>
      <c r="D761" s="3" t="str">
        <f t="shared" si="3"/>
        <v>15</v>
      </c>
      <c r="E761" s="13">
        <v>159.0</v>
      </c>
      <c r="F761" s="14">
        <f>'Costo de tareas'!$B$15</f>
        <v>0.1964027778</v>
      </c>
      <c r="G761" s="15">
        <f>'Producción diaria'!$T$3*$L$2*$M$2*$N$2*E761*1000/'Costo de tareas'!$B$14</f>
        <v>239.0663477</v>
      </c>
      <c r="H761" s="16">
        <f>IF(G761 &gt; 'Costo de tareas'!$B$13, 'Costo de tareas'!$B$13, IF(G761 &lt; 'Costo de tareas'!$B$13*0.2, 0, 'Costo de tareas'!$B$13- G761))</f>
        <v>39.28055556</v>
      </c>
      <c r="I761" s="17">
        <f>IF(H761=0,'Costo de tareas'!$B$13,'Costo de tareas'!$B$13-H761)</f>
        <v>0</v>
      </c>
      <c r="J761" s="2"/>
      <c r="K761" s="2"/>
      <c r="P761" s="2"/>
    </row>
    <row r="762">
      <c r="A762" s="3" t="s">
        <v>1116</v>
      </c>
      <c r="B762" s="11" t="str">
        <f t="shared" si="1"/>
        <v>20210201</v>
      </c>
      <c r="C762" s="12">
        <f t="shared" si="2"/>
        <v>44228</v>
      </c>
      <c r="D762" s="3" t="str">
        <f t="shared" si="3"/>
        <v>16</v>
      </c>
      <c r="E762" s="13">
        <v>174.0</v>
      </c>
      <c r="F762" s="14">
        <f>'Costo de tareas'!$B$15</f>
        <v>0.1964027778</v>
      </c>
      <c r="G762" s="15">
        <f>'Producción diaria'!$T$3*$L$2*$M$2*$N$2*E762*1000/'Costo de tareas'!$B$14</f>
        <v>261.6197767</v>
      </c>
      <c r="H762" s="16">
        <f>IF(G762 &gt; 'Costo de tareas'!$B$13, 'Costo de tareas'!$B$13, IF(G762 &lt; 'Costo de tareas'!$B$13*0.2, 0, 'Costo de tareas'!$B$13- G762))</f>
        <v>39.28055556</v>
      </c>
      <c r="I762" s="17">
        <f>IF(H762=0,'Costo de tareas'!$B$13,'Costo de tareas'!$B$13-H762)</f>
        <v>0</v>
      </c>
      <c r="J762" s="2"/>
      <c r="K762" s="2"/>
      <c r="P762" s="2"/>
    </row>
    <row r="763">
      <c r="A763" s="3" t="s">
        <v>1117</v>
      </c>
      <c r="B763" s="11" t="str">
        <f t="shared" si="1"/>
        <v>20210201</v>
      </c>
      <c r="C763" s="12">
        <f t="shared" si="2"/>
        <v>44228</v>
      </c>
      <c r="D763" s="3" t="str">
        <f t="shared" si="3"/>
        <v>17</v>
      </c>
      <c r="E763" s="13">
        <v>11.0</v>
      </c>
      <c r="F763" s="14">
        <f>'Costo de tareas'!$B$15</f>
        <v>0.1964027778</v>
      </c>
      <c r="G763" s="15">
        <f>'Producción diaria'!$T$3*$L$2*$M$2*$N$2*E763*1000/'Costo de tareas'!$B$14</f>
        <v>16.53918129</v>
      </c>
      <c r="H763" s="16">
        <f>IF(G763 &gt; 'Costo de tareas'!$B$13, 'Costo de tareas'!$B$13, IF(G763 &lt; 'Costo de tareas'!$B$13*0.2, 0, 'Costo de tareas'!$B$13- G763))</f>
        <v>22.74137427</v>
      </c>
      <c r="I763" s="17">
        <f>IF(H763=0,'Costo de tareas'!$B$13,'Costo de tareas'!$B$13-H763)</f>
        <v>16.53918129</v>
      </c>
      <c r="J763" s="2"/>
      <c r="K763" s="2"/>
      <c r="P763" s="2"/>
    </row>
    <row r="764">
      <c r="A764" s="3" t="s">
        <v>1118</v>
      </c>
      <c r="B764" s="11" t="str">
        <f t="shared" si="1"/>
        <v>20210201</v>
      </c>
      <c r="C764" s="12">
        <f t="shared" si="2"/>
        <v>44228</v>
      </c>
      <c r="D764" s="3" t="str">
        <f t="shared" si="3"/>
        <v>18</v>
      </c>
      <c r="E764" s="13">
        <v>0.0</v>
      </c>
      <c r="F764" s="14">
        <f>'Costo de tareas'!$B$15</f>
        <v>0.1964027778</v>
      </c>
      <c r="G764" s="15">
        <f>'Producción diaria'!$T$3*$L$2*$M$2*$N$2*E764*1000/'Costo de tareas'!$B$14</f>
        <v>0</v>
      </c>
      <c r="H764" s="16">
        <f>IF(G764 &gt; 'Costo de tareas'!$B$13, 'Costo de tareas'!$B$13, IF(G764 &lt; 'Costo de tareas'!$B$13*0.2, 0, 'Costo de tareas'!$B$13- G764))</f>
        <v>0</v>
      </c>
      <c r="I764" s="17">
        <f>IF(H764=0,'Costo de tareas'!$B$13,'Costo de tareas'!$B$13-H764)</f>
        <v>39.28055556</v>
      </c>
      <c r="J764" s="2"/>
      <c r="K764" s="2"/>
      <c r="P764" s="2"/>
    </row>
    <row r="765">
      <c r="A765" s="3" t="s">
        <v>1120</v>
      </c>
      <c r="B765" s="11" t="str">
        <f t="shared" si="1"/>
        <v>20210201</v>
      </c>
      <c r="C765" s="12">
        <f t="shared" si="2"/>
        <v>44228</v>
      </c>
      <c r="D765" s="3" t="str">
        <f t="shared" si="3"/>
        <v>19</v>
      </c>
      <c r="E765" s="13">
        <v>0.0</v>
      </c>
      <c r="F765" s="14">
        <f>'Costo de tareas'!$B$15</f>
        <v>0.1964027778</v>
      </c>
      <c r="G765" s="15">
        <f>'Producción diaria'!$T$3*$L$2*$M$2*$N$2*E765*1000/'Costo de tareas'!$B$14</f>
        <v>0</v>
      </c>
      <c r="H765" s="16">
        <f>IF(G765 &gt; 'Costo de tareas'!$B$13, 'Costo de tareas'!$B$13, IF(G765 &lt; 'Costo de tareas'!$B$13*0.2, 0, 'Costo de tareas'!$B$13- G765))</f>
        <v>0</v>
      </c>
      <c r="I765" s="17">
        <f>IF(H765=0,'Costo de tareas'!$B$13,'Costo de tareas'!$B$13-H765)</f>
        <v>39.28055556</v>
      </c>
      <c r="J765" s="2"/>
      <c r="K765" s="2"/>
      <c r="P765" s="2"/>
    </row>
    <row r="766">
      <c r="A766" s="3" t="s">
        <v>1122</v>
      </c>
      <c r="B766" s="11" t="str">
        <f t="shared" si="1"/>
        <v>20210201</v>
      </c>
      <c r="C766" s="12">
        <f t="shared" si="2"/>
        <v>44228</v>
      </c>
      <c r="D766" s="3" t="str">
        <f t="shared" si="3"/>
        <v>20</v>
      </c>
      <c r="E766" s="13">
        <v>0.0</v>
      </c>
      <c r="F766" s="14">
        <f>'Costo de tareas'!$B$15</f>
        <v>0.1964027778</v>
      </c>
      <c r="G766" s="15">
        <f>'Producción diaria'!$T$3*$L$2*$M$2*$N$2*E766*1000/'Costo de tareas'!$B$14</f>
        <v>0</v>
      </c>
      <c r="H766" s="16">
        <f>IF(G766 &gt; 'Costo de tareas'!$B$13, 'Costo de tareas'!$B$13, IF(G766 &lt; 'Costo de tareas'!$B$13*0.2, 0, 'Costo de tareas'!$B$13- G766))</f>
        <v>0</v>
      </c>
      <c r="I766" s="17">
        <f>IF(H766=0,'Costo de tareas'!$B$13,'Costo de tareas'!$B$13-H766)</f>
        <v>39.28055556</v>
      </c>
      <c r="J766" s="2"/>
      <c r="K766" s="2"/>
      <c r="P766" s="2"/>
    </row>
    <row r="767">
      <c r="A767" s="3" t="s">
        <v>1124</v>
      </c>
      <c r="B767" s="11" t="str">
        <f t="shared" si="1"/>
        <v>20210201</v>
      </c>
      <c r="C767" s="12">
        <f t="shared" si="2"/>
        <v>44228</v>
      </c>
      <c r="D767" s="3" t="str">
        <f t="shared" si="3"/>
        <v>21</v>
      </c>
      <c r="E767" s="13">
        <v>0.0</v>
      </c>
      <c r="F767" s="14">
        <f>'Costo de tareas'!$B$15</f>
        <v>0.1964027778</v>
      </c>
      <c r="G767" s="15">
        <f>'Producción diaria'!$T$3*$L$2*$M$2*$N$2*E767*1000/'Costo de tareas'!$B$14</f>
        <v>0</v>
      </c>
      <c r="H767" s="16">
        <f>IF(G767 &gt; 'Costo de tareas'!$B$13, 'Costo de tareas'!$B$13, IF(G767 &lt; 'Costo de tareas'!$B$13*0.2, 0, 'Costo de tareas'!$B$13- G767))</f>
        <v>0</v>
      </c>
      <c r="I767" s="17">
        <f>IF(H767=0,'Costo de tareas'!$B$13,'Costo de tareas'!$B$13-H767)</f>
        <v>39.28055556</v>
      </c>
      <c r="J767" s="2"/>
      <c r="K767" s="2"/>
      <c r="P767" s="2"/>
    </row>
    <row r="768">
      <c r="A768" s="3" t="s">
        <v>1125</v>
      </c>
      <c r="B768" s="11" t="str">
        <f t="shared" si="1"/>
        <v>20210201</v>
      </c>
      <c r="C768" s="12">
        <f t="shared" si="2"/>
        <v>44228</v>
      </c>
      <c r="D768" s="3" t="str">
        <f t="shared" si="3"/>
        <v>22</v>
      </c>
      <c r="E768" s="13">
        <v>0.0</v>
      </c>
      <c r="F768" s="14">
        <f>'Costo de tareas'!$B$15</f>
        <v>0.1964027778</v>
      </c>
      <c r="G768" s="15">
        <f>'Producción diaria'!$T$3*$L$2*$M$2*$N$2*E768*1000/'Costo de tareas'!$B$14</f>
        <v>0</v>
      </c>
      <c r="H768" s="16">
        <f>IF(G768 &gt; 'Costo de tareas'!$B$13, 'Costo de tareas'!$B$13, IF(G768 &lt; 'Costo de tareas'!$B$13*0.2, 0, 'Costo de tareas'!$B$13- G768))</f>
        <v>0</v>
      </c>
      <c r="I768" s="17">
        <f>IF(H768=0,'Costo de tareas'!$B$13,'Costo de tareas'!$B$13-H768)</f>
        <v>39.28055556</v>
      </c>
      <c r="J768" s="2"/>
      <c r="K768" s="2"/>
      <c r="P768" s="2"/>
    </row>
    <row r="769">
      <c r="A769" s="3" t="s">
        <v>1126</v>
      </c>
      <c r="B769" s="11" t="str">
        <f t="shared" si="1"/>
        <v>20210201</v>
      </c>
      <c r="C769" s="12">
        <f t="shared" si="2"/>
        <v>44228</v>
      </c>
      <c r="D769" s="3" t="str">
        <f t="shared" si="3"/>
        <v>23</v>
      </c>
      <c r="E769" s="13">
        <v>0.0</v>
      </c>
      <c r="F769" s="14">
        <f>'Costo de tareas'!$B$15</f>
        <v>0.1964027778</v>
      </c>
      <c r="G769" s="15">
        <f>'Producción diaria'!$T$3*$L$2*$M$2*$N$2*E769*1000/'Costo de tareas'!$B$14</f>
        <v>0</v>
      </c>
      <c r="H769" s="16">
        <f>IF(G769 &gt; 'Costo de tareas'!$B$13, 'Costo de tareas'!$B$13, IF(G769 &lt; 'Costo de tareas'!$B$13*0.2, 0, 'Costo de tareas'!$B$13- G769))</f>
        <v>0</v>
      </c>
      <c r="I769" s="17">
        <f>IF(H769=0,'Costo de tareas'!$B$13,'Costo de tareas'!$B$13-H769)</f>
        <v>39.28055556</v>
      </c>
      <c r="J769" s="2"/>
      <c r="K769" s="2"/>
      <c r="P769" s="2"/>
    </row>
    <row r="770">
      <c r="A770" s="3" t="s">
        <v>1127</v>
      </c>
      <c r="B770" s="11" t="str">
        <f t="shared" si="1"/>
        <v>20210202</v>
      </c>
      <c r="C770" s="12">
        <f t="shared" si="2"/>
        <v>44229</v>
      </c>
      <c r="D770" s="3" t="str">
        <f t="shared" si="3"/>
        <v>00</v>
      </c>
      <c r="E770" s="13">
        <v>0.0</v>
      </c>
      <c r="F770" s="14">
        <f>'Costo de tareas'!$B$15</f>
        <v>0.1964027778</v>
      </c>
      <c r="G770" s="15">
        <f>'Producción diaria'!$T$3*$L$2*$M$2*$N$2*E770*1000/'Costo de tareas'!$B$14</f>
        <v>0</v>
      </c>
      <c r="H770" s="16">
        <f>IF(G770 &gt; 'Costo de tareas'!$B$13, 'Costo de tareas'!$B$13, IF(G770 &lt; 'Costo de tareas'!$B$13*0.2, 0, 'Costo de tareas'!$B$13- G770))</f>
        <v>0</v>
      </c>
      <c r="I770" s="17">
        <f>IF(H770=0,'Costo de tareas'!$B$13,'Costo de tareas'!$B$13-H770)</f>
        <v>39.28055556</v>
      </c>
      <c r="J770" s="2"/>
      <c r="K770" s="2"/>
      <c r="P770" s="2"/>
    </row>
    <row r="771">
      <c r="A771" s="3" t="s">
        <v>1128</v>
      </c>
      <c r="B771" s="11" t="str">
        <f t="shared" si="1"/>
        <v>20210202</v>
      </c>
      <c r="C771" s="12">
        <f t="shared" si="2"/>
        <v>44229</v>
      </c>
      <c r="D771" s="3" t="str">
        <f t="shared" si="3"/>
        <v>01</v>
      </c>
      <c r="E771" s="13">
        <v>0.0</v>
      </c>
      <c r="F771" s="14">
        <f>'Costo de tareas'!$B$15</f>
        <v>0.1964027778</v>
      </c>
      <c r="G771" s="15">
        <f>'Producción diaria'!$T$3*$L$2*$M$2*$N$2*E771*1000/'Costo de tareas'!$B$14</f>
        <v>0</v>
      </c>
      <c r="H771" s="16">
        <f>IF(G771 &gt; 'Costo de tareas'!$B$13, 'Costo de tareas'!$B$13, IF(G771 &lt; 'Costo de tareas'!$B$13*0.2, 0, 'Costo de tareas'!$B$13- G771))</f>
        <v>0</v>
      </c>
      <c r="I771" s="17">
        <f>IF(H771=0,'Costo de tareas'!$B$13,'Costo de tareas'!$B$13-H771)</f>
        <v>39.28055556</v>
      </c>
      <c r="J771" s="2"/>
      <c r="K771" s="2"/>
      <c r="P771" s="2"/>
    </row>
    <row r="772">
      <c r="A772" s="3" t="s">
        <v>1129</v>
      </c>
      <c r="B772" s="11" t="str">
        <f t="shared" si="1"/>
        <v>20210202</v>
      </c>
      <c r="C772" s="12">
        <f t="shared" si="2"/>
        <v>44229</v>
      </c>
      <c r="D772" s="3" t="str">
        <f t="shared" si="3"/>
        <v>02</v>
      </c>
      <c r="E772" s="13">
        <v>0.0</v>
      </c>
      <c r="F772" s="14">
        <f>'Costo de tareas'!$B$15</f>
        <v>0.1964027778</v>
      </c>
      <c r="G772" s="15">
        <f>'Producción diaria'!$T$3*$L$2*$M$2*$N$2*E772*1000/'Costo de tareas'!$B$14</f>
        <v>0</v>
      </c>
      <c r="H772" s="16">
        <f>IF(G772 &gt; 'Costo de tareas'!$B$13, 'Costo de tareas'!$B$13, IF(G772 &lt; 'Costo de tareas'!$B$13*0.2, 0, 'Costo de tareas'!$B$13- G772))</f>
        <v>0</v>
      </c>
      <c r="I772" s="17">
        <f>IF(H772=0,'Costo de tareas'!$B$13,'Costo de tareas'!$B$13-H772)</f>
        <v>39.28055556</v>
      </c>
      <c r="J772" s="2"/>
      <c r="K772" s="2"/>
      <c r="P772" s="2"/>
    </row>
    <row r="773">
      <c r="A773" s="3" t="s">
        <v>1130</v>
      </c>
      <c r="B773" s="11" t="str">
        <f t="shared" si="1"/>
        <v>20210202</v>
      </c>
      <c r="C773" s="12">
        <f t="shared" si="2"/>
        <v>44229</v>
      </c>
      <c r="D773" s="3" t="str">
        <f t="shared" si="3"/>
        <v>03</v>
      </c>
      <c r="E773" s="13">
        <v>0.0</v>
      </c>
      <c r="F773" s="14">
        <f>'Costo de tareas'!$B$15</f>
        <v>0.1964027778</v>
      </c>
      <c r="G773" s="15">
        <f>'Producción diaria'!$T$3*$L$2*$M$2*$N$2*E773*1000/'Costo de tareas'!$B$14</f>
        <v>0</v>
      </c>
      <c r="H773" s="16">
        <f>IF(G773 &gt; 'Costo de tareas'!$B$13, 'Costo de tareas'!$B$13, IF(G773 &lt; 'Costo de tareas'!$B$13*0.2, 0, 'Costo de tareas'!$B$13- G773))</f>
        <v>0</v>
      </c>
      <c r="I773" s="17">
        <f>IF(H773=0,'Costo de tareas'!$B$13,'Costo de tareas'!$B$13-H773)</f>
        <v>39.28055556</v>
      </c>
      <c r="J773" s="2"/>
      <c r="K773" s="2"/>
      <c r="P773" s="2"/>
    </row>
    <row r="774">
      <c r="A774" s="3" t="s">
        <v>1131</v>
      </c>
      <c r="B774" s="11" t="str">
        <f t="shared" si="1"/>
        <v>20210202</v>
      </c>
      <c r="C774" s="12">
        <f t="shared" si="2"/>
        <v>44229</v>
      </c>
      <c r="D774" s="3" t="str">
        <f t="shared" si="3"/>
        <v>04</v>
      </c>
      <c r="E774" s="13">
        <v>0.0</v>
      </c>
      <c r="F774" s="14">
        <f>'Costo de tareas'!$B$15</f>
        <v>0.1964027778</v>
      </c>
      <c r="G774" s="15">
        <f>'Producción diaria'!$T$3*$L$2*$M$2*$N$2*E774*1000/'Costo de tareas'!$B$14</f>
        <v>0</v>
      </c>
      <c r="H774" s="16">
        <f>IF(G774 &gt; 'Costo de tareas'!$B$13, 'Costo de tareas'!$B$13, IF(G774 &lt; 'Costo de tareas'!$B$13*0.2, 0, 'Costo de tareas'!$B$13- G774))</f>
        <v>0</v>
      </c>
      <c r="I774" s="17">
        <f>IF(H774=0,'Costo de tareas'!$B$13,'Costo de tareas'!$B$13-H774)</f>
        <v>39.28055556</v>
      </c>
      <c r="J774" s="2"/>
      <c r="K774" s="2"/>
      <c r="P774" s="2"/>
    </row>
    <row r="775">
      <c r="A775" s="3" t="s">
        <v>1132</v>
      </c>
      <c r="B775" s="11" t="str">
        <f t="shared" si="1"/>
        <v>20210202</v>
      </c>
      <c r="C775" s="12">
        <f t="shared" si="2"/>
        <v>44229</v>
      </c>
      <c r="D775" s="3" t="str">
        <f t="shared" si="3"/>
        <v>05</v>
      </c>
      <c r="E775" s="13">
        <v>0.0</v>
      </c>
      <c r="F775" s="14">
        <f>'Costo de tareas'!$B$15</f>
        <v>0.1964027778</v>
      </c>
      <c r="G775" s="15">
        <f>'Producción diaria'!$T$3*$L$2*$M$2*$N$2*E775*1000/'Costo de tareas'!$B$14</f>
        <v>0</v>
      </c>
      <c r="H775" s="16">
        <f>IF(G775 &gt; 'Costo de tareas'!$B$13, 'Costo de tareas'!$B$13, IF(G775 &lt; 'Costo de tareas'!$B$13*0.2, 0, 'Costo de tareas'!$B$13- G775))</f>
        <v>0</v>
      </c>
      <c r="I775" s="17">
        <f>IF(H775=0,'Costo de tareas'!$B$13,'Costo de tareas'!$B$13-H775)</f>
        <v>39.28055556</v>
      </c>
      <c r="J775" s="2"/>
      <c r="K775" s="2"/>
      <c r="P775" s="2"/>
    </row>
    <row r="776">
      <c r="A776" s="3" t="s">
        <v>1133</v>
      </c>
      <c r="B776" s="11" t="str">
        <f t="shared" si="1"/>
        <v>20210202</v>
      </c>
      <c r="C776" s="12">
        <f t="shared" si="2"/>
        <v>44229</v>
      </c>
      <c r="D776" s="3" t="str">
        <f t="shared" si="3"/>
        <v>06</v>
      </c>
      <c r="E776" s="13">
        <v>0.0</v>
      </c>
      <c r="F776" s="14">
        <f>'Costo de tareas'!$B$15</f>
        <v>0.1964027778</v>
      </c>
      <c r="G776" s="15">
        <f>'Producción diaria'!$T$3*$L$2*$M$2*$N$2*E776*1000/'Costo de tareas'!$B$14</f>
        <v>0</v>
      </c>
      <c r="H776" s="16">
        <f>IF(G776 &gt; 'Costo de tareas'!$B$13, 'Costo de tareas'!$B$13, IF(G776 &lt; 'Costo de tareas'!$B$13*0.2, 0, 'Costo de tareas'!$B$13- G776))</f>
        <v>0</v>
      </c>
      <c r="I776" s="17">
        <f>IF(H776=0,'Costo de tareas'!$B$13,'Costo de tareas'!$B$13-H776)</f>
        <v>39.28055556</v>
      </c>
      <c r="J776" s="2"/>
      <c r="K776" s="2"/>
      <c r="P776" s="2"/>
    </row>
    <row r="777">
      <c r="A777" s="3" t="s">
        <v>1134</v>
      </c>
      <c r="B777" s="11" t="str">
        <f t="shared" si="1"/>
        <v>20210202</v>
      </c>
      <c r="C777" s="12">
        <f t="shared" si="2"/>
        <v>44229</v>
      </c>
      <c r="D777" s="3" t="str">
        <f t="shared" si="3"/>
        <v>07</v>
      </c>
      <c r="E777" s="13">
        <v>0.0</v>
      </c>
      <c r="F777" s="14">
        <f>'Costo de tareas'!$B$15</f>
        <v>0.1964027778</v>
      </c>
      <c r="G777" s="15">
        <f>'Producción diaria'!$T$3*$L$2*$M$2*$N$2*E777*1000/'Costo de tareas'!$B$14</f>
        <v>0</v>
      </c>
      <c r="H777" s="16">
        <f>IF(G777 &gt; 'Costo de tareas'!$B$13, 'Costo de tareas'!$B$13, IF(G777 &lt; 'Costo de tareas'!$B$13*0.2, 0, 'Costo de tareas'!$B$13- G777))</f>
        <v>0</v>
      </c>
      <c r="I777" s="17">
        <f>IF(H777=0,'Costo de tareas'!$B$13,'Costo de tareas'!$B$13-H777)</f>
        <v>39.28055556</v>
      </c>
      <c r="J777" s="2"/>
      <c r="K777" s="2"/>
      <c r="P777" s="2"/>
    </row>
    <row r="778">
      <c r="A778" s="3" t="s">
        <v>1135</v>
      </c>
      <c r="B778" s="11" t="str">
        <f t="shared" si="1"/>
        <v>20210202</v>
      </c>
      <c r="C778" s="12">
        <f t="shared" si="2"/>
        <v>44229</v>
      </c>
      <c r="D778" s="3" t="str">
        <f t="shared" si="3"/>
        <v>08</v>
      </c>
      <c r="E778" s="13">
        <v>61.0</v>
      </c>
      <c r="F778" s="14">
        <f>'Costo de tareas'!$B$15</f>
        <v>0.1964027778</v>
      </c>
      <c r="G778" s="15">
        <f>'Producción diaria'!$T$3*$L$2*$M$2*$N$2*E778*1000/'Costo de tareas'!$B$14</f>
        <v>91.71727804</v>
      </c>
      <c r="H778" s="16">
        <f>IF(G778 &gt; 'Costo de tareas'!$B$13, 'Costo de tareas'!$B$13, IF(G778 &lt; 'Costo de tareas'!$B$13*0.2, 0, 'Costo de tareas'!$B$13- G778))</f>
        <v>39.28055556</v>
      </c>
      <c r="I778" s="17">
        <f>IF(H778=0,'Costo de tareas'!$B$13,'Costo de tareas'!$B$13-H778)</f>
        <v>0</v>
      </c>
      <c r="J778" s="2"/>
      <c r="K778" s="2"/>
      <c r="P778" s="2"/>
    </row>
    <row r="779">
      <c r="A779" s="3" t="s">
        <v>1136</v>
      </c>
      <c r="B779" s="11" t="str">
        <f t="shared" si="1"/>
        <v>20210202</v>
      </c>
      <c r="C779" s="12">
        <f t="shared" si="2"/>
        <v>44229</v>
      </c>
      <c r="D779" s="3" t="str">
        <f t="shared" si="3"/>
        <v>09</v>
      </c>
      <c r="E779" s="13">
        <v>164.0</v>
      </c>
      <c r="F779" s="14">
        <f>'Costo de tareas'!$B$15</f>
        <v>0.1964027778</v>
      </c>
      <c r="G779" s="15">
        <f>'Producción diaria'!$T$3*$L$2*$M$2*$N$2*E779*1000/'Costo de tareas'!$B$14</f>
        <v>246.5841574</v>
      </c>
      <c r="H779" s="16">
        <f>IF(G779 &gt; 'Costo de tareas'!$B$13, 'Costo de tareas'!$B$13, IF(G779 &lt; 'Costo de tareas'!$B$13*0.2, 0, 'Costo de tareas'!$B$13- G779))</f>
        <v>39.28055556</v>
      </c>
      <c r="I779" s="17">
        <f>IF(H779=0,'Costo de tareas'!$B$13,'Costo de tareas'!$B$13-H779)</f>
        <v>0</v>
      </c>
      <c r="J779" s="2"/>
      <c r="K779" s="2"/>
      <c r="P779" s="2"/>
    </row>
    <row r="780">
      <c r="A780" s="3" t="s">
        <v>1137</v>
      </c>
      <c r="B780" s="11" t="str">
        <f t="shared" si="1"/>
        <v>20210202</v>
      </c>
      <c r="C780" s="12">
        <f t="shared" si="2"/>
        <v>44229</v>
      </c>
      <c r="D780" s="3" t="str">
        <f t="shared" si="3"/>
        <v>10</v>
      </c>
      <c r="E780" s="13">
        <v>235.0</v>
      </c>
      <c r="F780" s="14">
        <f>'Costo de tareas'!$B$15</f>
        <v>0.1964027778</v>
      </c>
      <c r="G780" s="15">
        <f>'Producción diaria'!$T$3*$L$2*$M$2*$N$2*E780*1000/'Costo de tareas'!$B$14</f>
        <v>353.3370548</v>
      </c>
      <c r="H780" s="16">
        <f>IF(G780 &gt; 'Costo de tareas'!$B$13, 'Costo de tareas'!$B$13, IF(G780 &lt; 'Costo de tareas'!$B$13*0.2, 0, 'Costo de tareas'!$B$13- G780))</f>
        <v>39.28055556</v>
      </c>
      <c r="I780" s="17">
        <f>IF(H780=0,'Costo de tareas'!$B$13,'Costo de tareas'!$B$13-H780)</f>
        <v>0</v>
      </c>
      <c r="J780" s="2"/>
      <c r="K780" s="2"/>
      <c r="P780" s="2"/>
    </row>
    <row r="781">
      <c r="A781" s="3" t="s">
        <v>1138</v>
      </c>
      <c r="B781" s="11" t="str">
        <f t="shared" si="1"/>
        <v>20210202</v>
      </c>
      <c r="C781" s="12">
        <f t="shared" si="2"/>
        <v>44229</v>
      </c>
      <c r="D781" s="3" t="str">
        <f t="shared" si="3"/>
        <v>11</v>
      </c>
      <c r="E781" s="13">
        <v>205.0</v>
      </c>
      <c r="F781" s="14">
        <f>'Costo de tareas'!$B$15</f>
        <v>0.1964027778</v>
      </c>
      <c r="G781" s="15">
        <f>'Producción diaria'!$T$3*$L$2*$M$2*$N$2*E781*1000/'Costo de tareas'!$B$14</f>
        <v>308.2301967</v>
      </c>
      <c r="H781" s="16">
        <f>IF(G781 &gt; 'Costo de tareas'!$B$13, 'Costo de tareas'!$B$13, IF(G781 &lt; 'Costo de tareas'!$B$13*0.2, 0, 'Costo de tareas'!$B$13- G781))</f>
        <v>39.28055556</v>
      </c>
      <c r="I781" s="17">
        <f>IF(H781=0,'Costo de tareas'!$B$13,'Costo de tareas'!$B$13-H781)</f>
        <v>0</v>
      </c>
      <c r="J781" s="2"/>
      <c r="K781" s="2"/>
      <c r="P781" s="2"/>
    </row>
    <row r="782">
      <c r="A782" s="3" t="s">
        <v>1139</v>
      </c>
      <c r="B782" s="11" t="str">
        <f t="shared" si="1"/>
        <v>20210202</v>
      </c>
      <c r="C782" s="12">
        <f t="shared" si="2"/>
        <v>44229</v>
      </c>
      <c r="D782" s="3" t="str">
        <f t="shared" si="3"/>
        <v>12</v>
      </c>
      <c r="E782" s="13">
        <v>178.0</v>
      </c>
      <c r="F782" s="14">
        <f>'Costo de tareas'!$B$15</f>
        <v>0.1964027778</v>
      </c>
      <c r="G782" s="15">
        <f>'Producción diaria'!$T$3*$L$2*$M$2*$N$2*E782*1000/'Costo de tareas'!$B$14</f>
        <v>267.6340245</v>
      </c>
      <c r="H782" s="16">
        <f>IF(G782 &gt; 'Costo de tareas'!$B$13, 'Costo de tareas'!$B$13, IF(G782 &lt; 'Costo de tareas'!$B$13*0.2, 0, 'Costo de tareas'!$B$13- G782))</f>
        <v>39.28055556</v>
      </c>
      <c r="I782" s="17">
        <f>IF(H782=0,'Costo de tareas'!$B$13,'Costo de tareas'!$B$13-H782)</f>
        <v>0</v>
      </c>
      <c r="J782" s="2"/>
      <c r="K782" s="2"/>
      <c r="P782" s="2"/>
    </row>
    <row r="783">
      <c r="A783" s="3" t="s">
        <v>1141</v>
      </c>
      <c r="B783" s="11" t="str">
        <f t="shared" si="1"/>
        <v>20210202</v>
      </c>
      <c r="C783" s="12">
        <f t="shared" si="2"/>
        <v>44229</v>
      </c>
      <c r="D783" s="3" t="str">
        <f t="shared" si="3"/>
        <v>13</v>
      </c>
      <c r="E783" s="13">
        <v>229.0</v>
      </c>
      <c r="F783" s="14">
        <f>'Costo de tareas'!$B$15</f>
        <v>0.1964027778</v>
      </c>
      <c r="G783" s="15">
        <f>'Producción diaria'!$T$3*$L$2*$M$2*$N$2*E783*1000/'Costo de tareas'!$B$14</f>
        <v>344.3156831</v>
      </c>
      <c r="H783" s="16">
        <f>IF(G783 &gt; 'Costo de tareas'!$B$13, 'Costo de tareas'!$B$13, IF(G783 &lt; 'Costo de tareas'!$B$13*0.2, 0, 'Costo de tareas'!$B$13- G783))</f>
        <v>39.28055556</v>
      </c>
      <c r="I783" s="17">
        <f>IF(H783=0,'Costo de tareas'!$B$13,'Costo de tareas'!$B$13-H783)</f>
        <v>0</v>
      </c>
      <c r="J783" s="2"/>
      <c r="K783" s="2"/>
      <c r="P783" s="2"/>
    </row>
    <row r="784">
      <c r="A784" s="3" t="s">
        <v>1142</v>
      </c>
      <c r="B784" s="11" t="str">
        <f t="shared" si="1"/>
        <v>20210202</v>
      </c>
      <c r="C784" s="12">
        <f t="shared" si="2"/>
        <v>44229</v>
      </c>
      <c r="D784" s="3" t="str">
        <f t="shared" si="3"/>
        <v>14</v>
      </c>
      <c r="E784" s="13">
        <v>264.0</v>
      </c>
      <c r="F784" s="14">
        <f>'Costo de tareas'!$B$15</f>
        <v>0.1964027778</v>
      </c>
      <c r="G784" s="15">
        <f>'Producción diaria'!$T$3*$L$2*$M$2*$N$2*E784*1000/'Costo de tareas'!$B$14</f>
        <v>396.9403509</v>
      </c>
      <c r="H784" s="16">
        <f>IF(G784 &gt; 'Costo de tareas'!$B$13, 'Costo de tareas'!$B$13, IF(G784 &lt; 'Costo de tareas'!$B$13*0.2, 0, 'Costo de tareas'!$B$13- G784))</f>
        <v>39.28055556</v>
      </c>
      <c r="I784" s="17">
        <f>IF(H784=0,'Costo de tareas'!$B$13,'Costo de tareas'!$B$13-H784)</f>
        <v>0</v>
      </c>
      <c r="J784" s="2"/>
      <c r="K784" s="2"/>
      <c r="P784" s="2"/>
    </row>
    <row r="785">
      <c r="A785" s="3" t="s">
        <v>1143</v>
      </c>
      <c r="B785" s="11" t="str">
        <f t="shared" si="1"/>
        <v>20210202</v>
      </c>
      <c r="C785" s="12">
        <f t="shared" si="2"/>
        <v>44229</v>
      </c>
      <c r="D785" s="3" t="str">
        <f t="shared" si="3"/>
        <v>15</v>
      </c>
      <c r="E785" s="13">
        <v>234.0</v>
      </c>
      <c r="F785" s="14">
        <f>'Costo de tareas'!$B$15</f>
        <v>0.1964027778</v>
      </c>
      <c r="G785" s="15">
        <f>'Producción diaria'!$T$3*$L$2*$M$2*$N$2*E785*1000/'Costo de tareas'!$B$14</f>
        <v>351.8334928</v>
      </c>
      <c r="H785" s="16">
        <f>IF(G785 &gt; 'Costo de tareas'!$B$13, 'Costo de tareas'!$B$13, IF(G785 &lt; 'Costo de tareas'!$B$13*0.2, 0, 'Costo de tareas'!$B$13- G785))</f>
        <v>39.28055556</v>
      </c>
      <c r="I785" s="17">
        <f>IF(H785=0,'Costo de tareas'!$B$13,'Costo de tareas'!$B$13-H785)</f>
        <v>0</v>
      </c>
      <c r="J785" s="2"/>
      <c r="K785" s="2"/>
      <c r="P785" s="2"/>
    </row>
    <row r="786">
      <c r="A786" s="3" t="s">
        <v>1144</v>
      </c>
      <c r="B786" s="11" t="str">
        <f t="shared" si="1"/>
        <v>20210202</v>
      </c>
      <c r="C786" s="12">
        <f t="shared" si="2"/>
        <v>44229</v>
      </c>
      <c r="D786" s="3" t="str">
        <f t="shared" si="3"/>
        <v>16</v>
      </c>
      <c r="E786" s="13">
        <v>184.0</v>
      </c>
      <c r="F786" s="14">
        <f>'Costo de tareas'!$B$15</f>
        <v>0.1964027778</v>
      </c>
      <c r="G786" s="15">
        <f>'Producción diaria'!$T$3*$L$2*$M$2*$N$2*E786*1000/'Costo de tareas'!$B$14</f>
        <v>276.6553961</v>
      </c>
      <c r="H786" s="16">
        <f>IF(G786 &gt; 'Costo de tareas'!$B$13, 'Costo de tareas'!$B$13, IF(G786 &lt; 'Costo de tareas'!$B$13*0.2, 0, 'Costo de tareas'!$B$13- G786))</f>
        <v>39.28055556</v>
      </c>
      <c r="I786" s="17">
        <f>IF(H786=0,'Costo de tareas'!$B$13,'Costo de tareas'!$B$13-H786)</f>
        <v>0</v>
      </c>
      <c r="J786" s="2"/>
      <c r="K786" s="2"/>
      <c r="P786" s="2"/>
    </row>
    <row r="787">
      <c r="A787" s="3" t="s">
        <v>1145</v>
      </c>
      <c r="B787" s="11" t="str">
        <f t="shared" si="1"/>
        <v>20210202</v>
      </c>
      <c r="C787" s="12">
        <f t="shared" si="2"/>
        <v>44229</v>
      </c>
      <c r="D787" s="3" t="str">
        <f t="shared" si="3"/>
        <v>17</v>
      </c>
      <c r="E787" s="13">
        <v>13.0</v>
      </c>
      <c r="F787" s="14">
        <f>'Costo de tareas'!$B$15</f>
        <v>0.1964027778</v>
      </c>
      <c r="G787" s="15">
        <f>'Producción diaria'!$T$3*$L$2*$M$2*$N$2*E787*1000/'Costo de tareas'!$B$14</f>
        <v>19.54630516</v>
      </c>
      <c r="H787" s="16">
        <f>IF(G787 &gt; 'Costo de tareas'!$B$13, 'Costo de tareas'!$B$13, IF(G787 &lt; 'Costo de tareas'!$B$13*0.2, 0, 'Costo de tareas'!$B$13- G787))</f>
        <v>19.7342504</v>
      </c>
      <c r="I787" s="17">
        <f>IF(H787=0,'Costo de tareas'!$B$13,'Costo de tareas'!$B$13-H787)</f>
        <v>19.54630516</v>
      </c>
      <c r="J787" s="2"/>
      <c r="K787" s="2"/>
      <c r="P787" s="2"/>
    </row>
    <row r="788">
      <c r="A788" s="3" t="s">
        <v>1147</v>
      </c>
      <c r="B788" s="11" t="str">
        <f t="shared" si="1"/>
        <v>20210202</v>
      </c>
      <c r="C788" s="12">
        <f t="shared" si="2"/>
        <v>44229</v>
      </c>
      <c r="D788" s="3" t="str">
        <f t="shared" si="3"/>
        <v>18</v>
      </c>
      <c r="E788" s="13">
        <v>0.0</v>
      </c>
      <c r="F788" s="14">
        <f>'Costo de tareas'!$B$15</f>
        <v>0.1964027778</v>
      </c>
      <c r="G788" s="15">
        <f>'Producción diaria'!$T$3*$L$2*$M$2*$N$2*E788*1000/'Costo de tareas'!$B$14</f>
        <v>0</v>
      </c>
      <c r="H788" s="16">
        <f>IF(G788 &gt; 'Costo de tareas'!$B$13, 'Costo de tareas'!$B$13, IF(G788 &lt; 'Costo de tareas'!$B$13*0.2, 0, 'Costo de tareas'!$B$13- G788))</f>
        <v>0</v>
      </c>
      <c r="I788" s="17">
        <f>IF(H788=0,'Costo de tareas'!$B$13,'Costo de tareas'!$B$13-H788)</f>
        <v>39.28055556</v>
      </c>
      <c r="J788" s="2"/>
      <c r="K788" s="2"/>
      <c r="P788" s="2"/>
    </row>
    <row r="789">
      <c r="A789" s="3" t="s">
        <v>1149</v>
      </c>
      <c r="B789" s="11" t="str">
        <f t="shared" si="1"/>
        <v>20210202</v>
      </c>
      <c r="C789" s="12">
        <f t="shared" si="2"/>
        <v>44229</v>
      </c>
      <c r="D789" s="3" t="str">
        <f t="shared" si="3"/>
        <v>19</v>
      </c>
      <c r="E789" s="13">
        <v>0.0</v>
      </c>
      <c r="F789" s="14">
        <f>'Costo de tareas'!$B$15</f>
        <v>0.1964027778</v>
      </c>
      <c r="G789" s="15">
        <f>'Producción diaria'!$T$3*$L$2*$M$2*$N$2*E789*1000/'Costo de tareas'!$B$14</f>
        <v>0</v>
      </c>
      <c r="H789" s="16">
        <f>IF(G789 &gt; 'Costo de tareas'!$B$13, 'Costo de tareas'!$B$13, IF(G789 &lt; 'Costo de tareas'!$B$13*0.2, 0, 'Costo de tareas'!$B$13- G789))</f>
        <v>0</v>
      </c>
      <c r="I789" s="17">
        <f>IF(H789=0,'Costo de tareas'!$B$13,'Costo de tareas'!$B$13-H789)</f>
        <v>39.28055556</v>
      </c>
      <c r="J789" s="2"/>
      <c r="K789" s="2"/>
      <c r="P789" s="2"/>
    </row>
    <row r="790">
      <c r="A790" s="3" t="s">
        <v>1151</v>
      </c>
      <c r="B790" s="11" t="str">
        <f t="shared" si="1"/>
        <v>20210202</v>
      </c>
      <c r="C790" s="12">
        <f t="shared" si="2"/>
        <v>44229</v>
      </c>
      <c r="D790" s="3" t="str">
        <f t="shared" si="3"/>
        <v>20</v>
      </c>
      <c r="E790" s="13">
        <v>0.0</v>
      </c>
      <c r="F790" s="14">
        <f>'Costo de tareas'!$B$15</f>
        <v>0.1964027778</v>
      </c>
      <c r="G790" s="15">
        <f>'Producción diaria'!$T$3*$L$2*$M$2*$N$2*E790*1000/'Costo de tareas'!$B$14</f>
        <v>0</v>
      </c>
      <c r="H790" s="16">
        <f>IF(G790 &gt; 'Costo de tareas'!$B$13, 'Costo de tareas'!$B$13, IF(G790 &lt; 'Costo de tareas'!$B$13*0.2, 0, 'Costo de tareas'!$B$13- G790))</f>
        <v>0</v>
      </c>
      <c r="I790" s="17">
        <f>IF(H790=0,'Costo de tareas'!$B$13,'Costo de tareas'!$B$13-H790)</f>
        <v>39.28055556</v>
      </c>
      <c r="J790" s="2"/>
      <c r="K790" s="2"/>
      <c r="P790" s="2"/>
    </row>
    <row r="791">
      <c r="A791" s="3" t="s">
        <v>1153</v>
      </c>
      <c r="B791" s="11" t="str">
        <f t="shared" si="1"/>
        <v>20210202</v>
      </c>
      <c r="C791" s="12">
        <f t="shared" si="2"/>
        <v>44229</v>
      </c>
      <c r="D791" s="3" t="str">
        <f t="shared" si="3"/>
        <v>21</v>
      </c>
      <c r="E791" s="13">
        <v>0.0</v>
      </c>
      <c r="F791" s="14">
        <f>'Costo de tareas'!$B$15</f>
        <v>0.1964027778</v>
      </c>
      <c r="G791" s="15">
        <f>'Producción diaria'!$T$3*$L$2*$M$2*$N$2*E791*1000/'Costo de tareas'!$B$14</f>
        <v>0</v>
      </c>
      <c r="H791" s="16">
        <f>IF(G791 &gt; 'Costo de tareas'!$B$13, 'Costo de tareas'!$B$13, IF(G791 &lt; 'Costo de tareas'!$B$13*0.2, 0, 'Costo de tareas'!$B$13- G791))</f>
        <v>0</v>
      </c>
      <c r="I791" s="17">
        <f>IF(H791=0,'Costo de tareas'!$B$13,'Costo de tareas'!$B$13-H791)</f>
        <v>39.28055556</v>
      </c>
      <c r="J791" s="2"/>
      <c r="K791" s="2"/>
      <c r="P791" s="2"/>
    </row>
    <row r="792">
      <c r="A792" s="3" t="s">
        <v>1154</v>
      </c>
      <c r="B792" s="11" t="str">
        <f t="shared" si="1"/>
        <v>20210202</v>
      </c>
      <c r="C792" s="12">
        <f t="shared" si="2"/>
        <v>44229</v>
      </c>
      <c r="D792" s="3" t="str">
        <f t="shared" si="3"/>
        <v>22</v>
      </c>
      <c r="E792" s="13">
        <v>0.0</v>
      </c>
      <c r="F792" s="14">
        <f>'Costo de tareas'!$B$15</f>
        <v>0.1964027778</v>
      </c>
      <c r="G792" s="15">
        <f>'Producción diaria'!$T$3*$L$2*$M$2*$N$2*E792*1000/'Costo de tareas'!$B$14</f>
        <v>0</v>
      </c>
      <c r="H792" s="16">
        <f>IF(G792 &gt; 'Costo de tareas'!$B$13, 'Costo de tareas'!$B$13, IF(G792 &lt; 'Costo de tareas'!$B$13*0.2, 0, 'Costo de tareas'!$B$13- G792))</f>
        <v>0</v>
      </c>
      <c r="I792" s="17">
        <f>IF(H792=0,'Costo de tareas'!$B$13,'Costo de tareas'!$B$13-H792)</f>
        <v>39.28055556</v>
      </c>
      <c r="J792" s="2"/>
      <c r="K792" s="2"/>
      <c r="P792" s="2"/>
    </row>
    <row r="793">
      <c r="A793" s="3" t="s">
        <v>1155</v>
      </c>
      <c r="B793" s="11" t="str">
        <f t="shared" si="1"/>
        <v>20210202</v>
      </c>
      <c r="C793" s="12">
        <f t="shared" si="2"/>
        <v>44229</v>
      </c>
      <c r="D793" s="3" t="str">
        <f t="shared" si="3"/>
        <v>23</v>
      </c>
      <c r="E793" s="13">
        <v>0.0</v>
      </c>
      <c r="F793" s="14">
        <f>'Costo de tareas'!$B$15</f>
        <v>0.1964027778</v>
      </c>
      <c r="G793" s="15">
        <f>'Producción diaria'!$T$3*$L$2*$M$2*$N$2*E793*1000/'Costo de tareas'!$B$14</f>
        <v>0</v>
      </c>
      <c r="H793" s="16">
        <f>IF(G793 &gt; 'Costo de tareas'!$B$13, 'Costo de tareas'!$B$13, IF(G793 &lt; 'Costo de tareas'!$B$13*0.2, 0, 'Costo de tareas'!$B$13- G793))</f>
        <v>0</v>
      </c>
      <c r="I793" s="17">
        <f>IF(H793=0,'Costo de tareas'!$B$13,'Costo de tareas'!$B$13-H793)</f>
        <v>39.28055556</v>
      </c>
      <c r="J793" s="2"/>
      <c r="K793" s="2"/>
      <c r="P793" s="2"/>
    </row>
    <row r="794">
      <c r="A794" s="3" t="s">
        <v>1156</v>
      </c>
      <c r="B794" s="11" t="str">
        <f t="shared" si="1"/>
        <v>20210203</v>
      </c>
      <c r="C794" s="12">
        <f t="shared" si="2"/>
        <v>44230</v>
      </c>
      <c r="D794" s="3" t="str">
        <f t="shared" si="3"/>
        <v>00</v>
      </c>
      <c r="E794" s="13">
        <v>0.0</v>
      </c>
      <c r="F794" s="14">
        <f>'Costo de tareas'!$B$15</f>
        <v>0.1964027778</v>
      </c>
      <c r="G794" s="15">
        <f>'Producción diaria'!$T$3*$L$2*$M$2*$N$2*E794*1000/'Costo de tareas'!$B$14</f>
        <v>0</v>
      </c>
      <c r="H794" s="16">
        <f>IF(G794 &gt; 'Costo de tareas'!$B$13, 'Costo de tareas'!$B$13, IF(G794 &lt; 'Costo de tareas'!$B$13*0.2, 0, 'Costo de tareas'!$B$13- G794))</f>
        <v>0</v>
      </c>
      <c r="I794" s="17">
        <f>IF(H794=0,'Costo de tareas'!$B$13,'Costo de tareas'!$B$13-H794)</f>
        <v>39.28055556</v>
      </c>
      <c r="J794" s="2"/>
      <c r="K794" s="2"/>
      <c r="P794" s="2"/>
    </row>
    <row r="795">
      <c r="A795" s="3" t="s">
        <v>1157</v>
      </c>
      <c r="B795" s="11" t="str">
        <f t="shared" si="1"/>
        <v>20210203</v>
      </c>
      <c r="C795" s="12">
        <f t="shared" si="2"/>
        <v>44230</v>
      </c>
      <c r="D795" s="3" t="str">
        <f t="shared" si="3"/>
        <v>01</v>
      </c>
      <c r="E795" s="13">
        <v>0.0</v>
      </c>
      <c r="F795" s="14">
        <f>'Costo de tareas'!$B$15</f>
        <v>0.1964027778</v>
      </c>
      <c r="G795" s="15">
        <f>'Producción diaria'!$T$3*$L$2*$M$2*$N$2*E795*1000/'Costo de tareas'!$B$14</f>
        <v>0</v>
      </c>
      <c r="H795" s="16">
        <f>IF(G795 &gt; 'Costo de tareas'!$B$13, 'Costo de tareas'!$B$13, IF(G795 &lt; 'Costo de tareas'!$B$13*0.2, 0, 'Costo de tareas'!$B$13- G795))</f>
        <v>0</v>
      </c>
      <c r="I795" s="17">
        <f>IF(H795=0,'Costo de tareas'!$B$13,'Costo de tareas'!$B$13-H795)</f>
        <v>39.28055556</v>
      </c>
      <c r="J795" s="2"/>
      <c r="K795" s="2"/>
      <c r="P795" s="2"/>
    </row>
    <row r="796">
      <c r="A796" s="3" t="s">
        <v>1159</v>
      </c>
      <c r="B796" s="11" t="str">
        <f t="shared" si="1"/>
        <v>20210203</v>
      </c>
      <c r="C796" s="12">
        <f t="shared" si="2"/>
        <v>44230</v>
      </c>
      <c r="D796" s="3" t="str">
        <f t="shared" si="3"/>
        <v>02</v>
      </c>
      <c r="E796" s="13">
        <v>0.0</v>
      </c>
      <c r="F796" s="14">
        <f>'Costo de tareas'!$B$15</f>
        <v>0.1964027778</v>
      </c>
      <c r="G796" s="15">
        <f>'Producción diaria'!$T$3*$L$2*$M$2*$N$2*E796*1000/'Costo de tareas'!$B$14</f>
        <v>0</v>
      </c>
      <c r="H796" s="16">
        <f>IF(G796 &gt; 'Costo de tareas'!$B$13, 'Costo de tareas'!$B$13, IF(G796 &lt; 'Costo de tareas'!$B$13*0.2, 0, 'Costo de tareas'!$B$13- G796))</f>
        <v>0</v>
      </c>
      <c r="I796" s="17">
        <f>IF(H796=0,'Costo de tareas'!$B$13,'Costo de tareas'!$B$13-H796)</f>
        <v>39.28055556</v>
      </c>
      <c r="J796" s="2"/>
      <c r="K796" s="2"/>
      <c r="P796" s="2"/>
    </row>
    <row r="797">
      <c r="A797" s="3" t="s">
        <v>1160</v>
      </c>
      <c r="B797" s="11" t="str">
        <f t="shared" si="1"/>
        <v>20210203</v>
      </c>
      <c r="C797" s="12">
        <f t="shared" si="2"/>
        <v>44230</v>
      </c>
      <c r="D797" s="3" t="str">
        <f t="shared" si="3"/>
        <v>03</v>
      </c>
      <c r="E797" s="13">
        <v>0.0</v>
      </c>
      <c r="F797" s="14">
        <f>'Costo de tareas'!$B$15</f>
        <v>0.1964027778</v>
      </c>
      <c r="G797" s="15">
        <f>'Producción diaria'!$T$3*$L$2*$M$2*$N$2*E797*1000/'Costo de tareas'!$B$14</f>
        <v>0</v>
      </c>
      <c r="H797" s="16">
        <f>IF(G797 &gt; 'Costo de tareas'!$B$13, 'Costo de tareas'!$B$13, IF(G797 &lt; 'Costo de tareas'!$B$13*0.2, 0, 'Costo de tareas'!$B$13- G797))</f>
        <v>0</v>
      </c>
      <c r="I797" s="17">
        <f>IF(H797=0,'Costo de tareas'!$B$13,'Costo de tareas'!$B$13-H797)</f>
        <v>39.28055556</v>
      </c>
      <c r="J797" s="2"/>
      <c r="K797" s="2"/>
      <c r="P797" s="2"/>
    </row>
    <row r="798">
      <c r="A798" s="3" t="s">
        <v>1161</v>
      </c>
      <c r="B798" s="11" t="str">
        <f t="shared" si="1"/>
        <v>20210203</v>
      </c>
      <c r="C798" s="12">
        <f t="shared" si="2"/>
        <v>44230</v>
      </c>
      <c r="D798" s="3" t="str">
        <f t="shared" si="3"/>
        <v>04</v>
      </c>
      <c r="E798" s="13">
        <v>0.0</v>
      </c>
      <c r="F798" s="14">
        <f>'Costo de tareas'!$B$15</f>
        <v>0.1964027778</v>
      </c>
      <c r="G798" s="15">
        <f>'Producción diaria'!$T$3*$L$2*$M$2*$N$2*E798*1000/'Costo de tareas'!$B$14</f>
        <v>0</v>
      </c>
      <c r="H798" s="16">
        <f>IF(G798 &gt; 'Costo de tareas'!$B$13, 'Costo de tareas'!$B$13, IF(G798 &lt; 'Costo de tareas'!$B$13*0.2, 0, 'Costo de tareas'!$B$13- G798))</f>
        <v>0</v>
      </c>
      <c r="I798" s="17">
        <f>IF(H798=0,'Costo de tareas'!$B$13,'Costo de tareas'!$B$13-H798)</f>
        <v>39.28055556</v>
      </c>
      <c r="J798" s="2"/>
      <c r="K798" s="2"/>
      <c r="P798" s="2"/>
    </row>
    <row r="799">
      <c r="A799" s="3" t="s">
        <v>1162</v>
      </c>
      <c r="B799" s="11" t="str">
        <f t="shared" si="1"/>
        <v>20210203</v>
      </c>
      <c r="C799" s="12">
        <f t="shared" si="2"/>
        <v>44230</v>
      </c>
      <c r="D799" s="3" t="str">
        <f t="shared" si="3"/>
        <v>05</v>
      </c>
      <c r="E799" s="13">
        <v>0.0</v>
      </c>
      <c r="F799" s="14">
        <f>'Costo de tareas'!$B$15</f>
        <v>0.1964027778</v>
      </c>
      <c r="G799" s="15">
        <f>'Producción diaria'!$T$3*$L$2*$M$2*$N$2*E799*1000/'Costo de tareas'!$B$14</f>
        <v>0</v>
      </c>
      <c r="H799" s="16">
        <f>IF(G799 &gt; 'Costo de tareas'!$B$13, 'Costo de tareas'!$B$13, IF(G799 &lt; 'Costo de tareas'!$B$13*0.2, 0, 'Costo de tareas'!$B$13- G799))</f>
        <v>0</v>
      </c>
      <c r="I799" s="17">
        <f>IF(H799=0,'Costo de tareas'!$B$13,'Costo de tareas'!$B$13-H799)</f>
        <v>39.28055556</v>
      </c>
      <c r="J799" s="2"/>
      <c r="K799" s="2"/>
      <c r="P799" s="2"/>
    </row>
    <row r="800">
      <c r="A800" s="3" t="s">
        <v>1163</v>
      </c>
      <c r="B800" s="11" t="str">
        <f t="shared" si="1"/>
        <v>20210203</v>
      </c>
      <c r="C800" s="12">
        <f t="shared" si="2"/>
        <v>44230</v>
      </c>
      <c r="D800" s="3" t="str">
        <f t="shared" si="3"/>
        <v>06</v>
      </c>
      <c r="E800" s="13">
        <v>0.0</v>
      </c>
      <c r="F800" s="14">
        <f>'Costo de tareas'!$B$15</f>
        <v>0.1964027778</v>
      </c>
      <c r="G800" s="15">
        <f>'Producción diaria'!$T$3*$L$2*$M$2*$N$2*E800*1000/'Costo de tareas'!$B$14</f>
        <v>0</v>
      </c>
      <c r="H800" s="16">
        <f>IF(G800 &gt; 'Costo de tareas'!$B$13, 'Costo de tareas'!$B$13, IF(G800 &lt; 'Costo de tareas'!$B$13*0.2, 0, 'Costo de tareas'!$B$13- G800))</f>
        <v>0</v>
      </c>
      <c r="I800" s="17">
        <f>IF(H800=0,'Costo de tareas'!$B$13,'Costo de tareas'!$B$13-H800)</f>
        <v>39.28055556</v>
      </c>
      <c r="J800" s="2"/>
      <c r="K800" s="2"/>
      <c r="P800" s="2"/>
    </row>
    <row r="801">
      <c r="A801" s="3" t="s">
        <v>1164</v>
      </c>
      <c r="B801" s="11" t="str">
        <f t="shared" si="1"/>
        <v>20210203</v>
      </c>
      <c r="C801" s="12">
        <f t="shared" si="2"/>
        <v>44230</v>
      </c>
      <c r="D801" s="3" t="str">
        <f t="shared" si="3"/>
        <v>07</v>
      </c>
      <c r="E801" s="13">
        <v>0.0</v>
      </c>
      <c r="F801" s="14">
        <f>'Costo de tareas'!$B$15</f>
        <v>0.1964027778</v>
      </c>
      <c r="G801" s="15">
        <f>'Producción diaria'!$T$3*$L$2*$M$2*$N$2*E801*1000/'Costo de tareas'!$B$14</f>
        <v>0</v>
      </c>
      <c r="H801" s="16">
        <f>IF(G801 &gt; 'Costo de tareas'!$B$13, 'Costo de tareas'!$B$13, IF(G801 &lt; 'Costo de tareas'!$B$13*0.2, 0, 'Costo de tareas'!$B$13- G801))</f>
        <v>0</v>
      </c>
      <c r="I801" s="17">
        <f>IF(H801=0,'Costo de tareas'!$B$13,'Costo de tareas'!$B$13-H801)</f>
        <v>39.28055556</v>
      </c>
      <c r="J801" s="2"/>
      <c r="K801" s="2"/>
      <c r="P801" s="2"/>
    </row>
    <row r="802">
      <c r="A802" s="3" t="s">
        <v>1165</v>
      </c>
      <c r="B802" s="11" t="str">
        <f t="shared" si="1"/>
        <v>20210203</v>
      </c>
      <c r="C802" s="12">
        <f t="shared" si="2"/>
        <v>44230</v>
      </c>
      <c r="D802" s="3" t="str">
        <f t="shared" si="3"/>
        <v>08</v>
      </c>
      <c r="E802" s="13">
        <v>61.0</v>
      </c>
      <c r="F802" s="14">
        <f>'Costo de tareas'!$B$15</f>
        <v>0.1964027778</v>
      </c>
      <c r="G802" s="15">
        <f>'Producción diaria'!$T$3*$L$2*$M$2*$N$2*E802*1000/'Costo de tareas'!$B$14</f>
        <v>91.71727804</v>
      </c>
      <c r="H802" s="16">
        <f>IF(G802 &gt; 'Costo de tareas'!$B$13, 'Costo de tareas'!$B$13, IF(G802 &lt; 'Costo de tareas'!$B$13*0.2, 0, 'Costo de tareas'!$B$13- G802))</f>
        <v>39.28055556</v>
      </c>
      <c r="I802" s="17">
        <f>IF(H802=0,'Costo de tareas'!$B$13,'Costo de tareas'!$B$13-H802)</f>
        <v>0</v>
      </c>
      <c r="J802" s="2"/>
      <c r="K802" s="2"/>
      <c r="P802" s="2"/>
    </row>
    <row r="803">
      <c r="A803" s="3" t="s">
        <v>1166</v>
      </c>
      <c r="B803" s="11" t="str">
        <f t="shared" si="1"/>
        <v>20210203</v>
      </c>
      <c r="C803" s="12">
        <f t="shared" si="2"/>
        <v>44230</v>
      </c>
      <c r="D803" s="3" t="str">
        <f t="shared" si="3"/>
        <v>09</v>
      </c>
      <c r="E803" s="13">
        <v>15.0</v>
      </c>
      <c r="F803" s="14">
        <f>'Costo de tareas'!$B$15</f>
        <v>0.1964027778</v>
      </c>
      <c r="G803" s="15">
        <f>'Producción diaria'!$T$3*$L$2*$M$2*$N$2*E803*1000/'Costo de tareas'!$B$14</f>
        <v>22.55342903</v>
      </c>
      <c r="H803" s="16">
        <f>IF(G803 &gt; 'Costo de tareas'!$B$13, 'Costo de tareas'!$B$13, IF(G803 &lt; 'Costo de tareas'!$B$13*0.2, 0, 'Costo de tareas'!$B$13- G803))</f>
        <v>16.72712653</v>
      </c>
      <c r="I803" s="17">
        <f>IF(H803=0,'Costo de tareas'!$B$13,'Costo de tareas'!$B$13-H803)</f>
        <v>22.55342903</v>
      </c>
      <c r="J803" s="2"/>
      <c r="K803" s="2"/>
      <c r="P803" s="2"/>
    </row>
    <row r="804">
      <c r="A804" s="3" t="s">
        <v>1167</v>
      </c>
      <c r="B804" s="11" t="str">
        <f t="shared" si="1"/>
        <v>20210203</v>
      </c>
      <c r="C804" s="12">
        <f t="shared" si="2"/>
        <v>44230</v>
      </c>
      <c r="D804" s="3" t="str">
        <f t="shared" si="3"/>
        <v>10</v>
      </c>
      <c r="E804" s="13">
        <v>327.0</v>
      </c>
      <c r="F804" s="14">
        <f>'Costo de tareas'!$B$15</f>
        <v>0.1964027778</v>
      </c>
      <c r="G804" s="15">
        <f>'Producción diaria'!$T$3*$L$2*$M$2*$N$2*E804*1000/'Costo de tareas'!$B$14</f>
        <v>491.6647528</v>
      </c>
      <c r="H804" s="16">
        <f>IF(G804 &gt; 'Costo de tareas'!$B$13, 'Costo de tareas'!$B$13, IF(G804 &lt; 'Costo de tareas'!$B$13*0.2, 0, 'Costo de tareas'!$B$13- G804))</f>
        <v>39.28055556</v>
      </c>
      <c r="I804" s="17">
        <f>IF(H804=0,'Costo de tareas'!$B$13,'Costo de tareas'!$B$13-H804)</f>
        <v>0</v>
      </c>
      <c r="J804" s="2"/>
      <c r="K804" s="2"/>
      <c r="P804" s="2"/>
    </row>
    <row r="805">
      <c r="A805" s="3" t="s">
        <v>1168</v>
      </c>
      <c r="B805" s="11" t="str">
        <f t="shared" si="1"/>
        <v>20210203</v>
      </c>
      <c r="C805" s="12">
        <f t="shared" si="2"/>
        <v>44230</v>
      </c>
      <c r="D805" s="3" t="str">
        <f t="shared" si="3"/>
        <v>11</v>
      </c>
      <c r="E805" s="13">
        <v>335.0</v>
      </c>
      <c r="F805" s="14">
        <f>'Costo de tareas'!$B$15</f>
        <v>0.1964027778</v>
      </c>
      <c r="G805" s="15">
        <f>'Producción diaria'!$T$3*$L$2*$M$2*$N$2*E805*1000/'Costo de tareas'!$B$14</f>
        <v>503.6932483</v>
      </c>
      <c r="H805" s="16">
        <f>IF(G805 &gt; 'Costo de tareas'!$B$13, 'Costo de tareas'!$B$13, IF(G805 &lt; 'Costo de tareas'!$B$13*0.2, 0, 'Costo de tareas'!$B$13- G805))</f>
        <v>39.28055556</v>
      </c>
      <c r="I805" s="17">
        <f>IF(H805=0,'Costo de tareas'!$B$13,'Costo de tareas'!$B$13-H805)</f>
        <v>0</v>
      </c>
      <c r="J805" s="2"/>
      <c r="K805" s="2"/>
      <c r="P805" s="2"/>
    </row>
    <row r="806">
      <c r="A806" s="3" t="s">
        <v>1169</v>
      </c>
      <c r="B806" s="11" t="str">
        <f t="shared" si="1"/>
        <v>20210203</v>
      </c>
      <c r="C806" s="12">
        <f t="shared" si="2"/>
        <v>44230</v>
      </c>
      <c r="D806" s="3" t="str">
        <f t="shared" si="3"/>
        <v>12</v>
      </c>
      <c r="E806" s="13">
        <v>548.0</v>
      </c>
      <c r="F806" s="14">
        <f>'Costo de tareas'!$B$15</f>
        <v>0.1964027778</v>
      </c>
      <c r="G806" s="15">
        <f>'Producción diaria'!$T$3*$L$2*$M$2*$N$2*E806*1000/'Costo de tareas'!$B$14</f>
        <v>823.9519405</v>
      </c>
      <c r="H806" s="16">
        <f>IF(G806 &gt; 'Costo de tareas'!$B$13, 'Costo de tareas'!$B$13, IF(G806 &lt; 'Costo de tareas'!$B$13*0.2, 0, 'Costo de tareas'!$B$13- G806))</f>
        <v>39.28055556</v>
      </c>
      <c r="I806" s="17">
        <f>IF(H806=0,'Costo de tareas'!$B$13,'Costo de tareas'!$B$13-H806)</f>
        <v>0</v>
      </c>
      <c r="J806" s="2"/>
      <c r="K806" s="2"/>
      <c r="P806" s="2"/>
    </row>
    <row r="807">
      <c r="A807" s="3" t="s">
        <v>1170</v>
      </c>
      <c r="B807" s="11" t="str">
        <f t="shared" si="1"/>
        <v>20210203</v>
      </c>
      <c r="C807" s="12">
        <f t="shared" si="2"/>
        <v>44230</v>
      </c>
      <c r="D807" s="3" t="str">
        <f t="shared" si="3"/>
        <v>13</v>
      </c>
      <c r="E807" s="13">
        <v>372.0</v>
      </c>
      <c r="F807" s="14">
        <f>'Costo de tareas'!$B$15</f>
        <v>0.1964027778</v>
      </c>
      <c r="G807" s="15">
        <f>'Producción diaria'!$T$3*$L$2*$M$2*$N$2*E807*1000/'Costo de tareas'!$B$14</f>
        <v>559.3250399</v>
      </c>
      <c r="H807" s="16">
        <f>IF(G807 &gt; 'Costo de tareas'!$B$13, 'Costo de tareas'!$B$13, IF(G807 &lt; 'Costo de tareas'!$B$13*0.2, 0, 'Costo de tareas'!$B$13- G807))</f>
        <v>39.28055556</v>
      </c>
      <c r="I807" s="17">
        <f>IF(H807=0,'Costo de tareas'!$B$13,'Costo de tareas'!$B$13-H807)</f>
        <v>0</v>
      </c>
      <c r="J807" s="2"/>
      <c r="K807" s="2"/>
      <c r="P807" s="2"/>
    </row>
    <row r="808">
      <c r="A808" s="3" t="s">
        <v>1171</v>
      </c>
      <c r="B808" s="11" t="str">
        <f t="shared" si="1"/>
        <v>20210203</v>
      </c>
      <c r="C808" s="12">
        <f t="shared" si="2"/>
        <v>44230</v>
      </c>
      <c r="D808" s="3" t="str">
        <f t="shared" si="3"/>
        <v>14</v>
      </c>
      <c r="E808" s="13">
        <v>258.0</v>
      </c>
      <c r="F808" s="14">
        <f>'Costo de tareas'!$B$15</f>
        <v>0.1964027778</v>
      </c>
      <c r="G808" s="15">
        <f>'Producción diaria'!$T$3*$L$2*$M$2*$N$2*E808*1000/'Costo de tareas'!$B$14</f>
        <v>387.9189793</v>
      </c>
      <c r="H808" s="16">
        <f>IF(G808 &gt; 'Costo de tareas'!$B$13, 'Costo de tareas'!$B$13, IF(G808 &lt; 'Costo de tareas'!$B$13*0.2, 0, 'Costo de tareas'!$B$13- G808))</f>
        <v>39.28055556</v>
      </c>
      <c r="I808" s="17">
        <f>IF(H808=0,'Costo de tareas'!$B$13,'Costo de tareas'!$B$13-H808)</f>
        <v>0</v>
      </c>
      <c r="J808" s="2"/>
      <c r="K808" s="2"/>
      <c r="P808" s="2"/>
    </row>
    <row r="809">
      <c r="A809" s="3" t="s">
        <v>1172</v>
      </c>
      <c r="B809" s="11" t="str">
        <f t="shared" si="1"/>
        <v>20210203</v>
      </c>
      <c r="C809" s="12">
        <f t="shared" si="2"/>
        <v>44230</v>
      </c>
      <c r="D809" s="3" t="str">
        <f t="shared" si="3"/>
        <v>15</v>
      </c>
      <c r="E809" s="13">
        <v>251.0</v>
      </c>
      <c r="F809" s="14">
        <f>'Costo de tareas'!$B$15</f>
        <v>0.1964027778</v>
      </c>
      <c r="G809" s="15">
        <f>'Producción diaria'!$T$3*$L$2*$M$2*$N$2*E809*1000/'Costo de tareas'!$B$14</f>
        <v>377.3940457</v>
      </c>
      <c r="H809" s="16">
        <f>IF(G809 &gt; 'Costo de tareas'!$B$13, 'Costo de tareas'!$B$13, IF(G809 &lt; 'Costo de tareas'!$B$13*0.2, 0, 'Costo de tareas'!$B$13- G809))</f>
        <v>39.28055556</v>
      </c>
      <c r="I809" s="17">
        <f>IF(H809=0,'Costo de tareas'!$B$13,'Costo de tareas'!$B$13-H809)</f>
        <v>0</v>
      </c>
      <c r="J809" s="2"/>
      <c r="K809" s="2"/>
      <c r="P809" s="2"/>
    </row>
    <row r="810">
      <c r="A810" s="3" t="s">
        <v>1173</v>
      </c>
      <c r="B810" s="11" t="str">
        <f t="shared" si="1"/>
        <v>20210203</v>
      </c>
      <c r="C810" s="12">
        <f t="shared" si="2"/>
        <v>44230</v>
      </c>
      <c r="D810" s="3" t="str">
        <f t="shared" si="3"/>
        <v>16</v>
      </c>
      <c r="E810" s="13">
        <v>159.0</v>
      </c>
      <c r="F810" s="14">
        <f>'Costo de tareas'!$B$15</f>
        <v>0.1964027778</v>
      </c>
      <c r="G810" s="15">
        <f>'Producción diaria'!$T$3*$L$2*$M$2*$N$2*E810*1000/'Costo de tareas'!$B$14</f>
        <v>239.0663477</v>
      </c>
      <c r="H810" s="16">
        <f>IF(G810 &gt; 'Costo de tareas'!$B$13, 'Costo de tareas'!$B$13, IF(G810 &lt; 'Costo de tareas'!$B$13*0.2, 0, 'Costo de tareas'!$B$13- G810))</f>
        <v>39.28055556</v>
      </c>
      <c r="I810" s="17">
        <f>IF(H810=0,'Costo de tareas'!$B$13,'Costo de tareas'!$B$13-H810)</f>
        <v>0</v>
      </c>
      <c r="J810" s="2"/>
      <c r="K810" s="2"/>
      <c r="P810" s="2"/>
    </row>
    <row r="811">
      <c r="A811" s="3" t="s">
        <v>1174</v>
      </c>
      <c r="B811" s="11" t="str">
        <f t="shared" si="1"/>
        <v>20210203</v>
      </c>
      <c r="C811" s="12">
        <f t="shared" si="2"/>
        <v>44230</v>
      </c>
      <c r="D811" s="3" t="str">
        <f t="shared" si="3"/>
        <v>17</v>
      </c>
      <c r="E811" s="13">
        <v>23.0</v>
      </c>
      <c r="F811" s="14">
        <f>'Costo de tareas'!$B$15</f>
        <v>0.1964027778</v>
      </c>
      <c r="G811" s="15">
        <f>'Producción diaria'!$T$3*$L$2*$M$2*$N$2*E811*1000/'Costo de tareas'!$B$14</f>
        <v>34.58192451</v>
      </c>
      <c r="H811" s="16">
        <f>IF(G811 &gt; 'Costo de tareas'!$B$13, 'Costo de tareas'!$B$13, IF(G811 &lt; 'Costo de tareas'!$B$13*0.2, 0, 'Costo de tareas'!$B$13- G811))</f>
        <v>4.698631047</v>
      </c>
      <c r="I811" s="17">
        <f>IF(H811=0,'Costo de tareas'!$B$13,'Costo de tareas'!$B$13-H811)</f>
        <v>34.58192451</v>
      </c>
      <c r="J811" s="2"/>
      <c r="K811" s="2"/>
      <c r="P811" s="2"/>
    </row>
    <row r="812">
      <c r="A812" s="3" t="s">
        <v>1175</v>
      </c>
      <c r="B812" s="11" t="str">
        <f t="shared" si="1"/>
        <v>20210203</v>
      </c>
      <c r="C812" s="12">
        <f t="shared" si="2"/>
        <v>44230</v>
      </c>
      <c r="D812" s="3" t="str">
        <f t="shared" si="3"/>
        <v>18</v>
      </c>
      <c r="E812" s="13">
        <v>0.0</v>
      </c>
      <c r="F812" s="14">
        <f>'Costo de tareas'!$B$15</f>
        <v>0.1964027778</v>
      </c>
      <c r="G812" s="15">
        <f>'Producción diaria'!$T$3*$L$2*$M$2*$N$2*E812*1000/'Costo de tareas'!$B$14</f>
        <v>0</v>
      </c>
      <c r="H812" s="16">
        <f>IF(G812 &gt; 'Costo de tareas'!$B$13, 'Costo de tareas'!$B$13, IF(G812 &lt; 'Costo de tareas'!$B$13*0.2, 0, 'Costo de tareas'!$B$13- G812))</f>
        <v>0</v>
      </c>
      <c r="I812" s="17">
        <f>IF(H812=0,'Costo de tareas'!$B$13,'Costo de tareas'!$B$13-H812)</f>
        <v>39.28055556</v>
      </c>
      <c r="J812" s="2"/>
      <c r="K812" s="2"/>
      <c r="P812" s="2"/>
    </row>
    <row r="813">
      <c r="A813" s="3" t="s">
        <v>1176</v>
      </c>
      <c r="B813" s="11" t="str">
        <f t="shared" si="1"/>
        <v>20210203</v>
      </c>
      <c r="C813" s="12">
        <f t="shared" si="2"/>
        <v>44230</v>
      </c>
      <c r="D813" s="3" t="str">
        <f t="shared" si="3"/>
        <v>19</v>
      </c>
      <c r="E813" s="13">
        <v>0.0</v>
      </c>
      <c r="F813" s="14">
        <f>'Costo de tareas'!$B$15</f>
        <v>0.1964027778</v>
      </c>
      <c r="G813" s="15">
        <f>'Producción diaria'!$T$3*$L$2*$M$2*$N$2*E813*1000/'Costo de tareas'!$B$14</f>
        <v>0</v>
      </c>
      <c r="H813" s="16">
        <f>IF(G813 &gt; 'Costo de tareas'!$B$13, 'Costo de tareas'!$B$13, IF(G813 &lt; 'Costo de tareas'!$B$13*0.2, 0, 'Costo de tareas'!$B$13- G813))</f>
        <v>0</v>
      </c>
      <c r="I813" s="17">
        <f>IF(H813=0,'Costo de tareas'!$B$13,'Costo de tareas'!$B$13-H813)</f>
        <v>39.28055556</v>
      </c>
      <c r="J813" s="2"/>
      <c r="K813" s="2"/>
      <c r="P813" s="2"/>
    </row>
    <row r="814">
      <c r="A814" s="3" t="s">
        <v>1178</v>
      </c>
      <c r="B814" s="11" t="str">
        <f t="shared" si="1"/>
        <v>20210203</v>
      </c>
      <c r="C814" s="12">
        <f t="shared" si="2"/>
        <v>44230</v>
      </c>
      <c r="D814" s="3" t="str">
        <f t="shared" si="3"/>
        <v>20</v>
      </c>
      <c r="E814" s="13">
        <v>0.0</v>
      </c>
      <c r="F814" s="14">
        <f>'Costo de tareas'!$B$15</f>
        <v>0.1964027778</v>
      </c>
      <c r="G814" s="15">
        <f>'Producción diaria'!$T$3*$L$2*$M$2*$N$2*E814*1000/'Costo de tareas'!$B$14</f>
        <v>0</v>
      </c>
      <c r="H814" s="16">
        <f>IF(G814 &gt; 'Costo de tareas'!$B$13, 'Costo de tareas'!$B$13, IF(G814 &lt; 'Costo de tareas'!$B$13*0.2, 0, 'Costo de tareas'!$B$13- G814))</f>
        <v>0</v>
      </c>
      <c r="I814" s="17">
        <f>IF(H814=0,'Costo de tareas'!$B$13,'Costo de tareas'!$B$13-H814)</f>
        <v>39.28055556</v>
      </c>
      <c r="J814" s="2"/>
      <c r="K814" s="2"/>
      <c r="P814" s="2"/>
    </row>
    <row r="815">
      <c r="A815" s="3" t="s">
        <v>1180</v>
      </c>
      <c r="B815" s="11" t="str">
        <f t="shared" si="1"/>
        <v>20210203</v>
      </c>
      <c r="C815" s="12">
        <f t="shared" si="2"/>
        <v>44230</v>
      </c>
      <c r="D815" s="3" t="str">
        <f t="shared" si="3"/>
        <v>21</v>
      </c>
      <c r="E815" s="13">
        <v>0.0</v>
      </c>
      <c r="F815" s="14">
        <f>'Costo de tareas'!$B$15</f>
        <v>0.1964027778</v>
      </c>
      <c r="G815" s="15">
        <f>'Producción diaria'!$T$3*$L$2*$M$2*$N$2*E815*1000/'Costo de tareas'!$B$14</f>
        <v>0</v>
      </c>
      <c r="H815" s="16">
        <f>IF(G815 &gt; 'Costo de tareas'!$B$13, 'Costo de tareas'!$B$13, IF(G815 &lt; 'Costo de tareas'!$B$13*0.2, 0, 'Costo de tareas'!$B$13- G815))</f>
        <v>0</v>
      </c>
      <c r="I815" s="17">
        <f>IF(H815=0,'Costo de tareas'!$B$13,'Costo de tareas'!$B$13-H815)</f>
        <v>39.28055556</v>
      </c>
      <c r="J815" s="2"/>
      <c r="K815" s="2"/>
      <c r="P815" s="2"/>
    </row>
    <row r="816">
      <c r="A816" s="3" t="s">
        <v>1182</v>
      </c>
      <c r="B816" s="11" t="str">
        <f t="shared" si="1"/>
        <v>20210203</v>
      </c>
      <c r="C816" s="12">
        <f t="shared" si="2"/>
        <v>44230</v>
      </c>
      <c r="D816" s="3" t="str">
        <f t="shared" si="3"/>
        <v>22</v>
      </c>
      <c r="E816" s="13">
        <v>0.0</v>
      </c>
      <c r="F816" s="14">
        <f>'Costo de tareas'!$B$15</f>
        <v>0.1964027778</v>
      </c>
      <c r="G816" s="15">
        <f>'Producción diaria'!$T$3*$L$2*$M$2*$N$2*E816*1000/'Costo de tareas'!$B$14</f>
        <v>0</v>
      </c>
      <c r="H816" s="16">
        <f>IF(G816 &gt; 'Costo de tareas'!$B$13, 'Costo de tareas'!$B$13, IF(G816 &lt; 'Costo de tareas'!$B$13*0.2, 0, 'Costo de tareas'!$B$13- G816))</f>
        <v>0</v>
      </c>
      <c r="I816" s="17">
        <f>IF(H816=0,'Costo de tareas'!$B$13,'Costo de tareas'!$B$13-H816)</f>
        <v>39.28055556</v>
      </c>
      <c r="J816" s="2"/>
      <c r="K816" s="2"/>
      <c r="P816" s="2"/>
    </row>
    <row r="817">
      <c r="A817" s="3" t="s">
        <v>1183</v>
      </c>
      <c r="B817" s="11" t="str">
        <f t="shared" si="1"/>
        <v>20210203</v>
      </c>
      <c r="C817" s="12">
        <f t="shared" si="2"/>
        <v>44230</v>
      </c>
      <c r="D817" s="3" t="str">
        <f t="shared" si="3"/>
        <v>23</v>
      </c>
      <c r="E817" s="13">
        <v>0.0</v>
      </c>
      <c r="F817" s="14">
        <f>'Costo de tareas'!$B$15</f>
        <v>0.1964027778</v>
      </c>
      <c r="G817" s="15">
        <f>'Producción diaria'!$T$3*$L$2*$M$2*$N$2*E817*1000/'Costo de tareas'!$B$14</f>
        <v>0</v>
      </c>
      <c r="H817" s="16">
        <f>IF(G817 &gt; 'Costo de tareas'!$B$13, 'Costo de tareas'!$B$13, IF(G817 &lt; 'Costo de tareas'!$B$13*0.2, 0, 'Costo de tareas'!$B$13- G817))</f>
        <v>0</v>
      </c>
      <c r="I817" s="17">
        <f>IF(H817=0,'Costo de tareas'!$B$13,'Costo de tareas'!$B$13-H817)</f>
        <v>39.28055556</v>
      </c>
      <c r="J817" s="2"/>
      <c r="K817" s="2"/>
      <c r="P817" s="2"/>
    </row>
    <row r="818">
      <c r="A818" s="3" t="s">
        <v>1184</v>
      </c>
      <c r="B818" s="11" t="str">
        <f t="shared" si="1"/>
        <v>20210204</v>
      </c>
      <c r="C818" s="12">
        <f t="shared" si="2"/>
        <v>44231</v>
      </c>
      <c r="D818" s="3" t="str">
        <f t="shared" si="3"/>
        <v>00</v>
      </c>
      <c r="E818" s="13">
        <v>0.0</v>
      </c>
      <c r="F818" s="14">
        <f>'Costo de tareas'!$B$15</f>
        <v>0.1964027778</v>
      </c>
      <c r="G818" s="15">
        <f>'Producción diaria'!$T$3*$L$2*$M$2*$N$2*E818*1000/'Costo de tareas'!$B$14</f>
        <v>0</v>
      </c>
      <c r="H818" s="16">
        <f>IF(G818 &gt; 'Costo de tareas'!$B$13, 'Costo de tareas'!$B$13, IF(G818 &lt; 'Costo de tareas'!$B$13*0.2, 0, 'Costo de tareas'!$B$13- G818))</f>
        <v>0</v>
      </c>
      <c r="I818" s="17">
        <f>IF(H818=0,'Costo de tareas'!$B$13,'Costo de tareas'!$B$13-H818)</f>
        <v>39.28055556</v>
      </c>
      <c r="J818" s="2"/>
      <c r="K818" s="2"/>
      <c r="P818" s="2"/>
    </row>
    <row r="819">
      <c r="A819" s="3" t="s">
        <v>1185</v>
      </c>
      <c r="B819" s="11" t="str">
        <f t="shared" si="1"/>
        <v>20210204</v>
      </c>
      <c r="C819" s="12">
        <f t="shared" si="2"/>
        <v>44231</v>
      </c>
      <c r="D819" s="3" t="str">
        <f t="shared" si="3"/>
        <v>01</v>
      </c>
      <c r="E819" s="13">
        <v>0.0</v>
      </c>
      <c r="F819" s="14">
        <f>'Costo de tareas'!$B$15</f>
        <v>0.1964027778</v>
      </c>
      <c r="G819" s="15">
        <f>'Producción diaria'!$T$3*$L$2*$M$2*$N$2*E819*1000/'Costo de tareas'!$B$14</f>
        <v>0</v>
      </c>
      <c r="H819" s="16">
        <f>IF(G819 &gt; 'Costo de tareas'!$B$13, 'Costo de tareas'!$B$13, IF(G819 &lt; 'Costo de tareas'!$B$13*0.2, 0, 'Costo de tareas'!$B$13- G819))</f>
        <v>0</v>
      </c>
      <c r="I819" s="17">
        <f>IF(H819=0,'Costo de tareas'!$B$13,'Costo de tareas'!$B$13-H819)</f>
        <v>39.28055556</v>
      </c>
      <c r="J819" s="2"/>
      <c r="K819" s="2"/>
      <c r="P819" s="2"/>
    </row>
    <row r="820">
      <c r="A820" s="3" t="s">
        <v>1186</v>
      </c>
      <c r="B820" s="11" t="str">
        <f t="shared" si="1"/>
        <v>20210204</v>
      </c>
      <c r="C820" s="12">
        <f t="shared" si="2"/>
        <v>44231</v>
      </c>
      <c r="D820" s="3" t="str">
        <f t="shared" si="3"/>
        <v>02</v>
      </c>
      <c r="E820" s="13">
        <v>0.0</v>
      </c>
      <c r="F820" s="14">
        <f>'Costo de tareas'!$B$15</f>
        <v>0.1964027778</v>
      </c>
      <c r="G820" s="15">
        <f>'Producción diaria'!$T$3*$L$2*$M$2*$N$2*E820*1000/'Costo de tareas'!$B$14</f>
        <v>0</v>
      </c>
      <c r="H820" s="16">
        <f>IF(G820 &gt; 'Costo de tareas'!$B$13, 'Costo de tareas'!$B$13, IF(G820 &lt; 'Costo de tareas'!$B$13*0.2, 0, 'Costo de tareas'!$B$13- G820))</f>
        <v>0</v>
      </c>
      <c r="I820" s="17">
        <f>IF(H820=0,'Costo de tareas'!$B$13,'Costo de tareas'!$B$13-H820)</f>
        <v>39.28055556</v>
      </c>
      <c r="J820" s="2"/>
      <c r="K820" s="2"/>
      <c r="P820" s="2"/>
    </row>
    <row r="821">
      <c r="A821" s="3" t="s">
        <v>1188</v>
      </c>
      <c r="B821" s="11" t="str">
        <f t="shared" si="1"/>
        <v>20210204</v>
      </c>
      <c r="C821" s="12">
        <f t="shared" si="2"/>
        <v>44231</v>
      </c>
      <c r="D821" s="3" t="str">
        <f t="shared" si="3"/>
        <v>03</v>
      </c>
      <c r="E821" s="13">
        <v>0.0</v>
      </c>
      <c r="F821" s="14">
        <f>'Costo de tareas'!$B$15</f>
        <v>0.1964027778</v>
      </c>
      <c r="G821" s="15">
        <f>'Producción diaria'!$T$3*$L$2*$M$2*$N$2*E821*1000/'Costo de tareas'!$B$14</f>
        <v>0</v>
      </c>
      <c r="H821" s="16">
        <f>IF(G821 &gt; 'Costo de tareas'!$B$13, 'Costo de tareas'!$B$13, IF(G821 &lt; 'Costo de tareas'!$B$13*0.2, 0, 'Costo de tareas'!$B$13- G821))</f>
        <v>0</v>
      </c>
      <c r="I821" s="17">
        <f>IF(H821=0,'Costo de tareas'!$B$13,'Costo de tareas'!$B$13-H821)</f>
        <v>39.28055556</v>
      </c>
      <c r="J821" s="2"/>
      <c r="K821" s="2"/>
      <c r="P821" s="2"/>
    </row>
    <row r="822">
      <c r="A822" s="3" t="s">
        <v>1190</v>
      </c>
      <c r="B822" s="11" t="str">
        <f t="shared" si="1"/>
        <v>20210204</v>
      </c>
      <c r="C822" s="12">
        <f t="shared" si="2"/>
        <v>44231</v>
      </c>
      <c r="D822" s="3" t="str">
        <f t="shared" si="3"/>
        <v>04</v>
      </c>
      <c r="E822" s="13">
        <v>0.0</v>
      </c>
      <c r="F822" s="14">
        <f>'Costo de tareas'!$B$15</f>
        <v>0.1964027778</v>
      </c>
      <c r="G822" s="15">
        <f>'Producción diaria'!$T$3*$L$2*$M$2*$N$2*E822*1000/'Costo de tareas'!$B$14</f>
        <v>0</v>
      </c>
      <c r="H822" s="16">
        <f>IF(G822 &gt; 'Costo de tareas'!$B$13, 'Costo de tareas'!$B$13, IF(G822 &lt; 'Costo de tareas'!$B$13*0.2, 0, 'Costo de tareas'!$B$13- G822))</f>
        <v>0</v>
      </c>
      <c r="I822" s="17">
        <f>IF(H822=0,'Costo de tareas'!$B$13,'Costo de tareas'!$B$13-H822)</f>
        <v>39.28055556</v>
      </c>
      <c r="J822" s="2"/>
      <c r="K822" s="2"/>
      <c r="P822" s="2"/>
    </row>
    <row r="823">
      <c r="A823" s="3" t="s">
        <v>1192</v>
      </c>
      <c r="B823" s="11" t="str">
        <f t="shared" si="1"/>
        <v>20210204</v>
      </c>
      <c r="C823" s="12">
        <f t="shared" si="2"/>
        <v>44231</v>
      </c>
      <c r="D823" s="3" t="str">
        <f t="shared" si="3"/>
        <v>05</v>
      </c>
      <c r="E823" s="13">
        <v>0.0</v>
      </c>
      <c r="F823" s="14">
        <f>'Costo de tareas'!$B$15</f>
        <v>0.1964027778</v>
      </c>
      <c r="G823" s="15">
        <f>'Producción diaria'!$T$3*$L$2*$M$2*$N$2*E823*1000/'Costo de tareas'!$B$14</f>
        <v>0</v>
      </c>
      <c r="H823" s="16">
        <f>IF(G823 &gt; 'Costo de tareas'!$B$13, 'Costo de tareas'!$B$13, IF(G823 &lt; 'Costo de tareas'!$B$13*0.2, 0, 'Costo de tareas'!$B$13- G823))</f>
        <v>0</v>
      </c>
      <c r="I823" s="17">
        <f>IF(H823=0,'Costo de tareas'!$B$13,'Costo de tareas'!$B$13-H823)</f>
        <v>39.28055556</v>
      </c>
      <c r="J823" s="2"/>
      <c r="K823" s="2"/>
      <c r="P823" s="2"/>
    </row>
    <row r="824">
      <c r="A824" s="3" t="s">
        <v>1193</v>
      </c>
      <c r="B824" s="11" t="str">
        <f t="shared" si="1"/>
        <v>20210204</v>
      </c>
      <c r="C824" s="12">
        <f t="shared" si="2"/>
        <v>44231</v>
      </c>
      <c r="D824" s="3" t="str">
        <f t="shared" si="3"/>
        <v>06</v>
      </c>
      <c r="E824" s="13">
        <v>0.0</v>
      </c>
      <c r="F824" s="14">
        <f>'Costo de tareas'!$B$15</f>
        <v>0.1964027778</v>
      </c>
      <c r="G824" s="15">
        <f>'Producción diaria'!$T$3*$L$2*$M$2*$N$2*E824*1000/'Costo de tareas'!$B$14</f>
        <v>0</v>
      </c>
      <c r="H824" s="16">
        <f>IF(G824 &gt; 'Costo de tareas'!$B$13, 'Costo de tareas'!$B$13, IF(G824 &lt; 'Costo de tareas'!$B$13*0.2, 0, 'Costo de tareas'!$B$13- G824))</f>
        <v>0</v>
      </c>
      <c r="I824" s="17">
        <f>IF(H824=0,'Costo de tareas'!$B$13,'Costo de tareas'!$B$13-H824)</f>
        <v>39.28055556</v>
      </c>
      <c r="J824" s="2"/>
      <c r="K824" s="2"/>
      <c r="P824" s="2"/>
    </row>
    <row r="825">
      <c r="A825" s="3" t="s">
        <v>1194</v>
      </c>
      <c r="B825" s="11" t="str">
        <f t="shared" si="1"/>
        <v>20210204</v>
      </c>
      <c r="C825" s="12">
        <f t="shared" si="2"/>
        <v>44231</v>
      </c>
      <c r="D825" s="3" t="str">
        <f t="shared" si="3"/>
        <v>07</v>
      </c>
      <c r="E825" s="13">
        <v>0.0</v>
      </c>
      <c r="F825" s="14">
        <f>'Costo de tareas'!$B$15</f>
        <v>0.1964027778</v>
      </c>
      <c r="G825" s="15">
        <f>'Producción diaria'!$T$3*$L$2*$M$2*$N$2*E825*1000/'Costo de tareas'!$B$14</f>
        <v>0</v>
      </c>
      <c r="H825" s="16">
        <f>IF(G825 &gt; 'Costo de tareas'!$B$13, 'Costo de tareas'!$B$13, IF(G825 &lt; 'Costo de tareas'!$B$13*0.2, 0, 'Costo de tareas'!$B$13- G825))</f>
        <v>0</v>
      </c>
      <c r="I825" s="17">
        <f>IF(H825=0,'Costo de tareas'!$B$13,'Costo de tareas'!$B$13-H825)</f>
        <v>39.28055556</v>
      </c>
      <c r="J825" s="2"/>
      <c r="K825" s="2"/>
      <c r="P825" s="2"/>
    </row>
    <row r="826">
      <c r="A826" s="3" t="s">
        <v>1195</v>
      </c>
      <c r="B826" s="11" t="str">
        <f t="shared" si="1"/>
        <v>20210204</v>
      </c>
      <c r="C826" s="12">
        <f t="shared" si="2"/>
        <v>44231</v>
      </c>
      <c r="D826" s="3" t="str">
        <f t="shared" si="3"/>
        <v>08</v>
      </c>
      <c r="E826" s="13">
        <v>88.0</v>
      </c>
      <c r="F826" s="14">
        <f>'Costo de tareas'!$B$15</f>
        <v>0.1964027778</v>
      </c>
      <c r="G826" s="15">
        <f>'Producción diaria'!$T$3*$L$2*$M$2*$N$2*E826*1000/'Costo de tareas'!$B$14</f>
        <v>132.3134503</v>
      </c>
      <c r="H826" s="16">
        <f>IF(G826 &gt; 'Costo de tareas'!$B$13, 'Costo de tareas'!$B$13, IF(G826 &lt; 'Costo de tareas'!$B$13*0.2, 0, 'Costo de tareas'!$B$13- G826))</f>
        <v>39.28055556</v>
      </c>
      <c r="I826" s="17">
        <f>IF(H826=0,'Costo de tareas'!$B$13,'Costo de tareas'!$B$13-H826)</f>
        <v>0</v>
      </c>
      <c r="J826" s="2"/>
      <c r="K826" s="2"/>
      <c r="P826" s="2"/>
    </row>
    <row r="827">
      <c r="A827" s="3" t="s">
        <v>1196</v>
      </c>
      <c r="B827" s="11" t="str">
        <f t="shared" si="1"/>
        <v>20210204</v>
      </c>
      <c r="C827" s="12">
        <f t="shared" si="2"/>
        <v>44231</v>
      </c>
      <c r="D827" s="3" t="str">
        <f t="shared" si="3"/>
        <v>09</v>
      </c>
      <c r="E827" s="13">
        <v>22.0</v>
      </c>
      <c r="F827" s="14">
        <f>'Costo de tareas'!$B$15</f>
        <v>0.1964027778</v>
      </c>
      <c r="G827" s="15">
        <f>'Producción diaria'!$T$3*$L$2*$M$2*$N$2*E827*1000/'Costo de tareas'!$B$14</f>
        <v>33.07836257</v>
      </c>
      <c r="H827" s="16">
        <f>IF(G827 &gt; 'Costo de tareas'!$B$13, 'Costo de tareas'!$B$13, IF(G827 &lt; 'Costo de tareas'!$B$13*0.2, 0, 'Costo de tareas'!$B$13- G827))</f>
        <v>6.202192982</v>
      </c>
      <c r="I827" s="17">
        <f>IF(H827=0,'Costo de tareas'!$B$13,'Costo de tareas'!$B$13-H827)</f>
        <v>33.07836257</v>
      </c>
      <c r="J827" s="2"/>
      <c r="K827" s="2"/>
      <c r="P827" s="2"/>
    </row>
    <row r="828">
      <c r="A828" s="3" t="s">
        <v>1197</v>
      </c>
      <c r="B828" s="11" t="str">
        <f t="shared" si="1"/>
        <v>20210204</v>
      </c>
      <c r="C828" s="12">
        <f t="shared" si="2"/>
        <v>44231</v>
      </c>
      <c r="D828" s="3" t="str">
        <f t="shared" si="3"/>
        <v>10</v>
      </c>
      <c r="E828" s="13">
        <v>434.0</v>
      </c>
      <c r="F828" s="14">
        <f>'Costo de tareas'!$B$15</f>
        <v>0.1964027778</v>
      </c>
      <c r="G828" s="15">
        <f>'Producción diaria'!$T$3*$L$2*$M$2*$N$2*E828*1000/'Costo de tareas'!$B$14</f>
        <v>652.5458799</v>
      </c>
      <c r="H828" s="16">
        <f>IF(G828 &gt; 'Costo de tareas'!$B$13, 'Costo de tareas'!$B$13, IF(G828 &lt; 'Costo de tareas'!$B$13*0.2, 0, 'Costo de tareas'!$B$13- G828))</f>
        <v>39.28055556</v>
      </c>
      <c r="I828" s="17">
        <f>IF(H828=0,'Costo de tareas'!$B$13,'Costo de tareas'!$B$13-H828)</f>
        <v>0</v>
      </c>
      <c r="J828" s="2"/>
      <c r="K828" s="2"/>
      <c r="P828" s="2"/>
    </row>
    <row r="829">
      <c r="A829" s="3" t="s">
        <v>1198</v>
      </c>
      <c r="B829" s="11" t="str">
        <f t="shared" si="1"/>
        <v>20210204</v>
      </c>
      <c r="C829" s="12">
        <f t="shared" si="2"/>
        <v>44231</v>
      </c>
      <c r="D829" s="3" t="str">
        <f t="shared" si="3"/>
        <v>11</v>
      </c>
      <c r="E829" s="13">
        <v>31.0</v>
      </c>
      <c r="F829" s="14">
        <f>'Costo de tareas'!$B$15</f>
        <v>0.1964027778</v>
      </c>
      <c r="G829" s="15">
        <f>'Producción diaria'!$T$3*$L$2*$M$2*$N$2*E829*1000/'Costo de tareas'!$B$14</f>
        <v>46.61041999</v>
      </c>
      <c r="H829" s="16">
        <f>IF(G829 &gt; 'Costo de tareas'!$B$13, 'Costo de tareas'!$B$13, IF(G829 &lt; 'Costo de tareas'!$B$13*0.2, 0, 'Costo de tareas'!$B$13- G829))</f>
        <v>39.28055556</v>
      </c>
      <c r="I829" s="17">
        <f>IF(H829=0,'Costo de tareas'!$B$13,'Costo de tareas'!$B$13-H829)</f>
        <v>0</v>
      </c>
      <c r="J829" s="2"/>
      <c r="K829" s="2"/>
      <c r="P829" s="2"/>
    </row>
    <row r="830">
      <c r="A830" s="3" t="s">
        <v>1199</v>
      </c>
      <c r="B830" s="11" t="str">
        <f t="shared" si="1"/>
        <v>20210204</v>
      </c>
      <c r="C830" s="12">
        <f t="shared" si="2"/>
        <v>44231</v>
      </c>
      <c r="D830" s="3" t="str">
        <f t="shared" si="3"/>
        <v>12</v>
      </c>
      <c r="E830" s="13">
        <v>411.0</v>
      </c>
      <c r="F830" s="14">
        <f>'Costo de tareas'!$B$15</f>
        <v>0.1964027778</v>
      </c>
      <c r="G830" s="15">
        <f>'Producción diaria'!$T$3*$L$2*$M$2*$N$2*E830*1000/'Costo de tareas'!$B$14</f>
        <v>617.9639553</v>
      </c>
      <c r="H830" s="16">
        <f>IF(G830 &gt; 'Costo de tareas'!$B$13, 'Costo de tareas'!$B$13, IF(G830 &lt; 'Costo de tareas'!$B$13*0.2, 0, 'Costo de tareas'!$B$13- G830))</f>
        <v>39.28055556</v>
      </c>
      <c r="I830" s="17">
        <f>IF(H830=0,'Costo de tareas'!$B$13,'Costo de tareas'!$B$13-H830)</f>
        <v>0</v>
      </c>
      <c r="J830" s="2"/>
      <c r="K830" s="2"/>
      <c r="P830" s="2"/>
    </row>
    <row r="831">
      <c r="A831" s="3" t="s">
        <v>1200</v>
      </c>
      <c r="B831" s="11" t="str">
        <f t="shared" si="1"/>
        <v>20210204</v>
      </c>
      <c r="C831" s="12">
        <f t="shared" si="2"/>
        <v>44231</v>
      </c>
      <c r="D831" s="3" t="str">
        <f t="shared" si="3"/>
        <v>13</v>
      </c>
      <c r="E831" s="13">
        <v>49.0</v>
      </c>
      <c r="F831" s="14">
        <f>'Costo de tareas'!$B$15</f>
        <v>0.1964027778</v>
      </c>
      <c r="G831" s="15">
        <f>'Producción diaria'!$T$3*$L$2*$M$2*$N$2*E831*1000/'Costo de tareas'!$B$14</f>
        <v>73.67453482</v>
      </c>
      <c r="H831" s="16">
        <f>IF(G831 &gt; 'Costo de tareas'!$B$13, 'Costo de tareas'!$B$13, IF(G831 &lt; 'Costo de tareas'!$B$13*0.2, 0, 'Costo de tareas'!$B$13- G831))</f>
        <v>39.28055556</v>
      </c>
      <c r="I831" s="17">
        <f>IF(H831=0,'Costo de tareas'!$B$13,'Costo de tareas'!$B$13-H831)</f>
        <v>0</v>
      </c>
      <c r="J831" s="2"/>
      <c r="K831" s="2"/>
      <c r="P831" s="2"/>
    </row>
    <row r="832">
      <c r="A832" s="3" t="s">
        <v>1201</v>
      </c>
      <c r="B832" s="11" t="str">
        <f t="shared" si="1"/>
        <v>20210204</v>
      </c>
      <c r="C832" s="12">
        <f t="shared" si="2"/>
        <v>44231</v>
      </c>
      <c r="D832" s="3" t="str">
        <f t="shared" si="3"/>
        <v>14</v>
      </c>
      <c r="E832" s="13">
        <v>44.0</v>
      </c>
      <c r="F832" s="14">
        <f>'Costo de tareas'!$B$15</f>
        <v>0.1964027778</v>
      </c>
      <c r="G832" s="15">
        <f>'Producción diaria'!$T$3*$L$2*$M$2*$N$2*E832*1000/'Costo de tareas'!$B$14</f>
        <v>66.15672515</v>
      </c>
      <c r="H832" s="16">
        <f>IF(G832 &gt; 'Costo de tareas'!$B$13, 'Costo de tareas'!$B$13, IF(G832 &lt; 'Costo de tareas'!$B$13*0.2, 0, 'Costo de tareas'!$B$13- G832))</f>
        <v>39.28055556</v>
      </c>
      <c r="I832" s="17">
        <f>IF(H832=0,'Costo de tareas'!$B$13,'Costo de tareas'!$B$13-H832)</f>
        <v>0</v>
      </c>
      <c r="J832" s="2"/>
      <c r="K832" s="2"/>
      <c r="P832" s="2"/>
    </row>
    <row r="833">
      <c r="A833" s="3" t="s">
        <v>1202</v>
      </c>
      <c r="B833" s="11" t="str">
        <f t="shared" si="1"/>
        <v>20210204</v>
      </c>
      <c r="C833" s="12">
        <f t="shared" si="2"/>
        <v>44231</v>
      </c>
      <c r="D833" s="3" t="str">
        <f t="shared" si="3"/>
        <v>15</v>
      </c>
      <c r="E833" s="13">
        <v>317.0</v>
      </c>
      <c r="F833" s="14">
        <f>'Costo de tareas'!$B$15</f>
        <v>0.1964027778</v>
      </c>
      <c r="G833" s="15">
        <f>'Producción diaria'!$T$3*$L$2*$M$2*$N$2*E833*1000/'Costo de tareas'!$B$14</f>
        <v>476.6291334</v>
      </c>
      <c r="H833" s="16">
        <f>IF(G833 &gt; 'Costo de tareas'!$B$13, 'Costo de tareas'!$B$13, IF(G833 &lt; 'Costo de tareas'!$B$13*0.2, 0, 'Costo de tareas'!$B$13- G833))</f>
        <v>39.28055556</v>
      </c>
      <c r="I833" s="17">
        <f>IF(H833=0,'Costo de tareas'!$B$13,'Costo de tareas'!$B$13-H833)</f>
        <v>0</v>
      </c>
      <c r="J833" s="2"/>
      <c r="K833" s="2"/>
      <c r="P833" s="2"/>
    </row>
    <row r="834">
      <c r="A834" s="3" t="s">
        <v>1203</v>
      </c>
      <c r="B834" s="11" t="str">
        <f t="shared" si="1"/>
        <v>20210204</v>
      </c>
      <c r="C834" s="12">
        <f t="shared" si="2"/>
        <v>44231</v>
      </c>
      <c r="D834" s="3" t="str">
        <f t="shared" si="3"/>
        <v>16</v>
      </c>
      <c r="E834" s="13">
        <v>119.0</v>
      </c>
      <c r="F834" s="14">
        <f>'Costo de tareas'!$B$15</f>
        <v>0.1964027778</v>
      </c>
      <c r="G834" s="15">
        <f>'Producción diaria'!$T$3*$L$2*$M$2*$N$2*E834*1000/'Costo de tareas'!$B$14</f>
        <v>178.9238703</v>
      </c>
      <c r="H834" s="16">
        <f>IF(G834 &gt; 'Costo de tareas'!$B$13, 'Costo de tareas'!$B$13, IF(G834 &lt; 'Costo de tareas'!$B$13*0.2, 0, 'Costo de tareas'!$B$13- G834))</f>
        <v>39.28055556</v>
      </c>
      <c r="I834" s="17">
        <f>IF(H834=0,'Costo de tareas'!$B$13,'Costo de tareas'!$B$13-H834)</f>
        <v>0</v>
      </c>
      <c r="J834" s="2"/>
      <c r="K834" s="2"/>
      <c r="P834" s="2"/>
    </row>
    <row r="835">
      <c r="A835" s="3" t="s">
        <v>1204</v>
      </c>
      <c r="B835" s="11" t="str">
        <f t="shared" si="1"/>
        <v>20210204</v>
      </c>
      <c r="C835" s="12">
        <f t="shared" si="2"/>
        <v>44231</v>
      </c>
      <c r="D835" s="3" t="str">
        <f t="shared" si="3"/>
        <v>17</v>
      </c>
      <c r="E835" s="13">
        <v>15.0</v>
      </c>
      <c r="F835" s="14">
        <f>'Costo de tareas'!$B$15</f>
        <v>0.1964027778</v>
      </c>
      <c r="G835" s="15">
        <f>'Producción diaria'!$T$3*$L$2*$M$2*$N$2*E835*1000/'Costo de tareas'!$B$14</f>
        <v>22.55342903</v>
      </c>
      <c r="H835" s="16">
        <f>IF(G835 &gt; 'Costo de tareas'!$B$13, 'Costo de tareas'!$B$13, IF(G835 &lt; 'Costo de tareas'!$B$13*0.2, 0, 'Costo de tareas'!$B$13- G835))</f>
        <v>16.72712653</v>
      </c>
      <c r="I835" s="17">
        <f>IF(H835=0,'Costo de tareas'!$B$13,'Costo de tareas'!$B$13-H835)</f>
        <v>22.55342903</v>
      </c>
      <c r="J835" s="2"/>
      <c r="K835" s="2"/>
      <c r="P835" s="2"/>
    </row>
    <row r="836">
      <c r="A836" s="3" t="s">
        <v>1206</v>
      </c>
      <c r="B836" s="11" t="str">
        <f t="shared" si="1"/>
        <v>20210204</v>
      </c>
      <c r="C836" s="12">
        <f t="shared" si="2"/>
        <v>44231</v>
      </c>
      <c r="D836" s="3" t="str">
        <f t="shared" si="3"/>
        <v>18</v>
      </c>
      <c r="E836" s="13">
        <v>0.0</v>
      </c>
      <c r="F836" s="14">
        <f>'Costo de tareas'!$B$15</f>
        <v>0.1964027778</v>
      </c>
      <c r="G836" s="15">
        <f>'Producción diaria'!$T$3*$L$2*$M$2*$N$2*E836*1000/'Costo de tareas'!$B$14</f>
        <v>0</v>
      </c>
      <c r="H836" s="16">
        <f>IF(G836 &gt; 'Costo de tareas'!$B$13, 'Costo de tareas'!$B$13, IF(G836 &lt; 'Costo de tareas'!$B$13*0.2, 0, 'Costo de tareas'!$B$13- G836))</f>
        <v>0</v>
      </c>
      <c r="I836" s="17">
        <f>IF(H836=0,'Costo de tareas'!$B$13,'Costo de tareas'!$B$13-H836)</f>
        <v>39.28055556</v>
      </c>
      <c r="J836" s="2"/>
      <c r="K836" s="2"/>
      <c r="P836" s="2"/>
    </row>
    <row r="837">
      <c r="A837" s="3" t="s">
        <v>1208</v>
      </c>
      <c r="B837" s="11" t="str">
        <f t="shared" si="1"/>
        <v>20210204</v>
      </c>
      <c r="C837" s="12">
        <f t="shared" si="2"/>
        <v>44231</v>
      </c>
      <c r="D837" s="3" t="str">
        <f t="shared" si="3"/>
        <v>19</v>
      </c>
      <c r="E837" s="13">
        <v>0.0</v>
      </c>
      <c r="F837" s="14">
        <f>'Costo de tareas'!$B$15</f>
        <v>0.1964027778</v>
      </c>
      <c r="G837" s="15">
        <f>'Producción diaria'!$T$3*$L$2*$M$2*$N$2*E837*1000/'Costo de tareas'!$B$14</f>
        <v>0</v>
      </c>
      <c r="H837" s="16">
        <f>IF(G837 &gt; 'Costo de tareas'!$B$13, 'Costo de tareas'!$B$13, IF(G837 &lt; 'Costo de tareas'!$B$13*0.2, 0, 'Costo de tareas'!$B$13- G837))</f>
        <v>0</v>
      </c>
      <c r="I837" s="17">
        <f>IF(H837=0,'Costo de tareas'!$B$13,'Costo de tareas'!$B$13-H837)</f>
        <v>39.28055556</v>
      </c>
      <c r="J837" s="2"/>
      <c r="K837" s="2"/>
      <c r="P837" s="2"/>
    </row>
    <row r="838">
      <c r="A838" s="3" t="s">
        <v>1211</v>
      </c>
      <c r="B838" s="11" t="str">
        <f t="shared" si="1"/>
        <v>20210204</v>
      </c>
      <c r="C838" s="12">
        <f t="shared" si="2"/>
        <v>44231</v>
      </c>
      <c r="D838" s="3" t="str">
        <f t="shared" si="3"/>
        <v>20</v>
      </c>
      <c r="E838" s="13">
        <v>0.0</v>
      </c>
      <c r="F838" s="14">
        <f>'Costo de tareas'!$B$15</f>
        <v>0.1964027778</v>
      </c>
      <c r="G838" s="15">
        <f>'Producción diaria'!$T$3*$L$2*$M$2*$N$2*E838*1000/'Costo de tareas'!$B$14</f>
        <v>0</v>
      </c>
      <c r="H838" s="16">
        <f>IF(G838 &gt; 'Costo de tareas'!$B$13, 'Costo de tareas'!$B$13, IF(G838 &lt; 'Costo de tareas'!$B$13*0.2, 0, 'Costo de tareas'!$B$13- G838))</f>
        <v>0</v>
      </c>
      <c r="I838" s="17">
        <f>IF(H838=0,'Costo de tareas'!$B$13,'Costo de tareas'!$B$13-H838)</f>
        <v>39.28055556</v>
      </c>
      <c r="J838" s="2"/>
      <c r="K838" s="2"/>
      <c r="P838" s="2"/>
    </row>
    <row r="839">
      <c r="A839" s="3" t="s">
        <v>1213</v>
      </c>
      <c r="B839" s="11" t="str">
        <f t="shared" si="1"/>
        <v>20210204</v>
      </c>
      <c r="C839" s="12">
        <f t="shared" si="2"/>
        <v>44231</v>
      </c>
      <c r="D839" s="3" t="str">
        <f t="shared" si="3"/>
        <v>21</v>
      </c>
      <c r="E839" s="13">
        <v>0.0</v>
      </c>
      <c r="F839" s="14">
        <f>'Costo de tareas'!$B$15</f>
        <v>0.1964027778</v>
      </c>
      <c r="G839" s="15">
        <f>'Producción diaria'!$T$3*$L$2*$M$2*$N$2*E839*1000/'Costo de tareas'!$B$14</f>
        <v>0</v>
      </c>
      <c r="H839" s="16">
        <f>IF(G839 &gt; 'Costo de tareas'!$B$13, 'Costo de tareas'!$B$13, IF(G839 &lt; 'Costo de tareas'!$B$13*0.2, 0, 'Costo de tareas'!$B$13- G839))</f>
        <v>0</v>
      </c>
      <c r="I839" s="17">
        <f>IF(H839=0,'Costo de tareas'!$B$13,'Costo de tareas'!$B$13-H839)</f>
        <v>39.28055556</v>
      </c>
      <c r="J839" s="2"/>
      <c r="K839" s="2"/>
      <c r="P839" s="2"/>
    </row>
    <row r="840">
      <c r="A840" s="3" t="s">
        <v>1214</v>
      </c>
      <c r="B840" s="11" t="str">
        <f t="shared" si="1"/>
        <v>20210204</v>
      </c>
      <c r="C840" s="12">
        <f t="shared" si="2"/>
        <v>44231</v>
      </c>
      <c r="D840" s="3" t="str">
        <f t="shared" si="3"/>
        <v>22</v>
      </c>
      <c r="E840" s="13">
        <v>0.0</v>
      </c>
      <c r="F840" s="14">
        <f>'Costo de tareas'!$B$15</f>
        <v>0.1964027778</v>
      </c>
      <c r="G840" s="15">
        <f>'Producción diaria'!$T$3*$L$2*$M$2*$N$2*E840*1000/'Costo de tareas'!$B$14</f>
        <v>0</v>
      </c>
      <c r="H840" s="16">
        <f>IF(G840 &gt; 'Costo de tareas'!$B$13, 'Costo de tareas'!$B$13, IF(G840 &lt; 'Costo de tareas'!$B$13*0.2, 0, 'Costo de tareas'!$B$13- G840))</f>
        <v>0</v>
      </c>
      <c r="I840" s="17">
        <f>IF(H840=0,'Costo de tareas'!$B$13,'Costo de tareas'!$B$13-H840)</f>
        <v>39.28055556</v>
      </c>
      <c r="J840" s="2"/>
      <c r="K840" s="2"/>
      <c r="P840" s="2"/>
    </row>
    <row r="841">
      <c r="A841" s="3" t="s">
        <v>1215</v>
      </c>
      <c r="B841" s="11" t="str">
        <f t="shared" si="1"/>
        <v>20210204</v>
      </c>
      <c r="C841" s="12">
        <f t="shared" si="2"/>
        <v>44231</v>
      </c>
      <c r="D841" s="3" t="str">
        <f t="shared" si="3"/>
        <v>23</v>
      </c>
      <c r="E841" s="13">
        <v>0.0</v>
      </c>
      <c r="F841" s="14">
        <f>'Costo de tareas'!$B$15</f>
        <v>0.1964027778</v>
      </c>
      <c r="G841" s="15">
        <f>'Producción diaria'!$T$3*$L$2*$M$2*$N$2*E841*1000/'Costo de tareas'!$B$14</f>
        <v>0</v>
      </c>
      <c r="H841" s="16">
        <f>IF(G841 &gt; 'Costo de tareas'!$B$13, 'Costo de tareas'!$B$13, IF(G841 &lt; 'Costo de tareas'!$B$13*0.2, 0, 'Costo de tareas'!$B$13- G841))</f>
        <v>0</v>
      </c>
      <c r="I841" s="17">
        <f>IF(H841=0,'Costo de tareas'!$B$13,'Costo de tareas'!$B$13-H841)</f>
        <v>39.28055556</v>
      </c>
      <c r="J841" s="2"/>
      <c r="K841" s="2"/>
      <c r="P841" s="2"/>
    </row>
    <row r="842">
      <c r="A842" s="3" t="s">
        <v>1216</v>
      </c>
      <c r="B842" s="11" t="str">
        <f t="shared" si="1"/>
        <v>20210205</v>
      </c>
      <c r="C842" s="12">
        <f t="shared" si="2"/>
        <v>44232</v>
      </c>
      <c r="D842" s="3" t="str">
        <f t="shared" si="3"/>
        <v>00</v>
      </c>
      <c r="E842" s="13">
        <v>0.0</v>
      </c>
      <c r="F842" s="14">
        <f>'Costo de tareas'!$B$15</f>
        <v>0.1964027778</v>
      </c>
      <c r="G842" s="15">
        <f>'Producción diaria'!$T$3*$L$2*$M$2*$N$2*E842*1000/'Costo de tareas'!$B$14</f>
        <v>0</v>
      </c>
      <c r="H842" s="16">
        <f>IF(G842 &gt; 'Costo de tareas'!$B$13, 'Costo de tareas'!$B$13, IF(G842 &lt; 'Costo de tareas'!$B$13*0.2, 0, 'Costo de tareas'!$B$13- G842))</f>
        <v>0</v>
      </c>
      <c r="I842" s="17">
        <f>IF(H842=0,'Costo de tareas'!$B$13,'Costo de tareas'!$B$13-H842)</f>
        <v>39.28055556</v>
      </c>
      <c r="J842" s="2"/>
      <c r="K842" s="2"/>
      <c r="P842" s="2"/>
    </row>
    <row r="843">
      <c r="A843" s="3" t="s">
        <v>1218</v>
      </c>
      <c r="B843" s="11" t="str">
        <f t="shared" si="1"/>
        <v>20210205</v>
      </c>
      <c r="C843" s="12">
        <f t="shared" si="2"/>
        <v>44232</v>
      </c>
      <c r="D843" s="3" t="str">
        <f t="shared" si="3"/>
        <v>01</v>
      </c>
      <c r="E843" s="13">
        <v>0.0</v>
      </c>
      <c r="F843" s="14">
        <f>'Costo de tareas'!$B$15</f>
        <v>0.1964027778</v>
      </c>
      <c r="G843" s="15">
        <f>'Producción diaria'!$T$3*$L$2*$M$2*$N$2*E843*1000/'Costo de tareas'!$B$14</f>
        <v>0</v>
      </c>
      <c r="H843" s="16">
        <f>IF(G843 &gt; 'Costo de tareas'!$B$13, 'Costo de tareas'!$B$13, IF(G843 &lt; 'Costo de tareas'!$B$13*0.2, 0, 'Costo de tareas'!$B$13- G843))</f>
        <v>0</v>
      </c>
      <c r="I843" s="17">
        <f>IF(H843=0,'Costo de tareas'!$B$13,'Costo de tareas'!$B$13-H843)</f>
        <v>39.28055556</v>
      </c>
      <c r="J843" s="2"/>
      <c r="K843" s="2"/>
      <c r="P843" s="2"/>
    </row>
    <row r="844">
      <c r="A844" s="3" t="s">
        <v>1219</v>
      </c>
      <c r="B844" s="11" t="str">
        <f t="shared" si="1"/>
        <v>20210205</v>
      </c>
      <c r="C844" s="12">
        <f t="shared" si="2"/>
        <v>44232</v>
      </c>
      <c r="D844" s="3" t="str">
        <f t="shared" si="3"/>
        <v>02</v>
      </c>
      <c r="E844" s="13">
        <v>0.0</v>
      </c>
      <c r="F844" s="14">
        <f>'Costo de tareas'!$B$15</f>
        <v>0.1964027778</v>
      </c>
      <c r="G844" s="15">
        <f>'Producción diaria'!$T$3*$L$2*$M$2*$N$2*E844*1000/'Costo de tareas'!$B$14</f>
        <v>0</v>
      </c>
      <c r="H844" s="16">
        <f>IF(G844 &gt; 'Costo de tareas'!$B$13, 'Costo de tareas'!$B$13, IF(G844 &lt; 'Costo de tareas'!$B$13*0.2, 0, 'Costo de tareas'!$B$13- G844))</f>
        <v>0</v>
      </c>
      <c r="I844" s="17">
        <f>IF(H844=0,'Costo de tareas'!$B$13,'Costo de tareas'!$B$13-H844)</f>
        <v>39.28055556</v>
      </c>
      <c r="J844" s="2"/>
      <c r="K844" s="2"/>
      <c r="P844" s="2"/>
    </row>
    <row r="845">
      <c r="A845" s="3" t="s">
        <v>1220</v>
      </c>
      <c r="B845" s="11" t="str">
        <f t="shared" si="1"/>
        <v>20210205</v>
      </c>
      <c r="C845" s="12">
        <f t="shared" si="2"/>
        <v>44232</v>
      </c>
      <c r="D845" s="3" t="str">
        <f t="shared" si="3"/>
        <v>03</v>
      </c>
      <c r="E845" s="13">
        <v>0.0</v>
      </c>
      <c r="F845" s="14">
        <f>'Costo de tareas'!$B$15</f>
        <v>0.1964027778</v>
      </c>
      <c r="G845" s="15">
        <f>'Producción diaria'!$T$3*$L$2*$M$2*$N$2*E845*1000/'Costo de tareas'!$B$14</f>
        <v>0</v>
      </c>
      <c r="H845" s="16">
        <f>IF(G845 &gt; 'Costo de tareas'!$B$13, 'Costo de tareas'!$B$13, IF(G845 &lt; 'Costo de tareas'!$B$13*0.2, 0, 'Costo de tareas'!$B$13- G845))</f>
        <v>0</v>
      </c>
      <c r="I845" s="17">
        <f>IF(H845=0,'Costo de tareas'!$B$13,'Costo de tareas'!$B$13-H845)</f>
        <v>39.28055556</v>
      </c>
      <c r="J845" s="2"/>
      <c r="K845" s="2"/>
      <c r="P845" s="2"/>
    </row>
    <row r="846">
      <c r="A846" s="3" t="s">
        <v>1221</v>
      </c>
      <c r="B846" s="11" t="str">
        <f t="shared" si="1"/>
        <v>20210205</v>
      </c>
      <c r="C846" s="12">
        <f t="shared" si="2"/>
        <v>44232</v>
      </c>
      <c r="D846" s="3" t="str">
        <f t="shared" si="3"/>
        <v>04</v>
      </c>
      <c r="E846" s="13">
        <v>0.0</v>
      </c>
      <c r="F846" s="14">
        <f>'Costo de tareas'!$B$15</f>
        <v>0.1964027778</v>
      </c>
      <c r="G846" s="15">
        <f>'Producción diaria'!$T$3*$L$2*$M$2*$N$2*E846*1000/'Costo de tareas'!$B$14</f>
        <v>0</v>
      </c>
      <c r="H846" s="16">
        <f>IF(G846 &gt; 'Costo de tareas'!$B$13, 'Costo de tareas'!$B$13, IF(G846 &lt; 'Costo de tareas'!$B$13*0.2, 0, 'Costo de tareas'!$B$13- G846))</f>
        <v>0</v>
      </c>
      <c r="I846" s="17">
        <f>IF(H846=0,'Costo de tareas'!$B$13,'Costo de tareas'!$B$13-H846)</f>
        <v>39.28055556</v>
      </c>
      <c r="J846" s="2"/>
      <c r="K846" s="2"/>
      <c r="P846" s="2"/>
    </row>
    <row r="847">
      <c r="A847" s="3" t="s">
        <v>1223</v>
      </c>
      <c r="B847" s="11" t="str">
        <f t="shared" si="1"/>
        <v>20210205</v>
      </c>
      <c r="C847" s="12">
        <f t="shared" si="2"/>
        <v>44232</v>
      </c>
      <c r="D847" s="3" t="str">
        <f t="shared" si="3"/>
        <v>05</v>
      </c>
      <c r="E847" s="13">
        <v>0.0</v>
      </c>
      <c r="F847" s="14">
        <f>'Costo de tareas'!$B$15</f>
        <v>0.1964027778</v>
      </c>
      <c r="G847" s="15">
        <f>'Producción diaria'!$T$3*$L$2*$M$2*$N$2*E847*1000/'Costo de tareas'!$B$14</f>
        <v>0</v>
      </c>
      <c r="H847" s="16">
        <f>IF(G847 &gt; 'Costo de tareas'!$B$13, 'Costo de tareas'!$B$13, IF(G847 &lt; 'Costo de tareas'!$B$13*0.2, 0, 'Costo de tareas'!$B$13- G847))</f>
        <v>0</v>
      </c>
      <c r="I847" s="17">
        <f>IF(H847=0,'Costo de tareas'!$B$13,'Costo de tareas'!$B$13-H847)</f>
        <v>39.28055556</v>
      </c>
      <c r="J847" s="2"/>
      <c r="K847" s="2"/>
      <c r="P847" s="2"/>
    </row>
    <row r="848">
      <c r="A848" s="3" t="s">
        <v>1224</v>
      </c>
      <c r="B848" s="11" t="str">
        <f t="shared" si="1"/>
        <v>20210205</v>
      </c>
      <c r="C848" s="12">
        <f t="shared" si="2"/>
        <v>44232</v>
      </c>
      <c r="D848" s="3" t="str">
        <f t="shared" si="3"/>
        <v>06</v>
      </c>
      <c r="E848" s="13">
        <v>0.0</v>
      </c>
      <c r="F848" s="14">
        <f>'Costo de tareas'!$B$15</f>
        <v>0.1964027778</v>
      </c>
      <c r="G848" s="15">
        <f>'Producción diaria'!$T$3*$L$2*$M$2*$N$2*E848*1000/'Costo de tareas'!$B$14</f>
        <v>0</v>
      </c>
      <c r="H848" s="16">
        <f>IF(G848 &gt; 'Costo de tareas'!$B$13, 'Costo de tareas'!$B$13, IF(G848 &lt; 'Costo de tareas'!$B$13*0.2, 0, 'Costo de tareas'!$B$13- G848))</f>
        <v>0</v>
      </c>
      <c r="I848" s="17">
        <f>IF(H848=0,'Costo de tareas'!$B$13,'Costo de tareas'!$B$13-H848)</f>
        <v>39.28055556</v>
      </c>
      <c r="J848" s="2"/>
      <c r="K848" s="2"/>
      <c r="P848" s="2"/>
    </row>
    <row r="849">
      <c r="A849" s="3" t="s">
        <v>1225</v>
      </c>
      <c r="B849" s="11" t="str">
        <f t="shared" si="1"/>
        <v>20210205</v>
      </c>
      <c r="C849" s="12">
        <f t="shared" si="2"/>
        <v>44232</v>
      </c>
      <c r="D849" s="3" t="str">
        <f t="shared" si="3"/>
        <v>07</v>
      </c>
      <c r="E849" s="13">
        <v>0.0</v>
      </c>
      <c r="F849" s="14">
        <f>'Costo de tareas'!$B$15</f>
        <v>0.1964027778</v>
      </c>
      <c r="G849" s="15">
        <f>'Producción diaria'!$T$3*$L$2*$M$2*$N$2*E849*1000/'Costo de tareas'!$B$14</f>
        <v>0</v>
      </c>
      <c r="H849" s="16">
        <f>IF(G849 &gt; 'Costo de tareas'!$B$13, 'Costo de tareas'!$B$13, IF(G849 &lt; 'Costo de tareas'!$B$13*0.2, 0, 'Costo de tareas'!$B$13- G849))</f>
        <v>0</v>
      </c>
      <c r="I849" s="17">
        <f>IF(H849=0,'Costo de tareas'!$B$13,'Costo de tareas'!$B$13-H849)</f>
        <v>39.28055556</v>
      </c>
      <c r="J849" s="2"/>
      <c r="K849" s="2"/>
      <c r="P849" s="2"/>
    </row>
    <row r="850">
      <c r="A850" s="3" t="s">
        <v>1228</v>
      </c>
      <c r="B850" s="11" t="str">
        <f t="shared" si="1"/>
        <v>20210205</v>
      </c>
      <c r="C850" s="12">
        <f t="shared" si="2"/>
        <v>44232</v>
      </c>
      <c r="D850" s="3" t="str">
        <f t="shared" si="3"/>
        <v>08</v>
      </c>
      <c r="E850" s="13">
        <v>112.0</v>
      </c>
      <c r="F850" s="14">
        <f>'Costo de tareas'!$B$15</f>
        <v>0.1964027778</v>
      </c>
      <c r="G850" s="15">
        <f>'Producción diaria'!$T$3*$L$2*$M$2*$N$2*E850*1000/'Costo de tareas'!$B$14</f>
        <v>168.3989367</v>
      </c>
      <c r="H850" s="16">
        <f>IF(G850 &gt; 'Costo de tareas'!$B$13, 'Costo de tareas'!$B$13, IF(G850 &lt; 'Costo de tareas'!$B$13*0.2, 0, 'Costo de tareas'!$B$13- G850))</f>
        <v>39.28055556</v>
      </c>
      <c r="I850" s="17">
        <f>IF(H850=0,'Costo de tareas'!$B$13,'Costo de tareas'!$B$13-H850)</f>
        <v>0</v>
      </c>
      <c r="J850" s="2"/>
      <c r="K850" s="2"/>
      <c r="P850" s="2"/>
    </row>
    <row r="851">
      <c r="A851" s="3" t="s">
        <v>1230</v>
      </c>
      <c r="B851" s="11" t="str">
        <f t="shared" si="1"/>
        <v>20210205</v>
      </c>
      <c r="C851" s="12">
        <f t="shared" si="2"/>
        <v>44232</v>
      </c>
      <c r="D851" s="3" t="str">
        <f t="shared" si="3"/>
        <v>09</v>
      </c>
      <c r="E851" s="13">
        <v>283.0</v>
      </c>
      <c r="F851" s="14">
        <f>'Costo de tareas'!$B$15</f>
        <v>0.1964027778</v>
      </c>
      <c r="G851" s="15">
        <f>'Producción diaria'!$T$3*$L$2*$M$2*$N$2*E851*1000/'Costo de tareas'!$B$14</f>
        <v>425.5080276</v>
      </c>
      <c r="H851" s="16">
        <f>IF(G851 &gt; 'Costo de tareas'!$B$13, 'Costo de tareas'!$B$13, IF(G851 &lt; 'Costo de tareas'!$B$13*0.2, 0, 'Costo de tareas'!$B$13- G851))</f>
        <v>39.28055556</v>
      </c>
      <c r="I851" s="17">
        <f>IF(H851=0,'Costo de tareas'!$B$13,'Costo de tareas'!$B$13-H851)</f>
        <v>0</v>
      </c>
      <c r="J851" s="2"/>
      <c r="K851" s="2"/>
      <c r="P851" s="2"/>
    </row>
    <row r="852">
      <c r="A852" s="3" t="s">
        <v>1232</v>
      </c>
      <c r="B852" s="11" t="str">
        <f t="shared" si="1"/>
        <v>20210205</v>
      </c>
      <c r="C852" s="12">
        <f t="shared" si="2"/>
        <v>44232</v>
      </c>
      <c r="D852" s="3" t="str">
        <f t="shared" si="3"/>
        <v>10</v>
      </c>
      <c r="E852" s="13">
        <v>425.0</v>
      </c>
      <c r="F852" s="14">
        <f>'Costo de tareas'!$B$15</f>
        <v>0.1964027778</v>
      </c>
      <c r="G852" s="15">
        <f>'Producción diaria'!$T$3*$L$2*$M$2*$N$2*E852*1000/'Costo de tareas'!$B$14</f>
        <v>639.0138224</v>
      </c>
      <c r="H852" s="16">
        <f>IF(G852 &gt; 'Costo de tareas'!$B$13, 'Costo de tareas'!$B$13, IF(G852 &lt; 'Costo de tareas'!$B$13*0.2, 0, 'Costo de tareas'!$B$13- G852))</f>
        <v>39.28055556</v>
      </c>
      <c r="I852" s="17">
        <f>IF(H852=0,'Costo de tareas'!$B$13,'Costo de tareas'!$B$13-H852)</f>
        <v>0</v>
      </c>
      <c r="J852" s="2"/>
      <c r="K852" s="2"/>
      <c r="P852" s="2"/>
    </row>
    <row r="853">
      <c r="A853" s="3" t="s">
        <v>1233</v>
      </c>
      <c r="B853" s="11" t="str">
        <f t="shared" si="1"/>
        <v>20210205</v>
      </c>
      <c r="C853" s="12">
        <f t="shared" si="2"/>
        <v>44232</v>
      </c>
      <c r="D853" s="3" t="str">
        <f t="shared" si="3"/>
        <v>11</v>
      </c>
      <c r="E853" s="13">
        <v>529.0</v>
      </c>
      <c r="F853" s="14">
        <f>'Costo de tareas'!$B$15</f>
        <v>0.1964027778</v>
      </c>
      <c r="G853" s="15">
        <f>'Producción diaria'!$T$3*$L$2*$M$2*$N$2*E853*1000/'Costo de tareas'!$B$14</f>
        <v>795.3842637</v>
      </c>
      <c r="H853" s="16">
        <f>IF(G853 &gt; 'Costo de tareas'!$B$13, 'Costo de tareas'!$B$13, IF(G853 &lt; 'Costo de tareas'!$B$13*0.2, 0, 'Costo de tareas'!$B$13- G853))</f>
        <v>39.28055556</v>
      </c>
      <c r="I853" s="17">
        <f>IF(H853=0,'Costo de tareas'!$B$13,'Costo de tareas'!$B$13-H853)</f>
        <v>0</v>
      </c>
      <c r="J853" s="2"/>
      <c r="K853" s="2"/>
      <c r="P853" s="2"/>
    </row>
    <row r="854">
      <c r="A854" s="3" t="s">
        <v>1234</v>
      </c>
      <c r="B854" s="11" t="str">
        <f t="shared" si="1"/>
        <v>20210205</v>
      </c>
      <c r="C854" s="12">
        <f t="shared" si="2"/>
        <v>44232</v>
      </c>
      <c r="D854" s="3" t="str">
        <f t="shared" si="3"/>
        <v>12</v>
      </c>
      <c r="E854" s="13">
        <v>581.0</v>
      </c>
      <c r="F854" s="14">
        <f>'Costo de tareas'!$B$15</f>
        <v>0.1964027778</v>
      </c>
      <c r="G854" s="15">
        <f>'Producción diaria'!$T$3*$L$2*$M$2*$N$2*E854*1000/'Costo de tareas'!$B$14</f>
        <v>873.5694843</v>
      </c>
      <c r="H854" s="16">
        <f>IF(G854 &gt; 'Costo de tareas'!$B$13, 'Costo de tareas'!$B$13, IF(G854 &lt; 'Costo de tareas'!$B$13*0.2, 0, 'Costo de tareas'!$B$13- G854))</f>
        <v>39.28055556</v>
      </c>
      <c r="I854" s="17">
        <f>IF(H854=0,'Costo de tareas'!$B$13,'Costo de tareas'!$B$13-H854)</f>
        <v>0</v>
      </c>
      <c r="J854" s="2"/>
      <c r="K854" s="2"/>
      <c r="P854" s="2"/>
    </row>
    <row r="855">
      <c r="A855" s="3" t="s">
        <v>1235</v>
      </c>
      <c r="B855" s="11" t="str">
        <f t="shared" si="1"/>
        <v>20210205</v>
      </c>
      <c r="C855" s="12">
        <f t="shared" si="2"/>
        <v>44232</v>
      </c>
      <c r="D855" s="3" t="str">
        <f t="shared" si="3"/>
        <v>13</v>
      </c>
      <c r="E855" s="13">
        <v>564.0</v>
      </c>
      <c r="F855" s="14">
        <f>'Costo de tareas'!$B$15</f>
        <v>0.1964027778</v>
      </c>
      <c r="G855" s="15">
        <f>'Producción diaria'!$T$3*$L$2*$M$2*$N$2*E855*1000/'Costo de tareas'!$B$14</f>
        <v>848.0089314</v>
      </c>
      <c r="H855" s="16">
        <f>IF(G855 &gt; 'Costo de tareas'!$B$13, 'Costo de tareas'!$B$13, IF(G855 &lt; 'Costo de tareas'!$B$13*0.2, 0, 'Costo de tareas'!$B$13- G855))</f>
        <v>39.28055556</v>
      </c>
      <c r="I855" s="17">
        <f>IF(H855=0,'Costo de tareas'!$B$13,'Costo de tareas'!$B$13-H855)</f>
        <v>0</v>
      </c>
      <c r="J855" s="2"/>
      <c r="K855" s="2"/>
      <c r="P855" s="2"/>
    </row>
    <row r="856">
      <c r="A856" s="3" t="s">
        <v>1236</v>
      </c>
      <c r="B856" s="11" t="str">
        <f t="shared" si="1"/>
        <v>20210205</v>
      </c>
      <c r="C856" s="12">
        <f t="shared" si="2"/>
        <v>44232</v>
      </c>
      <c r="D856" s="3" t="str">
        <f t="shared" si="3"/>
        <v>14</v>
      </c>
      <c r="E856" s="13">
        <v>491.0</v>
      </c>
      <c r="F856" s="14">
        <f>'Costo de tareas'!$B$15</f>
        <v>0.1964027778</v>
      </c>
      <c r="G856" s="15">
        <f>'Producción diaria'!$T$3*$L$2*$M$2*$N$2*E856*1000/'Costo de tareas'!$B$14</f>
        <v>738.2489102</v>
      </c>
      <c r="H856" s="16">
        <f>IF(G856 &gt; 'Costo de tareas'!$B$13, 'Costo de tareas'!$B$13, IF(G856 &lt; 'Costo de tareas'!$B$13*0.2, 0, 'Costo de tareas'!$B$13- G856))</f>
        <v>39.28055556</v>
      </c>
      <c r="I856" s="17">
        <f>IF(H856=0,'Costo de tareas'!$B$13,'Costo de tareas'!$B$13-H856)</f>
        <v>0</v>
      </c>
      <c r="J856" s="2"/>
      <c r="K856" s="2"/>
      <c r="P856" s="2"/>
    </row>
    <row r="857">
      <c r="A857" s="3" t="s">
        <v>1237</v>
      </c>
      <c r="B857" s="11" t="str">
        <f t="shared" si="1"/>
        <v>20210205</v>
      </c>
      <c r="C857" s="12">
        <f t="shared" si="2"/>
        <v>44232</v>
      </c>
      <c r="D857" s="3" t="str">
        <f t="shared" si="3"/>
        <v>15</v>
      </c>
      <c r="E857" s="13">
        <v>367.0</v>
      </c>
      <c r="F857" s="14">
        <f>'Costo de tareas'!$B$15</f>
        <v>0.1964027778</v>
      </c>
      <c r="G857" s="15">
        <f>'Producción diaria'!$T$3*$L$2*$M$2*$N$2*E857*1000/'Costo de tareas'!$B$14</f>
        <v>551.8072302</v>
      </c>
      <c r="H857" s="16">
        <f>IF(G857 &gt; 'Costo de tareas'!$B$13, 'Costo de tareas'!$B$13, IF(G857 &lt; 'Costo de tareas'!$B$13*0.2, 0, 'Costo de tareas'!$B$13- G857))</f>
        <v>39.28055556</v>
      </c>
      <c r="I857" s="17">
        <f>IF(H857=0,'Costo de tareas'!$B$13,'Costo de tareas'!$B$13-H857)</f>
        <v>0</v>
      </c>
      <c r="J857" s="2"/>
      <c r="K857" s="2"/>
      <c r="P857" s="2"/>
    </row>
    <row r="858">
      <c r="A858" s="3" t="s">
        <v>1238</v>
      </c>
      <c r="B858" s="11" t="str">
        <f t="shared" si="1"/>
        <v>20210205</v>
      </c>
      <c r="C858" s="12">
        <f t="shared" si="2"/>
        <v>44232</v>
      </c>
      <c r="D858" s="3" t="str">
        <f t="shared" si="3"/>
        <v>16</v>
      </c>
      <c r="E858" s="13">
        <v>212.0</v>
      </c>
      <c r="F858" s="14">
        <f>'Costo de tareas'!$B$15</f>
        <v>0.1964027778</v>
      </c>
      <c r="G858" s="15">
        <f>'Producción diaria'!$T$3*$L$2*$M$2*$N$2*E858*1000/'Costo de tareas'!$B$14</f>
        <v>318.7551302</v>
      </c>
      <c r="H858" s="16">
        <f>IF(G858 &gt; 'Costo de tareas'!$B$13, 'Costo de tareas'!$B$13, IF(G858 &lt; 'Costo de tareas'!$B$13*0.2, 0, 'Costo de tareas'!$B$13- G858))</f>
        <v>39.28055556</v>
      </c>
      <c r="I858" s="17">
        <f>IF(H858=0,'Costo de tareas'!$B$13,'Costo de tareas'!$B$13-H858)</f>
        <v>0</v>
      </c>
      <c r="J858" s="2"/>
      <c r="K858" s="2"/>
      <c r="P858" s="2"/>
    </row>
    <row r="859">
      <c r="A859" s="3" t="s">
        <v>1239</v>
      </c>
      <c r="B859" s="11" t="str">
        <f t="shared" si="1"/>
        <v>20210205</v>
      </c>
      <c r="C859" s="12">
        <f t="shared" si="2"/>
        <v>44232</v>
      </c>
      <c r="D859" s="3" t="str">
        <f t="shared" si="3"/>
        <v>17</v>
      </c>
      <c r="E859" s="13">
        <v>48.0</v>
      </c>
      <c r="F859" s="14">
        <f>'Costo de tareas'!$B$15</f>
        <v>0.1964027778</v>
      </c>
      <c r="G859" s="15">
        <f>'Producción diaria'!$T$3*$L$2*$M$2*$N$2*E859*1000/'Costo de tareas'!$B$14</f>
        <v>72.17097289</v>
      </c>
      <c r="H859" s="16">
        <f>IF(G859 &gt; 'Costo de tareas'!$B$13, 'Costo de tareas'!$B$13, IF(G859 &lt; 'Costo de tareas'!$B$13*0.2, 0, 'Costo de tareas'!$B$13- G859))</f>
        <v>39.28055556</v>
      </c>
      <c r="I859" s="17">
        <f>IF(H859=0,'Costo de tareas'!$B$13,'Costo de tareas'!$B$13-H859)</f>
        <v>0</v>
      </c>
      <c r="J859" s="2"/>
      <c r="K859" s="2"/>
      <c r="P859" s="2"/>
    </row>
    <row r="860">
      <c r="A860" s="3" t="s">
        <v>1240</v>
      </c>
      <c r="B860" s="11" t="str">
        <f t="shared" si="1"/>
        <v>20210205</v>
      </c>
      <c r="C860" s="12">
        <f t="shared" si="2"/>
        <v>44232</v>
      </c>
      <c r="D860" s="3" t="str">
        <f t="shared" si="3"/>
        <v>18</v>
      </c>
      <c r="E860" s="13">
        <v>0.0</v>
      </c>
      <c r="F860" s="14">
        <f>'Costo de tareas'!$B$15</f>
        <v>0.1964027778</v>
      </c>
      <c r="G860" s="15">
        <f>'Producción diaria'!$T$3*$L$2*$M$2*$N$2*E860*1000/'Costo de tareas'!$B$14</f>
        <v>0</v>
      </c>
      <c r="H860" s="16">
        <f>IF(G860 &gt; 'Costo de tareas'!$B$13, 'Costo de tareas'!$B$13, IF(G860 &lt; 'Costo de tareas'!$B$13*0.2, 0, 'Costo de tareas'!$B$13- G860))</f>
        <v>0</v>
      </c>
      <c r="I860" s="17">
        <f>IF(H860=0,'Costo de tareas'!$B$13,'Costo de tareas'!$B$13-H860)</f>
        <v>39.28055556</v>
      </c>
      <c r="J860" s="2"/>
      <c r="K860" s="2"/>
      <c r="P860" s="2"/>
    </row>
    <row r="861">
      <c r="A861" s="3" t="s">
        <v>1242</v>
      </c>
      <c r="B861" s="11" t="str">
        <f t="shared" si="1"/>
        <v>20210205</v>
      </c>
      <c r="C861" s="12">
        <f t="shared" si="2"/>
        <v>44232</v>
      </c>
      <c r="D861" s="3" t="str">
        <f t="shared" si="3"/>
        <v>19</v>
      </c>
      <c r="E861" s="13">
        <v>0.0</v>
      </c>
      <c r="F861" s="14">
        <f>'Costo de tareas'!$B$15</f>
        <v>0.1964027778</v>
      </c>
      <c r="G861" s="15">
        <f>'Producción diaria'!$T$3*$L$2*$M$2*$N$2*E861*1000/'Costo de tareas'!$B$14</f>
        <v>0</v>
      </c>
      <c r="H861" s="16">
        <f>IF(G861 &gt; 'Costo de tareas'!$B$13, 'Costo de tareas'!$B$13, IF(G861 &lt; 'Costo de tareas'!$B$13*0.2, 0, 'Costo de tareas'!$B$13- G861))</f>
        <v>0</v>
      </c>
      <c r="I861" s="17">
        <f>IF(H861=0,'Costo de tareas'!$B$13,'Costo de tareas'!$B$13-H861)</f>
        <v>39.28055556</v>
      </c>
      <c r="J861" s="2"/>
      <c r="K861" s="2"/>
      <c r="P861" s="2"/>
    </row>
    <row r="862">
      <c r="A862" s="3" t="s">
        <v>1244</v>
      </c>
      <c r="B862" s="11" t="str">
        <f t="shared" si="1"/>
        <v>20210205</v>
      </c>
      <c r="C862" s="12">
        <f t="shared" si="2"/>
        <v>44232</v>
      </c>
      <c r="D862" s="3" t="str">
        <f t="shared" si="3"/>
        <v>20</v>
      </c>
      <c r="E862" s="13">
        <v>0.0</v>
      </c>
      <c r="F862" s="14">
        <f>'Costo de tareas'!$B$15</f>
        <v>0.1964027778</v>
      </c>
      <c r="G862" s="15">
        <f>'Producción diaria'!$T$3*$L$2*$M$2*$N$2*E862*1000/'Costo de tareas'!$B$14</f>
        <v>0</v>
      </c>
      <c r="H862" s="16">
        <f>IF(G862 &gt; 'Costo de tareas'!$B$13, 'Costo de tareas'!$B$13, IF(G862 &lt; 'Costo de tareas'!$B$13*0.2, 0, 'Costo de tareas'!$B$13- G862))</f>
        <v>0</v>
      </c>
      <c r="I862" s="17">
        <f>IF(H862=0,'Costo de tareas'!$B$13,'Costo de tareas'!$B$13-H862)</f>
        <v>39.28055556</v>
      </c>
      <c r="J862" s="2"/>
      <c r="K862" s="2"/>
      <c r="P862" s="2"/>
    </row>
    <row r="863">
      <c r="A863" s="3" t="s">
        <v>1245</v>
      </c>
      <c r="B863" s="11" t="str">
        <f t="shared" si="1"/>
        <v>20210205</v>
      </c>
      <c r="C863" s="12">
        <f t="shared" si="2"/>
        <v>44232</v>
      </c>
      <c r="D863" s="3" t="str">
        <f t="shared" si="3"/>
        <v>21</v>
      </c>
      <c r="E863" s="13">
        <v>0.0</v>
      </c>
      <c r="F863" s="14">
        <f>'Costo de tareas'!$B$15</f>
        <v>0.1964027778</v>
      </c>
      <c r="G863" s="15">
        <f>'Producción diaria'!$T$3*$L$2*$M$2*$N$2*E863*1000/'Costo de tareas'!$B$14</f>
        <v>0</v>
      </c>
      <c r="H863" s="16">
        <f>IF(G863 &gt; 'Costo de tareas'!$B$13, 'Costo de tareas'!$B$13, IF(G863 &lt; 'Costo de tareas'!$B$13*0.2, 0, 'Costo de tareas'!$B$13- G863))</f>
        <v>0</v>
      </c>
      <c r="I863" s="17">
        <f>IF(H863=0,'Costo de tareas'!$B$13,'Costo de tareas'!$B$13-H863)</f>
        <v>39.28055556</v>
      </c>
      <c r="J863" s="2"/>
      <c r="K863" s="2"/>
      <c r="P863" s="2"/>
    </row>
    <row r="864">
      <c r="A864" s="3" t="s">
        <v>1246</v>
      </c>
      <c r="B864" s="11" t="str">
        <f t="shared" si="1"/>
        <v>20210205</v>
      </c>
      <c r="C864" s="12">
        <f t="shared" si="2"/>
        <v>44232</v>
      </c>
      <c r="D864" s="3" t="str">
        <f t="shared" si="3"/>
        <v>22</v>
      </c>
      <c r="E864" s="13">
        <v>0.0</v>
      </c>
      <c r="F864" s="14">
        <f>'Costo de tareas'!$B$15</f>
        <v>0.1964027778</v>
      </c>
      <c r="G864" s="15">
        <f>'Producción diaria'!$T$3*$L$2*$M$2*$N$2*E864*1000/'Costo de tareas'!$B$14</f>
        <v>0</v>
      </c>
      <c r="H864" s="16">
        <f>IF(G864 &gt; 'Costo de tareas'!$B$13, 'Costo de tareas'!$B$13, IF(G864 &lt; 'Costo de tareas'!$B$13*0.2, 0, 'Costo de tareas'!$B$13- G864))</f>
        <v>0</v>
      </c>
      <c r="I864" s="17">
        <f>IF(H864=0,'Costo de tareas'!$B$13,'Costo de tareas'!$B$13-H864)</f>
        <v>39.28055556</v>
      </c>
      <c r="J864" s="2"/>
      <c r="K864" s="2"/>
      <c r="P864" s="2"/>
    </row>
    <row r="865">
      <c r="A865" s="3" t="s">
        <v>1247</v>
      </c>
      <c r="B865" s="11" t="str">
        <f t="shared" si="1"/>
        <v>20210205</v>
      </c>
      <c r="C865" s="12">
        <f t="shared" si="2"/>
        <v>44232</v>
      </c>
      <c r="D865" s="3" t="str">
        <f t="shared" si="3"/>
        <v>23</v>
      </c>
      <c r="E865" s="13">
        <v>0.0</v>
      </c>
      <c r="F865" s="14">
        <f>'Costo de tareas'!$B$15</f>
        <v>0.1964027778</v>
      </c>
      <c r="G865" s="15">
        <f>'Producción diaria'!$T$3*$L$2*$M$2*$N$2*E865*1000/'Costo de tareas'!$B$14</f>
        <v>0</v>
      </c>
      <c r="H865" s="16">
        <f>IF(G865 &gt; 'Costo de tareas'!$B$13, 'Costo de tareas'!$B$13, IF(G865 &lt; 'Costo de tareas'!$B$13*0.2, 0, 'Costo de tareas'!$B$13- G865))</f>
        <v>0</v>
      </c>
      <c r="I865" s="17">
        <f>IF(H865=0,'Costo de tareas'!$B$13,'Costo de tareas'!$B$13-H865)</f>
        <v>39.28055556</v>
      </c>
      <c r="J865" s="2"/>
      <c r="K865" s="2"/>
      <c r="P865" s="2"/>
    </row>
    <row r="866">
      <c r="A866" s="3" t="s">
        <v>1248</v>
      </c>
      <c r="B866" s="11" t="str">
        <f t="shared" si="1"/>
        <v>20210206</v>
      </c>
      <c r="C866" s="12">
        <f t="shared" si="2"/>
        <v>44233</v>
      </c>
      <c r="D866" s="3" t="str">
        <f t="shared" si="3"/>
        <v>00</v>
      </c>
      <c r="E866" s="13">
        <v>0.0</v>
      </c>
      <c r="F866" s="14">
        <f>'Costo de tareas'!$B$15</f>
        <v>0.1964027778</v>
      </c>
      <c r="G866" s="15">
        <f>'Producción diaria'!$T$3*$L$2*$M$2*$N$2*E866*1000/'Costo de tareas'!$B$14</f>
        <v>0</v>
      </c>
      <c r="H866" s="16">
        <f>IF(G866 &gt; 'Costo de tareas'!$B$13, 'Costo de tareas'!$B$13, IF(G866 &lt; 'Costo de tareas'!$B$13*0.2, 0, 'Costo de tareas'!$B$13- G866))</f>
        <v>0</v>
      </c>
      <c r="I866" s="17">
        <f>IF(H866=0,'Costo de tareas'!$B$13,'Costo de tareas'!$B$13-H866)</f>
        <v>39.28055556</v>
      </c>
      <c r="J866" s="2"/>
      <c r="K866" s="2"/>
      <c r="P866" s="2"/>
    </row>
    <row r="867">
      <c r="A867" s="3" t="s">
        <v>1249</v>
      </c>
      <c r="B867" s="11" t="str">
        <f t="shared" si="1"/>
        <v>20210206</v>
      </c>
      <c r="C867" s="12">
        <f t="shared" si="2"/>
        <v>44233</v>
      </c>
      <c r="D867" s="3" t="str">
        <f t="shared" si="3"/>
        <v>01</v>
      </c>
      <c r="E867" s="13">
        <v>0.0</v>
      </c>
      <c r="F867" s="14">
        <f>'Costo de tareas'!$B$15</f>
        <v>0.1964027778</v>
      </c>
      <c r="G867" s="15">
        <f>'Producción diaria'!$T$3*$L$2*$M$2*$N$2*E867*1000/'Costo de tareas'!$B$14</f>
        <v>0</v>
      </c>
      <c r="H867" s="16">
        <f>IF(G867 &gt; 'Costo de tareas'!$B$13, 'Costo de tareas'!$B$13, IF(G867 &lt; 'Costo de tareas'!$B$13*0.2, 0, 'Costo de tareas'!$B$13- G867))</f>
        <v>0</v>
      </c>
      <c r="I867" s="17">
        <f>IF(H867=0,'Costo de tareas'!$B$13,'Costo de tareas'!$B$13-H867)</f>
        <v>39.28055556</v>
      </c>
      <c r="J867" s="2"/>
      <c r="K867" s="2"/>
      <c r="P867" s="2"/>
    </row>
    <row r="868">
      <c r="A868" s="3" t="s">
        <v>1250</v>
      </c>
      <c r="B868" s="11" t="str">
        <f t="shared" si="1"/>
        <v>20210206</v>
      </c>
      <c r="C868" s="12">
        <f t="shared" si="2"/>
        <v>44233</v>
      </c>
      <c r="D868" s="3" t="str">
        <f t="shared" si="3"/>
        <v>02</v>
      </c>
      <c r="E868" s="13">
        <v>0.0</v>
      </c>
      <c r="F868" s="14">
        <f>'Costo de tareas'!$B$15</f>
        <v>0.1964027778</v>
      </c>
      <c r="G868" s="15">
        <f>'Producción diaria'!$T$3*$L$2*$M$2*$N$2*E868*1000/'Costo de tareas'!$B$14</f>
        <v>0</v>
      </c>
      <c r="H868" s="16">
        <f>IF(G868 &gt; 'Costo de tareas'!$B$13, 'Costo de tareas'!$B$13, IF(G868 &lt; 'Costo de tareas'!$B$13*0.2, 0, 'Costo de tareas'!$B$13- G868))</f>
        <v>0</v>
      </c>
      <c r="I868" s="17">
        <f>IF(H868=0,'Costo de tareas'!$B$13,'Costo de tareas'!$B$13-H868)</f>
        <v>39.28055556</v>
      </c>
      <c r="J868" s="2"/>
      <c r="K868" s="2"/>
      <c r="P868" s="2"/>
    </row>
    <row r="869">
      <c r="A869" s="3" t="s">
        <v>1251</v>
      </c>
      <c r="B869" s="11" t="str">
        <f t="shared" si="1"/>
        <v>20210206</v>
      </c>
      <c r="C869" s="12">
        <f t="shared" si="2"/>
        <v>44233</v>
      </c>
      <c r="D869" s="3" t="str">
        <f t="shared" si="3"/>
        <v>03</v>
      </c>
      <c r="E869" s="13">
        <v>0.0</v>
      </c>
      <c r="F869" s="14">
        <f>'Costo de tareas'!$B$15</f>
        <v>0.1964027778</v>
      </c>
      <c r="G869" s="15">
        <f>'Producción diaria'!$T$3*$L$2*$M$2*$N$2*E869*1000/'Costo de tareas'!$B$14</f>
        <v>0</v>
      </c>
      <c r="H869" s="16">
        <f>IF(G869 &gt; 'Costo de tareas'!$B$13, 'Costo de tareas'!$B$13, IF(G869 &lt; 'Costo de tareas'!$B$13*0.2, 0, 'Costo de tareas'!$B$13- G869))</f>
        <v>0</v>
      </c>
      <c r="I869" s="17">
        <f>IF(H869=0,'Costo de tareas'!$B$13,'Costo de tareas'!$B$13-H869)</f>
        <v>39.28055556</v>
      </c>
      <c r="J869" s="2"/>
      <c r="K869" s="2"/>
      <c r="P869" s="2"/>
    </row>
    <row r="870">
      <c r="A870" s="3" t="s">
        <v>1252</v>
      </c>
      <c r="B870" s="11" t="str">
        <f t="shared" si="1"/>
        <v>20210206</v>
      </c>
      <c r="C870" s="12">
        <f t="shared" si="2"/>
        <v>44233</v>
      </c>
      <c r="D870" s="3" t="str">
        <f t="shared" si="3"/>
        <v>04</v>
      </c>
      <c r="E870" s="13">
        <v>0.0</v>
      </c>
      <c r="F870" s="14">
        <f>'Costo de tareas'!$B$15</f>
        <v>0.1964027778</v>
      </c>
      <c r="G870" s="15">
        <f>'Producción diaria'!$T$3*$L$2*$M$2*$N$2*E870*1000/'Costo de tareas'!$B$14</f>
        <v>0</v>
      </c>
      <c r="H870" s="16">
        <f>IF(G870 &gt; 'Costo de tareas'!$B$13, 'Costo de tareas'!$B$13, IF(G870 &lt; 'Costo de tareas'!$B$13*0.2, 0, 'Costo de tareas'!$B$13- G870))</f>
        <v>0</v>
      </c>
      <c r="I870" s="17">
        <f>IF(H870=0,'Costo de tareas'!$B$13,'Costo de tareas'!$B$13-H870)</f>
        <v>39.28055556</v>
      </c>
      <c r="J870" s="2"/>
      <c r="K870" s="2"/>
      <c r="P870" s="2"/>
    </row>
    <row r="871">
      <c r="A871" s="3" t="s">
        <v>1253</v>
      </c>
      <c r="B871" s="11" t="str">
        <f t="shared" si="1"/>
        <v>20210206</v>
      </c>
      <c r="C871" s="12">
        <f t="shared" si="2"/>
        <v>44233</v>
      </c>
      <c r="D871" s="3" t="str">
        <f t="shared" si="3"/>
        <v>05</v>
      </c>
      <c r="E871" s="13">
        <v>0.0</v>
      </c>
      <c r="F871" s="14">
        <f>'Costo de tareas'!$B$15</f>
        <v>0.1964027778</v>
      </c>
      <c r="G871" s="15">
        <f>'Producción diaria'!$T$3*$L$2*$M$2*$N$2*E871*1000/'Costo de tareas'!$B$14</f>
        <v>0</v>
      </c>
      <c r="H871" s="16">
        <f>IF(G871 &gt; 'Costo de tareas'!$B$13, 'Costo de tareas'!$B$13, IF(G871 &lt; 'Costo de tareas'!$B$13*0.2, 0, 'Costo de tareas'!$B$13- G871))</f>
        <v>0</v>
      </c>
      <c r="I871" s="17">
        <f>IF(H871=0,'Costo de tareas'!$B$13,'Costo de tareas'!$B$13-H871)</f>
        <v>39.28055556</v>
      </c>
      <c r="J871" s="2"/>
      <c r="K871" s="2"/>
      <c r="P871" s="2"/>
    </row>
    <row r="872">
      <c r="A872" s="3" t="s">
        <v>1254</v>
      </c>
      <c r="B872" s="11" t="str">
        <f t="shared" si="1"/>
        <v>20210206</v>
      </c>
      <c r="C872" s="12">
        <f t="shared" si="2"/>
        <v>44233</v>
      </c>
      <c r="D872" s="3" t="str">
        <f t="shared" si="3"/>
        <v>06</v>
      </c>
      <c r="E872" s="13">
        <v>0.0</v>
      </c>
      <c r="F872" s="14">
        <f>'Costo de tareas'!$B$15</f>
        <v>0.1964027778</v>
      </c>
      <c r="G872" s="15">
        <f>'Producción diaria'!$T$3*$L$2*$M$2*$N$2*E872*1000/'Costo de tareas'!$B$14</f>
        <v>0</v>
      </c>
      <c r="H872" s="16">
        <f>IF(G872 &gt; 'Costo de tareas'!$B$13, 'Costo de tareas'!$B$13, IF(G872 &lt; 'Costo de tareas'!$B$13*0.2, 0, 'Costo de tareas'!$B$13- G872))</f>
        <v>0</v>
      </c>
      <c r="I872" s="17">
        <f>IF(H872=0,'Costo de tareas'!$B$13,'Costo de tareas'!$B$13-H872)</f>
        <v>39.28055556</v>
      </c>
      <c r="J872" s="2"/>
      <c r="K872" s="2"/>
      <c r="P872" s="2"/>
    </row>
    <row r="873">
      <c r="A873" s="3" t="s">
        <v>1255</v>
      </c>
      <c r="B873" s="11" t="str">
        <f t="shared" si="1"/>
        <v>20210206</v>
      </c>
      <c r="C873" s="12">
        <f t="shared" si="2"/>
        <v>44233</v>
      </c>
      <c r="D873" s="3" t="str">
        <f t="shared" si="3"/>
        <v>07</v>
      </c>
      <c r="E873" s="13">
        <v>0.0</v>
      </c>
      <c r="F873" s="14">
        <f>'Costo de tareas'!$B$15</f>
        <v>0.1964027778</v>
      </c>
      <c r="G873" s="15">
        <f>'Producción diaria'!$T$3*$L$2*$M$2*$N$2*E873*1000/'Costo de tareas'!$B$14</f>
        <v>0</v>
      </c>
      <c r="H873" s="16">
        <f>IF(G873 &gt; 'Costo de tareas'!$B$13, 'Costo de tareas'!$B$13, IF(G873 &lt; 'Costo de tareas'!$B$13*0.2, 0, 'Costo de tareas'!$B$13- G873))</f>
        <v>0</v>
      </c>
      <c r="I873" s="17">
        <f>IF(H873=0,'Costo de tareas'!$B$13,'Costo de tareas'!$B$13-H873)</f>
        <v>39.28055556</v>
      </c>
      <c r="J873" s="2"/>
      <c r="K873" s="2"/>
      <c r="P873" s="2"/>
    </row>
    <row r="874">
      <c r="A874" s="3" t="s">
        <v>1256</v>
      </c>
      <c r="B874" s="11" t="str">
        <f t="shared" si="1"/>
        <v>20210206</v>
      </c>
      <c r="C874" s="12">
        <f t="shared" si="2"/>
        <v>44233</v>
      </c>
      <c r="D874" s="3" t="str">
        <f t="shared" si="3"/>
        <v>08</v>
      </c>
      <c r="E874" s="13">
        <v>78.0</v>
      </c>
      <c r="F874" s="14">
        <f>'Costo de tareas'!$B$15</f>
        <v>0.1964027778</v>
      </c>
      <c r="G874" s="15">
        <f>'Producción diaria'!$T$3*$L$2*$M$2*$N$2*E874*1000/'Costo de tareas'!$B$14</f>
        <v>117.2778309</v>
      </c>
      <c r="H874" s="16">
        <f>IF(G874 &gt; 'Costo de tareas'!$B$13, 'Costo de tareas'!$B$13, IF(G874 &lt; 'Costo de tareas'!$B$13*0.2, 0, 'Costo de tareas'!$B$13- G874))</f>
        <v>39.28055556</v>
      </c>
      <c r="I874" s="17">
        <f>IF(H874=0,'Costo de tareas'!$B$13,'Costo de tareas'!$B$13-H874)</f>
        <v>0</v>
      </c>
      <c r="J874" s="2"/>
      <c r="K874" s="2"/>
      <c r="P874" s="2"/>
    </row>
    <row r="875">
      <c r="A875" s="3" t="s">
        <v>1257</v>
      </c>
      <c r="B875" s="11" t="str">
        <f t="shared" si="1"/>
        <v>20210206</v>
      </c>
      <c r="C875" s="12">
        <f t="shared" si="2"/>
        <v>44233</v>
      </c>
      <c r="D875" s="3" t="str">
        <f t="shared" si="3"/>
        <v>09</v>
      </c>
      <c r="E875" s="13">
        <v>167.0</v>
      </c>
      <c r="F875" s="14">
        <f>'Costo de tareas'!$B$15</f>
        <v>0.1964027778</v>
      </c>
      <c r="G875" s="15">
        <f>'Producción diaria'!$T$3*$L$2*$M$2*$N$2*E875*1000/'Costo de tareas'!$B$14</f>
        <v>251.0948432</v>
      </c>
      <c r="H875" s="16">
        <f>IF(G875 &gt; 'Costo de tareas'!$B$13, 'Costo de tareas'!$B$13, IF(G875 &lt; 'Costo de tareas'!$B$13*0.2, 0, 'Costo de tareas'!$B$13- G875))</f>
        <v>39.28055556</v>
      </c>
      <c r="I875" s="17">
        <f>IF(H875=0,'Costo de tareas'!$B$13,'Costo de tareas'!$B$13-H875)</f>
        <v>0</v>
      </c>
      <c r="J875" s="2"/>
      <c r="K875" s="2"/>
      <c r="P875" s="2"/>
    </row>
    <row r="876">
      <c r="A876" s="3" t="s">
        <v>1258</v>
      </c>
      <c r="B876" s="11" t="str">
        <f t="shared" si="1"/>
        <v>20210206</v>
      </c>
      <c r="C876" s="12">
        <f t="shared" si="2"/>
        <v>44233</v>
      </c>
      <c r="D876" s="3" t="str">
        <f t="shared" si="3"/>
        <v>10</v>
      </c>
      <c r="E876" s="13">
        <v>288.0</v>
      </c>
      <c r="F876" s="14">
        <f>'Costo de tareas'!$B$15</f>
        <v>0.1964027778</v>
      </c>
      <c r="G876" s="15">
        <f>'Producción diaria'!$T$3*$L$2*$M$2*$N$2*E876*1000/'Costo de tareas'!$B$14</f>
        <v>433.0258373</v>
      </c>
      <c r="H876" s="16">
        <f>IF(G876 &gt; 'Costo de tareas'!$B$13, 'Costo de tareas'!$B$13, IF(G876 &lt; 'Costo de tareas'!$B$13*0.2, 0, 'Costo de tareas'!$B$13- G876))</f>
        <v>39.28055556</v>
      </c>
      <c r="I876" s="17">
        <f>IF(H876=0,'Costo de tareas'!$B$13,'Costo de tareas'!$B$13-H876)</f>
        <v>0</v>
      </c>
      <c r="J876" s="2"/>
      <c r="K876" s="2"/>
      <c r="P876" s="2"/>
    </row>
    <row r="877">
      <c r="A877" s="3" t="s">
        <v>1259</v>
      </c>
      <c r="B877" s="11" t="str">
        <f t="shared" si="1"/>
        <v>20210206</v>
      </c>
      <c r="C877" s="12">
        <f t="shared" si="2"/>
        <v>44233</v>
      </c>
      <c r="D877" s="3" t="str">
        <f t="shared" si="3"/>
        <v>11</v>
      </c>
      <c r="E877" s="13">
        <v>331.0</v>
      </c>
      <c r="F877" s="14">
        <f>'Costo de tareas'!$B$15</f>
        <v>0.1964027778</v>
      </c>
      <c r="G877" s="15">
        <f>'Producción diaria'!$T$3*$L$2*$M$2*$N$2*E877*1000/'Costo de tareas'!$B$14</f>
        <v>497.6790005</v>
      </c>
      <c r="H877" s="16">
        <f>IF(G877 &gt; 'Costo de tareas'!$B$13, 'Costo de tareas'!$B$13, IF(G877 &lt; 'Costo de tareas'!$B$13*0.2, 0, 'Costo de tareas'!$B$13- G877))</f>
        <v>39.28055556</v>
      </c>
      <c r="I877" s="17">
        <f>IF(H877=0,'Costo de tareas'!$B$13,'Costo de tareas'!$B$13-H877)</f>
        <v>0</v>
      </c>
      <c r="J877" s="2"/>
      <c r="K877" s="2"/>
      <c r="P877" s="2"/>
    </row>
    <row r="878">
      <c r="A878" s="3" t="s">
        <v>1260</v>
      </c>
      <c r="B878" s="11" t="str">
        <f t="shared" si="1"/>
        <v>20210206</v>
      </c>
      <c r="C878" s="12">
        <f t="shared" si="2"/>
        <v>44233</v>
      </c>
      <c r="D878" s="3" t="str">
        <f t="shared" si="3"/>
        <v>12</v>
      </c>
      <c r="E878" s="13">
        <v>262.0</v>
      </c>
      <c r="F878" s="14">
        <f>'Costo de tareas'!$B$15</f>
        <v>0.1964027778</v>
      </c>
      <c r="G878" s="15">
        <f>'Producción diaria'!$T$3*$L$2*$M$2*$N$2*E878*1000/'Costo de tareas'!$B$14</f>
        <v>393.933227</v>
      </c>
      <c r="H878" s="16">
        <f>IF(G878 &gt; 'Costo de tareas'!$B$13, 'Costo de tareas'!$B$13, IF(G878 &lt; 'Costo de tareas'!$B$13*0.2, 0, 'Costo de tareas'!$B$13- G878))</f>
        <v>39.28055556</v>
      </c>
      <c r="I878" s="17">
        <f>IF(H878=0,'Costo de tareas'!$B$13,'Costo de tareas'!$B$13-H878)</f>
        <v>0</v>
      </c>
      <c r="J878" s="2"/>
      <c r="K878" s="2"/>
      <c r="P878" s="2"/>
    </row>
    <row r="879">
      <c r="A879" s="3" t="s">
        <v>1261</v>
      </c>
      <c r="B879" s="11" t="str">
        <f t="shared" si="1"/>
        <v>20210206</v>
      </c>
      <c r="C879" s="12">
        <f t="shared" si="2"/>
        <v>44233</v>
      </c>
      <c r="D879" s="3" t="str">
        <f t="shared" si="3"/>
        <v>13</v>
      </c>
      <c r="E879" s="13">
        <v>182.0</v>
      </c>
      <c r="F879" s="14">
        <f>'Costo de tareas'!$B$15</f>
        <v>0.1964027778</v>
      </c>
      <c r="G879" s="15">
        <f>'Producción diaria'!$T$3*$L$2*$M$2*$N$2*E879*1000/'Costo de tareas'!$B$14</f>
        <v>273.6482722</v>
      </c>
      <c r="H879" s="16">
        <f>IF(G879 &gt; 'Costo de tareas'!$B$13, 'Costo de tareas'!$B$13, IF(G879 &lt; 'Costo de tareas'!$B$13*0.2, 0, 'Costo de tareas'!$B$13- G879))</f>
        <v>39.28055556</v>
      </c>
      <c r="I879" s="17">
        <f>IF(H879=0,'Costo de tareas'!$B$13,'Costo de tareas'!$B$13-H879)</f>
        <v>0</v>
      </c>
      <c r="J879" s="2"/>
      <c r="K879" s="2"/>
      <c r="P879" s="2"/>
    </row>
    <row r="880">
      <c r="A880" s="3" t="s">
        <v>1263</v>
      </c>
      <c r="B880" s="11" t="str">
        <f t="shared" si="1"/>
        <v>20210206</v>
      </c>
      <c r="C880" s="12">
        <f t="shared" si="2"/>
        <v>44233</v>
      </c>
      <c r="D880" s="3" t="str">
        <f t="shared" si="3"/>
        <v>14</v>
      </c>
      <c r="E880" s="13">
        <v>101.0</v>
      </c>
      <c r="F880" s="14">
        <f>'Costo de tareas'!$B$15</f>
        <v>0.1964027778</v>
      </c>
      <c r="G880" s="15">
        <f>'Producción diaria'!$T$3*$L$2*$M$2*$N$2*E880*1000/'Costo de tareas'!$B$14</f>
        <v>151.8597554</v>
      </c>
      <c r="H880" s="16">
        <f>IF(G880 &gt; 'Costo de tareas'!$B$13, 'Costo de tareas'!$B$13, IF(G880 &lt; 'Costo de tareas'!$B$13*0.2, 0, 'Costo de tareas'!$B$13- G880))</f>
        <v>39.28055556</v>
      </c>
      <c r="I880" s="17">
        <f>IF(H880=0,'Costo de tareas'!$B$13,'Costo de tareas'!$B$13-H880)</f>
        <v>0</v>
      </c>
      <c r="J880" s="2"/>
      <c r="K880" s="2"/>
      <c r="P880" s="2"/>
    </row>
    <row r="881">
      <c r="A881" s="3" t="s">
        <v>1265</v>
      </c>
      <c r="B881" s="11" t="str">
        <f t="shared" si="1"/>
        <v>20210206</v>
      </c>
      <c r="C881" s="12">
        <f t="shared" si="2"/>
        <v>44233</v>
      </c>
      <c r="D881" s="3" t="str">
        <f t="shared" si="3"/>
        <v>15</v>
      </c>
      <c r="E881" s="13">
        <v>206.0</v>
      </c>
      <c r="F881" s="14">
        <f>'Costo de tareas'!$B$15</f>
        <v>0.1964027778</v>
      </c>
      <c r="G881" s="15">
        <f>'Producción diaria'!$T$3*$L$2*$M$2*$N$2*E881*1000/'Costo de tareas'!$B$14</f>
        <v>309.7337586</v>
      </c>
      <c r="H881" s="16">
        <f>IF(G881 &gt; 'Costo de tareas'!$B$13, 'Costo de tareas'!$B$13, IF(G881 &lt; 'Costo de tareas'!$B$13*0.2, 0, 'Costo de tareas'!$B$13- G881))</f>
        <v>39.28055556</v>
      </c>
      <c r="I881" s="17">
        <f>IF(H881=0,'Costo de tareas'!$B$13,'Costo de tareas'!$B$13-H881)</f>
        <v>0</v>
      </c>
      <c r="J881" s="2"/>
      <c r="K881" s="2"/>
      <c r="P881" s="2"/>
    </row>
    <row r="882">
      <c r="A882" s="3" t="s">
        <v>1266</v>
      </c>
      <c r="B882" s="11" t="str">
        <f t="shared" si="1"/>
        <v>20210206</v>
      </c>
      <c r="C882" s="12">
        <f t="shared" si="2"/>
        <v>44233</v>
      </c>
      <c r="D882" s="3" t="str">
        <f t="shared" si="3"/>
        <v>16</v>
      </c>
      <c r="E882" s="13">
        <v>172.0</v>
      </c>
      <c r="F882" s="14">
        <f>'Costo de tareas'!$B$15</f>
        <v>0.1964027778</v>
      </c>
      <c r="G882" s="15">
        <f>'Producción diaria'!$T$3*$L$2*$M$2*$N$2*E882*1000/'Costo de tareas'!$B$14</f>
        <v>258.6126528</v>
      </c>
      <c r="H882" s="16">
        <f>IF(G882 &gt; 'Costo de tareas'!$B$13, 'Costo de tareas'!$B$13, IF(G882 &lt; 'Costo de tareas'!$B$13*0.2, 0, 'Costo de tareas'!$B$13- G882))</f>
        <v>39.28055556</v>
      </c>
      <c r="I882" s="17">
        <f>IF(H882=0,'Costo de tareas'!$B$13,'Costo de tareas'!$B$13-H882)</f>
        <v>0</v>
      </c>
      <c r="J882" s="2"/>
      <c r="K882" s="2"/>
      <c r="P882" s="2"/>
    </row>
    <row r="883">
      <c r="A883" s="3" t="s">
        <v>1267</v>
      </c>
      <c r="B883" s="11" t="str">
        <f t="shared" si="1"/>
        <v>20210206</v>
      </c>
      <c r="C883" s="12">
        <f t="shared" si="2"/>
        <v>44233</v>
      </c>
      <c r="D883" s="3" t="str">
        <f t="shared" si="3"/>
        <v>17</v>
      </c>
      <c r="E883" s="13">
        <v>6.0</v>
      </c>
      <c r="F883" s="14">
        <f>'Costo de tareas'!$B$15</f>
        <v>0.1964027778</v>
      </c>
      <c r="G883" s="15">
        <f>'Producción diaria'!$T$3*$L$2*$M$2*$N$2*E883*1000/'Costo de tareas'!$B$14</f>
        <v>9.021371611</v>
      </c>
      <c r="H883" s="16">
        <f>IF(G883 &gt; 'Costo de tareas'!$B$13, 'Costo de tareas'!$B$13, IF(G883 &lt; 'Costo de tareas'!$B$13*0.2, 0, 'Costo de tareas'!$B$13- G883))</f>
        <v>30.25918394</v>
      </c>
      <c r="I883" s="17">
        <f>IF(H883=0,'Costo de tareas'!$B$13,'Costo de tareas'!$B$13-H883)</f>
        <v>9.021371611</v>
      </c>
      <c r="J883" s="2"/>
      <c r="K883" s="2"/>
      <c r="P883" s="2"/>
    </row>
    <row r="884">
      <c r="A884" s="3" t="s">
        <v>1269</v>
      </c>
      <c r="B884" s="11" t="str">
        <f t="shared" si="1"/>
        <v>20210206</v>
      </c>
      <c r="C884" s="12">
        <f t="shared" si="2"/>
        <v>44233</v>
      </c>
      <c r="D884" s="3" t="str">
        <f t="shared" si="3"/>
        <v>18</v>
      </c>
      <c r="E884" s="13">
        <v>0.0</v>
      </c>
      <c r="F884" s="14">
        <f>'Costo de tareas'!$B$15</f>
        <v>0.1964027778</v>
      </c>
      <c r="G884" s="15">
        <f>'Producción diaria'!$T$3*$L$2*$M$2*$N$2*E884*1000/'Costo de tareas'!$B$14</f>
        <v>0</v>
      </c>
      <c r="H884" s="16">
        <f>IF(G884 &gt; 'Costo de tareas'!$B$13, 'Costo de tareas'!$B$13, IF(G884 &lt; 'Costo de tareas'!$B$13*0.2, 0, 'Costo de tareas'!$B$13- G884))</f>
        <v>0</v>
      </c>
      <c r="I884" s="17">
        <f>IF(H884=0,'Costo de tareas'!$B$13,'Costo de tareas'!$B$13-H884)</f>
        <v>39.28055556</v>
      </c>
      <c r="J884" s="2"/>
      <c r="K884" s="2"/>
      <c r="P884" s="2"/>
    </row>
    <row r="885">
      <c r="A885" s="3" t="s">
        <v>1270</v>
      </c>
      <c r="B885" s="11" t="str">
        <f t="shared" si="1"/>
        <v>20210206</v>
      </c>
      <c r="C885" s="12">
        <f t="shared" si="2"/>
        <v>44233</v>
      </c>
      <c r="D885" s="3" t="str">
        <f t="shared" si="3"/>
        <v>19</v>
      </c>
      <c r="E885" s="13">
        <v>0.0</v>
      </c>
      <c r="F885" s="14">
        <f>'Costo de tareas'!$B$15</f>
        <v>0.1964027778</v>
      </c>
      <c r="G885" s="15">
        <f>'Producción diaria'!$T$3*$L$2*$M$2*$N$2*E885*1000/'Costo de tareas'!$B$14</f>
        <v>0</v>
      </c>
      <c r="H885" s="16">
        <f>IF(G885 &gt; 'Costo de tareas'!$B$13, 'Costo de tareas'!$B$13, IF(G885 &lt; 'Costo de tareas'!$B$13*0.2, 0, 'Costo de tareas'!$B$13- G885))</f>
        <v>0</v>
      </c>
      <c r="I885" s="17">
        <f>IF(H885=0,'Costo de tareas'!$B$13,'Costo de tareas'!$B$13-H885)</f>
        <v>39.28055556</v>
      </c>
      <c r="J885" s="2"/>
      <c r="K885" s="2"/>
      <c r="P885" s="2"/>
    </row>
    <row r="886">
      <c r="A886" s="3" t="s">
        <v>1271</v>
      </c>
      <c r="B886" s="11" t="str">
        <f t="shared" si="1"/>
        <v>20210206</v>
      </c>
      <c r="C886" s="12">
        <f t="shared" si="2"/>
        <v>44233</v>
      </c>
      <c r="D886" s="3" t="str">
        <f t="shared" si="3"/>
        <v>20</v>
      </c>
      <c r="E886" s="13">
        <v>0.0</v>
      </c>
      <c r="F886" s="14">
        <f>'Costo de tareas'!$B$15</f>
        <v>0.1964027778</v>
      </c>
      <c r="G886" s="15">
        <f>'Producción diaria'!$T$3*$L$2*$M$2*$N$2*E886*1000/'Costo de tareas'!$B$14</f>
        <v>0</v>
      </c>
      <c r="H886" s="16">
        <f>IF(G886 &gt; 'Costo de tareas'!$B$13, 'Costo de tareas'!$B$13, IF(G886 &lt; 'Costo de tareas'!$B$13*0.2, 0, 'Costo de tareas'!$B$13- G886))</f>
        <v>0</v>
      </c>
      <c r="I886" s="17">
        <f>IF(H886=0,'Costo de tareas'!$B$13,'Costo de tareas'!$B$13-H886)</f>
        <v>39.28055556</v>
      </c>
      <c r="J886" s="2"/>
      <c r="K886" s="2"/>
      <c r="P886" s="2"/>
    </row>
    <row r="887">
      <c r="A887" s="3" t="s">
        <v>1272</v>
      </c>
      <c r="B887" s="11" t="str">
        <f t="shared" si="1"/>
        <v>20210206</v>
      </c>
      <c r="C887" s="12">
        <f t="shared" si="2"/>
        <v>44233</v>
      </c>
      <c r="D887" s="3" t="str">
        <f t="shared" si="3"/>
        <v>21</v>
      </c>
      <c r="E887" s="13">
        <v>0.0</v>
      </c>
      <c r="F887" s="14">
        <f>'Costo de tareas'!$B$15</f>
        <v>0.1964027778</v>
      </c>
      <c r="G887" s="15">
        <f>'Producción diaria'!$T$3*$L$2*$M$2*$N$2*E887*1000/'Costo de tareas'!$B$14</f>
        <v>0</v>
      </c>
      <c r="H887" s="16">
        <f>IF(G887 &gt; 'Costo de tareas'!$B$13, 'Costo de tareas'!$B$13, IF(G887 &lt; 'Costo de tareas'!$B$13*0.2, 0, 'Costo de tareas'!$B$13- G887))</f>
        <v>0</v>
      </c>
      <c r="I887" s="17">
        <f>IF(H887=0,'Costo de tareas'!$B$13,'Costo de tareas'!$B$13-H887)</f>
        <v>39.28055556</v>
      </c>
      <c r="J887" s="2"/>
      <c r="K887" s="2"/>
      <c r="P887" s="2"/>
    </row>
    <row r="888">
      <c r="A888" s="3" t="s">
        <v>1273</v>
      </c>
      <c r="B888" s="11" t="str">
        <f t="shared" si="1"/>
        <v>20210206</v>
      </c>
      <c r="C888" s="12">
        <f t="shared" si="2"/>
        <v>44233</v>
      </c>
      <c r="D888" s="3" t="str">
        <f t="shared" si="3"/>
        <v>22</v>
      </c>
      <c r="E888" s="13">
        <v>0.0</v>
      </c>
      <c r="F888" s="14">
        <f>'Costo de tareas'!$B$15</f>
        <v>0.1964027778</v>
      </c>
      <c r="G888" s="15">
        <f>'Producción diaria'!$T$3*$L$2*$M$2*$N$2*E888*1000/'Costo de tareas'!$B$14</f>
        <v>0</v>
      </c>
      <c r="H888" s="16">
        <f>IF(G888 &gt; 'Costo de tareas'!$B$13, 'Costo de tareas'!$B$13, IF(G888 &lt; 'Costo de tareas'!$B$13*0.2, 0, 'Costo de tareas'!$B$13- G888))</f>
        <v>0</v>
      </c>
      <c r="I888" s="17">
        <f>IF(H888=0,'Costo de tareas'!$B$13,'Costo de tareas'!$B$13-H888)</f>
        <v>39.28055556</v>
      </c>
      <c r="J888" s="2"/>
      <c r="K888" s="2"/>
      <c r="P888" s="2"/>
    </row>
    <row r="889">
      <c r="A889" s="3" t="s">
        <v>1274</v>
      </c>
      <c r="B889" s="11" t="str">
        <f t="shared" si="1"/>
        <v>20210206</v>
      </c>
      <c r="C889" s="12">
        <f t="shared" si="2"/>
        <v>44233</v>
      </c>
      <c r="D889" s="3" t="str">
        <f t="shared" si="3"/>
        <v>23</v>
      </c>
      <c r="E889" s="13">
        <v>0.0</v>
      </c>
      <c r="F889" s="14">
        <f>'Costo de tareas'!$B$15</f>
        <v>0.1964027778</v>
      </c>
      <c r="G889" s="15">
        <f>'Producción diaria'!$T$3*$L$2*$M$2*$N$2*E889*1000/'Costo de tareas'!$B$14</f>
        <v>0</v>
      </c>
      <c r="H889" s="16">
        <f>IF(G889 &gt; 'Costo de tareas'!$B$13, 'Costo de tareas'!$B$13, IF(G889 &lt; 'Costo de tareas'!$B$13*0.2, 0, 'Costo de tareas'!$B$13- G889))</f>
        <v>0</v>
      </c>
      <c r="I889" s="17">
        <f>IF(H889=0,'Costo de tareas'!$B$13,'Costo de tareas'!$B$13-H889)</f>
        <v>39.28055556</v>
      </c>
      <c r="J889" s="2"/>
      <c r="K889" s="2"/>
      <c r="P889" s="2"/>
    </row>
    <row r="890">
      <c r="A890" s="3" t="s">
        <v>1275</v>
      </c>
      <c r="B890" s="11" t="str">
        <f t="shared" si="1"/>
        <v>20210207</v>
      </c>
      <c r="C890" s="12">
        <f t="shared" si="2"/>
        <v>44234</v>
      </c>
      <c r="D890" s="3" t="str">
        <f t="shared" si="3"/>
        <v>00</v>
      </c>
      <c r="E890" s="13">
        <v>0.0</v>
      </c>
      <c r="F890" s="14">
        <f>'Costo de tareas'!$B$15</f>
        <v>0.1964027778</v>
      </c>
      <c r="G890" s="15">
        <f>'Producción diaria'!$T$3*$L$2*$M$2*$N$2*E890*1000/'Costo de tareas'!$B$14</f>
        <v>0</v>
      </c>
      <c r="H890" s="16">
        <f>IF(G890 &gt; 'Costo de tareas'!$B$13, 'Costo de tareas'!$B$13, IF(G890 &lt; 'Costo de tareas'!$B$13*0.2, 0, 'Costo de tareas'!$B$13- G890))</f>
        <v>0</v>
      </c>
      <c r="I890" s="17">
        <f>IF(H890=0,'Costo de tareas'!$B$13,'Costo de tareas'!$B$13-H890)</f>
        <v>39.28055556</v>
      </c>
      <c r="J890" s="2"/>
      <c r="K890" s="2"/>
      <c r="P890" s="2"/>
    </row>
    <row r="891">
      <c r="A891" s="3" t="s">
        <v>1276</v>
      </c>
      <c r="B891" s="11" t="str">
        <f t="shared" si="1"/>
        <v>20210207</v>
      </c>
      <c r="C891" s="12">
        <f t="shared" si="2"/>
        <v>44234</v>
      </c>
      <c r="D891" s="3" t="str">
        <f t="shared" si="3"/>
        <v>01</v>
      </c>
      <c r="E891" s="13">
        <v>0.0</v>
      </c>
      <c r="F891" s="14">
        <f>'Costo de tareas'!$B$15</f>
        <v>0.1964027778</v>
      </c>
      <c r="G891" s="15">
        <f>'Producción diaria'!$T$3*$L$2*$M$2*$N$2*E891*1000/'Costo de tareas'!$B$14</f>
        <v>0</v>
      </c>
      <c r="H891" s="16">
        <f>IF(G891 &gt; 'Costo de tareas'!$B$13, 'Costo de tareas'!$B$13, IF(G891 &lt; 'Costo de tareas'!$B$13*0.2, 0, 'Costo de tareas'!$B$13- G891))</f>
        <v>0</v>
      </c>
      <c r="I891" s="17">
        <f>IF(H891=0,'Costo de tareas'!$B$13,'Costo de tareas'!$B$13-H891)</f>
        <v>39.28055556</v>
      </c>
      <c r="J891" s="2"/>
      <c r="K891" s="2"/>
      <c r="P891" s="2"/>
    </row>
    <row r="892">
      <c r="A892" s="3" t="s">
        <v>1277</v>
      </c>
      <c r="B892" s="11" t="str">
        <f t="shared" si="1"/>
        <v>20210207</v>
      </c>
      <c r="C892" s="12">
        <f t="shared" si="2"/>
        <v>44234</v>
      </c>
      <c r="D892" s="3" t="str">
        <f t="shared" si="3"/>
        <v>02</v>
      </c>
      <c r="E892" s="13">
        <v>0.0</v>
      </c>
      <c r="F892" s="14">
        <f>'Costo de tareas'!$B$15</f>
        <v>0.1964027778</v>
      </c>
      <c r="G892" s="15">
        <f>'Producción diaria'!$T$3*$L$2*$M$2*$N$2*E892*1000/'Costo de tareas'!$B$14</f>
        <v>0</v>
      </c>
      <c r="H892" s="16">
        <f>IF(G892 &gt; 'Costo de tareas'!$B$13, 'Costo de tareas'!$B$13, IF(G892 &lt; 'Costo de tareas'!$B$13*0.2, 0, 'Costo de tareas'!$B$13- G892))</f>
        <v>0</v>
      </c>
      <c r="I892" s="17">
        <f>IF(H892=0,'Costo de tareas'!$B$13,'Costo de tareas'!$B$13-H892)</f>
        <v>39.28055556</v>
      </c>
      <c r="J892" s="2"/>
      <c r="K892" s="2"/>
      <c r="P892" s="2"/>
    </row>
    <row r="893">
      <c r="A893" s="3" t="s">
        <v>1278</v>
      </c>
      <c r="B893" s="11" t="str">
        <f t="shared" si="1"/>
        <v>20210207</v>
      </c>
      <c r="C893" s="12">
        <f t="shared" si="2"/>
        <v>44234</v>
      </c>
      <c r="D893" s="3" t="str">
        <f t="shared" si="3"/>
        <v>03</v>
      </c>
      <c r="E893" s="13">
        <v>0.0</v>
      </c>
      <c r="F893" s="14">
        <f>'Costo de tareas'!$B$15</f>
        <v>0.1964027778</v>
      </c>
      <c r="G893" s="15">
        <f>'Producción diaria'!$T$3*$L$2*$M$2*$N$2*E893*1000/'Costo de tareas'!$B$14</f>
        <v>0</v>
      </c>
      <c r="H893" s="16">
        <f>IF(G893 &gt; 'Costo de tareas'!$B$13, 'Costo de tareas'!$B$13, IF(G893 &lt; 'Costo de tareas'!$B$13*0.2, 0, 'Costo de tareas'!$B$13- G893))</f>
        <v>0</v>
      </c>
      <c r="I893" s="17">
        <f>IF(H893=0,'Costo de tareas'!$B$13,'Costo de tareas'!$B$13-H893)</f>
        <v>39.28055556</v>
      </c>
      <c r="J893" s="2"/>
      <c r="K893" s="2"/>
      <c r="P893" s="2"/>
    </row>
    <row r="894">
      <c r="A894" s="3" t="s">
        <v>1279</v>
      </c>
      <c r="B894" s="11" t="str">
        <f t="shared" si="1"/>
        <v>20210207</v>
      </c>
      <c r="C894" s="12">
        <f t="shared" si="2"/>
        <v>44234</v>
      </c>
      <c r="D894" s="3" t="str">
        <f t="shared" si="3"/>
        <v>04</v>
      </c>
      <c r="E894" s="13">
        <v>0.0</v>
      </c>
      <c r="F894" s="14">
        <f>'Costo de tareas'!$B$15</f>
        <v>0.1964027778</v>
      </c>
      <c r="G894" s="15">
        <f>'Producción diaria'!$T$3*$L$2*$M$2*$N$2*E894*1000/'Costo de tareas'!$B$14</f>
        <v>0</v>
      </c>
      <c r="H894" s="16">
        <f>IF(G894 &gt; 'Costo de tareas'!$B$13, 'Costo de tareas'!$B$13, IF(G894 &lt; 'Costo de tareas'!$B$13*0.2, 0, 'Costo de tareas'!$B$13- G894))</f>
        <v>0</v>
      </c>
      <c r="I894" s="17">
        <f>IF(H894=0,'Costo de tareas'!$B$13,'Costo de tareas'!$B$13-H894)</f>
        <v>39.28055556</v>
      </c>
      <c r="J894" s="2"/>
      <c r="K894" s="2"/>
      <c r="P894" s="2"/>
    </row>
    <row r="895">
      <c r="A895" s="3" t="s">
        <v>1280</v>
      </c>
      <c r="B895" s="11" t="str">
        <f t="shared" si="1"/>
        <v>20210207</v>
      </c>
      <c r="C895" s="12">
        <f t="shared" si="2"/>
        <v>44234</v>
      </c>
      <c r="D895" s="3" t="str">
        <f t="shared" si="3"/>
        <v>05</v>
      </c>
      <c r="E895" s="13">
        <v>0.0</v>
      </c>
      <c r="F895" s="14">
        <f>'Costo de tareas'!$B$15</f>
        <v>0.1964027778</v>
      </c>
      <c r="G895" s="15">
        <f>'Producción diaria'!$T$3*$L$2*$M$2*$N$2*E895*1000/'Costo de tareas'!$B$14</f>
        <v>0</v>
      </c>
      <c r="H895" s="16">
        <f>IF(G895 &gt; 'Costo de tareas'!$B$13, 'Costo de tareas'!$B$13, IF(G895 &lt; 'Costo de tareas'!$B$13*0.2, 0, 'Costo de tareas'!$B$13- G895))</f>
        <v>0</v>
      </c>
      <c r="I895" s="17">
        <f>IF(H895=0,'Costo de tareas'!$B$13,'Costo de tareas'!$B$13-H895)</f>
        <v>39.28055556</v>
      </c>
      <c r="J895" s="2"/>
      <c r="K895" s="2"/>
      <c r="P895" s="2"/>
    </row>
    <row r="896">
      <c r="A896" s="3" t="s">
        <v>1281</v>
      </c>
      <c r="B896" s="11" t="str">
        <f t="shared" si="1"/>
        <v>20210207</v>
      </c>
      <c r="C896" s="12">
        <f t="shared" si="2"/>
        <v>44234</v>
      </c>
      <c r="D896" s="3" t="str">
        <f t="shared" si="3"/>
        <v>06</v>
      </c>
      <c r="E896" s="13">
        <v>0.0</v>
      </c>
      <c r="F896" s="14">
        <f>'Costo de tareas'!$B$15</f>
        <v>0.1964027778</v>
      </c>
      <c r="G896" s="15">
        <f>'Producción diaria'!$T$3*$L$2*$M$2*$N$2*E896*1000/'Costo de tareas'!$B$14</f>
        <v>0</v>
      </c>
      <c r="H896" s="16">
        <f>IF(G896 &gt; 'Costo de tareas'!$B$13, 'Costo de tareas'!$B$13, IF(G896 &lt; 'Costo de tareas'!$B$13*0.2, 0, 'Costo de tareas'!$B$13- G896))</f>
        <v>0</v>
      </c>
      <c r="I896" s="17">
        <f>IF(H896=0,'Costo de tareas'!$B$13,'Costo de tareas'!$B$13-H896)</f>
        <v>39.28055556</v>
      </c>
      <c r="J896" s="2"/>
      <c r="K896" s="2"/>
      <c r="P896" s="2"/>
    </row>
    <row r="897">
      <c r="A897" s="3" t="s">
        <v>1282</v>
      </c>
      <c r="B897" s="11" t="str">
        <f t="shared" si="1"/>
        <v>20210207</v>
      </c>
      <c r="C897" s="12">
        <f t="shared" si="2"/>
        <v>44234</v>
      </c>
      <c r="D897" s="3" t="str">
        <f t="shared" si="3"/>
        <v>07</v>
      </c>
      <c r="E897" s="13">
        <v>0.0</v>
      </c>
      <c r="F897" s="14">
        <f>'Costo de tareas'!$B$15</f>
        <v>0.1964027778</v>
      </c>
      <c r="G897" s="15">
        <f>'Producción diaria'!$T$3*$L$2*$M$2*$N$2*E897*1000/'Costo de tareas'!$B$14</f>
        <v>0</v>
      </c>
      <c r="H897" s="16">
        <f>IF(G897 &gt; 'Costo de tareas'!$B$13, 'Costo de tareas'!$B$13, IF(G897 &lt; 'Costo de tareas'!$B$13*0.2, 0, 'Costo de tareas'!$B$13- G897))</f>
        <v>0</v>
      </c>
      <c r="I897" s="17">
        <f>IF(H897=0,'Costo de tareas'!$B$13,'Costo de tareas'!$B$13-H897)</f>
        <v>39.28055556</v>
      </c>
      <c r="J897" s="2"/>
      <c r="K897" s="2"/>
      <c r="P897" s="2"/>
    </row>
    <row r="898">
      <c r="A898" s="3" t="s">
        <v>1283</v>
      </c>
      <c r="B898" s="11" t="str">
        <f t="shared" si="1"/>
        <v>20210207</v>
      </c>
      <c r="C898" s="12">
        <f t="shared" si="2"/>
        <v>44234</v>
      </c>
      <c r="D898" s="3" t="str">
        <f t="shared" si="3"/>
        <v>08</v>
      </c>
      <c r="E898" s="13">
        <v>79.0</v>
      </c>
      <c r="F898" s="14">
        <f>'Costo de tareas'!$B$15</f>
        <v>0.1964027778</v>
      </c>
      <c r="G898" s="15">
        <f>'Producción diaria'!$T$3*$L$2*$M$2*$N$2*E898*1000/'Costo de tareas'!$B$14</f>
        <v>118.7813929</v>
      </c>
      <c r="H898" s="16">
        <f>IF(G898 &gt; 'Costo de tareas'!$B$13, 'Costo de tareas'!$B$13, IF(G898 &lt; 'Costo de tareas'!$B$13*0.2, 0, 'Costo de tareas'!$B$13- G898))</f>
        <v>39.28055556</v>
      </c>
      <c r="I898" s="17">
        <f>IF(H898=0,'Costo de tareas'!$B$13,'Costo de tareas'!$B$13-H898)</f>
        <v>0</v>
      </c>
      <c r="J898" s="2"/>
      <c r="K898" s="2"/>
      <c r="P898" s="2"/>
    </row>
    <row r="899">
      <c r="A899" s="3" t="s">
        <v>1284</v>
      </c>
      <c r="B899" s="11" t="str">
        <f t="shared" si="1"/>
        <v>20210207</v>
      </c>
      <c r="C899" s="12">
        <f t="shared" si="2"/>
        <v>44234</v>
      </c>
      <c r="D899" s="3" t="str">
        <f t="shared" si="3"/>
        <v>09</v>
      </c>
      <c r="E899" s="13">
        <v>155.0</v>
      </c>
      <c r="F899" s="14">
        <f>'Costo de tareas'!$B$15</f>
        <v>0.1964027778</v>
      </c>
      <c r="G899" s="15">
        <f>'Producción diaria'!$T$3*$L$2*$M$2*$N$2*E899*1000/'Costo de tareas'!$B$14</f>
        <v>233.0520999</v>
      </c>
      <c r="H899" s="16">
        <f>IF(G899 &gt; 'Costo de tareas'!$B$13, 'Costo de tareas'!$B$13, IF(G899 &lt; 'Costo de tareas'!$B$13*0.2, 0, 'Costo de tareas'!$B$13- G899))</f>
        <v>39.28055556</v>
      </c>
      <c r="I899" s="17">
        <f>IF(H899=0,'Costo de tareas'!$B$13,'Costo de tareas'!$B$13-H899)</f>
        <v>0</v>
      </c>
      <c r="J899" s="2"/>
      <c r="K899" s="2"/>
      <c r="P899" s="2"/>
    </row>
    <row r="900">
      <c r="A900" s="3" t="s">
        <v>1285</v>
      </c>
      <c r="B900" s="11" t="str">
        <f t="shared" si="1"/>
        <v>20210207</v>
      </c>
      <c r="C900" s="12">
        <f t="shared" si="2"/>
        <v>44234</v>
      </c>
      <c r="D900" s="3" t="str">
        <f t="shared" si="3"/>
        <v>10</v>
      </c>
      <c r="E900" s="13">
        <v>157.0</v>
      </c>
      <c r="F900" s="14">
        <f>'Costo de tareas'!$B$15</f>
        <v>0.1964027778</v>
      </c>
      <c r="G900" s="15">
        <f>'Producción diaria'!$T$3*$L$2*$M$2*$N$2*E900*1000/'Costo de tareas'!$B$14</f>
        <v>236.0592238</v>
      </c>
      <c r="H900" s="16">
        <f>IF(G900 &gt; 'Costo de tareas'!$B$13, 'Costo de tareas'!$B$13, IF(G900 &lt; 'Costo de tareas'!$B$13*0.2, 0, 'Costo de tareas'!$B$13- G900))</f>
        <v>39.28055556</v>
      </c>
      <c r="I900" s="17">
        <f>IF(H900=0,'Costo de tareas'!$B$13,'Costo de tareas'!$B$13-H900)</f>
        <v>0</v>
      </c>
      <c r="J900" s="2"/>
      <c r="K900" s="2"/>
      <c r="P900" s="2"/>
    </row>
    <row r="901">
      <c r="A901" s="3" t="s">
        <v>1286</v>
      </c>
      <c r="B901" s="11" t="str">
        <f t="shared" si="1"/>
        <v>20210207</v>
      </c>
      <c r="C901" s="12">
        <f t="shared" si="2"/>
        <v>44234</v>
      </c>
      <c r="D901" s="3" t="str">
        <f t="shared" si="3"/>
        <v>11</v>
      </c>
      <c r="E901" s="13">
        <v>331.0</v>
      </c>
      <c r="F901" s="14">
        <f>'Costo de tareas'!$B$15</f>
        <v>0.1964027778</v>
      </c>
      <c r="G901" s="15">
        <f>'Producción diaria'!$T$3*$L$2*$M$2*$N$2*E901*1000/'Costo de tareas'!$B$14</f>
        <v>497.6790005</v>
      </c>
      <c r="H901" s="16">
        <f>IF(G901 &gt; 'Costo de tareas'!$B$13, 'Costo de tareas'!$B$13, IF(G901 &lt; 'Costo de tareas'!$B$13*0.2, 0, 'Costo de tareas'!$B$13- G901))</f>
        <v>39.28055556</v>
      </c>
      <c r="I901" s="17">
        <f>IF(H901=0,'Costo de tareas'!$B$13,'Costo de tareas'!$B$13-H901)</f>
        <v>0</v>
      </c>
      <c r="J901" s="2"/>
      <c r="K901" s="2"/>
      <c r="P901" s="2"/>
    </row>
    <row r="902">
      <c r="A902" s="3" t="s">
        <v>1287</v>
      </c>
      <c r="B902" s="11" t="str">
        <f t="shared" si="1"/>
        <v>20210207</v>
      </c>
      <c r="C902" s="12">
        <f t="shared" si="2"/>
        <v>44234</v>
      </c>
      <c r="D902" s="3" t="str">
        <f t="shared" si="3"/>
        <v>12</v>
      </c>
      <c r="E902" s="13">
        <v>95.0</v>
      </c>
      <c r="F902" s="14">
        <f>'Costo de tareas'!$B$15</f>
        <v>0.1964027778</v>
      </c>
      <c r="G902" s="15">
        <f>'Producción diaria'!$T$3*$L$2*$M$2*$N$2*E902*1000/'Costo de tareas'!$B$14</f>
        <v>142.8383838</v>
      </c>
      <c r="H902" s="16">
        <f>IF(G902 &gt; 'Costo de tareas'!$B$13, 'Costo de tareas'!$B$13, IF(G902 &lt; 'Costo de tareas'!$B$13*0.2, 0, 'Costo de tareas'!$B$13- G902))</f>
        <v>39.28055556</v>
      </c>
      <c r="I902" s="17">
        <f>IF(H902=0,'Costo de tareas'!$B$13,'Costo de tareas'!$B$13-H902)</f>
        <v>0</v>
      </c>
      <c r="J902" s="2"/>
      <c r="K902" s="2"/>
      <c r="P902" s="2"/>
    </row>
    <row r="903">
      <c r="A903" s="3" t="s">
        <v>1289</v>
      </c>
      <c r="B903" s="11" t="str">
        <f t="shared" si="1"/>
        <v>20210207</v>
      </c>
      <c r="C903" s="12">
        <f t="shared" si="2"/>
        <v>44234</v>
      </c>
      <c r="D903" s="3" t="str">
        <f t="shared" si="3"/>
        <v>13</v>
      </c>
      <c r="E903" s="13">
        <v>174.0</v>
      </c>
      <c r="F903" s="14">
        <f>'Costo de tareas'!$B$15</f>
        <v>0.1964027778</v>
      </c>
      <c r="G903" s="15">
        <f>'Producción diaria'!$T$3*$L$2*$M$2*$N$2*E903*1000/'Costo de tareas'!$B$14</f>
        <v>261.6197767</v>
      </c>
      <c r="H903" s="16">
        <f>IF(G903 &gt; 'Costo de tareas'!$B$13, 'Costo de tareas'!$B$13, IF(G903 &lt; 'Costo de tareas'!$B$13*0.2, 0, 'Costo de tareas'!$B$13- G903))</f>
        <v>39.28055556</v>
      </c>
      <c r="I903" s="17">
        <f>IF(H903=0,'Costo de tareas'!$B$13,'Costo de tareas'!$B$13-H903)</f>
        <v>0</v>
      </c>
      <c r="J903" s="2"/>
      <c r="K903" s="2"/>
      <c r="P903" s="2"/>
    </row>
    <row r="904">
      <c r="A904" s="3" t="s">
        <v>1291</v>
      </c>
      <c r="B904" s="11" t="str">
        <f t="shared" si="1"/>
        <v>20210207</v>
      </c>
      <c r="C904" s="12">
        <f t="shared" si="2"/>
        <v>44234</v>
      </c>
      <c r="D904" s="3" t="str">
        <f t="shared" si="3"/>
        <v>14</v>
      </c>
      <c r="E904" s="13">
        <v>438.0</v>
      </c>
      <c r="F904" s="14">
        <f>'Costo de tareas'!$B$15</f>
        <v>0.1964027778</v>
      </c>
      <c r="G904" s="15">
        <f>'Producción diaria'!$T$3*$L$2*$M$2*$N$2*E904*1000/'Costo de tareas'!$B$14</f>
        <v>658.5601276</v>
      </c>
      <c r="H904" s="16">
        <f>IF(G904 &gt; 'Costo de tareas'!$B$13, 'Costo de tareas'!$B$13, IF(G904 &lt; 'Costo de tareas'!$B$13*0.2, 0, 'Costo de tareas'!$B$13- G904))</f>
        <v>39.28055556</v>
      </c>
      <c r="I904" s="17">
        <f>IF(H904=0,'Costo de tareas'!$B$13,'Costo de tareas'!$B$13-H904)</f>
        <v>0</v>
      </c>
      <c r="J904" s="2"/>
      <c r="K904" s="2"/>
      <c r="P904" s="2"/>
    </row>
    <row r="905">
      <c r="A905" s="3" t="s">
        <v>1292</v>
      </c>
      <c r="B905" s="11" t="str">
        <f t="shared" si="1"/>
        <v>20210207</v>
      </c>
      <c r="C905" s="12">
        <f t="shared" si="2"/>
        <v>44234</v>
      </c>
      <c r="D905" s="3" t="str">
        <f t="shared" si="3"/>
        <v>15</v>
      </c>
      <c r="E905" s="13">
        <v>301.0</v>
      </c>
      <c r="F905" s="14">
        <f>'Costo de tareas'!$B$15</f>
        <v>0.1964027778</v>
      </c>
      <c r="G905" s="15">
        <f>'Producción diaria'!$T$3*$L$2*$M$2*$N$2*E905*1000/'Costo de tareas'!$B$14</f>
        <v>452.5721425</v>
      </c>
      <c r="H905" s="16">
        <f>IF(G905 &gt; 'Costo de tareas'!$B$13, 'Costo de tareas'!$B$13, IF(G905 &lt; 'Costo de tareas'!$B$13*0.2, 0, 'Costo de tareas'!$B$13- G905))</f>
        <v>39.28055556</v>
      </c>
      <c r="I905" s="17">
        <f>IF(H905=0,'Costo de tareas'!$B$13,'Costo de tareas'!$B$13-H905)</f>
        <v>0</v>
      </c>
      <c r="J905" s="2"/>
      <c r="K905" s="2"/>
      <c r="P905" s="2"/>
    </row>
    <row r="906">
      <c r="A906" s="3" t="s">
        <v>1293</v>
      </c>
      <c r="B906" s="11" t="str">
        <f t="shared" si="1"/>
        <v>20210207</v>
      </c>
      <c r="C906" s="12">
        <f t="shared" si="2"/>
        <v>44234</v>
      </c>
      <c r="D906" s="3" t="str">
        <f t="shared" si="3"/>
        <v>16</v>
      </c>
      <c r="E906" s="13">
        <v>147.0</v>
      </c>
      <c r="F906" s="14">
        <f>'Costo de tareas'!$B$15</f>
        <v>0.1964027778</v>
      </c>
      <c r="G906" s="15">
        <f>'Producción diaria'!$T$3*$L$2*$M$2*$N$2*E906*1000/'Costo de tareas'!$B$14</f>
        <v>221.0236045</v>
      </c>
      <c r="H906" s="16">
        <f>IF(G906 &gt; 'Costo de tareas'!$B$13, 'Costo de tareas'!$B$13, IF(G906 &lt; 'Costo de tareas'!$B$13*0.2, 0, 'Costo de tareas'!$B$13- G906))</f>
        <v>39.28055556</v>
      </c>
      <c r="I906" s="17">
        <f>IF(H906=0,'Costo de tareas'!$B$13,'Costo de tareas'!$B$13-H906)</f>
        <v>0</v>
      </c>
      <c r="J906" s="2"/>
      <c r="K906" s="2"/>
      <c r="P906" s="2"/>
    </row>
    <row r="907">
      <c r="A907" s="3" t="s">
        <v>1294</v>
      </c>
      <c r="B907" s="11" t="str">
        <f t="shared" si="1"/>
        <v>20210207</v>
      </c>
      <c r="C907" s="12">
        <f t="shared" si="2"/>
        <v>44234</v>
      </c>
      <c r="D907" s="3" t="str">
        <f t="shared" si="3"/>
        <v>17</v>
      </c>
      <c r="E907" s="13">
        <v>4.0</v>
      </c>
      <c r="F907" s="14">
        <f>'Costo de tareas'!$B$15</f>
        <v>0.1964027778</v>
      </c>
      <c r="G907" s="15">
        <f>'Producción diaria'!$T$3*$L$2*$M$2*$N$2*E907*1000/'Costo de tareas'!$B$14</f>
        <v>6.014247741</v>
      </c>
      <c r="H907" s="16">
        <f>IF(G907 &gt; 'Costo de tareas'!$B$13, 'Costo de tareas'!$B$13, IF(G907 &lt; 'Costo de tareas'!$B$13*0.2, 0, 'Costo de tareas'!$B$13- G907))</f>
        <v>0</v>
      </c>
      <c r="I907" s="17">
        <f>IF(H907=0,'Costo de tareas'!$B$13,'Costo de tareas'!$B$13-H907)</f>
        <v>39.28055556</v>
      </c>
      <c r="J907" s="2"/>
      <c r="K907" s="2"/>
      <c r="P907" s="2"/>
    </row>
    <row r="908">
      <c r="A908" s="3" t="s">
        <v>1295</v>
      </c>
      <c r="B908" s="11" t="str">
        <f t="shared" si="1"/>
        <v>20210207</v>
      </c>
      <c r="C908" s="12">
        <f t="shared" si="2"/>
        <v>44234</v>
      </c>
      <c r="D908" s="3" t="str">
        <f t="shared" si="3"/>
        <v>18</v>
      </c>
      <c r="E908" s="13">
        <v>0.0</v>
      </c>
      <c r="F908" s="14">
        <f>'Costo de tareas'!$B$15</f>
        <v>0.1964027778</v>
      </c>
      <c r="G908" s="15">
        <f>'Producción diaria'!$T$3*$L$2*$M$2*$N$2*E908*1000/'Costo de tareas'!$B$14</f>
        <v>0</v>
      </c>
      <c r="H908" s="16">
        <f>IF(G908 &gt; 'Costo de tareas'!$B$13, 'Costo de tareas'!$B$13, IF(G908 &lt; 'Costo de tareas'!$B$13*0.2, 0, 'Costo de tareas'!$B$13- G908))</f>
        <v>0</v>
      </c>
      <c r="I908" s="17">
        <f>IF(H908=0,'Costo de tareas'!$B$13,'Costo de tareas'!$B$13-H908)</f>
        <v>39.28055556</v>
      </c>
      <c r="J908" s="2"/>
      <c r="K908" s="2"/>
      <c r="P908" s="2"/>
    </row>
    <row r="909">
      <c r="A909" s="3" t="s">
        <v>1297</v>
      </c>
      <c r="B909" s="11" t="str">
        <f t="shared" si="1"/>
        <v>20210207</v>
      </c>
      <c r="C909" s="12">
        <f t="shared" si="2"/>
        <v>44234</v>
      </c>
      <c r="D909" s="3" t="str">
        <f t="shared" si="3"/>
        <v>19</v>
      </c>
      <c r="E909" s="13">
        <v>0.0</v>
      </c>
      <c r="F909" s="14">
        <f>'Costo de tareas'!$B$15</f>
        <v>0.1964027778</v>
      </c>
      <c r="G909" s="15">
        <f>'Producción diaria'!$T$3*$L$2*$M$2*$N$2*E909*1000/'Costo de tareas'!$B$14</f>
        <v>0</v>
      </c>
      <c r="H909" s="16">
        <f>IF(G909 &gt; 'Costo de tareas'!$B$13, 'Costo de tareas'!$B$13, IF(G909 &lt; 'Costo de tareas'!$B$13*0.2, 0, 'Costo de tareas'!$B$13- G909))</f>
        <v>0</v>
      </c>
      <c r="I909" s="17">
        <f>IF(H909=0,'Costo de tareas'!$B$13,'Costo de tareas'!$B$13-H909)</f>
        <v>39.28055556</v>
      </c>
      <c r="J909" s="2"/>
      <c r="K909" s="2"/>
      <c r="P909" s="2"/>
    </row>
    <row r="910">
      <c r="A910" s="3" t="s">
        <v>1299</v>
      </c>
      <c r="B910" s="11" t="str">
        <f t="shared" si="1"/>
        <v>20210207</v>
      </c>
      <c r="C910" s="12">
        <f t="shared" si="2"/>
        <v>44234</v>
      </c>
      <c r="D910" s="3" t="str">
        <f t="shared" si="3"/>
        <v>20</v>
      </c>
      <c r="E910" s="13">
        <v>0.0</v>
      </c>
      <c r="F910" s="14">
        <f>'Costo de tareas'!$B$15</f>
        <v>0.1964027778</v>
      </c>
      <c r="G910" s="15">
        <f>'Producción diaria'!$T$3*$L$2*$M$2*$N$2*E910*1000/'Costo de tareas'!$B$14</f>
        <v>0</v>
      </c>
      <c r="H910" s="16">
        <f>IF(G910 &gt; 'Costo de tareas'!$B$13, 'Costo de tareas'!$B$13, IF(G910 &lt; 'Costo de tareas'!$B$13*0.2, 0, 'Costo de tareas'!$B$13- G910))</f>
        <v>0</v>
      </c>
      <c r="I910" s="17">
        <f>IF(H910=0,'Costo de tareas'!$B$13,'Costo de tareas'!$B$13-H910)</f>
        <v>39.28055556</v>
      </c>
      <c r="J910" s="2"/>
      <c r="K910" s="2"/>
      <c r="P910" s="2"/>
    </row>
    <row r="911">
      <c r="A911" s="3" t="s">
        <v>1301</v>
      </c>
      <c r="B911" s="11" t="str">
        <f t="shared" si="1"/>
        <v>20210207</v>
      </c>
      <c r="C911" s="12">
        <f t="shared" si="2"/>
        <v>44234</v>
      </c>
      <c r="D911" s="3" t="str">
        <f t="shared" si="3"/>
        <v>21</v>
      </c>
      <c r="E911" s="13">
        <v>0.0</v>
      </c>
      <c r="F911" s="14">
        <f>'Costo de tareas'!$B$15</f>
        <v>0.1964027778</v>
      </c>
      <c r="G911" s="15">
        <f>'Producción diaria'!$T$3*$L$2*$M$2*$N$2*E911*1000/'Costo de tareas'!$B$14</f>
        <v>0</v>
      </c>
      <c r="H911" s="16">
        <f>IF(G911 &gt; 'Costo de tareas'!$B$13, 'Costo de tareas'!$B$13, IF(G911 &lt; 'Costo de tareas'!$B$13*0.2, 0, 'Costo de tareas'!$B$13- G911))</f>
        <v>0</v>
      </c>
      <c r="I911" s="17">
        <f>IF(H911=0,'Costo de tareas'!$B$13,'Costo de tareas'!$B$13-H911)</f>
        <v>39.28055556</v>
      </c>
      <c r="J911" s="2"/>
      <c r="K911" s="2"/>
      <c r="P911" s="2"/>
    </row>
    <row r="912">
      <c r="A912" s="3" t="s">
        <v>1302</v>
      </c>
      <c r="B912" s="11" t="str">
        <f t="shared" si="1"/>
        <v>20210207</v>
      </c>
      <c r="C912" s="12">
        <f t="shared" si="2"/>
        <v>44234</v>
      </c>
      <c r="D912" s="3" t="str">
        <f t="shared" si="3"/>
        <v>22</v>
      </c>
      <c r="E912" s="13">
        <v>0.0</v>
      </c>
      <c r="F912" s="14">
        <f>'Costo de tareas'!$B$15</f>
        <v>0.1964027778</v>
      </c>
      <c r="G912" s="15">
        <f>'Producción diaria'!$T$3*$L$2*$M$2*$N$2*E912*1000/'Costo de tareas'!$B$14</f>
        <v>0</v>
      </c>
      <c r="H912" s="16">
        <f>IF(G912 &gt; 'Costo de tareas'!$B$13, 'Costo de tareas'!$B$13, IF(G912 &lt; 'Costo de tareas'!$B$13*0.2, 0, 'Costo de tareas'!$B$13- G912))</f>
        <v>0</v>
      </c>
      <c r="I912" s="17">
        <f>IF(H912=0,'Costo de tareas'!$B$13,'Costo de tareas'!$B$13-H912)</f>
        <v>39.28055556</v>
      </c>
      <c r="J912" s="2"/>
      <c r="K912" s="2"/>
      <c r="P912" s="2"/>
    </row>
    <row r="913">
      <c r="A913" s="3" t="s">
        <v>1303</v>
      </c>
      <c r="B913" s="11" t="str">
        <f t="shared" si="1"/>
        <v>20210207</v>
      </c>
      <c r="C913" s="12">
        <f t="shared" si="2"/>
        <v>44234</v>
      </c>
      <c r="D913" s="3" t="str">
        <f t="shared" si="3"/>
        <v>23</v>
      </c>
      <c r="E913" s="13">
        <v>0.0</v>
      </c>
      <c r="F913" s="14">
        <f>'Costo de tareas'!$B$15</f>
        <v>0.1964027778</v>
      </c>
      <c r="G913" s="15">
        <f>'Producción diaria'!$T$3*$L$2*$M$2*$N$2*E913*1000/'Costo de tareas'!$B$14</f>
        <v>0</v>
      </c>
      <c r="H913" s="16">
        <f>IF(G913 &gt; 'Costo de tareas'!$B$13, 'Costo de tareas'!$B$13, IF(G913 &lt; 'Costo de tareas'!$B$13*0.2, 0, 'Costo de tareas'!$B$13- G913))</f>
        <v>0</v>
      </c>
      <c r="I913" s="17">
        <f>IF(H913=0,'Costo de tareas'!$B$13,'Costo de tareas'!$B$13-H913)</f>
        <v>39.28055556</v>
      </c>
      <c r="J913" s="2"/>
      <c r="K913" s="2"/>
      <c r="P913" s="2"/>
    </row>
    <row r="914">
      <c r="A914" s="3" t="s">
        <v>1304</v>
      </c>
      <c r="B914" s="11" t="str">
        <f t="shared" si="1"/>
        <v>20210208</v>
      </c>
      <c r="C914" s="12">
        <f t="shared" si="2"/>
        <v>44235</v>
      </c>
      <c r="D914" s="3" t="str">
        <f t="shared" si="3"/>
        <v>00</v>
      </c>
      <c r="E914" s="13">
        <v>0.0</v>
      </c>
      <c r="F914" s="14">
        <f>'Costo de tareas'!$B$15</f>
        <v>0.1964027778</v>
      </c>
      <c r="G914" s="15">
        <f>'Producción diaria'!$T$3*$L$2*$M$2*$N$2*E914*1000/'Costo de tareas'!$B$14</f>
        <v>0</v>
      </c>
      <c r="H914" s="16">
        <f>IF(G914 &gt; 'Costo de tareas'!$B$13, 'Costo de tareas'!$B$13, IF(G914 &lt; 'Costo de tareas'!$B$13*0.2, 0, 'Costo de tareas'!$B$13- G914))</f>
        <v>0</v>
      </c>
      <c r="I914" s="17">
        <f>IF(H914=0,'Costo de tareas'!$B$13,'Costo de tareas'!$B$13-H914)</f>
        <v>39.28055556</v>
      </c>
      <c r="J914" s="2"/>
      <c r="K914" s="2"/>
      <c r="P914" s="2"/>
    </row>
    <row r="915">
      <c r="A915" s="3" t="s">
        <v>1306</v>
      </c>
      <c r="B915" s="11" t="str">
        <f t="shared" si="1"/>
        <v>20210208</v>
      </c>
      <c r="C915" s="12">
        <f t="shared" si="2"/>
        <v>44235</v>
      </c>
      <c r="D915" s="3" t="str">
        <f t="shared" si="3"/>
        <v>01</v>
      </c>
      <c r="E915" s="13">
        <v>0.0</v>
      </c>
      <c r="F915" s="14">
        <f>'Costo de tareas'!$B$15</f>
        <v>0.1964027778</v>
      </c>
      <c r="G915" s="15">
        <f>'Producción diaria'!$T$3*$L$2*$M$2*$N$2*E915*1000/'Costo de tareas'!$B$14</f>
        <v>0</v>
      </c>
      <c r="H915" s="16">
        <f>IF(G915 &gt; 'Costo de tareas'!$B$13, 'Costo de tareas'!$B$13, IF(G915 &lt; 'Costo de tareas'!$B$13*0.2, 0, 'Costo de tareas'!$B$13- G915))</f>
        <v>0</v>
      </c>
      <c r="I915" s="17">
        <f>IF(H915=0,'Costo de tareas'!$B$13,'Costo de tareas'!$B$13-H915)</f>
        <v>39.28055556</v>
      </c>
      <c r="J915" s="2"/>
      <c r="K915" s="2"/>
      <c r="P915" s="2"/>
    </row>
    <row r="916">
      <c r="A916" s="3" t="s">
        <v>1308</v>
      </c>
      <c r="B916" s="11" t="str">
        <f t="shared" si="1"/>
        <v>20210208</v>
      </c>
      <c r="C916" s="12">
        <f t="shared" si="2"/>
        <v>44235</v>
      </c>
      <c r="D916" s="3" t="str">
        <f t="shared" si="3"/>
        <v>02</v>
      </c>
      <c r="E916" s="13">
        <v>0.0</v>
      </c>
      <c r="F916" s="14">
        <f>'Costo de tareas'!$B$15</f>
        <v>0.1964027778</v>
      </c>
      <c r="G916" s="15">
        <f>'Producción diaria'!$T$3*$L$2*$M$2*$N$2*E916*1000/'Costo de tareas'!$B$14</f>
        <v>0</v>
      </c>
      <c r="H916" s="16">
        <f>IF(G916 &gt; 'Costo de tareas'!$B$13, 'Costo de tareas'!$B$13, IF(G916 &lt; 'Costo de tareas'!$B$13*0.2, 0, 'Costo de tareas'!$B$13- G916))</f>
        <v>0</v>
      </c>
      <c r="I916" s="17">
        <f>IF(H916=0,'Costo de tareas'!$B$13,'Costo de tareas'!$B$13-H916)</f>
        <v>39.28055556</v>
      </c>
      <c r="J916" s="2"/>
      <c r="K916" s="2"/>
      <c r="P916" s="2"/>
    </row>
    <row r="917">
      <c r="A917" s="3" t="s">
        <v>1309</v>
      </c>
      <c r="B917" s="11" t="str">
        <f t="shared" si="1"/>
        <v>20210208</v>
      </c>
      <c r="C917" s="12">
        <f t="shared" si="2"/>
        <v>44235</v>
      </c>
      <c r="D917" s="3" t="str">
        <f t="shared" si="3"/>
        <v>03</v>
      </c>
      <c r="E917" s="13">
        <v>0.0</v>
      </c>
      <c r="F917" s="14">
        <f>'Costo de tareas'!$B$15</f>
        <v>0.1964027778</v>
      </c>
      <c r="G917" s="15">
        <f>'Producción diaria'!$T$3*$L$2*$M$2*$N$2*E917*1000/'Costo de tareas'!$B$14</f>
        <v>0</v>
      </c>
      <c r="H917" s="16">
        <f>IF(G917 &gt; 'Costo de tareas'!$B$13, 'Costo de tareas'!$B$13, IF(G917 &lt; 'Costo de tareas'!$B$13*0.2, 0, 'Costo de tareas'!$B$13- G917))</f>
        <v>0</v>
      </c>
      <c r="I917" s="17">
        <f>IF(H917=0,'Costo de tareas'!$B$13,'Costo de tareas'!$B$13-H917)</f>
        <v>39.28055556</v>
      </c>
      <c r="J917" s="2"/>
      <c r="K917" s="2"/>
      <c r="P917" s="2"/>
    </row>
    <row r="918">
      <c r="A918" s="3" t="s">
        <v>1310</v>
      </c>
      <c r="B918" s="11" t="str">
        <f t="shared" si="1"/>
        <v>20210208</v>
      </c>
      <c r="C918" s="12">
        <f t="shared" si="2"/>
        <v>44235</v>
      </c>
      <c r="D918" s="3" t="str">
        <f t="shared" si="3"/>
        <v>04</v>
      </c>
      <c r="E918" s="13">
        <v>0.0</v>
      </c>
      <c r="F918" s="14">
        <f>'Costo de tareas'!$B$15</f>
        <v>0.1964027778</v>
      </c>
      <c r="G918" s="15">
        <f>'Producción diaria'!$T$3*$L$2*$M$2*$N$2*E918*1000/'Costo de tareas'!$B$14</f>
        <v>0</v>
      </c>
      <c r="H918" s="16">
        <f>IF(G918 &gt; 'Costo de tareas'!$B$13, 'Costo de tareas'!$B$13, IF(G918 &lt; 'Costo de tareas'!$B$13*0.2, 0, 'Costo de tareas'!$B$13- G918))</f>
        <v>0</v>
      </c>
      <c r="I918" s="17">
        <f>IF(H918=0,'Costo de tareas'!$B$13,'Costo de tareas'!$B$13-H918)</f>
        <v>39.28055556</v>
      </c>
      <c r="J918" s="2"/>
      <c r="K918" s="2"/>
      <c r="P918" s="2"/>
    </row>
    <row r="919">
      <c r="A919" s="3" t="s">
        <v>1311</v>
      </c>
      <c r="B919" s="11" t="str">
        <f t="shared" si="1"/>
        <v>20210208</v>
      </c>
      <c r="C919" s="12">
        <f t="shared" si="2"/>
        <v>44235</v>
      </c>
      <c r="D919" s="3" t="str">
        <f t="shared" si="3"/>
        <v>05</v>
      </c>
      <c r="E919" s="13">
        <v>0.0</v>
      </c>
      <c r="F919" s="14">
        <f>'Costo de tareas'!$B$15</f>
        <v>0.1964027778</v>
      </c>
      <c r="G919" s="15">
        <f>'Producción diaria'!$T$3*$L$2*$M$2*$N$2*E919*1000/'Costo de tareas'!$B$14</f>
        <v>0</v>
      </c>
      <c r="H919" s="16">
        <f>IF(G919 &gt; 'Costo de tareas'!$B$13, 'Costo de tareas'!$B$13, IF(G919 &lt; 'Costo de tareas'!$B$13*0.2, 0, 'Costo de tareas'!$B$13- G919))</f>
        <v>0</v>
      </c>
      <c r="I919" s="17">
        <f>IF(H919=0,'Costo de tareas'!$B$13,'Costo de tareas'!$B$13-H919)</f>
        <v>39.28055556</v>
      </c>
      <c r="J919" s="2"/>
      <c r="K919" s="2"/>
      <c r="P919" s="2"/>
    </row>
    <row r="920">
      <c r="A920" s="3" t="s">
        <v>1312</v>
      </c>
      <c r="B920" s="11" t="str">
        <f t="shared" si="1"/>
        <v>20210208</v>
      </c>
      <c r="C920" s="12">
        <f t="shared" si="2"/>
        <v>44235</v>
      </c>
      <c r="D920" s="3" t="str">
        <f t="shared" si="3"/>
        <v>06</v>
      </c>
      <c r="E920" s="13">
        <v>0.0</v>
      </c>
      <c r="F920" s="14">
        <f>'Costo de tareas'!$B$15</f>
        <v>0.1964027778</v>
      </c>
      <c r="G920" s="15">
        <f>'Producción diaria'!$T$3*$L$2*$M$2*$N$2*E920*1000/'Costo de tareas'!$B$14</f>
        <v>0</v>
      </c>
      <c r="H920" s="16">
        <f>IF(G920 &gt; 'Costo de tareas'!$B$13, 'Costo de tareas'!$B$13, IF(G920 &lt; 'Costo de tareas'!$B$13*0.2, 0, 'Costo de tareas'!$B$13- G920))</f>
        <v>0</v>
      </c>
      <c r="I920" s="17">
        <f>IF(H920=0,'Costo de tareas'!$B$13,'Costo de tareas'!$B$13-H920)</f>
        <v>39.28055556</v>
      </c>
      <c r="J920" s="2"/>
      <c r="K920" s="2"/>
      <c r="P920" s="2"/>
    </row>
    <row r="921">
      <c r="A921" s="3" t="s">
        <v>1313</v>
      </c>
      <c r="B921" s="11" t="str">
        <f t="shared" si="1"/>
        <v>20210208</v>
      </c>
      <c r="C921" s="12">
        <f t="shared" si="2"/>
        <v>44235</v>
      </c>
      <c r="D921" s="3" t="str">
        <f t="shared" si="3"/>
        <v>07</v>
      </c>
      <c r="E921" s="13">
        <v>0.0</v>
      </c>
      <c r="F921" s="14">
        <f>'Costo de tareas'!$B$15</f>
        <v>0.1964027778</v>
      </c>
      <c r="G921" s="15">
        <f>'Producción diaria'!$T$3*$L$2*$M$2*$N$2*E921*1000/'Costo de tareas'!$B$14</f>
        <v>0</v>
      </c>
      <c r="H921" s="16">
        <f>IF(G921 &gt; 'Costo de tareas'!$B$13, 'Costo de tareas'!$B$13, IF(G921 &lt; 'Costo de tareas'!$B$13*0.2, 0, 'Costo de tareas'!$B$13- G921))</f>
        <v>0</v>
      </c>
      <c r="I921" s="17">
        <f>IF(H921=0,'Costo de tareas'!$B$13,'Costo de tareas'!$B$13-H921)</f>
        <v>39.28055556</v>
      </c>
      <c r="J921" s="2"/>
      <c r="K921" s="2"/>
      <c r="P921" s="2"/>
    </row>
    <row r="922">
      <c r="A922" s="3" t="s">
        <v>1314</v>
      </c>
      <c r="B922" s="11" t="str">
        <f t="shared" si="1"/>
        <v>20210208</v>
      </c>
      <c r="C922" s="12">
        <f t="shared" si="2"/>
        <v>44235</v>
      </c>
      <c r="D922" s="3" t="str">
        <f t="shared" si="3"/>
        <v>08</v>
      </c>
      <c r="E922" s="13">
        <v>126.0</v>
      </c>
      <c r="F922" s="14">
        <f>'Costo de tareas'!$B$15</f>
        <v>0.1964027778</v>
      </c>
      <c r="G922" s="15">
        <f>'Producción diaria'!$T$3*$L$2*$M$2*$N$2*E922*1000/'Costo de tareas'!$B$14</f>
        <v>189.4488038</v>
      </c>
      <c r="H922" s="16">
        <f>IF(G922 &gt; 'Costo de tareas'!$B$13, 'Costo de tareas'!$B$13, IF(G922 &lt; 'Costo de tareas'!$B$13*0.2, 0, 'Costo de tareas'!$B$13- G922))</f>
        <v>39.28055556</v>
      </c>
      <c r="I922" s="17">
        <f>IF(H922=0,'Costo de tareas'!$B$13,'Costo de tareas'!$B$13-H922)</f>
        <v>0</v>
      </c>
      <c r="J922" s="2"/>
      <c r="K922" s="2"/>
      <c r="P922" s="2"/>
    </row>
    <row r="923">
      <c r="A923" s="3" t="s">
        <v>1315</v>
      </c>
      <c r="B923" s="11" t="str">
        <f t="shared" si="1"/>
        <v>20210208</v>
      </c>
      <c r="C923" s="12">
        <f t="shared" si="2"/>
        <v>44235</v>
      </c>
      <c r="D923" s="3" t="str">
        <f t="shared" si="3"/>
        <v>09</v>
      </c>
      <c r="E923" s="13">
        <v>304.0</v>
      </c>
      <c r="F923" s="14">
        <f>'Costo de tareas'!$B$15</f>
        <v>0.1964027778</v>
      </c>
      <c r="G923" s="15">
        <f>'Producción diaria'!$T$3*$L$2*$M$2*$N$2*E923*1000/'Costo de tareas'!$B$14</f>
        <v>457.0828283</v>
      </c>
      <c r="H923" s="16">
        <f>IF(G923 &gt; 'Costo de tareas'!$B$13, 'Costo de tareas'!$B$13, IF(G923 &lt; 'Costo de tareas'!$B$13*0.2, 0, 'Costo de tareas'!$B$13- G923))</f>
        <v>39.28055556</v>
      </c>
      <c r="I923" s="17">
        <f>IF(H923=0,'Costo de tareas'!$B$13,'Costo de tareas'!$B$13-H923)</f>
        <v>0</v>
      </c>
      <c r="J923" s="2"/>
      <c r="K923" s="2"/>
      <c r="P923" s="2"/>
    </row>
    <row r="924">
      <c r="A924" s="3" t="s">
        <v>1316</v>
      </c>
      <c r="B924" s="11" t="str">
        <f t="shared" si="1"/>
        <v>20210208</v>
      </c>
      <c r="C924" s="12">
        <f t="shared" si="2"/>
        <v>44235</v>
      </c>
      <c r="D924" s="3" t="str">
        <f t="shared" si="3"/>
        <v>10</v>
      </c>
      <c r="E924" s="13">
        <v>35.0</v>
      </c>
      <c r="F924" s="14">
        <f>'Costo de tareas'!$B$15</f>
        <v>0.1964027778</v>
      </c>
      <c r="G924" s="15">
        <f>'Producción diaria'!$T$3*$L$2*$M$2*$N$2*E924*1000/'Costo de tareas'!$B$14</f>
        <v>52.62466773</v>
      </c>
      <c r="H924" s="16">
        <f>IF(G924 &gt; 'Costo de tareas'!$B$13, 'Costo de tareas'!$B$13, IF(G924 &lt; 'Costo de tareas'!$B$13*0.2, 0, 'Costo de tareas'!$B$13- G924))</f>
        <v>39.28055556</v>
      </c>
      <c r="I924" s="17">
        <f>IF(H924=0,'Costo de tareas'!$B$13,'Costo de tareas'!$B$13-H924)</f>
        <v>0</v>
      </c>
      <c r="J924" s="2"/>
      <c r="K924" s="2"/>
      <c r="P924" s="2"/>
    </row>
    <row r="925">
      <c r="A925" s="3" t="s">
        <v>1317</v>
      </c>
      <c r="B925" s="11" t="str">
        <f t="shared" si="1"/>
        <v>20210208</v>
      </c>
      <c r="C925" s="12">
        <f t="shared" si="2"/>
        <v>44235</v>
      </c>
      <c r="D925" s="3" t="str">
        <f t="shared" si="3"/>
        <v>11</v>
      </c>
      <c r="E925" s="13">
        <v>143.0</v>
      </c>
      <c r="F925" s="14">
        <f>'Costo de tareas'!$B$15</f>
        <v>0.1964027778</v>
      </c>
      <c r="G925" s="15">
        <f>'Producción diaria'!$T$3*$L$2*$M$2*$N$2*E925*1000/'Costo de tareas'!$B$14</f>
        <v>215.0093567</v>
      </c>
      <c r="H925" s="16">
        <f>IF(G925 &gt; 'Costo de tareas'!$B$13, 'Costo de tareas'!$B$13, IF(G925 &lt; 'Costo de tareas'!$B$13*0.2, 0, 'Costo de tareas'!$B$13- G925))</f>
        <v>39.28055556</v>
      </c>
      <c r="I925" s="17">
        <f>IF(H925=0,'Costo de tareas'!$B$13,'Costo de tareas'!$B$13-H925)</f>
        <v>0</v>
      </c>
      <c r="J925" s="2"/>
      <c r="K925" s="2"/>
      <c r="P925" s="2"/>
    </row>
    <row r="926">
      <c r="A926" s="3" t="s">
        <v>1319</v>
      </c>
      <c r="B926" s="11" t="str">
        <f t="shared" si="1"/>
        <v>20210208</v>
      </c>
      <c r="C926" s="12">
        <f t="shared" si="2"/>
        <v>44235</v>
      </c>
      <c r="D926" s="3" t="str">
        <f t="shared" si="3"/>
        <v>12</v>
      </c>
      <c r="E926" s="13">
        <v>464.0</v>
      </c>
      <c r="F926" s="14">
        <f>'Costo de tareas'!$B$15</f>
        <v>0.1964027778</v>
      </c>
      <c r="G926" s="15">
        <f>'Producción diaria'!$T$3*$L$2*$M$2*$N$2*E926*1000/'Costo de tareas'!$B$14</f>
        <v>697.6527379</v>
      </c>
      <c r="H926" s="16">
        <f>IF(G926 &gt; 'Costo de tareas'!$B$13, 'Costo de tareas'!$B$13, IF(G926 &lt; 'Costo de tareas'!$B$13*0.2, 0, 'Costo de tareas'!$B$13- G926))</f>
        <v>39.28055556</v>
      </c>
      <c r="I926" s="17">
        <f>IF(H926=0,'Costo de tareas'!$B$13,'Costo de tareas'!$B$13-H926)</f>
        <v>0</v>
      </c>
      <c r="J926" s="2"/>
      <c r="K926" s="2"/>
      <c r="P926" s="2"/>
    </row>
    <row r="927">
      <c r="A927" s="3" t="s">
        <v>1320</v>
      </c>
      <c r="B927" s="11" t="str">
        <f t="shared" si="1"/>
        <v>20210208</v>
      </c>
      <c r="C927" s="12">
        <f t="shared" si="2"/>
        <v>44235</v>
      </c>
      <c r="D927" s="3" t="str">
        <f t="shared" si="3"/>
        <v>13</v>
      </c>
      <c r="E927" s="13">
        <v>192.0</v>
      </c>
      <c r="F927" s="14">
        <f>'Costo de tareas'!$B$15</f>
        <v>0.1964027778</v>
      </c>
      <c r="G927" s="15">
        <f>'Producción diaria'!$T$3*$L$2*$M$2*$N$2*E927*1000/'Costo de tareas'!$B$14</f>
        <v>288.6838915</v>
      </c>
      <c r="H927" s="16">
        <f>IF(G927 &gt; 'Costo de tareas'!$B$13, 'Costo de tareas'!$B$13, IF(G927 &lt; 'Costo de tareas'!$B$13*0.2, 0, 'Costo de tareas'!$B$13- G927))</f>
        <v>39.28055556</v>
      </c>
      <c r="I927" s="17">
        <f>IF(H927=0,'Costo de tareas'!$B$13,'Costo de tareas'!$B$13-H927)</f>
        <v>0</v>
      </c>
      <c r="J927" s="2"/>
      <c r="K927" s="2"/>
      <c r="P927" s="2"/>
    </row>
    <row r="928">
      <c r="A928" s="3" t="s">
        <v>1321</v>
      </c>
      <c r="B928" s="11" t="str">
        <f t="shared" si="1"/>
        <v>20210208</v>
      </c>
      <c r="C928" s="12">
        <f t="shared" si="2"/>
        <v>44235</v>
      </c>
      <c r="D928" s="3" t="str">
        <f t="shared" si="3"/>
        <v>14</v>
      </c>
      <c r="E928" s="13">
        <v>247.0</v>
      </c>
      <c r="F928" s="14">
        <f>'Costo de tareas'!$B$15</f>
        <v>0.1964027778</v>
      </c>
      <c r="G928" s="15">
        <f>'Producción diaria'!$T$3*$L$2*$M$2*$N$2*E928*1000/'Costo de tareas'!$B$14</f>
        <v>371.379798</v>
      </c>
      <c r="H928" s="16">
        <f>IF(G928 &gt; 'Costo de tareas'!$B$13, 'Costo de tareas'!$B$13, IF(G928 &lt; 'Costo de tareas'!$B$13*0.2, 0, 'Costo de tareas'!$B$13- G928))</f>
        <v>39.28055556</v>
      </c>
      <c r="I928" s="17">
        <f>IF(H928=0,'Costo de tareas'!$B$13,'Costo de tareas'!$B$13-H928)</f>
        <v>0</v>
      </c>
      <c r="J928" s="2"/>
      <c r="K928" s="2"/>
      <c r="P928" s="2"/>
    </row>
    <row r="929">
      <c r="A929" s="3" t="s">
        <v>1322</v>
      </c>
      <c r="B929" s="11" t="str">
        <f t="shared" si="1"/>
        <v>20210208</v>
      </c>
      <c r="C929" s="12">
        <f t="shared" si="2"/>
        <v>44235</v>
      </c>
      <c r="D929" s="3" t="str">
        <f t="shared" si="3"/>
        <v>15</v>
      </c>
      <c r="E929" s="13">
        <v>416.0</v>
      </c>
      <c r="F929" s="14">
        <f>'Costo de tareas'!$B$15</f>
        <v>0.1964027778</v>
      </c>
      <c r="G929" s="15">
        <f>'Producción diaria'!$T$3*$L$2*$M$2*$N$2*E929*1000/'Costo de tareas'!$B$14</f>
        <v>625.481765</v>
      </c>
      <c r="H929" s="16">
        <f>IF(G929 &gt; 'Costo de tareas'!$B$13, 'Costo de tareas'!$B$13, IF(G929 &lt; 'Costo de tareas'!$B$13*0.2, 0, 'Costo de tareas'!$B$13- G929))</f>
        <v>39.28055556</v>
      </c>
      <c r="I929" s="17">
        <f>IF(H929=0,'Costo de tareas'!$B$13,'Costo de tareas'!$B$13-H929)</f>
        <v>0</v>
      </c>
      <c r="J929" s="2"/>
      <c r="K929" s="2"/>
      <c r="P929" s="2"/>
    </row>
    <row r="930">
      <c r="A930" s="3" t="s">
        <v>1323</v>
      </c>
      <c r="B930" s="11" t="str">
        <f t="shared" si="1"/>
        <v>20210208</v>
      </c>
      <c r="C930" s="12">
        <f t="shared" si="2"/>
        <v>44235</v>
      </c>
      <c r="D930" s="3" t="str">
        <f t="shared" si="3"/>
        <v>16</v>
      </c>
      <c r="E930" s="13">
        <v>73.0</v>
      </c>
      <c r="F930" s="14">
        <f>'Costo de tareas'!$B$15</f>
        <v>0.1964027778</v>
      </c>
      <c r="G930" s="15">
        <f>'Producción diaria'!$T$3*$L$2*$M$2*$N$2*E930*1000/'Costo de tareas'!$B$14</f>
        <v>109.7600213</v>
      </c>
      <c r="H930" s="16">
        <f>IF(G930 &gt; 'Costo de tareas'!$B$13, 'Costo de tareas'!$B$13, IF(G930 &lt; 'Costo de tareas'!$B$13*0.2, 0, 'Costo de tareas'!$B$13- G930))</f>
        <v>39.28055556</v>
      </c>
      <c r="I930" s="17">
        <f>IF(H930=0,'Costo de tareas'!$B$13,'Costo de tareas'!$B$13-H930)</f>
        <v>0</v>
      </c>
      <c r="J930" s="2"/>
      <c r="K930" s="2"/>
      <c r="P930" s="2"/>
    </row>
    <row r="931">
      <c r="A931" s="3" t="s">
        <v>1325</v>
      </c>
      <c r="B931" s="11" t="str">
        <f t="shared" si="1"/>
        <v>20210208</v>
      </c>
      <c r="C931" s="12">
        <f t="shared" si="2"/>
        <v>44235</v>
      </c>
      <c r="D931" s="3" t="str">
        <f t="shared" si="3"/>
        <v>17</v>
      </c>
      <c r="E931" s="13">
        <v>11.0</v>
      </c>
      <c r="F931" s="14">
        <f>'Costo de tareas'!$B$15</f>
        <v>0.1964027778</v>
      </c>
      <c r="G931" s="15">
        <f>'Producción diaria'!$T$3*$L$2*$M$2*$N$2*E931*1000/'Costo de tareas'!$B$14</f>
        <v>16.53918129</v>
      </c>
      <c r="H931" s="16">
        <f>IF(G931 &gt; 'Costo de tareas'!$B$13, 'Costo de tareas'!$B$13, IF(G931 &lt; 'Costo de tareas'!$B$13*0.2, 0, 'Costo de tareas'!$B$13- G931))</f>
        <v>22.74137427</v>
      </c>
      <c r="I931" s="17">
        <f>IF(H931=0,'Costo de tareas'!$B$13,'Costo de tareas'!$B$13-H931)</f>
        <v>16.53918129</v>
      </c>
      <c r="J931" s="2"/>
      <c r="K931" s="2"/>
      <c r="P931" s="2"/>
    </row>
    <row r="932">
      <c r="A932" s="3" t="s">
        <v>1326</v>
      </c>
      <c r="B932" s="11" t="str">
        <f t="shared" si="1"/>
        <v>20210208</v>
      </c>
      <c r="C932" s="12">
        <f t="shared" si="2"/>
        <v>44235</v>
      </c>
      <c r="D932" s="3" t="str">
        <f t="shared" si="3"/>
        <v>18</v>
      </c>
      <c r="E932" s="13">
        <v>0.0</v>
      </c>
      <c r="F932" s="14">
        <f>'Costo de tareas'!$B$15</f>
        <v>0.1964027778</v>
      </c>
      <c r="G932" s="15">
        <f>'Producción diaria'!$T$3*$L$2*$M$2*$N$2*E932*1000/'Costo de tareas'!$B$14</f>
        <v>0</v>
      </c>
      <c r="H932" s="16">
        <f>IF(G932 &gt; 'Costo de tareas'!$B$13, 'Costo de tareas'!$B$13, IF(G932 &lt; 'Costo de tareas'!$B$13*0.2, 0, 'Costo de tareas'!$B$13- G932))</f>
        <v>0</v>
      </c>
      <c r="I932" s="17">
        <f>IF(H932=0,'Costo de tareas'!$B$13,'Costo de tareas'!$B$13-H932)</f>
        <v>39.28055556</v>
      </c>
      <c r="J932" s="2"/>
      <c r="K932" s="2"/>
      <c r="P932" s="2"/>
    </row>
    <row r="933">
      <c r="A933" s="3" t="s">
        <v>1328</v>
      </c>
      <c r="B933" s="11" t="str">
        <f t="shared" si="1"/>
        <v>20210208</v>
      </c>
      <c r="C933" s="12">
        <f t="shared" si="2"/>
        <v>44235</v>
      </c>
      <c r="D933" s="3" t="str">
        <f t="shared" si="3"/>
        <v>19</v>
      </c>
      <c r="E933" s="13">
        <v>0.0</v>
      </c>
      <c r="F933" s="14">
        <f>'Costo de tareas'!$B$15</f>
        <v>0.1964027778</v>
      </c>
      <c r="G933" s="15">
        <f>'Producción diaria'!$T$3*$L$2*$M$2*$N$2*E933*1000/'Costo de tareas'!$B$14</f>
        <v>0</v>
      </c>
      <c r="H933" s="16">
        <f>IF(G933 &gt; 'Costo de tareas'!$B$13, 'Costo de tareas'!$B$13, IF(G933 &lt; 'Costo de tareas'!$B$13*0.2, 0, 'Costo de tareas'!$B$13- G933))</f>
        <v>0</v>
      </c>
      <c r="I933" s="17">
        <f>IF(H933=0,'Costo de tareas'!$B$13,'Costo de tareas'!$B$13-H933)</f>
        <v>39.28055556</v>
      </c>
      <c r="J933" s="2"/>
      <c r="K933" s="2"/>
      <c r="P933" s="2"/>
    </row>
    <row r="934">
      <c r="A934" s="3" t="s">
        <v>1329</v>
      </c>
      <c r="B934" s="11" t="str">
        <f t="shared" si="1"/>
        <v>20210208</v>
      </c>
      <c r="C934" s="12">
        <f t="shared" si="2"/>
        <v>44235</v>
      </c>
      <c r="D934" s="3" t="str">
        <f t="shared" si="3"/>
        <v>20</v>
      </c>
      <c r="E934" s="13">
        <v>0.0</v>
      </c>
      <c r="F934" s="14">
        <f>'Costo de tareas'!$B$15</f>
        <v>0.1964027778</v>
      </c>
      <c r="G934" s="15">
        <f>'Producción diaria'!$T$3*$L$2*$M$2*$N$2*E934*1000/'Costo de tareas'!$B$14</f>
        <v>0</v>
      </c>
      <c r="H934" s="16">
        <f>IF(G934 &gt; 'Costo de tareas'!$B$13, 'Costo de tareas'!$B$13, IF(G934 &lt; 'Costo de tareas'!$B$13*0.2, 0, 'Costo de tareas'!$B$13- G934))</f>
        <v>0</v>
      </c>
      <c r="I934" s="17">
        <f>IF(H934=0,'Costo de tareas'!$B$13,'Costo de tareas'!$B$13-H934)</f>
        <v>39.28055556</v>
      </c>
      <c r="J934" s="2"/>
      <c r="K934" s="2"/>
      <c r="P934" s="2"/>
    </row>
    <row r="935">
      <c r="A935" s="3" t="s">
        <v>1330</v>
      </c>
      <c r="B935" s="11" t="str">
        <f t="shared" si="1"/>
        <v>20210208</v>
      </c>
      <c r="C935" s="12">
        <f t="shared" si="2"/>
        <v>44235</v>
      </c>
      <c r="D935" s="3" t="str">
        <f t="shared" si="3"/>
        <v>21</v>
      </c>
      <c r="E935" s="13">
        <v>0.0</v>
      </c>
      <c r="F935" s="14">
        <f>'Costo de tareas'!$B$15</f>
        <v>0.1964027778</v>
      </c>
      <c r="G935" s="15">
        <f>'Producción diaria'!$T$3*$L$2*$M$2*$N$2*E935*1000/'Costo de tareas'!$B$14</f>
        <v>0</v>
      </c>
      <c r="H935" s="16">
        <f>IF(G935 &gt; 'Costo de tareas'!$B$13, 'Costo de tareas'!$B$13, IF(G935 &lt; 'Costo de tareas'!$B$13*0.2, 0, 'Costo de tareas'!$B$13- G935))</f>
        <v>0</v>
      </c>
      <c r="I935" s="17">
        <f>IF(H935=0,'Costo de tareas'!$B$13,'Costo de tareas'!$B$13-H935)</f>
        <v>39.28055556</v>
      </c>
      <c r="J935" s="2"/>
      <c r="K935" s="2"/>
      <c r="P935" s="2"/>
    </row>
    <row r="936">
      <c r="A936" s="3" t="s">
        <v>1331</v>
      </c>
      <c r="B936" s="11" t="str">
        <f t="shared" si="1"/>
        <v>20210208</v>
      </c>
      <c r="C936" s="12">
        <f t="shared" si="2"/>
        <v>44235</v>
      </c>
      <c r="D936" s="3" t="str">
        <f t="shared" si="3"/>
        <v>22</v>
      </c>
      <c r="E936" s="13">
        <v>0.0</v>
      </c>
      <c r="F936" s="14">
        <f>'Costo de tareas'!$B$15</f>
        <v>0.1964027778</v>
      </c>
      <c r="G936" s="15">
        <f>'Producción diaria'!$T$3*$L$2*$M$2*$N$2*E936*1000/'Costo de tareas'!$B$14</f>
        <v>0</v>
      </c>
      <c r="H936" s="16">
        <f>IF(G936 &gt; 'Costo de tareas'!$B$13, 'Costo de tareas'!$B$13, IF(G936 &lt; 'Costo de tareas'!$B$13*0.2, 0, 'Costo de tareas'!$B$13- G936))</f>
        <v>0</v>
      </c>
      <c r="I936" s="17">
        <f>IF(H936=0,'Costo de tareas'!$B$13,'Costo de tareas'!$B$13-H936)</f>
        <v>39.28055556</v>
      </c>
      <c r="J936" s="2"/>
      <c r="K936" s="2"/>
      <c r="P936" s="2"/>
    </row>
    <row r="937">
      <c r="A937" s="3" t="s">
        <v>1332</v>
      </c>
      <c r="B937" s="11" t="str">
        <f t="shared" si="1"/>
        <v>20210208</v>
      </c>
      <c r="C937" s="12">
        <f t="shared" si="2"/>
        <v>44235</v>
      </c>
      <c r="D937" s="3" t="str">
        <f t="shared" si="3"/>
        <v>23</v>
      </c>
      <c r="E937" s="13">
        <v>0.0</v>
      </c>
      <c r="F937" s="14">
        <f>'Costo de tareas'!$B$15</f>
        <v>0.1964027778</v>
      </c>
      <c r="G937" s="15">
        <f>'Producción diaria'!$T$3*$L$2*$M$2*$N$2*E937*1000/'Costo de tareas'!$B$14</f>
        <v>0</v>
      </c>
      <c r="H937" s="16">
        <f>IF(G937 &gt; 'Costo de tareas'!$B$13, 'Costo de tareas'!$B$13, IF(G937 &lt; 'Costo de tareas'!$B$13*0.2, 0, 'Costo de tareas'!$B$13- G937))</f>
        <v>0</v>
      </c>
      <c r="I937" s="17">
        <f>IF(H937=0,'Costo de tareas'!$B$13,'Costo de tareas'!$B$13-H937)</f>
        <v>39.28055556</v>
      </c>
      <c r="J937" s="2"/>
      <c r="K937" s="2"/>
      <c r="P937" s="2"/>
    </row>
    <row r="938">
      <c r="A938" s="3" t="s">
        <v>1333</v>
      </c>
      <c r="B938" s="11" t="str">
        <f t="shared" si="1"/>
        <v>20210209</v>
      </c>
      <c r="C938" s="12">
        <f t="shared" si="2"/>
        <v>44236</v>
      </c>
      <c r="D938" s="3" t="str">
        <f t="shared" si="3"/>
        <v>00</v>
      </c>
      <c r="E938" s="13">
        <v>0.0</v>
      </c>
      <c r="F938" s="14">
        <f>'Costo de tareas'!$B$15</f>
        <v>0.1964027778</v>
      </c>
      <c r="G938" s="15">
        <f>'Producción diaria'!$T$3*$L$2*$M$2*$N$2*E938*1000/'Costo de tareas'!$B$14</f>
        <v>0</v>
      </c>
      <c r="H938" s="16">
        <f>IF(G938 &gt; 'Costo de tareas'!$B$13, 'Costo de tareas'!$B$13, IF(G938 &lt; 'Costo de tareas'!$B$13*0.2, 0, 'Costo de tareas'!$B$13- G938))</f>
        <v>0</v>
      </c>
      <c r="I938" s="17">
        <f>IF(H938=0,'Costo de tareas'!$B$13,'Costo de tareas'!$B$13-H938)</f>
        <v>39.28055556</v>
      </c>
      <c r="J938" s="2"/>
      <c r="K938" s="2"/>
      <c r="P938" s="2"/>
    </row>
    <row r="939">
      <c r="A939" s="3" t="s">
        <v>1334</v>
      </c>
      <c r="B939" s="11" t="str">
        <f t="shared" si="1"/>
        <v>20210209</v>
      </c>
      <c r="C939" s="12">
        <f t="shared" si="2"/>
        <v>44236</v>
      </c>
      <c r="D939" s="3" t="str">
        <f t="shared" si="3"/>
        <v>01</v>
      </c>
      <c r="E939" s="13">
        <v>0.0</v>
      </c>
      <c r="F939" s="14">
        <f>'Costo de tareas'!$B$15</f>
        <v>0.1964027778</v>
      </c>
      <c r="G939" s="15">
        <f>'Producción diaria'!$T$3*$L$2*$M$2*$N$2*E939*1000/'Costo de tareas'!$B$14</f>
        <v>0</v>
      </c>
      <c r="H939" s="16">
        <f>IF(G939 &gt; 'Costo de tareas'!$B$13, 'Costo de tareas'!$B$13, IF(G939 &lt; 'Costo de tareas'!$B$13*0.2, 0, 'Costo de tareas'!$B$13- G939))</f>
        <v>0</v>
      </c>
      <c r="I939" s="17">
        <f>IF(H939=0,'Costo de tareas'!$B$13,'Costo de tareas'!$B$13-H939)</f>
        <v>39.28055556</v>
      </c>
      <c r="J939" s="2"/>
      <c r="K939" s="2"/>
      <c r="P939" s="2"/>
    </row>
    <row r="940">
      <c r="A940" s="3" t="s">
        <v>1335</v>
      </c>
      <c r="B940" s="11" t="str">
        <f t="shared" si="1"/>
        <v>20210209</v>
      </c>
      <c r="C940" s="12">
        <f t="shared" si="2"/>
        <v>44236</v>
      </c>
      <c r="D940" s="3" t="str">
        <f t="shared" si="3"/>
        <v>02</v>
      </c>
      <c r="E940" s="13">
        <v>0.0</v>
      </c>
      <c r="F940" s="14">
        <f>'Costo de tareas'!$B$15</f>
        <v>0.1964027778</v>
      </c>
      <c r="G940" s="15">
        <f>'Producción diaria'!$T$3*$L$2*$M$2*$N$2*E940*1000/'Costo de tareas'!$B$14</f>
        <v>0</v>
      </c>
      <c r="H940" s="16">
        <f>IF(G940 &gt; 'Costo de tareas'!$B$13, 'Costo de tareas'!$B$13, IF(G940 &lt; 'Costo de tareas'!$B$13*0.2, 0, 'Costo de tareas'!$B$13- G940))</f>
        <v>0</v>
      </c>
      <c r="I940" s="17">
        <f>IF(H940=0,'Costo de tareas'!$B$13,'Costo de tareas'!$B$13-H940)</f>
        <v>39.28055556</v>
      </c>
      <c r="J940" s="2"/>
      <c r="K940" s="2"/>
      <c r="P940" s="2"/>
    </row>
    <row r="941">
      <c r="A941" s="3" t="s">
        <v>1336</v>
      </c>
      <c r="B941" s="11" t="str">
        <f t="shared" si="1"/>
        <v>20210209</v>
      </c>
      <c r="C941" s="12">
        <f t="shared" si="2"/>
        <v>44236</v>
      </c>
      <c r="D941" s="3" t="str">
        <f t="shared" si="3"/>
        <v>03</v>
      </c>
      <c r="E941" s="13">
        <v>0.0</v>
      </c>
      <c r="F941" s="14">
        <f>'Costo de tareas'!$B$15</f>
        <v>0.1964027778</v>
      </c>
      <c r="G941" s="15">
        <f>'Producción diaria'!$T$3*$L$2*$M$2*$N$2*E941*1000/'Costo de tareas'!$B$14</f>
        <v>0</v>
      </c>
      <c r="H941" s="16">
        <f>IF(G941 &gt; 'Costo de tareas'!$B$13, 'Costo de tareas'!$B$13, IF(G941 &lt; 'Costo de tareas'!$B$13*0.2, 0, 'Costo de tareas'!$B$13- G941))</f>
        <v>0</v>
      </c>
      <c r="I941" s="17">
        <f>IF(H941=0,'Costo de tareas'!$B$13,'Costo de tareas'!$B$13-H941)</f>
        <v>39.28055556</v>
      </c>
      <c r="J941" s="2"/>
      <c r="K941" s="2"/>
      <c r="P941" s="2"/>
    </row>
    <row r="942">
      <c r="A942" s="3" t="s">
        <v>1337</v>
      </c>
      <c r="B942" s="11" t="str">
        <f t="shared" si="1"/>
        <v>20210209</v>
      </c>
      <c r="C942" s="12">
        <f t="shared" si="2"/>
        <v>44236</v>
      </c>
      <c r="D942" s="3" t="str">
        <f t="shared" si="3"/>
        <v>04</v>
      </c>
      <c r="E942" s="13">
        <v>0.0</v>
      </c>
      <c r="F942" s="14">
        <f>'Costo de tareas'!$B$15</f>
        <v>0.1964027778</v>
      </c>
      <c r="G942" s="15">
        <f>'Producción diaria'!$T$3*$L$2*$M$2*$N$2*E942*1000/'Costo de tareas'!$B$14</f>
        <v>0</v>
      </c>
      <c r="H942" s="16">
        <f>IF(G942 &gt; 'Costo de tareas'!$B$13, 'Costo de tareas'!$B$13, IF(G942 &lt; 'Costo de tareas'!$B$13*0.2, 0, 'Costo de tareas'!$B$13- G942))</f>
        <v>0</v>
      </c>
      <c r="I942" s="17">
        <f>IF(H942=0,'Costo de tareas'!$B$13,'Costo de tareas'!$B$13-H942)</f>
        <v>39.28055556</v>
      </c>
      <c r="J942" s="2"/>
      <c r="K942" s="2"/>
      <c r="P942" s="2"/>
    </row>
    <row r="943">
      <c r="A943" s="3" t="s">
        <v>1338</v>
      </c>
      <c r="B943" s="11" t="str">
        <f t="shared" si="1"/>
        <v>20210209</v>
      </c>
      <c r="C943" s="12">
        <f t="shared" si="2"/>
        <v>44236</v>
      </c>
      <c r="D943" s="3" t="str">
        <f t="shared" si="3"/>
        <v>05</v>
      </c>
      <c r="E943" s="13">
        <v>0.0</v>
      </c>
      <c r="F943" s="14">
        <f>'Costo de tareas'!$B$15</f>
        <v>0.1964027778</v>
      </c>
      <c r="G943" s="15">
        <f>'Producción diaria'!$T$3*$L$2*$M$2*$N$2*E943*1000/'Costo de tareas'!$B$14</f>
        <v>0</v>
      </c>
      <c r="H943" s="16">
        <f>IF(G943 &gt; 'Costo de tareas'!$B$13, 'Costo de tareas'!$B$13, IF(G943 &lt; 'Costo de tareas'!$B$13*0.2, 0, 'Costo de tareas'!$B$13- G943))</f>
        <v>0</v>
      </c>
      <c r="I943" s="17">
        <f>IF(H943=0,'Costo de tareas'!$B$13,'Costo de tareas'!$B$13-H943)</f>
        <v>39.28055556</v>
      </c>
      <c r="J943" s="2"/>
      <c r="K943" s="2"/>
      <c r="P943" s="2"/>
    </row>
    <row r="944">
      <c r="A944" s="3" t="s">
        <v>1339</v>
      </c>
      <c r="B944" s="11" t="str">
        <f t="shared" si="1"/>
        <v>20210209</v>
      </c>
      <c r="C944" s="12">
        <f t="shared" si="2"/>
        <v>44236</v>
      </c>
      <c r="D944" s="3" t="str">
        <f t="shared" si="3"/>
        <v>06</v>
      </c>
      <c r="E944" s="13">
        <v>0.0</v>
      </c>
      <c r="F944" s="14">
        <f>'Costo de tareas'!$B$15</f>
        <v>0.1964027778</v>
      </c>
      <c r="G944" s="15">
        <f>'Producción diaria'!$T$3*$L$2*$M$2*$N$2*E944*1000/'Costo de tareas'!$B$14</f>
        <v>0</v>
      </c>
      <c r="H944" s="16">
        <f>IF(G944 &gt; 'Costo de tareas'!$B$13, 'Costo de tareas'!$B$13, IF(G944 &lt; 'Costo de tareas'!$B$13*0.2, 0, 'Costo de tareas'!$B$13- G944))</f>
        <v>0</v>
      </c>
      <c r="I944" s="17">
        <f>IF(H944=0,'Costo de tareas'!$B$13,'Costo de tareas'!$B$13-H944)</f>
        <v>39.28055556</v>
      </c>
      <c r="J944" s="2"/>
      <c r="K944" s="2"/>
      <c r="P944" s="2"/>
    </row>
    <row r="945">
      <c r="A945" s="3" t="s">
        <v>1340</v>
      </c>
      <c r="B945" s="11" t="str">
        <f t="shared" si="1"/>
        <v>20210209</v>
      </c>
      <c r="C945" s="12">
        <f t="shared" si="2"/>
        <v>44236</v>
      </c>
      <c r="D945" s="3" t="str">
        <f t="shared" si="3"/>
        <v>07</v>
      </c>
      <c r="E945" s="13">
        <v>0.0</v>
      </c>
      <c r="F945" s="14">
        <f>'Costo de tareas'!$B$15</f>
        <v>0.1964027778</v>
      </c>
      <c r="G945" s="15">
        <f>'Producción diaria'!$T$3*$L$2*$M$2*$N$2*E945*1000/'Costo de tareas'!$B$14</f>
        <v>0</v>
      </c>
      <c r="H945" s="16">
        <f>IF(G945 &gt; 'Costo de tareas'!$B$13, 'Costo de tareas'!$B$13, IF(G945 &lt; 'Costo de tareas'!$B$13*0.2, 0, 'Costo de tareas'!$B$13- G945))</f>
        <v>0</v>
      </c>
      <c r="I945" s="17">
        <f>IF(H945=0,'Costo de tareas'!$B$13,'Costo de tareas'!$B$13-H945)</f>
        <v>39.28055556</v>
      </c>
      <c r="J945" s="2"/>
      <c r="K945" s="2"/>
      <c r="P945" s="2"/>
    </row>
    <row r="946">
      <c r="A946" s="3" t="s">
        <v>1341</v>
      </c>
      <c r="B946" s="11" t="str">
        <f t="shared" si="1"/>
        <v>20210209</v>
      </c>
      <c r="C946" s="12">
        <f t="shared" si="2"/>
        <v>44236</v>
      </c>
      <c r="D946" s="3" t="str">
        <f t="shared" si="3"/>
        <v>08</v>
      </c>
      <c r="E946" s="13">
        <v>5.0</v>
      </c>
      <c r="F946" s="14">
        <f>'Costo de tareas'!$B$15</f>
        <v>0.1964027778</v>
      </c>
      <c r="G946" s="15">
        <f>'Producción diaria'!$T$3*$L$2*$M$2*$N$2*E946*1000/'Costo de tareas'!$B$14</f>
        <v>7.517809676</v>
      </c>
      <c r="H946" s="16">
        <f>IF(G946 &gt; 'Costo de tareas'!$B$13, 'Costo de tareas'!$B$13, IF(G946 &lt; 'Costo de tareas'!$B$13*0.2, 0, 'Costo de tareas'!$B$13- G946))</f>
        <v>0</v>
      </c>
      <c r="I946" s="17">
        <f>IF(H946=0,'Costo de tareas'!$B$13,'Costo de tareas'!$B$13-H946)</f>
        <v>39.28055556</v>
      </c>
      <c r="J946" s="2"/>
      <c r="K946" s="2"/>
      <c r="P946" s="2"/>
    </row>
    <row r="947">
      <c r="A947" s="3" t="s">
        <v>1342</v>
      </c>
      <c r="B947" s="11" t="str">
        <f t="shared" si="1"/>
        <v>20210209</v>
      </c>
      <c r="C947" s="12">
        <f t="shared" si="2"/>
        <v>44236</v>
      </c>
      <c r="D947" s="3" t="str">
        <f t="shared" si="3"/>
        <v>09</v>
      </c>
      <c r="E947" s="13">
        <v>82.0</v>
      </c>
      <c r="F947" s="14">
        <f>'Costo de tareas'!$B$15</f>
        <v>0.1964027778</v>
      </c>
      <c r="G947" s="15">
        <f>'Producción diaria'!$T$3*$L$2*$M$2*$N$2*E947*1000/'Costo de tareas'!$B$14</f>
        <v>123.2920787</v>
      </c>
      <c r="H947" s="16">
        <f>IF(G947 &gt; 'Costo de tareas'!$B$13, 'Costo de tareas'!$B$13, IF(G947 &lt; 'Costo de tareas'!$B$13*0.2, 0, 'Costo de tareas'!$B$13- G947))</f>
        <v>39.28055556</v>
      </c>
      <c r="I947" s="17">
        <f>IF(H947=0,'Costo de tareas'!$B$13,'Costo de tareas'!$B$13-H947)</f>
        <v>0</v>
      </c>
      <c r="J947" s="2"/>
      <c r="K947" s="2"/>
      <c r="P947" s="2"/>
    </row>
    <row r="948">
      <c r="A948" s="3" t="s">
        <v>1343</v>
      </c>
      <c r="B948" s="11" t="str">
        <f t="shared" si="1"/>
        <v>20210209</v>
      </c>
      <c r="C948" s="12">
        <f t="shared" si="2"/>
        <v>44236</v>
      </c>
      <c r="D948" s="3" t="str">
        <f t="shared" si="3"/>
        <v>10</v>
      </c>
      <c r="E948" s="13">
        <v>78.0</v>
      </c>
      <c r="F948" s="14">
        <f>'Costo de tareas'!$B$15</f>
        <v>0.1964027778</v>
      </c>
      <c r="G948" s="15">
        <f>'Producción diaria'!$T$3*$L$2*$M$2*$N$2*E948*1000/'Costo de tareas'!$B$14</f>
        <v>117.2778309</v>
      </c>
      <c r="H948" s="16">
        <f>IF(G948 &gt; 'Costo de tareas'!$B$13, 'Costo de tareas'!$B$13, IF(G948 &lt; 'Costo de tareas'!$B$13*0.2, 0, 'Costo de tareas'!$B$13- G948))</f>
        <v>39.28055556</v>
      </c>
      <c r="I948" s="17">
        <f>IF(H948=0,'Costo de tareas'!$B$13,'Costo de tareas'!$B$13-H948)</f>
        <v>0</v>
      </c>
      <c r="J948" s="2"/>
      <c r="K948" s="2"/>
      <c r="P948" s="2"/>
    </row>
    <row r="949">
      <c r="A949" s="3" t="s">
        <v>1345</v>
      </c>
      <c r="B949" s="11" t="str">
        <f t="shared" si="1"/>
        <v>20210209</v>
      </c>
      <c r="C949" s="12">
        <f t="shared" si="2"/>
        <v>44236</v>
      </c>
      <c r="D949" s="3" t="str">
        <f t="shared" si="3"/>
        <v>11</v>
      </c>
      <c r="E949" s="13">
        <v>438.0</v>
      </c>
      <c r="F949" s="14">
        <f>'Costo de tareas'!$B$15</f>
        <v>0.1964027778</v>
      </c>
      <c r="G949" s="15">
        <f>'Producción diaria'!$T$3*$L$2*$M$2*$N$2*E949*1000/'Costo de tareas'!$B$14</f>
        <v>658.5601276</v>
      </c>
      <c r="H949" s="16">
        <f>IF(G949 &gt; 'Costo de tareas'!$B$13, 'Costo de tareas'!$B$13, IF(G949 &lt; 'Costo de tareas'!$B$13*0.2, 0, 'Costo de tareas'!$B$13- G949))</f>
        <v>39.28055556</v>
      </c>
      <c r="I949" s="17">
        <f>IF(H949=0,'Costo de tareas'!$B$13,'Costo de tareas'!$B$13-H949)</f>
        <v>0</v>
      </c>
      <c r="J949" s="2"/>
      <c r="K949" s="2"/>
      <c r="P949" s="2"/>
    </row>
    <row r="950">
      <c r="A950" s="3" t="s">
        <v>1346</v>
      </c>
      <c r="B950" s="11" t="str">
        <f t="shared" si="1"/>
        <v>20210209</v>
      </c>
      <c r="C950" s="12">
        <f t="shared" si="2"/>
        <v>44236</v>
      </c>
      <c r="D950" s="3" t="str">
        <f t="shared" si="3"/>
        <v>12</v>
      </c>
      <c r="E950" s="13">
        <v>366.0</v>
      </c>
      <c r="F950" s="14">
        <f>'Costo de tareas'!$B$15</f>
        <v>0.1964027778</v>
      </c>
      <c r="G950" s="15">
        <f>'Producción diaria'!$T$3*$L$2*$M$2*$N$2*E950*1000/'Costo de tareas'!$B$14</f>
        <v>550.3036683</v>
      </c>
      <c r="H950" s="16">
        <f>IF(G950 &gt; 'Costo de tareas'!$B$13, 'Costo de tareas'!$B$13, IF(G950 &lt; 'Costo de tareas'!$B$13*0.2, 0, 'Costo de tareas'!$B$13- G950))</f>
        <v>39.28055556</v>
      </c>
      <c r="I950" s="17">
        <f>IF(H950=0,'Costo de tareas'!$B$13,'Costo de tareas'!$B$13-H950)</f>
        <v>0</v>
      </c>
      <c r="J950" s="2"/>
      <c r="K950" s="2"/>
      <c r="P950" s="2"/>
    </row>
    <row r="951">
      <c r="A951" s="3" t="s">
        <v>1347</v>
      </c>
      <c r="B951" s="11" t="str">
        <f t="shared" si="1"/>
        <v>20210209</v>
      </c>
      <c r="C951" s="12">
        <f t="shared" si="2"/>
        <v>44236</v>
      </c>
      <c r="D951" s="3" t="str">
        <f t="shared" si="3"/>
        <v>13</v>
      </c>
      <c r="E951" s="13">
        <v>132.0</v>
      </c>
      <c r="F951" s="14">
        <f>'Costo de tareas'!$B$15</f>
        <v>0.1964027778</v>
      </c>
      <c r="G951" s="15">
        <f>'Producción diaria'!$T$3*$L$2*$M$2*$N$2*E951*1000/'Costo de tareas'!$B$14</f>
        <v>198.4701754</v>
      </c>
      <c r="H951" s="16">
        <f>IF(G951 &gt; 'Costo de tareas'!$B$13, 'Costo de tareas'!$B$13, IF(G951 &lt; 'Costo de tareas'!$B$13*0.2, 0, 'Costo de tareas'!$B$13- G951))</f>
        <v>39.28055556</v>
      </c>
      <c r="I951" s="17">
        <f>IF(H951=0,'Costo de tareas'!$B$13,'Costo de tareas'!$B$13-H951)</f>
        <v>0</v>
      </c>
      <c r="J951" s="2"/>
      <c r="K951" s="2"/>
      <c r="P951" s="2"/>
    </row>
    <row r="952">
      <c r="A952" s="3" t="s">
        <v>1349</v>
      </c>
      <c r="B952" s="11" t="str">
        <f t="shared" si="1"/>
        <v>20210209</v>
      </c>
      <c r="C952" s="12">
        <f t="shared" si="2"/>
        <v>44236</v>
      </c>
      <c r="D952" s="3" t="str">
        <f t="shared" si="3"/>
        <v>14</v>
      </c>
      <c r="E952" s="13">
        <v>81.0</v>
      </c>
      <c r="F952" s="14">
        <f>'Costo de tareas'!$B$15</f>
        <v>0.1964027778</v>
      </c>
      <c r="G952" s="15">
        <f>'Producción diaria'!$T$3*$L$2*$M$2*$N$2*E952*1000/'Costo de tareas'!$B$14</f>
        <v>121.7885167</v>
      </c>
      <c r="H952" s="16">
        <f>IF(G952 &gt; 'Costo de tareas'!$B$13, 'Costo de tareas'!$B$13, IF(G952 &lt; 'Costo de tareas'!$B$13*0.2, 0, 'Costo de tareas'!$B$13- G952))</f>
        <v>39.28055556</v>
      </c>
      <c r="I952" s="17">
        <f>IF(H952=0,'Costo de tareas'!$B$13,'Costo de tareas'!$B$13-H952)</f>
        <v>0</v>
      </c>
      <c r="J952" s="2"/>
      <c r="K952" s="2"/>
      <c r="P952" s="2"/>
    </row>
    <row r="953">
      <c r="A953" s="3" t="s">
        <v>1350</v>
      </c>
      <c r="B953" s="11" t="str">
        <f t="shared" si="1"/>
        <v>20210209</v>
      </c>
      <c r="C953" s="12">
        <f t="shared" si="2"/>
        <v>44236</v>
      </c>
      <c r="D953" s="3" t="str">
        <f t="shared" si="3"/>
        <v>15</v>
      </c>
      <c r="E953" s="13">
        <v>93.0</v>
      </c>
      <c r="F953" s="14">
        <f>'Costo de tareas'!$B$15</f>
        <v>0.1964027778</v>
      </c>
      <c r="G953" s="15">
        <f>'Producción diaria'!$T$3*$L$2*$M$2*$N$2*E953*1000/'Costo de tareas'!$B$14</f>
        <v>139.83126</v>
      </c>
      <c r="H953" s="16">
        <f>IF(G953 &gt; 'Costo de tareas'!$B$13, 'Costo de tareas'!$B$13, IF(G953 &lt; 'Costo de tareas'!$B$13*0.2, 0, 'Costo de tareas'!$B$13- G953))</f>
        <v>39.28055556</v>
      </c>
      <c r="I953" s="17">
        <f>IF(H953=0,'Costo de tareas'!$B$13,'Costo de tareas'!$B$13-H953)</f>
        <v>0</v>
      </c>
      <c r="J953" s="2"/>
      <c r="K953" s="2"/>
      <c r="P953" s="2"/>
    </row>
    <row r="954">
      <c r="A954" s="3" t="s">
        <v>1352</v>
      </c>
      <c r="B954" s="11" t="str">
        <f t="shared" si="1"/>
        <v>20210209</v>
      </c>
      <c r="C954" s="12">
        <f t="shared" si="2"/>
        <v>44236</v>
      </c>
      <c r="D954" s="3" t="str">
        <f t="shared" si="3"/>
        <v>16</v>
      </c>
      <c r="E954" s="13">
        <v>119.0</v>
      </c>
      <c r="F954" s="14">
        <f>'Costo de tareas'!$B$15</f>
        <v>0.1964027778</v>
      </c>
      <c r="G954" s="15">
        <f>'Producción diaria'!$T$3*$L$2*$M$2*$N$2*E954*1000/'Costo de tareas'!$B$14</f>
        <v>178.9238703</v>
      </c>
      <c r="H954" s="16">
        <f>IF(G954 &gt; 'Costo de tareas'!$B$13, 'Costo de tareas'!$B$13, IF(G954 &lt; 'Costo de tareas'!$B$13*0.2, 0, 'Costo de tareas'!$B$13- G954))</f>
        <v>39.28055556</v>
      </c>
      <c r="I954" s="17">
        <f>IF(H954=0,'Costo de tareas'!$B$13,'Costo de tareas'!$B$13-H954)</f>
        <v>0</v>
      </c>
      <c r="J954" s="2"/>
      <c r="K954" s="2"/>
      <c r="P954" s="2"/>
    </row>
    <row r="955">
      <c r="A955" s="3" t="s">
        <v>1353</v>
      </c>
      <c r="B955" s="11" t="str">
        <f t="shared" si="1"/>
        <v>20210209</v>
      </c>
      <c r="C955" s="12">
        <f t="shared" si="2"/>
        <v>44236</v>
      </c>
      <c r="D955" s="3" t="str">
        <f t="shared" si="3"/>
        <v>17</v>
      </c>
      <c r="E955" s="13">
        <v>43.0</v>
      </c>
      <c r="F955" s="14">
        <f>'Costo de tareas'!$B$15</f>
        <v>0.1964027778</v>
      </c>
      <c r="G955" s="15">
        <f>'Producción diaria'!$T$3*$L$2*$M$2*$N$2*E955*1000/'Costo de tareas'!$B$14</f>
        <v>64.65316321</v>
      </c>
      <c r="H955" s="16">
        <f>IF(G955 &gt; 'Costo de tareas'!$B$13, 'Costo de tareas'!$B$13, IF(G955 &lt; 'Costo de tareas'!$B$13*0.2, 0, 'Costo de tareas'!$B$13- G955))</f>
        <v>39.28055556</v>
      </c>
      <c r="I955" s="17">
        <f>IF(H955=0,'Costo de tareas'!$B$13,'Costo de tareas'!$B$13-H955)</f>
        <v>0</v>
      </c>
      <c r="J955" s="2"/>
      <c r="K955" s="2"/>
      <c r="P955" s="2"/>
    </row>
    <row r="956">
      <c r="A956" s="3" t="s">
        <v>1354</v>
      </c>
      <c r="B956" s="11" t="str">
        <f t="shared" si="1"/>
        <v>20210209</v>
      </c>
      <c r="C956" s="12">
        <f t="shared" si="2"/>
        <v>44236</v>
      </c>
      <c r="D956" s="3" t="str">
        <f t="shared" si="3"/>
        <v>18</v>
      </c>
      <c r="E956" s="13">
        <v>0.0</v>
      </c>
      <c r="F956" s="14">
        <f>'Costo de tareas'!$B$15</f>
        <v>0.1964027778</v>
      </c>
      <c r="G956" s="15">
        <f>'Producción diaria'!$T$3*$L$2*$M$2*$N$2*E956*1000/'Costo de tareas'!$B$14</f>
        <v>0</v>
      </c>
      <c r="H956" s="16">
        <f>IF(G956 &gt; 'Costo de tareas'!$B$13, 'Costo de tareas'!$B$13, IF(G956 &lt; 'Costo de tareas'!$B$13*0.2, 0, 'Costo de tareas'!$B$13- G956))</f>
        <v>0</v>
      </c>
      <c r="I956" s="17">
        <f>IF(H956=0,'Costo de tareas'!$B$13,'Costo de tareas'!$B$13-H956)</f>
        <v>39.28055556</v>
      </c>
      <c r="J956" s="2"/>
      <c r="K956" s="2"/>
      <c r="P956" s="2"/>
    </row>
    <row r="957">
      <c r="A957" s="3" t="s">
        <v>1355</v>
      </c>
      <c r="B957" s="11" t="str">
        <f t="shared" si="1"/>
        <v>20210209</v>
      </c>
      <c r="C957" s="12">
        <f t="shared" si="2"/>
        <v>44236</v>
      </c>
      <c r="D957" s="3" t="str">
        <f t="shared" si="3"/>
        <v>19</v>
      </c>
      <c r="E957" s="13">
        <v>0.0</v>
      </c>
      <c r="F957" s="14">
        <f>'Costo de tareas'!$B$15</f>
        <v>0.1964027778</v>
      </c>
      <c r="G957" s="15">
        <f>'Producción diaria'!$T$3*$L$2*$M$2*$N$2*E957*1000/'Costo de tareas'!$B$14</f>
        <v>0</v>
      </c>
      <c r="H957" s="16">
        <f>IF(G957 &gt; 'Costo de tareas'!$B$13, 'Costo de tareas'!$B$13, IF(G957 &lt; 'Costo de tareas'!$B$13*0.2, 0, 'Costo de tareas'!$B$13- G957))</f>
        <v>0</v>
      </c>
      <c r="I957" s="17">
        <f>IF(H957=0,'Costo de tareas'!$B$13,'Costo de tareas'!$B$13-H957)</f>
        <v>39.28055556</v>
      </c>
      <c r="J957" s="2"/>
      <c r="K957" s="2"/>
      <c r="P957" s="2"/>
    </row>
    <row r="958">
      <c r="A958" s="3" t="s">
        <v>1357</v>
      </c>
      <c r="B958" s="11" t="str">
        <f t="shared" si="1"/>
        <v>20210209</v>
      </c>
      <c r="C958" s="12">
        <f t="shared" si="2"/>
        <v>44236</v>
      </c>
      <c r="D958" s="3" t="str">
        <f t="shared" si="3"/>
        <v>20</v>
      </c>
      <c r="E958" s="13">
        <v>0.0</v>
      </c>
      <c r="F958" s="14">
        <f>'Costo de tareas'!$B$15</f>
        <v>0.1964027778</v>
      </c>
      <c r="G958" s="15">
        <f>'Producción diaria'!$T$3*$L$2*$M$2*$N$2*E958*1000/'Costo de tareas'!$B$14</f>
        <v>0</v>
      </c>
      <c r="H958" s="16">
        <f>IF(G958 &gt; 'Costo de tareas'!$B$13, 'Costo de tareas'!$B$13, IF(G958 &lt; 'Costo de tareas'!$B$13*0.2, 0, 'Costo de tareas'!$B$13- G958))</f>
        <v>0</v>
      </c>
      <c r="I958" s="17">
        <f>IF(H958=0,'Costo de tareas'!$B$13,'Costo de tareas'!$B$13-H958)</f>
        <v>39.28055556</v>
      </c>
      <c r="J958" s="2"/>
      <c r="K958" s="2"/>
      <c r="P958" s="2"/>
    </row>
    <row r="959">
      <c r="A959" s="3" t="s">
        <v>1358</v>
      </c>
      <c r="B959" s="11" t="str">
        <f t="shared" si="1"/>
        <v>20210209</v>
      </c>
      <c r="C959" s="12">
        <f t="shared" si="2"/>
        <v>44236</v>
      </c>
      <c r="D959" s="3" t="str">
        <f t="shared" si="3"/>
        <v>21</v>
      </c>
      <c r="E959" s="13">
        <v>0.0</v>
      </c>
      <c r="F959" s="14">
        <f>'Costo de tareas'!$B$15</f>
        <v>0.1964027778</v>
      </c>
      <c r="G959" s="15">
        <f>'Producción diaria'!$T$3*$L$2*$M$2*$N$2*E959*1000/'Costo de tareas'!$B$14</f>
        <v>0</v>
      </c>
      <c r="H959" s="16">
        <f>IF(G959 &gt; 'Costo de tareas'!$B$13, 'Costo de tareas'!$B$13, IF(G959 &lt; 'Costo de tareas'!$B$13*0.2, 0, 'Costo de tareas'!$B$13- G959))</f>
        <v>0</v>
      </c>
      <c r="I959" s="17">
        <f>IF(H959=0,'Costo de tareas'!$B$13,'Costo de tareas'!$B$13-H959)</f>
        <v>39.28055556</v>
      </c>
      <c r="J959" s="2"/>
      <c r="K959" s="2"/>
      <c r="P959" s="2"/>
    </row>
    <row r="960">
      <c r="A960" s="3" t="s">
        <v>1359</v>
      </c>
      <c r="B960" s="11" t="str">
        <f t="shared" si="1"/>
        <v>20210209</v>
      </c>
      <c r="C960" s="12">
        <f t="shared" si="2"/>
        <v>44236</v>
      </c>
      <c r="D960" s="3" t="str">
        <f t="shared" si="3"/>
        <v>22</v>
      </c>
      <c r="E960" s="13">
        <v>0.0</v>
      </c>
      <c r="F960" s="14">
        <f>'Costo de tareas'!$B$15</f>
        <v>0.1964027778</v>
      </c>
      <c r="G960" s="15">
        <f>'Producción diaria'!$T$3*$L$2*$M$2*$N$2*E960*1000/'Costo de tareas'!$B$14</f>
        <v>0</v>
      </c>
      <c r="H960" s="16">
        <f>IF(G960 &gt; 'Costo de tareas'!$B$13, 'Costo de tareas'!$B$13, IF(G960 &lt; 'Costo de tareas'!$B$13*0.2, 0, 'Costo de tareas'!$B$13- G960))</f>
        <v>0</v>
      </c>
      <c r="I960" s="17">
        <f>IF(H960=0,'Costo de tareas'!$B$13,'Costo de tareas'!$B$13-H960)</f>
        <v>39.28055556</v>
      </c>
      <c r="J960" s="2"/>
      <c r="K960" s="2"/>
      <c r="P960" s="2"/>
    </row>
    <row r="961">
      <c r="A961" s="3" t="s">
        <v>1360</v>
      </c>
      <c r="B961" s="11" t="str">
        <f t="shared" si="1"/>
        <v>20210209</v>
      </c>
      <c r="C961" s="12">
        <f t="shared" si="2"/>
        <v>44236</v>
      </c>
      <c r="D961" s="3" t="str">
        <f t="shared" si="3"/>
        <v>23</v>
      </c>
      <c r="E961" s="13">
        <v>0.0</v>
      </c>
      <c r="F961" s="14">
        <f>'Costo de tareas'!$B$15</f>
        <v>0.1964027778</v>
      </c>
      <c r="G961" s="15">
        <f>'Producción diaria'!$T$3*$L$2*$M$2*$N$2*E961*1000/'Costo de tareas'!$B$14</f>
        <v>0</v>
      </c>
      <c r="H961" s="16">
        <f>IF(G961 &gt; 'Costo de tareas'!$B$13, 'Costo de tareas'!$B$13, IF(G961 &lt; 'Costo de tareas'!$B$13*0.2, 0, 'Costo de tareas'!$B$13- G961))</f>
        <v>0</v>
      </c>
      <c r="I961" s="17">
        <f>IF(H961=0,'Costo de tareas'!$B$13,'Costo de tareas'!$B$13-H961)</f>
        <v>39.28055556</v>
      </c>
      <c r="J961" s="2"/>
      <c r="K961" s="2"/>
      <c r="P961" s="2"/>
    </row>
    <row r="962">
      <c r="A962" s="3" t="s">
        <v>1361</v>
      </c>
      <c r="B962" s="11" t="str">
        <f t="shared" si="1"/>
        <v>20210210</v>
      </c>
      <c r="C962" s="12">
        <f t="shared" si="2"/>
        <v>44237</v>
      </c>
      <c r="D962" s="3" t="str">
        <f t="shared" si="3"/>
        <v>00</v>
      </c>
      <c r="E962" s="13">
        <v>0.0</v>
      </c>
      <c r="F962" s="14">
        <f>'Costo de tareas'!$B$15</f>
        <v>0.1964027778</v>
      </c>
      <c r="G962" s="15">
        <f>'Producción diaria'!$T$3*$L$2*$M$2*$N$2*E962*1000/'Costo de tareas'!$B$14</f>
        <v>0</v>
      </c>
      <c r="H962" s="16">
        <f>IF(G962 &gt; 'Costo de tareas'!$B$13, 'Costo de tareas'!$B$13, IF(G962 &lt; 'Costo de tareas'!$B$13*0.2, 0, 'Costo de tareas'!$B$13- G962))</f>
        <v>0</v>
      </c>
      <c r="I962" s="17">
        <f>IF(H962=0,'Costo de tareas'!$B$13,'Costo de tareas'!$B$13-H962)</f>
        <v>39.28055556</v>
      </c>
      <c r="J962" s="2"/>
      <c r="K962" s="2"/>
      <c r="P962" s="2"/>
    </row>
    <row r="963">
      <c r="A963" s="3" t="s">
        <v>1362</v>
      </c>
      <c r="B963" s="11" t="str">
        <f t="shared" si="1"/>
        <v>20210210</v>
      </c>
      <c r="C963" s="12">
        <f t="shared" si="2"/>
        <v>44237</v>
      </c>
      <c r="D963" s="3" t="str">
        <f t="shared" si="3"/>
        <v>01</v>
      </c>
      <c r="E963" s="13">
        <v>0.0</v>
      </c>
      <c r="F963" s="14">
        <f>'Costo de tareas'!$B$15</f>
        <v>0.1964027778</v>
      </c>
      <c r="G963" s="15">
        <f>'Producción diaria'!$T$3*$L$2*$M$2*$N$2*E963*1000/'Costo de tareas'!$B$14</f>
        <v>0</v>
      </c>
      <c r="H963" s="16">
        <f>IF(G963 &gt; 'Costo de tareas'!$B$13, 'Costo de tareas'!$B$13, IF(G963 &lt; 'Costo de tareas'!$B$13*0.2, 0, 'Costo de tareas'!$B$13- G963))</f>
        <v>0</v>
      </c>
      <c r="I963" s="17">
        <f>IF(H963=0,'Costo de tareas'!$B$13,'Costo de tareas'!$B$13-H963)</f>
        <v>39.28055556</v>
      </c>
      <c r="J963" s="2"/>
      <c r="K963" s="2"/>
      <c r="P963" s="2"/>
    </row>
    <row r="964">
      <c r="A964" s="3" t="s">
        <v>1363</v>
      </c>
      <c r="B964" s="11" t="str">
        <f t="shared" si="1"/>
        <v>20210210</v>
      </c>
      <c r="C964" s="12">
        <f t="shared" si="2"/>
        <v>44237</v>
      </c>
      <c r="D964" s="3" t="str">
        <f t="shared" si="3"/>
        <v>02</v>
      </c>
      <c r="E964" s="13">
        <v>0.0</v>
      </c>
      <c r="F964" s="14">
        <f>'Costo de tareas'!$B$15</f>
        <v>0.1964027778</v>
      </c>
      <c r="G964" s="15">
        <f>'Producción diaria'!$T$3*$L$2*$M$2*$N$2*E964*1000/'Costo de tareas'!$B$14</f>
        <v>0</v>
      </c>
      <c r="H964" s="16">
        <f>IF(G964 &gt; 'Costo de tareas'!$B$13, 'Costo de tareas'!$B$13, IF(G964 &lt; 'Costo de tareas'!$B$13*0.2, 0, 'Costo de tareas'!$B$13- G964))</f>
        <v>0</v>
      </c>
      <c r="I964" s="17">
        <f>IF(H964=0,'Costo de tareas'!$B$13,'Costo de tareas'!$B$13-H964)</f>
        <v>39.28055556</v>
      </c>
      <c r="J964" s="2"/>
      <c r="K964" s="2"/>
      <c r="P964" s="2"/>
    </row>
    <row r="965">
      <c r="A965" s="3" t="s">
        <v>1364</v>
      </c>
      <c r="B965" s="11" t="str">
        <f t="shared" si="1"/>
        <v>20210210</v>
      </c>
      <c r="C965" s="12">
        <f t="shared" si="2"/>
        <v>44237</v>
      </c>
      <c r="D965" s="3" t="str">
        <f t="shared" si="3"/>
        <v>03</v>
      </c>
      <c r="E965" s="13">
        <v>0.0</v>
      </c>
      <c r="F965" s="14">
        <f>'Costo de tareas'!$B$15</f>
        <v>0.1964027778</v>
      </c>
      <c r="G965" s="15">
        <f>'Producción diaria'!$T$3*$L$2*$M$2*$N$2*E965*1000/'Costo de tareas'!$B$14</f>
        <v>0</v>
      </c>
      <c r="H965" s="16">
        <f>IF(G965 &gt; 'Costo de tareas'!$B$13, 'Costo de tareas'!$B$13, IF(G965 &lt; 'Costo de tareas'!$B$13*0.2, 0, 'Costo de tareas'!$B$13- G965))</f>
        <v>0</v>
      </c>
      <c r="I965" s="17">
        <f>IF(H965=0,'Costo de tareas'!$B$13,'Costo de tareas'!$B$13-H965)</f>
        <v>39.28055556</v>
      </c>
      <c r="J965" s="2"/>
      <c r="K965" s="2"/>
      <c r="P965" s="2"/>
    </row>
    <row r="966">
      <c r="A966" s="3" t="s">
        <v>1365</v>
      </c>
      <c r="B966" s="11" t="str">
        <f t="shared" si="1"/>
        <v>20210210</v>
      </c>
      <c r="C966" s="12">
        <f t="shared" si="2"/>
        <v>44237</v>
      </c>
      <c r="D966" s="3" t="str">
        <f t="shared" si="3"/>
        <v>04</v>
      </c>
      <c r="E966" s="13">
        <v>0.0</v>
      </c>
      <c r="F966" s="14">
        <f>'Costo de tareas'!$B$15</f>
        <v>0.1964027778</v>
      </c>
      <c r="G966" s="15">
        <f>'Producción diaria'!$T$3*$L$2*$M$2*$N$2*E966*1000/'Costo de tareas'!$B$14</f>
        <v>0</v>
      </c>
      <c r="H966" s="16">
        <f>IF(G966 &gt; 'Costo de tareas'!$B$13, 'Costo de tareas'!$B$13, IF(G966 &lt; 'Costo de tareas'!$B$13*0.2, 0, 'Costo de tareas'!$B$13- G966))</f>
        <v>0</v>
      </c>
      <c r="I966" s="17">
        <f>IF(H966=0,'Costo de tareas'!$B$13,'Costo de tareas'!$B$13-H966)</f>
        <v>39.28055556</v>
      </c>
      <c r="J966" s="2"/>
      <c r="K966" s="2"/>
      <c r="P966" s="2"/>
    </row>
    <row r="967">
      <c r="A967" s="3" t="s">
        <v>1366</v>
      </c>
      <c r="B967" s="11" t="str">
        <f t="shared" si="1"/>
        <v>20210210</v>
      </c>
      <c r="C967" s="12">
        <f t="shared" si="2"/>
        <v>44237</v>
      </c>
      <c r="D967" s="3" t="str">
        <f t="shared" si="3"/>
        <v>05</v>
      </c>
      <c r="E967" s="13">
        <v>0.0</v>
      </c>
      <c r="F967" s="14">
        <f>'Costo de tareas'!$B$15</f>
        <v>0.1964027778</v>
      </c>
      <c r="G967" s="15">
        <f>'Producción diaria'!$T$3*$L$2*$M$2*$N$2*E967*1000/'Costo de tareas'!$B$14</f>
        <v>0</v>
      </c>
      <c r="H967" s="16">
        <f>IF(G967 &gt; 'Costo de tareas'!$B$13, 'Costo de tareas'!$B$13, IF(G967 &lt; 'Costo de tareas'!$B$13*0.2, 0, 'Costo de tareas'!$B$13- G967))</f>
        <v>0</v>
      </c>
      <c r="I967" s="17">
        <f>IF(H967=0,'Costo de tareas'!$B$13,'Costo de tareas'!$B$13-H967)</f>
        <v>39.28055556</v>
      </c>
      <c r="J967" s="2"/>
      <c r="K967" s="2"/>
      <c r="P967" s="2"/>
    </row>
    <row r="968">
      <c r="A968" s="3" t="s">
        <v>1367</v>
      </c>
      <c r="B968" s="11" t="str">
        <f t="shared" si="1"/>
        <v>20210210</v>
      </c>
      <c r="C968" s="12">
        <f t="shared" si="2"/>
        <v>44237</v>
      </c>
      <c r="D968" s="3" t="str">
        <f t="shared" si="3"/>
        <v>06</v>
      </c>
      <c r="E968" s="13">
        <v>0.0</v>
      </c>
      <c r="F968" s="14">
        <f>'Costo de tareas'!$B$15</f>
        <v>0.1964027778</v>
      </c>
      <c r="G968" s="15">
        <f>'Producción diaria'!$T$3*$L$2*$M$2*$N$2*E968*1000/'Costo de tareas'!$B$14</f>
        <v>0</v>
      </c>
      <c r="H968" s="16">
        <f>IF(G968 &gt; 'Costo de tareas'!$B$13, 'Costo de tareas'!$B$13, IF(G968 &lt; 'Costo de tareas'!$B$13*0.2, 0, 'Costo de tareas'!$B$13- G968))</f>
        <v>0</v>
      </c>
      <c r="I968" s="17">
        <f>IF(H968=0,'Costo de tareas'!$B$13,'Costo de tareas'!$B$13-H968)</f>
        <v>39.28055556</v>
      </c>
      <c r="J968" s="2"/>
      <c r="K968" s="2"/>
      <c r="P968" s="2"/>
    </row>
    <row r="969">
      <c r="A969" s="3" t="s">
        <v>1368</v>
      </c>
      <c r="B969" s="11" t="str">
        <f t="shared" si="1"/>
        <v>20210210</v>
      </c>
      <c r="C969" s="12">
        <f t="shared" si="2"/>
        <v>44237</v>
      </c>
      <c r="D969" s="3" t="str">
        <f t="shared" si="3"/>
        <v>07</v>
      </c>
      <c r="E969" s="13">
        <v>0.0</v>
      </c>
      <c r="F969" s="14">
        <f>'Costo de tareas'!$B$15</f>
        <v>0.1964027778</v>
      </c>
      <c r="G969" s="15">
        <f>'Producción diaria'!$T$3*$L$2*$M$2*$N$2*E969*1000/'Costo de tareas'!$B$14</f>
        <v>0</v>
      </c>
      <c r="H969" s="16">
        <f>IF(G969 &gt; 'Costo de tareas'!$B$13, 'Costo de tareas'!$B$13, IF(G969 &lt; 'Costo de tareas'!$B$13*0.2, 0, 'Costo de tareas'!$B$13- G969))</f>
        <v>0</v>
      </c>
      <c r="I969" s="17">
        <f>IF(H969=0,'Costo de tareas'!$B$13,'Costo de tareas'!$B$13-H969)</f>
        <v>39.28055556</v>
      </c>
      <c r="J969" s="2"/>
      <c r="K969" s="2"/>
      <c r="P969" s="2"/>
    </row>
    <row r="970">
      <c r="A970" s="3" t="s">
        <v>1369</v>
      </c>
      <c r="B970" s="11" t="str">
        <f t="shared" si="1"/>
        <v>20210210</v>
      </c>
      <c r="C970" s="12">
        <f t="shared" si="2"/>
        <v>44237</v>
      </c>
      <c r="D970" s="3" t="str">
        <f t="shared" si="3"/>
        <v>08</v>
      </c>
      <c r="E970" s="13">
        <v>105.0</v>
      </c>
      <c r="F970" s="14">
        <f>'Costo de tareas'!$B$15</f>
        <v>0.1964027778</v>
      </c>
      <c r="G970" s="15">
        <f>'Producción diaria'!$T$3*$L$2*$M$2*$N$2*E970*1000/'Costo de tareas'!$B$14</f>
        <v>157.8740032</v>
      </c>
      <c r="H970" s="16">
        <f>IF(G970 &gt; 'Costo de tareas'!$B$13, 'Costo de tareas'!$B$13, IF(G970 &lt; 'Costo de tareas'!$B$13*0.2, 0, 'Costo de tareas'!$B$13- G970))</f>
        <v>39.28055556</v>
      </c>
      <c r="I970" s="17">
        <f>IF(H970=0,'Costo de tareas'!$B$13,'Costo de tareas'!$B$13-H970)</f>
        <v>0</v>
      </c>
      <c r="J970" s="2"/>
      <c r="K970" s="2"/>
      <c r="P970" s="2"/>
    </row>
    <row r="971">
      <c r="A971" s="3" t="s">
        <v>1370</v>
      </c>
      <c r="B971" s="11" t="str">
        <f t="shared" si="1"/>
        <v>20210210</v>
      </c>
      <c r="C971" s="12">
        <f t="shared" si="2"/>
        <v>44237</v>
      </c>
      <c r="D971" s="3" t="str">
        <f t="shared" si="3"/>
        <v>09</v>
      </c>
      <c r="E971" s="13">
        <v>188.0</v>
      </c>
      <c r="F971" s="14">
        <f>'Costo de tareas'!$B$15</f>
        <v>0.1964027778</v>
      </c>
      <c r="G971" s="15">
        <f>'Producción diaria'!$T$3*$L$2*$M$2*$N$2*E971*1000/'Costo de tareas'!$B$14</f>
        <v>282.6696438</v>
      </c>
      <c r="H971" s="16">
        <f>IF(G971 &gt; 'Costo de tareas'!$B$13, 'Costo de tareas'!$B$13, IF(G971 &lt; 'Costo de tareas'!$B$13*0.2, 0, 'Costo de tareas'!$B$13- G971))</f>
        <v>39.28055556</v>
      </c>
      <c r="I971" s="17">
        <f>IF(H971=0,'Costo de tareas'!$B$13,'Costo de tareas'!$B$13-H971)</f>
        <v>0</v>
      </c>
      <c r="J971" s="2"/>
      <c r="K971" s="2"/>
      <c r="P971" s="2"/>
    </row>
    <row r="972">
      <c r="A972" s="3" t="s">
        <v>1371</v>
      </c>
      <c r="B972" s="11" t="str">
        <f t="shared" si="1"/>
        <v>20210210</v>
      </c>
      <c r="C972" s="12">
        <f t="shared" si="2"/>
        <v>44237</v>
      </c>
      <c r="D972" s="3" t="str">
        <f t="shared" si="3"/>
        <v>10</v>
      </c>
      <c r="E972" s="13">
        <v>459.0</v>
      </c>
      <c r="F972" s="14">
        <f>'Costo de tareas'!$B$15</f>
        <v>0.1964027778</v>
      </c>
      <c r="G972" s="15">
        <f>'Producción diaria'!$T$3*$L$2*$M$2*$N$2*E972*1000/'Costo de tareas'!$B$14</f>
        <v>690.1349282</v>
      </c>
      <c r="H972" s="16">
        <f>IF(G972 &gt; 'Costo de tareas'!$B$13, 'Costo de tareas'!$B$13, IF(G972 &lt; 'Costo de tareas'!$B$13*0.2, 0, 'Costo de tareas'!$B$13- G972))</f>
        <v>39.28055556</v>
      </c>
      <c r="I972" s="17">
        <f>IF(H972=0,'Costo de tareas'!$B$13,'Costo de tareas'!$B$13-H972)</f>
        <v>0</v>
      </c>
      <c r="J972" s="2"/>
      <c r="K972" s="2"/>
      <c r="P972" s="2"/>
    </row>
    <row r="973">
      <c r="A973" s="3" t="s">
        <v>1372</v>
      </c>
      <c r="B973" s="11" t="str">
        <f t="shared" si="1"/>
        <v>20210210</v>
      </c>
      <c r="C973" s="12">
        <f t="shared" si="2"/>
        <v>44237</v>
      </c>
      <c r="D973" s="3" t="str">
        <f t="shared" si="3"/>
        <v>11</v>
      </c>
      <c r="E973" s="13">
        <v>557.0</v>
      </c>
      <c r="F973" s="14">
        <f>'Costo de tareas'!$B$15</f>
        <v>0.1964027778</v>
      </c>
      <c r="G973" s="15">
        <f>'Producción diaria'!$T$3*$L$2*$M$2*$N$2*E973*1000/'Costo de tareas'!$B$14</f>
        <v>837.4839979</v>
      </c>
      <c r="H973" s="16">
        <f>IF(G973 &gt; 'Costo de tareas'!$B$13, 'Costo de tareas'!$B$13, IF(G973 &lt; 'Costo de tareas'!$B$13*0.2, 0, 'Costo de tareas'!$B$13- G973))</f>
        <v>39.28055556</v>
      </c>
      <c r="I973" s="17">
        <f>IF(H973=0,'Costo de tareas'!$B$13,'Costo de tareas'!$B$13-H973)</f>
        <v>0</v>
      </c>
      <c r="J973" s="2"/>
      <c r="K973" s="2"/>
      <c r="P973" s="2"/>
    </row>
    <row r="974">
      <c r="A974" s="3" t="s">
        <v>1373</v>
      </c>
      <c r="B974" s="11" t="str">
        <f t="shared" si="1"/>
        <v>20210210</v>
      </c>
      <c r="C974" s="12">
        <f t="shared" si="2"/>
        <v>44237</v>
      </c>
      <c r="D974" s="3" t="str">
        <f t="shared" si="3"/>
        <v>12</v>
      </c>
      <c r="E974" s="13">
        <v>625.0</v>
      </c>
      <c r="F974" s="14">
        <f>'Costo de tareas'!$B$15</f>
        <v>0.1964027778</v>
      </c>
      <c r="G974" s="15">
        <f>'Producción diaria'!$T$3*$L$2*$M$2*$N$2*E974*1000/'Costo de tareas'!$B$14</f>
        <v>939.7262095</v>
      </c>
      <c r="H974" s="16">
        <f>IF(G974 &gt; 'Costo de tareas'!$B$13, 'Costo de tareas'!$B$13, IF(G974 &lt; 'Costo de tareas'!$B$13*0.2, 0, 'Costo de tareas'!$B$13- G974))</f>
        <v>39.28055556</v>
      </c>
      <c r="I974" s="17">
        <f>IF(H974=0,'Costo de tareas'!$B$13,'Costo de tareas'!$B$13-H974)</f>
        <v>0</v>
      </c>
      <c r="J974" s="2"/>
      <c r="K974" s="2"/>
      <c r="P974" s="2"/>
    </row>
    <row r="975">
      <c r="A975" s="3" t="s">
        <v>1374</v>
      </c>
      <c r="B975" s="11" t="str">
        <f t="shared" si="1"/>
        <v>20210210</v>
      </c>
      <c r="C975" s="12">
        <f t="shared" si="2"/>
        <v>44237</v>
      </c>
      <c r="D975" s="3" t="str">
        <f t="shared" si="3"/>
        <v>13</v>
      </c>
      <c r="E975" s="13">
        <v>617.0</v>
      </c>
      <c r="F975" s="14">
        <f>'Costo de tareas'!$B$15</f>
        <v>0.1964027778</v>
      </c>
      <c r="G975" s="15">
        <f>'Producción diaria'!$T$3*$L$2*$M$2*$N$2*E975*1000/'Costo de tareas'!$B$14</f>
        <v>927.697714</v>
      </c>
      <c r="H975" s="16">
        <f>IF(G975 &gt; 'Costo de tareas'!$B$13, 'Costo de tareas'!$B$13, IF(G975 &lt; 'Costo de tareas'!$B$13*0.2, 0, 'Costo de tareas'!$B$13- G975))</f>
        <v>39.28055556</v>
      </c>
      <c r="I975" s="17">
        <f>IF(H975=0,'Costo de tareas'!$B$13,'Costo de tareas'!$B$13-H975)</f>
        <v>0</v>
      </c>
      <c r="J975" s="2"/>
      <c r="K975" s="2"/>
      <c r="P975" s="2"/>
    </row>
    <row r="976">
      <c r="A976" s="3" t="s">
        <v>1375</v>
      </c>
      <c r="B976" s="11" t="str">
        <f t="shared" si="1"/>
        <v>20210210</v>
      </c>
      <c r="C976" s="12">
        <f t="shared" si="2"/>
        <v>44237</v>
      </c>
      <c r="D976" s="3" t="str">
        <f t="shared" si="3"/>
        <v>14</v>
      </c>
      <c r="E976" s="13">
        <v>55.0</v>
      </c>
      <c r="F976" s="14">
        <f>'Costo de tareas'!$B$15</f>
        <v>0.1964027778</v>
      </c>
      <c r="G976" s="15">
        <f>'Producción diaria'!$T$3*$L$2*$M$2*$N$2*E976*1000/'Costo de tareas'!$B$14</f>
        <v>82.69590643</v>
      </c>
      <c r="H976" s="16">
        <f>IF(G976 &gt; 'Costo de tareas'!$B$13, 'Costo de tareas'!$B$13, IF(G976 &lt; 'Costo de tareas'!$B$13*0.2, 0, 'Costo de tareas'!$B$13- G976))</f>
        <v>39.28055556</v>
      </c>
      <c r="I976" s="17">
        <f>IF(H976=0,'Costo de tareas'!$B$13,'Costo de tareas'!$B$13-H976)</f>
        <v>0</v>
      </c>
      <c r="J976" s="2"/>
      <c r="K976" s="2"/>
      <c r="P976" s="2"/>
    </row>
    <row r="977">
      <c r="A977" s="3" t="s">
        <v>1376</v>
      </c>
      <c r="B977" s="11" t="str">
        <f t="shared" si="1"/>
        <v>20210210</v>
      </c>
      <c r="C977" s="12">
        <f t="shared" si="2"/>
        <v>44237</v>
      </c>
      <c r="D977" s="3" t="str">
        <f t="shared" si="3"/>
        <v>15</v>
      </c>
      <c r="E977" s="13">
        <v>41.0</v>
      </c>
      <c r="F977" s="14">
        <f>'Costo de tareas'!$B$15</f>
        <v>0.1964027778</v>
      </c>
      <c r="G977" s="15">
        <f>'Producción diaria'!$T$3*$L$2*$M$2*$N$2*E977*1000/'Costo de tareas'!$B$14</f>
        <v>61.64603934</v>
      </c>
      <c r="H977" s="16">
        <f>IF(G977 &gt; 'Costo de tareas'!$B$13, 'Costo de tareas'!$B$13, IF(G977 &lt; 'Costo de tareas'!$B$13*0.2, 0, 'Costo de tareas'!$B$13- G977))</f>
        <v>39.28055556</v>
      </c>
      <c r="I977" s="17">
        <f>IF(H977=0,'Costo de tareas'!$B$13,'Costo de tareas'!$B$13-H977)</f>
        <v>0</v>
      </c>
      <c r="J977" s="2"/>
      <c r="K977" s="2"/>
      <c r="P977" s="2"/>
    </row>
    <row r="978">
      <c r="A978" s="3" t="s">
        <v>1377</v>
      </c>
      <c r="B978" s="11" t="str">
        <f t="shared" si="1"/>
        <v>20210210</v>
      </c>
      <c r="C978" s="12">
        <f t="shared" si="2"/>
        <v>44237</v>
      </c>
      <c r="D978" s="3" t="str">
        <f t="shared" si="3"/>
        <v>16</v>
      </c>
      <c r="E978" s="13">
        <v>247.0</v>
      </c>
      <c r="F978" s="14">
        <f>'Costo de tareas'!$B$15</f>
        <v>0.1964027778</v>
      </c>
      <c r="G978" s="15">
        <f>'Producción diaria'!$T$3*$L$2*$M$2*$N$2*E978*1000/'Costo de tareas'!$B$14</f>
        <v>371.379798</v>
      </c>
      <c r="H978" s="16">
        <f>IF(G978 &gt; 'Costo de tareas'!$B$13, 'Costo de tareas'!$B$13, IF(G978 &lt; 'Costo de tareas'!$B$13*0.2, 0, 'Costo de tareas'!$B$13- G978))</f>
        <v>39.28055556</v>
      </c>
      <c r="I978" s="17">
        <f>IF(H978=0,'Costo de tareas'!$B$13,'Costo de tareas'!$B$13-H978)</f>
        <v>0</v>
      </c>
      <c r="J978" s="2"/>
      <c r="K978" s="2"/>
      <c r="P978" s="2"/>
    </row>
    <row r="979">
      <c r="A979" s="3" t="s">
        <v>1378</v>
      </c>
      <c r="B979" s="11" t="str">
        <f t="shared" si="1"/>
        <v>20210210</v>
      </c>
      <c r="C979" s="12">
        <f t="shared" si="2"/>
        <v>44237</v>
      </c>
      <c r="D979" s="3" t="str">
        <f t="shared" si="3"/>
        <v>17</v>
      </c>
      <c r="E979" s="13">
        <v>68.0</v>
      </c>
      <c r="F979" s="14">
        <f>'Costo de tareas'!$B$15</f>
        <v>0.1964027778</v>
      </c>
      <c r="G979" s="15">
        <f>'Producción diaria'!$T$3*$L$2*$M$2*$N$2*E979*1000/'Costo de tareas'!$B$14</f>
        <v>102.2422116</v>
      </c>
      <c r="H979" s="16">
        <f>IF(G979 &gt; 'Costo de tareas'!$B$13, 'Costo de tareas'!$B$13, IF(G979 &lt; 'Costo de tareas'!$B$13*0.2, 0, 'Costo de tareas'!$B$13- G979))</f>
        <v>39.28055556</v>
      </c>
      <c r="I979" s="17">
        <f>IF(H979=0,'Costo de tareas'!$B$13,'Costo de tareas'!$B$13-H979)</f>
        <v>0</v>
      </c>
      <c r="J979" s="2"/>
      <c r="K979" s="2"/>
      <c r="P979" s="2"/>
    </row>
    <row r="980">
      <c r="A980" s="3" t="s">
        <v>1379</v>
      </c>
      <c r="B980" s="11" t="str">
        <f t="shared" si="1"/>
        <v>20210210</v>
      </c>
      <c r="C980" s="12">
        <f t="shared" si="2"/>
        <v>44237</v>
      </c>
      <c r="D980" s="3" t="str">
        <f t="shared" si="3"/>
        <v>18</v>
      </c>
      <c r="E980" s="13">
        <v>0.0</v>
      </c>
      <c r="F980" s="14">
        <f>'Costo de tareas'!$B$15</f>
        <v>0.1964027778</v>
      </c>
      <c r="G980" s="15">
        <f>'Producción diaria'!$T$3*$L$2*$M$2*$N$2*E980*1000/'Costo de tareas'!$B$14</f>
        <v>0</v>
      </c>
      <c r="H980" s="16">
        <f>IF(G980 &gt; 'Costo de tareas'!$B$13, 'Costo de tareas'!$B$13, IF(G980 &lt; 'Costo de tareas'!$B$13*0.2, 0, 'Costo de tareas'!$B$13- G980))</f>
        <v>0</v>
      </c>
      <c r="I980" s="17">
        <f>IF(H980=0,'Costo de tareas'!$B$13,'Costo de tareas'!$B$13-H980)</f>
        <v>39.28055556</v>
      </c>
      <c r="J980" s="2"/>
      <c r="K980" s="2"/>
      <c r="P980" s="2"/>
    </row>
    <row r="981">
      <c r="A981" s="3" t="s">
        <v>1381</v>
      </c>
      <c r="B981" s="11" t="str">
        <f t="shared" si="1"/>
        <v>20210210</v>
      </c>
      <c r="C981" s="12">
        <f t="shared" si="2"/>
        <v>44237</v>
      </c>
      <c r="D981" s="3" t="str">
        <f t="shared" si="3"/>
        <v>19</v>
      </c>
      <c r="E981" s="13">
        <v>0.0</v>
      </c>
      <c r="F981" s="14">
        <f>'Costo de tareas'!$B$15</f>
        <v>0.1964027778</v>
      </c>
      <c r="G981" s="15">
        <f>'Producción diaria'!$T$3*$L$2*$M$2*$N$2*E981*1000/'Costo de tareas'!$B$14</f>
        <v>0</v>
      </c>
      <c r="H981" s="16">
        <f>IF(G981 &gt; 'Costo de tareas'!$B$13, 'Costo de tareas'!$B$13, IF(G981 &lt; 'Costo de tareas'!$B$13*0.2, 0, 'Costo de tareas'!$B$13- G981))</f>
        <v>0</v>
      </c>
      <c r="I981" s="17">
        <f>IF(H981=0,'Costo de tareas'!$B$13,'Costo de tareas'!$B$13-H981)</f>
        <v>39.28055556</v>
      </c>
      <c r="J981" s="2"/>
      <c r="K981" s="2"/>
      <c r="P981" s="2"/>
    </row>
    <row r="982">
      <c r="A982" s="3" t="s">
        <v>1383</v>
      </c>
      <c r="B982" s="11" t="str">
        <f t="shared" si="1"/>
        <v>20210210</v>
      </c>
      <c r="C982" s="12">
        <f t="shared" si="2"/>
        <v>44237</v>
      </c>
      <c r="D982" s="3" t="str">
        <f t="shared" si="3"/>
        <v>20</v>
      </c>
      <c r="E982" s="13">
        <v>0.0</v>
      </c>
      <c r="F982" s="14">
        <f>'Costo de tareas'!$B$15</f>
        <v>0.1964027778</v>
      </c>
      <c r="G982" s="15">
        <f>'Producción diaria'!$T$3*$L$2*$M$2*$N$2*E982*1000/'Costo de tareas'!$B$14</f>
        <v>0</v>
      </c>
      <c r="H982" s="16">
        <f>IF(G982 &gt; 'Costo de tareas'!$B$13, 'Costo de tareas'!$B$13, IF(G982 &lt; 'Costo de tareas'!$B$13*0.2, 0, 'Costo de tareas'!$B$13- G982))</f>
        <v>0</v>
      </c>
      <c r="I982" s="17">
        <f>IF(H982=0,'Costo de tareas'!$B$13,'Costo de tareas'!$B$13-H982)</f>
        <v>39.28055556</v>
      </c>
      <c r="J982" s="2"/>
      <c r="K982" s="2"/>
      <c r="P982" s="2"/>
    </row>
    <row r="983">
      <c r="A983" s="3" t="s">
        <v>1384</v>
      </c>
      <c r="B983" s="11" t="str">
        <f t="shared" si="1"/>
        <v>20210210</v>
      </c>
      <c r="C983" s="12">
        <f t="shared" si="2"/>
        <v>44237</v>
      </c>
      <c r="D983" s="3" t="str">
        <f t="shared" si="3"/>
        <v>21</v>
      </c>
      <c r="E983" s="13">
        <v>0.0</v>
      </c>
      <c r="F983" s="14">
        <f>'Costo de tareas'!$B$15</f>
        <v>0.1964027778</v>
      </c>
      <c r="G983" s="15">
        <f>'Producción diaria'!$T$3*$L$2*$M$2*$N$2*E983*1000/'Costo de tareas'!$B$14</f>
        <v>0</v>
      </c>
      <c r="H983" s="16">
        <f>IF(G983 &gt; 'Costo de tareas'!$B$13, 'Costo de tareas'!$B$13, IF(G983 &lt; 'Costo de tareas'!$B$13*0.2, 0, 'Costo de tareas'!$B$13- G983))</f>
        <v>0</v>
      </c>
      <c r="I983" s="17">
        <f>IF(H983=0,'Costo de tareas'!$B$13,'Costo de tareas'!$B$13-H983)</f>
        <v>39.28055556</v>
      </c>
      <c r="J983" s="2"/>
      <c r="K983" s="2"/>
      <c r="P983" s="2"/>
    </row>
    <row r="984">
      <c r="A984" s="3" t="s">
        <v>1385</v>
      </c>
      <c r="B984" s="11" t="str">
        <f t="shared" si="1"/>
        <v>20210210</v>
      </c>
      <c r="C984" s="12">
        <f t="shared" si="2"/>
        <v>44237</v>
      </c>
      <c r="D984" s="3" t="str">
        <f t="shared" si="3"/>
        <v>22</v>
      </c>
      <c r="E984" s="13">
        <v>0.0</v>
      </c>
      <c r="F984" s="14">
        <f>'Costo de tareas'!$B$15</f>
        <v>0.1964027778</v>
      </c>
      <c r="G984" s="15">
        <f>'Producción diaria'!$T$3*$L$2*$M$2*$N$2*E984*1000/'Costo de tareas'!$B$14</f>
        <v>0</v>
      </c>
      <c r="H984" s="16">
        <f>IF(G984 &gt; 'Costo de tareas'!$B$13, 'Costo de tareas'!$B$13, IF(G984 &lt; 'Costo de tareas'!$B$13*0.2, 0, 'Costo de tareas'!$B$13- G984))</f>
        <v>0</v>
      </c>
      <c r="I984" s="17">
        <f>IF(H984=0,'Costo de tareas'!$B$13,'Costo de tareas'!$B$13-H984)</f>
        <v>39.28055556</v>
      </c>
      <c r="J984" s="2"/>
      <c r="K984" s="2"/>
      <c r="P984" s="2"/>
    </row>
    <row r="985">
      <c r="A985" s="3" t="s">
        <v>1387</v>
      </c>
      <c r="B985" s="11" t="str">
        <f t="shared" si="1"/>
        <v>20210210</v>
      </c>
      <c r="C985" s="12">
        <f t="shared" si="2"/>
        <v>44237</v>
      </c>
      <c r="D985" s="3" t="str">
        <f t="shared" si="3"/>
        <v>23</v>
      </c>
      <c r="E985" s="13">
        <v>0.0</v>
      </c>
      <c r="F985" s="14">
        <f>'Costo de tareas'!$B$15</f>
        <v>0.1964027778</v>
      </c>
      <c r="G985" s="15">
        <f>'Producción diaria'!$T$3*$L$2*$M$2*$N$2*E985*1000/'Costo de tareas'!$B$14</f>
        <v>0</v>
      </c>
      <c r="H985" s="16">
        <f>IF(G985 &gt; 'Costo de tareas'!$B$13, 'Costo de tareas'!$B$13, IF(G985 &lt; 'Costo de tareas'!$B$13*0.2, 0, 'Costo de tareas'!$B$13- G985))</f>
        <v>0</v>
      </c>
      <c r="I985" s="17">
        <f>IF(H985=0,'Costo de tareas'!$B$13,'Costo de tareas'!$B$13-H985)</f>
        <v>39.28055556</v>
      </c>
      <c r="J985" s="2"/>
      <c r="K985" s="2"/>
      <c r="P985" s="2"/>
    </row>
    <row r="986">
      <c r="A986" s="3" t="s">
        <v>1388</v>
      </c>
      <c r="B986" s="11" t="str">
        <f t="shared" si="1"/>
        <v>20210211</v>
      </c>
      <c r="C986" s="12">
        <f t="shared" si="2"/>
        <v>44238</v>
      </c>
      <c r="D986" s="3" t="str">
        <f t="shared" si="3"/>
        <v>00</v>
      </c>
      <c r="E986" s="13">
        <v>0.0</v>
      </c>
      <c r="F986" s="14">
        <f>'Costo de tareas'!$B$15</f>
        <v>0.1964027778</v>
      </c>
      <c r="G986" s="15">
        <f>'Producción diaria'!$T$3*$L$2*$M$2*$N$2*E986*1000/'Costo de tareas'!$B$14</f>
        <v>0</v>
      </c>
      <c r="H986" s="16">
        <f>IF(G986 &gt; 'Costo de tareas'!$B$13, 'Costo de tareas'!$B$13, IF(G986 &lt; 'Costo de tareas'!$B$13*0.2, 0, 'Costo de tareas'!$B$13- G986))</f>
        <v>0</v>
      </c>
      <c r="I986" s="17">
        <f>IF(H986=0,'Costo de tareas'!$B$13,'Costo de tareas'!$B$13-H986)</f>
        <v>39.28055556</v>
      </c>
      <c r="J986" s="2"/>
      <c r="K986" s="2"/>
      <c r="P986" s="2"/>
    </row>
    <row r="987">
      <c r="A987" s="3" t="s">
        <v>1389</v>
      </c>
      <c r="B987" s="11" t="str">
        <f t="shared" si="1"/>
        <v>20210211</v>
      </c>
      <c r="C987" s="12">
        <f t="shared" si="2"/>
        <v>44238</v>
      </c>
      <c r="D987" s="3" t="str">
        <f t="shared" si="3"/>
        <v>01</v>
      </c>
      <c r="E987" s="13">
        <v>0.0</v>
      </c>
      <c r="F987" s="14">
        <f>'Costo de tareas'!$B$15</f>
        <v>0.1964027778</v>
      </c>
      <c r="G987" s="15">
        <f>'Producción diaria'!$T$3*$L$2*$M$2*$N$2*E987*1000/'Costo de tareas'!$B$14</f>
        <v>0</v>
      </c>
      <c r="H987" s="16">
        <f>IF(G987 &gt; 'Costo de tareas'!$B$13, 'Costo de tareas'!$B$13, IF(G987 &lt; 'Costo de tareas'!$B$13*0.2, 0, 'Costo de tareas'!$B$13- G987))</f>
        <v>0</v>
      </c>
      <c r="I987" s="17">
        <f>IF(H987=0,'Costo de tareas'!$B$13,'Costo de tareas'!$B$13-H987)</f>
        <v>39.28055556</v>
      </c>
      <c r="J987" s="2"/>
      <c r="K987" s="2"/>
      <c r="P987" s="2"/>
    </row>
    <row r="988">
      <c r="A988" s="3" t="s">
        <v>1390</v>
      </c>
      <c r="B988" s="11" t="str">
        <f t="shared" si="1"/>
        <v>20210211</v>
      </c>
      <c r="C988" s="12">
        <f t="shared" si="2"/>
        <v>44238</v>
      </c>
      <c r="D988" s="3" t="str">
        <f t="shared" si="3"/>
        <v>02</v>
      </c>
      <c r="E988" s="13">
        <v>0.0</v>
      </c>
      <c r="F988" s="14">
        <f>'Costo de tareas'!$B$15</f>
        <v>0.1964027778</v>
      </c>
      <c r="G988" s="15">
        <f>'Producción diaria'!$T$3*$L$2*$M$2*$N$2*E988*1000/'Costo de tareas'!$B$14</f>
        <v>0</v>
      </c>
      <c r="H988" s="16">
        <f>IF(G988 &gt; 'Costo de tareas'!$B$13, 'Costo de tareas'!$B$13, IF(G988 &lt; 'Costo de tareas'!$B$13*0.2, 0, 'Costo de tareas'!$B$13- G988))</f>
        <v>0</v>
      </c>
      <c r="I988" s="17">
        <f>IF(H988=0,'Costo de tareas'!$B$13,'Costo de tareas'!$B$13-H988)</f>
        <v>39.28055556</v>
      </c>
      <c r="J988" s="2"/>
      <c r="K988" s="2"/>
      <c r="P988" s="2"/>
    </row>
    <row r="989">
      <c r="A989" s="3" t="s">
        <v>1391</v>
      </c>
      <c r="B989" s="11" t="str">
        <f t="shared" si="1"/>
        <v>20210211</v>
      </c>
      <c r="C989" s="12">
        <f t="shared" si="2"/>
        <v>44238</v>
      </c>
      <c r="D989" s="3" t="str">
        <f t="shared" si="3"/>
        <v>03</v>
      </c>
      <c r="E989" s="13">
        <v>0.0</v>
      </c>
      <c r="F989" s="14">
        <f>'Costo de tareas'!$B$15</f>
        <v>0.1964027778</v>
      </c>
      <c r="G989" s="15">
        <f>'Producción diaria'!$T$3*$L$2*$M$2*$N$2*E989*1000/'Costo de tareas'!$B$14</f>
        <v>0</v>
      </c>
      <c r="H989" s="16">
        <f>IF(G989 &gt; 'Costo de tareas'!$B$13, 'Costo de tareas'!$B$13, IF(G989 &lt; 'Costo de tareas'!$B$13*0.2, 0, 'Costo de tareas'!$B$13- G989))</f>
        <v>0</v>
      </c>
      <c r="I989" s="17">
        <f>IF(H989=0,'Costo de tareas'!$B$13,'Costo de tareas'!$B$13-H989)</f>
        <v>39.28055556</v>
      </c>
      <c r="J989" s="2"/>
      <c r="K989" s="2"/>
      <c r="P989" s="2"/>
    </row>
    <row r="990">
      <c r="A990" s="3" t="s">
        <v>1392</v>
      </c>
      <c r="B990" s="11" t="str">
        <f t="shared" si="1"/>
        <v>20210211</v>
      </c>
      <c r="C990" s="12">
        <f t="shared" si="2"/>
        <v>44238</v>
      </c>
      <c r="D990" s="3" t="str">
        <f t="shared" si="3"/>
        <v>04</v>
      </c>
      <c r="E990" s="13">
        <v>0.0</v>
      </c>
      <c r="F990" s="14">
        <f>'Costo de tareas'!$B$15</f>
        <v>0.1964027778</v>
      </c>
      <c r="G990" s="15">
        <f>'Producción diaria'!$T$3*$L$2*$M$2*$N$2*E990*1000/'Costo de tareas'!$B$14</f>
        <v>0</v>
      </c>
      <c r="H990" s="16">
        <f>IF(G990 &gt; 'Costo de tareas'!$B$13, 'Costo de tareas'!$B$13, IF(G990 &lt; 'Costo de tareas'!$B$13*0.2, 0, 'Costo de tareas'!$B$13- G990))</f>
        <v>0</v>
      </c>
      <c r="I990" s="17">
        <f>IF(H990=0,'Costo de tareas'!$B$13,'Costo de tareas'!$B$13-H990)</f>
        <v>39.28055556</v>
      </c>
      <c r="J990" s="2"/>
      <c r="K990" s="2"/>
      <c r="P990" s="2"/>
    </row>
    <row r="991">
      <c r="A991" s="3" t="s">
        <v>1393</v>
      </c>
      <c r="B991" s="11" t="str">
        <f t="shared" si="1"/>
        <v>20210211</v>
      </c>
      <c r="C991" s="12">
        <f t="shared" si="2"/>
        <v>44238</v>
      </c>
      <c r="D991" s="3" t="str">
        <f t="shared" si="3"/>
        <v>05</v>
      </c>
      <c r="E991" s="13">
        <v>0.0</v>
      </c>
      <c r="F991" s="14">
        <f>'Costo de tareas'!$B$15</f>
        <v>0.1964027778</v>
      </c>
      <c r="G991" s="15">
        <f>'Producción diaria'!$T$3*$L$2*$M$2*$N$2*E991*1000/'Costo de tareas'!$B$14</f>
        <v>0</v>
      </c>
      <c r="H991" s="16">
        <f>IF(G991 &gt; 'Costo de tareas'!$B$13, 'Costo de tareas'!$B$13, IF(G991 &lt; 'Costo de tareas'!$B$13*0.2, 0, 'Costo de tareas'!$B$13- G991))</f>
        <v>0</v>
      </c>
      <c r="I991" s="17">
        <f>IF(H991=0,'Costo de tareas'!$B$13,'Costo de tareas'!$B$13-H991)</f>
        <v>39.28055556</v>
      </c>
      <c r="J991" s="2"/>
      <c r="K991" s="2"/>
      <c r="P991" s="2"/>
    </row>
    <row r="992">
      <c r="A992" s="3" t="s">
        <v>1394</v>
      </c>
      <c r="B992" s="11" t="str">
        <f t="shared" si="1"/>
        <v>20210211</v>
      </c>
      <c r="C992" s="12">
        <f t="shared" si="2"/>
        <v>44238</v>
      </c>
      <c r="D992" s="3" t="str">
        <f t="shared" si="3"/>
        <v>06</v>
      </c>
      <c r="E992" s="13">
        <v>0.0</v>
      </c>
      <c r="F992" s="14">
        <f>'Costo de tareas'!$B$15</f>
        <v>0.1964027778</v>
      </c>
      <c r="G992" s="15">
        <f>'Producción diaria'!$T$3*$L$2*$M$2*$N$2*E992*1000/'Costo de tareas'!$B$14</f>
        <v>0</v>
      </c>
      <c r="H992" s="16">
        <f>IF(G992 &gt; 'Costo de tareas'!$B$13, 'Costo de tareas'!$B$13, IF(G992 &lt; 'Costo de tareas'!$B$13*0.2, 0, 'Costo de tareas'!$B$13- G992))</f>
        <v>0</v>
      </c>
      <c r="I992" s="17">
        <f>IF(H992=0,'Costo de tareas'!$B$13,'Costo de tareas'!$B$13-H992)</f>
        <v>39.28055556</v>
      </c>
      <c r="J992" s="2"/>
      <c r="K992" s="2"/>
      <c r="P992" s="2"/>
    </row>
    <row r="993">
      <c r="A993" s="3" t="s">
        <v>1395</v>
      </c>
      <c r="B993" s="11" t="str">
        <f t="shared" si="1"/>
        <v>20210211</v>
      </c>
      <c r="C993" s="12">
        <f t="shared" si="2"/>
        <v>44238</v>
      </c>
      <c r="D993" s="3" t="str">
        <f t="shared" si="3"/>
        <v>07</v>
      </c>
      <c r="E993" s="13">
        <v>0.0</v>
      </c>
      <c r="F993" s="14">
        <f>'Costo de tareas'!$B$15</f>
        <v>0.1964027778</v>
      </c>
      <c r="G993" s="15">
        <f>'Producción diaria'!$T$3*$L$2*$M$2*$N$2*E993*1000/'Costo de tareas'!$B$14</f>
        <v>0</v>
      </c>
      <c r="H993" s="16">
        <f>IF(G993 &gt; 'Costo de tareas'!$B$13, 'Costo de tareas'!$B$13, IF(G993 &lt; 'Costo de tareas'!$B$13*0.2, 0, 'Costo de tareas'!$B$13- G993))</f>
        <v>0</v>
      </c>
      <c r="I993" s="17">
        <f>IF(H993=0,'Costo de tareas'!$B$13,'Costo de tareas'!$B$13-H993)</f>
        <v>39.28055556</v>
      </c>
      <c r="J993" s="2"/>
      <c r="K993" s="2"/>
      <c r="P993" s="2"/>
    </row>
    <row r="994">
      <c r="A994" s="3" t="s">
        <v>1396</v>
      </c>
      <c r="B994" s="11" t="str">
        <f t="shared" si="1"/>
        <v>20210211</v>
      </c>
      <c r="C994" s="12">
        <f t="shared" si="2"/>
        <v>44238</v>
      </c>
      <c r="D994" s="3" t="str">
        <f t="shared" si="3"/>
        <v>08</v>
      </c>
      <c r="E994" s="13">
        <v>81.0</v>
      </c>
      <c r="F994" s="14">
        <f>'Costo de tareas'!$B$15</f>
        <v>0.1964027778</v>
      </c>
      <c r="G994" s="15">
        <f>'Producción diaria'!$T$3*$L$2*$M$2*$N$2*E994*1000/'Costo de tareas'!$B$14</f>
        <v>121.7885167</v>
      </c>
      <c r="H994" s="16">
        <f>IF(G994 &gt; 'Costo de tareas'!$B$13, 'Costo de tareas'!$B$13, IF(G994 &lt; 'Costo de tareas'!$B$13*0.2, 0, 'Costo de tareas'!$B$13- G994))</f>
        <v>39.28055556</v>
      </c>
      <c r="I994" s="17">
        <f>IF(H994=0,'Costo de tareas'!$B$13,'Costo de tareas'!$B$13-H994)</f>
        <v>0</v>
      </c>
      <c r="J994" s="2"/>
      <c r="K994" s="2"/>
      <c r="P994" s="2"/>
    </row>
    <row r="995">
      <c r="A995" s="3" t="s">
        <v>1397</v>
      </c>
      <c r="B995" s="11" t="str">
        <f t="shared" si="1"/>
        <v>20210211</v>
      </c>
      <c r="C995" s="12">
        <f t="shared" si="2"/>
        <v>44238</v>
      </c>
      <c r="D995" s="3" t="str">
        <f t="shared" si="3"/>
        <v>09</v>
      </c>
      <c r="E995" s="13">
        <v>203.0</v>
      </c>
      <c r="F995" s="14">
        <f>'Costo de tareas'!$B$15</f>
        <v>0.1964027778</v>
      </c>
      <c r="G995" s="15">
        <f>'Producción diaria'!$T$3*$L$2*$M$2*$N$2*E995*1000/'Costo de tareas'!$B$14</f>
        <v>305.2230728</v>
      </c>
      <c r="H995" s="16">
        <f>IF(G995 &gt; 'Costo de tareas'!$B$13, 'Costo de tareas'!$B$13, IF(G995 &lt; 'Costo de tareas'!$B$13*0.2, 0, 'Costo de tareas'!$B$13- G995))</f>
        <v>39.28055556</v>
      </c>
      <c r="I995" s="17">
        <f>IF(H995=0,'Costo de tareas'!$B$13,'Costo de tareas'!$B$13-H995)</f>
        <v>0</v>
      </c>
      <c r="J995" s="2"/>
      <c r="K995" s="2"/>
      <c r="P995" s="2"/>
    </row>
    <row r="996">
      <c r="A996" s="3" t="s">
        <v>1398</v>
      </c>
      <c r="B996" s="11" t="str">
        <f t="shared" si="1"/>
        <v>20210211</v>
      </c>
      <c r="C996" s="12">
        <f t="shared" si="2"/>
        <v>44238</v>
      </c>
      <c r="D996" s="3" t="str">
        <f t="shared" si="3"/>
        <v>10</v>
      </c>
      <c r="E996" s="13">
        <v>217.0</v>
      </c>
      <c r="F996" s="14">
        <f>'Costo de tareas'!$B$15</f>
        <v>0.1964027778</v>
      </c>
      <c r="G996" s="15">
        <f>'Producción diaria'!$T$3*$L$2*$M$2*$N$2*E996*1000/'Costo de tareas'!$B$14</f>
        <v>326.2729399</v>
      </c>
      <c r="H996" s="16">
        <f>IF(G996 &gt; 'Costo de tareas'!$B$13, 'Costo de tareas'!$B$13, IF(G996 &lt; 'Costo de tareas'!$B$13*0.2, 0, 'Costo de tareas'!$B$13- G996))</f>
        <v>39.28055556</v>
      </c>
      <c r="I996" s="17">
        <f>IF(H996=0,'Costo de tareas'!$B$13,'Costo de tareas'!$B$13-H996)</f>
        <v>0</v>
      </c>
      <c r="J996" s="2"/>
      <c r="K996" s="2"/>
      <c r="P996" s="2"/>
    </row>
    <row r="997">
      <c r="A997" s="3" t="s">
        <v>1399</v>
      </c>
      <c r="B997" s="11" t="str">
        <f t="shared" si="1"/>
        <v>20210211</v>
      </c>
      <c r="C997" s="12">
        <f t="shared" si="2"/>
        <v>44238</v>
      </c>
      <c r="D997" s="3" t="str">
        <f t="shared" si="3"/>
        <v>11</v>
      </c>
      <c r="E997" s="13">
        <v>391.0</v>
      </c>
      <c r="F997" s="14">
        <f>'Costo de tareas'!$B$15</f>
        <v>0.1964027778</v>
      </c>
      <c r="G997" s="15">
        <f>'Producción diaria'!$T$3*$L$2*$M$2*$N$2*E997*1000/'Costo de tareas'!$B$14</f>
        <v>587.8927166</v>
      </c>
      <c r="H997" s="16">
        <f>IF(G997 &gt; 'Costo de tareas'!$B$13, 'Costo de tareas'!$B$13, IF(G997 &lt; 'Costo de tareas'!$B$13*0.2, 0, 'Costo de tareas'!$B$13- G997))</f>
        <v>39.28055556</v>
      </c>
      <c r="I997" s="17">
        <f>IF(H997=0,'Costo de tareas'!$B$13,'Costo de tareas'!$B$13-H997)</f>
        <v>0</v>
      </c>
      <c r="J997" s="2"/>
      <c r="K997" s="2"/>
      <c r="P997" s="2"/>
    </row>
    <row r="998">
      <c r="A998" s="3" t="s">
        <v>1400</v>
      </c>
      <c r="B998" s="11" t="str">
        <f t="shared" si="1"/>
        <v>20210211</v>
      </c>
      <c r="C998" s="12">
        <f t="shared" si="2"/>
        <v>44238</v>
      </c>
      <c r="D998" s="3" t="str">
        <f t="shared" si="3"/>
        <v>12</v>
      </c>
      <c r="E998" s="13">
        <v>328.0</v>
      </c>
      <c r="F998" s="14">
        <f>'Costo de tareas'!$B$15</f>
        <v>0.1964027778</v>
      </c>
      <c r="G998" s="15">
        <f>'Producción diaria'!$T$3*$L$2*$M$2*$N$2*E998*1000/'Costo de tareas'!$B$14</f>
        <v>493.1683147</v>
      </c>
      <c r="H998" s="16">
        <f>IF(G998 &gt; 'Costo de tareas'!$B$13, 'Costo de tareas'!$B$13, IF(G998 &lt; 'Costo de tareas'!$B$13*0.2, 0, 'Costo de tareas'!$B$13- G998))</f>
        <v>39.28055556</v>
      </c>
      <c r="I998" s="17">
        <f>IF(H998=0,'Costo de tareas'!$B$13,'Costo de tareas'!$B$13-H998)</f>
        <v>0</v>
      </c>
      <c r="J998" s="2"/>
      <c r="K998" s="2"/>
      <c r="P998" s="2"/>
    </row>
    <row r="999">
      <c r="A999" s="3" t="s">
        <v>1401</v>
      </c>
      <c r="B999" s="11" t="str">
        <f t="shared" si="1"/>
        <v>20210211</v>
      </c>
      <c r="C999" s="12">
        <f t="shared" si="2"/>
        <v>44238</v>
      </c>
      <c r="D999" s="3" t="str">
        <f t="shared" si="3"/>
        <v>13</v>
      </c>
      <c r="E999" s="13">
        <v>229.0</v>
      </c>
      <c r="F999" s="14">
        <f>'Costo de tareas'!$B$15</f>
        <v>0.1964027778</v>
      </c>
      <c r="G999" s="15">
        <f>'Producción diaria'!$T$3*$L$2*$M$2*$N$2*E999*1000/'Costo de tareas'!$B$14</f>
        <v>344.3156831</v>
      </c>
      <c r="H999" s="16">
        <f>IF(G999 &gt; 'Costo de tareas'!$B$13, 'Costo de tareas'!$B$13, IF(G999 &lt; 'Costo de tareas'!$B$13*0.2, 0, 'Costo de tareas'!$B$13- G999))</f>
        <v>39.28055556</v>
      </c>
      <c r="I999" s="17">
        <f>IF(H999=0,'Costo de tareas'!$B$13,'Costo de tareas'!$B$13-H999)</f>
        <v>0</v>
      </c>
      <c r="J999" s="2"/>
      <c r="K999" s="2"/>
      <c r="P999" s="2"/>
    </row>
    <row r="1000">
      <c r="A1000" s="3" t="s">
        <v>1402</v>
      </c>
      <c r="B1000" s="11" t="str">
        <f t="shared" si="1"/>
        <v>20210211</v>
      </c>
      <c r="C1000" s="12">
        <f t="shared" si="2"/>
        <v>44238</v>
      </c>
      <c r="D1000" s="3" t="str">
        <f t="shared" si="3"/>
        <v>14</v>
      </c>
      <c r="E1000" s="13">
        <v>321.0</v>
      </c>
      <c r="F1000" s="14">
        <f>'Costo de tareas'!$B$15</f>
        <v>0.1964027778</v>
      </c>
      <c r="G1000" s="15">
        <f>'Producción diaria'!$T$3*$L$2*$M$2*$N$2*E1000*1000/'Costo de tareas'!$B$14</f>
        <v>482.6433812</v>
      </c>
      <c r="H1000" s="16">
        <f>IF(G1000 &gt; 'Costo de tareas'!$B$13, 'Costo de tareas'!$B$13, IF(G1000 &lt; 'Costo de tareas'!$B$13*0.2, 0, 'Costo de tareas'!$B$13- G1000))</f>
        <v>39.28055556</v>
      </c>
      <c r="I1000" s="17">
        <f>IF(H1000=0,'Costo de tareas'!$B$13,'Costo de tareas'!$B$13-H1000)</f>
        <v>0</v>
      </c>
      <c r="J1000" s="2"/>
      <c r="K1000" s="2"/>
      <c r="P1000" s="2"/>
    </row>
    <row r="1001">
      <c r="A1001" s="3" t="s">
        <v>1403</v>
      </c>
      <c r="B1001" s="11" t="str">
        <f t="shared" si="1"/>
        <v>20210211</v>
      </c>
      <c r="C1001" s="12">
        <f t="shared" si="2"/>
        <v>44238</v>
      </c>
      <c r="D1001" s="3" t="str">
        <f t="shared" si="3"/>
        <v>15</v>
      </c>
      <c r="E1001" s="13">
        <v>144.0</v>
      </c>
      <c r="F1001" s="14">
        <f>'Costo de tareas'!$B$15</f>
        <v>0.1964027778</v>
      </c>
      <c r="G1001" s="15">
        <f>'Producción diaria'!$T$3*$L$2*$M$2*$N$2*E1001*1000/'Costo de tareas'!$B$14</f>
        <v>216.5129187</v>
      </c>
      <c r="H1001" s="16">
        <f>IF(G1001 &gt; 'Costo de tareas'!$B$13, 'Costo de tareas'!$B$13, IF(G1001 &lt; 'Costo de tareas'!$B$13*0.2, 0, 'Costo de tareas'!$B$13- G1001))</f>
        <v>39.28055556</v>
      </c>
      <c r="I1001" s="17">
        <f>IF(H1001=0,'Costo de tareas'!$B$13,'Costo de tareas'!$B$13-H1001)</f>
        <v>0</v>
      </c>
      <c r="J1001" s="2"/>
      <c r="K1001" s="2"/>
      <c r="P1001" s="2"/>
    </row>
    <row r="1002">
      <c r="A1002" s="3" t="s">
        <v>1404</v>
      </c>
      <c r="B1002" s="11" t="str">
        <f t="shared" si="1"/>
        <v>20210211</v>
      </c>
      <c r="C1002" s="12">
        <f t="shared" si="2"/>
        <v>44238</v>
      </c>
      <c r="D1002" s="3" t="str">
        <f t="shared" si="3"/>
        <v>16</v>
      </c>
      <c r="E1002" s="13">
        <v>134.0</v>
      </c>
      <c r="F1002" s="14">
        <f>'Costo de tareas'!$B$15</f>
        <v>0.1964027778</v>
      </c>
      <c r="G1002" s="15">
        <f>'Producción diaria'!$T$3*$L$2*$M$2*$N$2*E1002*1000/'Costo de tareas'!$B$14</f>
        <v>201.4772993</v>
      </c>
      <c r="H1002" s="16">
        <f>IF(G1002 &gt; 'Costo de tareas'!$B$13, 'Costo de tareas'!$B$13, IF(G1002 &lt; 'Costo de tareas'!$B$13*0.2, 0, 'Costo de tareas'!$B$13- G1002))</f>
        <v>39.28055556</v>
      </c>
      <c r="I1002" s="17">
        <f>IF(H1002=0,'Costo de tareas'!$B$13,'Costo de tareas'!$B$13-H1002)</f>
        <v>0</v>
      </c>
      <c r="J1002" s="2"/>
      <c r="K1002" s="2"/>
      <c r="P1002" s="2"/>
    </row>
    <row r="1003">
      <c r="A1003" s="3" t="s">
        <v>1405</v>
      </c>
      <c r="B1003" s="11" t="str">
        <f t="shared" si="1"/>
        <v>20210211</v>
      </c>
      <c r="C1003" s="12">
        <f t="shared" si="2"/>
        <v>44238</v>
      </c>
      <c r="D1003" s="3" t="str">
        <f t="shared" si="3"/>
        <v>17</v>
      </c>
      <c r="E1003" s="13">
        <v>34.0</v>
      </c>
      <c r="F1003" s="14">
        <f>'Costo de tareas'!$B$15</f>
        <v>0.1964027778</v>
      </c>
      <c r="G1003" s="15">
        <f>'Producción diaria'!$T$3*$L$2*$M$2*$N$2*E1003*1000/'Costo de tareas'!$B$14</f>
        <v>51.12110579</v>
      </c>
      <c r="H1003" s="16">
        <f>IF(G1003 &gt; 'Costo de tareas'!$B$13, 'Costo de tareas'!$B$13, IF(G1003 &lt; 'Costo de tareas'!$B$13*0.2, 0, 'Costo de tareas'!$B$13- G1003))</f>
        <v>39.28055556</v>
      </c>
      <c r="I1003" s="17">
        <f>IF(H1003=0,'Costo de tareas'!$B$13,'Costo de tareas'!$B$13-H1003)</f>
        <v>0</v>
      </c>
      <c r="J1003" s="2"/>
      <c r="K1003" s="2"/>
      <c r="P1003" s="2"/>
    </row>
    <row r="1004">
      <c r="A1004" s="3" t="s">
        <v>1406</v>
      </c>
      <c r="B1004" s="11" t="str">
        <f t="shared" si="1"/>
        <v>20210211</v>
      </c>
      <c r="C1004" s="12">
        <f t="shared" si="2"/>
        <v>44238</v>
      </c>
      <c r="D1004" s="3" t="str">
        <f t="shared" si="3"/>
        <v>18</v>
      </c>
      <c r="E1004" s="13">
        <v>0.0</v>
      </c>
      <c r="F1004" s="14">
        <f>'Costo de tareas'!$B$15</f>
        <v>0.1964027778</v>
      </c>
      <c r="G1004" s="15">
        <f>'Producción diaria'!$T$3*$L$2*$M$2*$N$2*E1004*1000/'Costo de tareas'!$B$14</f>
        <v>0</v>
      </c>
      <c r="H1004" s="16">
        <f>IF(G1004 &gt; 'Costo de tareas'!$B$13, 'Costo de tareas'!$B$13, IF(G1004 &lt; 'Costo de tareas'!$B$13*0.2, 0, 'Costo de tareas'!$B$13- G1004))</f>
        <v>0</v>
      </c>
      <c r="I1004" s="17">
        <f>IF(H1004=0,'Costo de tareas'!$B$13,'Costo de tareas'!$B$13-H1004)</f>
        <v>39.28055556</v>
      </c>
      <c r="J1004" s="2"/>
      <c r="K1004" s="2"/>
      <c r="P1004" s="2"/>
    </row>
    <row r="1005">
      <c r="A1005" s="3" t="s">
        <v>1408</v>
      </c>
      <c r="B1005" s="11" t="str">
        <f t="shared" si="1"/>
        <v>20210211</v>
      </c>
      <c r="C1005" s="12">
        <f t="shared" si="2"/>
        <v>44238</v>
      </c>
      <c r="D1005" s="3" t="str">
        <f t="shared" si="3"/>
        <v>19</v>
      </c>
      <c r="E1005" s="13">
        <v>0.0</v>
      </c>
      <c r="F1005" s="14">
        <f>'Costo de tareas'!$B$15</f>
        <v>0.1964027778</v>
      </c>
      <c r="G1005" s="15">
        <f>'Producción diaria'!$T$3*$L$2*$M$2*$N$2*E1005*1000/'Costo de tareas'!$B$14</f>
        <v>0</v>
      </c>
      <c r="H1005" s="16">
        <f>IF(G1005 &gt; 'Costo de tareas'!$B$13, 'Costo de tareas'!$B$13, IF(G1005 &lt; 'Costo de tareas'!$B$13*0.2, 0, 'Costo de tareas'!$B$13- G1005))</f>
        <v>0</v>
      </c>
      <c r="I1005" s="17">
        <f>IF(H1005=0,'Costo de tareas'!$B$13,'Costo de tareas'!$B$13-H1005)</f>
        <v>39.28055556</v>
      </c>
      <c r="J1005" s="2"/>
      <c r="K1005" s="2"/>
      <c r="P1005" s="2"/>
    </row>
    <row r="1006">
      <c r="A1006" s="3" t="s">
        <v>1411</v>
      </c>
      <c r="B1006" s="11" t="str">
        <f t="shared" si="1"/>
        <v>20210211</v>
      </c>
      <c r="C1006" s="12">
        <f t="shared" si="2"/>
        <v>44238</v>
      </c>
      <c r="D1006" s="3" t="str">
        <f t="shared" si="3"/>
        <v>20</v>
      </c>
      <c r="E1006" s="13">
        <v>0.0</v>
      </c>
      <c r="F1006" s="14">
        <f>'Costo de tareas'!$B$15</f>
        <v>0.1964027778</v>
      </c>
      <c r="G1006" s="15">
        <f>'Producción diaria'!$T$3*$L$2*$M$2*$N$2*E1006*1000/'Costo de tareas'!$B$14</f>
        <v>0</v>
      </c>
      <c r="H1006" s="16">
        <f>IF(G1006 &gt; 'Costo de tareas'!$B$13, 'Costo de tareas'!$B$13, IF(G1006 &lt; 'Costo de tareas'!$B$13*0.2, 0, 'Costo de tareas'!$B$13- G1006))</f>
        <v>0</v>
      </c>
      <c r="I1006" s="17">
        <f>IF(H1006=0,'Costo de tareas'!$B$13,'Costo de tareas'!$B$13-H1006)</f>
        <v>39.28055556</v>
      </c>
      <c r="J1006" s="2"/>
      <c r="K1006" s="2"/>
      <c r="P1006" s="2"/>
    </row>
    <row r="1007">
      <c r="A1007" s="3" t="s">
        <v>1414</v>
      </c>
      <c r="B1007" s="11" t="str">
        <f t="shared" si="1"/>
        <v>20210211</v>
      </c>
      <c r="C1007" s="12">
        <f t="shared" si="2"/>
        <v>44238</v>
      </c>
      <c r="D1007" s="3" t="str">
        <f t="shared" si="3"/>
        <v>21</v>
      </c>
      <c r="E1007" s="13">
        <v>0.0</v>
      </c>
      <c r="F1007" s="14">
        <f>'Costo de tareas'!$B$15</f>
        <v>0.1964027778</v>
      </c>
      <c r="G1007" s="15">
        <f>'Producción diaria'!$T$3*$L$2*$M$2*$N$2*E1007*1000/'Costo de tareas'!$B$14</f>
        <v>0</v>
      </c>
      <c r="H1007" s="16">
        <f>IF(G1007 &gt; 'Costo de tareas'!$B$13, 'Costo de tareas'!$B$13, IF(G1007 &lt; 'Costo de tareas'!$B$13*0.2, 0, 'Costo de tareas'!$B$13- G1007))</f>
        <v>0</v>
      </c>
      <c r="I1007" s="17">
        <f>IF(H1007=0,'Costo de tareas'!$B$13,'Costo de tareas'!$B$13-H1007)</f>
        <v>39.28055556</v>
      </c>
      <c r="J1007" s="2"/>
      <c r="K1007" s="2"/>
      <c r="P1007" s="2"/>
    </row>
    <row r="1008">
      <c r="A1008" s="3" t="s">
        <v>1416</v>
      </c>
      <c r="B1008" s="11" t="str">
        <f t="shared" si="1"/>
        <v>20210211</v>
      </c>
      <c r="C1008" s="12">
        <f t="shared" si="2"/>
        <v>44238</v>
      </c>
      <c r="D1008" s="3" t="str">
        <f t="shared" si="3"/>
        <v>22</v>
      </c>
      <c r="E1008" s="13">
        <v>0.0</v>
      </c>
      <c r="F1008" s="14">
        <f>'Costo de tareas'!$B$15</f>
        <v>0.1964027778</v>
      </c>
      <c r="G1008" s="15">
        <f>'Producción diaria'!$T$3*$L$2*$M$2*$N$2*E1008*1000/'Costo de tareas'!$B$14</f>
        <v>0</v>
      </c>
      <c r="H1008" s="16">
        <f>IF(G1008 &gt; 'Costo de tareas'!$B$13, 'Costo de tareas'!$B$13, IF(G1008 &lt; 'Costo de tareas'!$B$13*0.2, 0, 'Costo de tareas'!$B$13- G1008))</f>
        <v>0</v>
      </c>
      <c r="I1008" s="17">
        <f>IF(H1008=0,'Costo de tareas'!$B$13,'Costo de tareas'!$B$13-H1008)</f>
        <v>39.28055556</v>
      </c>
      <c r="J1008" s="2"/>
      <c r="K1008" s="2"/>
      <c r="P1008" s="2"/>
    </row>
    <row r="1009">
      <c r="A1009" s="3" t="s">
        <v>1417</v>
      </c>
      <c r="B1009" s="11" t="str">
        <f t="shared" si="1"/>
        <v>20210211</v>
      </c>
      <c r="C1009" s="12">
        <f t="shared" si="2"/>
        <v>44238</v>
      </c>
      <c r="D1009" s="3" t="str">
        <f t="shared" si="3"/>
        <v>23</v>
      </c>
      <c r="E1009" s="13">
        <v>0.0</v>
      </c>
      <c r="F1009" s="14">
        <f>'Costo de tareas'!$B$15</f>
        <v>0.1964027778</v>
      </c>
      <c r="G1009" s="15">
        <f>'Producción diaria'!$T$3*$L$2*$M$2*$N$2*E1009*1000/'Costo de tareas'!$B$14</f>
        <v>0</v>
      </c>
      <c r="H1009" s="16">
        <f>IF(G1009 &gt; 'Costo de tareas'!$B$13, 'Costo de tareas'!$B$13, IF(G1009 &lt; 'Costo de tareas'!$B$13*0.2, 0, 'Costo de tareas'!$B$13- G1009))</f>
        <v>0</v>
      </c>
      <c r="I1009" s="17">
        <f>IF(H1009=0,'Costo de tareas'!$B$13,'Costo de tareas'!$B$13-H1009)</f>
        <v>39.28055556</v>
      </c>
      <c r="J1009" s="2"/>
      <c r="K1009" s="2"/>
      <c r="P1009" s="2"/>
    </row>
    <row r="1010">
      <c r="A1010" s="3" t="s">
        <v>1418</v>
      </c>
      <c r="B1010" s="11" t="str">
        <f t="shared" si="1"/>
        <v>20210212</v>
      </c>
      <c r="C1010" s="12">
        <f t="shared" si="2"/>
        <v>44239</v>
      </c>
      <c r="D1010" s="3" t="str">
        <f t="shared" si="3"/>
        <v>00</v>
      </c>
      <c r="E1010" s="13">
        <v>0.0</v>
      </c>
      <c r="F1010" s="14">
        <f>'Costo de tareas'!$B$15</f>
        <v>0.1964027778</v>
      </c>
      <c r="G1010" s="15">
        <f>'Producción diaria'!$T$3*$L$2*$M$2*$N$2*E1010*1000/'Costo de tareas'!$B$14</f>
        <v>0</v>
      </c>
      <c r="H1010" s="16">
        <f>IF(G1010 &gt; 'Costo de tareas'!$B$13, 'Costo de tareas'!$B$13, IF(G1010 &lt; 'Costo de tareas'!$B$13*0.2, 0, 'Costo de tareas'!$B$13- G1010))</f>
        <v>0</v>
      </c>
      <c r="I1010" s="17">
        <f>IF(H1010=0,'Costo de tareas'!$B$13,'Costo de tareas'!$B$13-H1010)</f>
        <v>39.28055556</v>
      </c>
      <c r="J1010" s="2"/>
      <c r="K1010" s="2"/>
      <c r="P1010" s="2"/>
    </row>
    <row r="1011">
      <c r="A1011" s="3" t="s">
        <v>1419</v>
      </c>
      <c r="B1011" s="11" t="str">
        <f t="shared" si="1"/>
        <v>20210212</v>
      </c>
      <c r="C1011" s="12">
        <f t="shared" si="2"/>
        <v>44239</v>
      </c>
      <c r="D1011" s="3" t="str">
        <f t="shared" si="3"/>
        <v>01</v>
      </c>
      <c r="E1011" s="13">
        <v>0.0</v>
      </c>
      <c r="F1011" s="14">
        <f>'Costo de tareas'!$B$15</f>
        <v>0.1964027778</v>
      </c>
      <c r="G1011" s="15">
        <f>'Producción diaria'!$T$3*$L$2*$M$2*$N$2*E1011*1000/'Costo de tareas'!$B$14</f>
        <v>0</v>
      </c>
      <c r="H1011" s="16">
        <f>IF(G1011 &gt; 'Costo de tareas'!$B$13, 'Costo de tareas'!$B$13, IF(G1011 &lt; 'Costo de tareas'!$B$13*0.2, 0, 'Costo de tareas'!$B$13- G1011))</f>
        <v>0</v>
      </c>
      <c r="I1011" s="17">
        <f>IF(H1011=0,'Costo de tareas'!$B$13,'Costo de tareas'!$B$13-H1011)</f>
        <v>39.28055556</v>
      </c>
      <c r="J1011" s="2"/>
      <c r="K1011" s="2"/>
      <c r="P1011" s="2"/>
    </row>
    <row r="1012">
      <c r="A1012" s="3" t="s">
        <v>1420</v>
      </c>
      <c r="B1012" s="11" t="str">
        <f t="shared" si="1"/>
        <v>20210212</v>
      </c>
      <c r="C1012" s="12">
        <f t="shared" si="2"/>
        <v>44239</v>
      </c>
      <c r="D1012" s="3" t="str">
        <f t="shared" si="3"/>
        <v>02</v>
      </c>
      <c r="E1012" s="13">
        <v>0.0</v>
      </c>
      <c r="F1012" s="14">
        <f>'Costo de tareas'!$B$15</f>
        <v>0.1964027778</v>
      </c>
      <c r="G1012" s="15">
        <f>'Producción diaria'!$T$3*$L$2*$M$2*$N$2*E1012*1000/'Costo de tareas'!$B$14</f>
        <v>0</v>
      </c>
      <c r="H1012" s="16">
        <f>IF(G1012 &gt; 'Costo de tareas'!$B$13, 'Costo de tareas'!$B$13, IF(G1012 &lt; 'Costo de tareas'!$B$13*0.2, 0, 'Costo de tareas'!$B$13- G1012))</f>
        <v>0</v>
      </c>
      <c r="I1012" s="17">
        <f>IF(H1012=0,'Costo de tareas'!$B$13,'Costo de tareas'!$B$13-H1012)</f>
        <v>39.28055556</v>
      </c>
      <c r="J1012" s="2"/>
      <c r="K1012" s="2"/>
      <c r="P1012" s="2"/>
    </row>
    <row r="1013">
      <c r="A1013" s="3" t="s">
        <v>1421</v>
      </c>
      <c r="B1013" s="11" t="str">
        <f t="shared" si="1"/>
        <v>20210212</v>
      </c>
      <c r="C1013" s="12">
        <f t="shared" si="2"/>
        <v>44239</v>
      </c>
      <c r="D1013" s="3" t="str">
        <f t="shared" si="3"/>
        <v>03</v>
      </c>
      <c r="E1013" s="13">
        <v>0.0</v>
      </c>
      <c r="F1013" s="14">
        <f>'Costo de tareas'!$B$15</f>
        <v>0.1964027778</v>
      </c>
      <c r="G1013" s="15">
        <f>'Producción diaria'!$T$3*$L$2*$M$2*$N$2*E1013*1000/'Costo de tareas'!$B$14</f>
        <v>0</v>
      </c>
      <c r="H1013" s="16">
        <f>IF(G1013 &gt; 'Costo de tareas'!$B$13, 'Costo de tareas'!$B$13, IF(G1013 &lt; 'Costo de tareas'!$B$13*0.2, 0, 'Costo de tareas'!$B$13- G1013))</f>
        <v>0</v>
      </c>
      <c r="I1013" s="17">
        <f>IF(H1013=0,'Costo de tareas'!$B$13,'Costo de tareas'!$B$13-H1013)</f>
        <v>39.28055556</v>
      </c>
      <c r="J1013" s="2"/>
      <c r="K1013" s="2"/>
      <c r="P1013" s="2"/>
    </row>
    <row r="1014">
      <c r="A1014" s="3" t="s">
        <v>1422</v>
      </c>
      <c r="B1014" s="11" t="str">
        <f t="shared" si="1"/>
        <v>20210212</v>
      </c>
      <c r="C1014" s="12">
        <f t="shared" si="2"/>
        <v>44239</v>
      </c>
      <c r="D1014" s="3" t="str">
        <f t="shared" si="3"/>
        <v>04</v>
      </c>
      <c r="E1014" s="13">
        <v>0.0</v>
      </c>
      <c r="F1014" s="14">
        <f>'Costo de tareas'!$B$15</f>
        <v>0.1964027778</v>
      </c>
      <c r="G1014" s="15">
        <f>'Producción diaria'!$T$3*$L$2*$M$2*$N$2*E1014*1000/'Costo de tareas'!$B$14</f>
        <v>0</v>
      </c>
      <c r="H1014" s="16">
        <f>IF(G1014 &gt; 'Costo de tareas'!$B$13, 'Costo de tareas'!$B$13, IF(G1014 &lt; 'Costo de tareas'!$B$13*0.2, 0, 'Costo de tareas'!$B$13- G1014))</f>
        <v>0</v>
      </c>
      <c r="I1014" s="17">
        <f>IF(H1014=0,'Costo de tareas'!$B$13,'Costo de tareas'!$B$13-H1014)</f>
        <v>39.28055556</v>
      </c>
      <c r="J1014" s="2"/>
      <c r="K1014" s="2"/>
      <c r="P1014" s="2"/>
    </row>
    <row r="1015">
      <c r="A1015" s="3" t="s">
        <v>1423</v>
      </c>
      <c r="B1015" s="11" t="str">
        <f t="shared" si="1"/>
        <v>20210212</v>
      </c>
      <c r="C1015" s="12">
        <f t="shared" si="2"/>
        <v>44239</v>
      </c>
      <c r="D1015" s="3" t="str">
        <f t="shared" si="3"/>
        <v>05</v>
      </c>
      <c r="E1015" s="13">
        <v>0.0</v>
      </c>
      <c r="F1015" s="14">
        <f>'Costo de tareas'!$B$15</f>
        <v>0.1964027778</v>
      </c>
      <c r="G1015" s="15">
        <f>'Producción diaria'!$T$3*$L$2*$M$2*$N$2*E1015*1000/'Costo de tareas'!$B$14</f>
        <v>0</v>
      </c>
      <c r="H1015" s="16">
        <f>IF(G1015 &gt; 'Costo de tareas'!$B$13, 'Costo de tareas'!$B$13, IF(G1015 &lt; 'Costo de tareas'!$B$13*0.2, 0, 'Costo de tareas'!$B$13- G1015))</f>
        <v>0</v>
      </c>
      <c r="I1015" s="17">
        <f>IF(H1015=0,'Costo de tareas'!$B$13,'Costo de tareas'!$B$13-H1015)</f>
        <v>39.28055556</v>
      </c>
      <c r="J1015" s="2"/>
      <c r="K1015" s="2"/>
      <c r="P1015" s="2"/>
    </row>
    <row r="1016">
      <c r="A1016" s="3" t="s">
        <v>1424</v>
      </c>
      <c r="B1016" s="11" t="str">
        <f t="shared" si="1"/>
        <v>20210212</v>
      </c>
      <c r="C1016" s="12">
        <f t="shared" si="2"/>
        <v>44239</v>
      </c>
      <c r="D1016" s="3" t="str">
        <f t="shared" si="3"/>
        <v>06</v>
      </c>
      <c r="E1016" s="13">
        <v>0.0</v>
      </c>
      <c r="F1016" s="14">
        <f>'Costo de tareas'!$B$15</f>
        <v>0.1964027778</v>
      </c>
      <c r="G1016" s="15">
        <f>'Producción diaria'!$T$3*$L$2*$M$2*$N$2*E1016*1000/'Costo de tareas'!$B$14</f>
        <v>0</v>
      </c>
      <c r="H1016" s="16">
        <f>IF(G1016 &gt; 'Costo de tareas'!$B$13, 'Costo de tareas'!$B$13, IF(G1016 &lt; 'Costo de tareas'!$B$13*0.2, 0, 'Costo de tareas'!$B$13- G1016))</f>
        <v>0</v>
      </c>
      <c r="I1016" s="17">
        <f>IF(H1016=0,'Costo de tareas'!$B$13,'Costo de tareas'!$B$13-H1016)</f>
        <v>39.28055556</v>
      </c>
      <c r="J1016" s="2"/>
      <c r="K1016" s="2"/>
      <c r="P1016" s="2"/>
    </row>
    <row r="1017">
      <c r="A1017" s="3" t="s">
        <v>1425</v>
      </c>
      <c r="B1017" s="11" t="str">
        <f t="shared" si="1"/>
        <v>20210212</v>
      </c>
      <c r="C1017" s="12">
        <f t="shared" si="2"/>
        <v>44239</v>
      </c>
      <c r="D1017" s="3" t="str">
        <f t="shared" si="3"/>
        <v>07</v>
      </c>
      <c r="E1017" s="13">
        <v>0.0</v>
      </c>
      <c r="F1017" s="14">
        <f>'Costo de tareas'!$B$15</f>
        <v>0.1964027778</v>
      </c>
      <c r="G1017" s="15">
        <f>'Producción diaria'!$T$3*$L$2*$M$2*$N$2*E1017*1000/'Costo de tareas'!$B$14</f>
        <v>0</v>
      </c>
      <c r="H1017" s="16">
        <f>IF(G1017 &gt; 'Costo de tareas'!$B$13, 'Costo de tareas'!$B$13, IF(G1017 &lt; 'Costo de tareas'!$B$13*0.2, 0, 'Costo de tareas'!$B$13- G1017))</f>
        <v>0</v>
      </c>
      <c r="I1017" s="17">
        <f>IF(H1017=0,'Costo de tareas'!$B$13,'Costo de tareas'!$B$13-H1017)</f>
        <v>39.28055556</v>
      </c>
      <c r="J1017" s="2"/>
      <c r="K1017" s="2"/>
      <c r="P1017" s="2"/>
    </row>
    <row r="1018">
      <c r="A1018" s="3" t="s">
        <v>1426</v>
      </c>
      <c r="B1018" s="11" t="str">
        <f t="shared" si="1"/>
        <v>20210212</v>
      </c>
      <c r="C1018" s="12">
        <f t="shared" si="2"/>
        <v>44239</v>
      </c>
      <c r="D1018" s="3" t="str">
        <f t="shared" si="3"/>
        <v>08</v>
      </c>
      <c r="E1018" s="13">
        <v>136.0</v>
      </c>
      <c r="F1018" s="14">
        <f>'Costo de tareas'!$B$15</f>
        <v>0.1964027778</v>
      </c>
      <c r="G1018" s="15">
        <f>'Producción diaria'!$T$3*$L$2*$M$2*$N$2*E1018*1000/'Costo de tareas'!$B$14</f>
        <v>204.4844232</v>
      </c>
      <c r="H1018" s="16">
        <f>IF(G1018 &gt; 'Costo de tareas'!$B$13, 'Costo de tareas'!$B$13, IF(G1018 &lt; 'Costo de tareas'!$B$13*0.2, 0, 'Costo de tareas'!$B$13- G1018))</f>
        <v>39.28055556</v>
      </c>
      <c r="I1018" s="17">
        <f>IF(H1018=0,'Costo de tareas'!$B$13,'Costo de tareas'!$B$13-H1018)</f>
        <v>0</v>
      </c>
      <c r="J1018" s="2"/>
      <c r="K1018" s="2"/>
      <c r="P1018" s="2"/>
    </row>
    <row r="1019">
      <c r="A1019" s="3" t="s">
        <v>1427</v>
      </c>
      <c r="B1019" s="11" t="str">
        <f t="shared" si="1"/>
        <v>20210212</v>
      </c>
      <c r="C1019" s="12">
        <f t="shared" si="2"/>
        <v>44239</v>
      </c>
      <c r="D1019" s="3" t="str">
        <f t="shared" si="3"/>
        <v>09</v>
      </c>
      <c r="E1019" s="13">
        <v>295.0</v>
      </c>
      <c r="F1019" s="14">
        <f>'Costo de tareas'!$B$15</f>
        <v>0.1964027778</v>
      </c>
      <c r="G1019" s="15">
        <f>'Producción diaria'!$T$3*$L$2*$M$2*$N$2*E1019*1000/'Costo de tareas'!$B$14</f>
        <v>443.5507709</v>
      </c>
      <c r="H1019" s="16">
        <f>IF(G1019 &gt; 'Costo de tareas'!$B$13, 'Costo de tareas'!$B$13, IF(G1019 &lt; 'Costo de tareas'!$B$13*0.2, 0, 'Costo de tareas'!$B$13- G1019))</f>
        <v>39.28055556</v>
      </c>
      <c r="I1019" s="17">
        <f>IF(H1019=0,'Costo de tareas'!$B$13,'Costo de tareas'!$B$13-H1019)</f>
        <v>0</v>
      </c>
      <c r="J1019" s="2"/>
      <c r="K1019" s="2"/>
      <c r="P1019" s="2"/>
    </row>
    <row r="1020">
      <c r="A1020" s="3" t="s">
        <v>1428</v>
      </c>
      <c r="B1020" s="11" t="str">
        <f t="shared" si="1"/>
        <v>20210212</v>
      </c>
      <c r="C1020" s="12">
        <f t="shared" si="2"/>
        <v>44239</v>
      </c>
      <c r="D1020" s="3" t="str">
        <f t="shared" si="3"/>
        <v>10</v>
      </c>
      <c r="E1020" s="13">
        <v>433.0</v>
      </c>
      <c r="F1020" s="14">
        <f>'Costo de tareas'!$B$15</f>
        <v>0.1964027778</v>
      </c>
      <c r="G1020" s="15">
        <f>'Producción diaria'!$T$3*$L$2*$M$2*$N$2*E1020*1000/'Costo de tareas'!$B$14</f>
        <v>651.0423179</v>
      </c>
      <c r="H1020" s="16">
        <f>IF(G1020 &gt; 'Costo de tareas'!$B$13, 'Costo de tareas'!$B$13, IF(G1020 &lt; 'Costo de tareas'!$B$13*0.2, 0, 'Costo de tareas'!$B$13- G1020))</f>
        <v>39.28055556</v>
      </c>
      <c r="I1020" s="17">
        <f>IF(H1020=0,'Costo de tareas'!$B$13,'Costo de tareas'!$B$13-H1020)</f>
        <v>0</v>
      </c>
      <c r="J1020" s="2"/>
      <c r="K1020" s="2"/>
      <c r="P1020" s="2"/>
    </row>
    <row r="1021">
      <c r="A1021" s="3" t="s">
        <v>1429</v>
      </c>
      <c r="B1021" s="11" t="str">
        <f t="shared" si="1"/>
        <v>20210212</v>
      </c>
      <c r="C1021" s="12">
        <f t="shared" si="2"/>
        <v>44239</v>
      </c>
      <c r="D1021" s="3" t="str">
        <f t="shared" si="3"/>
        <v>11</v>
      </c>
      <c r="E1021" s="13">
        <v>564.0</v>
      </c>
      <c r="F1021" s="14">
        <f>'Costo de tareas'!$B$15</f>
        <v>0.1964027778</v>
      </c>
      <c r="G1021" s="15">
        <f>'Producción diaria'!$T$3*$L$2*$M$2*$N$2*E1021*1000/'Costo de tareas'!$B$14</f>
        <v>848.0089314</v>
      </c>
      <c r="H1021" s="16">
        <f>IF(G1021 &gt; 'Costo de tareas'!$B$13, 'Costo de tareas'!$B$13, IF(G1021 &lt; 'Costo de tareas'!$B$13*0.2, 0, 'Costo de tareas'!$B$13- G1021))</f>
        <v>39.28055556</v>
      </c>
      <c r="I1021" s="17">
        <f>IF(H1021=0,'Costo de tareas'!$B$13,'Costo de tareas'!$B$13-H1021)</f>
        <v>0</v>
      </c>
      <c r="J1021" s="2"/>
      <c r="K1021" s="2"/>
      <c r="P1021" s="2"/>
    </row>
    <row r="1022">
      <c r="A1022" s="3" t="s">
        <v>1430</v>
      </c>
      <c r="B1022" s="11" t="str">
        <f t="shared" si="1"/>
        <v>20210212</v>
      </c>
      <c r="C1022" s="12">
        <f t="shared" si="2"/>
        <v>44239</v>
      </c>
      <c r="D1022" s="3" t="str">
        <f t="shared" si="3"/>
        <v>12</v>
      </c>
      <c r="E1022" s="13">
        <v>512.0</v>
      </c>
      <c r="F1022" s="14">
        <f>'Costo de tareas'!$B$15</f>
        <v>0.1964027778</v>
      </c>
      <c r="G1022" s="15">
        <f>'Producción diaria'!$T$3*$L$2*$M$2*$N$2*E1022*1000/'Costo de tareas'!$B$14</f>
        <v>769.8237108</v>
      </c>
      <c r="H1022" s="16">
        <f>IF(G1022 &gt; 'Costo de tareas'!$B$13, 'Costo de tareas'!$B$13, IF(G1022 &lt; 'Costo de tareas'!$B$13*0.2, 0, 'Costo de tareas'!$B$13- G1022))</f>
        <v>39.28055556</v>
      </c>
      <c r="I1022" s="17">
        <f>IF(H1022=0,'Costo de tareas'!$B$13,'Costo de tareas'!$B$13-H1022)</f>
        <v>0</v>
      </c>
      <c r="J1022" s="2"/>
      <c r="K1022" s="2"/>
      <c r="P1022" s="2"/>
    </row>
    <row r="1023">
      <c r="A1023" s="3" t="s">
        <v>1431</v>
      </c>
      <c r="B1023" s="11" t="str">
        <f t="shared" si="1"/>
        <v>20210212</v>
      </c>
      <c r="C1023" s="12">
        <f t="shared" si="2"/>
        <v>44239</v>
      </c>
      <c r="D1023" s="3" t="str">
        <f t="shared" si="3"/>
        <v>13</v>
      </c>
      <c r="E1023" s="13">
        <v>45.0</v>
      </c>
      <c r="F1023" s="14">
        <f>'Costo de tareas'!$B$15</f>
        <v>0.1964027778</v>
      </c>
      <c r="G1023" s="15">
        <f>'Producción diaria'!$T$3*$L$2*$M$2*$N$2*E1023*1000/'Costo de tareas'!$B$14</f>
        <v>67.66028708</v>
      </c>
      <c r="H1023" s="16">
        <f>IF(G1023 &gt; 'Costo de tareas'!$B$13, 'Costo de tareas'!$B$13, IF(G1023 &lt; 'Costo de tareas'!$B$13*0.2, 0, 'Costo de tareas'!$B$13- G1023))</f>
        <v>39.28055556</v>
      </c>
      <c r="I1023" s="17">
        <f>IF(H1023=0,'Costo de tareas'!$B$13,'Costo de tareas'!$B$13-H1023)</f>
        <v>0</v>
      </c>
      <c r="J1023" s="2"/>
      <c r="K1023" s="2"/>
      <c r="P1023" s="2"/>
    </row>
    <row r="1024">
      <c r="A1024" s="3" t="s">
        <v>1432</v>
      </c>
      <c r="B1024" s="11" t="str">
        <f t="shared" si="1"/>
        <v>20210212</v>
      </c>
      <c r="C1024" s="12">
        <f t="shared" si="2"/>
        <v>44239</v>
      </c>
      <c r="D1024" s="3" t="str">
        <f t="shared" si="3"/>
        <v>14</v>
      </c>
      <c r="E1024" s="13">
        <v>53.0</v>
      </c>
      <c r="F1024" s="14">
        <f>'Costo de tareas'!$B$15</f>
        <v>0.1964027778</v>
      </c>
      <c r="G1024" s="15">
        <f>'Producción diaria'!$T$3*$L$2*$M$2*$N$2*E1024*1000/'Costo de tareas'!$B$14</f>
        <v>79.68878256</v>
      </c>
      <c r="H1024" s="16">
        <f>IF(G1024 &gt; 'Costo de tareas'!$B$13, 'Costo de tareas'!$B$13, IF(G1024 &lt; 'Costo de tareas'!$B$13*0.2, 0, 'Costo de tareas'!$B$13- G1024))</f>
        <v>39.28055556</v>
      </c>
      <c r="I1024" s="17">
        <f>IF(H1024=0,'Costo de tareas'!$B$13,'Costo de tareas'!$B$13-H1024)</f>
        <v>0</v>
      </c>
      <c r="J1024" s="2"/>
      <c r="K1024" s="2"/>
      <c r="P1024" s="2"/>
    </row>
    <row r="1025">
      <c r="A1025" s="3" t="s">
        <v>1433</v>
      </c>
      <c r="B1025" s="11" t="str">
        <f t="shared" si="1"/>
        <v>20210212</v>
      </c>
      <c r="C1025" s="12">
        <f t="shared" si="2"/>
        <v>44239</v>
      </c>
      <c r="D1025" s="3" t="str">
        <f t="shared" si="3"/>
        <v>15</v>
      </c>
      <c r="E1025" s="13">
        <v>424.0</v>
      </c>
      <c r="F1025" s="14">
        <f>'Costo de tareas'!$B$15</f>
        <v>0.1964027778</v>
      </c>
      <c r="G1025" s="15">
        <f>'Producción diaria'!$T$3*$L$2*$M$2*$N$2*E1025*1000/'Costo de tareas'!$B$14</f>
        <v>637.5102605</v>
      </c>
      <c r="H1025" s="16">
        <f>IF(G1025 &gt; 'Costo de tareas'!$B$13, 'Costo de tareas'!$B$13, IF(G1025 &lt; 'Costo de tareas'!$B$13*0.2, 0, 'Costo de tareas'!$B$13- G1025))</f>
        <v>39.28055556</v>
      </c>
      <c r="I1025" s="17">
        <f>IF(H1025=0,'Costo de tareas'!$B$13,'Costo de tareas'!$B$13-H1025)</f>
        <v>0</v>
      </c>
      <c r="J1025" s="2"/>
      <c r="K1025" s="2"/>
      <c r="P1025" s="2"/>
    </row>
    <row r="1026">
      <c r="A1026" s="3" t="s">
        <v>1434</v>
      </c>
      <c r="B1026" s="11" t="str">
        <f t="shared" si="1"/>
        <v>20210212</v>
      </c>
      <c r="C1026" s="12">
        <f t="shared" si="2"/>
        <v>44239</v>
      </c>
      <c r="D1026" s="3" t="str">
        <f t="shared" si="3"/>
        <v>16</v>
      </c>
      <c r="E1026" s="13">
        <v>265.0</v>
      </c>
      <c r="F1026" s="14">
        <f>'Costo de tareas'!$B$15</f>
        <v>0.1964027778</v>
      </c>
      <c r="G1026" s="15">
        <f>'Producción diaria'!$T$3*$L$2*$M$2*$N$2*E1026*1000/'Costo de tareas'!$B$14</f>
        <v>398.4439128</v>
      </c>
      <c r="H1026" s="16">
        <f>IF(G1026 &gt; 'Costo de tareas'!$B$13, 'Costo de tareas'!$B$13, IF(G1026 &lt; 'Costo de tareas'!$B$13*0.2, 0, 'Costo de tareas'!$B$13- G1026))</f>
        <v>39.28055556</v>
      </c>
      <c r="I1026" s="17">
        <f>IF(H1026=0,'Costo de tareas'!$B$13,'Costo de tareas'!$B$13-H1026)</f>
        <v>0</v>
      </c>
      <c r="J1026" s="2"/>
      <c r="K1026" s="2"/>
      <c r="P1026" s="2"/>
    </row>
    <row r="1027">
      <c r="A1027" s="3" t="s">
        <v>1435</v>
      </c>
      <c r="B1027" s="11" t="str">
        <f t="shared" si="1"/>
        <v>20210212</v>
      </c>
      <c r="C1027" s="12">
        <f t="shared" si="2"/>
        <v>44239</v>
      </c>
      <c r="D1027" s="3" t="str">
        <f t="shared" si="3"/>
        <v>17</v>
      </c>
      <c r="E1027" s="13">
        <v>62.0</v>
      </c>
      <c r="F1027" s="14">
        <f>'Costo de tareas'!$B$15</f>
        <v>0.1964027778</v>
      </c>
      <c r="G1027" s="15">
        <f>'Producción diaria'!$T$3*$L$2*$M$2*$N$2*E1027*1000/'Costo de tareas'!$B$14</f>
        <v>93.22083998</v>
      </c>
      <c r="H1027" s="16">
        <f>IF(G1027 &gt; 'Costo de tareas'!$B$13, 'Costo de tareas'!$B$13, IF(G1027 &lt; 'Costo de tareas'!$B$13*0.2, 0, 'Costo de tareas'!$B$13- G1027))</f>
        <v>39.28055556</v>
      </c>
      <c r="I1027" s="17">
        <f>IF(H1027=0,'Costo de tareas'!$B$13,'Costo de tareas'!$B$13-H1027)</f>
        <v>0</v>
      </c>
      <c r="J1027" s="2"/>
      <c r="K1027" s="2"/>
      <c r="P1027" s="2"/>
    </row>
    <row r="1028">
      <c r="A1028" s="3" t="s">
        <v>1436</v>
      </c>
      <c r="B1028" s="11" t="str">
        <f t="shared" si="1"/>
        <v>20210212</v>
      </c>
      <c r="C1028" s="12">
        <f t="shared" si="2"/>
        <v>44239</v>
      </c>
      <c r="D1028" s="3" t="str">
        <f t="shared" si="3"/>
        <v>18</v>
      </c>
      <c r="E1028" s="13">
        <v>0.0</v>
      </c>
      <c r="F1028" s="14">
        <f>'Costo de tareas'!$B$15</f>
        <v>0.1964027778</v>
      </c>
      <c r="G1028" s="15">
        <f>'Producción diaria'!$T$3*$L$2*$M$2*$N$2*E1028*1000/'Costo de tareas'!$B$14</f>
        <v>0</v>
      </c>
      <c r="H1028" s="16">
        <f>IF(G1028 &gt; 'Costo de tareas'!$B$13, 'Costo de tareas'!$B$13, IF(G1028 &lt; 'Costo de tareas'!$B$13*0.2, 0, 'Costo de tareas'!$B$13- G1028))</f>
        <v>0</v>
      </c>
      <c r="I1028" s="17">
        <f>IF(H1028=0,'Costo de tareas'!$B$13,'Costo de tareas'!$B$13-H1028)</f>
        <v>39.28055556</v>
      </c>
      <c r="J1028" s="2"/>
      <c r="K1028" s="2"/>
      <c r="P1028" s="2"/>
    </row>
    <row r="1029">
      <c r="A1029" s="3" t="s">
        <v>1438</v>
      </c>
      <c r="B1029" s="11" t="str">
        <f t="shared" si="1"/>
        <v>20210212</v>
      </c>
      <c r="C1029" s="12">
        <f t="shared" si="2"/>
        <v>44239</v>
      </c>
      <c r="D1029" s="3" t="str">
        <f t="shared" si="3"/>
        <v>19</v>
      </c>
      <c r="E1029" s="13">
        <v>0.0</v>
      </c>
      <c r="F1029" s="14">
        <f>'Costo de tareas'!$B$15</f>
        <v>0.1964027778</v>
      </c>
      <c r="G1029" s="15">
        <f>'Producción diaria'!$T$3*$L$2*$M$2*$N$2*E1029*1000/'Costo de tareas'!$B$14</f>
        <v>0</v>
      </c>
      <c r="H1029" s="16">
        <f>IF(G1029 &gt; 'Costo de tareas'!$B$13, 'Costo de tareas'!$B$13, IF(G1029 &lt; 'Costo de tareas'!$B$13*0.2, 0, 'Costo de tareas'!$B$13- G1029))</f>
        <v>0</v>
      </c>
      <c r="I1029" s="17">
        <f>IF(H1029=0,'Costo de tareas'!$B$13,'Costo de tareas'!$B$13-H1029)</f>
        <v>39.28055556</v>
      </c>
      <c r="J1029" s="2"/>
      <c r="K1029" s="2"/>
      <c r="P1029" s="2"/>
    </row>
    <row r="1030">
      <c r="A1030" s="3" t="s">
        <v>1439</v>
      </c>
      <c r="B1030" s="11" t="str">
        <f t="shared" si="1"/>
        <v>20210212</v>
      </c>
      <c r="C1030" s="12">
        <f t="shared" si="2"/>
        <v>44239</v>
      </c>
      <c r="D1030" s="3" t="str">
        <f t="shared" si="3"/>
        <v>20</v>
      </c>
      <c r="E1030" s="13">
        <v>0.0</v>
      </c>
      <c r="F1030" s="14">
        <f>'Costo de tareas'!$B$15</f>
        <v>0.1964027778</v>
      </c>
      <c r="G1030" s="15">
        <f>'Producción diaria'!$T$3*$L$2*$M$2*$N$2*E1030*1000/'Costo de tareas'!$B$14</f>
        <v>0</v>
      </c>
      <c r="H1030" s="16">
        <f>IF(G1030 &gt; 'Costo de tareas'!$B$13, 'Costo de tareas'!$B$13, IF(G1030 &lt; 'Costo de tareas'!$B$13*0.2, 0, 'Costo de tareas'!$B$13- G1030))</f>
        <v>0</v>
      </c>
      <c r="I1030" s="17">
        <f>IF(H1030=0,'Costo de tareas'!$B$13,'Costo de tareas'!$B$13-H1030)</f>
        <v>39.28055556</v>
      </c>
      <c r="J1030" s="2"/>
      <c r="K1030" s="2"/>
      <c r="P1030" s="2"/>
    </row>
    <row r="1031">
      <c r="A1031" s="3" t="s">
        <v>1440</v>
      </c>
      <c r="B1031" s="11" t="str">
        <f t="shared" si="1"/>
        <v>20210212</v>
      </c>
      <c r="C1031" s="12">
        <f t="shared" si="2"/>
        <v>44239</v>
      </c>
      <c r="D1031" s="3" t="str">
        <f t="shared" si="3"/>
        <v>21</v>
      </c>
      <c r="E1031" s="13">
        <v>0.0</v>
      </c>
      <c r="F1031" s="14">
        <f>'Costo de tareas'!$B$15</f>
        <v>0.1964027778</v>
      </c>
      <c r="G1031" s="15">
        <f>'Producción diaria'!$T$3*$L$2*$M$2*$N$2*E1031*1000/'Costo de tareas'!$B$14</f>
        <v>0</v>
      </c>
      <c r="H1031" s="16">
        <f>IF(G1031 &gt; 'Costo de tareas'!$B$13, 'Costo de tareas'!$B$13, IF(G1031 &lt; 'Costo de tareas'!$B$13*0.2, 0, 'Costo de tareas'!$B$13- G1031))</f>
        <v>0</v>
      </c>
      <c r="I1031" s="17">
        <f>IF(H1031=0,'Costo de tareas'!$B$13,'Costo de tareas'!$B$13-H1031)</f>
        <v>39.28055556</v>
      </c>
      <c r="J1031" s="2"/>
      <c r="K1031" s="2"/>
      <c r="P1031" s="2"/>
    </row>
    <row r="1032">
      <c r="A1032" s="3" t="s">
        <v>1441</v>
      </c>
      <c r="B1032" s="11" t="str">
        <f t="shared" si="1"/>
        <v>20210212</v>
      </c>
      <c r="C1032" s="12">
        <f t="shared" si="2"/>
        <v>44239</v>
      </c>
      <c r="D1032" s="3" t="str">
        <f t="shared" si="3"/>
        <v>22</v>
      </c>
      <c r="E1032" s="13">
        <v>0.0</v>
      </c>
      <c r="F1032" s="14">
        <f>'Costo de tareas'!$B$15</f>
        <v>0.1964027778</v>
      </c>
      <c r="G1032" s="15">
        <f>'Producción diaria'!$T$3*$L$2*$M$2*$N$2*E1032*1000/'Costo de tareas'!$B$14</f>
        <v>0</v>
      </c>
      <c r="H1032" s="16">
        <f>IF(G1032 &gt; 'Costo de tareas'!$B$13, 'Costo de tareas'!$B$13, IF(G1032 &lt; 'Costo de tareas'!$B$13*0.2, 0, 'Costo de tareas'!$B$13- G1032))</f>
        <v>0</v>
      </c>
      <c r="I1032" s="17">
        <f>IF(H1032=0,'Costo de tareas'!$B$13,'Costo de tareas'!$B$13-H1032)</f>
        <v>39.28055556</v>
      </c>
      <c r="J1032" s="2"/>
      <c r="K1032" s="2"/>
      <c r="P1032" s="2"/>
    </row>
    <row r="1033">
      <c r="A1033" s="3" t="s">
        <v>1443</v>
      </c>
      <c r="B1033" s="11" t="str">
        <f t="shared" si="1"/>
        <v>20210212</v>
      </c>
      <c r="C1033" s="12">
        <f t="shared" si="2"/>
        <v>44239</v>
      </c>
      <c r="D1033" s="3" t="str">
        <f t="shared" si="3"/>
        <v>23</v>
      </c>
      <c r="E1033" s="13">
        <v>0.0</v>
      </c>
      <c r="F1033" s="14">
        <f>'Costo de tareas'!$B$15</f>
        <v>0.1964027778</v>
      </c>
      <c r="G1033" s="15">
        <f>'Producción diaria'!$T$3*$L$2*$M$2*$N$2*E1033*1000/'Costo de tareas'!$B$14</f>
        <v>0</v>
      </c>
      <c r="H1033" s="16">
        <f>IF(G1033 &gt; 'Costo de tareas'!$B$13, 'Costo de tareas'!$B$13, IF(G1033 &lt; 'Costo de tareas'!$B$13*0.2, 0, 'Costo de tareas'!$B$13- G1033))</f>
        <v>0</v>
      </c>
      <c r="I1033" s="17">
        <f>IF(H1033=0,'Costo de tareas'!$B$13,'Costo de tareas'!$B$13-H1033)</f>
        <v>39.28055556</v>
      </c>
      <c r="J1033" s="2"/>
      <c r="K1033" s="2"/>
      <c r="P1033" s="2"/>
    </row>
    <row r="1034">
      <c r="A1034" s="3" t="s">
        <v>1444</v>
      </c>
      <c r="B1034" s="11" t="str">
        <f t="shared" si="1"/>
        <v>20210213</v>
      </c>
      <c r="C1034" s="12">
        <f t="shared" si="2"/>
        <v>44240</v>
      </c>
      <c r="D1034" s="3" t="str">
        <f t="shared" si="3"/>
        <v>00</v>
      </c>
      <c r="E1034" s="13">
        <v>0.0</v>
      </c>
      <c r="F1034" s="14">
        <f>'Costo de tareas'!$B$15</f>
        <v>0.1964027778</v>
      </c>
      <c r="G1034" s="15">
        <f>'Producción diaria'!$T$3*$L$2*$M$2*$N$2*E1034*1000/'Costo de tareas'!$B$14</f>
        <v>0</v>
      </c>
      <c r="H1034" s="16">
        <f>IF(G1034 &gt; 'Costo de tareas'!$B$13, 'Costo de tareas'!$B$13, IF(G1034 &lt; 'Costo de tareas'!$B$13*0.2, 0, 'Costo de tareas'!$B$13- G1034))</f>
        <v>0</v>
      </c>
      <c r="I1034" s="17">
        <f>IF(H1034=0,'Costo de tareas'!$B$13,'Costo de tareas'!$B$13-H1034)</f>
        <v>39.28055556</v>
      </c>
      <c r="J1034" s="2"/>
      <c r="K1034" s="2"/>
      <c r="P1034" s="2"/>
    </row>
    <row r="1035">
      <c r="A1035" s="3" t="s">
        <v>1445</v>
      </c>
      <c r="B1035" s="11" t="str">
        <f t="shared" si="1"/>
        <v>20210213</v>
      </c>
      <c r="C1035" s="12">
        <f t="shared" si="2"/>
        <v>44240</v>
      </c>
      <c r="D1035" s="3" t="str">
        <f t="shared" si="3"/>
        <v>01</v>
      </c>
      <c r="E1035" s="13">
        <v>0.0</v>
      </c>
      <c r="F1035" s="14">
        <f>'Costo de tareas'!$B$15</f>
        <v>0.1964027778</v>
      </c>
      <c r="G1035" s="15">
        <f>'Producción diaria'!$T$3*$L$2*$M$2*$N$2*E1035*1000/'Costo de tareas'!$B$14</f>
        <v>0</v>
      </c>
      <c r="H1035" s="16">
        <f>IF(G1035 &gt; 'Costo de tareas'!$B$13, 'Costo de tareas'!$B$13, IF(G1035 &lt; 'Costo de tareas'!$B$13*0.2, 0, 'Costo de tareas'!$B$13- G1035))</f>
        <v>0</v>
      </c>
      <c r="I1035" s="17">
        <f>IF(H1035=0,'Costo de tareas'!$B$13,'Costo de tareas'!$B$13-H1035)</f>
        <v>39.28055556</v>
      </c>
      <c r="J1035" s="2"/>
      <c r="K1035" s="2"/>
      <c r="P1035" s="2"/>
    </row>
    <row r="1036">
      <c r="A1036" s="3" t="s">
        <v>1446</v>
      </c>
      <c r="B1036" s="11" t="str">
        <f t="shared" si="1"/>
        <v>20210213</v>
      </c>
      <c r="C1036" s="12">
        <f t="shared" si="2"/>
        <v>44240</v>
      </c>
      <c r="D1036" s="3" t="str">
        <f t="shared" si="3"/>
        <v>02</v>
      </c>
      <c r="E1036" s="13">
        <v>0.0</v>
      </c>
      <c r="F1036" s="14">
        <f>'Costo de tareas'!$B$15</f>
        <v>0.1964027778</v>
      </c>
      <c r="G1036" s="15">
        <f>'Producción diaria'!$T$3*$L$2*$M$2*$N$2*E1036*1000/'Costo de tareas'!$B$14</f>
        <v>0</v>
      </c>
      <c r="H1036" s="16">
        <f>IF(G1036 &gt; 'Costo de tareas'!$B$13, 'Costo de tareas'!$B$13, IF(G1036 &lt; 'Costo de tareas'!$B$13*0.2, 0, 'Costo de tareas'!$B$13- G1036))</f>
        <v>0</v>
      </c>
      <c r="I1036" s="17">
        <f>IF(H1036=0,'Costo de tareas'!$B$13,'Costo de tareas'!$B$13-H1036)</f>
        <v>39.28055556</v>
      </c>
      <c r="J1036" s="2"/>
      <c r="K1036" s="2"/>
      <c r="P1036" s="2"/>
    </row>
    <row r="1037">
      <c r="A1037" s="3" t="s">
        <v>1448</v>
      </c>
      <c r="B1037" s="11" t="str">
        <f t="shared" si="1"/>
        <v>20210213</v>
      </c>
      <c r="C1037" s="12">
        <f t="shared" si="2"/>
        <v>44240</v>
      </c>
      <c r="D1037" s="3" t="str">
        <f t="shared" si="3"/>
        <v>03</v>
      </c>
      <c r="E1037" s="13">
        <v>0.0</v>
      </c>
      <c r="F1037" s="14">
        <f>'Costo de tareas'!$B$15</f>
        <v>0.1964027778</v>
      </c>
      <c r="G1037" s="15">
        <f>'Producción diaria'!$T$3*$L$2*$M$2*$N$2*E1037*1000/'Costo de tareas'!$B$14</f>
        <v>0</v>
      </c>
      <c r="H1037" s="16">
        <f>IF(G1037 &gt; 'Costo de tareas'!$B$13, 'Costo de tareas'!$B$13, IF(G1037 &lt; 'Costo de tareas'!$B$13*0.2, 0, 'Costo de tareas'!$B$13- G1037))</f>
        <v>0</v>
      </c>
      <c r="I1037" s="17">
        <f>IF(H1037=0,'Costo de tareas'!$B$13,'Costo de tareas'!$B$13-H1037)</f>
        <v>39.28055556</v>
      </c>
      <c r="J1037" s="2"/>
      <c r="K1037" s="2"/>
      <c r="P1037" s="2"/>
    </row>
    <row r="1038">
      <c r="A1038" s="3" t="s">
        <v>1449</v>
      </c>
      <c r="B1038" s="11" t="str">
        <f t="shared" si="1"/>
        <v>20210213</v>
      </c>
      <c r="C1038" s="12">
        <f t="shared" si="2"/>
        <v>44240</v>
      </c>
      <c r="D1038" s="3" t="str">
        <f t="shared" si="3"/>
        <v>04</v>
      </c>
      <c r="E1038" s="13">
        <v>0.0</v>
      </c>
      <c r="F1038" s="14">
        <f>'Costo de tareas'!$B$15</f>
        <v>0.1964027778</v>
      </c>
      <c r="G1038" s="15">
        <f>'Producción diaria'!$T$3*$L$2*$M$2*$N$2*E1038*1000/'Costo de tareas'!$B$14</f>
        <v>0</v>
      </c>
      <c r="H1038" s="16">
        <f>IF(G1038 &gt; 'Costo de tareas'!$B$13, 'Costo de tareas'!$B$13, IF(G1038 &lt; 'Costo de tareas'!$B$13*0.2, 0, 'Costo de tareas'!$B$13- G1038))</f>
        <v>0</v>
      </c>
      <c r="I1038" s="17">
        <f>IF(H1038=0,'Costo de tareas'!$B$13,'Costo de tareas'!$B$13-H1038)</f>
        <v>39.28055556</v>
      </c>
      <c r="J1038" s="2"/>
      <c r="K1038" s="2"/>
      <c r="P1038" s="2"/>
    </row>
    <row r="1039">
      <c r="A1039" s="3" t="s">
        <v>1451</v>
      </c>
      <c r="B1039" s="11" t="str">
        <f t="shared" si="1"/>
        <v>20210213</v>
      </c>
      <c r="C1039" s="12">
        <f t="shared" si="2"/>
        <v>44240</v>
      </c>
      <c r="D1039" s="3" t="str">
        <f t="shared" si="3"/>
        <v>05</v>
      </c>
      <c r="E1039" s="13">
        <v>0.0</v>
      </c>
      <c r="F1039" s="14">
        <f>'Costo de tareas'!$B$15</f>
        <v>0.1964027778</v>
      </c>
      <c r="G1039" s="15">
        <f>'Producción diaria'!$T$3*$L$2*$M$2*$N$2*E1039*1000/'Costo de tareas'!$B$14</f>
        <v>0</v>
      </c>
      <c r="H1039" s="16">
        <f>IF(G1039 &gt; 'Costo de tareas'!$B$13, 'Costo de tareas'!$B$13, IF(G1039 &lt; 'Costo de tareas'!$B$13*0.2, 0, 'Costo de tareas'!$B$13- G1039))</f>
        <v>0</v>
      </c>
      <c r="I1039" s="17">
        <f>IF(H1039=0,'Costo de tareas'!$B$13,'Costo de tareas'!$B$13-H1039)</f>
        <v>39.28055556</v>
      </c>
      <c r="J1039" s="2"/>
      <c r="K1039" s="2"/>
      <c r="P1039" s="2"/>
    </row>
    <row r="1040">
      <c r="A1040" s="3" t="s">
        <v>1452</v>
      </c>
      <c r="B1040" s="11" t="str">
        <f t="shared" si="1"/>
        <v>20210213</v>
      </c>
      <c r="C1040" s="12">
        <f t="shared" si="2"/>
        <v>44240</v>
      </c>
      <c r="D1040" s="3" t="str">
        <f t="shared" si="3"/>
        <v>06</v>
      </c>
      <c r="E1040" s="13">
        <v>0.0</v>
      </c>
      <c r="F1040" s="14">
        <f>'Costo de tareas'!$B$15</f>
        <v>0.1964027778</v>
      </c>
      <c r="G1040" s="15">
        <f>'Producción diaria'!$T$3*$L$2*$M$2*$N$2*E1040*1000/'Costo de tareas'!$B$14</f>
        <v>0</v>
      </c>
      <c r="H1040" s="16">
        <f>IF(G1040 &gt; 'Costo de tareas'!$B$13, 'Costo de tareas'!$B$13, IF(G1040 &lt; 'Costo de tareas'!$B$13*0.2, 0, 'Costo de tareas'!$B$13- G1040))</f>
        <v>0</v>
      </c>
      <c r="I1040" s="17">
        <f>IF(H1040=0,'Costo de tareas'!$B$13,'Costo de tareas'!$B$13-H1040)</f>
        <v>39.28055556</v>
      </c>
      <c r="J1040" s="2"/>
      <c r="K1040" s="2"/>
      <c r="P1040" s="2"/>
    </row>
    <row r="1041">
      <c r="A1041" s="3" t="s">
        <v>1453</v>
      </c>
      <c r="B1041" s="11" t="str">
        <f t="shared" si="1"/>
        <v>20210213</v>
      </c>
      <c r="C1041" s="12">
        <f t="shared" si="2"/>
        <v>44240</v>
      </c>
      <c r="D1041" s="3" t="str">
        <f t="shared" si="3"/>
        <v>07</v>
      </c>
      <c r="E1041" s="13">
        <v>0.0</v>
      </c>
      <c r="F1041" s="14">
        <f>'Costo de tareas'!$B$15</f>
        <v>0.1964027778</v>
      </c>
      <c r="G1041" s="15">
        <f>'Producción diaria'!$T$3*$L$2*$M$2*$N$2*E1041*1000/'Costo de tareas'!$B$14</f>
        <v>0</v>
      </c>
      <c r="H1041" s="16">
        <f>IF(G1041 &gt; 'Costo de tareas'!$B$13, 'Costo de tareas'!$B$13, IF(G1041 &lt; 'Costo de tareas'!$B$13*0.2, 0, 'Costo de tareas'!$B$13- G1041))</f>
        <v>0</v>
      </c>
      <c r="I1041" s="17">
        <f>IF(H1041=0,'Costo de tareas'!$B$13,'Costo de tareas'!$B$13-H1041)</f>
        <v>39.28055556</v>
      </c>
      <c r="J1041" s="2"/>
      <c r="K1041" s="2"/>
      <c r="P1041" s="2"/>
    </row>
    <row r="1042">
      <c r="A1042" s="3" t="s">
        <v>1454</v>
      </c>
      <c r="B1042" s="11" t="str">
        <f t="shared" si="1"/>
        <v>20210213</v>
      </c>
      <c r="C1042" s="12">
        <f t="shared" si="2"/>
        <v>44240</v>
      </c>
      <c r="D1042" s="3" t="str">
        <f t="shared" si="3"/>
        <v>08</v>
      </c>
      <c r="E1042" s="13">
        <v>127.0</v>
      </c>
      <c r="F1042" s="14">
        <f>'Costo de tareas'!$B$15</f>
        <v>0.1964027778</v>
      </c>
      <c r="G1042" s="15">
        <f>'Producción diaria'!$T$3*$L$2*$M$2*$N$2*E1042*1000/'Costo de tareas'!$B$14</f>
        <v>190.9523658</v>
      </c>
      <c r="H1042" s="16">
        <f>IF(G1042 &gt; 'Costo de tareas'!$B$13, 'Costo de tareas'!$B$13, IF(G1042 &lt; 'Costo de tareas'!$B$13*0.2, 0, 'Costo de tareas'!$B$13- G1042))</f>
        <v>39.28055556</v>
      </c>
      <c r="I1042" s="17">
        <f>IF(H1042=0,'Costo de tareas'!$B$13,'Costo de tareas'!$B$13-H1042)</f>
        <v>0</v>
      </c>
      <c r="J1042" s="2"/>
      <c r="K1042" s="2"/>
      <c r="P1042" s="2"/>
    </row>
    <row r="1043">
      <c r="A1043" s="3" t="s">
        <v>1455</v>
      </c>
      <c r="B1043" s="11" t="str">
        <f t="shared" si="1"/>
        <v>20210213</v>
      </c>
      <c r="C1043" s="12">
        <f t="shared" si="2"/>
        <v>44240</v>
      </c>
      <c r="D1043" s="3" t="str">
        <f t="shared" si="3"/>
        <v>09</v>
      </c>
      <c r="E1043" s="13">
        <v>293.0</v>
      </c>
      <c r="F1043" s="14">
        <f>'Costo de tareas'!$B$15</f>
        <v>0.1964027778</v>
      </c>
      <c r="G1043" s="15">
        <f>'Producción diaria'!$T$3*$L$2*$M$2*$N$2*E1043*1000/'Costo de tareas'!$B$14</f>
        <v>440.543647</v>
      </c>
      <c r="H1043" s="16">
        <f>IF(G1043 &gt; 'Costo de tareas'!$B$13, 'Costo de tareas'!$B$13, IF(G1043 &lt; 'Costo de tareas'!$B$13*0.2, 0, 'Costo de tareas'!$B$13- G1043))</f>
        <v>39.28055556</v>
      </c>
      <c r="I1043" s="17">
        <f>IF(H1043=0,'Costo de tareas'!$B$13,'Costo de tareas'!$B$13-H1043)</f>
        <v>0</v>
      </c>
      <c r="J1043" s="2"/>
      <c r="K1043" s="2"/>
      <c r="P1043" s="2"/>
    </row>
    <row r="1044">
      <c r="A1044" s="3" t="s">
        <v>1456</v>
      </c>
      <c r="B1044" s="11" t="str">
        <f t="shared" si="1"/>
        <v>20210213</v>
      </c>
      <c r="C1044" s="12">
        <f t="shared" si="2"/>
        <v>44240</v>
      </c>
      <c r="D1044" s="3" t="str">
        <f t="shared" si="3"/>
        <v>10</v>
      </c>
      <c r="E1044" s="13">
        <v>249.0</v>
      </c>
      <c r="F1044" s="14">
        <f>'Costo de tareas'!$B$15</f>
        <v>0.1964027778</v>
      </c>
      <c r="G1044" s="15">
        <f>'Producción diaria'!$T$3*$L$2*$M$2*$N$2*E1044*1000/'Costo de tareas'!$B$14</f>
        <v>374.3869219</v>
      </c>
      <c r="H1044" s="16">
        <f>IF(G1044 &gt; 'Costo de tareas'!$B$13, 'Costo de tareas'!$B$13, IF(G1044 &lt; 'Costo de tareas'!$B$13*0.2, 0, 'Costo de tareas'!$B$13- G1044))</f>
        <v>39.28055556</v>
      </c>
      <c r="I1044" s="17">
        <f>IF(H1044=0,'Costo de tareas'!$B$13,'Costo de tareas'!$B$13-H1044)</f>
        <v>0</v>
      </c>
      <c r="J1044" s="2"/>
      <c r="K1044" s="2"/>
      <c r="P1044" s="2"/>
    </row>
    <row r="1045">
      <c r="A1045" s="3" t="s">
        <v>1457</v>
      </c>
      <c r="B1045" s="11" t="str">
        <f t="shared" si="1"/>
        <v>20210213</v>
      </c>
      <c r="C1045" s="12">
        <f t="shared" si="2"/>
        <v>44240</v>
      </c>
      <c r="D1045" s="3" t="str">
        <f t="shared" si="3"/>
        <v>11</v>
      </c>
      <c r="E1045" s="13">
        <v>522.0</v>
      </c>
      <c r="F1045" s="14">
        <f>'Costo de tareas'!$B$15</f>
        <v>0.1964027778</v>
      </c>
      <c r="G1045" s="15">
        <f>'Producción diaria'!$T$3*$L$2*$M$2*$N$2*E1045*1000/'Costo de tareas'!$B$14</f>
        <v>784.8593301</v>
      </c>
      <c r="H1045" s="16">
        <f>IF(G1045 &gt; 'Costo de tareas'!$B$13, 'Costo de tareas'!$B$13, IF(G1045 &lt; 'Costo de tareas'!$B$13*0.2, 0, 'Costo de tareas'!$B$13- G1045))</f>
        <v>39.28055556</v>
      </c>
      <c r="I1045" s="17">
        <f>IF(H1045=0,'Costo de tareas'!$B$13,'Costo de tareas'!$B$13-H1045)</f>
        <v>0</v>
      </c>
      <c r="J1045" s="2"/>
      <c r="K1045" s="2"/>
      <c r="P1045" s="2"/>
    </row>
    <row r="1046">
      <c r="A1046" s="3" t="s">
        <v>1458</v>
      </c>
      <c r="B1046" s="11" t="str">
        <f t="shared" si="1"/>
        <v>20210213</v>
      </c>
      <c r="C1046" s="12">
        <f t="shared" si="2"/>
        <v>44240</v>
      </c>
      <c r="D1046" s="3" t="str">
        <f t="shared" si="3"/>
        <v>12</v>
      </c>
      <c r="E1046" s="13">
        <v>628.0</v>
      </c>
      <c r="F1046" s="14">
        <f>'Costo de tareas'!$B$15</f>
        <v>0.1964027778</v>
      </c>
      <c r="G1046" s="15">
        <f>'Producción diaria'!$T$3*$L$2*$M$2*$N$2*E1046*1000/'Costo de tareas'!$B$14</f>
        <v>944.2368953</v>
      </c>
      <c r="H1046" s="16">
        <f>IF(G1046 &gt; 'Costo de tareas'!$B$13, 'Costo de tareas'!$B$13, IF(G1046 &lt; 'Costo de tareas'!$B$13*0.2, 0, 'Costo de tareas'!$B$13- G1046))</f>
        <v>39.28055556</v>
      </c>
      <c r="I1046" s="17">
        <f>IF(H1046=0,'Costo de tareas'!$B$13,'Costo de tareas'!$B$13-H1046)</f>
        <v>0</v>
      </c>
      <c r="J1046" s="2"/>
      <c r="K1046" s="2"/>
      <c r="P1046" s="2"/>
    </row>
    <row r="1047">
      <c r="A1047" s="3" t="s">
        <v>1459</v>
      </c>
      <c r="B1047" s="11" t="str">
        <f t="shared" si="1"/>
        <v>20210213</v>
      </c>
      <c r="C1047" s="12">
        <f t="shared" si="2"/>
        <v>44240</v>
      </c>
      <c r="D1047" s="3" t="str">
        <f t="shared" si="3"/>
        <v>13</v>
      </c>
      <c r="E1047" s="13">
        <v>631.0</v>
      </c>
      <c r="F1047" s="14">
        <f>'Costo de tareas'!$B$15</f>
        <v>0.1964027778</v>
      </c>
      <c r="G1047" s="15">
        <f>'Producción diaria'!$T$3*$L$2*$M$2*$N$2*E1047*1000/'Costo de tareas'!$B$14</f>
        <v>948.7475811</v>
      </c>
      <c r="H1047" s="16">
        <f>IF(G1047 &gt; 'Costo de tareas'!$B$13, 'Costo de tareas'!$B$13, IF(G1047 &lt; 'Costo de tareas'!$B$13*0.2, 0, 'Costo de tareas'!$B$13- G1047))</f>
        <v>39.28055556</v>
      </c>
      <c r="I1047" s="17">
        <f>IF(H1047=0,'Costo de tareas'!$B$13,'Costo de tareas'!$B$13-H1047)</f>
        <v>0</v>
      </c>
      <c r="J1047" s="2"/>
      <c r="K1047" s="2"/>
      <c r="P1047" s="2"/>
    </row>
    <row r="1048">
      <c r="A1048" s="3" t="s">
        <v>1460</v>
      </c>
      <c r="B1048" s="11" t="str">
        <f t="shared" si="1"/>
        <v>20210213</v>
      </c>
      <c r="C1048" s="12">
        <f t="shared" si="2"/>
        <v>44240</v>
      </c>
      <c r="D1048" s="3" t="str">
        <f t="shared" si="3"/>
        <v>14</v>
      </c>
      <c r="E1048" s="13">
        <v>558.0</v>
      </c>
      <c r="F1048" s="14">
        <f>'Costo de tareas'!$B$15</f>
        <v>0.1964027778</v>
      </c>
      <c r="G1048" s="15">
        <f>'Producción diaria'!$T$3*$L$2*$M$2*$N$2*E1048*1000/'Costo de tareas'!$B$14</f>
        <v>838.9875598</v>
      </c>
      <c r="H1048" s="16">
        <f>IF(G1048 &gt; 'Costo de tareas'!$B$13, 'Costo de tareas'!$B$13, IF(G1048 &lt; 'Costo de tareas'!$B$13*0.2, 0, 'Costo de tareas'!$B$13- G1048))</f>
        <v>39.28055556</v>
      </c>
      <c r="I1048" s="17">
        <f>IF(H1048=0,'Costo de tareas'!$B$13,'Costo de tareas'!$B$13-H1048)</f>
        <v>0</v>
      </c>
      <c r="J1048" s="2"/>
      <c r="K1048" s="2"/>
      <c r="P1048" s="2"/>
    </row>
    <row r="1049">
      <c r="A1049" s="3" t="s">
        <v>1461</v>
      </c>
      <c r="B1049" s="11" t="str">
        <f t="shared" si="1"/>
        <v>20210213</v>
      </c>
      <c r="C1049" s="12">
        <f t="shared" si="2"/>
        <v>44240</v>
      </c>
      <c r="D1049" s="3" t="str">
        <f t="shared" si="3"/>
        <v>15</v>
      </c>
      <c r="E1049" s="13">
        <v>438.0</v>
      </c>
      <c r="F1049" s="14">
        <f>'Costo de tareas'!$B$15</f>
        <v>0.1964027778</v>
      </c>
      <c r="G1049" s="15">
        <f>'Producción diaria'!$T$3*$L$2*$M$2*$N$2*E1049*1000/'Costo de tareas'!$B$14</f>
        <v>658.5601276</v>
      </c>
      <c r="H1049" s="16">
        <f>IF(G1049 &gt; 'Costo de tareas'!$B$13, 'Costo de tareas'!$B$13, IF(G1049 &lt; 'Costo de tareas'!$B$13*0.2, 0, 'Costo de tareas'!$B$13- G1049))</f>
        <v>39.28055556</v>
      </c>
      <c r="I1049" s="17">
        <f>IF(H1049=0,'Costo de tareas'!$B$13,'Costo de tareas'!$B$13-H1049)</f>
        <v>0</v>
      </c>
      <c r="J1049" s="2"/>
      <c r="K1049" s="2"/>
      <c r="P1049" s="2"/>
    </row>
    <row r="1050">
      <c r="A1050" s="3" t="s">
        <v>1462</v>
      </c>
      <c r="B1050" s="11" t="str">
        <f t="shared" si="1"/>
        <v>20210213</v>
      </c>
      <c r="C1050" s="12">
        <f t="shared" si="2"/>
        <v>44240</v>
      </c>
      <c r="D1050" s="3" t="str">
        <f t="shared" si="3"/>
        <v>16</v>
      </c>
      <c r="E1050" s="13">
        <v>274.0</v>
      </c>
      <c r="F1050" s="14">
        <f>'Costo de tareas'!$B$15</f>
        <v>0.1964027778</v>
      </c>
      <c r="G1050" s="15">
        <f>'Producción diaria'!$T$3*$L$2*$M$2*$N$2*E1050*1000/'Costo de tareas'!$B$14</f>
        <v>411.9759702</v>
      </c>
      <c r="H1050" s="16">
        <f>IF(G1050 &gt; 'Costo de tareas'!$B$13, 'Costo de tareas'!$B$13, IF(G1050 &lt; 'Costo de tareas'!$B$13*0.2, 0, 'Costo de tareas'!$B$13- G1050))</f>
        <v>39.28055556</v>
      </c>
      <c r="I1050" s="17">
        <f>IF(H1050=0,'Costo de tareas'!$B$13,'Costo de tareas'!$B$13-H1050)</f>
        <v>0</v>
      </c>
      <c r="J1050" s="2"/>
      <c r="K1050" s="2"/>
      <c r="P1050" s="2"/>
    </row>
    <row r="1051">
      <c r="A1051" s="3" t="s">
        <v>1463</v>
      </c>
      <c r="B1051" s="11" t="str">
        <f t="shared" si="1"/>
        <v>20210213</v>
      </c>
      <c r="C1051" s="12">
        <f t="shared" si="2"/>
        <v>44240</v>
      </c>
      <c r="D1051" s="3" t="str">
        <f t="shared" si="3"/>
        <v>17</v>
      </c>
      <c r="E1051" s="13">
        <v>82.0</v>
      </c>
      <c r="F1051" s="14">
        <f>'Costo de tareas'!$B$15</f>
        <v>0.1964027778</v>
      </c>
      <c r="G1051" s="15">
        <f>'Producción diaria'!$T$3*$L$2*$M$2*$N$2*E1051*1000/'Costo de tareas'!$B$14</f>
        <v>123.2920787</v>
      </c>
      <c r="H1051" s="16">
        <f>IF(G1051 &gt; 'Costo de tareas'!$B$13, 'Costo de tareas'!$B$13, IF(G1051 &lt; 'Costo de tareas'!$B$13*0.2, 0, 'Costo de tareas'!$B$13- G1051))</f>
        <v>39.28055556</v>
      </c>
      <c r="I1051" s="17">
        <f>IF(H1051=0,'Costo de tareas'!$B$13,'Costo de tareas'!$B$13-H1051)</f>
        <v>0</v>
      </c>
      <c r="J1051" s="2"/>
      <c r="K1051" s="2"/>
      <c r="P1051" s="2"/>
    </row>
    <row r="1052">
      <c r="A1052" s="3" t="s">
        <v>1464</v>
      </c>
      <c r="B1052" s="11" t="str">
        <f t="shared" si="1"/>
        <v>20210213</v>
      </c>
      <c r="C1052" s="12">
        <f t="shared" si="2"/>
        <v>44240</v>
      </c>
      <c r="D1052" s="3" t="str">
        <f t="shared" si="3"/>
        <v>18</v>
      </c>
      <c r="E1052" s="13">
        <v>0.0</v>
      </c>
      <c r="F1052" s="14">
        <f>'Costo de tareas'!$B$15</f>
        <v>0.1964027778</v>
      </c>
      <c r="G1052" s="15">
        <f>'Producción diaria'!$T$3*$L$2*$M$2*$N$2*E1052*1000/'Costo de tareas'!$B$14</f>
        <v>0</v>
      </c>
      <c r="H1052" s="16">
        <f>IF(G1052 &gt; 'Costo de tareas'!$B$13, 'Costo de tareas'!$B$13, IF(G1052 &lt; 'Costo de tareas'!$B$13*0.2, 0, 'Costo de tareas'!$B$13- G1052))</f>
        <v>0</v>
      </c>
      <c r="I1052" s="17">
        <f>IF(H1052=0,'Costo de tareas'!$B$13,'Costo de tareas'!$B$13-H1052)</f>
        <v>39.28055556</v>
      </c>
      <c r="J1052" s="2"/>
      <c r="K1052" s="2"/>
      <c r="P1052" s="2"/>
    </row>
    <row r="1053">
      <c r="A1053" s="3" t="s">
        <v>1466</v>
      </c>
      <c r="B1053" s="11" t="str">
        <f t="shared" si="1"/>
        <v>20210213</v>
      </c>
      <c r="C1053" s="12">
        <f t="shared" si="2"/>
        <v>44240</v>
      </c>
      <c r="D1053" s="3" t="str">
        <f t="shared" si="3"/>
        <v>19</v>
      </c>
      <c r="E1053" s="13">
        <v>0.0</v>
      </c>
      <c r="F1053" s="14">
        <f>'Costo de tareas'!$B$15</f>
        <v>0.1964027778</v>
      </c>
      <c r="G1053" s="15">
        <f>'Producción diaria'!$T$3*$L$2*$M$2*$N$2*E1053*1000/'Costo de tareas'!$B$14</f>
        <v>0</v>
      </c>
      <c r="H1053" s="16">
        <f>IF(G1053 &gt; 'Costo de tareas'!$B$13, 'Costo de tareas'!$B$13, IF(G1053 &lt; 'Costo de tareas'!$B$13*0.2, 0, 'Costo de tareas'!$B$13- G1053))</f>
        <v>0</v>
      </c>
      <c r="I1053" s="17">
        <f>IF(H1053=0,'Costo de tareas'!$B$13,'Costo de tareas'!$B$13-H1053)</f>
        <v>39.28055556</v>
      </c>
      <c r="J1053" s="2"/>
      <c r="K1053" s="2"/>
      <c r="P1053" s="2"/>
    </row>
    <row r="1054">
      <c r="A1054" s="3" t="s">
        <v>1468</v>
      </c>
      <c r="B1054" s="11" t="str">
        <f t="shared" si="1"/>
        <v>20210213</v>
      </c>
      <c r="C1054" s="12">
        <f t="shared" si="2"/>
        <v>44240</v>
      </c>
      <c r="D1054" s="3" t="str">
        <f t="shared" si="3"/>
        <v>20</v>
      </c>
      <c r="E1054" s="13">
        <v>0.0</v>
      </c>
      <c r="F1054" s="14">
        <f>'Costo de tareas'!$B$15</f>
        <v>0.1964027778</v>
      </c>
      <c r="G1054" s="15">
        <f>'Producción diaria'!$T$3*$L$2*$M$2*$N$2*E1054*1000/'Costo de tareas'!$B$14</f>
        <v>0</v>
      </c>
      <c r="H1054" s="16">
        <f>IF(G1054 &gt; 'Costo de tareas'!$B$13, 'Costo de tareas'!$B$13, IF(G1054 &lt; 'Costo de tareas'!$B$13*0.2, 0, 'Costo de tareas'!$B$13- G1054))</f>
        <v>0</v>
      </c>
      <c r="I1054" s="17">
        <f>IF(H1054=0,'Costo de tareas'!$B$13,'Costo de tareas'!$B$13-H1054)</f>
        <v>39.28055556</v>
      </c>
      <c r="J1054" s="2"/>
      <c r="K1054" s="2"/>
      <c r="P1054" s="2"/>
    </row>
    <row r="1055">
      <c r="A1055" s="3" t="s">
        <v>1469</v>
      </c>
      <c r="B1055" s="11" t="str">
        <f t="shared" si="1"/>
        <v>20210213</v>
      </c>
      <c r="C1055" s="12">
        <f t="shared" si="2"/>
        <v>44240</v>
      </c>
      <c r="D1055" s="3" t="str">
        <f t="shared" si="3"/>
        <v>21</v>
      </c>
      <c r="E1055" s="13">
        <v>0.0</v>
      </c>
      <c r="F1055" s="14">
        <f>'Costo de tareas'!$B$15</f>
        <v>0.1964027778</v>
      </c>
      <c r="G1055" s="15">
        <f>'Producción diaria'!$T$3*$L$2*$M$2*$N$2*E1055*1000/'Costo de tareas'!$B$14</f>
        <v>0</v>
      </c>
      <c r="H1055" s="16">
        <f>IF(G1055 &gt; 'Costo de tareas'!$B$13, 'Costo de tareas'!$B$13, IF(G1055 &lt; 'Costo de tareas'!$B$13*0.2, 0, 'Costo de tareas'!$B$13- G1055))</f>
        <v>0</v>
      </c>
      <c r="I1055" s="17">
        <f>IF(H1055=0,'Costo de tareas'!$B$13,'Costo de tareas'!$B$13-H1055)</f>
        <v>39.28055556</v>
      </c>
      <c r="J1055" s="2"/>
      <c r="K1055" s="2"/>
      <c r="P1055" s="2"/>
    </row>
    <row r="1056">
      <c r="A1056" s="3" t="s">
        <v>1470</v>
      </c>
      <c r="B1056" s="11" t="str">
        <f t="shared" si="1"/>
        <v>20210213</v>
      </c>
      <c r="C1056" s="12">
        <f t="shared" si="2"/>
        <v>44240</v>
      </c>
      <c r="D1056" s="3" t="str">
        <f t="shared" si="3"/>
        <v>22</v>
      </c>
      <c r="E1056" s="13">
        <v>0.0</v>
      </c>
      <c r="F1056" s="14">
        <f>'Costo de tareas'!$B$15</f>
        <v>0.1964027778</v>
      </c>
      <c r="G1056" s="15">
        <f>'Producción diaria'!$T$3*$L$2*$M$2*$N$2*E1056*1000/'Costo de tareas'!$B$14</f>
        <v>0</v>
      </c>
      <c r="H1056" s="16">
        <f>IF(G1056 &gt; 'Costo de tareas'!$B$13, 'Costo de tareas'!$B$13, IF(G1056 &lt; 'Costo de tareas'!$B$13*0.2, 0, 'Costo de tareas'!$B$13- G1056))</f>
        <v>0</v>
      </c>
      <c r="I1056" s="17">
        <f>IF(H1056=0,'Costo de tareas'!$B$13,'Costo de tareas'!$B$13-H1056)</f>
        <v>39.28055556</v>
      </c>
      <c r="J1056" s="2"/>
      <c r="K1056" s="2"/>
      <c r="P1056" s="2"/>
    </row>
    <row r="1057">
      <c r="A1057" s="3" t="s">
        <v>1472</v>
      </c>
      <c r="B1057" s="11" t="str">
        <f t="shared" si="1"/>
        <v>20210213</v>
      </c>
      <c r="C1057" s="12">
        <f t="shared" si="2"/>
        <v>44240</v>
      </c>
      <c r="D1057" s="3" t="str">
        <f t="shared" si="3"/>
        <v>23</v>
      </c>
      <c r="E1057" s="13">
        <v>0.0</v>
      </c>
      <c r="F1057" s="14">
        <f>'Costo de tareas'!$B$15</f>
        <v>0.1964027778</v>
      </c>
      <c r="G1057" s="15">
        <f>'Producción diaria'!$T$3*$L$2*$M$2*$N$2*E1057*1000/'Costo de tareas'!$B$14</f>
        <v>0</v>
      </c>
      <c r="H1057" s="16">
        <f>IF(G1057 &gt; 'Costo de tareas'!$B$13, 'Costo de tareas'!$B$13, IF(G1057 &lt; 'Costo de tareas'!$B$13*0.2, 0, 'Costo de tareas'!$B$13- G1057))</f>
        <v>0</v>
      </c>
      <c r="I1057" s="17">
        <f>IF(H1057=0,'Costo de tareas'!$B$13,'Costo de tareas'!$B$13-H1057)</f>
        <v>39.28055556</v>
      </c>
      <c r="J1057" s="2"/>
      <c r="K1057" s="2"/>
      <c r="P1057" s="2"/>
    </row>
    <row r="1058">
      <c r="A1058" s="3" t="s">
        <v>1474</v>
      </c>
      <c r="B1058" s="11" t="str">
        <f t="shared" si="1"/>
        <v>20210214</v>
      </c>
      <c r="C1058" s="12">
        <f t="shared" si="2"/>
        <v>44241</v>
      </c>
      <c r="D1058" s="3" t="str">
        <f t="shared" si="3"/>
        <v>00</v>
      </c>
      <c r="E1058" s="13">
        <v>0.0</v>
      </c>
      <c r="F1058" s="14">
        <f>'Costo de tareas'!$B$15</f>
        <v>0.1964027778</v>
      </c>
      <c r="G1058" s="15">
        <f>'Producción diaria'!$T$3*$L$2*$M$2*$N$2*E1058*1000/'Costo de tareas'!$B$14</f>
        <v>0</v>
      </c>
      <c r="H1058" s="16">
        <f>IF(G1058 &gt; 'Costo de tareas'!$B$13, 'Costo de tareas'!$B$13, IF(G1058 &lt; 'Costo de tareas'!$B$13*0.2, 0, 'Costo de tareas'!$B$13- G1058))</f>
        <v>0</v>
      </c>
      <c r="I1058" s="17">
        <f>IF(H1058=0,'Costo de tareas'!$B$13,'Costo de tareas'!$B$13-H1058)</f>
        <v>39.28055556</v>
      </c>
      <c r="J1058" s="2"/>
      <c r="K1058" s="2"/>
      <c r="P1058" s="2"/>
    </row>
    <row r="1059">
      <c r="A1059" s="3" t="s">
        <v>1476</v>
      </c>
      <c r="B1059" s="11" t="str">
        <f t="shared" si="1"/>
        <v>20210214</v>
      </c>
      <c r="C1059" s="12">
        <f t="shared" si="2"/>
        <v>44241</v>
      </c>
      <c r="D1059" s="3" t="str">
        <f t="shared" si="3"/>
        <v>01</v>
      </c>
      <c r="E1059" s="13">
        <v>0.0</v>
      </c>
      <c r="F1059" s="14">
        <f>'Costo de tareas'!$B$15</f>
        <v>0.1964027778</v>
      </c>
      <c r="G1059" s="15">
        <f>'Producción diaria'!$T$3*$L$2*$M$2*$N$2*E1059*1000/'Costo de tareas'!$B$14</f>
        <v>0</v>
      </c>
      <c r="H1059" s="16">
        <f>IF(G1059 &gt; 'Costo de tareas'!$B$13, 'Costo de tareas'!$B$13, IF(G1059 &lt; 'Costo de tareas'!$B$13*0.2, 0, 'Costo de tareas'!$B$13- G1059))</f>
        <v>0</v>
      </c>
      <c r="I1059" s="17">
        <f>IF(H1059=0,'Costo de tareas'!$B$13,'Costo de tareas'!$B$13-H1059)</f>
        <v>39.28055556</v>
      </c>
      <c r="J1059" s="2"/>
      <c r="K1059" s="2"/>
      <c r="P1059" s="2"/>
    </row>
    <row r="1060">
      <c r="A1060" s="3" t="s">
        <v>1478</v>
      </c>
      <c r="B1060" s="11" t="str">
        <f t="shared" si="1"/>
        <v>20210214</v>
      </c>
      <c r="C1060" s="12">
        <f t="shared" si="2"/>
        <v>44241</v>
      </c>
      <c r="D1060" s="3" t="str">
        <f t="shared" si="3"/>
        <v>02</v>
      </c>
      <c r="E1060" s="13">
        <v>0.0</v>
      </c>
      <c r="F1060" s="14">
        <f>'Costo de tareas'!$B$15</f>
        <v>0.1964027778</v>
      </c>
      <c r="G1060" s="15">
        <f>'Producción diaria'!$T$3*$L$2*$M$2*$N$2*E1060*1000/'Costo de tareas'!$B$14</f>
        <v>0</v>
      </c>
      <c r="H1060" s="16">
        <f>IF(G1060 &gt; 'Costo de tareas'!$B$13, 'Costo de tareas'!$B$13, IF(G1060 &lt; 'Costo de tareas'!$B$13*0.2, 0, 'Costo de tareas'!$B$13- G1060))</f>
        <v>0</v>
      </c>
      <c r="I1060" s="17">
        <f>IF(H1060=0,'Costo de tareas'!$B$13,'Costo de tareas'!$B$13-H1060)</f>
        <v>39.28055556</v>
      </c>
      <c r="J1060" s="2"/>
      <c r="K1060" s="2"/>
      <c r="P1060" s="2"/>
    </row>
    <row r="1061">
      <c r="A1061" s="3" t="s">
        <v>1479</v>
      </c>
      <c r="B1061" s="11" t="str">
        <f t="shared" si="1"/>
        <v>20210214</v>
      </c>
      <c r="C1061" s="12">
        <f t="shared" si="2"/>
        <v>44241</v>
      </c>
      <c r="D1061" s="3" t="str">
        <f t="shared" si="3"/>
        <v>03</v>
      </c>
      <c r="E1061" s="13">
        <v>0.0</v>
      </c>
      <c r="F1061" s="14">
        <f>'Costo de tareas'!$B$15</f>
        <v>0.1964027778</v>
      </c>
      <c r="G1061" s="15">
        <f>'Producción diaria'!$T$3*$L$2*$M$2*$N$2*E1061*1000/'Costo de tareas'!$B$14</f>
        <v>0</v>
      </c>
      <c r="H1061" s="16">
        <f>IF(G1061 &gt; 'Costo de tareas'!$B$13, 'Costo de tareas'!$B$13, IF(G1061 &lt; 'Costo de tareas'!$B$13*0.2, 0, 'Costo de tareas'!$B$13- G1061))</f>
        <v>0</v>
      </c>
      <c r="I1061" s="17">
        <f>IF(H1061=0,'Costo de tareas'!$B$13,'Costo de tareas'!$B$13-H1061)</f>
        <v>39.28055556</v>
      </c>
      <c r="J1061" s="2"/>
      <c r="K1061" s="2"/>
      <c r="P1061" s="2"/>
    </row>
    <row r="1062">
      <c r="A1062" s="3" t="s">
        <v>1480</v>
      </c>
      <c r="B1062" s="11" t="str">
        <f t="shared" si="1"/>
        <v>20210214</v>
      </c>
      <c r="C1062" s="12">
        <f t="shared" si="2"/>
        <v>44241</v>
      </c>
      <c r="D1062" s="3" t="str">
        <f t="shared" si="3"/>
        <v>04</v>
      </c>
      <c r="E1062" s="13">
        <v>0.0</v>
      </c>
      <c r="F1062" s="14">
        <f>'Costo de tareas'!$B$15</f>
        <v>0.1964027778</v>
      </c>
      <c r="G1062" s="15">
        <f>'Producción diaria'!$T$3*$L$2*$M$2*$N$2*E1062*1000/'Costo de tareas'!$B$14</f>
        <v>0</v>
      </c>
      <c r="H1062" s="16">
        <f>IF(G1062 &gt; 'Costo de tareas'!$B$13, 'Costo de tareas'!$B$13, IF(G1062 &lt; 'Costo de tareas'!$B$13*0.2, 0, 'Costo de tareas'!$B$13- G1062))</f>
        <v>0</v>
      </c>
      <c r="I1062" s="17">
        <f>IF(H1062=0,'Costo de tareas'!$B$13,'Costo de tareas'!$B$13-H1062)</f>
        <v>39.28055556</v>
      </c>
      <c r="J1062" s="2"/>
      <c r="K1062" s="2"/>
      <c r="P1062" s="2"/>
    </row>
    <row r="1063">
      <c r="A1063" s="3" t="s">
        <v>1482</v>
      </c>
      <c r="B1063" s="11" t="str">
        <f t="shared" si="1"/>
        <v>20210214</v>
      </c>
      <c r="C1063" s="12">
        <f t="shared" si="2"/>
        <v>44241</v>
      </c>
      <c r="D1063" s="3" t="str">
        <f t="shared" si="3"/>
        <v>05</v>
      </c>
      <c r="E1063" s="13">
        <v>0.0</v>
      </c>
      <c r="F1063" s="14">
        <f>'Costo de tareas'!$B$15</f>
        <v>0.1964027778</v>
      </c>
      <c r="G1063" s="15">
        <f>'Producción diaria'!$T$3*$L$2*$M$2*$N$2*E1063*1000/'Costo de tareas'!$B$14</f>
        <v>0</v>
      </c>
      <c r="H1063" s="16">
        <f>IF(G1063 &gt; 'Costo de tareas'!$B$13, 'Costo de tareas'!$B$13, IF(G1063 &lt; 'Costo de tareas'!$B$13*0.2, 0, 'Costo de tareas'!$B$13- G1063))</f>
        <v>0</v>
      </c>
      <c r="I1063" s="17">
        <f>IF(H1063=0,'Costo de tareas'!$B$13,'Costo de tareas'!$B$13-H1063)</f>
        <v>39.28055556</v>
      </c>
      <c r="J1063" s="2"/>
      <c r="K1063" s="2"/>
      <c r="P1063" s="2"/>
    </row>
    <row r="1064">
      <c r="A1064" s="3" t="s">
        <v>1483</v>
      </c>
      <c r="B1064" s="11" t="str">
        <f t="shared" si="1"/>
        <v>20210214</v>
      </c>
      <c r="C1064" s="12">
        <f t="shared" si="2"/>
        <v>44241</v>
      </c>
      <c r="D1064" s="3" t="str">
        <f t="shared" si="3"/>
        <v>06</v>
      </c>
      <c r="E1064" s="13">
        <v>0.0</v>
      </c>
      <c r="F1064" s="14">
        <f>'Costo de tareas'!$B$15</f>
        <v>0.1964027778</v>
      </c>
      <c r="G1064" s="15">
        <f>'Producción diaria'!$T$3*$L$2*$M$2*$N$2*E1064*1000/'Costo de tareas'!$B$14</f>
        <v>0</v>
      </c>
      <c r="H1064" s="16">
        <f>IF(G1064 &gt; 'Costo de tareas'!$B$13, 'Costo de tareas'!$B$13, IF(G1064 &lt; 'Costo de tareas'!$B$13*0.2, 0, 'Costo de tareas'!$B$13- G1064))</f>
        <v>0</v>
      </c>
      <c r="I1064" s="17">
        <f>IF(H1064=0,'Costo de tareas'!$B$13,'Costo de tareas'!$B$13-H1064)</f>
        <v>39.28055556</v>
      </c>
      <c r="J1064" s="2"/>
      <c r="K1064" s="2"/>
      <c r="P1064" s="2"/>
    </row>
    <row r="1065">
      <c r="A1065" s="3" t="s">
        <v>1484</v>
      </c>
      <c r="B1065" s="11" t="str">
        <f t="shared" si="1"/>
        <v>20210214</v>
      </c>
      <c r="C1065" s="12">
        <f t="shared" si="2"/>
        <v>44241</v>
      </c>
      <c r="D1065" s="3" t="str">
        <f t="shared" si="3"/>
        <v>07</v>
      </c>
      <c r="E1065" s="13">
        <v>0.0</v>
      </c>
      <c r="F1065" s="14">
        <f>'Costo de tareas'!$B$15</f>
        <v>0.1964027778</v>
      </c>
      <c r="G1065" s="15">
        <f>'Producción diaria'!$T$3*$L$2*$M$2*$N$2*E1065*1000/'Costo de tareas'!$B$14</f>
        <v>0</v>
      </c>
      <c r="H1065" s="16">
        <f>IF(G1065 &gt; 'Costo de tareas'!$B$13, 'Costo de tareas'!$B$13, IF(G1065 &lt; 'Costo de tareas'!$B$13*0.2, 0, 'Costo de tareas'!$B$13- G1065))</f>
        <v>0</v>
      </c>
      <c r="I1065" s="17">
        <f>IF(H1065=0,'Costo de tareas'!$B$13,'Costo de tareas'!$B$13-H1065)</f>
        <v>39.28055556</v>
      </c>
      <c r="J1065" s="2"/>
      <c r="K1065" s="2"/>
      <c r="P1065" s="2"/>
    </row>
    <row r="1066">
      <c r="A1066" s="3" t="s">
        <v>1485</v>
      </c>
      <c r="B1066" s="11" t="str">
        <f t="shared" si="1"/>
        <v>20210214</v>
      </c>
      <c r="C1066" s="12">
        <f t="shared" si="2"/>
        <v>44241</v>
      </c>
      <c r="D1066" s="3" t="str">
        <f t="shared" si="3"/>
        <v>08</v>
      </c>
      <c r="E1066" s="13">
        <v>141.0</v>
      </c>
      <c r="F1066" s="14">
        <f>'Costo de tareas'!$B$15</f>
        <v>0.1964027778</v>
      </c>
      <c r="G1066" s="15">
        <f>'Producción diaria'!$T$3*$L$2*$M$2*$N$2*E1066*1000/'Costo de tareas'!$B$14</f>
        <v>212.0022329</v>
      </c>
      <c r="H1066" s="16">
        <f>IF(G1066 &gt; 'Costo de tareas'!$B$13, 'Costo de tareas'!$B$13, IF(G1066 &lt; 'Costo de tareas'!$B$13*0.2, 0, 'Costo de tareas'!$B$13- G1066))</f>
        <v>39.28055556</v>
      </c>
      <c r="I1066" s="17">
        <f>IF(H1066=0,'Costo de tareas'!$B$13,'Costo de tareas'!$B$13-H1066)</f>
        <v>0</v>
      </c>
      <c r="J1066" s="2"/>
      <c r="K1066" s="2"/>
      <c r="P1066" s="2"/>
    </row>
    <row r="1067">
      <c r="A1067" s="3" t="s">
        <v>1486</v>
      </c>
      <c r="B1067" s="11" t="str">
        <f t="shared" si="1"/>
        <v>20210214</v>
      </c>
      <c r="C1067" s="12">
        <f t="shared" si="2"/>
        <v>44241</v>
      </c>
      <c r="D1067" s="3" t="str">
        <f t="shared" si="3"/>
        <v>09</v>
      </c>
      <c r="E1067" s="13">
        <v>339.0</v>
      </c>
      <c r="F1067" s="14">
        <f>'Costo de tareas'!$B$15</f>
        <v>0.1964027778</v>
      </c>
      <c r="G1067" s="15">
        <f>'Producción diaria'!$T$3*$L$2*$M$2*$N$2*E1067*1000/'Costo de tareas'!$B$14</f>
        <v>509.707496</v>
      </c>
      <c r="H1067" s="16">
        <f>IF(G1067 &gt; 'Costo de tareas'!$B$13, 'Costo de tareas'!$B$13, IF(G1067 &lt; 'Costo de tareas'!$B$13*0.2, 0, 'Costo de tareas'!$B$13- G1067))</f>
        <v>39.28055556</v>
      </c>
      <c r="I1067" s="17">
        <f>IF(H1067=0,'Costo de tareas'!$B$13,'Costo de tareas'!$B$13-H1067)</f>
        <v>0</v>
      </c>
      <c r="J1067" s="2"/>
      <c r="K1067" s="2"/>
      <c r="P1067" s="2"/>
    </row>
    <row r="1068">
      <c r="A1068" s="3" t="s">
        <v>1487</v>
      </c>
      <c r="B1068" s="11" t="str">
        <f t="shared" si="1"/>
        <v>20210214</v>
      </c>
      <c r="C1068" s="12">
        <f t="shared" si="2"/>
        <v>44241</v>
      </c>
      <c r="D1068" s="3" t="str">
        <f t="shared" si="3"/>
        <v>10</v>
      </c>
      <c r="E1068" s="13">
        <v>492.0</v>
      </c>
      <c r="F1068" s="14">
        <f>'Costo de tareas'!$B$15</f>
        <v>0.1964027778</v>
      </c>
      <c r="G1068" s="15">
        <f>'Producción diaria'!$T$3*$L$2*$M$2*$N$2*E1068*1000/'Costo de tareas'!$B$14</f>
        <v>739.7524721</v>
      </c>
      <c r="H1068" s="16">
        <f>IF(G1068 &gt; 'Costo de tareas'!$B$13, 'Costo de tareas'!$B$13, IF(G1068 &lt; 'Costo de tareas'!$B$13*0.2, 0, 'Costo de tareas'!$B$13- G1068))</f>
        <v>39.28055556</v>
      </c>
      <c r="I1068" s="17">
        <f>IF(H1068=0,'Costo de tareas'!$B$13,'Costo de tareas'!$B$13-H1068)</f>
        <v>0</v>
      </c>
      <c r="J1068" s="2"/>
      <c r="K1068" s="2"/>
      <c r="P1068" s="2"/>
    </row>
    <row r="1069">
      <c r="A1069" s="3" t="s">
        <v>1488</v>
      </c>
      <c r="B1069" s="11" t="str">
        <f t="shared" si="1"/>
        <v>20210214</v>
      </c>
      <c r="C1069" s="12">
        <f t="shared" si="2"/>
        <v>44241</v>
      </c>
      <c r="D1069" s="3" t="str">
        <f t="shared" si="3"/>
        <v>11</v>
      </c>
      <c r="E1069" s="13">
        <v>604.0</v>
      </c>
      <c r="F1069" s="14">
        <f>'Costo de tareas'!$B$15</f>
        <v>0.1964027778</v>
      </c>
      <c r="G1069" s="15">
        <f>'Producción diaria'!$T$3*$L$2*$M$2*$N$2*E1069*1000/'Costo de tareas'!$B$14</f>
        <v>908.1514088</v>
      </c>
      <c r="H1069" s="16">
        <f>IF(G1069 &gt; 'Costo de tareas'!$B$13, 'Costo de tareas'!$B$13, IF(G1069 &lt; 'Costo de tareas'!$B$13*0.2, 0, 'Costo de tareas'!$B$13- G1069))</f>
        <v>39.28055556</v>
      </c>
      <c r="I1069" s="17">
        <f>IF(H1069=0,'Costo de tareas'!$B$13,'Costo de tareas'!$B$13-H1069)</f>
        <v>0</v>
      </c>
      <c r="J1069" s="2"/>
      <c r="K1069" s="2"/>
      <c r="P1069" s="2"/>
    </row>
    <row r="1070">
      <c r="A1070" s="3" t="s">
        <v>1489</v>
      </c>
      <c r="B1070" s="11" t="str">
        <f t="shared" si="1"/>
        <v>20210214</v>
      </c>
      <c r="C1070" s="12">
        <f t="shared" si="2"/>
        <v>44241</v>
      </c>
      <c r="D1070" s="3" t="str">
        <f t="shared" si="3"/>
        <v>12</v>
      </c>
      <c r="E1070" s="13">
        <v>642.0</v>
      </c>
      <c r="F1070" s="14">
        <f>'Costo de tareas'!$B$15</f>
        <v>0.1964027778</v>
      </c>
      <c r="G1070" s="15">
        <f>'Producción diaria'!$T$3*$L$2*$M$2*$N$2*E1070*1000/'Costo de tareas'!$B$14</f>
        <v>965.2867624</v>
      </c>
      <c r="H1070" s="16">
        <f>IF(G1070 &gt; 'Costo de tareas'!$B$13, 'Costo de tareas'!$B$13, IF(G1070 &lt; 'Costo de tareas'!$B$13*0.2, 0, 'Costo de tareas'!$B$13- G1070))</f>
        <v>39.28055556</v>
      </c>
      <c r="I1070" s="17">
        <f>IF(H1070=0,'Costo de tareas'!$B$13,'Costo de tareas'!$B$13-H1070)</f>
        <v>0</v>
      </c>
      <c r="J1070" s="2"/>
      <c r="K1070" s="2"/>
      <c r="P1070" s="2"/>
    </row>
    <row r="1071">
      <c r="A1071" s="3" t="s">
        <v>1490</v>
      </c>
      <c r="B1071" s="11" t="str">
        <f t="shared" si="1"/>
        <v>20210214</v>
      </c>
      <c r="C1071" s="12">
        <f t="shared" si="2"/>
        <v>44241</v>
      </c>
      <c r="D1071" s="3" t="str">
        <f t="shared" si="3"/>
        <v>13</v>
      </c>
      <c r="E1071" s="13">
        <v>642.0</v>
      </c>
      <c r="F1071" s="14">
        <f>'Costo de tareas'!$B$15</f>
        <v>0.1964027778</v>
      </c>
      <c r="G1071" s="15">
        <f>'Producción diaria'!$T$3*$L$2*$M$2*$N$2*E1071*1000/'Costo de tareas'!$B$14</f>
        <v>965.2867624</v>
      </c>
      <c r="H1071" s="16">
        <f>IF(G1071 &gt; 'Costo de tareas'!$B$13, 'Costo de tareas'!$B$13, IF(G1071 &lt; 'Costo de tareas'!$B$13*0.2, 0, 'Costo de tareas'!$B$13- G1071))</f>
        <v>39.28055556</v>
      </c>
      <c r="I1071" s="17">
        <f>IF(H1071=0,'Costo de tareas'!$B$13,'Costo de tareas'!$B$13-H1071)</f>
        <v>0</v>
      </c>
      <c r="J1071" s="2"/>
      <c r="K1071" s="2"/>
      <c r="P1071" s="2"/>
    </row>
    <row r="1072">
      <c r="A1072" s="3" t="s">
        <v>1491</v>
      </c>
      <c r="B1072" s="11" t="str">
        <f t="shared" si="1"/>
        <v>20210214</v>
      </c>
      <c r="C1072" s="12">
        <f t="shared" si="2"/>
        <v>44241</v>
      </c>
      <c r="D1072" s="3" t="str">
        <f t="shared" si="3"/>
        <v>14</v>
      </c>
      <c r="E1072" s="13">
        <v>566.0</v>
      </c>
      <c r="F1072" s="14">
        <f>'Costo de tareas'!$B$15</f>
        <v>0.1964027778</v>
      </c>
      <c r="G1072" s="15">
        <f>'Producción diaria'!$T$3*$L$2*$M$2*$N$2*E1072*1000/'Costo de tareas'!$B$14</f>
        <v>851.0160553</v>
      </c>
      <c r="H1072" s="16">
        <f>IF(G1072 &gt; 'Costo de tareas'!$B$13, 'Costo de tareas'!$B$13, IF(G1072 &lt; 'Costo de tareas'!$B$13*0.2, 0, 'Costo de tareas'!$B$13- G1072))</f>
        <v>39.28055556</v>
      </c>
      <c r="I1072" s="17">
        <f>IF(H1072=0,'Costo de tareas'!$B$13,'Costo de tareas'!$B$13-H1072)</f>
        <v>0</v>
      </c>
      <c r="J1072" s="2"/>
      <c r="K1072" s="2"/>
      <c r="P1072" s="2"/>
    </row>
    <row r="1073">
      <c r="A1073" s="3" t="s">
        <v>1492</v>
      </c>
      <c r="B1073" s="11" t="str">
        <f t="shared" si="1"/>
        <v>20210214</v>
      </c>
      <c r="C1073" s="12">
        <f t="shared" si="2"/>
        <v>44241</v>
      </c>
      <c r="D1073" s="3" t="str">
        <f t="shared" si="3"/>
        <v>15</v>
      </c>
      <c r="E1073" s="13">
        <v>44.0</v>
      </c>
      <c r="F1073" s="14">
        <f>'Costo de tareas'!$B$15</f>
        <v>0.1964027778</v>
      </c>
      <c r="G1073" s="15">
        <f>'Producción diaria'!$T$3*$L$2*$M$2*$N$2*E1073*1000/'Costo de tareas'!$B$14</f>
        <v>66.15672515</v>
      </c>
      <c r="H1073" s="16">
        <f>IF(G1073 &gt; 'Costo de tareas'!$B$13, 'Costo de tareas'!$B$13, IF(G1073 &lt; 'Costo de tareas'!$B$13*0.2, 0, 'Costo de tareas'!$B$13- G1073))</f>
        <v>39.28055556</v>
      </c>
      <c r="I1073" s="17">
        <f>IF(H1073=0,'Costo de tareas'!$B$13,'Costo de tareas'!$B$13-H1073)</f>
        <v>0</v>
      </c>
      <c r="J1073" s="2"/>
      <c r="K1073" s="2"/>
      <c r="P1073" s="2"/>
    </row>
    <row r="1074">
      <c r="A1074" s="3" t="s">
        <v>1493</v>
      </c>
      <c r="B1074" s="11" t="str">
        <f t="shared" si="1"/>
        <v>20210214</v>
      </c>
      <c r="C1074" s="12">
        <f t="shared" si="2"/>
        <v>44241</v>
      </c>
      <c r="D1074" s="3" t="str">
        <f t="shared" si="3"/>
        <v>16</v>
      </c>
      <c r="E1074" s="13">
        <v>278.0</v>
      </c>
      <c r="F1074" s="14">
        <f>'Costo de tareas'!$B$15</f>
        <v>0.1964027778</v>
      </c>
      <c r="G1074" s="15">
        <f>'Producción diaria'!$T$3*$L$2*$M$2*$N$2*E1074*1000/'Costo de tareas'!$B$14</f>
        <v>417.990218</v>
      </c>
      <c r="H1074" s="16">
        <f>IF(G1074 &gt; 'Costo de tareas'!$B$13, 'Costo de tareas'!$B$13, IF(G1074 &lt; 'Costo de tareas'!$B$13*0.2, 0, 'Costo de tareas'!$B$13- G1074))</f>
        <v>39.28055556</v>
      </c>
      <c r="I1074" s="17">
        <f>IF(H1074=0,'Costo de tareas'!$B$13,'Costo de tareas'!$B$13-H1074)</f>
        <v>0</v>
      </c>
      <c r="J1074" s="2"/>
      <c r="K1074" s="2"/>
      <c r="P1074" s="2"/>
    </row>
    <row r="1075">
      <c r="A1075" s="3" t="s">
        <v>1494</v>
      </c>
      <c r="B1075" s="11" t="str">
        <f t="shared" si="1"/>
        <v>20210214</v>
      </c>
      <c r="C1075" s="12">
        <f t="shared" si="2"/>
        <v>44241</v>
      </c>
      <c r="D1075" s="3" t="str">
        <f t="shared" si="3"/>
        <v>17</v>
      </c>
      <c r="E1075" s="13">
        <v>83.0</v>
      </c>
      <c r="F1075" s="14">
        <f>'Costo de tareas'!$B$15</f>
        <v>0.1964027778</v>
      </c>
      <c r="G1075" s="15">
        <f>'Producción diaria'!$T$3*$L$2*$M$2*$N$2*E1075*1000/'Costo de tareas'!$B$14</f>
        <v>124.7956406</v>
      </c>
      <c r="H1075" s="16">
        <f>IF(G1075 &gt; 'Costo de tareas'!$B$13, 'Costo de tareas'!$B$13, IF(G1075 &lt; 'Costo de tareas'!$B$13*0.2, 0, 'Costo de tareas'!$B$13- G1075))</f>
        <v>39.28055556</v>
      </c>
      <c r="I1075" s="17">
        <f>IF(H1075=0,'Costo de tareas'!$B$13,'Costo de tareas'!$B$13-H1075)</f>
        <v>0</v>
      </c>
      <c r="J1075" s="2"/>
      <c r="K1075" s="2"/>
      <c r="P1075" s="2"/>
    </row>
    <row r="1076">
      <c r="A1076" s="3" t="s">
        <v>1495</v>
      </c>
      <c r="B1076" s="11" t="str">
        <f t="shared" si="1"/>
        <v>20210214</v>
      </c>
      <c r="C1076" s="12">
        <f t="shared" si="2"/>
        <v>44241</v>
      </c>
      <c r="D1076" s="3" t="str">
        <f t="shared" si="3"/>
        <v>18</v>
      </c>
      <c r="E1076" s="13">
        <v>0.0</v>
      </c>
      <c r="F1076" s="14">
        <f>'Costo de tareas'!$B$15</f>
        <v>0.1964027778</v>
      </c>
      <c r="G1076" s="15">
        <f>'Producción diaria'!$T$3*$L$2*$M$2*$N$2*E1076*1000/'Costo de tareas'!$B$14</f>
        <v>0</v>
      </c>
      <c r="H1076" s="16">
        <f>IF(G1076 &gt; 'Costo de tareas'!$B$13, 'Costo de tareas'!$B$13, IF(G1076 &lt; 'Costo de tareas'!$B$13*0.2, 0, 'Costo de tareas'!$B$13- G1076))</f>
        <v>0</v>
      </c>
      <c r="I1076" s="17">
        <f>IF(H1076=0,'Costo de tareas'!$B$13,'Costo de tareas'!$B$13-H1076)</f>
        <v>39.28055556</v>
      </c>
      <c r="J1076" s="2"/>
      <c r="K1076" s="2"/>
      <c r="P1076" s="2"/>
    </row>
    <row r="1077">
      <c r="A1077" s="3" t="s">
        <v>1497</v>
      </c>
      <c r="B1077" s="11" t="str">
        <f t="shared" si="1"/>
        <v>20210214</v>
      </c>
      <c r="C1077" s="12">
        <f t="shared" si="2"/>
        <v>44241</v>
      </c>
      <c r="D1077" s="3" t="str">
        <f t="shared" si="3"/>
        <v>19</v>
      </c>
      <c r="E1077" s="13">
        <v>0.0</v>
      </c>
      <c r="F1077" s="14">
        <f>'Costo de tareas'!$B$15</f>
        <v>0.1964027778</v>
      </c>
      <c r="G1077" s="15">
        <f>'Producción diaria'!$T$3*$L$2*$M$2*$N$2*E1077*1000/'Costo de tareas'!$B$14</f>
        <v>0</v>
      </c>
      <c r="H1077" s="16">
        <f>IF(G1077 &gt; 'Costo de tareas'!$B$13, 'Costo de tareas'!$B$13, IF(G1077 &lt; 'Costo de tareas'!$B$13*0.2, 0, 'Costo de tareas'!$B$13- G1077))</f>
        <v>0</v>
      </c>
      <c r="I1077" s="17">
        <f>IF(H1077=0,'Costo de tareas'!$B$13,'Costo de tareas'!$B$13-H1077)</f>
        <v>39.28055556</v>
      </c>
      <c r="J1077" s="2"/>
      <c r="K1077" s="2"/>
      <c r="P1077" s="2"/>
    </row>
    <row r="1078">
      <c r="A1078" s="3" t="s">
        <v>1499</v>
      </c>
      <c r="B1078" s="11" t="str">
        <f t="shared" si="1"/>
        <v>20210214</v>
      </c>
      <c r="C1078" s="12">
        <f t="shared" si="2"/>
        <v>44241</v>
      </c>
      <c r="D1078" s="3" t="str">
        <f t="shared" si="3"/>
        <v>20</v>
      </c>
      <c r="E1078" s="13">
        <v>0.0</v>
      </c>
      <c r="F1078" s="14">
        <f>'Costo de tareas'!$B$15</f>
        <v>0.1964027778</v>
      </c>
      <c r="G1078" s="15">
        <f>'Producción diaria'!$T$3*$L$2*$M$2*$N$2*E1078*1000/'Costo de tareas'!$B$14</f>
        <v>0</v>
      </c>
      <c r="H1078" s="16">
        <f>IF(G1078 &gt; 'Costo de tareas'!$B$13, 'Costo de tareas'!$B$13, IF(G1078 &lt; 'Costo de tareas'!$B$13*0.2, 0, 'Costo de tareas'!$B$13- G1078))</f>
        <v>0</v>
      </c>
      <c r="I1078" s="17">
        <f>IF(H1078=0,'Costo de tareas'!$B$13,'Costo de tareas'!$B$13-H1078)</f>
        <v>39.28055556</v>
      </c>
      <c r="J1078" s="2"/>
      <c r="K1078" s="2"/>
      <c r="P1078" s="2"/>
    </row>
    <row r="1079">
      <c r="A1079" s="3" t="s">
        <v>1500</v>
      </c>
      <c r="B1079" s="11" t="str">
        <f t="shared" si="1"/>
        <v>20210214</v>
      </c>
      <c r="C1079" s="12">
        <f t="shared" si="2"/>
        <v>44241</v>
      </c>
      <c r="D1079" s="3" t="str">
        <f t="shared" si="3"/>
        <v>21</v>
      </c>
      <c r="E1079" s="13">
        <v>0.0</v>
      </c>
      <c r="F1079" s="14">
        <f>'Costo de tareas'!$B$15</f>
        <v>0.1964027778</v>
      </c>
      <c r="G1079" s="15">
        <f>'Producción diaria'!$T$3*$L$2*$M$2*$N$2*E1079*1000/'Costo de tareas'!$B$14</f>
        <v>0</v>
      </c>
      <c r="H1079" s="16">
        <f>IF(G1079 &gt; 'Costo de tareas'!$B$13, 'Costo de tareas'!$B$13, IF(G1079 &lt; 'Costo de tareas'!$B$13*0.2, 0, 'Costo de tareas'!$B$13- G1079))</f>
        <v>0</v>
      </c>
      <c r="I1079" s="17">
        <f>IF(H1079=0,'Costo de tareas'!$B$13,'Costo de tareas'!$B$13-H1079)</f>
        <v>39.28055556</v>
      </c>
      <c r="J1079" s="2"/>
      <c r="K1079" s="2"/>
      <c r="P1079" s="2"/>
    </row>
    <row r="1080">
      <c r="A1080" s="3" t="s">
        <v>1501</v>
      </c>
      <c r="B1080" s="11" t="str">
        <f t="shared" si="1"/>
        <v>20210214</v>
      </c>
      <c r="C1080" s="12">
        <f t="shared" si="2"/>
        <v>44241</v>
      </c>
      <c r="D1080" s="3" t="str">
        <f t="shared" si="3"/>
        <v>22</v>
      </c>
      <c r="E1080" s="13">
        <v>0.0</v>
      </c>
      <c r="F1080" s="14">
        <f>'Costo de tareas'!$B$15</f>
        <v>0.1964027778</v>
      </c>
      <c r="G1080" s="15">
        <f>'Producción diaria'!$T$3*$L$2*$M$2*$N$2*E1080*1000/'Costo de tareas'!$B$14</f>
        <v>0</v>
      </c>
      <c r="H1080" s="16">
        <f>IF(G1080 &gt; 'Costo de tareas'!$B$13, 'Costo de tareas'!$B$13, IF(G1080 &lt; 'Costo de tareas'!$B$13*0.2, 0, 'Costo de tareas'!$B$13- G1080))</f>
        <v>0</v>
      </c>
      <c r="I1080" s="17">
        <f>IF(H1080=0,'Costo de tareas'!$B$13,'Costo de tareas'!$B$13-H1080)</f>
        <v>39.28055556</v>
      </c>
      <c r="J1080" s="2"/>
      <c r="K1080" s="2"/>
      <c r="P1080" s="2"/>
    </row>
    <row r="1081">
      <c r="A1081" s="3" t="s">
        <v>1503</v>
      </c>
      <c r="B1081" s="11" t="str">
        <f t="shared" si="1"/>
        <v>20210214</v>
      </c>
      <c r="C1081" s="12">
        <f t="shared" si="2"/>
        <v>44241</v>
      </c>
      <c r="D1081" s="3" t="str">
        <f t="shared" si="3"/>
        <v>23</v>
      </c>
      <c r="E1081" s="13">
        <v>0.0</v>
      </c>
      <c r="F1081" s="14">
        <f>'Costo de tareas'!$B$15</f>
        <v>0.1964027778</v>
      </c>
      <c r="G1081" s="15">
        <f>'Producción diaria'!$T$3*$L$2*$M$2*$N$2*E1081*1000/'Costo de tareas'!$B$14</f>
        <v>0</v>
      </c>
      <c r="H1081" s="16">
        <f>IF(G1081 &gt; 'Costo de tareas'!$B$13, 'Costo de tareas'!$B$13, IF(G1081 &lt; 'Costo de tareas'!$B$13*0.2, 0, 'Costo de tareas'!$B$13- G1081))</f>
        <v>0</v>
      </c>
      <c r="I1081" s="17">
        <f>IF(H1081=0,'Costo de tareas'!$B$13,'Costo de tareas'!$B$13-H1081)</f>
        <v>39.28055556</v>
      </c>
      <c r="J1081" s="2"/>
      <c r="K1081" s="2"/>
      <c r="P1081" s="2"/>
    </row>
    <row r="1082">
      <c r="A1082" s="3" t="s">
        <v>1504</v>
      </c>
      <c r="B1082" s="11" t="str">
        <f t="shared" si="1"/>
        <v>20210215</v>
      </c>
      <c r="C1082" s="12">
        <f t="shared" si="2"/>
        <v>44242</v>
      </c>
      <c r="D1082" s="3" t="str">
        <f t="shared" si="3"/>
        <v>00</v>
      </c>
      <c r="E1082" s="13">
        <v>0.0</v>
      </c>
      <c r="F1082" s="14">
        <f>'Costo de tareas'!$B$15</f>
        <v>0.1964027778</v>
      </c>
      <c r="G1082" s="15">
        <f>'Producción diaria'!$T$3*$L$2*$M$2*$N$2*E1082*1000/'Costo de tareas'!$B$14</f>
        <v>0</v>
      </c>
      <c r="H1082" s="16">
        <f>IF(G1082 &gt; 'Costo de tareas'!$B$13, 'Costo de tareas'!$B$13, IF(G1082 &lt; 'Costo de tareas'!$B$13*0.2, 0, 'Costo de tareas'!$B$13- G1082))</f>
        <v>0</v>
      </c>
      <c r="I1082" s="17">
        <f>IF(H1082=0,'Costo de tareas'!$B$13,'Costo de tareas'!$B$13-H1082)</f>
        <v>39.28055556</v>
      </c>
      <c r="J1082" s="2"/>
      <c r="K1082" s="2"/>
      <c r="P1082" s="2"/>
    </row>
    <row r="1083">
      <c r="A1083" s="3" t="s">
        <v>1505</v>
      </c>
      <c r="B1083" s="11" t="str">
        <f t="shared" si="1"/>
        <v>20210215</v>
      </c>
      <c r="C1083" s="12">
        <f t="shared" si="2"/>
        <v>44242</v>
      </c>
      <c r="D1083" s="3" t="str">
        <f t="shared" si="3"/>
        <v>01</v>
      </c>
      <c r="E1083" s="13">
        <v>0.0</v>
      </c>
      <c r="F1083" s="14">
        <f>'Costo de tareas'!$B$15</f>
        <v>0.1964027778</v>
      </c>
      <c r="G1083" s="15">
        <f>'Producción diaria'!$T$3*$L$2*$M$2*$N$2*E1083*1000/'Costo de tareas'!$B$14</f>
        <v>0</v>
      </c>
      <c r="H1083" s="16">
        <f>IF(G1083 &gt; 'Costo de tareas'!$B$13, 'Costo de tareas'!$B$13, IF(G1083 &lt; 'Costo de tareas'!$B$13*0.2, 0, 'Costo de tareas'!$B$13- G1083))</f>
        <v>0</v>
      </c>
      <c r="I1083" s="17">
        <f>IF(H1083=0,'Costo de tareas'!$B$13,'Costo de tareas'!$B$13-H1083)</f>
        <v>39.28055556</v>
      </c>
      <c r="J1083" s="2"/>
      <c r="K1083" s="2"/>
      <c r="P1083" s="2"/>
    </row>
    <row r="1084">
      <c r="A1084" s="3" t="s">
        <v>1506</v>
      </c>
      <c r="B1084" s="11" t="str">
        <f t="shared" si="1"/>
        <v>20210215</v>
      </c>
      <c r="C1084" s="12">
        <f t="shared" si="2"/>
        <v>44242</v>
      </c>
      <c r="D1084" s="3" t="str">
        <f t="shared" si="3"/>
        <v>02</v>
      </c>
      <c r="E1084" s="13">
        <v>0.0</v>
      </c>
      <c r="F1084" s="14">
        <f>'Costo de tareas'!$B$15</f>
        <v>0.1964027778</v>
      </c>
      <c r="G1084" s="15">
        <f>'Producción diaria'!$T$3*$L$2*$M$2*$N$2*E1084*1000/'Costo de tareas'!$B$14</f>
        <v>0</v>
      </c>
      <c r="H1084" s="16">
        <f>IF(G1084 &gt; 'Costo de tareas'!$B$13, 'Costo de tareas'!$B$13, IF(G1084 &lt; 'Costo de tareas'!$B$13*0.2, 0, 'Costo de tareas'!$B$13- G1084))</f>
        <v>0</v>
      </c>
      <c r="I1084" s="17">
        <f>IF(H1084=0,'Costo de tareas'!$B$13,'Costo de tareas'!$B$13-H1084)</f>
        <v>39.28055556</v>
      </c>
      <c r="J1084" s="2"/>
      <c r="K1084" s="2"/>
      <c r="P1084" s="2"/>
    </row>
    <row r="1085">
      <c r="A1085" s="3" t="s">
        <v>1507</v>
      </c>
      <c r="B1085" s="11" t="str">
        <f t="shared" si="1"/>
        <v>20210215</v>
      </c>
      <c r="C1085" s="12">
        <f t="shared" si="2"/>
        <v>44242</v>
      </c>
      <c r="D1085" s="3" t="str">
        <f t="shared" si="3"/>
        <v>03</v>
      </c>
      <c r="E1085" s="13">
        <v>0.0</v>
      </c>
      <c r="F1085" s="14">
        <f>'Costo de tareas'!$B$15</f>
        <v>0.1964027778</v>
      </c>
      <c r="G1085" s="15">
        <f>'Producción diaria'!$T$3*$L$2*$M$2*$N$2*E1085*1000/'Costo de tareas'!$B$14</f>
        <v>0</v>
      </c>
      <c r="H1085" s="16">
        <f>IF(G1085 &gt; 'Costo de tareas'!$B$13, 'Costo de tareas'!$B$13, IF(G1085 &lt; 'Costo de tareas'!$B$13*0.2, 0, 'Costo de tareas'!$B$13- G1085))</f>
        <v>0</v>
      </c>
      <c r="I1085" s="17">
        <f>IF(H1085=0,'Costo de tareas'!$B$13,'Costo de tareas'!$B$13-H1085)</f>
        <v>39.28055556</v>
      </c>
      <c r="J1085" s="2"/>
      <c r="K1085" s="2"/>
      <c r="P1085" s="2"/>
    </row>
    <row r="1086">
      <c r="A1086" s="3" t="s">
        <v>1508</v>
      </c>
      <c r="B1086" s="11" t="str">
        <f t="shared" si="1"/>
        <v>20210215</v>
      </c>
      <c r="C1086" s="12">
        <f t="shared" si="2"/>
        <v>44242</v>
      </c>
      <c r="D1086" s="3" t="str">
        <f t="shared" si="3"/>
        <v>04</v>
      </c>
      <c r="E1086" s="13">
        <v>0.0</v>
      </c>
      <c r="F1086" s="14">
        <f>'Costo de tareas'!$B$15</f>
        <v>0.1964027778</v>
      </c>
      <c r="G1086" s="15">
        <f>'Producción diaria'!$T$3*$L$2*$M$2*$N$2*E1086*1000/'Costo de tareas'!$B$14</f>
        <v>0</v>
      </c>
      <c r="H1086" s="16">
        <f>IF(G1086 &gt; 'Costo de tareas'!$B$13, 'Costo de tareas'!$B$13, IF(G1086 &lt; 'Costo de tareas'!$B$13*0.2, 0, 'Costo de tareas'!$B$13- G1086))</f>
        <v>0</v>
      </c>
      <c r="I1086" s="17">
        <f>IF(H1086=0,'Costo de tareas'!$B$13,'Costo de tareas'!$B$13-H1086)</f>
        <v>39.28055556</v>
      </c>
      <c r="J1086" s="2"/>
      <c r="K1086" s="2"/>
      <c r="P1086" s="2"/>
    </row>
    <row r="1087">
      <c r="A1087" s="3" t="s">
        <v>1509</v>
      </c>
      <c r="B1087" s="11" t="str">
        <f t="shared" si="1"/>
        <v>20210215</v>
      </c>
      <c r="C1087" s="12">
        <f t="shared" si="2"/>
        <v>44242</v>
      </c>
      <c r="D1087" s="3" t="str">
        <f t="shared" si="3"/>
        <v>05</v>
      </c>
      <c r="E1087" s="13">
        <v>0.0</v>
      </c>
      <c r="F1087" s="14">
        <f>'Costo de tareas'!$B$15</f>
        <v>0.1964027778</v>
      </c>
      <c r="G1087" s="15">
        <f>'Producción diaria'!$T$3*$L$2*$M$2*$N$2*E1087*1000/'Costo de tareas'!$B$14</f>
        <v>0</v>
      </c>
      <c r="H1087" s="16">
        <f>IF(G1087 &gt; 'Costo de tareas'!$B$13, 'Costo de tareas'!$B$13, IF(G1087 &lt; 'Costo de tareas'!$B$13*0.2, 0, 'Costo de tareas'!$B$13- G1087))</f>
        <v>0</v>
      </c>
      <c r="I1087" s="17">
        <f>IF(H1087=0,'Costo de tareas'!$B$13,'Costo de tareas'!$B$13-H1087)</f>
        <v>39.28055556</v>
      </c>
      <c r="J1087" s="2"/>
      <c r="K1087" s="2"/>
      <c r="P1087" s="2"/>
    </row>
    <row r="1088">
      <c r="A1088" s="3" t="s">
        <v>1510</v>
      </c>
      <c r="B1088" s="11" t="str">
        <f t="shared" si="1"/>
        <v>20210215</v>
      </c>
      <c r="C1088" s="12">
        <f t="shared" si="2"/>
        <v>44242</v>
      </c>
      <c r="D1088" s="3" t="str">
        <f t="shared" si="3"/>
        <v>06</v>
      </c>
      <c r="E1088" s="13">
        <v>0.0</v>
      </c>
      <c r="F1088" s="14">
        <f>'Costo de tareas'!$B$15</f>
        <v>0.1964027778</v>
      </c>
      <c r="G1088" s="15">
        <f>'Producción diaria'!$T$3*$L$2*$M$2*$N$2*E1088*1000/'Costo de tareas'!$B$14</f>
        <v>0</v>
      </c>
      <c r="H1088" s="16">
        <f>IF(G1088 &gt; 'Costo de tareas'!$B$13, 'Costo de tareas'!$B$13, IF(G1088 &lt; 'Costo de tareas'!$B$13*0.2, 0, 'Costo de tareas'!$B$13- G1088))</f>
        <v>0</v>
      </c>
      <c r="I1088" s="17">
        <f>IF(H1088=0,'Costo de tareas'!$B$13,'Costo de tareas'!$B$13-H1088)</f>
        <v>39.28055556</v>
      </c>
      <c r="J1088" s="2"/>
      <c r="K1088" s="2"/>
      <c r="P1088" s="2"/>
    </row>
    <row r="1089">
      <c r="A1089" s="3" t="s">
        <v>1511</v>
      </c>
      <c r="B1089" s="11" t="str">
        <f t="shared" si="1"/>
        <v>20210215</v>
      </c>
      <c r="C1089" s="12">
        <f t="shared" si="2"/>
        <v>44242</v>
      </c>
      <c r="D1089" s="3" t="str">
        <f t="shared" si="3"/>
        <v>07</v>
      </c>
      <c r="E1089" s="13">
        <v>0.0</v>
      </c>
      <c r="F1089" s="14">
        <f>'Costo de tareas'!$B$15</f>
        <v>0.1964027778</v>
      </c>
      <c r="G1089" s="15">
        <f>'Producción diaria'!$T$3*$L$2*$M$2*$N$2*E1089*1000/'Costo de tareas'!$B$14</f>
        <v>0</v>
      </c>
      <c r="H1089" s="16">
        <f>IF(G1089 &gt; 'Costo de tareas'!$B$13, 'Costo de tareas'!$B$13, IF(G1089 &lt; 'Costo de tareas'!$B$13*0.2, 0, 'Costo de tareas'!$B$13- G1089))</f>
        <v>0</v>
      </c>
      <c r="I1089" s="17">
        <f>IF(H1089=0,'Costo de tareas'!$B$13,'Costo de tareas'!$B$13-H1089)</f>
        <v>39.28055556</v>
      </c>
      <c r="J1089" s="2"/>
      <c r="K1089" s="2"/>
      <c r="P1089" s="2"/>
    </row>
    <row r="1090">
      <c r="A1090" s="3" t="s">
        <v>1512</v>
      </c>
      <c r="B1090" s="11" t="str">
        <f t="shared" si="1"/>
        <v>20210215</v>
      </c>
      <c r="C1090" s="12">
        <f t="shared" si="2"/>
        <v>44242</v>
      </c>
      <c r="D1090" s="3" t="str">
        <f t="shared" si="3"/>
        <v>08</v>
      </c>
      <c r="E1090" s="13">
        <v>119.0</v>
      </c>
      <c r="F1090" s="14">
        <f>'Costo de tareas'!$B$15</f>
        <v>0.1964027778</v>
      </c>
      <c r="G1090" s="15">
        <f>'Producción diaria'!$T$3*$L$2*$M$2*$N$2*E1090*1000/'Costo de tareas'!$B$14</f>
        <v>178.9238703</v>
      </c>
      <c r="H1090" s="16">
        <f>IF(G1090 &gt; 'Costo de tareas'!$B$13, 'Costo de tareas'!$B$13, IF(G1090 &lt; 'Costo de tareas'!$B$13*0.2, 0, 'Costo de tareas'!$B$13- G1090))</f>
        <v>39.28055556</v>
      </c>
      <c r="I1090" s="17">
        <f>IF(H1090=0,'Costo de tareas'!$B$13,'Costo de tareas'!$B$13-H1090)</f>
        <v>0</v>
      </c>
      <c r="J1090" s="2"/>
      <c r="K1090" s="2"/>
      <c r="P1090" s="2"/>
    </row>
    <row r="1091">
      <c r="A1091" s="3" t="s">
        <v>1513</v>
      </c>
      <c r="B1091" s="11" t="str">
        <f t="shared" si="1"/>
        <v>20210215</v>
      </c>
      <c r="C1091" s="12">
        <f t="shared" si="2"/>
        <v>44242</v>
      </c>
      <c r="D1091" s="3" t="str">
        <f t="shared" si="3"/>
        <v>09</v>
      </c>
      <c r="E1091" s="13">
        <v>347.0</v>
      </c>
      <c r="F1091" s="14">
        <f>'Costo de tareas'!$B$15</f>
        <v>0.1964027778</v>
      </c>
      <c r="G1091" s="15">
        <f>'Producción diaria'!$T$3*$L$2*$M$2*$N$2*E1091*1000/'Costo de tareas'!$B$14</f>
        <v>521.7359915</v>
      </c>
      <c r="H1091" s="16">
        <f>IF(G1091 &gt; 'Costo de tareas'!$B$13, 'Costo de tareas'!$B$13, IF(G1091 &lt; 'Costo de tareas'!$B$13*0.2, 0, 'Costo de tareas'!$B$13- G1091))</f>
        <v>39.28055556</v>
      </c>
      <c r="I1091" s="17">
        <f>IF(H1091=0,'Costo de tareas'!$B$13,'Costo de tareas'!$B$13-H1091)</f>
        <v>0</v>
      </c>
      <c r="J1091" s="2"/>
      <c r="K1091" s="2"/>
      <c r="P1091" s="2"/>
    </row>
    <row r="1092">
      <c r="A1092" s="3" t="s">
        <v>1514</v>
      </c>
      <c r="B1092" s="11" t="str">
        <f t="shared" si="1"/>
        <v>20210215</v>
      </c>
      <c r="C1092" s="12">
        <f t="shared" si="2"/>
        <v>44242</v>
      </c>
      <c r="D1092" s="3" t="str">
        <f t="shared" si="3"/>
        <v>10</v>
      </c>
      <c r="E1092" s="13">
        <v>497.0</v>
      </c>
      <c r="F1092" s="14">
        <f>'Costo de tareas'!$B$15</f>
        <v>0.1964027778</v>
      </c>
      <c r="G1092" s="15">
        <f>'Producción diaria'!$T$3*$L$2*$M$2*$N$2*E1092*1000/'Costo de tareas'!$B$14</f>
        <v>747.2702818</v>
      </c>
      <c r="H1092" s="16">
        <f>IF(G1092 &gt; 'Costo de tareas'!$B$13, 'Costo de tareas'!$B$13, IF(G1092 &lt; 'Costo de tareas'!$B$13*0.2, 0, 'Costo de tareas'!$B$13- G1092))</f>
        <v>39.28055556</v>
      </c>
      <c r="I1092" s="17">
        <f>IF(H1092=0,'Costo de tareas'!$B$13,'Costo de tareas'!$B$13-H1092)</f>
        <v>0</v>
      </c>
      <c r="J1092" s="2"/>
      <c r="K1092" s="2"/>
      <c r="P1092" s="2"/>
    </row>
    <row r="1093">
      <c r="A1093" s="3" t="s">
        <v>1515</v>
      </c>
      <c r="B1093" s="11" t="str">
        <f t="shared" si="1"/>
        <v>20210215</v>
      </c>
      <c r="C1093" s="12">
        <f t="shared" si="2"/>
        <v>44242</v>
      </c>
      <c r="D1093" s="3" t="str">
        <f t="shared" si="3"/>
        <v>11</v>
      </c>
      <c r="E1093" s="13">
        <v>603.0</v>
      </c>
      <c r="F1093" s="14">
        <f>'Costo de tareas'!$B$15</f>
        <v>0.1964027778</v>
      </c>
      <c r="G1093" s="15">
        <f>'Producción diaria'!$T$3*$L$2*$M$2*$N$2*E1093*1000/'Costo de tareas'!$B$14</f>
        <v>906.6478469</v>
      </c>
      <c r="H1093" s="16">
        <f>IF(G1093 &gt; 'Costo de tareas'!$B$13, 'Costo de tareas'!$B$13, IF(G1093 &lt; 'Costo de tareas'!$B$13*0.2, 0, 'Costo de tareas'!$B$13- G1093))</f>
        <v>39.28055556</v>
      </c>
      <c r="I1093" s="17">
        <f>IF(H1093=0,'Costo de tareas'!$B$13,'Costo de tareas'!$B$13-H1093)</f>
        <v>0</v>
      </c>
      <c r="J1093" s="2"/>
      <c r="K1093" s="2"/>
      <c r="P1093" s="2"/>
    </row>
    <row r="1094">
      <c r="A1094" s="3" t="s">
        <v>1516</v>
      </c>
      <c r="B1094" s="11" t="str">
        <f t="shared" si="1"/>
        <v>20210215</v>
      </c>
      <c r="C1094" s="12">
        <f t="shared" si="2"/>
        <v>44242</v>
      </c>
      <c r="D1094" s="3" t="str">
        <f t="shared" si="3"/>
        <v>12</v>
      </c>
      <c r="E1094" s="13">
        <v>644.0</v>
      </c>
      <c r="F1094" s="14">
        <f>'Costo de tareas'!$B$15</f>
        <v>0.1964027778</v>
      </c>
      <c r="G1094" s="15">
        <f>'Producción diaria'!$T$3*$L$2*$M$2*$N$2*E1094*1000/'Costo de tareas'!$B$14</f>
        <v>968.2938862</v>
      </c>
      <c r="H1094" s="16">
        <f>IF(G1094 &gt; 'Costo de tareas'!$B$13, 'Costo de tareas'!$B$13, IF(G1094 &lt; 'Costo de tareas'!$B$13*0.2, 0, 'Costo de tareas'!$B$13- G1094))</f>
        <v>39.28055556</v>
      </c>
      <c r="I1094" s="17">
        <f>IF(H1094=0,'Costo de tareas'!$B$13,'Costo de tareas'!$B$13-H1094)</f>
        <v>0</v>
      </c>
      <c r="J1094" s="2"/>
      <c r="K1094" s="2"/>
      <c r="P1094" s="2"/>
    </row>
    <row r="1095">
      <c r="A1095" s="3" t="s">
        <v>1517</v>
      </c>
      <c r="B1095" s="11" t="str">
        <f t="shared" si="1"/>
        <v>20210215</v>
      </c>
      <c r="C1095" s="12">
        <f t="shared" si="2"/>
        <v>44242</v>
      </c>
      <c r="D1095" s="3" t="str">
        <f t="shared" si="3"/>
        <v>13</v>
      </c>
      <c r="E1095" s="13">
        <v>641.0</v>
      </c>
      <c r="F1095" s="14">
        <f>'Costo de tareas'!$B$15</f>
        <v>0.1964027778</v>
      </c>
      <c r="G1095" s="15">
        <f>'Producción diaria'!$T$3*$L$2*$M$2*$N$2*E1095*1000/'Costo de tareas'!$B$14</f>
        <v>963.7832004</v>
      </c>
      <c r="H1095" s="16">
        <f>IF(G1095 &gt; 'Costo de tareas'!$B$13, 'Costo de tareas'!$B$13, IF(G1095 &lt; 'Costo de tareas'!$B$13*0.2, 0, 'Costo de tareas'!$B$13- G1095))</f>
        <v>39.28055556</v>
      </c>
      <c r="I1095" s="17">
        <f>IF(H1095=0,'Costo de tareas'!$B$13,'Costo de tareas'!$B$13-H1095)</f>
        <v>0</v>
      </c>
      <c r="J1095" s="2"/>
      <c r="K1095" s="2"/>
      <c r="P1095" s="2"/>
    </row>
    <row r="1096">
      <c r="A1096" s="3" t="s">
        <v>1518</v>
      </c>
      <c r="B1096" s="11" t="str">
        <f t="shared" si="1"/>
        <v>20210215</v>
      </c>
      <c r="C1096" s="12">
        <f t="shared" si="2"/>
        <v>44242</v>
      </c>
      <c r="D1096" s="3" t="str">
        <f t="shared" si="3"/>
        <v>14</v>
      </c>
      <c r="E1096" s="13">
        <v>577.0</v>
      </c>
      <c r="F1096" s="14">
        <f>'Costo de tareas'!$B$15</f>
        <v>0.1964027778</v>
      </c>
      <c r="G1096" s="15">
        <f>'Producción diaria'!$T$3*$L$2*$M$2*$N$2*E1096*1000/'Costo de tareas'!$B$14</f>
        <v>867.5552366</v>
      </c>
      <c r="H1096" s="16">
        <f>IF(G1096 &gt; 'Costo de tareas'!$B$13, 'Costo de tareas'!$B$13, IF(G1096 &lt; 'Costo de tareas'!$B$13*0.2, 0, 'Costo de tareas'!$B$13- G1096))</f>
        <v>39.28055556</v>
      </c>
      <c r="I1096" s="17">
        <f>IF(H1096=0,'Costo de tareas'!$B$13,'Costo de tareas'!$B$13-H1096)</f>
        <v>0</v>
      </c>
      <c r="J1096" s="2"/>
      <c r="K1096" s="2"/>
      <c r="P1096" s="2"/>
    </row>
    <row r="1097">
      <c r="A1097" s="3" t="s">
        <v>1519</v>
      </c>
      <c r="B1097" s="11" t="str">
        <f t="shared" si="1"/>
        <v>20210215</v>
      </c>
      <c r="C1097" s="12">
        <f t="shared" si="2"/>
        <v>44242</v>
      </c>
      <c r="D1097" s="3" t="str">
        <f t="shared" si="3"/>
        <v>15</v>
      </c>
      <c r="E1097" s="13">
        <v>449.0</v>
      </c>
      <c r="F1097" s="14">
        <f>'Costo de tareas'!$B$15</f>
        <v>0.1964027778</v>
      </c>
      <c r="G1097" s="15">
        <f>'Producción diaria'!$T$3*$L$2*$M$2*$N$2*E1097*1000/'Costo de tareas'!$B$14</f>
        <v>675.0993089</v>
      </c>
      <c r="H1097" s="16">
        <f>IF(G1097 &gt; 'Costo de tareas'!$B$13, 'Costo de tareas'!$B$13, IF(G1097 &lt; 'Costo de tareas'!$B$13*0.2, 0, 'Costo de tareas'!$B$13- G1097))</f>
        <v>39.28055556</v>
      </c>
      <c r="I1097" s="17">
        <f>IF(H1097=0,'Costo de tareas'!$B$13,'Costo de tareas'!$B$13-H1097)</f>
        <v>0</v>
      </c>
      <c r="J1097" s="2"/>
      <c r="K1097" s="2"/>
      <c r="P1097" s="2"/>
    </row>
    <row r="1098">
      <c r="A1098" s="3" t="s">
        <v>1520</v>
      </c>
      <c r="B1098" s="11" t="str">
        <f t="shared" si="1"/>
        <v>20210215</v>
      </c>
      <c r="C1098" s="12">
        <f t="shared" si="2"/>
        <v>44242</v>
      </c>
      <c r="D1098" s="3" t="str">
        <f t="shared" si="3"/>
        <v>16</v>
      </c>
      <c r="E1098" s="13">
        <v>286.0</v>
      </c>
      <c r="F1098" s="14">
        <f>'Costo de tareas'!$B$15</f>
        <v>0.1964027778</v>
      </c>
      <c r="G1098" s="15">
        <f>'Producción diaria'!$T$3*$L$2*$M$2*$N$2*E1098*1000/'Costo de tareas'!$B$14</f>
        <v>430.0187135</v>
      </c>
      <c r="H1098" s="16">
        <f>IF(G1098 &gt; 'Costo de tareas'!$B$13, 'Costo de tareas'!$B$13, IF(G1098 &lt; 'Costo de tareas'!$B$13*0.2, 0, 'Costo de tareas'!$B$13- G1098))</f>
        <v>39.28055556</v>
      </c>
      <c r="I1098" s="17">
        <f>IF(H1098=0,'Costo de tareas'!$B$13,'Costo de tareas'!$B$13-H1098)</f>
        <v>0</v>
      </c>
      <c r="J1098" s="2"/>
      <c r="K1098" s="2"/>
      <c r="P1098" s="2"/>
    </row>
    <row r="1099">
      <c r="A1099" s="3" t="s">
        <v>1521</v>
      </c>
      <c r="B1099" s="11" t="str">
        <f t="shared" si="1"/>
        <v>20210215</v>
      </c>
      <c r="C1099" s="12">
        <f t="shared" si="2"/>
        <v>44242</v>
      </c>
      <c r="D1099" s="3" t="str">
        <f t="shared" si="3"/>
        <v>17</v>
      </c>
      <c r="E1099" s="13">
        <v>88.0</v>
      </c>
      <c r="F1099" s="14">
        <f>'Costo de tareas'!$B$15</f>
        <v>0.1964027778</v>
      </c>
      <c r="G1099" s="15">
        <f>'Producción diaria'!$T$3*$L$2*$M$2*$N$2*E1099*1000/'Costo de tareas'!$B$14</f>
        <v>132.3134503</v>
      </c>
      <c r="H1099" s="16">
        <f>IF(G1099 &gt; 'Costo de tareas'!$B$13, 'Costo de tareas'!$B$13, IF(G1099 &lt; 'Costo de tareas'!$B$13*0.2, 0, 'Costo de tareas'!$B$13- G1099))</f>
        <v>39.28055556</v>
      </c>
      <c r="I1099" s="17">
        <f>IF(H1099=0,'Costo de tareas'!$B$13,'Costo de tareas'!$B$13-H1099)</f>
        <v>0</v>
      </c>
      <c r="J1099" s="2"/>
      <c r="K1099" s="2"/>
      <c r="P1099" s="2"/>
    </row>
    <row r="1100">
      <c r="A1100" s="3" t="s">
        <v>1522</v>
      </c>
      <c r="B1100" s="11" t="str">
        <f t="shared" si="1"/>
        <v>20210215</v>
      </c>
      <c r="C1100" s="12">
        <f t="shared" si="2"/>
        <v>44242</v>
      </c>
      <c r="D1100" s="3" t="str">
        <f t="shared" si="3"/>
        <v>18</v>
      </c>
      <c r="E1100" s="13">
        <v>0.0</v>
      </c>
      <c r="F1100" s="14">
        <f>'Costo de tareas'!$B$15</f>
        <v>0.1964027778</v>
      </c>
      <c r="G1100" s="15">
        <f>'Producción diaria'!$T$3*$L$2*$M$2*$N$2*E1100*1000/'Costo de tareas'!$B$14</f>
        <v>0</v>
      </c>
      <c r="H1100" s="16">
        <f>IF(G1100 &gt; 'Costo de tareas'!$B$13, 'Costo de tareas'!$B$13, IF(G1100 &lt; 'Costo de tareas'!$B$13*0.2, 0, 'Costo de tareas'!$B$13- G1100))</f>
        <v>0</v>
      </c>
      <c r="I1100" s="17">
        <f>IF(H1100=0,'Costo de tareas'!$B$13,'Costo de tareas'!$B$13-H1100)</f>
        <v>39.28055556</v>
      </c>
      <c r="J1100" s="2"/>
      <c r="K1100" s="2"/>
      <c r="P1100" s="2"/>
    </row>
    <row r="1101">
      <c r="A1101" s="3" t="s">
        <v>1524</v>
      </c>
      <c r="B1101" s="11" t="str">
        <f t="shared" si="1"/>
        <v>20210215</v>
      </c>
      <c r="C1101" s="12">
        <f t="shared" si="2"/>
        <v>44242</v>
      </c>
      <c r="D1101" s="3" t="str">
        <f t="shared" si="3"/>
        <v>19</v>
      </c>
      <c r="E1101" s="13">
        <v>0.0</v>
      </c>
      <c r="F1101" s="14">
        <f>'Costo de tareas'!$B$15</f>
        <v>0.1964027778</v>
      </c>
      <c r="G1101" s="15">
        <f>'Producción diaria'!$T$3*$L$2*$M$2*$N$2*E1101*1000/'Costo de tareas'!$B$14</f>
        <v>0</v>
      </c>
      <c r="H1101" s="16">
        <f>IF(G1101 &gt; 'Costo de tareas'!$B$13, 'Costo de tareas'!$B$13, IF(G1101 &lt; 'Costo de tareas'!$B$13*0.2, 0, 'Costo de tareas'!$B$13- G1101))</f>
        <v>0</v>
      </c>
      <c r="I1101" s="17">
        <f>IF(H1101=0,'Costo de tareas'!$B$13,'Costo de tareas'!$B$13-H1101)</f>
        <v>39.28055556</v>
      </c>
      <c r="J1101" s="2"/>
      <c r="K1101" s="2"/>
      <c r="P1101" s="2"/>
    </row>
    <row r="1102">
      <c r="A1102" s="3" t="s">
        <v>1525</v>
      </c>
      <c r="B1102" s="11" t="str">
        <f t="shared" si="1"/>
        <v>20210215</v>
      </c>
      <c r="C1102" s="12">
        <f t="shared" si="2"/>
        <v>44242</v>
      </c>
      <c r="D1102" s="3" t="str">
        <f t="shared" si="3"/>
        <v>20</v>
      </c>
      <c r="E1102" s="13">
        <v>0.0</v>
      </c>
      <c r="F1102" s="14">
        <f>'Costo de tareas'!$B$15</f>
        <v>0.1964027778</v>
      </c>
      <c r="G1102" s="15">
        <f>'Producción diaria'!$T$3*$L$2*$M$2*$N$2*E1102*1000/'Costo de tareas'!$B$14</f>
        <v>0</v>
      </c>
      <c r="H1102" s="16">
        <f>IF(G1102 &gt; 'Costo de tareas'!$B$13, 'Costo de tareas'!$B$13, IF(G1102 &lt; 'Costo de tareas'!$B$13*0.2, 0, 'Costo de tareas'!$B$13- G1102))</f>
        <v>0</v>
      </c>
      <c r="I1102" s="17">
        <f>IF(H1102=0,'Costo de tareas'!$B$13,'Costo de tareas'!$B$13-H1102)</f>
        <v>39.28055556</v>
      </c>
      <c r="J1102" s="2"/>
      <c r="K1102" s="2"/>
      <c r="P1102" s="2"/>
    </row>
    <row r="1103">
      <c r="A1103" s="3" t="s">
        <v>1526</v>
      </c>
      <c r="B1103" s="11" t="str">
        <f t="shared" si="1"/>
        <v>20210215</v>
      </c>
      <c r="C1103" s="12">
        <f t="shared" si="2"/>
        <v>44242</v>
      </c>
      <c r="D1103" s="3" t="str">
        <f t="shared" si="3"/>
        <v>21</v>
      </c>
      <c r="E1103" s="13">
        <v>0.0</v>
      </c>
      <c r="F1103" s="14">
        <f>'Costo de tareas'!$B$15</f>
        <v>0.1964027778</v>
      </c>
      <c r="G1103" s="15">
        <f>'Producción diaria'!$T$3*$L$2*$M$2*$N$2*E1103*1000/'Costo de tareas'!$B$14</f>
        <v>0</v>
      </c>
      <c r="H1103" s="16">
        <f>IF(G1103 &gt; 'Costo de tareas'!$B$13, 'Costo de tareas'!$B$13, IF(G1103 &lt; 'Costo de tareas'!$B$13*0.2, 0, 'Costo de tareas'!$B$13- G1103))</f>
        <v>0</v>
      </c>
      <c r="I1103" s="17">
        <f>IF(H1103=0,'Costo de tareas'!$B$13,'Costo de tareas'!$B$13-H1103)</f>
        <v>39.28055556</v>
      </c>
      <c r="J1103" s="2"/>
      <c r="K1103" s="2"/>
      <c r="P1103" s="2"/>
    </row>
    <row r="1104">
      <c r="A1104" s="3" t="s">
        <v>1528</v>
      </c>
      <c r="B1104" s="11" t="str">
        <f t="shared" si="1"/>
        <v>20210215</v>
      </c>
      <c r="C1104" s="12">
        <f t="shared" si="2"/>
        <v>44242</v>
      </c>
      <c r="D1104" s="3" t="str">
        <f t="shared" si="3"/>
        <v>22</v>
      </c>
      <c r="E1104" s="13">
        <v>0.0</v>
      </c>
      <c r="F1104" s="14">
        <f>'Costo de tareas'!$B$15</f>
        <v>0.1964027778</v>
      </c>
      <c r="G1104" s="15">
        <f>'Producción diaria'!$T$3*$L$2*$M$2*$N$2*E1104*1000/'Costo de tareas'!$B$14</f>
        <v>0</v>
      </c>
      <c r="H1104" s="16">
        <f>IF(G1104 &gt; 'Costo de tareas'!$B$13, 'Costo de tareas'!$B$13, IF(G1104 &lt; 'Costo de tareas'!$B$13*0.2, 0, 'Costo de tareas'!$B$13- G1104))</f>
        <v>0</v>
      </c>
      <c r="I1104" s="17">
        <f>IF(H1104=0,'Costo de tareas'!$B$13,'Costo de tareas'!$B$13-H1104)</f>
        <v>39.28055556</v>
      </c>
      <c r="J1104" s="2"/>
      <c r="K1104" s="2"/>
      <c r="P1104" s="2"/>
    </row>
    <row r="1105">
      <c r="A1105" s="3" t="s">
        <v>1529</v>
      </c>
      <c r="B1105" s="11" t="str">
        <f t="shared" si="1"/>
        <v>20210215</v>
      </c>
      <c r="C1105" s="12">
        <f t="shared" si="2"/>
        <v>44242</v>
      </c>
      <c r="D1105" s="3" t="str">
        <f t="shared" si="3"/>
        <v>23</v>
      </c>
      <c r="E1105" s="13">
        <v>0.0</v>
      </c>
      <c r="F1105" s="14">
        <f>'Costo de tareas'!$B$15</f>
        <v>0.1964027778</v>
      </c>
      <c r="G1105" s="15">
        <f>'Producción diaria'!$T$3*$L$2*$M$2*$N$2*E1105*1000/'Costo de tareas'!$B$14</f>
        <v>0</v>
      </c>
      <c r="H1105" s="16">
        <f>IF(G1105 &gt; 'Costo de tareas'!$B$13, 'Costo de tareas'!$B$13, IF(G1105 &lt; 'Costo de tareas'!$B$13*0.2, 0, 'Costo de tareas'!$B$13- G1105))</f>
        <v>0</v>
      </c>
      <c r="I1105" s="17">
        <f>IF(H1105=0,'Costo de tareas'!$B$13,'Costo de tareas'!$B$13-H1105)</f>
        <v>39.28055556</v>
      </c>
      <c r="J1105" s="2"/>
      <c r="K1105" s="2"/>
      <c r="P1105" s="2"/>
    </row>
    <row r="1106">
      <c r="A1106" s="3" t="s">
        <v>1531</v>
      </c>
      <c r="B1106" s="11" t="str">
        <f t="shared" si="1"/>
        <v>20210216</v>
      </c>
      <c r="C1106" s="12">
        <f t="shared" si="2"/>
        <v>44243</v>
      </c>
      <c r="D1106" s="3" t="str">
        <f t="shared" si="3"/>
        <v>00</v>
      </c>
      <c r="E1106" s="13">
        <v>0.0</v>
      </c>
      <c r="F1106" s="14">
        <f>'Costo de tareas'!$B$15</f>
        <v>0.1964027778</v>
      </c>
      <c r="G1106" s="15">
        <f>'Producción diaria'!$T$3*$L$2*$M$2*$N$2*E1106*1000/'Costo de tareas'!$B$14</f>
        <v>0</v>
      </c>
      <c r="H1106" s="16">
        <f>IF(G1106 &gt; 'Costo de tareas'!$B$13, 'Costo de tareas'!$B$13, IF(G1106 &lt; 'Costo de tareas'!$B$13*0.2, 0, 'Costo de tareas'!$B$13- G1106))</f>
        <v>0</v>
      </c>
      <c r="I1106" s="17">
        <f>IF(H1106=0,'Costo de tareas'!$B$13,'Costo de tareas'!$B$13-H1106)</f>
        <v>39.28055556</v>
      </c>
      <c r="J1106" s="2"/>
      <c r="K1106" s="2"/>
      <c r="P1106" s="2"/>
    </row>
    <row r="1107">
      <c r="A1107" s="3" t="s">
        <v>1532</v>
      </c>
      <c r="B1107" s="11" t="str">
        <f t="shared" si="1"/>
        <v>20210216</v>
      </c>
      <c r="C1107" s="12">
        <f t="shared" si="2"/>
        <v>44243</v>
      </c>
      <c r="D1107" s="3" t="str">
        <f t="shared" si="3"/>
        <v>01</v>
      </c>
      <c r="E1107" s="13">
        <v>0.0</v>
      </c>
      <c r="F1107" s="14">
        <f>'Costo de tareas'!$B$15</f>
        <v>0.1964027778</v>
      </c>
      <c r="G1107" s="15">
        <f>'Producción diaria'!$T$3*$L$2*$M$2*$N$2*E1107*1000/'Costo de tareas'!$B$14</f>
        <v>0</v>
      </c>
      <c r="H1107" s="16">
        <f>IF(G1107 &gt; 'Costo de tareas'!$B$13, 'Costo de tareas'!$B$13, IF(G1107 &lt; 'Costo de tareas'!$B$13*0.2, 0, 'Costo de tareas'!$B$13- G1107))</f>
        <v>0</v>
      </c>
      <c r="I1107" s="17">
        <f>IF(H1107=0,'Costo de tareas'!$B$13,'Costo de tareas'!$B$13-H1107)</f>
        <v>39.28055556</v>
      </c>
      <c r="J1107" s="2"/>
      <c r="K1107" s="2"/>
      <c r="P1107" s="2"/>
    </row>
    <row r="1108">
      <c r="A1108" s="3" t="s">
        <v>1533</v>
      </c>
      <c r="B1108" s="11" t="str">
        <f t="shared" si="1"/>
        <v>20210216</v>
      </c>
      <c r="C1108" s="12">
        <f t="shared" si="2"/>
        <v>44243</v>
      </c>
      <c r="D1108" s="3" t="str">
        <f t="shared" si="3"/>
        <v>02</v>
      </c>
      <c r="E1108" s="13">
        <v>0.0</v>
      </c>
      <c r="F1108" s="14">
        <f>'Costo de tareas'!$B$15</f>
        <v>0.1964027778</v>
      </c>
      <c r="G1108" s="15">
        <f>'Producción diaria'!$T$3*$L$2*$M$2*$N$2*E1108*1000/'Costo de tareas'!$B$14</f>
        <v>0</v>
      </c>
      <c r="H1108" s="16">
        <f>IF(G1108 &gt; 'Costo de tareas'!$B$13, 'Costo de tareas'!$B$13, IF(G1108 &lt; 'Costo de tareas'!$B$13*0.2, 0, 'Costo de tareas'!$B$13- G1108))</f>
        <v>0</v>
      </c>
      <c r="I1108" s="17">
        <f>IF(H1108=0,'Costo de tareas'!$B$13,'Costo de tareas'!$B$13-H1108)</f>
        <v>39.28055556</v>
      </c>
      <c r="J1108" s="2"/>
      <c r="K1108" s="2"/>
      <c r="P1108" s="2"/>
    </row>
    <row r="1109">
      <c r="A1109" s="3" t="s">
        <v>1534</v>
      </c>
      <c r="B1109" s="11" t="str">
        <f t="shared" si="1"/>
        <v>20210216</v>
      </c>
      <c r="C1109" s="12">
        <f t="shared" si="2"/>
        <v>44243</v>
      </c>
      <c r="D1109" s="3" t="str">
        <f t="shared" si="3"/>
        <v>03</v>
      </c>
      <c r="E1109" s="13">
        <v>0.0</v>
      </c>
      <c r="F1109" s="14">
        <f>'Costo de tareas'!$B$15</f>
        <v>0.1964027778</v>
      </c>
      <c r="G1109" s="15">
        <f>'Producción diaria'!$T$3*$L$2*$M$2*$N$2*E1109*1000/'Costo de tareas'!$B$14</f>
        <v>0</v>
      </c>
      <c r="H1109" s="16">
        <f>IF(G1109 &gt; 'Costo de tareas'!$B$13, 'Costo de tareas'!$B$13, IF(G1109 &lt; 'Costo de tareas'!$B$13*0.2, 0, 'Costo de tareas'!$B$13- G1109))</f>
        <v>0</v>
      </c>
      <c r="I1109" s="17">
        <f>IF(H1109=0,'Costo de tareas'!$B$13,'Costo de tareas'!$B$13-H1109)</f>
        <v>39.28055556</v>
      </c>
      <c r="J1109" s="2"/>
      <c r="K1109" s="2"/>
      <c r="P1109" s="2"/>
    </row>
    <row r="1110">
      <c r="A1110" s="3" t="s">
        <v>1535</v>
      </c>
      <c r="B1110" s="11" t="str">
        <f t="shared" si="1"/>
        <v>20210216</v>
      </c>
      <c r="C1110" s="12">
        <f t="shared" si="2"/>
        <v>44243</v>
      </c>
      <c r="D1110" s="3" t="str">
        <f t="shared" si="3"/>
        <v>04</v>
      </c>
      <c r="E1110" s="13">
        <v>0.0</v>
      </c>
      <c r="F1110" s="14">
        <f>'Costo de tareas'!$B$15</f>
        <v>0.1964027778</v>
      </c>
      <c r="G1110" s="15">
        <f>'Producción diaria'!$T$3*$L$2*$M$2*$N$2*E1110*1000/'Costo de tareas'!$B$14</f>
        <v>0</v>
      </c>
      <c r="H1110" s="16">
        <f>IF(G1110 &gt; 'Costo de tareas'!$B$13, 'Costo de tareas'!$B$13, IF(G1110 &lt; 'Costo de tareas'!$B$13*0.2, 0, 'Costo de tareas'!$B$13- G1110))</f>
        <v>0</v>
      </c>
      <c r="I1110" s="17">
        <f>IF(H1110=0,'Costo de tareas'!$B$13,'Costo de tareas'!$B$13-H1110)</f>
        <v>39.28055556</v>
      </c>
      <c r="J1110" s="2"/>
      <c r="K1110" s="2"/>
      <c r="P1110" s="2"/>
    </row>
    <row r="1111">
      <c r="A1111" s="3" t="s">
        <v>1536</v>
      </c>
      <c r="B1111" s="11" t="str">
        <f t="shared" si="1"/>
        <v>20210216</v>
      </c>
      <c r="C1111" s="12">
        <f t="shared" si="2"/>
        <v>44243</v>
      </c>
      <c r="D1111" s="3" t="str">
        <f t="shared" si="3"/>
        <v>05</v>
      </c>
      <c r="E1111" s="13">
        <v>0.0</v>
      </c>
      <c r="F1111" s="14">
        <f>'Costo de tareas'!$B$15</f>
        <v>0.1964027778</v>
      </c>
      <c r="G1111" s="15">
        <f>'Producción diaria'!$T$3*$L$2*$M$2*$N$2*E1111*1000/'Costo de tareas'!$B$14</f>
        <v>0</v>
      </c>
      <c r="H1111" s="16">
        <f>IF(G1111 &gt; 'Costo de tareas'!$B$13, 'Costo de tareas'!$B$13, IF(G1111 &lt; 'Costo de tareas'!$B$13*0.2, 0, 'Costo de tareas'!$B$13- G1111))</f>
        <v>0</v>
      </c>
      <c r="I1111" s="17">
        <f>IF(H1111=0,'Costo de tareas'!$B$13,'Costo de tareas'!$B$13-H1111)</f>
        <v>39.28055556</v>
      </c>
      <c r="J1111" s="2"/>
      <c r="K1111" s="2"/>
      <c r="P1111" s="2"/>
    </row>
    <row r="1112">
      <c r="A1112" s="3" t="s">
        <v>1537</v>
      </c>
      <c r="B1112" s="11" t="str">
        <f t="shared" si="1"/>
        <v>20210216</v>
      </c>
      <c r="C1112" s="12">
        <f t="shared" si="2"/>
        <v>44243</v>
      </c>
      <c r="D1112" s="3" t="str">
        <f t="shared" si="3"/>
        <v>06</v>
      </c>
      <c r="E1112" s="13">
        <v>0.0</v>
      </c>
      <c r="F1112" s="14">
        <f>'Costo de tareas'!$B$15</f>
        <v>0.1964027778</v>
      </c>
      <c r="G1112" s="15">
        <f>'Producción diaria'!$T$3*$L$2*$M$2*$N$2*E1112*1000/'Costo de tareas'!$B$14</f>
        <v>0</v>
      </c>
      <c r="H1112" s="16">
        <f>IF(G1112 &gt; 'Costo de tareas'!$B$13, 'Costo de tareas'!$B$13, IF(G1112 &lt; 'Costo de tareas'!$B$13*0.2, 0, 'Costo de tareas'!$B$13- G1112))</f>
        <v>0</v>
      </c>
      <c r="I1112" s="17">
        <f>IF(H1112=0,'Costo de tareas'!$B$13,'Costo de tareas'!$B$13-H1112)</f>
        <v>39.28055556</v>
      </c>
      <c r="J1112" s="2"/>
      <c r="K1112" s="2"/>
      <c r="P1112" s="2"/>
    </row>
    <row r="1113">
      <c r="A1113" s="3" t="s">
        <v>1538</v>
      </c>
      <c r="B1113" s="11" t="str">
        <f t="shared" si="1"/>
        <v>20210216</v>
      </c>
      <c r="C1113" s="12">
        <f t="shared" si="2"/>
        <v>44243</v>
      </c>
      <c r="D1113" s="3" t="str">
        <f t="shared" si="3"/>
        <v>07</v>
      </c>
      <c r="E1113" s="13">
        <v>0.0</v>
      </c>
      <c r="F1113" s="14">
        <f>'Costo de tareas'!$B$15</f>
        <v>0.1964027778</v>
      </c>
      <c r="G1113" s="15">
        <f>'Producción diaria'!$T$3*$L$2*$M$2*$N$2*E1113*1000/'Costo de tareas'!$B$14</f>
        <v>0</v>
      </c>
      <c r="H1113" s="16">
        <f>IF(G1113 &gt; 'Costo de tareas'!$B$13, 'Costo de tareas'!$B$13, IF(G1113 &lt; 'Costo de tareas'!$B$13*0.2, 0, 'Costo de tareas'!$B$13- G1113))</f>
        <v>0</v>
      </c>
      <c r="I1113" s="17">
        <f>IF(H1113=0,'Costo de tareas'!$B$13,'Costo de tareas'!$B$13-H1113)</f>
        <v>39.28055556</v>
      </c>
      <c r="J1113" s="2"/>
      <c r="K1113" s="2"/>
      <c r="P1113" s="2"/>
    </row>
    <row r="1114">
      <c r="A1114" s="3" t="s">
        <v>1539</v>
      </c>
      <c r="B1114" s="11" t="str">
        <f t="shared" si="1"/>
        <v>20210216</v>
      </c>
      <c r="C1114" s="12">
        <f t="shared" si="2"/>
        <v>44243</v>
      </c>
      <c r="D1114" s="3" t="str">
        <f t="shared" si="3"/>
        <v>08</v>
      </c>
      <c r="E1114" s="13">
        <v>133.0</v>
      </c>
      <c r="F1114" s="14">
        <f>'Costo de tareas'!$B$15</f>
        <v>0.1964027778</v>
      </c>
      <c r="G1114" s="15">
        <f>'Producción diaria'!$T$3*$L$2*$M$2*$N$2*E1114*1000/'Costo de tareas'!$B$14</f>
        <v>199.9737374</v>
      </c>
      <c r="H1114" s="16">
        <f>IF(G1114 &gt; 'Costo de tareas'!$B$13, 'Costo de tareas'!$B$13, IF(G1114 &lt; 'Costo de tareas'!$B$13*0.2, 0, 'Costo de tareas'!$B$13- G1114))</f>
        <v>39.28055556</v>
      </c>
      <c r="I1114" s="17">
        <f>IF(H1114=0,'Costo de tareas'!$B$13,'Costo de tareas'!$B$13-H1114)</f>
        <v>0</v>
      </c>
      <c r="J1114" s="2"/>
      <c r="K1114" s="2"/>
      <c r="P1114" s="2"/>
    </row>
    <row r="1115">
      <c r="A1115" s="3" t="s">
        <v>1541</v>
      </c>
      <c r="B1115" s="11" t="str">
        <f t="shared" si="1"/>
        <v>20210216</v>
      </c>
      <c r="C1115" s="12">
        <f t="shared" si="2"/>
        <v>44243</v>
      </c>
      <c r="D1115" s="3" t="str">
        <f t="shared" si="3"/>
        <v>09</v>
      </c>
      <c r="E1115" s="13">
        <v>276.0</v>
      </c>
      <c r="F1115" s="14">
        <f>'Costo de tareas'!$B$15</f>
        <v>0.1964027778</v>
      </c>
      <c r="G1115" s="15">
        <f>'Producción diaria'!$T$3*$L$2*$M$2*$N$2*E1115*1000/'Costo de tareas'!$B$14</f>
        <v>414.9830941</v>
      </c>
      <c r="H1115" s="16">
        <f>IF(G1115 &gt; 'Costo de tareas'!$B$13, 'Costo de tareas'!$B$13, IF(G1115 &lt; 'Costo de tareas'!$B$13*0.2, 0, 'Costo de tareas'!$B$13- G1115))</f>
        <v>39.28055556</v>
      </c>
      <c r="I1115" s="17">
        <f>IF(H1115=0,'Costo de tareas'!$B$13,'Costo de tareas'!$B$13-H1115)</f>
        <v>0</v>
      </c>
      <c r="J1115" s="2"/>
      <c r="K1115" s="2"/>
      <c r="P1115" s="2"/>
    </row>
    <row r="1116">
      <c r="A1116" s="3" t="s">
        <v>1543</v>
      </c>
      <c r="B1116" s="11" t="str">
        <f t="shared" si="1"/>
        <v>20210216</v>
      </c>
      <c r="C1116" s="12">
        <f t="shared" si="2"/>
        <v>44243</v>
      </c>
      <c r="D1116" s="3" t="str">
        <f t="shared" si="3"/>
        <v>10</v>
      </c>
      <c r="E1116" s="13">
        <v>427.0</v>
      </c>
      <c r="F1116" s="14">
        <f>'Costo de tareas'!$B$15</f>
        <v>0.1964027778</v>
      </c>
      <c r="G1116" s="15">
        <f>'Producción diaria'!$T$3*$L$2*$M$2*$N$2*E1116*1000/'Costo de tareas'!$B$14</f>
        <v>642.0209463</v>
      </c>
      <c r="H1116" s="16">
        <f>IF(G1116 &gt; 'Costo de tareas'!$B$13, 'Costo de tareas'!$B$13, IF(G1116 &lt; 'Costo de tareas'!$B$13*0.2, 0, 'Costo de tareas'!$B$13- G1116))</f>
        <v>39.28055556</v>
      </c>
      <c r="I1116" s="17">
        <f>IF(H1116=0,'Costo de tareas'!$B$13,'Costo de tareas'!$B$13-H1116)</f>
        <v>0</v>
      </c>
      <c r="J1116" s="2"/>
      <c r="K1116" s="2"/>
      <c r="P1116" s="2"/>
    </row>
    <row r="1117">
      <c r="A1117" s="3" t="s">
        <v>1545</v>
      </c>
      <c r="B1117" s="11" t="str">
        <f t="shared" si="1"/>
        <v>20210216</v>
      </c>
      <c r="C1117" s="12">
        <f t="shared" si="2"/>
        <v>44243</v>
      </c>
      <c r="D1117" s="3" t="str">
        <f t="shared" si="3"/>
        <v>11</v>
      </c>
      <c r="E1117" s="13">
        <v>612.0</v>
      </c>
      <c r="F1117" s="14">
        <f>'Costo de tareas'!$B$15</f>
        <v>0.1964027778</v>
      </c>
      <c r="G1117" s="15">
        <f>'Producción diaria'!$T$3*$L$2*$M$2*$N$2*E1117*1000/'Costo de tareas'!$B$14</f>
        <v>920.1799043</v>
      </c>
      <c r="H1117" s="16">
        <f>IF(G1117 &gt; 'Costo de tareas'!$B$13, 'Costo de tareas'!$B$13, IF(G1117 &lt; 'Costo de tareas'!$B$13*0.2, 0, 'Costo de tareas'!$B$13- G1117))</f>
        <v>39.28055556</v>
      </c>
      <c r="I1117" s="17">
        <f>IF(H1117=0,'Costo de tareas'!$B$13,'Costo de tareas'!$B$13-H1117)</f>
        <v>0</v>
      </c>
      <c r="J1117" s="2"/>
      <c r="K1117" s="2"/>
      <c r="P1117" s="2"/>
    </row>
    <row r="1118">
      <c r="A1118" s="3" t="s">
        <v>1546</v>
      </c>
      <c r="B1118" s="11" t="str">
        <f t="shared" si="1"/>
        <v>20210216</v>
      </c>
      <c r="C1118" s="12">
        <f t="shared" si="2"/>
        <v>44243</v>
      </c>
      <c r="D1118" s="3" t="str">
        <f t="shared" si="3"/>
        <v>12</v>
      </c>
      <c r="E1118" s="13">
        <v>65.0</v>
      </c>
      <c r="F1118" s="14">
        <f>'Costo de tareas'!$B$15</f>
        <v>0.1964027778</v>
      </c>
      <c r="G1118" s="15">
        <f>'Producción diaria'!$T$3*$L$2*$M$2*$N$2*E1118*1000/'Costo de tareas'!$B$14</f>
        <v>97.73152578</v>
      </c>
      <c r="H1118" s="16">
        <f>IF(G1118 &gt; 'Costo de tareas'!$B$13, 'Costo de tareas'!$B$13, IF(G1118 &lt; 'Costo de tareas'!$B$13*0.2, 0, 'Costo de tareas'!$B$13- G1118))</f>
        <v>39.28055556</v>
      </c>
      <c r="I1118" s="17">
        <f>IF(H1118=0,'Costo de tareas'!$B$13,'Costo de tareas'!$B$13-H1118)</f>
        <v>0</v>
      </c>
      <c r="J1118" s="2"/>
      <c r="K1118" s="2"/>
      <c r="P1118" s="2"/>
    </row>
    <row r="1119">
      <c r="A1119" s="3" t="s">
        <v>1547</v>
      </c>
      <c r="B1119" s="11" t="str">
        <f t="shared" si="1"/>
        <v>20210216</v>
      </c>
      <c r="C1119" s="12">
        <f t="shared" si="2"/>
        <v>44243</v>
      </c>
      <c r="D1119" s="3" t="str">
        <f t="shared" si="3"/>
        <v>13</v>
      </c>
      <c r="E1119" s="13">
        <v>657.0</v>
      </c>
      <c r="F1119" s="14">
        <f>'Costo de tareas'!$B$15</f>
        <v>0.1964027778</v>
      </c>
      <c r="G1119" s="15">
        <f>'Producción diaria'!$T$3*$L$2*$M$2*$N$2*E1119*1000/'Costo de tareas'!$B$14</f>
        <v>987.8401914</v>
      </c>
      <c r="H1119" s="16">
        <f>IF(G1119 &gt; 'Costo de tareas'!$B$13, 'Costo de tareas'!$B$13, IF(G1119 &lt; 'Costo de tareas'!$B$13*0.2, 0, 'Costo de tareas'!$B$13- G1119))</f>
        <v>39.28055556</v>
      </c>
      <c r="I1119" s="17">
        <f>IF(H1119=0,'Costo de tareas'!$B$13,'Costo de tareas'!$B$13-H1119)</f>
        <v>0</v>
      </c>
      <c r="J1119" s="2"/>
      <c r="K1119" s="2"/>
      <c r="P1119" s="2"/>
    </row>
    <row r="1120">
      <c r="A1120" s="3" t="s">
        <v>1548</v>
      </c>
      <c r="B1120" s="11" t="str">
        <f t="shared" si="1"/>
        <v>20210216</v>
      </c>
      <c r="C1120" s="12">
        <f t="shared" si="2"/>
        <v>44243</v>
      </c>
      <c r="D1120" s="3" t="str">
        <f t="shared" si="3"/>
        <v>14</v>
      </c>
      <c r="E1120" s="13">
        <v>58.0</v>
      </c>
      <c r="F1120" s="14">
        <f>'Costo de tareas'!$B$15</f>
        <v>0.1964027778</v>
      </c>
      <c r="G1120" s="15">
        <f>'Producción diaria'!$T$3*$L$2*$M$2*$N$2*E1120*1000/'Costo de tareas'!$B$14</f>
        <v>87.20659224</v>
      </c>
      <c r="H1120" s="16">
        <f>IF(G1120 &gt; 'Costo de tareas'!$B$13, 'Costo de tareas'!$B$13, IF(G1120 &lt; 'Costo de tareas'!$B$13*0.2, 0, 'Costo de tareas'!$B$13- G1120))</f>
        <v>39.28055556</v>
      </c>
      <c r="I1120" s="17">
        <f>IF(H1120=0,'Costo de tareas'!$B$13,'Costo de tareas'!$B$13-H1120)</f>
        <v>0</v>
      </c>
      <c r="J1120" s="2"/>
      <c r="K1120" s="2"/>
      <c r="P1120" s="2"/>
    </row>
    <row r="1121">
      <c r="A1121" s="3" t="s">
        <v>1549</v>
      </c>
      <c r="B1121" s="11" t="str">
        <f t="shared" si="1"/>
        <v>20210216</v>
      </c>
      <c r="C1121" s="12">
        <f t="shared" si="2"/>
        <v>44243</v>
      </c>
      <c r="D1121" s="3" t="str">
        <f t="shared" si="3"/>
        <v>15</v>
      </c>
      <c r="E1121" s="13">
        <v>445.0</v>
      </c>
      <c r="F1121" s="14">
        <f>'Costo de tareas'!$B$15</f>
        <v>0.1964027778</v>
      </c>
      <c r="G1121" s="15">
        <f>'Producción diaria'!$T$3*$L$2*$M$2*$N$2*E1121*1000/'Costo de tareas'!$B$14</f>
        <v>669.0850611</v>
      </c>
      <c r="H1121" s="16">
        <f>IF(G1121 &gt; 'Costo de tareas'!$B$13, 'Costo de tareas'!$B$13, IF(G1121 &lt; 'Costo de tareas'!$B$13*0.2, 0, 'Costo de tareas'!$B$13- G1121))</f>
        <v>39.28055556</v>
      </c>
      <c r="I1121" s="17">
        <f>IF(H1121=0,'Costo de tareas'!$B$13,'Costo de tareas'!$B$13-H1121)</f>
        <v>0</v>
      </c>
      <c r="J1121" s="2"/>
      <c r="K1121" s="2"/>
      <c r="P1121" s="2"/>
    </row>
    <row r="1122">
      <c r="A1122" s="3" t="s">
        <v>1550</v>
      </c>
      <c r="B1122" s="11" t="str">
        <f t="shared" si="1"/>
        <v>20210216</v>
      </c>
      <c r="C1122" s="12">
        <f t="shared" si="2"/>
        <v>44243</v>
      </c>
      <c r="D1122" s="3" t="str">
        <f t="shared" si="3"/>
        <v>16</v>
      </c>
      <c r="E1122" s="13">
        <v>284.0</v>
      </c>
      <c r="F1122" s="14">
        <f>'Costo de tareas'!$B$15</f>
        <v>0.1964027778</v>
      </c>
      <c r="G1122" s="15">
        <f>'Producción diaria'!$T$3*$L$2*$M$2*$N$2*E1122*1000/'Costo de tareas'!$B$14</f>
        <v>427.0115896</v>
      </c>
      <c r="H1122" s="16">
        <f>IF(G1122 &gt; 'Costo de tareas'!$B$13, 'Costo de tareas'!$B$13, IF(G1122 &lt; 'Costo de tareas'!$B$13*0.2, 0, 'Costo de tareas'!$B$13- G1122))</f>
        <v>39.28055556</v>
      </c>
      <c r="I1122" s="17">
        <f>IF(H1122=0,'Costo de tareas'!$B$13,'Costo de tareas'!$B$13-H1122)</f>
        <v>0</v>
      </c>
      <c r="J1122" s="2"/>
      <c r="K1122" s="2"/>
      <c r="P1122" s="2"/>
    </row>
    <row r="1123">
      <c r="A1123" s="3" t="s">
        <v>1551</v>
      </c>
      <c r="B1123" s="11" t="str">
        <f t="shared" si="1"/>
        <v>20210216</v>
      </c>
      <c r="C1123" s="12">
        <f t="shared" si="2"/>
        <v>44243</v>
      </c>
      <c r="D1123" s="3" t="str">
        <f t="shared" si="3"/>
        <v>17</v>
      </c>
      <c r="E1123" s="13">
        <v>9.0</v>
      </c>
      <c r="F1123" s="14">
        <f>'Costo de tareas'!$B$15</f>
        <v>0.1964027778</v>
      </c>
      <c r="G1123" s="15">
        <f>'Producción diaria'!$T$3*$L$2*$M$2*$N$2*E1123*1000/'Costo de tareas'!$B$14</f>
        <v>13.53205742</v>
      </c>
      <c r="H1123" s="16">
        <f>IF(G1123 &gt; 'Costo de tareas'!$B$13, 'Costo de tareas'!$B$13, IF(G1123 &lt; 'Costo de tareas'!$B$13*0.2, 0, 'Costo de tareas'!$B$13- G1123))</f>
        <v>25.74849814</v>
      </c>
      <c r="I1123" s="17">
        <f>IF(H1123=0,'Costo de tareas'!$B$13,'Costo de tareas'!$B$13-H1123)</f>
        <v>13.53205742</v>
      </c>
      <c r="J1123" s="2"/>
      <c r="K1123" s="2"/>
      <c r="P1123" s="2"/>
    </row>
    <row r="1124">
      <c r="A1124" s="3" t="s">
        <v>1552</v>
      </c>
      <c r="B1124" s="11" t="str">
        <f t="shared" si="1"/>
        <v>20210216</v>
      </c>
      <c r="C1124" s="12">
        <f t="shared" si="2"/>
        <v>44243</v>
      </c>
      <c r="D1124" s="3" t="str">
        <f t="shared" si="3"/>
        <v>18</v>
      </c>
      <c r="E1124" s="13">
        <v>0.0</v>
      </c>
      <c r="F1124" s="14">
        <f>'Costo de tareas'!$B$15</f>
        <v>0.1964027778</v>
      </c>
      <c r="G1124" s="15">
        <f>'Producción diaria'!$T$3*$L$2*$M$2*$N$2*E1124*1000/'Costo de tareas'!$B$14</f>
        <v>0</v>
      </c>
      <c r="H1124" s="16">
        <f>IF(G1124 &gt; 'Costo de tareas'!$B$13, 'Costo de tareas'!$B$13, IF(G1124 &lt; 'Costo de tareas'!$B$13*0.2, 0, 'Costo de tareas'!$B$13- G1124))</f>
        <v>0</v>
      </c>
      <c r="I1124" s="17">
        <f>IF(H1124=0,'Costo de tareas'!$B$13,'Costo de tareas'!$B$13-H1124)</f>
        <v>39.28055556</v>
      </c>
      <c r="J1124" s="2"/>
      <c r="K1124" s="2"/>
      <c r="P1124" s="2"/>
    </row>
    <row r="1125">
      <c r="A1125" s="3" t="s">
        <v>1553</v>
      </c>
      <c r="B1125" s="11" t="str">
        <f t="shared" si="1"/>
        <v>20210216</v>
      </c>
      <c r="C1125" s="12">
        <f t="shared" si="2"/>
        <v>44243</v>
      </c>
      <c r="D1125" s="3" t="str">
        <f t="shared" si="3"/>
        <v>19</v>
      </c>
      <c r="E1125" s="13">
        <v>0.0</v>
      </c>
      <c r="F1125" s="14">
        <f>'Costo de tareas'!$B$15</f>
        <v>0.1964027778</v>
      </c>
      <c r="G1125" s="15">
        <f>'Producción diaria'!$T$3*$L$2*$M$2*$N$2*E1125*1000/'Costo de tareas'!$B$14</f>
        <v>0</v>
      </c>
      <c r="H1125" s="16">
        <f>IF(G1125 &gt; 'Costo de tareas'!$B$13, 'Costo de tareas'!$B$13, IF(G1125 &lt; 'Costo de tareas'!$B$13*0.2, 0, 'Costo de tareas'!$B$13- G1125))</f>
        <v>0</v>
      </c>
      <c r="I1125" s="17">
        <f>IF(H1125=0,'Costo de tareas'!$B$13,'Costo de tareas'!$B$13-H1125)</f>
        <v>39.28055556</v>
      </c>
      <c r="J1125" s="2"/>
      <c r="K1125" s="2"/>
      <c r="P1125" s="2"/>
    </row>
    <row r="1126">
      <c r="A1126" s="3" t="s">
        <v>1555</v>
      </c>
      <c r="B1126" s="11" t="str">
        <f t="shared" si="1"/>
        <v>20210216</v>
      </c>
      <c r="C1126" s="12">
        <f t="shared" si="2"/>
        <v>44243</v>
      </c>
      <c r="D1126" s="3" t="str">
        <f t="shared" si="3"/>
        <v>20</v>
      </c>
      <c r="E1126" s="13">
        <v>0.0</v>
      </c>
      <c r="F1126" s="14">
        <f>'Costo de tareas'!$B$15</f>
        <v>0.1964027778</v>
      </c>
      <c r="G1126" s="15">
        <f>'Producción diaria'!$T$3*$L$2*$M$2*$N$2*E1126*1000/'Costo de tareas'!$B$14</f>
        <v>0</v>
      </c>
      <c r="H1126" s="16">
        <f>IF(G1126 &gt; 'Costo de tareas'!$B$13, 'Costo de tareas'!$B$13, IF(G1126 &lt; 'Costo de tareas'!$B$13*0.2, 0, 'Costo de tareas'!$B$13- G1126))</f>
        <v>0</v>
      </c>
      <c r="I1126" s="17">
        <f>IF(H1126=0,'Costo de tareas'!$B$13,'Costo de tareas'!$B$13-H1126)</f>
        <v>39.28055556</v>
      </c>
      <c r="J1126" s="2"/>
      <c r="K1126" s="2"/>
      <c r="P1126" s="2"/>
    </row>
    <row r="1127">
      <c r="A1127" s="3" t="s">
        <v>1557</v>
      </c>
      <c r="B1127" s="11" t="str">
        <f t="shared" si="1"/>
        <v>20210216</v>
      </c>
      <c r="C1127" s="12">
        <f t="shared" si="2"/>
        <v>44243</v>
      </c>
      <c r="D1127" s="3" t="str">
        <f t="shared" si="3"/>
        <v>21</v>
      </c>
      <c r="E1127" s="13">
        <v>0.0</v>
      </c>
      <c r="F1127" s="14">
        <f>'Costo de tareas'!$B$15</f>
        <v>0.1964027778</v>
      </c>
      <c r="G1127" s="15">
        <f>'Producción diaria'!$T$3*$L$2*$M$2*$N$2*E1127*1000/'Costo de tareas'!$B$14</f>
        <v>0</v>
      </c>
      <c r="H1127" s="16">
        <f>IF(G1127 &gt; 'Costo de tareas'!$B$13, 'Costo de tareas'!$B$13, IF(G1127 &lt; 'Costo de tareas'!$B$13*0.2, 0, 'Costo de tareas'!$B$13- G1127))</f>
        <v>0</v>
      </c>
      <c r="I1127" s="17">
        <f>IF(H1127=0,'Costo de tareas'!$B$13,'Costo de tareas'!$B$13-H1127)</f>
        <v>39.28055556</v>
      </c>
      <c r="J1127" s="2"/>
      <c r="K1127" s="2"/>
      <c r="P1127" s="2"/>
    </row>
    <row r="1128">
      <c r="A1128" s="3" t="s">
        <v>1559</v>
      </c>
      <c r="B1128" s="11" t="str">
        <f t="shared" si="1"/>
        <v>20210216</v>
      </c>
      <c r="C1128" s="12">
        <f t="shared" si="2"/>
        <v>44243</v>
      </c>
      <c r="D1128" s="3" t="str">
        <f t="shared" si="3"/>
        <v>22</v>
      </c>
      <c r="E1128" s="13">
        <v>0.0</v>
      </c>
      <c r="F1128" s="14">
        <f>'Costo de tareas'!$B$15</f>
        <v>0.1964027778</v>
      </c>
      <c r="G1128" s="15">
        <f>'Producción diaria'!$T$3*$L$2*$M$2*$N$2*E1128*1000/'Costo de tareas'!$B$14</f>
        <v>0</v>
      </c>
      <c r="H1128" s="16">
        <f>IF(G1128 &gt; 'Costo de tareas'!$B$13, 'Costo de tareas'!$B$13, IF(G1128 &lt; 'Costo de tareas'!$B$13*0.2, 0, 'Costo de tareas'!$B$13- G1128))</f>
        <v>0</v>
      </c>
      <c r="I1128" s="17">
        <f>IF(H1128=0,'Costo de tareas'!$B$13,'Costo de tareas'!$B$13-H1128)</f>
        <v>39.28055556</v>
      </c>
      <c r="J1128" s="2"/>
      <c r="K1128" s="2"/>
      <c r="P1128" s="2"/>
    </row>
    <row r="1129">
      <c r="A1129" s="3" t="s">
        <v>1562</v>
      </c>
      <c r="B1129" s="11" t="str">
        <f t="shared" si="1"/>
        <v>20210216</v>
      </c>
      <c r="C1129" s="12">
        <f t="shared" si="2"/>
        <v>44243</v>
      </c>
      <c r="D1129" s="3" t="str">
        <f t="shared" si="3"/>
        <v>23</v>
      </c>
      <c r="E1129" s="13">
        <v>0.0</v>
      </c>
      <c r="F1129" s="14">
        <f>'Costo de tareas'!$B$15</f>
        <v>0.1964027778</v>
      </c>
      <c r="G1129" s="15">
        <f>'Producción diaria'!$T$3*$L$2*$M$2*$N$2*E1129*1000/'Costo de tareas'!$B$14</f>
        <v>0</v>
      </c>
      <c r="H1129" s="16">
        <f>IF(G1129 &gt; 'Costo de tareas'!$B$13, 'Costo de tareas'!$B$13, IF(G1129 &lt; 'Costo de tareas'!$B$13*0.2, 0, 'Costo de tareas'!$B$13- G1129))</f>
        <v>0</v>
      </c>
      <c r="I1129" s="17">
        <f>IF(H1129=0,'Costo de tareas'!$B$13,'Costo de tareas'!$B$13-H1129)</f>
        <v>39.28055556</v>
      </c>
      <c r="J1129" s="2"/>
      <c r="K1129" s="2"/>
      <c r="P1129" s="2"/>
    </row>
    <row r="1130">
      <c r="A1130" s="3" t="s">
        <v>1564</v>
      </c>
      <c r="B1130" s="11" t="str">
        <f t="shared" si="1"/>
        <v>20210217</v>
      </c>
      <c r="C1130" s="12">
        <f t="shared" si="2"/>
        <v>44244</v>
      </c>
      <c r="D1130" s="3" t="str">
        <f t="shared" si="3"/>
        <v>00</v>
      </c>
      <c r="E1130" s="13">
        <v>0.0</v>
      </c>
      <c r="F1130" s="14">
        <f>'Costo de tareas'!$B$15</f>
        <v>0.1964027778</v>
      </c>
      <c r="G1130" s="15">
        <f>'Producción diaria'!$T$3*$L$2*$M$2*$N$2*E1130*1000/'Costo de tareas'!$B$14</f>
        <v>0</v>
      </c>
      <c r="H1130" s="16">
        <f>IF(G1130 &gt; 'Costo de tareas'!$B$13, 'Costo de tareas'!$B$13, IF(G1130 &lt; 'Costo de tareas'!$B$13*0.2, 0, 'Costo de tareas'!$B$13- G1130))</f>
        <v>0</v>
      </c>
      <c r="I1130" s="17">
        <f>IF(H1130=0,'Costo de tareas'!$B$13,'Costo de tareas'!$B$13-H1130)</f>
        <v>39.28055556</v>
      </c>
      <c r="J1130" s="2"/>
      <c r="K1130" s="2"/>
      <c r="P1130" s="2"/>
    </row>
    <row r="1131">
      <c r="A1131" s="3" t="s">
        <v>1566</v>
      </c>
      <c r="B1131" s="11" t="str">
        <f t="shared" si="1"/>
        <v>20210217</v>
      </c>
      <c r="C1131" s="12">
        <f t="shared" si="2"/>
        <v>44244</v>
      </c>
      <c r="D1131" s="3" t="str">
        <f t="shared" si="3"/>
        <v>01</v>
      </c>
      <c r="E1131" s="13">
        <v>0.0</v>
      </c>
      <c r="F1131" s="14">
        <f>'Costo de tareas'!$B$15</f>
        <v>0.1964027778</v>
      </c>
      <c r="G1131" s="15">
        <f>'Producción diaria'!$T$3*$L$2*$M$2*$N$2*E1131*1000/'Costo de tareas'!$B$14</f>
        <v>0</v>
      </c>
      <c r="H1131" s="16">
        <f>IF(G1131 &gt; 'Costo de tareas'!$B$13, 'Costo de tareas'!$B$13, IF(G1131 &lt; 'Costo de tareas'!$B$13*0.2, 0, 'Costo de tareas'!$B$13- G1131))</f>
        <v>0</v>
      </c>
      <c r="I1131" s="17">
        <f>IF(H1131=0,'Costo de tareas'!$B$13,'Costo de tareas'!$B$13-H1131)</f>
        <v>39.28055556</v>
      </c>
      <c r="J1131" s="2"/>
      <c r="K1131" s="2"/>
      <c r="P1131" s="2"/>
    </row>
    <row r="1132">
      <c r="A1132" s="3" t="s">
        <v>1569</v>
      </c>
      <c r="B1132" s="11" t="str">
        <f t="shared" si="1"/>
        <v>20210217</v>
      </c>
      <c r="C1132" s="12">
        <f t="shared" si="2"/>
        <v>44244</v>
      </c>
      <c r="D1132" s="3" t="str">
        <f t="shared" si="3"/>
        <v>02</v>
      </c>
      <c r="E1132" s="13">
        <v>0.0</v>
      </c>
      <c r="F1132" s="14">
        <f>'Costo de tareas'!$B$15</f>
        <v>0.1964027778</v>
      </c>
      <c r="G1132" s="15">
        <f>'Producción diaria'!$T$3*$L$2*$M$2*$N$2*E1132*1000/'Costo de tareas'!$B$14</f>
        <v>0</v>
      </c>
      <c r="H1132" s="16">
        <f>IF(G1132 &gt; 'Costo de tareas'!$B$13, 'Costo de tareas'!$B$13, IF(G1132 &lt; 'Costo de tareas'!$B$13*0.2, 0, 'Costo de tareas'!$B$13- G1132))</f>
        <v>0</v>
      </c>
      <c r="I1132" s="17">
        <f>IF(H1132=0,'Costo de tareas'!$B$13,'Costo de tareas'!$B$13-H1132)</f>
        <v>39.28055556</v>
      </c>
      <c r="J1132" s="2"/>
      <c r="K1132" s="2"/>
      <c r="P1132" s="2"/>
    </row>
    <row r="1133">
      <c r="A1133" s="3" t="s">
        <v>1571</v>
      </c>
      <c r="B1133" s="11" t="str">
        <f t="shared" si="1"/>
        <v>20210217</v>
      </c>
      <c r="C1133" s="12">
        <f t="shared" si="2"/>
        <v>44244</v>
      </c>
      <c r="D1133" s="3" t="str">
        <f t="shared" si="3"/>
        <v>03</v>
      </c>
      <c r="E1133" s="13">
        <v>0.0</v>
      </c>
      <c r="F1133" s="14">
        <f>'Costo de tareas'!$B$15</f>
        <v>0.1964027778</v>
      </c>
      <c r="G1133" s="15">
        <f>'Producción diaria'!$T$3*$L$2*$M$2*$N$2*E1133*1000/'Costo de tareas'!$B$14</f>
        <v>0</v>
      </c>
      <c r="H1133" s="16">
        <f>IF(G1133 &gt; 'Costo de tareas'!$B$13, 'Costo de tareas'!$B$13, IF(G1133 &lt; 'Costo de tareas'!$B$13*0.2, 0, 'Costo de tareas'!$B$13- G1133))</f>
        <v>0</v>
      </c>
      <c r="I1133" s="17">
        <f>IF(H1133=0,'Costo de tareas'!$B$13,'Costo de tareas'!$B$13-H1133)</f>
        <v>39.28055556</v>
      </c>
      <c r="J1133" s="2"/>
      <c r="K1133" s="2"/>
      <c r="P1133" s="2"/>
    </row>
    <row r="1134">
      <c r="A1134" s="3" t="s">
        <v>1573</v>
      </c>
      <c r="B1134" s="11" t="str">
        <f t="shared" si="1"/>
        <v>20210217</v>
      </c>
      <c r="C1134" s="12">
        <f t="shared" si="2"/>
        <v>44244</v>
      </c>
      <c r="D1134" s="3" t="str">
        <f t="shared" si="3"/>
        <v>04</v>
      </c>
      <c r="E1134" s="13">
        <v>0.0</v>
      </c>
      <c r="F1134" s="14">
        <f>'Costo de tareas'!$B$15</f>
        <v>0.1964027778</v>
      </c>
      <c r="G1134" s="15">
        <f>'Producción diaria'!$T$3*$L$2*$M$2*$N$2*E1134*1000/'Costo de tareas'!$B$14</f>
        <v>0</v>
      </c>
      <c r="H1134" s="16">
        <f>IF(G1134 &gt; 'Costo de tareas'!$B$13, 'Costo de tareas'!$B$13, IF(G1134 &lt; 'Costo de tareas'!$B$13*0.2, 0, 'Costo de tareas'!$B$13- G1134))</f>
        <v>0</v>
      </c>
      <c r="I1134" s="17">
        <f>IF(H1134=0,'Costo de tareas'!$B$13,'Costo de tareas'!$B$13-H1134)</f>
        <v>39.28055556</v>
      </c>
      <c r="J1134" s="2"/>
      <c r="K1134" s="2"/>
      <c r="P1134" s="2"/>
    </row>
    <row r="1135">
      <c r="A1135" s="3" t="s">
        <v>1575</v>
      </c>
      <c r="B1135" s="11" t="str">
        <f t="shared" si="1"/>
        <v>20210217</v>
      </c>
      <c r="C1135" s="12">
        <f t="shared" si="2"/>
        <v>44244</v>
      </c>
      <c r="D1135" s="3" t="str">
        <f t="shared" si="3"/>
        <v>05</v>
      </c>
      <c r="E1135" s="13">
        <v>0.0</v>
      </c>
      <c r="F1135" s="14">
        <f>'Costo de tareas'!$B$15</f>
        <v>0.1964027778</v>
      </c>
      <c r="G1135" s="15">
        <f>'Producción diaria'!$T$3*$L$2*$M$2*$N$2*E1135*1000/'Costo de tareas'!$B$14</f>
        <v>0</v>
      </c>
      <c r="H1135" s="16">
        <f>IF(G1135 &gt; 'Costo de tareas'!$B$13, 'Costo de tareas'!$B$13, IF(G1135 &lt; 'Costo de tareas'!$B$13*0.2, 0, 'Costo de tareas'!$B$13- G1135))</f>
        <v>0</v>
      </c>
      <c r="I1135" s="17">
        <f>IF(H1135=0,'Costo de tareas'!$B$13,'Costo de tareas'!$B$13-H1135)</f>
        <v>39.28055556</v>
      </c>
      <c r="J1135" s="2"/>
      <c r="K1135" s="2"/>
      <c r="P1135" s="2"/>
    </row>
    <row r="1136">
      <c r="A1136" s="3" t="s">
        <v>1577</v>
      </c>
      <c r="B1136" s="11" t="str">
        <f t="shared" si="1"/>
        <v>20210217</v>
      </c>
      <c r="C1136" s="12">
        <f t="shared" si="2"/>
        <v>44244</v>
      </c>
      <c r="D1136" s="3" t="str">
        <f t="shared" si="3"/>
        <v>06</v>
      </c>
      <c r="E1136" s="13">
        <v>0.0</v>
      </c>
      <c r="F1136" s="14">
        <f>'Costo de tareas'!$B$15</f>
        <v>0.1964027778</v>
      </c>
      <c r="G1136" s="15">
        <f>'Producción diaria'!$T$3*$L$2*$M$2*$N$2*E1136*1000/'Costo de tareas'!$B$14</f>
        <v>0</v>
      </c>
      <c r="H1136" s="16">
        <f>IF(G1136 &gt; 'Costo de tareas'!$B$13, 'Costo de tareas'!$B$13, IF(G1136 &lt; 'Costo de tareas'!$B$13*0.2, 0, 'Costo de tareas'!$B$13- G1136))</f>
        <v>0</v>
      </c>
      <c r="I1136" s="17">
        <f>IF(H1136=0,'Costo de tareas'!$B$13,'Costo de tareas'!$B$13-H1136)</f>
        <v>39.28055556</v>
      </c>
      <c r="J1136" s="2"/>
      <c r="K1136" s="2"/>
      <c r="P1136" s="2"/>
    </row>
    <row r="1137">
      <c r="A1137" s="3" t="s">
        <v>1579</v>
      </c>
      <c r="B1137" s="11" t="str">
        <f t="shared" si="1"/>
        <v>20210217</v>
      </c>
      <c r="C1137" s="12">
        <f t="shared" si="2"/>
        <v>44244</v>
      </c>
      <c r="D1137" s="3" t="str">
        <f t="shared" si="3"/>
        <v>07</v>
      </c>
      <c r="E1137" s="13">
        <v>259.3</v>
      </c>
      <c r="F1137" s="14">
        <f>'Costo de tareas'!$B$15</f>
        <v>0.1964027778</v>
      </c>
      <c r="G1137" s="15">
        <f>'Producción diaria'!$T$3*$L$2*$M$2*$N$2*E1137*1000/'Costo de tareas'!$B$14</f>
        <v>389.8736098</v>
      </c>
      <c r="H1137" s="16">
        <f>IF(G1137 &gt; 'Costo de tareas'!$B$13, 'Costo de tareas'!$B$13, IF(G1137 &lt; 'Costo de tareas'!$B$13*0.2, 0, 'Costo de tareas'!$B$13- G1137))</f>
        <v>39.28055556</v>
      </c>
      <c r="I1137" s="17">
        <f>IF(H1137=0,'Costo de tareas'!$B$13,'Costo de tareas'!$B$13-H1137)</f>
        <v>0</v>
      </c>
      <c r="J1137" s="2"/>
      <c r="K1137" s="2"/>
      <c r="P1137" s="2"/>
    </row>
    <row r="1138">
      <c r="A1138" s="3" t="s">
        <v>1581</v>
      </c>
      <c r="B1138" s="11" t="str">
        <f t="shared" si="1"/>
        <v>20210217</v>
      </c>
      <c r="C1138" s="12">
        <f t="shared" si="2"/>
        <v>44244</v>
      </c>
      <c r="D1138" s="3" t="str">
        <f t="shared" si="3"/>
        <v>08</v>
      </c>
      <c r="E1138" s="13">
        <v>147.0</v>
      </c>
      <c r="F1138" s="14">
        <f>'Costo de tareas'!$B$15</f>
        <v>0.1964027778</v>
      </c>
      <c r="G1138" s="15">
        <f>'Producción diaria'!$T$3*$L$2*$M$2*$N$2*E1138*1000/'Costo de tareas'!$B$14</f>
        <v>221.0236045</v>
      </c>
      <c r="H1138" s="16">
        <f>IF(G1138 &gt; 'Costo de tareas'!$B$13, 'Costo de tareas'!$B$13, IF(G1138 &lt; 'Costo de tareas'!$B$13*0.2, 0, 'Costo de tareas'!$B$13- G1138))</f>
        <v>39.28055556</v>
      </c>
      <c r="I1138" s="17">
        <f>IF(H1138=0,'Costo de tareas'!$B$13,'Costo de tareas'!$B$13-H1138)</f>
        <v>0</v>
      </c>
      <c r="J1138" s="2"/>
      <c r="K1138" s="2"/>
      <c r="P1138" s="2"/>
    </row>
    <row r="1139">
      <c r="A1139" s="3" t="s">
        <v>1583</v>
      </c>
      <c r="B1139" s="11" t="str">
        <f t="shared" si="1"/>
        <v>20210217</v>
      </c>
      <c r="C1139" s="12">
        <f t="shared" si="2"/>
        <v>44244</v>
      </c>
      <c r="D1139" s="3" t="str">
        <f t="shared" si="3"/>
        <v>09</v>
      </c>
      <c r="E1139" s="13">
        <v>351.0</v>
      </c>
      <c r="F1139" s="14">
        <f>'Costo de tareas'!$B$15</f>
        <v>0.1964027778</v>
      </c>
      <c r="G1139" s="15">
        <f>'Producción diaria'!$T$3*$L$2*$M$2*$N$2*E1139*1000/'Costo de tareas'!$B$14</f>
        <v>527.7502392</v>
      </c>
      <c r="H1139" s="16">
        <f>IF(G1139 &gt; 'Costo de tareas'!$B$13, 'Costo de tareas'!$B$13, IF(G1139 &lt; 'Costo de tareas'!$B$13*0.2, 0, 'Costo de tareas'!$B$13- G1139))</f>
        <v>39.28055556</v>
      </c>
      <c r="I1139" s="17">
        <f>IF(H1139=0,'Costo de tareas'!$B$13,'Costo de tareas'!$B$13-H1139)</f>
        <v>0</v>
      </c>
      <c r="J1139" s="2"/>
      <c r="K1139" s="2"/>
      <c r="P1139" s="2"/>
    </row>
    <row r="1140">
      <c r="A1140" s="3" t="s">
        <v>1585</v>
      </c>
      <c r="B1140" s="11" t="str">
        <f t="shared" si="1"/>
        <v>20210217</v>
      </c>
      <c r="C1140" s="12">
        <f t="shared" si="2"/>
        <v>44244</v>
      </c>
      <c r="D1140" s="3" t="str">
        <f t="shared" si="3"/>
        <v>10</v>
      </c>
      <c r="E1140" s="13">
        <v>502.0</v>
      </c>
      <c r="F1140" s="14">
        <f>'Costo de tareas'!$B$15</f>
        <v>0.1964027778</v>
      </c>
      <c r="G1140" s="15">
        <f>'Producción diaria'!$T$3*$L$2*$M$2*$N$2*E1140*1000/'Costo de tareas'!$B$14</f>
        <v>754.7880914</v>
      </c>
      <c r="H1140" s="16">
        <f>IF(G1140 &gt; 'Costo de tareas'!$B$13, 'Costo de tareas'!$B$13, IF(G1140 &lt; 'Costo de tareas'!$B$13*0.2, 0, 'Costo de tareas'!$B$13- G1140))</f>
        <v>39.28055556</v>
      </c>
      <c r="I1140" s="17">
        <f>IF(H1140=0,'Costo de tareas'!$B$13,'Costo de tareas'!$B$13-H1140)</f>
        <v>0</v>
      </c>
      <c r="J1140" s="2"/>
      <c r="K1140" s="2"/>
      <c r="P1140" s="2"/>
    </row>
    <row r="1141">
      <c r="A1141" s="3" t="s">
        <v>1587</v>
      </c>
      <c r="B1141" s="11" t="str">
        <f t="shared" si="1"/>
        <v>20210217</v>
      </c>
      <c r="C1141" s="12">
        <f t="shared" si="2"/>
        <v>44244</v>
      </c>
      <c r="D1141" s="3" t="str">
        <f t="shared" si="3"/>
        <v>11</v>
      </c>
      <c r="E1141" s="13">
        <v>612.0</v>
      </c>
      <c r="F1141" s="14">
        <f>'Costo de tareas'!$B$15</f>
        <v>0.1964027778</v>
      </c>
      <c r="G1141" s="15">
        <f>'Producción diaria'!$T$3*$L$2*$M$2*$N$2*E1141*1000/'Costo de tareas'!$B$14</f>
        <v>920.1799043</v>
      </c>
      <c r="H1141" s="16">
        <f>IF(G1141 &gt; 'Costo de tareas'!$B$13, 'Costo de tareas'!$B$13, IF(G1141 &lt; 'Costo de tareas'!$B$13*0.2, 0, 'Costo de tareas'!$B$13- G1141))</f>
        <v>39.28055556</v>
      </c>
      <c r="I1141" s="17">
        <f>IF(H1141=0,'Costo de tareas'!$B$13,'Costo de tareas'!$B$13-H1141)</f>
        <v>0</v>
      </c>
      <c r="J1141" s="2"/>
      <c r="K1141" s="2"/>
      <c r="P1141" s="2"/>
    </row>
    <row r="1142">
      <c r="A1142" s="3" t="s">
        <v>1589</v>
      </c>
      <c r="B1142" s="11" t="str">
        <f t="shared" si="1"/>
        <v>20210217</v>
      </c>
      <c r="C1142" s="12">
        <f t="shared" si="2"/>
        <v>44244</v>
      </c>
      <c r="D1142" s="3" t="str">
        <f t="shared" si="3"/>
        <v>12</v>
      </c>
      <c r="E1142" s="13">
        <v>665.0</v>
      </c>
      <c r="F1142" s="14">
        <f>'Costo de tareas'!$B$15</f>
        <v>0.1964027778</v>
      </c>
      <c r="G1142" s="15">
        <f>'Producción diaria'!$T$3*$L$2*$M$2*$N$2*E1142*1000/'Costo de tareas'!$B$14</f>
        <v>999.8686869</v>
      </c>
      <c r="H1142" s="16">
        <f>IF(G1142 &gt; 'Costo de tareas'!$B$13, 'Costo de tareas'!$B$13, IF(G1142 &lt; 'Costo de tareas'!$B$13*0.2, 0, 'Costo de tareas'!$B$13- G1142))</f>
        <v>39.28055556</v>
      </c>
      <c r="I1142" s="17">
        <f>IF(H1142=0,'Costo de tareas'!$B$13,'Costo de tareas'!$B$13-H1142)</f>
        <v>0</v>
      </c>
      <c r="J1142" s="2"/>
      <c r="K1142" s="2"/>
      <c r="P1142" s="2"/>
    </row>
    <row r="1143">
      <c r="A1143" s="3" t="s">
        <v>1590</v>
      </c>
      <c r="B1143" s="11" t="str">
        <f t="shared" si="1"/>
        <v>20210217</v>
      </c>
      <c r="C1143" s="12">
        <f t="shared" si="2"/>
        <v>44244</v>
      </c>
      <c r="D1143" s="3" t="str">
        <f t="shared" si="3"/>
        <v>13</v>
      </c>
      <c r="E1143" s="13">
        <v>646.0</v>
      </c>
      <c r="F1143" s="14">
        <f>'Costo de tareas'!$B$15</f>
        <v>0.1964027778</v>
      </c>
      <c r="G1143" s="15">
        <f>'Producción diaria'!$T$3*$L$2*$M$2*$N$2*E1143*1000/'Costo de tareas'!$B$14</f>
        <v>971.3010101</v>
      </c>
      <c r="H1143" s="16">
        <f>IF(G1143 &gt; 'Costo de tareas'!$B$13, 'Costo de tareas'!$B$13, IF(G1143 &lt; 'Costo de tareas'!$B$13*0.2, 0, 'Costo de tareas'!$B$13- G1143))</f>
        <v>39.28055556</v>
      </c>
      <c r="I1143" s="17">
        <f>IF(H1143=0,'Costo de tareas'!$B$13,'Costo de tareas'!$B$13-H1143)</f>
        <v>0</v>
      </c>
      <c r="J1143" s="2"/>
      <c r="K1143" s="2"/>
      <c r="P1143" s="2"/>
    </row>
    <row r="1144">
      <c r="A1144" s="3" t="s">
        <v>1591</v>
      </c>
      <c r="B1144" s="11" t="str">
        <f t="shared" si="1"/>
        <v>20210217</v>
      </c>
      <c r="C1144" s="12">
        <f t="shared" si="2"/>
        <v>44244</v>
      </c>
      <c r="D1144" s="3" t="str">
        <f t="shared" si="3"/>
        <v>14</v>
      </c>
      <c r="E1144" s="13">
        <v>583.0</v>
      </c>
      <c r="F1144" s="14">
        <f>'Costo de tareas'!$B$15</f>
        <v>0.1964027778</v>
      </c>
      <c r="G1144" s="15">
        <f>'Producción diaria'!$T$3*$L$2*$M$2*$N$2*E1144*1000/'Costo de tareas'!$B$14</f>
        <v>876.5766082</v>
      </c>
      <c r="H1144" s="16">
        <f>IF(G1144 &gt; 'Costo de tareas'!$B$13, 'Costo de tareas'!$B$13, IF(G1144 &lt; 'Costo de tareas'!$B$13*0.2, 0, 'Costo de tareas'!$B$13- G1144))</f>
        <v>39.28055556</v>
      </c>
      <c r="I1144" s="17">
        <f>IF(H1144=0,'Costo de tareas'!$B$13,'Costo de tareas'!$B$13-H1144)</f>
        <v>0</v>
      </c>
      <c r="J1144" s="2"/>
      <c r="K1144" s="2"/>
      <c r="P1144" s="2"/>
    </row>
    <row r="1145">
      <c r="A1145" s="3" t="s">
        <v>1592</v>
      </c>
      <c r="B1145" s="11" t="str">
        <f t="shared" si="1"/>
        <v>20210217</v>
      </c>
      <c r="C1145" s="12">
        <f t="shared" si="2"/>
        <v>44244</v>
      </c>
      <c r="D1145" s="3" t="str">
        <f t="shared" si="3"/>
        <v>15</v>
      </c>
      <c r="E1145" s="13">
        <v>454.0</v>
      </c>
      <c r="F1145" s="14">
        <f>'Costo de tareas'!$B$15</f>
        <v>0.1964027778</v>
      </c>
      <c r="G1145" s="15">
        <f>'Producción diaria'!$T$3*$L$2*$M$2*$N$2*E1145*1000/'Costo de tareas'!$B$14</f>
        <v>682.6171186</v>
      </c>
      <c r="H1145" s="16">
        <f>IF(G1145 &gt; 'Costo de tareas'!$B$13, 'Costo de tareas'!$B$13, IF(G1145 &lt; 'Costo de tareas'!$B$13*0.2, 0, 'Costo de tareas'!$B$13- G1145))</f>
        <v>39.28055556</v>
      </c>
      <c r="I1145" s="17">
        <f>IF(H1145=0,'Costo de tareas'!$B$13,'Costo de tareas'!$B$13-H1145)</f>
        <v>0</v>
      </c>
      <c r="J1145" s="2"/>
      <c r="K1145" s="2"/>
      <c r="P1145" s="2"/>
    </row>
    <row r="1146">
      <c r="A1146" s="3" t="s">
        <v>1593</v>
      </c>
      <c r="B1146" s="11" t="str">
        <f t="shared" si="1"/>
        <v>20210217</v>
      </c>
      <c r="C1146" s="12">
        <f t="shared" si="2"/>
        <v>44244</v>
      </c>
      <c r="D1146" s="3" t="str">
        <f t="shared" si="3"/>
        <v>16</v>
      </c>
      <c r="E1146" s="13">
        <v>281.0</v>
      </c>
      <c r="F1146" s="14">
        <f>'Costo de tareas'!$B$15</f>
        <v>0.1964027778</v>
      </c>
      <c r="G1146" s="15">
        <f>'Producción diaria'!$T$3*$L$2*$M$2*$N$2*E1146*1000/'Costo de tareas'!$B$14</f>
        <v>422.5009038</v>
      </c>
      <c r="H1146" s="16">
        <f>IF(G1146 &gt; 'Costo de tareas'!$B$13, 'Costo de tareas'!$B$13, IF(G1146 &lt; 'Costo de tareas'!$B$13*0.2, 0, 'Costo de tareas'!$B$13- G1146))</f>
        <v>39.28055556</v>
      </c>
      <c r="I1146" s="17">
        <f>IF(H1146=0,'Costo de tareas'!$B$13,'Costo de tareas'!$B$13-H1146)</f>
        <v>0</v>
      </c>
      <c r="J1146" s="2"/>
      <c r="K1146" s="2"/>
      <c r="P1146" s="2"/>
    </row>
    <row r="1147">
      <c r="A1147" s="3" t="s">
        <v>1594</v>
      </c>
      <c r="B1147" s="11" t="str">
        <f t="shared" si="1"/>
        <v>20210217</v>
      </c>
      <c r="C1147" s="12">
        <f t="shared" si="2"/>
        <v>44244</v>
      </c>
      <c r="D1147" s="3" t="str">
        <f t="shared" si="3"/>
        <v>17</v>
      </c>
      <c r="E1147" s="13">
        <v>1.0</v>
      </c>
      <c r="F1147" s="14">
        <f>'Costo de tareas'!$B$15</f>
        <v>0.1964027778</v>
      </c>
      <c r="G1147" s="15">
        <f>'Producción diaria'!$T$3*$L$2*$M$2*$N$2*E1147*1000/'Costo de tareas'!$B$14</f>
        <v>1.503561935</v>
      </c>
      <c r="H1147" s="16">
        <f>IF(G1147 &gt; 'Costo de tareas'!$B$13, 'Costo de tareas'!$B$13, IF(G1147 &lt; 'Costo de tareas'!$B$13*0.2, 0, 'Costo de tareas'!$B$13- G1147))</f>
        <v>0</v>
      </c>
      <c r="I1147" s="17">
        <f>IF(H1147=0,'Costo de tareas'!$B$13,'Costo de tareas'!$B$13-H1147)</f>
        <v>39.28055556</v>
      </c>
      <c r="J1147" s="2"/>
      <c r="K1147" s="2"/>
      <c r="P1147" s="2"/>
    </row>
    <row r="1148">
      <c r="A1148" s="3" t="s">
        <v>1595</v>
      </c>
      <c r="B1148" s="11" t="str">
        <f t="shared" si="1"/>
        <v>20210217</v>
      </c>
      <c r="C1148" s="12">
        <f t="shared" si="2"/>
        <v>44244</v>
      </c>
      <c r="D1148" s="3" t="str">
        <f t="shared" si="3"/>
        <v>18</v>
      </c>
      <c r="E1148" s="13">
        <v>0.0</v>
      </c>
      <c r="F1148" s="14">
        <f>'Costo de tareas'!$B$15</f>
        <v>0.1964027778</v>
      </c>
      <c r="G1148" s="15">
        <f>'Producción diaria'!$T$3*$L$2*$M$2*$N$2*E1148*1000/'Costo de tareas'!$B$14</f>
        <v>0</v>
      </c>
      <c r="H1148" s="16">
        <f>IF(G1148 &gt; 'Costo de tareas'!$B$13, 'Costo de tareas'!$B$13, IF(G1148 &lt; 'Costo de tareas'!$B$13*0.2, 0, 'Costo de tareas'!$B$13- G1148))</f>
        <v>0</v>
      </c>
      <c r="I1148" s="17">
        <f>IF(H1148=0,'Costo de tareas'!$B$13,'Costo de tareas'!$B$13-H1148)</f>
        <v>39.28055556</v>
      </c>
      <c r="J1148" s="2"/>
      <c r="K1148" s="2"/>
      <c r="P1148" s="2"/>
    </row>
    <row r="1149">
      <c r="A1149" s="3" t="s">
        <v>1597</v>
      </c>
      <c r="B1149" s="11" t="str">
        <f t="shared" si="1"/>
        <v>20210217</v>
      </c>
      <c r="C1149" s="12">
        <f t="shared" si="2"/>
        <v>44244</v>
      </c>
      <c r="D1149" s="3" t="str">
        <f t="shared" si="3"/>
        <v>19</v>
      </c>
      <c r="E1149" s="13">
        <v>0.0</v>
      </c>
      <c r="F1149" s="14">
        <f>'Costo de tareas'!$B$15</f>
        <v>0.1964027778</v>
      </c>
      <c r="G1149" s="15">
        <f>'Producción diaria'!$T$3*$L$2*$M$2*$N$2*E1149*1000/'Costo de tareas'!$B$14</f>
        <v>0</v>
      </c>
      <c r="H1149" s="16">
        <f>IF(G1149 &gt; 'Costo de tareas'!$B$13, 'Costo de tareas'!$B$13, IF(G1149 &lt; 'Costo de tareas'!$B$13*0.2, 0, 'Costo de tareas'!$B$13- G1149))</f>
        <v>0</v>
      </c>
      <c r="I1149" s="17">
        <f>IF(H1149=0,'Costo de tareas'!$B$13,'Costo de tareas'!$B$13-H1149)</f>
        <v>39.28055556</v>
      </c>
      <c r="J1149" s="2"/>
      <c r="K1149" s="2"/>
      <c r="P1149" s="2"/>
    </row>
    <row r="1150">
      <c r="A1150" s="3" t="s">
        <v>1599</v>
      </c>
      <c r="B1150" s="11" t="str">
        <f t="shared" si="1"/>
        <v>20210217</v>
      </c>
      <c r="C1150" s="12">
        <f t="shared" si="2"/>
        <v>44244</v>
      </c>
      <c r="D1150" s="3" t="str">
        <f t="shared" si="3"/>
        <v>20</v>
      </c>
      <c r="E1150" s="13">
        <v>0.0</v>
      </c>
      <c r="F1150" s="14">
        <f>'Costo de tareas'!$B$15</f>
        <v>0.1964027778</v>
      </c>
      <c r="G1150" s="15">
        <f>'Producción diaria'!$T$3*$L$2*$M$2*$N$2*E1150*1000/'Costo de tareas'!$B$14</f>
        <v>0</v>
      </c>
      <c r="H1150" s="16">
        <f>IF(G1150 &gt; 'Costo de tareas'!$B$13, 'Costo de tareas'!$B$13, IF(G1150 &lt; 'Costo de tareas'!$B$13*0.2, 0, 'Costo de tareas'!$B$13- G1150))</f>
        <v>0</v>
      </c>
      <c r="I1150" s="17">
        <f>IF(H1150=0,'Costo de tareas'!$B$13,'Costo de tareas'!$B$13-H1150)</f>
        <v>39.28055556</v>
      </c>
      <c r="J1150" s="2"/>
      <c r="K1150" s="2"/>
      <c r="P1150" s="2"/>
    </row>
    <row r="1151">
      <c r="A1151" s="3" t="s">
        <v>1601</v>
      </c>
      <c r="B1151" s="11" t="str">
        <f t="shared" si="1"/>
        <v>20210217</v>
      </c>
      <c r="C1151" s="12">
        <f t="shared" si="2"/>
        <v>44244</v>
      </c>
      <c r="D1151" s="3" t="str">
        <f t="shared" si="3"/>
        <v>21</v>
      </c>
      <c r="E1151" s="13">
        <v>0.0</v>
      </c>
      <c r="F1151" s="14">
        <f>'Costo de tareas'!$B$15</f>
        <v>0.1964027778</v>
      </c>
      <c r="G1151" s="15">
        <f>'Producción diaria'!$T$3*$L$2*$M$2*$N$2*E1151*1000/'Costo de tareas'!$B$14</f>
        <v>0</v>
      </c>
      <c r="H1151" s="16">
        <f>IF(G1151 &gt; 'Costo de tareas'!$B$13, 'Costo de tareas'!$B$13, IF(G1151 &lt; 'Costo de tareas'!$B$13*0.2, 0, 'Costo de tareas'!$B$13- G1151))</f>
        <v>0</v>
      </c>
      <c r="I1151" s="17">
        <f>IF(H1151=0,'Costo de tareas'!$B$13,'Costo de tareas'!$B$13-H1151)</f>
        <v>39.28055556</v>
      </c>
      <c r="J1151" s="2"/>
      <c r="K1151" s="2"/>
      <c r="P1151" s="2"/>
    </row>
    <row r="1152">
      <c r="A1152" s="3" t="s">
        <v>1603</v>
      </c>
      <c r="B1152" s="11" t="str">
        <f t="shared" si="1"/>
        <v>20210217</v>
      </c>
      <c r="C1152" s="12">
        <f t="shared" si="2"/>
        <v>44244</v>
      </c>
      <c r="D1152" s="3" t="str">
        <f t="shared" si="3"/>
        <v>22</v>
      </c>
      <c r="E1152" s="13">
        <v>0.0</v>
      </c>
      <c r="F1152" s="14">
        <f>'Costo de tareas'!$B$15</f>
        <v>0.1964027778</v>
      </c>
      <c r="G1152" s="15">
        <f>'Producción diaria'!$T$3*$L$2*$M$2*$N$2*E1152*1000/'Costo de tareas'!$B$14</f>
        <v>0</v>
      </c>
      <c r="H1152" s="16">
        <f>IF(G1152 &gt; 'Costo de tareas'!$B$13, 'Costo de tareas'!$B$13, IF(G1152 &lt; 'Costo de tareas'!$B$13*0.2, 0, 'Costo de tareas'!$B$13- G1152))</f>
        <v>0</v>
      </c>
      <c r="I1152" s="17">
        <f>IF(H1152=0,'Costo de tareas'!$B$13,'Costo de tareas'!$B$13-H1152)</f>
        <v>39.28055556</v>
      </c>
      <c r="J1152" s="2"/>
      <c r="K1152" s="2"/>
      <c r="P1152" s="2"/>
    </row>
    <row r="1153">
      <c r="A1153" s="3" t="s">
        <v>1604</v>
      </c>
      <c r="B1153" s="11" t="str">
        <f t="shared" si="1"/>
        <v>20210217</v>
      </c>
      <c r="C1153" s="12">
        <f t="shared" si="2"/>
        <v>44244</v>
      </c>
      <c r="D1153" s="3" t="str">
        <f t="shared" si="3"/>
        <v>23</v>
      </c>
      <c r="E1153" s="13">
        <v>0.0</v>
      </c>
      <c r="F1153" s="14">
        <f>'Costo de tareas'!$B$15</f>
        <v>0.1964027778</v>
      </c>
      <c r="G1153" s="15">
        <f>'Producción diaria'!$T$3*$L$2*$M$2*$N$2*E1153*1000/'Costo de tareas'!$B$14</f>
        <v>0</v>
      </c>
      <c r="H1153" s="16">
        <f>IF(G1153 &gt; 'Costo de tareas'!$B$13, 'Costo de tareas'!$B$13, IF(G1153 &lt; 'Costo de tareas'!$B$13*0.2, 0, 'Costo de tareas'!$B$13- G1153))</f>
        <v>0</v>
      </c>
      <c r="I1153" s="17">
        <f>IF(H1153=0,'Costo de tareas'!$B$13,'Costo de tareas'!$B$13-H1153)</f>
        <v>39.28055556</v>
      </c>
      <c r="J1153" s="2"/>
      <c r="K1153" s="2"/>
      <c r="P1153" s="2"/>
    </row>
    <row r="1154">
      <c r="A1154" s="3" t="s">
        <v>1605</v>
      </c>
      <c r="B1154" s="11" t="str">
        <f t="shared" si="1"/>
        <v>20210218</v>
      </c>
      <c r="C1154" s="12">
        <f t="shared" si="2"/>
        <v>44245</v>
      </c>
      <c r="D1154" s="3" t="str">
        <f t="shared" si="3"/>
        <v>00</v>
      </c>
      <c r="E1154" s="13">
        <v>0.0</v>
      </c>
      <c r="F1154" s="14">
        <f>'Costo de tareas'!$B$15</f>
        <v>0.1964027778</v>
      </c>
      <c r="G1154" s="15">
        <f>'Producción diaria'!$T$3*$L$2*$M$2*$N$2*E1154*1000/'Costo de tareas'!$B$14</f>
        <v>0</v>
      </c>
      <c r="H1154" s="16">
        <f>IF(G1154 &gt; 'Costo de tareas'!$B$13, 'Costo de tareas'!$B$13, IF(G1154 &lt; 'Costo de tareas'!$B$13*0.2, 0, 'Costo de tareas'!$B$13- G1154))</f>
        <v>0</v>
      </c>
      <c r="I1154" s="17">
        <f>IF(H1154=0,'Costo de tareas'!$B$13,'Costo de tareas'!$B$13-H1154)</f>
        <v>39.28055556</v>
      </c>
      <c r="J1154" s="2"/>
      <c r="K1154" s="2"/>
      <c r="P1154" s="2"/>
    </row>
    <row r="1155">
      <c r="A1155" s="3" t="s">
        <v>1607</v>
      </c>
      <c r="B1155" s="11" t="str">
        <f t="shared" si="1"/>
        <v>20210218</v>
      </c>
      <c r="C1155" s="12">
        <f t="shared" si="2"/>
        <v>44245</v>
      </c>
      <c r="D1155" s="3" t="str">
        <f t="shared" si="3"/>
        <v>01</v>
      </c>
      <c r="E1155" s="13">
        <v>0.0</v>
      </c>
      <c r="F1155" s="14">
        <f>'Costo de tareas'!$B$15</f>
        <v>0.1964027778</v>
      </c>
      <c r="G1155" s="15">
        <f>'Producción diaria'!$T$3*$L$2*$M$2*$N$2*E1155*1000/'Costo de tareas'!$B$14</f>
        <v>0</v>
      </c>
      <c r="H1155" s="16">
        <f>IF(G1155 &gt; 'Costo de tareas'!$B$13, 'Costo de tareas'!$B$13, IF(G1155 &lt; 'Costo de tareas'!$B$13*0.2, 0, 'Costo de tareas'!$B$13- G1155))</f>
        <v>0</v>
      </c>
      <c r="I1155" s="17">
        <f>IF(H1155=0,'Costo de tareas'!$B$13,'Costo de tareas'!$B$13-H1155)</f>
        <v>39.28055556</v>
      </c>
      <c r="J1155" s="2"/>
      <c r="K1155" s="2"/>
      <c r="P1155" s="2"/>
    </row>
    <row r="1156">
      <c r="A1156" s="3" t="s">
        <v>1609</v>
      </c>
      <c r="B1156" s="11" t="str">
        <f t="shared" si="1"/>
        <v>20210218</v>
      </c>
      <c r="C1156" s="12">
        <f t="shared" si="2"/>
        <v>44245</v>
      </c>
      <c r="D1156" s="3" t="str">
        <f t="shared" si="3"/>
        <v>02</v>
      </c>
      <c r="E1156" s="13">
        <v>0.0</v>
      </c>
      <c r="F1156" s="14">
        <f>'Costo de tareas'!$B$15</f>
        <v>0.1964027778</v>
      </c>
      <c r="G1156" s="15">
        <f>'Producción diaria'!$T$3*$L$2*$M$2*$N$2*E1156*1000/'Costo de tareas'!$B$14</f>
        <v>0</v>
      </c>
      <c r="H1156" s="16">
        <f>IF(G1156 &gt; 'Costo de tareas'!$B$13, 'Costo de tareas'!$B$13, IF(G1156 &lt; 'Costo de tareas'!$B$13*0.2, 0, 'Costo de tareas'!$B$13- G1156))</f>
        <v>0</v>
      </c>
      <c r="I1156" s="17">
        <f>IF(H1156=0,'Costo de tareas'!$B$13,'Costo de tareas'!$B$13-H1156)</f>
        <v>39.28055556</v>
      </c>
      <c r="J1156" s="2"/>
      <c r="K1156" s="2"/>
      <c r="P1156" s="2"/>
    </row>
    <row r="1157">
      <c r="A1157" s="3" t="s">
        <v>1610</v>
      </c>
      <c r="B1157" s="11" t="str">
        <f t="shared" si="1"/>
        <v>20210218</v>
      </c>
      <c r="C1157" s="12">
        <f t="shared" si="2"/>
        <v>44245</v>
      </c>
      <c r="D1157" s="3" t="str">
        <f t="shared" si="3"/>
        <v>03</v>
      </c>
      <c r="E1157" s="13">
        <v>0.0</v>
      </c>
      <c r="F1157" s="14">
        <f>'Costo de tareas'!$B$15</f>
        <v>0.1964027778</v>
      </c>
      <c r="G1157" s="15">
        <f>'Producción diaria'!$T$3*$L$2*$M$2*$N$2*E1157*1000/'Costo de tareas'!$B$14</f>
        <v>0</v>
      </c>
      <c r="H1157" s="16">
        <f>IF(G1157 &gt; 'Costo de tareas'!$B$13, 'Costo de tareas'!$B$13, IF(G1157 &lt; 'Costo de tareas'!$B$13*0.2, 0, 'Costo de tareas'!$B$13- G1157))</f>
        <v>0</v>
      </c>
      <c r="I1157" s="17">
        <f>IF(H1157=0,'Costo de tareas'!$B$13,'Costo de tareas'!$B$13-H1157)</f>
        <v>39.28055556</v>
      </c>
      <c r="J1157" s="2"/>
      <c r="K1157" s="2"/>
      <c r="P1157" s="2"/>
    </row>
    <row r="1158">
      <c r="A1158" s="3" t="s">
        <v>1611</v>
      </c>
      <c r="B1158" s="11" t="str">
        <f t="shared" si="1"/>
        <v>20210218</v>
      </c>
      <c r="C1158" s="12">
        <f t="shared" si="2"/>
        <v>44245</v>
      </c>
      <c r="D1158" s="3" t="str">
        <f t="shared" si="3"/>
        <v>04</v>
      </c>
      <c r="E1158" s="13">
        <v>0.0</v>
      </c>
      <c r="F1158" s="14">
        <f>'Costo de tareas'!$B$15</f>
        <v>0.1964027778</v>
      </c>
      <c r="G1158" s="15">
        <f>'Producción diaria'!$T$3*$L$2*$M$2*$N$2*E1158*1000/'Costo de tareas'!$B$14</f>
        <v>0</v>
      </c>
      <c r="H1158" s="16">
        <f>IF(G1158 &gt; 'Costo de tareas'!$B$13, 'Costo de tareas'!$B$13, IF(G1158 &lt; 'Costo de tareas'!$B$13*0.2, 0, 'Costo de tareas'!$B$13- G1158))</f>
        <v>0</v>
      </c>
      <c r="I1158" s="17">
        <f>IF(H1158=0,'Costo de tareas'!$B$13,'Costo de tareas'!$B$13-H1158)</f>
        <v>39.28055556</v>
      </c>
      <c r="J1158" s="2"/>
      <c r="K1158" s="2"/>
      <c r="P1158" s="2"/>
    </row>
    <row r="1159">
      <c r="A1159" s="3" t="s">
        <v>1612</v>
      </c>
      <c r="B1159" s="11" t="str">
        <f t="shared" si="1"/>
        <v>20210218</v>
      </c>
      <c r="C1159" s="12">
        <f t="shared" si="2"/>
        <v>44245</v>
      </c>
      <c r="D1159" s="3" t="str">
        <f t="shared" si="3"/>
        <v>05</v>
      </c>
      <c r="E1159" s="13">
        <v>0.0</v>
      </c>
      <c r="F1159" s="14">
        <f>'Costo de tareas'!$B$15</f>
        <v>0.1964027778</v>
      </c>
      <c r="G1159" s="15">
        <f>'Producción diaria'!$T$3*$L$2*$M$2*$N$2*E1159*1000/'Costo de tareas'!$B$14</f>
        <v>0</v>
      </c>
      <c r="H1159" s="16">
        <f>IF(G1159 &gt; 'Costo de tareas'!$B$13, 'Costo de tareas'!$B$13, IF(G1159 &lt; 'Costo de tareas'!$B$13*0.2, 0, 'Costo de tareas'!$B$13- G1159))</f>
        <v>0</v>
      </c>
      <c r="I1159" s="17">
        <f>IF(H1159=0,'Costo de tareas'!$B$13,'Costo de tareas'!$B$13-H1159)</f>
        <v>39.28055556</v>
      </c>
      <c r="J1159" s="2"/>
      <c r="K1159" s="2"/>
      <c r="P1159" s="2"/>
    </row>
    <row r="1160">
      <c r="A1160" s="3" t="s">
        <v>1613</v>
      </c>
      <c r="B1160" s="11" t="str">
        <f t="shared" si="1"/>
        <v>20210218</v>
      </c>
      <c r="C1160" s="12">
        <f t="shared" si="2"/>
        <v>44245</v>
      </c>
      <c r="D1160" s="3" t="str">
        <f t="shared" si="3"/>
        <v>06</v>
      </c>
      <c r="E1160" s="13">
        <v>0.0</v>
      </c>
      <c r="F1160" s="14">
        <f>'Costo de tareas'!$B$15</f>
        <v>0.1964027778</v>
      </c>
      <c r="G1160" s="15">
        <f>'Producción diaria'!$T$3*$L$2*$M$2*$N$2*E1160*1000/'Costo de tareas'!$B$14</f>
        <v>0</v>
      </c>
      <c r="H1160" s="16">
        <f>IF(G1160 &gt; 'Costo de tareas'!$B$13, 'Costo de tareas'!$B$13, IF(G1160 &lt; 'Costo de tareas'!$B$13*0.2, 0, 'Costo de tareas'!$B$13- G1160))</f>
        <v>0</v>
      </c>
      <c r="I1160" s="17">
        <f>IF(H1160=0,'Costo de tareas'!$B$13,'Costo de tareas'!$B$13-H1160)</f>
        <v>39.28055556</v>
      </c>
      <c r="J1160" s="2"/>
      <c r="K1160" s="2"/>
      <c r="P1160" s="2"/>
    </row>
    <row r="1161">
      <c r="A1161" s="3" t="s">
        <v>1614</v>
      </c>
      <c r="B1161" s="11" t="str">
        <f t="shared" si="1"/>
        <v>20210218</v>
      </c>
      <c r="C1161" s="12">
        <f t="shared" si="2"/>
        <v>44245</v>
      </c>
      <c r="D1161" s="3" t="str">
        <f t="shared" si="3"/>
        <v>07</v>
      </c>
      <c r="E1161" s="13">
        <v>26.85</v>
      </c>
      <c r="F1161" s="14">
        <f>'Costo de tareas'!$B$15</f>
        <v>0.1964027778</v>
      </c>
      <c r="G1161" s="15">
        <f>'Producción diaria'!$T$3*$L$2*$M$2*$N$2*E1161*1000/'Costo de tareas'!$B$14</f>
        <v>40.37063796</v>
      </c>
      <c r="H1161" s="16">
        <f>IF(G1161 &gt; 'Costo de tareas'!$B$13, 'Costo de tareas'!$B$13, IF(G1161 &lt; 'Costo de tareas'!$B$13*0.2, 0, 'Costo de tareas'!$B$13- G1161))</f>
        <v>39.28055556</v>
      </c>
      <c r="I1161" s="17">
        <f>IF(H1161=0,'Costo de tareas'!$B$13,'Costo de tareas'!$B$13-H1161)</f>
        <v>0</v>
      </c>
      <c r="J1161" s="2"/>
      <c r="K1161" s="2"/>
      <c r="P1161" s="2"/>
    </row>
    <row r="1162">
      <c r="A1162" s="3" t="s">
        <v>1616</v>
      </c>
      <c r="B1162" s="11" t="str">
        <f t="shared" si="1"/>
        <v>20210218</v>
      </c>
      <c r="C1162" s="12">
        <f t="shared" si="2"/>
        <v>44245</v>
      </c>
      <c r="D1162" s="3" t="str">
        <f t="shared" si="3"/>
        <v>08</v>
      </c>
      <c r="E1162" s="13">
        <v>157.0</v>
      </c>
      <c r="F1162" s="14">
        <f>'Costo de tareas'!$B$15</f>
        <v>0.1964027778</v>
      </c>
      <c r="G1162" s="15">
        <f>'Producción diaria'!$T$3*$L$2*$M$2*$N$2*E1162*1000/'Costo de tareas'!$B$14</f>
        <v>236.0592238</v>
      </c>
      <c r="H1162" s="16">
        <f>IF(G1162 &gt; 'Costo de tareas'!$B$13, 'Costo de tareas'!$B$13, IF(G1162 &lt; 'Costo de tareas'!$B$13*0.2, 0, 'Costo de tareas'!$B$13- G1162))</f>
        <v>39.28055556</v>
      </c>
      <c r="I1162" s="17">
        <f>IF(H1162=0,'Costo de tareas'!$B$13,'Costo de tareas'!$B$13-H1162)</f>
        <v>0</v>
      </c>
      <c r="J1162" s="2"/>
      <c r="K1162" s="2"/>
      <c r="P1162" s="2"/>
    </row>
    <row r="1163">
      <c r="A1163" s="3" t="s">
        <v>1617</v>
      </c>
      <c r="B1163" s="11" t="str">
        <f t="shared" si="1"/>
        <v>20210218</v>
      </c>
      <c r="C1163" s="12">
        <f t="shared" si="2"/>
        <v>44245</v>
      </c>
      <c r="D1163" s="3" t="str">
        <f t="shared" si="3"/>
        <v>09</v>
      </c>
      <c r="E1163" s="13">
        <v>336.0</v>
      </c>
      <c r="F1163" s="14">
        <f>'Costo de tareas'!$B$15</f>
        <v>0.1964027778</v>
      </c>
      <c r="G1163" s="15">
        <f>'Producción diaria'!$T$3*$L$2*$M$2*$N$2*E1163*1000/'Costo de tareas'!$B$14</f>
        <v>505.1968102</v>
      </c>
      <c r="H1163" s="16">
        <f>IF(G1163 &gt; 'Costo de tareas'!$B$13, 'Costo de tareas'!$B$13, IF(G1163 &lt; 'Costo de tareas'!$B$13*0.2, 0, 'Costo de tareas'!$B$13- G1163))</f>
        <v>39.28055556</v>
      </c>
      <c r="I1163" s="17">
        <f>IF(H1163=0,'Costo de tareas'!$B$13,'Costo de tareas'!$B$13-H1163)</f>
        <v>0</v>
      </c>
      <c r="J1163" s="2"/>
      <c r="K1163" s="2"/>
      <c r="P1163" s="2"/>
    </row>
    <row r="1164">
      <c r="A1164" s="3" t="s">
        <v>1619</v>
      </c>
      <c r="B1164" s="11" t="str">
        <f t="shared" si="1"/>
        <v>20210218</v>
      </c>
      <c r="C1164" s="12">
        <f t="shared" si="2"/>
        <v>44245</v>
      </c>
      <c r="D1164" s="3" t="str">
        <f t="shared" si="3"/>
        <v>10</v>
      </c>
      <c r="E1164" s="13">
        <v>503.0</v>
      </c>
      <c r="F1164" s="14">
        <f>'Costo de tareas'!$B$15</f>
        <v>0.1964027778</v>
      </c>
      <c r="G1164" s="15">
        <f>'Producción diaria'!$T$3*$L$2*$M$2*$N$2*E1164*1000/'Costo de tareas'!$B$14</f>
        <v>756.2916534</v>
      </c>
      <c r="H1164" s="16">
        <f>IF(G1164 &gt; 'Costo de tareas'!$B$13, 'Costo de tareas'!$B$13, IF(G1164 &lt; 'Costo de tareas'!$B$13*0.2, 0, 'Costo de tareas'!$B$13- G1164))</f>
        <v>39.28055556</v>
      </c>
      <c r="I1164" s="17">
        <f>IF(H1164=0,'Costo de tareas'!$B$13,'Costo de tareas'!$B$13-H1164)</f>
        <v>0</v>
      </c>
      <c r="J1164" s="2"/>
      <c r="K1164" s="2"/>
      <c r="P1164" s="2"/>
    </row>
    <row r="1165">
      <c r="A1165" s="3" t="s">
        <v>1620</v>
      </c>
      <c r="B1165" s="11" t="str">
        <f t="shared" si="1"/>
        <v>20210218</v>
      </c>
      <c r="C1165" s="12">
        <f t="shared" si="2"/>
        <v>44245</v>
      </c>
      <c r="D1165" s="3" t="str">
        <f t="shared" si="3"/>
        <v>11</v>
      </c>
      <c r="E1165" s="13">
        <v>62.0</v>
      </c>
      <c r="F1165" s="14">
        <f>'Costo de tareas'!$B$15</f>
        <v>0.1964027778</v>
      </c>
      <c r="G1165" s="15">
        <f>'Producción diaria'!$T$3*$L$2*$M$2*$N$2*E1165*1000/'Costo de tareas'!$B$14</f>
        <v>93.22083998</v>
      </c>
      <c r="H1165" s="16">
        <f>IF(G1165 &gt; 'Costo de tareas'!$B$13, 'Costo de tareas'!$B$13, IF(G1165 &lt; 'Costo de tareas'!$B$13*0.2, 0, 'Costo de tareas'!$B$13- G1165))</f>
        <v>39.28055556</v>
      </c>
      <c r="I1165" s="17">
        <f>IF(H1165=0,'Costo de tareas'!$B$13,'Costo de tareas'!$B$13-H1165)</f>
        <v>0</v>
      </c>
      <c r="J1165" s="2"/>
      <c r="K1165" s="2"/>
      <c r="P1165" s="2"/>
    </row>
    <row r="1166">
      <c r="A1166" s="3" t="s">
        <v>1621</v>
      </c>
      <c r="B1166" s="11" t="str">
        <f t="shared" si="1"/>
        <v>20210218</v>
      </c>
      <c r="C1166" s="12">
        <f t="shared" si="2"/>
        <v>44245</v>
      </c>
      <c r="D1166" s="3" t="str">
        <f t="shared" si="3"/>
        <v>12</v>
      </c>
      <c r="E1166" s="13">
        <v>665.0</v>
      </c>
      <c r="F1166" s="14">
        <f>'Costo de tareas'!$B$15</f>
        <v>0.1964027778</v>
      </c>
      <c r="G1166" s="15">
        <f>'Producción diaria'!$T$3*$L$2*$M$2*$N$2*E1166*1000/'Costo de tareas'!$B$14</f>
        <v>999.8686869</v>
      </c>
      <c r="H1166" s="16">
        <f>IF(G1166 &gt; 'Costo de tareas'!$B$13, 'Costo de tareas'!$B$13, IF(G1166 &lt; 'Costo de tareas'!$B$13*0.2, 0, 'Costo de tareas'!$B$13- G1166))</f>
        <v>39.28055556</v>
      </c>
      <c r="I1166" s="17">
        <f>IF(H1166=0,'Costo de tareas'!$B$13,'Costo de tareas'!$B$13-H1166)</f>
        <v>0</v>
      </c>
      <c r="J1166" s="2"/>
      <c r="K1166" s="2"/>
      <c r="P1166" s="2"/>
    </row>
    <row r="1167">
      <c r="A1167" s="3" t="s">
        <v>1622</v>
      </c>
      <c r="B1167" s="11" t="str">
        <f t="shared" si="1"/>
        <v>20210218</v>
      </c>
      <c r="C1167" s="12">
        <f t="shared" si="2"/>
        <v>44245</v>
      </c>
      <c r="D1167" s="3" t="str">
        <f t="shared" si="3"/>
        <v>13</v>
      </c>
      <c r="E1167" s="13">
        <v>669.0</v>
      </c>
      <c r="F1167" s="14">
        <f>'Costo de tareas'!$B$15</f>
        <v>0.1964027778</v>
      </c>
      <c r="G1167" s="15">
        <f>'Producción diaria'!$T$3*$L$2*$M$2*$N$2*E1167*1000/'Costo de tareas'!$B$14</f>
        <v>1005.882935</v>
      </c>
      <c r="H1167" s="16">
        <f>IF(G1167 &gt; 'Costo de tareas'!$B$13, 'Costo de tareas'!$B$13, IF(G1167 &lt; 'Costo de tareas'!$B$13*0.2, 0, 'Costo de tareas'!$B$13- G1167))</f>
        <v>39.28055556</v>
      </c>
      <c r="I1167" s="17">
        <f>IF(H1167=0,'Costo de tareas'!$B$13,'Costo de tareas'!$B$13-H1167)</f>
        <v>0</v>
      </c>
      <c r="J1167" s="2"/>
      <c r="K1167" s="2"/>
      <c r="P1167" s="2"/>
    </row>
    <row r="1168">
      <c r="A1168" s="3" t="s">
        <v>1623</v>
      </c>
      <c r="B1168" s="11" t="str">
        <f t="shared" si="1"/>
        <v>20210218</v>
      </c>
      <c r="C1168" s="12">
        <f t="shared" si="2"/>
        <v>44245</v>
      </c>
      <c r="D1168" s="3" t="str">
        <f t="shared" si="3"/>
        <v>14</v>
      </c>
      <c r="E1168" s="13">
        <v>597.0</v>
      </c>
      <c r="F1168" s="14">
        <f>'Costo de tareas'!$B$15</f>
        <v>0.1964027778</v>
      </c>
      <c r="G1168" s="15">
        <f>'Producción diaria'!$T$3*$L$2*$M$2*$N$2*E1168*1000/'Costo de tareas'!$B$14</f>
        <v>897.6264753</v>
      </c>
      <c r="H1168" s="16">
        <f>IF(G1168 &gt; 'Costo de tareas'!$B$13, 'Costo de tareas'!$B$13, IF(G1168 &lt; 'Costo de tareas'!$B$13*0.2, 0, 'Costo de tareas'!$B$13- G1168))</f>
        <v>39.28055556</v>
      </c>
      <c r="I1168" s="17">
        <f>IF(H1168=0,'Costo de tareas'!$B$13,'Costo de tareas'!$B$13-H1168)</f>
        <v>0</v>
      </c>
      <c r="J1168" s="2"/>
      <c r="K1168" s="2"/>
      <c r="P1168" s="2"/>
    </row>
    <row r="1169">
      <c r="A1169" s="3" t="s">
        <v>1624</v>
      </c>
      <c r="B1169" s="11" t="str">
        <f t="shared" si="1"/>
        <v>20210218</v>
      </c>
      <c r="C1169" s="12">
        <f t="shared" si="2"/>
        <v>44245</v>
      </c>
      <c r="D1169" s="3" t="str">
        <f t="shared" si="3"/>
        <v>15</v>
      </c>
      <c r="E1169" s="13">
        <v>458.0</v>
      </c>
      <c r="F1169" s="14">
        <f>'Costo de tareas'!$B$15</f>
        <v>0.1964027778</v>
      </c>
      <c r="G1169" s="15">
        <f>'Producción diaria'!$T$3*$L$2*$M$2*$N$2*E1169*1000/'Costo de tareas'!$B$14</f>
        <v>688.6313663</v>
      </c>
      <c r="H1169" s="16">
        <f>IF(G1169 &gt; 'Costo de tareas'!$B$13, 'Costo de tareas'!$B$13, IF(G1169 &lt; 'Costo de tareas'!$B$13*0.2, 0, 'Costo de tareas'!$B$13- G1169))</f>
        <v>39.28055556</v>
      </c>
      <c r="I1169" s="17">
        <f>IF(H1169=0,'Costo de tareas'!$B$13,'Costo de tareas'!$B$13-H1169)</f>
        <v>0</v>
      </c>
      <c r="J1169" s="2"/>
      <c r="K1169" s="2"/>
      <c r="P1169" s="2"/>
    </row>
    <row r="1170">
      <c r="A1170" s="3" t="s">
        <v>1625</v>
      </c>
      <c r="B1170" s="11" t="str">
        <f t="shared" si="1"/>
        <v>20210218</v>
      </c>
      <c r="C1170" s="12">
        <f t="shared" si="2"/>
        <v>44245</v>
      </c>
      <c r="D1170" s="3" t="str">
        <f t="shared" si="3"/>
        <v>16</v>
      </c>
      <c r="E1170" s="13">
        <v>29.0</v>
      </c>
      <c r="F1170" s="14">
        <f>'Costo de tareas'!$B$15</f>
        <v>0.1964027778</v>
      </c>
      <c r="G1170" s="15">
        <f>'Producción diaria'!$T$3*$L$2*$M$2*$N$2*E1170*1000/'Costo de tareas'!$B$14</f>
        <v>43.60329612</v>
      </c>
      <c r="H1170" s="16">
        <f>IF(G1170 &gt; 'Costo de tareas'!$B$13, 'Costo de tareas'!$B$13, IF(G1170 &lt; 'Costo de tareas'!$B$13*0.2, 0, 'Costo de tareas'!$B$13- G1170))</f>
        <v>39.28055556</v>
      </c>
      <c r="I1170" s="17">
        <f>IF(H1170=0,'Costo de tareas'!$B$13,'Costo de tareas'!$B$13-H1170)</f>
        <v>0</v>
      </c>
      <c r="J1170" s="2"/>
      <c r="K1170" s="2"/>
      <c r="P1170" s="2"/>
    </row>
    <row r="1171">
      <c r="A1171" s="3" t="s">
        <v>1626</v>
      </c>
      <c r="B1171" s="11" t="str">
        <f t="shared" si="1"/>
        <v>20210218</v>
      </c>
      <c r="C1171" s="12">
        <f t="shared" si="2"/>
        <v>44245</v>
      </c>
      <c r="D1171" s="3" t="str">
        <f t="shared" si="3"/>
        <v>17</v>
      </c>
      <c r="E1171" s="13">
        <v>101.0</v>
      </c>
      <c r="F1171" s="14">
        <f>'Costo de tareas'!$B$15</f>
        <v>0.1964027778</v>
      </c>
      <c r="G1171" s="15">
        <f>'Producción diaria'!$T$3*$L$2*$M$2*$N$2*E1171*1000/'Costo de tareas'!$B$14</f>
        <v>151.8597554</v>
      </c>
      <c r="H1171" s="16">
        <f>IF(G1171 &gt; 'Costo de tareas'!$B$13, 'Costo de tareas'!$B$13, IF(G1171 &lt; 'Costo de tareas'!$B$13*0.2, 0, 'Costo de tareas'!$B$13- G1171))</f>
        <v>39.28055556</v>
      </c>
      <c r="I1171" s="17">
        <f>IF(H1171=0,'Costo de tareas'!$B$13,'Costo de tareas'!$B$13-H1171)</f>
        <v>0</v>
      </c>
      <c r="J1171" s="2"/>
      <c r="K1171" s="2"/>
      <c r="P1171" s="2"/>
    </row>
    <row r="1172">
      <c r="A1172" s="3" t="s">
        <v>1627</v>
      </c>
      <c r="B1172" s="11" t="str">
        <f t="shared" si="1"/>
        <v>20210218</v>
      </c>
      <c r="C1172" s="12">
        <f t="shared" si="2"/>
        <v>44245</v>
      </c>
      <c r="D1172" s="3" t="str">
        <f t="shared" si="3"/>
        <v>18</v>
      </c>
      <c r="E1172" s="13">
        <v>0.0</v>
      </c>
      <c r="F1172" s="14">
        <f>'Costo de tareas'!$B$15</f>
        <v>0.1964027778</v>
      </c>
      <c r="G1172" s="15">
        <f>'Producción diaria'!$T$3*$L$2*$M$2*$N$2*E1172*1000/'Costo de tareas'!$B$14</f>
        <v>0</v>
      </c>
      <c r="H1172" s="16">
        <f>IF(G1172 &gt; 'Costo de tareas'!$B$13, 'Costo de tareas'!$B$13, IF(G1172 &lt; 'Costo de tareas'!$B$13*0.2, 0, 'Costo de tareas'!$B$13- G1172))</f>
        <v>0</v>
      </c>
      <c r="I1172" s="17">
        <f>IF(H1172=0,'Costo de tareas'!$B$13,'Costo de tareas'!$B$13-H1172)</f>
        <v>39.28055556</v>
      </c>
      <c r="J1172" s="2"/>
      <c r="K1172" s="2"/>
      <c r="P1172" s="2"/>
    </row>
    <row r="1173">
      <c r="A1173" s="3" t="s">
        <v>1628</v>
      </c>
      <c r="B1173" s="11" t="str">
        <f t="shared" si="1"/>
        <v>20210218</v>
      </c>
      <c r="C1173" s="12">
        <f t="shared" si="2"/>
        <v>44245</v>
      </c>
      <c r="D1173" s="3" t="str">
        <f t="shared" si="3"/>
        <v>19</v>
      </c>
      <c r="E1173" s="13">
        <v>0.0</v>
      </c>
      <c r="F1173" s="14">
        <f>'Costo de tareas'!$B$15</f>
        <v>0.1964027778</v>
      </c>
      <c r="G1173" s="15">
        <f>'Producción diaria'!$T$3*$L$2*$M$2*$N$2*E1173*1000/'Costo de tareas'!$B$14</f>
        <v>0</v>
      </c>
      <c r="H1173" s="16">
        <f>IF(G1173 &gt; 'Costo de tareas'!$B$13, 'Costo de tareas'!$B$13, IF(G1173 &lt; 'Costo de tareas'!$B$13*0.2, 0, 'Costo de tareas'!$B$13- G1173))</f>
        <v>0</v>
      </c>
      <c r="I1173" s="17">
        <f>IF(H1173=0,'Costo de tareas'!$B$13,'Costo de tareas'!$B$13-H1173)</f>
        <v>39.28055556</v>
      </c>
      <c r="J1173" s="2"/>
      <c r="K1173" s="2"/>
      <c r="P1173" s="2"/>
    </row>
    <row r="1174">
      <c r="A1174" s="3" t="s">
        <v>1630</v>
      </c>
      <c r="B1174" s="11" t="str">
        <f t="shared" si="1"/>
        <v>20210218</v>
      </c>
      <c r="C1174" s="12">
        <f t="shared" si="2"/>
        <v>44245</v>
      </c>
      <c r="D1174" s="3" t="str">
        <f t="shared" si="3"/>
        <v>20</v>
      </c>
      <c r="E1174" s="13">
        <v>0.0</v>
      </c>
      <c r="F1174" s="14">
        <f>'Costo de tareas'!$B$15</f>
        <v>0.1964027778</v>
      </c>
      <c r="G1174" s="15">
        <f>'Producción diaria'!$T$3*$L$2*$M$2*$N$2*E1174*1000/'Costo de tareas'!$B$14</f>
        <v>0</v>
      </c>
      <c r="H1174" s="16">
        <f>IF(G1174 &gt; 'Costo de tareas'!$B$13, 'Costo de tareas'!$B$13, IF(G1174 &lt; 'Costo de tareas'!$B$13*0.2, 0, 'Costo de tareas'!$B$13- G1174))</f>
        <v>0</v>
      </c>
      <c r="I1174" s="17">
        <f>IF(H1174=0,'Costo de tareas'!$B$13,'Costo de tareas'!$B$13-H1174)</f>
        <v>39.28055556</v>
      </c>
      <c r="J1174" s="2"/>
      <c r="K1174" s="2"/>
      <c r="P1174" s="2"/>
    </row>
    <row r="1175">
      <c r="A1175" s="3" t="s">
        <v>1631</v>
      </c>
      <c r="B1175" s="11" t="str">
        <f t="shared" si="1"/>
        <v>20210218</v>
      </c>
      <c r="C1175" s="12">
        <f t="shared" si="2"/>
        <v>44245</v>
      </c>
      <c r="D1175" s="3" t="str">
        <f t="shared" si="3"/>
        <v>21</v>
      </c>
      <c r="E1175" s="13">
        <v>0.0</v>
      </c>
      <c r="F1175" s="14">
        <f>'Costo de tareas'!$B$15</f>
        <v>0.1964027778</v>
      </c>
      <c r="G1175" s="15">
        <f>'Producción diaria'!$T$3*$L$2*$M$2*$N$2*E1175*1000/'Costo de tareas'!$B$14</f>
        <v>0</v>
      </c>
      <c r="H1175" s="16">
        <f>IF(G1175 &gt; 'Costo de tareas'!$B$13, 'Costo de tareas'!$B$13, IF(G1175 &lt; 'Costo de tareas'!$B$13*0.2, 0, 'Costo de tareas'!$B$13- G1175))</f>
        <v>0</v>
      </c>
      <c r="I1175" s="17">
        <f>IF(H1175=0,'Costo de tareas'!$B$13,'Costo de tareas'!$B$13-H1175)</f>
        <v>39.28055556</v>
      </c>
      <c r="J1175" s="2"/>
      <c r="K1175" s="2"/>
      <c r="P1175" s="2"/>
    </row>
    <row r="1176">
      <c r="A1176" s="3" t="s">
        <v>1632</v>
      </c>
      <c r="B1176" s="11" t="str">
        <f t="shared" si="1"/>
        <v>20210218</v>
      </c>
      <c r="C1176" s="12">
        <f t="shared" si="2"/>
        <v>44245</v>
      </c>
      <c r="D1176" s="3" t="str">
        <f t="shared" si="3"/>
        <v>22</v>
      </c>
      <c r="E1176" s="13">
        <v>0.0</v>
      </c>
      <c r="F1176" s="14">
        <f>'Costo de tareas'!$B$15</f>
        <v>0.1964027778</v>
      </c>
      <c r="G1176" s="15">
        <f>'Producción diaria'!$T$3*$L$2*$M$2*$N$2*E1176*1000/'Costo de tareas'!$B$14</f>
        <v>0</v>
      </c>
      <c r="H1176" s="16">
        <f>IF(G1176 &gt; 'Costo de tareas'!$B$13, 'Costo de tareas'!$B$13, IF(G1176 &lt; 'Costo de tareas'!$B$13*0.2, 0, 'Costo de tareas'!$B$13- G1176))</f>
        <v>0</v>
      </c>
      <c r="I1176" s="17">
        <f>IF(H1176=0,'Costo de tareas'!$B$13,'Costo de tareas'!$B$13-H1176)</f>
        <v>39.28055556</v>
      </c>
      <c r="J1176" s="2"/>
      <c r="K1176" s="2"/>
      <c r="P1176" s="2"/>
    </row>
    <row r="1177">
      <c r="A1177" s="3" t="s">
        <v>1633</v>
      </c>
      <c r="B1177" s="11" t="str">
        <f t="shared" si="1"/>
        <v>20210218</v>
      </c>
      <c r="C1177" s="12">
        <f t="shared" si="2"/>
        <v>44245</v>
      </c>
      <c r="D1177" s="3" t="str">
        <f t="shared" si="3"/>
        <v>23</v>
      </c>
      <c r="E1177" s="13">
        <v>0.0</v>
      </c>
      <c r="F1177" s="14">
        <f>'Costo de tareas'!$B$15</f>
        <v>0.1964027778</v>
      </c>
      <c r="G1177" s="15">
        <f>'Producción diaria'!$T$3*$L$2*$M$2*$N$2*E1177*1000/'Costo de tareas'!$B$14</f>
        <v>0</v>
      </c>
      <c r="H1177" s="16">
        <f>IF(G1177 &gt; 'Costo de tareas'!$B$13, 'Costo de tareas'!$B$13, IF(G1177 &lt; 'Costo de tareas'!$B$13*0.2, 0, 'Costo de tareas'!$B$13- G1177))</f>
        <v>0</v>
      </c>
      <c r="I1177" s="17">
        <f>IF(H1177=0,'Costo de tareas'!$B$13,'Costo de tareas'!$B$13-H1177)</f>
        <v>39.28055556</v>
      </c>
      <c r="J1177" s="2"/>
      <c r="K1177" s="2"/>
      <c r="P1177" s="2"/>
    </row>
    <row r="1178">
      <c r="A1178" s="3" t="s">
        <v>1634</v>
      </c>
      <c r="B1178" s="11" t="str">
        <f t="shared" si="1"/>
        <v>20210219</v>
      </c>
      <c r="C1178" s="12">
        <f t="shared" si="2"/>
        <v>44246</v>
      </c>
      <c r="D1178" s="3" t="str">
        <f t="shared" si="3"/>
        <v>00</v>
      </c>
      <c r="E1178" s="13">
        <v>0.0</v>
      </c>
      <c r="F1178" s="14">
        <f>'Costo de tareas'!$B$15</f>
        <v>0.1964027778</v>
      </c>
      <c r="G1178" s="15">
        <f>'Producción diaria'!$T$3*$L$2*$M$2*$N$2*E1178*1000/'Costo de tareas'!$B$14</f>
        <v>0</v>
      </c>
      <c r="H1178" s="16">
        <f>IF(G1178 &gt; 'Costo de tareas'!$B$13, 'Costo de tareas'!$B$13, IF(G1178 &lt; 'Costo de tareas'!$B$13*0.2, 0, 'Costo de tareas'!$B$13- G1178))</f>
        <v>0</v>
      </c>
      <c r="I1178" s="17">
        <f>IF(H1178=0,'Costo de tareas'!$B$13,'Costo de tareas'!$B$13-H1178)</f>
        <v>39.28055556</v>
      </c>
      <c r="J1178" s="2"/>
      <c r="K1178" s="2"/>
      <c r="P1178" s="2"/>
    </row>
    <row r="1179">
      <c r="A1179" s="3" t="s">
        <v>1635</v>
      </c>
      <c r="B1179" s="11" t="str">
        <f t="shared" si="1"/>
        <v>20210219</v>
      </c>
      <c r="C1179" s="12">
        <f t="shared" si="2"/>
        <v>44246</v>
      </c>
      <c r="D1179" s="3" t="str">
        <f t="shared" si="3"/>
        <v>01</v>
      </c>
      <c r="E1179" s="13">
        <v>0.0</v>
      </c>
      <c r="F1179" s="14">
        <f>'Costo de tareas'!$B$15</f>
        <v>0.1964027778</v>
      </c>
      <c r="G1179" s="15">
        <f>'Producción diaria'!$T$3*$L$2*$M$2*$N$2*E1179*1000/'Costo de tareas'!$B$14</f>
        <v>0</v>
      </c>
      <c r="H1179" s="16">
        <f>IF(G1179 &gt; 'Costo de tareas'!$B$13, 'Costo de tareas'!$B$13, IF(G1179 &lt; 'Costo de tareas'!$B$13*0.2, 0, 'Costo de tareas'!$B$13- G1179))</f>
        <v>0</v>
      </c>
      <c r="I1179" s="17">
        <f>IF(H1179=0,'Costo de tareas'!$B$13,'Costo de tareas'!$B$13-H1179)</f>
        <v>39.28055556</v>
      </c>
      <c r="J1179" s="2"/>
      <c r="K1179" s="2"/>
      <c r="P1179" s="2"/>
    </row>
    <row r="1180">
      <c r="A1180" s="3" t="s">
        <v>1636</v>
      </c>
      <c r="B1180" s="11" t="str">
        <f t="shared" si="1"/>
        <v>20210219</v>
      </c>
      <c r="C1180" s="12">
        <f t="shared" si="2"/>
        <v>44246</v>
      </c>
      <c r="D1180" s="3" t="str">
        <f t="shared" si="3"/>
        <v>02</v>
      </c>
      <c r="E1180" s="13">
        <v>0.0</v>
      </c>
      <c r="F1180" s="14">
        <f>'Costo de tareas'!$B$15</f>
        <v>0.1964027778</v>
      </c>
      <c r="G1180" s="15">
        <f>'Producción diaria'!$T$3*$L$2*$M$2*$N$2*E1180*1000/'Costo de tareas'!$B$14</f>
        <v>0</v>
      </c>
      <c r="H1180" s="16">
        <f>IF(G1180 &gt; 'Costo de tareas'!$B$13, 'Costo de tareas'!$B$13, IF(G1180 &lt; 'Costo de tareas'!$B$13*0.2, 0, 'Costo de tareas'!$B$13- G1180))</f>
        <v>0</v>
      </c>
      <c r="I1180" s="17">
        <f>IF(H1180=0,'Costo de tareas'!$B$13,'Costo de tareas'!$B$13-H1180)</f>
        <v>39.28055556</v>
      </c>
      <c r="J1180" s="2"/>
      <c r="K1180" s="2"/>
      <c r="P1180" s="2"/>
    </row>
    <row r="1181">
      <c r="A1181" s="3" t="s">
        <v>1637</v>
      </c>
      <c r="B1181" s="11" t="str">
        <f t="shared" si="1"/>
        <v>20210219</v>
      </c>
      <c r="C1181" s="12">
        <f t="shared" si="2"/>
        <v>44246</v>
      </c>
      <c r="D1181" s="3" t="str">
        <f t="shared" si="3"/>
        <v>03</v>
      </c>
      <c r="E1181" s="13">
        <v>0.0</v>
      </c>
      <c r="F1181" s="14">
        <f>'Costo de tareas'!$B$15</f>
        <v>0.1964027778</v>
      </c>
      <c r="G1181" s="15">
        <f>'Producción diaria'!$T$3*$L$2*$M$2*$N$2*E1181*1000/'Costo de tareas'!$B$14</f>
        <v>0</v>
      </c>
      <c r="H1181" s="16">
        <f>IF(G1181 &gt; 'Costo de tareas'!$B$13, 'Costo de tareas'!$B$13, IF(G1181 &lt; 'Costo de tareas'!$B$13*0.2, 0, 'Costo de tareas'!$B$13- G1181))</f>
        <v>0</v>
      </c>
      <c r="I1181" s="17">
        <f>IF(H1181=0,'Costo de tareas'!$B$13,'Costo de tareas'!$B$13-H1181)</f>
        <v>39.28055556</v>
      </c>
      <c r="J1181" s="2"/>
      <c r="K1181" s="2"/>
      <c r="P1181" s="2"/>
    </row>
    <row r="1182">
      <c r="A1182" s="3" t="s">
        <v>1638</v>
      </c>
      <c r="B1182" s="11" t="str">
        <f t="shared" si="1"/>
        <v>20210219</v>
      </c>
      <c r="C1182" s="12">
        <f t="shared" si="2"/>
        <v>44246</v>
      </c>
      <c r="D1182" s="3" t="str">
        <f t="shared" si="3"/>
        <v>04</v>
      </c>
      <c r="E1182" s="13">
        <v>0.0</v>
      </c>
      <c r="F1182" s="14">
        <f>'Costo de tareas'!$B$15</f>
        <v>0.1964027778</v>
      </c>
      <c r="G1182" s="15">
        <f>'Producción diaria'!$T$3*$L$2*$M$2*$N$2*E1182*1000/'Costo de tareas'!$B$14</f>
        <v>0</v>
      </c>
      <c r="H1182" s="16">
        <f>IF(G1182 &gt; 'Costo de tareas'!$B$13, 'Costo de tareas'!$B$13, IF(G1182 &lt; 'Costo de tareas'!$B$13*0.2, 0, 'Costo de tareas'!$B$13- G1182))</f>
        <v>0</v>
      </c>
      <c r="I1182" s="17">
        <f>IF(H1182=0,'Costo de tareas'!$B$13,'Costo de tareas'!$B$13-H1182)</f>
        <v>39.28055556</v>
      </c>
      <c r="J1182" s="2"/>
      <c r="K1182" s="2"/>
      <c r="P1182" s="2"/>
    </row>
    <row r="1183">
      <c r="A1183" s="3" t="s">
        <v>1639</v>
      </c>
      <c r="B1183" s="11" t="str">
        <f t="shared" si="1"/>
        <v>20210219</v>
      </c>
      <c r="C1183" s="12">
        <f t="shared" si="2"/>
        <v>44246</v>
      </c>
      <c r="D1183" s="3" t="str">
        <f t="shared" si="3"/>
        <v>05</v>
      </c>
      <c r="E1183" s="13">
        <v>0.0</v>
      </c>
      <c r="F1183" s="14">
        <f>'Costo de tareas'!$B$15</f>
        <v>0.1964027778</v>
      </c>
      <c r="G1183" s="15">
        <f>'Producción diaria'!$T$3*$L$2*$M$2*$N$2*E1183*1000/'Costo de tareas'!$B$14</f>
        <v>0</v>
      </c>
      <c r="H1183" s="16">
        <f>IF(G1183 &gt; 'Costo de tareas'!$B$13, 'Costo de tareas'!$B$13, IF(G1183 &lt; 'Costo de tareas'!$B$13*0.2, 0, 'Costo de tareas'!$B$13- G1183))</f>
        <v>0</v>
      </c>
      <c r="I1183" s="17">
        <f>IF(H1183=0,'Costo de tareas'!$B$13,'Costo de tareas'!$B$13-H1183)</f>
        <v>39.28055556</v>
      </c>
      <c r="J1183" s="2"/>
      <c r="K1183" s="2"/>
      <c r="P1183" s="2"/>
    </row>
    <row r="1184">
      <c r="A1184" s="3" t="s">
        <v>1640</v>
      </c>
      <c r="B1184" s="11" t="str">
        <f t="shared" si="1"/>
        <v>20210219</v>
      </c>
      <c r="C1184" s="12">
        <f t="shared" si="2"/>
        <v>44246</v>
      </c>
      <c r="D1184" s="3" t="str">
        <f t="shared" si="3"/>
        <v>06</v>
      </c>
      <c r="E1184" s="13">
        <v>0.0</v>
      </c>
      <c r="F1184" s="14">
        <f>'Costo de tareas'!$B$15</f>
        <v>0.1964027778</v>
      </c>
      <c r="G1184" s="15">
        <f>'Producción diaria'!$T$3*$L$2*$M$2*$N$2*E1184*1000/'Costo de tareas'!$B$14</f>
        <v>0</v>
      </c>
      <c r="H1184" s="16">
        <f>IF(G1184 &gt; 'Costo de tareas'!$B$13, 'Costo de tareas'!$B$13, IF(G1184 &lt; 'Costo de tareas'!$B$13*0.2, 0, 'Costo de tareas'!$B$13- G1184))</f>
        <v>0</v>
      </c>
      <c r="I1184" s="17">
        <f>IF(H1184=0,'Costo de tareas'!$B$13,'Costo de tareas'!$B$13-H1184)</f>
        <v>39.28055556</v>
      </c>
      <c r="J1184" s="2"/>
      <c r="K1184" s="2"/>
      <c r="P1184" s="2"/>
    </row>
    <row r="1185">
      <c r="A1185" s="3" t="s">
        <v>1641</v>
      </c>
      <c r="B1185" s="11" t="str">
        <f t="shared" si="1"/>
        <v>20210219</v>
      </c>
      <c r="C1185" s="12">
        <f t="shared" si="2"/>
        <v>44246</v>
      </c>
      <c r="D1185" s="3" t="str">
        <f t="shared" si="3"/>
        <v>07</v>
      </c>
      <c r="E1185" s="13">
        <v>253.3</v>
      </c>
      <c r="F1185" s="14">
        <f>'Costo de tareas'!$B$15</f>
        <v>0.1964027778</v>
      </c>
      <c r="G1185" s="15">
        <f>'Producción diaria'!$T$3*$L$2*$M$2*$N$2*E1185*1000/'Costo de tareas'!$B$14</f>
        <v>380.8522382</v>
      </c>
      <c r="H1185" s="16">
        <f>IF(G1185 &gt; 'Costo de tareas'!$B$13, 'Costo de tareas'!$B$13, IF(G1185 &lt; 'Costo de tareas'!$B$13*0.2, 0, 'Costo de tareas'!$B$13- G1185))</f>
        <v>39.28055556</v>
      </c>
      <c r="I1185" s="17">
        <f>IF(H1185=0,'Costo de tareas'!$B$13,'Costo de tareas'!$B$13-H1185)</f>
        <v>0</v>
      </c>
      <c r="J1185" s="2"/>
      <c r="K1185" s="2"/>
      <c r="P1185" s="2"/>
    </row>
    <row r="1186">
      <c r="A1186" s="3" t="s">
        <v>1643</v>
      </c>
      <c r="B1186" s="11" t="str">
        <f t="shared" si="1"/>
        <v>20210219</v>
      </c>
      <c r="C1186" s="12">
        <f t="shared" si="2"/>
        <v>44246</v>
      </c>
      <c r="D1186" s="3" t="str">
        <f t="shared" si="3"/>
        <v>08</v>
      </c>
      <c r="E1186" s="13">
        <v>165.0</v>
      </c>
      <c r="F1186" s="14">
        <f>'Costo de tareas'!$B$15</f>
        <v>0.1964027778</v>
      </c>
      <c r="G1186" s="15">
        <f>'Producción diaria'!$T$3*$L$2*$M$2*$N$2*E1186*1000/'Costo de tareas'!$B$14</f>
        <v>248.0877193</v>
      </c>
      <c r="H1186" s="16">
        <f>IF(G1186 &gt; 'Costo de tareas'!$B$13, 'Costo de tareas'!$B$13, IF(G1186 &lt; 'Costo de tareas'!$B$13*0.2, 0, 'Costo de tareas'!$B$13- G1186))</f>
        <v>39.28055556</v>
      </c>
      <c r="I1186" s="17">
        <f>IF(H1186=0,'Costo de tareas'!$B$13,'Costo de tareas'!$B$13-H1186)</f>
        <v>0</v>
      </c>
      <c r="J1186" s="2"/>
      <c r="K1186" s="2"/>
      <c r="P1186" s="2"/>
    </row>
    <row r="1187">
      <c r="A1187" s="3" t="s">
        <v>1644</v>
      </c>
      <c r="B1187" s="11" t="str">
        <f t="shared" si="1"/>
        <v>20210219</v>
      </c>
      <c r="C1187" s="12">
        <f t="shared" si="2"/>
        <v>44246</v>
      </c>
      <c r="D1187" s="3" t="str">
        <f t="shared" si="3"/>
        <v>09</v>
      </c>
      <c r="E1187" s="13">
        <v>357.0</v>
      </c>
      <c r="F1187" s="14">
        <f>'Costo de tareas'!$B$15</f>
        <v>0.1964027778</v>
      </c>
      <c r="G1187" s="15">
        <f>'Producción diaria'!$T$3*$L$2*$M$2*$N$2*E1187*1000/'Costo de tareas'!$B$14</f>
        <v>536.7716108</v>
      </c>
      <c r="H1187" s="16">
        <f>IF(G1187 &gt; 'Costo de tareas'!$B$13, 'Costo de tareas'!$B$13, IF(G1187 &lt; 'Costo de tareas'!$B$13*0.2, 0, 'Costo de tareas'!$B$13- G1187))</f>
        <v>39.28055556</v>
      </c>
      <c r="I1187" s="17">
        <f>IF(H1187=0,'Costo de tareas'!$B$13,'Costo de tareas'!$B$13-H1187)</f>
        <v>0</v>
      </c>
      <c r="J1187" s="2"/>
      <c r="K1187" s="2"/>
      <c r="P1187" s="2"/>
    </row>
    <row r="1188">
      <c r="A1188" s="3" t="s">
        <v>1646</v>
      </c>
      <c r="B1188" s="11" t="str">
        <f t="shared" si="1"/>
        <v>20210219</v>
      </c>
      <c r="C1188" s="12">
        <f t="shared" si="2"/>
        <v>44246</v>
      </c>
      <c r="D1188" s="3" t="str">
        <f t="shared" si="3"/>
        <v>10</v>
      </c>
      <c r="E1188" s="13">
        <v>516.0</v>
      </c>
      <c r="F1188" s="14">
        <f>'Costo de tareas'!$B$15</f>
        <v>0.1964027778</v>
      </c>
      <c r="G1188" s="15">
        <f>'Producción diaria'!$T$3*$L$2*$M$2*$N$2*E1188*1000/'Costo de tareas'!$B$14</f>
        <v>775.8379585</v>
      </c>
      <c r="H1188" s="16">
        <f>IF(G1188 &gt; 'Costo de tareas'!$B$13, 'Costo de tareas'!$B$13, IF(G1188 &lt; 'Costo de tareas'!$B$13*0.2, 0, 'Costo de tareas'!$B$13- G1188))</f>
        <v>39.28055556</v>
      </c>
      <c r="I1188" s="17">
        <f>IF(H1188=0,'Costo de tareas'!$B$13,'Costo de tareas'!$B$13-H1188)</f>
        <v>0</v>
      </c>
      <c r="J1188" s="2"/>
      <c r="K1188" s="2"/>
      <c r="P1188" s="2"/>
    </row>
    <row r="1189">
      <c r="A1189" s="3" t="s">
        <v>1647</v>
      </c>
      <c r="B1189" s="11" t="str">
        <f t="shared" si="1"/>
        <v>20210219</v>
      </c>
      <c r="C1189" s="12">
        <f t="shared" si="2"/>
        <v>44246</v>
      </c>
      <c r="D1189" s="3" t="str">
        <f t="shared" si="3"/>
        <v>11</v>
      </c>
      <c r="E1189" s="13">
        <v>635.0</v>
      </c>
      <c r="F1189" s="14">
        <f>'Costo de tareas'!$B$15</f>
        <v>0.1964027778</v>
      </c>
      <c r="G1189" s="15">
        <f>'Producción diaria'!$T$3*$L$2*$M$2*$N$2*E1189*1000/'Costo de tareas'!$B$14</f>
        <v>954.7618288</v>
      </c>
      <c r="H1189" s="16">
        <f>IF(G1189 &gt; 'Costo de tareas'!$B$13, 'Costo de tareas'!$B$13, IF(G1189 &lt; 'Costo de tareas'!$B$13*0.2, 0, 'Costo de tareas'!$B$13- G1189))</f>
        <v>39.28055556</v>
      </c>
      <c r="I1189" s="17">
        <f>IF(H1189=0,'Costo de tareas'!$B$13,'Costo de tareas'!$B$13-H1189)</f>
        <v>0</v>
      </c>
      <c r="J1189" s="2"/>
      <c r="K1189" s="2"/>
      <c r="P1189" s="2"/>
    </row>
    <row r="1190">
      <c r="A1190" s="3" t="s">
        <v>1648</v>
      </c>
      <c r="B1190" s="11" t="str">
        <f t="shared" si="1"/>
        <v>20210219</v>
      </c>
      <c r="C1190" s="12">
        <f t="shared" si="2"/>
        <v>44246</v>
      </c>
      <c r="D1190" s="3" t="str">
        <f t="shared" si="3"/>
        <v>12</v>
      </c>
      <c r="E1190" s="13">
        <v>662.0</v>
      </c>
      <c r="F1190" s="14">
        <f>'Costo de tareas'!$B$15</f>
        <v>0.1964027778</v>
      </c>
      <c r="G1190" s="15">
        <f>'Producción diaria'!$T$3*$L$2*$M$2*$N$2*E1190*1000/'Costo de tareas'!$B$14</f>
        <v>995.3580011</v>
      </c>
      <c r="H1190" s="16">
        <f>IF(G1190 &gt; 'Costo de tareas'!$B$13, 'Costo de tareas'!$B$13, IF(G1190 &lt; 'Costo de tareas'!$B$13*0.2, 0, 'Costo de tareas'!$B$13- G1190))</f>
        <v>39.28055556</v>
      </c>
      <c r="I1190" s="17">
        <f>IF(H1190=0,'Costo de tareas'!$B$13,'Costo de tareas'!$B$13-H1190)</f>
        <v>0</v>
      </c>
      <c r="J1190" s="2"/>
      <c r="K1190" s="2"/>
      <c r="P1190" s="2"/>
    </row>
    <row r="1191">
      <c r="A1191" s="3" t="s">
        <v>1649</v>
      </c>
      <c r="B1191" s="11" t="str">
        <f t="shared" si="1"/>
        <v>20210219</v>
      </c>
      <c r="C1191" s="12">
        <f t="shared" si="2"/>
        <v>44246</v>
      </c>
      <c r="D1191" s="3" t="str">
        <f t="shared" si="3"/>
        <v>13</v>
      </c>
      <c r="E1191" s="13">
        <v>67.0</v>
      </c>
      <c r="F1191" s="14">
        <f>'Costo de tareas'!$B$15</f>
        <v>0.1964027778</v>
      </c>
      <c r="G1191" s="15">
        <f>'Producción diaria'!$T$3*$L$2*$M$2*$N$2*E1191*1000/'Costo de tareas'!$B$14</f>
        <v>100.7386497</v>
      </c>
      <c r="H1191" s="16">
        <f>IF(G1191 &gt; 'Costo de tareas'!$B$13, 'Costo de tareas'!$B$13, IF(G1191 &lt; 'Costo de tareas'!$B$13*0.2, 0, 'Costo de tareas'!$B$13- G1191))</f>
        <v>39.28055556</v>
      </c>
      <c r="I1191" s="17">
        <f>IF(H1191=0,'Costo de tareas'!$B$13,'Costo de tareas'!$B$13-H1191)</f>
        <v>0</v>
      </c>
      <c r="J1191" s="2"/>
      <c r="K1191" s="2"/>
      <c r="P1191" s="2"/>
    </row>
    <row r="1192">
      <c r="A1192" s="3" t="s">
        <v>1650</v>
      </c>
      <c r="B1192" s="11" t="str">
        <f t="shared" si="1"/>
        <v>20210219</v>
      </c>
      <c r="C1192" s="12">
        <f t="shared" si="2"/>
        <v>44246</v>
      </c>
      <c r="D1192" s="3" t="str">
        <f t="shared" si="3"/>
        <v>14</v>
      </c>
      <c r="E1192" s="13">
        <v>598.0</v>
      </c>
      <c r="F1192" s="14">
        <f>'Costo de tareas'!$B$15</f>
        <v>0.1964027778</v>
      </c>
      <c r="G1192" s="15">
        <f>'Producción diaria'!$T$3*$L$2*$M$2*$N$2*E1192*1000/'Costo de tareas'!$B$14</f>
        <v>899.1300372</v>
      </c>
      <c r="H1192" s="16">
        <f>IF(G1192 &gt; 'Costo de tareas'!$B$13, 'Costo de tareas'!$B$13, IF(G1192 &lt; 'Costo de tareas'!$B$13*0.2, 0, 'Costo de tareas'!$B$13- G1192))</f>
        <v>39.28055556</v>
      </c>
      <c r="I1192" s="17">
        <f>IF(H1192=0,'Costo de tareas'!$B$13,'Costo de tareas'!$B$13-H1192)</f>
        <v>0</v>
      </c>
      <c r="J1192" s="2"/>
      <c r="K1192" s="2"/>
      <c r="P1192" s="2"/>
    </row>
    <row r="1193">
      <c r="A1193" s="3" t="s">
        <v>1651</v>
      </c>
      <c r="B1193" s="11" t="str">
        <f t="shared" si="1"/>
        <v>20210219</v>
      </c>
      <c r="C1193" s="12">
        <f t="shared" si="2"/>
        <v>44246</v>
      </c>
      <c r="D1193" s="3" t="str">
        <f t="shared" si="3"/>
        <v>15</v>
      </c>
      <c r="E1193" s="13">
        <v>47.0</v>
      </c>
      <c r="F1193" s="14">
        <f>'Costo de tareas'!$B$15</f>
        <v>0.1964027778</v>
      </c>
      <c r="G1193" s="15">
        <f>'Producción diaria'!$T$3*$L$2*$M$2*$N$2*E1193*1000/'Costo de tareas'!$B$14</f>
        <v>70.66741095</v>
      </c>
      <c r="H1193" s="16">
        <f>IF(G1193 &gt; 'Costo de tareas'!$B$13, 'Costo de tareas'!$B$13, IF(G1193 &lt; 'Costo de tareas'!$B$13*0.2, 0, 'Costo de tareas'!$B$13- G1193))</f>
        <v>39.28055556</v>
      </c>
      <c r="I1193" s="17">
        <f>IF(H1193=0,'Costo de tareas'!$B$13,'Costo de tareas'!$B$13-H1193)</f>
        <v>0</v>
      </c>
      <c r="J1193" s="2"/>
      <c r="K1193" s="2"/>
      <c r="P1193" s="2"/>
    </row>
    <row r="1194">
      <c r="A1194" s="3" t="s">
        <v>1652</v>
      </c>
      <c r="B1194" s="11" t="str">
        <f t="shared" si="1"/>
        <v>20210219</v>
      </c>
      <c r="C1194" s="12">
        <f t="shared" si="2"/>
        <v>44246</v>
      </c>
      <c r="D1194" s="3" t="str">
        <f t="shared" si="3"/>
        <v>16</v>
      </c>
      <c r="E1194" s="13">
        <v>296.0</v>
      </c>
      <c r="F1194" s="14">
        <f>'Costo de tareas'!$B$15</f>
        <v>0.1964027778</v>
      </c>
      <c r="G1194" s="15">
        <f>'Producción diaria'!$T$3*$L$2*$M$2*$N$2*E1194*1000/'Costo de tareas'!$B$14</f>
        <v>445.0543328</v>
      </c>
      <c r="H1194" s="16">
        <f>IF(G1194 &gt; 'Costo de tareas'!$B$13, 'Costo de tareas'!$B$13, IF(G1194 &lt; 'Costo de tareas'!$B$13*0.2, 0, 'Costo de tareas'!$B$13- G1194))</f>
        <v>39.28055556</v>
      </c>
      <c r="I1194" s="17">
        <f>IF(H1194=0,'Costo de tareas'!$B$13,'Costo de tareas'!$B$13-H1194)</f>
        <v>0</v>
      </c>
      <c r="J1194" s="2"/>
      <c r="K1194" s="2"/>
      <c r="P1194" s="2"/>
    </row>
    <row r="1195">
      <c r="A1195" s="3" t="s">
        <v>1653</v>
      </c>
      <c r="B1195" s="11" t="str">
        <f t="shared" si="1"/>
        <v>20210219</v>
      </c>
      <c r="C1195" s="12">
        <f t="shared" si="2"/>
        <v>44246</v>
      </c>
      <c r="D1195" s="3" t="str">
        <f t="shared" si="3"/>
        <v>17</v>
      </c>
      <c r="E1195" s="13">
        <v>107.0</v>
      </c>
      <c r="F1195" s="14">
        <f>'Costo de tareas'!$B$15</f>
        <v>0.1964027778</v>
      </c>
      <c r="G1195" s="15">
        <f>'Producción diaria'!$T$3*$L$2*$M$2*$N$2*E1195*1000/'Costo de tareas'!$B$14</f>
        <v>160.8811271</v>
      </c>
      <c r="H1195" s="16">
        <f>IF(G1195 &gt; 'Costo de tareas'!$B$13, 'Costo de tareas'!$B$13, IF(G1195 &lt; 'Costo de tareas'!$B$13*0.2, 0, 'Costo de tareas'!$B$13- G1195))</f>
        <v>39.28055556</v>
      </c>
      <c r="I1195" s="17">
        <f>IF(H1195=0,'Costo de tareas'!$B$13,'Costo de tareas'!$B$13-H1195)</f>
        <v>0</v>
      </c>
      <c r="J1195" s="2"/>
      <c r="K1195" s="2"/>
      <c r="P1195" s="2"/>
    </row>
    <row r="1196">
      <c r="A1196" s="3" t="s">
        <v>1654</v>
      </c>
      <c r="B1196" s="11" t="str">
        <f t="shared" si="1"/>
        <v>20210219</v>
      </c>
      <c r="C1196" s="12">
        <f t="shared" si="2"/>
        <v>44246</v>
      </c>
      <c r="D1196" s="3" t="str">
        <f t="shared" si="3"/>
        <v>18</v>
      </c>
      <c r="E1196" s="13">
        <v>0.0</v>
      </c>
      <c r="F1196" s="14">
        <f>'Costo de tareas'!$B$15</f>
        <v>0.1964027778</v>
      </c>
      <c r="G1196" s="15">
        <f>'Producción diaria'!$T$3*$L$2*$M$2*$N$2*E1196*1000/'Costo de tareas'!$B$14</f>
        <v>0</v>
      </c>
      <c r="H1196" s="16">
        <f>IF(G1196 &gt; 'Costo de tareas'!$B$13, 'Costo de tareas'!$B$13, IF(G1196 &lt; 'Costo de tareas'!$B$13*0.2, 0, 'Costo de tareas'!$B$13- G1196))</f>
        <v>0</v>
      </c>
      <c r="I1196" s="17">
        <f>IF(H1196=0,'Costo de tareas'!$B$13,'Costo de tareas'!$B$13-H1196)</f>
        <v>39.28055556</v>
      </c>
      <c r="J1196" s="2"/>
      <c r="K1196" s="2"/>
      <c r="P1196" s="2"/>
    </row>
    <row r="1197">
      <c r="A1197" s="3" t="s">
        <v>1656</v>
      </c>
      <c r="B1197" s="11" t="str">
        <f t="shared" si="1"/>
        <v>20210219</v>
      </c>
      <c r="C1197" s="12">
        <f t="shared" si="2"/>
        <v>44246</v>
      </c>
      <c r="D1197" s="3" t="str">
        <f t="shared" si="3"/>
        <v>19</v>
      </c>
      <c r="E1197" s="13">
        <v>0.0</v>
      </c>
      <c r="F1197" s="14">
        <f>'Costo de tareas'!$B$15</f>
        <v>0.1964027778</v>
      </c>
      <c r="G1197" s="15">
        <f>'Producción diaria'!$T$3*$L$2*$M$2*$N$2*E1197*1000/'Costo de tareas'!$B$14</f>
        <v>0</v>
      </c>
      <c r="H1197" s="16">
        <f>IF(G1197 &gt; 'Costo de tareas'!$B$13, 'Costo de tareas'!$B$13, IF(G1197 &lt; 'Costo de tareas'!$B$13*0.2, 0, 'Costo de tareas'!$B$13- G1197))</f>
        <v>0</v>
      </c>
      <c r="I1197" s="17">
        <f>IF(H1197=0,'Costo de tareas'!$B$13,'Costo de tareas'!$B$13-H1197)</f>
        <v>39.28055556</v>
      </c>
      <c r="J1197" s="2"/>
      <c r="K1197" s="2"/>
      <c r="P1197" s="2"/>
    </row>
    <row r="1198">
      <c r="A1198" s="3" t="s">
        <v>1657</v>
      </c>
      <c r="B1198" s="11" t="str">
        <f t="shared" si="1"/>
        <v>20210219</v>
      </c>
      <c r="C1198" s="12">
        <f t="shared" si="2"/>
        <v>44246</v>
      </c>
      <c r="D1198" s="3" t="str">
        <f t="shared" si="3"/>
        <v>20</v>
      </c>
      <c r="E1198" s="13">
        <v>0.0</v>
      </c>
      <c r="F1198" s="14">
        <f>'Costo de tareas'!$B$15</f>
        <v>0.1964027778</v>
      </c>
      <c r="G1198" s="15">
        <f>'Producción diaria'!$T$3*$L$2*$M$2*$N$2*E1198*1000/'Costo de tareas'!$B$14</f>
        <v>0</v>
      </c>
      <c r="H1198" s="16">
        <f>IF(G1198 &gt; 'Costo de tareas'!$B$13, 'Costo de tareas'!$B$13, IF(G1198 &lt; 'Costo de tareas'!$B$13*0.2, 0, 'Costo de tareas'!$B$13- G1198))</f>
        <v>0</v>
      </c>
      <c r="I1198" s="17">
        <f>IF(H1198=0,'Costo de tareas'!$B$13,'Costo de tareas'!$B$13-H1198)</f>
        <v>39.28055556</v>
      </c>
      <c r="J1198" s="2"/>
      <c r="K1198" s="2"/>
      <c r="P1198" s="2"/>
    </row>
    <row r="1199">
      <c r="A1199" s="3" t="s">
        <v>1658</v>
      </c>
      <c r="B1199" s="11" t="str">
        <f t="shared" si="1"/>
        <v>20210219</v>
      </c>
      <c r="C1199" s="12">
        <f t="shared" si="2"/>
        <v>44246</v>
      </c>
      <c r="D1199" s="3" t="str">
        <f t="shared" si="3"/>
        <v>21</v>
      </c>
      <c r="E1199" s="13">
        <v>0.0</v>
      </c>
      <c r="F1199" s="14">
        <f>'Costo de tareas'!$B$15</f>
        <v>0.1964027778</v>
      </c>
      <c r="G1199" s="15">
        <f>'Producción diaria'!$T$3*$L$2*$M$2*$N$2*E1199*1000/'Costo de tareas'!$B$14</f>
        <v>0</v>
      </c>
      <c r="H1199" s="16">
        <f>IF(G1199 &gt; 'Costo de tareas'!$B$13, 'Costo de tareas'!$B$13, IF(G1199 &lt; 'Costo de tareas'!$B$13*0.2, 0, 'Costo de tareas'!$B$13- G1199))</f>
        <v>0</v>
      </c>
      <c r="I1199" s="17">
        <f>IF(H1199=0,'Costo de tareas'!$B$13,'Costo de tareas'!$B$13-H1199)</f>
        <v>39.28055556</v>
      </c>
      <c r="J1199" s="2"/>
      <c r="K1199" s="2"/>
      <c r="P1199" s="2"/>
    </row>
    <row r="1200">
      <c r="A1200" s="3" t="s">
        <v>1659</v>
      </c>
      <c r="B1200" s="11" t="str">
        <f t="shared" si="1"/>
        <v>20210219</v>
      </c>
      <c r="C1200" s="12">
        <f t="shared" si="2"/>
        <v>44246</v>
      </c>
      <c r="D1200" s="3" t="str">
        <f t="shared" si="3"/>
        <v>22</v>
      </c>
      <c r="E1200" s="13">
        <v>0.0</v>
      </c>
      <c r="F1200" s="14">
        <f>'Costo de tareas'!$B$15</f>
        <v>0.1964027778</v>
      </c>
      <c r="G1200" s="15">
        <f>'Producción diaria'!$T$3*$L$2*$M$2*$N$2*E1200*1000/'Costo de tareas'!$B$14</f>
        <v>0</v>
      </c>
      <c r="H1200" s="16">
        <f>IF(G1200 &gt; 'Costo de tareas'!$B$13, 'Costo de tareas'!$B$13, IF(G1200 &lt; 'Costo de tareas'!$B$13*0.2, 0, 'Costo de tareas'!$B$13- G1200))</f>
        <v>0</v>
      </c>
      <c r="I1200" s="17">
        <f>IF(H1200=0,'Costo de tareas'!$B$13,'Costo de tareas'!$B$13-H1200)</f>
        <v>39.28055556</v>
      </c>
      <c r="J1200" s="2"/>
      <c r="K1200" s="2"/>
      <c r="P1200" s="2"/>
    </row>
    <row r="1201">
      <c r="A1201" s="3" t="s">
        <v>1660</v>
      </c>
      <c r="B1201" s="11" t="str">
        <f t="shared" si="1"/>
        <v>20210219</v>
      </c>
      <c r="C1201" s="12">
        <f t="shared" si="2"/>
        <v>44246</v>
      </c>
      <c r="D1201" s="3" t="str">
        <f t="shared" si="3"/>
        <v>23</v>
      </c>
      <c r="E1201" s="13">
        <v>0.0</v>
      </c>
      <c r="F1201" s="14">
        <f>'Costo de tareas'!$B$15</f>
        <v>0.1964027778</v>
      </c>
      <c r="G1201" s="15">
        <f>'Producción diaria'!$T$3*$L$2*$M$2*$N$2*E1201*1000/'Costo de tareas'!$B$14</f>
        <v>0</v>
      </c>
      <c r="H1201" s="16">
        <f>IF(G1201 &gt; 'Costo de tareas'!$B$13, 'Costo de tareas'!$B$13, IF(G1201 &lt; 'Costo de tareas'!$B$13*0.2, 0, 'Costo de tareas'!$B$13- G1201))</f>
        <v>0</v>
      </c>
      <c r="I1201" s="17">
        <f>IF(H1201=0,'Costo de tareas'!$B$13,'Costo de tareas'!$B$13-H1201)</f>
        <v>39.28055556</v>
      </c>
      <c r="J1201" s="2"/>
      <c r="K1201" s="2"/>
      <c r="P1201" s="2"/>
    </row>
    <row r="1202">
      <c r="A1202" s="3" t="s">
        <v>1661</v>
      </c>
      <c r="B1202" s="11" t="str">
        <f t="shared" si="1"/>
        <v>20210220</v>
      </c>
      <c r="C1202" s="12">
        <f t="shared" si="2"/>
        <v>44247</v>
      </c>
      <c r="D1202" s="3" t="str">
        <f t="shared" si="3"/>
        <v>00</v>
      </c>
      <c r="E1202" s="13">
        <v>0.0</v>
      </c>
      <c r="F1202" s="14">
        <f>'Costo de tareas'!$B$15</f>
        <v>0.1964027778</v>
      </c>
      <c r="G1202" s="15">
        <f>'Producción diaria'!$T$3*$L$2*$M$2*$N$2*E1202*1000/'Costo de tareas'!$B$14</f>
        <v>0</v>
      </c>
      <c r="H1202" s="16">
        <f>IF(G1202 &gt; 'Costo de tareas'!$B$13, 'Costo de tareas'!$B$13, IF(G1202 &lt; 'Costo de tareas'!$B$13*0.2, 0, 'Costo de tareas'!$B$13- G1202))</f>
        <v>0</v>
      </c>
      <c r="I1202" s="17">
        <f>IF(H1202=0,'Costo de tareas'!$B$13,'Costo de tareas'!$B$13-H1202)</f>
        <v>39.28055556</v>
      </c>
      <c r="J1202" s="2"/>
      <c r="K1202" s="2"/>
      <c r="P1202" s="2"/>
    </row>
    <row r="1203">
      <c r="A1203" s="3" t="s">
        <v>1662</v>
      </c>
      <c r="B1203" s="11" t="str">
        <f t="shared" si="1"/>
        <v>20210220</v>
      </c>
      <c r="C1203" s="12">
        <f t="shared" si="2"/>
        <v>44247</v>
      </c>
      <c r="D1203" s="3" t="str">
        <f t="shared" si="3"/>
        <v>01</v>
      </c>
      <c r="E1203" s="13">
        <v>0.0</v>
      </c>
      <c r="F1203" s="14">
        <f>'Costo de tareas'!$B$15</f>
        <v>0.1964027778</v>
      </c>
      <c r="G1203" s="15">
        <f>'Producción diaria'!$T$3*$L$2*$M$2*$N$2*E1203*1000/'Costo de tareas'!$B$14</f>
        <v>0</v>
      </c>
      <c r="H1203" s="16">
        <f>IF(G1203 &gt; 'Costo de tareas'!$B$13, 'Costo de tareas'!$B$13, IF(G1203 &lt; 'Costo de tareas'!$B$13*0.2, 0, 'Costo de tareas'!$B$13- G1203))</f>
        <v>0</v>
      </c>
      <c r="I1203" s="17">
        <f>IF(H1203=0,'Costo de tareas'!$B$13,'Costo de tareas'!$B$13-H1203)</f>
        <v>39.28055556</v>
      </c>
      <c r="J1203" s="2"/>
      <c r="K1203" s="2"/>
      <c r="P1203" s="2"/>
    </row>
    <row r="1204">
      <c r="A1204" s="3" t="s">
        <v>1663</v>
      </c>
      <c r="B1204" s="11" t="str">
        <f t="shared" si="1"/>
        <v>20210220</v>
      </c>
      <c r="C1204" s="12">
        <f t="shared" si="2"/>
        <v>44247</v>
      </c>
      <c r="D1204" s="3" t="str">
        <f t="shared" si="3"/>
        <v>02</v>
      </c>
      <c r="E1204" s="13">
        <v>0.0</v>
      </c>
      <c r="F1204" s="14">
        <f>'Costo de tareas'!$B$15</f>
        <v>0.1964027778</v>
      </c>
      <c r="G1204" s="15">
        <f>'Producción diaria'!$T$3*$L$2*$M$2*$N$2*E1204*1000/'Costo de tareas'!$B$14</f>
        <v>0</v>
      </c>
      <c r="H1204" s="16">
        <f>IF(G1204 &gt; 'Costo de tareas'!$B$13, 'Costo de tareas'!$B$13, IF(G1204 &lt; 'Costo de tareas'!$B$13*0.2, 0, 'Costo de tareas'!$B$13- G1204))</f>
        <v>0</v>
      </c>
      <c r="I1204" s="17">
        <f>IF(H1204=0,'Costo de tareas'!$B$13,'Costo de tareas'!$B$13-H1204)</f>
        <v>39.28055556</v>
      </c>
      <c r="J1204" s="2"/>
      <c r="K1204" s="2"/>
      <c r="P1204" s="2"/>
    </row>
    <row r="1205">
      <c r="A1205" s="3" t="s">
        <v>1664</v>
      </c>
      <c r="B1205" s="11" t="str">
        <f t="shared" si="1"/>
        <v>20210220</v>
      </c>
      <c r="C1205" s="12">
        <f t="shared" si="2"/>
        <v>44247</v>
      </c>
      <c r="D1205" s="3" t="str">
        <f t="shared" si="3"/>
        <v>03</v>
      </c>
      <c r="E1205" s="13">
        <v>0.0</v>
      </c>
      <c r="F1205" s="14">
        <f>'Costo de tareas'!$B$15</f>
        <v>0.1964027778</v>
      </c>
      <c r="G1205" s="15">
        <f>'Producción diaria'!$T$3*$L$2*$M$2*$N$2*E1205*1000/'Costo de tareas'!$B$14</f>
        <v>0</v>
      </c>
      <c r="H1205" s="16">
        <f>IF(G1205 &gt; 'Costo de tareas'!$B$13, 'Costo de tareas'!$B$13, IF(G1205 &lt; 'Costo de tareas'!$B$13*0.2, 0, 'Costo de tareas'!$B$13- G1205))</f>
        <v>0</v>
      </c>
      <c r="I1205" s="17">
        <f>IF(H1205=0,'Costo de tareas'!$B$13,'Costo de tareas'!$B$13-H1205)</f>
        <v>39.28055556</v>
      </c>
      <c r="J1205" s="2"/>
      <c r="K1205" s="2"/>
      <c r="P1205" s="2"/>
    </row>
    <row r="1206">
      <c r="A1206" s="3" t="s">
        <v>1665</v>
      </c>
      <c r="B1206" s="11" t="str">
        <f t="shared" si="1"/>
        <v>20210220</v>
      </c>
      <c r="C1206" s="12">
        <f t="shared" si="2"/>
        <v>44247</v>
      </c>
      <c r="D1206" s="3" t="str">
        <f t="shared" si="3"/>
        <v>04</v>
      </c>
      <c r="E1206" s="13">
        <v>0.0</v>
      </c>
      <c r="F1206" s="14">
        <f>'Costo de tareas'!$B$15</f>
        <v>0.1964027778</v>
      </c>
      <c r="G1206" s="15">
        <f>'Producción diaria'!$T$3*$L$2*$M$2*$N$2*E1206*1000/'Costo de tareas'!$B$14</f>
        <v>0</v>
      </c>
      <c r="H1206" s="16">
        <f>IF(G1206 &gt; 'Costo de tareas'!$B$13, 'Costo de tareas'!$B$13, IF(G1206 &lt; 'Costo de tareas'!$B$13*0.2, 0, 'Costo de tareas'!$B$13- G1206))</f>
        <v>0</v>
      </c>
      <c r="I1206" s="17">
        <f>IF(H1206=0,'Costo de tareas'!$B$13,'Costo de tareas'!$B$13-H1206)</f>
        <v>39.28055556</v>
      </c>
      <c r="J1206" s="2"/>
      <c r="K1206" s="2"/>
      <c r="P1206" s="2"/>
    </row>
    <row r="1207">
      <c r="A1207" s="3" t="s">
        <v>1666</v>
      </c>
      <c r="B1207" s="11" t="str">
        <f t="shared" si="1"/>
        <v>20210220</v>
      </c>
      <c r="C1207" s="12">
        <f t="shared" si="2"/>
        <v>44247</v>
      </c>
      <c r="D1207" s="3" t="str">
        <f t="shared" si="3"/>
        <v>05</v>
      </c>
      <c r="E1207" s="13">
        <v>0.0</v>
      </c>
      <c r="F1207" s="14">
        <f>'Costo de tareas'!$B$15</f>
        <v>0.1964027778</v>
      </c>
      <c r="G1207" s="15">
        <f>'Producción diaria'!$T$3*$L$2*$M$2*$N$2*E1207*1000/'Costo de tareas'!$B$14</f>
        <v>0</v>
      </c>
      <c r="H1207" s="16">
        <f>IF(G1207 &gt; 'Costo de tareas'!$B$13, 'Costo de tareas'!$B$13, IF(G1207 &lt; 'Costo de tareas'!$B$13*0.2, 0, 'Costo de tareas'!$B$13- G1207))</f>
        <v>0</v>
      </c>
      <c r="I1207" s="17">
        <f>IF(H1207=0,'Costo de tareas'!$B$13,'Costo de tareas'!$B$13-H1207)</f>
        <v>39.28055556</v>
      </c>
      <c r="J1207" s="2"/>
      <c r="K1207" s="2"/>
      <c r="P1207" s="2"/>
    </row>
    <row r="1208">
      <c r="A1208" s="3" t="s">
        <v>1667</v>
      </c>
      <c r="B1208" s="11" t="str">
        <f t="shared" si="1"/>
        <v>20210220</v>
      </c>
      <c r="C1208" s="12">
        <f t="shared" si="2"/>
        <v>44247</v>
      </c>
      <c r="D1208" s="3" t="str">
        <f t="shared" si="3"/>
        <v>06</v>
      </c>
      <c r="E1208" s="13">
        <v>0.0</v>
      </c>
      <c r="F1208" s="14">
        <f>'Costo de tareas'!$B$15</f>
        <v>0.1964027778</v>
      </c>
      <c r="G1208" s="15">
        <f>'Producción diaria'!$T$3*$L$2*$M$2*$N$2*E1208*1000/'Costo de tareas'!$B$14</f>
        <v>0</v>
      </c>
      <c r="H1208" s="16">
        <f>IF(G1208 &gt; 'Costo de tareas'!$B$13, 'Costo de tareas'!$B$13, IF(G1208 &lt; 'Costo de tareas'!$B$13*0.2, 0, 'Costo de tareas'!$B$13- G1208))</f>
        <v>0</v>
      </c>
      <c r="I1208" s="17">
        <f>IF(H1208=0,'Costo de tareas'!$B$13,'Costo de tareas'!$B$13-H1208)</f>
        <v>39.28055556</v>
      </c>
      <c r="J1208" s="2"/>
      <c r="K1208" s="2"/>
      <c r="P1208" s="2"/>
    </row>
    <row r="1209">
      <c r="A1209" s="3" t="s">
        <v>1668</v>
      </c>
      <c r="B1209" s="11" t="str">
        <f t="shared" si="1"/>
        <v>20210220</v>
      </c>
      <c r="C1209" s="12">
        <f t="shared" si="2"/>
        <v>44247</v>
      </c>
      <c r="D1209" s="3" t="str">
        <f t="shared" si="3"/>
        <v>07</v>
      </c>
      <c r="E1209" s="13">
        <v>258.75</v>
      </c>
      <c r="F1209" s="14">
        <f>'Costo de tareas'!$B$15</f>
        <v>0.1964027778</v>
      </c>
      <c r="G1209" s="15">
        <f>'Producción diaria'!$T$3*$L$2*$M$2*$N$2*E1209*1000/'Costo de tareas'!$B$14</f>
        <v>389.0466507</v>
      </c>
      <c r="H1209" s="16">
        <f>IF(G1209 &gt; 'Costo de tareas'!$B$13, 'Costo de tareas'!$B$13, IF(G1209 &lt; 'Costo de tareas'!$B$13*0.2, 0, 'Costo de tareas'!$B$13- G1209))</f>
        <v>39.28055556</v>
      </c>
      <c r="I1209" s="17">
        <f>IF(H1209=0,'Costo de tareas'!$B$13,'Costo de tareas'!$B$13-H1209)</f>
        <v>0</v>
      </c>
      <c r="J1209" s="2"/>
      <c r="K1209" s="2"/>
      <c r="P1209" s="2"/>
    </row>
    <row r="1210">
      <c r="A1210" s="3" t="s">
        <v>1670</v>
      </c>
      <c r="B1210" s="11" t="str">
        <f t="shared" si="1"/>
        <v>20210220</v>
      </c>
      <c r="C1210" s="12">
        <f t="shared" si="2"/>
        <v>44247</v>
      </c>
      <c r="D1210" s="3" t="str">
        <f t="shared" si="3"/>
        <v>08</v>
      </c>
      <c r="E1210" s="13">
        <v>148.0</v>
      </c>
      <c r="F1210" s="14">
        <f>'Costo de tareas'!$B$15</f>
        <v>0.1964027778</v>
      </c>
      <c r="G1210" s="15">
        <f>'Producción diaria'!$T$3*$L$2*$M$2*$N$2*E1210*1000/'Costo de tareas'!$B$14</f>
        <v>222.5271664</v>
      </c>
      <c r="H1210" s="16">
        <f>IF(G1210 &gt; 'Costo de tareas'!$B$13, 'Costo de tareas'!$B$13, IF(G1210 &lt; 'Costo de tareas'!$B$13*0.2, 0, 'Costo de tareas'!$B$13- G1210))</f>
        <v>39.28055556</v>
      </c>
      <c r="I1210" s="17">
        <f>IF(H1210=0,'Costo de tareas'!$B$13,'Costo de tareas'!$B$13-H1210)</f>
        <v>0</v>
      </c>
      <c r="J1210" s="2"/>
      <c r="K1210" s="2"/>
      <c r="P1210" s="2"/>
    </row>
    <row r="1211">
      <c r="A1211" s="3" t="s">
        <v>1671</v>
      </c>
      <c r="B1211" s="11" t="str">
        <f t="shared" si="1"/>
        <v>20210220</v>
      </c>
      <c r="C1211" s="12">
        <f t="shared" si="2"/>
        <v>44247</v>
      </c>
      <c r="D1211" s="3" t="str">
        <f t="shared" si="3"/>
        <v>09</v>
      </c>
      <c r="E1211" s="13">
        <v>287.0</v>
      </c>
      <c r="F1211" s="14">
        <f>'Costo de tareas'!$B$15</f>
        <v>0.1964027778</v>
      </c>
      <c r="G1211" s="15">
        <f>'Producción diaria'!$T$3*$L$2*$M$2*$N$2*E1211*1000/'Costo de tareas'!$B$14</f>
        <v>431.5222754</v>
      </c>
      <c r="H1211" s="16">
        <f>IF(G1211 &gt; 'Costo de tareas'!$B$13, 'Costo de tareas'!$B$13, IF(G1211 &lt; 'Costo de tareas'!$B$13*0.2, 0, 'Costo de tareas'!$B$13- G1211))</f>
        <v>39.28055556</v>
      </c>
      <c r="I1211" s="17">
        <f>IF(H1211=0,'Costo de tareas'!$B$13,'Costo de tareas'!$B$13-H1211)</f>
        <v>0</v>
      </c>
      <c r="J1211" s="2"/>
      <c r="K1211" s="2"/>
      <c r="P1211" s="2"/>
    </row>
    <row r="1212">
      <c r="A1212" s="3" t="s">
        <v>1672</v>
      </c>
      <c r="B1212" s="11" t="str">
        <f t="shared" si="1"/>
        <v>20210220</v>
      </c>
      <c r="C1212" s="12">
        <f t="shared" si="2"/>
        <v>44247</v>
      </c>
      <c r="D1212" s="3" t="str">
        <f t="shared" si="3"/>
        <v>10</v>
      </c>
      <c r="E1212" s="13">
        <v>392.0</v>
      </c>
      <c r="F1212" s="14">
        <f>'Costo de tareas'!$B$15</f>
        <v>0.1964027778</v>
      </c>
      <c r="G1212" s="15">
        <f>'Producción diaria'!$T$3*$L$2*$M$2*$N$2*E1212*1000/'Costo de tareas'!$B$14</f>
        <v>589.3962786</v>
      </c>
      <c r="H1212" s="16">
        <f>IF(G1212 &gt; 'Costo de tareas'!$B$13, 'Costo de tareas'!$B$13, IF(G1212 &lt; 'Costo de tareas'!$B$13*0.2, 0, 'Costo de tareas'!$B$13- G1212))</f>
        <v>39.28055556</v>
      </c>
      <c r="I1212" s="17">
        <f>IF(H1212=0,'Costo de tareas'!$B$13,'Costo de tareas'!$B$13-H1212)</f>
        <v>0</v>
      </c>
      <c r="J1212" s="2"/>
      <c r="K1212" s="2"/>
      <c r="P1212" s="2"/>
    </row>
    <row r="1213">
      <c r="A1213" s="3" t="s">
        <v>1673</v>
      </c>
      <c r="B1213" s="11" t="str">
        <f t="shared" si="1"/>
        <v>20210220</v>
      </c>
      <c r="C1213" s="12">
        <f t="shared" si="2"/>
        <v>44247</v>
      </c>
      <c r="D1213" s="3" t="str">
        <f t="shared" si="3"/>
        <v>11</v>
      </c>
      <c r="E1213" s="13">
        <v>617.0</v>
      </c>
      <c r="F1213" s="14">
        <f>'Costo de tareas'!$B$15</f>
        <v>0.1964027778</v>
      </c>
      <c r="G1213" s="15">
        <f>'Producción diaria'!$T$3*$L$2*$M$2*$N$2*E1213*1000/'Costo de tareas'!$B$14</f>
        <v>927.697714</v>
      </c>
      <c r="H1213" s="16">
        <f>IF(G1213 &gt; 'Costo de tareas'!$B$13, 'Costo de tareas'!$B$13, IF(G1213 &lt; 'Costo de tareas'!$B$13*0.2, 0, 'Costo de tareas'!$B$13- G1213))</f>
        <v>39.28055556</v>
      </c>
      <c r="I1213" s="17">
        <f>IF(H1213=0,'Costo de tareas'!$B$13,'Costo de tareas'!$B$13-H1213)</f>
        <v>0</v>
      </c>
      <c r="J1213" s="2"/>
      <c r="K1213" s="2"/>
      <c r="P1213" s="2"/>
    </row>
    <row r="1214">
      <c r="A1214" s="3" t="s">
        <v>1674</v>
      </c>
      <c r="B1214" s="11" t="str">
        <f t="shared" si="1"/>
        <v>20210220</v>
      </c>
      <c r="C1214" s="12">
        <f t="shared" si="2"/>
        <v>44247</v>
      </c>
      <c r="D1214" s="3" t="str">
        <f t="shared" si="3"/>
        <v>12</v>
      </c>
      <c r="E1214" s="13">
        <v>657.0</v>
      </c>
      <c r="F1214" s="14">
        <f>'Costo de tareas'!$B$15</f>
        <v>0.1964027778</v>
      </c>
      <c r="G1214" s="15">
        <f>'Producción diaria'!$T$3*$L$2*$M$2*$N$2*E1214*1000/'Costo de tareas'!$B$14</f>
        <v>987.8401914</v>
      </c>
      <c r="H1214" s="16">
        <f>IF(G1214 &gt; 'Costo de tareas'!$B$13, 'Costo de tareas'!$B$13, IF(G1214 &lt; 'Costo de tareas'!$B$13*0.2, 0, 'Costo de tareas'!$B$13- G1214))</f>
        <v>39.28055556</v>
      </c>
      <c r="I1214" s="17">
        <f>IF(H1214=0,'Costo de tareas'!$B$13,'Costo de tareas'!$B$13-H1214)</f>
        <v>0</v>
      </c>
      <c r="J1214" s="2"/>
      <c r="K1214" s="2"/>
      <c r="P1214" s="2"/>
    </row>
    <row r="1215">
      <c r="A1215" s="3" t="s">
        <v>1675</v>
      </c>
      <c r="B1215" s="11" t="str">
        <f t="shared" si="1"/>
        <v>20210220</v>
      </c>
      <c r="C1215" s="12">
        <f t="shared" si="2"/>
        <v>44247</v>
      </c>
      <c r="D1215" s="3" t="str">
        <f t="shared" si="3"/>
        <v>13</v>
      </c>
      <c r="E1215" s="13">
        <v>522.0</v>
      </c>
      <c r="F1215" s="14">
        <f>'Costo de tareas'!$B$15</f>
        <v>0.1964027778</v>
      </c>
      <c r="G1215" s="15">
        <f>'Producción diaria'!$T$3*$L$2*$M$2*$N$2*E1215*1000/'Costo de tareas'!$B$14</f>
        <v>784.8593301</v>
      </c>
      <c r="H1215" s="16">
        <f>IF(G1215 &gt; 'Costo de tareas'!$B$13, 'Costo de tareas'!$B$13, IF(G1215 &lt; 'Costo de tareas'!$B$13*0.2, 0, 'Costo de tareas'!$B$13- G1215))</f>
        <v>39.28055556</v>
      </c>
      <c r="I1215" s="17">
        <f>IF(H1215=0,'Costo de tareas'!$B$13,'Costo de tareas'!$B$13-H1215)</f>
        <v>0</v>
      </c>
      <c r="J1215" s="2"/>
      <c r="K1215" s="2"/>
      <c r="P1215" s="2"/>
    </row>
    <row r="1216">
      <c r="A1216" s="3" t="s">
        <v>1676</v>
      </c>
      <c r="B1216" s="11" t="str">
        <f t="shared" si="1"/>
        <v>20210220</v>
      </c>
      <c r="C1216" s="12">
        <f t="shared" si="2"/>
        <v>44247</v>
      </c>
      <c r="D1216" s="3" t="str">
        <f t="shared" si="3"/>
        <v>14</v>
      </c>
      <c r="E1216" s="13">
        <v>558.0</v>
      </c>
      <c r="F1216" s="14">
        <f>'Costo de tareas'!$B$15</f>
        <v>0.1964027778</v>
      </c>
      <c r="G1216" s="15">
        <f>'Producción diaria'!$T$3*$L$2*$M$2*$N$2*E1216*1000/'Costo de tareas'!$B$14</f>
        <v>838.9875598</v>
      </c>
      <c r="H1216" s="16">
        <f>IF(G1216 &gt; 'Costo de tareas'!$B$13, 'Costo de tareas'!$B$13, IF(G1216 &lt; 'Costo de tareas'!$B$13*0.2, 0, 'Costo de tareas'!$B$13- G1216))</f>
        <v>39.28055556</v>
      </c>
      <c r="I1216" s="17">
        <f>IF(H1216=0,'Costo de tareas'!$B$13,'Costo de tareas'!$B$13-H1216)</f>
        <v>0</v>
      </c>
      <c r="J1216" s="2"/>
      <c r="K1216" s="2"/>
      <c r="P1216" s="2"/>
    </row>
    <row r="1217">
      <c r="A1217" s="3" t="s">
        <v>1677</v>
      </c>
      <c r="B1217" s="11" t="str">
        <f t="shared" si="1"/>
        <v>20210220</v>
      </c>
      <c r="C1217" s="12">
        <f t="shared" si="2"/>
        <v>44247</v>
      </c>
      <c r="D1217" s="3" t="str">
        <f t="shared" si="3"/>
        <v>15</v>
      </c>
      <c r="E1217" s="13">
        <v>462.0</v>
      </c>
      <c r="F1217" s="14">
        <f>'Costo de tareas'!$B$15</f>
        <v>0.1964027778</v>
      </c>
      <c r="G1217" s="15">
        <f>'Producción diaria'!$T$3*$L$2*$M$2*$N$2*E1217*1000/'Costo de tareas'!$B$14</f>
        <v>694.645614</v>
      </c>
      <c r="H1217" s="16">
        <f>IF(G1217 &gt; 'Costo de tareas'!$B$13, 'Costo de tareas'!$B$13, IF(G1217 &lt; 'Costo de tareas'!$B$13*0.2, 0, 'Costo de tareas'!$B$13- G1217))</f>
        <v>39.28055556</v>
      </c>
      <c r="I1217" s="17">
        <f>IF(H1217=0,'Costo de tareas'!$B$13,'Costo de tareas'!$B$13-H1217)</f>
        <v>0</v>
      </c>
      <c r="J1217" s="2"/>
      <c r="K1217" s="2"/>
      <c r="P1217" s="2"/>
    </row>
    <row r="1218">
      <c r="A1218" s="3" t="s">
        <v>1678</v>
      </c>
      <c r="B1218" s="11" t="str">
        <f t="shared" si="1"/>
        <v>20210220</v>
      </c>
      <c r="C1218" s="12">
        <f t="shared" si="2"/>
        <v>44247</v>
      </c>
      <c r="D1218" s="3" t="str">
        <f t="shared" si="3"/>
        <v>16</v>
      </c>
      <c r="E1218" s="13">
        <v>268.0</v>
      </c>
      <c r="F1218" s="14">
        <f>'Costo de tareas'!$B$15</f>
        <v>0.1964027778</v>
      </c>
      <c r="G1218" s="15">
        <f>'Producción diaria'!$T$3*$L$2*$M$2*$N$2*E1218*1000/'Costo de tareas'!$B$14</f>
        <v>402.9545986</v>
      </c>
      <c r="H1218" s="16">
        <f>IF(G1218 &gt; 'Costo de tareas'!$B$13, 'Costo de tareas'!$B$13, IF(G1218 &lt; 'Costo de tareas'!$B$13*0.2, 0, 'Costo de tareas'!$B$13- G1218))</f>
        <v>39.28055556</v>
      </c>
      <c r="I1218" s="17">
        <f>IF(H1218=0,'Costo de tareas'!$B$13,'Costo de tareas'!$B$13-H1218)</f>
        <v>0</v>
      </c>
      <c r="J1218" s="2"/>
      <c r="K1218" s="2"/>
      <c r="P1218" s="2"/>
    </row>
    <row r="1219">
      <c r="A1219" s="3" t="s">
        <v>1679</v>
      </c>
      <c r="B1219" s="11" t="str">
        <f t="shared" si="1"/>
        <v>20210220</v>
      </c>
      <c r="C1219" s="12">
        <f t="shared" si="2"/>
        <v>44247</v>
      </c>
      <c r="D1219" s="3" t="str">
        <f t="shared" si="3"/>
        <v>17</v>
      </c>
      <c r="E1219" s="13">
        <v>84.0</v>
      </c>
      <c r="F1219" s="14">
        <f>'Costo de tareas'!$B$15</f>
        <v>0.1964027778</v>
      </c>
      <c r="G1219" s="15">
        <f>'Producción diaria'!$T$3*$L$2*$M$2*$N$2*E1219*1000/'Costo de tareas'!$B$14</f>
        <v>126.2992026</v>
      </c>
      <c r="H1219" s="16">
        <f>IF(G1219 &gt; 'Costo de tareas'!$B$13, 'Costo de tareas'!$B$13, IF(G1219 &lt; 'Costo de tareas'!$B$13*0.2, 0, 'Costo de tareas'!$B$13- G1219))</f>
        <v>39.28055556</v>
      </c>
      <c r="I1219" s="17">
        <f>IF(H1219=0,'Costo de tareas'!$B$13,'Costo de tareas'!$B$13-H1219)</f>
        <v>0</v>
      </c>
      <c r="J1219" s="2"/>
      <c r="K1219" s="2"/>
      <c r="P1219" s="2"/>
    </row>
    <row r="1220">
      <c r="A1220" s="3" t="s">
        <v>1680</v>
      </c>
      <c r="B1220" s="11" t="str">
        <f t="shared" si="1"/>
        <v>20210220</v>
      </c>
      <c r="C1220" s="12">
        <f t="shared" si="2"/>
        <v>44247</v>
      </c>
      <c r="D1220" s="3" t="str">
        <f t="shared" si="3"/>
        <v>18</v>
      </c>
      <c r="E1220" s="13">
        <v>0.0</v>
      </c>
      <c r="F1220" s="14">
        <f>'Costo de tareas'!$B$15</f>
        <v>0.1964027778</v>
      </c>
      <c r="G1220" s="15">
        <f>'Producción diaria'!$T$3*$L$2*$M$2*$N$2*E1220*1000/'Costo de tareas'!$B$14</f>
        <v>0</v>
      </c>
      <c r="H1220" s="16">
        <f>IF(G1220 &gt; 'Costo de tareas'!$B$13, 'Costo de tareas'!$B$13, IF(G1220 &lt; 'Costo de tareas'!$B$13*0.2, 0, 'Costo de tareas'!$B$13- G1220))</f>
        <v>0</v>
      </c>
      <c r="I1220" s="17">
        <f>IF(H1220=0,'Costo de tareas'!$B$13,'Costo de tareas'!$B$13-H1220)</f>
        <v>39.28055556</v>
      </c>
      <c r="J1220" s="2"/>
      <c r="K1220" s="2"/>
      <c r="P1220" s="2"/>
    </row>
    <row r="1221">
      <c r="A1221" s="3" t="s">
        <v>1682</v>
      </c>
      <c r="B1221" s="11" t="str">
        <f t="shared" si="1"/>
        <v>20210220</v>
      </c>
      <c r="C1221" s="12">
        <f t="shared" si="2"/>
        <v>44247</v>
      </c>
      <c r="D1221" s="3" t="str">
        <f t="shared" si="3"/>
        <v>19</v>
      </c>
      <c r="E1221" s="13">
        <v>0.0</v>
      </c>
      <c r="F1221" s="14">
        <f>'Costo de tareas'!$B$15</f>
        <v>0.1964027778</v>
      </c>
      <c r="G1221" s="15">
        <f>'Producción diaria'!$T$3*$L$2*$M$2*$N$2*E1221*1000/'Costo de tareas'!$B$14</f>
        <v>0</v>
      </c>
      <c r="H1221" s="16">
        <f>IF(G1221 &gt; 'Costo de tareas'!$B$13, 'Costo de tareas'!$B$13, IF(G1221 &lt; 'Costo de tareas'!$B$13*0.2, 0, 'Costo de tareas'!$B$13- G1221))</f>
        <v>0</v>
      </c>
      <c r="I1221" s="17">
        <f>IF(H1221=0,'Costo de tareas'!$B$13,'Costo de tareas'!$B$13-H1221)</f>
        <v>39.28055556</v>
      </c>
      <c r="J1221" s="2"/>
      <c r="K1221" s="2"/>
      <c r="P1221" s="2"/>
    </row>
    <row r="1222">
      <c r="A1222" s="3" t="s">
        <v>1683</v>
      </c>
      <c r="B1222" s="11" t="str">
        <f t="shared" si="1"/>
        <v>20210220</v>
      </c>
      <c r="C1222" s="12">
        <f t="shared" si="2"/>
        <v>44247</v>
      </c>
      <c r="D1222" s="3" t="str">
        <f t="shared" si="3"/>
        <v>20</v>
      </c>
      <c r="E1222" s="13">
        <v>0.0</v>
      </c>
      <c r="F1222" s="14">
        <f>'Costo de tareas'!$B$15</f>
        <v>0.1964027778</v>
      </c>
      <c r="G1222" s="15">
        <f>'Producción diaria'!$T$3*$L$2*$M$2*$N$2*E1222*1000/'Costo de tareas'!$B$14</f>
        <v>0</v>
      </c>
      <c r="H1222" s="16">
        <f>IF(G1222 &gt; 'Costo de tareas'!$B$13, 'Costo de tareas'!$B$13, IF(G1222 &lt; 'Costo de tareas'!$B$13*0.2, 0, 'Costo de tareas'!$B$13- G1222))</f>
        <v>0</v>
      </c>
      <c r="I1222" s="17">
        <f>IF(H1222=0,'Costo de tareas'!$B$13,'Costo de tareas'!$B$13-H1222)</f>
        <v>39.28055556</v>
      </c>
      <c r="J1222" s="2"/>
      <c r="K1222" s="2"/>
      <c r="P1222" s="2"/>
    </row>
    <row r="1223">
      <c r="A1223" s="3" t="s">
        <v>1685</v>
      </c>
      <c r="B1223" s="11" t="str">
        <f t="shared" si="1"/>
        <v>20210220</v>
      </c>
      <c r="C1223" s="12">
        <f t="shared" si="2"/>
        <v>44247</v>
      </c>
      <c r="D1223" s="3" t="str">
        <f t="shared" si="3"/>
        <v>21</v>
      </c>
      <c r="E1223" s="13">
        <v>0.0</v>
      </c>
      <c r="F1223" s="14">
        <f>'Costo de tareas'!$B$15</f>
        <v>0.1964027778</v>
      </c>
      <c r="G1223" s="15">
        <f>'Producción diaria'!$T$3*$L$2*$M$2*$N$2*E1223*1000/'Costo de tareas'!$B$14</f>
        <v>0</v>
      </c>
      <c r="H1223" s="16">
        <f>IF(G1223 &gt; 'Costo de tareas'!$B$13, 'Costo de tareas'!$B$13, IF(G1223 &lt; 'Costo de tareas'!$B$13*0.2, 0, 'Costo de tareas'!$B$13- G1223))</f>
        <v>0</v>
      </c>
      <c r="I1223" s="17">
        <f>IF(H1223=0,'Costo de tareas'!$B$13,'Costo de tareas'!$B$13-H1223)</f>
        <v>39.28055556</v>
      </c>
      <c r="J1223" s="2"/>
      <c r="K1223" s="2"/>
      <c r="P1223" s="2"/>
    </row>
    <row r="1224">
      <c r="A1224" s="3" t="s">
        <v>1687</v>
      </c>
      <c r="B1224" s="11" t="str">
        <f t="shared" si="1"/>
        <v>20210220</v>
      </c>
      <c r="C1224" s="12">
        <f t="shared" si="2"/>
        <v>44247</v>
      </c>
      <c r="D1224" s="3" t="str">
        <f t="shared" si="3"/>
        <v>22</v>
      </c>
      <c r="E1224" s="13">
        <v>0.0</v>
      </c>
      <c r="F1224" s="14">
        <f>'Costo de tareas'!$B$15</f>
        <v>0.1964027778</v>
      </c>
      <c r="G1224" s="15">
        <f>'Producción diaria'!$T$3*$L$2*$M$2*$N$2*E1224*1000/'Costo de tareas'!$B$14</f>
        <v>0</v>
      </c>
      <c r="H1224" s="16">
        <f>IF(G1224 &gt; 'Costo de tareas'!$B$13, 'Costo de tareas'!$B$13, IF(G1224 &lt; 'Costo de tareas'!$B$13*0.2, 0, 'Costo de tareas'!$B$13- G1224))</f>
        <v>0</v>
      </c>
      <c r="I1224" s="17">
        <f>IF(H1224=0,'Costo de tareas'!$B$13,'Costo de tareas'!$B$13-H1224)</f>
        <v>39.28055556</v>
      </c>
      <c r="J1224" s="2"/>
      <c r="K1224" s="2"/>
      <c r="P1224" s="2"/>
    </row>
    <row r="1225">
      <c r="A1225" s="3" t="s">
        <v>1689</v>
      </c>
      <c r="B1225" s="11" t="str">
        <f t="shared" si="1"/>
        <v>20210220</v>
      </c>
      <c r="C1225" s="12">
        <f t="shared" si="2"/>
        <v>44247</v>
      </c>
      <c r="D1225" s="3" t="str">
        <f t="shared" si="3"/>
        <v>23</v>
      </c>
      <c r="E1225" s="13">
        <v>0.0</v>
      </c>
      <c r="F1225" s="14">
        <f>'Costo de tareas'!$B$15</f>
        <v>0.1964027778</v>
      </c>
      <c r="G1225" s="15">
        <f>'Producción diaria'!$T$3*$L$2*$M$2*$N$2*E1225*1000/'Costo de tareas'!$B$14</f>
        <v>0</v>
      </c>
      <c r="H1225" s="16">
        <f>IF(G1225 &gt; 'Costo de tareas'!$B$13, 'Costo de tareas'!$B$13, IF(G1225 &lt; 'Costo de tareas'!$B$13*0.2, 0, 'Costo de tareas'!$B$13- G1225))</f>
        <v>0</v>
      </c>
      <c r="I1225" s="17">
        <f>IF(H1225=0,'Costo de tareas'!$B$13,'Costo de tareas'!$B$13-H1225)</f>
        <v>39.28055556</v>
      </c>
      <c r="J1225" s="2"/>
      <c r="K1225" s="2"/>
      <c r="P1225" s="2"/>
    </row>
    <row r="1226">
      <c r="A1226" s="3" t="s">
        <v>1691</v>
      </c>
      <c r="B1226" s="11" t="str">
        <f t="shared" si="1"/>
        <v>20210221</v>
      </c>
      <c r="C1226" s="12">
        <f t="shared" si="2"/>
        <v>44248</v>
      </c>
      <c r="D1226" s="3" t="str">
        <f t="shared" si="3"/>
        <v>00</v>
      </c>
      <c r="E1226" s="13">
        <v>0.0</v>
      </c>
      <c r="F1226" s="14">
        <f>'Costo de tareas'!$B$15</f>
        <v>0.1964027778</v>
      </c>
      <c r="G1226" s="15">
        <f>'Producción diaria'!$T$3*$L$2*$M$2*$N$2*E1226*1000/'Costo de tareas'!$B$14</f>
        <v>0</v>
      </c>
      <c r="H1226" s="16">
        <f>IF(G1226 &gt; 'Costo de tareas'!$B$13, 'Costo de tareas'!$B$13, IF(G1226 &lt; 'Costo de tareas'!$B$13*0.2, 0, 'Costo de tareas'!$B$13- G1226))</f>
        <v>0</v>
      </c>
      <c r="I1226" s="17">
        <f>IF(H1226=0,'Costo de tareas'!$B$13,'Costo de tareas'!$B$13-H1226)</f>
        <v>39.28055556</v>
      </c>
      <c r="J1226" s="2"/>
      <c r="K1226" s="2"/>
      <c r="P1226" s="2"/>
    </row>
    <row r="1227">
      <c r="A1227" s="3" t="s">
        <v>1693</v>
      </c>
      <c r="B1227" s="11" t="str">
        <f t="shared" si="1"/>
        <v>20210221</v>
      </c>
      <c r="C1227" s="12">
        <f t="shared" si="2"/>
        <v>44248</v>
      </c>
      <c r="D1227" s="3" t="str">
        <f t="shared" si="3"/>
        <v>01</v>
      </c>
      <c r="E1227" s="13">
        <v>0.0</v>
      </c>
      <c r="F1227" s="14">
        <f>'Costo de tareas'!$B$15</f>
        <v>0.1964027778</v>
      </c>
      <c r="G1227" s="15">
        <f>'Producción diaria'!$T$3*$L$2*$M$2*$N$2*E1227*1000/'Costo de tareas'!$B$14</f>
        <v>0</v>
      </c>
      <c r="H1227" s="16">
        <f>IF(G1227 &gt; 'Costo de tareas'!$B$13, 'Costo de tareas'!$B$13, IF(G1227 &lt; 'Costo de tareas'!$B$13*0.2, 0, 'Costo de tareas'!$B$13- G1227))</f>
        <v>0</v>
      </c>
      <c r="I1227" s="17">
        <f>IF(H1227=0,'Costo de tareas'!$B$13,'Costo de tareas'!$B$13-H1227)</f>
        <v>39.28055556</v>
      </c>
      <c r="J1227" s="2"/>
      <c r="K1227" s="2"/>
      <c r="P1227" s="2"/>
    </row>
    <row r="1228">
      <c r="A1228" s="3" t="s">
        <v>1695</v>
      </c>
      <c r="B1228" s="11" t="str">
        <f t="shared" si="1"/>
        <v>20210221</v>
      </c>
      <c r="C1228" s="12">
        <f t="shared" si="2"/>
        <v>44248</v>
      </c>
      <c r="D1228" s="3" t="str">
        <f t="shared" si="3"/>
        <v>02</v>
      </c>
      <c r="E1228" s="13">
        <v>0.0</v>
      </c>
      <c r="F1228" s="14">
        <f>'Costo de tareas'!$B$15</f>
        <v>0.1964027778</v>
      </c>
      <c r="G1228" s="15">
        <f>'Producción diaria'!$T$3*$L$2*$M$2*$N$2*E1228*1000/'Costo de tareas'!$B$14</f>
        <v>0</v>
      </c>
      <c r="H1228" s="16">
        <f>IF(G1228 &gt; 'Costo de tareas'!$B$13, 'Costo de tareas'!$B$13, IF(G1228 &lt; 'Costo de tareas'!$B$13*0.2, 0, 'Costo de tareas'!$B$13- G1228))</f>
        <v>0</v>
      </c>
      <c r="I1228" s="17">
        <f>IF(H1228=0,'Costo de tareas'!$B$13,'Costo de tareas'!$B$13-H1228)</f>
        <v>39.28055556</v>
      </c>
      <c r="J1228" s="2"/>
      <c r="K1228" s="2"/>
      <c r="P1228" s="2"/>
    </row>
    <row r="1229">
      <c r="A1229" s="3" t="s">
        <v>1696</v>
      </c>
      <c r="B1229" s="11" t="str">
        <f t="shared" si="1"/>
        <v>20210221</v>
      </c>
      <c r="C1229" s="12">
        <f t="shared" si="2"/>
        <v>44248</v>
      </c>
      <c r="D1229" s="3" t="str">
        <f t="shared" si="3"/>
        <v>03</v>
      </c>
      <c r="E1229" s="13">
        <v>0.0</v>
      </c>
      <c r="F1229" s="14">
        <f>'Costo de tareas'!$B$15</f>
        <v>0.1964027778</v>
      </c>
      <c r="G1229" s="15">
        <f>'Producción diaria'!$T$3*$L$2*$M$2*$N$2*E1229*1000/'Costo de tareas'!$B$14</f>
        <v>0</v>
      </c>
      <c r="H1229" s="16">
        <f>IF(G1229 &gt; 'Costo de tareas'!$B$13, 'Costo de tareas'!$B$13, IF(G1229 &lt; 'Costo de tareas'!$B$13*0.2, 0, 'Costo de tareas'!$B$13- G1229))</f>
        <v>0</v>
      </c>
      <c r="I1229" s="17">
        <f>IF(H1229=0,'Costo de tareas'!$B$13,'Costo de tareas'!$B$13-H1229)</f>
        <v>39.28055556</v>
      </c>
      <c r="J1229" s="2"/>
      <c r="K1229" s="2"/>
      <c r="P1229" s="2"/>
    </row>
    <row r="1230">
      <c r="A1230" s="3" t="s">
        <v>1697</v>
      </c>
      <c r="B1230" s="11" t="str">
        <f t="shared" si="1"/>
        <v>20210221</v>
      </c>
      <c r="C1230" s="12">
        <f t="shared" si="2"/>
        <v>44248</v>
      </c>
      <c r="D1230" s="3" t="str">
        <f t="shared" si="3"/>
        <v>04</v>
      </c>
      <c r="E1230" s="13">
        <v>0.0</v>
      </c>
      <c r="F1230" s="14">
        <f>'Costo de tareas'!$B$15</f>
        <v>0.1964027778</v>
      </c>
      <c r="G1230" s="15">
        <f>'Producción diaria'!$T$3*$L$2*$M$2*$N$2*E1230*1000/'Costo de tareas'!$B$14</f>
        <v>0</v>
      </c>
      <c r="H1230" s="16">
        <f>IF(G1230 &gt; 'Costo de tareas'!$B$13, 'Costo de tareas'!$B$13, IF(G1230 &lt; 'Costo de tareas'!$B$13*0.2, 0, 'Costo de tareas'!$B$13- G1230))</f>
        <v>0</v>
      </c>
      <c r="I1230" s="17">
        <f>IF(H1230=0,'Costo de tareas'!$B$13,'Costo de tareas'!$B$13-H1230)</f>
        <v>39.28055556</v>
      </c>
      <c r="J1230" s="2"/>
      <c r="K1230" s="2"/>
      <c r="P1230" s="2"/>
    </row>
    <row r="1231">
      <c r="A1231" s="3" t="s">
        <v>1699</v>
      </c>
      <c r="B1231" s="11" t="str">
        <f t="shared" si="1"/>
        <v>20210221</v>
      </c>
      <c r="C1231" s="12">
        <f t="shared" si="2"/>
        <v>44248</v>
      </c>
      <c r="D1231" s="3" t="str">
        <f t="shared" si="3"/>
        <v>05</v>
      </c>
      <c r="E1231" s="13">
        <v>0.0</v>
      </c>
      <c r="F1231" s="14">
        <f>'Costo de tareas'!$B$15</f>
        <v>0.1964027778</v>
      </c>
      <c r="G1231" s="15">
        <f>'Producción diaria'!$T$3*$L$2*$M$2*$N$2*E1231*1000/'Costo de tareas'!$B$14</f>
        <v>0</v>
      </c>
      <c r="H1231" s="16">
        <f>IF(G1231 &gt; 'Costo de tareas'!$B$13, 'Costo de tareas'!$B$13, IF(G1231 &lt; 'Costo de tareas'!$B$13*0.2, 0, 'Costo de tareas'!$B$13- G1231))</f>
        <v>0</v>
      </c>
      <c r="I1231" s="17">
        <f>IF(H1231=0,'Costo de tareas'!$B$13,'Costo de tareas'!$B$13-H1231)</f>
        <v>39.28055556</v>
      </c>
      <c r="J1231" s="2"/>
      <c r="K1231" s="2"/>
      <c r="P1231" s="2"/>
    </row>
    <row r="1232">
      <c r="A1232" s="3" t="s">
        <v>1701</v>
      </c>
      <c r="B1232" s="11" t="str">
        <f t="shared" si="1"/>
        <v>20210221</v>
      </c>
      <c r="C1232" s="12">
        <f t="shared" si="2"/>
        <v>44248</v>
      </c>
      <c r="D1232" s="3" t="str">
        <f t="shared" si="3"/>
        <v>06</v>
      </c>
      <c r="E1232" s="13">
        <v>0.0</v>
      </c>
      <c r="F1232" s="14">
        <f>'Costo de tareas'!$B$15</f>
        <v>0.1964027778</v>
      </c>
      <c r="G1232" s="15">
        <f>'Producción diaria'!$T$3*$L$2*$M$2*$N$2*E1232*1000/'Costo de tareas'!$B$14</f>
        <v>0</v>
      </c>
      <c r="H1232" s="16">
        <f>IF(G1232 &gt; 'Costo de tareas'!$B$13, 'Costo de tareas'!$B$13, IF(G1232 &lt; 'Costo de tareas'!$B$13*0.2, 0, 'Costo de tareas'!$B$13- G1232))</f>
        <v>0</v>
      </c>
      <c r="I1232" s="17">
        <f>IF(H1232=0,'Costo de tareas'!$B$13,'Costo de tareas'!$B$13-H1232)</f>
        <v>39.28055556</v>
      </c>
      <c r="J1232" s="2"/>
      <c r="K1232" s="2"/>
      <c r="P1232" s="2"/>
    </row>
    <row r="1233">
      <c r="A1233" s="3" t="s">
        <v>1703</v>
      </c>
      <c r="B1233" s="11" t="str">
        <f t="shared" si="1"/>
        <v>20210221</v>
      </c>
      <c r="C1233" s="12">
        <f t="shared" si="2"/>
        <v>44248</v>
      </c>
      <c r="D1233" s="3" t="str">
        <f t="shared" si="3"/>
        <v>07</v>
      </c>
      <c r="E1233" s="13">
        <v>309.0</v>
      </c>
      <c r="F1233" s="14">
        <f>'Costo de tareas'!$B$15</f>
        <v>0.1964027778</v>
      </c>
      <c r="G1233" s="15">
        <f>'Producción diaria'!$T$3*$L$2*$M$2*$N$2*E1233*1000/'Costo de tareas'!$B$14</f>
        <v>464.600638</v>
      </c>
      <c r="H1233" s="16">
        <f>IF(G1233 &gt; 'Costo de tareas'!$B$13, 'Costo de tareas'!$B$13, IF(G1233 &lt; 'Costo de tareas'!$B$13*0.2, 0, 'Costo de tareas'!$B$13- G1233))</f>
        <v>39.28055556</v>
      </c>
      <c r="I1233" s="17">
        <f>IF(H1233=0,'Costo de tareas'!$B$13,'Costo de tareas'!$B$13-H1233)</f>
        <v>0</v>
      </c>
      <c r="J1233" s="2"/>
      <c r="K1233" s="2"/>
      <c r="P1233" s="2"/>
    </row>
    <row r="1234">
      <c r="A1234" s="3" t="s">
        <v>1705</v>
      </c>
      <c r="B1234" s="11" t="str">
        <f t="shared" si="1"/>
        <v>20210221</v>
      </c>
      <c r="C1234" s="12">
        <f t="shared" si="2"/>
        <v>44248</v>
      </c>
      <c r="D1234" s="3" t="str">
        <f t="shared" si="3"/>
        <v>08</v>
      </c>
      <c r="E1234" s="13">
        <v>52.0</v>
      </c>
      <c r="F1234" s="14">
        <f>'Costo de tareas'!$B$15</f>
        <v>0.1964027778</v>
      </c>
      <c r="G1234" s="15">
        <f>'Producción diaria'!$T$3*$L$2*$M$2*$N$2*E1234*1000/'Costo de tareas'!$B$14</f>
        <v>78.18522063</v>
      </c>
      <c r="H1234" s="16">
        <f>IF(G1234 &gt; 'Costo de tareas'!$B$13, 'Costo de tareas'!$B$13, IF(G1234 &lt; 'Costo de tareas'!$B$13*0.2, 0, 'Costo de tareas'!$B$13- G1234))</f>
        <v>39.28055556</v>
      </c>
      <c r="I1234" s="17">
        <f>IF(H1234=0,'Costo de tareas'!$B$13,'Costo de tareas'!$B$13-H1234)</f>
        <v>0</v>
      </c>
      <c r="J1234" s="2"/>
      <c r="K1234" s="2"/>
      <c r="P1234" s="2"/>
    </row>
    <row r="1235">
      <c r="A1235" s="3" t="s">
        <v>1706</v>
      </c>
      <c r="B1235" s="11" t="str">
        <f t="shared" si="1"/>
        <v>20210221</v>
      </c>
      <c r="C1235" s="12">
        <f t="shared" si="2"/>
        <v>44248</v>
      </c>
      <c r="D1235" s="3" t="str">
        <f t="shared" si="3"/>
        <v>09</v>
      </c>
      <c r="E1235" s="13">
        <v>109.0</v>
      </c>
      <c r="F1235" s="14">
        <f>'Costo de tareas'!$B$15</f>
        <v>0.1964027778</v>
      </c>
      <c r="G1235" s="15">
        <f>'Producción diaria'!$T$3*$L$2*$M$2*$N$2*E1235*1000/'Costo de tareas'!$B$14</f>
        <v>163.8882509</v>
      </c>
      <c r="H1235" s="16">
        <f>IF(G1235 &gt; 'Costo de tareas'!$B$13, 'Costo de tareas'!$B$13, IF(G1235 &lt; 'Costo de tareas'!$B$13*0.2, 0, 'Costo de tareas'!$B$13- G1235))</f>
        <v>39.28055556</v>
      </c>
      <c r="I1235" s="17">
        <f>IF(H1235=0,'Costo de tareas'!$B$13,'Costo de tareas'!$B$13-H1235)</f>
        <v>0</v>
      </c>
      <c r="J1235" s="2"/>
      <c r="K1235" s="2"/>
      <c r="P1235" s="2"/>
    </row>
    <row r="1236">
      <c r="A1236" s="3" t="s">
        <v>1708</v>
      </c>
      <c r="B1236" s="11" t="str">
        <f t="shared" si="1"/>
        <v>20210221</v>
      </c>
      <c r="C1236" s="12">
        <f t="shared" si="2"/>
        <v>44248</v>
      </c>
      <c r="D1236" s="3" t="str">
        <f t="shared" si="3"/>
        <v>10</v>
      </c>
      <c r="E1236" s="13">
        <v>221.0</v>
      </c>
      <c r="F1236" s="14">
        <f>'Costo de tareas'!$B$15</f>
        <v>0.1964027778</v>
      </c>
      <c r="G1236" s="15">
        <f>'Producción diaria'!$T$3*$L$2*$M$2*$N$2*E1236*1000/'Costo de tareas'!$B$14</f>
        <v>332.2871877</v>
      </c>
      <c r="H1236" s="16">
        <f>IF(G1236 &gt; 'Costo de tareas'!$B$13, 'Costo de tareas'!$B$13, IF(G1236 &lt; 'Costo de tareas'!$B$13*0.2, 0, 'Costo de tareas'!$B$13- G1236))</f>
        <v>39.28055556</v>
      </c>
      <c r="I1236" s="17">
        <f>IF(H1236=0,'Costo de tareas'!$B$13,'Costo de tareas'!$B$13-H1236)</f>
        <v>0</v>
      </c>
      <c r="J1236" s="2"/>
      <c r="K1236" s="2"/>
      <c r="P1236" s="2"/>
    </row>
    <row r="1237">
      <c r="A1237" s="3" t="s">
        <v>1709</v>
      </c>
      <c r="B1237" s="11" t="str">
        <f t="shared" si="1"/>
        <v>20210221</v>
      </c>
      <c r="C1237" s="12">
        <f t="shared" si="2"/>
        <v>44248</v>
      </c>
      <c r="D1237" s="3" t="str">
        <f t="shared" si="3"/>
        <v>11</v>
      </c>
      <c r="E1237" s="13">
        <v>251.0</v>
      </c>
      <c r="F1237" s="14">
        <f>'Costo de tareas'!$B$15</f>
        <v>0.1964027778</v>
      </c>
      <c r="G1237" s="15">
        <f>'Producción diaria'!$T$3*$L$2*$M$2*$N$2*E1237*1000/'Costo de tareas'!$B$14</f>
        <v>377.3940457</v>
      </c>
      <c r="H1237" s="16">
        <f>IF(G1237 &gt; 'Costo de tareas'!$B$13, 'Costo de tareas'!$B$13, IF(G1237 &lt; 'Costo de tareas'!$B$13*0.2, 0, 'Costo de tareas'!$B$13- G1237))</f>
        <v>39.28055556</v>
      </c>
      <c r="I1237" s="17">
        <f>IF(H1237=0,'Costo de tareas'!$B$13,'Costo de tareas'!$B$13-H1237)</f>
        <v>0</v>
      </c>
      <c r="J1237" s="2"/>
      <c r="K1237" s="2"/>
      <c r="P1237" s="2"/>
    </row>
    <row r="1238">
      <c r="A1238" s="3" t="s">
        <v>1710</v>
      </c>
      <c r="B1238" s="11" t="str">
        <f t="shared" si="1"/>
        <v>20210221</v>
      </c>
      <c r="C1238" s="12">
        <f t="shared" si="2"/>
        <v>44248</v>
      </c>
      <c r="D1238" s="3" t="str">
        <f t="shared" si="3"/>
        <v>12</v>
      </c>
      <c r="E1238" s="13">
        <v>426.0</v>
      </c>
      <c r="F1238" s="14">
        <f>'Costo de tareas'!$B$15</f>
        <v>0.1964027778</v>
      </c>
      <c r="G1238" s="15">
        <f>'Producción diaria'!$T$3*$L$2*$M$2*$N$2*E1238*1000/'Costo de tareas'!$B$14</f>
        <v>640.5173844</v>
      </c>
      <c r="H1238" s="16">
        <f>IF(G1238 &gt; 'Costo de tareas'!$B$13, 'Costo de tareas'!$B$13, IF(G1238 &lt; 'Costo de tareas'!$B$13*0.2, 0, 'Costo de tareas'!$B$13- G1238))</f>
        <v>39.28055556</v>
      </c>
      <c r="I1238" s="17">
        <f>IF(H1238=0,'Costo de tareas'!$B$13,'Costo de tareas'!$B$13-H1238)</f>
        <v>0</v>
      </c>
      <c r="J1238" s="2"/>
      <c r="K1238" s="2"/>
      <c r="P1238" s="2"/>
    </row>
    <row r="1239">
      <c r="A1239" s="3" t="s">
        <v>1711</v>
      </c>
      <c r="B1239" s="11" t="str">
        <f t="shared" si="1"/>
        <v>20210221</v>
      </c>
      <c r="C1239" s="12">
        <f t="shared" si="2"/>
        <v>44248</v>
      </c>
      <c r="D1239" s="3" t="str">
        <f t="shared" si="3"/>
        <v>13</v>
      </c>
      <c r="E1239" s="13">
        <v>179.0</v>
      </c>
      <c r="F1239" s="14">
        <f>'Costo de tareas'!$B$15</f>
        <v>0.1964027778</v>
      </c>
      <c r="G1239" s="15">
        <f>'Producción diaria'!$T$3*$L$2*$M$2*$N$2*E1239*1000/'Costo de tareas'!$B$14</f>
        <v>269.1375864</v>
      </c>
      <c r="H1239" s="16">
        <f>IF(G1239 &gt; 'Costo de tareas'!$B$13, 'Costo de tareas'!$B$13, IF(G1239 &lt; 'Costo de tareas'!$B$13*0.2, 0, 'Costo de tareas'!$B$13- G1239))</f>
        <v>39.28055556</v>
      </c>
      <c r="I1239" s="17">
        <f>IF(H1239=0,'Costo de tareas'!$B$13,'Costo de tareas'!$B$13-H1239)</f>
        <v>0</v>
      </c>
      <c r="J1239" s="2"/>
      <c r="K1239" s="2"/>
      <c r="P1239" s="2"/>
    </row>
    <row r="1240">
      <c r="A1240" s="3" t="s">
        <v>1713</v>
      </c>
      <c r="B1240" s="11" t="str">
        <f t="shared" si="1"/>
        <v>20210221</v>
      </c>
      <c r="C1240" s="12">
        <f t="shared" si="2"/>
        <v>44248</v>
      </c>
      <c r="D1240" s="3" t="str">
        <f t="shared" si="3"/>
        <v>14</v>
      </c>
      <c r="E1240" s="13">
        <v>14.0</v>
      </c>
      <c r="F1240" s="14">
        <f>'Costo de tareas'!$B$15</f>
        <v>0.1964027778</v>
      </c>
      <c r="G1240" s="15">
        <f>'Producción diaria'!$T$3*$L$2*$M$2*$N$2*E1240*1000/'Costo de tareas'!$B$14</f>
        <v>21.04986709</v>
      </c>
      <c r="H1240" s="16">
        <f>IF(G1240 &gt; 'Costo de tareas'!$B$13, 'Costo de tareas'!$B$13, IF(G1240 &lt; 'Costo de tareas'!$B$13*0.2, 0, 'Costo de tareas'!$B$13- G1240))</f>
        <v>18.23068846</v>
      </c>
      <c r="I1240" s="17">
        <f>IF(H1240=0,'Costo de tareas'!$B$13,'Costo de tareas'!$B$13-H1240)</f>
        <v>21.04986709</v>
      </c>
      <c r="J1240" s="2"/>
      <c r="K1240" s="2"/>
      <c r="P1240" s="2"/>
    </row>
    <row r="1241">
      <c r="A1241" s="3" t="s">
        <v>1715</v>
      </c>
      <c r="B1241" s="11" t="str">
        <f t="shared" si="1"/>
        <v>20210221</v>
      </c>
      <c r="C1241" s="12">
        <f t="shared" si="2"/>
        <v>44248</v>
      </c>
      <c r="D1241" s="3" t="str">
        <f t="shared" si="3"/>
        <v>15</v>
      </c>
      <c r="E1241" s="13">
        <v>142.0</v>
      </c>
      <c r="F1241" s="14">
        <f>'Costo de tareas'!$B$15</f>
        <v>0.1964027778</v>
      </c>
      <c r="G1241" s="15">
        <f>'Producción diaria'!$T$3*$L$2*$M$2*$N$2*E1241*1000/'Costo de tareas'!$B$14</f>
        <v>213.5057948</v>
      </c>
      <c r="H1241" s="16">
        <f>IF(G1241 &gt; 'Costo de tareas'!$B$13, 'Costo de tareas'!$B$13, IF(G1241 &lt; 'Costo de tareas'!$B$13*0.2, 0, 'Costo de tareas'!$B$13- G1241))</f>
        <v>39.28055556</v>
      </c>
      <c r="I1241" s="17">
        <f>IF(H1241=0,'Costo de tareas'!$B$13,'Costo de tareas'!$B$13-H1241)</f>
        <v>0</v>
      </c>
      <c r="J1241" s="2"/>
      <c r="K1241" s="2"/>
      <c r="P1241" s="2"/>
    </row>
    <row r="1242">
      <c r="A1242" s="3" t="s">
        <v>1717</v>
      </c>
      <c r="B1242" s="11" t="str">
        <f t="shared" si="1"/>
        <v>20210221</v>
      </c>
      <c r="C1242" s="12">
        <f t="shared" si="2"/>
        <v>44248</v>
      </c>
      <c r="D1242" s="3" t="str">
        <f t="shared" si="3"/>
        <v>16</v>
      </c>
      <c r="E1242" s="13">
        <v>32.0</v>
      </c>
      <c r="F1242" s="14">
        <f>'Costo de tareas'!$B$15</f>
        <v>0.1964027778</v>
      </c>
      <c r="G1242" s="15">
        <f>'Producción diaria'!$T$3*$L$2*$M$2*$N$2*E1242*1000/'Costo de tareas'!$B$14</f>
        <v>48.11398192</v>
      </c>
      <c r="H1242" s="16">
        <f>IF(G1242 &gt; 'Costo de tareas'!$B$13, 'Costo de tareas'!$B$13, IF(G1242 &lt; 'Costo de tareas'!$B$13*0.2, 0, 'Costo de tareas'!$B$13- G1242))</f>
        <v>39.28055556</v>
      </c>
      <c r="I1242" s="17">
        <f>IF(H1242=0,'Costo de tareas'!$B$13,'Costo de tareas'!$B$13-H1242)</f>
        <v>0</v>
      </c>
      <c r="J1242" s="2"/>
      <c r="K1242" s="2"/>
      <c r="P1242" s="2"/>
    </row>
    <row r="1243">
      <c r="A1243" s="3" t="s">
        <v>1719</v>
      </c>
      <c r="B1243" s="11" t="str">
        <f t="shared" si="1"/>
        <v>20210221</v>
      </c>
      <c r="C1243" s="12">
        <f t="shared" si="2"/>
        <v>44248</v>
      </c>
      <c r="D1243" s="3" t="str">
        <f t="shared" si="3"/>
        <v>17</v>
      </c>
      <c r="E1243" s="13">
        <v>55.0</v>
      </c>
      <c r="F1243" s="14">
        <f>'Costo de tareas'!$B$15</f>
        <v>0.1964027778</v>
      </c>
      <c r="G1243" s="15">
        <f>'Producción diaria'!$T$3*$L$2*$M$2*$N$2*E1243*1000/'Costo de tareas'!$B$14</f>
        <v>82.69590643</v>
      </c>
      <c r="H1243" s="16">
        <f>IF(G1243 &gt; 'Costo de tareas'!$B$13, 'Costo de tareas'!$B$13, IF(G1243 &lt; 'Costo de tareas'!$B$13*0.2, 0, 'Costo de tareas'!$B$13- G1243))</f>
        <v>39.28055556</v>
      </c>
      <c r="I1243" s="17">
        <f>IF(H1243=0,'Costo de tareas'!$B$13,'Costo de tareas'!$B$13-H1243)</f>
        <v>0</v>
      </c>
      <c r="J1243" s="2"/>
      <c r="K1243" s="2"/>
      <c r="P1243" s="2"/>
    </row>
    <row r="1244">
      <c r="A1244" s="3" t="s">
        <v>1720</v>
      </c>
      <c r="B1244" s="11" t="str">
        <f t="shared" si="1"/>
        <v>20210221</v>
      </c>
      <c r="C1244" s="12">
        <f t="shared" si="2"/>
        <v>44248</v>
      </c>
      <c r="D1244" s="3" t="str">
        <f t="shared" si="3"/>
        <v>18</v>
      </c>
      <c r="E1244" s="13">
        <v>0.0</v>
      </c>
      <c r="F1244" s="14">
        <f>'Costo de tareas'!$B$15</f>
        <v>0.1964027778</v>
      </c>
      <c r="G1244" s="15">
        <f>'Producción diaria'!$T$3*$L$2*$M$2*$N$2*E1244*1000/'Costo de tareas'!$B$14</f>
        <v>0</v>
      </c>
      <c r="H1244" s="16">
        <f>IF(G1244 &gt; 'Costo de tareas'!$B$13, 'Costo de tareas'!$B$13, IF(G1244 &lt; 'Costo de tareas'!$B$13*0.2, 0, 'Costo de tareas'!$B$13- G1244))</f>
        <v>0</v>
      </c>
      <c r="I1244" s="17">
        <f>IF(H1244=0,'Costo de tareas'!$B$13,'Costo de tareas'!$B$13-H1244)</f>
        <v>39.28055556</v>
      </c>
      <c r="J1244" s="2"/>
      <c r="K1244" s="2"/>
      <c r="P1244" s="2"/>
    </row>
    <row r="1245">
      <c r="A1245" s="3" t="s">
        <v>1721</v>
      </c>
      <c r="B1245" s="11" t="str">
        <f t="shared" si="1"/>
        <v>20210221</v>
      </c>
      <c r="C1245" s="12">
        <f t="shared" si="2"/>
        <v>44248</v>
      </c>
      <c r="D1245" s="3" t="str">
        <f t="shared" si="3"/>
        <v>19</v>
      </c>
      <c r="E1245" s="13">
        <v>0.0</v>
      </c>
      <c r="F1245" s="14">
        <f>'Costo de tareas'!$B$15</f>
        <v>0.1964027778</v>
      </c>
      <c r="G1245" s="15">
        <f>'Producción diaria'!$T$3*$L$2*$M$2*$N$2*E1245*1000/'Costo de tareas'!$B$14</f>
        <v>0</v>
      </c>
      <c r="H1245" s="16">
        <f>IF(G1245 &gt; 'Costo de tareas'!$B$13, 'Costo de tareas'!$B$13, IF(G1245 &lt; 'Costo de tareas'!$B$13*0.2, 0, 'Costo de tareas'!$B$13- G1245))</f>
        <v>0</v>
      </c>
      <c r="I1245" s="17">
        <f>IF(H1245=0,'Costo de tareas'!$B$13,'Costo de tareas'!$B$13-H1245)</f>
        <v>39.28055556</v>
      </c>
      <c r="J1245" s="2"/>
      <c r="K1245" s="2"/>
      <c r="P1245" s="2"/>
    </row>
    <row r="1246">
      <c r="A1246" s="3" t="s">
        <v>1722</v>
      </c>
      <c r="B1246" s="11" t="str">
        <f t="shared" si="1"/>
        <v>20210221</v>
      </c>
      <c r="C1246" s="12">
        <f t="shared" si="2"/>
        <v>44248</v>
      </c>
      <c r="D1246" s="3" t="str">
        <f t="shared" si="3"/>
        <v>20</v>
      </c>
      <c r="E1246" s="13">
        <v>0.0</v>
      </c>
      <c r="F1246" s="14">
        <f>'Costo de tareas'!$B$15</f>
        <v>0.1964027778</v>
      </c>
      <c r="G1246" s="15">
        <f>'Producción diaria'!$T$3*$L$2*$M$2*$N$2*E1246*1000/'Costo de tareas'!$B$14</f>
        <v>0</v>
      </c>
      <c r="H1246" s="16">
        <f>IF(G1246 &gt; 'Costo de tareas'!$B$13, 'Costo de tareas'!$B$13, IF(G1246 &lt; 'Costo de tareas'!$B$13*0.2, 0, 'Costo de tareas'!$B$13- G1246))</f>
        <v>0</v>
      </c>
      <c r="I1246" s="17">
        <f>IF(H1246=0,'Costo de tareas'!$B$13,'Costo de tareas'!$B$13-H1246)</f>
        <v>39.28055556</v>
      </c>
      <c r="J1246" s="2"/>
      <c r="K1246" s="2"/>
      <c r="P1246" s="2"/>
    </row>
    <row r="1247">
      <c r="A1247" s="3" t="s">
        <v>1723</v>
      </c>
      <c r="B1247" s="11" t="str">
        <f t="shared" si="1"/>
        <v>20210221</v>
      </c>
      <c r="C1247" s="12">
        <f t="shared" si="2"/>
        <v>44248</v>
      </c>
      <c r="D1247" s="3" t="str">
        <f t="shared" si="3"/>
        <v>21</v>
      </c>
      <c r="E1247" s="13">
        <v>0.0</v>
      </c>
      <c r="F1247" s="14">
        <f>'Costo de tareas'!$B$15</f>
        <v>0.1964027778</v>
      </c>
      <c r="G1247" s="15">
        <f>'Producción diaria'!$T$3*$L$2*$M$2*$N$2*E1247*1000/'Costo de tareas'!$B$14</f>
        <v>0</v>
      </c>
      <c r="H1247" s="16">
        <f>IF(G1247 &gt; 'Costo de tareas'!$B$13, 'Costo de tareas'!$B$13, IF(G1247 &lt; 'Costo de tareas'!$B$13*0.2, 0, 'Costo de tareas'!$B$13- G1247))</f>
        <v>0</v>
      </c>
      <c r="I1247" s="17">
        <f>IF(H1247=0,'Costo de tareas'!$B$13,'Costo de tareas'!$B$13-H1247)</f>
        <v>39.28055556</v>
      </c>
      <c r="J1247" s="2"/>
      <c r="K1247" s="2"/>
      <c r="P1247" s="2"/>
    </row>
    <row r="1248">
      <c r="A1248" s="3" t="s">
        <v>1724</v>
      </c>
      <c r="B1248" s="11" t="str">
        <f t="shared" si="1"/>
        <v>20210221</v>
      </c>
      <c r="C1248" s="12">
        <f t="shared" si="2"/>
        <v>44248</v>
      </c>
      <c r="D1248" s="3" t="str">
        <f t="shared" si="3"/>
        <v>22</v>
      </c>
      <c r="E1248" s="13">
        <v>0.0</v>
      </c>
      <c r="F1248" s="14">
        <f>'Costo de tareas'!$B$15</f>
        <v>0.1964027778</v>
      </c>
      <c r="G1248" s="15">
        <f>'Producción diaria'!$T$3*$L$2*$M$2*$N$2*E1248*1000/'Costo de tareas'!$B$14</f>
        <v>0</v>
      </c>
      <c r="H1248" s="16">
        <f>IF(G1248 &gt; 'Costo de tareas'!$B$13, 'Costo de tareas'!$B$13, IF(G1248 &lt; 'Costo de tareas'!$B$13*0.2, 0, 'Costo de tareas'!$B$13- G1248))</f>
        <v>0</v>
      </c>
      <c r="I1248" s="17">
        <f>IF(H1248=0,'Costo de tareas'!$B$13,'Costo de tareas'!$B$13-H1248)</f>
        <v>39.28055556</v>
      </c>
      <c r="J1248" s="2"/>
      <c r="K1248" s="2"/>
      <c r="P1248" s="2"/>
    </row>
    <row r="1249">
      <c r="A1249" s="3" t="s">
        <v>1725</v>
      </c>
      <c r="B1249" s="11" t="str">
        <f t="shared" si="1"/>
        <v>20210221</v>
      </c>
      <c r="C1249" s="12">
        <f t="shared" si="2"/>
        <v>44248</v>
      </c>
      <c r="D1249" s="3" t="str">
        <f t="shared" si="3"/>
        <v>23</v>
      </c>
      <c r="E1249" s="13">
        <v>0.0</v>
      </c>
      <c r="F1249" s="14">
        <f>'Costo de tareas'!$B$15</f>
        <v>0.1964027778</v>
      </c>
      <c r="G1249" s="15">
        <f>'Producción diaria'!$T$3*$L$2*$M$2*$N$2*E1249*1000/'Costo de tareas'!$B$14</f>
        <v>0</v>
      </c>
      <c r="H1249" s="16">
        <f>IF(G1249 &gt; 'Costo de tareas'!$B$13, 'Costo de tareas'!$B$13, IF(G1249 &lt; 'Costo de tareas'!$B$13*0.2, 0, 'Costo de tareas'!$B$13- G1249))</f>
        <v>0</v>
      </c>
      <c r="I1249" s="17">
        <f>IF(H1249=0,'Costo de tareas'!$B$13,'Costo de tareas'!$B$13-H1249)</f>
        <v>39.28055556</v>
      </c>
      <c r="J1249" s="2"/>
      <c r="K1249" s="2"/>
      <c r="P1249" s="2"/>
    </row>
    <row r="1250">
      <c r="A1250" s="3" t="s">
        <v>1726</v>
      </c>
      <c r="B1250" s="11" t="str">
        <f t="shared" si="1"/>
        <v>20210222</v>
      </c>
      <c r="C1250" s="12">
        <f t="shared" si="2"/>
        <v>44249</v>
      </c>
      <c r="D1250" s="3" t="str">
        <f t="shared" si="3"/>
        <v>00</v>
      </c>
      <c r="E1250" s="13">
        <v>0.0</v>
      </c>
      <c r="F1250" s="14">
        <f>'Costo de tareas'!$B$15</f>
        <v>0.1964027778</v>
      </c>
      <c r="G1250" s="15">
        <f>'Producción diaria'!$T$3*$L$2*$M$2*$N$2*E1250*1000/'Costo de tareas'!$B$14</f>
        <v>0</v>
      </c>
      <c r="H1250" s="16">
        <f>IF(G1250 &gt; 'Costo de tareas'!$B$13, 'Costo de tareas'!$B$13, IF(G1250 &lt; 'Costo de tareas'!$B$13*0.2, 0, 'Costo de tareas'!$B$13- G1250))</f>
        <v>0</v>
      </c>
      <c r="I1250" s="17">
        <f>IF(H1250=0,'Costo de tareas'!$B$13,'Costo de tareas'!$B$13-H1250)</f>
        <v>39.28055556</v>
      </c>
      <c r="J1250" s="2"/>
      <c r="K1250" s="2"/>
      <c r="P1250" s="2"/>
    </row>
    <row r="1251">
      <c r="A1251" s="3" t="s">
        <v>1727</v>
      </c>
      <c r="B1251" s="11" t="str">
        <f t="shared" si="1"/>
        <v>20210222</v>
      </c>
      <c r="C1251" s="12">
        <f t="shared" si="2"/>
        <v>44249</v>
      </c>
      <c r="D1251" s="3" t="str">
        <f t="shared" si="3"/>
        <v>01</v>
      </c>
      <c r="E1251" s="13">
        <v>0.0</v>
      </c>
      <c r="F1251" s="14">
        <f>'Costo de tareas'!$B$15</f>
        <v>0.1964027778</v>
      </c>
      <c r="G1251" s="15">
        <f>'Producción diaria'!$T$3*$L$2*$M$2*$N$2*E1251*1000/'Costo de tareas'!$B$14</f>
        <v>0</v>
      </c>
      <c r="H1251" s="16">
        <f>IF(G1251 &gt; 'Costo de tareas'!$B$13, 'Costo de tareas'!$B$13, IF(G1251 &lt; 'Costo de tareas'!$B$13*0.2, 0, 'Costo de tareas'!$B$13- G1251))</f>
        <v>0</v>
      </c>
      <c r="I1251" s="17">
        <f>IF(H1251=0,'Costo de tareas'!$B$13,'Costo de tareas'!$B$13-H1251)</f>
        <v>39.28055556</v>
      </c>
      <c r="J1251" s="2"/>
      <c r="K1251" s="2"/>
      <c r="P1251" s="2"/>
    </row>
    <row r="1252">
      <c r="A1252" s="3" t="s">
        <v>1728</v>
      </c>
      <c r="B1252" s="11" t="str">
        <f t="shared" si="1"/>
        <v>20210222</v>
      </c>
      <c r="C1252" s="12">
        <f t="shared" si="2"/>
        <v>44249</v>
      </c>
      <c r="D1252" s="3" t="str">
        <f t="shared" si="3"/>
        <v>02</v>
      </c>
      <c r="E1252" s="13">
        <v>0.0</v>
      </c>
      <c r="F1252" s="14">
        <f>'Costo de tareas'!$B$15</f>
        <v>0.1964027778</v>
      </c>
      <c r="G1252" s="15">
        <f>'Producción diaria'!$T$3*$L$2*$M$2*$N$2*E1252*1000/'Costo de tareas'!$B$14</f>
        <v>0</v>
      </c>
      <c r="H1252" s="16">
        <f>IF(G1252 &gt; 'Costo de tareas'!$B$13, 'Costo de tareas'!$B$13, IF(G1252 &lt; 'Costo de tareas'!$B$13*0.2, 0, 'Costo de tareas'!$B$13- G1252))</f>
        <v>0</v>
      </c>
      <c r="I1252" s="17">
        <f>IF(H1252=0,'Costo de tareas'!$B$13,'Costo de tareas'!$B$13-H1252)</f>
        <v>39.28055556</v>
      </c>
      <c r="J1252" s="2"/>
      <c r="K1252" s="2"/>
      <c r="P1252" s="2"/>
    </row>
    <row r="1253">
      <c r="A1253" s="3" t="s">
        <v>1729</v>
      </c>
      <c r="B1253" s="11" t="str">
        <f t="shared" si="1"/>
        <v>20210222</v>
      </c>
      <c r="C1253" s="12">
        <f t="shared" si="2"/>
        <v>44249</v>
      </c>
      <c r="D1253" s="3" t="str">
        <f t="shared" si="3"/>
        <v>03</v>
      </c>
      <c r="E1253" s="13">
        <v>0.0</v>
      </c>
      <c r="F1253" s="14">
        <f>'Costo de tareas'!$B$15</f>
        <v>0.1964027778</v>
      </c>
      <c r="G1253" s="15">
        <f>'Producción diaria'!$T$3*$L$2*$M$2*$N$2*E1253*1000/'Costo de tareas'!$B$14</f>
        <v>0</v>
      </c>
      <c r="H1253" s="16">
        <f>IF(G1253 &gt; 'Costo de tareas'!$B$13, 'Costo de tareas'!$B$13, IF(G1253 &lt; 'Costo de tareas'!$B$13*0.2, 0, 'Costo de tareas'!$B$13- G1253))</f>
        <v>0</v>
      </c>
      <c r="I1253" s="17">
        <f>IF(H1253=0,'Costo de tareas'!$B$13,'Costo de tareas'!$B$13-H1253)</f>
        <v>39.28055556</v>
      </c>
      <c r="J1253" s="2"/>
      <c r="K1253" s="2"/>
      <c r="P1253" s="2"/>
    </row>
    <row r="1254">
      <c r="A1254" s="3" t="s">
        <v>1730</v>
      </c>
      <c r="B1254" s="11" t="str">
        <f t="shared" si="1"/>
        <v>20210222</v>
      </c>
      <c r="C1254" s="12">
        <f t="shared" si="2"/>
        <v>44249</v>
      </c>
      <c r="D1254" s="3" t="str">
        <f t="shared" si="3"/>
        <v>04</v>
      </c>
      <c r="E1254" s="13">
        <v>0.0</v>
      </c>
      <c r="F1254" s="14">
        <f>'Costo de tareas'!$B$15</f>
        <v>0.1964027778</v>
      </c>
      <c r="G1254" s="15">
        <f>'Producción diaria'!$T$3*$L$2*$M$2*$N$2*E1254*1000/'Costo de tareas'!$B$14</f>
        <v>0</v>
      </c>
      <c r="H1254" s="16">
        <f>IF(G1254 &gt; 'Costo de tareas'!$B$13, 'Costo de tareas'!$B$13, IF(G1254 &lt; 'Costo de tareas'!$B$13*0.2, 0, 'Costo de tareas'!$B$13- G1254))</f>
        <v>0</v>
      </c>
      <c r="I1254" s="17">
        <f>IF(H1254=0,'Costo de tareas'!$B$13,'Costo de tareas'!$B$13-H1254)</f>
        <v>39.28055556</v>
      </c>
      <c r="J1254" s="2"/>
      <c r="K1254" s="2"/>
      <c r="P1254" s="2"/>
    </row>
    <row r="1255">
      <c r="A1255" s="3" t="s">
        <v>1731</v>
      </c>
      <c r="B1255" s="11" t="str">
        <f t="shared" si="1"/>
        <v>20210222</v>
      </c>
      <c r="C1255" s="12">
        <f t="shared" si="2"/>
        <v>44249</v>
      </c>
      <c r="D1255" s="3" t="str">
        <f t="shared" si="3"/>
        <v>05</v>
      </c>
      <c r="E1255" s="13">
        <v>0.0</v>
      </c>
      <c r="F1255" s="14">
        <f>'Costo de tareas'!$B$15</f>
        <v>0.1964027778</v>
      </c>
      <c r="G1255" s="15">
        <f>'Producción diaria'!$T$3*$L$2*$M$2*$N$2*E1255*1000/'Costo de tareas'!$B$14</f>
        <v>0</v>
      </c>
      <c r="H1255" s="16">
        <f>IF(G1255 &gt; 'Costo de tareas'!$B$13, 'Costo de tareas'!$B$13, IF(G1255 &lt; 'Costo de tareas'!$B$13*0.2, 0, 'Costo de tareas'!$B$13- G1255))</f>
        <v>0</v>
      </c>
      <c r="I1255" s="17">
        <f>IF(H1255=0,'Costo de tareas'!$B$13,'Costo de tareas'!$B$13-H1255)</f>
        <v>39.28055556</v>
      </c>
      <c r="J1255" s="2"/>
      <c r="K1255" s="2"/>
      <c r="P1255" s="2"/>
    </row>
    <row r="1256">
      <c r="A1256" s="3" t="s">
        <v>1732</v>
      </c>
      <c r="B1256" s="11" t="str">
        <f t="shared" si="1"/>
        <v>20210222</v>
      </c>
      <c r="C1256" s="12">
        <f t="shared" si="2"/>
        <v>44249</v>
      </c>
      <c r="D1256" s="3" t="str">
        <f t="shared" si="3"/>
        <v>06</v>
      </c>
      <c r="E1256" s="13">
        <v>0.0</v>
      </c>
      <c r="F1256" s="14">
        <f>'Costo de tareas'!$B$15</f>
        <v>0.1964027778</v>
      </c>
      <c r="G1256" s="15">
        <f>'Producción diaria'!$T$3*$L$2*$M$2*$N$2*E1256*1000/'Costo de tareas'!$B$14</f>
        <v>0</v>
      </c>
      <c r="H1256" s="16">
        <f>IF(G1256 &gt; 'Costo de tareas'!$B$13, 'Costo de tareas'!$B$13, IF(G1256 &lt; 'Costo de tareas'!$B$13*0.2, 0, 'Costo de tareas'!$B$13- G1256))</f>
        <v>0</v>
      </c>
      <c r="I1256" s="17">
        <f>IF(H1256=0,'Costo de tareas'!$B$13,'Costo de tareas'!$B$13-H1256)</f>
        <v>39.28055556</v>
      </c>
      <c r="J1256" s="2"/>
      <c r="K1256" s="2"/>
      <c r="P1256" s="2"/>
    </row>
    <row r="1257">
      <c r="A1257" s="3" t="s">
        <v>1733</v>
      </c>
      <c r="B1257" s="11" t="str">
        <f t="shared" si="1"/>
        <v>20210222</v>
      </c>
      <c r="C1257" s="12">
        <f t="shared" si="2"/>
        <v>44249</v>
      </c>
      <c r="D1257" s="3" t="str">
        <f t="shared" si="3"/>
        <v>07</v>
      </c>
      <c r="E1257" s="13">
        <v>284.65</v>
      </c>
      <c r="F1257" s="14">
        <f>'Costo de tareas'!$B$15</f>
        <v>0.1964027778</v>
      </c>
      <c r="G1257" s="15">
        <f>'Producción diaria'!$T$3*$L$2*$M$2*$N$2*E1257*1000/'Costo de tareas'!$B$14</f>
        <v>427.9889048</v>
      </c>
      <c r="H1257" s="16">
        <f>IF(G1257 &gt; 'Costo de tareas'!$B$13, 'Costo de tareas'!$B$13, IF(G1257 &lt; 'Costo de tareas'!$B$13*0.2, 0, 'Costo de tareas'!$B$13- G1257))</f>
        <v>39.28055556</v>
      </c>
      <c r="I1257" s="17">
        <f>IF(H1257=0,'Costo de tareas'!$B$13,'Costo de tareas'!$B$13-H1257)</f>
        <v>0</v>
      </c>
      <c r="J1257" s="2"/>
      <c r="K1257" s="2"/>
      <c r="P1257" s="2"/>
    </row>
    <row r="1258">
      <c r="A1258" s="3" t="s">
        <v>1734</v>
      </c>
      <c r="B1258" s="11" t="str">
        <f t="shared" si="1"/>
        <v>20210222</v>
      </c>
      <c r="C1258" s="12">
        <f t="shared" si="2"/>
        <v>44249</v>
      </c>
      <c r="D1258" s="3" t="str">
        <f t="shared" si="3"/>
        <v>08</v>
      </c>
      <c r="E1258" s="13">
        <v>146.0</v>
      </c>
      <c r="F1258" s="14">
        <f>'Costo de tareas'!$B$15</f>
        <v>0.1964027778</v>
      </c>
      <c r="G1258" s="15">
        <f>'Producción diaria'!$T$3*$L$2*$M$2*$N$2*E1258*1000/'Costo de tareas'!$B$14</f>
        <v>219.5200425</v>
      </c>
      <c r="H1258" s="16">
        <f>IF(G1258 &gt; 'Costo de tareas'!$B$13, 'Costo de tareas'!$B$13, IF(G1258 &lt; 'Costo de tareas'!$B$13*0.2, 0, 'Costo de tareas'!$B$13- G1258))</f>
        <v>39.28055556</v>
      </c>
      <c r="I1258" s="17">
        <f>IF(H1258=0,'Costo de tareas'!$B$13,'Costo de tareas'!$B$13-H1258)</f>
        <v>0</v>
      </c>
      <c r="J1258" s="2"/>
      <c r="K1258" s="2"/>
      <c r="P1258" s="2"/>
    </row>
    <row r="1259">
      <c r="A1259" s="3" t="s">
        <v>1735</v>
      </c>
      <c r="B1259" s="11" t="str">
        <f t="shared" si="1"/>
        <v>20210222</v>
      </c>
      <c r="C1259" s="12">
        <f t="shared" si="2"/>
        <v>44249</v>
      </c>
      <c r="D1259" s="3" t="str">
        <f t="shared" si="3"/>
        <v>09</v>
      </c>
      <c r="E1259" s="13">
        <v>189.0</v>
      </c>
      <c r="F1259" s="14">
        <f>'Costo de tareas'!$B$15</f>
        <v>0.1964027778</v>
      </c>
      <c r="G1259" s="15">
        <f>'Producción diaria'!$T$3*$L$2*$M$2*$N$2*E1259*1000/'Costo de tareas'!$B$14</f>
        <v>284.1732057</v>
      </c>
      <c r="H1259" s="16">
        <f>IF(G1259 &gt; 'Costo de tareas'!$B$13, 'Costo de tareas'!$B$13, IF(G1259 &lt; 'Costo de tareas'!$B$13*0.2, 0, 'Costo de tareas'!$B$13- G1259))</f>
        <v>39.28055556</v>
      </c>
      <c r="I1259" s="17">
        <f>IF(H1259=0,'Costo de tareas'!$B$13,'Costo de tareas'!$B$13-H1259)</f>
        <v>0</v>
      </c>
      <c r="J1259" s="2"/>
      <c r="K1259" s="2"/>
      <c r="P1259" s="2"/>
    </row>
    <row r="1260">
      <c r="A1260" s="3" t="s">
        <v>1736</v>
      </c>
      <c r="B1260" s="11" t="str">
        <f t="shared" si="1"/>
        <v>20210222</v>
      </c>
      <c r="C1260" s="12">
        <f t="shared" si="2"/>
        <v>44249</v>
      </c>
      <c r="D1260" s="3" t="str">
        <f t="shared" si="3"/>
        <v>10</v>
      </c>
      <c r="E1260" s="13">
        <v>437.0</v>
      </c>
      <c r="F1260" s="14">
        <f>'Costo de tareas'!$B$15</f>
        <v>0.1964027778</v>
      </c>
      <c r="G1260" s="15">
        <f>'Producción diaria'!$T$3*$L$2*$M$2*$N$2*E1260*1000/'Costo de tareas'!$B$14</f>
        <v>657.0565657</v>
      </c>
      <c r="H1260" s="16">
        <f>IF(G1260 &gt; 'Costo de tareas'!$B$13, 'Costo de tareas'!$B$13, IF(G1260 &lt; 'Costo de tareas'!$B$13*0.2, 0, 'Costo de tareas'!$B$13- G1260))</f>
        <v>39.28055556</v>
      </c>
      <c r="I1260" s="17">
        <f>IF(H1260=0,'Costo de tareas'!$B$13,'Costo de tareas'!$B$13-H1260)</f>
        <v>0</v>
      </c>
      <c r="J1260" s="2"/>
      <c r="K1260" s="2"/>
      <c r="P1260" s="2"/>
    </row>
    <row r="1261">
      <c r="A1261" s="3" t="s">
        <v>1737</v>
      </c>
      <c r="B1261" s="11" t="str">
        <f t="shared" si="1"/>
        <v>20210222</v>
      </c>
      <c r="C1261" s="12">
        <f t="shared" si="2"/>
        <v>44249</v>
      </c>
      <c r="D1261" s="3" t="str">
        <f t="shared" si="3"/>
        <v>11</v>
      </c>
      <c r="E1261" s="13">
        <v>672.0</v>
      </c>
      <c r="F1261" s="14">
        <f>'Costo de tareas'!$B$15</f>
        <v>0.1964027778</v>
      </c>
      <c r="G1261" s="15">
        <f>'Producción diaria'!$T$3*$L$2*$M$2*$N$2*E1261*1000/'Costo de tareas'!$B$14</f>
        <v>1010.39362</v>
      </c>
      <c r="H1261" s="16">
        <f>IF(G1261 &gt; 'Costo de tareas'!$B$13, 'Costo de tareas'!$B$13, IF(G1261 &lt; 'Costo de tareas'!$B$13*0.2, 0, 'Costo de tareas'!$B$13- G1261))</f>
        <v>39.28055556</v>
      </c>
      <c r="I1261" s="17">
        <f>IF(H1261=0,'Costo de tareas'!$B$13,'Costo de tareas'!$B$13-H1261)</f>
        <v>0</v>
      </c>
      <c r="J1261" s="2"/>
      <c r="K1261" s="2"/>
      <c r="P1261" s="2"/>
    </row>
    <row r="1262">
      <c r="A1262" s="3" t="s">
        <v>1738</v>
      </c>
      <c r="B1262" s="11" t="str">
        <f t="shared" si="1"/>
        <v>20210222</v>
      </c>
      <c r="C1262" s="12">
        <f t="shared" si="2"/>
        <v>44249</v>
      </c>
      <c r="D1262" s="3" t="str">
        <f t="shared" si="3"/>
        <v>12</v>
      </c>
      <c r="E1262" s="13">
        <v>713.0</v>
      </c>
      <c r="F1262" s="14">
        <f>'Costo de tareas'!$B$15</f>
        <v>0.1964027778</v>
      </c>
      <c r="G1262" s="15">
        <f>'Producción diaria'!$T$3*$L$2*$M$2*$N$2*E1262*1000/'Costo de tareas'!$B$14</f>
        <v>1072.03966</v>
      </c>
      <c r="H1262" s="16">
        <f>IF(G1262 &gt; 'Costo de tareas'!$B$13, 'Costo de tareas'!$B$13, IF(G1262 &lt; 'Costo de tareas'!$B$13*0.2, 0, 'Costo de tareas'!$B$13- G1262))</f>
        <v>39.28055556</v>
      </c>
      <c r="I1262" s="17">
        <f>IF(H1262=0,'Costo de tareas'!$B$13,'Costo de tareas'!$B$13-H1262)</f>
        <v>0</v>
      </c>
      <c r="J1262" s="2"/>
      <c r="K1262" s="2"/>
      <c r="P1262" s="2"/>
    </row>
    <row r="1263">
      <c r="A1263" s="3" t="s">
        <v>1739</v>
      </c>
      <c r="B1263" s="11" t="str">
        <f t="shared" si="1"/>
        <v>20210222</v>
      </c>
      <c r="C1263" s="12">
        <f t="shared" si="2"/>
        <v>44249</v>
      </c>
      <c r="D1263" s="3" t="str">
        <f t="shared" si="3"/>
        <v>13</v>
      </c>
      <c r="E1263" s="13">
        <v>705.0</v>
      </c>
      <c r="F1263" s="14">
        <f>'Costo de tareas'!$B$15</f>
        <v>0.1964027778</v>
      </c>
      <c r="G1263" s="15">
        <f>'Producción diaria'!$T$3*$L$2*$M$2*$N$2*E1263*1000/'Costo de tareas'!$B$14</f>
        <v>1060.011164</v>
      </c>
      <c r="H1263" s="16">
        <f>IF(G1263 &gt; 'Costo de tareas'!$B$13, 'Costo de tareas'!$B$13, IF(G1263 &lt; 'Costo de tareas'!$B$13*0.2, 0, 'Costo de tareas'!$B$13- G1263))</f>
        <v>39.28055556</v>
      </c>
      <c r="I1263" s="17">
        <f>IF(H1263=0,'Costo de tareas'!$B$13,'Costo de tareas'!$B$13-H1263)</f>
        <v>0</v>
      </c>
      <c r="J1263" s="2"/>
      <c r="K1263" s="2"/>
      <c r="P1263" s="2"/>
    </row>
    <row r="1264">
      <c r="A1264" s="3" t="s">
        <v>1740</v>
      </c>
      <c r="B1264" s="11" t="str">
        <f t="shared" si="1"/>
        <v>20210222</v>
      </c>
      <c r="C1264" s="12">
        <f t="shared" si="2"/>
        <v>44249</v>
      </c>
      <c r="D1264" s="3" t="str">
        <f t="shared" si="3"/>
        <v>14</v>
      </c>
      <c r="E1264" s="13">
        <v>601.0</v>
      </c>
      <c r="F1264" s="14">
        <f>'Costo de tareas'!$B$15</f>
        <v>0.1964027778</v>
      </c>
      <c r="G1264" s="15">
        <f>'Producción diaria'!$T$3*$L$2*$M$2*$N$2*E1264*1000/'Costo de tareas'!$B$14</f>
        <v>903.640723</v>
      </c>
      <c r="H1264" s="16">
        <f>IF(G1264 &gt; 'Costo de tareas'!$B$13, 'Costo de tareas'!$B$13, IF(G1264 &lt; 'Costo de tareas'!$B$13*0.2, 0, 'Costo de tareas'!$B$13- G1264))</f>
        <v>39.28055556</v>
      </c>
      <c r="I1264" s="17">
        <f>IF(H1264=0,'Costo de tareas'!$B$13,'Costo de tareas'!$B$13-H1264)</f>
        <v>0</v>
      </c>
      <c r="J1264" s="2"/>
      <c r="K1264" s="2"/>
      <c r="P1264" s="2"/>
    </row>
    <row r="1265">
      <c r="A1265" s="3" t="s">
        <v>1741</v>
      </c>
      <c r="B1265" s="11" t="str">
        <f t="shared" si="1"/>
        <v>20210222</v>
      </c>
      <c r="C1265" s="12">
        <f t="shared" si="2"/>
        <v>44249</v>
      </c>
      <c r="D1265" s="3" t="str">
        <f t="shared" si="3"/>
        <v>15</v>
      </c>
      <c r="E1265" s="13">
        <v>48.0</v>
      </c>
      <c r="F1265" s="14">
        <f>'Costo de tareas'!$B$15</f>
        <v>0.1964027778</v>
      </c>
      <c r="G1265" s="15">
        <f>'Producción diaria'!$T$3*$L$2*$M$2*$N$2*E1265*1000/'Costo de tareas'!$B$14</f>
        <v>72.17097289</v>
      </c>
      <c r="H1265" s="16">
        <f>IF(G1265 &gt; 'Costo de tareas'!$B$13, 'Costo de tareas'!$B$13, IF(G1265 &lt; 'Costo de tareas'!$B$13*0.2, 0, 'Costo de tareas'!$B$13- G1265))</f>
        <v>39.28055556</v>
      </c>
      <c r="I1265" s="17">
        <f>IF(H1265=0,'Costo de tareas'!$B$13,'Costo de tareas'!$B$13-H1265)</f>
        <v>0</v>
      </c>
      <c r="J1265" s="2"/>
      <c r="K1265" s="2"/>
      <c r="P1265" s="2"/>
    </row>
    <row r="1266">
      <c r="A1266" s="3" t="s">
        <v>1742</v>
      </c>
      <c r="B1266" s="11" t="str">
        <f t="shared" si="1"/>
        <v>20210222</v>
      </c>
      <c r="C1266" s="12">
        <f t="shared" si="2"/>
        <v>44249</v>
      </c>
      <c r="D1266" s="3" t="str">
        <f t="shared" si="3"/>
        <v>16</v>
      </c>
      <c r="E1266" s="13">
        <v>31.0</v>
      </c>
      <c r="F1266" s="14">
        <f>'Costo de tareas'!$B$15</f>
        <v>0.1964027778</v>
      </c>
      <c r="G1266" s="15">
        <f>'Producción diaria'!$T$3*$L$2*$M$2*$N$2*E1266*1000/'Costo de tareas'!$B$14</f>
        <v>46.61041999</v>
      </c>
      <c r="H1266" s="16">
        <f>IF(G1266 &gt; 'Costo de tareas'!$B$13, 'Costo de tareas'!$B$13, IF(G1266 &lt; 'Costo de tareas'!$B$13*0.2, 0, 'Costo de tareas'!$B$13- G1266))</f>
        <v>39.28055556</v>
      </c>
      <c r="I1266" s="17">
        <f>IF(H1266=0,'Costo de tareas'!$B$13,'Costo de tareas'!$B$13-H1266)</f>
        <v>0</v>
      </c>
      <c r="J1266" s="2"/>
      <c r="K1266" s="2"/>
      <c r="P1266" s="2"/>
    </row>
    <row r="1267">
      <c r="A1267" s="3" t="s">
        <v>1743</v>
      </c>
      <c r="B1267" s="11" t="str">
        <f t="shared" si="1"/>
        <v>20210222</v>
      </c>
      <c r="C1267" s="12">
        <f t="shared" si="2"/>
        <v>44249</v>
      </c>
      <c r="D1267" s="3" t="str">
        <f t="shared" si="3"/>
        <v>17</v>
      </c>
      <c r="E1267" s="13">
        <v>109.0</v>
      </c>
      <c r="F1267" s="14">
        <f>'Costo de tareas'!$B$15</f>
        <v>0.1964027778</v>
      </c>
      <c r="G1267" s="15">
        <f>'Producción diaria'!$T$3*$L$2*$M$2*$N$2*E1267*1000/'Costo de tareas'!$B$14</f>
        <v>163.8882509</v>
      </c>
      <c r="H1267" s="16">
        <f>IF(G1267 &gt; 'Costo de tareas'!$B$13, 'Costo de tareas'!$B$13, IF(G1267 &lt; 'Costo de tareas'!$B$13*0.2, 0, 'Costo de tareas'!$B$13- G1267))</f>
        <v>39.28055556</v>
      </c>
      <c r="I1267" s="17">
        <f>IF(H1267=0,'Costo de tareas'!$B$13,'Costo de tareas'!$B$13-H1267)</f>
        <v>0</v>
      </c>
      <c r="J1267" s="2"/>
      <c r="K1267" s="2"/>
      <c r="P1267" s="2"/>
    </row>
    <row r="1268">
      <c r="A1268" s="3" t="s">
        <v>1744</v>
      </c>
      <c r="B1268" s="11" t="str">
        <f t="shared" si="1"/>
        <v>20210222</v>
      </c>
      <c r="C1268" s="12">
        <f t="shared" si="2"/>
        <v>44249</v>
      </c>
      <c r="D1268" s="3" t="str">
        <f t="shared" si="3"/>
        <v>18</v>
      </c>
      <c r="E1268" s="13">
        <v>0.0</v>
      </c>
      <c r="F1268" s="14">
        <f>'Costo de tareas'!$B$15</f>
        <v>0.1964027778</v>
      </c>
      <c r="G1268" s="15">
        <f>'Producción diaria'!$T$3*$L$2*$M$2*$N$2*E1268*1000/'Costo de tareas'!$B$14</f>
        <v>0</v>
      </c>
      <c r="H1268" s="16">
        <f>IF(G1268 &gt; 'Costo de tareas'!$B$13, 'Costo de tareas'!$B$13, IF(G1268 &lt; 'Costo de tareas'!$B$13*0.2, 0, 'Costo de tareas'!$B$13- G1268))</f>
        <v>0</v>
      </c>
      <c r="I1268" s="17">
        <f>IF(H1268=0,'Costo de tareas'!$B$13,'Costo de tareas'!$B$13-H1268)</f>
        <v>39.28055556</v>
      </c>
      <c r="J1268" s="2"/>
      <c r="K1268" s="2"/>
      <c r="P1268" s="2"/>
    </row>
    <row r="1269">
      <c r="A1269" s="3" t="s">
        <v>1746</v>
      </c>
      <c r="B1269" s="11" t="str">
        <f t="shared" si="1"/>
        <v>20210222</v>
      </c>
      <c r="C1269" s="12">
        <f t="shared" si="2"/>
        <v>44249</v>
      </c>
      <c r="D1269" s="3" t="str">
        <f t="shared" si="3"/>
        <v>19</v>
      </c>
      <c r="E1269" s="13">
        <v>0.0</v>
      </c>
      <c r="F1269" s="14">
        <f>'Costo de tareas'!$B$15</f>
        <v>0.1964027778</v>
      </c>
      <c r="G1269" s="15">
        <f>'Producción diaria'!$T$3*$L$2*$M$2*$N$2*E1269*1000/'Costo de tareas'!$B$14</f>
        <v>0</v>
      </c>
      <c r="H1269" s="16">
        <f>IF(G1269 &gt; 'Costo de tareas'!$B$13, 'Costo de tareas'!$B$13, IF(G1269 &lt; 'Costo de tareas'!$B$13*0.2, 0, 'Costo de tareas'!$B$13- G1269))</f>
        <v>0</v>
      </c>
      <c r="I1269" s="17">
        <f>IF(H1269=0,'Costo de tareas'!$B$13,'Costo de tareas'!$B$13-H1269)</f>
        <v>39.28055556</v>
      </c>
      <c r="J1269" s="2"/>
      <c r="K1269" s="2"/>
      <c r="P1269" s="2"/>
    </row>
    <row r="1270">
      <c r="A1270" s="3" t="s">
        <v>1748</v>
      </c>
      <c r="B1270" s="11" t="str">
        <f t="shared" si="1"/>
        <v>20210222</v>
      </c>
      <c r="C1270" s="12">
        <f t="shared" si="2"/>
        <v>44249</v>
      </c>
      <c r="D1270" s="3" t="str">
        <f t="shared" si="3"/>
        <v>20</v>
      </c>
      <c r="E1270" s="13">
        <v>0.0</v>
      </c>
      <c r="F1270" s="14">
        <f>'Costo de tareas'!$B$15</f>
        <v>0.1964027778</v>
      </c>
      <c r="G1270" s="15">
        <f>'Producción diaria'!$T$3*$L$2*$M$2*$N$2*E1270*1000/'Costo de tareas'!$B$14</f>
        <v>0</v>
      </c>
      <c r="H1270" s="16">
        <f>IF(G1270 &gt; 'Costo de tareas'!$B$13, 'Costo de tareas'!$B$13, IF(G1270 &lt; 'Costo de tareas'!$B$13*0.2, 0, 'Costo de tareas'!$B$13- G1270))</f>
        <v>0</v>
      </c>
      <c r="I1270" s="17">
        <f>IF(H1270=0,'Costo de tareas'!$B$13,'Costo de tareas'!$B$13-H1270)</f>
        <v>39.28055556</v>
      </c>
      <c r="J1270" s="2"/>
      <c r="K1270" s="2"/>
      <c r="P1270" s="2"/>
    </row>
    <row r="1271">
      <c r="A1271" s="3" t="s">
        <v>1750</v>
      </c>
      <c r="B1271" s="11" t="str">
        <f t="shared" si="1"/>
        <v>20210222</v>
      </c>
      <c r="C1271" s="12">
        <f t="shared" si="2"/>
        <v>44249</v>
      </c>
      <c r="D1271" s="3" t="str">
        <f t="shared" si="3"/>
        <v>21</v>
      </c>
      <c r="E1271" s="13">
        <v>0.0</v>
      </c>
      <c r="F1271" s="14">
        <f>'Costo de tareas'!$B$15</f>
        <v>0.1964027778</v>
      </c>
      <c r="G1271" s="15">
        <f>'Producción diaria'!$T$3*$L$2*$M$2*$N$2*E1271*1000/'Costo de tareas'!$B$14</f>
        <v>0</v>
      </c>
      <c r="H1271" s="16">
        <f>IF(G1271 &gt; 'Costo de tareas'!$B$13, 'Costo de tareas'!$B$13, IF(G1271 &lt; 'Costo de tareas'!$B$13*0.2, 0, 'Costo de tareas'!$B$13- G1271))</f>
        <v>0</v>
      </c>
      <c r="I1271" s="17">
        <f>IF(H1271=0,'Costo de tareas'!$B$13,'Costo de tareas'!$B$13-H1271)</f>
        <v>39.28055556</v>
      </c>
      <c r="J1271" s="2"/>
      <c r="K1271" s="2"/>
      <c r="P1271" s="2"/>
    </row>
    <row r="1272">
      <c r="A1272" s="3" t="s">
        <v>1752</v>
      </c>
      <c r="B1272" s="11" t="str">
        <f t="shared" si="1"/>
        <v>20210222</v>
      </c>
      <c r="C1272" s="12">
        <f t="shared" si="2"/>
        <v>44249</v>
      </c>
      <c r="D1272" s="3" t="str">
        <f t="shared" si="3"/>
        <v>22</v>
      </c>
      <c r="E1272" s="13">
        <v>0.0</v>
      </c>
      <c r="F1272" s="14">
        <f>'Costo de tareas'!$B$15</f>
        <v>0.1964027778</v>
      </c>
      <c r="G1272" s="15">
        <f>'Producción diaria'!$T$3*$L$2*$M$2*$N$2*E1272*1000/'Costo de tareas'!$B$14</f>
        <v>0</v>
      </c>
      <c r="H1272" s="16">
        <f>IF(G1272 &gt; 'Costo de tareas'!$B$13, 'Costo de tareas'!$B$13, IF(G1272 &lt; 'Costo de tareas'!$B$13*0.2, 0, 'Costo de tareas'!$B$13- G1272))</f>
        <v>0</v>
      </c>
      <c r="I1272" s="17">
        <f>IF(H1272=0,'Costo de tareas'!$B$13,'Costo de tareas'!$B$13-H1272)</f>
        <v>39.28055556</v>
      </c>
      <c r="J1272" s="2"/>
      <c r="K1272" s="2"/>
      <c r="P1272" s="2"/>
    </row>
    <row r="1273">
      <c r="A1273" s="3" t="s">
        <v>1754</v>
      </c>
      <c r="B1273" s="11" t="str">
        <f t="shared" si="1"/>
        <v>20210222</v>
      </c>
      <c r="C1273" s="12">
        <f t="shared" si="2"/>
        <v>44249</v>
      </c>
      <c r="D1273" s="3" t="str">
        <f t="shared" si="3"/>
        <v>23</v>
      </c>
      <c r="E1273" s="13">
        <v>0.0</v>
      </c>
      <c r="F1273" s="14">
        <f>'Costo de tareas'!$B$15</f>
        <v>0.1964027778</v>
      </c>
      <c r="G1273" s="15">
        <f>'Producción diaria'!$T$3*$L$2*$M$2*$N$2*E1273*1000/'Costo de tareas'!$B$14</f>
        <v>0</v>
      </c>
      <c r="H1273" s="16">
        <f>IF(G1273 &gt; 'Costo de tareas'!$B$13, 'Costo de tareas'!$B$13, IF(G1273 &lt; 'Costo de tareas'!$B$13*0.2, 0, 'Costo de tareas'!$B$13- G1273))</f>
        <v>0</v>
      </c>
      <c r="I1273" s="17">
        <f>IF(H1273=0,'Costo de tareas'!$B$13,'Costo de tareas'!$B$13-H1273)</f>
        <v>39.28055556</v>
      </c>
      <c r="J1273" s="2"/>
      <c r="K1273" s="2"/>
      <c r="P1273" s="2"/>
    </row>
    <row r="1274">
      <c r="A1274" s="3" t="s">
        <v>1756</v>
      </c>
      <c r="B1274" s="11" t="str">
        <f t="shared" si="1"/>
        <v>20210223</v>
      </c>
      <c r="C1274" s="12">
        <f t="shared" si="2"/>
        <v>44250</v>
      </c>
      <c r="D1274" s="3" t="str">
        <f t="shared" si="3"/>
        <v>00</v>
      </c>
      <c r="E1274" s="13">
        <v>0.0</v>
      </c>
      <c r="F1274" s="14">
        <f>'Costo de tareas'!$B$15</f>
        <v>0.1964027778</v>
      </c>
      <c r="G1274" s="15">
        <f>'Producción diaria'!$T$3*$L$2*$M$2*$N$2*E1274*1000/'Costo de tareas'!$B$14</f>
        <v>0</v>
      </c>
      <c r="H1274" s="16">
        <f>IF(G1274 &gt; 'Costo de tareas'!$B$13, 'Costo de tareas'!$B$13, IF(G1274 &lt; 'Costo de tareas'!$B$13*0.2, 0, 'Costo de tareas'!$B$13- G1274))</f>
        <v>0</v>
      </c>
      <c r="I1274" s="17">
        <f>IF(H1274=0,'Costo de tareas'!$B$13,'Costo de tareas'!$B$13-H1274)</f>
        <v>39.28055556</v>
      </c>
      <c r="J1274" s="2"/>
      <c r="K1274" s="2"/>
      <c r="P1274" s="2"/>
    </row>
    <row r="1275">
      <c r="A1275" s="3" t="s">
        <v>1757</v>
      </c>
      <c r="B1275" s="11" t="str">
        <f t="shared" si="1"/>
        <v>20210223</v>
      </c>
      <c r="C1275" s="12">
        <f t="shared" si="2"/>
        <v>44250</v>
      </c>
      <c r="D1275" s="3" t="str">
        <f t="shared" si="3"/>
        <v>01</v>
      </c>
      <c r="E1275" s="13">
        <v>0.0</v>
      </c>
      <c r="F1275" s="14">
        <f>'Costo de tareas'!$B$15</f>
        <v>0.1964027778</v>
      </c>
      <c r="G1275" s="15">
        <f>'Producción diaria'!$T$3*$L$2*$M$2*$N$2*E1275*1000/'Costo de tareas'!$B$14</f>
        <v>0</v>
      </c>
      <c r="H1275" s="16">
        <f>IF(G1275 &gt; 'Costo de tareas'!$B$13, 'Costo de tareas'!$B$13, IF(G1275 &lt; 'Costo de tareas'!$B$13*0.2, 0, 'Costo de tareas'!$B$13- G1275))</f>
        <v>0</v>
      </c>
      <c r="I1275" s="17">
        <f>IF(H1275=0,'Costo de tareas'!$B$13,'Costo de tareas'!$B$13-H1275)</f>
        <v>39.28055556</v>
      </c>
      <c r="J1275" s="2"/>
      <c r="K1275" s="2"/>
      <c r="P1275" s="2"/>
    </row>
    <row r="1276">
      <c r="A1276" s="3" t="s">
        <v>1759</v>
      </c>
      <c r="B1276" s="11" t="str">
        <f t="shared" si="1"/>
        <v>20210223</v>
      </c>
      <c r="C1276" s="12">
        <f t="shared" si="2"/>
        <v>44250</v>
      </c>
      <c r="D1276" s="3" t="str">
        <f t="shared" si="3"/>
        <v>02</v>
      </c>
      <c r="E1276" s="13">
        <v>0.0</v>
      </c>
      <c r="F1276" s="14">
        <f>'Costo de tareas'!$B$15</f>
        <v>0.1964027778</v>
      </c>
      <c r="G1276" s="15">
        <f>'Producción diaria'!$T$3*$L$2*$M$2*$N$2*E1276*1000/'Costo de tareas'!$B$14</f>
        <v>0</v>
      </c>
      <c r="H1276" s="16">
        <f>IF(G1276 &gt; 'Costo de tareas'!$B$13, 'Costo de tareas'!$B$13, IF(G1276 &lt; 'Costo de tareas'!$B$13*0.2, 0, 'Costo de tareas'!$B$13- G1276))</f>
        <v>0</v>
      </c>
      <c r="I1276" s="17">
        <f>IF(H1276=0,'Costo de tareas'!$B$13,'Costo de tareas'!$B$13-H1276)</f>
        <v>39.28055556</v>
      </c>
      <c r="J1276" s="2"/>
      <c r="K1276" s="2"/>
      <c r="P1276" s="2"/>
    </row>
    <row r="1277">
      <c r="A1277" s="3" t="s">
        <v>1761</v>
      </c>
      <c r="B1277" s="11" t="str">
        <f t="shared" si="1"/>
        <v>20210223</v>
      </c>
      <c r="C1277" s="12">
        <f t="shared" si="2"/>
        <v>44250</v>
      </c>
      <c r="D1277" s="3" t="str">
        <f t="shared" si="3"/>
        <v>03</v>
      </c>
      <c r="E1277" s="13">
        <v>0.0</v>
      </c>
      <c r="F1277" s="14">
        <f>'Costo de tareas'!$B$15</f>
        <v>0.1964027778</v>
      </c>
      <c r="G1277" s="15">
        <f>'Producción diaria'!$T$3*$L$2*$M$2*$N$2*E1277*1000/'Costo de tareas'!$B$14</f>
        <v>0</v>
      </c>
      <c r="H1277" s="16">
        <f>IF(G1277 &gt; 'Costo de tareas'!$B$13, 'Costo de tareas'!$B$13, IF(G1277 &lt; 'Costo de tareas'!$B$13*0.2, 0, 'Costo de tareas'!$B$13- G1277))</f>
        <v>0</v>
      </c>
      <c r="I1277" s="17">
        <f>IF(H1277=0,'Costo de tareas'!$B$13,'Costo de tareas'!$B$13-H1277)</f>
        <v>39.28055556</v>
      </c>
      <c r="J1277" s="2"/>
      <c r="K1277" s="2"/>
      <c r="P1277" s="2"/>
    </row>
    <row r="1278">
      <c r="A1278" s="3" t="s">
        <v>1764</v>
      </c>
      <c r="B1278" s="11" t="str">
        <f t="shared" si="1"/>
        <v>20210223</v>
      </c>
      <c r="C1278" s="12">
        <f t="shared" si="2"/>
        <v>44250</v>
      </c>
      <c r="D1278" s="3" t="str">
        <f t="shared" si="3"/>
        <v>04</v>
      </c>
      <c r="E1278" s="13">
        <v>0.0</v>
      </c>
      <c r="F1278" s="14">
        <f>'Costo de tareas'!$B$15</f>
        <v>0.1964027778</v>
      </c>
      <c r="G1278" s="15">
        <f>'Producción diaria'!$T$3*$L$2*$M$2*$N$2*E1278*1000/'Costo de tareas'!$B$14</f>
        <v>0</v>
      </c>
      <c r="H1278" s="16">
        <f>IF(G1278 &gt; 'Costo de tareas'!$B$13, 'Costo de tareas'!$B$13, IF(G1278 &lt; 'Costo de tareas'!$B$13*0.2, 0, 'Costo de tareas'!$B$13- G1278))</f>
        <v>0</v>
      </c>
      <c r="I1278" s="17">
        <f>IF(H1278=0,'Costo de tareas'!$B$13,'Costo de tareas'!$B$13-H1278)</f>
        <v>39.28055556</v>
      </c>
      <c r="J1278" s="2"/>
      <c r="K1278" s="2"/>
      <c r="P1278" s="2"/>
    </row>
    <row r="1279">
      <c r="A1279" s="3" t="s">
        <v>1767</v>
      </c>
      <c r="B1279" s="11" t="str">
        <f t="shared" si="1"/>
        <v>20210223</v>
      </c>
      <c r="C1279" s="12">
        <f t="shared" si="2"/>
        <v>44250</v>
      </c>
      <c r="D1279" s="3" t="str">
        <f t="shared" si="3"/>
        <v>05</v>
      </c>
      <c r="E1279" s="13">
        <v>0.0</v>
      </c>
      <c r="F1279" s="14">
        <f>'Costo de tareas'!$B$15</f>
        <v>0.1964027778</v>
      </c>
      <c r="G1279" s="15">
        <f>'Producción diaria'!$T$3*$L$2*$M$2*$N$2*E1279*1000/'Costo de tareas'!$B$14</f>
        <v>0</v>
      </c>
      <c r="H1279" s="16">
        <f>IF(G1279 &gt; 'Costo de tareas'!$B$13, 'Costo de tareas'!$B$13, IF(G1279 &lt; 'Costo de tareas'!$B$13*0.2, 0, 'Costo de tareas'!$B$13- G1279))</f>
        <v>0</v>
      </c>
      <c r="I1279" s="17">
        <f>IF(H1279=0,'Costo de tareas'!$B$13,'Costo de tareas'!$B$13-H1279)</f>
        <v>39.28055556</v>
      </c>
      <c r="J1279" s="2"/>
      <c r="K1279" s="2"/>
      <c r="P1279" s="2"/>
    </row>
    <row r="1280">
      <c r="A1280" s="3" t="s">
        <v>1768</v>
      </c>
      <c r="B1280" s="11" t="str">
        <f t="shared" si="1"/>
        <v>20210223</v>
      </c>
      <c r="C1280" s="12">
        <f t="shared" si="2"/>
        <v>44250</v>
      </c>
      <c r="D1280" s="3" t="str">
        <f t="shared" si="3"/>
        <v>06</v>
      </c>
      <c r="E1280" s="13">
        <v>0.0</v>
      </c>
      <c r="F1280" s="14">
        <f>'Costo de tareas'!$B$15</f>
        <v>0.1964027778</v>
      </c>
      <c r="G1280" s="15">
        <f>'Producción diaria'!$T$3*$L$2*$M$2*$N$2*E1280*1000/'Costo de tareas'!$B$14</f>
        <v>0</v>
      </c>
      <c r="H1280" s="16">
        <f>IF(G1280 &gt; 'Costo de tareas'!$B$13, 'Costo de tareas'!$B$13, IF(G1280 &lt; 'Costo de tareas'!$B$13*0.2, 0, 'Costo de tareas'!$B$13- G1280))</f>
        <v>0</v>
      </c>
      <c r="I1280" s="17">
        <f>IF(H1280=0,'Costo de tareas'!$B$13,'Costo de tareas'!$B$13-H1280)</f>
        <v>39.28055556</v>
      </c>
      <c r="J1280" s="2"/>
      <c r="K1280" s="2"/>
      <c r="P1280" s="2"/>
    </row>
    <row r="1281">
      <c r="A1281" s="3" t="s">
        <v>1769</v>
      </c>
      <c r="B1281" s="11" t="str">
        <f t="shared" si="1"/>
        <v>20210223</v>
      </c>
      <c r="C1281" s="12">
        <f t="shared" si="2"/>
        <v>44250</v>
      </c>
      <c r="D1281" s="3" t="str">
        <f t="shared" si="3"/>
        <v>07</v>
      </c>
      <c r="E1281" s="13">
        <v>3.0</v>
      </c>
      <c r="F1281" s="14">
        <f>'Costo de tareas'!$B$15</f>
        <v>0.1964027778</v>
      </c>
      <c r="G1281" s="15">
        <f>'Producción diaria'!$T$3*$L$2*$M$2*$N$2*E1281*1000/'Costo de tareas'!$B$14</f>
        <v>4.510685805</v>
      </c>
      <c r="H1281" s="16">
        <f>IF(G1281 &gt; 'Costo de tareas'!$B$13, 'Costo de tareas'!$B$13, IF(G1281 &lt; 'Costo de tareas'!$B$13*0.2, 0, 'Costo de tareas'!$B$13- G1281))</f>
        <v>0</v>
      </c>
      <c r="I1281" s="17">
        <f>IF(H1281=0,'Costo de tareas'!$B$13,'Costo de tareas'!$B$13-H1281)</f>
        <v>39.28055556</v>
      </c>
      <c r="J1281" s="2"/>
      <c r="K1281" s="2"/>
      <c r="P1281" s="2"/>
    </row>
    <row r="1282">
      <c r="A1282" s="3" t="s">
        <v>1770</v>
      </c>
      <c r="B1282" s="11" t="str">
        <f t="shared" si="1"/>
        <v>20210223</v>
      </c>
      <c r="C1282" s="12">
        <f t="shared" si="2"/>
        <v>44250</v>
      </c>
      <c r="D1282" s="3" t="str">
        <f t="shared" si="3"/>
        <v>08</v>
      </c>
      <c r="E1282" s="13">
        <v>187.0</v>
      </c>
      <c r="F1282" s="14">
        <f>'Costo de tareas'!$B$15</f>
        <v>0.1964027778</v>
      </c>
      <c r="G1282" s="15">
        <f>'Producción diaria'!$T$3*$L$2*$M$2*$N$2*E1282*1000/'Costo de tareas'!$B$14</f>
        <v>281.1660819</v>
      </c>
      <c r="H1282" s="16">
        <f>IF(G1282 &gt; 'Costo de tareas'!$B$13, 'Costo de tareas'!$B$13, IF(G1282 &lt; 'Costo de tareas'!$B$13*0.2, 0, 'Costo de tareas'!$B$13- G1282))</f>
        <v>39.28055556</v>
      </c>
      <c r="I1282" s="17">
        <f>IF(H1282=0,'Costo de tareas'!$B$13,'Costo de tareas'!$B$13-H1282)</f>
        <v>0</v>
      </c>
      <c r="J1282" s="2"/>
      <c r="K1282" s="2"/>
      <c r="P1282" s="2"/>
    </row>
    <row r="1283">
      <c r="A1283" s="3" t="s">
        <v>1771</v>
      </c>
      <c r="B1283" s="11" t="str">
        <f t="shared" si="1"/>
        <v>20210223</v>
      </c>
      <c r="C1283" s="12">
        <f t="shared" si="2"/>
        <v>44250</v>
      </c>
      <c r="D1283" s="3" t="str">
        <f t="shared" si="3"/>
        <v>09</v>
      </c>
      <c r="E1283" s="13">
        <v>385.0</v>
      </c>
      <c r="F1283" s="14">
        <f>'Costo de tareas'!$B$15</f>
        <v>0.1964027778</v>
      </c>
      <c r="G1283" s="15">
        <f>'Producción diaria'!$T$3*$L$2*$M$2*$N$2*E1283*1000/'Costo de tareas'!$B$14</f>
        <v>578.871345</v>
      </c>
      <c r="H1283" s="16">
        <f>IF(G1283 &gt; 'Costo de tareas'!$B$13, 'Costo de tareas'!$B$13, IF(G1283 &lt; 'Costo de tareas'!$B$13*0.2, 0, 'Costo de tareas'!$B$13- G1283))</f>
        <v>39.28055556</v>
      </c>
      <c r="I1283" s="17">
        <f>IF(H1283=0,'Costo de tareas'!$B$13,'Costo de tareas'!$B$13-H1283)</f>
        <v>0</v>
      </c>
      <c r="J1283" s="2"/>
      <c r="K1283" s="2"/>
      <c r="P1283" s="2"/>
    </row>
    <row r="1284">
      <c r="A1284" s="3" t="s">
        <v>1772</v>
      </c>
      <c r="B1284" s="11" t="str">
        <f t="shared" si="1"/>
        <v>20210223</v>
      </c>
      <c r="C1284" s="12">
        <f t="shared" si="2"/>
        <v>44250</v>
      </c>
      <c r="D1284" s="3" t="str">
        <f t="shared" si="3"/>
        <v>10</v>
      </c>
      <c r="E1284" s="13">
        <v>546.0</v>
      </c>
      <c r="F1284" s="14">
        <f>'Costo de tareas'!$B$15</f>
        <v>0.1964027778</v>
      </c>
      <c r="G1284" s="15">
        <f>'Producción diaria'!$T$3*$L$2*$M$2*$N$2*E1284*1000/'Costo de tareas'!$B$14</f>
        <v>820.9448166</v>
      </c>
      <c r="H1284" s="16">
        <f>IF(G1284 &gt; 'Costo de tareas'!$B$13, 'Costo de tareas'!$B$13, IF(G1284 &lt; 'Costo de tareas'!$B$13*0.2, 0, 'Costo de tareas'!$B$13- G1284))</f>
        <v>39.28055556</v>
      </c>
      <c r="I1284" s="17">
        <f>IF(H1284=0,'Costo de tareas'!$B$13,'Costo de tareas'!$B$13-H1284)</f>
        <v>0</v>
      </c>
      <c r="J1284" s="2"/>
      <c r="K1284" s="2"/>
      <c r="P1284" s="2"/>
    </row>
    <row r="1285">
      <c r="A1285" s="3" t="s">
        <v>1773</v>
      </c>
      <c r="B1285" s="11" t="str">
        <f t="shared" si="1"/>
        <v>20210223</v>
      </c>
      <c r="C1285" s="12">
        <f t="shared" si="2"/>
        <v>44250</v>
      </c>
      <c r="D1285" s="3" t="str">
        <f t="shared" si="3"/>
        <v>11</v>
      </c>
      <c r="E1285" s="13">
        <v>653.0</v>
      </c>
      <c r="F1285" s="14">
        <f>'Costo de tareas'!$B$15</f>
        <v>0.1964027778</v>
      </c>
      <c r="G1285" s="15">
        <f>'Producción diaria'!$T$3*$L$2*$M$2*$N$2*E1285*1000/'Costo de tareas'!$B$14</f>
        <v>981.8259436</v>
      </c>
      <c r="H1285" s="16">
        <f>IF(G1285 &gt; 'Costo de tareas'!$B$13, 'Costo de tareas'!$B$13, IF(G1285 &lt; 'Costo de tareas'!$B$13*0.2, 0, 'Costo de tareas'!$B$13- G1285))</f>
        <v>39.28055556</v>
      </c>
      <c r="I1285" s="17">
        <f>IF(H1285=0,'Costo de tareas'!$B$13,'Costo de tareas'!$B$13-H1285)</f>
        <v>0</v>
      </c>
      <c r="J1285" s="2"/>
      <c r="K1285" s="2"/>
      <c r="P1285" s="2"/>
    </row>
    <row r="1286">
      <c r="A1286" s="3" t="s">
        <v>1774</v>
      </c>
      <c r="B1286" s="11" t="str">
        <f t="shared" si="1"/>
        <v>20210223</v>
      </c>
      <c r="C1286" s="12">
        <f t="shared" si="2"/>
        <v>44250</v>
      </c>
      <c r="D1286" s="3" t="str">
        <f t="shared" si="3"/>
        <v>12</v>
      </c>
      <c r="E1286" s="13">
        <v>641.0</v>
      </c>
      <c r="F1286" s="14">
        <f>'Costo de tareas'!$B$15</f>
        <v>0.1964027778</v>
      </c>
      <c r="G1286" s="15">
        <f>'Producción diaria'!$T$3*$L$2*$M$2*$N$2*E1286*1000/'Costo de tareas'!$B$14</f>
        <v>963.7832004</v>
      </c>
      <c r="H1286" s="16">
        <f>IF(G1286 &gt; 'Costo de tareas'!$B$13, 'Costo de tareas'!$B$13, IF(G1286 &lt; 'Costo de tareas'!$B$13*0.2, 0, 'Costo de tareas'!$B$13- G1286))</f>
        <v>39.28055556</v>
      </c>
      <c r="I1286" s="17">
        <f>IF(H1286=0,'Costo de tareas'!$B$13,'Costo de tareas'!$B$13-H1286)</f>
        <v>0</v>
      </c>
      <c r="J1286" s="2"/>
      <c r="K1286" s="2"/>
      <c r="P1286" s="2"/>
    </row>
    <row r="1287">
      <c r="A1287" s="3" t="s">
        <v>1775</v>
      </c>
      <c r="B1287" s="11" t="str">
        <f t="shared" si="1"/>
        <v>20210223</v>
      </c>
      <c r="C1287" s="12">
        <f t="shared" si="2"/>
        <v>44250</v>
      </c>
      <c r="D1287" s="3" t="str">
        <f t="shared" si="3"/>
        <v>13</v>
      </c>
      <c r="E1287" s="13">
        <v>487.0</v>
      </c>
      <c r="F1287" s="14">
        <f>'Costo de tareas'!$B$15</f>
        <v>0.1964027778</v>
      </c>
      <c r="G1287" s="15">
        <f>'Producción diaria'!$T$3*$L$2*$M$2*$N$2*E1287*1000/'Costo de tareas'!$B$14</f>
        <v>732.2346624</v>
      </c>
      <c r="H1287" s="16">
        <f>IF(G1287 &gt; 'Costo de tareas'!$B$13, 'Costo de tareas'!$B$13, IF(G1287 &lt; 'Costo de tareas'!$B$13*0.2, 0, 'Costo de tareas'!$B$13- G1287))</f>
        <v>39.28055556</v>
      </c>
      <c r="I1287" s="17">
        <f>IF(H1287=0,'Costo de tareas'!$B$13,'Costo de tareas'!$B$13-H1287)</f>
        <v>0</v>
      </c>
      <c r="J1287" s="2"/>
      <c r="K1287" s="2"/>
      <c r="P1287" s="2"/>
    </row>
    <row r="1288">
      <c r="A1288" s="3" t="s">
        <v>1776</v>
      </c>
      <c r="B1288" s="11" t="str">
        <f t="shared" si="1"/>
        <v>20210223</v>
      </c>
      <c r="C1288" s="12">
        <f t="shared" si="2"/>
        <v>44250</v>
      </c>
      <c r="D1288" s="3" t="str">
        <f t="shared" si="3"/>
        <v>14</v>
      </c>
      <c r="E1288" s="13">
        <v>609.0</v>
      </c>
      <c r="F1288" s="14">
        <f>'Costo de tareas'!$B$15</f>
        <v>0.1964027778</v>
      </c>
      <c r="G1288" s="15">
        <f>'Producción diaria'!$T$3*$L$2*$M$2*$N$2*E1288*1000/'Costo de tareas'!$B$14</f>
        <v>915.6692185</v>
      </c>
      <c r="H1288" s="16">
        <f>IF(G1288 &gt; 'Costo de tareas'!$B$13, 'Costo de tareas'!$B$13, IF(G1288 &lt; 'Costo de tareas'!$B$13*0.2, 0, 'Costo de tareas'!$B$13- G1288))</f>
        <v>39.28055556</v>
      </c>
      <c r="I1288" s="17">
        <f>IF(H1288=0,'Costo de tareas'!$B$13,'Costo de tareas'!$B$13-H1288)</f>
        <v>0</v>
      </c>
      <c r="J1288" s="2"/>
      <c r="K1288" s="2"/>
      <c r="P1288" s="2"/>
    </row>
    <row r="1289">
      <c r="A1289" s="3" t="s">
        <v>1777</v>
      </c>
      <c r="B1289" s="11" t="str">
        <f t="shared" si="1"/>
        <v>20210223</v>
      </c>
      <c r="C1289" s="12">
        <f t="shared" si="2"/>
        <v>44250</v>
      </c>
      <c r="D1289" s="3" t="str">
        <f t="shared" si="3"/>
        <v>15</v>
      </c>
      <c r="E1289" s="13">
        <v>482.0</v>
      </c>
      <c r="F1289" s="14">
        <f>'Costo de tareas'!$B$15</f>
        <v>0.1964027778</v>
      </c>
      <c r="G1289" s="15">
        <f>'Producción diaria'!$T$3*$L$2*$M$2*$N$2*E1289*1000/'Costo de tareas'!$B$14</f>
        <v>724.7168527</v>
      </c>
      <c r="H1289" s="16">
        <f>IF(G1289 &gt; 'Costo de tareas'!$B$13, 'Costo de tareas'!$B$13, IF(G1289 &lt; 'Costo de tareas'!$B$13*0.2, 0, 'Costo de tareas'!$B$13- G1289))</f>
        <v>39.28055556</v>
      </c>
      <c r="I1289" s="17">
        <f>IF(H1289=0,'Costo de tareas'!$B$13,'Costo de tareas'!$B$13-H1289)</f>
        <v>0</v>
      </c>
      <c r="J1289" s="2"/>
      <c r="K1289" s="2"/>
      <c r="P1289" s="2"/>
    </row>
    <row r="1290">
      <c r="A1290" s="3" t="s">
        <v>1778</v>
      </c>
      <c r="B1290" s="11" t="str">
        <f t="shared" si="1"/>
        <v>20210223</v>
      </c>
      <c r="C1290" s="12">
        <f t="shared" si="2"/>
        <v>44250</v>
      </c>
      <c r="D1290" s="3" t="str">
        <f t="shared" si="3"/>
        <v>16</v>
      </c>
      <c r="E1290" s="13">
        <v>312.0</v>
      </c>
      <c r="F1290" s="14">
        <f>'Costo de tareas'!$B$15</f>
        <v>0.1964027778</v>
      </c>
      <c r="G1290" s="15">
        <f>'Producción diaria'!$T$3*$L$2*$M$2*$N$2*E1290*1000/'Costo de tareas'!$B$14</f>
        <v>469.1113238</v>
      </c>
      <c r="H1290" s="16">
        <f>IF(G1290 &gt; 'Costo de tareas'!$B$13, 'Costo de tareas'!$B$13, IF(G1290 &lt; 'Costo de tareas'!$B$13*0.2, 0, 'Costo de tareas'!$B$13- G1290))</f>
        <v>39.28055556</v>
      </c>
      <c r="I1290" s="17">
        <f>IF(H1290=0,'Costo de tareas'!$B$13,'Costo de tareas'!$B$13-H1290)</f>
        <v>0</v>
      </c>
      <c r="J1290" s="2"/>
      <c r="K1290" s="2"/>
      <c r="P1290" s="2"/>
    </row>
    <row r="1291">
      <c r="A1291" s="3" t="s">
        <v>1779</v>
      </c>
      <c r="B1291" s="11" t="str">
        <f t="shared" si="1"/>
        <v>20210223</v>
      </c>
      <c r="C1291" s="12">
        <f t="shared" si="2"/>
        <v>44250</v>
      </c>
      <c r="D1291" s="3" t="str">
        <f t="shared" si="3"/>
        <v>17</v>
      </c>
      <c r="E1291" s="13">
        <v>114.0</v>
      </c>
      <c r="F1291" s="14">
        <f>'Costo de tareas'!$B$15</f>
        <v>0.1964027778</v>
      </c>
      <c r="G1291" s="15">
        <f>'Producción diaria'!$T$3*$L$2*$M$2*$N$2*E1291*1000/'Costo de tareas'!$B$14</f>
        <v>171.4060606</v>
      </c>
      <c r="H1291" s="16">
        <f>IF(G1291 &gt; 'Costo de tareas'!$B$13, 'Costo de tareas'!$B$13, IF(G1291 &lt; 'Costo de tareas'!$B$13*0.2, 0, 'Costo de tareas'!$B$13- G1291))</f>
        <v>39.28055556</v>
      </c>
      <c r="I1291" s="17">
        <f>IF(H1291=0,'Costo de tareas'!$B$13,'Costo de tareas'!$B$13-H1291)</f>
        <v>0</v>
      </c>
      <c r="J1291" s="2"/>
      <c r="K1291" s="2"/>
      <c r="P1291" s="2"/>
    </row>
    <row r="1292">
      <c r="A1292" s="3" t="s">
        <v>1780</v>
      </c>
      <c r="B1292" s="11" t="str">
        <f t="shared" si="1"/>
        <v>20210223</v>
      </c>
      <c r="C1292" s="12">
        <f t="shared" si="2"/>
        <v>44250</v>
      </c>
      <c r="D1292" s="3" t="str">
        <f t="shared" si="3"/>
        <v>18</v>
      </c>
      <c r="E1292" s="13">
        <v>0.0</v>
      </c>
      <c r="F1292" s="14">
        <f>'Costo de tareas'!$B$15</f>
        <v>0.1964027778</v>
      </c>
      <c r="G1292" s="15">
        <f>'Producción diaria'!$T$3*$L$2*$M$2*$N$2*E1292*1000/'Costo de tareas'!$B$14</f>
        <v>0</v>
      </c>
      <c r="H1292" s="16">
        <f>IF(G1292 &gt; 'Costo de tareas'!$B$13, 'Costo de tareas'!$B$13, IF(G1292 &lt; 'Costo de tareas'!$B$13*0.2, 0, 'Costo de tareas'!$B$13- G1292))</f>
        <v>0</v>
      </c>
      <c r="I1292" s="17">
        <f>IF(H1292=0,'Costo de tareas'!$B$13,'Costo de tareas'!$B$13-H1292)</f>
        <v>39.28055556</v>
      </c>
      <c r="J1292" s="2"/>
      <c r="K1292" s="2"/>
      <c r="P1292" s="2"/>
    </row>
    <row r="1293">
      <c r="A1293" s="3" t="s">
        <v>1782</v>
      </c>
      <c r="B1293" s="11" t="str">
        <f t="shared" si="1"/>
        <v>20210223</v>
      </c>
      <c r="C1293" s="12">
        <f t="shared" si="2"/>
        <v>44250</v>
      </c>
      <c r="D1293" s="3" t="str">
        <f t="shared" si="3"/>
        <v>19</v>
      </c>
      <c r="E1293" s="13">
        <v>0.0</v>
      </c>
      <c r="F1293" s="14">
        <f>'Costo de tareas'!$B$15</f>
        <v>0.1964027778</v>
      </c>
      <c r="G1293" s="15">
        <f>'Producción diaria'!$T$3*$L$2*$M$2*$N$2*E1293*1000/'Costo de tareas'!$B$14</f>
        <v>0</v>
      </c>
      <c r="H1293" s="16">
        <f>IF(G1293 &gt; 'Costo de tareas'!$B$13, 'Costo de tareas'!$B$13, IF(G1293 &lt; 'Costo de tareas'!$B$13*0.2, 0, 'Costo de tareas'!$B$13- G1293))</f>
        <v>0</v>
      </c>
      <c r="I1293" s="17">
        <f>IF(H1293=0,'Costo de tareas'!$B$13,'Costo de tareas'!$B$13-H1293)</f>
        <v>39.28055556</v>
      </c>
      <c r="J1293" s="2"/>
      <c r="K1293" s="2"/>
      <c r="P1293" s="2"/>
    </row>
    <row r="1294">
      <c r="A1294" s="3" t="s">
        <v>1784</v>
      </c>
      <c r="B1294" s="11" t="str">
        <f t="shared" si="1"/>
        <v>20210223</v>
      </c>
      <c r="C1294" s="12">
        <f t="shared" si="2"/>
        <v>44250</v>
      </c>
      <c r="D1294" s="3" t="str">
        <f t="shared" si="3"/>
        <v>20</v>
      </c>
      <c r="E1294" s="13">
        <v>0.0</v>
      </c>
      <c r="F1294" s="14">
        <f>'Costo de tareas'!$B$15</f>
        <v>0.1964027778</v>
      </c>
      <c r="G1294" s="15">
        <f>'Producción diaria'!$T$3*$L$2*$M$2*$N$2*E1294*1000/'Costo de tareas'!$B$14</f>
        <v>0</v>
      </c>
      <c r="H1294" s="16">
        <f>IF(G1294 &gt; 'Costo de tareas'!$B$13, 'Costo de tareas'!$B$13, IF(G1294 &lt; 'Costo de tareas'!$B$13*0.2, 0, 'Costo de tareas'!$B$13- G1294))</f>
        <v>0</v>
      </c>
      <c r="I1294" s="17">
        <f>IF(H1294=0,'Costo de tareas'!$B$13,'Costo de tareas'!$B$13-H1294)</f>
        <v>39.28055556</v>
      </c>
      <c r="J1294" s="2"/>
      <c r="K1294" s="2"/>
      <c r="P1294" s="2"/>
    </row>
    <row r="1295">
      <c r="A1295" s="3" t="s">
        <v>1786</v>
      </c>
      <c r="B1295" s="11" t="str">
        <f t="shared" si="1"/>
        <v>20210223</v>
      </c>
      <c r="C1295" s="12">
        <f t="shared" si="2"/>
        <v>44250</v>
      </c>
      <c r="D1295" s="3" t="str">
        <f t="shared" si="3"/>
        <v>21</v>
      </c>
      <c r="E1295" s="13">
        <v>0.0</v>
      </c>
      <c r="F1295" s="14">
        <f>'Costo de tareas'!$B$15</f>
        <v>0.1964027778</v>
      </c>
      <c r="G1295" s="15">
        <f>'Producción diaria'!$T$3*$L$2*$M$2*$N$2*E1295*1000/'Costo de tareas'!$B$14</f>
        <v>0</v>
      </c>
      <c r="H1295" s="16">
        <f>IF(G1295 &gt; 'Costo de tareas'!$B$13, 'Costo de tareas'!$B$13, IF(G1295 &lt; 'Costo de tareas'!$B$13*0.2, 0, 'Costo de tareas'!$B$13- G1295))</f>
        <v>0</v>
      </c>
      <c r="I1295" s="17">
        <f>IF(H1295=0,'Costo de tareas'!$B$13,'Costo de tareas'!$B$13-H1295)</f>
        <v>39.28055556</v>
      </c>
      <c r="J1295" s="2"/>
      <c r="K1295" s="2"/>
      <c r="P1295" s="2"/>
    </row>
    <row r="1296">
      <c r="A1296" s="3" t="s">
        <v>1787</v>
      </c>
      <c r="B1296" s="11" t="str">
        <f t="shared" si="1"/>
        <v>20210223</v>
      </c>
      <c r="C1296" s="12">
        <f t="shared" si="2"/>
        <v>44250</v>
      </c>
      <c r="D1296" s="3" t="str">
        <f t="shared" si="3"/>
        <v>22</v>
      </c>
      <c r="E1296" s="13">
        <v>0.0</v>
      </c>
      <c r="F1296" s="14">
        <f>'Costo de tareas'!$B$15</f>
        <v>0.1964027778</v>
      </c>
      <c r="G1296" s="15">
        <f>'Producción diaria'!$T$3*$L$2*$M$2*$N$2*E1296*1000/'Costo de tareas'!$B$14</f>
        <v>0</v>
      </c>
      <c r="H1296" s="16">
        <f>IF(G1296 &gt; 'Costo de tareas'!$B$13, 'Costo de tareas'!$B$13, IF(G1296 &lt; 'Costo de tareas'!$B$13*0.2, 0, 'Costo de tareas'!$B$13- G1296))</f>
        <v>0</v>
      </c>
      <c r="I1296" s="17">
        <f>IF(H1296=0,'Costo de tareas'!$B$13,'Costo de tareas'!$B$13-H1296)</f>
        <v>39.28055556</v>
      </c>
      <c r="J1296" s="2"/>
      <c r="K1296" s="2"/>
      <c r="P1296" s="2"/>
    </row>
    <row r="1297">
      <c r="A1297" s="3" t="s">
        <v>1789</v>
      </c>
      <c r="B1297" s="11" t="str">
        <f t="shared" si="1"/>
        <v>20210223</v>
      </c>
      <c r="C1297" s="12">
        <f t="shared" si="2"/>
        <v>44250</v>
      </c>
      <c r="D1297" s="3" t="str">
        <f t="shared" si="3"/>
        <v>23</v>
      </c>
      <c r="E1297" s="13">
        <v>0.0</v>
      </c>
      <c r="F1297" s="14">
        <f>'Costo de tareas'!$B$15</f>
        <v>0.1964027778</v>
      </c>
      <c r="G1297" s="15">
        <f>'Producción diaria'!$T$3*$L$2*$M$2*$N$2*E1297*1000/'Costo de tareas'!$B$14</f>
        <v>0</v>
      </c>
      <c r="H1297" s="16">
        <f>IF(G1297 &gt; 'Costo de tareas'!$B$13, 'Costo de tareas'!$B$13, IF(G1297 &lt; 'Costo de tareas'!$B$13*0.2, 0, 'Costo de tareas'!$B$13- G1297))</f>
        <v>0</v>
      </c>
      <c r="I1297" s="17">
        <f>IF(H1297=0,'Costo de tareas'!$B$13,'Costo de tareas'!$B$13-H1297)</f>
        <v>39.28055556</v>
      </c>
      <c r="J1297" s="2"/>
      <c r="K1297" s="2"/>
      <c r="P1297" s="2"/>
    </row>
    <row r="1298">
      <c r="A1298" s="3" t="s">
        <v>1790</v>
      </c>
      <c r="B1298" s="11" t="str">
        <f t="shared" si="1"/>
        <v>20210224</v>
      </c>
      <c r="C1298" s="12">
        <f t="shared" si="2"/>
        <v>44251</v>
      </c>
      <c r="D1298" s="3" t="str">
        <f t="shared" si="3"/>
        <v>00</v>
      </c>
      <c r="E1298" s="13">
        <v>0.0</v>
      </c>
      <c r="F1298" s="14">
        <f>'Costo de tareas'!$B$15</f>
        <v>0.1964027778</v>
      </c>
      <c r="G1298" s="15">
        <f>'Producción diaria'!$T$3*$L$2*$M$2*$N$2*E1298*1000/'Costo de tareas'!$B$14</f>
        <v>0</v>
      </c>
      <c r="H1298" s="16">
        <f>IF(G1298 &gt; 'Costo de tareas'!$B$13, 'Costo de tareas'!$B$13, IF(G1298 &lt; 'Costo de tareas'!$B$13*0.2, 0, 'Costo de tareas'!$B$13- G1298))</f>
        <v>0</v>
      </c>
      <c r="I1298" s="17">
        <f>IF(H1298=0,'Costo de tareas'!$B$13,'Costo de tareas'!$B$13-H1298)</f>
        <v>39.28055556</v>
      </c>
      <c r="J1298" s="2"/>
      <c r="K1298" s="2"/>
      <c r="P1298" s="2"/>
    </row>
    <row r="1299">
      <c r="A1299" s="3" t="s">
        <v>1791</v>
      </c>
      <c r="B1299" s="11" t="str">
        <f t="shared" si="1"/>
        <v>20210224</v>
      </c>
      <c r="C1299" s="12">
        <f t="shared" si="2"/>
        <v>44251</v>
      </c>
      <c r="D1299" s="3" t="str">
        <f t="shared" si="3"/>
        <v>01</v>
      </c>
      <c r="E1299" s="13">
        <v>0.0</v>
      </c>
      <c r="F1299" s="14">
        <f>'Costo de tareas'!$B$15</f>
        <v>0.1964027778</v>
      </c>
      <c r="G1299" s="15">
        <f>'Producción diaria'!$T$3*$L$2*$M$2*$N$2*E1299*1000/'Costo de tareas'!$B$14</f>
        <v>0</v>
      </c>
      <c r="H1299" s="16">
        <f>IF(G1299 &gt; 'Costo de tareas'!$B$13, 'Costo de tareas'!$B$13, IF(G1299 &lt; 'Costo de tareas'!$B$13*0.2, 0, 'Costo de tareas'!$B$13- G1299))</f>
        <v>0</v>
      </c>
      <c r="I1299" s="17">
        <f>IF(H1299=0,'Costo de tareas'!$B$13,'Costo de tareas'!$B$13-H1299)</f>
        <v>39.28055556</v>
      </c>
      <c r="J1299" s="2"/>
      <c r="K1299" s="2"/>
      <c r="P1299" s="2"/>
    </row>
    <row r="1300">
      <c r="A1300" s="3" t="s">
        <v>1793</v>
      </c>
      <c r="B1300" s="11" t="str">
        <f t="shared" si="1"/>
        <v>20210224</v>
      </c>
      <c r="C1300" s="12">
        <f t="shared" si="2"/>
        <v>44251</v>
      </c>
      <c r="D1300" s="3" t="str">
        <f t="shared" si="3"/>
        <v>02</v>
      </c>
      <c r="E1300" s="13">
        <v>0.0</v>
      </c>
      <c r="F1300" s="14">
        <f>'Costo de tareas'!$B$15</f>
        <v>0.1964027778</v>
      </c>
      <c r="G1300" s="15">
        <f>'Producción diaria'!$T$3*$L$2*$M$2*$N$2*E1300*1000/'Costo de tareas'!$B$14</f>
        <v>0</v>
      </c>
      <c r="H1300" s="16">
        <f>IF(G1300 &gt; 'Costo de tareas'!$B$13, 'Costo de tareas'!$B$13, IF(G1300 &lt; 'Costo de tareas'!$B$13*0.2, 0, 'Costo de tareas'!$B$13- G1300))</f>
        <v>0</v>
      </c>
      <c r="I1300" s="17">
        <f>IF(H1300=0,'Costo de tareas'!$B$13,'Costo de tareas'!$B$13-H1300)</f>
        <v>39.28055556</v>
      </c>
      <c r="J1300" s="2"/>
      <c r="K1300" s="2"/>
      <c r="P1300" s="2"/>
    </row>
    <row r="1301">
      <c r="A1301" s="3" t="s">
        <v>1795</v>
      </c>
      <c r="B1301" s="11" t="str">
        <f t="shared" si="1"/>
        <v>20210224</v>
      </c>
      <c r="C1301" s="12">
        <f t="shared" si="2"/>
        <v>44251</v>
      </c>
      <c r="D1301" s="3" t="str">
        <f t="shared" si="3"/>
        <v>03</v>
      </c>
      <c r="E1301" s="13">
        <v>0.0</v>
      </c>
      <c r="F1301" s="14">
        <f>'Costo de tareas'!$B$15</f>
        <v>0.1964027778</v>
      </c>
      <c r="G1301" s="15">
        <f>'Producción diaria'!$T$3*$L$2*$M$2*$N$2*E1301*1000/'Costo de tareas'!$B$14</f>
        <v>0</v>
      </c>
      <c r="H1301" s="16">
        <f>IF(G1301 &gt; 'Costo de tareas'!$B$13, 'Costo de tareas'!$B$13, IF(G1301 &lt; 'Costo de tareas'!$B$13*0.2, 0, 'Costo de tareas'!$B$13- G1301))</f>
        <v>0</v>
      </c>
      <c r="I1301" s="17">
        <f>IF(H1301=0,'Costo de tareas'!$B$13,'Costo de tareas'!$B$13-H1301)</f>
        <v>39.28055556</v>
      </c>
      <c r="J1301" s="2"/>
      <c r="K1301" s="2"/>
      <c r="P1301" s="2"/>
    </row>
    <row r="1302">
      <c r="A1302" s="3" t="s">
        <v>1796</v>
      </c>
      <c r="B1302" s="11" t="str">
        <f t="shared" si="1"/>
        <v>20210224</v>
      </c>
      <c r="C1302" s="12">
        <f t="shared" si="2"/>
        <v>44251</v>
      </c>
      <c r="D1302" s="3" t="str">
        <f t="shared" si="3"/>
        <v>04</v>
      </c>
      <c r="E1302" s="13">
        <v>0.0</v>
      </c>
      <c r="F1302" s="14">
        <f>'Costo de tareas'!$B$15</f>
        <v>0.1964027778</v>
      </c>
      <c r="G1302" s="15">
        <f>'Producción diaria'!$T$3*$L$2*$M$2*$N$2*E1302*1000/'Costo de tareas'!$B$14</f>
        <v>0</v>
      </c>
      <c r="H1302" s="16">
        <f>IF(G1302 &gt; 'Costo de tareas'!$B$13, 'Costo de tareas'!$B$13, IF(G1302 &lt; 'Costo de tareas'!$B$13*0.2, 0, 'Costo de tareas'!$B$13- G1302))</f>
        <v>0</v>
      </c>
      <c r="I1302" s="17">
        <f>IF(H1302=0,'Costo de tareas'!$B$13,'Costo de tareas'!$B$13-H1302)</f>
        <v>39.28055556</v>
      </c>
      <c r="J1302" s="2"/>
      <c r="K1302" s="2"/>
      <c r="P1302" s="2"/>
    </row>
    <row r="1303">
      <c r="A1303" s="3" t="s">
        <v>1797</v>
      </c>
      <c r="B1303" s="11" t="str">
        <f t="shared" si="1"/>
        <v>20210224</v>
      </c>
      <c r="C1303" s="12">
        <f t="shared" si="2"/>
        <v>44251</v>
      </c>
      <c r="D1303" s="3" t="str">
        <f t="shared" si="3"/>
        <v>05</v>
      </c>
      <c r="E1303" s="13">
        <v>0.0</v>
      </c>
      <c r="F1303" s="14">
        <f>'Costo de tareas'!$B$15</f>
        <v>0.1964027778</v>
      </c>
      <c r="G1303" s="15">
        <f>'Producción diaria'!$T$3*$L$2*$M$2*$N$2*E1303*1000/'Costo de tareas'!$B$14</f>
        <v>0</v>
      </c>
      <c r="H1303" s="16">
        <f>IF(G1303 &gt; 'Costo de tareas'!$B$13, 'Costo de tareas'!$B$13, IF(G1303 &lt; 'Costo de tareas'!$B$13*0.2, 0, 'Costo de tareas'!$B$13- G1303))</f>
        <v>0</v>
      </c>
      <c r="I1303" s="17">
        <f>IF(H1303=0,'Costo de tareas'!$B$13,'Costo de tareas'!$B$13-H1303)</f>
        <v>39.28055556</v>
      </c>
      <c r="J1303" s="2"/>
      <c r="K1303" s="2"/>
      <c r="P1303" s="2"/>
    </row>
    <row r="1304">
      <c r="A1304" s="3" t="s">
        <v>1798</v>
      </c>
      <c r="B1304" s="11" t="str">
        <f t="shared" si="1"/>
        <v>20210224</v>
      </c>
      <c r="C1304" s="12">
        <f t="shared" si="2"/>
        <v>44251</v>
      </c>
      <c r="D1304" s="3" t="str">
        <f t="shared" si="3"/>
        <v>06</v>
      </c>
      <c r="E1304" s="13">
        <v>0.0</v>
      </c>
      <c r="F1304" s="14">
        <f>'Costo de tareas'!$B$15</f>
        <v>0.1964027778</v>
      </c>
      <c r="G1304" s="15">
        <f>'Producción diaria'!$T$3*$L$2*$M$2*$N$2*E1304*1000/'Costo de tareas'!$B$14</f>
        <v>0</v>
      </c>
      <c r="H1304" s="16">
        <f>IF(G1304 &gt; 'Costo de tareas'!$B$13, 'Costo de tareas'!$B$13, IF(G1304 &lt; 'Costo de tareas'!$B$13*0.2, 0, 'Costo de tareas'!$B$13- G1304))</f>
        <v>0</v>
      </c>
      <c r="I1304" s="17">
        <f>IF(H1304=0,'Costo de tareas'!$B$13,'Costo de tareas'!$B$13-H1304)</f>
        <v>39.28055556</v>
      </c>
      <c r="J1304" s="2"/>
      <c r="K1304" s="2"/>
      <c r="P1304" s="2"/>
    </row>
    <row r="1305">
      <c r="A1305" s="3" t="s">
        <v>1799</v>
      </c>
      <c r="B1305" s="11" t="str">
        <f t="shared" si="1"/>
        <v>20210224</v>
      </c>
      <c r="C1305" s="12">
        <f t="shared" si="2"/>
        <v>44251</v>
      </c>
      <c r="D1305" s="3" t="str">
        <f t="shared" si="3"/>
        <v>07</v>
      </c>
      <c r="E1305" s="13">
        <v>4.0</v>
      </c>
      <c r="F1305" s="14">
        <f>'Costo de tareas'!$B$15</f>
        <v>0.1964027778</v>
      </c>
      <c r="G1305" s="15">
        <f>'Producción diaria'!$T$3*$L$2*$M$2*$N$2*E1305*1000/'Costo de tareas'!$B$14</f>
        <v>6.014247741</v>
      </c>
      <c r="H1305" s="16">
        <f>IF(G1305 &gt; 'Costo de tareas'!$B$13, 'Costo de tareas'!$B$13, IF(G1305 &lt; 'Costo de tareas'!$B$13*0.2, 0, 'Costo de tareas'!$B$13- G1305))</f>
        <v>0</v>
      </c>
      <c r="I1305" s="17">
        <f>IF(H1305=0,'Costo de tareas'!$B$13,'Costo de tareas'!$B$13-H1305)</f>
        <v>39.28055556</v>
      </c>
      <c r="J1305" s="2"/>
      <c r="K1305" s="2"/>
      <c r="P1305" s="2"/>
    </row>
    <row r="1306">
      <c r="A1306" s="3" t="s">
        <v>1801</v>
      </c>
      <c r="B1306" s="11" t="str">
        <f t="shared" si="1"/>
        <v>20210224</v>
      </c>
      <c r="C1306" s="12">
        <f t="shared" si="2"/>
        <v>44251</v>
      </c>
      <c r="D1306" s="3" t="str">
        <f t="shared" si="3"/>
        <v>08</v>
      </c>
      <c r="E1306" s="13">
        <v>182.0</v>
      </c>
      <c r="F1306" s="14">
        <f>'Costo de tareas'!$B$15</f>
        <v>0.1964027778</v>
      </c>
      <c r="G1306" s="15">
        <f>'Producción diaria'!$T$3*$L$2*$M$2*$N$2*E1306*1000/'Costo de tareas'!$B$14</f>
        <v>273.6482722</v>
      </c>
      <c r="H1306" s="16">
        <f>IF(G1306 &gt; 'Costo de tareas'!$B$13, 'Costo de tareas'!$B$13, IF(G1306 &lt; 'Costo de tareas'!$B$13*0.2, 0, 'Costo de tareas'!$B$13- G1306))</f>
        <v>39.28055556</v>
      </c>
      <c r="I1306" s="17">
        <f>IF(H1306=0,'Costo de tareas'!$B$13,'Costo de tareas'!$B$13-H1306)</f>
        <v>0</v>
      </c>
      <c r="J1306" s="2"/>
      <c r="K1306" s="2"/>
      <c r="P1306" s="2"/>
    </row>
    <row r="1307">
      <c r="A1307" s="3" t="s">
        <v>1802</v>
      </c>
      <c r="B1307" s="11" t="str">
        <f t="shared" si="1"/>
        <v>20210224</v>
      </c>
      <c r="C1307" s="12">
        <f t="shared" si="2"/>
        <v>44251</v>
      </c>
      <c r="D1307" s="3" t="str">
        <f t="shared" si="3"/>
        <v>09</v>
      </c>
      <c r="E1307" s="13">
        <v>373.0</v>
      </c>
      <c r="F1307" s="14">
        <f>'Costo de tareas'!$B$15</f>
        <v>0.1964027778</v>
      </c>
      <c r="G1307" s="15">
        <f>'Producción diaria'!$T$3*$L$2*$M$2*$N$2*E1307*1000/'Costo de tareas'!$B$14</f>
        <v>560.8286018</v>
      </c>
      <c r="H1307" s="16">
        <f>IF(G1307 &gt; 'Costo de tareas'!$B$13, 'Costo de tareas'!$B$13, IF(G1307 &lt; 'Costo de tareas'!$B$13*0.2, 0, 'Costo de tareas'!$B$13- G1307))</f>
        <v>39.28055556</v>
      </c>
      <c r="I1307" s="17">
        <f>IF(H1307=0,'Costo de tareas'!$B$13,'Costo de tareas'!$B$13-H1307)</f>
        <v>0</v>
      </c>
      <c r="J1307" s="2"/>
      <c r="K1307" s="2"/>
      <c r="P1307" s="2"/>
    </row>
    <row r="1308">
      <c r="A1308" s="3" t="s">
        <v>1803</v>
      </c>
      <c r="B1308" s="11" t="str">
        <f t="shared" si="1"/>
        <v>20210224</v>
      </c>
      <c r="C1308" s="12">
        <f t="shared" si="2"/>
        <v>44251</v>
      </c>
      <c r="D1308" s="3" t="str">
        <f t="shared" si="3"/>
        <v>10</v>
      </c>
      <c r="E1308" s="13">
        <v>533.0</v>
      </c>
      <c r="F1308" s="14">
        <f>'Costo de tareas'!$B$15</f>
        <v>0.1964027778</v>
      </c>
      <c r="G1308" s="15">
        <f>'Producción diaria'!$T$3*$L$2*$M$2*$N$2*E1308*1000/'Costo de tareas'!$B$14</f>
        <v>801.3985114</v>
      </c>
      <c r="H1308" s="16">
        <f>IF(G1308 &gt; 'Costo de tareas'!$B$13, 'Costo de tareas'!$B$13, IF(G1308 &lt; 'Costo de tareas'!$B$13*0.2, 0, 'Costo de tareas'!$B$13- G1308))</f>
        <v>39.28055556</v>
      </c>
      <c r="I1308" s="17">
        <f>IF(H1308=0,'Costo de tareas'!$B$13,'Costo de tareas'!$B$13-H1308)</f>
        <v>0</v>
      </c>
      <c r="J1308" s="2"/>
      <c r="K1308" s="2"/>
      <c r="P1308" s="2"/>
    </row>
    <row r="1309">
      <c r="A1309" s="3" t="s">
        <v>1804</v>
      </c>
      <c r="B1309" s="11" t="str">
        <f t="shared" si="1"/>
        <v>20210224</v>
      </c>
      <c r="C1309" s="12">
        <f t="shared" si="2"/>
        <v>44251</v>
      </c>
      <c r="D1309" s="3" t="str">
        <f t="shared" si="3"/>
        <v>11</v>
      </c>
      <c r="E1309" s="13">
        <v>654.0</v>
      </c>
      <c r="F1309" s="14">
        <f>'Costo de tareas'!$B$15</f>
        <v>0.1964027778</v>
      </c>
      <c r="G1309" s="15">
        <f>'Producción diaria'!$T$3*$L$2*$M$2*$N$2*E1309*1000/'Costo de tareas'!$B$14</f>
        <v>983.3295056</v>
      </c>
      <c r="H1309" s="16">
        <f>IF(G1309 &gt; 'Costo de tareas'!$B$13, 'Costo de tareas'!$B$13, IF(G1309 &lt; 'Costo de tareas'!$B$13*0.2, 0, 'Costo de tareas'!$B$13- G1309))</f>
        <v>39.28055556</v>
      </c>
      <c r="I1309" s="17">
        <f>IF(H1309=0,'Costo de tareas'!$B$13,'Costo de tareas'!$B$13-H1309)</f>
        <v>0</v>
      </c>
      <c r="J1309" s="2"/>
      <c r="K1309" s="2"/>
      <c r="P1309" s="2"/>
    </row>
    <row r="1310">
      <c r="A1310" s="3" t="s">
        <v>1805</v>
      </c>
      <c r="B1310" s="11" t="str">
        <f t="shared" si="1"/>
        <v>20210224</v>
      </c>
      <c r="C1310" s="12">
        <f t="shared" si="2"/>
        <v>44251</v>
      </c>
      <c r="D1310" s="3" t="str">
        <f t="shared" si="3"/>
        <v>12</v>
      </c>
      <c r="E1310" s="13">
        <v>699.0</v>
      </c>
      <c r="F1310" s="14">
        <f>'Costo de tareas'!$B$15</f>
        <v>0.1964027778</v>
      </c>
      <c r="G1310" s="15">
        <f>'Producción diaria'!$T$3*$L$2*$M$2*$N$2*E1310*1000/'Costo de tareas'!$B$14</f>
        <v>1050.989793</v>
      </c>
      <c r="H1310" s="16">
        <f>IF(G1310 &gt; 'Costo de tareas'!$B$13, 'Costo de tareas'!$B$13, IF(G1310 &lt; 'Costo de tareas'!$B$13*0.2, 0, 'Costo de tareas'!$B$13- G1310))</f>
        <v>39.28055556</v>
      </c>
      <c r="I1310" s="17">
        <f>IF(H1310=0,'Costo de tareas'!$B$13,'Costo de tareas'!$B$13-H1310)</f>
        <v>0</v>
      </c>
      <c r="J1310" s="2"/>
      <c r="K1310" s="2"/>
      <c r="P1310" s="2"/>
    </row>
    <row r="1311">
      <c r="A1311" s="3" t="s">
        <v>1806</v>
      </c>
      <c r="B1311" s="11" t="str">
        <f t="shared" si="1"/>
        <v>20210224</v>
      </c>
      <c r="C1311" s="12">
        <f t="shared" si="2"/>
        <v>44251</v>
      </c>
      <c r="D1311" s="3" t="str">
        <f t="shared" si="3"/>
        <v>13</v>
      </c>
      <c r="E1311" s="13">
        <v>698.0</v>
      </c>
      <c r="F1311" s="14">
        <f>'Costo de tareas'!$B$15</f>
        <v>0.1964027778</v>
      </c>
      <c r="G1311" s="15">
        <f>'Producción diaria'!$T$3*$L$2*$M$2*$N$2*E1311*1000/'Costo de tareas'!$B$14</f>
        <v>1049.486231</v>
      </c>
      <c r="H1311" s="16">
        <f>IF(G1311 &gt; 'Costo de tareas'!$B$13, 'Costo de tareas'!$B$13, IF(G1311 &lt; 'Costo de tareas'!$B$13*0.2, 0, 'Costo de tareas'!$B$13- G1311))</f>
        <v>39.28055556</v>
      </c>
      <c r="I1311" s="17">
        <f>IF(H1311=0,'Costo de tareas'!$B$13,'Costo de tareas'!$B$13-H1311)</f>
        <v>0</v>
      </c>
      <c r="J1311" s="2"/>
      <c r="K1311" s="2"/>
      <c r="P1311" s="2"/>
    </row>
    <row r="1312">
      <c r="A1312" s="3" t="s">
        <v>1807</v>
      </c>
      <c r="B1312" s="11" t="str">
        <f t="shared" si="1"/>
        <v>20210224</v>
      </c>
      <c r="C1312" s="12">
        <f t="shared" si="2"/>
        <v>44251</v>
      </c>
      <c r="D1312" s="3" t="str">
        <f t="shared" si="3"/>
        <v>14</v>
      </c>
      <c r="E1312" s="13">
        <v>619.0</v>
      </c>
      <c r="F1312" s="14">
        <f>'Costo de tareas'!$B$15</f>
        <v>0.1964027778</v>
      </c>
      <c r="G1312" s="15">
        <f>'Producción diaria'!$T$3*$L$2*$M$2*$N$2*E1312*1000/'Costo de tareas'!$B$14</f>
        <v>930.7048379</v>
      </c>
      <c r="H1312" s="16">
        <f>IF(G1312 &gt; 'Costo de tareas'!$B$13, 'Costo de tareas'!$B$13, IF(G1312 &lt; 'Costo de tareas'!$B$13*0.2, 0, 'Costo de tareas'!$B$13- G1312))</f>
        <v>39.28055556</v>
      </c>
      <c r="I1312" s="17">
        <f>IF(H1312=0,'Costo de tareas'!$B$13,'Costo de tareas'!$B$13-H1312)</f>
        <v>0</v>
      </c>
      <c r="J1312" s="2"/>
      <c r="K1312" s="2"/>
      <c r="P1312" s="2"/>
    </row>
    <row r="1313">
      <c r="A1313" s="3" t="s">
        <v>1808</v>
      </c>
      <c r="B1313" s="11" t="str">
        <f t="shared" si="1"/>
        <v>20210224</v>
      </c>
      <c r="C1313" s="12">
        <f t="shared" si="2"/>
        <v>44251</v>
      </c>
      <c r="D1313" s="3" t="str">
        <f t="shared" si="3"/>
        <v>15</v>
      </c>
      <c r="E1313" s="13">
        <v>482.0</v>
      </c>
      <c r="F1313" s="14">
        <f>'Costo de tareas'!$B$15</f>
        <v>0.1964027778</v>
      </c>
      <c r="G1313" s="15">
        <f>'Producción diaria'!$T$3*$L$2*$M$2*$N$2*E1313*1000/'Costo de tareas'!$B$14</f>
        <v>724.7168527</v>
      </c>
      <c r="H1313" s="16">
        <f>IF(G1313 &gt; 'Costo de tareas'!$B$13, 'Costo de tareas'!$B$13, IF(G1313 &lt; 'Costo de tareas'!$B$13*0.2, 0, 'Costo de tareas'!$B$13- G1313))</f>
        <v>39.28055556</v>
      </c>
      <c r="I1313" s="17">
        <f>IF(H1313=0,'Costo de tareas'!$B$13,'Costo de tareas'!$B$13-H1313)</f>
        <v>0</v>
      </c>
      <c r="J1313" s="2"/>
      <c r="K1313" s="2"/>
      <c r="P1313" s="2"/>
    </row>
    <row r="1314">
      <c r="A1314" s="3" t="s">
        <v>1809</v>
      </c>
      <c r="B1314" s="11" t="str">
        <f t="shared" si="1"/>
        <v>20210224</v>
      </c>
      <c r="C1314" s="12">
        <f t="shared" si="2"/>
        <v>44251</v>
      </c>
      <c r="D1314" s="3" t="str">
        <f t="shared" si="3"/>
        <v>16</v>
      </c>
      <c r="E1314" s="13">
        <v>307.0</v>
      </c>
      <c r="F1314" s="14">
        <f>'Costo de tareas'!$B$15</f>
        <v>0.1964027778</v>
      </c>
      <c r="G1314" s="15">
        <f>'Producción diaria'!$T$3*$L$2*$M$2*$N$2*E1314*1000/'Costo de tareas'!$B$14</f>
        <v>461.5935141</v>
      </c>
      <c r="H1314" s="16">
        <f>IF(G1314 &gt; 'Costo de tareas'!$B$13, 'Costo de tareas'!$B$13, IF(G1314 &lt; 'Costo de tareas'!$B$13*0.2, 0, 'Costo de tareas'!$B$13- G1314))</f>
        <v>39.28055556</v>
      </c>
      <c r="I1314" s="17">
        <f>IF(H1314=0,'Costo de tareas'!$B$13,'Costo de tareas'!$B$13-H1314)</f>
        <v>0</v>
      </c>
      <c r="J1314" s="2"/>
      <c r="K1314" s="2"/>
      <c r="P1314" s="2"/>
    </row>
    <row r="1315">
      <c r="A1315" s="3" t="s">
        <v>1810</v>
      </c>
      <c r="B1315" s="11" t="str">
        <f t="shared" si="1"/>
        <v>20210224</v>
      </c>
      <c r="C1315" s="12">
        <f t="shared" si="2"/>
        <v>44251</v>
      </c>
      <c r="D1315" s="3" t="str">
        <f t="shared" si="3"/>
        <v>17</v>
      </c>
      <c r="E1315" s="13">
        <v>105.0</v>
      </c>
      <c r="F1315" s="14">
        <f>'Costo de tareas'!$B$15</f>
        <v>0.1964027778</v>
      </c>
      <c r="G1315" s="15">
        <f>'Producción diaria'!$T$3*$L$2*$M$2*$N$2*E1315*1000/'Costo de tareas'!$B$14</f>
        <v>157.8740032</v>
      </c>
      <c r="H1315" s="16">
        <f>IF(G1315 &gt; 'Costo de tareas'!$B$13, 'Costo de tareas'!$B$13, IF(G1315 &lt; 'Costo de tareas'!$B$13*0.2, 0, 'Costo de tareas'!$B$13- G1315))</f>
        <v>39.28055556</v>
      </c>
      <c r="I1315" s="17">
        <f>IF(H1315=0,'Costo de tareas'!$B$13,'Costo de tareas'!$B$13-H1315)</f>
        <v>0</v>
      </c>
      <c r="J1315" s="2"/>
      <c r="K1315" s="2"/>
      <c r="P1315" s="2"/>
    </row>
    <row r="1316">
      <c r="A1316" s="3" t="s">
        <v>1811</v>
      </c>
      <c r="B1316" s="11" t="str">
        <f t="shared" si="1"/>
        <v>20210224</v>
      </c>
      <c r="C1316" s="12">
        <f t="shared" si="2"/>
        <v>44251</v>
      </c>
      <c r="D1316" s="3" t="str">
        <f t="shared" si="3"/>
        <v>18</v>
      </c>
      <c r="E1316" s="13">
        <v>0.0</v>
      </c>
      <c r="F1316" s="14">
        <f>'Costo de tareas'!$B$15</f>
        <v>0.1964027778</v>
      </c>
      <c r="G1316" s="15">
        <f>'Producción diaria'!$T$3*$L$2*$M$2*$N$2*E1316*1000/'Costo de tareas'!$B$14</f>
        <v>0</v>
      </c>
      <c r="H1316" s="16">
        <f>IF(G1316 &gt; 'Costo de tareas'!$B$13, 'Costo de tareas'!$B$13, IF(G1316 &lt; 'Costo de tareas'!$B$13*0.2, 0, 'Costo de tareas'!$B$13- G1316))</f>
        <v>0</v>
      </c>
      <c r="I1316" s="17">
        <f>IF(H1316=0,'Costo de tareas'!$B$13,'Costo de tareas'!$B$13-H1316)</f>
        <v>39.28055556</v>
      </c>
      <c r="J1316" s="2"/>
      <c r="K1316" s="2"/>
      <c r="P1316" s="2"/>
    </row>
    <row r="1317">
      <c r="A1317" s="3" t="s">
        <v>1813</v>
      </c>
      <c r="B1317" s="11" t="str">
        <f t="shared" si="1"/>
        <v>20210224</v>
      </c>
      <c r="C1317" s="12">
        <f t="shared" si="2"/>
        <v>44251</v>
      </c>
      <c r="D1317" s="3" t="str">
        <f t="shared" si="3"/>
        <v>19</v>
      </c>
      <c r="E1317" s="13">
        <v>0.0</v>
      </c>
      <c r="F1317" s="14">
        <f>'Costo de tareas'!$B$15</f>
        <v>0.1964027778</v>
      </c>
      <c r="G1317" s="15">
        <f>'Producción diaria'!$T$3*$L$2*$M$2*$N$2*E1317*1000/'Costo de tareas'!$B$14</f>
        <v>0</v>
      </c>
      <c r="H1317" s="16">
        <f>IF(G1317 &gt; 'Costo de tareas'!$B$13, 'Costo de tareas'!$B$13, IF(G1317 &lt; 'Costo de tareas'!$B$13*0.2, 0, 'Costo de tareas'!$B$13- G1317))</f>
        <v>0</v>
      </c>
      <c r="I1317" s="17">
        <f>IF(H1317=0,'Costo de tareas'!$B$13,'Costo de tareas'!$B$13-H1317)</f>
        <v>39.28055556</v>
      </c>
      <c r="J1317" s="2"/>
      <c r="K1317" s="2"/>
      <c r="P1317" s="2"/>
    </row>
    <row r="1318">
      <c r="A1318" s="3" t="s">
        <v>1814</v>
      </c>
      <c r="B1318" s="11" t="str">
        <f t="shared" si="1"/>
        <v>20210224</v>
      </c>
      <c r="C1318" s="12">
        <f t="shared" si="2"/>
        <v>44251</v>
      </c>
      <c r="D1318" s="3" t="str">
        <f t="shared" si="3"/>
        <v>20</v>
      </c>
      <c r="E1318" s="13">
        <v>0.0</v>
      </c>
      <c r="F1318" s="14">
        <f>'Costo de tareas'!$B$15</f>
        <v>0.1964027778</v>
      </c>
      <c r="G1318" s="15">
        <f>'Producción diaria'!$T$3*$L$2*$M$2*$N$2*E1318*1000/'Costo de tareas'!$B$14</f>
        <v>0</v>
      </c>
      <c r="H1318" s="16">
        <f>IF(G1318 &gt; 'Costo de tareas'!$B$13, 'Costo de tareas'!$B$13, IF(G1318 &lt; 'Costo de tareas'!$B$13*0.2, 0, 'Costo de tareas'!$B$13- G1318))</f>
        <v>0</v>
      </c>
      <c r="I1318" s="17">
        <f>IF(H1318=0,'Costo de tareas'!$B$13,'Costo de tareas'!$B$13-H1318)</f>
        <v>39.28055556</v>
      </c>
      <c r="J1318" s="2"/>
      <c r="K1318" s="2"/>
      <c r="P1318" s="2"/>
    </row>
    <row r="1319">
      <c r="A1319" s="3" t="s">
        <v>1815</v>
      </c>
      <c r="B1319" s="11" t="str">
        <f t="shared" si="1"/>
        <v>20210224</v>
      </c>
      <c r="C1319" s="12">
        <f t="shared" si="2"/>
        <v>44251</v>
      </c>
      <c r="D1319" s="3" t="str">
        <f t="shared" si="3"/>
        <v>21</v>
      </c>
      <c r="E1319" s="13">
        <v>0.0</v>
      </c>
      <c r="F1319" s="14">
        <f>'Costo de tareas'!$B$15</f>
        <v>0.1964027778</v>
      </c>
      <c r="G1319" s="15">
        <f>'Producción diaria'!$T$3*$L$2*$M$2*$N$2*E1319*1000/'Costo de tareas'!$B$14</f>
        <v>0</v>
      </c>
      <c r="H1319" s="16">
        <f>IF(G1319 &gt; 'Costo de tareas'!$B$13, 'Costo de tareas'!$B$13, IF(G1319 &lt; 'Costo de tareas'!$B$13*0.2, 0, 'Costo de tareas'!$B$13- G1319))</f>
        <v>0</v>
      </c>
      <c r="I1319" s="17">
        <f>IF(H1319=0,'Costo de tareas'!$B$13,'Costo de tareas'!$B$13-H1319)</f>
        <v>39.28055556</v>
      </c>
      <c r="J1319" s="2"/>
      <c r="K1319" s="2"/>
      <c r="P1319" s="2"/>
    </row>
    <row r="1320">
      <c r="A1320" s="3" t="s">
        <v>1816</v>
      </c>
      <c r="B1320" s="11" t="str">
        <f t="shared" si="1"/>
        <v>20210224</v>
      </c>
      <c r="C1320" s="12">
        <f t="shared" si="2"/>
        <v>44251</v>
      </c>
      <c r="D1320" s="3" t="str">
        <f t="shared" si="3"/>
        <v>22</v>
      </c>
      <c r="E1320" s="13">
        <v>0.0</v>
      </c>
      <c r="F1320" s="14">
        <f>'Costo de tareas'!$B$15</f>
        <v>0.1964027778</v>
      </c>
      <c r="G1320" s="15">
        <f>'Producción diaria'!$T$3*$L$2*$M$2*$N$2*E1320*1000/'Costo de tareas'!$B$14</f>
        <v>0</v>
      </c>
      <c r="H1320" s="16">
        <f>IF(G1320 &gt; 'Costo de tareas'!$B$13, 'Costo de tareas'!$B$13, IF(G1320 &lt; 'Costo de tareas'!$B$13*0.2, 0, 'Costo de tareas'!$B$13- G1320))</f>
        <v>0</v>
      </c>
      <c r="I1320" s="17">
        <f>IF(H1320=0,'Costo de tareas'!$B$13,'Costo de tareas'!$B$13-H1320)</f>
        <v>39.28055556</v>
      </c>
      <c r="J1320" s="2"/>
      <c r="K1320" s="2"/>
      <c r="P1320" s="2"/>
    </row>
    <row r="1321">
      <c r="A1321" s="3" t="s">
        <v>1818</v>
      </c>
      <c r="B1321" s="11" t="str">
        <f t="shared" si="1"/>
        <v>20210224</v>
      </c>
      <c r="C1321" s="12">
        <f t="shared" si="2"/>
        <v>44251</v>
      </c>
      <c r="D1321" s="3" t="str">
        <f t="shared" si="3"/>
        <v>23</v>
      </c>
      <c r="E1321" s="13">
        <v>0.0</v>
      </c>
      <c r="F1321" s="14">
        <f>'Costo de tareas'!$B$15</f>
        <v>0.1964027778</v>
      </c>
      <c r="G1321" s="15">
        <f>'Producción diaria'!$T$3*$L$2*$M$2*$N$2*E1321*1000/'Costo de tareas'!$B$14</f>
        <v>0</v>
      </c>
      <c r="H1321" s="16">
        <f>IF(G1321 &gt; 'Costo de tareas'!$B$13, 'Costo de tareas'!$B$13, IF(G1321 &lt; 'Costo de tareas'!$B$13*0.2, 0, 'Costo de tareas'!$B$13- G1321))</f>
        <v>0</v>
      </c>
      <c r="I1321" s="17">
        <f>IF(H1321=0,'Costo de tareas'!$B$13,'Costo de tareas'!$B$13-H1321)</f>
        <v>39.28055556</v>
      </c>
      <c r="J1321" s="2"/>
      <c r="K1321" s="2"/>
      <c r="P1321" s="2"/>
    </row>
    <row r="1322">
      <c r="A1322" s="3" t="s">
        <v>1819</v>
      </c>
      <c r="B1322" s="11" t="str">
        <f t="shared" si="1"/>
        <v>20210225</v>
      </c>
      <c r="C1322" s="12">
        <f t="shared" si="2"/>
        <v>44252</v>
      </c>
      <c r="D1322" s="3" t="str">
        <f t="shared" si="3"/>
        <v>00</v>
      </c>
      <c r="E1322" s="13">
        <v>0.0</v>
      </c>
      <c r="F1322" s="14">
        <f>'Costo de tareas'!$B$15</f>
        <v>0.1964027778</v>
      </c>
      <c r="G1322" s="15">
        <f>'Producción diaria'!$T$3*$L$2*$M$2*$N$2*E1322*1000/'Costo de tareas'!$B$14</f>
        <v>0</v>
      </c>
      <c r="H1322" s="16">
        <f>IF(G1322 &gt; 'Costo de tareas'!$B$13, 'Costo de tareas'!$B$13, IF(G1322 &lt; 'Costo de tareas'!$B$13*0.2, 0, 'Costo de tareas'!$B$13- G1322))</f>
        <v>0</v>
      </c>
      <c r="I1322" s="17">
        <f>IF(H1322=0,'Costo de tareas'!$B$13,'Costo de tareas'!$B$13-H1322)</f>
        <v>39.28055556</v>
      </c>
      <c r="J1322" s="2"/>
      <c r="K1322" s="2"/>
      <c r="P1322" s="2"/>
    </row>
    <row r="1323">
      <c r="A1323" s="3" t="s">
        <v>1820</v>
      </c>
      <c r="B1323" s="11" t="str">
        <f t="shared" si="1"/>
        <v>20210225</v>
      </c>
      <c r="C1323" s="12">
        <f t="shared" si="2"/>
        <v>44252</v>
      </c>
      <c r="D1323" s="3" t="str">
        <f t="shared" si="3"/>
        <v>01</v>
      </c>
      <c r="E1323" s="13">
        <v>0.0</v>
      </c>
      <c r="F1323" s="14">
        <f>'Costo de tareas'!$B$15</f>
        <v>0.1964027778</v>
      </c>
      <c r="G1323" s="15">
        <f>'Producción diaria'!$T$3*$L$2*$M$2*$N$2*E1323*1000/'Costo de tareas'!$B$14</f>
        <v>0</v>
      </c>
      <c r="H1323" s="16">
        <f>IF(G1323 &gt; 'Costo de tareas'!$B$13, 'Costo de tareas'!$B$13, IF(G1323 &lt; 'Costo de tareas'!$B$13*0.2, 0, 'Costo de tareas'!$B$13- G1323))</f>
        <v>0</v>
      </c>
      <c r="I1323" s="17">
        <f>IF(H1323=0,'Costo de tareas'!$B$13,'Costo de tareas'!$B$13-H1323)</f>
        <v>39.28055556</v>
      </c>
      <c r="J1323" s="2"/>
      <c r="K1323" s="2"/>
      <c r="P1323" s="2"/>
    </row>
    <row r="1324">
      <c r="A1324" s="3" t="s">
        <v>1821</v>
      </c>
      <c r="B1324" s="11" t="str">
        <f t="shared" si="1"/>
        <v>20210225</v>
      </c>
      <c r="C1324" s="12">
        <f t="shared" si="2"/>
        <v>44252</v>
      </c>
      <c r="D1324" s="3" t="str">
        <f t="shared" si="3"/>
        <v>02</v>
      </c>
      <c r="E1324" s="13">
        <v>0.0</v>
      </c>
      <c r="F1324" s="14">
        <f>'Costo de tareas'!$B$15</f>
        <v>0.1964027778</v>
      </c>
      <c r="G1324" s="15">
        <f>'Producción diaria'!$T$3*$L$2*$M$2*$N$2*E1324*1000/'Costo de tareas'!$B$14</f>
        <v>0</v>
      </c>
      <c r="H1324" s="16">
        <f>IF(G1324 &gt; 'Costo de tareas'!$B$13, 'Costo de tareas'!$B$13, IF(G1324 &lt; 'Costo de tareas'!$B$13*0.2, 0, 'Costo de tareas'!$B$13- G1324))</f>
        <v>0</v>
      </c>
      <c r="I1324" s="17">
        <f>IF(H1324=0,'Costo de tareas'!$B$13,'Costo de tareas'!$B$13-H1324)</f>
        <v>39.28055556</v>
      </c>
      <c r="J1324" s="2"/>
      <c r="K1324" s="2"/>
      <c r="P1324" s="2"/>
    </row>
    <row r="1325">
      <c r="A1325" s="3" t="s">
        <v>1822</v>
      </c>
      <c r="B1325" s="11" t="str">
        <f t="shared" si="1"/>
        <v>20210225</v>
      </c>
      <c r="C1325" s="12">
        <f t="shared" si="2"/>
        <v>44252</v>
      </c>
      <c r="D1325" s="3" t="str">
        <f t="shared" si="3"/>
        <v>03</v>
      </c>
      <c r="E1325" s="13">
        <v>0.0</v>
      </c>
      <c r="F1325" s="14">
        <f>'Costo de tareas'!$B$15</f>
        <v>0.1964027778</v>
      </c>
      <c r="G1325" s="15">
        <f>'Producción diaria'!$T$3*$L$2*$M$2*$N$2*E1325*1000/'Costo de tareas'!$B$14</f>
        <v>0</v>
      </c>
      <c r="H1325" s="16">
        <f>IF(G1325 &gt; 'Costo de tareas'!$B$13, 'Costo de tareas'!$B$13, IF(G1325 &lt; 'Costo de tareas'!$B$13*0.2, 0, 'Costo de tareas'!$B$13- G1325))</f>
        <v>0</v>
      </c>
      <c r="I1325" s="17">
        <f>IF(H1325=0,'Costo de tareas'!$B$13,'Costo de tareas'!$B$13-H1325)</f>
        <v>39.28055556</v>
      </c>
      <c r="J1325" s="2"/>
      <c r="K1325" s="2"/>
      <c r="P1325" s="2"/>
    </row>
    <row r="1326">
      <c r="A1326" s="3" t="s">
        <v>1823</v>
      </c>
      <c r="B1326" s="11" t="str">
        <f t="shared" si="1"/>
        <v>20210225</v>
      </c>
      <c r="C1326" s="12">
        <f t="shared" si="2"/>
        <v>44252</v>
      </c>
      <c r="D1326" s="3" t="str">
        <f t="shared" si="3"/>
        <v>04</v>
      </c>
      <c r="E1326" s="13">
        <v>0.0</v>
      </c>
      <c r="F1326" s="14">
        <f>'Costo de tareas'!$B$15</f>
        <v>0.1964027778</v>
      </c>
      <c r="G1326" s="15">
        <f>'Producción diaria'!$T$3*$L$2*$M$2*$N$2*E1326*1000/'Costo de tareas'!$B$14</f>
        <v>0</v>
      </c>
      <c r="H1326" s="16">
        <f>IF(G1326 &gt; 'Costo de tareas'!$B$13, 'Costo de tareas'!$B$13, IF(G1326 &lt; 'Costo de tareas'!$B$13*0.2, 0, 'Costo de tareas'!$B$13- G1326))</f>
        <v>0</v>
      </c>
      <c r="I1326" s="17">
        <f>IF(H1326=0,'Costo de tareas'!$B$13,'Costo de tareas'!$B$13-H1326)</f>
        <v>39.28055556</v>
      </c>
      <c r="J1326" s="2"/>
      <c r="K1326" s="2"/>
      <c r="P1326" s="2"/>
    </row>
    <row r="1327">
      <c r="A1327" s="3" t="s">
        <v>1824</v>
      </c>
      <c r="B1327" s="11" t="str">
        <f t="shared" si="1"/>
        <v>20210225</v>
      </c>
      <c r="C1327" s="12">
        <f t="shared" si="2"/>
        <v>44252</v>
      </c>
      <c r="D1327" s="3" t="str">
        <f t="shared" si="3"/>
        <v>05</v>
      </c>
      <c r="E1327" s="13">
        <v>0.0</v>
      </c>
      <c r="F1327" s="14">
        <f>'Costo de tareas'!$B$15</f>
        <v>0.1964027778</v>
      </c>
      <c r="G1327" s="15">
        <f>'Producción diaria'!$T$3*$L$2*$M$2*$N$2*E1327*1000/'Costo de tareas'!$B$14</f>
        <v>0</v>
      </c>
      <c r="H1327" s="16">
        <f>IF(G1327 &gt; 'Costo de tareas'!$B$13, 'Costo de tareas'!$B$13, IF(G1327 &lt; 'Costo de tareas'!$B$13*0.2, 0, 'Costo de tareas'!$B$13- G1327))</f>
        <v>0</v>
      </c>
      <c r="I1327" s="17">
        <f>IF(H1327=0,'Costo de tareas'!$B$13,'Costo de tareas'!$B$13-H1327)</f>
        <v>39.28055556</v>
      </c>
      <c r="J1327" s="2"/>
      <c r="K1327" s="2"/>
      <c r="P1327" s="2"/>
    </row>
    <row r="1328">
      <c r="A1328" s="3" t="s">
        <v>1826</v>
      </c>
      <c r="B1328" s="11" t="str">
        <f t="shared" si="1"/>
        <v>20210225</v>
      </c>
      <c r="C1328" s="12">
        <f t="shared" si="2"/>
        <v>44252</v>
      </c>
      <c r="D1328" s="3" t="str">
        <f t="shared" si="3"/>
        <v>06</v>
      </c>
      <c r="E1328" s="13">
        <v>0.0</v>
      </c>
      <c r="F1328" s="14">
        <f>'Costo de tareas'!$B$15</f>
        <v>0.1964027778</v>
      </c>
      <c r="G1328" s="15">
        <f>'Producción diaria'!$T$3*$L$2*$M$2*$N$2*E1328*1000/'Costo de tareas'!$B$14</f>
        <v>0</v>
      </c>
      <c r="H1328" s="16">
        <f>IF(G1328 &gt; 'Costo de tareas'!$B$13, 'Costo de tareas'!$B$13, IF(G1328 &lt; 'Costo de tareas'!$B$13*0.2, 0, 'Costo de tareas'!$B$13- G1328))</f>
        <v>0</v>
      </c>
      <c r="I1328" s="17">
        <f>IF(H1328=0,'Costo de tareas'!$B$13,'Costo de tareas'!$B$13-H1328)</f>
        <v>39.28055556</v>
      </c>
      <c r="J1328" s="2"/>
      <c r="K1328" s="2"/>
      <c r="P1328" s="2"/>
    </row>
    <row r="1329">
      <c r="A1329" s="3" t="s">
        <v>1827</v>
      </c>
      <c r="B1329" s="11" t="str">
        <f t="shared" si="1"/>
        <v>20210225</v>
      </c>
      <c r="C1329" s="12">
        <f t="shared" si="2"/>
        <v>44252</v>
      </c>
      <c r="D1329" s="3" t="str">
        <f t="shared" si="3"/>
        <v>07</v>
      </c>
      <c r="E1329" s="13">
        <v>2.0</v>
      </c>
      <c r="F1329" s="14">
        <f>'Costo de tareas'!$B$15</f>
        <v>0.1964027778</v>
      </c>
      <c r="G1329" s="15">
        <f>'Producción diaria'!$T$3*$L$2*$M$2*$N$2*E1329*1000/'Costo de tareas'!$B$14</f>
        <v>3.00712387</v>
      </c>
      <c r="H1329" s="16">
        <f>IF(G1329 &gt; 'Costo de tareas'!$B$13, 'Costo de tareas'!$B$13, IF(G1329 &lt; 'Costo de tareas'!$B$13*0.2, 0, 'Costo de tareas'!$B$13- G1329))</f>
        <v>0</v>
      </c>
      <c r="I1329" s="17">
        <f>IF(H1329=0,'Costo de tareas'!$B$13,'Costo de tareas'!$B$13-H1329)</f>
        <v>39.28055556</v>
      </c>
      <c r="J1329" s="2"/>
      <c r="K1329" s="2"/>
      <c r="P1329" s="2"/>
    </row>
    <row r="1330">
      <c r="A1330" s="3" t="s">
        <v>1828</v>
      </c>
      <c r="B1330" s="11" t="str">
        <f t="shared" si="1"/>
        <v>20210225</v>
      </c>
      <c r="C1330" s="12">
        <f t="shared" si="2"/>
        <v>44252</v>
      </c>
      <c r="D1330" s="3" t="str">
        <f t="shared" si="3"/>
        <v>08</v>
      </c>
      <c r="E1330" s="13">
        <v>13.0</v>
      </c>
      <c r="F1330" s="14">
        <f>'Costo de tareas'!$B$15</f>
        <v>0.1964027778</v>
      </c>
      <c r="G1330" s="15">
        <f>'Producción diaria'!$T$3*$L$2*$M$2*$N$2*E1330*1000/'Costo de tareas'!$B$14</f>
        <v>19.54630516</v>
      </c>
      <c r="H1330" s="16">
        <f>IF(G1330 &gt; 'Costo de tareas'!$B$13, 'Costo de tareas'!$B$13, IF(G1330 &lt; 'Costo de tareas'!$B$13*0.2, 0, 'Costo de tareas'!$B$13- G1330))</f>
        <v>19.7342504</v>
      </c>
      <c r="I1330" s="17">
        <f>IF(H1330=0,'Costo de tareas'!$B$13,'Costo de tareas'!$B$13-H1330)</f>
        <v>19.54630516</v>
      </c>
      <c r="J1330" s="2"/>
      <c r="K1330" s="2"/>
      <c r="P1330" s="2"/>
    </row>
    <row r="1331">
      <c r="A1331" s="3" t="s">
        <v>1829</v>
      </c>
      <c r="B1331" s="11" t="str">
        <f t="shared" si="1"/>
        <v>20210225</v>
      </c>
      <c r="C1331" s="12">
        <f t="shared" si="2"/>
        <v>44252</v>
      </c>
      <c r="D1331" s="3" t="str">
        <f t="shared" si="3"/>
        <v>09</v>
      </c>
      <c r="E1331" s="13">
        <v>353.0</v>
      </c>
      <c r="F1331" s="14">
        <f>'Costo de tareas'!$B$15</f>
        <v>0.1964027778</v>
      </c>
      <c r="G1331" s="15">
        <f>'Producción diaria'!$T$3*$L$2*$M$2*$N$2*E1331*1000/'Costo de tareas'!$B$14</f>
        <v>530.7573631</v>
      </c>
      <c r="H1331" s="16">
        <f>IF(G1331 &gt; 'Costo de tareas'!$B$13, 'Costo de tareas'!$B$13, IF(G1331 &lt; 'Costo de tareas'!$B$13*0.2, 0, 'Costo de tareas'!$B$13- G1331))</f>
        <v>39.28055556</v>
      </c>
      <c r="I1331" s="17">
        <f>IF(H1331=0,'Costo de tareas'!$B$13,'Costo de tareas'!$B$13-H1331)</f>
        <v>0</v>
      </c>
      <c r="J1331" s="2"/>
      <c r="K1331" s="2"/>
      <c r="P1331" s="2"/>
    </row>
    <row r="1332">
      <c r="A1332" s="3" t="s">
        <v>1831</v>
      </c>
      <c r="B1332" s="11" t="str">
        <f t="shared" si="1"/>
        <v>20210225</v>
      </c>
      <c r="C1332" s="12">
        <f t="shared" si="2"/>
        <v>44252</v>
      </c>
      <c r="D1332" s="3" t="str">
        <f t="shared" si="3"/>
        <v>10</v>
      </c>
      <c r="E1332" s="13">
        <v>498.0</v>
      </c>
      <c r="F1332" s="14">
        <f>'Costo de tareas'!$B$15</f>
        <v>0.1964027778</v>
      </c>
      <c r="G1332" s="15">
        <f>'Producción diaria'!$T$3*$L$2*$M$2*$N$2*E1332*1000/'Costo de tareas'!$B$14</f>
        <v>748.7738437</v>
      </c>
      <c r="H1332" s="16">
        <f>IF(G1332 &gt; 'Costo de tareas'!$B$13, 'Costo de tareas'!$B$13, IF(G1332 &lt; 'Costo de tareas'!$B$13*0.2, 0, 'Costo de tareas'!$B$13- G1332))</f>
        <v>39.28055556</v>
      </c>
      <c r="I1332" s="17">
        <f>IF(H1332=0,'Costo de tareas'!$B$13,'Costo de tareas'!$B$13-H1332)</f>
        <v>0</v>
      </c>
      <c r="J1332" s="2"/>
      <c r="K1332" s="2"/>
      <c r="P1332" s="2"/>
    </row>
    <row r="1333">
      <c r="A1333" s="3" t="s">
        <v>1833</v>
      </c>
      <c r="B1333" s="11" t="str">
        <f t="shared" si="1"/>
        <v>20210225</v>
      </c>
      <c r="C1333" s="12">
        <f t="shared" si="2"/>
        <v>44252</v>
      </c>
      <c r="D1333" s="3" t="str">
        <f t="shared" si="3"/>
        <v>11</v>
      </c>
      <c r="E1333" s="13">
        <v>565.0</v>
      </c>
      <c r="F1333" s="14">
        <f>'Costo de tareas'!$B$15</f>
        <v>0.1964027778</v>
      </c>
      <c r="G1333" s="15">
        <f>'Producción diaria'!$T$3*$L$2*$M$2*$N$2*E1333*1000/'Costo de tareas'!$B$14</f>
        <v>849.5124934</v>
      </c>
      <c r="H1333" s="16">
        <f>IF(G1333 &gt; 'Costo de tareas'!$B$13, 'Costo de tareas'!$B$13, IF(G1333 &lt; 'Costo de tareas'!$B$13*0.2, 0, 'Costo de tareas'!$B$13- G1333))</f>
        <v>39.28055556</v>
      </c>
      <c r="I1333" s="17">
        <f>IF(H1333=0,'Costo de tareas'!$B$13,'Costo de tareas'!$B$13-H1333)</f>
        <v>0</v>
      </c>
      <c r="J1333" s="2"/>
      <c r="K1333" s="2"/>
      <c r="P1333" s="2"/>
    </row>
    <row r="1334">
      <c r="A1334" s="3" t="s">
        <v>1835</v>
      </c>
      <c r="B1334" s="11" t="str">
        <f t="shared" si="1"/>
        <v>20210225</v>
      </c>
      <c r="C1334" s="12">
        <f t="shared" si="2"/>
        <v>44252</v>
      </c>
      <c r="D1334" s="3" t="str">
        <f t="shared" si="3"/>
        <v>12</v>
      </c>
      <c r="E1334" s="13">
        <v>599.0</v>
      </c>
      <c r="F1334" s="14">
        <f>'Costo de tareas'!$B$15</f>
        <v>0.1964027778</v>
      </c>
      <c r="G1334" s="15">
        <f>'Producción diaria'!$T$3*$L$2*$M$2*$N$2*E1334*1000/'Costo de tareas'!$B$14</f>
        <v>900.6335991</v>
      </c>
      <c r="H1334" s="16">
        <f>IF(G1334 &gt; 'Costo de tareas'!$B$13, 'Costo de tareas'!$B$13, IF(G1334 &lt; 'Costo de tareas'!$B$13*0.2, 0, 'Costo de tareas'!$B$13- G1334))</f>
        <v>39.28055556</v>
      </c>
      <c r="I1334" s="17">
        <f>IF(H1334=0,'Costo de tareas'!$B$13,'Costo de tareas'!$B$13-H1334)</f>
        <v>0</v>
      </c>
      <c r="J1334" s="2"/>
      <c r="K1334" s="2"/>
      <c r="P1334" s="2"/>
    </row>
    <row r="1335">
      <c r="A1335" s="3" t="s">
        <v>1837</v>
      </c>
      <c r="B1335" s="11" t="str">
        <f t="shared" si="1"/>
        <v>20210225</v>
      </c>
      <c r="C1335" s="12">
        <f t="shared" si="2"/>
        <v>44252</v>
      </c>
      <c r="D1335" s="3" t="str">
        <f t="shared" si="3"/>
        <v>13</v>
      </c>
      <c r="E1335" s="13">
        <v>432.0</v>
      </c>
      <c r="F1335" s="14">
        <f>'Costo de tareas'!$B$15</f>
        <v>0.1964027778</v>
      </c>
      <c r="G1335" s="15">
        <f>'Producción diaria'!$T$3*$L$2*$M$2*$N$2*E1335*1000/'Costo de tareas'!$B$14</f>
        <v>649.538756</v>
      </c>
      <c r="H1335" s="16">
        <f>IF(G1335 &gt; 'Costo de tareas'!$B$13, 'Costo de tareas'!$B$13, IF(G1335 &lt; 'Costo de tareas'!$B$13*0.2, 0, 'Costo de tareas'!$B$13- G1335))</f>
        <v>39.28055556</v>
      </c>
      <c r="I1335" s="17">
        <f>IF(H1335=0,'Costo de tareas'!$B$13,'Costo de tareas'!$B$13-H1335)</f>
        <v>0</v>
      </c>
      <c r="J1335" s="2"/>
      <c r="K1335" s="2"/>
      <c r="P1335" s="2"/>
    </row>
    <row r="1336">
      <c r="A1336" s="3" t="s">
        <v>1839</v>
      </c>
      <c r="B1336" s="11" t="str">
        <f t="shared" si="1"/>
        <v>20210225</v>
      </c>
      <c r="C1336" s="12">
        <f t="shared" si="2"/>
        <v>44252</v>
      </c>
      <c r="D1336" s="3" t="str">
        <f t="shared" si="3"/>
        <v>14</v>
      </c>
      <c r="E1336" s="13">
        <v>401.0</v>
      </c>
      <c r="F1336" s="14">
        <f>'Costo de tareas'!$B$15</f>
        <v>0.1964027778</v>
      </c>
      <c r="G1336" s="15">
        <f>'Producción diaria'!$T$3*$L$2*$M$2*$N$2*E1336*1000/'Costo de tareas'!$B$14</f>
        <v>602.928336</v>
      </c>
      <c r="H1336" s="16">
        <f>IF(G1336 &gt; 'Costo de tareas'!$B$13, 'Costo de tareas'!$B$13, IF(G1336 &lt; 'Costo de tareas'!$B$13*0.2, 0, 'Costo de tareas'!$B$13- G1336))</f>
        <v>39.28055556</v>
      </c>
      <c r="I1336" s="17">
        <f>IF(H1336=0,'Costo de tareas'!$B$13,'Costo de tareas'!$B$13-H1336)</f>
        <v>0</v>
      </c>
      <c r="J1336" s="2"/>
      <c r="K1336" s="2"/>
      <c r="P1336" s="2"/>
    </row>
    <row r="1337">
      <c r="A1337" s="3" t="s">
        <v>1841</v>
      </c>
      <c r="B1337" s="11" t="str">
        <f t="shared" si="1"/>
        <v>20210225</v>
      </c>
      <c r="C1337" s="12">
        <f t="shared" si="2"/>
        <v>44252</v>
      </c>
      <c r="D1337" s="3" t="str">
        <f t="shared" si="3"/>
        <v>15</v>
      </c>
      <c r="E1337" s="13">
        <v>186.0</v>
      </c>
      <c r="F1337" s="14">
        <f>'Costo de tareas'!$B$15</f>
        <v>0.1964027778</v>
      </c>
      <c r="G1337" s="15">
        <f>'Producción diaria'!$T$3*$L$2*$M$2*$N$2*E1337*1000/'Costo de tareas'!$B$14</f>
        <v>279.6625199</v>
      </c>
      <c r="H1337" s="16">
        <f>IF(G1337 &gt; 'Costo de tareas'!$B$13, 'Costo de tareas'!$B$13, IF(G1337 &lt; 'Costo de tareas'!$B$13*0.2, 0, 'Costo de tareas'!$B$13- G1337))</f>
        <v>39.28055556</v>
      </c>
      <c r="I1337" s="17">
        <f>IF(H1337=0,'Costo de tareas'!$B$13,'Costo de tareas'!$B$13-H1337)</f>
        <v>0</v>
      </c>
      <c r="J1337" s="2"/>
      <c r="K1337" s="2"/>
      <c r="P1337" s="2"/>
    </row>
    <row r="1338">
      <c r="A1338" s="3" t="s">
        <v>1843</v>
      </c>
      <c r="B1338" s="11" t="str">
        <f t="shared" si="1"/>
        <v>20210225</v>
      </c>
      <c r="C1338" s="12">
        <f t="shared" si="2"/>
        <v>44252</v>
      </c>
      <c r="D1338" s="3" t="str">
        <f t="shared" si="3"/>
        <v>16</v>
      </c>
      <c r="E1338" s="13">
        <v>186.0</v>
      </c>
      <c r="F1338" s="14">
        <f>'Costo de tareas'!$B$15</f>
        <v>0.1964027778</v>
      </c>
      <c r="G1338" s="15">
        <f>'Producción diaria'!$T$3*$L$2*$M$2*$N$2*E1338*1000/'Costo de tareas'!$B$14</f>
        <v>279.6625199</v>
      </c>
      <c r="H1338" s="16">
        <f>IF(G1338 &gt; 'Costo de tareas'!$B$13, 'Costo de tareas'!$B$13, IF(G1338 &lt; 'Costo de tareas'!$B$13*0.2, 0, 'Costo de tareas'!$B$13- G1338))</f>
        <v>39.28055556</v>
      </c>
      <c r="I1338" s="17">
        <f>IF(H1338=0,'Costo de tareas'!$B$13,'Costo de tareas'!$B$13-H1338)</f>
        <v>0</v>
      </c>
      <c r="J1338" s="2"/>
      <c r="K1338" s="2"/>
      <c r="P1338" s="2"/>
    </row>
    <row r="1339">
      <c r="A1339" s="3" t="s">
        <v>1845</v>
      </c>
      <c r="B1339" s="11" t="str">
        <f t="shared" si="1"/>
        <v>20210225</v>
      </c>
      <c r="C1339" s="12">
        <f t="shared" si="2"/>
        <v>44252</v>
      </c>
      <c r="D1339" s="3" t="str">
        <f t="shared" si="3"/>
        <v>17</v>
      </c>
      <c r="E1339" s="13">
        <v>6.0</v>
      </c>
      <c r="F1339" s="14">
        <f>'Costo de tareas'!$B$15</f>
        <v>0.1964027778</v>
      </c>
      <c r="G1339" s="15">
        <f>'Producción diaria'!$T$3*$L$2*$M$2*$N$2*E1339*1000/'Costo de tareas'!$B$14</f>
        <v>9.021371611</v>
      </c>
      <c r="H1339" s="16">
        <f>IF(G1339 &gt; 'Costo de tareas'!$B$13, 'Costo de tareas'!$B$13, IF(G1339 &lt; 'Costo de tareas'!$B$13*0.2, 0, 'Costo de tareas'!$B$13- G1339))</f>
        <v>30.25918394</v>
      </c>
      <c r="I1339" s="17">
        <f>IF(H1339=0,'Costo de tareas'!$B$13,'Costo de tareas'!$B$13-H1339)</f>
        <v>9.021371611</v>
      </c>
      <c r="J1339" s="2"/>
      <c r="K1339" s="2"/>
      <c r="P1339" s="2"/>
    </row>
    <row r="1340">
      <c r="A1340" s="3" t="s">
        <v>1846</v>
      </c>
      <c r="B1340" s="11" t="str">
        <f t="shared" si="1"/>
        <v>20210225</v>
      </c>
      <c r="C1340" s="12">
        <f t="shared" si="2"/>
        <v>44252</v>
      </c>
      <c r="D1340" s="3" t="str">
        <f t="shared" si="3"/>
        <v>18</v>
      </c>
      <c r="E1340" s="13">
        <v>0.0</v>
      </c>
      <c r="F1340" s="14">
        <f>'Costo de tareas'!$B$15</f>
        <v>0.1964027778</v>
      </c>
      <c r="G1340" s="15">
        <f>'Producción diaria'!$T$3*$L$2*$M$2*$N$2*E1340*1000/'Costo de tareas'!$B$14</f>
        <v>0</v>
      </c>
      <c r="H1340" s="16">
        <f>IF(G1340 &gt; 'Costo de tareas'!$B$13, 'Costo de tareas'!$B$13, IF(G1340 &lt; 'Costo de tareas'!$B$13*0.2, 0, 'Costo de tareas'!$B$13- G1340))</f>
        <v>0</v>
      </c>
      <c r="I1340" s="17">
        <f>IF(H1340=0,'Costo de tareas'!$B$13,'Costo de tareas'!$B$13-H1340)</f>
        <v>39.28055556</v>
      </c>
      <c r="J1340" s="2"/>
      <c r="K1340" s="2"/>
      <c r="P1340" s="2"/>
    </row>
    <row r="1341">
      <c r="A1341" s="3" t="s">
        <v>1848</v>
      </c>
      <c r="B1341" s="11" t="str">
        <f t="shared" si="1"/>
        <v>20210225</v>
      </c>
      <c r="C1341" s="12">
        <f t="shared" si="2"/>
        <v>44252</v>
      </c>
      <c r="D1341" s="3" t="str">
        <f t="shared" si="3"/>
        <v>19</v>
      </c>
      <c r="E1341" s="13">
        <v>0.0</v>
      </c>
      <c r="F1341" s="14">
        <f>'Costo de tareas'!$B$15</f>
        <v>0.1964027778</v>
      </c>
      <c r="G1341" s="15">
        <f>'Producción diaria'!$T$3*$L$2*$M$2*$N$2*E1341*1000/'Costo de tareas'!$B$14</f>
        <v>0</v>
      </c>
      <c r="H1341" s="16">
        <f>IF(G1341 &gt; 'Costo de tareas'!$B$13, 'Costo de tareas'!$B$13, IF(G1341 &lt; 'Costo de tareas'!$B$13*0.2, 0, 'Costo de tareas'!$B$13- G1341))</f>
        <v>0</v>
      </c>
      <c r="I1341" s="17">
        <f>IF(H1341=0,'Costo de tareas'!$B$13,'Costo de tareas'!$B$13-H1341)</f>
        <v>39.28055556</v>
      </c>
      <c r="J1341" s="2"/>
      <c r="K1341" s="2"/>
      <c r="P1341" s="2"/>
    </row>
    <row r="1342">
      <c r="A1342" s="3" t="s">
        <v>1849</v>
      </c>
      <c r="B1342" s="11" t="str">
        <f t="shared" si="1"/>
        <v>20210225</v>
      </c>
      <c r="C1342" s="12">
        <f t="shared" si="2"/>
        <v>44252</v>
      </c>
      <c r="D1342" s="3" t="str">
        <f t="shared" si="3"/>
        <v>20</v>
      </c>
      <c r="E1342" s="13">
        <v>0.0</v>
      </c>
      <c r="F1342" s="14">
        <f>'Costo de tareas'!$B$15</f>
        <v>0.1964027778</v>
      </c>
      <c r="G1342" s="15">
        <f>'Producción diaria'!$T$3*$L$2*$M$2*$N$2*E1342*1000/'Costo de tareas'!$B$14</f>
        <v>0</v>
      </c>
      <c r="H1342" s="16">
        <f>IF(G1342 &gt; 'Costo de tareas'!$B$13, 'Costo de tareas'!$B$13, IF(G1342 &lt; 'Costo de tareas'!$B$13*0.2, 0, 'Costo de tareas'!$B$13- G1342))</f>
        <v>0</v>
      </c>
      <c r="I1342" s="17">
        <f>IF(H1342=0,'Costo de tareas'!$B$13,'Costo de tareas'!$B$13-H1342)</f>
        <v>39.28055556</v>
      </c>
      <c r="J1342" s="2"/>
      <c r="K1342" s="2"/>
      <c r="P1342" s="2"/>
    </row>
    <row r="1343">
      <c r="A1343" s="3" t="s">
        <v>1851</v>
      </c>
      <c r="B1343" s="11" t="str">
        <f t="shared" si="1"/>
        <v>20210225</v>
      </c>
      <c r="C1343" s="12">
        <f t="shared" si="2"/>
        <v>44252</v>
      </c>
      <c r="D1343" s="3" t="str">
        <f t="shared" si="3"/>
        <v>21</v>
      </c>
      <c r="E1343" s="13">
        <v>0.0</v>
      </c>
      <c r="F1343" s="14">
        <f>'Costo de tareas'!$B$15</f>
        <v>0.1964027778</v>
      </c>
      <c r="G1343" s="15">
        <f>'Producción diaria'!$T$3*$L$2*$M$2*$N$2*E1343*1000/'Costo de tareas'!$B$14</f>
        <v>0</v>
      </c>
      <c r="H1343" s="16">
        <f>IF(G1343 &gt; 'Costo de tareas'!$B$13, 'Costo de tareas'!$B$13, IF(G1343 &lt; 'Costo de tareas'!$B$13*0.2, 0, 'Costo de tareas'!$B$13- G1343))</f>
        <v>0</v>
      </c>
      <c r="I1343" s="17">
        <f>IF(H1343=0,'Costo de tareas'!$B$13,'Costo de tareas'!$B$13-H1343)</f>
        <v>39.28055556</v>
      </c>
      <c r="J1343" s="2"/>
      <c r="K1343" s="2"/>
      <c r="P1343" s="2"/>
    </row>
    <row r="1344">
      <c r="A1344" s="3" t="s">
        <v>1852</v>
      </c>
      <c r="B1344" s="11" t="str">
        <f t="shared" si="1"/>
        <v>20210225</v>
      </c>
      <c r="C1344" s="12">
        <f t="shared" si="2"/>
        <v>44252</v>
      </c>
      <c r="D1344" s="3" t="str">
        <f t="shared" si="3"/>
        <v>22</v>
      </c>
      <c r="E1344" s="13">
        <v>0.0</v>
      </c>
      <c r="F1344" s="14">
        <f>'Costo de tareas'!$B$15</f>
        <v>0.1964027778</v>
      </c>
      <c r="G1344" s="15">
        <f>'Producción diaria'!$T$3*$L$2*$M$2*$N$2*E1344*1000/'Costo de tareas'!$B$14</f>
        <v>0</v>
      </c>
      <c r="H1344" s="16">
        <f>IF(G1344 &gt; 'Costo de tareas'!$B$13, 'Costo de tareas'!$B$13, IF(G1344 &lt; 'Costo de tareas'!$B$13*0.2, 0, 'Costo de tareas'!$B$13- G1344))</f>
        <v>0</v>
      </c>
      <c r="I1344" s="17">
        <f>IF(H1344=0,'Costo de tareas'!$B$13,'Costo de tareas'!$B$13-H1344)</f>
        <v>39.28055556</v>
      </c>
      <c r="J1344" s="2"/>
      <c r="K1344" s="2"/>
      <c r="P1344" s="2"/>
    </row>
    <row r="1345">
      <c r="A1345" s="3" t="s">
        <v>1853</v>
      </c>
      <c r="B1345" s="11" t="str">
        <f t="shared" si="1"/>
        <v>20210225</v>
      </c>
      <c r="C1345" s="12">
        <f t="shared" si="2"/>
        <v>44252</v>
      </c>
      <c r="D1345" s="3" t="str">
        <f t="shared" si="3"/>
        <v>23</v>
      </c>
      <c r="E1345" s="13">
        <v>0.0</v>
      </c>
      <c r="F1345" s="14">
        <f>'Costo de tareas'!$B$15</f>
        <v>0.1964027778</v>
      </c>
      <c r="G1345" s="15">
        <f>'Producción diaria'!$T$3*$L$2*$M$2*$N$2*E1345*1000/'Costo de tareas'!$B$14</f>
        <v>0</v>
      </c>
      <c r="H1345" s="16">
        <f>IF(G1345 &gt; 'Costo de tareas'!$B$13, 'Costo de tareas'!$B$13, IF(G1345 &lt; 'Costo de tareas'!$B$13*0.2, 0, 'Costo de tareas'!$B$13- G1345))</f>
        <v>0</v>
      </c>
      <c r="I1345" s="17">
        <f>IF(H1345=0,'Costo de tareas'!$B$13,'Costo de tareas'!$B$13-H1345)</f>
        <v>39.28055556</v>
      </c>
      <c r="J1345" s="2"/>
      <c r="K1345" s="2"/>
      <c r="P1345" s="2"/>
    </row>
    <row r="1346">
      <c r="A1346" s="3" t="s">
        <v>1855</v>
      </c>
      <c r="B1346" s="11" t="str">
        <f t="shared" si="1"/>
        <v>20210226</v>
      </c>
      <c r="C1346" s="12">
        <f t="shared" si="2"/>
        <v>44253</v>
      </c>
      <c r="D1346" s="3" t="str">
        <f t="shared" si="3"/>
        <v>00</v>
      </c>
      <c r="E1346" s="13">
        <v>0.0</v>
      </c>
      <c r="F1346" s="14">
        <f>'Costo de tareas'!$B$15</f>
        <v>0.1964027778</v>
      </c>
      <c r="G1346" s="15">
        <f>'Producción diaria'!$T$3*$L$2*$M$2*$N$2*E1346*1000/'Costo de tareas'!$B$14</f>
        <v>0</v>
      </c>
      <c r="H1346" s="16">
        <f>IF(G1346 &gt; 'Costo de tareas'!$B$13, 'Costo de tareas'!$B$13, IF(G1346 &lt; 'Costo de tareas'!$B$13*0.2, 0, 'Costo de tareas'!$B$13- G1346))</f>
        <v>0</v>
      </c>
      <c r="I1346" s="17">
        <f>IF(H1346=0,'Costo de tareas'!$B$13,'Costo de tareas'!$B$13-H1346)</f>
        <v>39.28055556</v>
      </c>
      <c r="J1346" s="2"/>
      <c r="K1346" s="2"/>
      <c r="P1346" s="2"/>
    </row>
    <row r="1347">
      <c r="A1347" s="3" t="s">
        <v>1856</v>
      </c>
      <c r="B1347" s="11" t="str">
        <f t="shared" si="1"/>
        <v>20210226</v>
      </c>
      <c r="C1347" s="12">
        <f t="shared" si="2"/>
        <v>44253</v>
      </c>
      <c r="D1347" s="3" t="str">
        <f t="shared" si="3"/>
        <v>01</v>
      </c>
      <c r="E1347" s="13">
        <v>0.0</v>
      </c>
      <c r="F1347" s="14">
        <f>'Costo de tareas'!$B$15</f>
        <v>0.1964027778</v>
      </c>
      <c r="G1347" s="15">
        <f>'Producción diaria'!$T$3*$L$2*$M$2*$N$2*E1347*1000/'Costo de tareas'!$B$14</f>
        <v>0</v>
      </c>
      <c r="H1347" s="16">
        <f>IF(G1347 &gt; 'Costo de tareas'!$B$13, 'Costo de tareas'!$B$13, IF(G1347 &lt; 'Costo de tareas'!$B$13*0.2, 0, 'Costo de tareas'!$B$13- G1347))</f>
        <v>0</v>
      </c>
      <c r="I1347" s="17">
        <f>IF(H1347=0,'Costo de tareas'!$B$13,'Costo de tareas'!$B$13-H1347)</f>
        <v>39.28055556</v>
      </c>
      <c r="J1347" s="2"/>
      <c r="K1347" s="2"/>
      <c r="P1347" s="2"/>
    </row>
    <row r="1348">
      <c r="A1348" s="3" t="s">
        <v>1857</v>
      </c>
      <c r="B1348" s="11" t="str">
        <f t="shared" si="1"/>
        <v>20210226</v>
      </c>
      <c r="C1348" s="12">
        <f t="shared" si="2"/>
        <v>44253</v>
      </c>
      <c r="D1348" s="3" t="str">
        <f t="shared" si="3"/>
        <v>02</v>
      </c>
      <c r="E1348" s="13">
        <v>0.0</v>
      </c>
      <c r="F1348" s="14">
        <f>'Costo de tareas'!$B$15</f>
        <v>0.1964027778</v>
      </c>
      <c r="G1348" s="15">
        <f>'Producción diaria'!$T$3*$L$2*$M$2*$N$2*E1348*1000/'Costo de tareas'!$B$14</f>
        <v>0</v>
      </c>
      <c r="H1348" s="16">
        <f>IF(G1348 &gt; 'Costo de tareas'!$B$13, 'Costo de tareas'!$B$13, IF(G1348 &lt; 'Costo de tareas'!$B$13*0.2, 0, 'Costo de tareas'!$B$13- G1348))</f>
        <v>0</v>
      </c>
      <c r="I1348" s="17">
        <f>IF(H1348=0,'Costo de tareas'!$B$13,'Costo de tareas'!$B$13-H1348)</f>
        <v>39.28055556</v>
      </c>
      <c r="J1348" s="2"/>
      <c r="K1348" s="2"/>
      <c r="P1348" s="2"/>
    </row>
    <row r="1349">
      <c r="A1349" s="3" t="s">
        <v>1858</v>
      </c>
      <c r="B1349" s="11" t="str">
        <f t="shared" si="1"/>
        <v>20210226</v>
      </c>
      <c r="C1349" s="12">
        <f t="shared" si="2"/>
        <v>44253</v>
      </c>
      <c r="D1349" s="3" t="str">
        <f t="shared" si="3"/>
        <v>03</v>
      </c>
      <c r="E1349" s="13">
        <v>0.0</v>
      </c>
      <c r="F1349" s="14">
        <f>'Costo de tareas'!$B$15</f>
        <v>0.1964027778</v>
      </c>
      <c r="G1349" s="15">
        <f>'Producción diaria'!$T$3*$L$2*$M$2*$N$2*E1349*1000/'Costo de tareas'!$B$14</f>
        <v>0</v>
      </c>
      <c r="H1349" s="16">
        <f>IF(G1349 &gt; 'Costo de tareas'!$B$13, 'Costo de tareas'!$B$13, IF(G1349 &lt; 'Costo de tareas'!$B$13*0.2, 0, 'Costo de tareas'!$B$13- G1349))</f>
        <v>0</v>
      </c>
      <c r="I1349" s="17">
        <f>IF(H1349=0,'Costo de tareas'!$B$13,'Costo de tareas'!$B$13-H1349)</f>
        <v>39.28055556</v>
      </c>
      <c r="J1349" s="2"/>
      <c r="K1349" s="2"/>
      <c r="P1349" s="2"/>
    </row>
    <row r="1350">
      <c r="A1350" s="3" t="s">
        <v>1859</v>
      </c>
      <c r="B1350" s="11" t="str">
        <f t="shared" si="1"/>
        <v>20210226</v>
      </c>
      <c r="C1350" s="12">
        <f t="shared" si="2"/>
        <v>44253</v>
      </c>
      <c r="D1350" s="3" t="str">
        <f t="shared" si="3"/>
        <v>04</v>
      </c>
      <c r="E1350" s="13">
        <v>0.0</v>
      </c>
      <c r="F1350" s="14">
        <f>'Costo de tareas'!$B$15</f>
        <v>0.1964027778</v>
      </c>
      <c r="G1350" s="15">
        <f>'Producción diaria'!$T$3*$L$2*$M$2*$N$2*E1350*1000/'Costo de tareas'!$B$14</f>
        <v>0</v>
      </c>
      <c r="H1350" s="16">
        <f>IF(G1350 &gt; 'Costo de tareas'!$B$13, 'Costo de tareas'!$B$13, IF(G1350 &lt; 'Costo de tareas'!$B$13*0.2, 0, 'Costo de tareas'!$B$13- G1350))</f>
        <v>0</v>
      </c>
      <c r="I1350" s="17">
        <f>IF(H1350=0,'Costo de tareas'!$B$13,'Costo de tareas'!$B$13-H1350)</f>
        <v>39.28055556</v>
      </c>
      <c r="J1350" s="2"/>
      <c r="K1350" s="2"/>
      <c r="P1350" s="2"/>
    </row>
    <row r="1351">
      <c r="A1351" s="3" t="s">
        <v>1861</v>
      </c>
      <c r="B1351" s="11" t="str">
        <f t="shared" si="1"/>
        <v>20210226</v>
      </c>
      <c r="C1351" s="12">
        <f t="shared" si="2"/>
        <v>44253</v>
      </c>
      <c r="D1351" s="3" t="str">
        <f t="shared" si="3"/>
        <v>05</v>
      </c>
      <c r="E1351" s="13">
        <v>0.0</v>
      </c>
      <c r="F1351" s="14">
        <f>'Costo de tareas'!$B$15</f>
        <v>0.1964027778</v>
      </c>
      <c r="G1351" s="15">
        <f>'Producción diaria'!$T$3*$L$2*$M$2*$N$2*E1351*1000/'Costo de tareas'!$B$14</f>
        <v>0</v>
      </c>
      <c r="H1351" s="16">
        <f>IF(G1351 &gt; 'Costo de tareas'!$B$13, 'Costo de tareas'!$B$13, IF(G1351 &lt; 'Costo de tareas'!$B$13*0.2, 0, 'Costo de tareas'!$B$13- G1351))</f>
        <v>0</v>
      </c>
      <c r="I1351" s="17">
        <f>IF(H1351=0,'Costo de tareas'!$B$13,'Costo de tareas'!$B$13-H1351)</f>
        <v>39.28055556</v>
      </c>
      <c r="J1351" s="2"/>
      <c r="K1351" s="2"/>
      <c r="P1351" s="2"/>
    </row>
    <row r="1352">
      <c r="A1352" s="3" t="s">
        <v>1862</v>
      </c>
      <c r="B1352" s="11" t="str">
        <f t="shared" si="1"/>
        <v>20210226</v>
      </c>
      <c r="C1352" s="12">
        <f t="shared" si="2"/>
        <v>44253</v>
      </c>
      <c r="D1352" s="3" t="str">
        <f t="shared" si="3"/>
        <v>06</v>
      </c>
      <c r="E1352" s="13">
        <v>0.0</v>
      </c>
      <c r="F1352" s="14">
        <f>'Costo de tareas'!$B$15</f>
        <v>0.1964027778</v>
      </c>
      <c r="G1352" s="15">
        <f>'Producción diaria'!$T$3*$L$2*$M$2*$N$2*E1352*1000/'Costo de tareas'!$B$14</f>
        <v>0</v>
      </c>
      <c r="H1352" s="16">
        <f>IF(G1352 &gt; 'Costo de tareas'!$B$13, 'Costo de tareas'!$B$13, IF(G1352 &lt; 'Costo de tareas'!$B$13*0.2, 0, 'Costo de tareas'!$B$13- G1352))</f>
        <v>0</v>
      </c>
      <c r="I1352" s="17">
        <f>IF(H1352=0,'Costo de tareas'!$B$13,'Costo de tareas'!$B$13-H1352)</f>
        <v>39.28055556</v>
      </c>
      <c r="J1352" s="2"/>
      <c r="K1352" s="2"/>
      <c r="P1352" s="2"/>
    </row>
    <row r="1353">
      <c r="A1353" s="3" t="s">
        <v>1863</v>
      </c>
      <c r="B1353" s="11" t="str">
        <f t="shared" si="1"/>
        <v>20210226</v>
      </c>
      <c r="C1353" s="12">
        <f t="shared" si="2"/>
        <v>44253</v>
      </c>
      <c r="D1353" s="3" t="str">
        <f t="shared" si="3"/>
        <v>07</v>
      </c>
      <c r="E1353" s="13">
        <v>1.0</v>
      </c>
      <c r="F1353" s="14">
        <f>'Costo de tareas'!$B$15</f>
        <v>0.1964027778</v>
      </c>
      <c r="G1353" s="15">
        <f>'Producción diaria'!$T$3*$L$2*$M$2*$N$2*E1353*1000/'Costo de tareas'!$B$14</f>
        <v>1.503561935</v>
      </c>
      <c r="H1353" s="16">
        <f>IF(G1353 &gt; 'Costo de tareas'!$B$13, 'Costo de tareas'!$B$13, IF(G1353 &lt; 'Costo de tareas'!$B$13*0.2, 0, 'Costo de tareas'!$B$13- G1353))</f>
        <v>0</v>
      </c>
      <c r="I1353" s="17">
        <f>IF(H1353=0,'Costo de tareas'!$B$13,'Costo de tareas'!$B$13-H1353)</f>
        <v>39.28055556</v>
      </c>
      <c r="J1353" s="2"/>
      <c r="K1353" s="2"/>
      <c r="P1353" s="2"/>
    </row>
    <row r="1354">
      <c r="A1354" s="3" t="s">
        <v>1864</v>
      </c>
      <c r="B1354" s="11" t="str">
        <f t="shared" si="1"/>
        <v>20210226</v>
      </c>
      <c r="C1354" s="12">
        <f t="shared" si="2"/>
        <v>44253</v>
      </c>
      <c r="D1354" s="3" t="str">
        <f t="shared" si="3"/>
        <v>08</v>
      </c>
      <c r="E1354" s="13">
        <v>138.0</v>
      </c>
      <c r="F1354" s="14">
        <f>'Costo de tareas'!$B$15</f>
        <v>0.1964027778</v>
      </c>
      <c r="G1354" s="15">
        <f>'Producción diaria'!$T$3*$L$2*$M$2*$N$2*E1354*1000/'Costo de tareas'!$B$14</f>
        <v>207.491547</v>
      </c>
      <c r="H1354" s="16">
        <f>IF(G1354 &gt; 'Costo de tareas'!$B$13, 'Costo de tareas'!$B$13, IF(G1354 &lt; 'Costo de tareas'!$B$13*0.2, 0, 'Costo de tareas'!$B$13- G1354))</f>
        <v>39.28055556</v>
      </c>
      <c r="I1354" s="17">
        <f>IF(H1354=0,'Costo de tareas'!$B$13,'Costo de tareas'!$B$13-H1354)</f>
        <v>0</v>
      </c>
      <c r="J1354" s="2"/>
      <c r="K1354" s="2"/>
      <c r="P1354" s="2"/>
    </row>
    <row r="1355">
      <c r="A1355" s="3" t="s">
        <v>1865</v>
      </c>
      <c r="B1355" s="11" t="str">
        <f t="shared" si="1"/>
        <v>20210226</v>
      </c>
      <c r="C1355" s="12">
        <f t="shared" si="2"/>
        <v>44253</v>
      </c>
      <c r="D1355" s="3" t="str">
        <f t="shared" si="3"/>
        <v>09</v>
      </c>
      <c r="E1355" s="13">
        <v>307.0</v>
      </c>
      <c r="F1355" s="14">
        <f>'Costo de tareas'!$B$15</f>
        <v>0.1964027778</v>
      </c>
      <c r="G1355" s="15">
        <f>'Producción diaria'!$T$3*$L$2*$M$2*$N$2*E1355*1000/'Costo de tareas'!$B$14</f>
        <v>461.5935141</v>
      </c>
      <c r="H1355" s="16">
        <f>IF(G1355 &gt; 'Costo de tareas'!$B$13, 'Costo de tareas'!$B$13, IF(G1355 &lt; 'Costo de tareas'!$B$13*0.2, 0, 'Costo de tareas'!$B$13- G1355))</f>
        <v>39.28055556</v>
      </c>
      <c r="I1355" s="17">
        <f>IF(H1355=0,'Costo de tareas'!$B$13,'Costo de tareas'!$B$13-H1355)</f>
        <v>0</v>
      </c>
      <c r="J1355" s="2"/>
      <c r="K1355" s="2"/>
      <c r="P1355" s="2"/>
    </row>
    <row r="1356">
      <c r="A1356" s="3" t="s">
        <v>1866</v>
      </c>
      <c r="B1356" s="11" t="str">
        <f t="shared" si="1"/>
        <v>20210226</v>
      </c>
      <c r="C1356" s="12">
        <f t="shared" si="2"/>
        <v>44253</v>
      </c>
      <c r="D1356" s="3" t="str">
        <f t="shared" si="3"/>
        <v>10</v>
      </c>
      <c r="E1356" s="13">
        <v>461.0</v>
      </c>
      <c r="F1356" s="14">
        <f>'Costo de tareas'!$B$15</f>
        <v>0.1964027778</v>
      </c>
      <c r="G1356" s="15">
        <f>'Producción diaria'!$T$3*$L$2*$M$2*$N$2*E1356*1000/'Costo de tareas'!$B$14</f>
        <v>693.1420521</v>
      </c>
      <c r="H1356" s="16">
        <f>IF(G1356 &gt; 'Costo de tareas'!$B$13, 'Costo de tareas'!$B$13, IF(G1356 &lt; 'Costo de tareas'!$B$13*0.2, 0, 'Costo de tareas'!$B$13- G1356))</f>
        <v>39.28055556</v>
      </c>
      <c r="I1356" s="17">
        <f>IF(H1356=0,'Costo de tareas'!$B$13,'Costo de tareas'!$B$13-H1356)</f>
        <v>0</v>
      </c>
      <c r="J1356" s="2"/>
      <c r="K1356" s="2"/>
      <c r="P1356" s="2"/>
    </row>
    <row r="1357">
      <c r="A1357" s="3" t="s">
        <v>1867</v>
      </c>
      <c r="B1357" s="11" t="str">
        <f t="shared" si="1"/>
        <v>20210226</v>
      </c>
      <c r="C1357" s="12">
        <f t="shared" si="2"/>
        <v>44253</v>
      </c>
      <c r="D1357" s="3" t="str">
        <f t="shared" si="3"/>
        <v>11</v>
      </c>
      <c r="E1357" s="13">
        <v>604.0</v>
      </c>
      <c r="F1357" s="14">
        <f>'Costo de tareas'!$B$15</f>
        <v>0.1964027778</v>
      </c>
      <c r="G1357" s="15">
        <f>'Producción diaria'!$T$3*$L$2*$M$2*$N$2*E1357*1000/'Costo de tareas'!$B$14</f>
        <v>908.1514088</v>
      </c>
      <c r="H1357" s="16">
        <f>IF(G1357 &gt; 'Costo de tareas'!$B$13, 'Costo de tareas'!$B$13, IF(G1357 &lt; 'Costo de tareas'!$B$13*0.2, 0, 'Costo de tareas'!$B$13- G1357))</f>
        <v>39.28055556</v>
      </c>
      <c r="I1357" s="17">
        <f>IF(H1357=0,'Costo de tareas'!$B$13,'Costo de tareas'!$B$13-H1357)</f>
        <v>0</v>
      </c>
      <c r="J1357" s="2"/>
      <c r="K1357" s="2"/>
      <c r="P1357" s="2"/>
    </row>
    <row r="1358">
      <c r="A1358" s="3" t="s">
        <v>1868</v>
      </c>
      <c r="B1358" s="11" t="str">
        <f t="shared" si="1"/>
        <v>20210226</v>
      </c>
      <c r="C1358" s="12">
        <f t="shared" si="2"/>
        <v>44253</v>
      </c>
      <c r="D1358" s="3" t="str">
        <f t="shared" si="3"/>
        <v>12</v>
      </c>
      <c r="E1358" s="13">
        <v>683.0</v>
      </c>
      <c r="F1358" s="14">
        <f>'Costo de tareas'!$B$15</f>
        <v>0.1964027778</v>
      </c>
      <c r="G1358" s="15">
        <f>'Producción diaria'!$T$3*$L$2*$M$2*$N$2*E1358*1000/'Costo de tareas'!$B$14</f>
        <v>1026.932802</v>
      </c>
      <c r="H1358" s="16">
        <f>IF(G1358 &gt; 'Costo de tareas'!$B$13, 'Costo de tareas'!$B$13, IF(G1358 &lt; 'Costo de tareas'!$B$13*0.2, 0, 'Costo de tareas'!$B$13- G1358))</f>
        <v>39.28055556</v>
      </c>
      <c r="I1358" s="17">
        <f>IF(H1358=0,'Costo de tareas'!$B$13,'Costo de tareas'!$B$13-H1358)</f>
        <v>0</v>
      </c>
      <c r="J1358" s="2"/>
      <c r="K1358" s="2"/>
      <c r="P1358" s="2"/>
    </row>
    <row r="1359">
      <c r="A1359" s="3" t="s">
        <v>1869</v>
      </c>
      <c r="B1359" s="11" t="str">
        <f t="shared" si="1"/>
        <v>20210226</v>
      </c>
      <c r="C1359" s="12">
        <f t="shared" si="2"/>
        <v>44253</v>
      </c>
      <c r="D1359" s="3" t="str">
        <f t="shared" si="3"/>
        <v>13</v>
      </c>
      <c r="E1359" s="13">
        <v>675.0</v>
      </c>
      <c r="F1359" s="14">
        <f>'Costo de tareas'!$B$15</f>
        <v>0.1964027778</v>
      </c>
      <c r="G1359" s="15">
        <f>'Producción diaria'!$T$3*$L$2*$M$2*$N$2*E1359*1000/'Costo de tareas'!$B$14</f>
        <v>1014.904306</v>
      </c>
      <c r="H1359" s="16">
        <f>IF(G1359 &gt; 'Costo de tareas'!$B$13, 'Costo de tareas'!$B$13, IF(G1359 &lt; 'Costo de tareas'!$B$13*0.2, 0, 'Costo de tareas'!$B$13- G1359))</f>
        <v>39.28055556</v>
      </c>
      <c r="I1359" s="17">
        <f>IF(H1359=0,'Costo de tareas'!$B$13,'Costo de tareas'!$B$13-H1359)</f>
        <v>0</v>
      </c>
      <c r="J1359" s="2"/>
      <c r="K1359" s="2"/>
      <c r="P1359" s="2"/>
    </row>
    <row r="1360">
      <c r="A1360" s="3" t="s">
        <v>1870</v>
      </c>
      <c r="B1360" s="11" t="str">
        <f t="shared" si="1"/>
        <v>20210226</v>
      </c>
      <c r="C1360" s="12">
        <f t="shared" si="2"/>
        <v>44253</v>
      </c>
      <c r="D1360" s="3" t="str">
        <f t="shared" si="3"/>
        <v>14</v>
      </c>
      <c r="E1360" s="13">
        <v>518.0</v>
      </c>
      <c r="F1360" s="14">
        <f>'Costo de tareas'!$B$15</f>
        <v>0.1964027778</v>
      </c>
      <c r="G1360" s="15">
        <f>'Producción diaria'!$T$3*$L$2*$M$2*$N$2*E1360*1000/'Costo de tareas'!$B$14</f>
        <v>778.8450824</v>
      </c>
      <c r="H1360" s="16">
        <f>IF(G1360 &gt; 'Costo de tareas'!$B$13, 'Costo de tareas'!$B$13, IF(G1360 &lt; 'Costo de tareas'!$B$13*0.2, 0, 'Costo de tareas'!$B$13- G1360))</f>
        <v>39.28055556</v>
      </c>
      <c r="I1360" s="17">
        <f>IF(H1360=0,'Costo de tareas'!$B$13,'Costo de tareas'!$B$13-H1360)</f>
        <v>0</v>
      </c>
      <c r="J1360" s="2"/>
      <c r="K1360" s="2"/>
      <c r="P1360" s="2"/>
    </row>
    <row r="1361">
      <c r="A1361" s="3" t="s">
        <v>1871</v>
      </c>
      <c r="B1361" s="11" t="str">
        <f t="shared" si="1"/>
        <v>20210226</v>
      </c>
      <c r="C1361" s="12">
        <f t="shared" si="2"/>
        <v>44253</v>
      </c>
      <c r="D1361" s="3" t="str">
        <f t="shared" si="3"/>
        <v>15</v>
      </c>
      <c r="E1361" s="13">
        <v>43.0</v>
      </c>
      <c r="F1361" s="14">
        <f>'Costo de tareas'!$B$15</f>
        <v>0.1964027778</v>
      </c>
      <c r="G1361" s="15">
        <f>'Producción diaria'!$T$3*$L$2*$M$2*$N$2*E1361*1000/'Costo de tareas'!$B$14</f>
        <v>64.65316321</v>
      </c>
      <c r="H1361" s="16">
        <f>IF(G1361 &gt; 'Costo de tareas'!$B$13, 'Costo de tareas'!$B$13, IF(G1361 &lt; 'Costo de tareas'!$B$13*0.2, 0, 'Costo de tareas'!$B$13- G1361))</f>
        <v>39.28055556</v>
      </c>
      <c r="I1361" s="17">
        <f>IF(H1361=0,'Costo de tareas'!$B$13,'Costo de tareas'!$B$13-H1361)</f>
        <v>0</v>
      </c>
      <c r="J1361" s="2"/>
      <c r="K1361" s="2"/>
      <c r="P1361" s="2"/>
    </row>
    <row r="1362">
      <c r="A1362" s="3" t="s">
        <v>1872</v>
      </c>
      <c r="B1362" s="11" t="str">
        <f t="shared" si="1"/>
        <v>20210226</v>
      </c>
      <c r="C1362" s="12">
        <f t="shared" si="2"/>
        <v>44253</v>
      </c>
      <c r="D1362" s="3" t="str">
        <f t="shared" si="3"/>
        <v>16</v>
      </c>
      <c r="E1362" s="13">
        <v>314.0</v>
      </c>
      <c r="F1362" s="14">
        <f>'Costo de tareas'!$B$15</f>
        <v>0.1964027778</v>
      </c>
      <c r="G1362" s="15">
        <f>'Producción diaria'!$T$3*$L$2*$M$2*$N$2*E1362*1000/'Costo de tareas'!$B$14</f>
        <v>472.1184476</v>
      </c>
      <c r="H1362" s="16">
        <f>IF(G1362 &gt; 'Costo de tareas'!$B$13, 'Costo de tareas'!$B$13, IF(G1362 &lt; 'Costo de tareas'!$B$13*0.2, 0, 'Costo de tareas'!$B$13- G1362))</f>
        <v>39.28055556</v>
      </c>
      <c r="I1362" s="17">
        <f>IF(H1362=0,'Costo de tareas'!$B$13,'Costo de tareas'!$B$13-H1362)</f>
        <v>0</v>
      </c>
      <c r="J1362" s="2"/>
      <c r="K1362" s="2"/>
      <c r="P1362" s="2"/>
    </row>
    <row r="1363">
      <c r="A1363" s="3" t="s">
        <v>1873</v>
      </c>
      <c r="B1363" s="11" t="str">
        <f t="shared" si="1"/>
        <v>20210226</v>
      </c>
      <c r="C1363" s="12">
        <f t="shared" si="2"/>
        <v>44253</v>
      </c>
      <c r="D1363" s="3" t="str">
        <f t="shared" si="3"/>
        <v>17</v>
      </c>
      <c r="E1363" s="13">
        <v>85.0</v>
      </c>
      <c r="F1363" s="14">
        <f>'Costo de tareas'!$B$15</f>
        <v>0.1964027778</v>
      </c>
      <c r="G1363" s="15">
        <f>'Producción diaria'!$T$3*$L$2*$M$2*$N$2*E1363*1000/'Costo de tareas'!$B$14</f>
        <v>127.8027645</v>
      </c>
      <c r="H1363" s="16">
        <f>IF(G1363 &gt; 'Costo de tareas'!$B$13, 'Costo de tareas'!$B$13, IF(G1363 &lt; 'Costo de tareas'!$B$13*0.2, 0, 'Costo de tareas'!$B$13- G1363))</f>
        <v>39.28055556</v>
      </c>
      <c r="I1363" s="17">
        <f>IF(H1363=0,'Costo de tareas'!$B$13,'Costo de tareas'!$B$13-H1363)</f>
        <v>0</v>
      </c>
      <c r="J1363" s="2"/>
      <c r="K1363" s="2"/>
      <c r="P1363" s="2"/>
    </row>
    <row r="1364">
      <c r="A1364" s="3" t="s">
        <v>1874</v>
      </c>
      <c r="B1364" s="11" t="str">
        <f t="shared" si="1"/>
        <v>20210226</v>
      </c>
      <c r="C1364" s="12">
        <f t="shared" si="2"/>
        <v>44253</v>
      </c>
      <c r="D1364" s="3" t="str">
        <f t="shared" si="3"/>
        <v>18</v>
      </c>
      <c r="E1364" s="13">
        <v>0.0</v>
      </c>
      <c r="F1364" s="14">
        <f>'Costo de tareas'!$B$15</f>
        <v>0.1964027778</v>
      </c>
      <c r="G1364" s="15">
        <f>'Producción diaria'!$T$3*$L$2*$M$2*$N$2*E1364*1000/'Costo de tareas'!$B$14</f>
        <v>0</v>
      </c>
      <c r="H1364" s="16">
        <f>IF(G1364 &gt; 'Costo de tareas'!$B$13, 'Costo de tareas'!$B$13, IF(G1364 &lt; 'Costo de tareas'!$B$13*0.2, 0, 'Costo de tareas'!$B$13- G1364))</f>
        <v>0</v>
      </c>
      <c r="I1364" s="17">
        <f>IF(H1364=0,'Costo de tareas'!$B$13,'Costo de tareas'!$B$13-H1364)</f>
        <v>39.28055556</v>
      </c>
      <c r="J1364" s="2"/>
      <c r="K1364" s="2"/>
      <c r="P1364" s="2"/>
    </row>
    <row r="1365">
      <c r="A1365" s="3" t="s">
        <v>1876</v>
      </c>
      <c r="B1365" s="11" t="str">
        <f t="shared" si="1"/>
        <v>20210226</v>
      </c>
      <c r="C1365" s="12">
        <f t="shared" si="2"/>
        <v>44253</v>
      </c>
      <c r="D1365" s="3" t="str">
        <f t="shared" si="3"/>
        <v>19</v>
      </c>
      <c r="E1365" s="13">
        <v>0.0</v>
      </c>
      <c r="F1365" s="14">
        <f>'Costo de tareas'!$B$15</f>
        <v>0.1964027778</v>
      </c>
      <c r="G1365" s="15">
        <f>'Producción diaria'!$T$3*$L$2*$M$2*$N$2*E1365*1000/'Costo de tareas'!$B$14</f>
        <v>0</v>
      </c>
      <c r="H1365" s="16">
        <f>IF(G1365 &gt; 'Costo de tareas'!$B$13, 'Costo de tareas'!$B$13, IF(G1365 &lt; 'Costo de tareas'!$B$13*0.2, 0, 'Costo de tareas'!$B$13- G1365))</f>
        <v>0</v>
      </c>
      <c r="I1365" s="17">
        <f>IF(H1365=0,'Costo de tareas'!$B$13,'Costo de tareas'!$B$13-H1365)</f>
        <v>39.28055556</v>
      </c>
      <c r="J1365" s="2"/>
      <c r="K1365" s="2"/>
      <c r="P1365" s="2"/>
    </row>
    <row r="1366">
      <c r="A1366" s="3" t="s">
        <v>1877</v>
      </c>
      <c r="B1366" s="11" t="str">
        <f t="shared" si="1"/>
        <v>20210226</v>
      </c>
      <c r="C1366" s="12">
        <f t="shared" si="2"/>
        <v>44253</v>
      </c>
      <c r="D1366" s="3" t="str">
        <f t="shared" si="3"/>
        <v>20</v>
      </c>
      <c r="E1366" s="13">
        <v>0.0</v>
      </c>
      <c r="F1366" s="14">
        <f>'Costo de tareas'!$B$15</f>
        <v>0.1964027778</v>
      </c>
      <c r="G1366" s="15">
        <f>'Producción diaria'!$T$3*$L$2*$M$2*$N$2*E1366*1000/'Costo de tareas'!$B$14</f>
        <v>0</v>
      </c>
      <c r="H1366" s="16">
        <f>IF(G1366 &gt; 'Costo de tareas'!$B$13, 'Costo de tareas'!$B$13, IF(G1366 &lt; 'Costo de tareas'!$B$13*0.2, 0, 'Costo de tareas'!$B$13- G1366))</f>
        <v>0</v>
      </c>
      <c r="I1366" s="17">
        <f>IF(H1366=0,'Costo de tareas'!$B$13,'Costo de tareas'!$B$13-H1366)</f>
        <v>39.28055556</v>
      </c>
      <c r="J1366" s="2"/>
      <c r="K1366" s="2"/>
      <c r="P1366" s="2"/>
    </row>
    <row r="1367">
      <c r="A1367" s="3" t="s">
        <v>1878</v>
      </c>
      <c r="B1367" s="11" t="str">
        <f t="shared" si="1"/>
        <v>20210226</v>
      </c>
      <c r="C1367" s="12">
        <f t="shared" si="2"/>
        <v>44253</v>
      </c>
      <c r="D1367" s="3" t="str">
        <f t="shared" si="3"/>
        <v>21</v>
      </c>
      <c r="E1367" s="13">
        <v>0.0</v>
      </c>
      <c r="F1367" s="14">
        <f>'Costo de tareas'!$B$15</f>
        <v>0.1964027778</v>
      </c>
      <c r="G1367" s="15">
        <f>'Producción diaria'!$T$3*$L$2*$M$2*$N$2*E1367*1000/'Costo de tareas'!$B$14</f>
        <v>0</v>
      </c>
      <c r="H1367" s="16">
        <f>IF(G1367 &gt; 'Costo de tareas'!$B$13, 'Costo de tareas'!$B$13, IF(G1367 &lt; 'Costo de tareas'!$B$13*0.2, 0, 'Costo de tareas'!$B$13- G1367))</f>
        <v>0</v>
      </c>
      <c r="I1367" s="17">
        <f>IF(H1367=0,'Costo de tareas'!$B$13,'Costo de tareas'!$B$13-H1367)</f>
        <v>39.28055556</v>
      </c>
      <c r="J1367" s="2"/>
      <c r="K1367" s="2"/>
      <c r="P1367" s="2"/>
    </row>
    <row r="1368">
      <c r="A1368" s="3" t="s">
        <v>1879</v>
      </c>
      <c r="B1368" s="11" t="str">
        <f t="shared" si="1"/>
        <v>20210226</v>
      </c>
      <c r="C1368" s="12">
        <f t="shared" si="2"/>
        <v>44253</v>
      </c>
      <c r="D1368" s="3" t="str">
        <f t="shared" si="3"/>
        <v>22</v>
      </c>
      <c r="E1368" s="13">
        <v>0.0</v>
      </c>
      <c r="F1368" s="14">
        <f>'Costo de tareas'!$B$15</f>
        <v>0.1964027778</v>
      </c>
      <c r="G1368" s="15">
        <f>'Producción diaria'!$T$3*$L$2*$M$2*$N$2*E1368*1000/'Costo de tareas'!$B$14</f>
        <v>0</v>
      </c>
      <c r="H1368" s="16">
        <f>IF(G1368 &gt; 'Costo de tareas'!$B$13, 'Costo de tareas'!$B$13, IF(G1368 &lt; 'Costo de tareas'!$B$13*0.2, 0, 'Costo de tareas'!$B$13- G1368))</f>
        <v>0</v>
      </c>
      <c r="I1368" s="17">
        <f>IF(H1368=0,'Costo de tareas'!$B$13,'Costo de tareas'!$B$13-H1368)</f>
        <v>39.28055556</v>
      </c>
      <c r="J1368" s="2"/>
      <c r="K1368" s="2"/>
      <c r="P1368" s="2"/>
    </row>
    <row r="1369">
      <c r="A1369" s="3" t="s">
        <v>1880</v>
      </c>
      <c r="B1369" s="11" t="str">
        <f t="shared" si="1"/>
        <v>20210226</v>
      </c>
      <c r="C1369" s="12">
        <f t="shared" si="2"/>
        <v>44253</v>
      </c>
      <c r="D1369" s="3" t="str">
        <f t="shared" si="3"/>
        <v>23</v>
      </c>
      <c r="E1369" s="13">
        <v>0.0</v>
      </c>
      <c r="F1369" s="14">
        <f>'Costo de tareas'!$B$15</f>
        <v>0.1964027778</v>
      </c>
      <c r="G1369" s="15">
        <f>'Producción diaria'!$T$3*$L$2*$M$2*$N$2*E1369*1000/'Costo de tareas'!$B$14</f>
        <v>0</v>
      </c>
      <c r="H1369" s="16">
        <f>IF(G1369 &gt; 'Costo de tareas'!$B$13, 'Costo de tareas'!$B$13, IF(G1369 &lt; 'Costo de tareas'!$B$13*0.2, 0, 'Costo de tareas'!$B$13- G1369))</f>
        <v>0</v>
      </c>
      <c r="I1369" s="17">
        <f>IF(H1369=0,'Costo de tareas'!$B$13,'Costo de tareas'!$B$13-H1369)</f>
        <v>39.28055556</v>
      </c>
      <c r="J1369" s="2"/>
      <c r="K1369" s="2"/>
      <c r="P1369" s="2"/>
    </row>
    <row r="1370">
      <c r="A1370" s="3" t="s">
        <v>1881</v>
      </c>
      <c r="B1370" s="11" t="str">
        <f t="shared" si="1"/>
        <v>20210227</v>
      </c>
      <c r="C1370" s="12">
        <f t="shared" si="2"/>
        <v>44254</v>
      </c>
      <c r="D1370" s="3" t="str">
        <f t="shared" si="3"/>
        <v>00</v>
      </c>
      <c r="E1370" s="13">
        <v>0.0</v>
      </c>
      <c r="F1370" s="14">
        <f>'Costo de tareas'!$B$15</f>
        <v>0.1964027778</v>
      </c>
      <c r="G1370" s="15">
        <f>'Producción diaria'!$T$3*$L$2*$M$2*$N$2*E1370*1000/'Costo de tareas'!$B$14</f>
        <v>0</v>
      </c>
      <c r="H1370" s="16">
        <f>IF(G1370 &gt; 'Costo de tareas'!$B$13, 'Costo de tareas'!$B$13, IF(G1370 &lt; 'Costo de tareas'!$B$13*0.2, 0, 'Costo de tareas'!$B$13- G1370))</f>
        <v>0</v>
      </c>
      <c r="I1370" s="17">
        <f>IF(H1370=0,'Costo de tareas'!$B$13,'Costo de tareas'!$B$13-H1370)</f>
        <v>39.28055556</v>
      </c>
      <c r="J1370" s="2"/>
      <c r="K1370" s="2"/>
      <c r="P1370" s="2"/>
    </row>
    <row r="1371">
      <c r="A1371" s="3" t="s">
        <v>1882</v>
      </c>
      <c r="B1371" s="11" t="str">
        <f t="shared" si="1"/>
        <v>20210227</v>
      </c>
      <c r="C1371" s="12">
        <f t="shared" si="2"/>
        <v>44254</v>
      </c>
      <c r="D1371" s="3" t="str">
        <f t="shared" si="3"/>
        <v>01</v>
      </c>
      <c r="E1371" s="13">
        <v>0.0</v>
      </c>
      <c r="F1371" s="14">
        <f>'Costo de tareas'!$B$15</f>
        <v>0.1964027778</v>
      </c>
      <c r="G1371" s="15">
        <f>'Producción diaria'!$T$3*$L$2*$M$2*$N$2*E1371*1000/'Costo de tareas'!$B$14</f>
        <v>0</v>
      </c>
      <c r="H1371" s="16">
        <f>IF(G1371 &gt; 'Costo de tareas'!$B$13, 'Costo de tareas'!$B$13, IF(G1371 &lt; 'Costo de tareas'!$B$13*0.2, 0, 'Costo de tareas'!$B$13- G1371))</f>
        <v>0</v>
      </c>
      <c r="I1371" s="17">
        <f>IF(H1371=0,'Costo de tareas'!$B$13,'Costo de tareas'!$B$13-H1371)</f>
        <v>39.28055556</v>
      </c>
      <c r="J1371" s="2"/>
      <c r="K1371" s="2"/>
      <c r="P1371" s="2"/>
    </row>
    <row r="1372">
      <c r="A1372" s="3" t="s">
        <v>1883</v>
      </c>
      <c r="B1372" s="11" t="str">
        <f t="shared" si="1"/>
        <v>20210227</v>
      </c>
      <c r="C1372" s="12">
        <f t="shared" si="2"/>
        <v>44254</v>
      </c>
      <c r="D1372" s="3" t="str">
        <f t="shared" si="3"/>
        <v>02</v>
      </c>
      <c r="E1372" s="13">
        <v>0.0</v>
      </c>
      <c r="F1372" s="14">
        <f>'Costo de tareas'!$B$15</f>
        <v>0.1964027778</v>
      </c>
      <c r="G1372" s="15">
        <f>'Producción diaria'!$T$3*$L$2*$M$2*$N$2*E1372*1000/'Costo de tareas'!$B$14</f>
        <v>0</v>
      </c>
      <c r="H1372" s="16">
        <f>IF(G1372 &gt; 'Costo de tareas'!$B$13, 'Costo de tareas'!$B$13, IF(G1372 &lt; 'Costo de tareas'!$B$13*0.2, 0, 'Costo de tareas'!$B$13- G1372))</f>
        <v>0</v>
      </c>
      <c r="I1372" s="17">
        <f>IF(H1372=0,'Costo de tareas'!$B$13,'Costo de tareas'!$B$13-H1372)</f>
        <v>39.28055556</v>
      </c>
      <c r="J1372" s="2"/>
      <c r="K1372" s="2"/>
      <c r="P1372" s="2"/>
    </row>
    <row r="1373">
      <c r="A1373" s="3" t="s">
        <v>1884</v>
      </c>
      <c r="B1373" s="11" t="str">
        <f t="shared" si="1"/>
        <v>20210227</v>
      </c>
      <c r="C1373" s="12">
        <f t="shared" si="2"/>
        <v>44254</v>
      </c>
      <c r="D1373" s="3" t="str">
        <f t="shared" si="3"/>
        <v>03</v>
      </c>
      <c r="E1373" s="13">
        <v>0.0</v>
      </c>
      <c r="F1373" s="14">
        <f>'Costo de tareas'!$B$15</f>
        <v>0.1964027778</v>
      </c>
      <c r="G1373" s="15">
        <f>'Producción diaria'!$T$3*$L$2*$M$2*$N$2*E1373*1000/'Costo de tareas'!$B$14</f>
        <v>0</v>
      </c>
      <c r="H1373" s="16">
        <f>IF(G1373 &gt; 'Costo de tareas'!$B$13, 'Costo de tareas'!$B$13, IF(G1373 &lt; 'Costo de tareas'!$B$13*0.2, 0, 'Costo de tareas'!$B$13- G1373))</f>
        <v>0</v>
      </c>
      <c r="I1373" s="17">
        <f>IF(H1373=0,'Costo de tareas'!$B$13,'Costo de tareas'!$B$13-H1373)</f>
        <v>39.28055556</v>
      </c>
      <c r="J1373" s="2"/>
      <c r="K1373" s="2"/>
      <c r="P1373" s="2"/>
    </row>
    <row r="1374">
      <c r="A1374" s="3" t="s">
        <v>1885</v>
      </c>
      <c r="B1374" s="11" t="str">
        <f t="shared" si="1"/>
        <v>20210227</v>
      </c>
      <c r="C1374" s="12">
        <f t="shared" si="2"/>
        <v>44254</v>
      </c>
      <c r="D1374" s="3" t="str">
        <f t="shared" si="3"/>
        <v>04</v>
      </c>
      <c r="E1374" s="13">
        <v>0.0</v>
      </c>
      <c r="F1374" s="14">
        <f>'Costo de tareas'!$B$15</f>
        <v>0.1964027778</v>
      </c>
      <c r="G1374" s="15">
        <f>'Producción diaria'!$T$3*$L$2*$M$2*$N$2*E1374*1000/'Costo de tareas'!$B$14</f>
        <v>0</v>
      </c>
      <c r="H1374" s="16">
        <f>IF(G1374 &gt; 'Costo de tareas'!$B$13, 'Costo de tareas'!$B$13, IF(G1374 &lt; 'Costo de tareas'!$B$13*0.2, 0, 'Costo de tareas'!$B$13- G1374))</f>
        <v>0</v>
      </c>
      <c r="I1374" s="17">
        <f>IF(H1374=0,'Costo de tareas'!$B$13,'Costo de tareas'!$B$13-H1374)</f>
        <v>39.28055556</v>
      </c>
      <c r="J1374" s="2"/>
      <c r="K1374" s="2"/>
      <c r="P1374" s="2"/>
    </row>
    <row r="1375">
      <c r="A1375" s="3" t="s">
        <v>1886</v>
      </c>
      <c r="B1375" s="11" t="str">
        <f t="shared" si="1"/>
        <v>20210227</v>
      </c>
      <c r="C1375" s="12">
        <f t="shared" si="2"/>
        <v>44254</v>
      </c>
      <c r="D1375" s="3" t="str">
        <f t="shared" si="3"/>
        <v>05</v>
      </c>
      <c r="E1375" s="13">
        <v>0.0</v>
      </c>
      <c r="F1375" s="14">
        <f>'Costo de tareas'!$B$15</f>
        <v>0.1964027778</v>
      </c>
      <c r="G1375" s="15">
        <f>'Producción diaria'!$T$3*$L$2*$M$2*$N$2*E1375*1000/'Costo de tareas'!$B$14</f>
        <v>0</v>
      </c>
      <c r="H1375" s="16">
        <f>IF(G1375 &gt; 'Costo de tareas'!$B$13, 'Costo de tareas'!$B$13, IF(G1375 &lt; 'Costo de tareas'!$B$13*0.2, 0, 'Costo de tareas'!$B$13- G1375))</f>
        <v>0</v>
      </c>
      <c r="I1375" s="17">
        <f>IF(H1375=0,'Costo de tareas'!$B$13,'Costo de tareas'!$B$13-H1375)</f>
        <v>39.28055556</v>
      </c>
      <c r="J1375" s="2"/>
      <c r="K1375" s="2"/>
      <c r="P1375" s="2"/>
    </row>
    <row r="1376">
      <c r="A1376" s="3" t="s">
        <v>1888</v>
      </c>
      <c r="B1376" s="11" t="str">
        <f t="shared" si="1"/>
        <v>20210227</v>
      </c>
      <c r="C1376" s="12">
        <f t="shared" si="2"/>
        <v>44254</v>
      </c>
      <c r="D1376" s="3" t="str">
        <f t="shared" si="3"/>
        <v>06</v>
      </c>
      <c r="E1376" s="13">
        <v>0.0</v>
      </c>
      <c r="F1376" s="14">
        <f>'Costo de tareas'!$B$15</f>
        <v>0.1964027778</v>
      </c>
      <c r="G1376" s="15">
        <f>'Producción diaria'!$T$3*$L$2*$M$2*$N$2*E1376*1000/'Costo de tareas'!$B$14</f>
        <v>0</v>
      </c>
      <c r="H1376" s="16">
        <f>IF(G1376 &gt; 'Costo de tareas'!$B$13, 'Costo de tareas'!$B$13, IF(G1376 &lt; 'Costo de tareas'!$B$13*0.2, 0, 'Costo de tareas'!$B$13- G1376))</f>
        <v>0</v>
      </c>
      <c r="I1376" s="17">
        <f>IF(H1376=0,'Costo de tareas'!$B$13,'Costo de tareas'!$B$13-H1376)</f>
        <v>39.28055556</v>
      </c>
      <c r="J1376" s="2"/>
      <c r="K1376" s="2"/>
      <c r="P1376" s="2"/>
    </row>
    <row r="1377">
      <c r="A1377" s="3" t="s">
        <v>1890</v>
      </c>
      <c r="B1377" s="11" t="str">
        <f t="shared" si="1"/>
        <v>20210227</v>
      </c>
      <c r="C1377" s="12">
        <f t="shared" si="2"/>
        <v>44254</v>
      </c>
      <c r="D1377" s="3" t="str">
        <f t="shared" si="3"/>
        <v>07</v>
      </c>
      <c r="E1377" s="13">
        <v>5.0</v>
      </c>
      <c r="F1377" s="14">
        <f>'Costo de tareas'!$B$15</f>
        <v>0.1964027778</v>
      </c>
      <c r="G1377" s="15">
        <f>'Producción diaria'!$T$3*$L$2*$M$2*$N$2*E1377*1000/'Costo de tareas'!$B$14</f>
        <v>7.517809676</v>
      </c>
      <c r="H1377" s="16">
        <f>IF(G1377 &gt; 'Costo de tareas'!$B$13, 'Costo de tareas'!$B$13, IF(G1377 &lt; 'Costo de tareas'!$B$13*0.2, 0, 'Costo de tareas'!$B$13- G1377))</f>
        <v>0</v>
      </c>
      <c r="I1377" s="17">
        <f>IF(H1377=0,'Costo de tareas'!$B$13,'Costo de tareas'!$B$13-H1377)</f>
        <v>39.28055556</v>
      </c>
      <c r="J1377" s="2"/>
      <c r="K1377" s="2"/>
      <c r="P1377" s="2"/>
    </row>
    <row r="1378">
      <c r="A1378" s="3" t="s">
        <v>1891</v>
      </c>
      <c r="B1378" s="11" t="str">
        <f t="shared" si="1"/>
        <v>20210227</v>
      </c>
      <c r="C1378" s="12">
        <f t="shared" si="2"/>
        <v>44254</v>
      </c>
      <c r="D1378" s="3" t="str">
        <f t="shared" si="3"/>
        <v>08</v>
      </c>
      <c r="E1378" s="13">
        <v>79.0</v>
      </c>
      <c r="F1378" s="14">
        <f>'Costo de tareas'!$B$15</f>
        <v>0.1964027778</v>
      </c>
      <c r="G1378" s="15">
        <f>'Producción diaria'!$T$3*$L$2*$M$2*$N$2*E1378*1000/'Costo de tareas'!$B$14</f>
        <v>118.7813929</v>
      </c>
      <c r="H1378" s="16">
        <f>IF(G1378 &gt; 'Costo de tareas'!$B$13, 'Costo de tareas'!$B$13, IF(G1378 &lt; 'Costo de tareas'!$B$13*0.2, 0, 'Costo de tareas'!$B$13- G1378))</f>
        <v>39.28055556</v>
      </c>
      <c r="I1378" s="17">
        <f>IF(H1378=0,'Costo de tareas'!$B$13,'Costo de tareas'!$B$13-H1378)</f>
        <v>0</v>
      </c>
      <c r="J1378" s="2"/>
      <c r="K1378" s="2"/>
      <c r="P1378" s="2"/>
    </row>
    <row r="1379">
      <c r="A1379" s="3" t="s">
        <v>1892</v>
      </c>
      <c r="B1379" s="11" t="str">
        <f t="shared" si="1"/>
        <v>20210227</v>
      </c>
      <c r="C1379" s="12">
        <f t="shared" si="2"/>
        <v>44254</v>
      </c>
      <c r="D1379" s="3" t="str">
        <f t="shared" si="3"/>
        <v>09</v>
      </c>
      <c r="E1379" s="13">
        <v>213.0</v>
      </c>
      <c r="F1379" s="14">
        <f>'Costo de tareas'!$B$15</f>
        <v>0.1964027778</v>
      </c>
      <c r="G1379" s="15">
        <f>'Producción diaria'!$T$3*$L$2*$M$2*$N$2*E1379*1000/'Costo de tareas'!$B$14</f>
        <v>320.2586922</v>
      </c>
      <c r="H1379" s="16">
        <f>IF(G1379 &gt; 'Costo de tareas'!$B$13, 'Costo de tareas'!$B$13, IF(G1379 &lt; 'Costo de tareas'!$B$13*0.2, 0, 'Costo de tareas'!$B$13- G1379))</f>
        <v>39.28055556</v>
      </c>
      <c r="I1379" s="17">
        <f>IF(H1379=0,'Costo de tareas'!$B$13,'Costo de tareas'!$B$13-H1379)</f>
        <v>0</v>
      </c>
      <c r="J1379" s="2"/>
      <c r="K1379" s="2"/>
      <c r="P1379" s="2"/>
    </row>
    <row r="1380">
      <c r="A1380" s="3" t="s">
        <v>1893</v>
      </c>
      <c r="B1380" s="11" t="str">
        <f t="shared" si="1"/>
        <v>20210227</v>
      </c>
      <c r="C1380" s="12">
        <f t="shared" si="2"/>
        <v>44254</v>
      </c>
      <c r="D1380" s="3" t="str">
        <f t="shared" si="3"/>
        <v>10</v>
      </c>
      <c r="E1380" s="13">
        <v>428.0</v>
      </c>
      <c r="F1380" s="14">
        <f>'Costo de tareas'!$B$15</f>
        <v>0.1964027778</v>
      </c>
      <c r="G1380" s="15">
        <f>'Producción diaria'!$T$3*$L$2*$M$2*$N$2*E1380*1000/'Costo de tareas'!$B$14</f>
        <v>643.5245082</v>
      </c>
      <c r="H1380" s="16">
        <f>IF(G1380 &gt; 'Costo de tareas'!$B$13, 'Costo de tareas'!$B$13, IF(G1380 &lt; 'Costo de tareas'!$B$13*0.2, 0, 'Costo de tareas'!$B$13- G1380))</f>
        <v>39.28055556</v>
      </c>
      <c r="I1380" s="17">
        <f>IF(H1380=0,'Costo de tareas'!$B$13,'Costo de tareas'!$B$13-H1380)</f>
        <v>0</v>
      </c>
      <c r="J1380" s="2"/>
      <c r="K1380" s="2"/>
      <c r="P1380" s="2"/>
    </row>
    <row r="1381">
      <c r="A1381" s="3" t="s">
        <v>1894</v>
      </c>
      <c r="B1381" s="11" t="str">
        <f t="shared" si="1"/>
        <v>20210227</v>
      </c>
      <c r="C1381" s="12">
        <f t="shared" si="2"/>
        <v>44254</v>
      </c>
      <c r="D1381" s="3" t="str">
        <f t="shared" si="3"/>
        <v>11</v>
      </c>
      <c r="E1381" s="13">
        <v>65.0</v>
      </c>
      <c r="F1381" s="14">
        <f>'Costo de tareas'!$B$15</f>
        <v>0.1964027778</v>
      </c>
      <c r="G1381" s="15">
        <f>'Producción diaria'!$T$3*$L$2*$M$2*$N$2*E1381*1000/'Costo de tareas'!$B$14</f>
        <v>97.73152578</v>
      </c>
      <c r="H1381" s="16">
        <f>IF(G1381 &gt; 'Costo de tareas'!$B$13, 'Costo de tareas'!$B$13, IF(G1381 &lt; 'Costo de tareas'!$B$13*0.2, 0, 'Costo de tareas'!$B$13- G1381))</f>
        <v>39.28055556</v>
      </c>
      <c r="I1381" s="17">
        <f>IF(H1381=0,'Costo de tareas'!$B$13,'Costo de tareas'!$B$13-H1381)</f>
        <v>0</v>
      </c>
      <c r="J1381" s="2"/>
      <c r="K1381" s="2"/>
      <c r="P1381" s="2"/>
    </row>
    <row r="1382">
      <c r="A1382" s="3" t="s">
        <v>1895</v>
      </c>
      <c r="B1382" s="11" t="str">
        <f t="shared" si="1"/>
        <v>20210227</v>
      </c>
      <c r="C1382" s="12">
        <f t="shared" si="2"/>
        <v>44254</v>
      </c>
      <c r="D1382" s="3" t="str">
        <f t="shared" si="3"/>
        <v>12</v>
      </c>
      <c r="E1382" s="13">
        <v>717.0</v>
      </c>
      <c r="F1382" s="14">
        <f>'Costo de tareas'!$B$15</f>
        <v>0.1964027778</v>
      </c>
      <c r="G1382" s="15">
        <f>'Producción diaria'!$T$3*$L$2*$M$2*$N$2*E1382*1000/'Costo de tareas'!$B$14</f>
        <v>1078.053907</v>
      </c>
      <c r="H1382" s="16">
        <f>IF(G1382 &gt; 'Costo de tareas'!$B$13, 'Costo de tareas'!$B$13, IF(G1382 &lt; 'Costo de tareas'!$B$13*0.2, 0, 'Costo de tareas'!$B$13- G1382))</f>
        <v>39.28055556</v>
      </c>
      <c r="I1382" s="17">
        <f>IF(H1382=0,'Costo de tareas'!$B$13,'Costo de tareas'!$B$13-H1382)</f>
        <v>0</v>
      </c>
      <c r="J1382" s="2"/>
      <c r="K1382" s="2"/>
      <c r="P1382" s="2"/>
    </row>
    <row r="1383">
      <c r="A1383" s="3" t="s">
        <v>1896</v>
      </c>
      <c r="B1383" s="11" t="str">
        <f t="shared" si="1"/>
        <v>20210227</v>
      </c>
      <c r="C1383" s="12">
        <f t="shared" si="2"/>
        <v>44254</v>
      </c>
      <c r="D1383" s="3" t="str">
        <f t="shared" si="3"/>
        <v>13</v>
      </c>
      <c r="E1383" s="13">
        <v>708.0</v>
      </c>
      <c r="F1383" s="14">
        <f>'Costo de tareas'!$B$15</f>
        <v>0.1964027778</v>
      </c>
      <c r="G1383" s="15">
        <f>'Producción diaria'!$T$3*$L$2*$M$2*$N$2*E1383*1000/'Costo de tareas'!$B$14</f>
        <v>1064.52185</v>
      </c>
      <c r="H1383" s="16">
        <f>IF(G1383 &gt; 'Costo de tareas'!$B$13, 'Costo de tareas'!$B$13, IF(G1383 &lt; 'Costo de tareas'!$B$13*0.2, 0, 'Costo de tareas'!$B$13- G1383))</f>
        <v>39.28055556</v>
      </c>
      <c r="I1383" s="17">
        <f>IF(H1383=0,'Costo de tareas'!$B$13,'Costo de tareas'!$B$13-H1383)</f>
        <v>0</v>
      </c>
      <c r="J1383" s="2"/>
      <c r="K1383" s="2"/>
      <c r="P1383" s="2"/>
    </row>
    <row r="1384">
      <c r="A1384" s="3" t="s">
        <v>1897</v>
      </c>
      <c r="B1384" s="11" t="str">
        <f t="shared" si="1"/>
        <v>20210227</v>
      </c>
      <c r="C1384" s="12">
        <f t="shared" si="2"/>
        <v>44254</v>
      </c>
      <c r="D1384" s="3" t="str">
        <f t="shared" si="3"/>
        <v>14</v>
      </c>
      <c r="E1384" s="13">
        <v>629.0</v>
      </c>
      <c r="F1384" s="14">
        <f>'Costo de tareas'!$B$15</f>
        <v>0.1964027778</v>
      </c>
      <c r="G1384" s="15">
        <f>'Producción diaria'!$T$3*$L$2*$M$2*$N$2*E1384*1000/'Costo de tareas'!$B$14</f>
        <v>945.7404572</v>
      </c>
      <c r="H1384" s="16">
        <f>IF(G1384 &gt; 'Costo de tareas'!$B$13, 'Costo de tareas'!$B$13, IF(G1384 &lt; 'Costo de tareas'!$B$13*0.2, 0, 'Costo de tareas'!$B$13- G1384))</f>
        <v>39.28055556</v>
      </c>
      <c r="I1384" s="17">
        <f>IF(H1384=0,'Costo de tareas'!$B$13,'Costo de tareas'!$B$13-H1384)</f>
        <v>0</v>
      </c>
      <c r="J1384" s="2"/>
      <c r="K1384" s="2"/>
      <c r="P1384" s="2"/>
    </row>
    <row r="1385">
      <c r="A1385" s="3" t="s">
        <v>1898</v>
      </c>
      <c r="B1385" s="11" t="str">
        <f t="shared" si="1"/>
        <v>20210227</v>
      </c>
      <c r="C1385" s="12">
        <f t="shared" si="2"/>
        <v>44254</v>
      </c>
      <c r="D1385" s="3" t="str">
        <f t="shared" si="3"/>
        <v>15</v>
      </c>
      <c r="E1385" s="13">
        <v>485.0</v>
      </c>
      <c r="F1385" s="14">
        <f>'Costo de tareas'!$B$15</f>
        <v>0.1964027778</v>
      </c>
      <c r="G1385" s="15">
        <f>'Producción diaria'!$T$3*$L$2*$M$2*$N$2*E1385*1000/'Costo de tareas'!$B$14</f>
        <v>729.2275385</v>
      </c>
      <c r="H1385" s="16">
        <f>IF(G1385 &gt; 'Costo de tareas'!$B$13, 'Costo de tareas'!$B$13, IF(G1385 &lt; 'Costo de tareas'!$B$13*0.2, 0, 'Costo de tareas'!$B$13- G1385))</f>
        <v>39.28055556</v>
      </c>
      <c r="I1385" s="17">
        <f>IF(H1385=0,'Costo de tareas'!$B$13,'Costo de tareas'!$B$13-H1385)</f>
        <v>0</v>
      </c>
      <c r="J1385" s="2"/>
      <c r="K1385" s="2"/>
      <c r="P1385" s="2"/>
    </row>
    <row r="1386">
      <c r="A1386" s="3" t="s">
        <v>1899</v>
      </c>
      <c r="B1386" s="11" t="str">
        <f t="shared" si="1"/>
        <v>20210227</v>
      </c>
      <c r="C1386" s="12">
        <f t="shared" si="2"/>
        <v>44254</v>
      </c>
      <c r="D1386" s="3" t="str">
        <f t="shared" si="3"/>
        <v>16</v>
      </c>
      <c r="E1386" s="13">
        <v>32.0</v>
      </c>
      <c r="F1386" s="14">
        <f>'Costo de tareas'!$B$15</f>
        <v>0.1964027778</v>
      </c>
      <c r="G1386" s="15">
        <f>'Producción diaria'!$T$3*$L$2*$M$2*$N$2*E1386*1000/'Costo de tareas'!$B$14</f>
        <v>48.11398192</v>
      </c>
      <c r="H1386" s="16">
        <f>IF(G1386 &gt; 'Costo de tareas'!$B$13, 'Costo de tareas'!$B$13, IF(G1386 &lt; 'Costo de tareas'!$B$13*0.2, 0, 'Costo de tareas'!$B$13- G1386))</f>
        <v>39.28055556</v>
      </c>
      <c r="I1386" s="17">
        <f>IF(H1386=0,'Costo de tareas'!$B$13,'Costo de tareas'!$B$13-H1386)</f>
        <v>0</v>
      </c>
      <c r="J1386" s="2"/>
      <c r="K1386" s="2"/>
      <c r="P1386" s="2"/>
    </row>
    <row r="1387">
      <c r="A1387" s="3" t="s">
        <v>1900</v>
      </c>
      <c r="B1387" s="11" t="str">
        <f t="shared" si="1"/>
        <v>20210227</v>
      </c>
      <c r="C1387" s="12">
        <f t="shared" si="2"/>
        <v>44254</v>
      </c>
      <c r="D1387" s="3" t="str">
        <f t="shared" si="3"/>
        <v>17</v>
      </c>
      <c r="E1387" s="13">
        <v>129.0</v>
      </c>
      <c r="F1387" s="14">
        <f>'Costo de tareas'!$B$15</f>
        <v>0.1964027778</v>
      </c>
      <c r="G1387" s="15">
        <f>'Producción diaria'!$T$3*$L$2*$M$2*$N$2*E1387*1000/'Costo de tareas'!$B$14</f>
        <v>193.9594896</v>
      </c>
      <c r="H1387" s="16">
        <f>IF(G1387 &gt; 'Costo de tareas'!$B$13, 'Costo de tareas'!$B$13, IF(G1387 &lt; 'Costo de tareas'!$B$13*0.2, 0, 'Costo de tareas'!$B$13- G1387))</f>
        <v>39.28055556</v>
      </c>
      <c r="I1387" s="17">
        <f>IF(H1387=0,'Costo de tareas'!$B$13,'Costo de tareas'!$B$13-H1387)</f>
        <v>0</v>
      </c>
      <c r="J1387" s="2"/>
      <c r="K1387" s="2"/>
      <c r="P1387" s="2"/>
    </row>
    <row r="1388">
      <c r="A1388" s="3" t="s">
        <v>1901</v>
      </c>
      <c r="B1388" s="11" t="str">
        <f t="shared" si="1"/>
        <v>20210227</v>
      </c>
      <c r="C1388" s="12">
        <f t="shared" si="2"/>
        <v>44254</v>
      </c>
      <c r="D1388" s="3" t="str">
        <f t="shared" si="3"/>
        <v>18</v>
      </c>
      <c r="E1388" s="13">
        <v>0.0</v>
      </c>
      <c r="F1388" s="14">
        <f>'Costo de tareas'!$B$15</f>
        <v>0.1964027778</v>
      </c>
      <c r="G1388" s="15">
        <f>'Producción diaria'!$T$3*$L$2*$M$2*$N$2*E1388*1000/'Costo de tareas'!$B$14</f>
        <v>0</v>
      </c>
      <c r="H1388" s="16">
        <f>IF(G1388 &gt; 'Costo de tareas'!$B$13, 'Costo de tareas'!$B$13, IF(G1388 &lt; 'Costo de tareas'!$B$13*0.2, 0, 'Costo de tareas'!$B$13- G1388))</f>
        <v>0</v>
      </c>
      <c r="I1388" s="17">
        <f>IF(H1388=0,'Costo de tareas'!$B$13,'Costo de tareas'!$B$13-H1388)</f>
        <v>39.28055556</v>
      </c>
      <c r="J1388" s="2"/>
      <c r="K1388" s="2"/>
      <c r="P1388" s="2"/>
    </row>
    <row r="1389">
      <c r="A1389" s="3" t="s">
        <v>1903</v>
      </c>
      <c r="B1389" s="11" t="str">
        <f t="shared" si="1"/>
        <v>20210227</v>
      </c>
      <c r="C1389" s="12">
        <f t="shared" si="2"/>
        <v>44254</v>
      </c>
      <c r="D1389" s="3" t="str">
        <f t="shared" si="3"/>
        <v>19</v>
      </c>
      <c r="E1389" s="13">
        <v>0.0</v>
      </c>
      <c r="F1389" s="14">
        <f>'Costo de tareas'!$B$15</f>
        <v>0.1964027778</v>
      </c>
      <c r="G1389" s="15">
        <f>'Producción diaria'!$T$3*$L$2*$M$2*$N$2*E1389*1000/'Costo de tareas'!$B$14</f>
        <v>0</v>
      </c>
      <c r="H1389" s="16">
        <f>IF(G1389 &gt; 'Costo de tareas'!$B$13, 'Costo de tareas'!$B$13, IF(G1389 &lt; 'Costo de tareas'!$B$13*0.2, 0, 'Costo de tareas'!$B$13- G1389))</f>
        <v>0</v>
      </c>
      <c r="I1389" s="17">
        <f>IF(H1389=0,'Costo de tareas'!$B$13,'Costo de tareas'!$B$13-H1389)</f>
        <v>39.28055556</v>
      </c>
      <c r="J1389" s="2"/>
      <c r="K1389" s="2"/>
      <c r="P1389" s="2"/>
    </row>
    <row r="1390">
      <c r="A1390" s="3" t="s">
        <v>1905</v>
      </c>
      <c r="B1390" s="11" t="str">
        <f t="shared" si="1"/>
        <v>20210227</v>
      </c>
      <c r="C1390" s="12">
        <f t="shared" si="2"/>
        <v>44254</v>
      </c>
      <c r="D1390" s="3" t="str">
        <f t="shared" si="3"/>
        <v>20</v>
      </c>
      <c r="E1390" s="13">
        <v>0.0</v>
      </c>
      <c r="F1390" s="14">
        <f>'Costo de tareas'!$B$15</f>
        <v>0.1964027778</v>
      </c>
      <c r="G1390" s="15">
        <f>'Producción diaria'!$T$3*$L$2*$M$2*$N$2*E1390*1000/'Costo de tareas'!$B$14</f>
        <v>0</v>
      </c>
      <c r="H1390" s="16">
        <f>IF(G1390 &gt; 'Costo de tareas'!$B$13, 'Costo de tareas'!$B$13, IF(G1390 &lt; 'Costo de tareas'!$B$13*0.2, 0, 'Costo de tareas'!$B$13- G1390))</f>
        <v>0</v>
      </c>
      <c r="I1390" s="17">
        <f>IF(H1390=0,'Costo de tareas'!$B$13,'Costo de tareas'!$B$13-H1390)</f>
        <v>39.28055556</v>
      </c>
      <c r="J1390" s="2"/>
      <c r="K1390" s="2"/>
      <c r="P1390" s="2"/>
    </row>
    <row r="1391">
      <c r="A1391" s="3" t="s">
        <v>1907</v>
      </c>
      <c r="B1391" s="11" t="str">
        <f t="shared" si="1"/>
        <v>20210227</v>
      </c>
      <c r="C1391" s="12">
        <f t="shared" si="2"/>
        <v>44254</v>
      </c>
      <c r="D1391" s="3" t="str">
        <f t="shared" si="3"/>
        <v>21</v>
      </c>
      <c r="E1391" s="13">
        <v>0.0</v>
      </c>
      <c r="F1391" s="14">
        <f>'Costo de tareas'!$B$15</f>
        <v>0.1964027778</v>
      </c>
      <c r="G1391" s="15">
        <f>'Producción diaria'!$T$3*$L$2*$M$2*$N$2*E1391*1000/'Costo de tareas'!$B$14</f>
        <v>0</v>
      </c>
      <c r="H1391" s="16">
        <f>IF(G1391 &gt; 'Costo de tareas'!$B$13, 'Costo de tareas'!$B$13, IF(G1391 &lt; 'Costo de tareas'!$B$13*0.2, 0, 'Costo de tareas'!$B$13- G1391))</f>
        <v>0</v>
      </c>
      <c r="I1391" s="17">
        <f>IF(H1391=0,'Costo de tareas'!$B$13,'Costo de tareas'!$B$13-H1391)</f>
        <v>39.28055556</v>
      </c>
      <c r="J1391" s="2"/>
      <c r="K1391" s="2"/>
      <c r="P1391" s="2"/>
    </row>
    <row r="1392">
      <c r="A1392" s="3" t="s">
        <v>1909</v>
      </c>
      <c r="B1392" s="11" t="str">
        <f t="shared" si="1"/>
        <v>20210227</v>
      </c>
      <c r="C1392" s="12">
        <f t="shared" si="2"/>
        <v>44254</v>
      </c>
      <c r="D1392" s="3" t="str">
        <f t="shared" si="3"/>
        <v>22</v>
      </c>
      <c r="E1392" s="13">
        <v>0.0</v>
      </c>
      <c r="F1392" s="14">
        <f>'Costo de tareas'!$B$15</f>
        <v>0.1964027778</v>
      </c>
      <c r="G1392" s="15">
        <f>'Producción diaria'!$T$3*$L$2*$M$2*$N$2*E1392*1000/'Costo de tareas'!$B$14</f>
        <v>0</v>
      </c>
      <c r="H1392" s="16">
        <f>IF(G1392 &gt; 'Costo de tareas'!$B$13, 'Costo de tareas'!$B$13, IF(G1392 &lt; 'Costo de tareas'!$B$13*0.2, 0, 'Costo de tareas'!$B$13- G1392))</f>
        <v>0</v>
      </c>
      <c r="I1392" s="17">
        <f>IF(H1392=0,'Costo de tareas'!$B$13,'Costo de tareas'!$B$13-H1392)</f>
        <v>39.28055556</v>
      </c>
      <c r="J1392" s="2"/>
      <c r="K1392" s="2"/>
      <c r="P1392" s="2"/>
    </row>
    <row r="1393">
      <c r="A1393" s="3" t="s">
        <v>1911</v>
      </c>
      <c r="B1393" s="11" t="str">
        <f t="shared" si="1"/>
        <v>20210227</v>
      </c>
      <c r="C1393" s="12">
        <f t="shared" si="2"/>
        <v>44254</v>
      </c>
      <c r="D1393" s="3" t="str">
        <f t="shared" si="3"/>
        <v>23</v>
      </c>
      <c r="E1393" s="13">
        <v>0.0</v>
      </c>
      <c r="F1393" s="14">
        <f>'Costo de tareas'!$B$15</f>
        <v>0.1964027778</v>
      </c>
      <c r="G1393" s="15">
        <f>'Producción diaria'!$T$3*$L$2*$M$2*$N$2*E1393*1000/'Costo de tareas'!$B$14</f>
        <v>0</v>
      </c>
      <c r="H1393" s="16">
        <f>IF(G1393 &gt; 'Costo de tareas'!$B$13, 'Costo de tareas'!$B$13, IF(G1393 &lt; 'Costo de tareas'!$B$13*0.2, 0, 'Costo de tareas'!$B$13- G1393))</f>
        <v>0</v>
      </c>
      <c r="I1393" s="17">
        <f>IF(H1393=0,'Costo de tareas'!$B$13,'Costo de tareas'!$B$13-H1393)</f>
        <v>39.28055556</v>
      </c>
      <c r="J1393" s="2"/>
      <c r="K1393" s="2"/>
      <c r="P1393" s="2"/>
    </row>
    <row r="1394">
      <c r="A1394" s="3" t="s">
        <v>1912</v>
      </c>
      <c r="B1394" s="11" t="str">
        <f t="shared" si="1"/>
        <v>20210228</v>
      </c>
      <c r="C1394" s="12">
        <f t="shared" si="2"/>
        <v>44255</v>
      </c>
      <c r="D1394" s="3" t="str">
        <f t="shared" si="3"/>
        <v>00</v>
      </c>
      <c r="E1394" s="13">
        <v>0.0</v>
      </c>
      <c r="F1394" s="14">
        <f>'Costo de tareas'!$B$15</f>
        <v>0.1964027778</v>
      </c>
      <c r="G1394" s="15">
        <f>'Producción diaria'!$T$3*$L$2*$M$2*$N$2*E1394*1000/'Costo de tareas'!$B$14</f>
        <v>0</v>
      </c>
      <c r="H1394" s="16">
        <f>IF(G1394 &gt; 'Costo de tareas'!$B$13, 'Costo de tareas'!$B$13, IF(G1394 &lt; 'Costo de tareas'!$B$13*0.2, 0, 'Costo de tareas'!$B$13- G1394))</f>
        <v>0</v>
      </c>
      <c r="I1394" s="17">
        <f>IF(H1394=0,'Costo de tareas'!$B$13,'Costo de tareas'!$B$13-H1394)</f>
        <v>39.28055556</v>
      </c>
      <c r="J1394" s="2"/>
      <c r="K1394" s="2"/>
      <c r="P1394" s="2"/>
    </row>
    <row r="1395">
      <c r="A1395" s="3" t="s">
        <v>1914</v>
      </c>
      <c r="B1395" s="11" t="str">
        <f t="shared" si="1"/>
        <v>20210228</v>
      </c>
      <c r="C1395" s="12">
        <f t="shared" si="2"/>
        <v>44255</v>
      </c>
      <c r="D1395" s="3" t="str">
        <f t="shared" si="3"/>
        <v>01</v>
      </c>
      <c r="E1395" s="13">
        <v>0.0</v>
      </c>
      <c r="F1395" s="14">
        <f>'Costo de tareas'!$B$15</f>
        <v>0.1964027778</v>
      </c>
      <c r="G1395" s="15">
        <f>'Producción diaria'!$T$3*$L$2*$M$2*$N$2*E1395*1000/'Costo de tareas'!$B$14</f>
        <v>0</v>
      </c>
      <c r="H1395" s="16">
        <f>IF(G1395 &gt; 'Costo de tareas'!$B$13, 'Costo de tareas'!$B$13, IF(G1395 &lt; 'Costo de tareas'!$B$13*0.2, 0, 'Costo de tareas'!$B$13- G1395))</f>
        <v>0</v>
      </c>
      <c r="I1395" s="17">
        <f>IF(H1395=0,'Costo de tareas'!$B$13,'Costo de tareas'!$B$13-H1395)</f>
        <v>39.28055556</v>
      </c>
      <c r="J1395" s="2"/>
      <c r="K1395" s="2"/>
      <c r="P1395" s="2"/>
    </row>
    <row r="1396">
      <c r="A1396" s="3" t="s">
        <v>1916</v>
      </c>
      <c r="B1396" s="11" t="str">
        <f t="shared" si="1"/>
        <v>20210228</v>
      </c>
      <c r="C1396" s="12">
        <f t="shared" si="2"/>
        <v>44255</v>
      </c>
      <c r="D1396" s="3" t="str">
        <f t="shared" si="3"/>
        <v>02</v>
      </c>
      <c r="E1396" s="13">
        <v>0.0</v>
      </c>
      <c r="F1396" s="14">
        <f>'Costo de tareas'!$B$15</f>
        <v>0.1964027778</v>
      </c>
      <c r="G1396" s="15">
        <f>'Producción diaria'!$T$3*$L$2*$M$2*$N$2*E1396*1000/'Costo de tareas'!$B$14</f>
        <v>0</v>
      </c>
      <c r="H1396" s="16">
        <f>IF(G1396 &gt; 'Costo de tareas'!$B$13, 'Costo de tareas'!$B$13, IF(G1396 &lt; 'Costo de tareas'!$B$13*0.2, 0, 'Costo de tareas'!$B$13- G1396))</f>
        <v>0</v>
      </c>
      <c r="I1396" s="17">
        <f>IF(H1396=0,'Costo de tareas'!$B$13,'Costo de tareas'!$B$13-H1396)</f>
        <v>39.28055556</v>
      </c>
      <c r="J1396" s="2"/>
      <c r="K1396" s="2"/>
      <c r="P1396" s="2"/>
    </row>
    <row r="1397">
      <c r="A1397" s="3" t="s">
        <v>1918</v>
      </c>
      <c r="B1397" s="11" t="str">
        <f t="shared" si="1"/>
        <v>20210228</v>
      </c>
      <c r="C1397" s="12">
        <f t="shared" si="2"/>
        <v>44255</v>
      </c>
      <c r="D1397" s="3" t="str">
        <f t="shared" si="3"/>
        <v>03</v>
      </c>
      <c r="E1397" s="13">
        <v>0.0</v>
      </c>
      <c r="F1397" s="14">
        <f>'Costo de tareas'!$B$15</f>
        <v>0.1964027778</v>
      </c>
      <c r="G1397" s="15">
        <f>'Producción diaria'!$T$3*$L$2*$M$2*$N$2*E1397*1000/'Costo de tareas'!$B$14</f>
        <v>0</v>
      </c>
      <c r="H1397" s="16">
        <f>IF(G1397 &gt; 'Costo de tareas'!$B$13, 'Costo de tareas'!$B$13, IF(G1397 &lt; 'Costo de tareas'!$B$13*0.2, 0, 'Costo de tareas'!$B$13- G1397))</f>
        <v>0</v>
      </c>
      <c r="I1397" s="17">
        <f>IF(H1397=0,'Costo de tareas'!$B$13,'Costo de tareas'!$B$13-H1397)</f>
        <v>39.28055556</v>
      </c>
      <c r="J1397" s="2"/>
      <c r="K1397" s="2"/>
      <c r="P1397" s="2"/>
    </row>
    <row r="1398">
      <c r="A1398" s="3" t="s">
        <v>1920</v>
      </c>
      <c r="B1398" s="11" t="str">
        <f t="shared" si="1"/>
        <v>20210228</v>
      </c>
      <c r="C1398" s="12">
        <f t="shared" si="2"/>
        <v>44255</v>
      </c>
      <c r="D1398" s="3" t="str">
        <f t="shared" si="3"/>
        <v>04</v>
      </c>
      <c r="E1398" s="13">
        <v>0.0</v>
      </c>
      <c r="F1398" s="14">
        <f>'Costo de tareas'!$B$15</f>
        <v>0.1964027778</v>
      </c>
      <c r="G1398" s="15">
        <f>'Producción diaria'!$T$3*$L$2*$M$2*$N$2*E1398*1000/'Costo de tareas'!$B$14</f>
        <v>0</v>
      </c>
      <c r="H1398" s="16">
        <f>IF(G1398 &gt; 'Costo de tareas'!$B$13, 'Costo de tareas'!$B$13, IF(G1398 &lt; 'Costo de tareas'!$B$13*0.2, 0, 'Costo de tareas'!$B$13- G1398))</f>
        <v>0</v>
      </c>
      <c r="I1398" s="17">
        <f>IF(H1398=0,'Costo de tareas'!$B$13,'Costo de tareas'!$B$13-H1398)</f>
        <v>39.28055556</v>
      </c>
      <c r="J1398" s="2"/>
      <c r="K1398" s="2"/>
      <c r="P1398" s="2"/>
    </row>
    <row r="1399">
      <c r="A1399" s="3" t="s">
        <v>1921</v>
      </c>
      <c r="B1399" s="11" t="str">
        <f t="shared" si="1"/>
        <v>20210228</v>
      </c>
      <c r="C1399" s="12">
        <f t="shared" si="2"/>
        <v>44255</v>
      </c>
      <c r="D1399" s="3" t="str">
        <f t="shared" si="3"/>
        <v>05</v>
      </c>
      <c r="E1399" s="13">
        <v>0.0</v>
      </c>
      <c r="F1399" s="14">
        <f>'Costo de tareas'!$B$15</f>
        <v>0.1964027778</v>
      </c>
      <c r="G1399" s="15">
        <f>'Producción diaria'!$T$3*$L$2*$M$2*$N$2*E1399*1000/'Costo de tareas'!$B$14</f>
        <v>0</v>
      </c>
      <c r="H1399" s="16">
        <f>IF(G1399 &gt; 'Costo de tareas'!$B$13, 'Costo de tareas'!$B$13, IF(G1399 &lt; 'Costo de tareas'!$B$13*0.2, 0, 'Costo de tareas'!$B$13- G1399))</f>
        <v>0</v>
      </c>
      <c r="I1399" s="17">
        <f>IF(H1399=0,'Costo de tareas'!$B$13,'Costo de tareas'!$B$13-H1399)</f>
        <v>39.28055556</v>
      </c>
      <c r="J1399" s="2"/>
      <c r="K1399" s="2"/>
      <c r="P1399" s="2"/>
    </row>
    <row r="1400">
      <c r="A1400" s="3" t="s">
        <v>1922</v>
      </c>
      <c r="B1400" s="11" t="str">
        <f t="shared" si="1"/>
        <v>20210228</v>
      </c>
      <c r="C1400" s="12">
        <f t="shared" si="2"/>
        <v>44255</v>
      </c>
      <c r="D1400" s="3" t="str">
        <f t="shared" si="3"/>
        <v>06</v>
      </c>
      <c r="E1400" s="13">
        <v>0.0</v>
      </c>
      <c r="F1400" s="14">
        <f>'Costo de tareas'!$B$15</f>
        <v>0.1964027778</v>
      </c>
      <c r="G1400" s="15">
        <f>'Producción diaria'!$T$3*$L$2*$M$2*$N$2*E1400*1000/'Costo de tareas'!$B$14</f>
        <v>0</v>
      </c>
      <c r="H1400" s="16">
        <f>IF(G1400 &gt; 'Costo de tareas'!$B$13, 'Costo de tareas'!$B$13, IF(G1400 &lt; 'Costo de tareas'!$B$13*0.2, 0, 'Costo de tareas'!$B$13- G1400))</f>
        <v>0</v>
      </c>
      <c r="I1400" s="17">
        <f>IF(H1400=0,'Costo de tareas'!$B$13,'Costo de tareas'!$B$13-H1400)</f>
        <v>39.28055556</v>
      </c>
      <c r="J1400" s="2"/>
      <c r="K1400" s="2"/>
      <c r="P1400" s="2"/>
    </row>
    <row r="1401">
      <c r="A1401" s="3" t="s">
        <v>1923</v>
      </c>
      <c r="B1401" s="11" t="str">
        <f t="shared" si="1"/>
        <v>20210228</v>
      </c>
      <c r="C1401" s="12">
        <f t="shared" si="2"/>
        <v>44255</v>
      </c>
      <c r="D1401" s="3" t="str">
        <f t="shared" si="3"/>
        <v>07</v>
      </c>
      <c r="E1401" s="13">
        <v>14.0</v>
      </c>
      <c r="F1401" s="14">
        <f>'Costo de tareas'!$B$15</f>
        <v>0.1964027778</v>
      </c>
      <c r="G1401" s="15">
        <f>'Producción diaria'!$T$3*$L$2*$M$2*$N$2*E1401*1000/'Costo de tareas'!$B$14</f>
        <v>21.04986709</v>
      </c>
      <c r="H1401" s="16">
        <f>IF(G1401 &gt; 'Costo de tareas'!$B$13, 'Costo de tareas'!$B$13, IF(G1401 &lt; 'Costo de tareas'!$B$13*0.2, 0, 'Costo de tareas'!$B$13- G1401))</f>
        <v>18.23068846</v>
      </c>
      <c r="I1401" s="17">
        <f>IF(H1401=0,'Costo de tareas'!$B$13,'Costo de tareas'!$B$13-H1401)</f>
        <v>21.04986709</v>
      </c>
      <c r="J1401" s="2"/>
      <c r="K1401" s="2"/>
      <c r="P1401" s="2"/>
    </row>
    <row r="1402">
      <c r="A1402" s="3" t="s">
        <v>1924</v>
      </c>
      <c r="B1402" s="11" t="str">
        <f t="shared" si="1"/>
        <v>20210228</v>
      </c>
      <c r="C1402" s="12">
        <f t="shared" si="2"/>
        <v>44255</v>
      </c>
      <c r="D1402" s="3" t="str">
        <f t="shared" si="3"/>
        <v>08</v>
      </c>
      <c r="E1402" s="13">
        <v>208.0</v>
      </c>
      <c r="F1402" s="14">
        <f>'Costo de tareas'!$B$15</f>
        <v>0.1964027778</v>
      </c>
      <c r="G1402" s="15">
        <f>'Producción diaria'!$T$3*$L$2*$M$2*$N$2*E1402*1000/'Costo de tareas'!$B$14</f>
        <v>312.7408825</v>
      </c>
      <c r="H1402" s="16">
        <f>IF(G1402 &gt; 'Costo de tareas'!$B$13, 'Costo de tareas'!$B$13, IF(G1402 &lt; 'Costo de tareas'!$B$13*0.2, 0, 'Costo de tareas'!$B$13- G1402))</f>
        <v>39.28055556</v>
      </c>
      <c r="I1402" s="17">
        <f>IF(H1402=0,'Costo de tareas'!$B$13,'Costo de tareas'!$B$13-H1402)</f>
        <v>0</v>
      </c>
      <c r="J1402" s="2"/>
      <c r="K1402" s="2"/>
      <c r="P1402" s="2"/>
    </row>
    <row r="1403">
      <c r="A1403" s="3" t="s">
        <v>1925</v>
      </c>
      <c r="B1403" s="11" t="str">
        <f t="shared" si="1"/>
        <v>20210228</v>
      </c>
      <c r="C1403" s="12">
        <f t="shared" si="2"/>
        <v>44255</v>
      </c>
      <c r="D1403" s="3" t="str">
        <f t="shared" si="3"/>
        <v>09</v>
      </c>
      <c r="E1403" s="13">
        <v>404.0</v>
      </c>
      <c r="F1403" s="14">
        <f>'Costo de tareas'!$B$15</f>
        <v>0.1964027778</v>
      </c>
      <c r="G1403" s="15">
        <f>'Producción diaria'!$T$3*$L$2*$M$2*$N$2*E1403*1000/'Costo de tareas'!$B$14</f>
        <v>607.4390218</v>
      </c>
      <c r="H1403" s="16">
        <f>IF(G1403 &gt; 'Costo de tareas'!$B$13, 'Costo de tareas'!$B$13, IF(G1403 &lt; 'Costo de tareas'!$B$13*0.2, 0, 'Costo de tareas'!$B$13- G1403))</f>
        <v>39.28055556</v>
      </c>
      <c r="I1403" s="17">
        <f>IF(H1403=0,'Costo de tareas'!$B$13,'Costo de tareas'!$B$13-H1403)</f>
        <v>0</v>
      </c>
      <c r="J1403" s="2"/>
      <c r="K1403" s="2"/>
      <c r="P1403" s="2"/>
    </row>
    <row r="1404">
      <c r="A1404" s="3" t="s">
        <v>1926</v>
      </c>
      <c r="B1404" s="11" t="str">
        <f t="shared" si="1"/>
        <v>20210228</v>
      </c>
      <c r="C1404" s="12">
        <f t="shared" si="2"/>
        <v>44255</v>
      </c>
      <c r="D1404" s="3" t="str">
        <f t="shared" si="3"/>
        <v>10</v>
      </c>
      <c r="E1404" s="13">
        <v>575.0</v>
      </c>
      <c r="F1404" s="14">
        <f>'Costo de tareas'!$B$15</f>
        <v>0.1964027778</v>
      </c>
      <c r="G1404" s="15">
        <f>'Producción diaria'!$T$3*$L$2*$M$2*$N$2*E1404*1000/'Costo de tareas'!$B$14</f>
        <v>864.5481127</v>
      </c>
      <c r="H1404" s="16">
        <f>IF(G1404 &gt; 'Costo de tareas'!$B$13, 'Costo de tareas'!$B$13, IF(G1404 &lt; 'Costo de tareas'!$B$13*0.2, 0, 'Costo de tareas'!$B$13- G1404))</f>
        <v>39.28055556</v>
      </c>
      <c r="I1404" s="17">
        <f>IF(H1404=0,'Costo de tareas'!$B$13,'Costo de tareas'!$B$13-H1404)</f>
        <v>0</v>
      </c>
      <c r="J1404" s="2"/>
      <c r="K1404" s="2"/>
      <c r="P1404" s="2"/>
    </row>
    <row r="1405">
      <c r="A1405" s="3" t="s">
        <v>1927</v>
      </c>
      <c r="B1405" s="11" t="str">
        <f t="shared" si="1"/>
        <v>20210228</v>
      </c>
      <c r="C1405" s="12">
        <f t="shared" si="2"/>
        <v>44255</v>
      </c>
      <c r="D1405" s="3" t="str">
        <f t="shared" si="3"/>
        <v>11</v>
      </c>
      <c r="E1405" s="13">
        <v>678.0</v>
      </c>
      <c r="F1405" s="14">
        <f>'Costo de tareas'!$B$15</f>
        <v>0.1964027778</v>
      </c>
      <c r="G1405" s="15">
        <f>'Producción diaria'!$T$3*$L$2*$M$2*$N$2*E1405*1000/'Costo de tareas'!$B$14</f>
        <v>1019.414992</v>
      </c>
      <c r="H1405" s="16">
        <f>IF(G1405 &gt; 'Costo de tareas'!$B$13, 'Costo de tareas'!$B$13, IF(G1405 &lt; 'Costo de tareas'!$B$13*0.2, 0, 'Costo de tareas'!$B$13- G1405))</f>
        <v>39.28055556</v>
      </c>
      <c r="I1405" s="17">
        <f>IF(H1405=0,'Costo de tareas'!$B$13,'Costo de tareas'!$B$13-H1405)</f>
        <v>0</v>
      </c>
      <c r="J1405" s="2"/>
      <c r="K1405" s="2"/>
      <c r="P1405" s="2"/>
    </row>
    <row r="1406">
      <c r="A1406" s="3" t="s">
        <v>1928</v>
      </c>
      <c r="B1406" s="11" t="str">
        <f t="shared" si="1"/>
        <v>20210228</v>
      </c>
      <c r="C1406" s="12">
        <f t="shared" si="2"/>
        <v>44255</v>
      </c>
      <c r="D1406" s="3" t="str">
        <f t="shared" si="3"/>
        <v>12</v>
      </c>
      <c r="E1406" s="13">
        <v>639.0</v>
      </c>
      <c r="F1406" s="14">
        <f>'Costo de tareas'!$B$15</f>
        <v>0.1964027778</v>
      </c>
      <c r="G1406" s="15">
        <f>'Producción diaria'!$T$3*$L$2*$M$2*$N$2*E1406*1000/'Costo de tareas'!$B$14</f>
        <v>960.7760766</v>
      </c>
      <c r="H1406" s="16">
        <f>IF(G1406 &gt; 'Costo de tareas'!$B$13, 'Costo de tareas'!$B$13, IF(G1406 &lt; 'Costo de tareas'!$B$13*0.2, 0, 'Costo de tareas'!$B$13- G1406))</f>
        <v>39.28055556</v>
      </c>
      <c r="I1406" s="17">
        <f>IF(H1406=0,'Costo de tareas'!$B$13,'Costo de tareas'!$B$13-H1406)</f>
        <v>0</v>
      </c>
      <c r="J1406" s="2"/>
      <c r="K1406" s="2"/>
      <c r="P1406" s="2"/>
    </row>
    <row r="1407">
      <c r="A1407" s="3" t="s">
        <v>1929</v>
      </c>
      <c r="B1407" s="11" t="str">
        <f t="shared" si="1"/>
        <v>20210228</v>
      </c>
      <c r="C1407" s="12">
        <f t="shared" si="2"/>
        <v>44255</v>
      </c>
      <c r="D1407" s="3" t="str">
        <f t="shared" si="3"/>
        <v>13</v>
      </c>
      <c r="E1407" s="13">
        <v>667.0</v>
      </c>
      <c r="F1407" s="14">
        <f>'Costo de tareas'!$B$15</f>
        <v>0.1964027778</v>
      </c>
      <c r="G1407" s="15">
        <f>'Producción diaria'!$T$3*$L$2*$M$2*$N$2*E1407*1000/'Costo de tareas'!$B$14</f>
        <v>1002.875811</v>
      </c>
      <c r="H1407" s="16">
        <f>IF(G1407 &gt; 'Costo de tareas'!$B$13, 'Costo de tareas'!$B$13, IF(G1407 &lt; 'Costo de tareas'!$B$13*0.2, 0, 'Costo de tareas'!$B$13- G1407))</f>
        <v>39.28055556</v>
      </c>
      <c r="I1407" s="17">
        <f>IF(H1407=0,'Costo de tareas'!$B$13,'Costo de tareas'!$B$13-H1407)</f>
        <v>0</v>
      </c>
      <c r="J1407" s="2"/>
      <c r="K1407" s="2"/>
      <c r="P1407" s="2"/>
    </row>
    <row r="1408">
      <c r="A1408" s="3" t="s">
        <v>1930</v>
      </c>
      <c r="B1408" s="11" t="str">
        <f t="shared" si="1"/>
        <v>20210228</v>
      </c>
      <c r="C1408" s="12">
        <f t="shared" si="2"/>
        <v>44255</v>
      </c>
      <c r="D1408" s="3" t="str">
        <f t="shared" si="3"/>
        <v>14</v>
      </c>
      <c r="E1408" s="13">
        <v>502.0</v>
      </c>
      <c r="F1408" s="14">
        <f>'Costo de tareas'!$B$15</f>
        <v>0.1964027778</v>
      </c>
      <c r="G1408" s="15">
        <f>'Producción diaria'!$T$3*$L$2*$M$2*$N$2*E1408*1000/'Costo de tareas'!$B$14</f>
        <v>754.7880914</v>
      </c>
      <c r="H1408" s="16">
        <f>IF(G1408 &gt; 'Costo de tareas'!$B$13, 'Costo de tareas'!$B$13, IF(G1408 &lt; 'Costo de tareas'!$B$13*0.2, 0, 'Costo de tareas'!$B$13- G1408))</f>
        <v>39.28055556</v>
      </c>
      <c r="I1408" s="17">
        <f>IF(H1408=0,'Costo de tareas'!$B$13,'Costo de tareas'!$B$13-H1408)</f>
        <v>0</v>
      </c>
      <c r="J1408" s="2"/>
      <c r="K1408" s="2"/>
      <c r="P1408" s="2"/>
    </row>
    <row r="1409">
      <c r="A1409" s="3" t="s">
        <v>1931</v>
      </c>
      <c r="B1409" s="11" t="str">
        <f t="shared" si="1"/>
        <v>20210228</v>
      </c>
      <c r="C1409" s="12">
        <f t="shared" si="2"/>
        <v>44255</v>
      </c>
      <c r="D1409" s="3" t="str">
        <f t="shared" si="3"/>
        <v>15</v>
      </c>
      <c r="E1409" s="13">
        <v>316.0</v>
      </c>
      <c r="F1409" s="14">
        <f>'Costo de tareas'!$B$15</f>
        <v>0.1964027778</v>
      </c>
      <c r="G1409" s="15">
        <f>'Producción diaria'!$T$3*$L$2*$M$2*$N$2*E1409*1000/'Costo de tareas'!$B$14</f>
        <v>475.1255715</v>
      </c>
      <c r="H1409" s="16">
        <f>IF(G1409 &gt; 'Costo de tareas'!$B$13, 'Costo de tareas'!$B$13, IF(G1409 &lt; 'Costo de tareas'!$B$13*0.2, 0, 'Costo de tareas'!$B$13- G1409))</f>
        <v>39.28055556</v>
      </c>
      <c r="I1409" s="17">
        <f>IF(H1409=0,'Costo de tareas'!$B$13,'Costo de tareas'!$B$13-H1409)</f>
        <v>0</v>
      </c>
      <c r="J1409" s="2"/>
      <c r="K1409" s="2"/>
      <c r="P1409" s="2"/>
    </row>
    <row r="1410">
      <c r="A1410" s="3" t="s">
        <v>1932</v>
      </c>
      <c r="B1410" s="11" t="str">
        <f t="shared" si="1"/>
        <v>20210228</v>
      </c>
      <c r="C1410" s="12">
        <f t="shared" si="2"/>
        <v>44255</v>
      </c>
      <c r="D1410" s="3" t="str">
        <f t="shared" si="3"/>
        <v>16</v>
      </c>
      <c r="E1410" s="13">
        <v>242.0</v>
      </c>
      <c r="F1410" s="14">
        <f>'Costo de tareas'!$B$15</f>
        <v>0.1964027778</v>
      </c>
      <c r="G1410" s="15">
        <f>'Producción diaria'!$T$3*$L$2*$M$2*$N$2*E1410*1000/'Costo de tareas'!$B$14</f>
        <v>363.8619883</v>
      </c>
      <c r="H1410" s="16">
        <f>IF(G1410 &gt; 'Costo de tareas'!$B$13, 'Costo de tareas'!$B$13, IF(G1410 &lt; 'Costo de tareas'!$B$13*0.2, 0, 'Costo de tareas'!$B$13- G1410))</f>
        <v>39.28055556</v>
      </c>
      <c r="I1410" s="17">
        <f>IF(H1410=0,'Costo de tareas'!$B$13,'Costo de tareas'!$B$13-H1410)</f>
        <v>0</v>
      </c>
      <c r="J1410" s="2"/>
      <c r="K1410" s="2"/>
      <c r="P1410" s="2"/>
    </row>
    <row r="1411">
      <c r="A1411" s="3" t="s">
        <v>1933</v>
      </c>
      <c r="B1411" s="11" t="str">
        <f t="shared" si="1"/>
        <v>20210228</v>
      </c>
      <c r="C1411" s="12">
        <f t="shared" si="2"/>
        <v>44255</v>
      </c>
      <c r="D1411" s="3" t="str">
        <f t="shared" si="3"/>
        <v>17</v>
      </c>
      <c r="E1411" s="13">
        <v>12.0</v>
      </c>
      <c r="F1411" s="14">
        <f>'Costo de tareas'!$B$15</f>
        <v>0.1964027778</v>
      </c>
      <c r="G1411" s="15">
        <f>'Producción diaria'!$T$3*$L$2*$M$2*$N$2*E1411*1000/'Costo de tareas'!$B$14</f>
        <v>18.04274322</v>
      </c>
      <c r="H1411" s="16">
        <f>IF(G1411 &gt; 'Costo de tareas'!$B$13, 'Costo de tareas'!$B$13, IF(G1411 &lt; 'Costo de tareas'!$B$13*0.2, 0, 'Costo de tareas'!$B$13- G1411))</f>
        <v>21.23781233</v>
      </c>
      <c r="I1411" s="17">
        <f>IF(H1411=0,'Costo de tareas'!$B$13,'Costo de tareas'!$B$13-H1411)</f>
        <v>18.04274322</v>
      </c>
      <c r="J1411" s="2"/>
      <c r="K1411" s="2"/>
      <c r="P1411" s="2"/>
    </row>
    <row r="1412">
      <c r="A1412" s="3" t="s">
        <v>1934</v>
      </c>
      <c r="B1412" s="11" t="str">
        <f t="shared" si="1"/>
        <v>20210228</v>
      </c>
      <c r="C1412" s="12">
        <f t="shared" si="2"/>
        <v>44255</v>
      </c>
      <c r="D1412" s="3" t="str">
        <f t="shared" si="3"/>
        <v>18</v>
      </c>
      <c r="E1412" s="13">
        <v>0.0</v>
      </c>
      <c r="F1412" s="14">
        <f>'Costo de tareas'!$B$15</f>
        <v>0.1964027778</v>
      </c>
      <c r="G1412" s="15">
        <f>'Producción diaria'!$T$3*$L$2*$M$2*$N$2*E1412*1000/'Costo de tareas'!$B$14</f>
        <v>0</v>
      </c>
      <c r="H1412" s="16">
        <f>IF(G1412 &gt; 'Costo de tareas'!$B$13, 'Costo de tareas'!$B$13, IF(G1412 &lt; 'Costo de tareas'!$B$13*0.2, 0, 'Costo de tareas'!$B$13- G1412))</f>
        <v>0</v>
      </c>
      <c r="I1412" s="17">
        <f>IF(H1412=0,'Costo de tareas'!$B$13,'Costo de tareas'!$B$13-H1412)</f>
        <v>39.28055556</v>
      </c>
      <c r="J1412" s="2"/>
      <c r="K1412" s="2"/>
      <c r="P1412" s="2"/>
    </row>
    <row r="1413">
      <c r="A1413" s="3" t="s">
        <v>1936</v>
      </c>
      <c r="B1413" s="11" t="str">
        <f t="shared" si="1"/>
        <v>20210228</v>
      </c>
      <c r="C1413" s="12">
        <f t="shared" si="2"/>
        <v>44255</v>
      </c>
      <c r="D1413" s="3" t="str">
        <f t="shared" si="3"/>
        <v>19</v>
      </c>
      <c r="E1413" s="13">
        <v>0.0</v>
      </c>
      <c r="F1413" s="14">
        <f>'Costo de tareas'!$B$15</f>
        <v>0.1964027778</v>
      </c>
      <c r="G1413" s="15">
        <f>'Producción diaria'!$T$3*$L$2*$M$2*$N$2*E1413*1000/'Costo de tareas'!$B$14</f>
        <v>0</v>
      </c>
      <c r="H1413" s="16">
        <f>IF(G1413 &gt; 'Costo de tareas'!$B$13, 'Costo de tareas'!$B$13, IF(G1413 &lt; 'Costo de tareas'!$B$13*0.2, 0, 'Costo de tareas'!$B$13- G1413))</f>
        <v>0</v>
      </c>
      <c r="I1413" s="17">
        <f>IF(H1413=0,'Costo de tareas'!$B$13,'Costo de tareas'!$B$13-H1413)</f>
        <v>39.28055556</v>
      </c>
      <c r="J1413" s="2"/>
      <c r="K1413" s="2"/>
      <c r="P1413" s="2"/>
    </row>
    <row r="1414">
      <c r="A1414" s="3" t="s">
        <v>1938</v>
      </c>
      <c r="B1414" s="11" t="str">
        <f t="shared" si="1"/>
        <v>20210228</v>
      </c>
      <c r="C1414" s="12">
        <f t="shared" si="2"/>
        <v>44255</v>
      </c>
      <c r="D1414" s="3" t="str">
        <f t="shared" si="3"/>
        <v>20</v>
      </c>
      <c r="E1414" s="13">
        <v>0.0</v>
      </c>
      <c r="F1414" s="14">
        <f>'Costo de tareas'!$B$15</f>
        <v>0.1964027778</v>
      </c>
      <c r="G1414" s="15">
        <f>'Producción diaria'!$T$3*$L$2*$M$2*$N$2*E1414*1000/'Costo de tareas'!$B$14</f>
        <v>0</v>
      </c>
      <c r="H1414" s="16">
        <f>IF(G1414 &gt; 'Costo de tareas'!$B$13, 'Costo de tareas'!$B$13, IF(G1414 &lt; 'Costo de tareas'!$B$13*0.2, 0, 'Costo de tareas'!$B$13- G1414))</f>
        <v>0</v>
      </c>
      <c r="I1414" s="17">
        <f>IF(H1414=0,'Costo de tareas'!$B$13,'Costo de tareas'!$B$13-H1414)</f>
        <v>39.28055556</v>
      </c>
      <c r="J1414" s="2"/>
      <c r="K1414" s="2"/>
      <c r="P1414" s="2"/>
    </row>
    <row r="1415">
      <c r="A1415" s="3" t="s">
        <v>1940</v>
      </c>
      <c r="B1415" s="11" t="str">
        <f t="shared" si="1"/>
        <v>20210228</v>
      </c>
      <c r="C1415" s="12">
        <f t="shared" si="2"/>
        <v>44255</v>
      </c>
      <c r="D1415" s="3" t="str">
        <f t="shared" si="3"/>
        <v>21</v>
      </c>
      <c r="E1415" s="13">
        <v>0.0</v>
      </c>
      <c r="F1415" s="14">
        <f>'Costo de tareas'!$B$15</f>
        <v>0.1964027778</v>
      </c>
      <c r="G1415" s="15">
        <f>'Producción diaria'!$T$3*$L$2*$M$2*$N$2*E1415*1000/'Costo de tareas'!$B$14</f>
        <v>0</v>
      </c>
      <c r="H1415" s="16">
        <f>IF(G1415 &gt; 'Costo de tareas'!$B$13, 'Costo de tareas'!$B$13, IF(G1415 &lt; 'Costo de tareas'!$B$13*0.2, 0, 'Costo de tareas'!$B$13- G1415))</f>
        <v>0</v>
      </c>
      <c r="I1415" s="17">
        <f>IF(H1415=0,'Costo de tareas'!$B$13,'Costo de tareas'!$B$13-H1415)</f>
        <v>39.28055556</v>
      </c>
      <c r="J1415" s="2"/>
      <c r="K1415" s="2"/>
      <c r="P1415" s="2"/>
    </row>
    <row r="1416">
      <c r="A1416" s="3" t="s">
        <v>1942</v>
      </c>
      <c r="B1416" s="11" t="str">
        <f t="shared" si="1"/>
        <v>20210228</v>
      </c>
      <c r="C1416" s="12">
        <f t="shared" si="2"/>
        <v>44255</v>
      </c>
      <c r="D1416" s="3" t="str">
        <f t="shared" si="3"/>
        <v>22</v>
      </c>
      <c r="E1416" s="13">
        <v>0.0</v>
      </c>
      <c r="F1416" s="14">
        <f>'Costo de tareas'!$B$15</f>
        <v>0.1964027778</v>
      </c>
      <c r="G1416" s="15">
        <f>'Producción diaria'!$T$3*$L$2*$M$2*$N$2*E1416*1000/'Costo de tareas'!$B$14</f>
        <v>0</v>
      </c>
      <c r="H1416" s="16">
        <f>IF(G1416 &gt; 'Costo de tareas'!$B$13, 'Costo de tareas'!$B$13, IF(G1416 &lt; 'Costo de tareas'!$B$13*0.2, 0, 'Costo de tareas'!$B$13- G1416))</f>
        <v>0</v>
      </c>
      <c r="I1416" s="17">
        <f>IF(H1416=0,'Costo de tareas'!$B$13,'Costo de tareas'!$B$13-H1416)</f>
        <v>39.28055556</v>
      </c>
      <c r="J1416" s="2"/>
      <c r="K1416" s="2"/>
      <c r="P1416" s="2"/>
    </row>
    <row r="1417">
      <c r="A1417" s="3" t="s">
        <v>1944</v>
      </c>
      <c r="B1417" s="11" t="str">
        <f t="shared" si="1"/>
        <v>20210228</v>
      </c>
      <c r="C1417" s="12">
        <f t="shared" si="2"/>
        <v>44255</v>
      </c>
      <c r="D1417" s="3" t="str">
        <f t="shared" si="3"/>
        <v>23</v>
      </c>
      <c r="E1417" s="13">
        <v>0.0</v>
      </c>
      <c r="F1417" s="14">
        <f>'Costo de tareas'!$B$15</f>
        <v>0.1964027778</v>
      </c>
      <c r="G1417" s="15">
        <f>'Producción diaria'!$T$3*$L$2*$M$2*$N$2*E1417*1000/'Costo de tareas'!$B$14</f>
        <v>0</v>
      </c>
      <c r="H1417" s="16">
        <f>IF(G1417 &gt; 'Costo de tareas'!$B$13, 'Costo de tareas'!$B$13, IF(G1417 &lt; 'Costo de tareas'!$B$13*0.2, 0, 'Costo de tareas'!$B$13- G1417))</f>
        <v>0</v>
      </c>
      <c r="I1417" s="17">
        <f>IF(H1417=0,'Costo de tareas'!$B$13,'Costo de tareas'!$B$13-H1417)</f>
        <v>39.28055556</v>
      </c>
      <c r="J1417" s="2"/>
      <c r="K1417" s="2"/>
      <c r="P1417" s="2"/>
    </row>
    <row r="1418">
      <c r="A1418" s="3" t="s">
        <v>1945</v>
      </c>
      <c r="B1418" s="11" t="str">
        <f t="shared" si="1"/>
        <v>20140301</v>
      </c>
      <c r="C1418" s="12">
        <f t="shared" si="2"/>
        <v>41699</v>
      </c>
      <c r="D1418" s="3" t="str">
        <f t="shared" si="3"/>
        <v>00</v>
      </c>
      <c r="E1418" s="13">
        <v>0.0</v>
      </c>
      <c r="F1418" s="14">
        <f>'Costo de tareas'!$B$15</f>
        <v>0.1964027778</v>
      </c>
      <c r="G1418" s="15">
        <f>'Producción diaria'!$T$3*$L$2*$M$2*$N$2*E1418*1000/'Costo de tareas'!$B$14</f>
        <v>0</v>
      </c>
      <c r="H1418" s="16">
        <f>IF(G1418 &gt; 'Costo de tareas'!$B$13, 'Costo de tareas'!$B$13, IF(G1418 &lt; 'Costo de tareas'!$B$13*0.2, 0, 'Costo de tareas'!$B$13- G1418))</f>
        <v>0</v>
      </c>
      <c r="I1418" s="17">
        <f>IF(H1418=0,'Costo de tareas'!$B$13,'Costo de tareas'!$B$13-H1418)</f>
        <v>39.28055556</v>
      </c>
      <c r="J1418" s="2"/>
      <c r="K1418" s="2"/>
      <c r="P1418" s="2"/>
    </row>
    <row r="1419">
      <c r="A1419" s="3" t="s">
        <v>1947</v>
      </c>
      <c r="B1419" s="11" t="str">
        <f t="shared" si="1"/>
        <v>20140301</v>
      </c>
      <c r="C1419" s="12">
        <f t="shared" si="2"/>
        <v>41699</v>
      </c>
      <c r="D1419" s="3" t="str">
        <f t="shared" si="3"/>
        <v>01</v>
      </c>
      <c r="E1419" s="13">
        <v>0.0</v>
      </c>
      <c r="F1419" s="14">
        <f>'Costo de tareas'!$B$15</f>
        <v>0.1964027778</v>
      </c>
      <c r="G1419" s="15">
        <f>'Producción diaria'!$T$3*$L$2*$M$2*$N$2*E1419*1000/'Costo de tareas'!$B$14</f>
        <v>0</v>
      </c>
      <c r="H1419" s="16">
        <f>IF(G1419 &gt; 'Costo de tareas'!$B$13, 'Costo de tareas'!$B$13, IF(G1419 &lt; 'Costo de tareas'!$B$13*0.2, 0, 'Costo de tareas'!$B$13- G1419))</f>
        <v>0</v>
      </c>
      <c r="I1419" s="17">
        <f>IF(H1419=0,'Costo de tareas'!$B$13,'Costo de tareas'!$B$13-H1419)</f>
        <v>39.28055556</v>
      </c>
      <c r="J1419" s="2"/>
      <c r="K1419" s="2"/>
      <c r="P1419" s="2"/>
    </row>
    <row r="1420">
      <c r="A1420" s="3" t="s">
        <v>1949</v>
      </c>
      <c r="B1420" s="11" t="str">
        <f t="shared" si="1"/>
        <v>20140301</v>
      </c>
      <c r="C1420" s="12">
        <f t="shared" si="2"/>
        <v>41699</v>
      </c>
      <c r="D1420" s="3" t="str">
        <f t="shared" si="3"/>
        <v>02</v>
      </c>
      <c r="E1420" s="13">
        <v>0.0</v>
      </c>
      <c r="F1420" s="14">
        <f>'Costo de tareas'!$B$15</f>
        <v>0.1964027778</v>
      </c>
      <c r="G1420" s="15">
        <f>'Producción diaria'!$T$3*$L$2*$M$2*$N$2*E1420*1000/'Costo de tareas'!$B$14</f>
        <v>0</v>
      </c>
      <c r="H1420" s="16">
        <f>IF(G1420 &gt; 'Costo de tareas'!$B$13, 'Costo de tareas'!$B$13, IF(G1420 &lt; 'Costo de tareas'!$B$13*0.2, 0, 'Costo de tareas'!$B$13- G1420))</f>
        <v>0</v>
      </c>
      <c r="I1420" s="17">
        <f>IF(H1420=0,'Costo de tareas'!$B$13,'Costo de tareas'!$B$13-H1420)</f>
        <v>39.28055556</v>
      </c>
      <c r="J1420" s="2"/>
      <c r="K1420" s="2"/>
      <c r="P1420" s="2"/>
    </row>
    <row r="1421">
      <c r="A1421" s="3" t="s">
        <v>1951</v>
      </c>
      <c r="B1421" s="11" t="str">
        <f t="shared" si="1"/>
        <v>20140301</v>
      </c>
      <c r="C1421" s="12">
        <f t="shared" si="2"/>
        <v>41699</v>
      </c>
      <c r="D1421" s="3" t="str">
        <f t="shared" si="3"/>
        <v>03</v>
      </c>
      <c r="E1421" s="13">
        <v>0.0</v>
      </c>
      <c r="F1421" s="14">
        <f>'Costo de tareas'!$B$15</f>
        <v>0.1964027778</v>
      </c>
      <c r="G1421" s="15">
        <f>'Producción diaria'!$T$3*$L$2*$M$2*$N$2*E1421*1000/'Costo de tareas'!$B$14</f>
        <v>0</v>
      </c>
      <c r="H1421" s="16">
        <f>IF(G1421 &gt; 'Costo de tareas'!$B$13, 'Costo de tareas'!$B$13, IF(G1421 &lt; 'Costo de tareas'!$B$13*0.2, 0, 'Costo de tareas'!$B$13- G1421))</f>
        <v>0</v>
      </c>
      <c r="I1421" s="17">
        <f>IF(H1421=0,'Costo de tareas'!$B$13,'Costo de tareas'!$B$13-H1421)</f>
        <v>39.28055556</v>
      </c>
      <c r="J1421" s="2"/>
      <c r="K1421" s="2"/>
      <c r="P1421" s="2"/>
    </row>
    <row r="1422">
      <c r="A1422" s="3" t="s">
        <v>1953</v>
      </c>
      <c r="B1422" s="11" t="str">
        <f t="shared" si="1"/>
        <v>20140301</v>
      </c>
      <c r="C1422" s="12">
        <f t="shared" si="2"/>
        <v>41699</v>
      </c>
      <c r="D1422" s="3" t="str">
        <f t="shared" si="3"/>
        <v>04</v>
      </c>
      <c r="E1422" s="13">
        <v>0.0</v>
      </c>
      <c r="F1422" s="14">
        <f>'Costo de tareas'!$B$15</f>
        <v>0.1964027778</v>
      </c>
      <c r="G1422" s="15">
        <f>'Producción diaria'!$T$3*$L$2*$M$2*$N$2*E1422*1000/'Costo de tareas'!$B$14</f>
        <v>0</v>
      </c>
      <c r="H1422" s="16">
        <f>IF(G1422 &gt; 'Costo de tareas'!$B$13, 'Costo de tareas'!$B$13, IF(G1422 &lt; 'Costo de tareas'!$B$13*0.2, 0, 'Costo de tareas'!$B$13- G1422))</f>
        <v>0</v>
      </c>
      <c r="I1422" s="17">
        <f>IF(H1422=0,'Costo de tareas'!$B$13,'Costo de tareas'!$B$13-H1422)</f>
        <v>39.28055556</v>
      </c>
      <c r="J1422" s="2"/>
      <c r="K1422" s="2"/>
      <c r="P1422" s="2"/>
    </row>
    <row r="1423">
      <c r="A1423" s="3" t="s">
        <v>1955</v>
      </c>
      <c r="B1423" s="11" t="str">
        <f t="shared" si="1"/>
        <v>20140301</v>
      </c>
      <c r="C1423" s="12">
        <f t="shared" si="2"/>
        <v>41699</v>
      </c>
      <c r="D1423" s="3" t="str">
        <f t="shared" si="3"/>
        <v>05</v>
      </c>
      <c r="E1423" s="13">
        <v>0.0</v>
      </c>
      <c r="F1423" s="14">
        <f>'Costo de tareas'!$B$15</f>
        <v>0.1964027778</v>
      </c>
      <c r="G1423" s="15">
        <f>'Producción diaria'!$T$3*$L$2*$M$2*$N$2*E1423*1000/'Costo de tareas'!$B$14</f>
        <v>0</v>
      </c>
      <c r="H1423" s="16">
        <f>IF(G1423 &gt; 'Costo de tareas'!$B$13, 'Costo de tareas'!$B$13, IF(G1423 &lt; 'Costo de tareas'!$B$13*0.2, 0, 'Costo de tareas'!$B$13- G1423))</f>
        <v>0</v>
      </c>
      <c r="I1423" s="17">
        <f>IF(H1423=0,'Costo de tareas'!$B$13,'Costo de tareas'!$B$13-H1423)</f>
        <v>39.28055556</v>
      </c>
      <c r="J1423" s="2"/>
      <c r="K1423" s="2"/>
      <c r="P1423" s="2"/>
    </row>
    <row r="1424">
      <c r="A1424" s="3" t="s">
        <v>1957</v>
      </c>
      <c r="B1424" s="11" t="str">
        <f t="shared" si="1"/>
        <v>20140301</v>
      </c>
      <c r="C1424" s="12">
        <f t="shared" si="2"/>
        <v>41699</v>
      </c>
      <c r="D1424" s="3" t="str">
        <f t="shared" si="3"/>
        <v>06</v>
      </c>
      <c r="E1424" s="13">
        <v>0.0</v>
      </c>
      <c r="F1424" s="14">
        <f>'Costo de tareas'!$B$15</f>
        <v>0.1964027778</v>
      </c>
      <c r="G1424" s="15">
        <f>'Producción diaria'!$T$3*$L$2*$M$2*$N$2*E1424*1000/'Costo de tareas'!$B$14</f>
        <v>0</v>
      </c>
      <c r="H1424" s="16">
        <f>IF(G1424 &gt; 'Costo de tareas'!$B$13, 'Costo de tareas'!$B$13, IF(G1424 &lt; 'Costo de tareas'!$B$13*0.2, 0, 'Costo de tareas'!$B$13- G1424))</f>
        <v>0</v>
      </c>
      <c r="I1424" s="17">
        <f>IF(H1424=0,'Costo de tareas'!$B$13,'Costo de tareas'!$B$13-H1424)</f>
        <v>39.28055556</v>
      </c>
      <c r="J1424" s="2"/>
      <c r="K1424" s="2"/>
      <c r="P1424" s="2"/>
    </row>
    <row r="1425">
      <c r="A1425" s="3" t="s">
        <v>1958</v>
      </c>
      <c r="B1425" s="11" t="str">
        <f t="shared" si="1"/>
        <v>20140301</v>
      </c>
      <c r="C1425" s="12">
        <f t="shared" si="2"/>
        <v>41699</v>
      </c>
      <c r="D1425" s="3" t="str">
        <f t="shared" si="3"/>
        <v>07</v>
      </c>
      <c r="E1425" s="13">
        <v>13.0</v>
      </c>
      <c r="F1425" s="14">
        <f>'Costo de tareas'!$B$15</f>
        <v>0.1964027778</v>
      </c>
      <c r="G1425" s="15">
        <f>'Producción diaria'!$T$3*$L$2*$M$2*$N$2*E1425*1000/'Costo de tareas'!$B$14</f>
        <v>19.54630516</v>
      </c>
      <c r="H1425" s="16">
        <f>IF(G1425 &gt; 'Costo de tareas'!$B$13, 'Costo de tareas'!$B$13, IF(G1425 &lt; 'Costo de tareas'!$B$13*0.2, 0, 'Costo de tareas'!$B$13- G1425))</f>
        <v>19.7342504</v>
      </c>
      <c r="I1425" s="17">
        <f>IF(H1425=0,'Costo de tareas'!$B$13,'Costo de tareas'!$B$13-H1425)</f>
        <v>19.54630516</v>
      </c>
      <c r="J1425" s="2"/>
      <c r="K1425" s="2"/>
      <c r="P1425" s="2"/>
    </row>
    <row r="1426">
      <c r="A1426" s="3" t="s">
        <v>1959</v>
      </c>
      <c r="B1426" s="11" t="str">
        <f t="shared" si="1"/>
        <v>20140301</v>
      </c>
      <c r="C1426" s="12">
        <f t="shared" si="2"/>
        <v>41699</v>
      </c>
      <c r="D1426" s="3" t="str">
        <f t="shared" si="3"/>
        <v>08</v>
      </c>
      <c r="E1426" s="13">
        <v>83.0</v>
      </c>
      <c r="F1426" s="14">
        <f>'Costo de tareas'!$B$15</f>
        <v>0.1964027778</v>
      </c>
      <c r="G1426" s="15">
        <f>'Producción diaria'!$T$3*$L$2*$M$2*$N$2*E1426*1000/'Costo de tareas'!$B$14</f>
        <v>124.7956406</v>
      </c>
      <c r="H1426" s="16">
        <f>IF(G1426 &gt; 'Costo de tareas'!$B$13, 'Costo de tareas'!$B$13, IF(G1426 &lt; 'Costo de tareas'!$B$13*0.2, 0, 'Costo de tareas'!$B$13- G1426))</f>
        <v>39.28055556</v>
      </c>
      <c r="I1426" s="17">
        <f>IF(H1426=0,'Costo de tareas'!$B$13,'Costo de tareas'!$B$13-H1426)</f>
        <v>0</v>
      </c>
      <c r="J1426" s="2"/>
      <c r="K1426" s="2"/>
      <c r="P1426" s="2"/>
    </row>
    <row r="1427">
      <c r="A1427" s="3" t="s">
        <v>1960</v>
      </c>
      <c r="B1427" s="11" t="str">
        <f t="shared" si="1"/>
        <v>20140301</v>
      </c>
      <c r="C1427" s="12">
        <f t="shared" si="2"/>
        <v>41699</v>
      </c>
      <c r="D1427" s="3" t="str">
        <f t="shared" si="3"/>
        <v>09</v>
      </c>
      <c r="E1427" s="13">
        <v>75.0</v>
      </c>
      <c r="F1427" s="14">
        <f>'Costo de tareas'!$B$15</f>
        <v>0.1964027778</v>
      </c>
      <c r="G1427" s="15">
        <f>'Producción diaria'!$T$3*$L$2*$M$2*$N$2*E1427*1000/'Costo de tareas'!$B$14</f>
        <v>112.7671451</v>
      </c>
      <c r="H1427" s="16">
        <f>IF(G1427 &gt; 'Costo de tareas'!$B$13, 'Costo de tareas'!$B$13, IF(G1427 &lt; 'Costo de tareas'!$B$13*0.2, 0, 'Costo de tareas'!$B$13- G1427))</f>
        <v>39.28055556</v>
      </c>
      <c r="I1427" s="17">
        <f>IF(H1427=0,'Costo de tareas'!$B$13,'Costo de tareas'!$B$13-H1427)</f>
        <v>0</v>
      </c>
      <c r="J1427" s="2"/>
      <c r="K1427" s="2"/>
      <c r="P1427" s="2"/>
    </row>
    <row r="1428">
      <c r="A1428" s="3" t="s">
        <v>1961</v>
      </c>
      <c r="B1428" s="11" t="str">
        <f t="shared" si="1"/>
        <v>20140301</v>
      </c>
      <c r="C1428" s="12">
        <f t="shared" si="2"/>
        <v>41699</v>
      </c>
      <c r="D1428" s="3" t="str">
        <f t="shared" si="3"/>
        <v>10</v>
      </c>
      <c r="E1428" s="13">
        <v>222.0</v>
      </c>
      <c r="F1428" s="14">
        <f>'Costo de tareas'!$B$15</f>
        <v>0.1964027778</v>
      </c>
      <c r="G1428" s="15">
        <f>'Producción diaria'!$T$3*$L$2*$M$2*$N$2*E1428*1000/'Costo de tareas'!$B$14</f>
        <v>333.7907496</v>
      </c>
      <c r="H1428" s="16">
        <f>IF(G1428 &gt; 'Costo de tareas'!$B$13, 'Costo de tareas'!$B$13, IF(G1428 &lt; 'Costo de tareas'!$B$13*0.2, 0, 'Costo de tareas'!$B$13- G1428))</f>
        <v>39.28055556</v>
      </c>
      <c r="I1428" s="17">
        <f>IF(H1428=0,'Costo de tareas'!$B$13,'Costo de tareas'!$B$13-H1428)</f>
        <v>0</v>
      </c>
      <c r="J1428" s="2"/>
      <c r="K1428" s="2"/>
      <c r="P1428" s="2"/>
    </row>
    <row r="1429">
      <c r="A1429" s="3" t="s">
        <v>1962</v>
      </c>
      <c r="B1429" s="11" t="str">
        <f t="shared" si="1"/>
        <v>20140301</v>
      </c>
      <c r="C1429" s="12">
        <f t="shared" si="2"/>
        <v>41699</v>
      </c>
      <c r="D1429" s="3" t="str">
        <f t="shared" si="3"/>
        <v>11</v>
      </c>
      <c r="E1429" s="13">
        <v>2.0</v>
      </c>
      <c r="F1429" s="14">
        <f>'Costo de tareas'!$B$15</f>
        <v>0.1964027778</v>
      </c>
      <c r="G1429" s="15">
        <f>'Producción diaria'!$T$3*$L$2*$M$2*$N$2*E1429*1000/'Costo de tareas'!$B$14</f>
        <v>3.00712387</v>
      </c>
      <c r="H1429" s="16">
        <f>IF(G1429 &gt; 'Costo de tareas'!$B$13, 'Costo de tareas'!$B$13, IF(G1429 &lt; 'Costo de tareas'!$B$13*0.2, 0, 'Costo de tareas'!$B$13- G1429))</f>
        <v>0</v>
      </c>
      <c r="I1429" s="17">
        <f>IF(H1429=0,'Costo de tareas'!$B$13,'Costo de tareas'!$B$13-H1429)</f>
        <v>39.28055556</v>
      </c>
      <c r="J1429" s="2"/>
      <c r="K1429" s="2"/>
      <c r="P1429" s="2"/>
    </row>
    <row r="1430">
      <c r="A1430" s="3" t="s">
        <v>1963</v>
      </c>
      <c r="B1430" s="11" t="str">
        <f t="shared" si="1"/>
        <v>20140301</v>
      </c>
      <c r="C1430" s="12">
        <f t="shared" si="2"/>
        <v>41699</v>
      </c>
      <c r="D1430" s="3" t="str">
        <f t="shared" si="3"/>
        <v>12</v>
      </c>
      <c r="E1430" s="13">
        <v>142.0</v>
      </c>
      <c r="F1430" s="14">
        <f>'Costo de tareas'!$B$15</f>
        <v>0.1964027778</v>
      </c>
      <c r="G1430" s="15">
        <f>'Producción diaria'!$T$3*$L$2*$M$2*$N$2*E1430*1000/'Costo de tareas'!$B$14</f>
        <v>213.5057948</v>
      </c>
      <c r="H1430" s="16">
        <f>IF(G1430 &gt; 'Costo de tareas'!$B$13, 'Costo de tareas'!$B$13, IF(G1430 &lt; 'Costo de tareas'!$B$13*0.2, 0, 'Costo de tareas'!$B$13- G1430))</f>
        <v>39.28055556</v>
      </c>
      <c r="I1430" s="17">
        <f>IF(H1430=0,'Costo de tareas'!$B$13,'Costo de tareas'!$B$13-H1430)</f>
        <v>0</v>
      </c>
      <c r="J1430" s="2"/>
      <c r="K1430" s="2"/>
      <c r="P1430" s="2"/>
    </row>
    <row r="1431">
      <c r="A1431" s="3" t="s">
        <v>1964</v>
      </c>
      <c r="B1431" s="11" t="str">
        <f t="shared" si="1"/>
        <v>20140301</v>
      </c>
      <c r="C1431" s="12">
        <f t="shared" si="2"/>
        <v>41699</v>
      </c>
      <c r="D1431" s="3" t="str">
        <f t="shared" si="3"/>
        <v>13</v>
      </c>
      <c r="E1431" s="13">
        <v>149.0</v>
      </c>
      <c r="F1431" s="14">
        <f>'Costo de tareas'!$B$15</f>
        <v>0.1964027778</v>
      </c>
      <c r="G1431" s="15">
        <f>'Producción diaria'!$T$3*$L$2*$M$2*$N$2*E1431*1000/'Costo de tareas'!$B$14</f>
        <v>224.0307283</v>
      </c>
      <c r="H1431" s="16">
        <f>IF(G1431 &gt; 'Costo de tareas'!$B$13, 'Costo de tareas'!$B$13, IF(G1431 &lt; 'Costo de tareas'!$B$13*0.2, 0, 'Costo de tareas'!$B$13- G1431))</f>
        <v>39.28055556</v>
      </c>
      <c r="I1431" s="17">
        <f>IF(H1431=0,'Costo de tareas'!$B$13,'Costo de tareas'!$B$13-H1431)</f>
        <v>0</v>
      </c>
      <c r="J1431" s="2"/>
      <c r="K1431" s="2"/>
      <c r="P1431" s="2"/>
    </row>
    <row r="1432">
      <c r="A1432" s="3" t="s">
        <v>1966</v>
      </c>
      <c r="B1432" s="11" t="str">
        <f t="shared" si="1"/>
        <v>20140301</v>
      </c>
      <c r="C1432" s="12">
        <f t="shared" si="2"/>
        <v>41699</v>
      </c>
      <c r="D1432" s="3" t="str">
        <f t="shared" si="3"/>
        <v>14</v>
      </c>
      <c r="E1432" s="13">
        <v>93.0</v>
      </c>
      <c r="F1432" s="14">
        <f>'Costo de tareas'!$B$15</f>
        <v>0.1964027778</v>
      </c>
      <c r="G1432" s="15">
        <f>'Producción diaria'!$T$3*$L$2*$M$2*$N$2*E1432*1000/'Costo de tareas'!$B$14</f>
        <v>139.83126</v>
      </c>
      <c r="H1432" s="16">
        <f>IF(G1432 &gt; 'Costo de tareas'!$B$13, 'Costo de tareas'!$B$13, IF(G1432 &lt; 'Costo de tareas'!$B$13*0.2, 0, 'Costo de tareas'!$B$13- G1432))</f>
        <v>39.28055556</v>
      </c>
      <c r="I1432" s="17">
        <f>IF(H1432=0,'Costo de tareas'!$B$13,'Costo de tareas'!$B$13-H1432)</f>
        <v>0</v>
      </c>
      <c r="J1432" s="2"/>
      <c r="K1432" s="2"/>
      <c r="P1432" s="2"/>
    </row>
    <row r="1433">
      <c r="A1433" s="3" t="s">
        <v>1967</v>
      </c>
      <c r="B1433" s="11" t="str">
        <f t="shared" si="1"/>
        <v>20140301</v>
      </c>
      <c r="C1433" s="12">
        <f t="shared" si="2"/>
        <v>41699</v>
      </c>
      <c r="D1433" s="3" t="str">
        <f t="shared" si="3"/>
        <v>15</v>
      </c>
      <c r="E1433" s="13">
        <v>89.0</v>
      </c>
      <c r="F1433" s="14">
        <f>'Costo de tareas'!$B$15</f>
        <v>0.1964027778</v>
      </c>
      <c r="G1433" s="15">
        <f>'Producción diaria'!$T$3*$L$2*$M$2*$N$2*E1433*1000/'Costo de tareas'!$B$14</f>
        <v>133.8170122</v>
      </c>
      <c r="H1433" s="16">
        <f>IF(G1433 &gt; 'Costo de tareas'!$B$13, 'Costo de tareas'!$B$13, IF(G1433 &lt; 'Costo de tareas'!$B$13*0.2, 0, 'Costo de tareas'!$B$13- G1433))</f>
        <v>39.28055556</v>
      </c>
      <c r="I1433" s="17">
        <f>IF(H1433=0,'Costo de tareas'!$B$13,'Costo de tareas'!$B$13-H1433)</f>
        <v>0</v>
      </c>
      <c r="J1433" s="2"/>
      <c r="K1433" s="2"/>
      <c r="P1433" s="2"/>
    </row>
    <row r="1434">
      <c r="A1434" s="3" t="s">
        <v>1968</v>
      </c>
      <c r="B1434" s="11" t="str">
        <f t="shared" si="1"/>
        <v>20140301</v>
      </c>
      <c r="C1434" s="12">
        <f t="shared" si="2"/>
        <v>41699</v>
      </c>
      <c r="D1434" s="3" t="str">
        <f t="shared" si="3"/>
        <v>16</v>
      </c>
      <c r="E1434" s="13">
        <v>104.0</v>
      </c>
      <c r="F1434" s="14">
        <f>'Costo de tareas'!$B$15</f>
        <v>0.1964027778</v>
      </c>
      <c r="G1434" s="15">
        <f>'Producción diaria'!$T$3*$L$2*$M$2*$N$2*E1434*1000/'Costo de tareas'!$B$14</f>
        <v>156.3704413</v>
      </c>
      <c r="H1434" s="16">
        <f>IF(G1434 &gt; 'Costo de tareas'!$B$13, 'Costo de tareas'!$B$13, IF(G1434 &lt; 'Costo de tareas'!$B$13*0.2, 0, 'Costo de tareas'!$B$13- G1434))</f>
        <v>39.28055556</v>
      </c>
      <c r="I1434" s="17">
        <f>IF(H1434=0,'Costo de tareas'!$B$13,'Costo de tareas'!$B$13-H1434)</f>
        <v>0</v>
      </c>
      <c r="J1434" s="2"/>
      <c r="K1434" s="2"/>
      <c r="P1434" s="2"/>
    </row>
    <row r="1435">
      <c r="A1435" s="3" t="s">
        <v>1970</v>
      </c>
      <c r="B1435" s="11" t="str">
        <f t="shared" si="1"/>
        <v>20140301</v>
      </c>
      <c r="C1435" s="12">
        <f t="shared" si="2"/>
        <v>41699</v>
      </c>
      <c r="D1435" s="3" t="str">
        <f t="shared" si="3"/>
        <v>17</v>
      </c>
      <c r="E1435" s="13">
        <v>58.0</v>
      </c>
      <c r="F1435" s="14">
        <f>'Costo de tareas'!$B$15</f>
        <v>0.1964027778</v>
      </c>
      <c r="G1435" s="15">
        <f>'Producción diaria'!$T$3*$L$2*$M$2*$N$2*E1435*1000/'Costo de tareas'!$B$14</f>
        <v>87.20659224</v>
      </c>
      <c r="H1435" s="16">
        <f>IF(G1435 &gt; 'Costo de tareas'!$B$13, 'Costo de tareas'!$B$13, IF(G1435 &lt; 'Costo de tareas'!$B$13*0.2, 0, 'Costo de tareas'!$B$13- G1435))</f>
        <v>39.28055556</v>
      </c>
      <c r="I1435" s="17">
        <f>IF(H1435=0,'Costo de tareas'!$B$13,'Costo de tareas'!$B$13-H1435)</f>
        <v>0</v>
      </c>
      <c r="J1435" s="2"/>
      <c r="K1435" s="2"/>
      <c r="P1435" s="2"/>
    </row>
    <row r="1436">
      <c r="A1436" s="3" t="s">
        <v>1971</v>
      </c>
      <c r="B1436" s="11" t="str">
        <f t="shared" si="1"/>
        <v>20140301</v>
      </c>
      <c r="C1436" s="12">
        <f t="shared" si="2"/>
        <v>41699</v>
      </c>
      <c r="D1436" s="3" t="str">
        <f t="shared" si="3"/>
        <v>18</v>
      </c>
      <c r="E1436" s="13">
        <v>0.0</v>
      </c>
      <c r="F1436" s="14">
        <f>'Costo de tareas'!$B$15</f>
        <v>0.1964027778</v>
      </c>
      <c r="G1436" s="15">
        <f>'Producción diaria'!$T$3*$L$2*$M$2*$N$2*E1436*1000/'Costo de tareas'!$B$14</f>
        <v>0</v>
      </c>
      <c r="H1436" s="16">
        <f>IF(G1436 &gt; 'Costo de tareas'!$B$13, 'Costo de tareas'!$B$13, IF(G1436 &lt; 'Costo de tareas'!$B$13*0.2, 0, 'Costo de tareas'!$B$13- G1436))</f>
        <v>0</v>
      </c>
      <c r="I1436" s="17">
        <f>IF(H1436=0,'Costo de tareas'!$B$13,'Costo de tareas'!$B$13-H1436)</f>
        <v>39.28055556</v>
      </c>
      <c r="J1436" s="2"/>
      <c r="K1436" s="2"/>
      <c r="P1436" s="2"/>
    </row>
    <row r="1437">
      <c r="A1437" s="3" t="s">
        <v>1972</v>
      </c>
      <c r="B1437" s="11" t="str">
        <f t="shared" si="1"/>
        <v>20140301</v>
      </c>
      <c r="C1437" s="12">
        <f t="shared" si="2"/>
        <v>41699</v>
      </c>
      <c r="D1437" s="3" t="str">
        <f t="shared" si="3"/>
        <v>19</v>
      </c>
      <c r="E1437" s="13">
        <v>0.0</v>
      </c>
      <c r="F1437" s="14">
        <f>'Costo de tareas'!$B$15</f>
        <v>0.1964027778</v>
      </c>
      <c r="G1437" s="15">
        <f>'Producción diaria'!$T$3*$L$2*$M$2*$N$2*E1437*1000/'Costo de tareas'!$B$14</f>
        <v>0</v>
      </c>
      <c r="H1437" s="16">
        <f>IF(G1437 &gt; 'Costo de tareas'!$B$13, 'Costo de tareas'!$B$13, IF(G1437 &lt; 'Costo de tareas'!$B$13*0.2, 0, 'Costo de tareas'!$B$13- G1437))</f>
        <v>0</v>
      </c>
      <c r="I1437" s="17">
        <f>IF(H1437=0,'Costo de tareas'!$B$13,'Costo de tareas'!$B$13-H1437)</f>
        <v>39.28055556</v>
      </c>
      <c r="J1437" s="2"/>
      <c r="K1437" s="2"/>
      <c r="P1437" s="2"/>
    </row>
    <row r="1438">
      <c r="A1438" s="3" t="s">
        <v>1973</v>
      </c>
      <c r="B1438" s="11" t="str">
        <f t="shared" si="1"/>
        <v>20140301</v>
      </c>
      <c r="C1438" s="12">
        <f t="shared" si="2"/>
        <v>41699</v>
      </c>
      <c r="D1438" s="3" t="str">
        <f t="shared" si="3"/>
        <v>20</v>
      </c>
      <c r="E1438" s="13">
        <v>0.0</v>
      </c>
      <c r="F1438" s="14">
        <f>'Costo de tareas'!$B$15</f>
        <v>0.1964027778</v>
      </c>
      <c r="G1438" s="15">
        <f>'Producción diaria'!$T$3*$L$2*$M$2*$N$2*E1438*1000/'Costo de tareas'!$B$14</f>
        <v>0</v>
      </c>
      <c r="H1438" s="16">
        <f>IF(G1438 &gt; 'Costo de tareas'!$B$13, 'Costo de tareas'!$B$13, IF(G1438 &lt; 'Costo de tareas'!$B$13*0.2, 0, 'Costo de tareas'!$B$13- G1438))</f>
        <v>0</v>
      </c>
      <c r="I1438" s="17">
        <f>IF(H1438=0,'Costo de tareas'!$B$13,'Costo de tareas'!$B$13-H1438)</f>
        <v>39.28055556</v>
      </c>
      <c r="J1438" s="2"/>
      <c r="K1438" s="2"/>
      <c r="P1438" s="2"/>
    </row>
    <row r="1439">
      <c r="A1439" s="3" t="s">
        <v>1974</v>
      </c>
      <c r="B1439" s="11" t="str">
        <f t="shared" si="1"/>
        <v>20140301</v>
      </c>
      <c r="C1439" s="12">
        <f t="shared" si="2"/>
        <v>41699</v>
      </c>
      <c r="D1439" s="3" t="str">
        <f t="shared" si="3"/>
        <v>21</v>
      </c>
      <c r="E1439" s="13">
        <v>0.0</v>
      </c>
      <c r="F1439" s="14">
        <f>'Costo de tareas'!$B$15</f>
        <v>0.1964027778</v>
      </c>
      <c r="G1439" s="15">
        <f>'Producción diaria'!$T$3*$L$2*$M$2*$N$2*E1439*1000/'Costo de tareas'!$B$14</f>
        <v>0</v>
      </c>
      <c r="H1439" s="16">
        <f>IF(G1439 &gt; 'Costo de tareas'!$B$13, 'Costo de tareas'!$B$13, IF(G1439 &lt; 'Costo de tareas'!$B$13*0.2, 0, 'Costo de tareas'!$B$13- G1439))</f>
        <v>0</v>
      </c>
      <c r="I1439" s="17">
        <f>IF(H1439=0,'Costo de tareas'!$B$13,'Costo de tareas'!$B$13-H1439)</f>
        <v>39.28055556</v>
      </c>
      <c r="J1439" s="2"/>
      <c r="K1439" s="2"/>
      <c r="P1439" s="2"/>
    </row>
    <row r="1440">
      <c r="A1440" s="3" t="s">
        <v>1975</v>
      </c>
      <c r="B1440" s="11" t="str">
        <f t="shared" si="1"/>
        <v>20140301</v>
      </c>
      <c r="C1440" s="12">
        <f t="shared" si="2"/>
        <v>41699</v>
      </c>
      <c r="D1440" s="3" t="str">
        <f t="shared" si="3"/>
        <v>22</v>
      </c>
      <c r="E1440" s="13">
        <v>0.0</v>
      </c>
      <c r="F1440" s="14">
        <f>'Costo de tareas'!$B$15</f>
        <v>0.1964027778</v>
      </c>
      <c r="G1440" s="15">
        <f>'Producción diaria'!$T$3*$L$2*$M$2*$N$2*E1440*1000/'Costo de tareas'!$B$14</f>
        <v>0</v>
      </c>
      <c r="H1440" s="16">
        <f>IF(G1440 &gt; 'Costo de tareas'!$B$13, 'Costo de tareas'!$B$13, IF(G1440 &lt; 'Costo de tareas'!$B$13*0.2, 0, 'Costo de tareas'!$B$13- G1440))</f>
        <v>0</v>
      </c>
      <c r="I1440" s="17">
        <f>IF(H1440=0,'Costo de tareas'!$B$13,'Costo de tareas'!$B$13-H1440)</f>
        <v>39.28055556</v>
      </c>
      <c r="J1440" s="2"/>
      <c r="K1440" s="2"/>
      <c r="P1440" s="2"/>
    </row>
    <row r="1441">
      <c r="A1441" s="3" t="s">
        <v>1976</v>
      </c>
      <c r="B1441" s="11" t="str">
        <f t="shared" si="1"/>
        <v>20140301</v>
      </c>
      <c r="C1441" s="12">
        <f t="shared" si="2"/>
        <v>41699</v>
      </c>
      <c r="D1441" s="3" t="str">
        <f t="shared" si="3"/>
        <v>23</v>
      </c>
      <c r="E1441" s="13">
        <v>0.0</v>
      </c>
      <c r="F1441" s="14">
        <f>'Costo de tareas'!$B$15</f>
        <v>0.1964027778</v>
      </c>
      <c r="G1441" s="15">
        <f>'Producción diaria'!$T$3*$L$2*$M$2*$N$2*E1441*1000/'Costo de tareas'!$B$14</f>
        <v>0</v>
      </c>
      <c r="H1441" s="16">
        <f>IF(G1441 &gt; 'Costo de tareas'!$B$13, 'Costo de tareas'!$B$13, IF(G1441 &lt; 'Costo de tareas'!$B$13*0.2, 0, 'Costo de tareas'!$B$13- G1441))</f>
        <v>0</v>
      </c>
      <c r="I1441" s="17">
        <f>IF(H1441=0,'Costo de tareas'!$B$13,'Costo de tareas'!$B$13-H1441)</f>
        <v>39.28055556</v>
      </c>
      <c r="J1441" s="2"/>
      <c r="K1441" s="2"/>
      <c r="P1441" s="2"/>
    </row>
    <row r="1442">
      <c r="A1442" s="3" t="s">
        <v>1977</v>
      </c>
      <c r="B1442" s="11" t="str">
        <f t="shared" si="1"/>
        <v>20140302</v>
      </c>
      <c r="C1442" s="12">
        <f t="shared" si="2"/>
        <v>41700</v>
      </c>
      <c r="D1442" s="3" t="str">
        <f t="shared" si="3"/>
        <v>00</v>
      </c>
      <c r="E1442" s="13">
        <v>0.0</v>
      </c>
      <c r="F1442" s="14">
        <f>'Costo de tareas'!$B$15</f>
        <v>0.1964027778</v>
      </c>
      <c r="G1442" s="15">
        <f>'Producción diaria'!$T$3*$L$2*$M$2*$N$2*E1442*1000/'Costo de tareas'!$B$14</f>
        <v>0</v>
      </c>
      <c r="H1442" s="16">
        <f>IF(G1442 &gt; 'Costo de tareas'!$B$13, 'Costo de tareas'!$B$13, IF(G1442 &lt; 'Costo de tareas'!$B$13*0.2, 0, 'Costo de tareas'!$B$13- G1442))</f>
        <v>0</v>
      </c>
      <c r="I1442" s="17">
        <f>IF(H1442=0,'Costo de tareas'!$B$13,'Costo de tareas'!$B$13-H1442)</f>
        <v>39.28055556</v>
      </c>
      <c r="J1442" s="2"/>
      <c r="K1442" s="2"/>
      <c r="P1442" s="2"/>
    </row>
    <row r="1443">
      <c r="A1443" s="3" t="s">
        <v>1978</v>
      </c>
      <c r="B1443" s="11" t="str">
        <f t="shared" si="1"/>
        <v>20140302</v>
      </c>
      <c r="C1443" s="12">
        <f t="shared" si="2"/>
        <v>41700</v>
      </c>
      <c r="D1443" s="3" t="str">
        <f t="shared" si="3"/>
        <v>01</v>
      </c>
      <c r="E1443" s="13">
        <v>0.0</v>
      </c>
      <c r="F1443" s="14">
        <f>'Costo de tareas'!$B$15</f>
        <v>0.1964027778</v>
      </c>
      <c r="G1443" s="15">
        <f>'Producción diaria'!$T$3*$L$2*$M$2*$N$2*E1443*1000/'Costo de tareas'!$B$14</f>
        <v>0</v>
      </c>
      <c r="H1443" s="16">
        <f>IF(G1443 &gt; 'Costo de tareas'!$B$13, 'Costo de tareas'!$B$13, IF(G1443 &lt; 'Costo de tareas'!$B$13*0.2, 0, 'Costo de tareas'!$B$13- G1443))</f>
        <v>0</v>
      </c>
      <c r="I1443" s="17">
        <f>IF(H1443=0,'Costo de tareas'!$B$13,'Costo de tareas'!$B$13-H1443)</f>
        <v>39.28055556</v>
      </c>
      <c r="J1443" s="2"/>
      <c r="K1443" s="2"/>
      <c r="P1443" s="2"/>
    </row>
    <row r="1444">
      <c r="A1444" s="3" t="s">
        <v>1979</v>
      </c>
      <c r="B1444" s="11" t="str">
        <f t="shared" si="1"/>
        <v>20140302</v>
      </c>
      <c r="C1444" s="12">
        <f t="shared" si="2"/>
        <v>41700</v>
      </c>
      <c r="D1444" s="3" t="str">
        <f t="shared" si="3"/>
        <v>02</v>
      </c>
      <c r="E1444" s="13">
        <v>0.0</v>
      </c>
      <c r="F1444" s="14">
        <f>'Costo de tareas'!$B$15</f>
        <v>0.1964027778</v>
      </c>
      <c r="G1444" s="15">
        <f>'Producción diaria'!$T$3*$L$2*$M$2*$N$2*E1444*1000/'Costo de tareas'!$B$14</f>
        <v>0</v>
      </c>
      <c r="H1444" s="16">
        <f>IF(G1444 &gt; 'Costo de tareas'!$B$13, 'Costo de tareas'!$B$13, IF(G1444 &lt; 'Costo de tareas'!$B$13*0.2, 0, 'Costo de tareas'!$B$13- G1444))</f>
        <v>0</v>
      </c>
      <c r="I1444" s="17">
        <f>IF(H1444=0,'Costo de tareas'!$B$13,'Costo de tareas'!$B$13-H1444)</f>
        <v>39.28055556</v>
      </c>
      <c r="J1444" s="2"/>
      <c r="K1444" s="2"/>
      <c r="P1444" s="2"/>
    </row>
    <row r="1445">
      <c r="A1445" s="3" t="s">
        <v>1980</v>
      </c>
      <c r="B1445" s="11" t="str">
        <f t="shared" si="1"/>
        <v>20140302</v>
      </c>
      <c r="C1445" s="12">
        <f t="shared" si="2"/>
        <v>41700</v>
      </c>
      <c r="D1445" s="3" t="str">
        <f t="shared" si="3"/>
        <v>03</v>
      </c>
      <c r="E1445" s="13">
        <v>0.0</v>
      </c>
      <c r="F1445" s="14">
        <f>'Costo de tareas'!$B$15</f>
        <v>0.1964027778</v>
      </c>
      <c r="G1445" s="15">
        <f>'Producción diaria'!$T$3*$L$2*$M$2*$N$2*E1445*1000/'Costo de tareas'!$B$14</f>
        <v>0</v>
      </c>
      <c r="H1445" s="16">
        <f>IF(G1445 &gt; 'Costo de tareas'!$B$13, 'Costo de tareas'!$B$13, IF(G1445 &lt; 'Costo de tareas'!$B$13*0.2, 0, 'Costo de tareas'!$B$13- G1445))</f>
        <v>0</v>
      </c>
      <c r="I1445" s="17">
        <f>IF(H1445=0,'Costo de tareas'!$B$13,'Costo de tareas'!$B$13-H1445)</f>
        <v>39.28055556</v>
      </c>
      <c r="J1445" s="2"/>
      <c r="K1445" s="2"/>
      <c r="P1445" s="2"/>
    </row>
    <row r="1446">
      <c r="A1446" s="3" t="s">
        <v>1981</v>
      </c>
      <c r="B1446" s="11" t="str">
        <f t="shared" si="1"/>
        <v>20140302</v>
      </c>
      <c r="C1446" s="12">
        <f t="shared" si="2"/>
        <v>41700</v>
      </c>
      <c r="D1446" s="3" t="str">
        <f t="shared" si="3"/>
        <v>04</v>
      </c>
      <c r="E1446" s="13">
        <v>0.0</v>
      </c>
      <c r="F1446" s="14">
        <f>'Costo de tareas'!$B$15</f>
        <v>0.1964027778</v>
      </c>
      <c r="G1446" s="15">
        <f>'Producción diaria'!$T$3*$L$2*$M$2*$N$2*E1446*1000/'Costo de tareas'!$B$14</f>
        <v>0</v>
      </c>
      <c r="H1446" s="16">
        <f>IF(G1446 &gt; 'Costo de tareas'!$B$13, 'Costo de tareas'!$B$13, IF(G1446 &lt; 'Costo de tareas'!$B$13*0.2, 0, 'Costo de tareas'!$B$13- G1446))</f>
        <v>0</v>
      </c>
      <c r="I1446" s="17">
        <f>IF(H1446=0,'Costo de tareas'!$B$13,'Costo de tareas'!$B$13-H1446)</f>
        <v>39.28055556</v>
      </c>
      <c r="J1446" s="2"/>
      <c r="K1446" s="2"/>
      <c r="P1446" s="2"/>
    </row>
    <row r="1447">
      <c r="A1447" s="3" t="s">
        <v>1982</v>
      </c>
      <c r="B1447" s="11" t="str">
        <f t="shared" si="1"/>
        <v>20140302</v>
      </c>
      <c r="C1447" s="12">
        <f t="shared" si="2"/>
        <v>41700</v>
      </c>
      <c r="D1447" s="3" t="str">
        <f t="shared" si="3"/>
        <v>05</v>
      </c>
      <c r="E1447" s="13">
        <v>0.0</v>
      </c>
      <c r="F1447" s="14">
        <f>'Costo de tareas'!$B$15</f>
        <v>0.1964027778</v>
      </c>
      <c r="G1447" s="15">
        <f>'Producción diaria'!$T$3*$L$2*$M$2*$N$2*E1447*1000/'Costo de tareas'!$B$14</f>
        <v>0</v>
      </c>
      <c r="H1447" s="16">
        <f>IF(G1447 &gt; 'Costo de tareas'!$B$13, 'Costo de tareas'!$B$13, IF(G1447 &lt; 'Costo de tareas'!$B$13*0.2, 0, 'Costo de tareas'!$B$13- G1447))</f>
        <v>0</v>
      </c>
      <c r="I1447" s="17">
        <f>IF(H1447=0,'Costo de tareas'!$B$13,'Costo de tareas'!$B$13-H1447)</f>
        <v>39.28055556</v>
      </c>
      <c r="J1447" s="2"/>
      <c r="K1447" s="2"/>
      <c r="P1447" s="2"/>
    </row>
    <row r="1448">
      <c r="A1448" s="3" t="s">
        <v>1983</v>
      </c>
      <c r="B1448" s="11" t="str">
        <f t="shared" si="1"/>
        <v>20140302</v>
      </c>
      <c r="C1448" s="12">
        <f t="shared" si="2"/>
        <v>41700</v>
      </c>
      <c r="D1448" s="3" t="str">
        <f t="shared" si="3"/>
        <v>06</v>
      </c>
      <c r="E1448" s="13">
        <v>0.0</v>
      </c>
      <c r="F1448" s="14">
        <f>'Costo de tareas'!$B$15</f>
        <v>0.1964027778</v>
      </c>
      <c r="G1448" s="15">
        <f>'Producción diaria'!$T$3*$L$2*$M$2*$N$2*E1448*1000/'Costo de tareas'!$B$14</f>
        <v>0</v>
      </c>
      <c r="H1448" s="16">
        <f>IF(G1448 &gt; 'Costo de tareas'!$B$13, 'Costo de tareas'!$B$13, IF(G1448 &lt; 'Costo de tareas'!$B$13*0.2, 0, 'Costo de tareas'!$B$13- G1448))</f>
        <v>0</v>
      </c>
      <c r="I1448" s="17">
        <f>IF(H1448=0,'Costo de tareas'!$B$13,'Costo de tareas'!$B$13-H1448)</f>
        <v>39.28055556</v>
      </c>
      <c r="J1448" s="2"/>
      <c r="K1448" s="2"/>
      <c r="P1448" s="2"/>
    </row>
    <row r="1449">
      <c r="A1449" s="3" t="s">
        <v>1984</v>
      </c>
      <c r="B1449" s="11" t="str">
        <f t="shared" si="1"/>
        <v>20140302</v>
      </c>
      <c r="C1449" s="12">
        <f t="shared" si="2"/>
        <v>41700</v>
      </c>
      <c r="D1449" s="3" t="str">
        <f t="shared" si="3"/>
        <v>07</v>
      </c>
      <c r="E1449" s="13">
        <v>23.0</v>
      </c>
      <c r="F1449" s="14">
        <f>'Costo de tareas'!$B$15</f>
        <v>0.1964027778</v>
      </c>
      <c r="G1449" s="15">
        <f>'Producción diaria'!$T$3*$L$2*$M$2*$N$2*E1449*1000/'Costo de tareas'!$B$14</f>
        <v>34.58192451</v>
      </c>
      <c r="H1449" s="16">
        <f>IF(G1449 &gt; 'Costo de tareas'!$B$13, 'Costo de tareas'!$B$13, IF(G1449 &lt; 'Costo de tareas'!$B$13*0.2, 0, 'Costo de tareas'!$B$13- G1449))</f>
        <v>4.698631047</v>
      </c>
      <c r="I1449" s="17">
        <f>IF(H1449=0,'Costo de tareas'!$B$13,'Costo de tareas'!$B$13-H1449)</f>
        <v>34.58192451</v>
      </c>
      <c r="J1449" s="2"/>
      <c r="K1449" s="2"/>
      <c r="P1449" s="2"/>
    </row>
    <row r="1450">
      <c r="A1450" s="3" t="s">
        <v>1985</v>
      </c>
      <c r="B1450" s="11" t="str">
        <f t="shared" si="1"/>
        <v>20140302</v>
      </c>
      <c r="C1450" s="12">
        <f t="shared" si="2"/>
        <v>41700</v>
      </c>
      <c r="D1450" s="3" t="str">
        <f t="shared" si="3"/>
        <v>08</v>
      </c>
      <c r="E1450" s="13">
        <v>16.0</v>
      </c>
      <c r="F1450" s="14">
        <f>'Costo de tareas'!$B$15</f>
        <v>0.1964027778</v>
      </c>
      <c r="G1450" s="15">
        <f>'Producción diaria'!$T$3*$L$2*$M$2*$N$2*E1450*1000/'Costo de tareas'!$B$14</f>
        <v>24.05699096</v>
      </c>
      <c r="H1450" s="16">
        <f>IF(G1450 &gt; 'Costo de tareas'!$B$13, 'Costo de tareas'!$B$13, IF(G1450 &lt; 'Costo de tareas'!$B$13*0.2, 0, 'Costo de tareas'!$B$13- G1450))</f>
        <v>15.22356459</v>
      </c>
      <c r="I1450" s="17">
        <f>IF(H1450=0,'Costo de tareas'!$B$13,'Costo de tareas'!$B$13-H1450)</f>
        <v>24.05699096</v>
      </c>
      <c r="J1450" s="2"/>
      <c r="K1450" s="2"/>
      <c r="P1450" s="2"/>
    </row>
    <row r="1451">
      <c r="A1451" s="3" t="s">
        <v>1986</v>
      </c>
      <c r="B1451" s="11" t="str">
        <f t="shared" si="1"/>
        <v>20140302</v>
      </c>
      <c r="C1451" s="12">
        <f t="shared" si="2"/>
        <v>41700</v>
      </c>
      <c r="D1451" s="3" t="str">
        <f t="shared" si="3"/>
        <v>09</v>
      </c>
      <c r="E1451" s="13">
        <v>215.0</v>
      </c>
      <c r="F1451" s="14">
        <f>'Costo de tareas'!$B$15</f>
        <v>0.1964027778</v>
      </c>
      <c r="G1451" s="15">
        <f>'Producción diaria'!$T$3*$L$2*$M$2*$N$2*E1451*1000/'Costo de tareas'!$B$14</f>
        <v>323.2658161</v>
      </c>
      <c r="H1451" s="16">
        <f>IF(G1451 &gt; 'Costo de tareas'!$B$13, 'Costo de tareas'!$B$13, IF(G1451 &lt; 'Costo de tareas'!$B$13*0.2, 0, 'Costo de tareas'!$B$13- G1451))</f>
        <v>39.28055556</v>
      </c>
      <c r="I1451" s="17">
        <f>IF(H1451=0,'Costo de tareas'!$B$13,'Costo de tareas'!$B$13-H1451)</f>
        <v>0</v>
      </c>
      <c r="J1451" s="2"/>
      <c r="K1451" s="2"/>
      <c r="P1451" s="2"/>
    </row>
    <row r="1452">
      <c r="A1452" s="3" t="s">
        <v>1987</v>
      </c>
      <c r="B1452" s="11" t="str">
        <f t="shared" si="1"/>
        <v>20140302</v>
      </c>
      <c r="C1452" s="12">
        <f t="shared" si="2"/>
        <v>41700</v>
      </c>
      <c r="D1452" s="3" t="str">
        <f t="shared" si="3"/>
        <v>10</v>
      </c>
      <c r="E1452" s="13">
        <v>319.0</v>
      </c>
      <c r="F1452" s="14">
        <f>'Costo de tareas'!$B$15</f>
        <v>0.1964027778</v>
      </c>
      <c r="G1452" s="15">
        <f>'Producción diaria'!$T$3*$L$2*$M$2*$N$2*E1452*1000/'Costo de tareas'!$B$14</f>
        <v>479.6362573</v>
      </c>
      <c r="H1452" s="16">
        <f>IF(G1452 &gt; 'Costo de tareas'!$B$13, 'Costo de tareas'!$B$13, IF(G1452 &lt; 'Costo de tareas'!$B$13*0.2, 0, 'Costo de tareas'!$B$13- G1452))</f>
        <v>39.28055556</v>
      </c>
      <c r="I1452" s="17">
        <f>IF(H1452=0,'Costo de tareas'!$B$13,'Costo de tareas'!$B$13-H1452)</f>
        <v>0</v>
      </c>
      <c r="J1452" s="2"/>
      <c r="K1452" s="2"/>
      <c r="P1452" s="2"/>
    </row>
    <row r="1453">
      <c r="A1453" s="3" t="s">
        <v>1988</v>
      </c>
      <c r="B1453" s="11" t="str">
        <f t="shared" si="1"/>
        <v>20140302</v>
      </c>
      <c r="C1453" s="12">
        <f t="shared" si="2"/>
        <v>41700</v>
      </c>
      <c r="D1453" s="3" t="str">
        <f t="shared" si="3"/>
        <v>11</v>
      </c>
      <c r="E1453" s="13">
        <v>404.0</v>
      </c>
      <c r="F1453" s="14">
        <f>'Costo de tareas'!$B$15</f>
        <v>0.1964027778</v>
      </c>
      <c r="G1453" s="15">
        <f>'Producción diaria'!$T$3*$L$2*$M$2*$N$2*E1453*1000/'Costo de tareas'!$B$14</f>
        <v>607.4390218</v>
      </c>
      <c r="H1453" s="16">
        <f>IF(G1453 &gt; 'Costo de tareas'!$B$13, 'Costo de tareas'!$B$13, IF(G1453 &lt; 'Costo de tareas'!$B$13*0.2, 0, 'Costo de tareas'!$B$13- G1453))</f>
        <v>39.28055556</v>
      </c>
      <c r="I1453" s="17">
        <f>IF(H1453=0,'Costo de tareas'!$B$13,'Costo de tareas'!$B$13-H1453)</f>
        <v>0</v>
      </c>
      <c r="J1453" s="2"/>
      <c r="K1453" s="2"/>
      <c r="P1453" s="2"/>
    </row>
    <row r="1454">
      <c r="A1454" s="3" t="s">
        <v>1989</v>
      </c>
      <c r="B1454" s="11" t="str">
        <f t="shared" si="1"/>
        <v>20140302</v>
      </c>
      <c r="C1454" s="12">
        <f t="shared" si="2"/>
        <v>41700</v>
      </c>
      <c r="D1454" s="3" t="str">
        <f t="shared" si="3"/>
        <v>12</v>
      </c>
      <c r="E1454" s="13">
        <v>356.65</v>
      </c>
      <c r="F1454" s="14">
        <f>'Costo de tareas'!$B$15</f>
        <v>0.1964027778</v>
      </c>
      <c r="G1454" s="15">
        <f>'Producción diaria'!$T$3*$L$2*$M$2*$N$2*E1454*1000/'Costo de tareas'!$B$14</f>
        <v>536.2453642</v>
      </c>
      <c r="H1454" s="16">
        <f>IF(G1454 &gt; 'Costo de tareas'!$B$13, 'Costo de tareas'!$B$13, IF(G1454 &lt; 'Costo de tareas'!$B$13*0.2, 0, 'Costo de tareas'!$B$13- G1454))</f>
        <v>39.28055556</v>
      </c>
      <c r="I1454" s="17">
        <f>IF(H1454=0,'Costo de tareas'!$B$13,'Costo de tareas'!$B$13-H1454)</f>
        <v>0</v>
      </c>
      <c r="J1454" s="2"/>
      <c r="K1454" s="2"/>
      <c r="P1454" s="2"/>
    </row>
    <row r="1455">
      <c r="A1455" s="3" t="s">
        <v>1991</v>
      </c>
      <c r="B1455" s="11" t="str">
        <f t="shared" si="1"/>
        <v>20140302</v>
      </c>
      <c r="C1455" s="12">
        <f t="shared" si="2"/>
        <v>41700</v>
      </c>
      <c r="D1455" s="3" t="str">
        <f t="shared" si="3"/>
        <v>13</v>
      </c>
      <c r="E1455" s="13">
        <v>251.0</v>
      </c>
      <c r="F1455" s="14">
        <f>'Costo de tareas'!$B$15</f>
        <v>0.1964027778</v>
      </c>
      <c r="G1455" s="15">
        <f>'Producción diaria'!$T$3*$L$2*$M$2*$N$2*E1455*1000/'Costo de tareas'!$B$14</f>
        <v>377.3940457</v>
      </c>
      <c r="H1455" s="16">
        <f>IF(G1455 &gt; 'Costo de tareas'!$B$13, 'Costo de tareas'!$B$13, IF(G1455 &lt; 'Costo de tareas'!$B$13*0.2, 0, 'Costo de tareas'!$B$13- G1455))</f>
        <v>39.28055556</v>
      </c>
      <c r="I1455" s="17">
        <f>IF(H1455=0,'Costo de tareas'!$B$13,'Costo de tareas'!$B$13-H1455)</f>
        <v>0</v>
      </c>
      <c r="J1455" s="2"/>
      <c r="K1455" s="2"/>
      <c r="P1455" s="2"/>
    </row>
    <row r="1456">
      <c r="A1456" s="3" t="s">
        <v>1992</v>
      </c>
      <c r="B1456" s="11" t="str">
        <f t="shared" si="1"/>
        <v>20140302</v>
      </c>
      <c r="C1456" s="12">
        <f t="shared" si="2"/>
        <v>41700</v>
      </c>
      <c r="D1456" s="3" t="str">
        <f t="shared" si="3"/>
        <v>14</v>
      </c>
      <c r="E1456" s="13">
        <v>401.0</v>
      </c>
      <c r="F1456" s="14">
        <f>'Costo de tareas'!$B$15</f>
        <v>0.1964027778</v>
      </c>
      <c r="G1456" s="15">
        <f>'Producción diaria'!$T$3*$L$2*$M$2*$N$2*E1456*1000/'Costo de tareas'!$B$14</f>
        <v>602.928336</v>
      </c>
      <c r="H1456" s="16">
        <f>IF(G1456 &gt; 'Costo de tareas'!$B$13, 'Costo de tareas'!$B$13, IF(G1456 &lt; 'Costo de tareas'!$B$13*0.2, 0, 'Costo de tareas'!$B$13- G1456))</f>
        <v>39.28055556</v>
      </c>
      <c r="I1456" s="17">
        <f>IF(H1456=0,'Costo de tareas'!$B$13,'Costo de tareas'!$B$13-H1456)</f>
        <v>0</v>
      </c>
      <c r="J1456" s="2"/>
      <c r="K1456" s="2"/>
      <c r="P1456" s="2"/>
    </row>
    <row r="1457">
      <c r="A1457" s="3" t="s">
        <v>1993</v>
      </c>
      <c r="B1457" s="11" t="str">
        <f t="shared" si="1"/>
        <v>20140302</v>
      </c>
      <c r="C1457" s="12">
        <f t="shared" si="2"/>
        <v>41700</v>
      </c>
      <c r="D1457" s="3" t="str">
        <f t="shared" si="3"/>
        <v>15</v>
      </c>
      <c r="E1457" s="13">
        <v>156.0</v>
      </c>
      <c r="F1457" s="14">
        <f>'Costo de tareas'!$B$15</f>
        <v>0.1964027778</v>
      </c>
      <c r="G1457" s="15">
        <f>'Producción diaria'!$T$3*$L$2*$M$2*$N$2*E1457*1000/'Costo de tareas'!$B$14</f>
        <v>234.5556619</v>
      </c>
      <c r="H1457" s="16">
        <f>IF(G1457 &gt; 'Costo de tareas'!$B$13, 'Costo de tareas'!$B$13, IF(G1457 &lt; 'Costo de tareas'!$B$13*0.2, 0, 'Costo de tareas'!$B$13- G1457))</f>
        <v>39.28055556</v>
      </c>
      <c r="I1457" s="17">
        <f>IF(H1457=0,'Costo de tareas'!$B$13,'Costo de tareas'!$B$13-H1457)</f>
        <v>0</v>
      </c>
      <c r="J1457" s="2"/>
      <c r="K1457" s="2"/>
      <c r="P1457" s="2"/>
    </row>
    <row r="1458">
      <c r="A1458" s="3" t="s">
        <v>1995</v>
      </c>
      <c r="B1458" s="11" t="str">
        <f t="shared" si="1"/>
        <v>20140302</v>
      </c>
      <c r="C1458" s="12">
        <f t="shared" si="2"/>
        <v>41700</v>
      </c>
      <c r="D1458" s="3" t="str">
        <f t="shared" si="3"/>
        <v>16</v>
      </c>
      <c r="E1458" s="13">
        <v>193.0</v>
      </c>
      <c r="F1458" s="14">
        <f>'Costo de tareas'!$B$15</f>
        <v>0.1964027778</v>
      </c>
      <c r="G1458" s="15">
        <f>'Producción diaria'!$T$3*$L$2*$M$2*$N$2*E1458*1000/'Costo de tareas'!$B$14</f>
        <v>290.1874535</v>
      </c>
      <c r="H1458" s="16">
        <f>IF(G1458 &gt; 'Costo de tareas'!$B$13, 'Costo de tareas'!$B$13, IF(G1458 &lt; 'Costo de tareas'!$B$13*0.2, 0, 'Costo de tareas'!$B$13- G1458))</f>
        <v>39.28055556</v>
      </c>
      <c r="I1458" s="17">
        <f>IF(H1458=0,'Costo de tareas'!$B$13,'Costo de tareas'!$B$13-H1458)</f>
        <v>0</v>
      </c>
      <c r="J1458" s="2"/>
      <c r="K1458" s="2"/>
      <c r="P1458" s="2"/>
    </row>
    <row r="1459">
      <c r="A1459" s="3" t="s">
        <v>1996</v>
      </c>
      <c r="B1459" s="11" t="str">
        <f t="shared" si="1"/>
        <v>20140302</v>
      </c>
      <c r="C1459" s="12">
        <f t="shared" si="2"/>
        <v>41700</v>
      </c>
      <c r="D1459" s="3" t="str">
        <f t="shared" si="3"/>
        <v>17</v>
      </c>
      <c r="E1459" s="13">
        <v>38.0</v>
      </c>
      <c r="F1459" s="14">
        <f>'Costo de tareas'!$B$15</f>
        <v>0.1964027778</v>
      </c>
      <c r="G1459" s="15">
        <f>'Producción diaria'!$T$3*$L$2*$M$2*$N$2*E1459*1000/'Costo de tareas'!$B$14</f>
        <v>57.13535354</v>
      </c>
      <c r="H1459" s="16">
        <f>IF(G1459 &gt; 'Costo de tareas'!$B$13, 'Costo de tareas'!$B$13, IF(G1459 &lt; 'Costo de tareas'!$B$13*0.2, 0, 'Costo de tareas'!$B$13- G1459))</f>
        <v>39.28055556</v>
      </c>
      <c r="I1459" s="17">
        <f>IF(H1459=0,'Costo de tareas'!$B$13,'Costo de tareas'!$B$13-H1459)</f>
        <v>0</v>
      </c>
      <c r="J1459" s="2"/>
      <c r="K1459" s="2"/>
      <c r="P1459" s="2"/>
    </row>
    <row r="1460">
      <c r="A1460" s="3" t="s">
        <v>1998</v>
      </c>
      <c r="B1460" s="11" t="str">
        <f t="shared" si="1"/>
        <v>20140302</v>
      </c>
      <c r="C1460" s="12">
        <f t="shared" si="2"/>
        <v>41700</v>
      </c>
      <c r="D1460" s="3" t="str">
        <f t="shared" si="3"/>
        <v>18</v>
      </c>
      <c r="E1460" s="13">
        <v>0.0</v>
      </c>
      <c r="F1460" s="14">
        <f>'Costo de tareas'!$B$15</f>
        <v>0.1964027778</v>
      </c>
      <c r="G1460" s="15">
        <f>'Producción diaria'!$T$3*$L$2*$M$2*$N$2*E1460*1000/'Costo de tareas'!$B$14</f>
        <v>0</v>
      </c>
      <c r="H1460" s="16">
        <f>IF(G1460 &gt; 'Costo de tareas'!$B$13, 'Costo de tareas'!$B$13, IF(G1460 &lt; 'Costo de tareas'!$B$13*0.2, 0, 'Costo de tareas'!$B$13- G1460))</f>
        <v>0</v>
      </c>
      <c r="I1460" s="17">
        <f>IF(H1460=0,'Costo de tareas'!$B$13,'Costo de tareas'!$B$13-H1460)</f>
        <v>39.28055556</v>
      </c>
      <c r="J1460" s="2"/>
      <c r="K1460" s="2"/>
      <c r="P1460" s="2"/>
    </row>
    <row r="1461">
      <c r="A1461" s="3" t="s">
        <v>1999</v>
      </c>
      <c r="B1461" s="11" t="str">
        <f t="shared" si="1"/>
        <v>20140302</v>
      </c>
      <c r="C1461" s="12">
        <f t="shared" si="2"/>
        <v>41700</v>
      </c>
      <c r="D1461" s="3" t="str">
        <f t="shared" si="3"/>
        <v>19</v>
      </c>
      <c r="E1461" s="13">
        <v>0.0</v>
      </c>
      <c r="F1461" s="14">
        <f>'Costo de tareas'!$B$15</f>
        <v>0.1964027778</v>
      </c>
      <c r="G1461" s="15">
        <f>'Producción diaria'!$T$3*$L$2*$M$2*$N$2*E1461*1000/'Costo de tareas'!$B$14</f>
        <v>0</v>
      </c>
      <c r="H1461" s="16">
        <f>IF(G1461 &gt; 'Costo de tareas'!$B$13, 'Costo de tareas'!$B$13, IF(G1461 &lt; 'Costo de tareas'!$B$13*0.2, 0, 'Costo de tareas'!$B$13- G1461))</f>
        <v>0</v>
      </c>
      <c r="I1461" s="17">
        <f>IF(H1461=0,'Costo de tareas'!$B$13,'Costo de tareas'!$B$13-H1461)</f>
        <v>39.28055556</v>
      </c>
      <c r="J1461" s="2"/>
      <c r="K1461" s="2"/>
      <c r="P1461" s="2"/>
    </row>
    <row r="1462">
      <c r="A1462" s="3" t="s">
        <v>2000</v>
      </c>
      <c r="B1462" s="11" t="str">
        <f t="shared" si="1"/>
        <v>20140302</v>
      </c>
      <c r="C1462" s="12">
        <f t="shared" si="2"/>
        <v>41700</v>
      </c>
      <c r="D1462" s="3" t="str">
        <f t="shared" si="3"/>
        <v>20</v>
      </c>
      <c r="E1462" s="13">
        <v>0.0</v>
      </c>
      <c r="F1462" s="14">
        <f>'Costo de tareas'!$B$15</f>
        <v>0.1964027778</v>
      </c>
      <c r="G1462" s="15">
        <f>'Producción diaria'!$T$3*$L$2*$M$2*$N$2*E1462*1000/'Costo de tareas'!$B$14</f>
        <v>0</v>
      </c>
      <c r="H1462" s="16">
        <f>IF(G1462 &gt; 'Costo de tareas'!$B$13, 'Costo de tareas'!$B$13, IF(G1462 &lt; 'Costo de tareas'!$B$13*0.2, 0, 'Costo de tareas'!$B$13- G1462))</f>
        <v>0</v>
      </c>
      <c r="I1462" s="17">
        <f>IF(H1462=0,'Costo de tareas'!$B$13,'Costo de tareas'!$B$13-H1462)</f>
        <v>39.28055556</v>
      </c>
      <c r="J1462" s="2"/>
      <c r="K1462" s="2"/>
      <c r="P1462" s="2"/>
    </row>
    <row r="1463">
      <c r="A1463" s="3" t="s">
        <v>2001</v>
      </c>
      <c r="B1463" s="11" t="str">
        <f t="shared" si="1"/>
        <v>20140302</v>
      </c>
      <c r="C1463" s="12">
        <f t="shared" si="2"/>
        <v>41700</v>
      </c>
      <c r="D1463" s="3" t="str">
        <f t="shared" si="3"/>
        <v>21</v>
      </c>
      <c r="E1463" s="13">
        <v>0.0</v>
      </c>
      <c r="F1463" s="14">
        <f>'Costo de tareas'!$B$15</f>
        <v>0.1964027778</v>
      </c>
      <c r="G1463" s="15">
        <f>'Producción diaria'!$T$3*$L$2*$M$2*$N$2*E1463*1000/'Costo de tareas'!$B$14</f>
        <v>0</v>
      </c>
      <c r="H1463" s="16">
        <f>IF(G1463 &gt; 'Costo de tareas'!$B$13, 'Costo de tareas'!$B$13, IF(G1463 &lt; 'Costo de tareas'!$B$13*0.2, 0, 'Costo de tareas'!$B$13- G1463))</f>
        <v>0</v>
      </c>
      <c r="I1463" s="17">
        <f>IF(H1463=0,'Costo de tareas'!$B$13,'Costo de tareas'!$B$13-H1463)</f>
        <v>39.28055556</v>
      </c>
      <c r="J1463" s="2"/>
      <c r="K1463" s="2"/>
      <c r="P1463" s="2"/>
    </row>
    <row r="1464">
      <c r="A1464" s="3" t="s">
        <v>2002</v>
      </c>
      <c r="B1464" s="11" t="str">
        <f t="shared" si="1"/>
        <v>20140302</v>
      </c>
      <c r="C1464" s="12">
        <f t="shared" si="2"/>
        <v>41700</v>
      </c>
      <c r="D1464" s="3" t="str">
        <f t="shared" si="3"/>
        <v>22</v>
      </c>
      <c r="E1464" s="13">
        <v>0.0</v>
      </c>
      <c r="F1464" s="14">
        <f>'Costo de tareas'!$B$15</f>
        <v>0.1964027778</v>
      </c>
      <c r="G1464" s="15">
        <f>'Producción diaria'!$T$3*$L$2*$M$2*$N$2*E1464*1000/'Costo de tareas'!$B$14</f>
        <v>0</v>
      </c>
      <c r="H1464" s="16">
        <f>IF(G1464 &gt; 'Costo de tareas'!$B$13, 'Costo de tareas'!$B$13, IF(G1464 &lt; 'Costo de tareas'!$B$13*0.2, 0, 'Costo de tareas'!$B$13- G1464))</f>
        <v>0</v>
      </c>
      <c r="I1464" s="17">
        <f>IF(H1464=0,'Costo de tareas'!$B$13,'Costo de tareas'!$B$13-H1464)</f>
        <v>39.28055556</v>
      </c>
      <c r="J1464" s="2"/>
      <c r="K1464" s="2"/>
      <c r="P1464" s="2"/>
    </row>
    <row r="1465">
      <c r="A1465" s="3" t="s">
        <v>2003</v>
      </c>
      <c r="B1465" s="11" t="str">
        <f t="shared" si="1"/>
        <v>20140302</v>
      </c>
      <c r="C1465" s="12">
        <f t="shared" si="2"/>
        <v>41700</v>
      </c>
      <c r="D1465" s="3" t="str">
        <f t="shared" si="3"/>
        <v>23</v>
      </c>
      <c r="E1465" s="13">
        <v>0.0</v>
      </c>
      <c r="F1465" s="14">
        <f>'Costo de tareas'!$B$15</f>
        <v>0.1964027778</v>
      </c>
      <c r="G1465" s="15">
        <f>'Producción diaria'!$T$3*$L$2*$M$2*$N$2*E1465*1000/'Costo de tareas'!$B$14</f>
        <v>0</v>
      </c>
      <c r="H1465" s="16">
        <f>IF(G1465 &gt; 'Costo de tareas'!$B$13, 'Costo de tareas'!$B$13, IF(G1465 &lt; 'Costo de tareas'!$B$13*0.2, 0, 'Costo de tareas'!$B$13- G1465))</f>
        <v>0</v>
      </c>
      <c r="I1465" s="17">
        <f>IF(H1465=0,'Costo de tareas'!$B$13,'Costo de tareas'!$B$13-H1465)</f>
        <v>39.28055556</v>
      </c>
      <c r="J1465" s="2"/>
      <c r="K1465" s="2"/>
      <c r="P1465" s="2"/>
    </row>
    <row r="1466">
      <c r="A1466" s="3" t="s">
        <v>2004</v>
      </c>
      <c r="B1466" s="11" t="str">
        <f t="shared" si="1"/>
        <v>20140303</v>
      </c>
      <c r="C1466" s="12">
        <f t="shared" si="2"/>
        <v>41701</v>
      </c>
      <c r="D1466" s="3" t="str">
        <f t="shared" si="3"/>
        <v>00</v>
      </c>
      <c r="E1466" s="13">
        <v>0.0</v>
      </c>
      <c r="F1466" s="14">
        <f>'Costo de tareas'!$B$15</f>
        <v>0.1964027778</v>
      </c>
      <c r="G1466" s="15">
        <f>'Producción diaria'!$T$3*$L$2*$M$2*$N$2*E1466*1000/'Costo de tareas'!$B$14</f>
        <v>0</v>
      </c>
      <c r="H1466" s="16">
        <f>IF(G1466 &gt; 'Costo de tareas'!$B$13, 'Costo de tareas'!$B$13, IF(G1466 &lt; 'Costo de tareas'!$B$13*0.2, 0, 'Costo de tareas'!$B$13- G1466))</f>
        <v>0</v>
      </c>
      <c r="I1466" s="17">
        <f>IF(H1466=0,'Costo de tareas'!$B$13,'Costo de tareas'!$B$13-H1466)</f>
        <v>39.28055556</v>
      </c>
      <c r="J1466" s="2"/>
      <c r="K1466" s="2"/>
      <c r="P1466" s="2"/>
    </row>
    <row r="1467">
      <c r="A1467" s="3" t="s">
        <v>2005</v>
      </c>
      <c r="B1467" s="11" t="str">
        <f t="shared" si="1"/>
        <v>20140303</v>
      </c>
      <c r="C1467" s="12">
        <f t="shared" si="2"/>
        <v>41701</v>
      </c>
      <c r="D1467" s="3" t="str">
        <f t="shared" si="3"/>
        <v>01</v>
      </c>
      <c r="E1467" s="13">
        <v>0.0</v>
      </c>
      <c r="F1467" s="14">
        <f>'Costo de tareas'!$B$15</f>
        <v>0.1964027778</v>
      </c>
      <c r="G1467" s="15">
        <f>'Producción diaria'!$T$3*$L$2*$M$2*$N$2*E1467*1000/'Costo de tareas'!$B$14</f>
        <v>0</v>
      </c>
      <c r="H1467" s="16">
        <f>IF(G1467 &gt; 'Costo de tareas'!$B$13, 'Costo de tareas'!$B$13, IF(G1467 &lt; 'Costo de tareas'!$B$13*0.2, 0, 'Costo de tareas'!$B$13- G1467))</f>
        <v>0</v>
      </c>
      <c r="I1467" s="17">
        <f>IF(H1467=0,'Costo de tareas'!$B$13,'Costo de tareas'!$B$13-H1467)</f>
        <v>39.28055556</v>
      </c>
      <c r="J1467" s="2"/>
      <c r="K1467" s="2"/>
      <c r="P1467" s="2"/>
    </row>
    <row r="1468">
      <c r="A1468" s="3" t="s">
        <v>2006</v>
      </c>
      <c r="B1468" s="11" t="str">
        <f t="shared" si="1"/>
        <v>20140303</v>
      </c>
      <c r="C1468" s="12">
        <f t="shared" si="2"/>
        <v>41701</v>
      </c>
      <c r="D1468" s="3" t="str">
        <f t="shared" si="3"/>
        <v>02</v>
      </c>
      <c r="E1468" s="13">
        <v>0.0</v>
      </c>
      <c r="F1468" s="14">
        <f>'Costo de tareas'!$B$15</f>
        <v>0.1964027778</v>
      </c>
      <c r="G1468" s="15">
        <f>'Producción diaria'!$T$3*$L$2*$M$2*$N$2*E1468*1000/'Costo de tareas'!$B$14</f>
        <v>0</v>
      </c>
      <c r="H1468" s="16">
        <f>IF(G1468 &gt; 'Costo de tareas'!$B$13, 'Costo de tareas'!$B$13, IF(G1468 &lt; 'Costo de tareas'!$B$13*0.2, 0, 'Costo de tareas'!$B$13- G1468))</f>
        <v>0</v>
      </c>
      <c r="I1468" s="17">
        <f>IF(H1468=0,'Costo de tareas'!$B$13,'Costo de tareas'!$B$13-H1468)</f>
        <v>39.28055556</v>
      </c>
      <c r="J1468" s="2"/>
      <c r="K1468" s="2"/>
      <c r="P1468" s="2"/>
    </row>
    <row r="1469">
      <c r="A1469" s="3" t="s">
        <v>2008</v>
      </c>
      <c r="B1469" s="11" t="str">
        <f t="shared" si="1"/>
        <v>20140303</v>
      </c>
      <c r="C1469" s="12">
        <f t="shared" si="2"/>
        <v>41701</v>
      </c>
      <c r="D1469" s="3" t="str">
        <f t="shared" si="3"/>
        <v>03</v>
      </c>
      <c r="E1469" s="13">
        <v>0.0</v>
      </c>
      <c r="F1469" s="14">
        <f>'Costo de tareas'!$B$15</f>
        <v>0.1964027778</v>
      </c>
      <c r="G1469" s="15">
        <f>'Producción diaria'!$T$3*$L$2*$M$2*$N$2*E1469*1000/'Costo de tareas'!$B$14</f>
        <v>0</v>
      </c>
      <c r="H1469" s="16">
        <f>IF(G1469 &gt; 'Costo de tareas'!$B$13, 'Costo de tareas'!$B$13, IF(G1469 &lt; 'Costo de tareas'!$B$13*0.2, 0, 'Costo de tareas'!$B$13- G1469))</f>
        <v>0</v>
      </c>
      <c r="I1469" s="17">
        <f>IF(H1469=0,'Costo de tareas'!$B$13,'Costo de tareas'!$B$13-H1469)</f>
        <v>39.28055556</v>
      </c>
      <c r="J1469" s="2"/>
      <c r="K1469" s="2"/>
      <c r="P1469" s="2"/>
    </row>
    <row r="1470">
      <c r="A1470" s="3" t="s">
        <v>2009</v>
      </c>
      <c r="B1470" s="11" t="str">
        <f t="shared" si="1"/>
        <v>20140303</v>
      </c>
      <c r="C1470" s="12">
        <f t="shared" si="2"/>
        <v>41701</v>
      </c>
      <c r="D1470" s="3" t="str">
        <f t="shared" si="3"/>
        <v>04</v>
      </c>
      <c r="E1470" s="13">
        <v>0.0</v>
      </c>
      <c r="F1470" s="14">
        <f>'Costo de tareas'!$B$15</f>
        <v>0.1964027778</v>
      </c>
      <c r="G1470" s="15">
        <f>'Producción diaria'!$T$3*$L$2*$M$2*$N$2*E1470*1000/'Costo de tareas'!$B$14</f>
        <v>0</v>
      </c>
      <c r="H1470" s="16">
        <f>IF(G1470 &gt; 'Costo de tareas'!$B$13, 'Costo de tareas'!$B$13, IF(G1470 &lt; 'Costo de tareas'!$B$13*0.2, 0, 'Costo de tareas'!$B$13- G1470))</f>
        <v>0</v>
      </c>
      <c r="I1470" s="17">
        <f>IF(H1470=0,'Costo de tareas'!$B$13,'Costo de tareas'!$B$13-H1470)</f>
        <v>39.28055556</v>
      </c>
      <c r="J1470" s="2"/>
      <c r="K1470" s="2"/>
      <c r="P1470" s="2"/>
    </row>
    <row r="1471">
      <c r="A1471" s="3" t="s">
        <v>2010</v>
      </c>
      <c r="B1471" s="11" t="str">
        <f t="shared" si="1"/>
        <v>20140303</v>
      </c>
      <c r="C1471" s="12">
        <f t="shared" si="2"/>
        <v>41701</v>
      </c>
      <c r="D1471" s="3" t="str">
        <f t="shared" si="3"/>
        <v>05</v>
      </c>
      <c r="E1471" s="13">
        <v>0.0</v>
      </c>
      <c r="F1471" s="14">
        <f>'Costo de tareas'!$B$15</f>
        <v>0.1964027778</v>
      </c>
      <c r="G1471" s="15">
        <f>'Producción diaria'!$T$3*$L$2*$M$2*$N$2*E1471*1000/'Costo de tareas'!$B$14</f>
        <v>0</v>
      </c>
      <c r="H1471" s="16">
        <f>IF(G1471 &gt; 'Costo de tareas'!$B$13, 'Costo de tareas'!$B$13, IF(G1471 &lt; 'Costo de tareas'!$B$13*0.2, 0, 'Costo de tareas'!$B$13- G1471))</f>
        <v>0</v>
      </c>
      <c r="I1471" s="17">
        <f>IF(H1471=0,'Costo de tareas'!$B$13,'Costo de tareas'!$B$13-H1471)</f>
        <v>39.28055556</v>
      </c>
      <c r="J1471" s="2"/>
      <c r="K1471" s="2"/>
      <c r="P1471" s="2"/>
    </row>
    <row r="1472">
      <c r="A1472" s="3" t="s">
        <v>2011</v>
      </c>
      <c r="B1472" s="11" t="str">
        <f t="shared" si="1"/>
        <v>20140303</v>
      </c>
      <c r="C1472" s="12">
        <f t="shared" si="2"/>
        <v>41701</v>
      </c>
      <c r="D1472" s="3" t="str">
        <f t="shared" si="3"/>
        <v>06</v>
      </c>
      <c r="E1472" s="13">
        <v>0.0</v>
      </c>
      <c r="F1472" s="14">
        <f>'Costo de tareas'!$B$15</f>
        <v>0.1964027778</v>
      </c>
      <c r="G1472" s="15">
        <f>'Producción diaria'!$T$3*$L$2*$M$2*$N$2*E1472*1000/'Costo de tareas'!$B$14</f>
        <v>0</v>
      </c>
      <c r="H1472" s="16">
        <f>IF(G1472 &gt; 'Costo de tareas'!$B$13, 'Costo de tareas'!$B$13, IF(G1472 &lt; 'Costo de tareas'!$B$13*0.2, 0, 'Costo de tareas'!$B$13- G1472))</f>
        <v>0</v>
      </c>
      <c r="I1472" s="17">
        <f>IF(H1472=0,'Costo de tareas'!$B$13,'Costo de tareas'!$B$13-H1472)</f>
        <v>39.28055556</v>
      </c>
      <c r="J1472" s="2"/>
      <c r="K1472" s="2"/>
      <c r="P1472" s="2"/>
    </row>
    <row r="1473">
      <c r="A1473" s="3" t="s">
        <v>2012</v>
      </c>
      <c r="B1473" s="11" t="str">
        <f t="shared" si="1"/>
        <v>20140303</v>
      </c>
      <c r="C1473" s="12">
        <f t="shared" si="2"/>
        <v>41701</v>
      </c>
      <c r="D1473" s="3" t="str">
        <f t="shared" si="3"/>
        <v>07</v>
      </c>
      <c r="E1473" s="13">
        <v>26.0</v>
      </c>
      <c r="F1473" s="14">
        <f>'Costo de tareas'!$B$15</f>
        <v>0.1964027778</v>
      </c>
      <c r="G1473" s="15">
        <f>'Producción diaria'!$T$3*$L$2*$M$2*$N$2*E1473*1000/'Costo de tareas'!$B$14</f>
        <v>39.09261031</v>
      </c>
      <c r="H1473" s="16">
        <f>IF(G1473 &gt; 'Costo de tareas'!$B$13, 'Costo de tareas'!$B$13, IF(G1473 &lt; 'Costo de tareas'!$B$13*0.2, 0, 'Costo de tareas'!$B$13- G1473))</f>
        <v>0.1879452419</v>
      </c>
      <c r="I1473" s="17">
        <f>IF(H1473=0,'Costo de tareas'!$B$13,'Costo de tareas'!$B$13-H1473)</f>
        <v>39.09261031</v>
      </c>
      <c r="J1473" s="2"/>
      <c r="K1473" s="2"/>
      <c r="P1473" s="2"/>
    </row>
    <row r="1474">
      <c r="A1474" s="3" t="s">
        <v>2013</v>
      </c>
      <c r="B1474" s="11" t="str">
        <f t="shared" si="1"/>
        <v>20140303</v>
      </c>
      <c r="C1474" s="12">
        <f t="shared" si="2"/>
        <v>41701</v>
      </c>
      <c r="D1474" s="3" t="str">
        <f t="shared" si="3"/>
        <v>08</v>
      </c>
      <c r="E1474" s="13">
        <v>228.0</v>
      </c>
      <c r="F1474" s="14">
        <f>'Costo de tareas'!$B$15</f>
        <v>0.1964027778</v>
      </c>
      <c r="G1474" s="15">
        <f>'Producción diaria'!$T$3*$L$2*$M$2*$N$2*E1474*1000/'Costo de tareas'!$B$14</f>
        <v>342.8121212</v>
      </c>
      <c r="H1474" s="16">
        <f>IF(G1474 &gt; 'Costo de tareas'!$B$13, 'Costo de tareas'!$B$13, IF(G1474 &lt; 'Costo de tareas'!$B$13*0.2, 0, 'Costo de tareas'!$B$13- G1474))</f>
        <v>39.28055556</v>
      </c>
      <c r="I1474" s="17">
        <f>IF(H1474=0,'Costo de tareas'!$B$13,'Costo de tareas'!$B$13-H1474)</f>
        <v>0</v>
      </c>
      <c r="J1474" s="2"/>
      <c r="K1474" s="2"/>
      <c r="P1474" s="2"/>
    </row>
    <row r="1475">
      <c r="A1475" s="3" t="s">
        <v>2014</v>
      </c>
      <c r="B1475" s="11" t="str">
        <f t="shared" si="1"/>
        <v>20140303</v>
      </c>
      <c r="C1475" s="12">
        <f t="shared" si="2"/>
        <v>41701</v>
      </c>
      <c r="D1475" s="3" t="str">
        <f t="shared" si="3"/>
        <v>09</v>
      </c>
      <c r="E1475" s="13">
        <v>147.0</v>
      </c>
      <c r="F1475" s="14">
        <f>'Costo de tareas'!$B$15</f>
        <v>0.1964027778</v>
      </c>
      <c r="G1475" s="15">
        <f>'Producción diaria'!$T$3*$L$2*$M$2*$N$2*E1475*1000/'Costo de tareas'!$B$14</f>
        <v>221.0236045</v>
      </c>
      <c r="H1475" s="16">
        <f>IF(G1475 &gt; 'Costo de tareas'!$B$13, 'Costo de tareas'!$B$13, IF(G1475 &lt; 'Costo de tareas'!$B$13*0.2, 0, 'Costo de tareas'!$B$13- G1475))</f>
        <v>39.28055556</v>
      </c>
      <c r="I1475" s="17">
        <f>IF(H1475=0,'Costo de tareas'!$B$13,'Costo de tareas'!$B$13-H1475)</f>
        <v>0</v>
      </c>
      <c r="J1475" s="2"/>
      <c r="K1475" s="2"/>
      <c r="P1475" s="2"/>
    </row>
    <row r="1476">
      <c r="A1476" s="3" t="s">
        <v>2015</v>
      </c>
      <c r="B1476" s="11" t="str">
        <f t="shared" si="1"/>
        <v>20140303</v>
      </c>
      <c r="C1476" s="12">
        <f t="shared" si="2"/>
        <v>41701</v>
      </c>
      <c r="D1476" s="3" t="str">
        <f t="shared" si="3"/>
        <v>10</v>
      </c>
      <c r="E1476" s="13">
        <v>525.0</v>
      </c>
      <c r="F1476" s="14">
        <f>'Costo de tareas'!$B$15</f>
        <v>0.1964027778</v>
      </c>
      <c r="G1476" s="15">
        <f>'Producción diaria'!$T$3*$L$2*$M$2*$N$2*E1476*1000/'Costo de tareas'!$B$14</f>
        <v>789.3700159</v>
      </c>
      <c r="H1476" s="16">
        <f>IF(G1476 &gt; 'Costo de tareas'!$B$13, 'Costo de tareas'!$B$13, IF(G1476 &lt; 'Costo de tareas'!$B$13*0.2, 0, 'Costo de tareas'!$B$13- G1476))</f>
        <v>39.28055556</v>
      </c>
      <c r="I1476" s="17">
        <f>IF(H1476=0,'Costo de tareas'!$B$13,'Costo de tareas'!$B$13-H1476)</f>
        <v>0</v>
      </c>
      <c r="J1476" s="2"/>
      <c r="K1476" s="2"/>
      <c r="P1476" s="2"/>
    </row>
    <row r="1477">
      <c r="A1477" s="3" t="s">
        <v>2016</v>
      </c>
      <c r="B1477" s="11" t="str">
        <f t="shared" si="1"/>
        <v>20140303</v>
      </c>
      <c r="C1477" s="12">
        <f t="shared" si="2"/>
        <v>41701</v>
      </c>
      <c r="D1477" s="3" t="str">
        <f t="shared" si="3"/>
        <v>11</v>
      </c>
      <c r="E1477" s="13">
        <v>587.0</v>
      </c>
      <c r="F1477" s="14">
        <f>'Costo de tareas'!$B$15</f>
        <v>0.1964027778</v>
      </c>
      <c r="G1477" s="15">
        <f>'Producción diaria'!$T$3*$L$2*$M$2*$N$2*E1477*1000/'Costo de tareas'!$B$14</f>
        <v>882.5908559</v>
      </c>
      <c r="H1477" s="16">
        <f>IF(G1477 &gt; 'Costo de tareas'!$B$13, 'Costo de tareas'!$B$13, IF(G1477 &lt; 'Costo de tareas'!$B$13*0.2, 0, 'Costo de tareas'!$B$13- G1477))</f>
        <v>39.28055556</v>
      </c>
      <c r="I1477" s="17">
        <f>IF(H1477=0,'Costo de tareas'!$B$13,'Costo de tareas'!$B$13-H1477)</f>
        <v>0</v>
      </c>
      <c r="J1477" s="2"/>
      <c r="K1477" s="2"/>
      <c r="P1477" s="2"/>
    </row>
    <row r="1478">
      <c r="A1478" s="3" t="s">
        <v>2017</v>
      </c>
      <c r="B1478" s="11" t="str">
        <f t="shared" si="1"/>
        <v>20140303</v>
      </c>
      <c r="C1478" s="12">
        <f t="shared" si="2"/>
        <v>41701</v>
      </c>
      <c r="D1478" s="3" t="str">
        <f t="shared" si="3"/>
        <v>12</v>
      </c>
      <c r="E1478" s="13">
        <v>277.1</v>
      </c>
      <c r="F1478" s="14">
        <f>'Costo de tareas'!$B$15</f>
        <v>0.1964027778</v>
      </c>
      <c r="G1478" s="15">
        <f>'Producción diaria'!$T$3*$L$2*$M$2*$N$2*E1478*1000/'Costo de tareas'!$B$14</f>
        <v>416.6370122</v>
      </c>
      <c r="H1478" s="16">
        <f>IF(G1478 &gt; 'Costo de tareas'!$B$13, 'Costo de tareas'!$B$13, IF(G1478 &lt; 'Costo de tareas'!$B$13*0.2, 0, 'Costo de tareas'!$B$13- G1478))</f>
        <v>39.28055556</v>
      </c>
      <c r="I1478" s="17">
        <f>IF(H1478=0,'Costo de tareas'!$B$13,'Costo de tareas'!$B$13-H1478)</f>
        <v>0</v>
      </c>
      <c r="J1478" s="2"/>
      <c r="K1478" s="2"/>
      <c r="P1478" s="2"/>
    </row>
    <row r="1479">
      <c r="A1479" s="3" t="s">
        <v>2019</v>
      </c>
      <c r="B1479" s="11" t="str">
        <f t="shared" si="1"/>
        <v>20140303</v>
      </c>
      <c r="C1479" s="12">
        <f t="shared" si="2"/>
        <v>41701</v>
      </c>
      <c r="D1479" s="3" t="str">
        <f t="shared" si="3"/>
        <v>13</v>
      </c>
      <c r="E1479" s="13">
        <v>521.0</v>
      </c>
      <c r="F1479" s="14">
        <f>'Costo de tareas'!$B$15</f>
        <v>0.1964027778</v>
      </c>
      <c r="G1479" s="15">
        <f>'Producción diaria'!$T$3*$L$2*$M$2*$N$2*E1479*1000/'Costo de tareas'!$B$14</f>
        <v>783.3557682</v>
      </c>
      <c r="H1479" s="16">
        <f>IF(G1479 &gt; 'Costo de tareas'!$B$13, 'Costo de tareas'!$B$13, IF(G1479 &lt; 'Costo de tareas'!$B$13*0.2, 0, 'Costo de tareas'!$B$13- G1479))</f>
        <v>39.28055556</v>
      </c>
      <c r="I1479" s="17">
        <f>IF(H1479=0,'Costo de tareas'!$B$13,'Costo de tareas'!$B$13-H1479)</f>
        <v>0</v>
      </c>
      <c r="J1479" s="2"/>
      <c r="K1479" s="2"/>
      <c r="P1479" s="2"/>
    </row>
    <row r="1480">
      <c r="A1480" s="3" t="s">
        <v>2020</v>
      </c>
      <c r="B1480" s="11" t="str">
        <f t="shared" si="1"/>
        <v>20140303</v>
      </c>
      <c r="C1480" s="12">
        <f t="shared" si="2"/>
        <v>41701</v>
      </c>
      <c r="D1480" s="3" t="str">
        <f t="shared" si="3"/>
        <v>14</v>
      </c>
      <c r="E1480" s="13">
        <v>263.0</v>
      </c>
      <c r="F1480" s="14">
        <f>'Costo de tareas'!$B$15</f>
        <v>0.1964027778</v>
      </c>
      <c r="G1480" s="15">
        <f>'Producción diaria'!$T$3*$L$2*$M$2*$N$2*E1480*1000/'Costo de tareas'!$B$14</f>
        <v>395.4367889</v>
      </c>
      <c r="H1480" s="16">
        <f>IF(G1480 &gt; 'Costo de tareas'!$B$13, 'Costo de tareas'!$B$13, IF(G1480 &lt; 'Costo de tareas'!$B$13*0.2, 0, 'Costo de tareas'!$B$13- G1480))</f>
        <v>39.28055556</v>
      </c>
      <c r="I1480" s="17">
        <f>IF(H1480=0,'Costo de tareas'!$B$13,'Costo de tareas'!$B$13-H1480)</f>
        <v>0</v>
      </c>
      <c r="J1480" s="2"/>
      <c r="K1480" s="2"/>
      <c r="P1480" s="2"/>
    </row>
    <row r="1481">
      <c r="A1481" s="3" t="s">
        <v>2021</v>
      </c>
      <c r="B1481" s="11" t="str">
        <f t="shared" si="1"/>
        <v>20140303</v>
      </c>
      <c r="C1481" s="12">
        <f t="shared" si="2"/>
        <v>41701</v>
      </c>
      <c r="D1481" s="3" t="str">
        <f t="shared" si="3"/>
        <v>15</v>
      </c>
      <c r="E1481" s="13">
        <v>409.0</v>
      </c>
      <c r="F1481" s="14">
        <f>'Costo de tareas'!$B$15</f>
        <v>0.1964027778</v>
      </c>
      <c r="G1481" s="15">
        <f>'Producción diaria'!$T$3*$L$2*$M$2*$N$2*E1481*1000/'Costo de tareas'!$B$14</f>
        <v>614.9568315</v>
      </c>
      <c r="H1481" s="16">
        <f>IF(G1481 &gt; 'Costo de tareas'!$B$13, 'Costo de tareas'!$B$13, IF(G1481 &lt; 'Costo de tareas'!$B$13*0.2, 0, 'Costo de tareas'!$B$13- G1481))</f>
        <v>39.28055556</v>
      </c>
      <c r="I1481" s="17">
        <f>IF(H1481=0,'Costo de tareas'!$B$13,'Costo de tareas'!$B$13-H1481)</f>
        <v>0</v>
      </c>
      <c r="J1481" s="2"/>
      <c r="K1481" s="2"/>
      <c r="P1481" s="2"/>
    </row>
    <row r="1482">
      <c r="A1482" s="3" t="s">
        <v>2022</v>
      </c>
      <c r="B1482" s="11" t="str">
        <f t="shared" si="1"/>
        <v>20140303</v>
      </c>
      <c r="C1482" s="12">
        <f t="shared" si="2"/>
        <v>41701</v>
      </c>
      <c r="D1482" s="3" t="str">
        <f t="shared" si="3"/>
        <v>16</v>
      </c>
      <c r="E1482" s="13">
        <v>199.0</v>
      </c>
      <c r="F1482" s="14">
        <f>'Costo de tareas'!$B$15</f>
        <v>0.1964027778</v>
      </c>
      <c r="G1482" s="15">
        <f>'Producción diaria'!$T$3*$L$2*$M$2*$N$2*E1482*1000/'Costo de tareas'!$B$14</f>
        <v>299.2088251</v>
      </c>
      <c r="H1482" s="16">
        <f>IF(G1482 &gt; 'Costo de tareas'!$B$13, 'Costo de tareas'!$B$13, IF(G1482 &lt; 'Costo de tareas'!$B$13*0.2, 0, 'Costo de tareas'!$B$13- G1482))</f>
        <v>39.28055556</v>
      </c>
      <c r="I1482" s="17">
        <f>IF(H1482=0,'Costo de tareas'!$B$13,'Costo de tareas'!$B$13-H1482)</f>
        <v>0</v>
      </c>
      <c r="J1482" s="2"/>
      <c r="K1482" s="2"/>
      <c r="P1482" s="2"/>
    </row>
    <row r="1483">
      <c r="A1483" s="3" t="s">
        <v>2023</v>
      </c>
      <c r="B1483" s="11" t="str">
        <f t="shared" si="1"/>
        <v>20140303</v>
      </c>
      <c r="C1483" s="12">
        <f t="shared" si="2"/>
        <v>41701</v>
      </c>
      <c r="D1483" s="3" t="str">
        <f t="shared" si="3"/>
        <v>17</v>
      </c>
      <c r="E1483" s="13">
        <v>148.0</v>
      </c>
      <c r="F1483" s="14">
        <f>'Costo de tareas'!$B$15</f>
        <v>0.1964027778</v>
      </c>
      <c r="G1483" s="15">
        <f>'Producción diaria'!$T$3*$L$2*$M$2*$N$2*E1483*1000/'Costo de tareas'!$B$14</f>
        <v>222.5271664</v>
      </c>
      <c r="H1483" s="16">
        <f>IF(G1483 &gt; 'Costo de tareas'!$B$13, 'Costo de tareas'!$B$13, IF(G1483 &lt; 'Costo de tareas'!$B$13*0.2, 0, 'Costo de tareas'!$B$13- G1483))</f>
        <v>39.28055556</v>
      </c>
      <c r="I1483" s="17">
        <f>IF(H1483=0,'Costo de tareas'!$B$13,'Costo de tareas'!$B$13-H1483)</f>
        <v>0</v>
      </c>
      <c r="J1483" s="2"/>
      <c r="K1483" s="2"/>
      <c r="P1483" s="2"/>
    </row>
    <row r="1484">
      <c r="A1484" s="3" t="s">
        <v>2024</v>
      </c>
      <c r="B1484" s="11" t="str">
        <f t="shared" si="1"/>
        <v>20140303</v>
      </c>
      <c r="C1484" s="12">
        <f t="shared" si="2"/>
        <v>41701</v>
      </c>
      <c r="D1484" s="3" t="str">
        <f t="shared" si="3"/>
        <v>18</v>
      </c>
      <c r="E1484" s="13">
        <v>0.0</v>
      </c>
      <c r="F1484" s="14">
        <f>'Costo de tareas'!$B$15</f>
        <v>0.1964027778</v>
      </c>
      <c r="G1484" s="15">
        <f>'Producción diaria'!$T$3*$L$2*$M$2*$N$2*E1484*1000/'Costo de tareas'!$B$14</f>
        <v>0</v>
      </c>
      <c r="H1484" s="16">
        <f>IF(G1484 &gt; 'Costo de tareas'!$B$13, 'Costo de tareas'!$B$13, IF(G1484 &lt; 'Costo de tareas'!$B$13*0.2, 0, 'Costo de tareas'!$B$13- G1484))</f>
        <v>0</v>
      </c>
      <c r="I1484" s="17">
        <f>IF(H1484=0,'Costo de tareas'!$B$13,'Costo de tareas'!$B$13-H1484)</f>
        <v>39.28055556</v>
      </c>
      <c r="J1484" s="2"/>
      <c r="K1484" s="2"/>
      <c r="P1484" s="2"/>
    </row>
    <row r="1485">
      <c r="A1485" s="3" t="s">
        <v>2026</v>
      </c>
      <c r="B1485" s="11" t="str">
        <f t="shared" si="1"/>
        <v>20140303</v>
      </c>
      <c r="C1485" s="12">
        <f t="shared" si="2"/>
        <v>41701</v>
      </c>
      <c r="D1485" s="3" t="str">
        <f t="shared" si="3"/>
        <v>19</v>
      </c>
      <c r="E1485" s="13">
        <v>0.0</v>
      </c>
      <c r="F1485" s="14">
        <f>'Costo de tareas'!$B$15</f>
        <v>0.1964027778</v>
      </c>
      <c r="G1485" s="15">
        <f>'Producción diaria'!$T$3*$L$2*$M$2*$N$2*E1485*1000/'Costo de tareas'!$B$14</f>
        <v>0</v>
      </c>
      <c r="H1485" s="16">
        <f>IF(G1485 &gt; 'Costo de tareas'!$B$13, 'Costo de tareas'!$B$13, IF(G1485 &lt; 'Costo de tareas'!$B$13*0.2, 0, 'Costo de tareas'!$B$13- G1485))</f>
        <v>0</v>
      </c>
      <c r="I1485" s="17">
        <f>IF(H1485=0,'Costo de tareas'!$B$13,'Costo de tareas'!$B$13-H1485)</f>
        <v>39.28055556</v>
      </c>
      <c r="J1485" s="2"/>
      <c r="K1485" s="2"/>
      <c r="P1485" s="2"/>
    </row>
    <row r="1486">
      <c r="A1486" s="3" t="s">
        <v>2027</v>
      </c>
      <c r="B1486" s="11" t="str">
        <f t="shared" si="1"/>
        <v>20140303</v>
      </c>
      <c r="C1486" s="12">
        <f t="shared" si="2"/>
        <v>41701</v>
      </c>
      <c r="D1486" s="3" t="str">
        <f t="shared" si="3"/>
        <v>20</v>
      </c>
      <c r="E1486" s="13">
        <v>0.0</v>
      </c>
      <c r="F1486" s="14">
        <f>'Costo de tareas'!$B$15</f>
        <v>0.1964027778</v>
      </c>
      <c r="G1486" s="15">
        <f>'Producción diaria'!$T$3*$L$2*$M$2*$N$2*E1486*1000/'Costo de tareas'!$B$14</f>
        <v>0</v>
      </c>
      <c r="H1486" s="16">
        <f>IF(G1486 &gt; 'Costo de tareas'!$B$13, 'Costo de tareas'!$B$13, IF(G1486 &lt; 'Costo de tareas'!$B$13*0.2, 0, 'Costo de tareas'!$B$13- G1486))</f>
        <v>0</v>
      </c>
      <c r="I1486" s="17">
        <f>IF(H1486=0,'Costo de tareas'!$B$13,'Costo de tareas'!$B$13-H1486)</f>
        <v>39.28055556</v>
      </c>
      <c r="J1486" s="2"/>
      <c r="K1486" s="2"/>
      <c r="P1486" s="2"/>
    </row>
    <row r="1487">
      <c r="A1487" s="3" t="s">
        <v>2029</v>
      </c>
      <c r="B1487" s="11" t="str">
        <f t="shared" si="1"/>
        <v>20140303</v>
      </c>
      <c r="C1487" s="12">
        <f t="shared" si="2"/>
        <v>41701</v>
      </c>
      <c r="D1487" s="3" t="str">
        <f t="shared" si="3"/>
        <v>21</v>
      </c>
      <c r="E1487" s="13">
        <v>0.0</v>
      </c>
      <c r="F1487" s="14">
        <f>'Costo de tareas'!$B$15</f>
        <v>0.1964027778</v>
      </c>
      <c r="G1487" s="15">
        <f>'Producción diaria'!$T$3*$L$2*$M$2*$N$2*E1487*1000/'Costo de tareas'!$B$14</f>
        <v>0</v>
      </c>
      <c r="H1487" s="16">
        <f>IF(G1487 &gt; 'Costo de tareas'!$B$13, 'Costo de tareas'!$B$13, IF(G1487 &lt; 'Costo de tareas'!$B$13*0.2, 0, 'Costo de tareas'!$B$13- G1487))</f>
        <v>0</v>
      </c>
      <c r="I1487" s="17">
        <f>IF(H1487=0,'Costo de tareas'!$B$13,'Costo de tareas'!$B$13-H1487)</f>
        <v>39.28055556</v>
      </c>
      <c r="J1487" s="2"/>
      <c r="K1487" s="2"/>
      <c r="P1487" s="2"/>
    </row>
    <row r="1488">
      <c r="A1488" s="3" t="s">
        <v>2031</v>
      </c>
      <c r="B1488" s="11" t="str">
        <f t="shared" si="1"/>
        <v>20140303</v>
      </c>
      <c r="C1488" s="12">
        <f t="shared" si="2"/>
        <v>41701</v>
      </c>
      <c r="D1488" s="3" t="str">
        <f t="shared" si="3"/>
        <v>22</v>
      </c>
      <c r="E1488" s="13">
        <v>0.0</v>
      </c>
      <c r="F1488" s="14">
        <f>'Costo de tareas'!$B$15</f>
        <v>0.1964027778</v>
      </c>
      <c r="G1488" s="15">
        <f>'Producción diaria'!$T$3*$L$2*$M$2*$N$2*E1488*1000/'Costo de tareas'!$B$14</f>
        <v>0</v>
      </c>
      <c r="H1488" s="16">
        <f>IF(G1488 &gt; 'Costo de tareas'!$B$13, 'Costo de tareas'!$B$13, IF(G1488 &lt; 'Costo de tareas'!$B$13*0.2, 0, 'Costo de tareas'!$B$13- G1488))</f>
        <v>0</v>
      </c>
      <c r="I1488" s="17">
        <f>IF(H1488=0,'Costo de tareas'!$B$13,'Costo de tareas'!$B$13-H1488)</f>
        <v>39.28055556</v>
      </c>
      <c r="J1488" s="2"/>
      <c r="K1488" s="2"/>
      <c r="P1488" s="2"/>
    </row>
    <row r="1489">
      <c r="A1489" s="3" t="s">
        <v>2032</v>
      </c>
      <c r="B1489" s="11" t="str">
        <f t="shared" si="1"/>
        <v>20140303</v>
      </c>
      <c r="C1489" s="12">
        <f t="shared" si="2"/>
        <v>41701</v>
      </c>
      <c r="D1489" s="3" t="str">
        <f t="shared" si="3"/>
        <v>23</v>
      </c>
      <c r="E1489" s="13">
        <v>0.0</v>
      </c>
      <c r="F1489" s="14">
        <f>'Costo de tareas'!$B$15</f>
        <v>0.1964027778</v>
      </c>
      <c r="G1489" s="15">
        <f>'Producción diaria'!$T$3*$L$2*$M$2*$N$2*E1489*1000/'Costo de tareas'!$B$14</f>
        <v>0</v>
      </c>
      <c r="H1489" s="16">
        <f>IF(G1489 &gt; 'Costo de tareas'!$B$13, 'Costo de tareas'!$B$13, IF(G1489 &lt; 'Costo de tareas'!$B$13*0.2, 0, 'Costo de tareas'!$B$13- G1489))</f>
        <v>0</v>
      </c>
      <c r="I1489" s="17">
        <f>IF(H1489=0,'Costo de tareas'!$B$13,'Costo de tareas'!$B$13-H1489)</f>
        <v>39.28055556</v>
      </c>
      <c r="J1489" s="2"/>
      <c r="K1489" s="2"/>
      <c r="P1489" s="2"/>
    </row>
    <row r="1490">
      <c r="A1490" s="3" t="s">
        <v>2033</v>
      </c>
      <c r="B1490" s="11" t="str">
        <f t="shared" si="1"/>
        <v>20140304</v>
      </c>
      <c r="C1490" s="12">
        <f t="shared" si="2"/>
        <v>41702</v>
      </c>
      <c r="D1490" s="3" t="str">
        <f t="shared" si="3"/>
        <v>00</v>
      </c>
      <c r="E1490" s="13">
        <v>0.0</v>
      </c>
      <c r="F1490" s="14">
        <f>'Costo de tareas'!$B$15</f>
        <v>0.1964027778</v>
      </c>
      <c r="G1490" s="15">
        <f>'Producción diaria'!$T$3*$L$2*$M$2*$N$2*E1490*1000/'Costo de tareas'!$B$14</f>
        <v>0</v>
      </c>
      <c r="H1490" s="16">
        <f>IF(G1490 &gt; 'Costo de tareas'!$B$13, 'Costo de tareas'!$B$13, IF(G1490 &lt; 'Costo de tareas'!$B$13*0.2, 0, 'Costo de tareas'!$B$13- G1490))</f>
        <v>0</v>
      </c>
      <c r="I1490" s="17">
        <f>IF(H1490=0,'Costo de tareas'!$B$13,'Costo de tareas'!$B$13-H1490)</f>
        <v>39.28055556</v>
      </c>
      <c r="J1490" s="2"/>
      <c r="K1490" s="2"/>
      <c r="P1490" s="2"/>
    </row>
    <row r="1491">
      <c r="A1491" s="3" t="s">
        <v>2035</v>
      </c>
      <c r="B1491" s="11" t="str">
        <f t="shared" si="1"/>
        <v>20140304</v>
      </c>
      <c r="C1491" s="12">
        <f t="shared" si="2"/>
        <v>41702</v>
      </c>
      <c r="D1491" s="3" t="str">
        <f t="shared" si="3"/>
        <v>01</v>
      </c>
      <c r="E1491" s="13">
        <v>0.0</v>
      </c>
      <c r="F1491" s="14">
        <f>'Costo de tareas'!$B$15</f>
        <v>0.1964027778</v>
      </c>
      <c r="G1491" s="15">
        <f>'Producción diaria'!$T$3*$L$2*$M$2*$N$2*E1491*1000/'Costo de tareas'!$B$14</f>
        <v>0</v>
      </c>
      <c r="H1491" s="16">
        <f>IF(G1491 &gt; 'Costo de tareas'!$B$13, 'Costo de tareas'!$B$13, IF(G1491 &lt; 'Costo de tareas'!$B$13*0.2, 0, 'Costo de tareas'!$B$13- G1491))</f>
        <v>0</v>
      </c>
      <c r="I1491" s="17">
        <f>IF(H1491=0,'Costo de tareas'!$B$13,'Costo de tareas'!$B$13-H1491)</f>
        <v>39.28055556</v>
      </c>
      <c r="J1491" s="2"/>
      <c r="K1491" s="2"/>
      <c r="P1491" s="2"/>
    </row>
    <row r="1492">
      <c r="A1492" s="3" t="s">
        <v>2037</v>
      </c>
      <c r="B1492" s="11" t="str">
        <f t="shared" si="1"/>
        <v>20140304</v>
      </c>
      <c r="C1492" s="12">
        <f t="shared" si="2"/>
        <v>41702</v>
      </c>
      <c r="D1492" s="3" t="str">
        <f t="shared" si="3"/>
        <v>02</v>
      </c>
      <c r="E1492" s="13">
        <v>0.0</v>
      </c>
      <c r="F1492" s="14">
        <f>'Costo de tareas'!$B$15</f>
        <v>0.1964027778</v>
      </c>
      <c r="G1492" s="15">
        <f>'Producción diaria'!$T$3*$L$2*$M$2*$N$2*E1492*1000/'Costo de tareas'!$B$14</f>
        <v>0</v>
      </c>
      <c r="H1492" s="16">
        <f>IF(G1492 &gt; 'Costo de tareas'!$B$13, 'Costo de tareas'!$B$13, IF(G1492 &lt; 'Costo de tareas'!$B$13*0.2, 0, 'Costo de tareas'!$B$13- G1492))</f>
        <v>0</v>
      </c>
      <c r="I1492" s="17">
        <f>IF(H1492=0,'Costo de tareas'!$B$13,'Costo de tareas'!$B$13-H1492)</f>
        <v>39.28055556</v>
      </c>
      <c r="J1492" s="2"/>
      <c r="K1492" s="2"/>
      <c r="P1492" s="2"/>
    </row>
    <row r="1493">
      <c r="A1493" s="3" t="s">
        <v>2039</v>
      </c>
      <c r="B1493" s="11" t="str">
        <f t="shared" si="1"/>
        <v>20140304</v>
      </c>
      <c r="C1493" s="12">
        <f t="shared" si="2"/>
        <v>41702</v>
      </c>
      <c r="D1493" s="3" t="str">
        <f t="shared" si="3"/>
        <v>03</v>
      </c>
      <c r="E1493" s="13">
        <v>0.0</v>
      </c>
      <c r="F1493" s="14">
        <f>'Costo de tareas'!$B$15</f>
        <v>0.1964027778</v>
      </c>
      <c r="G1493" s="15">
        <f>'Producción diaria'!$T$3*$L$2*$M$2*$N$2*E1493*1000/'Costo de tareas'!$B$14</f>
        <v>0</v>
      </c>
      <c r="H1493" s="16">
        <f>IF(G1493 &gt; 'Costo de tareas'!$B$13, 'Costo de tareas'!$B$13, IF(G1493 &lt; 'Costo de tareas'!$B$13*0.2, 0, 'Costo de tareas'!$B$13- G1493))</f>
        <v>0</v>
      </c>
      <c r="I1493" s="17">
        <f>IF(H1493=0,'Costo de tareas'!$B$13,'Costo de tareas'!$B$13-H1493)</f>
        <v>39.28055556</v>
      </c>
      <c r="J1493" s="2"/>
      <c r="K1493" s="2"/>
      <c r="P1493" s="2"/>
    </row>
    <row r="1494">
      <c r="A1494" s="3" t="s">
        <v>2040</v>
      </c>
      <c r="B1494" s="11" t="str">
        <f t="shared" si="1"/>
        <v>20140304</v>
      </c>
      <c r="C1494" s="12">
        <f t="shared" si="2"/>
        <v>41702</v>
      </c>
      <c r="D1494" s="3" t="str">
        <f t="shared" si="3"/>
        <v>04</v>
      </c>
      <c r="E1494" s="13">
        <v>0.0</v>
      </c>
      <c r="F1494" s="14">
        <f>'Costo de tareas'!$B$15</f>
        <v>0.1964027778</v>
      </c>
      <c r="G1494" s="15">
        <f>'Producción diaria'!$T$3*$L$2*$M$2*$N$2*E1494*1000/'Costo de tareas'!$B$14</f>
        <v>0</v>
      </c>
      <c r="H1494" s="16">
        <f>IF(G1494 &gt; 'Costo de tareas'!$B$13, 'Costo de tareas'!$B$13, IF(G1494 &lt; 'Costo de tareas'!$B$13*0.2, 0, 'Costo de tareas'!$B$13- G1494))</f>
        <v>0</v>
      </c>
      <c r="I1494" s="17">
        <f>IF(H1494=0,'Costo de tareas'!$B$13,'Costo de tareas'!$B$13-H1494)</f>
        <v>39.28055556</v>
      </c>
      <c r="J1494" s="2"/>
      <c r="K1494" s="2"/>
      <c r="P1494" s="2"/>
    </row>
    <row r="1495">
      <c r="A1495" s="3" t="s">
        <v>2041</v>
      </c>
      <c r="B1495" s="11" t="str">
        <f t="shared" si="1"/>
        <v>20140304</v>
      </c>
      <c r="C1495" s="12">
        <f t="shared" si="2"/>
        <v>41702</v>
      </c>
      <c r="D1495" s="3" t="str">
        <f t="shared" si="3"/>
        <v>05</v>
      </c>
      <c r="E1495" s="13">
        <v>0.0</v>
      </c>
      <c r="F1495" s="14">
        <f>'Costo de tareas'!$B$15</f>
        <v>0.1964027778</v>
      </c>
      <c r="G1495" s="15">
        <f>'Producción diaria'!$T$3*$L$2*$M$2*$N$2*E1495*1000/'Costo de tareas'!$B$14</f>
        <v>0</v>
      </c>
      <c r="H1495" s="16">
        <f>IF(G1495 &gt; 'Costo de tareas'!$B$13, 'Costo de tareas'!$B$13, IF(G1495 &lt; 'Costo de tareas'!$B$13*0.2, 0, 'Costo de tareas'!$B$13- G1495))</f>
        <v>0</v>
      </c>
      <c r="I1495" s="17">
        <f>IF(H1495=0,'Costo de tareas'!$B$13,'Costo de tareas'!$B$13-H1495)</f>
        <v>39.28055556</v>
      </c>
      <c r="J1495" s="2"/>
      <c r="K1495" s="2"/>
      <c r="P1495" s="2"/>
    </row>
    <row r="1496">
      <c r="A1496" s="3" t="s">
        <v>2042</v>
      </c>
      <c r="B1496" s="11" t="str">
        <f t="shared" si="1"/>
        <v>20140304</v>
      </c>
      <c r="C1496" s="12">
        <f t="shared" si="2"/>
        <v>41702</v>
      </c>
      <c r="D1496" s="3" t="str">
        <f t="shared" si="3"/>
        <v>06</v>
      </c>
      <c r="E1496" s="13">
        <v>0.0</v>
      </c>
      <c r="F1496" s="14">
        <f>'Costo de tareas'!$B$15</f>
        <v>0.1964027778</v>
      </c>
      <c r="G1496" s="15">
        <f>'Producción diaria'!$T$3*$L$2*$M$2*$N$2*E1496*1000/'Costo de tareas'!$B$14</f>
        <v>0</v>
      </c>
      <c r="H1496" s="16">
        <f>IF(G1496 &gt; 'Costo de tareas'!$B$13, 'Costo de tareas'!$B$13, IF(G1496 &lt; 'Costo de tareas'!$B$13*0.2, 0, 'Costo de tareas'!$B$13- G1496))</f>
        <v>0</v>
      </c>
      <c r="I1496" s="17">
        <f>IF(H1496=0,'Costo de tareas'!$B$13,'Costo de tareas'!$B$13-H1496)</f>
        <v>39.28055556</v>
      </c>
      <c r="J1496" s="2"/>
      <c r="K1496" s="2"/>
      <c r="P1496" s="2"/>
    </row>
    <row r="1497">
      <c r="A1497" s="3" t="s">
        <v>2043</v>
      </c>
      <c r="B1497" s="11" t="str">
        <f t="shared" si="1"/>
        <v>20140304</v>
      </c>
      <c r="C1497" s="12">
        <f t="shared" si="2"/>
        <v>41702</v>
      </c>
      <c r="D1497" s="3" t="str">
        <f t="shared" si="3"/>
        <v>07</v>
      </c>
      <c r="E1497" s="13">
        <v>29.0</v>
      </c>
      <c r="F1497" s="14">
        <f>'Costo de tareas'!$B$15</f>
        <v>0.1964027778</v>
      </c>
      <c r="G1497" s="15">
        <f>'Producción diaria'!$T$3*$L$2*$M$2*$N$2*E1497*1000/'Costo de tareas'!$B$14</f>
        <v>43.60329612</v>
      </c>
      <c r="H1497" s="16">
        <f>IF(G1497 &gt; 'Costo de tareas'!$B$13, 'Costo de tareas'!$B$13, IF(G1497 &lt; 'Costo de tareas'!$B$13*0.2, 0, 'Costo de tareas'!$B$13- G1497))</f>
        <v>39.28055556</v>
      </c>
      <c r="I1497" s="17">
        <f>IF(H1497=0,'Costo de tareas'!$B$13,'Costo de tareas'!$B$13-H1497)</f>
        <v>0</v>
      </c>
      <c r="J1497" s="2"/>
      <c r="K1497" s="2"/>
      <c r="P1497" s="2"/>
    </row>
    <row r="1498">
      <c r="A1498" s="3" t="s">
        <v>2044</v>
      </c>
      <c r="B1498" s="11" t="str">
        <f t="shared" si="1"/>
        <v>20140304</v>
      </c>
      <c r="C1498" s="12">
        <f t="shared" si="2"/>
        <v>41702</v>
      </c>
      <c r="D1498" s="3" t="str">
        <f t="shared" si="3"/>
        <v>08</v>
      </c>
      <c r="E1498" s="13">
        <v>226.0</v>
      </c>
      <c r="F1498" s="14">
        <f>'Costo de tareas'!$B$15</f>
        <v>0.1964027778</v>
      </c>
      <c r="G1498" s="15">
        <f>'Producción diaria'!$T$3*$L$2*$M$2*$N$2*E1498*1000/'Costo de tareas'!$B$14</f>
        <v>339.8049973</v>
      </c>
      <c r="H1498" s="16">
        <f>IF(G1498 &gt; 'Costo de tareas'!$B$13, 'Costo de tareas'!$B$13, IF(G1498 &lt; 'Costo de tareas'!$B$13*0.2, 0, 'Costo de tareas'!$B$13- G1498))</f>
        <v>39.28055556</v>
      </c>
      <c r="I1498" s="17">
        <f>IF(H1498=0,'Costo de tareas'!$B$13,'Costo de tareas'!$B$13-H1498)</f>
        <v>0</v>
      </c>
      <c r="J1498" s="2"/>
      <c r="K1498" s="2"/>
      <c r="P1498" s="2"/>
    </row>
    <row r="1499">
      <c r="A1499" s="3" t="s">
        <v>2045</v>
      </c>
      <c r="B1499" s="11" t="str">
        <f t="shared" si="1"/>
        <v>20140304</v>
      </c>
      <c r="C1499" s="12">
        <f t="shared" si="2"/>
        <v>41702</v>
      </c>
      <c r="D1499" s="3" t="str">
        <f t="shared" si="3"/>
        <v>09</v>
      </c>
      <c r="E1499" s="13">
        <v>408.0</v>
      </c>
      <c r="F1499" s="14">
        <f>'Costo de tareas'!$B$15</f>
        <v>0.1964027778</v>
      </c>
      <c r="G1499" s="15">
        <f>'Producción diaria'!$T$3*$L$2*$M$2*$N$2*E1499*1000/'Costo de tareas'!$B$14</f>
        <v>613.4532695</v>
      </c>
      <c r="H1499" s="16">
        <f>IF(G1499 &gt; 'Costo de tareas'!$B$13, 'Costo de tareas'!$B$13, IF(G1499 &lt; 'Costo de tareas'!$B$13*0.2, 0, 'Costo de tareas'!$B$13- G1499))</f>
        <v>39.28055556</v>
      </c>
      <c r="I1499" s="17">
        <f>IF(H1499=0,'Costo de tareas'!$B$13,'Costo de tareas'!$B$13-H1499)</f>
        <v>0</v>
      </c>
      <c r="J1499" s="2"/>
      <c r="K1499" s="2"/>
      <c r="P1499" s="2"/>
    </row>
    <row r="1500">
      <c r="A1500" s="3" t="s">
        <v>2046</v>
      </c>
      <c r="B1500" s="11" t="str">
        <f t="shared" si="1"/>
        <v>20140304</v>
      </c>
      <c r="C1500" s="12">
        <f t="shared" si="2"/>
        <v>41702</v>
      </c>
      <c r="D1500" s="3" t="str">
        <f t="shared" si="3"/>
        <v>10</v>
      </c>
      <c r="E1500" s="13">
        <v>571.0</v>
      </c>
      <c r="F1500" s="14">
        <f>'Costo de tareas'!$B$15</f>
        <v>0.1964027778</v>
      </c>
      <c r="G1500" s="15">
        <f>'Producción diaria'!$T$3*$L$2*$M$2*$N$2*E1500*1000/'Costo de tareas'!$B$14</f>
        <v>858.533865</v>
      </c>
      <c r="H1500" s="16">
        <f>IF(G1500 &gt; 'Costo de tareas'!$B$13, 'Costo de tareas'!$B$13, IF(G1500 &lt; 'Costo de tareas'!$B$13*0.2, 0, 'Costo de tareas'!$B$13- G1500))</f>
        <v>39.28055556</v>
      </c>
      <c r="I1500" s="17">
        <f>IF(H1500=0,'Costo de tareas'!$B$13,'Costo de tareas'!$B$13-H1500)</f>
        <v>0</v>
      </c>
      <c r="J1500" s="2"/>
      <c r="K1500" s="2"/>
      <c r="P1500" s="2"/>
    </row>
    <row r="1501">
      <c r="A1501" s="3" t="s">
        <v>2047</v>
      </c>
      <c r="B1501" s="11" t="str">
        <f t="shared" si="1"/>
        <v>20140304</v>
      </c>
      <c r="C1501" s="12">
        <f t="shared" si="2"/>
        <v>41702</v>
      </c>
      <c r="D1501" s="3" t="str">
        <f t="shared" si="3"/>
        <v>11</v>
      </c>
      <c r="E1501" s="13">
        <v>663.0</v>
      </c>
      <c r="F1501" s="14">
        <f>'Costo de tareas'!$B$15</f>
        <v>0.1964027778</v>
      </c>
      <c r="G1501" s="15">
        <f>'Producción diaria'!$T$3*$L$2*$M$2*$N$2*E1501*1000/'Costo de tareas'!$B$14</f>
        <v>996.861563</v>
      </c>
      <c r="H1501" s="16">
        <f>IF(G1501 &gt; 'Costo de tareas'!$B$13, 'Costo de tareas'!$B$13, IF(G1501 &lt; 'Costo de tareas'!$B$13*0.2, 0, 'Costo de tareas'!$B$13- G1501))</f>
        <v>39.28055556</v>
      </c>
      <c r="I1501" s="17">
        <f>IF(H1501=0,'Costo de tareas'!$B$13,'Costo de tareas'!$B$13-H1501)</f>
        <v>0</v>
      </c>
      <c r="J1501" s="2"/>
      <c r="K1501" s="2"/>
      <c r="P1501" s="2"/>
    </row>
    <row r="1502">
      <c r="A1502" s="3" t="s">
        <v>2048</v>
      </c>
      <c r="B1502" s="11" t="str">
        <f t="shared" si="1"/>
        <v>20140304</v>
      </c>
      <c r="C1502" s="12">
        <f t="shared" si="2"/>
        <v>41702</v>
      </c>
      <c r="D1502" s="3" t="str">
        <f t="shared" si="3"/>
        <v>12</v>
      </c>
      <c r="E1502" s="13">
        <v>305.55</v>
      </c>
      <c r="F1502" s="14">
        <f>'Costo de tareas'!$B$15</f>
        <v>0.1964027778</v>
      </c>
      <c r="G1502" s="15">
        <f>'Producción diaria'!$T$3*$L$2*$M$2*$N$2*E1502*1000/'Costo de tareas'!$B$14</f>
        <v>459.4133493</v>
      </c>
      <c r="H1502" s="16">
        <f>IF(G1502 &gt; 'Costo de tareas'!$B$13, 'Costo de tareas'!$B$13, IF(G1502 &lt; 'Costo de tareas'!$B$13*0.2, 0, 'Costo de tareas'!$B$13- G1502))</f>
        <v>39.28055556</v>
      </c>
      <c r="I1502" s="17">
        <f>IF(H1502=0,'Costo de tareas'!$B$13,'Costo de tareas'!$B$13-H1502)</f>
        <v>0</v>
      </c>
      <c r="J1502" s="2"/>
      <c r="K1502" s="2"/>
      <c r="P1502" s="2"/>
    </row>
    <row r="1503">
      <c r="A1503" s="3" t="s">
        <v>2050</v>
      </c>
      <c r="B1503" s="11" t="str">
        <f t="shared" si="1"/>
        <v>20140304</v>
      </c>
      <c r="C1503" s="12">
        <f t="shared" si="2"/>
        <v>41702</v>
      </c>
      <c r="D1503" s="3" t="str">
        <f t="shared" si="3"/>
        <v>13</v>
      </c>
      <c r="E1503" s="13">
        <v>708.0</v>
      </c>
      <c r="F1503" s="14">
        <f>'Costo de tareas'!$B$15</f>
        <v>0.1964027778</v>
      </c>
      <c r="G1503" s="15">
        <f>'Producción diaria'!$T$3*$L$2*$M$2*$N$2*E1503*1000/'Costo de tareas'!$B$14</f>
        <v>1064.52185</v>
      </c>
      <c r="H1503" s="16">
        <f>IF(G1503 &gt; 'Costo de tareas'!$B$13, 'Costo de tareas'!$B$13, IF(G1503 &lt; 'Costo de tareas'!$B$13*0.2, 0, 'Costo de tareas'!$B$13- G1503))</f>
        <v>39.28055556</v>
      </c>
      <c r="I1503" s="17">
        <f>IF(H1503=0,'Costo de tareas'!$B$13,'Costo de tareas'!$B$13-H1503)</f>
        <v>0</v>
      </c>
      <c r="J1503" s="2"/>
      <c r="K1503" s="2"/>
      <c r="P1503" s="2"/>
    </row>
    <row r="1504">
      <c r="A1504" s="3" t="s">
        <v>2051</v>
      </c>
      <c r="B1504" s="11" t="str">
        <f t="shared" si="1"/>
        <v>20140304</v>
      </c>
      <c r="C1504" s="12">
        <f t="shared" si="2"/>
        <v>41702</v>
      </c>
      <c r="D1504" s="3" t="str">
        <f t="shared" si="3"/>
        <v>14</v>
      </c>
      <c r="E1504" s="13">
        <v>632.0</v>
      </c>
      <c r="F1504" s="14">
        <f>'Costo de tareas'!$B$15</f>
        <v>0.1964027778</v>
      </c>
      <c r="G1504" s="15">
        <f>'Producción diaria'!$T$3*$L$2*$M$2*$N$2*E1504*1000/'Costo de tareas'!$B$14</f>
        <v>950.251143</v>
      </c>
      <c r="H1504" s="16">
        <f>IF(G1504 &gt; 'Costo de tareas'!$B$13, 'Costo de tareas'!$B$13, IF(G1504 &lt; 'Costo de tareas'!$B$13*0.2, 0, 'Costo de tareas'!$B$13- G1504))</f>
        <v>39.28055556</v>
      </c>
      <c r="I1504" s="17">
        <f>IF(H1504=0,'Costo de tareas'!$B$13,'Costo de tareas'!$B$13-H1504)</f>
        <v>0</v>
      </c>
      <c r="J1504" s="2"/>
      <c r="K1504" s="2"/>
      <c r="P1504" s="2"/>
    </row>
    <row r="1505">
      <c r="A1505" s="3" t="s">
        <v>2052</v>
      </c>
      <c r="B1505" s="11" t="str">
        <f t="shared" si="1"/>
        <v>20140304</v>
      </c>
      <c r="C1505" s="12">
        <f t="shared" si="2"/>
        <v>41702</v>
      </c>
      <c r="D1505" s="3" t="str">
        <f t="shared" si="3"/>
        <v>15</v>
      </c>
      <c r="E1505" s="13">
        <v>497.0</v>
      </c>
      <c r="F1505" s="14">
        <f>'Costo de tareas'!$B$15</f>
        <v>0.1964027778</v>
      </c>
      <c r="G1505" s="15">
        <f>'Producción diaria'!$T$3*$L$2*$M$2*$N$2*E1505*1000/'Costo de tareas'!$B$14</f>
        <v>747.2702818</v>
      </c>
      <c r="H1505" s="16">
        <f>IF(G1505 &gt; 'Costo de tareas'!$B$13, 'Costo de tareas'!$B$13, IF(G1505 &lt; 'Costo de tareas'!$B$13*0.2, 0, 'Costo de tareas'!$B$13- G1505))</f>
        <v>39.28055556</v>
      </c>
      <c r="I1505" s="17">
        <f>IF(H1505=0,'Costo de tareas'!$B$13,'Costo de tareas'!$B$13-H1505)</f>
        <v>0</v>
      </c>
      <c r="J1505" s="2"/>
      <c r="K1505" s="2"/>
      <c r="P1505" s="2"/>
    </row>
    <row r="1506">
      <c r="A1506" s="3" t="s">
        <v>2053</v>
      </c>
      <c r="B1506" s="11" t="str">
        <f t="shared" si="1"/>
        <v>20140304</v>
      </c>
      <c r="C1506" s="12">
        <f t="shared" si="2"/>
        <v>41702</v>
      </c>
      <c r="D1506" s="3" t="str">
        <f t="shared" si="3"/>
        <v>16</v>
      </c>
      <c r="E1506" s="13">
        <v>27.0</v>
      </c>
      <c r="F1506" s="14">
        <f>'Costo de tareas'!$B$15</f>
        <v>0.1964027778</v>
      </c>
      <c r="G1506" s="15">
        <f>'Producción diaria'!$T$3*$L$2*$M$2*$N$2*E1506*1000/'Costo de tareas'!$B$14</f>
        <v>40.59617225</v>
      </c>
      <c r="H1506" s="16">
        <f>IF(G1506 &gt; 'Costo de tareas'!$B$13, 'Costo de tareas'!$B$13, IF(G1506 &lt; 'Costo de tareas'!$B$13*0.2, 0, 'Costo de tareas'!$B$13- G1506))</f>
        <v>39.28055556</v>
      </c>
      <c r="I1506" s="17">
        <f>IF(H1506=0,'Costo de tareas'!$B$13,'Costo de tareas'!$B$13-H1506)</f>
        <v>0</v>
      </c>
      <c r="J1506" s="2"/>
      <c r="K1506" s="2"/>
      <c r="P1506" s="2"/>
    </row>
    <row r="1507">
      <c r="A1507" s="3" t="s">
        <v>2054</v>
      </c>
      <c r="B1507" s="11" t="str">
        <f t="shared" si="1"/>
        <v>20140304</v>
      </c>
      <c r="C1507" s="12">
        <f t="shared" si="2"/>
        <v>41702</v>
      </c>
      <c r="D1507" s="3" t="str">
        <f t="shared" si="3"/>
        <v>17</v>
      </c>
      <c r="E1507" s="13">
        <v>97.0</v>
      </c>
      <c r="F1507" s="14">
        <f>'Costo de tareas'!$B$15</f>
        <v>0.1964027778</v>
      </c>
      <c r="G1507" s="15">
        <f>'Producción diaria'!$T$3*$L$2*$M$2*$N$2*E1507*1000/'Costo de tareas'!$B$14</f>
        <v>145.8455077</v>
      </c>
      <c r="H1507" s="16">
        <f>IF(G1507 &gt; 'Costo de tareas'!$B$13, 'Costo de tareas'!$B$13, IF(G1507 &lt; 'Costo de tareas'!$B$13*0.2, 0, 'Costo de tareas'!$B$13- G1507))</f>
        <v>39.28055556</v>
      </c>
      <c r="I1507" s="17">
        <f>IF(H1507=0,'Costo de tareas'!$B$13,'Costo de tareas'!$B$13-H1507)</f>
        <v>0</v>
      </c>
      <c r="J1507" s="2"/>
      <c r="K1507" s="2"/>
      <c r="P1507" s="2"/>
    </row>
    <row r="1508">
      <c r="A1508" s="3" t="s">
        <v>2055</v>
      </c>
      <c r="B1508" s="11" t="str">
        <f t="shared" si="1"/>
        <v>20140304</v>
      </c>
      <c r="C1508" s="12">
        <f t="shared" si="2"/>
        <v>41702</v>
      </c>
      <c r="D1508" s="3" t="str">
        <f t="shared" si="3"/>
        <v>18</v>
      </c>
      <c r="E1508" s="13">
        <v>0.0</v>
      </c>
      <c r="F1508" s="14">
        <f>'Costo de tareas'!$B$15</f>
        <v>0.1964027778</v>
      </c>
      <c r="G1508" s="15">
        <f>'Producción diaria'!$T$3*$L$2*$M$2*$N$2*E1508*1000/'Costo de tareas'!$B$14</f>
        <v>0</v>
      </c>
      <c r="H1508" s="16">
        <f>IF(G1508 &gt; 'Costo de tareas'!$B$13, 'Costo de tareas'!$B$13, IF(G1508 &lt; 'Costo de tareas'!$B$13*0.2, 0, 'Costo de tareas'!$B$13- G1508))</f>
        <v>0</v>
      </c>
      <c r="I1508" s="17">
        <f>IF(H1508=0,'Costo de tareas'!$B$13,'Costo de tareas'!$B$13-H1508)</f>
        <v>39.28055556</v>
      </c>
      <c r="J1508" s="2"/>
      <c r="K1508" s="2"/>
      <c r="P1508" s="2"/>
    </row>
    <row r="1509">
      <c r="A1509" s="3" t="s">
        <v>2056</v>
      </c>
      <c r="B1509" s="11" t="str">
        <f t="shared" si="1"/>
        <v>20140304</v>
      </c>
      <c r="C1509" s="12">
        <f t="shared" si="2"/>
        <v>41702</v>
      </c>
      <c r="D1509" s="3" t="str">
        <f t="shared" si="3"/>
        <v>19</v>
      </c>
      <c r="E1509" s="13">
        <v>0.0</v>
      </c>
      <c r="F1509" s="14">
        <f>'Costo de tareas'!$B$15</f>
        <v>0.1964027778</v>
      </c>
      <c r="G1509" s="15">
        <f>'Producción diaria'!$T$3*$L$2*$M$2*$N$2*E1509*1000/'Costo de tareas'!$B$14</f>
        <v>0</v>
      </c>
      <c r="H1509" s="16">
        <f>IF(G1509 &gt; 'Costo de tareas'!$B$13, 'Costo de tareas'!$B$13, IF(G1509 &lt; 'Costo de tareas'!$B$13*0.2, 0, 'Costo de tareas'!$B$13- G1509))</f>
        <v>0</v>
      </c>
      <c r="I1509" s="17">
        <f>IF(H1509=0,'Costo de tareas'!$B$13,'Costo de tareas'!$B$13-H1509)</f>
        <v>39.28055556</v>
      </c>
      <c r="J1509" s="2"/>
      <c r="K1509" s="2"/>
      <c r="P1509" s="2"/>
    </row>
    <row r="1510">
      <c r="A1510" s="3" t="s">
        <v>2058</v>
      </c>
      <c r="B1510" s="11" t="str">
        <f t="shared" si="1"/>
        <v>20140304</v>
      </c>
      <c r="C1510" s="12">
        <f t="shared" si="2"/>
        <v>41702</v>
      </c>
      <c r="D1510" s="3" t="str">
        <f t="shared" si="3"/>
        <v>20</v>
      </c>
      <c r="E1510" s="13">
        <v>0.0</v>
      </c>
      <c r="F1510" s="14">
        <f>'Costo de tareas'!$B$15</f>
        <v>0.1964027778</v>
      </c>
      <c r="G1510" s="15">
        <f>'Producción diaria'!$T$3*$L$2*$M$2*$N$2*E1510*1000/'Costo de tareas'!$B$14</f>
        <v>0</v>
      </c>
      <c r="H1510" s="16">
        <f>IF(G1510 &gt; 'Costo de tareas'!$B$13, 'Costo de tareas'!$B$13, IF(G1510 &lt; 'Costo de tareas'!$B$13*0.2, 0, 'Costo de tareas'!$B$13- G1510))</f>
        <v>0</v>
      </c>
      <c r="I1510" s="17">
        <f>IF(H1510=0,'Costo de tareas'!$B$13,'Costo de tareas'!$B$13-H1510)</f>
        <v>39.28055556</v>
      </c>
      <c r="J1510" s="2"/>
      <c r="K1510" s="2"/>
      <c r="P1510" s="2"/>
    </row>
    <row r="1511">
      <c r="A1511" s="3" t="s">
        <v>2060</v>
      </c>
      <c r="B1511" s="11" t="str">
        <f t="shared" si="1"/>
        <v>20140304</v>
      </c>
      <c r="C1511" s="12">
        <f t="shared" si="2"/>
        <v>41702</v>
      </c>
      <c r="D1511" s="3" t="str">
        <f t="shared" si="3"/>
        <v>21</v>
      </c>
      <c r="E1511" s="13">
        <v>0.0</v>
      </c>
      <c r="F1511" s="14">
        <f>'Costo de tareas'!$B$15</f>
        <v>0.1964027778</v>
      </c>
      <c r="G1511" s="15">
        <f>'Producción diaria'!$T$3*$L$2*$M$2*$N$2*E1511*1000/'Costo de tareas'!$B$14</f>
        <v>0</v>
      </c>
      <c r="H1511" s="16">
        <f>IF(G1511 &gt; 'Costo de tareas'!$B$13, 'Costo de tareas'!$B$13, IF(G1511 &lt; 'Costo de tareas'!$B$13*0.2, 0, 'Costo de tareas'!$B$13- G1511))</f>
        <v>0</v>
      </c>
      <c r="I1511" s="17">
        <f>IF(H1511=0,'Costo de tareas'!$B$13,'Costo de tareas'!$B$13-H1511)</f>
        <v>39.28055556</v>
      </c>
      <c r="J1511" s="2"/>
      <c r="K1511" s="2"/>
      <c r="P1511" s="2"/>
    </row>
    <row r="1512">
      <c r="A1512" s="3" t="s">
        <v>2061</v>
      </c>
      <c r="B1512" s="11" t="str">
        <f t="shared" si="1"/>
        <v>20140304</v>
      </c>
      <c r="C1512" s="12">
        <f t="shared" si="2"/>
        <v>41702</v>
      </c>
      <c r="D1512" s="3" t="str">
        <f t="shared" si="3"/>
        <v>22</v>
      </c>
      <c r="E1512" s="13">
        <v>0.0</v>
      </c>
      <c r="F1512" s="14">
        <f>'Costo de tareas'!$B$15</f>
        <v>0.1964027778</v>
      </c>
      <c r="G1512" s="15">
        <f>'Producción diaria'!$T$3*$L$2*$M$2*$N$2*E1512*1000/'Costo de tareas'!$B$14</f>
        <v>0</v>
      </c>
      <c r="H1512" s="16">
        <f>IF(G1512 &gt; 'Costo de tareas'!$B$13, 'Costo de tareas'!$B$13, IF(G1512 &lt; 'Costo de tareas'!$B$13*0.2, 0, 'Costo de tareas'!$B$13- G1512))</f>
        <v>0</v>
      </c>
      <c r="I1512" s="17">
        <f>IF(H1512=0,'Costo de tareas'!$B$13,'Costo de tareas'!$B$13-H1512)</f>
        <v>39.28055556</v>
      </c>
      <c r="J1512" s="2"/>
      <c r="K1512" s="2"/>
      <c r="P1512" s="2"/>
    </row>
    <row r="1513">
      <c r="A1513" s="3" t="s">
        <v>2062</v>
      </c>
      <c r="B1513" s="11" t="str">
        <f t="shared" si="1"/>
        <v>20140304</v>
      </c>
      <c r="C1513" s="12">
        <f t="shared" si="2"/>
        <v>41702</v>
      </c>
      <c r="D1513" s="3" t="str">
        <f t="shared" si="3"/>
        <v>23</v>
      </c>
      <c r="E1513" s="13">
        <v>0.0</v>
      </c>
      <c r="F1513" s="14">
        <f>'Costo de tareas'!$B$15</f>
        <v>0.1964027778</v>
      </c>
      <c r="G1513" s="15">
        <f>'Producción diaria'!$T$3*$L$2*$M$2*$N$2*E1513*1000/'Costo de tareas'!$B$14</f>
        <v>0</v>
      </c>
      <c r="H1513" s="16">
        <f>IF(G1513 &gt; 'Costo de tareas'!$B$13, 'Costo de tareas'!$B$13, IF(G1513 &lt; 'Costo de tareas'!$B$13*0.2, 0, 'Costo de tareas'!$B$13- G1513))</f>
        <v>0</v>
      </c>
      <c r="I1513" s="17">
        <f>IF(H1513=0,'Costo de tareas'!$B$13,'Costo de tareas'!$B$13-H1513)</f>
        <v>39.28055556</v>
      </c>
      <c r="J1513" s="2"/>
      <c r="K1513" s="2"/>
      <c r="P1513" s="2"/>
    </row>
    <row r="1514">
      <c r="A1514" s="3" t="s">
        <v>2063</v>
      </c>
      <c r="B1514" s="11" t="str">
        <f t="shared" si="1"/>
        <v>20140305</v>
      </c>
      <c r="C1514" s="12">
        <f t="shared" si="2"/>
        <v>41703</v>
      </c>
      <c r="D1514" s="3" t="str">
        <f t="shared" si="3"/>
        <v>00</v>
      </c>
      <c r="E1514" s="13">
        <v>0.0</v>
      </c>
      <c r="F1514" s="14">
        <f>'Costo de tareas'!$B$15</f>
        <v>0.1964027778</v>
      </c>
      <c r="G1514" s="15">
        <f>'Producción diaria'!$T$3*$L$2*$M$2*$N$2*E1514*1000/'Costo de tareas'!$B$14</f>
        <v>0</v>
      </c>
      <c r="H1514" s="16">
        <f>IF(G1514 &gt; 'Costo de tareas'!$B$13, 'Costo de tareas'!$B$13, IF(G1514 &lt; 'Costo de tareas'!$B$13*0.2, 0, 'Costo de tareas'!$B$13- G1514))</f>
        <v>0</v>
      </c>
      <c r="I1514" s="17">
        <f>IF(H1514=0,'Costo de tareas'!$B$13,'Costo de tareas'!$B$13-H1514)</f>
        <v>39.28055556</v>
      </c>
      <c r="J1514" s="2"/>
      <c r="K1514" s="2"/>
      <c r="P1514" s="2"/>
    </row>
    <row r="1515">
      <c r="A1515" s="3" t="s">
        <v>2064</v>
      </c>
      <c r="B1515" s="11" t="str">
        <f t="shared" si="1"/>
        <v>20140305</v>
      </c>
      <c r="C1515" s="12">
        <f t="shared" si="2"/>
        <v>41703</v>
      </c>
      <c r="D1515" s="3" t="str">
        <f t="shared" si="3"/>
        <v>01</v>
      </c>
      <c r="E1515" s="13">
        <v>0.0</v>
      </c>
      <c r="F1515" s="14">
        <f>'Costo de tareas'!$B$15</f>
        <v>0.1964027778</v>
      </c>
      <c r="G1515" s="15">
        <f>'Producción diaria'!$T$3*$L$2*$M$2*$N$2*E1515*1000/'Costo de tareas'!$B$14</f>
        <v>0</v>
      </c>
      <c r="H1515" s="16">
        <f>IF(G1515 &gt; 'Costo de tareas'!$B$13, 'Costo de tareas'!$B$13, IF(G1515 &lt; 'Costo de tareas'!$B$13*0.2, 0, 'Costo de tareas'!$B$13- G1515))</f>
        <v>0</v>
      </c>
      <c r="I1515" s="17">
        <f>IF(H1515=0,'Costo de tareas'!$B$13,'Costo de tareas'!$B$13-H1515)</f>
        <v>39.28055556</v>
      </c>
      <c r="J1515" s="2"/>
      <c r="K1515" s="2"/>
      <c r="P1515" s="2"/>
    </row>
    <row r="1516">
      <c r="A1516" s="3" t="s">
        <v>2065</v>
      </c>
      <c r="B1516" s="11" t="str">
        <f t="shared" si="1"/>
        <v>20140305</v>
      </c>
      <c r="C1516" s="12">
        <f t="shared" si="2"/>
        <v>41703</v>
      </c>
      <c r="D1516" s="3" t="str">
        <f t="shared" si="3"/>
        <v>02</v>
      </c>
      <c r="E1516" s="13">
        <v>0.0</v>
      </c>
      <c r="F1516" s="14">
        <f>'Costo de tareas'!$B$15</f>
        <v>0.1964027778</v>
      </c>
      <c r="G1516" s="15">
        <f>'Producción diaria'!$T$3*$L$2*$M$2*$N$2*E1516*1000/'Costo de tareas'!$B$14</f>
        <v>0</v>
      </c>
      <c r="H1516" s="16">
        <f>IF(G1516 &gt; 'Costo de tareas'!$B$13, 'Costo de tareas'!$B$13, IF(G1516 &lt; 'Costo de tareas'!$B$13*0.2, 0, 'Costo de tareas'!$B$13- G1516))</f>
        <v>0</v>
      </c>
      <c r="I1516" s="17">
        <f>IF(H1516=0,'Costo de tareas'!$B$13,'Costo de tareas'!$B$13-H1516)</f>
        <v>39.28055556</v>
      </c>
      <c r="J1516" s="2"/>
      <c r="K1516" s="2"/>
      <c r="P1516" s="2"/>
    </row>
    <row r="1517">
      <c r="A1517" s="3" t="s">
        <v>2066</v>
      </c>
      <c r="B1517" s="11" t="str">
        <f t="shared" si="1"/>
        <v>20140305</v>
      </c>
      <c r="C1517" s="12">
        <f t="shared" si="2"/>
        <v>41703</v>
      </c>
      <c r="D1517" s="3" t="str">
        <f t="shared" si="3"/>
        <v>03</v>
      </c>
      <c r="E1517" s="13">
        <v>0.0</v>
      </c>
      <c r="F1517" s="14">
        <f>'Costo de tareas'!$B$15</f>
        <v>0.1964027778</v>
      </c>
      <c r="G1517" s="15">
        <f>'Producción diaria'!$T$3*$L$2*$M$2*$N$2*E1517*1000/'Costo de tareas'!$B$14</f>
        <v>0</v>
      </c>
      <c r="H1517" s="16">
        <f>IF(G1517 &gt; 'Costo de tareas'!$B$13, 'Costo de tareas'!$B$13, IF(G1517 &lt; 'Costo de tareas'!$B$13*0.2, 0, 'Costo de tareas'!$B$13- G1517))</f>
        <v>0</v>
      </c>
      <c r="I1517" s="17">
        <f>IF(H1517=0,'Costo de tareas'!$B$13,'Costo de tareas'!$B$13-H1517)</f>
        <v>39.28055556</v>
      </c>
      <c r="J1517" s="2"/>
      <c r="K1517" s="2"/>
      <c r="P1517" s="2"/>
    </row>
    <row r="1518">
      <c r="A1518" s="3" t="s">
        <v>2067</v>
      </c>
      <c r="B1518" s="11" t="str">
        <f t="shared" si="1"/>
        <v>20140305</v>
      </c>
      <c r="C1518" s="12">
        <f t="shared" si="2"/>
        <v>41703</v>
      </c>
      <c r="D1518" s="3" t="str">
        <f t="shared" si="3"/>
        <v>04</v>
      </c>
      <c r="E1518" s="13">
        <v>0.0</v>
      </c>
      <c r="F1518" s="14">
        <f>'Costo de tareas'!$B$15</f>
        <v>0.1964027778</v>
      </c>
      <c r="G1518" s="15">
        <f>'Producción diaria'!$T$3*$L$2*$M$2*$N$2*E1518*1000/'Costo de tareas'!$B$14</f>
        <v>0</v>
      </c>
      <c r="H1518" s="16">
        <f>IF(G1518 &gt; 'Costo de tareas'!$B$13, 'Costo de tareas'!$B$13, IF(G1518 &lt; 'Costo de tareas'!$B$13*0.2, 0, 'Costo de tareas'!$B$13- G1518))</f>
        <v>0</v>
      </c>
      <c r="I1518" s="17">
        <f>IF(H1518=0,'Costo de tareas'!$B$13,'Costo de tareas'!$B$13-H1518)</f>
        <v>39.28055556</v>
      </c>
      <c r="J1518" s="2"/>
      <c r="K1518" s="2"/>
      <c r="P1518" s="2"/>
    </row>
    <row r="1519">
      <c r="A1519" s="3" t="s">
        <v>2068</v>
      </c>
      <c r="B1519" s="11" t="str">
        <f t="shared" si="1"/>
        <v>20140305</v>
      </c>
      <c r="C1519" s="12">
        <f t="shared" si="2"/>
        <v>41703</v>
      </c>
      <c r="D1519" s="3" t="str">
        <f t="shared" si="3"/>
        <v>05</v>
      </c>
      <c r="E1519" s="13">
        <v>0.0</v>
      </c>
      <c r="F1519" s="14">
        <f>'Costo de tareas'!$B$15</f>
        <v>0.1964027778</v>
      </c>
      <c r="G1519" s="15">
        <f>'Producción diaria'!$T$3*$L$2*$M$2*$N$2*E1519*1000/'Costo de tareas'!$B$14</f>
        <v>0</v>
      </c>
      <c r="H1519" s="16">
        <f>IF(G1519 &gt; 'Costo de tareas'!$B$13, 'Costo de tareas'!$B$13, IF(G1519 &lt; 'Costo de tareas'!$B$13*0.2, 0, 'Costo de tareas'!$B$13- G1519))</f>
        <v>0</v>
      </c>
      <c r="I1519" s="17">
        <f>IF(H1519=0,'Costo de tareas'!$B$13,'Costo de tareas'!$B$13-H1519)</f>
        <v>39.28055556</v>
      </c>
      <c r="J1519" s="2"/>
      <c r="K1519" s="2"/>
      <c r="P1519" s="2"/>
    </row>
    <row r="1520">
      <c r="A1520" s="3" t="s">
        <v>2069</v>
      </c>
      <c r="B1520" s="11" t="str">
        <f t="shared" si="1"/>
        <v>20140305</v>
      </c>
      <c r="C1520" s="12">
        <f t="shared" si="2"/>
        <v>41703</v>
      </c>
      <c r="D1520" s="3" t="str">
        <f t="shared" si="3"/>
        <v>06</v>
      </c>
      <c r="E1520" s="13">
        <v>0.0</v>
      </c>
      <c r="F1520" s="14">
        <f>'Costo de tareas'!$B$15</f>
        <v>0.1964027778</v>
      </c>
      <c r="G1520" s="15">
        <f>'Producción diaria'!$T$3*$L$2*$M$2*$N$2*E1520*1000/'Costo de tareas'!$B$14</f>
        <v>0</v>
      </c>
      <c r="H1520" s="16">
        <f>IF(G1520 &gt; 'Costo de tareas'!$B$13, 'Costo de tareas'!$B$13, IF(G1520 &lt; 'Costo de tareas'!$B$13*0.2, 0, 'Costo de tareas'!$B$13- G1520))</f>
        <v>0</v>
      </c>
      <c r="I1520" s="17">
        <f>IF(H1520=0,'Costo de tareas'!$B$13,'Costo de tareas'!$B$13-H1520)</f>
        <v>39.28055556</v>
      </c>
      <c r="J1520" s="2"/>
      <c r="K1520" s="2"/>
      <c r="P1520" s="2"/>
    </row>
    <row r="1521">
      <c r="A1521" s="3" t="s">
        <v>2070</v>
      </c>
      <c r="B1521" s="11" t="str">
        <f t="shared" si="1"/>
        <v>20140305</v>
      </c>
      <c r="C1521" s="12">
        <f t="shared" si="2"/>
        <v>41703</v>
      </c>
      <c r="D1521" s="3" t="str">
        <f t="shared" si="3"/>
        <v>07</v>
      </c>
      <c r="E1521" s="13">
        <v>26.0</v>
      </c>
      <c r="F1521" s="14">
        <f>'Costo de tareas'!$B$15</f>
        <v>0.1964027778</v>
      </c>
      <c r="G1521" s="15">
        <f>'Producción diaria'!$T$3*$L$2*$M$2*$N$2*E1521*1000/'Costo de tareas'!$B$14</f>
        <v>39.09261031</v>
      </c>
      <c r="H1521" s="16">
        <f>IF(G1521 &gt; 'Costo de tareas'!$B$13, 'Costo de tareas'!$B$13, IF(G1521 &lt; 'Costo de tareas'!$B$13*0.2, 0, 'Costo de tareas'!$B$13- G1521))</f>
        <v>0.1879452419</v>
      </c>
      <c r="I1521" s="17">
        <f>IF(H1521=0,'Costo de tareas'!$B$13,'Costo de tareas'!$B$13-H1521)</f>
        <v>39.09261031</v>
      </c>
      <c r="J1521" s="2"/>
      <c r="K1521" s="2"/>
      <c r="P1521" s="2"/>
    </row>
    <row r="1522">
      <c r="A1522" s="3" t="s">
        <v>2071</v>
      </c>
      <c r="B1522" s="11" t="str">
        <f t="shared" si="1"/>
        <v>20140305</v>
      </c>
      <c r="C1522" s="12">
        <f t="shared" si="2"/>
        <v>41703</v>
      </c>
      <c r="D1522" s="3" t="str">
        <f t="shared" si="3"/>
        <v>08</v>
      </c>
      <c r="E1522" s="13">
        <v>136.0</v>
      </c>
      <c r="F1522" s="14">
        <f>'Costo de tareas'!$B$15</f>
        <v>0.1964027778</v>
      </c>
      <c r="G1522" s="15">
        <f>'Producción diaria'!$T$3*$L$2*$M$2*$N$2*E1522*1000/'Costo de tareas'!$B$14</f>
        <v>204.4844232</v>
      </c>
      <c r="H1522" s="16">
        <f>IF(G1522 &gt; 'Costo de tareas'!$B$13, 'Costo de tareas'!$B$13, IF(G1522 &lt; 'Costo de tareas'!$B$13*0.2, 0, 'Costo de tareas'!$B$13- G1522))</f>
        <v>39.28055556</v>
      </c>
      <c r="I1522" s="17">
        <f>IF(H1522=0,'Costo de tareas'!$B$13,'Costo de tareas'!$B$13-H1522)</f>
        <v>0</v>
      </c>
      <c r="J1522" s="2"/>
      <c r="K1522" s="2"/>
      <c r="P1522" s="2"/>
    </row>
    <row r="1523">
      <c r="A1523" s="3" t="s">
        <v>2072</v>
      </c>
      <c r="B1523" s="11" t="str">
        <f t="shared" si="1"/>
        <v>20140305</v>
      </c>
      <c r="C1523" s="12">
        <f t="shared" si="2"/>
        <v>41703</v>
      </c>
      <c r="D1523" s="3" t="str">
        <f t="shared" si="3"/>
        <v>09</v>
      </c>
      <c r="E1523" s="13">
        <v>327.0</v>
      </c>
      <c r="F1523" s="14">
        <f>'Costo de tareas'!$B$15</f>
        <v>0.1964027778</v>
      </c>
      <c r="G1523" s="15">
        <f>'Producción diaria'!$T$3*$L$2*$M$2*$N$2*E1523*1000/'Costo de tareas'!$B$14</f>
        <v>491.6647528</v>
      </c>
      <c r="H1523" s="16">
        <f>IF(G1523 &gt; 'Costo de tareas'!$B$13, 'Costo de tareas'!$B$13, IF(G1523 &lt; 'Costo de tareas'!$B$13*0.2, 0, 'Costo de tareas'!$B$13- G1523))</f>
        <v>39.28055556</v>
      </c>
      <c r="I1523" s="17">
        <f>IF(H1523=0,'Costo de tareas'!$B$13,'Costo de tareas'!$B$13-H1523)</f>
        <v>0</v>
      </c>
      <c r="J1523" s="2"/>
      <c r="K1523" s="2"/>
      <c r="P1523" s="2"/>
    </row>
    <row r="1524">
      <c r="A1524" s="3" t="s">
        <v>2073</v>
      </c>
      <c r="B1524" s="11" t="str">
        <f t="shared" si="1"/>
        <v>20140305</v>
      </c>
      <c r="C1524" s="12">
        <f t="shared" si="2"/>
        <v>41703</v>
      </c>
      <c r="D1524" s="3" t="str">
        <f t="shared" si="3"/>
        <v>10</v>
      </c>
      <c r="E1524" s="13">
        <v>524.0</v>
      </c>
      <c r="F1524" s="14">
        <f>'Costo de tareas'!$B$15</f>
        <v>0.1964027778</v>
      </c>
      <c r="G1524" s="15">
        <f>'Producción diaria'!$T$3*$L$2*$M$2*$N$2*E1524*1000/'Costo de tareas'!$B$14</f>
        <v>787.866454</v>
      </c>
      <c r="H1524" s="16">
        <f>IF(G1524 &gt; 'Costo de tareas'!$B$13, 'Costo de tareas'!$B$13, IF(G1524 &lt; 'Costo de tareas'!$B$13*0.2, 0, 'Costo de tareas'!$B$13- G1524))</f>
        <v>39.28055556</v>
      </c>
      <c r="I1524" s="17">
        <f>IF(H1524=0,'Costo de tareas'!$B$13,'Costo de tareas'!$B$13-H1524)</f>
        <v>0</v>
      </c>
      <c r="J1524" s="2"/>
      <c r="K1524" s="2"/>
      <c r="P1524" s="2"/>
    </row>
    <row r="1525">
      <c r="A1525" s="3" t="s">
        <v>2074</v>
      </c>
      <c r="B1525" s="11" t="str">
        <f t="shared" si="1"/>
        <v>20140305</v>
      </c>
      <c r="C1525" s="12">
        <f t="shared" si="2"/>
        <v>41703</v>
      </c>
      <c r="D1525" s="3" t="str">
        <f t="shared" si="3"/>
        <v>11</v>
      </c>
      <c r="E1525" s="13">
        <v>636.0</v>
      </c>
      <c r="F1525" s="14">
        <f>'Costo de tareas'!$B$15</f>
        <v>0.1964027778</v>
      </c>
      <c r="G1525" s="15">
        <f>'Producción diaria'!$T$3*$L$2*$M$2*$N$2*E1525*1000/'Costo de tareas'!$B$14</f>
        <v>956.2653907</v>
      </c>
      <c r="H1525" s="16">
        <f>IF(G1525 &gt; 'Costo de tareas'!$B$13, 'Costo de tareas'!$B$13, IF(G1525 &lt; 'Costo de tareas'!$B$13*0.2, 0, 'Costo de tareas'!$B$13- G1525))</f>
        <v>39.28055556</v>
      </c>
      <c r="I1525" s="17">
        <f>IF(H1525=0,'Costo de tareas'!$B$13,'Costo de tareas'!$B$13-H1525)</f>
        <v>0</v>
      </c>
      <c r="J1525" s="2"/>
      <c r="K1525" s="2"/>
      <c r="P1525" s="2"/>
    </row>
    <row r="1526">
      <c r="A1526" s="3" t="s">
        <v>2075</v>
      </c>
      <c r="B1526" s="11" t="str">
        <f t="shared" si="1"/>
        <v>20140305</v>
      </c>
      <c r="C1526" s="12">
        <f t="shared" si="2"/>
        <v>41703</v>
      </c>
      <c r="D1526" s="3" t="str">
        <f t="shared" si="3"/>
        <v>12</v>
      </c>
      <c r="E1526" s="13">
        <v>659.0</v>
      </c>
      <c r="F1526" s="14">
        <f>'Costo de tareas'!$B$15</f>
        <v>0.1964027778</v>
      </c>
      <c r="G1526" s="15">
        <f>'Producción diaria'!$T$3*$L$2*$M$2*$N$2*E1526*1000/'Costo de tareas'!$B$14</f>
        <v>990.8473153</v>
      </c>
      <c r="H1526" s="16">
        <f>IF(G1526 &gt; 'Costo de tareas'!$B$13, 'Costo de tareas'!$B$13, IF(G1526 &lt; 'Costo de tareas'!$B$13*0.2, 0, 'Costo de tareas'!$B$13- G1526))</f>
        <v>39.28055556</v>
      </c>
      <c r="I1526" s="17">
        <f>IF(H1526=0,'Costo de tareas'!$B$13,'Costo de tareas'!$B$13-H1526)</f>
        <v>0</v>
      </c>
      <c r="J1526" s="2"/>
      <c r="K1526" s="2"/>
      <c r="P1526" s="2"/>
    </row>
    <row r="1527">
      <c r="A1527" s="3" t="s">
        <v>2076</v>
      </c>
      <c r="B1527" s="11" t="str">
        <f t="shared" si="1"/>
        <v>20140305</v>
      </c>
      <c r="C1527" s="12">
        <f t="shared" si="2"/>
        <v>41703</v>
      </c>
      <c r="D1527" s="3" t="str">
        <f t="shared" si="3"/>
        <v>13</v>
      </c>
      <c r="E1527" s="13">
        <v>683.0</v>
      </c>
      <c r="F1527" s="14">
        <f>'Costo de tareas'!$B$15</f>
        <v>0.1964027778</v>
      </c>
      <c r="G1527" s="15">
        <f>'Producción diaria'!$T$3*$L$2*$M$2*$N$2*E1527*1000/'Costo de tareas'!$B$14</f>
        <v>1026.932802</v>
      </c>
      <c r="H1527" s="16">
        <f>IF(G1527 &gt; 'Costo de tareas'!$B$13, 'Costo de tareas'!$B$13, IF(G1527 &lt; 'Costo de tareas'!$B$13*0.2, 0, 'Costo de tareas'!$B$13- G1527))</f>
        <v>39.28055556</v>
      </c>
      <c r="I1527" s="17">
        <f>IF(H1527=0,'Costo de tareas'!$B$13,'Costo de tareas'!$B$13-H1527)</f>
        <v>0</v>
      </c>
      <c r="J1527" s="2"/>
      <c r="K1527" s="2"/>
      <c r="P1527" s="2"/>
    </row>
    <row r="1528">
      <c r="A1528" s="3" t="s">
        <v>2077</v>
      </c>
      <c r="B1528" s="11" t="str">
        <f t="shared" si="1"/>
        <v>20140305</v>
      </c>
      <c r="C1528" s="12">
        <f t="shared" si="2"/>
        <v>41703</v>
      </c>
      <c r="D1528" s="3" t="str">
        <f t="shared" si="3"/>
        <v>14</v>
      </c>
      <c r="E1528" s="13">
        <v>632.0</v>
      </c>
      <c r="F1528" s="14">
        <f>'Costo de tareas'!$B$15</f>
        <v>0.1964027778</v>
      </c>
      <c r="G1528" s="15">
        <f>'Producción diaria'!$T$3*$L$2*$M$2*$N$2*E1528*1000/'Costo de tareas'!$B$14</f>
        <v>950.251143</v>
      </c>
      <c r="H1528" s="16">
        <f>IF(G1528 &gt; 'Costo de tareas'!$B$13, 'Costo de tareas'!$B$13, IF(G1528 &lt; 'Costo de tareas'!$B$13*0.2, 0, 'Costo de tareas'!$B$13- G1528))</f>
        <v>39.28055556</v>
      </c>
      <c r="I1528" s="17">
        <f>IF(H1528=0,'Costo de tareas'!$B$13,'Costo de tareas'!$B$13-H1528)</f>
        <v>0</v>
      </c>
      <c r="J1528" s="2"/>
      <c r="K1528" s="2"/>
      <c r="P1528" s="2"/>
    </row>
    <row r="1529">
      <c r="A1529" s="3" t="s">
        <v>2078</v>
      </c>
      <c r="B1529" s="11" t="str">
        <f t="shared" si="1"/>
        <v>20140305</v>
      </c>
      <c r="C1529" s="12">
        <f t="shared" si="2"/>
        <v>41703</v>
      </c>
      <c r="D1529" s="3" t="str">
        <f t="shared" si="3"/>
        <v>15</v>
      </c>
      <c r="E1529" s="13">
        <v>52.0</v>
      </c>
      <c r="F1529" s="14">
        <f>'Costo de tareas'!$B$15</f>
        <v>0.1964027778</v>
      </c>
      <c r="G1529" s="15">
        <f>'Producción diaria'!$T$3*$L$2*$M$2*$N$2*E1529*1000/'Costo de tareas'!$B$14</f>
        <v>78.18522063</v>
      </c>
      <c r="H1529" s="16">
        <f>IF(G1529 &gt; 'Costo de tareas'!$B$13, 'Costo de tareas'!$B$13, IF(G1529 &lt; 'Costo de tareas'!$B$13*0.2, 0, 'Costo de tareas'!$B$13- G1529))</f>
        <v>39.28055556</v>
      </c>
      <c r="I1529" s="17">
        <f>IF(H1529=0,'Costo de tareas'!$B$13,'Costo de tareas'!$B$13-H1529)</f>
        <v>0</v>
      </c>
      <c r="J1529" s="2"/>
      <c r="K1529" s="2"/>
      <c r="P1529" s="2"/>
    </row>
    <row r="1530">
      <c r="A1530" s="3" t="s">
        <v>2079</v>
      </c>
      <c r="B1530" s="11" t="str">
        <f t="shared" si="1"/>
        <v>20140305</v>
      </c>
      <c r="C1530" s="12">
        <f t="shared" si="2"/>
        <v>41703</v>
      </c>
      <c r="D1530" s="3" t="str">
        <f t="shared" si="3"/>
        <v>16</v>
      </c>
      <c r="E1530" s="13">
        <v>341.0</v>
      </c>
      <c r="F1530" s="14">
        <f>'Costo de tareas'!$B$15</f>
        <v>0.1964027778</v>
      </c>
      <c r="G1530" s="15">
        <f>'Producción diaria'!$T$3*$L$2*$M$2*$N$2*E1530*1000/'Costo de tareas'!$B$14</f>
        <v>512.7146199</v>
      </c>
      <c r="H1530" s="16">
        <f>IF(G1530 &gt; 'Costo de tareas'!$B$13, 'Costo de tareas'!$B$13, IF(G1530 &lt; 'Costo de tareas'!$B$13*0.2, 0, 'Costo de tareas'!$B$13- G1530))</f>
        <v>39.28055556</v>
      </c>
      <c r="I1530" s="17">
        <f>IF(H1530=0,'Costo de tareas'!$B$13,'Costo de tareas'!$B$13-H1530)</f>
        <v>0</v>
      </c>
      <c r="J1530" s="2"/>
      <c r="K1530" s="2"/>
      <c r="P1530" s="2"/>
    </row>
    <row r="1531">
      <c r="A1531" s="3" t="s">
        <v>2080</v>
      </c>
      <c r="B1531" s="11" t="str">
        <f t="shared" si="1"/>
        <v>20140305</v>
      </c>
      <c r="C1531" s="12">
        <f t="shared" si="2"/>
        <v>41703</v>
      </c>
      <c r="D1531" s="3" t="str">
        <f t="shared" si="3"/>
        <v>17</v>
      </c>
      <c r="E1531" s="13">
        <v>149.0</v>
      </c>
      <c r="F1531" s="14">
        <f>'Costo de tareas'!$B$15</f>
        <v>0.1964027778</v>
      </c>
      <c r="G1531" s="15">
        <f>'Producción diaria'!$T$3*$L$2*$M$2*$N$2*E1531*1000/'Costo de tareas'!$B$14</f>
        <v>224.0307283</v>
      </c>
      <c r="H1531" s="16">
        <f>IF(G1531 &gt; 'Costo de tareas'!$B$13, 'Costo de tareas'!$B$13, IF(G1531 &lt; 'Costo de tareas'!$B$13*0.2, 0, 'Costo de tareas'!$B$13- G1531))</f>
        <v>39.28055556</v>
      </c>
      <c r="I1531" s="17">
        <f>IF(H1531=0,'Costo de tareas'!$B$13,'Costo de tareas'!$B$13-H1531)</f>
        <v>0</v>
      </c>
      <c r="J1531" s="2"/>
      <c r="K1531" s="2"/>
      <c r="P1531" s="2"/>
    </row>
    <row r="1532">
      <c r="A1532" s="3" t="s">
        <v>2081</v>
      </c>
      <c r="B1532" s="11" t="str">
        <f t="shared" si="1"/>
        <v>20140305</v>
      </c>
      <c r="C1532" s="12">
        <f t="shared" si="2"/>
        <v>41703</v>
      </c>
      <c r="D1532" s="3" t="str">
        <f t="shared" si="3"/>
        <v>18</v>
      </c>
      <c r="E1532" s="13">
        <v>0.0</v>
      </c>
      <c r="F1532" s="14">
        <f>'Costo de tareas'!$B$15</f>
        <v>0.1964027778</v>
      </c>
      <c r="G1532" s="15">
        <f>'Producción diaria'!$T$3*$L$2*$M$2*$N$2*E1532*1000/'Costo de tareas'!$B$14</f>
        <v>0</v>
      </c>
      <c r="H1532" s="16">
        <f>IF(G1532 &gt; 'Costo de tareas'!$B$13, 'Costo de tareas'!$B$13, IF(G1532 &lt; 'Costo de tareas'!$B$13*0.2, 0, 'Costo de tareas'!$B$13- G1532))</f>
        <v>0</v>
      </c>
      <c r="I1532" s="17">
        <f>IF(H1532=0,'Costo de tareas'!$B$13,'Costo de tareas'!$B$13-H1532)</f>
        <v>39.28055556</v>
      </c>
      <c r="J1532" s="2"/>
      <c r="K1532" s="2"/>
      <c r="P1532" s="2"/>
    </row>
    <row r="1533">
      <c r="A1533" s="3" t="s">
        <v>2083</v>
      </c>
      <c r="B1533" s="11" t="str">
        <f t="shared" si="1"/>
        <v>20140305</v>
      </c>
      <c r="C1533" s="12">
        <f t="shared" si="2"/>
        <v>41703</v>
      </c>
      <c r="D1533" s="3" t="str">
        <f t="shared" si="3"/>
        <v>19</v>
      </c>
      <c r="E1533" s="13">
        <v>0.0</v>
      </c>
      <c r="F1533" s="14">
        <f>'Costo de tareas'!$B$15</f>
        <v>0.1964027778</v>
      </c>
      <c r="G1533" s="15">
        <f>'Producción diaria'!$T$3*$L$2*$M$2*$N$2*E1533*1000/'Costo de tareas'!$B$14</f>
        <v>0</v>
      </c>
      <c r="H1533" s="16">
        <f>IF(G1533 &gt; 'Costo de tareas'!$B$13, 'Costo de tareas'!$B$13, IF(G1533 &lt; 'Costo de tareas'!$B$13*0.2, 0, 'Costo de tareas'!$B$13- G1533))</f>
        <v>0</v>
      </c>
      <c r="I1533" s="17">
        <f>IF(H1533=0,'Costo de tareas'!$B$13,'Costo de tareas'!$B$13-H1533)</f>
        <v>39.28055556</v>
      </c>
      <c r="J1533" s="2"/>
      <c r="K1533" s="2"/>
      <c r="P1533" s="2"/>
    </row>
    <row r="1534">
      <c r="A1534" s="3" t="s">
        <v>2084</v>
      </c>
      <c r="B1534" s="11" t="str">
        <f t="shared" si="1"/>
        <v>20140305</v>
      </c>
      <c r="C1534" s="12">
        <f t="shared" si="2"/>
        <v>41703</v>
      </c>
      <c r="D1534" s="3" t="str">
        <f t="shared" si="3"/>
        <v>20</v>
      </c>
      <c r="E1534" s="13">
        <v>0.0</v>
      </c>
      <c r="F1534" s="14">
        <f>'Costo de tareas'!$B$15</f>
        <v>0.1964027778</v>
      </c>
      <c r="G1534" s="15">
        <f>'Producción diaria'!$T$3*$L$2*$M$2*$N$2*E1534*1000/'Costo de tareas'!$B$14</f>
        <v>0</v>
      </c>
      <c r="H1534" s="16">
        <f>IF(G1534 &gt; 'Costo de tareas'!$B$13, 'Costo de tareas'!$B$13, IF(G1534 &lt; 'Costo de tareas'!$B$13*0.2, 0, 'Costo de tareas'!$B$13- G1534))</f>
        <v>0</v>
      </c>
      <c r="I1534" s="17">
        <f>IF(H1534=0,'Costo de tareas'!$B$13,'Costo de tareas'!$B$13-H1534)</f>
        <v>39.28055556</v>
      </c>
      <c r="J1534" s="2"/>
      <c r="K1534" s="2"/>
      <c r="P1534" s="2"/>
    </row>
    <row r="1535">
      <c r="A1535" s="3" t="s">
        <v>2085</v>
      </c>
      <c r="B1535" s="11" t="str">
        <f t="shared" si="1"/>
        <v>20140305</v>
      </c>
      <c r="C1535" s="12">
        <f t="shared" si="2"/>
        <v>41703</v>
      </c>
      <c r="D1535" s="3" t="str">
        <f t="shared" si="3"/>
        <v>21</v>
      </c>
      <c r="E1535" s="13">
        <v>0.0</v>
      </c>
      <c r="F1535" s="14">
        <f>'Costo de tareas'!$B$15</f>
        <v>0.1964027778</v>
      </c>
      <c r="G1535" s="15">
        <f>'Producción diaria'!$T$3*$L$2*$M$2*$N$2*E1535*1000/'Costo de tareas'!$B$14</f>
        <v>0</v>
      </c>
      <c r="H1535" s="16">
        <f>IF(G1535 &gt; 'Costo de tareas'!$B$13, 'Costo de tareas'!$B$13, IF(G1535 &lt; 'Costo de tareas'!$B$13*0.2, 0, 'Costo de tareas'!$B$13- G1535))</f>
        <v>0</v>
      </c>
      <c r="I1535" s="17">
        <f>IF(H1535=0,'Costo de tareas'!$B$13,'Costo de tareas'!$B$13-H1535)</f>
        <v>39.28055556</v>
      </c>
      <c r="J1535" s="2"/>
      <c r="K1535" s="2"/>
      <c r="P1535" s="2"/>
    </row>
    <row r="1536">
      <c r="A1536" s="3" t="s">
        <v>2087</v>
      </c>
      <c r="B1536" s="11" t="str">
        <f t="shared" si="1"/>
        <v>20140305</v>
      </c>
      <c r="C1536" s="12">
        <f t="shared" si="2"/>
        <v>41703</v>
      </c>
      <c r="D1536" s="3" t="str">
        <f t="shared" si="3"/>
        <v>22</v>
      </c>
      <c r="E1536" s="13">
        <v>0.0</v>
      </c>
      <c r="F1536" s="14">
        <f>'Costo de tareas'!$B$15</f>
        <v>0.1964027778</v>
      </c>
      <c r="G1536" s="15">
        <f>'Producción diaria'!$T$3*$L$2*$M$2*$N$2*E1536*1000/'Costo de tareas'!$B$14</f>
        <v>0</v>
      </c>
      <c r="H1536" s="16">
        <f>IF(G1536 &gt; 'Costo de tareas'!$B$13, 'Costo de tareas'!$B$13, IF(G1536 &lt; 'Costo de tareas'!$B$13*0.2, 0, 'Costo de tareas'!$B$13- G1536))</f>
        <v>0</v>
      </c>
      <c r="I1536" s="17">
        <f>IF(H1536=0,'Costo de tareas'!$B$13,'Costo de tareas'!$B$13-H1536)</f>
        <v>39.28055556</v>
      </c>
      <c r="J1536" s="2"/>
      <c r="K1536" s="2"/>
      <c r="P1536" s="2"/>
    </row>
    <row r="1537">
      <c r="A1537" s="3" t="s">
        <v>2090</v>
      </c>
      <c r="B1537" s="11" t="str">
        <f t="shared" si="1"/>
        <v>20140305</v>
      </c>
      <c r="C1537" s="12">
        <f t="shared" si="2"/>
        <v>41703</v>
      </c>
      <c r="D1537" s="3" t="str">
        <f t="shared" si="3"/>
        <v>23</v>
      </c>
      <c r="E1537" s="13">
        <v>0.0</v>
      </c>
      <c r="F1537" s="14">
        <f>'Costo de tareas'!$B$15</f>
        <v>0.1964027778</v>
      </c>
      <c r="G1537" s="15">
        <f>'Producción diaria'!$T$3*$L$2*$M$2*$N$2*E1537*1000/'Costo de tareas'!$B$14</f>
        <v>0</v>
      </c>
      <c r="H1537" s="16">
        <f>IF(G1537 &gt; 'Costo de tareas'!$B$13, 'Costo de tareas'!$B$13, IF(G1537 &lt; 'Costo de tareas'!$B$13*0.2, 0, 'Costo de tareas'!$B$13- G1537))</f>
        <v>0</v>
      </c>
      <c r="I1537" s="17">
        <f>IF(H1537=0,'Costo de tareas'!$B$13,'Costo de tareas'!$B$13-H1537)</f>
        <v>39.28055556</v>
      </c>
      <c r="J1537" s="2"/>
      <c r="K1537" s="2"/>
      <c r="P1537" s="2"/>
    </row>
    <row r="1538">
      <c r="A1538" s="3" t="s">
        <v>2092</v>
      </c>
      <c r="B1538" s="11" t="str">
        <f t="shared" si="1"/>
        <v>20140306</v>
      </c>
      <c r="C1538" s="12">
        <f t="shared" si="2"/>
        <v>41704</v>
      </c>
      <c r="D1538" s="3" t="str">
        <f t="shared" si="3"/>
        <v>00</v>
      </c>
      <c r="E1538" s="13">
        <v>0.0</v>
      </c>
      <c r="F1538" s="14">
        <f>'Costo de tareas'!$B$15</f>
        <v>0.1964027778</v>
      </c>
      <c r="G1538" s="15">
        <f>'Producción diaria'!$T$3*$L$2*$M$2*$N$2*E1538*1000/'Costo de tareas'!$B$14</f>
        <v>0</v>
      </c>
      <c r="H1538" s="16">
        <f>IF(G1538 &gt; 'Costo de tareas'!$B$13, 'Costo de tareas'!$B$13, IF(G1538 &lt; 'Costo de tareas'!$B$13*0.2, 0, 'Costo de tareas'!$B$13- G1538))</f>
        <v>0</v>
      </c>
      <c r="I1538" s="17">
        <f>IF(H1538=0,'Costo de tareas'!$B$13,'Costo de tareas'!$B$13-H1538)</f>
        <v>39.28055556</v>
      </c>
      <c r="J1538" s="2"/>
      <c r="K1538" s="2"/>
      <c r="P1538" s="2"/>
    </row>
    <row r="1539">
      <c r="A1539" s="3" t="s">
        <v>2093</v>
      </c>
      <c r="B1539" s="11" t="str">
        <f t="shared" si="1"/>
        <v>20140306</v>
      </c>
      <c r="C1539" s="12">
        <f t="shared" si="2"/>
        <v>41704</v>
      </c>
      <c r="D1539" s="3" t="str">
        <f t="shared" si="3"/>
        <v>01</v>
      </c>
      <c r="E1539" s="13">
        <v>0.0</v>
      </c>
      <c r="F1539" s="14">
        <f>'Costo de tareas'!$B$15</f>
        <v>0.1964027778</v>
      </c>
      <c r="G1539" s="15">
        <f>'Producción diaria'!$T$3*$L$2*$M$2*$N$2*E1539*1000/'Costo de tareas'!$B$14</f>
        <v>0</v>
      </c>
      <c r="H1539" s="16">
        <f>IF(G1539 &gt; 'Costo de tareas'!$B$13, 'Costo de tareas'!$B$13, IF(G1539 &lt; 'Costo de tareas'!$B$13*0.2, 0, 'Costo de tareas'!$B$13- G1539))</f>
        <v>0</v>
      </c>
      <c r="I1539" s="17">
        <f>IF(H1539=0,'Costo de tareas'!$B$13,'Costo de tareas'!$B$13-H1539)</f>
        <v>39.28055556</v>
      </c>
      <c r="J1539" s="2"/>
      <c r="K1539" s="2"/>
      <c r="P1539" s="2"/>
    </row>
    <row r="1540">
      <c r="A1540" s="3" t="s">
        <v>2094</v>
      </c>
      <c r="B1540" s="11" t="str">
        <f t="shared" si="1"/>
        <v>20140306</v>
      </c>
      <c r="C1540" s="12">
        <f t="shared" si="2"/>
        <v>41704</v>
      </c>
      <c r="D1540" s="3" t="str">
        <f t="shared" si="3"/>
        <v>02</v>
      </c>
      <c r="E1540" s="13">
        <v>0.0</v>
      </c>
      <c r="F1540" s="14">
        <f>'Costo de tareas'!$B$15</f>
        <v>0.1964027778</v>
      </c>
      <c r="G1540" s="15">
        <f>'Producción diaria'!$T$3*$L$2*$M$2*$N$2*E1540*1000/'Costo de tareas'!$B$14</f>
        <v>0</v>
      </c>
      <c r="H1540" s="16">
        <f>IF(G1540 &gt; 'Costo de tareas'!$B$13, 'Costo de tareas'!$B$13, IF(G1540 &lt; 'Costo de tareas'!$B$13*0.2, 0, 'Costo de tareas'!$B$13- G1540))</f>
        <v>0</v>
      </c>
      <c r="I1540" s="17">
        <f>IF(H1540=0,'Costo de tareas'!$B$13,'Costo de tareas'!$B$13-H1540)</f>
        <v>39.28055556</v>
      </c>
      <c r="J1540" s="2"/>
      <c r="K1540" s="2"/>
      <c r="P1540" s="2"/>
    </row>
    <row r="1541">
      <c r="A1541" s="3" t="s">
        <v>2095</v>
      </c>
      <c r="B1541" s="11" t="str">
        <f t="shared" si="1"/>
        <v>20140306</v>
      </c>
      <c r="C1541" s="12">
        <f t="shared" si="2"/>
        <v>41704</v>
      </c>
      <c r="D1541" s="3" t="str">
        <f t="shared" si="3"/>
        <v>03</v>
      </c>
      <c r="E1541" s="13">
        <v>0.0</v>
      </c>
      <c r="F1541" s="14">
        <f>'Costo de tareas'!$B$15</f>
        <v>0.1964027778</v>
      </c>
      <c r="G1541" s="15">
        <f>'Producción diaria'!$T$3*$L$2*$M$2*$N$2*E1541*1000/'Costo de tareas'!$B$14</f>
        <v>0</v>
      </c>
      <c r="H1541" s="16">
        <f>IF(G1541 &gt; 'Costo de tareas'!$B$13, 'Costo de tareas'!$B$13, IF(G1541 &lt; 'Costo de tareas'!$B$13*0.2, 0, 'Costo de tareas'!$B$13- G1541))</f>
        <v>0</v>
      </c>
      <c r="I1541" s="17">
        <f>IF(H1541=0,'Costo de tareas'!$B$13,'Costo de tareas'!$B$13-H1541)</f>
        <v>39.28055556</v>
      </c>
      <c r="J1541" s="2"/>
      <c r="K1541" s="2"/>
      <c r="P1541" s="2"/>
    </row>
    <row r="1542">
      <c r="A1542" s="3" t="s">
        <v>2096</v>
      </c>
      <c r="B1542" s="11" t="str">
        <f t="shared" si="1"/>
        <v>20140306</v>
      </c>
      <c r="C1542" s="12">
        <f t="shared" si="2"/>
        <v>41704</v>
      </c>
      <c r="D1542" s="3" t="str">
        <f t="shared" si="3"/>
        <v>04</v>
      </c>
      <c r="E1542" s="13">
        <v>0.0</v>
      </c>
      <c r="F1542" s="14">
        <f>'Costo de tareas'!$B$15</f>
        <v>0.1964027778</v>
      </c>
      <c r="G1542" s="15">
        <f>'Producción diaria'!$T$3*$L$2*$M$2*$N$2*E1542*1000/'Costo de tareas'!$B$14</f>
        <v>0</v>
      </c>
      <c r="H1542" s="16">
        <f>IF(G1542 &gt; 'Costo de tareas'!$B$13, 'Costo de tareas'!$B$13, IF(G1542 &lt; 'Costo de tareas'!$B$13*0.2, 0, 'Costo de tareas'!$B$13- G1542))</f>
        <v>0</v>
      </c>
      <c r="I1542" s="17">
        <f>IF(H1542=0,'Costo de tareas'!$B$13,'Costo de tareas'!$B$13-H1542)</f>
        <v>39.28055556</v>
      </c>
      <c r="J1542" s="2"/>
      <c r="K1542" s="2"/>
      <c r="P1542" s="2"/>
    </row>
    <row r="1543">
      <c r="A1543" s="3" t="s">
        <v>2097</v>
      </c>
      <c r="B1543" s="11" t="str">
        <f t="shared" si="1"/>
        <v>20140306</v>
      </c>
      <c r="C1543" s="12">
        <f t="shared" si="2"/>
        <v>41704</v>
      </c>
      <c r="D1543" s="3" t="str">
        <f t="shared" si="3"/>
        <v>05</v>
      </c>
      <c r="E1543" s="13">
        <v>0.0</v>
      </c>
      <c r="F1543" s="14">
        <f>'Costo de tareas'!$B$15</f>
        <v>0.1964027778</v>
      </c>
      <c r="G1543" s="15">
        <f>'Producción diaria'!$T$3*$L$2*$M$2*$N$2*E1543*1000/'Costo de tareas'!$B$14</f>
        <v>0</v>
      </c>
      <c r="H1543" s="16">
        <f>IF(G1543 &gt; 'Costo de tareas'!$B$13, 'Costo de tareas'!$B$13, IF(G1543 &lt; 'Costo de tareas'!$B$13*0.2, 0, 'Costo de tareas'!$B$13- G1543))</f>
        <v>0</v>
      </c>
      <c r="I1543" s="17">
        <f>IF(H1543=0,'Costo de tareas'!$B$13,'Costo de tareas'!$B$13-H1543)</f>
        <v>39.28055556</v>
      </c>
      <c r="J1543" s="2"/>
      <c r="K1543" s="2"/>
      <c r="P1543" s="2"/>
    </row>
    <row r="1544">
      <c r="A1544" s="3" t="s">
        <v>2098</v>
      </c>
      <c r="B1544" s="11" t="str">
        <f t="shared" si="1"/>
        <v>20140306</v>
      </c>
      <c r="C1544" s="12">
        <f t="shared" si="2"/>
        <v>41704</v>
      </c>
      <c r="D1544" s="3" t="str">
        <f t="shared" si="3"/>
        <v>06</v>
      </c>
      <c r="E1544" s="13">
        <v>0.0</v>
      </c>
      <c r="F1544" s="14">
        <f>'Costo de tareas'!$B$15</f>
        <v>0.1964027778</v>
      </c>
      <c r="G1544" s="15">
        <f>'Producción diaria'!$T$3*$L$2*$M$2*$N$2*E1544*1000/'Costo de tareas'!$B$14</f>
        <v>0</v>
      </c>
      <c r="H1544" s="16">
        <f>IF(G1544 &gt; 'Costo de tareas'!$B$13, 'Costo de tareas'!$B$13, IF(G1544 &lt; 'Costo de tareas'!$B$13*0.2, 0, 'Costo de tareas'!$B$13- G1544))</f>
        <v>0</v>
      </c>
      <c r="I1544" s="17">
        <f>IF(H1544=0,'Costo de tareas'!$B$13,'Costo de tareas'!$B$13-H1544)</f>
        <v>39.28055556</v>
      </c>
      <c r="J1544" s="2"/>
      <c r="K1544" s="2"/>
      <c r="P1544" s="2"/>
    </row>
    <row r="1545">
      <c r="A1545" s="3" t="s">
        <v>2099</v>
      </c>
      <c r="B1545" s="11" t="str">
        <f t="shared" si="1"/>
        <v>20140306</v>
      </c>
      <c r="C1545" s="12">
        <f t="shared" si="2"/>
        <v>41704</v>
      </c>
      <c r="D1545" s="3" t="str">
        <f t="shared" si="3"/>
        <v>07</v>
      </c>
      <c r="E1545" s="13">
        <v>46.0</v>
      </c>
      <c r="F1545" s="14">
        <f>'Costo de tareas'!$B$15</f>
        <v>0.1964027778</v>
      </c>
      <c r="G1545" s="15">
        <f>'Producción diaria'!$T$3*$L$2*$M$2*$N$2*E1545*1000/'Costo de tareas'!$B$14</f>
        <v>69.16384902</v>
      </c>
      <c r="H1545" s="16">
        <f>IF(G1545 &gt; 'Costo de tareas'!$B$13, 'Costo de tareas'!$B$13, IF(G1545 &lt; 'Costo de tareas'!$B$13*0.2, 0, 'Costo de tareas'!$B$13- G1545))</f>
        <v>39.28055556</v>
      </c>
      <c r="I1545" s="17">
        <f>IF(H1545=0,'Costo de tareas'!$B$13,'Costo de tareas'!$B$13-H1545)</f>
        <v>0</v>
      </c>
      <c r="J1545" s="2"/>
      <c r="K1545" s="2"/>
      <c r="P1545" s="2"/>
    </row>
    <row r="1546">
      <c r="A1546" s="3" t="s">
        <v>2100</v>
      </c>
      <c r="B1546" s="11" t="str">
        <f t="shared" si="1"/>
        <v>20140306</v>
      </c>
      <c r="C1546" s="12">
        <f t="shared" si="2"/>
        <v>41704</v>
      </c>
      <c r="D1546" s="3" t="str">
        <f t="shared" si="3"/>
        <v>08</v>
      </c>
      <c r="E1546" s="13">
        <v>239.0</v>
      </c>
      <c r="F1546" s="14">
        <f>'Costo de tareas'!$B$15</f>
        <v>0.1964027778</v>
      </c>
      <c r="G1546" s="15">
        <f>'Producción diaria'!$T$3*$L$2*$M$2*$N$2*E1546*1000/'Costo de tareas'!$B$14</f>
        <v>359.3513025</v>
      </c>
      <c r="H1546" s="16">
        <f>IF(G1546 &gt; 'Costo de tareas'!$B$13, 'Costo de tareas'!$B$13, IF(G1546 &lt; 'Costo de tareas'!$B$13*0.2, 0, 'Costo de tareas'!$B$13- G1546))</f>
        <v>39.28055556</v>
      </c>
      <c r="I1546" s="17">
        <f>IF(H1546=0,'Costo de tareas'!$B$13,'Costo de tareas'!$B$13-H1546)</f>
        <v>0</v>
      </c>
      <c r="J1546" s="2"/>
      <c r="K1546" s="2"/>
      <c r="P1546" s="2"/>
    </row>
    <row r="1547">
      <c r="A1547" s="3" t="s">
        <v>2102</v>
      </c>
      <c r="B1547" s="11" t="str">
        <f t="shared" si="1"/>
        <v>20140306</v>
      </c>
      <c r="C1547" s="12">
        <f t="shared" si="2"/>
        <v>41704</v>
      </c>
      <c r="D1547" s="3" t="str">
        <f t="shared" si="3"/>
        <v>09</v>
      </c>
      <c r="E1547" s="13">
        <v>431.0</v>
      </c>
      <c r="F1547" s="14">
        <f>'Costo de tareas'!$B$15</f>
        <v>0.1964027778</v>
      </c>
      <c r="G1547" s="15">
        <f>'Producción diaria'!$T$3*$L$2*$M$2*$N$2*E1547*1000/'Costo de tareas'!$B$14</f>
        <v>648.035194</v>
      </c>
      <c r="H1547" s="16">
        <f>IF(G1547 &gt; 'Costo de tareas'!$B$13, 'Costo de tareas'!$B$13, IF(G1547 &lt; 'Costo de tareas'!$B$13*0.2, 0, 'Costo de tareas'!$B$13- G1547))</f>
        <v>39.28055556</v>
      </c>
      <c r="I1547" s="17">
        <f>IF(H1547=0,'Costo de tareas'!$B$13,'Costo de tareas'!$B$13-H1547)</f>
        <v>0</v>
      </c>
      <c r="J1547" s="2"/>
      <c r="K1547" s="2"/>
      <c r="P1547" s="2"/>
    </row>
    <row r="1548">
      <c r="A1548" s="3" t="s">
        <v>2103</v>
      </c>
      <c r="B1548" s="11" t="str">
        <f t="shared" si="1"/>
        <v>20140306</v>
      </c>
      <c r="C1548" s="12">
        <f t="shared" si="2"/>
        <v>41704</v>
      </c>
      <c r="D1548" s="3" t="str">
        <f t="shared" si="3"/>
        <v>10</v>
      </c>
      <c r="E1548" s="13">
        <v>586.0</v>
      </c>
      <c r="F1548" s="14">
        <f>'Costo de tareas'!$B$15</f>
        <v>0.1964027778</v>
      </c>
      <c r="G1548" s="15">
        <f>'Producción diaria'!$T$3*$L$2*$M$2*$N$2*E1548*1000/'Costo de tareas'!$B$14</f>
        <v>881.087294</v>
      </c>
      <c r="H1548" s="16">
        <f>IF(G1548 &gt; 'Costo de tareas'!$B$13, 'Costo de tareas'!$B$13, IF(G1548 &lt; 'Costo de tareas'!$B$13*0.2, 0, 'Costo de tareas'!$B$13- G1548))</f>
        <v>39.28055556</v>
      </c>
      <c r="I1548" s="17">
        <f>IF(H1548=0,'Costo de tareas'!$B$13,'Costo de tareas'!$B$13-H1548)</f>
        <v>0</v>
      </c>
      <c r="J1548" s="2"/>
      <c r="K1548" s="2"/>
      <c r="P1548" s="2"/>
    </row>
    <row r="1549">
      <c r="A1549" s="3" t="s">
        <v>2104</v>
      </c>
      <c r="B1549" s="11" t="str">
        <f t="shared" si="1"/>
        <v>20140306</v>
      </c>
      <c r="C1549" s="12">
        <f t="shared" si="2"/>
        <v>41704</v>
      </c>
      <c r="D1549" s="3" t="str">
        <f t="shared" si="3"/>
        <v>11</v>
      </c>
      <c r="E1549" s="13">
        <v>705.0</v>
      </c>
      <c r="F1549" s="14">
        <f>'Costo de tareas'!$B$15</f>
        <v>0.1964027778</v>
      </c>
      <c r="G1549" s="15">
        <f>'Producción diaria'!$T$3*$L$2*$M$2*$N$2*E1549*1000/'Costo de tareas'!$B$14</f>
        <v>1060.011164</v>
      </c>
      <c r="H1549" s="16">
        <f>IF(G1549 &gt; 'Costo de tareas'!$B$13, 'Costo de tareas'!$B$13, IF(G1549 &lt; 'Costo de tareas'!$B$13*0.2, 0, 'Costo de tareas'!$B$13- G1549))</f>
        <v>39.28055556</v>
      </c>
      <c r="I1549" s="17">
        <f>IF(H1549=0,'Costo de tareas'!$B$13,'Costo de tareas'!$B$13-H1549)</f>
        <v>0</v>
      </c>
      <c r="J1549" s="2"/>
      <c r="K1549" s="2"/>
      <c r="P1549" s="2"/>
    </row>
    <row r="1550">
      <c r="A1550" s="3" t="s">
        <v>2105</v>
      </c>
      <c r="B1550" s="11" t="str">
        <f t="shared" si="1"/>
        <v>20140306</v>
      </c>
      <c r="C1550" s="12">
        <f t="shared" si="2"/>
        <v>41704</v>
      </c>
      <c r="D1550" s="3" t="str">
        <f t="shared" si="3"/>
        <v>12</v>
      </c>
      <c r="E1550" s="13">
        <v>67.0</v>
      </c>
      <c r="F1550" s="14">
        <f>'Costo de tareas'!$B$15</f>
        <v>0.1964027778</v>
      </c>
      <c r="G1550" s="15">
        <f>'Producción diaria'!$T$3*$L$2*$M$2*$N$2*E1550*1000/'Costo de tareas'!$B$14</f>
        <v>100.7386497</v>
      </c>
      <c r="H1550" s="16">
        <f>IF(G1550 &gt; 'Costo de tareas'!$B$13, 'Costo de tareas'!$B$13, IF(G1550 &lt; 'Costo de tareas'!$B$13*0.2, 0, 'Costo de tareas'!$B$13- G1550))</f>
        <v>39.28055556</v>
      </c>
      <c r="I1550" s="17">
        <f>IF(H1550=0,'Costo de tareas'!$B$13,'Costo de tareas'!$B$13-H1550)</f>
        <v>0</v>
      </c>
      <c r="J1550" s="2"/>
      <c r="K1550" s="2"/>
      <c r="P1550" s="2"/>
    </row>
    <row r="1551">
      <c r="A1551" s="3" t="s">
        <v>2106</v>
      </c>
      <c r="B1551" s="11" t="str">
        <f t="shared" si="1"/>
        <v>20140306</v>
      </c>
      <c r="C1551" s="12">
        <f t="shared" si="2"/>
        <v>41704</v>
      </c>
      <c r="D1551" s="3" t="str">
        <f t="shared" si="3"/>
        <v>13</v>
      </c>
      <c r="E1551" s="13">
        <v>739.0</v>
      </c>
      <c r="F1551" s="14">
        <f>'Costo de tareas'!$B$15</f>
        <v>0.1964027778</v>
      </c>
      <c r="G1551" s="15">
        <f>'Producción diaria'!$T$3*$L$2*$M$2*$N$2*E1551*1000/'Costo de tareas'!$B$14</f>
        <v>1111.13227</v>
      </c>
      <c r="H1551" s="16">
        <f>IF(G1551 &gt; 'Costo de tareas'!$B$13, 'Costo de tareas'!$B$13, IF(G1551 &lt; 'Costo de tareas'!$B$13*0.2, 0, 'Costo de tareas'!$B$13- G1551))</f>
        <v>39.28055556</v>
      </c>
      <c r="I1551" s="17">
        <f>IF(H1551=0,'Costo de tareas'!$B$13,'Costo de tareas'!$B$13-H1551)</f>
        <v>0</v>
      </c>
      <c r="J1551" s="2"/>
      <c r="K1551" s="2"/>
      <c r="P1551" s="2"/>
    </row>
    <row r="1552">
      <c r="A1552" s="3" t="s">
        <v>2107</v>
      </c>
      <c r="B1552" s="11" t="str">
        <f t="shared" si="1"/>
        <v>20140306</v>
      </c>
      <c r="C1552" s="12">
        <f t="shared" si="2"/>
        <v>41704</v>
      </c>
      <c r="D1552" s="3" t="str">
        <f t="shared" si="3"/>
        <v>14</v>
      </c>
      <c r="E1552" s="13">
        <v>665.0</v>
      </c>
      <c r="F1552" s="14">
        <f>'Costo de tareas'!$B$15</f>
        <v>0.1964027778</v>
      </c>
      <c r="G1552" s="15">
        <f>'Producción diaria'!$T$3*$L$2*$M$2*$N$2*E1552*1000/'Costo de tareas'!$B$14</f>
        <v>999.8686869</v>
      </c>
      <c r="H1552" s="16">
        <f>IF(G1552 &gt; 'Costo de tareas'!$B$13, 'Costo de tareas'!$B$13, IF(G1552 &lt; 'Costo de tareas'!$B$13*0.2, 0, 'Costo de tareas'!$B$13- G1552))</f>
        <v>39.28055556</v>
      </c>
      <c r="I1552" s="17">
        <f>IF(H1552=0,'Costo de tareas'!$B$13,'Costo de tareas'!$B$13-H1552)</f>
        <v>0</v>
      </c>
      <c r="J1552" s="2"/>
      <c r="K1552" s="2"/>
      <c r="P1552" s="2"/>
    </row>
    <row r="1553">
      <c r="A1553" s="3" t="s">
        <v>2108</v>
      </c>
      <c r="B1553" s="11" t="str">
        <f t="shared" si="1"/>
        <v>20140306</v>
      </c>
      <c r="C1553" s="12">
        <f t="shared" si="2"/>
        <v>41704</v>
      </c>
      <c r="D1553" s="3" t="str">
        <f t="shared" si="3"/>
        <v>15</v>
      </c>
      <c r="E1553" s="13">
        <v>53.0</v>
      </c>
      <c r="F1553" s="14">
        <f>'Costo de tareas'!$B$15</f>
        <v>0.1964027778</v>
      </c>
      <c r="G1553" s="15">
        <f>'Producción diaria'!$T$3*$L$2*$M$2*$N$2*E1553*1000/'Costo de tareas'!$B$14</f>
        <v>79.68878256</v>
      </c>
      <c r="H1553" s="16">
        <f>IF(G1553 &gt; 'Costo de tareas'!$B$13, 'Costo de tareas'!$B$13, IF(G1553 &lt; 'Costo de tareas'!$B$13*0.2, 0, 'Costo de tareas'!$B$13- G1553))</f>
        <v>39.28055556</v>
      </c>
      <c r="I1553" s="17">
        <f>IF(H1553=0,'Costo de tareas'!$B$13,'Costo de tareas'!$B$13-H1553)</f>
        <v>0</v>
      </c>
      <c r="J1553" s="2"/>
      <c r="K1553" s="2"/>
      <c r="P1553" s="2"/>
    </row>
    <row r="1554">
      <c r="A1554" s="3" t="s">
        <v>2109</v>
      </c>
      <c r="B1554" s="11" t="str">
        <f t="shared" si="1"/>
        <v>20140306</v>
      </c>
      <c r="C1554" s="12">
        <f t="shared" si="2"/>
        <v>41704</v>
      </c>
      <c r="D1554" s="3" t="str">
        <f t="shared" si="3"/>
        <v>16</v>
      </c>
      <c r="E1554" s="13">
        <v>348.0</v>
      </c>
      <c r="F1554" s="14">
        <f>'Costo de tareas'!$B$15</f>
        <v>0.1964027778</v>
      </c>
      <c r="G1554" s="15">
        <f>'Producción diaria'!$T$3*$L$2*$M$2*$N$2*E1554*1000/'Costo de tareas'!$B$14</f>
        <v>523.2395534</v>
      </c>
      <c r="H1554" s="16">
        <f>IF(G1554 &gt; 'Costo de tareas'!$B$13, 'Costo de tareas'!$B$13, IF(G1554 &lt; 'Costo de tareas'!$B$13*0.2, 0, 'Costo de tareas'!$B$13- G1554))</f>
        <v>39.28055556</v>
      </c>
      <c r="I1554" s="17">
        <f>IF(H1554=0,'Costo de tareas'!$B$13,'Costo de tareas'!$B$13-H1554)</f>
        <v>0</v>
      </c>
      <c r="J1554" s="2"/>
      <c r="K1554" s="2"/>
      <c r="P1554" s="2"/>
    </row>
    <row r="1555">
      <c r="A1555" s="3" t="s">
        <v>2110</v>
      </c>
      <c r="B1555" s="11" t="str">
        <f t="shared" si="1"/>
        <v>20140306</v>
      </c>
      <c r="C1555" s="12">
        <f t="shared" si="2"/>
        <v>41704</v>
      </c>
      <c r="D1555" s="3" t="str">
        <f t="shared" si="3"/>
        <v>17</v>
      </c>
      <c r="E1555" s="13">
        <v>155.0</v>
      </c>
      <c r="F1555" s="14">
        <f>'Costo de tareas'!$B$15</f>
        <v>0.1964027778</v>
      </c>
      <c r="G1555" s="15">
        <f>'Producción diaria'!$T$3*$L$2*$M$2*$N$2*E1555*1000/'Costo de tareas'!$B$14</f>
        <v>233.0520999</v>
      </c>
      <c r="H1555" s="16">
        <f>IF(G1555 &gt; 'Costo de tareas'!$B$13, 'Costo de tareas'!$B$13, IF(G1555 &lt; 'Costo de tareas'!$B$13*0.2, 0, 'Costo de tareas'!$B$13- G1555))</f>
        <v>39.28055556</v>
      </c>
      <c r="I1555" s="17">
        <f>IF(H1555=0,'Costo de tareas'!$B$13,'Costo de tareas'!$B$13-H1555)</f>
        <v>0</v>
      </c>
      <c r="J1555" s="2"/>
      <c r="K1555" s="2"/>
      <c r="P1555" s="2"/>
    </row>
    <row r="1556">
      <c r="A1556" s="3" t="s">
        <v>2111</v>
      </c>
      <c r="B1556" s="11" t="str">
        <f t="shared" si="1"/>
        <v>20140306</v>
      </c>
      <c r="C1556" s="12">
        <f t="shared" si="2"/>
        <v>41704</v>
      </c>
      <c r="D1556" s="3" t="str">
        <f t="shared" si="3"/>
        <v>18</v>
      </c>
      <c r="E1556" s="13">
        <v>0.0</v>
      </c>
      <c r="F1556" s="14">
        <f>'Costo de tareas'!$B$15</f>
        <v>0.1964027778</v>
      </c>
      <c r="G1556" s="15">
        <f>'Producción diaria'!$T$3*$L$2*$M$2*$N$2*E1556*1000/'Costo de tareas'!$B$14</f>
        <v>0</v>
      </c>
      <c r="H1556" s="16">
        <f>IF(G1556 &gt; 'Costo de tareas'!$B$13, 'Costo de tareas'!$B$13, IF(G1556 &lt; 'Costo de tareas'!$B$13*0.2, 0, 'Costo de tareas'!$B$13- G1556))</f>
        <v>0</v>
      </c>
      <c r="I1556" s="17">
        <f>IF(H1556=0,'Costo de tareas'!$B$13,'Costo de tareas'!$B$13-H1556)</f>
        <v>39.28055556</v>
      </c>
      <c r="J1556" s="2"/>
      <c r="K1556" s="2"/>
      <c r="P1556" s="2"/>
    </row>
    <row r="1557">
      <c r="A1557" s="3" t="s">
        <v>2112</v>
      </c>
      <c r="B1557" s="11" t="str">
        <f t="shared" si="1"/>
        <v>20140306</v>
      </c>
      <c r="C1557" s="12">
        <f t="shared" si="2"/>
        <v>41704</v>
      </c>
      <c r="D1557" s="3" t="str">
        <f t="shared" si="3"/>
        <v>19</v>
      </c>
      <c r="E1557" s="13">
        <v>0.0</v>
      </c>
      <c r="F1557" s="14">
        <f>'Costo de tareas'!$B$15</f>
        <v>0.1964027778</v>
      </c>
      <c r="G1557" s="15">
        <f>'Producción diaria'!$T$3*$L$2*$M$2*$N$2*E1557*1000/'Costo de tareas'!$B$14</f>
        <v>0</v>
      </c>
      <c r="H1557" s="16">
        <f>IF(G1557 &gt; 'Costo de tareas'!$B$13, 'Costo de tareas'!$B$13, IF(G1557 &lt; 'Costo de tareas'!$B$13*0.2, 0, 'Costo de tareas'!$B$13- G1557))</f>
        <v>0</v>
      </c>
      <c r="I1557" s="17">
        <f>IF(H1557=0,'Costo de tareas'!$B$13,'Costo de tareas'!$B$13-H1557)</f>
        <v>39.28055556</v>
      </c>
      <c r="J1557" s="2"/>
      <c r="K1557" s="2"/>
      <c r="P1557" s="2"/>
    </row>
    <row r="1558">
      <c r="A1558" s="3" t="s">
        <v>2113</v>
      </c>
      <c r="B1558" s="11" t="str">
        <f t="shared" si="1"/>
        <v>20140306</v>
      </c>
      <c r="C1558" s="12">
        <f t="shared" si="2"/>
        <v>41704</v>
      </c>
      <c r="D1558" s="3" t="str">
        <f t="shared" si="3"/>
        <v>20</v>
      </c>
      <c r="E1558" s="13">
        <v>0.0</v>
      </c>
      <c r="F1558" s="14">
        <f>'Costo de tareas'!$B$15</f>
        <v>0.1964027778</v>
      </c>
      <c r="G1558" s="15">
        <f>'Producción diaria'!$T$3*$L$2*$M$2*$N$2*E1558*1000/'Costo de tareas'!$B$14</f>
        <v>0</v>
      </c>
      <c r="H1558" s="16">
        <f>IF(G1558 &gt; 'Costo de tareas'!$B$13, 'Costo de tareas'!$B$13, IF(G1558 &lt; 'Costo de tareas'!$B$13*0.2, 0, 'Costo de tareas'!$B$13- G1558))</f>
        <v>0</v>
      </c>
      <c r="I1558" s="17">
        <f>IF(H1558=0,'Costo de tareas'!$B$13,'Costo de tareas'!$B$13-H1558)</f>
        <v>39.28055556</v>
      </c>
      <c r="J1558" s="2"/>
      <c r="K1558" s="2"/>
      <c r="P1558" s="2"/>
    </row>
    <row r="1559">
      <c r="A1559" s="3" t="s">
        <v>2116</v>
      </c>
      <c r="B1559" s="11" t="str">
        <f t="shared" si="1"/>
        <v>20140306</v>
      </c>
      <c r="C1559" s="12">
        <f t="shared" si="2"/>
        <v>41704</v>
      </c>
      <c r="D1559" s="3" t="str">
        <f t="shared" si="3"/>
        <v>21</v>
      </c>
      <c r="E1559" s="13">
        <v>0.0</v>
      </c>
      <c r="F1559" s="14">
        <f>'Costo de tareas'!$B$15</f>
        <v>0.1964027778</v>
      </c>
      <c r="G1559" s="15">
        <f>'Producción diaria'!$T$3*$L$2*$M$2*$N$2*E1559*1000/'Costo de tareas'!$B$14</f>
        <v>0</v>
      </c>
      <c r="H1559" s="16">
        <f>IF(G1559 &gt; 'Costo de tareas'!$B$13, 'Costo de tareas'!$B$13, IF(G1559 &lt; 'Costo de tareas'!$B$13*0.2, 0, 'Costo de tareas'!$B$13- G1559))</f>
        <v>0</v>
      </c>
      <c r="I1559" s="17">
        <f>IF(H1559=0,'Costo de tareas'!$B$13,'Costo de tareas'!$B$13-H1559)</f>
        <v>39.28055556</v>
      </c>
      <c r="J1559" s="2"/>
      <c r="K1559" s="2"/>
      <c r="P1559" s="2"/>
    </row>
    <row r="1560">
      <c r="A1560" s="3" t="s">
        <v>2118</v>
      </c>
      <c r="B1560" s="11" t="str">
        <f t="shared" si="1"/>
        <v>20140306</v>
      </c>
      <c r="C1560" s="12">
        <f t="shared" si="2"/>
        <v>41704</v>
      </c>
      <c r="D1560" s="3" t="str">
        <f t="shared" si="3"/>
        <v>22</v>
      </c>
      <c r="E1560" s="13">
        <v>0.0</v>
      </c>
      <c r="F1560" s="14">
        <f>'Costo de tareas'!$B$15</f>
        <v>0.1964027778</v>
      </c>
      <c r="G1560" s="15">
        <f>'Producción diaria'!$T$3*$L$2*$M$2*$N$2*E1560*1000/'Costo de tareas'!$B$14</f>
        <v>0</v>
      </c>
      <c r="H1560" s="16">
        <f>IF(G1560 &gt; 'Costo de tareas'!$B$13, 'Costo de tareas'!$B$13, IF(G1560 &lt; 'Costo de tareas'!$B$13*0.2, 0, 'Costo de tareas'!$B$13- G1560))</f>
        <v>0</v>
      </c>
      <c r="I1560" s="17">
        <f>IF(H1560=0,'Costo de tareas'!$B$13,'Costo de tareas'!$B$13-H1560)</f>
        <v>39.28055556</v>
      </c>
      <c r="J1560" s="2"/>
      <c r="K1560" s="2"/>
      <c r="P1560" s="2"/>
    </row>
    <row r="1561">
      <c r="A1561" s="3" t="s">
        <v>2121</v>
      </c>
      <c r="B1561" s="11" t="str">
        <f t="shared" si="1"/>
        <v>20140306</v>
      </c>
      <c r="C1561" s="12">
        <f t="shared" si="2"/>
        <v>41704</v>
      </c>
      <c r="D1561" s="3" t="str">
        <f t="shared" si="3"/>
        <v>23</v>
      </c>
      <c r="E1561" s="13">
        <v>0.0</v>
      </c>
      <c r="F1561" s="14">
        <f>'Costo de tareas'!$B$15</f>
        <v>0.1964027778</v>
      </c>
      <c r="G1561" s="15">
        <f>'Producción diaria'!$T$3*$L$2*$M$2*$N$2*E1561*1000/'Costo de tareas'!$B$14</f>
        <v>0</v>
      </c>
      <c r="H1561" s="16">
        <f>IF(G1561 &gt; 'Costo de tareas'!$B$13, 'Costo de tareas'!$B$13, IF(G1561 &lt; 'Costo de tareas'!$B$13*0.2, 0, 'Costo de tareas'!$B$13- G1561))</f>
        <v>0</v>
      </c>
      <c r="I1561" s="17">
        <f>IF(H1561=0,'Costo de tareas'!$B$13,'Costo de tareas'!$B$13-H1561)</f>
        <v>39.28055556</v>
      </c>
      <c r="J1561" s="2"/>
      <c r="K1561" s="2"/>
      <c r="P1561" s="2"/>
    </row>
    <row r="1562">
      <c r="A1562" s="3" t="s">
        <v>2123</v>
      </c>
      <c r="B1562" s="11" t="str">
        <f t="shared" si="1"/>
        <v>20140307</v>
      </c>
      <c r="C1562" s="12">
        <f t="shared" si="2"/>
        <v>41705</v>
      </c>
      <c r="D1562" s="3" t="str">
        <f t="shared" si="3"/>
        <v>00</v>
      </c>
      <c r="E1562" s="13">
        <v>0.0</v>
      </c>
      <c r="F1562" s="14">
        <f>'Costo de tareas'!$B$15</f>
        <v>0.1964027778</v>
      </c>
      <c r="G1562" s="15">
        <f>'Producción diaria'!$T$3*$L$2*$M$2*$N$2*E1562*1000/'Costo de tareas'!$B$14</f>
        <v>0</v>
      </c>
      <c r="H1562" s="16">
        <f>IF(G1562 &gt; 'Costo de tareas'!$B$13, 'Costo de tareas'!$B$13, IF(G1562 &lt; 'Costo de tareas'!$B$13*0.2, 0, 'Costo de tareas'!$B$13- G1562))</f>
        <v>0</v>
      </c>
      <c r="I1562" s="17">
        <f>IF(H1562=0,'Costo de tareas'!$B$13,'Costo de tareas'!$B$13-H1562)</f>
        <v>39.28055556</v>
      </c>
      <c r="J1562" s="2"/>
      <c r="K1562" s="2"/>
      <c r="P1562" s="2"/>
    </row>
    <row r="1563">
      <c r="A1563" s="3" t="s">
        <v>2124</v>
      </c>
      <c r="B1563" s="11" t="str">
        <f t="shared" si="1"/>
        <v>20140307</v>
      </c>
      <c r="C1563" s="12">
        <f t="shared" si="2"/>
        <v>41705</v>
      </c>
      <c r="D1563" s="3" t="str">
        <f t="shared" si="3"/>
        <v>01</v>
      </c>
      <c r="E1563" s="13">
        <v>0.0</v>
      </c>
      <c r="F1563" s="14">
        <f>'Costo de tareas'!$B$15</f>
        <v>0.1964027778</v>
      </c>
      <c r="G1563" s="15">
        <f>'Producción diaria'!$T$3*$L$2*$M$2*$N$2*E1563*1000/'Costo de tareas'!$B$14</f>
        <v>0</v>
      </c>
      <c r="H1563" s="16">
        <f>IF(G1563 &gt; 'Costo de tareas'!$B$13, 'Costo de tareas'!$B$13, IF(G1563 &lt; 'Costo de tareas'!$B$13*0.2, 0, 'Costo de tareas'!$B$13- G1563))</f>
        <v>0</v>
      </c>
      <c r="I1563" s="17">
        <f>IF(H1563=0,'Costo de tareas'!$B$13,'Costo de tareas'!$B$13-H1563)</f>
        <v>39.28055556</v>
      </c>
      <c r="J1563" s="2"/>
      <c r="K1563" s="2"/>
      <c r="P1563" s="2"/>
    </row>
    <row r="1564">
      <c r="A1564" s="3" t="s">
        <v>2125</v>
      </c>
      <c r="B1564" s="11" t="str">
        <f t="shared" si="1"/>
        <v>20140307</v>
      </c>
      <c r="C1564" s="12">
        <f t="shared" si="2"/>
        <v>41705</v>
      </c>
      <c r="D1564" s="3" t="str">
        <f t="shared" si="3"/>
        <v>02</v>
      </c>
      <c r="E1564" s="13">
        <v>0.0</v>
      </c>
      <c r="F1564" s="14">
        <f>'Costo de tareas'!$B$15</f>
        <v>0.1964027778</v>
      </c>
      <c r="G1564" s="15">
        <f>'Producción diaria'!$T$3*$L$2*$M$2*$N$2*E1564*1000/'Costo de tareas'!$B$14</f>
        <v>0</v>
      </c>
      <c r="H1564" s="16">
        <f>IF(G1564 &gt; 'Costo de tareas'!$B$13, 'Costo de tareas'!$B$13, IF(G1564 &lt; 'Costo de tareas'!$B$13*0.2, 0, 'Costo de tareas'!$B$13- G1564))</f>
        <v>0</v>
      </c>
      <c r="I1564" s="17">
        <f>IF(H1564=0,'Costo de tareas'!$B$13,'Costo de tareas'!$B$13-H1564)</f>
        <v>39.28055556</v>
      </c>
      <c r="J1564" s="2"/>
      <c r="K1564" s="2"/>
      <c r="P1564" s="2"/>
    </row>
    <row r="1565">
      <c r="A1565" s="3" t="s">
        <v>2126</v>
      </c>
      <c r="B1565" s="11" t="str">
        <f t="shared" si="1"/>
        <v>20140307</v>
      </c>
      <c r="C1565" s="12">
        <f t="shared" si="2"/>
        <v>41705</v>
      </c>
      <c r="D1565" s="3" t="str">
        <f t="shared" si="3"/>
        <v>03</v>
      </c>
      <c r="E1565" s="13">
        <v>0.0</v>
      </c>
      <c r="F1565" s="14">
        <f>'Costo de tareas'!$B$15</f>
        <v>0.1964027778</v>
      </c>
      <c r="G1565" s="15">
        <f>'Producción diaria'!$T$3*$L$2*$M$2*$N$2*E1565*1000/'Costo de tareas'!$B$14</f>
        <v>0</v>
      </c>
      <c r="H1565" s="16">
        <f>IF(G1565 &gt; 'Costo de tareas'!$B$13, 'Costo de tareas'!$B$13, IF(G1565 &lt; 'Costo de tareas'!$B$13*0.2, 0, 'Costo de tareas'!$B$13- G1565))</f>
        <v>0</v>
      </c>
      <c r="I1565" s="17">
        <f>IF(H1565=0,'Costo de tareas'!$B$13,'Costo de tareas'!$B$13-H1565)</f>
        <v>39.28055556</v>
      </c>
      <c r="J1565" s="2"/>
      <c r="K1565" s="2"/>
      <c r="P1565" s="2"/>
    </row>
    <row r="1566">
      <c r="A1566" s="3" t="s">
        <v>2127</v>
      </c>
      <c r="B1566" s="11" t="str">
        <f t="shared" si="1"/>
        <v>20140307</v>
      </c>
      <c r="C1566" s="12">
        <f t="shared" si="2"/>
        <v>41705</v>
      </c>
      <c r="D1566" s="3" t="str">
        <f t="shared" si="3"/>
        <v>04</v>
      </c>
      <c r="E1566" s="13">
        <v>0.0</v>
      </c>
      <c r="F1566" s="14">
        <f>'Costo de tareas'!$B$15</f>
        <v>0.1964027778</v>
      </c>
      <c r="G1566" s="15">
        <f>'Producción diaria'!$T$3*$L$2*$M$2*$N$2*E1566*1000/'Costo de tareas'!$B$14</f>
        <v>0</v>
      </c>
      <c r="H1566" s="16">
        <f>IF(G1566 &gt; 'Costo de tareas'!$B$13, 'Costo de tareas'!$B$13, IF(G1566 &lt; 'Costo de tareas'!$B$13*0.2, 0, 'Costo de tareas'!$B$13- G1566))</f>
        <v>0</v>
      </c>
      <c r="I1566" s="17">
        <f>IF(H1566=0,'Costo de tareas'!$B$13,'Costo de tareas'!$B$13-H1566)</f>
        <v>39.28055556</v>
      </c>
      <c r="J1566" s="2"/>
      <c r="K1566" s="2"/>
      <c r="P1566" s="2"/>
    </row>
    <row r="1567">
      <c r="A1567" s="3" t="s">
        <v>2128</v>
      </c>
      <c r="B1567" s="11" t="str">
        <f t="shared" si="1"/>
        <v>20140307</v>
      </c>
      <c r="C1567" s="12">
        <f t="shared" si="2"/>
        <v>41705</v>
      </c>
      <c r="D1567" s="3" t="str">
        <f t="shared" si="3"/>
        <v>05</v>
      </c>
      <c r="E1567" s="13">
        <v>0.0</v>
      </c>
      <c r="F1567" s="14">
        <f>'Costo de tareas'!$B$15</f>
        <v>0.1964027778</v>
      </c>
      <c r="G1567" s="15">
        <f>'Producción diaria'!$T$3*$L$2*$M$2*$N$2*E1567*1000/'Costo de tareas'!$B$14</f>
        <v>0</v>
      </c>
      <c r="H1567" s="16">
        <f>IF(G1567 &gt; 'Costo de tareas'!$B$13, 'Costo de tareas'!$B$13, IF(G1567 &lt; 'Costo de tareas'!$B$13*0.2, 0, 'Costo de tareas'!$B$13- G1567))</f>
        <v>0</v>
      </c>
      <c r="I1567" s="17">
        <f>IF(H1567=0,'Costo de tareas'!$B$13,'Costo de tareas'!$B$13-H1567)</f>
        <v>39.28055556</v>
      </c>
      <c r="J1567" s="2"/>
      <c r="K1567" s="2"/>
      <c r="P1567" s="2"/>
    </row>
    <row r="1568">
      <c r="A1568" s="3" t="s">
        <v>2129</v>
      </c>
      <c r="B1568" s="11" t="str">
        <f t="shared" si="1"/>
        <v>20140307</v>
      </c>
      <c r="C1568" s="12">
        <f t="shared" si="2"/>
        <v>41705</v>
      </c>
      <c r="D1568" s="3" t="str">
        <f t="shared" si="3"/>
        <v>06</v>
      </c>
      <c r="E1568" s="13">
        <v>0.0</v>
      </c>
      <c r="F1568" s="14">
        <f>'Costo de tareas'!$B$15</f>
        <v>0.1964027778</v>
      </c>
      <c r="G1568" s="15">
        <f>'Producción diaria'!$T$3*$L$2*$M$2*$N$2*E1568*1000/'Costo de tareas'!$B$14</f>
        <v>0</v>
      </c>
      <c r="H1568" s="16">
        <f>IF(G1568 &gt; 'Costo de tareas'!$B$13, 'Costo de tareas'!$B$13, IF(G1568 &lt; 'Costo de tareas'!$B$13*0.2, 0, 'Costo de tareas'!$B$13- G1568))</f>
        <v>0</v>
      </c>
      <c r="I1568" s="17">
        <f>IF(H1568=0,'Costo de tareas'!$B$13,'Costo de tareas'!$B$13-H1568)</f>
        <v>39.28055556</v>
      </c>
      <c r="J1568" s="2"/>
      <c r="K1568" s="2"/>
      <c r="P1568" s="2"/>
    </row>
    <row r="1569">
      <c r="A1569" s="3" t="s">
        <v>2130</v>
      </c>
      <c r="B1569" s="11" t="str">
        <f t="shared" si="1"/>
        <v>20140307</v>
      </c>
      <c r="C1569" s="12">
        <f t="shared" si="2"/>
        <v>41705</v>
      </c>
      <c r="D1569" s="3" t="str">
        <f t="shared" si="3"/>
        <v>07</v>
      </c>
      <c r="E1569" s="13">
        <v>5.0</v>
      </c>
      <c r="F1569" s="14">
        <f>'Costo de tareas'!$B$15</f>
        <v>0.1964027778</v>
      </c>
      <c r="G1569" s="15">
        <f>'Producción diaria'!$T$3*$L$2*$M$2*$N$2*E1569*1000/'Costo de tareas'!$B$14</f>
        <v>7.517809676</v>
      </c>
      <c r="H1569" s="16">
        <f>IF(G1569 &gt; 'Costo de tareas'!$B$13, 'Costo de tareas'!$B$13, IF(G1569 &lt; 'Costo de tareas'!$B$13*0.2, 0, 'Costo de tareas'!$B$13- G1569))</f>
        <v>0</v>
      </c>
      <c r="I1569" s="17">
        <f>IF(H1569=0,'Costo de tareas'!$B$13,'Costo de tareas'!$B$13-H1569)</f>
        <v>39.28055556</v>
      </c>
      <c r="J1569" s="2"/>
      <c r="K1569" s="2"/>
      <c r="P1569" s="2"/>
    </row>
    <row r="1570">
      <c r="A1570" s="3" t="s">
        <v>2131</v>
      </c>
      <c r="B1570" s="11" t="str">
        <f t="shared" si="1"/>
        <v>20140307</v>
      </c>
      <c r="C1570" s="12">
        <f t="shared" si="2"/>
        <v>41705</v>
      </c>
      <c r="D1570" s="3" t="str">
        <f t="shared" si="3"/>
        <v>08</v>
      </c>
      <c r="E1570" s="13">
        <v>238.0</v>
      </c>
      <c r="F1570" s="14">
        <f>'Costo de tareas'!$B$15</f>
        <v>0.1964027778</v>
      </c>
      <c r="G1570" s="15">
        <f>'Producción diaria'!$T$3*$L$2*$M$2*$N$2*E1570*1000/'Costo de tareas'!$B$14</f>
        <v>357.8477406</v>
      </c>
      <c r="H1570" s="16">
        <f>IF(G1570 &gt; 'Costo de tareas'!$B$13, 'Costo de tareas'!$B$13, IF(G1570 &lt; 'Costo de tareas'!$B$13*0.2, 0, 'Costo de tareas'!$B$13- G1570))</f>
        <v>39.28055556</v>
      </c>
      <c r="I1570" s="17">
        <f>IF(H1570=0,'Costo de tareas'!$B$13,'Costo de tareas'!$B$13-H1570)</f>
        <v>0</v>
      </c>
      <c r="J1570" s="2"/>
      <c r="K1570" s="2"/>
      <c r="P1570" s="2"/>
    </row>
    <row r="1571">
      <c r="A1571" s="3" t="s">
        <v>2132</v>
      </c>
      <c r="B1571" s="11" t="str">
        <f t="shared" si="1"/>
        <v>20140307</v>
      </c>
      <c r="C1571" s="12">
        <f t="shared" si="2"/>
        <v>41705</v>
      </c>
      <c r="D1571" s="3" t="str">
        <f t="shared" si="3"/>
        <v>09</v>
      </c>
      <c r="E1571" s="13">
        <v>434.0</v>
      </c>
      <c r="F1571" s="14">
        <f>'Costo de tareas'!$B$15</f>
        <v>0.1964027778</v>
      </c>
      <c r="G1571" s="15">
        <f>'Producción diaria'!$T$3*$L$2*$M$2*$N$2*E1571*1000/'Costo de tareas'!$B$14</f>
        <v>652.5458799</v>
      </c>
      <c r="H1571" s="16">
        <f>IF(G1571 &gt; 'Costo de tareas'!$B$13, 'Costo de tareas'!$B$13, IF(G1571 &lt; 'Costo de tareas'!$B$13*0.2, 0, 'Costo de tareas'!$B$13- G1571))</f>
        <v>39.28055556</v>
      </c>
      <c r="I1571" s="17">
        <f>IF(H1571=0,'Costo de tareas'!$B$13,'Costo de tareas'!$B$13-H1571)</f>
        <v>0</v>
      </c>
      <c r="J1571" s="2"/>
      <c r="K1571" s="2"/>
      <c r="P1571" s="2"/>
    </row>
    <row r="1572">
      <c r="A1572" s="3" t="s">
        <v>2133</v>
      </c>
      <c r="B1572" s="11" t="str">
        <f t="shared" si="1"/>
        <v>20140307</v>
      </c>
      <c r="C1572" s="12">
        <f t="shared" si="2"/>
        <v>41705</v>
      </c>
      <c r="D1572" s="3" t="str">
        <f t="shared" si="3"/>
        <v>10</v>
      </c>
      <c r="E1572" s="13">
        <v>591.0</v>
      </c>
      <c r="F1572" s="14">
        <f>'Costo de tareas'!$B$15</f>
        <v>0.1964027778</v>
      </c>
      <c r="G1572" s="15">
        <f>'Producción diaria'!$T$3*$L$2*$M$2*$N$2*E1572*1000/'Costo de tareas'!$B$14</f>
        <v>888.6051037</v>
      </c>
      <c r="H1572" s="16">
        <f>IF(G1572 &gt; 'Costo de tareas'!$B$13, 'Costo de tareas'!$B$13, IF(G1572 &lt; 'Costo de tareas'!$B$13*0.2, 0, 'Costo de tareas'!$B$13- G1572))</f>
        <v>39.28055556</v>
      </c>
      <c r="I1572" s="17">
        <f>IF(H1572=0,'Costo de tareas'!$B$13,'Costo de tareas'!$B$13-H1572)</f>
        <v>0</v>
      </c>
      <c r="J1572" s="2"/>
      <c r="K1572" s="2"/>
      <c r="P1572" s="2"/>
    </row>
    <row r="1573">
      <c r="A1573" s="3" t="s">
        <v>2134</v>
      </c>
      <c r="B1573" s="11" t="str">
        <f t="shared" si="1"/>
        <v>20140307</v>
      </c>
      <c r="C1573" s="12">
        <f t="shared" si="2"/>
        <v>41705</v>
      </c>
      <c r="D1573" s="3" t="str">
        <f t="shared" si="3"/>
        <v>11</v>
      </c>
      <c r="E1573" s="13">
        <v>706.0</v>
      </c>
      <c r="F1573" s="14">
        <f>'Costo de tareas'!$B$15</f>
        <v>0.1964027778</v>
      </c>
      <c r="G1573" s="15">
        <f>'Producción diaria'!$T$3*$L$2*$M$2*$N$2*E1573*1000/'Costo de tareas'!$B$14</f>
        <v>1061.514726</v>
      </c>
      <c r="H1573" s="16">
        <f>IF(G1573 &gt; 'Costo de tareas'!$B$13, 'Costo de tareas'!$B$13, IF(G1573 &lt; 'Costo de tareas'!$B$13*0.2, 0, 'Costo de tareas'!$B$13- G1573))</f>
        <v>39.28055556</v>
      </c>
      <c r="I1573" s="17">
        <f>IF(H1573=0,'Costo de tareas'!$B$13,'Costo de tareas'!$B$13-H1573)</f>
        <v>0</v>
      </c>
      <c r="J1573" s="2"/>
      <c r="K1573" s="2"/>
      <c r="P1573" s="2"/>
    </row>
    <row r="1574">
      <c r="A1574" s="3" t="s">
        <v>2135</v>
      </c>
      <c r="B1574" s="11" t="str">
        <f t="shared" si="1"/>
        <v>20140307</v>
      </c>
      <c r="C1574" s="12">
        <f t="shared" si="2"/>
        <v>41705</v>
      </c>
      <c r="D1574" s="3" t="str">
        <f t="shared" si="3"/>
        <v>12</v>
      </c>
      <c r="E1574" s="13">
        <v>691.0</v>
      </c>
      <c r="F1574" s="14">
        <f>'Costo de tareas'!$B$15</f>
        <v>0.1964027778</v>
      </c>
      <c r="G1574" s="15">
        <f>'Producción diaria'!$T$3*$L$2*$M$2*$N$2*E1574*1000/'Costo de tareas'!$B$14</f>
        <v>1038.961297</v>
      </c>
      <c r="H1574" s="16">
        <f>IF(G1574 &gt; 'Costo de tareas'!$B$13, 'Costo de tareas'!$B$13, IF(G1574 &lt; 'Costo de tareas'!$B$13*0.2, 0, 'Costo de tareas'!$B$13- G1574))</f>
        <v>39.28055556</v>
      </c>
      <c r="I1574" s="17">
        <f>IF(H1574=0,'Costo de tareas'!$B$13,'Costo de tareas'!$B$13-H1574)</f>
        <v>0</v>
      </c>
      <c r="J1574" s="2"/>
      <c r="K1574" s="2"/>
      <c r="P1574" s="2"/>
    </row>
    <row r="1575">
      <c r="A1575" s="3" t="s">
        <v>2136</v>
      </c>
      <c r="B1575" s="11" t="str">
        <f t="shared" si="1"/>
        <v>20140307</v>
      </c>
      <c r="C1575" s="12">
        <f t="shared" si="2"/>
        <v>41705</v>
      </c>
      <c r="D1575" s="3" t="str">
        <f t="shared" si="3"/>
        <v>13</v>
      </c>
      <c r="E1575" s="13">
        <v>739.0</v>
      </c>
      <c r="F1575" s="14">
        <f>'Costo de tareas'!$B$15</f>
        <v>0.1964027778</v>
      </c>
      <c r="G1575" s="15">
        <f>'Producción diaria'!$T$3*$L$2*$M$2*$N$2*E1575*1000/'Costo de tareas'!$B$14</f>
        <v>1111.13227</v>
      </c>
      <c r="H1575" s="16">
        <f>IF(G1575 &gt; 'Costo de tareas'!$B$13, 'Costo de tareas'!$B$13, IF(G1575 &lt; 'Costo de tareas'!$B$13*0.2, 0, 'Costo de tareas'!$B$13- G1575))</f>
        <v>39.28055556</v>
      </c>
      <c r="I1575" s="17">
        <f>IF(H1575=0,'Costo de tareas'!$B$13,'Costo de tareas'!$B$13-H1575)</f>
        <v>0</v>
      </c>
      <c r="J1575" s="2"/>
      <c r="K1575" s="2"/>
      <c r="P1575" s="2"/>
    </row>
    <row r="1576">
      <c r="A1576" s="3" t="s">
        <v>2138</v>
      </c>
      <c r="B1576" s="11" t="str">
        <f t="shared" si="1"/>
        <v>20140307</v>
      </c>
      <c r="C1576" s="12">
        <f t="shared" si="2"/>
        <v>41705</v>
      </c>
      <c r="D1576" s="3" t="str">
        <f t="shared" si="3"/>
        <v>14</v>
      </c>
      <c r="E1576" s="13">
        <v>665.0</v>
      </c>
      <c r="F1576" s="14">
        <f>'Costo de tareas'!$B$15</f>
        <v>0.1964027778</v>
      </c>
      <c r="G1576" s="15">
        <f>'Producción diaria'!$T$3*$L$2*$M$2*$N$2*E1576*1000/'Costo de tareas'!$B$14</f>
        <v>999.8686869</v>
      </c>
      <c r="H1576" s="16">
        <f>IF(G1576 &gt; 'Costo de tareas'!$B$13, 'Costo de tareas'!$B$13, IF(G1576 &lt; 'Costo de tareas'!$B$13*0.2, 0, 'Costo de tareas'!$B$13- G1576))</f>
        <v>39.28055556</v>
      </c>
      <c r="I1576" s="17">
        <f>IF(H1576=0,'Costo de tareas'!$B$13,'Costo de tareas'!$B$13-H1576)</f>
        <v>0</v>
      </c>
      <c r="J1576" s="2"/>
      <c r="K1576" s="2"/>
      <c r="P1576" s="2"/>
    </row>
    <row r="1577">
      <c r="A1577" s="3" t="s">
        <v>2140</v>
      </c>
      <c r="B1577" s="11" t="str">
        <f t="shared" si="1"/>
        <v>20140307</v>
      </c>
      <c r="C1577" s="12">
        <f t="shared" si="2"/>
        <v>41705</v>
      </c>
      <c r="D1577" s="3" t="str">
        <f t="shared" si="3"/>
        <v>15</v>
      </c>
      <c r="E1577" s="13">
        <v>534.0</v>
      </c>
      <c r="F1577" s="14">
        <f>'Costo de tareas'!$B$15</f>
        <v>0.1964027778</v>
      </c>
      <c r="G1577" s="15">
        <f>'Producción diaria'!$T$3*$L$2*$M$2*$N$2*E1577*1000/'Costo de tareas'!$B$14</f>
        <v>802.9020734</v>
      </c>
      <c r="H1577" s="16">
        <f>IF(G1577 &gt; 'Costo de tareas'!$B$13, 'Costo de tareas'!$B$13, IF(G1577 &lt; 'Costo de tareas'!$B$13*0.2, 0, 'Costo de tareas'!$B$13- G1577))</f>
        <v>39.28055556</v>
      </c>
      <c r="I1577" s="17">
        <f>IF(H1577=0,'Costo de tareas'!$B$13,'Costo de tareas'!$B$13-H1577)</f>
        <v>0</v>
      </c>
      <c r="J1577" s="2"/>
      <c r="K1577" s="2"/>
      <c r="P1577" s="2"/>
    </row>
    <row r="1578">
      <c r="A1578" s="3" t="s">
        <v>2142</v>
      </c>
      <c r="B1578" s="11" t="str">
        <f t="shared" si="1"/>
        <v>20140307</v>
      </c>
      <c r="C1578" s="12">
        <f t="shared" si="2"/>
        <v>41705</v>
      </c>
      <c r="D1578" s="3" t="str">
        <f t="shared" si="3"/>
        <v>16</v>
      </c>
      <c r="E1578" s="13">
        <v>35.0</v>
      </c>
      <c r="F1578" s="14">
        <f>'Costo de tareas'!$B$15</f>
        <v>0.1964027778</v>
      </c>
      <c r="G1578" s="15">
        <f>'Producción diaria'!$T$3*$L$2*$M$2*$N$2*E1578*1000/'Costo de tareas'!$B$14</f>
        <v>52.62466773</v>
      </c>
      <c r="H1578" s="16">
        <f>IF(G1578 &gt; 'Costo de tareas'!$B$13, 'Costo de tareas'!$B$13, IF(G1578 &lt; 'Costo de tareas'!$B$13*0.2, 0, 'Costo de tareas'!$B$13- G1578))</f>
        <v>39.28055556</v>
      </c>
      <c r="I1578" s="17">
        <f>IF(H1578=0,'Costo de tareas'!$B$13,'Costo de tareas'!$B$13-H1578)</f>
        <v>0</v>
      </c>
      <c r="J1578" s="2"/>
      <c r="K1578" s="2"/>
      <c r="P1578" s="2"/>
    </row>
    <row r="1579">
      <c r="A1579" s="3" t="s">
        <v>2143</v>
      </c>
      <c r="B1579" s="11" t="str">
        <f t="shared" si="1"/>
        <v>20140307</v>
      </c>
      <c r="C1579" s="12">
        <f t="shared" si="2"/>
        <v>41705</v>
      </c>
      <c r="D1579" s="3" t="str">
        <f t="shared" si="3"/>
        <v>17</v>
      </c>
      <c r="E1579" s="13">
        <v>152.0</v>
      </c>
      <c r="F1579" s="14">
        <f>'Costo de tareas'!$B$15</f>
        <v>0.1964027778</v>
      </c>
      <c r="G1579" s="15">
        <f>'Producción diaria'!$T$3*$L$2*$M$2*$N$2*E1579*1000/'Costo de tareas'!$B$14</f>
        <v>228.5414141</v>
      </c>
      <c r="H1579" s="16">
        <f>IF(G1579 &gt; 'Costo de tareas'!$B$13, 'Costo de tareas'!$B$13, IF(G1579 &lt; 'Costo de tareas'!$B$13*0.2, 0, 'Costo de tareas'!$B$13- G1579))</f>
        <v>39.28055556</v>
      </c>
      <c r="I1579" s="17">
        <f>IF(H1579=0,'Costo de tareas'!$B$13,'Costo de tareas'!$B$13-H1579)</f>
        <v>0</v>
      </c>
      <c r="J1579" s="2"/>
      <c r="K1579" s="2"/>
      <c r="P1579" s="2"/>
    </row>
    <row r="1580">
      <c r="A1580" s="3" t="s">
        <v>2144</v>
      </c>
      <c r="B1580" s="11" t="str">
        <f t="shared" si="1"/>
        <v>20140307</v>
      </c>
      <c r="C1580" s="12">
        <f t="shared" si="2"/>
        <v>41705</v>
      </c>
      <c r="D1580" s="3" t="str">
        <f t="shared" si="3"/>
        <v>18</v>
      </c>
      <c r="E1580" s="13">
        <v>287.75</v>
      </c>
      <c r="F1580" s="14">
        <f>'Costo de tareas'!$B$15</f>
        <v>0.1964027778</v>
      </c>
      <c r="G1580" s="15">
        <f>'Producción diaria'!$T$3*$L$2*$M$2*$N$2*E1580*1000/'Costo de tareas'!$B$14</f>
        <v>432.6499468</v>
      </c>
      <c r="H1580" s="16">
        <f>IF(G1580 &gt; 'Costo de tareas'!$B$13, 'Costo de tareas'!$B$13, IF(G1580 &lt; 'Costo de tareas'!$B$13*0.2, 0, 'Costo de tareas'!$B$13- G1580))</f>
        <v>39.28055556</v>
      </c>
      <c r="I1580" s="17">
        <f>IF(H1580=0,'Costo de tareas'!$B$13,'Costo de tareas'!$B$13-H1580)</f>
        <v>0</v>
      </c>
      <c r="J1580" s="2"/>
      <c r="K1580" s="2"/>
      <c r="P1580" s="2"/>
    </row>
    <row r="1581">
      <c r="A1581" s="3" t="s">
        <v>2146</v>
      </c>
      <c r="B1581" s="11" t="str">
        <f t="shared" si="1"/>
        <v>20140307</v>
      </c>
      <c r="C1581" s="12">
        <f t="shared" si="2"/>
        <v>41705</v>
      </c>
      <c r="D1581" s="3" t="str">
        <f t="shared" si="3"/>
        <v>19</v>
      </c>
      <c r="E1581" s="13">
        <v>0.0</v>
      </c>
      <c r="F1581" s="14">
        <f>'Costo de tareas'!$B$15</f>
        <v>0.1964027778</v>
      </c>
      <c r="G1581" s="15">
        <f>'Producción diaria'!$T$3*$L$2*$M$2*$N$2*E1581*1000/'Costo de tareas'!$B$14</f>
        <v>0</v>
      </c>
      <c r="H1581" s="16">
        <f>IF(G1581 &gt; 'Costo de tareas'!$B$13, 'Costo de tareas'!$B$13, IF(G1581 &lt; 'Costo de tareas'!$B$13*0.2, 0, 'Costo de tareas'!$B$13- G1581))</f>
        <v>0</v>
      </c>
      <c r="I1581" s="17">
        <f>IF(H1581=0,'Costo de tareas'!$B$13,'Costo de tareas'!$B$13-H1581)</f>
        <v>39.28055556</v>
      </c>
      <c r="J1581" s="2"/>
      <c r="K1581" s="2"/>
      <c r="P1581" s="2"/>
    </row>
    <row r="1582">
      <c r="A1582" s="3" t="s">
        <v>2148</v>
      </c>
      <c r="B1582" s="11" t="str">
        <f t="shared" si="1"/>
        <v>20140307</v>
      </c>
      <c r="C1582" s="12">
        <f t="shared" si="2"/>
        <v>41705</v>
      </c>
      <c r="D1582" s="3" t="str">
        <f t="shared" si="3"/>
        <v>20</v>
      </c>
      <c r="E1582" s="13">
        <v>0.0</v>
      </c>
      <c r="F1582" s="14">
        <f>'Costo de tareas'!$B$15</f>
        <v>0.1964027778</v>
      </c>
      <c r="G1582" s="15">
        <f>'Producción diaria'!$T$3*$L$2*$M$2*$N$2*E1582*1000/'Costo de tareas'!$B$14</f>
        <v>0</v>
      </c>
      <c r="H1582" s="16">
        <f>IF(G1582 &gt; 'Costo de tareas'!$B$13, 'Costo de tareas'!$B$13, IF(G1582 &lt; 'Costo de tareas'!$B$13*0.2, 0, 'Costo de tareas'!$B$13- G1582))</f>
        <v>0</v>
      </c>
      <c r="I1582" s="17">
        <f>IF(H1582=0,'Costo de tareas'!$B$13,'Costo de tareas'!$B$13-H1582)</f>
        <v>39.28055556</v>
      </c>
      <c r="J1582" s="2"/>
      <c r="K1582" s="2"/>
      <c r="P1582" s="2"/>
    </row>
    <row r="1583">
      <c r="A1583" s="3" t="s">
        <v>2149</v>
      </c>
      <c r="B1583" s="11" t="str">
        <f t="shared" si="1"/>
        <v>20140307</v>
      </c>
      <c r="C1583" s="12">
        <f t="shared" si="2"/>
        <v>41705</v>
      </c>
      <c r="D1583" s="3" t="str">
        <f t="shared" si="3"/>
        <v>21</v>
      </c>
      <c r="E1583" s="13">
        <v>0.0</v>
      </c>
      <c r="F1583" s="14">
        <f>'Costo de tareas'!$B$15</f>
        <v>0.1964027778</v>
      </c>
      <c r="G1583" s="15">
        <f>'Producción diaria'!$T$3*$L$2*$M$2*$N$2*E1583*1000/'Costo de tareas'!$B$14</f>
        <v>0</v>
      </c>
      <c r="H1583" s="16">
        <f>IF(G1583 &gt; 'Costo de tareas'!$B$13, 'Costo de tareas'!$B$13, IF(G1583 &lt; 'Costo de tareas'!$B$13*0.2, 0, 'Costo de tareas'!$B$13- G1583))</f>
        <v>0</v>
      </c>
      <c r="I1583" s="17">
        <f>IF(H1583=0,'Costo de tareas'!$B$13,'Costo de tareas'!$B$13-H1583)</f>
        <v>39.28055556</v>
      </c>
      <c r="J1583" s="2"/>
      <c r="K1583" s="2"/>
      <c r="P1583" s="2"/>
    </row>
    <row r="1584">
      <c r="A1584" s="3" t="s">
        <v>2151</v>
      </c>
      <c r="B1584" s="11" t="str">
        <f t="shared" si="1"/>
        <v>20140307</v>
      </c>
      <c r="C1584" s="12">
        <f t="shared" si="2"/>
        <v>41705</v>
      </c>
      <c r="D1584" s="3" t="str">
        <f t="shared" si="3"/>
        <v>22</v>
      </c>
      <c r="E1584" s="13">
        <v>0.0</v>
      </c>
      <c r="F1584" s="14">
        <f>'Costo de tareas'!$B$15</f>
        <v>0.1964027778</v>
      </c>
      <c r="G1584" s="15">
        <f>'Producción diaria'!$T$3*$L$2*$M$2*$N$2*E1584*1000/'Costo de tareas'!$B$14</f>
        <v>0</v>
      </c>
      <c r="H1584" s="16">
        <f>IF(G1584 &gt; 'Costo de tareas'!$B$13, 'Costo de tareas'!$B$13, IF(G1584 &lt; 'Costo de tareas'!$B$13*0.2, 0, 'Costo de tareas'!$B$13- G1584))</f>
        <v>0</v>
      </c>
      <c r="I1584" s="17">
        <f>IF(H1584=0,'Costo de tareas'!$B$13,'Costo de tareas'!$B$13-H1584)</f>
        <v>39.28055556</v>
      </c>
      <c r="J1584" s="2"/>
      <c r="K1584" s="2"/>
      <c r="P1584" s="2"/>
    </row>
    <row r="1585">
      <c r="A1585" s="3" t="s">
        <v>2153</v>
      </c>
      <c r="B1585" s="11" t="str">
        <f t="shared" si="1"/>
        <v>20140307</v>
      </c>
      <c r="C1585" s="12">
        <f t="shared" si="2"/>
        <v>41705</v>
      </c>
      <c r="D1585" s="3" t="str">
        <f t="shared" si="3"/>
        <v>23</v>
      </c>
      <c r="E1585" s="13">
        <v>0.0</v>
      </c>
      <c r="F1585" s="14">
        <f>'Costo de tareas'!$B$15</f>
        <v>0.1964027778</v>
      </c>
      <c r="G1585" s="15">
        <f>'Producción diaria'!$T$3*$L$2*$M$2*$N$2*E1585*1000/'Costo de tareas'!$B$14</f>
        <v>0</v>
      </c>
      <c r="H1585" s="16">
        <f>IF(G1585 &gt; 'Costo de tareas'!$B$13, 'Costo de tareas'!$B$13, IF(G1585 &lt; 'Costo de tareas'!$B$13*0.2, 0, 'Costo de tareas'!$B$13- G1585))</f>
        <v>0</v>
      </c>
      <c r="I1585" s="17">
        <f>IF(H1585=0,'Costo de tareas'!$B$13,'Costo de tareas'!$B$13-H1585)</f>
        <v>39.28055556</v>
      </c>
      <c r="J1585" s="2"/>
      <c r="K1585" s="2"/>
      <c r="P1585" s="2"/>
    </row>
    <row r="1586">
      <c r="A1586" s="3" t="s">
        <v>2155</v>
      </c>
      <c r="B1586" s="11" t="str">
        <f t="shared" si="1"/>
        <v>20140308</v>
      </c>
      <c r="C1586" s="12">
        <f t="shared" si="2"/>
        <v>41706</v>
      </c>
      <c r="D1586" s="3" t="str">
        <f t="shared" si="3"/>
        <v>00</v>
      </c>
      <c r="E1586" s="13">
        <v>0.0</v>
      </c>
      <c r="F1586" s="14">
        <f>'Costo de tareas'!$B$15</f>
        <v>0.1964027778</v>
      </c>
      <c r="G1586" s="15">
        <f>'Producción diaria'!$T$3*$L$2*$M$2*$N$2*E1586*1000/'Costo de tareas'!$B$14</f>
        <v>0</v>
      </c>
      <c r="H1586" s="16">
        <f>IF(G1586 &gt; 'Costo de tareas'!$B$13, 'Costo de tareas'!$B$13, IF(G1586 &lt; 'Costo de tareas'!$B$13*0.2, 0, 'Costo de tareas'!$B$13- G1586))</f>
        <v>0</v>
      </c>
      <c r="I1586" s="17">
        <f>IF(H1586=0,'Costo de tareas'!$B$13,'Costo de tareas'!$B$13-H1586)</f>
        <v>39.28055556</v>
      </c>
      <c r="J1586" s="2"/>
      <c r="K1586" s="2"/>
      <c r="P1586" s="2"/>
    </row>
    <row r="1587">
      <c r="A1587" s="3" t="s">
        <v>2156</v>
      </c>
      <c r="B1587" s="11" t="str">
        <f t="shared" si="1"/>
        <v>20140308</v>
      </c>
      <c r="C1587" s="12">
        <f t="shared" si="2"/>
        <v>41706</v>
      </c>
      <c r="D1587" s="3" t="str">
        <f t="shared" si="3"/>
        <v>01</v>
      </c>
      <c r="E1587" s="13">
        <v>0.0</v>
      </c>
      <c r="F1587" s="14">
        <f>'Costo de tareas'!$B$15</f>
        <v>0.1964027778</v>
      </c>
      <c r="G1587" s="15">
        <f>'Producción diaria'!$T$3*$L$2*$M$2*$N$2*E1587*1000/'Costo de tareas'!$B$14</f>
        <v>0</v>
      </c>
      <c r="H1587" s="16">
        <f>IF(G1587 &gt; 'Costo de tareas'!$B$13, 'Costo de tareas'!$B$13, IF(G1587 &lt; 'Costo de tareas'!$B$13*0.2, 0, 'Costo de tareas'!$B$13- G1587))</f>
        <v>0</v>
      </c>
      <c r="I1587" s="17">
        <f>IF(H1587=0,'Costo de tareas'!$B$13,'Costo de tareas'!$B$13-H1587)</f>
        <v>39.28055556</v>
      </c>
      <c r="J1587" s="2"/>
      <c r="K1587" s="2"/>
      <c r="P1587" s="2"/>
    </row>
    <row r="1588">
      <c r="A1588" s="3" t="s">
        <v>2157</v>
      </c>
      <c r="B1588" s="11" t="str">
        <f t="shared" si="1"/>
        <v>20140308</v>
      </c>
      <c r="C1588" s="12">
        <f t="shared" si="2"/>
        <v>41706</v>
      </c>
      <c r="D1588" s="3" t="str">
        <f t="shared" si="3"/>
        <v>02</v>
      </c>
      <c r="E1588" s="13">
        <v>0.0</v>
      </c>
      <c r="F1588" s="14">
        <f>'Costo de tareas'!$B$15</f>
        <v>0.1964027778</v>
      </c>
      <c r="G1588" s="15">
        <f>'Producción diaria'!$T$3*$L$2*$M$2*$N$2*E1588*1000/'Costo de tareas'!$B$14</f>
        <v>0</v>
      </c>
      <c r="H1588" s="16">
        <f>IF(G1588 &gt; 'Costo de tareas'!$B$13, 'Costo de tareas'!$B$13, IF(G1588 &lt; 'Costo de tareas'!$B$13*0.2, 0, 'Costo de tareas'!$B$13- G1588))</f>
        <v>0</v>
      </c>
      <c r="I1588" s="17">
        <f>IF(H1588=0,'Costo de tareas'!$B$13,'Costo de tareas'!$B$13-H1588)</f>
        <v>39.28055556</v>
      </c>
      <c r="J1588" s="2"/>
      <c r="K1588" s="2"/>
      <c r="P1588" s="2"/>
    </row>
    <row r="1589">
      <c r="A1589" s="3" t="s">
        <v>2158</v>
      </c>
      <c r="B1589" s="11" t="str">
        <f t="shared" si="1"/>
        <v>20140308</v>
      </c>
      <c r="C1589" s="12">
        <f t="shared" si="2"/>
        <v>41706</v>
      </c>
      <c r="D1589" s="3" t="str">
        <f t="shared" si="3"/>
        <v>03</v>
      </c>
      <c r="E1589" s="13">
        <v>0.0</v>
      </c>
      <c r="F1589" s="14">
        <f>'Costo de tareas'!$B$15</f>
        <v>0.1964027778</v>
      </c>
      <c r="G1589" s="15">
        <f>'Producción diaria'!$T$3*$L$2*$M$2*$N$2*E1589*1000/'Costo de tareas'!$B$14</f>
        <v>0</v>
      </c>
      <c r="H1589" s="16">
        <f>IF(G1589 &gt; 'Costo de tareas'!$B$13, 'Costo de tareas'!$B$13, IF(G1589 &lt; 'Costo de tareas'!$B$13*0.2, 0, 'Costo de tareas'!$B$13- G1589))</f>
        <v>0</v>
      </c>
      <c r="I1589" s="17">
        <f>IF(H1589=0,'Costo de tareas'!$B$13,'Costo de tareas'!$B$13-H1589)</f>
        <v>39.28055556</v>
      </c>
      <c r="J1589" s="2"/>
      <c r="K1589" s="2"/>
      <c r="P1589" s="2"/>
    </row>
    <row r="1590">
      <c r="A1590" s="3" t="s">
        <v>2159</v>
      </c>
      <c r="B1590" s="11" t="str">
        <f t="shared" si="1"/>
        <v>20140308</v>
      </c>
      <c r="C1590" s="12">
        <f t="shared" si="2"/>
        <v>41706</v>
      </c>
      <c r="D1590" s="3" t="str">
        <f t="shared" si="3"/>
        <v>04</v>
      </c>
      <c r="E1590" s="13">
        <v>0.0</v>
      </c>
      <c r="F1590" s="14">
        <f>'Costo de tareas'!$B$15</f>
        <v>0.1964027778</v>
      </c>
      <c r="G1590" s="15">
        <f>'Producción diaria'!$T$3*$L$2*$M$2*$N$2*E1590*1000/'Costo de tareas'!$B$14</f>
        <v>0</v>
      </c>
      <c r="H1590" s="16">
        <f>IF(G1590 &gt; 'Costo de tareas'!$B$13, 'Costo de tareas'!$B$13, IF(G1590 &lt; 'Costo de tareas'!$B$13*0.2, 0, 'Costo de tareas'!$B$13- G1590))</f>
        <v>0</v>
      </c>
      <c r="I1590" s="17">
        <f>IF(H1590=0,'Costo de tareas'!$B$13,'Costo de tareas'!$B$13-H1590)</f>
        <v>39.28055556</v>
      </c>
      <c r="J1590" s="2"/>
      <c r="K1590" s="2"/>
      <c r="P1590" s="2"/>
    </row>
    <row r="1591">
      <c r="A1591" s="3" t="s">
        <v>2160</v>
      </c>
      <c r="B1591" s="11" t="str">
        <f t="shared" si="1"/>
        <v>20140308</v>
      </c>
      <c r="C1591" s="12">
        <f t="shared" si="2"/>
        <v>41706</v>
      </c>
      <c r="D1591" s="3" t="str">
        <f t="shared" si="3"/>
        <v>05</v>
      </c>
      <c r="E1591" s="13">
        <v>0.0</v>
      </c>
      <c r="F1591" s="14">
        <f>'Costo de tareas'!$B$15</f>
        <v>0.1964027778</v>
      </c>
      <c r="G1591" s="15">
        <f>'Producción diaria'!$T$3*$L$2*$M$2*$N$2*E1591*1000/'Costo de tareas'!$B$14</f>
        <v>0</v>
      </c>
      <c r="H1591" s="16">
        <f>IF(G1591 &gt; 'Costo de tareas'!$B$13, 'Costo de tareas'!$B$13, IF(G1591 &lt; 'Costo de tareas'!$B$13*0.2, 0, 'Costo de tareas'!$B$13- G1591))</f>
        <v>0</v>
      </c>
      <c r="I1591" s="17">
        <f>IF(H1591=0,'Costo de tareas'!$B$13,'Costo de tareas'!$B$13-H1591)</f>
        <v>39.28055556</v>
      </c>
      <c r="J1591" s="2"/>
      <c r="K1591" s="2"/>
      <c r="P1591" s="2"/>
    </row>
    <row r="1592">
      <c r="A1592" s="3" t="s">
        <v>2161</v>
      </c>
      <c r="B1592" s="11" t="str">
        <f t="shared" si="1"/>
        <v>20140308</v>
      </c>
      <c r="C1592" s="12">
        <f t="shared" si="2"/>
        <v>41706</v>
      </c>
      <c r="D1592" s="3" t="str">
        <f t="shared" si="3"/>
        <v>06</v>
      </c>
      <c r="E1592" s="13">
        <v>0.0</v>
      </c>
      <c r="F1592" s="14">
        <f>'Costo de tareas'!$B$15</f>
        <v>0.1964027778</v>
      </c>
      <c r="G1592" s="15">
        <f>'Producción diaria'!$T$3*$L$2*$M$2*$N$2*E1592*1000/'Costo de tareas'!$B$14</f>
        <v>0</v>
      </c>
      <c r="H1592" s="16">
        <f>IF(G1592 &gt; 'Costo de tareas'!$B$13, 'Costo de tareas'!$B$13, IF(G1592 &lt; 'Costo de tareas'!$B$13*0.2, 0, 'Costo de tareas'!$B$13- G1592))</f>
        <v>0</v>
      </c>
      <c r="I1592" s="17">
        <f>IF(H1592=0,'Costo de tareas'!$B$13,'Costo de tareas'!$B$13-H1592)</f>
        <v>39.28055556</v>
      </c>
      <c r="J1592" s="2"/>
      <c r="K1592" s="2"/>
      <c r="P1592" s="2"/>
    </row>
    <row r="1593">
      <c r="A1593" s="3" t="s">
        <v>2162</v>
      </c>
      <c r="B1593" s="11" t="str">
        <f t="shared" si="1"/>
        <v>20140308</v>
      </c>
      <c r="C1593" s="12">
        <f t="shared" si="2"/>
        <v>41706</v>
      </c>
      <c r="D1593" s="3" t="str">
        <f t="shared" si="3"/>
        <v>07</v>
      </c>
      <c r="E1593" s="13">
        <v>57.0</v>
      </c>
      <c r="F1593" s="14">
        <f>'Costo de tareas'!$B$15</f>
        <v>0.1964027778</v>
      </c>
      <c r="G1593" s="15">
        <f>'Producción diaria'!$T$3*$L$2*$M$2*$N$2*E1593*1000/'Costo de tareas'!$B$14</f>
        <v>85.7030303</v>
      </c>
      <c r="H1593" s="16">
        <f>IF(G1593 &gt; 'Costo de tareas'!$B$13, 'Costo de tareas'!$B$13, IF(G1593 &lt; 'Costo de tareas'!$B$13*0.2, 0, 'Costo de tareas'!$B$13- G1593))</f>
        <v>39.28055556</v>
      </c>
      <c r="I1593" s="17">
        <f>IF(H1593=0,'Costo de tareas'!$B$13,'Costo de tareas'!$B$13-H1593)</f>
        <v>0</v>
      </c>
      <c r="J1593" s="2"/>
      <c r="K1593" s="2"/>
      <c r="P1593" s="2"/>
    </row>
    <row r="1594">
      <c r="A1594" s="3" t="s">
        <v>2163</v>
      </c>
      <c r="B1594" s="11" t="str">
        <f t="shared" si="1"/>
        <v>20140308</v>
      </c>
      <c r="C1594" s="12">
        <f t="shared" si="2"/>
        <v>41706</v>
      </c>
      <c r="D1594" s="3" t="str">
        <f t="shared" si="3"/>
        <v>08</v>
      </c>
      <c r="E1594" s="13">
        <v>251.0</v>
      </c>
      <c r="F1594" s="14">
        <f>'Costo de tareas'!$B$15</f>
        <v>0.1964027778</v>
      </c>
      <c r="G1594" s="15">
        <f>'Producción diaria'!$T$3*$L$2*$M$2*$N$2*E1594*1000/'Costo de tareas'!$B$14</f>
        <v>377.3940457</v>
      </c>
      <c r="H1594" s="16">
        <f>IF(G1594 &gt; 'Costo de tareas'!$B$13, 'Costo de tareas'!$B$13, IF(G1594 &lt; 'Costo de tareas'!$B$13*0.2, 0, 'Costo de tareas'!$B$13- G1594))</f>
        <v>39.28055556</v>
      </c>
      <c r="I1594" s="17">
        <f>IF(H1594=0,'Costo de tareas'!$B$13,'Costo de tareas'!$B$13-H1594)</f>
        <v>0</v>
      </c>
      <c r="J1594" s="2"/>
      <c r="K1594" s="2"/>
      <c r="P1594" s="2"/>
    </row>
    <row r="1595">
      <c r="A1595" s="3" t="s">
        <v>2164</v>
      </c>
      <c r="B1595" s="11" t="str">
        <f t="shared" si="1"/>
        <v>20140308</v>
      </c>
      <c r="C1595" s="12">
        <f t="shared" si="2"/>
        <v>41706</v>
      </c>
      <c r="D1595" s="3" t="str">
        <f t="shared" si="3"/>
        <v>09</v>
      </c>
      <c r="E1595" s="13">
        <v>452.0</v>
      </c>
      <c r="F1595" s="14">
        <f>'Costo de tareas'!$B$15</f>
        <v>0.1964027778</v>
      </c>
      <c r="G1595" s="15">
        <f>'Producción diaria'!$T$3*$L$2*$M$2*$N$2*E1595*1000/'Costo de tareas'!$B$14</f>
        <v>679.6099947</v>
      </c>
      <c r="H1595" s="16">
        <f>IF(G1595 &gt; 'Costo de tareas'!$B$13, 'Costo de tareas'!$B$13, IF(G1595 &lt; 'Costo de tareas'!$B$13*0.2, 0, 'Costo de tareas'!$B$13- G1595))</f>
        <v>39.28055556</v>
      </c>
      <c r="I1595" s="17">
        <f>IF(H1595=0,'Costo de tareas'!$B$13,'Costo de tareas'!$B$13-H1595)</f>
        <v>0</v>
      </c>
      <c r="J1595" s="2"/>
      <c r="K1595" s="2"/>
      <c r="P1595" s="2"/>
    </row>
    <row r="1596">
      <c r="A1596" s="3" t="s">
        <v>2165</v>
      </c>
      <c r="B1596" s="11" t="str">
        <f t="shared" si="1"/>
        <v>20140308</v>
      </c>
      <c r="C1596" s="12">
        <f t="shared" si="2"/>
        <v>41706</v>
      </c>
      <c r="D1596" s="3" t="str">
        <f t="shared" si="3"/>
        <v>10</v>
      </c>
      <c r="E1596" s="13">
        <v>609.0</v>
      </c>
      <c r="F1596" s="14">
        <f>'Costo de tareas'!$B$15</f>
        <v>0.1964027778</v>
      </c>
      <c r="G1596" s="15">
        <f>'Producción diaria'!$T$3*$L$2*$M$2*$N$2*E1596*1000/'Costo de tareas'!$B$14</f>
        <v>915.6692185</v>
      </c>
      <c r="H1596" s="16">
        <f>IF(G1596 &gt; 'Costo de tareas'!$B$13, 'Costo de tareas'!$B$13, IF(G1596 &lt; 'Costo de tareas'!$B$13*0.2, 0, 'Costo de tareas'!$B$13- G1596))</f>
        <v>39.28055556</v>
      </c>
      <c r="I1596" s="17">
        <f>IF(H1596=0,'Costo de tareas'!$B$13,'Costo de tareas'!$B$13-H1596)</f>
        <v>0</v>
      </c>
      <c r="J1596" s="2"/>
      <c r="K1596" s="2"/>
      <c r="P1596" s="2"/>
    </row>
    <row r="1597">
      <c r="A1597" s="3" t="s">
        <v>2166</v>
      </c>
      <c r="B1597" s="11" t="str">
        <f t="shared" si="1"/>
        <v>20140308</v>
      </c>
      <c r="C1597" s="12">
        <f t="shared" si="2"/>
        <v>41706</v>
      </c>
      <c r="D1597" s="3" t="str">
        <f t="shared" si="3"/>
        <v>11</v>
      </c>
      <c r="E1597" s="13">
        <v>721.0</v>
      </c>
      <c r="F1597" s="14">
        <f>'Costo de tareas'!$B$15</f>
        <v>0.1964027778</v>
      </c>
      <c r="G1597" s="15">
        <f>'Producción diaria'!$T$3*$L$2*$M$2*$N$2*E1597*1000/'Costo de tareas'!$B$14</f>
        <v>1084.068155</v>
      </c>
      <c r="H1597" s="16">
        <f>IF(G1597 &gt; 'Costo de tareas'!$B$13, 'Costo de tareas'!$B$13, IF(G1597 &lt; 'Costo de tareas'!$B$13*0.2, 0, 'Costo de tareas'!$B$13- G1597))</f>
        <v>39.28055556</v>
      </c>
      <c r="I1597" s="17">
        <f>IF(H1597=0,'Costo de tareas'!$B$13,'Costo de tareas'!$B$13-H1597)</f>
        <v>0</v>
      </c>
      <c r="J1597" s="2"/>
      <c r="K1597" s="2"/>
      <c r="P1597" s="2"/>
    </row>
    <row r="1598">
      <c r="A1598" s="3" t="s">
        <v>2167</v>
      </c>
      <c r="B1598" s="11" t="str">
        <f t="shared" si="1"/>
        <v>20140308</v>
      </c>
      <c r="C1598" s="12">
        <f t="shared" si="2"/>
        <v>41706</v>
      </c>
      <c r="D1598" s="3" t="str">
        <f t="shared" si="3"/>
        <v>12</v>
      </c>
      <c r="E1598" s="13">
        <v>708.0</v>
      </c>
      <c r="F1598" s="14">
        <f>'Costo de tareas'!$B$15</f>
        <v>0.1964027778</v>
      </c>
      <c r="G1598" s="15">
        <f>'Producción diaria'!$T$3*$L$2*$M$2*$N$2*E1598*1000/'Costo de tareas'!$B$14</f>
        <v>1064.52185</v>
      </c>
      <c r="H1598" s="16">
        <f>IF(G1598 &gt; 'Costo de tareas'!$B$13, 'Costo de tareas'!$B$13, IF(G1598 &lt; 'Costo de tareas'!$B$13*0.2, 0, 'Costo de tareas'!$B$13- G1598))</f>
        <v>39.28055556</v>
      </c>
      <c r="I1598" s="17">
        <f>IF(H1598=0,'Costo de tareas'!$B$13,'Costo de tareas'!$B$13-H1598)</f>
        <v>0</v>
      </c>
      <c r="J1598" s="2"/>
      <c r="K1598" s="2"/>
      <c r="P1598" s="2"/>
    </row>
    <row r="1599">
      <c r="A1599" s="3" t="s">
        <v>2168</v>
      </c>
      <c r="B1599" s="11" t="str">
        <f t="shared" si="1"/>
        <v>20140308</v>
      </c>
      <c r="C1599" s="12">
        <f t="shared" si="2"/>
        <v>41706</v>
      </c>
      <c r="D1599" s="3" t="str">
        <f t="shared" si="3"/>
        <v>13</v>
      </c>
      <c r="E1599" s="13">
        <v>758.0</v>
      </c>
      <c r="F1599" s="14">
        <f>'Costo de tareas'!$B$15</f>
        <v>0.1964027778</v>
      </c>
      <c r="G1599" s="15">
        <f>'Producción diaria'!$T$3*$L$2*$M$2*$N$2*E1599*1000/'Costo de tareas'!$B$14</f>
        <v>1139.699947</v>
      </c>
      <c r="H1599" s="16">
        <f>IF(G1599 &gt; 'Costo de tareas'!$B$13, 'Costo de tareas'!$B$13, IF(G1599 &lt; 'Costo de tareas'!$B$13*0.2, 0, 'Costo de tareas'!$B$13- G1599))</f>
        <v>39.28055556</v>
      </c>
      <c r="I1599" s="17">
        <f>IF(H1599=0,'Costo de tareas'!$B$13,'Costo de tareas'!$B$13-H1599)</f>
        <v>0</v>
      </c>
      <c r="J1599" s="2"/>
      <c r="K1599" s="2"/>
      <c r="P1599" s="2"/>
    </row>
    <row r="1600">
      <c r="A1600" s="3" t="s">
        <v>2169</v>
      </c>
      <c r="B1600" s="11" t="str">
        <f t="shared" si="1"/>
        <v>20140308</v>
      </c>
      <c r="C1600" s="12">
        <f t="shared" si="2"/>
        <v>41706</v>
      </c>
      <c r="D1600" s="3" t="str">
        <f t="shared" si="3"/>
        <v>14</v>
      </c>
      <c r="E1600" s="13">
        <v>683.0</v>
      </c>
      <c r="F1600" s="14">
        <f>'Costo de tareas'!$B$15</f>
        <v>0.1964027778</v>
      </c>
      <c r="G1600" s="15">
        <f>'Producción diaria'!$T$3*$L$2*$M$2*$N$2*E1600*1000/'Costo de tareas'!$B$14</f>
        <v>1026.932802</v>
      </c>
      <c r="H1600" s="16">
        <f>IF(G1600 &gt; 'Costo de tareas'!$B$13, 'Costo de tareas'!$B$13, IF(G1600 &lt; 'Costo de tareas'!$B$13*0.2, 0, 'Costo de tareas'!$B$13- G1600))</f>
        <v>39.28055556</v>
      </c>
      <c r="I1600" s="17">
        <f>IF(H1600=0,'Costo de tareas'!$B$13,'Costo de tareas'!$B$13-H1600)</f>
        <v>0</v>
      </c>
      <c r="J1600" s="2"/>
      <c r="K1600" s="2"/>
      <c r="P1600" s="2"/>
    </row>
    <row r="1601">
      <c r="A1601" s="3" t="s">
        <v>2170</v>
      </c>
      <c r="B1601" s="11" t="str">
        <f t="shared" si="1"/>
        <v>20140308</v>
      </c>
      <c r="C1601" s="12">
        <f t="shared" si="2"/>
        <v>41706</v>
      </c>
      <c r="D1601" s="3" t="str">
        <f t="shared" si="3"/>
        <v>15</v>
      </c>
      <c r="E1601" s="13">
        <v>546.0</v>
      </c>
      <c r="F1601" s="14">
        <f>'Costo de tareas'!$B$15</f>
        <v>0.1964027778</v>
      </c>
      <c r="G1601" s="15">
        <f>'Producción diaria'!$T$3*$L$2*$M$2*$N$2*E1601*1000/'Costo de tareas'!$B$14</f>
        <v>820.9448166</v>
      </c>
      <c r="H1601" s="16">
        <f>IF(G1601 &gt; 'Costo de tareas'!$B$13, 'Costo de tareas'!$B$13, IF(G1601 &lt; 'Costo de tareas'!$B$13*0.2, 0, 'Costo de tareas'!$B$13- G1601))</f>
        <v>39.28055556</v>
      </c>
      <c r="I1601" s="17">
        <f>IF(H1601=0,'Costo de tareas'!$B$13,'Costo de tareas'!$B$13-H1601)</f>
        <v>0</v>
      </c>
      <c r="J1601" s="2"/>
      <c r="K1601" s="2"/>
      <c r="P1601" s="2"/>
    </row>
    <row r="1602">
      <c r="A1602" s="3" t="s">
        <v>2171</v>
      </c>
      <c r="B1602" s="11" t="str">
        <f t="shared" si="1"/>
        <v>20140308</v>
      </c>
      <c r="C1602" s="12">
        <f t="shared" si="2"/>
        <v>41706</v>
      </c>
      <c r="D1602" s="3" t="str">
        <f t="shared" si="3"/>
        <v>16</v>
      </c>
      <c r="E1602" s="13">
        <v>362.0</v>
      </c>
      <c r="F1602" s="14">
        <f>'Costo de tareas'!$B$15</f>
        <v>0.1964027778</v>
      </c>
      <c r="G1602" s="15">
        <f>'Producción diaria'!$T$3*$L$2*$M$2*$N$2*E1602*1000/'Costo de tareas'!$B$14</f>
        <v>544.2894205</v>
      </c>
      <c r="H1602" s="16">
        <f>IF(G1602 &gt; 'Costo de tareas'!$B$13, 'Costo de tareas'!$B$13, IF(G1602 &lt; 'Costo de tareas'!$B$13*0.2, 0, 'Costo de tareas'!$B$13- G1602))</f>
        <v>39.28055556</v>
      </c>
      <c r="I1602" s="17">
        <f>IF(H1602=0,'Costo de tareas'!$B$13,'Costo de tareas'!$B$13-H1602)</f>
        <v>0</v>
      </c>
      <c r="J1602" s="2"/>
      <c r="K1602" s="2"/>
      <c r="P1602" s="2"/>
    </row>
    <row r="1603">
      <c r="A1603" s="3" t="s">
        <v>2172</v>
      </c>
      <c r="B1603" s="11" t="str">
        <f t="shared" si="1"/>
        <v>20140308</v>
      </c>
      <c r="C1603" s="12">
        <f t="shared" si="2"/>
        <v>41706</v>
      </c>
      <c r="D1603" s="3" t="str">
        <f t="shared" si="3"/>
        <v>17</v>
      </c>
      <c r="E1603" s="13">
        <v>165.0</v>
      </c>
      <c r="F1603" s="14">
        <f>'Costo de tareas'!$B$15</f>
        <v>0.1964027778</v>
      </c>
      <c r="G1603" s="15">
        <f>'Producción diaria'!$T$3*$L$2*$M$2*$N$2*E1603*1000/'Costo de tareas'!$B$14</f>
        <v>248.0877193</v>
      </c>
      <c r="H1603" s="16">
        <f>IF(G1603 &gt; 'Costo de tareas'!$B$13, 'Costo de tareas'!$B$13, IF(G1603 &lt; 'Costo de tareas'!$B$13*0.2, 0, 'Costo de tareas'!$B$13- G1603))</f>
        <v>39.28055556</v>
      </c>
      <c r="I1603" s="17">
        <f>IF(H1603=0,'Costo de tareas'!$B$13,'Costo de tareas'!$B$13-H1603)</f>
        <v>0</v>
      </c>
      <c r="J1603" s="2"/>
      <c r="K1603" s="2"/>
      <c r="P1603" s="2"/>
    </row>
    <row r="1604">
      <c r="A1604" s="3" t="s">
        <v>2173</v>
      </c>
      <c r="B1604" s="11" t="str">
        <f t="shared" si="1"/>
        <v>20140308</v>
      </c>
      <c r="C1604" s="12">
        <f t="shared" si="2"/>
        <v>41706</v>
      </c>
      <c r="D1604" s="3" t="str">
        <f t="shared" si="3"/>
        <v>18</v>
      </c>
      <c r="E1604" s="13">
        <v>272.65</v>
      </c>
      <c r="F1604" s="14">
        <f>'Costo de tareas'!$B$15</f>
        <v>0.1964027778</v>
      </c>
      <c r="G1604" s="15">
        <f>'Producción diaria'!$T$3*$L$2*$M$2*$N$2*E1604*1000/'Costo de tareas'!$B$14</f>
        <v>409.9461616</v>
      </c>
      <c r="H1604" s="16">
        <f>IF(G1604 &gt; 'Costo de tareas'!$B$13, 'Costo de tareas'!$B$13, IF(G1604 &lt; 'Costo de tareas'!$B$13*0.2, 0, 'Costo de tareas'!$B$13- G1604))</f>
        <v>39.28055556</v>
      </c>
      <c r="I1604" s="17">
        <f>IF(H1604=0,'Costo de tareas'!$B$13,'Costo de tareas'!$B$13-H1604)</f>
        <v>0</v>
      </c>
      <c r="J1604" s="2"/>
      <c r="K1604" s="2"/>
      <c r="P1604" s="2"/>
    </row>
    <row r="1605">
      <c r="A1605" s="3" t="s">
        <v>2175</v>
      </c>
      <c r="B1605" s="11" t="str">
        <f t="shared" si="1"/>
        <v>20140308</v>
      </c>
      <c r="C1605" s="12">
        <f t="shared" si="2"/>
        <v>41706</v>
      </c>
      <c r="D1605" s="3" t="str">
        <f t="shared" si="3"/>
        <v>19</v>
      </c>
      <c r="E1605" s="13">
        <v>0.0</v>
      </c>
      <c r="F1605" s="14">
        <f>'Costo de tareas'!$B$15</f>
        <v>0.1964027778</v>
      </c>
      <c r="G1605" s="15">
        <f>'Producción diaria'!$T$3*$L$2*$M$2*$N$2*E1605*1000/'Costo de tareas'!$B$14</f>
        <v>0</v>
      </c>
      <c r="H1605" s="16">
        <f>IF(G1605 &gt; 'Costo de tareas'!$B$13, 'Costo de tareas'!$B$13, IF(G1605 &lt; 'Costo de tareas'!$B$13*0.2, 0, 'Costo de tareas'!$B$13- G1605))</f>
        <v>0</v>
      </c>
      <c r="I1605" s="17">
        <f>IF(H1605=0,'Costo de tareas'!$B$13,'Costo de tareas'!$B$13-H1605)</f>
        <v>39.28055556</v>
      </c>
      <c r="J1605" s="2"/>
      <c r="K1605" s="2"/>
      <c r="P1605" s="2"/>
    </row>
    <row r="1606">
      <c r="A1606" s="3" t="s">
        <v>2177</v>
      </c>
      <c r="B1606" s="11" t="str">
        <f t="shared" si="1"/>
        <v>20140308</v>
      </c>
      <c r="C1606" s="12">
        <f t="shared" si="2"/>
        <v>41706</v>
      </c>
      <c r="D1606" s="3" t="str">
        <f t="shared" si="3"/>
        <v>20</v>
      </c>
      <c r="E1606" s="13">
        <v>0.0</v>
      </c>
      <c r="F1606" s="14">
        <f>'Costo de tareas'!$B$15</f>
        <v>0.1964027778</v>
      </c>
      <c r="G1606" s="15">
        <f>'Producción diaria'!$T$3*$L$2*$M$2*$N$2*E1606*1000/'Costo de tareas'!$B$14</f>
        <v>0</v>
      </c>
      <c r="H1606" s="16">
        <f>IF(G1606 &gt; 'Costo de tareas'!$B$13, 'Costo de tareas'!$B$13, IF(G1606 &lt; 'Costo de tareas'!$B$13*0.2, 0, 'Costo de tareas'!$B$13- G1606))</f>
        <v>0</v>
      </c>
      <c r="I1606" s="17">
        <f>IF(H1606=0,'Costo de tareas'!$B$13,'Costo de tareas'!$B$13-H1606)</f>
        <v>39.28055556</v>
      </c>
      <c r="J1606" s="2"/>
      <c r="K1606" s="2"/>
      <c r="P1606" s="2"/>
    </row>
    <row r="1607">
      <c r="A1607" s="3" t="s">
        <v>2178</v>
      </c>
      <c r="B1607" s="11" t="str">
        <f t="shared" si="1"/>
        <v>20140308</v>
      </c>
      <c r="C1607" s="12">
        <f t="shared" si="2"/>
        <v>41706</v>
      </c>
      <c r="D1607" s="3" t="str">
        <f t="shared" si="3"/>
        <v>21</v>
      </c>
      <c r="E1607" s="13">
        <v>0.0</v>
      </c>
      <c r="F1607" s="14">
        <f>'Costo de tareas'!$B$15</f>
        <v>0.1964027778</v>
      </c>
      <c r="G1607" s="15">
        <f>'Producción diaria'!$T$3*$L$2*$M$2*$N$2*E1607*1000/'Costo de tareas'!$B$14</f>
        <v>0</v>
      </c>
      <c r="H1607" s="16">
        <f>IF(G1607 &gt; 'Costo de tareas'!$B$13, 'Costo de tareas'!$B$13, IF(G1607 &lt; 'Costo de tareas'!$B$13*0.2, 0, 'Costo de tareas'!$B$13- G1607))</f>
        <v>0</v>
      </c>
      <c r="I1607" s="17">
        <f>IF(H1607=0,'Costo de tareas'!$B$13,'Costo de tareas'!$B$13-H1607)</f>
        <v>39.28055556</v>
      </c>
      <c r="J1607" s="2"/>
      <c r="K1607" s="2"/>
      <c r="P1607" s="2"/>
    </row>
    <row r="1608">
      <c r="A1608" s="3" t="s">
        <v>2180</v>
      </c>
      <c r="B1608" s="11" t="str">
        <f t="shared" si="1"/>
        <v>20140308</v>
      </c>
      <c r="C1608" s="12">
        <f t="shared" si="2"/>
        <v>41706</v>
      </c>
      <c r="D1608" s="3" t="str">
        <f t="shared" si="3"/>
        <v>22</v>
      </c>
      <c r="E1608" s="13">
        <v>0.0</v>
      </c>
      <c r="F1608" s="14">
        <f>'Costo de tareas'!$B$15</f>
        <v>0.1964027778</v>
      </c>
      <c r="G1608" s="15">
        <f>'Producción diaria'!$T$3*$L$2*$M$2*$N$2*E1608*1000/'Costo de tareas'!$B$14</f>
        <v>0</v>
      </c>
      <c r="H1608" s="16">
        <f>IF(G1608 &gt; 'Costo de tareas'!$B$13, 'Costo de tareas'!$B$13, IF(G1608 &lt; 'Costo de tareas'!$B$13*0.2, 0, 'Costo de tareas'!$B$13- G1608))</f>
        <v>0</v>
      </c>
      <c r="I1608" s="17">
        <f>IF(H1608=0,'Costo de tareas'!$B$13,'Costo de tareas'!$B$13-H1608)</f>
        <v>39.28055556</v>
      </c>
      <c r="J1608" s="2"/>
      <c r="K1608" s="2"/>
      <c r="P1608" s="2"/>
    </row>
    <row r="1609">
      <c r="A1609" s="3" t="s">
        <v>2182</v>
      </c>
      <c r="B1609" s="11" t="str">
        <f t="shared" si="1"/>
        <v>20140308</v>
      </c>
      <c r="C1609" s="12">
        <f t="shared" si="2"/>
        <v>41706</v>
      </c>
      <c r="D1609" s="3" t="str">
        <f t="shared" si="3"/>
        <v>23</v>
      </c>
      <c r="E1609" s="13">
        <v>0.0</v>
      </c>
      <c r="F1609" s="14">
        <f>'Costo de tareas'!$B$15</f>
        <v>0.1964027778</v>
      </c>
      <c r="G1609" s="15">
        <f>'Producción diaria'!$T$3*$L$2*$M$2*$N$2*E1609*1000/'Costo de tareas'!$B$14</f>
        <v>0</v>
      </c>
      <c r="H1609" s="16">
        <f>IF(G1609 &gt; 'Costo de tareas'!$B$13, 'Costo de tareas'!$B$13, IF(G1609 &lt; 'Costo de tareas'!$B$13*0.2, 0, 'Costo de tareas'!$B$13- G1609))</f>
        <v>0</v>
      </c>
      <c r="I1609" s="17">
        <f>IF(H1609=0,'Costo de tareas'!$B$13,'Costo de tareas'!$B$13-H1609)</f>
        <v>39.28055556</v>
      </c>
      <c r="J1609" s="2"/>
      <c r="K1609" s="2"/>
      <c r="P1609" s="2"/>
    </row>
    <row r="1610">
      <c r="A1610" s="3" t="s">
        <v>2184</v>
      </c>
      <c r="B1610" s="11" t="str">
        <f t="shared" si="1"/>
        <v>20140309</v>
      </c>
      <c r="C1610" s="12">
        <f t="shared" si="2"/>
        <v>41707</v>
      </c>
      <c r="D1610" s="3" t="str">
        <f t="shared" si="3"/>
        <v>00</v>
      </c>
      <c r="E1610" s="13">
        <v>0.0</v>
      </c>
      <c r="F1610" s="14">
        <f>'Costo de tareas'!$B$15</f>
        <v>0.1964027778</v>
      </c>
      <c r="G1610" s="15">
        <f>'Producción diaria'!$T$3*$L$2*$M$2*$N$2*E1610*1000/'Costo de tareas'!$B$14</f>
        <v>0</v>
      </c>
      <c r="H1610" s="16">
        <f>IF(G1610 &gt; 'Costo de tareas'!$B$13, 'Costo de tareas'!$B$13, IF(G1610 &lt; 'Costo de tareas'!$B$13*0.2, 0, 'Costo de tareas'!$B$13- G1610))</f>
        <v>0</v>
      </c>
      <c r="I1610" s="17">
        <f>IF(H1610=0,'Costo de tareas'!$B$13,'Costo de tareas'!$B$13-H1610)</f>
        <v>39.28055556</v>
      </c>
      <c r="J1610" s="2"/>
      <c r="K1610" s="2"/>
      <c r="P1610" s="2"/>
    </row>
    <row r="1611">
      <c r="A1611" s="3" t="s">
        <v>2186</v>
      </c>
      <c r="B1611" s="11" t="str">
        <f t="shared" si="1"/>
        <v>20140309</v>
      </c>
      <c r="C1611" s="12">
        <f t="shared" si="2"/>
        <v>41707</v>
      </c>
      <c r="D1611" s="3" t="str">
        <f t="shared" si="3"/>
        <v>01</v>
      </c>
      <c r="E1611" s="13">
        <v>0.0</v>
      </c>
      <c r="F1611" s="14">
        <f>'Costo de tareas'!$B$15</f>
        <v>0.1964027778</v>
      </c>
      <c r="G1611" s="15">
        <f>'Producción diaria'!$T$3*$L$2*$M$2*$N$2*E1611*1000/'Costo de tareas'!$B$14</f>
        <v>0</v>
      </c>
      <c r="H1611" s="16">
        <f>IF(G1611 &gt; 'Costo de tareas'!$B$13, 'Costo de tareas'!$B$13, IF(G1611 &lt; 'Costo de tareas'!$B$13*0.2, 0, 'Costo de tareas'!$B$13- G1611))</f>
        <v>0</v>
      </c>
      <c r="I1611" s="17">
        <f>IF(H1611=0,'Costo de tareas'!$B$13,'Costo de tareas'!$B$13-H1611)</f>
        <v>39.28055556</v>
      </c>
      <c r="J1611" s="2"/>
      <c r="K1611" s="2"/>
      <c r="P1611" s="2"/>
    </row>
    <row r="1612">
      <c r="A1612" s="3" t="s">
        <v>2187</v>
      </c>
      <c r="B1612" s="11" t="str">
        <f t="shared" si="1"/>
        <v>20140309</v>
      </c>
      <c r="C1612" s="12">
        <f t="shared" si="2"/>
        <v>41707</v>
      </c>
      <c r="D1612" s="3" t="str">
        <f t="shared" si="3"/>
        <v>02</v>
      </c>
      <c r="E1612" s="13">
        <v>0.0</v>
      </c>
      <c r="F1612" s="14">
        <f>'Costo de tareas'!$B$15</f>
        <v>0.1964027778</v>
      </c>
      <c r="G1612" s="15">
        <f>'Producción diaria'!$T$3*$L$2*$M$2*$N$2*E1612*1000/'Costo de tareas'!$B$14</f>
        <v>0</v>
      </c>
      <c r="H1612" s="16">
        <f>IF(G1612 &gt; 'Costo de tareas'!$B$13, 'Costo de tareas'!$B$13, IF(G1612 &lt; 'Costo de tareas'!$B$13*0.2, 0, 'Costo de tareas'!$B$13- G1612))</f>
        <v>0</v>
      </c>
      <c r="I1612" s="17">
        <f>IF(H1612=0,'Costo de tareas'!$B$13,'Costo de tareas'!$B$13-H1612)</f>
        <v>39.28055556</v>
      </c>
      <c r="J1612" s="2"/>
      <c r="K1612" s="2"/>
      <c r="P1612" s="2"/>
    </row>
    <row r="1613">
      <c r="A1613" s="3" t="s">
        <v>2189</v>
      </c>
      <c r="B1613" s="11" t="str">
        <f t="shared" si="1"/>
        <v>20140309</v>
      </c>
      <c r="C1613" s="12">
        <f t="shared" si="2"/>
        <v>41707</v>
      </c>
      <c r="D1613" s="3" t="str">
        <f t="shared" si="3"/>
        <v>03</v>
      </c>
      <c r="E1613" s="13">
        <v>0.0</v>
      </c>
      <c r="F1613" s="14">
        <f>'Costo de tareas'!$B$15</f>
        <v>0.1964027778</v>
      </c>
      <c r="G1613" s="15">
        <f>'Producción diaria'!$T$3*$L$2*$M$2*$N$2*E1613*1000/'Costo de tareas'!$B$14</f>
        <v>0</v>
      </c>
      <c r="H1613" s="16">
        <f>IF(G1613 &gt; 'Costo de tareas'!$B$13, 'Costo de tareas'!$B$13, IF(G1613 &lt; 'Costo de tareas'!$B$13*0.2, 0, 'Costo de tareas'!$B$13- G1613))</f>
        <v>0</v>
      </c>
      <c r="I1613" s="17">
        <f>IF(H1613=0,'Costo de tareas'!$B$13,'Costo de tareas'!$B$13-H1613)</f>
        <v>39.28055556</v>
      </c>
      <c r="J1613" s="2"/>
      <c r="K1613" s="2"/>
      <c r="P1613" s="2"/>
    </row>
    <row r="1614">
      <c r="A1614" s="3" t="s">
        <v>2191</v>
      </c>
      <c r="B1614" s="11" t="str">
        <f t="shared" si="1"/>
        <v>20140309</v>
      </c>
      <c r="C1614" s="12">
        <f t="shared" si="2"/>
        <v>41707</v>
      </c>
      <c r="D1614" s="3" t="str">
        <f t="shared" si="3"/>
        <v>04</v>
      </c>
      <c r="E1614" s="13">
        <v>0.0</v>
      </c>
      <c r="F1614" s="14">
        <f>'Costo de tareas'!$B$15</f>
        <v>0.1964027778</v>
      </c>
      <c r="G1614" s="15">
        <f>'Producción diaria'!$T$3*$L$2*$M$2*$N$2*E1614*1000/'Costo de tareas'!$B$14</f>
        <v>0</v>
      </c>
      <c r="H1614" s="16">
        <f>IF(G1614 &gt; 'Costo de tareas'!$B$13, 'Costo de tareas'!$B$13, IF(G1614 &lt; 'Costo de tareas'!$B$13*0.2, 0, 'Costo de tareas'!$B$13- G1614))</f>
        <v>0</v>
      </c>
      <c r="I1614" s="17">
        <f>IF(H1614=0,'Costo de tareas'!$B$13,'Costo de tareas'!$B$13-H1614)</f>
        <v>39.28055556</v>
      </c>
      <c r="J1614" s="2"/>
      <c r="K1614" s="2"/>
      <c r="P1614" s="2"/>
    </row>
    <row r="1615">
      <c r="A1615" s="3" t="s">
        <v>2193</v>
      </c>
      <c r="B1615" s="11" t="str">
        <f t="shared" si="1"/>
        <v>20140309</v>
      </c>
      <c r="C1615" s="12">
        <f t="shared" si="2"/>
        <v>41707</v>
      </c>
      <c r="D1615" s="3" t="str">
        <f t="shared" si="3"/>
        <v>05</v>
      </c>
      <c r="E1615" s="13">
        <v>0.0</v>
      </c>
      <c r="F1615" s="14">
        <f>'Costo de tareas'!$B$15</f>
        <v>0.1964027778</v>
      </c>
      <c r="G1615" s="15">
        <f>'Producción diaria'!$T$3*$L$2*$M$2*$N$2*E1615*1000/'Costo de tareas'!$B$14</f>
        <v>0</v>
      </c>
      <c r="H1615" s="16">
        <f>IF(G1615 &gt; 'Costo de tareas'!$B$13, 'Costo de tareas'!$B$13, IF(G1615 &lt; 'Costo de tareas'!$B$13*0.2, 0, 'Costo de tareas'!$B$13- G1615))</f>
        <v>0</v>
      </c>
      <c r="I1615" s="17">
        <f>IF(H1615=0,'Costo de tareas'!$B$13,'Costo de tareas'!$B$13-H1615)</f>
        <v>39.28055556</v>
      </c>
      <c r="J1615" s="2"/>
      <c r="K1615" s="2"/>
      <c r="P1615" s="2"/>
    </row>
    <row r="1616">
      <c r="A1616" s="3" t="s">
        <v>2195</v>
      </c>
      <c r="B1616" s="11" t="str">
        <f t="shared" si="1"/>
        <v>20140309</v>
      </c>
      <c r="C1616" s="12">
        <f t="shared" si="2"/>
        <v>41707</v>
      </c>
      <c r="D1616" s="3" t="str">
        <f t="shared" si="3"/>
        <v>06</v>
      </c>
      <c r="E1616" s="13">
        <v>0.0</v>
      </c>
      <c r="F1616" s="14">
        <f>'Costo de tareas'!$B$15</f>
        <v>0.1964027778</v>
      </c>
      <c r="G1616" s="15">
        <f>'Producción diaria'!$T$3*$L$2*$M$2*$N$2*E1616*1000/'Costo de tareas'!$B$14</f>
        <v>0</v>
      </c>
      <c r="H1616" s="16">
        <f>IF(G1616 &gt; 'Costo de tareas'!$B$13, 'Costo de tareas'!$B$13, IF(G1616 &lt; 'Costo de tareas'!$B$13*0.2, 0, 'Costo de tareas'!$B$13- G1616))</f>
        <v>0</v>
      </c>
      <c r="I1616" s="17">
        <f>IF(H1616=0,'Costo de tareas'!$B$13,'Costo de tareas'!$B$13-H1616)</f>
        <v>39.28055556</v>
      </c>
      <c r="J1616" s="2"/>
      <c r="K1616" s="2"/>
      <c r="P1616" s="2"/>
    </row>
    <row r="1617">
      <c r="A1617" s="3" t="s">
        <v>2197</v>
      </c>
      <c r="B1617" s="11" t="str">
        <f t="shared" si="1"/>
        <v>20140309</v>
      </c>
      <c r="C1617" s="12">
        <f t="shared" si="2"/>
        <v>41707</v>
      </c>
      <c r="D1617" s="3" t="str">
        <f t="shared" si="3"/>
        <v>07</v>
      </c>
      <c r="E1617" s="13">
        <v>6.0</v>
      </c>
      <c r="F1617" s="14">
        <f>'Costo de tareas'!$B$15</f>
        <v>0.1964027778</v>
      </c>
      <c r="G1617" s="15">
        <f>'Producción diaria'!$T$3*$L$2*$M$2*$N$2*E1617*1000/'Costo de tareas'!$B$14</f>
        <v>9.021371611</v>
      </c>
      <c r="H1617" s="16">
        <f>IF(G1617 &gt; 'Costo de tareas'!$B$13, 'Costo de tareas'!$B$13, IF(G1617 &lt; 'Costo de tareas'!$B$13*0.2, 0, 'Costo de tareas'!$B$13- G1617))</f>
        <v>30.25918394</v>
      </c>
      <c r="I1617" s="17">
        <f>IF(H1617=0,'Costo de tareas'!$B$13,'Costo de tareas'!$B$13-H1617)</f>
        <v>9.021371611</v>
      </c>
      <c r="J1617" s="2"/>
      <c r="K1617" s="2"/>
      <c r="P1617" s="2"/>
    </row>
    <row r="1618">
      <c r="A1618" s="3" t="s">
        <v>2198</v>
      </c>
      <c r="B1618" s="11" t="str">
        <f t="shared" si="1"/>
        <v>20140309</v>
      </c>
      <c r="C1618" s="12">
        <f t="shared" si="2"/>
        <v>41707</v>
      </c>
      <c r="D1618" s="3" t="str">
        <f t="shared" si="3"/>
        <v>08</v>
      </c>
      <c r="E1618" s="13">
        <v>257.0</v>
      </c>
      <c r="F1618" s="14">
        <f>'Costo de tareas'!$B$15</f>
        <v>0.1964027778</v>
      </c>
      <c r="G1618" s="15">
        <f>'Producción diaria'!$T$3*$L$2*$M$2*$N$2*E1618*1000/'Costo de tareas'!$B$14</f>
        <v>386.4154173</v>
      </c>
      <c r="H1618" s="16">
        <f>IF(G1618 &gt; 'Costo de tareas'!$B$13, 'Costo de tareas'!$B$13, IF(G1618 &lt; 'Costo de tareas'!$B$13*0.2, 0, 'Costo de tareas'!$B$13- G1618))</f>
        <v>39.28055556</v>
      </c>
      <c r="I1618" s="17">
        <f>IF(H1618=0,'Costo de tareas'!$B$13,'Costo de tareas'!$B$13-H1618)</f>
        <v>0</v>
      </c>
      <c r="J1618" s="2"/>
      <c r="K1618" s="2"/>
      <c r="P1618" s="2"/>
    </row>
    <row r="1619">
      <c r="A1619" s="3" t="s">
        <v>2199</v>
      </c>
      <c r="B1619" s="11" t="str">
        <f t="shared" si="1"/>
        <v>20140309</v>
      </c>
      <c r="C1619" s="12">
        <f t="shared" si="2"/>
        <v>41707</v>
      </c>
      <c r="D1619" s="3" t="str">
        <f t="shared" si="3"/>
        <v>09</v>
      </c>
      <c r="E1619" s="13">
        <v>454.0</v>
      </c>
      <c r="F1619" s="14">
        <f>'Costo de tareas'!$B$15</f>
        <v>0.1964027778</v>
      </c>
      <c r="G1619" s="15">
        <f>'Producción diaria'!$T$3*$L$2*$M$2*$N$2*E1619*1000/'Costo de tareas'!$B$14</f>
        <v>682.6171186</v>
      </c>
      <c r="H1619" s="16">
        <f>IF(G1619 &gt; 'Costo de tareas'!$B$13, 'Costo de tareas'!$B$13, IF(G1619 &lt; 'Costo de tareas'!$B$13*0.2, 0, 'Costo de tareas'!$B$13- G1619))</f>
        <v>39.28055556</v>
      </c>
      <c r="I1619" s="17">
        <f>IF(H1619=0,'Costo de tareas'!$B$13,'Costo de tareas'!$B$13-H1619)</f>
        <v>0</v>
      </c>
      <c r="J1619" s="2"/>
      <c r="K1619" s="2"/>
      <c r="P1619" s="2"/>
    </row>
    <row r="1620">
      <c r="A1620" s="3" t="s">
        <v>2200</v>
      </c>
      <c r="B1620" s="11" t="str">
        <f t="shared" si="1"/>
        <v>20140309</v>
      </c>
      <c r="C1620" s="12">
        <f t="shared" si="2"/>
        <v>41707</v>
      </c>
      <c r="D1620" s="3" t="str">
        <f t="shared" si="3"/>
        <v>10</v>
      </c>
      <c r="E1620" s="13">
        <v>61.0</v>
      </c>
      <c r="F1620" s="14">
        <f>'Costo de tareas'!$B$15</f>
        <v>0.1964027778</v>
      </c>
      <c r="G1620" s="15">
        <f>'Producción diaria'!$T$3*$L$2*$M$2*$N$2*E1620*1000/'Costo de tareas'!$B$14</f>
        <v>91.71727804</v>
      </c>
      <c r="H1620" s="16">
        <f>IF(G1620 &gt; 'Costo de tareas'!$B$13, 'Costo de tareas'!$B$13, IF(G1620 &lt; 'Costo de tareas'!$B$13*0.2, 0, 'Costo de tareas'!$B$13- G1620))</f>
        <v>39.28055556</v>
      </c>
      <c r="I1620" s="17">
        <f>IF(H1620=0,'Costo de tareas'!$B$13,'Costo de tareas'!$B$13-H1620)</f>
        <v>0</v>
      </c>
      <c r="J1620" s="2"/>
      <c r="K1620" s="2"/>
      <c r="P1620" s="2"/>
    </row>
    <row r="1621">
      <c r="A1621" s="3" t="s">
        <v>2201</v>
      </c>
      <c r="B1621" s="11" t="str">
        <f t="shared" si="1"/>
        <v>20140309</v>
      </c>
      <c r="C1621" s="12">
        <f t="shared" si="2"/>
        <v>41707</v>
      </c>
      <c r="D1621" s="3" t="str">
        <f t="shared" si="3"/>
        <v>11</v>
      </c>
      <c r="E1621" s="13">
        <v>725.0</v>
      </c>
      <c r="F1621" s="14">
        <f>'Costo de tareas'!$B$15</f>
        <v>0.1964027778</v>
      </c>
      <c r="G1621" s="15">
        <f>'Producción diaria'!$T$3*$L$2*$M$2*$N$2*E1621*1000/'Costo de tareas'!$B$14</f>
        <v>1090.082403</v>
      </c>
      <c r="H1621" s="16">
        <f>IF(G1621 &gt; 'Costo de tareas'!$B$13, 'Costo de tareas'!$B$13, IF(G1621 &lt; 'Costo de tareas'!$B$13*0.2, 0, 'Costo de tareas'!$B$13- G1621))</f>
        <v>39.28055556</v>
      </c>
      <c r="I1621" s="17">
        <f>IF(H1621=0,'Costo de tareas'!$B$13,'Costo de tareas'!$B$13-H1621)</f>
        <v>0</v>
      </c>
      <c r="J1621" s="2"/>
      <c r="K1621" s="2"/>
      <c r="P1621" s="2"/>
    </row>
    <row r="1622">
      <c r="A1622" s="3" t="s">
        <v>2202</v>
      </c>
      <c r="B1622" s="11" t="str">
        <f t="shared" si="1"/>
        <v>20140309</v>
      </c>
      <c r="C1622" s="12">
        <f t="shared" si="2"/>
        <v>41707</v>
      </c>
      <c r="D1622" s="3" t="str">
        <f t="shared" si="3"/>
        <v>12</v>
      </c>
      <c r="E1622" s="13">
        <v>716.0</v>
      </c>
      <c r="F1622" s="14">
        <f>'Costo de tareas'!$B$15</f>
        <v>0.1964027778</v>
      </c>
      <c r="G1622" s="15">
        <f>'Producción diaria'!$T$3*$L$2*$M$2*$N$2*E1622*1000/'Costo de tareas'!$B$14</f>
        <v>1076.550346</v>
      </c>
      <c r="H1622" s="16">
        <f>IF(G1622 &gt; 'Costo de tareas'!$B$13, 'Costo de tareas'!$B$13, IF(G1622 &lt; 'Costo de tareas'!$B$13*0.2, 0, 'Costo de tareas'!$B$13- G1622))</f>
        <v>39.28055556</v>
      </c>
      <c r="I1622" s="17">
        <f>IF(H1622=0,'Costo de tareas'!$B$13,'Costo de tareas'!$B$13-H1622)</f>
        <v>0</v>
      </c>
      <c r="J1622" s="2"/>
      <c r="K1622" s="2"/>
      <c r="P1622" s="2"/>
    </row>
    <row r="1623">
      <c r="A1623" s="3" t="s">
        <v>2203</v>
      </c>
      <c r="B1623" s="11" t="str">
        <f t="shared" si="1"/>
        <v>20140309</v>
      </c>
      <c r="C1623" s="12">
        <f t="shared" si="2"/>
        <v>41707</v>
      </c>
      <c r="D1623" s="3" t="str">
        <f t="shared" si="3"/>
        <v>13</v>
      </c>
      <c r="E1623" s="13">
        <v>757.0</v>
      </c>
      <c r="F1623" s="14">
        <f>'Costo de tareas'!$B$15</f>
        <v>0.1964027778</v>
      </c>
      <c r="G1623" s="15">
        <f>'Producción diaria'!$T$3*$L$2*$M$2*$N$2*E1623*1000/'Costo de tareas'!$B$14</f>
        <v>1138.196385</v>
      </c>
      <c r="H1623" s="16">
        <f>IF(G1623 &gt; 'Costo de tareas'!$B$13, 'Costo de tareas'!$B$13, IF(G1623 &lt; 'Costo de tareas'!$B$13*0.2, 0, 'Costo de tareas'!$B$13- G1623))</f>
        <v>39.28055556</v>
      </c>
      <c r="I1623" s="17">
        <f>IF(H1623=0,'Costo de tareas'!$B$13,'Costo de tareas'!$B$13-H1623)</f>
        <v>0</v>
      </c>
      <c r="J1623" s="2"/>
      <c r="K1623" s="2"/>
      <c r="P1623" s="2"/>
    </row>
    <row r="1624">
      <c r="A1624" s="3" t="s">
        <v>2204</v>
      </c>
      <c r="B1624" s="11" t="str">
        <f t="shared" si="1"/>
        <v>20140309</v>
      </c>
      <c r="C1624" s="12">
        <f t="shared" si="2"/>
        <v>41707</v>
      </c>
      <c r="D1624" s="3" t="str">
        <f t="shared" si="3"/>
        <v>14</v>
      </c>
      <c r="E1624" s="13">
        <v>686.0</v>
      </c>
      <c r="F1624" s="14">
        <f>'Costo de tareas'!$B$15</f>
        <v>0.1964027778</v>
      </c>
      <c r="G1624" s="15">
        <f>'Producción diaria'!$T$3*$L$2*$M$2*$N$2*E1624*1000/'Costo de tareas'!$B$14</f>
        <v>1031.443488</v>
      </c>
      <c r="H1624" s="16">
        <f>IF(G1624 &gt; 'Costo de tareas'!$B$13, 'Costo de tareas'!$B$13, IF(G1624 &lt; 'Costo de tareas'!$B$13*0.2, 0, 'Costo de tareas'!$B$13- G1624))</f>
        <v>39.28055556</v>
      </c>
      <c r="I1624" s="17">
        <f>IF(H1624=0,'Costo de tareas'!$B$13,'Costo de tareas'!$B$13-H1624)</f>
        <v>0</v>
      </c>
      <c r="J1624" s="2"/>
      <c r="K1624" s="2"/>
      <c r="P1624" s="2"/>
    </row>
    <row r="1625">
      <c r="A1625" s="3" t="s">
        <v>2205</v>
      </c>
      <c r="B1625" s="11" t="str">
        <f t="shared" si="1"/>
        <v>20140309</v>
      </c>
      <c r="C1625" s="12">
        <f t="shared" si="2"/>
        <v>41707</v>
      </c>
      <c r="D1625" s="3" t="str">
        <f t="shared" si="3"/>
        <v>15</v>
      </c>
      <c r="E1625" s="13">
        <v>553.0</v>
      </c>
      <c r="F1625" s="14">
        <f>'Costo de tareas'!$B$15</f>
        <v>0.1964027778</v>
      </c>
      <c r="G1625" s="15">
        <f>'Producción diaria'!$T$3*$L$2*$M$2*$N$2*E1625*1000/'Costo de tareas'!$B$14</f>
        <v>831.4697501</v>
      </c>
      <c r="H1625" s="16">
        <f>IF(G1625 &gt; 'Costo de tareas'!$B$13, 'Costo de tareas'!$B$13, IF(G1625 &lt; 'Costo de tareas'!$B$13*0.2, 0, 'Costo de tareas'!$B$13- G1625))</f>
        <v>39.28055556</v>
      </c>
      <c r="I1625" s="17">
        <f>IF(H1625=0,'Costo de tareas'!$B$13,'Costo de tareas'!$B$13-H1625)</f>
        <v>0</v>
      </c>
      <c r="J1625" s="2"/>
      <c r="K1625" s="2"/>
      <c r="P1625" s="2"/>
    </row>
    <row r="1626">
      <c r="A1626" s="3" t="s">
        <v>2206</v>
      </c>
      <c r="B1626" s="11" t="str">
        <f t="shared" si="1"/>
        <v>20140309</v>
      </c>
      <c r="C1626" s="12">
        <f t="shared" si="2"/>
        <v>41707</v>
      </c>
      <c r="D1626" s="3" t="str">
        <f t="shared" si="3"/>
        <v>16</v>
      </c>
      <c r="E1626" s="13">
        <v>366.0</v>
      </c>
      <c r="F1626" s="14">
        <f>'Costo de tareas'!$B$15</f>
        <v>0.1964027778</v>
      </c>
      <c r="G1626" s="15">
        <f>'Producción diaria'!$T$3*$L$2*$M$2*$N$2*E1626*1000/'Costo de tareas'!$B$14</f>
        <v>550.3036683</v>
      </c>
      <c r="H1626" s="16">
        <f>IF(G1626 &gt; 'Costo de tareas'!$B$13, 'Costo de tareas'!$B$13, IF(G1626 &lt; 'Costo de tareas'!$B$13*0.2, 0, 'Costo de tareas'!$B$13- G1626))</f>
        <v>39.28055556</v>
      </c>
      <c r="I1626" s="17">
        <f>IF(H1626=0,'Costo de tareas'!$B$13,'Costo de tareas'!$B$13-H1626)</f>
        <v>0</v>
      </c>
      <c r="J1626" s="2"/>
      <c r="K1626" s="2"/>
      <c r="P1626" s="2"/>
    </row>
    <row r="1627">
      <c r="A1627" s="3" t="s">
        <v>2207</v>
      </c>
      <c r="B1627" s="11" t="str">
        <f t="shared" si="1"/>
        <v>20140309</v>
      </c>
      <c r="C1627" s="12">
        <f t="shared" si="2"/>
        <v>41707</v>
      </c>
      <c r="D1627" s="3" t="str">
        <f t="shared" si="3"/>
        <v>17</v>
      </c>
      <c r="E1627" s="13">
        <v>17.0</v>
      </c>
      <c r="F1627" s="14">
        <f>'Costo de tareas'!$B$15</f>
        <v>0.1964027778</v>
      </c>
      <c r="G1627" s="15">
        <f>'Producción diaria'!$T$3*$L$2*$M$2*$N$2*E1627*1000/'Costo de tareas'!$B$14</f>
        <v>25.5605529</v>
      </c>
      <c r="H1627" s="16">
        <f>IF(G1627 &gt; 'Costo de tareas'!$B$13, 'Costo de tareas'!$B$13, IF(G1627 &lt; 'Costo de tareas'!$B$13*0.2, 0, 'Costo de tareas'!$B$13- G1627))</f>
        <v>13.72000266</v>
      </c>
      <c r="I1627" s="17">
        <f>IF(H1627=0,'Costo de tareas'!$B$13,'Costo de tareas'!$B$13-H1627)</f>
        <v>25.5605529</v>
      </c>
      <c r="J1627" s="2"/>
      <c r="K1627" s="2"/>
      <c r="P1627" s="2"/>
    </row>
    <row r="1628">
      <c r="A1628" s="3" t="s">
        <v>2208</v>
      </c>
      <c r="B1628" s="11" t="str">
        <f t="shared" si="1"/>
        <v>20140309</v>
      </c>
      <c r="C1628" s="12">
        <f t="shared" si="2"/>
        <v>41707</v>
      </c>
      <c r="D1628" s="3" t="str">
        <f t="shared" si="3"/>
        <v>18</v>
      </c>
      <c r="E1628" s="13">
        <v>268.2</v>
      </c>
      <c r="F1628" s="14">
        <f>'Costo de tareas'!$B$15</f>
        <v>0.1964027778</v>
      </c>
      <c r="G1628" s="15">
        <f>'Producción diaria'!$T$3*$L$2*$M$2*$N$2*E1628*1000/'Costo de tareas'!$B$14</f>
        <v>403.255311</v>
      </c>
      <c r="H1628" s="16">
        <f>IF(G1628 &gt; 'Costo de tareas'!$B$13, 'Costo de tareas'!$B$13, IF(G1628 &lt; 'Costo de tareas'!$B$13*0.2, 0, 'Costo de tareas'!$B$13- G1628))</f>
        <v>39.28055556</v>
      </c>
      <c r="I1628" s="17">
        <f>IF(H1628=0,'Costo de tareas'!$B$13,'Costo de tareas'!$B$13-H1628)</f>
        <v>0</v>
      </c>
      <c r="J1628" s="2"/>
      <c r="K1628" s="2"/>
      <c r="P1628" s="2"/>
    </row>
    <row r="1629">
      <c r="A1629" s="3" t="s">
        <v>2210</v>
      </c>
      <c r="B1629" s="11" t="str">
        <f t="shared" si="1"/>
        <v>20140309</v>
      </c>
      <c r="C1629" s="12">
        <f t="shared" si="2"/>
        <v>41707</v>
      </c>
      <c r="D1629" s="3" t="str">
        <f t="shared" si="3"/>
        <v>19</v>
      </c>
      <c r="E1629" s="13">
        <v>0.0</v>
      </c>
      <c r="F1629" s="14">
        <f>'Costo de tareas'!$B$15</f>
        <v>0.1964027778</v>
      </c>
      <c r="G1629" s="15">
        <f>'Producción diaria'!$T$3*$L$2*$M$2*$N$2*E1629*1000/'Costo de tareas'!$B$14</f>
        <v>0</v>
      </c>
      <c r="H1629" s="16">
        <f>IF(G1629 &gt; 'Costo de tareas'!$B$13, 'Costo de tareas'!$B$13, IF(G1629 &lt; 'Costo de tareas'!$B$13*0.2, 0, 'Costo de tareas'!$B$13- G1629))</f>
        <v>0</v>
      </c>
      <c r="I1629" s="17">
        <f>IF(H1629=0,'Costo de tareas'!$B$13,'Costo de tareas'!$B$13-H1629)</f>
        <v>39.28055556</v>
      </c>
      <c r="J1629" s="2"/>
      <c r="K1629" s="2"/>
      <c r="P1629" s="2"/>
    </row>
    <row r="1630">
      <c r="A1630" s="3" t="s">
        <v>2212</v>
      </c>
      <c r="B1630" s="11" t="str">
        <f t="shared" si="1"/>
        <v>20140309</v>
      </c>
      <c r="C1630" s="12">
        <f t="shared" si="2"/>
        <v>41707</v>
      </c>
      <c r="D1630" s="3" t="str">
        <f t="shared" si="3"/>
        <v>20</v>
      </c>
      <c r="E1630" s="13">
        <v>0.0</v>
      </c>
      <c r="F1630" s="14">
        <f>'Costo de tareas'!$B$15</f>
        <v>0.1964027778</v>
      </c>
      <c r="G1630" s="15">
        <f>'Producción diaria'!$T$3*$L$2*$M$2*$N$2*E1630*1000/'Costo de tareas'!$B$14</f>
        <v>0</v>
      </c>
      <c r="H1630" s="16">
        <f>IF(G1630 &gt; 'Costo de tareas'!$B$13, 'Costo de tareas'!$B$13, IF(G1630 &lt; 'Costo de tareas'!$B$13*0.2, 0, 'Costo de tareas'!$B$13- G1630))</f>
        <v>0</v>
      </c>
      <c r="I1630" s="17">
        <f>IF(H1630=0,'Costo de tareas'!$B$13,'Costo de tareas'!$B$13-H1630)</f>
        <v>39.28055556</v>
      </c>
      <c r="J1630" s="2"/>
      <c r="K1630" s="2"/>
      <c r="P1630" s="2"/>
    </row>
    <row r="1631">
      <c r="A1631" s="3" t="s">
        <v>2213</v>
      </c>
      <c r="B1631" s="11" t="str">
        <f t="shared" si="1"/>
        <v>20140309</v>
      </c>
      <c r="C1631" s="12">
        <f t="shared" si="2"/>
        <v>41707</v>
      </c>
      <c r="D1631" s="3" t="str">
        <f t="shared" si="3"/>
        <v>21</v>
      </c>
      <c r="E1631" s="13">
        <v>0.0</v>
      </c>
      <c r="F1631" s="14">
        <f>'Costo de tareas'!$B$15</f>
        <v>0.1964027778</v>
      </c>
      <c r="G1631" s="15">
        <f>'Producción diaria'!$T$3*$L$2*$M$2*$N$2*E1631*1000/'Costo de tareas'!$B$14</f>
        <v>0</v>
      </c>
      <c r="H1631" s="16">
        <f>IF(G1631 &gt; 'Costo de tareas'!$B$13, 'Costo de tareas'!$B$13, IF(G1631 &lt; 'Costo de tareas'!$B$13*0.2, 0, 'Costo de tareas'!$B$13- G1631))</f>
        <v>0</v>
      </c>
      <c r="I1631" s="17">
        <f>IF(H1631=0,'Costo de tareas'!$B$13,'Costo de tareas'!$B$13-H1631)</f>
        <v>39.28055556</v>
      </c>
      <c r="J1631" s="2"/>
      <c r="K1631" s="2"/>
      <c r="P1631" s="2"/>
    </row>
    <row r="1632">
      <c r="A1632" s="3" t="s">
        <v>2215</v>
      </c>
      <c r="B1632" s="11" t="str">
        <f t="shared" si="1"/>
        <v>20140309</v>
      </c>
      <c r="C1632" s="12">
        <f t="shared" si="2"/>
        <v>41707</v>
      </c>
      <c r="D1632" s="3" t="str">
        <f t="shared" si="3"/>
        <v>22</v>
      </c>
      <c r="E1632" s="13">
        <v>0.0</v>
      </c>
      <c r="F1632" s="14">
        <f>'Costo de tareas'!$B$15</f>
        <v>0.1964027778</v>
      </c>
      <c r="G1632" s="15">
        <f>'Producción diaria'!$T$3*$L$2*$M$2*$N$2*E1632*1000/'Costo de tareas'!$B$14</f>
        <v>0</v>
      </c>
      <c r="H1632" s="16">
        <f>IF(G1632 &gt; 'Costo de tareas'!$B$13, 'Costo de tareas'!$B$13, IF(G1632 &lt; 'Costo de tareas'!$B$13*0.2, 0, 'Costo de tareas'!$B$13- G1632))</f>
        <v>0</v>
      </c>
      <c r="I1632" s="17">
        <f>IF(H1632=0,'Costo de tareas'!$B$13,'Costo de tareas'!$B$13-H1632)</f>
        <v>39.28055556</v>
      </c>
      <c r="J1632" s="2"/>
      <c r="K1632" s="2"/>
      <c r="P1632" s="2"/>
    </row>
    <row r="1633">
      <c r="A1633" s="3" t="s">
        <v>2217</v>
      </c>
      <c r="B1633" s="11" t="str">
        <f t="shared" si="1"/>
        <v>20140309</v>
      </c>
      <c r="C1633" s="12">
        <f t="shared" si="2"/>
        <v>41707</v>
      </c>
      <c r="D1633" s="3" t="str">
        <f t="shared" si="3"/>
        <v>23</v>
      </c>
      <c r="E1633" s="13">
        <v>0.0</v>
      </c>
      <c r="F1633" s="14">
        <f>'Costo de tareas'!$B$15</f>
        <v>0.1964027778</v>
      </c>
      <c r="G1633" s="15">
        <f>'Producción diaria'!$T$3*$L$2*$M$2*$N$2*E1633*1000/'Costo de tareas'!$B$14</f>
        <v>0</v>
      </c>
      <c r="H1633" s="16">
        <f>IF(G1633 &gt; 'Costo de tareas'!$B$13, 'Costo de tareas'!$B$13, IF(G1633 &lt; 'Costo de tareas'!$B$13*0.2, 0, 'Costo de tareas'!$B$13- G1633))</f>
        <v>0</v>
      </c>
      <c r="I1633" s="17">
        <f>IF(H1633=0,'Costo de tareas'!$B$13,'Costo de tareas'!$B$13-H1633)</f>
        <v>39.28055556</v>
      </c>
      <c r="J1633" s="2"/>
      <c r="K1633" s="2"/>
      <c r="P1633" s="2"/>
    </row>
    <row r="1634">
      <c r="A1634" s="3" t="s">
        <v>2219</v>
      </c>
      <c r="B1634" s="11" t="str">
        <f t="shared" si="1"/>
        <v>20140310</v>
      </c>
      <c r="C1634" s="12">
        <f t="shared" si="2"/>
        <v>41708</v>
      </c>
      <c r="D1634" s="3" t="str">
        <f t="shared" si="3"/>
        <v>00</v>
      </c>
      <c r="E1634" s="13">
        <v>0.0</v>
      </c>
      <c r="F1634" s="14">
        <f>'Costo de tareas'!$B$15</f>
        <v>0.1964027778</v>
      </c>
      <c r="G1634" s="15">
        <f>'Producción diaria'!$T$3*$L$2*$M$2*$N$2*E1634*1000/'Costo de tareas'!$B$14</f>
        <v>0</v>
      </c>
      <c r="H1634" s="16">
        <f>IF(G1634 &gt; 'Costo de tareas'!$B$13, 'Costo de tareas'!$B$13, IF(G1634 &lt; 'Costo de tareas'!$B$13*0.2, 0, 'Costo de tareas'!$B$13- G1634))</f>
        <v>0</v>
      </c>
      <c r="I1634" s="17">
        <f>IF(H1634=0,'Costo de tareas'!$B$13,'Costo de tareas'!$B$13-H1634)</f>
        <v>39.28055556</v>
      </c>
      <c r="J1634" s="2"/>
      <c r="K1634" s="2"/>
      <c r="P1634" s="2"/>
    </row>
    <row r="1635">
      <c r="A1635" s="3" t="s">
        <v>2221</v>
      </c>
      <c r="B1635" s="11" t="str">
        <f t="shared" si="1"/>
        <v>20140310</v>
      </c>
      <c r="C1635" s="12">
        <f t="shared" si="2"/>
        <v>41708</v>
      </c>
      <c r="D1635" s="3" t="str">
        <f t="shared" si="3"/>
        <v>01</v>
      </c>
      <c r="E1635" s="13">
        <v>0.0</v>
      </c>
      <c r="F1635" s="14">
        <f>'Costo de tareas'!$B$15</f>
        <v>0.1964027778</v>
      </c>
      <c r="G1635" s="15">
        <f>'Producción diaria'!$T$3*$L$2*$M$2*$N$2*E1635*1000/'Costo de tareas'!$B$14</f>
        <v>0</v>
      </c>
      <c r="H1635" s="16">
        <f>IF(G1635 &gt; 'Costo de tareas'!$B$13, 'Costo de tareas'!$B$13, IF(G1635 &lt; 'Costo de tareas'!$B$13*0.2, 0, 'Costo de tareas'!$B$13- G1635))</f>
        <v>0</v>
      </c>
      <c r="I1635" s="17">
        <f>IF(H1635=0,'Costo de tareas'!$B$13,'Costo de tareas'!$B$13-H1635)</f>
        <v>39.28055556</v>
      </c>
      <c r="J1635" s="2"/>
      <c r="K1635" s="2"/>
      <c r="P1635" s="2"/>
    </row>
    <row r="1636">
      <c r="A1636" s="3" t="s">
        <v>2223</v>
      </c>
      <c r="B1636" s="11" t="str">
        <f t="shared" si="1"/>
        <v>20140310</v>
      </c>
      <c r="C1636" s="12">
        <f t="shared" si="2"/>
        <v>41708</v>
      </c>
      <c r="D1636" s="3" t="str">
        <f t="shared" si="3"/>
        <v>02</v>
      </c>
      <c r="E1636" s="13">
        <v>0.0</v>
      </c>
      <c r="F1636" s="14">
        <f>'Costo de tareas'!$B$15</f>
        <v>0.1964027778</v>
      </c>
      <c r="G1636" s="15">
        <f>'Producción diaria'!$T$3*$L$2*$M$2*$N$2*E1636*1000/'Costo de tareas'!$B$14</f>
        <v>0</v>
      </c>
      <c r="H1636" s="16">
        <f>IF(G1636 &gt; 'Costo de tareas'!$B$13, 'Costo de tareas'!$B$13, IF(G1636 &lt; 'Costo de tareas'!$B$13*0.2, 0, 'Costo de tareas'!$B$13- G1636))</f>
        <v>0</v>
      </c>
      <c r="I1636" s="17">
        <f>IF(H1636=0,'Costo de tareas'!$B$13,'Costo de tareas'!$B$13-H1636)</f>
        <v>39.28055556</v>
      </c>
      <c r="J1636" s="2"/>
      <c r="K1636" s="2"/>
      <c r="P1636" s="2"/>
    </row>
    <row r="1637">
      <c r="A1637" s="3" t="s">
        <v>2225</v>
      </c>
      <c r="B1637" s="11" t="str">
        <f t="shared" si="1"/>
        <v>20140310</v>
      </c>
      <c r="C1637" s="12">
        <f t="shared" si="2"/>
        <v>41708</v>
      </c>
      <c r="D1637" s="3" t="str">
        <f t="shared" si="3"/>
        <v>03</v>
      </c>
      <c r="E1637" s="13">
        <v>0.0</v>
      </c>
      <c r="F1637" s="14">
        <f>'Costo de tareas'!$B$15</f>
        <v>0.1964027778</v>
      </c>
      <c r="G1637" s="15">
        <f>'Producción diaria'!$T$3*$L$2*$M$2*$N$2*E1637*1000/'Costo de tareas'!$B$14</f>
        <v>0</v>
      </c>
      <c r="H1637" s="16">
        <f>IF(G1637 &gt; 'Costo de tareas'!$B$13, 'Costo de tareas'!$B$13, IF(G1637 &lt; 'Costo de tareas'!$B$13*0.2, 0, 'Costo de tareas'!$B$13- G1637))</f>
        <v>0</v>
      </c>
      <c r="I1637" s="17">
        <f>IF(H1637=0,'Costo de tareas'!$B$13,'Costo de tareas'!$B$13-H1637)</f>
        <v>39.28055556</v>
      </c>
      <c r="J1637" s="2"/>
      <c r="K1637" s="2"/>
      <c r="P1637" s="2"/>
    </row>
    <row r="1638">
      <c r="A1638" s="3" t="s">
        <v>2226</v>
      </c>
      <c r="B1638" s="11" t="str">
        <f t="shared" si="1"/>
        <v>20140310</v>
      </c>
      <c r="C1638" s="12">
        <f t="shared" si="2"/>
        <v>41708</v>
      </c>
      <c r="D1638" s="3" t="str">
        <f t="shared" si="3"/>
        <v>04</v>
      </c>
      <c r="E1638" s="13">
        <v>0.0</v>
      </c>
      <c r="F1638" s="14">
        <f>'Costo de tareas'!$B$15</f>
        <v>0.1964027778</v>
      </c>
      <c r="G1638" s="15">
        <f>'Producción diaria'!$T$3*$L$2*$M$2*$N$2*E1638*1000/'Costo de tareas'!$B$14</f>
        <v>0</v>
      </c>
      <c r="H1638" s="16">
        <f>IF(G1638 &gt; 'Costo de tareas'!$B$13, 'Costo de tareas'!$B$13, IF(G1638 &lt; 'Costo de tareas'!$B$13*0.2, 0, 'Costo de tareas'!$B$13- G1638))</f>
        <v>0</v>
      </c>
      <c r="I1638" s="17">
        <f>IF(H1638=0,'Costo de tareas'!$B$13,'Costo de tareas'!$B$13-H1638)</f>
        <v>39.28055556</v>
      </c>
      <c r="J1638" s="2"/>
      <c r="K1638" s="2"/>
      <c r="P1638" s="2"/>
    </row>
    <row r="1639">
      <c r="A1639" s="3" t="s">
        <v>2227</v>
      </c>
      <c r="B1639" s="11" t="str">
        <f t="shared" si="1"/>
        <v>20140310</v>
      </c>
      <c r="C1639" s="12">
        <f t="shared" si="2"/>
        <v>41708</v>
      </c>
      <c r="D1639" s="3" t="str">
        <f t="shared" si="3"/>
        <v>05</v>
      </c>
      <c r="E1639" s="13">
        <v>0.0</v>
      </c>
      <c r="F1639" s="14">
        <f>'Costo de tareas'!$B$15</f>
        <v>0.1964027778</v>
      </c>
      <c r="G1639" s="15">
        <f>'Producción diaria'!$T$3*$L$2*$M$2*$N$2*E1639*1000/'Costo de tareas'!$B$14</f>
        <v>0</v>
      </c>
      <c r="H1639" s="16">
        <f>IF(G1639 &gt; 'Costo de tareas'!$B$13, 'Costo de tareas'!$B$13, IF(G1639 &lt; 'Costo de tareas'!$B$13*0.2, 0, 'Costo de tareas'!$B$13- G1639))</f>
        <v>0</v>
      </c>
      <c r="I1639" s="17">
        <f>IF(H1639=0,'Costo de tareas'!$B$13,'Costo de tareas'!$B$13-H1639)</f>
        <v>39.28055556</v>
      </c>
      <c r="J1639" s="2"/>
      <c r="K1639" s="2"/>
      <c r="P1639" s="2"/>
    </row>
    <row r="1640">
      <c r="A1640" s="3" t="s">
        <v>2229</v>
      </c>
      <c r="B1640" s="11" t="str">
        <f t="shared" si="1"/>
        <v>20140310</v>
      </c>
      <c r="C1640" s="12">
        <f t="shared" si="2"/>
        <v>41708</v>
      </c>
      <c r="D1640" s="3" t="str">
        <f t="shared" si="3"/>
        <v>06</v>
      </c>
      <c r="E1640" s="13">
        <v>0.0</v>
      </c>
      <c r="F1640" s="14">
        <f>'Costo de tareas'!$B$15</f>
        <v>0.1964027778</v>
      </c>
      <c r="G1640" s="15">
        <f>'Producción diaria'!$T$3*$L$2*$M$2*$N$2*E1640*1000/'Costo de tareas'!$B$14</f>
        <v>0</v>
      </c>
      <c r="H1640" s="16">
        <f>IF(G1640 &gt; 'Costo de tareas'!$B$13, 'Costo de tareas'!$B$13, IF(G1640 &lt; 'Costo de tareas'!$B$13*0.2, 0, 'Costo de tareas'!$B$13- G1640))</f>
        <v>0</v>
      </c>
      <c r="I1640" s="17">
        <f>IF(H1640=0,'Costo de tareas'!$B$13,'Costo de tareas'!$B$13-H1640)</f>
        <v>39.28055556</v>
      </c>
      <c r="J1640" s="2"/>
      <c r="K1640" s="2"/>
      <c r="P1640" s="2"/>
    </row>
    <row r="1641">
      <c r="A1641" s="3" t="s">
        <v>2230</v>
      </c>
      <c r="B1641" s="11" t="str">
        <f t="shared" si="1"/>
        <v>20140310</v>
      </c>
      <c r="C1641" s="12">
        <f t="shared" si="2"/>
        <v>41708</v>
      </c>
      <c r="D1641" s="3" t="str">
        <f t="shared" si="3"/>
        <v>07</v>
      </c>
      <c r="E1641" s="13">
        <v>66.0</v>
      </c>
      <c r="F1641" s="14">
        <f>'Costo de tareas'!$B$15</f>
        <v>0.1964027778</v>
      </c>
      <c r="G1641" s="15">
        <f>'Producción diaria'!$T$3*$L$2*$M$2*$N$2*E1641*1000/'Costo de tareas'!$B$14</f>
        <v>99.23508772</v>
      </c>
      <c r="H1641" s="16">
        <f>IF(G1641 &gt; 'Costo de tareas'!$B$13, 'Costo de tareas'!$B$13, IF(G1641 &lt; 'Costo de tareas'!$B$13*0.2, 0, 'Costo de tareas'!$B$13- G1641))</f>
        <v>39.28055556</v>
      </c>
      <c r="I1641" s="17">
        <f>IF(H1641=0,'Costo de tareas'!$B$13,'Costo de tareas'!$B$13-H1641)</f>
        <v>0</v>
      </c>
      <c r="J1641" s="2"/>
      <c r="K1641" s="2"/>
      <c r="P1641" s="2"/>
    </row>
    <row r="1642">
      <c r="A1642" s="3" t="s">
        <v>2231</v>
      </c>
      <c r="B1642" s="11" t="str">
        <f t="shared" si="1"/>
        <v>20140310</v>
      </c>
      <c r="C1642" s="12">
        <f t="shared" si="2"/>
        <v>41708</v>
      </c>
      <c r="D1642" s="3" t="str">
        <f t="shared" si="3"/>
        <v>08</v>
      </c>
      <c r="E1642" s="13">
        <v>267.0</v>
      </c>
      <c r="F1642" s="14">
        <f>'Costo de tareas'!$B$15</f>
        <v>0.1964027778</v>
      </c>
      <c r="G1642" s="15">
        <f>'Producción diaria'!$T$3*$L$2*$M$2*$N$2*E1642*1000/'Costo de tareas'!$B$14</f>
        <v>401.4510367</v>
      </c>
      <c r="H1642" s="16">
        <f>IF(G1642 &gt; 'Costo de tareas'!$B$13, 'Costo de tareas'!$B$13, IF(G1642 &lt; 'Costo de tareas'!$B$13*0.2, 0, 'Costo de tareas'!$B$13- G1642))</f>
        <v>39.28055556</v>
      </c>
      <c r="I1642" s="17">
        <f>IF(H1642=0,'Costo de tareas'!$B$13,'Costo de tareas'!$B$13-H1642)</f>
        <v>0</v>
      </c>
      <c r="J1642" s="2"/>
      <c r="K1642" s="2"/>
      <c r="P1642" s="2"/>
    </row>
    <row r="1643">
      <c r="A1643" s="3" t="s">
        <v>2232</v>
      </c>
      <c r="B1643" s="11" t="str">
        <f t="shared" si="1"/>
        <v>20140310</v>
      </c>
      <c r="C1643" s="12">
        <f t="shared" si="2"/>
        <v>41708</v>
      </c>
      <c r="D1643" s="3" t="str">
        <f t="shared" si="3"/>
        <v>09</v>
      </c>
      <c r="E1643" s="13">
        <v>467.0</v>
      </c>
      <c r="F1643" s="14">
        <f>'Costo de tareas'!$B$15</f>
        <v>0.1964027778</v>
      </c>
      <c r="G1643" s="15">
        <f>'Producción diaria'!$T$3*$L$2*$M$2*$N$2*E1643*1000/'Costo de tareas'!$B$14</f>
        <v>702.1634237</v>
      </c>
      <c r="H1643" s="16">
        <f>IF(G1643 &gt; 'Costo de tareas'!$B$13, 'Costo de tareas'!$B$13, IF(G1643 &lt; 'Costo de tareas'!$B$13*0.2, 0, 'Costo de tareas'!$B$13- G1643))</f>
        <v>39.28055556</v>
      </c>
      <c r="I1643" s="17">
        <f>IF(H1643=0,'Costo de tareas'!$B$13,'Costo de tareas'!$B$13-H1643)</f>
        <v>0</v>
      </c>
      <c r="J1643" s="2"/>
      <c r="K1643" s="2"/>
      <c r="P1643" s="2"/>
    </row>
    <row r="1644">
      <c r="A1644" s="3" t="s">
        <v>2233</v>
      </c>
      <c r="B1644" s="11" t="str">
        <f t="shared" si="1"/>
        <v>20140310</v>
      </c>
      <c r="C1644" s="12">
        <f t="shared" si="2"/>
        <v>41708</v>
      </c>
      <c r="D1644" s="3" t="str">
        <f t="shared" si="3"/>
        <v>10</v>
      </c>
      <c r="E1644" s="13">
        <v>629.0</v>
      </c>
      <c r="F1644" s="14">
        <f>'Costo de tareas'!$B$15</f>
        <v>0.1964027778</v>
      </c>
      <c r="G1644" s="15">
        <f>'Producción diaria'!$T$3*$L$2*$M$2*$N$2*E1644*1000/'Costo de tareas'!$B$14</f>
        <v>945.7404572</v>
      </c>
      <c r="H1644" s="16">
        <f>IF(G1644 &gt; 'Costo de tareas'!$B$13, 'Costo de tareas'!$B$13, IF(G1644 &lt; 'Costo de tareas'!$B$13*0.2, 0, 'Costo de tareas'!$B$13- G1644))</f>
        <v>39.28055556</v>
      </c>
      <c r="I1644" s="17">
        <f>IF(H1644=0,'Costo de tareas'!$B$13,'Costo de tareas'!$B$13-H1644)</f>
        <v>0</v>
      </c>
      <c r="J1644" s="2"/>
      <c r="K1644" s="2"/>
      <c r="P1644" s="2"/>
    </row>
    <row r="1645">
      <c r="A1645" s="3" t="s">
        <v>2234</v>
      </c>
      <c r="B1645" s="11" t="str">
        <f t="shared" si="1"/>
        <v>20140310</v>
      </c>
      <c r="C1645" s="12">
        <f t="shared" si="2"/>
        <v>41708</v>
      </c>
      <c r="D1645" s="3" t="str">
        <f t="shared" si="3"/>
        <v>11</v>
      </c>
      <c r="E1645" s="13">
        <v>75.0</v>
      </c>
      <c r="F1645" s="14">
        <f>'Costo de tareas'!$B$15</f>
        <v>0.1964027778</v>
      </c>
      <c r="G1645" s="15">
        <f>'Producción diaria'!$T$3*$L$2*$M$2*$N$2*E1645*1000/'Costo de tareas'!$B$14</f>
        <v>112.7671451</v>
      </c>
      <c r="H1645" s="16">
        <f>IF(G1645 &gt; 'Costo de tareas'!$B$13, 'Costo de tareas'!$B$13, IF(G1645 &lt; 'Costo de tareas'!$B$13*0.2, 0, 'Costo de tareas'!$B$13- G1645))</f>
        <v>39.28055556</v>
      </c>
      <c r="I1645" s="17">
        <f>IF(H1645=0,'Costo de tareas'!$B$13,'Costo de tareas'!$B$13-H1645)</f>
        <v>0</v>
      </c>
      <c r="J1645" s="2"/>
      <c r="K1645" s="2"/>
      <c r="P1645" s="2"/>
    </row>
    <row r="1646">
      <c r="A1646" s="3" t="s">
        <v>2235</v>
      </c>
      <c r="B1646" s="11" t="str">
        <f t="shared" si="1"/>
        <v>20140310</v>
      </c>
      <c r="C1646" s="12">
        <f t="shared" si="2"/>
        <v>41708</v>
      </c>
      <c r="D1646" s="3" t="str">
        <f t="shared" si="3"/>
        <v>12</v>
      </c>
      <c r="E1646" s="13">
        <v>749.0</v>
      </c>
      <c r="F1646" s="14">
        <f>'Costo de tareas'!$B$15</f>
        <v>0.1964027778</v>
      </c>
      <c r="G1646" s="15">
        <f>'Producción diaria'!$T$3*$L$2*$M$2*$N$2*E1646*1000/'Costo de tareas'!$B$14</f>
        <v>1126.167889</v>
      </c>
      <c r="H1646" s="16">
        <f>IF(G1646 &gt; 'Costo de tareas'!$B$13, 'Costo de tareas'!$B$13, IF(G1646 &lt; 'Costo de tareas'!$B$13*0.2, 0, 'Costo de tareas'!$B$13- G1646))</f>
        <v>39.28055556</v>
      </c>
      <c r="I1646" s="17">
        <f>IF(H1646=0,'Costo de tareas'!$B$13,'Costo de tareas'!$B$13-H1646)</f>
        <v>0</v>
      </c>
      <c r="J1646" s="2"/>
      <c r="K1646" s="2"/>
      <c r="P1646" s="2"/>
    </row>
    <row r="1647">
      <c r="A1647" s="3" t="s">
        <v>2236</v>
      </c>
      <c r="B1647" s="11" t="str">
        <f t="shared" si="1"/>
        <v>20140310</v>
      </c>
      <c r="C1647" s="12">
        <f t="shared" si="2"/>
        <v>41708</v>
      </c>
      <c r="D1647" s="3" t="str">
        <f t="shared" si="3"/>
        <v>13</v>
      </c>
      <c r="E1647" s="13">
        <v>778.0</v>
      </c>
      <c r="F1647" s="14">
        <f>'Costo de tareas'!$B$15</f>
        <v>0.1964027778</v>
      </c>
      <c r="G1647" s="15">
        <f>'Producción diaria'!$T$3*$L$2*$M$2*$N$2*E1647*1000/'Costo de tareas'!$B$14</f>
        <v>1169.771186</v>
      </c>
      <c r="H1647" s="16">
        <f>IF(G1647 &gt; 'Costo de tareas'!$B$13, 'Costo de tareas'!$B$13, IF(G1647 &lt; 'Costo de tareas'!$B$13*0.2, 0, 'Costo de tareas'!$B$13- G1647))</f>
        <v>39.28055556</v>
      </c>
      <c r="I1647" s="17">
        <f>IF(H1647=0,'Costo de tareas'!$B$13,'Costo de tareas'!$B$13-H1647)</f>
        <v>0</v>
      </c>
      <c r="J1647" s="2"/>
      <c r="K1647" s="2"/>
      <c r="P1647" s="2"/>
    </row>
    <row r="1648">
      <c r="A1648" s="3" t="s">
        <v>2237</v>
      </c>
      <c r="B1648" s="11" t="str">
        <f t="shared" si="1"/>
        <v>20140310</v>
      </c>
      <c r="C1648" s="12">
        <f t="shared" si="2"/>
        <v>41708</v>
      </c>
      <c r="D1648" s="3" t="str">
        <f t="shared" si="3"/>
        <v>14</v>
      </c>
      <c r="E1648" s="13">
        <v>697.0</v>
      </c>
      <c r="F1648" s="14">
        <f>'Costo de tareas'!$B$15</f>
        <v>0.1964027778</v>
      </c>
      <c r="G1648" s="15">
        <f>'Producción diaria'!$T$3*$L$2*$M$2*$N$2*E1648*1000/'Costo de tareas'!$B$14</f>
        <v>1047.982669</v>
      </c>
      <c r="H1648" s="16">
        <f>IF(G1648 &gt; 'Costo de tareas'!$B$13, 'Costo de tareas'!$B$13, IF(G1648 &lt; 'Costo de tareas'!$B$13*0.2, 0, 'Costo de tareas'!$B$13- G1648))</f>
        <v>39.28055556</v>
      </c>
      <c r="I1648" s="17">
        <f>IF(H1648=0,'Costo de tareas'!$B$13,'Costo de tareas'!$B$13-H1648)</f>
        <v>0</v>
      </c>
      <c r="J1648" s="2"/>
      <c r="K1648" s="2"/>
      <c r="P1648" s="2"/>
    </row>
    <row r="1649">
      <c r="A1649" s="3" t="s">
        <v>2238</v>
      </c>
      <c r="B1649" s="11" t="str">
        <f t="shared" si="1"/>
        <v>20140310</v>
      </c>
      <c r="C1649" s="12">
        <f t="shared" si="2"/>
        <v>41708</v>
      </c>
      <c r="D1649" s="3" t="str">
        <f t="shared" si="3"/>
        <v>15</v>
      </c>
      <c r="E1649" s="13">
        <v>569.0</v>
      </c>
      <c r="F1649" s="14">
        <f>'Costo de tareas'!$B$15</f>
        <v>0.1964027778</v>
      </c>
      <c r="G1649" s="15">
        <f>'Producción diaria'!$T$3*$L$2*$M$2*$N$2*E1649*1000/'Costo de tareas'!$B$14</f>
        <v>855.5267411</v>
      </c>
      <c r="H1649" s="16">
        <f>IF(G1649 &gt; 'Costo de tareas'!$B$13, 'Costo de tareas'!$B$13, IF(G1649 &lt; 'Costo de tareas'!$B$13*0.2, 0, 'Costo de tareas'!$B$13- G1649))</f>
        <v>39.28055556</v>
      </c>
      <c r="I1649" s="17">
        <f>IF(H1649=0,'Costo de tareas'!$B$13,'Costo de tareas'!$B$13-H1649)</f>
        <v>0</v>
      </c>
      <c r="J1649" s="2"/>
      <c r="K1649" s="2"/>
      <c r="P1649" s="2"/>
    </row>
    <row r="1650">
      <c r="A1650" s="3" t="s">
        <v>2239</v>
      </c>
      <c r="B1650" s="11" t="str">
        <f t="shared" si="1"/>
        <v>20140310</v>
      </c>
      <c r="C1650" s="12">
        <f t="shared" si="2"/>
        <v>41708</v>
      </c>
      <c r="D1650" s="3" t="str">
        <f t="shared" si="3"/>
        <v>16</v>
      </c>
      <c r="E1650" s="13">
        <v>378.0</v>
      </c>
      <c r="F1650" s="14">
        <f>'Costo de tareas'!$B$15</f>
        <v>0.1964027778</v>
      </c>
      <c r="G1650" s="15">
        <f>'Producción diaria'!$T$3*$L$2*$M$2*$N$2*E1650*1000/'Costo de tareas'!$B$14</f>
        <v>568.3464115</v>
      </c>
      <c r="H1650" s="16">
        <f>IF(G1650 &gt; 'Costo de tareas'!$B$13, 'Costo de tareas'!$B$13, IF(G1650 &lt; 'Costo de tareas'!$B$13*0.2, 0, 'Costo de tareas'!$B$13- G1650))</f>
        <v>39.28055556</v>
      </c>
      <c r="I1650" s="17">
        <f>IF(H1650=0,'Costo de tareas'!$B$13,'Costo de tareas'!$B$13-H1650)</f>
        <v>0</v>
      </c>
      <c r="J1650" s="2"/>
      <c r="K1650" s="2"/>
      <c r="P1650" s="2"/>
    </row>
    <row r="1651">
      <c r="A1651" s="3" t="s">
        <v>2240</v>
      </c>
      <c r="B1651" s="11" t="str">
        <f t="shared" si="1"/>
        <v>20140310</v>
      </c>
      <c r="C1651" s="12">
        <f t="shared" si="2"/>
        <v>41708</v>
      </c>
      <c r="D1651" s="3" t="str">
        <f t="shared" si="3"/>
        <v>17</v>
      </c>
      <c r="E1651" s="13">
        <v>175.0</v>
      </c>
      <c r="F1651" s="14">
        <f>'Costo de tareas'!$B$15</f>
        <v>0.1964027778</v>
      </c>
      <c r="G1651" s="15">
        <f>'Producción diaria'!$T$3*$L$2*$M$2*$N$2*E1651*1000/'Costo de tareas'!$B$14</f>
        <v>263.1233386</v>
      </c>
      <c r="H1651" s="16">
        <f>IF(G1651 &gt; 'Costo de tareas'!$B$13, 'Costo de tareas'!$B$13, IF(G1651 &lt; 'Costo de tareas'!$B$13*0.2, 0, 'Costo de tareas'!$B$13- G1651))</f>
        <v>39.28055556</v>
      </c>
      <c r="I1651" s="17">
        <f>IF(H1651=0,'Costo de tareas'!$B$13,'Costo de tareas'!$B$13-H1651)</f>
        <v>0</v>
      </c>
      <c r="J1651" s="2"/>
      <c r="K1651" s="2"/>
      <c r="P1651" s="2"/>
    </row>
    <row r="1652">
      <c r="A1652" s="3" t="s">
        <v>2241</v>
      </c>
      <c r="B1652" s="11" t="str">
        <f t="shared" si="1"/>
        <v>20140310</v>
      </c>
      <c r="C1652" s="12">
        <f t="shared" si="2"/>
        <v>41708</v>
      </c>
      <c r="D1652" s="3" t="str">
        <f t="shared" si="3"/>
        <v>18</v>
      </c>
      <c r="E1652" s="13">
        <v>259.5</v>
      </c>
      <c r="F1652" s="14">
        <f>'Costo de tareas'!$B$15</f>
        <v>0.1964027778</v>
      </c>
      <c r="G1652" s="15">
        <f>'Producción diaria'!$T$3*$L$2*$M$2*$N$2*E1652*1000/'Costo de tareas'!$B$14</f>
        <v>390.1743222</v>
      </c>
      <c r="H1652" s="16">
        <f>IF(G1652 &gt; 'Costo de tareas'!$B$13, 'Costo de tareas'!$B$13, IF(G1652 &lt; 'Costo de tareas'!$B$13*0.2, 0, 'Costo de tareas'!$B$13- G1652))</f>
        <v>39.28055556</v>
      </c>
      <c r="I1652" s="17">
        <f>IF(H1652=0,'Costo de tareas'!$B$13,'Costo de tareas'!$B$13-H1652)</f>
        <v>0</v>
      </c>
      <c r="J1652" s="2"/>
      <c r="K1652" s="2"/>
      <c r="P1652" s="2"/>
    </row>
    <row r="1653">
      <c r="A1653" s="3" t="s">
        <v>2243</v>
      </c>
      <c r="B1653" s="11" t="str">
        <f t="shared" si="1"/>
        <v>20140310</v>
      </c>
      <c r="C1653" s="12">
        <f t="shared" si="2"/>
        <v>41708</v>
      </c>
      <c r="D1653" s="3" t="str">
        <f t="shared" si="3"/>
        <v>19</v>
      </c>
      <c r="E1653" s="13">
        <v>0.0</v>
      </c>
      <c r="F1653" s="14">
        <f>'Costo de tareas'!$B$15</f>
        <v>0.1964027778</v>
      </c>
      <c r="G1653" s="15">
        <f>'Producción diaria'!$T$3*$L$2*$M$2*$N$2*E1653*1000/'Costo de tareas'!$B$14</f>
        <v>0</v>
      </c>
      <c r="H1653" s="16">
        <f>IF(G1653 &gt; 'Costo de tareas'!$B$13, 'Costo de tareas'!$B$13, IF(G1653 &lt; 'Costo de tareas'!$B$13*0.2, 0, 'Costo de tareas'!$B$13- G1653))</f>
        <v>0</v>
      </c>
      <c r="I1653" s="17">
        <f>IF(H1653=0,'Costo de tareas'!$B$13,'Costo de tareas'!$B$13-H1653)</f>
        <v>39.28055556</v>
      </c>
      <c r="J1653" s="2"/>
      <c r="K1653" s="2"/>
      <c r="P1653" s="2"/>
    </row>
    <row r="1654">
      <c r="A1654" s="3" t="s">
        <v>2245</v>
      </c>
      <c r="B1654" s="11" t="str">
        <f t="shared" si="1"/>
        <v>20140310</v>
      </c>
      <c r="C1654" s="12">
        <f t="shared" si="2"/>
        <v>41708</v>
      </c>
      <c r="D1654" s="3" t="str">
        <f t="shared" si="3"/>
        <v>20</v>
      </c>
      <c r="E1654" s="13">
        <v>0.0</v>
      </c>
      <c r="F1654" s="14">
        <f>'Costo de tareas'!$B$15</f>
        <v>0.1964027778</v>
      </c>
      <c r="G1654" s="15">
        <f>'Producción diaria'!$T$3*$L$2*$M$2*$N$2*E1654*1000/'Costo de tareas'!$B$14</f>
        <v>0</v>
      </c>
      <c r="H1654" s="16">
        <f>IF(G1654 &gt; 'Costo de tareas'!$B$13, 'Costo de tareas'!$B$13, IF(G1654 &lt; 'Costo de tareas'!$B$13*0.2, 0, 'Costo de tareas'!$B$13- G1654))</f>
        <v>0</v>
      </c>
      <c r="I1654" s="17">
        <f>IF(H1654=0,'Costo de tareas'!$B$13,'Costo de tareas'!$B$13-H1654)</f>
        <v>39.28055556</v>
      </c>
      <c r="J1654" s="2"/>
      <c r="K1654" s="2"/>
      <c r="P1654" s="2"/>
    </row>
    <row r="1655">
      <c r="A1655" s="3" t="s">
        <v>2247</v>
      </c>
      <c r="B1655" s="11" t="str">
        <f t="shared" si="1"/>
        <v>20140310</v>
      </c>
      <c r="C1655" s="12">
        <f t="shared" si="2"/>
        <v>41708</v>
      </c>
      <c r="D1655" s="3" t="str">
        <f t="shared" si="3"/>
        <v>21</v>
      </c>
      <c r="E1655" s="13">
        <v>0.0</v>
      </c>
      <c r="F1655" s="14">
        <f>'Costo de tareas'!$B$15</f>
        <v>0.1964027778</v>
      </c>
      <c r="G1655" s="15">
        <f>'Producción diaria'!$T$3*$L$2*$M$2*$N$2*E1655*1000/'Costo de tareas'!$B$14</f>
        <v>0</v>
      </c>
      <c r="H1655" s="16">
        <f>IF(G1655 &gt; 'Costo de tareas'!$B$13, 'Costo de tareas'!$B$13, IF(G1655 &lt; 'Costo de tareas'!$B$13*0.2, 0, 'Costo de tareas'!$B$13- G1655))</f>
        <v>0</v>
      </c>
      <c r="I1655" s="17">
        <f>IF(H1655=0,'Costo de tareas'!$B$13,'Costo de tareas'!$B$13-H1655)</f>
        <v>39.28055556</v>
      </c>
      <c r="J1655" s="2"/>
      <c r="K1655" s="2"/>
      <c r="P1655" s="2"/>
    </row>
    <row r="1656">
      <c r="A1656" s="3" t="s">
        <v>2249</v>
      </c>
      <c r="B1656" s="11" t="str">
        <f t="shared" si="1"/>
        <v>20140310</v>
      </c>
      <c r="C1656" s="12">
        <f t="shared" si="2"/>
        <v>41708</v>
      </c>
      <c r="D1656" s="3" t="str">
        <f t="shared" si="3"/>
        <v>22</v>
      </c>
      <c r="E1656" s="13">
        <v>0.0</v>
      </c>
      <c r="F1656" s="14">
        <f>'Costo de tareas'!$B$15</f>
        <v>0.1964027778</v>
      </c>
      <c r="G1656" s="15">
        <f>'Producción diaria'!$T$3*$L$2*$M$2*$N$2*E1656*1000/'Costo de tareas'!$B$14</f>
        <v>0</v>
      </c>
      <c r="H1656" s="16">
        <f>IF(G1656 &gt; 'Costo de tareas'!$B$13, 'Costo de tareas'!$B$13, IF(G1656 &lt; 'Costo de tareas'!$B$13*0.2, 0, 'Costo de tareas'!$B$13- G1656))</f>
        <v>0</v>
      </c>
      <c r="I1656" s="17">
        <f>IF(H1656=0,'Costo de tareas'!$B$13,'Costo de tareas'!$B$13-H1656)</f>
        <v>39.28055556</v>
      </c>
      <c r="J1656" s="2"/>
      <c r="K1656" s="2"/>
      <c r="P1656" s="2"/>
    </row>
    <row r="1657">
      <c r="A1657" s="3" t="s">
        <v>2251</v>
      </c>
      <c r="B1657" s="11" t="str">
        <f t="shared" si="1"/>
        <v>20140310</v>
      </c>
      <c r="C1657" s="12">
        <f t="shared" si="2"/>
        <v>41708</v>
      </c>
      <c r="D1657" s="3" t="str">
        <f t="shared" si="3"/>
        <v>23</v>
      </c>
      <c r="E1657" s="13">
        <v>0.0</v>
      </c>
      <c r="F1657" s="14">
        <f>'Costo de tareas'!$B$15</f>
        <v>0.1964027778</v>
      </c>
      <c r="G1657" s="15">
        <f>'Producción diaria'!$T$3*$L$2*$M$2*$N$2*E1657*1000/'Costo de tareas'!$B$14</f>
        <v>0</v>
      </c>
      <c r="H1657" s="16">
        <f>IF(G1657 &gt; 'Costo de tareas'!$B$13, 'Costo de tareas'!$B$13, IF(G1657 &lt; 'Costo de tareas'!$B$13*0.2, 0, 'Costo de tareas'!$B$13- G1657))</f>
        <v>0</v>
      </c>
      <c r="I1657" s="17">
        <f>IF(H1657=0,'Costo de tareas'!$B$13,'Costo de tareas'!$B$13-H1657)</f>
        <v>39.28055556</v>
      </c>
      <c r="J1657" s="2"/>
      <c r="K1657" s="2"/>
      <c r="P1657" s="2"/>
    </row>
    <row r="1658">
      <c r="A1658" s="3" t="s">
        <v>2252</v>
      </c>
      <c r="B1658" s="11" t="str">
        <f t="shared" si="1"/>
        <v>20140311</v>
      </c>
      <c r="C1658" s="12">
        <f t="shared" si="2"/>
        <v>41709</v>
      </c>
      <c r="D1658" s="3" t="str">
        <f t="shared" si="3"/>
        <v>00</v>
      </c>
      <c r="E1658" s="13">
        <v>0.0</v>
      </c>
      <c r="F1658" s="14">
        <f>'Costo de tareas'!$B$15</f>
        <v>0.1964027778</v>
      </c>
      <c r="G1658" s="15">
        <f>'Producción diaria'!$T$3*$L$2*$M$2*$N$2*E1658*1000/'Costo de tareas'!$B$14</f>
        <v>0</v>
      </c>
      <c r="H1658" s="16">
        <f>IF(G1658 &gt; 'Costo de tareas'!$B$13, 'Costo de tareas'!$B$13, IF(G1658 &lt; 'Costo de tareas'!$B$13*0.2, 0, 'Costo de tareas'!$B$13- G1658))</f>
        <v>0</v>
      </c>
      <c r="I1658" s="17">
        <f>IF(H1658=0,'Costo de tareas'!$B$13,'Costo de tareas'!$B$13-H1658)</f>
        <v>39.28055556</v>
      </c>
      <c r="J1658" s="2"/>
      <c r="K1658" s="2"/>
      <c r="P1658" s="2"/>
    </row>
    <row r="1659">
      <c r="A1659" s="3" t="s">
        <v>2254</v>
      </c>
      <c r="B1659" s="11" t="str">
        <f t="shared" si="1"/>
        <v>20140311</v>
      </c>
      <c r="C1659" s="12">
        <f t="shared" si="2"/>
        <v>41709</v>
      </c>
      <c r="D1659" s="3" t="str">
        <f t="shared" si="3"/>
        <v>01</v>
      </c>
      <c r="E1659" s="13">
        <v>0.0</v>
      </c>
      <c r="F1659" s="14">
        <f>'Costo de tareas'!$B$15</f>
        <v>0.1964027778</v>
      </c>
      <c r="G1659" s="15">
        <f>'Producción diaria'!$T$3*$L$2*$M$2*$N$2*E1659*1000/'Costo de tareas'!$B$14</f>
        <v>0</v>
      </c>
      <c r="H1659" s="16">
        <f>IF(G1659 &gt; 'Costo de tareas'!$B$13, 'Costo de tareas'!$B$13, IF(G1659 &lt; 'Costo de tareas'!$B$13*0.2, 0, 'Costo de tareas'!$B$13- G1659))</f>
        <v>0</v>
      </c>
      <c r="I1659" s="17">
        <f>IF(H1659=0,'Costo de tareas'!$B$13,'Costo de tareas'!$B$13-H1659)</f>
        <v>39.28055556</v>
      </c>
      <c r="J1659" s="2"/>
      <c r="K1659" s="2"/>
      <c r="P1659" s="2"/>
    </row>
    <row r="1660">
      <c r="A1660" s="3" t="s">
        <v>2255</v>
      </c>
      <c r="B1660" s="11" t="str">
        <f t="shared" si="1"/>
        <v>20140311</v>
      </c>
      <c r="C1660" s="12">
        <f t="shared" si="2"/>
        <v>41709</v>
      </c>
      <c r="D1660" s="3" t="str">
        <f t="shared" si="3"/>
        <v>02</v>
      </c>
      <c r="E1660" s="13">
        <v>0.0</v>
      </c>
      <c r="F1660" s="14">
        <f>'Costo de tareas'!$B$15</f>
        <v>0.1964027778</v>
      </c>
      <c r="G1660" s="15">
        <f>'Producción diaria'!$T$3*$L$2*$M$2*$N$2*E1660*1000/'Costo de tareas'!$B$14</f>
        <v>0</v>
      </c>
      <c r="H1660" s="16">
        <f>IF(G1660 &gt; 'Costo de tareas'!$B$13, 'Costo de tareas'!$B$13, IF(G1660 &lt; 'Costo de tareas'!$B$13*0.2, 0, 'Costo de tareas'!$B$13- G1660))</f>
        <v>0</v>
      </c>
      <c r="I1660" s="17">
        <f>IF(H1660=0,'Costo de tareas'!$B$13,'Costo de tareas'!$B$13-H1660)</f>
        <v>39.28055556</v>
      </c>
      <c r="J1660" s="2"/>
      <c r="K1660" s="2"/>
      <c r="P1660" s="2"/>
    </row>
    <row r="1661">
      <c r="A1661" s="3" t="s">
        <v>2257</v>
      </c>
      <c r="B1661" s="11" t="str">
        <f t="shared" si="1"/>
        <v>20140311</v>
      </c>
      <c r="C1661" s="12">
        <f t="shared" si="2"/>
        <v>41709</v>
      </c>
      <c r="D1661" s="3" t="str">
        <f t="shared" si="3"/>
        <v>03</v>
      </c>
      <c r="E1661" s="13">
        <v>0.0</v>
      </c>
      <c r="F1661" s="14">
        <f>'Costo de tareas'!$B$15</f>
        <v>0.1964027778</v>
      </c>
      <c r="G1661" s="15">
        <f>'Producción diaria'!$T$3*$L$2*$M$2*$N$2*E1661*1000/'Costo de tareas'!$B$14</f>
        <v>0</v>
      </c>
      <c r="H1661" s="16">
        <f>IF(G1661 &gt; 'Costo de tareas'!$B$13, 'Costo de tareas'!$B$13, IF(G1661 &lt; 'Costo de tareas'!$B$13*0.2, 0, 'Costo de tareas'!$B$13- G1661))</f>
        <v>0</v>
      </c>
      <c r="I1661" s="17">
        <f>IF(H1661=0,'Costo de tareas'!$B$13,'Costo de tareas'!$B$13-H1661)</f>
        <v>39.28055556</v>
      </c>
      <c r="J1661" s="2"/>
      <c r="K1661" s="2"/>
      <c r="P1661" s="2"/>
    </row>
    <row r="1662">
      <c r="A1662" s="3" t="s">
        <v>2258</v>
      </c>
      <c r="B1662" s="11" t="str">
        <f t="shared" si="1"/>
        <v>20140311</v>
      </c>
      <c r="C1662" s="12">
        <f t="shared" si="2"/>
        <v>41709</v>
      </c>
      <c r="D1662" s="3" t="str">
        <f t="shared" si="3"/>
        <v>04</v>
      </c>
      <c r="E1662" s="13">
        <v>0.0</v>
      </c>
      <c r="F1662" s="14">
        <f>'Costo de tareas'!$B$15</f>
        <v>0.1964027778</v>
      </c>
      <c r="G1662" s="15">
        <f>'Producción diaria'!$T$3*$L$2*$M$2*$N$2*E1662*1000/'Costo de tareas'!$B$14</f>
        <v>0</v>
      </c>
      <c r="H1662" s="16">
        <f>IF(G1662 &gt; 'Costo de tareas'!$B$13, 'Costo de tareas'!$B$13, IF(G1662 &lt; 'Costo de tareas'!$B$13*0.2, 0, 'Costo de tareas'!$B$13- G1662))</f>
        <v>0</v>
      </c>
      <c r="I1662" s="17">
        <f>IF(H1662=0,'Costo de tareas'!$B$13,'Costo de tareas'!$B$13-H1662)</f>
        <v>39.28055556</v>
      </c>
      <c r="J1662" s="2"/>
      <c r="K1662" s="2"/>
      <c r="P1662" s="2"/>
    </row>
    <row r="1663">
      <c r="A1663" s="3" t="s">
        <v>2259</v>
      </c>
      <c r="B1663" s="11" t="str">
        <f t="shared" si="1"/>
        <v>20140311</v>
      </c>
      <c r="C1663" s="12">
        <f t="shared" si="2"/>
        <v>41709</v>
      </c>
      <c r="D1663" s="3" t="str">
        <f t="shared" si="3"/>
        <v>05</v>
      </c>
      <c r="E1663" s="13">
        <v>0.0</v>
      </c>
      <c r="F1663" s="14">
        <f>'Costo de tareas'!$B$15</f>
        <v>0.1964027778</v>
      </c>
      <c r="G1663" s="15">
        <f>'Producción diaria'!$T$3*$L$2*$M$2*$N$2*E1663*1000/'Costo de tareas'!$B$14</f>
        <v>0</v>
      </c>
      <c r="H1663" s="16">
        <f>IF(G1663 &gt; 'Costo de tareas'!$B$13, 'Costo de tareas'!$B$13, IF(G1663 &lt; 'Costo de tareas'!$B$13*0.2, 0, 'Costo de tareas'!$B$13- G1663))</f>
        <v>0</v>
      </c>
      <c r="I1663" s="17">
        <f>IF(H1663=0,'Costo de tareas'!$B$13,'Costo de tareas'!$B$13-H1663)</f>
        <v>39.28055556</v>
      </c>
      <c r="J1663" s="2"/>
      <c r="K1663" s="2"/>
      <c r="P1663" s="2"/>
    </row>
    <row r="1664">
      <c r="A1664" s="3" t="s">
        <v>2260</v>
      </c>
      <c r="B1664" s="11" t="str">
        <f t="shared" si="1"/>
        <v>20140311</v>
      </c>
      <c r="C1664" s="12">
        <f t="shared" si="2"/>
        <v>41709</v>
      </c>
      <c r="D1664" s="3" t="str">
        <f t="shared" si="3"/>
        <v>06</v>
      </c>
      <c r="E1664" s="13">
        <v>0.0</v>
      </c>
      <c r="F1664" s="14">
        <f>'Costo de tareas'!$B$15</f>
        <v>0.1964027778</v>
      </c>
      <c r="G1664" s="15">
        <f>'Producción diaria'!$T$3*$L$2*$M$2*$N$2*E1664*1000/'Costo de tareas'!$B$14</f>
        <v>0</v>
      </c>
      <c r="H1664" s="16">
        <f>IF(G1664 &gt; 'Costo de tareas'!$B$13, 'Costo de tareas'!$B$13, IF(G1664 &lt; 'Costo de tareas'!$B$13*0.2, 0, 'Costo de tareas'!$B$13- G1664))</f>
        <v>0</v>
      </c>
      <c r="I1664" s="17">
        <f>IF(H1664=0,'Costo de tareas'!$B$13,'Costo de tareas'!$B$13-H1664)</f>
        <v>39.28055556</v>
      </c>
      <c r="J1664" s="2"/>
      <c r="K1664" s="2"/>
      <c r="P1664" s="2"/>
    </row>
    <row r="1665">
      <c r="A1665" s="3" t="s">
        <v>2262</v>
      </c>
      <c r="B1665" s="11" t="str">
        <f t="shared" si="1"/>
        <v>20140311</v>
      </c>
      <c r="C1665" s="12">
        <f t="shared" si="2"/>
        <v>41709</v>
      </c>
      <c r="D1665" s="3" t="str">
        <f t="shared" si="3"/>
        <v>07</v>
      </c>
      <c r="E1665" s="13">
        <v>7.0</v>
      </c>
      <c r="F1665" s="14">
        <f>'Costo de tareas'!$B$15</f>
        <v>0.1964027778</v>
      </c>
      <c r="G1665" s="15">
        <f>'Producción diaria'!$T$3*$L$2*$M$2*$N$2*E1665*1000/'Costo de tareas'!$B$14</f>
        <v>10.52493355</v>
      </c>
      <c r="H1665" s="16">
        <f>IF(G1665 &gt; 'Costo de tareas'!$B$13, 'Costo de tareas'!$B$13, IF(G1665 &lt; 'Costo de tareas'!$B$13*0.2, 0, 'Costo de tareas'!$B$13- G1665))</f>
        <v>28.75562201</v>
      </c>
      <c r="I1665" s="17">
        <f>IF(H1665=0,'Costo de tareas'!$B$13,'Costo de tareas'!$B$13-H1665)</f>
        <v>10.52493355</v>
      </c>
      <c r="J1665" s="2"/>
      <c r="K1665" s="2"/>
      <c r="P1665" s="2"/>
    </row>
    <row r="1666">
      <c r="A1666" s="3" t="s">
        <v>2263</v>
      </c>
      <c r="B1666" s="11" t="str">
        <f t="shared" si="1"/>
        <v>20140311</v>
      </c>
      <c r="C1666" s="12">
        <f t="shared" si="2"/>
        <v>41709</v>
      </c>
      <c r="D1666" s="3" t="str">
        <f t="shared" si="3"/>
        <v>08</v>
      </c>
      <c r="E1666" s="13">
        <v>27.0</v>
      </c>
      <c r="F1666" s="14">
        <f>'Costo de tareas'!$B$15</f>
        <v>0.1964027778</v>
      </c>
      <c r="G1666" s="15">
        <f>'Producción diaria'!$T$3*$L$2*$M$2*$N$2*E1666*1000/'Costo de tareas'!$B$14</f>
        <v>40.59617225</v>
      </c>
      <c r="H1666" s="16">
        <f>IF(G1666 &gt; 'Costo de tareas'!$B$13, 'Costo de tareas'!$B$13, IF(G1666 &lt; 'Costo de tareas'!$B$13*0.2, 0, 'Costo de tareas'!$B$13- G1666))</f>
        <v>39.28055556</v>
      </c>
      <c r="I1666" s="17">
        <f>IF(H1666=0,'Costo de tareas'!$B$13,'Costo de tareas'!$B$13-H1666)</f>
        <v>0</v>
      </c>
      <c r="J1666" s="2"/>
      <c r="K1666" s="2"/>
      <c r="P1666" s="2"/>
    </row>
    <row r="1667">
      <c r="A1667" s="3" t="s">
        <v>2264</v>
      </c>
      <c r="B1667" s="11" t="str">
        <f t="shared" si="1"/>
        <v>20140311</v>
      </c>
      <c r="C1667" s="12">
        <f t="shared" si="2"/>
        <v>41709</v>
      </c>
      <c r="D1667" s="3" t="str">
        <f t="shared" si="3"/>
        <v>09</v>
      </c>
      <c r="E1667" s="13">
        <v>464.0</v>
      </c>
      <c r="F1667" s="14">
        <f>'Costo de tareas'!$B$15</f>
        <v>0.1964027778</v>
      </c>
      <c r="G1667" s="15">
        <f>'Producción diaria'!$T$3*$L$2*$M$2*$N$2*E1667*1000/'Costo de tareas'!$B$14</f>
        <v>697.6527379</v>
      </c>
      <c r="H1667" s="16">
        <f>IF(G1667 &gt; 'Costo de tareas'!$B$13, 'Costo de tareas'!$B$13, IF(G1667 &lt; 'Costo de tareas'!$B$13*0.2, 0, 'Costo de tareas'!$B$13- G1667))</f>
        <v>39.28055556</v>
      </c>
      <c r="I1667" s="17">
        <f>IF(H1667=0,'Costo de tareas'!$B$13,'Costo de tareas'!$B$13-H1667)</f>
        <v>0</v>
      </c>
      <c r="J1667" s="2"/>
      <c r="K1667" s="2"/>
      <c r="P1667" s="2"/>
    </row>
    <row r="1668">
      <c r="A1668" s="3" t="s">
        <v>2265</v>
      </c>
      <c r="B1668" s="11" t="str">
        <f t="shared" si="1"/>
        <v>20140311</v>
      </c>
      <c r="C1668" s="12">
        <f t="shared" si="2"/>
        <v>41709</v>
      </c>
      <c r="D1668" s="3" t="str">
        <f t="shared" si="3"/>
        <v>10</v>
      </c>
      <c r="E1668" s="13">
        <v>63.0</v>
      </c>
      <c r="F1668" s="14">
        <f>'Costo de tareas'!$B$15</f>
        <v>0.1964027778</v>
      </c>
      <c r="G1668" s="15">
        <f>'Producción diaria'!$T$3*$L$2*$M$2*$N$2*E1668*1000/'Costo de tareas'!$B$14</f>
        <v>94.72440191</v>
      </c>
      <c r="H1668" s="16">
        <f>IF(G1668 &gt; 'Costo de tareas'!$B$13, 'Costo de tareas'!$B$13, IF(G1668 &lt; 'Costo de tareas'!$B$13*0.2, 0, 'Costo de tareas'!$B$13- G1668))</f>
        <v>39.28055556</v>
      </c>
      <c r="I1668" s="17">
        <f>IF(H1668=0,'Costo de tareas'!$B$13,'Costo de tareas'!$B$13-H1668)</f>
        <v>0</v>
      </c>
      <c r="J1668" s="2"/>
      <c r="K1668" s="2"/>
      <c r="P1668" s="2"/>
    </row>
    <row r="1669">
      <c r="A1669" s="3" t="s">
        <v>2266</v>
      </c>
      <c r="B1669" s="11" t="str">
        <f t="shared" si="1"/>
        <v>20140311</v>
      </c>
      <c r="C1669" s="12">
        <f t="shared" si="2"/>
        <v>41709</v>
      </c>
      <c r="D1669" s="3" t="str">
        <f t="shared" si="3"/>
        <v>11</v>
      </c>
      <c r="E1669" s="13">
        <v>751.0</v>
      </c>
      <c r="F1669" s="14">
        <f>'Costo de tareas'!$B$15</f>
        <v>0.1964027778</v>
      </c>
      <c r="G1669" s="15">
        <f>'Producción diaria'!$T$3*$L$2*$M$2*$N$2*E1669*1000/'Costo de tareas'!$B$14</f>
        <v>1129.175013</v>
      </c>
      <c r="H1669" s="16">
        <f>IF(G1669 &gt; 'Costo de tareas'!$B$13, 'Costo de tareas'!$B$13, IF(G1669 &lt; 'Costo de tareas'!$B$13*0.2, 0, 'Costo de tareas'!$B$13- G1669))</f>
        <v>39.28055556</v>
      </c>
      <c r="I1669" s="17">
        <f>IF(H1669=0,'Costo de tareas'!$B$13,'Costo de tareas'!$B$13-H1669)</f>
        <v>0</v>
      </c>
      <c r="J1669" s="2"/>
      <c r="K1669" s="2"/>
      <c r="P1669" s="2"/>
    </row>
    <row r="1670">
      <c r="A1670" s="3" t="s">
        <v>2267</v>
      </c>
      <c r="B1670" s="11" t="str">
        <f t="shared" si="1"/>
        <v>20140311</v>
      </c>
      <c r="C1670" s="12">
        <f t="shared" si="2"/>
        <v>41709</v>
      </c>
      <c r="D1670" s="3" t="str">
        <f t="shared" si="3"/>
        <v>12</v>
      </c>
      <c r="E1670" s="13">
        <v>763.0</v>
      </c>
      <c r="F1670" s="14">
        <f>'Costo de tareas'!$B$15</f>
        <v>0.1964027778</v>
      </c>
      <c r="G1670" s="15">
        <f>'Producción diaria'!$T$3*$L$2*$M$2*$N$2*E1670*1000/'Costo de tareas'!$B$14</f>
        <v>1147.217757</v>
      </c>
      <c r="H1670" s="16">
        <f>IF(G1670 &gt; 'Costo de tareas'!$B$13, 'Costo de tareas'!$B$13, IF(G1670 &lt; 'Costo de tareas'!$B$13*0.2, 0, 'Costo de tareas'!$B$13- G1670))</f>
        <v>39.28055556</v>
      </c>
      <c r="I1670" s="17">
        <f>IF(H1670=0,'Costo de tareas'!$B$13,'Costo de tareas'!$B$13-H1670)</f>
        <v>0</v>
      </c>
      <c r="J1670" s="2"/>
      <c r="K1670" s="2"/>
      <c r="P1670" s="2"/>
    </row>
    <row r="1671">
      <c r="A1671" s="3" t="s">
        <v>2268</v>
      </c>
      <c r="B1671" s="11" t="str">
        <f t="shared" si="1"/>
        <v>20140311</v>
      </c>
      <c r="C1671" s="12">
        <f t="shared" si="2"/>
        <v>41709</v>
      </c>
      <c r="D1671" s="3" t="str">
        <f t="shared" si="3"/>
        <v>13</v>
      </c>
      <c r="E1671" s="13">
        <v>778.0</v>
      </c>
      <c r="F1671" s="14">
        <f>'Costo de tareas'!$B$15</f>
        <v>0.1964027778</v>
      </c>
      <c r="G1671" s="15">
        <f>'Producción diaria'!$T$3*$L$2*$M$2*$N$2*E1671*1000/'Costo de tareas'!$B$14</f>
        <v>1169.771186</v>
      </c>
      <c r="H1671" s="16">
        <f>IF(G1671 &gt; 'Costo de tareas'!$B$13, 'Costo de tareas'!$B$13, IF(G1671 &lt; 'Costo de tareas'!$B$13*0.2, 0, 'Costo de tareas'!$B$13- G1671))</f>
        <v>39.28055556</v>
      </c>
      <c r="I1671" s="17">
        <f>IF(H1671=0,'Costo de tareas'!$B$13,'Costo de tareas'!$B$13-H1671)</f>
        <v>0</v>
      </c>
      <c r="J1671" s="2"/>
      <c r="K1671" s="2"/>
      <c r="P1671" s="2"/>
    </row>
    <row r="1672">
      <c r="A1672" s="3" t="s">
        <v>2269</v>
      </c>
      <c r="B1672" s="11" t="str">
        <f t="shared" si="1"/>
        <v>20140311</v>
      </c>
      <c r="C1672" s="12">
        <f t="shared" si="2"/>
        <v>41709</v>
      </c>
      <c r="D1672" s="3" t="str">
        <f t="shared" si="3"/>
        <v>14</v>
      </c>
      <c r="E1672" s="13">
        <v>697.0</v>
      </c>
      <c r="F1672" s="14">
        <f>'Costo de tareas'!$B$15</f>
        <v>0.1964027778</v>
      </c>
      <c r="G1672" s="15">
        <f>'Producción diaria'!$T$3*$L$2*$M$2*$N$2*E1672*1000/'Costo de tareas'!$B$14</f>
        <v>1047.982669</v>
      </c>
      <c r="H1672" s="16">
        <f>IF(G1672 &gt; 'Costo de tareas'!$B$13, 'Costo de tareas'!$B$13, IF(G1672 &lt; 'Costo de tareas'!$B$13*0.2, 0, 'Costo de tareas'!$B$13- G1672))</f>
        <v>39.28055556</v>
      </c>
      <c r="I1672" s="17">
        <f>IF(H1672=0,'Costo de tareas'!$B$13,'Costo de tareas'!$B$13-H1672)</f>
        <v>0</v>
      </c>
      <c r="J1672" s="2"/>
      <c r="K1672" s="2"/>
      <c r="P1672" s="2"/>
    </row>
    <row r="1673">
      <c r="A1673" s="3" t="s">
        <v>2270</v>
      </c>
      <c r="B1673" s="11" t="str">
        <f t="shared" si="1"/>
        <v>20140311</v>
      </c>
      <c r="C1673" s="12">
        <f t="shared" si="2"/>
        <v>41709</v>
      </c>
      <c r="D1673" s="3" t="str">
        <f t="shared" si="3"/>
        <v>15</v>
      </c>
      <c r="E1673" s="13">
        <v>55.0</v>
      </c>
      <c r="F1673" s="14">
        <f>'Costo de tareas'!$B$15</f>
        <v>0.1964027778</v>
      </c>
      <c r="G1673" s="15">
        <f>'Producción diaria'!$T$3*$L$2*$M$2*$N$2*E1673*1000/'Costo de tareas'!$B$14</f>
        <v>82.69590643</v>
      </c>
      <c r="H1673" s="16">
        <f>IF(G1673 &gt; 'Costo de tareas'!$B$13, 'Costo de tareas'!$B$13, IF(G1673 &lt; 'Costo de tareas'!$B$13*0.2, 0, 'Costo de tareas'!$B$13- G1673))</f>
        <v>39.28055556</v>
      </c>
      <c r="I1673" s="17">
        <f>IF(H1673=0,'Costo de tareas'!$B$13,'Costo de tareas'!$B$13-H1673)</f>
        <v>0</v>
      </c>
      <c r="J1673" s="2"/>
      <c r="K1673" s="2"/>
      <c r="P1673" s="2"/>
    </row>
    <row r="1674">
      <c r="A1674" s="3" t="s">
        <v>2271</v>
      </c>
      <c r="B1674" s="11" t="str">
        <f t="shared" si="1"/>
        <v>20140311</v>
      </c>
      <c r="C1674" s="12">
        <f t="shared" si="2"/>
        <v>41709</v>
      </c>
      <c r="D1674" s="3" t="str">
        <f t="shared" si="3"/>
        <v>16</v>
      </c>
      <c r="E1674" s="13">
        <v>399.0</v>
      </c>
      <c r="F1674" s="14">
        <f>'Costo de tareas'!$B$15</f>
        <v>0.1964027778</v>
      </c>
      <c r="G1674" s="15">
        <f>'Producción diaria'!$T$3*$L$2*$M$2*$N$2*E1674*1000/'Costo de tareas'!$B$14</f>
        <v>599.9212121</v>
      </c>
      <c r="H1674" s="16">
        <f>IF(G1674 &gt; 'Costo de tareas'!$B$13, 'Costo de tareas'!$B$13, IF(G1674 &lt; 'Costo de tareas'!$B$13*0.2, 0, 'Costo de tareas'!$B$13- G1674))</f>
        <v>39.28055556</v>
      </c>
      <c r="I1674" s="17">
        <f>IF(H1674=0,'Costo de tareas'!$B$13,'Costo de tareas'!$B$13-H1674)</f>
        <v>0</v>
      </c>
      <c r="J1674" s="2"/>
      <c r="K1674" s="2"/>
      <c r="P1674" s="2"/>
    </row>
    <row r="1675">
      <c r="A1675" s="3" t="s">
        <v>2272</v>
      </c>
      <c r="B1675" s="11" t="str">
        <f t="shared" si="1"/>
        <v>20140311</v>
      </c>
      <c r="C1675" s="12">
        <f t="shared" si="2"/>
        <v>41709</v>
      </c>
      <c r="D1675" s="3" t="str">
        <f t="shared" si="3"/>
        <v>17</v>
      </c>
      <c r="E1675" s="13">
        <v>186.0</v>
      </c>
      <c r="F1675" s="14">
        <f>'Costo de tareas'!$B$15</f>
        <v>0.1964027778</v>
      </c>
      <c r="G1675" s="15">
        <f>'Producción diaria'!$T$3*$L$2*$M$2*$N$2*E1675*1000/'Costo de tareas'!$B$14</f>
        <v>279.6625199</v>
      </c>
      <c r="H1675" s="16">
        <f>IF(G1675 &gt; 'Costo de tareas'!$B$13, 'Costo de tareas'!$B$13, IF(G1675 &lt; 'Costo de tareas'!$B$13*0.2, 0, 'Costo de tareas'!$B$13- G1675))</f>
        <v>39.28055556</v>
      </c>
      <c r="I1675" s="17">
        <f>IF(H1675=0,'Costo de tareas'!$B$13,'Costo de tareas'!$B$13-H1675)</f>
        <v>0</v>
      </c>
      <c r="J1675" s="2"/>
      <c r="K1675" s="2"/>
      <c r="P1675" s="2"/>
    </row>
    <row r="1676">
      <c r="A1676" s="3" t="s">
        <v>2273</v>
      </c>
      <c r="B1676" s="11" t="str">
        <f t="shared" si="1"/>
        <v>20140311</v>
      </c>
      <c r="C1676" s="12">
        <f t="shared" si="2"/>
        <v>41709</v>
      </c>
      <c r="D1676" s="3" t="str">
        <f t="shared" si="3"/>
        <v>18</v>
      </c>
      <c r="E1676" s="13">
        <v>281.4</v>
      </c>
      <c r="F1676" s="14">
        <f>'Costo de tareas'!$B$15</f>
        <v>0.1964027778</v>
      </c>
      <c r="G1676" s="15">
        <f>'Producción diaria'!$T$3*$L$2*$M$2*$N$2*E1676*1000/'Costo de tareas'!$B$14</f>
        <v>423.1023285</v>
      </c>
      <c r="H1676" s="16">
        <f>IF(G1676 &gt; 'Costo de tareas'!$B$13, 'Costo de tareas'!$B$13, IF(G1676 &lt; 'Costo de tareas'!$B$13*0.2, 0, 'Costo de tareas'!$B$13- G1676))</f>
        <v>39.28055556</v>
      </c>
      <c r="I1676" s="17">
        <f>IF(H1676=0,'Costo de tareas'!$B$13,'Costo de tareas'!$B$13-H1676)</f>
        <v>0</v>
      </c>
      <c r="J1676" s="2"/>
      <c r="K1676" s="2"/>
      <c r="P1676" s="2"/>
    </row>
    <row r="1677">
      <c r="A1677" s="3" t="s">
        <v>2275</v>
      </c>
      <c r="B1677" s="11" t="str">
        <f t="shared" si="1"/>
        <v>20140311</v>
      </c>
      <c r="C1677" s="12">
        <f t="shared" si="2"/>
        <v>41709</v>
      </c>
      <c r="D1677" s="3" t="str">
        <f t="shared" si="3"/>
        <v>19</v>
      </c>
      <c r="E1677" s="13">
        <v>0.0</v>
      </c>
      <c r="F1677" s="14">
        <f>'Costo de tareas'!$B$15</f>
        <v>0.1964027778</v>
      </c>
      <c r="G1677" s="15">
        <f>'Producción diaria'!$T$3*$L$2*$M$2*$N$2*E1677*1000/'Costo de tareas'!$B$14</f>
        <v>0</v>
      </c>
      <c r="H1677" s="16">
        <f>IF(G1677 &gt; 'Costo de tareas'!$B$13, 'Costo de tareas'!$B$13, IF(G1677 &lt; 'Costo de tareas'!$B$13*0.2, 0, 'Costo de tareas'!$B$13- G1677))</f>
        <v>0</v>
      </c>
      <c r="I1677" s="17">
        <f>IF(H1677=0,'Costo de tareas'!$B$13,'Costo de tareas'!$B$13-H1677)</f>
        <v>39.28055556</v>
      </c>
      <c r="J1677" s="2"/>
      <c r="K1677" s="2"/>
      <c r="P1677" s="2"/>
    </row>
    <row r="1678">
      <c r="A1678" s="3" t="s">
        <v>2277</v>
      </c>
      <c r="B1678" s="11" t="str">
        <f t="shared" si="1"/>
        <v>20140311</v>
      </c>
      <c r="C1678" s="12">
        <f t="shared" si="2"/>
        <v>41709</v>
      </c>
      <c r="D1678" s="3" t="str">
        <f t="shared" si="3"/>
        <v>20</v>
      </c>
      <c r="E1678" s="13">
        <v>0.0</v>
      </c>
      <c r="F1678" s="14">
        <f>'Costo de tareas'!$B$15</f>
        <v>0.1964027778</v>
      </c>
      <c r="G1678" s="15">
        <f>'Producción diaria'!$T$3*$L$2*$M$2*$N$2*E1678*1000/'Costo de tareas'!$B$14</f>
        <v>0</v>
      </c>
      <c r="H1678" s="16">
        <f>IF(G1678 &gt; 'Costo de tareas'!$B$13, 'Costo de tareas'!$B$13, IF(G1678 &lt; 'Costo de tareas'!$B$13*0.2, 0, 'Costo de tareas'!$B$13- G1678))</f>
        <v>0</v>
      </c>
      <c r="I1678" s="17">
        <f>IF(H1678=0,'Costo de tareas'!$B$13,'Costo de tareas'!$B$13-H1678)</f>
        <v>39.28055556</v>
      </c>
      <c r="J1678" s="2"/>
      <c r="K1678" s="2"/>
      <c r="P1678" s="2"/>
    </row>
    <row r="1679">
      <c r="A1679" s="3" t="s">
        <v>2279</v>
      </c>
      <c r="B1679" s="11" t="str">
        <f t="shared" si="1"/>
        <v>20140311</v>
      </c>
      <c r="C1679" s="12">
        <f t="shared" si="2"/>
        <v>41709</v>
      </c>
      <c r="D1679" s="3" t="str">
        <f t="shared" si="3"/>
        <v>21</v>
      </c>
      <c r="E1679" s="13">
        <v>0.0</v>
      </c>
      <c r="F1679" s="14">
        <f>'Costo de tareas'!$B$15</f>
        <v>0.1964027778</v>
      </c>
      <c r="G1679" s="15">
        <f>'Producción diaria'!$T$3*$L$2*$M$2*$N$2*E1679*1000/'Costo de tareas'!$B$14</f>
        <v>0</v>
      </c>
      <c r="H1679" s="16">
        <f>IF(G1679 &gt; 'Costo de tareas'!$B$13, 'Costo de tareas'!$B$13, IF(G1679 &lt; 'Costo de tareas'!$B$13*0.2, 0, 'Costo de tareas'!$B$13- G1679))</f>
        <v>0</v>
      </c>
      <c r="I1679" s="17">
        <f>IF(H1679=0,'Costo de tareas'!$B$13,'Costo de tareas'!$B$13-H1679)</f>
        <v>39.28055556</v>
      </c>
      <c r="J1679" s="2"/>
      <c r="K1679" s="2"/>
      <c r="P1679" s="2"/>
    </row>
    <row r="1680">
      <c r="A1680" s="3" t="s">
        <v>2281</v>
      </c>
      <c r="B1680" s="11" t="str">
        <f t="shared" si="1"/>
        <v>20140311</v>
      </c>
      <c r="C1680" s="12">
        <f t="shared" si="2"/>
        <v>41709</v>
      </c>
      <c r="D1680" s="3" t="str">
        <f t="shared" si="3"/>
        <v>22</v>
      </c>
      <c r="E1680" s="13">
        <v>0.0</v>
      </c>
      <c r="F1680" s="14">
        <f>'Costo de tareas'!$B$15</f>
        <v>0.1964027778</v>
      </c>
      <c r="G1680" s="15">
        <f>'Producción diaria'!$T$3*$L$2*$M$2*$N$2*E1680*1000/'Costo de tareas'!$B$14</f>
        <v>0</v>
      </c>
      <c r="H1680" s="16">
        <f>IF(G1680 &gt; 'Costo de tareas'!$B$13, 'Costo de tareas'!$B$13, IF(G1680 &lt; 'Costo de tareas'!$B$13*0.2, 0, 'Costo de tareas'!$B$13- G1680))</f>
        <v>0</v>
      </c>
      <c r="I1680" s="17">
        <f>IF(H1680=0,'Costo de tareas'!$B$13,'Costo de tareas'!$B$13-H1680)</f>
        <v>39.28055556</v>
      </c>
      <c r="J1680" s="2"/>
      <c r="K1680" s="2"/>
      <c r="P1680" s="2"/>
    </row>
    <row r="1681">
      <c r="A1681" s="3" t="s">
        <v>2283</v>
      </c>
      <c r="B1681" s="11" t="str">
        <f t="shared" si="1"/>
        <v>20140311</v>
      </c>
      <c r="C1681" s="12">
        <f t="shared" si="2"/>
        <v>41709</v>
      </c>
      <c r="D1681" s="3" t="str">
        <f t="shared" si="3"/>
        <v>23</v>
      </c>
      <c r="E1681" s="13">
        <v>0.0</v>
      </c>
      <c r="F1681" s="14">
        <f>'Costo de tareas'!$B$15</f>
        <v>0.1964027778</v>
      </c>
      <c r="G1681" s="15">
        <f>'Producción diaria'!$T$3*$L$2*$M$2*$N$2*E1681*1000/'Costo de tareas'!$B$14</f>
        <v>0</v>
      </c>
      <c r="H1681" s="16">
        <f>IF(G1681 &gt; 'Costo de tareas'!$B$13, 'Costo de tareas'!$B$13, IF(G1681 &lt; 'Costo de tareas'!$B$13*0.2, 0, 'Costo de tareas'!$B$13- G1681))</f>
        <v>0</v>
      </c>
      <c r="I1681" s="17">
        <f>IF(H1681=0,'Costo de tareas'!$B$13,'Costo de tareas'!$B$13-H1681)</f>
        <v>39.28055556</v>
      </c>
      <c r="J1681" s="2"/>
      <c r="K1681" s="2"/>
      <c r="P1681" s="2"/>
    </row>
    <row r="1682">
      <c r="A1682" s="3" t="s">
        <v>2285</v>
      </c>
      <c r="B1682" s="11" t="str">
        <f t="shared" si="1"/>
        <v>20140312</v>
      </c>
      <c r="C1682" s="12">
        <f t="shared" si="2"/>
        <v>41710</v>
      </c>
      <c r="D1682" s="3" t="str">
        <f t="shared" si="3"/>
        <v>00</v>
      </c>
      <c r="E1682" s="13">
        <v>0.0</v>
      </c>
      <c r="F1682" s="14">
        <f>'Costo de tareas'!$B$15</f>
        <v>0.1964027778</v>
      </c>
      <c r="G1682" s="15">
        <f>'Producción diaria'!$T$3*$L$2*$M$2*$N$2*E1682*1000/'Costo de tareas'!$B$14</f>
        <v>0</v>
      </c>
      <c r="H1682" s="16">
        <f>IF(G1682 &gt; 'Costo de tareas'!$B$13, 'Costo de tareas'!$B$13, IF(G1682 &lt; 'Costo de tareas'!$B$13*0.2, 0, 'Costo de tareas'!$B$13- G1682))</f>
        <v>0</v>
      </c>
      <c r="I1682" s="17">
        <f>IF(H1682=0,'Costo de tareas'!$B$13,'Costo de tareas'!$B$13-H1682)</f>
        <v>39.28055556</v>
      </c>
      <c r="J1682" s="2"/>
      <c r="K1682" s="2"/>
      <c r="P1682" s="2"/>
    </row>
    <row r="1683">
      <c r="A1683" s="3" t="s">
        <v>2287</v>
      </c>
      <c r="B1683" s="11" t="str">
        <f t="shared" si="1"/>
        <v>20140312</v>
      </c>
      <c r="C1683" s="12">
        <f t="shared" si="2"/>
        <v>41710</v>
      </c>
      <c r="D1683" s="3" t="str">
        <f t="shared" si="3"/>
        <v>01</v>
      </c>
      <c r="E1683" s="13">
        <v>0.0</v>
      </c>
      <c r="F1683" s="14">
        <f>'Costo de tareas'!$B$15</f>
        <v>0.1964027778</v>
      </c>
      <c r="G1683" s="15">
        <f>'Producción diaria'!$T$3*$L$2*$M$2*$N$2*E1683*1000/'Costo de tareas'!$B$14</f>
        <v>0</v>
      </c>
      <c r="H1683" s="16">
        <f>IF(G1683 &gt; 'Costo de tareas'!$B$13, 'Costo de tareas'!$B$13, IF(G1683 &lt; 'Costo de tareas'!$B$13*0.2, 0, 'Costo de tareas'!$B$13- G1683))</f>
        <v>0</v>
      </c>
      <c r="I1683" s="17">
        <f>IF(H1683=0,'Costo de tareas'!$B$13,'Costo de tareas'!$B$13-H1683)</f>
        <v>39.28055556</v>
      </c>
      <c r="J1683" s="2"/>
      <c r="K1683" s="2"/>
      <c r="P1683" s="2"/>
    </row>
    <row r="1684">
      <c r="A1684" s="3" t="s">
        <v>2288</v>
      </c>
      <c r="B1684" s="11" t="str">
        <f t="shared" si="1"/>
        <v>20140312</v>
      </c>
      <c r="C1684" s="12">
        <f t="shared" si="2"/>
        <v>41710</v>
      </c>
      <c r="D1684" s="3" t="str">
        <f t="shared" si="3"/>
        <v>02</v>
      </c>
      <c r="E1684" s="13">
        <v>0.0</v>
      </c>
      <c r="F1684" s="14">
        <f>'Costo de tareas'!$B$15</f>
        <v>0.1964027778</v>
      </c>
      <c r="G1684" s="15">
        <f>'Producción diaria'!$T$3*$L$2*$M$2*$N$2*E1684*1000/'Costo de tareas'!$B$14</f>
        <v>0</v>
      </c>
      <c r="H1684" s="16">
        <f>IF(G1684 &gt; 'Costo de tareas'!$B$13, 'Costo de tareas'!$B$13, IF(G1684 &lt; 'Costo de tareas'!$B$13*0.2, 0, 'Costo de tareas'!$B$13- G1684))</f>
        <v>0</v>
      </c>
      <c r="I1684" s="17">
        <f>IF(H1684=0,'Costo de tareas'!$B$13,'Costo de tareas'!$B$13-H1684)</f>
        <v>39.28055556</v>
      </c>
      <c r="J1684" s="2"/>
      <c r="K1684" s="2"/>
      <c r="P1684" s="2"/>
    </row>
    <row r="1685">
      <c r="A1685" s="3" t="s">
        <v>2290</v>
      </c>
      <c r="B1685" s="11" t="str">
        <f t="shared" si="1"/>
        <v>20140312</v>
      </c>
      <c r="C1685" s="12">
        <f t="shared" si="2"/>
        <v>41710</v>
      </c>
      <c r="D1685" s="3" t="str">
        <f t="shared" si="3"/>
        <v>03</v>
      </c>
      <c r="E1685" s="13">
        <v>0.0</v>
      </c>
      <c r="F1685" s="14">
        <f>'Costo de tareas'!$B$15</f>
        <v>0.1964027778</v>
      </c>
      <c r="G1685" s="15">
        <f>'Producción diaria'!$T$3*$L$2*$M$2*$N$2*E1685*1000/'Costo de tareas'!$B$14</f>
        <v>0</v>
      </c>
      <c r="H1685" s="16">
        <f>IF(G1685 &gt; 'Costo de tareas'!$B$13, 'Costo de tareas'!$B$13, IF(G1685 &lt; 'Costo de tareas'!$B$13*0.2, 0, 'Costo de tareas'!$B$13- G1685))</f>
        <v>0</v>
      </c>
      <c r="I1685" s="17">
        <f>IF(H1685=0,'Costo de tareas'!$B$13,'Costo de tareas'!$B$13-H1685)</f>
        <v>39.28055556</v>
      </c>
      <c r="J1685" s="2"/>
      <c r="K1685" s="2"/>
      <c r="P1685" s="2"/>
    </row>
    <row r="1686">
      <c r="A1686" s="3" t="s">
        <v>2291</v>
      </c>
      <c r="B1686" s="11" t="str">
        <f t="shared" si="1"/>
        <v>20140312</v>
      </c>
      <c r="C1686" s="12">
        <f t="shared" si="2"/>
        <v>41710</v>
      </c>
      <c r="D1686" s="3" t="str">
        <f t="shared" si="3"/>
        <v>04</v>
      </c>
      <c r="E1686" s="13">
        <v>0.0</v>
      </c>
      <c r="F1686" s="14">
        <f>'Costo de tareas'!$B$15</f>
        <v>0.1964027778</v>
      </c>
      <c r="G1686" s="15">
        <f>'Producción diaria'!$T$3*$L$2*$M$2*$N$2*E1686*1000/'Costo de tareas'!$B$14</f>
        <v>0</v>
      </c>
      <c r="H1686" s="16">
        <f>IF(G1686 &gt; 'Costo de tareas'!$B$13, 'Costo de tareas'!$B$13, IF(G1686 &lt; 'Costo de tareas'!$B$13*0.2, 0, 'Costo de tareas'!$B$13- G1686))</f>
        <v>0</v>
      </c>
      <c r="I1686" s="17">
        <f>IF(H1686=0,'Costo de tareas'!$B$13,'Costo de tareas'!$B$13-H1686)</f>
        <v>39.28055556</v>
      </c>
      <c r="J1686" s="2"/>
      <c r="K1686" s="2"/>
      <c r="P1686" s="2"/>
    </row>
    <row r="1687">
      <c r="A1687" s="3" t="s">
        <v>2293</v>
      </c>
      <c r="B1687" s="11" t="str">
        <f t="shared" si="1"/>
        <v>20140312</v>
      </c>
      <c r="C1687" s="12">
        <f t="shared" si="2"/>
        <v>41710</v>
      </c>
      <c r="D1687" s="3" t="str">
        <f t="shared" si="3"/>
        <v>05</v>
      </c>
      <c r="E1687" s="13">
        <v>0.0</v>
      </c>
      <c r="F1687" s="14">
        <f>'Costo de tareas'!$B$15</f>
        <v>0.1964027778</v>
      </c>
      <c r="G1687" s="15">
        <f>'Producción diaria'!$T$3*$L$2*$M$2*$N$2*E1687*1000/'Costo de tareas'!$B$14</f>
        <v>0</v>
      </c>
      <c r="H1687" s="16">
        <f>IF(G1687 &gt; 'Costo de tareas'!$B$13, 'Costo de tareas'!$B$13, IF(G1687 &lt; 'Costo de tareas'!$B$13*0.2, 0, 'Costo de tareas'!$B$13- G1687))</f>
        <v>0</v>
      </c>
      <c r="I1687" s="17">
        <f>IF(H1687=0,'Costo de tareas'!$B$13,'Costo de tareas'!$B$13-H1687)</f>
        <v>39.28055556</v>
      </c>
      <c r="J1687" s="2"/>
      <c r="K1687" s="2"/>
      <c r="P1687" s="2"/>
    </row>
    <row r="1688">
      <c r="A1688" s="3" t="s">
        <v>2294</v>
      </c>
      <c r="B1688" s="11" t="str">
        <f t="shared" si="1"/>
        <v>20140312</v>
      </c>
      <c r="C1688" s="12">
        <f t="shared" si="2"/>
        <v>41710</v>
      </c>
      <c r="D1688" s="3" t="str">
        <f t="shared" si="3"/>
        <v>06</v>
      </c>
      <c r="E1688" s="13">
        <v>0.0</v>
      </c>
      <c r="F1688" s="14">
        <f>'Costo de tareas'!$B$15</f>
        <v>0.1964027778</v>
      </c>
      <c r="G1688" s="15">
        <f>'Producción diaria'!$T$3*$L$2*$M$2*$N$2*E1688*1000/'Costo de tareas'!$B$14</f>
        <v>0</v>
      </c>
      <c r="H1688" s="16">
        <f>IF(G1688 &gt; 'Costo de tareas'!$B$13, 'Costo de tareas'!$B$13, IF(G1688 &lt; 'Costo de tareas'!$B$13*0.2, 0, 'Costo de tareas'!$B$13- G1688))</f>
        <v>0</v>
      </c>
      <c r="I1688" s="17">
        <f>IF(H1688=0,'Costo de tareas'!$B$13,'Costo de tareas'!$B$13-H1688)</f>
        <v>39.28055556</v>
      </c>
      <c r="J1688" s="2"/>
      <c r="K1688" s="2"/>
      <c r="P1688" s="2"/>
    </row>
    <row r="1689">
      <c r="A1689" s="3" t="s">
        <v>2296</v>
      </c>
      <c r="B1689" s="11" t="str">
        <f t="shared" si="1"/>
        <v>20140312</v>
      </c>
      <c r="C1689" s="12">
        <f t="shared" si="2"/>
        <v>41710</v>
      </c>
      <c r="D1689" s="3" t="str">
        <f t="shared" si="3"/>
        <v>07</v>
      </c>
      <c r="E1689" s="13">
        <v>38.0</v>
      </c>
      <c r="F1689" s="14">
        <f>'Costo de tareas'!$B$15</f>
        <v>0.1964027778</v>
      </c>
      <c r="G1689" s="15">
        <f>'Producción diaria'!$T$3*$L$2*$M$2*$N$2*E1689*1000/'Costo de tareas'!$B$14</f>
        <v>57.13535354</v>
      </c>
      <c r="H1689" s="16">
        <f>IF(G1689 &gt; 'Costo de tareas'!$B$13, 'Costo de tareas'!$B$13, IF(G1689 &lt; 'Costo de tareas'!$B$13*0.2, 0, 'Costo de tareas'!$B$13- G1689))</f>
        <v>39.28055556</v>
      </c>
      <c r="I1689" s="17">
        <f>IF(H1689=0,'Costo de tareas'!$B$13,'Costo de tareas'!$B$13-H1689)</f>
        <v>0</v>
      </c>
      <c r="J1689" s="2"/>
      <c r="K1689" s="2"/>
      <c r="P1689" s="2"/>
    </row>
    <row r="1690">
      <c r="A1690" s="3" t="s">
        <v>2297</v>
      </c>
      <c r="B1690" s="11" t="str">
        <f t="shared" si="1"/>
        <v>20140312</v>
      </c>
      <c r="C1690" s="12">
        <f t="shared" si="2"/>
        <v>41710</v>
      </c>
      <c r="D1690" s="3" t="str">
        <f t="shared" si="3"/>
        <v>08</v>
      </c>
      <c r="E1690" s="13">
        <v>198.0</v>
      </c>
      <c r="F1690" s="14">
        <f>'Costo de tareas'!$B$15</f>
        <v>0.1964027778</v>
      </c>
      <c r="G1690" s="15">
        <f>'Producción diaria'!$T$3*$L$2*$M$2*$N$2*E1690*1000/'Costo de tareas'!$B$14</f>
        <v>297.7052632</v>
      </c>
      <c r="H1690" s="16">
        <f>IF(G1690 &gt; 'Costo de tareas'!$B$13, 'Costo de tareas'!$B$13, IF(G1690 &lt; 'Costo de tareas'!$B$13*0.2, 0, 'Costo de tareas'!$B$13- G1690))</f>
        <v>39.28055556</v>
      </c>
      <c r="I1690" s="17">
        <f>IF(H1690=0,'Costo de tareas'!$B$13,'Costo de tareas'!$B$13-H1690)</f>
        <v>0</v>
      </c>
      <c r="J1690" s="2"/>
      <c r="K1690" s="2"/>
      <c r="P1690" s="2"/>
    </row>
    <row r="1691">
      <c r="A1691" s="3" t="s">
        <v>2298</v>
      </c>
      <c r="B1691" s="11" t="str">
        <f t="shared" si="1"/>
        <v>20140312</v>
      </c>
      <c r="C1691" s="12">
        <f t="shared" si="2"/>
        <v>41710</v>
      </c>
      <c r="D1691" s="3" t="str">
        <f t="shared" si="3"/>
        <v>09</v>
      </c>
      <c r="E1691" s="13">
        <v>337.0</v>
      </c>
      <c r="F1691" s="14">
        <f>'Costo de tareas'!$B$15</f>
        <v>0.1964027778</v>
      </c>
      <c r="G1691" s="15">
        <f>'Producción diaria'!$T$3*$L$2*$M$2*$N$2*E1691*1000/'Costo de tareas'!$B$14</f>
        <v>506.7003721</v>
      </c>
      <c r="H1691" s="16">
        <f>IF(G1691 &gt; 'Costo de tareas'!$B$13, 'Costo de tareas'!$B$13, IF(G1691 &lt; 'Costo de tareas'!$B$13*0.2, 0, 'Costo de tareas'!$B$13- G1691))</f>
        <v>39.28055556</v>
      </c>
      <c r="I1691" s="17">
        <f>IF(H1691=0,'Costo de tareas'!$B$13,'Costo de tareas'!$B$13-H1691)</f>
        <v>0</v>
      </c>
      <c r="J1691" s="2"/>
      <c r="K1691" s="2"/>
      <c r="P1691" s="2"/>
    </row>
    <row r="1692">
      <c r="A1692" s="3" t="s">
        <v>2299</v>
      </c>
      <c r="B1692" s="11" t="str">
        <f t="shared" si="1"/>
        <v>20140312</v>
      </c>
      <c r="C1692" s="12">
        <f t="shared" si="2"/>
        <v>41710</v>
      </c>
      <c r="D1692" s="3" t="str">
        <f t="shared" si="3"/>
        <v>10</v>
      </c>
      <c r="E1692" s="13">
        <v>614.0</v>
      </c>
      <c r="F1692" s="14">
        <f>'Costo de tareas'!$B$15</f>
        <v>0.1964027778</v>
      </c>
      <c r="G1692" s="15">
        <f>'Producción diaria'!$T$3*$L$2*$M$2*$N$2*E1692*1000/'Costo de tareas'!$B$14</f>
        <v>923.1870282</v>
      </c>
      <c r="H1692" s="16">
        <f>IF(G1692 &gt; 'Costo de tareas'!$B$13, 'Costo de tareas'!$B$13, IF(G1692 &lt; 'Costo de tareas'!$B$13*0.2, 0, 'Costo de tareas'!$B$13- G1692))</f>
        <v>39.28055556</v>
      </c>
      <c r="I1692" s="17">
        <f>IF(H1692=0,'Costo de tareas'!$B$13,'Costo de tareas'!$B$13-H1692)</f>
        <v>0</v>
      </c>
      <c r="J1692" s="2"/>
      <c r="K1692" s="2"/>
      <c r="P1692" s="2"/>
    </row>
    <row r="1693">
      <c r="A1693" s="3" t="s">
        <v>2300</v>
      </c>
      <c r="B1693" s="11" t="str">
        <f t="shared" si="1"/>
        <v>20140312</v>
      </c>
      <c r="C1693" s="12">
        <f t="shared" si="2"/>
        <v>41710</v>
      </c>
      <c r="D1693" s="3" t="str">
        <f t="shared" si="3"/>
        <v>11</v>
      </c>
      <c r="E1693" s="13">
        <v>647.0</v>
      </c>
      <c r="F1693" s="14">
        <f>'Costo de tareas'!$B$15</f>
        <v>0.1964027778</v>
      </c>
      <c r="G1693" s="15">
        <f>'Producción diaria'!$T$3*$L$2*$M$2*$N$2*E1693*1000/'Costo de tareas'!$B$14</f>
        <v>972.804572</v>
      </c>
      <c r="H1693" s="16">
        <f>IF(G1693 &gt; 'Costo de tareas'!$B$13, 'Costo de tareas'!$B$13, IF(G1693 &lt; 'Costo de tareas'!$B$13*0.2, 0, 'Costo de tareas'!$B$13- G1693))</f>
        <v>39.28055556</v>
      </c>
      <c r="I1693" s="17">
        <f>IF(H1693=0,'Costo de tareas'!$B$13,'Costo de tareas'!$B$13-H1693)</f>
        <v>0</v>
      </c>
      <c r="J1693" s="2"/>
      <c r="K1693" s="2"/>
      <c r="P1693" s="2"/>
    </row>
    <row r="1694">
      <c r="A1694" s="3" t="s">
        <v>2301</v>
      </c>
      <c r="B1694" s="11" t="str">
        <f t="shared" si="1"/>
        <v>20140312</v>
      </c>
      <c r="C1694" s="12">
        <f t="shared" si="2"/>
        <v>41710</v>
      </c>
      <c r="D1694" s="3" t="str">
        <f t="shared" si="3"/>
        <v>12</v>
      </c>
      <c r="E1694" s="13">
        <v>644.0</v>
      </c>
      <c r="F1694" s="14">
        <f>'Costo de tareas'!$B$15</f>
        <v>0.1964027778</v>
      </c>
      <c r="G1694" s="15">
        <f>'Producción diaria'!$T$3*$L$2*$M$2*$N$2*E1694*1000/'Costo de tareas'!$B$14</f>
        <v>968.2938862</v>
      </c>
      <c r="H1694" s="16">
        <f>IF(G1694 &gt; 'Costo de tareas'!$B$13, 'Costo de tareas'!$B$13, IF(G1694 &lt; 'Costo de tareas'!$B$13*0.2, 0, 'Costo de tareas'!$B$13- G1694))</f>
        <v>39.28055556</v>
      </c>
      <c r="I1694" s="17">
        <f>IF(H1694=0,'Costo de tareas'!$B$13,'Costo de tareas'!$B$13-H1694)</f>
        <v>0</v>
      </c>
      <c r="J1694" s="2"/>
      <c r="K1694" s="2"/>
      <c r="P1694" s="2"/>
    </row>
    <row r="1695">
      <c r="A1695" s="3" t="s">
        <v>2302</v>
      </c>
      <c r="B1695" s="11" t="str">
        <f t="shared" si="1"/>
        <v>20140312</v>
      </c>
      <c r="C1695" s="12">
        <f t="shared" si="2"/>
        <v>41710</v>
      </c>
      <c r="D1695" s="3" t="str">
        <f t="shared" si="3"/>
        <v>13</v>
      </c>
      <c r="E1695" s="13">
        <v>427.0</v>
      </c>
      <c r="F1695" s="14">
        <f>'Costo de tareas'!$B$15</f>
        <v>0.1964027778</v>
      </c>
      <c r="G1695" s="15">
        <f>'Producción diaria'!$T$3*$L$2*$M$2*$N$2*E1695*1000/'Costo de tareas'!$B$14</f>
        <v>642.0209463</v>
      </c>
      <c r="H1695" s="16">
        <f>IF(G1695 &gt; 'Costo de tareas'!$B$13, 'Costo de tareas'!$B$13, IF(G1695 &lt; 'Costo de tareas'!$B$13*0.2, 0, 'Costo de tareas'!$B$13- G1695))</f>
        <v>39.28055556</v>
      </c>
      <c r="I1695" s="17">
        <f>IF(H1695=0,'Costo de tareas'!$B$13,'Costo de tareas'!$B$13-H1695)</f>
        <v>0</v>
      </c>
      <c r="J1695" s="2"/>
      <c r="K1695" s="2"/>
      <c r="P1695" s="2"/>
    </row>
    <row r="1696">
      <c r="A1696" s="3" t="s">
        <v>2303</v>
      </c>
      <c r="B1696" s="11" t="str">
        <f t="shared" si="1"/>
        <v>20140312</v>
      </c>
      <c r="C1696" s="12">
        <f t="shared" si="2"/>
        <v>41710</v>
      </c>
      <c r="D1696" s="3" t="str">
        <f t="shared" si="3"/>
        <v>14</v>
      </c>
      <c r="E1696" s="13">
        <v>96.0</v>
      </c>
      <c r="F1696" s="14">
        <f>'Costo de tareas'!$B$15</f>
        <v>0.1964027778</v>
      </c>
      <c r="G1696" s="15">
        <f>'Producción diaria'!$T$3*$L$2*$M$2*$N$2*E1696*1000/'Costo de tareas'!$B$14</f>
        <v>144.3419458</v>
      </c>
      <c r="H1696" s="16">
        <f>IF(G1696 &gt; 'Costo de tareas'!$B$13, 'Costo de tareas'!$B$13, IF(G1696 &lt; 'Costo de tareas'!$B$13*0.2, 0, 'Costo de tareas'!$B$13- G1696))</f>
        <v>39.28055556</v>
      </c>
      <c r="I1696" s="17">
        <f>IF(H1696=0,'Costo de tareas'!$B$13,'Costo de tareas'!$B$13-H1696)</f>
        <v>0</v>
      </c>
      <c r="J1696" s="2"/>
      <c r="K1696" s="2"/>
      <c r="P1696" s="2"/>
    </row>
    <row r="1697">
      <c r="A1697" s="3" t="s">
        <v>2305</v>
      </c>
      <c r="B1697" s="11" t="str">
        <f t="shared" si="1"/>
        <v>20140312</v>
      </c>
      <c r="C1697" s="12">
        <f t="shared" si="2"/>
        <v>41710</v>
      </c>
      <c r="D1697" s="3" t="str">
        <f t="shared" si="3"/>
        <v>15</v>
      </c>
      <c r="E1697" s="13">
        <v>168.0</v>
      </c>
      <c r="F1697" s="14">
        <f>'Costo de tareas'!$B$15</f>
        <v>0.1964027778</v>
      </c>
      <c r="G1697" s="15">
        <f>'Producción diaria'!$T$3*$L$2*$M$2*$N$2*E1697*1000/'Costo de tareas'!$B$14</f>
        <v>252.5984051</v>
      </c>
      <c r="H1697" s="16">
        <f>IF(G1697 &gt; 'Costo de tareas'!$B$13, 'Costo de tareas'!$B$13, IF(G1697 &lt; 'Costo de tareas'!$B$13*0.2, 0, 'Costo de tareas'!$B$13- G1697))</f>
        <v>39.28055556</v>
      </c>
      <c r="I1697" s="17">
        <f>IF(H1697=0,'Costo de tareas'!$B$13,'Costo de tareas'!$B$13-H1697)</f>
        <v>0</v>
      </c>
      <c r="J1697" s="2"/>
      <c r="K1697" s="2"/>
      <c r="P1697" s="2"/>
    </row>
    <row r="1698">
      <c r="A1698" s="3" t="s">
        <v>2307</v>
      </c>
      <c r="B1698" s="11" t="str">
        <f t="shared" si="1"/>
        <v>20140312</v>
      </c>
      <c r="C1698" s="12">
        <f t="shared" si="2"/>
        <v>41710</v>
      </c>
      <c r="D1698" s="3" t="str">
        <f t="shared" si="3"/>
        <v>16</v>
      </c>
      <c r="E1698" s="13">
        <v>169.0</v>
      </c>
      <c r="F1698" s="14">
        <f>'Costo de tareas'!$B$15</f>
        <v>0.1964027778</v>
      </c>
      <c r="G1698" s="15">
        <f>'Producción diaria'!$T$3*$L$2*$M$2*$N$2*E1698*1000/'Costo de tareas'!$B$14</f>
        <v>254.101967</v>
      </c>
      <c r="H1698" s="16">
        <f>IF(G1698 &gt; 'Costo de tareas'!$B$13, 'Costo de tareas'!$B$13, IF(G1698 &lt; 'Costo de tareas'!$B$13*0.2, 0, 'Costo de tareas'!$B$13- G1698))</f>
        <v>39.28055556</v>
      </c>
      <c r="I1698" s="17">
        <f>IF(H1698=0,'Costo de tareas'!$B$13,'Costo de tareas'!$B$13-H1698)</f>
        <v>0</v>
      </c>
      <c r="J1698" s="2"/>
      <c r="K1698" s="2"/>
      <c r="P1698" s="2"/>
    </row>
    <row r="1699">
      <c r="A1699" s="3" t="s">
        <v>2308</v>
      </c>
      <c r="B1699" s="11" t="str">
        <f t="shared" si="1"/>
        <v>20140312</v>
      </c>
      <c r="C1699" s="12">
        <f t="shared" si="2"/>
        <v>41710</v>
      </c>
      <c r="D1699" s="3" t="str">
        <f t="shared" si="3"/>
        <v>17</v>
      </c>
      <c r="E1699" s="13">
        <v>139.0</v>
      </c>
      <c r="F1699" s="14">
        <f>'Costo de tareas'!$B$15</f>
        <v>0.1964027778</v>
      </c>
      <c r="G1699" s="15">
        <f>'Producción diaria'!$T$3*$L$2*$M$2*$N$2*E1699*1000/'Costo de tareas'!$B$14</f>
        <v>208.995109</v>
      </c>
      <c r="H1699" s="16">
        <f>IF(G1699 &gt; 'Costo de tareas'!$B$13, 'Costo de tareas'!$B$13, IF(G1699 &lt; 'Costo de tareas'!$B$13*0.2, 0, 'Costo de tareas'!$B$13- G1699))</f>
        <v>39.28055556</v>
      </c>
      <c r="I1699" s="17">
        <f>IF(H1699=0,'Costo de tareas'!$B$13,'Costo de tareas'!$B$13-H1699)</f>
        <v>0</v>
      </c>
      <c r="J1699" s="2"/>
      <c r="K1699" s="2"/>
      <c r="P1699" s="2"/>
    </row>
    <row r="1700">
      <c r="A1700" s="3" t="s">
        <v>2309</v>
      </c>
      <c r="B1700" s="11" t="str">
        <f t="shared" si="1"/>
        <v>20140312</v>
      </c>
      <c r="C1700" s="12">
        <f t="shared" si="2"/>
        <v>41710</v>
      </c>
      <c r="D1700" s="3" t="str">
        <f t="shared" si="3"/>
        <v>18</v>
      </c>
      <c r="E1700" s="13">
        <v>319.1</v>
      </c>
      <c r="F1700" s="14">
        <f>'Costo de tareas'!$B$15</f>
        <v>0.1964027778</v>
      </c>
      <c r="G1700" s="15">
        <f>'Producción diaria'!$T$3*$L$2*$M$2*$N$2*E1700*1000/'Costo de tareas'!$B$14</f>
        <v>479.7866135</v>
      </c>
      <c r="H1700" s="16">
        <f>IF(G1700 &gt; 'Costo de tareas'!$B$13, 'Costo de tareas'!$B$13, IF(G1700 &lt; 'Costo de tareas'!$B$13*0.2, 0, 'Costo de tareas'!$B$13- G1700))</f>
        <v>39.28055556</v>
      </c>
      <c r="I1700" s="17">
        <f>IF(H1700=0,'Costo de tareas'!$B$13,'Costo de tareas'!$B$13-H1700)</f>
        <v>0</v>
      </c>
      <c r="J1700" s="2"/>
      <c r="K1700" s="2"/>
      <c r="P1700" s="2"/>
    </row>
    <row r="1701">
      <c r="A1701" s="3" t="s">
        <v>2311</v>
      </c>
      <c r="B1701" s="11" t="str">
        <f t="shared" si="1"/>
        <v>20140312</v>
      </c>
      <c r="C1701" s="12">
        <f t="shared" si="2"/>
        <v>41710</v>
      </c>
      <c r="D1701" s="3" t="str">
        <f t="shared" si="3"/>
        <v>19</v>
      </c>
      <c r="E1701" s="13">
        <v>0.0</v>
      </c>
      <c r="F1701" s="14">
        <f>'Costo de tareas'!$B$15</f>
        <v>0.1964027778</v>
      </c>
      <c r="G1701" s="15">
        <f>'Producción diaria'!$T$3*$L$2*$M$2*$N$2*E1701*1000/'Costo de tareas'!$B$14</f>
        <v>0</v>
      </c>
      <c r="H1701" s="16">
        <f>IF(G1701 &gt; 'Costo de tareas'!$B$13, 'Costo de tareas'!$B$13, IF(G1701 &lt; 'Costo de tareas'!$B$13*0.2, 0, 'Costo de tareas'!$B$13- G1701))</f>
        <v>0</v>
      </c>
      <c r="I1701" s="17">
        <f>IF(H1701=0,'Costo de tareas'!$B$13,'Costo de tareas'!$B$13-H1701)</f>
        <v>39.28055556</v>
      </c>
      <c r="J1701" s="2"/>
      <c r="K1701" s="2"/>
      <c r="P1701" s="2"/>
    </row>
    <row r="1702">
      <c r="A1702" s="3" t="s">
        <v>2312</v>
      </c>
      <c r="B1702" s="11" t="str">
        <f t="shared" si="1"/>
        <v>20140312</v>
      </c>
      <c r="C1702" s="12">
        <f t="shared" si="2"/>
        <v>41710</v>
      </c>
      <c r="D1702" s="3" t="str">
        <f t="shared" si="3"/>
        <v>20</v>
      </c>
      <c r="E1702" s="13">
        <v>0.0</v>
      </c>
      <c r="F1702" s="14">
        <f>'Costo de tareas'!$B$15</f>
        <v>0.1964027778</v>
      </c>
      <c r="G1702" s="15">
        <f>'Producción diaria'!$T$3*$L$2*$M$2*$N$2*E1702*1000/'Costo de tareas'!$B$14</f>
        <v>0</v>
      </c>
      <c r="H1702" s="16">
        <f>IF(G1702 &gt; 'Costo de tareas'!$B$13, 'Costo de tareas'!$B$13, IF(G1702 &lt; 'Costo de tareas'!$B$13*0.2, 0, 'Costo de tareas'!$B$13- G1702))</f>
        <v>0</v>
      </c>
      <c r="I1702" s="17">
        <f>IF(H1702=0,'Costo de tareas'!$B$13,'Costo de tareas'!$B$13-H1702)</f>
        <v>39.28055556</v>
      </c>
      <c r="J1702" s="2"/>
      <c r="K1702" s="2"/>
      <c r="P1702" s="2"/>
    </row>
    <row r="1703">
      <c r="A1703" s="3" t="s">
        <v>2314</v>
      </c>
      <c r="B1703" s="11" t="str">
        <f t="shared" si="1"/>
        <v>20140312</v>
      </c>
      <c r="C1703" s="12">
        <f t="shared" si="2"/>
        <v>41710</v>
      </c>
      <c r="D1703" s="3" t="str">
        <f t="shared" si="3"/>
        <v>21</v>
      </c>
      <c r="E1703" s="13">
        <v>0.0</v>
      </c>
      <c r="F1703" s="14">
        <f>'Costo de tareas'!$B$15</f>
        <v>0.1964027778</v>
      </c>
      <c r="G1703" s="15">
        <f>'Producción diaria'!$T$3*$L$2*$M$2*$N$2*E1703*1000/'Costo de tareas'!$B$14</f>
        <v>0</v>
      </c>
      <c r="H1703" s="16">
        <f>IF(G1703 &gt; 'Costo de tareas'!$B$13, 'Costo de tareas'!$B$13, IF(G1703 &lt; 'Costo de tareas'!$B$13*0.2, 0, 'Costo de tareas'!$B$13- G1703))</f>
        <v>0</v>
      </c>
      <c r="I1703" s="17">
        <f>IF(H1703=0,'Costo de tareas'!$B$13,'Costo de tareas'!$B$13-H1703)</f>
        <v>39.28055556</v>
      </c>
      <c r="J1703" s="2"/>
      <c r="K1703" s="2"/>
      <c r="P1703" s="2"/>
    </row>
    <row r="1704">
      <c r="A1704" s="3" t="s">
        <v>2315</v>
      </c>
      <c r="B1704" s="11" t="str">
        <f t="shared" si="1"/>
        <v>20140312</v>
      </c>
      <c r="C1704" s="12">
        <f t="shared" si="2"/>
        <v>41710</v>
      </c>
      <c r="D1704" s="3" t="str">
        <f t="shared" si="3"/>
        <v>22</v>
      </c>
      <c r="E1704" s="13">
        <v>0.0</v>
      </c>
      <c r="F1704" s="14">
        <f>'Costo de tareas'!$B$15</f>
        <v>0.1964027778</v>
      </c>
      <c r="G1704" s="15">
        <f>'Producción diaria'!$T$3*$L$2*$M$2*$N$2*E1704*1000/'Costo de tareas'!$B$14</f>
        <v>0</v>
      </c>
      <c r="H1704" s="16">
        <f>IF(G1704 &gt; 'Costo de tareas'!$B$13, 'Costo de tareas'!$B$13, IF(G1704 &lt; 'Costo de tareas'!$B$13*0.2, 0, 'Costo de tareas'!$B$13- G1704))</f>
        <v>0</v>
      </c>
      <c r="I1704" s="17">
        <f>IF(H1704=0,'Costo de tareas'!$B$13,'Costo de tareas'!$B$13-H1704)</f>
        <v>39.28055556</v>
      </c>
      <c r="J1704" s="2"/>
      <c r="K1704" s="2"/>
      <c r="P1704" s="2"/>
    </row>
    <row r="1705">
      <c r="A1705" s="3" t="s">
        <v>2316</v>
      </c>
      <c r="B1705" s="11" t="str">
        <f t="shared" si="1"/>
        <v>20140312</v>
      </c>
      <c r="C1705" s="12">
        <f t="shared" si="2"/>
        <v>41710</v>
      </c>
      <c r="D1705" s="3" t="str">
        <f t="shared" si="3"/>
        <v>23</v>
      </c>
      <c r="E1705" s="13">
        <v>0.0</v>
      </c>
      <c r="F1705" s="14">
        <f>'Costo de tareas'!$B$15</f>
        <v>0.1964027778</v>
      </c>
      <c r="G1705" s="15">
        <f>'Producción diaria'!$T$3*$L$2*$M$2*$N$2*E1705*1000/'Costo de tareas'!$B$14</f>
        <v>0</v>
      </c>
      <c r="H1705" s="16">
        <f>IF(G1705 &gt; 'Costo de tareas'!$B$13, 'Costo de tareas'!$B$13, IF(G1705 &lt; 'Costo de tareas'!$B$13*0.2, 0, 'Costo de tareas'!$B$13- G1705))</f>
        <v>0</v>
      </c>
      <c r="I1705" s="17">
        <f>IF(H1705=0,'Costo de tareas'!$B$13,'Costo de tareas'!$B$13-H1705)</f>
        <v>39.28055556</v>
      </c>
      <c r="J1705" s="2"/>
      <c r="K1705" s="2"/>
      <c r="P1705" s="2"/>
    </row>
    <row r="1706">
      <c r="A1706" s="3" t="s">
        <v>2317</v>
      </c>
      <c r="B1706" s="11" t="str">
        <f t="shared" si="1"/>
        <v>20140313</v>
      </c>
      <c r="C1706" s="12">
        <f t="shared" si="2"/>
        <v>41711</v>
      </c>
      <c r="D1706" s="3" t="str">
        <f t="shared" si="3"/>
        <v>00</v>
      </c>
      <c r="E1706" s="13">
        <v>0.0</v>
      </c>
      <c r="F1706" s="14">
        <f>'Costo de tareas'!$B$15</f>
        <v>0.1964027778</v>
      </c>
      <c r="G1706" s="15">
        <f>'Producción diaria'!$T$3*$L$2*$M$2*$N$2*E1706*1000/'Costo de tareas'!$B$14</f>
        <v>0</v>
      </c>
      <c r="H1706" s="16">
        <f>IF(G1706 &gt; 'Costo de tareas'!$B$13, 'Costo de tareas'!$B$13, IF(G1706 &lt; 'Costo de tareas'!$B$13*0.2, 0, 'Costo de tareas'!$B$13- G1706))</f>
        <v>0</v>
      </c>
      <c r="I1706" s="17">
        <f>IF(H1706=0,'Costo de tareas'!$B$13,'Costo de tareas'!$B$13-H1706)</f>
        <v>39.28055556</v>
      </c>
      <c r="J1706" s="2"/>
      <c r="K1706" s="2"/>
      <c r="P1706" s="2"/>
    </row>
    <row r="1707">
      <c r="A1707" s="3" t="s">
        <v>2318</v>
      </c>
      <c r="B1707" s="11" t="str">
        <f t="shared" si="1"/>
        <v>20140313</v>
      </c>
      <c r="C1707" s="12">
        <f t="shared" si="2"/>
        <v>41711</v>
      </c>
      <c r="D1707" s="3" t="str">
        <f t="shared" si="3"/>
        <v>01</v>
      </c>
      <c r="E1707" s="13">
        <v>0.0</v>
      </c>
      <c r="F1707" s="14">
        <f>'Costo de tareas'!$B$15</f>
        <v>0.1964027778</v>
      </c>
      <c r="G1707" s="15">
        <f>'Producción diaria'!$T$3*$L$2*$M$2*$N$2*E1707*1000/'Costo de tareas'!$B$14</f>
        <v>0</v>
      </c>
      <c r="H1707" s="16">
        <f>IF(G1707 &gt; 'Costo de tareas'!$B$13, 'Costo de tareas'!$B$13, IF(G1707 &lt; 'Costo de tareas'!$B$13*0.2, 0, 'Costo de tareas'!$B$13- G1707))</f>
        <v>0</v>
      </c>
      <c r="I1707" s="17">
        <f>IF(H1707=0,'Costo de tareas'!$B$13,'Costo de tareas'!$B$13-H1707)</f>
        <v>39.28055556</v>
      </c>
      <c r="J1707" s="2"/>
      <c r="K1707" s="2"/>
      <c r="P1707" s="2"/>
    </row>
    <row r="1708">
      <c r="A1708" s="3" t="s">
        <v>2319</v>
      </c>
      <c r="B1708" s="11" t="str">
        <f t="shared" si="1"/>
        <v>20140313</v>
      </c>
      <c r="C1708" s="12">
        <f t="shared" si="2"/>
        <v>41711</v>
      </c>
      <c r="D1708" s="3" t="str">
        <f t="shared" si="3"/>
        <v>02</v>
      </c>
      <c r="E1708" s="13">
        <v>0.0</v>
      </c>
      <c r="F1708" s="14">
        <f>'Costo de tareas'!$B$15</f>
        <v>0.1964027778</v>
      </c>
      <c r="G1708" s="15">
        <f>'Producción diaria'!$T$3*$L$2*$M$2*$N$2*E1708*1000/'Costo de tareas'!$B$14</f>
        <v>0</v>
      </c>
      <c r="H1708" s="16">
        <f>IF(G1708 &gt; 'Costo de tareas'!$B$13, 'Costo de tareas'!$B$13, IF(G1708 &lt; 'Costo de tareas'!$B$13*0.2, 0, 'Costo de tareas'!$B$13- G1708))</f>
        <v>0</v>
      </c>
      <c r="I1708" s="17">
        <f>IF(H1708=0,'Costo de tareas'!$B$13,'Costo de tareas'!$B$13-H1708)</f>
        <v>39.28055556</v>
      </c>
      <c r="J1708" s="2"/>
      <c r="K1708" s="2"/>
      <c r="P1708" s="2"/>
    </row>
    <row r="1709">
      <c r="A1709" s="3" t="s">
        <v>2320</v>
      </c>
      <c r="B1709" s="11" t="str">
        <f t="shared" si="1"/>
        <v>20140313</v>
      </c>
      <c r="C1709" s="12">
        <f t="shared" si="2"/>
        <v>41711</v>
      </c>
      <c r="D1709" s="3" t="str">
        <f t="shared" si="3"/>
        <v>03</v>
      </c>
      <c r="E1709" s="13">
        <v>0.0</v>
      </c>
      <c r="F1709" s="14">
        <f>'Costo de tareas'!$B$15</f>
        <v>0.1964027778</v>
      </c>
      <c r="G1709" s="15">
        <f>'Producción diaria'!$T$3*$L$2*$M$2*$N$2*E1709*1000/'Costo de tareas'!$B$14</f>
        <v>0</v>
      </c>
      <c r="H1709" s="16">
        <f>IF(G1709 &gt; 'Costo de tareas'!$B$13, 'Costo de tareas'!$B$13, IF(G1709 &lt; 'Costo de tareas'!$B$13*0.2, 0, 'Costo de tareas'!$B$13- G1709))</f>
        <v>0</v>
      </c>
      <c r="I1709" s="17">
        <f>IF(H1709=0,'Costo de tareas'!$B$13,'Costo de tareas'!$B$13-H1709)</f>
        <v>39.28055556</v>
      </c>
      <c r="J1709" s="2"/>
      <c r="K1709" s="2"/>
      <c r="P1709" s="2"/>
    </row>
    <row r="1710">
      <c r="A1710" s="3" t="s">
        <v>2321</v>
      </c>
      <c r="B1710" s="11" t="str">
        <f t="shared" si="1"/>
        <v>20140313</v>
      </c>
      <c r="C1710" s="12">
        <f t="shared" si="2"/>
        <v>41711</v>
      </c>
      <c r="D1710" s="3" t="str">
        <f t="shared" si="3"/>
        <v>04</v>
      </c>
      <c r="E1710" s="13">
        <v>0.0</v>
      </c>
      <c r="F1710" s="14">
        <f>'Costo de tareas'!$B$15</f>
        <v>0.1964027778</v>
      </c>
      <c r="G1710" s="15">
        <f>'Producción diaria'!$T$3*$L$2*$M$2*$N$2*E1710*1000/'Costo de tareas'!$B$14</f>
        <v>0</v>
      </c>
      <c r="H1710" s="16">
        <f>IF(G1710 &gt; 'Costo de tareas'!$B$13, 'Costo de tareas'!$B$13, IF(G1710 &lt; 'Costo de tareas'!$B$13*0.2, 0, 'Costo de tareas'!$B$13- G1710))</f>
        <v>0</v>
      </c>
      <c r="I1710" s="17">
        <f>IF(H1710=0,'Costo de tareas'!$B$13,'Costo de tareas'!$B$13-H1710)</f>
        <v>39.28055556</v>
      </c>
      <c r="J1710" s="2"/>
      <c r="K1710" s="2"/>
      <c r="P1710" s="2"/>
    </row>
    <row r="1711">
      <c r="A1711" s="3" t="s">
        <v>2322</v>
      </c>
      <c r="B1711" s="11" t="str">
        <f t="shared" si="1"/>
        <v>20140313</v>
      </c>
      <c r="C1711" s="12">
        <f t="shared" si="2"/>
        <v>41711</v>
      </c>
      <c r="D1711" s="3" t="str">
        <f t="shared" si="3"/>
        <v>05</v>
      </c>
      <c r="E1711" s="13">
        <v>0.0</v>
      </c>
      <c r="F1711" s="14">
        <f>'Costo de tareas'!$B$15</f>
        <v>0.1964027778</v>
      </c>
      <c r="G1711" s="15">
        <f>'Producción diaria'!$T$3*$L$2*$M$2*$N$2*E1711*1000/'Costo de tareas'!$B$14</f>
        <v>0</v>
      </c>
      <c r="H1711" s="16">
        <f>IF(G1711 &gt; 'Costo de tareas'!$B$13, 'Costo de tareas'!$B$13, IF(G1711 &lt; 'Costo de tareas'!$B$13*0.2, 0, 'Costo de tareas'!$B$13- G1711))</f>
        <v>0</v>
      </c>
      <c r="I1711" s="17">
        <f>IF(H1711=0,'Costo de tareas'!$B$13,'Costo de tareas'!$B$13-H1711)</f>
        <v>39.28055556</v>
      </c>
      <c r="J1711" s="2"/>
      <c r="K1711" s="2"/>
      <c r="P1711" s="2"/>
    </row>
    <row r="1712">
      <c r="A1712" s="3" t="s">
        <v>2323</v>
      </c>
      <c r="B1712" s="11" t="str">
        <f t="shared" si="1"/>
        <v>20140313</v>
      </c>
      <c r="C1712" s="12">
        <f t="shared" si="2"/>
        <v>41711</v>
      </c>
      <c r="D1712" s="3" t="str">
        <f t="shared" si="3"/>
        <v>06</v>
      </c>
      <c r="E1712" s="13">
        <v>0.0</v>
      </c>
      <c r="F1712" s="14">
        <f>'Costo de tareas'!$B$15</f>
        <v>0.1964027778</v>
      </c>
      <c r="G1712" s="15">
        <f>'Producción diaria'!$T$3*$L$2*$M$2*$N$2*E1712*1000/'Costo de tareas'!$B$14</f>
        <v>0</v>
      </c>
      <c r="H1712" s="16">
        <f>IF(G1712 &gt; 'Costo de tareas'!$B$13, 'Costo de tareas'!$B$13, IF(G1712 &lt; 'Costo de tareas'!$B$13*0.2, 0, 'Costo de tareas'!$B$13- G1712))</f>
        <v>0</v>
      </c>
      <c r="I1712" s="17">
        <f>IF(H1712=0,'Costo de tareas'!$B$13,'Costo de tareas'!$B$13-H1712)</f>
        <v>39.28055556</v>
      </c>
      <c r="J1712" s="2"/>
      <c r="K1712" s="2"/>
      <c r="P1712" s="2"/>
    </row>
    <row r="1713">
      <c r="A1713" s="3" t="s">
        <v>2324</v>
      </c>
      <c r="B1713" s="11" t="str">
        <f t="shared" si="1"/>
        <v>20140313</v>
      </c>
      <c r="C1713" s="12">
        <f t="shared" si="2"/>
        <v>41711</v>
      </c>
      <c r="D1713" s="3" t="str">
        <f t="shared" si="3"/>
        <v>07</v>
      </c>
      <c r="E1713" s="13">
        <v>74.0</v>
      </c>
      <c r="F1713" s="14">
        <f>'Costo de tareas'!$B$15</f>
        <v>0.1964027778</v>
      </c>
      <c r="G1713" s="15">
        <f>'Producción diaria'!$T$3*$L$2*$M$2*$N$2*E1713*1000/'Costo de tareas'!$B$14</f>
        <v>111.2635832</v>
      </c>
      <c r="H1713" s="16">
        <f>IF(G1713 &gt; 'Costo de tareas'!$B$13, 'Costo de tareas'!$B$13, IF(G1713 &lt; 'Costo de tareas'!$B$13*0.2, 0, 'Costo de tareas'!$B$13- G1713))</f>
        <v>39.28055556</v>
      </c>
      <c r="I1713" s="17">
        <f>IF(H1713=0,'Costo de tareas'!$B$13,'Costo de tareas'!$B$13-H1713)</f>
        <v>0</v>
      </c>
      <c r="J1713" s="2"/>
      <c r="K1713" s="2"/>
      <c r="P1713" s="2"/>
    </row>
    <row r="1714">
      <c r="A1714" s="3" t="s">
        <v>2325</v>
      </c>
      <c r="B1714" s="11" t="str">
        <f t="shared" si="1"/>
        <v>20140313</v>
      </c>
      <c r="C1714" s="12">
        <f t="shared" si="2"/>
        <v>41711</v>
      </c>
      <c r="D1714" s="3" t="str">
        <f t="shared" si="3"/>
        <v>08</v>
      </c>
      <c r="E1714" s="13">
        <v>275.0</v>
      </c>
      <c r="F1714" s="14">
        <f>'Costo de tareas'!$B$15</f>
        <v>0.1964027778</v>
      </c>
      <c r="G1714" s="15">
        <f>'Producción diaria'!$T$3*$L$2*$M$2*$N$2*E1714*1000/'Costo de tareas'!$B$14</f>
        <v>413.4795322</v>
      </c>
      <c r="H1714" s="16">
        <f>IF(G1714 &gt; 'Costo de tareas'!$B$13, 'Costo de tareas'!$B$13, IF(G1714 &lt; 'Costo de tareas'!$B$13*0.2, 0, 'Costo de tareas'!$B$13- G1714))</f>
        <v>39.28055556</v>
      </c>
      <c r="I1714" s="17">
        <f>IF(H1714=0,'Costo de tareas'!$B$13,'Costo de tareas'!$B$13-H1714)</f>
        <v>0</v>
      </c>
      <c r="J1714" s="2"/>
      <c r="K1714" s="2"/>
      <c r="P1714" s="2"/>
    </row>
    <row r="1715">
      <c r="A1715" s="3" t="s">
        <v>2326</v>
      </c>
      <c r="B1715" s="11" t="str">
        <f t="shared" si="1"/>
        <v>20140313</v>
      </c>
      <c r="C1715" s="12">
        <f t="shared" si="2"/>
        <v>41711</v>
      </c>
      <c r="D1715" s="3" t="str">
        <f t="shared" si="3"/>
        <v>09</v>
      </c>
      <c r="E1715" s="13">
        <v>472.0</v>
      </c>
      <c r="F1715" s="14">
        <f>'Costo de tareas'!$B$15</f>
        <v>0.1964027778</v>
      </c>
      <c r="G1715" s="15">
        <f>'Producción diaria'!$T$3*$L$2*$M$2*$N$2*E1715*1000/'Costo de tareas'!$B$14</f>
        <v>709.6812334</v>
      </c>
      <c r="H1715" s="16">
        <f>IF(G1715 &gt; 'Costo de tareas'!$B$13, 'Costo de tareas'!$B$13, IF(G1715 &lt; 'Costo de tareas'!$B$13*0.2, 0, 'Costo de tareas'!$B$13- G1715))</f>
        <v>39.28055556</v>
      </c>
      <c r="I1715" s="17">
        <f>IF(H1715=0,'Costo de tareas'!$B$13,'Costo de tareas'!$B$13-H1715)</f>
        <v>0</v>
      </c>
      <c r="J1715" s="2"/>
      <c r="K1715" s="2"/>
      <c r="P1715" s="2"/>
    </row>
    <row r="1716">
      <c r="A1716" s="3" t="s">
        <v>2327</v>
      </c>
      <c r="B1716" s="11" t="str">
        <f t="shared" si="1"/>
        <v>20140313</v>
      </c>
      <c r="C1716" s="12">
        <f t="shared" si="2"/>
        <v>41711</v>
      </c>
      <c r="D1716" s="3" t="str">
        <f t="shared" si="3"/>
        <v>10</v>
      </c>
      <c r="E1716" s="13">
        <v>634.0</v>
      </c>
      <c r="F1716" s="14">
        <f>'Costo de tareas'!$B$15</f>
        <v>0.1964027778</v>
      </c>
      <c r="G1716" s="15">
        <f>'Producción diaria'!$T$3*$L$2*$M$2*$N$2*E1716*1000/'Costo de tareas'!$B$14</f>
        <v>953.2582669</v>
      </c>
      <c r="H1716" s="16">
        <f>IF(G1716 &gt; 'Costo de tareas'!$B$13, 'Costo de tareas'!$B$13, IF(G1716 &lt; 'Costo de tareas'!$B$13*0.2, 0, 'Costo de tareas'!$B$13- G1716))</f>
        <v>39.28055556</v>
      </c>
      <c r="I1716" s="17">
        <f>IF(H1716=0,'Costo de tareas'!$B$13,'Costo de tareas'!$B$13-H1716)</f>
        <v>0</v>
      </c>
      <c r="J1716" s="2"/>
      <c r="K1716" s="2"/>
      <c r="P1716" s="2"/>
    </row>
    <row r="1717">
      <c r="A1717" s="3" t="s">
        <v>2328</v>
      </c>
      <c r="B1717" s="11" t="str">
        <f t="shared" si="1"/>
        <v>20140313</v>
      </c>
      <c r="C1717" s="12">
        <f t="shared" si="2"/>
        <v>41711</v>
      </c>
      <c r="D1717" s="3" t="str">
        <f t="shared" si="3"/>
        <v>11</v>
      </c>
      <c r="E1717" s="13">
        <v>567.0</v>
      </c>
      <c r="F1717" s="14">
        <f>'Costo de tareas'!$B$15</f>
        <v>0.1964027778</v>
      </c>
      <c r="G1717" s="15">
        <f>'Producción diaria'!$T$3*$L$2*$M$2*$N$2*E1717*1000/'Costo de tareas'!$B$14</f>
        <v>852.5196172</v>
      </c>
      <c r="H1717" s="16">
        <f>IF(G1717 &gt; 'Costo de tareas'!$B$13, 'Costo de tareas'!$B$13, IF(G1717 &lt; 'Costo de tareas'!$B$13*0.2, 0, 'Costo de tareas'!$B$13- G1717))</f>
        <v>39.28055556</v>
      </c>
      <c r="I1717" s="17">
        <f>IF(H1717=0,'Costo de tareas'!$B$13,'Costo de tareas'!$B$13-H1717)</f>
        <v>0</v>
      </c>
      <c r="J1717" s="2"/>
      <c r="K1717" s="2"/>
      <c r="P1717" s="2"/>
    </row>
    <row r="1718">
      <c r="A1718" s="3" t="s">
        <v>2329</v>
      </c>
      <c r="B1718" s="11" t="str">
        <f t="shared" si="1"/>
        <v>20140313</v>
      </c>
      <c r="C1718" s="12">
        <f t="shared" si="2"/>
        <v>41711</v>
      </c>
      <c r="D1718" s="3" t="str">
        <f t="shared" si="3"/>
        <v>12</v>
      </c>
      <c r="E1718" s="13">
        <v>401.0</v>
      </c>
      <c r="F1718" s="14">
        <f>'Costo de tareas'!$B$15</f>
        <v>0.1964027778</v>
      </c>
      <c r="G1718" s="15">
        <f>'Producción diaria'!$T$3*$L$2*$M$2*$N$2*E1718*1000/'Costo de tareas'!$B$14</f>
        <v>602.928336</v>
      </c>
      <c r="H1718" s="16">
        <f>IF(G1718 &gt; 'Costo de tareas'!$B$13, 'Costo de tareas'!$B$13, IF(G1718 &lt; 'Costo de tareas'!$B$13*0.2, 0, 'Costo de tareas'!$B$13- G1718))</f>
        <v>39.28055556</v>
      </c>
      <c r="I1718" s="17">
        <f>IF(H1718=0,'Costo de tareas'!$B$13,'Costo de tareas'!$B$13-H1718)</f>
        <v>0</v>
      </c>
      <c r="J1718" s="2"/>
      <c r="K1718" s="2"/>
      <c r="P1718" s="2"/>
    </row>
    <row r="1719">
      <c r="A1719" s="3" t="s">
        <v>2330</v>
      </c>
      <c r="B1719" s="11" t="str">
        <f t="shared" si="1"/>
        <v>20140313</v>
      </c>
      <c r="C1719" s="12">
        <f t="shared" si="2"/>
        <v>41711</v>
      </c>
      <c r="D1719" s="3" t="str">
        <f t="shared" si="3"/>
        <v>13</v>
      </c>
      <c r="E1719" s="13">
        <v>401.0</v>
      </c>
      <c r="F1719" s="14">
        <f>'Costo de tareas'!$B$15</f>
        <v>0.1964027778</v>
      </c>
      <c r="G1719" s="15">
        <f>'Producción diaria'!$T$3*$L$2*$M$2*$N$2*E1719*1000/'Costo de tareas'!$B$14</f>
        <v>602.928336</v>
      </c>
      <c r="H1719" s="16">
        <f>IF(G1719 &gt; 'Costo de tareas'!$B$13, 'Costo de tareas'!$B$13, IF(G1719 &lt; 'Costo de tareas'!$B$13*0.2, 0, 'Costo de tareas'!$B$13- G1719))</f>
        <v>39.28055556</v>
      </c>
      <c r="I1719" s="17">
        <f>IF(H1719=0,'Costo de tareas'!$B$13,'Costo de tareas'!$B$13-H1719)</f>
        <v>0</v>
      </c>
      <c r="J1719" s="2"/>
      <c r="K1719" s="2"/>
      <c r="P1719" s="2"/>
    </row>
    <row r="1720">
      <c r="A1720" s="3" t="s">
        <v>2331</v>
      </c>
      <c r="B1720" s="11" t="str">
        <f t="shared" si="1"/>
        <v>20140313</v>
      </c>
      <c r="C1720" s="12">
        <f t="shared" si="2"/>
        <v>41711</v>
      </c>
      <c r="D1720" s="3" t="str">
        <f t="shared" si="3"/>
        <v>14</v>
      </c>
      <c r="E1720" s="13">
        <v>134.0</v>
      </c>
      <c r="F1720" s="14">
        <f>'Costo de tareas'!$B$15</f>
        <v>0.1964027778</v>
      </c>
      <c r="G1720" s="15">
        <f>'Producción diaria'!$T$3*$L$2*$M$2*$N$2*E1720*1000/'Costo de tareas'!$B$14</f>
        <v>201.4772993</v>
      </c>
      <c r="H1720" s="16">
        <f>IF(G1720 &gt; 'Costo de tareas'!$B$13, 'Costo de tareas'!$B$13, IF(G1720 &lt; 'Costo de tareas'!$B$13*0.2, 0, 'Costo de tareas'!$B$13- G1720))</f>
        <v>39.28055556</v>
      </c>
      <c r="I1720" s="17">
        <f>IF(H1720=0,'Costo de tareas'!$B$13,'Costo de tareas'!$B$13-H1720)</f>
        <v>0</v>
      </c>
      <c r="J1720" s="2"/>
      <c r="K1720" s="2"/>
      <c r="P1720" s="2"/>
    </row>
    <row r="1721">
      <c r="A1721" s="3" t="s">
        <v>2333</v>
      </c>
      <c r="B1721" s="11" t="str">
        <f t="shared" si="1"/>
        <v>20140313</v>
      </c>
      <c r="C1721" s="12">
        <f t="shared" si="2"/>
        <v>41711</v>
      </c>
      <c r="D1721" s="3" t="str">
        <f t="shared" si="3"/>
        <v>15</v>
      </c>
      <c r="E1721" s="13">
        <v>307.0</v>
      </c>
      <c r="F1721" s="14">
        <f>'Costo de tareas'!$B$15</f>
        <v>0.1964027778</v>
      </c>
      <c r="G1721" s="15">
        <f>'Producción diaria'!$T$3*$L$2*$M$2*$N$2*E1721*1000/'Costo de tareas'!$B$14</f>
        <v>461.5935141</v>
      </c>
      <c r="H1721" s="16">
        <f>IF(G1721 &gt; 'Costo de tareas'!$B$13, 'Costo de tareas'!$B$13, IF(G1721 &lt; 'Costo de tareas'!$B$13*0.2, 0, 'Costo de tareas'!$B$13- G1721))</f>
        <v>39.28055556</v>
      </c>
      <c r="I1721" s="17">
        <f>IF(H1721=0,'Costo de tareas'!$B$13,'Costo de tareas'!$B$13-H1721)</f>
        <v>0</v>
      </c>
      <c r="J1721" s="2"/>
      <c r="K1721" s="2"/>
      <c r="P1721" s="2"/>
    </row>
    <row r="1722">
      <c r="A1722" s="3" t="s">
        <v>2334</v>
      </c>
      <c r="B1722" s="11" t="str">
        <f t="shared" si="1"/>
        <v>20140313</v>
      </c>
      <c r="C1722" s="12">
        <f t="shared" si="2"/>
        <v>41711</v>
      </c>
      <c r="D1722" s="3" t="str">
        <f t="shared" si="3"/>
        <v>16</v>
      </c>
      <c r="E1722" s="13">
        <v>161.0</v>
      </c>
      <c r="F1722" s="14">
        <f>'Costo de tareas'!$B$15</f>
        <v>0.1964027778</v>
      </c>
      <c r="G1722" s="15">
        <f>'Producción diaria'!$T$3*$L$2*$M$2*$N$2*E1722*1000/'Costo de tareas'!$B$14</f>
        <v>242.0734716</v>
      </c>
      <c r="H1722" s="16">
        <f>IF(G1722 &gt; 'Costo de tareas'!$B$13, 'Costo de tareas'!$B$13, IF(G1722 &lt; 'Costo de tareas'!$B$13*0.2, 0, 'Costo de tareas'!$B$13- G1722))</f>
        <v>39.28055556</v>
      </c>
      <c r="I1722" s="17">
        <f>IF(H1722=0,'Costo de tareas'!$B$13,'Costo de tareas'!$B$13-H1722)</f>
        <v>0</v>
      </c>
      <c r="J1722" s="2"/>
      <c r="K1722" s="2"/>
      <c r="P1722" s="2"/>
    </row>
    <row r="1723">
      <c r="A1723" s="3" t="s">
        <v>2335</v>
      </c>
      <c r="B1723" s="11" t="str">
        <f t="shared" si="1"/>
        <v>20140313</v>
      </c>
      <c r="C1723" s="12">
        <f t="shared" si="2"/>
        <v>41711</v>
      </c>
      <c r="D1723" s="3" t="str">
        <f t="shared" si="3"/>
        <v>17</v>
      </c>
      <c r="E1723" s="13">
        <v>91.0</v>
      </c>
      <c r="F1723" s="14">
        <f>'Costo de tareas'!$B$15</f>
        <v>0.1964027778</v>
      </c>
      <c r="G1723" s="15">
        <f>'Producción diaria'!$T$3*$L$2*$M$2*$N$2*E1723*1000/'Costo de tareas'!$B$14</f>
        <v>136.8241361</v>
      </c>
      <c r="H1723" s="16">
        <f>IF(G1723 &gt; 'Costo de tareas'!$B$13, 'Costo de tareas'!$B$13, IF(G1723 &lt; 'Costo de tareas'!$B$13*0.2, 0, 'Costo de tareas'!$B$13- G1723))</f>
        <v>39.28055556</v>
      </c>
      <c r="I1723" s="17">
        <f>IF(H1723=0,'Costo de tareas'!$B$13,'Costo de tareas'!$B$13-H1723)</f>
        <v>0</v>
      </c>
      <c r="J1723" s="2"/>
      <c r="K1723" s="2"/>
      <c r="P1723" s="2"/>
    </row>
    <row r="1724">
      <c r="A1724" s="3" t="s">
        <v>2336</v>
      </c>
      <c r="B1724" s="11" t="str">
        <f t="shared" si="1"/>
        <v>20140313</v>
      </c>
      <c r="C1724" s="12">
        <f t="shared" si="2"/>
        <v>41711</v>
      </c>
      <c r="D1724" s="3" t="str">
        <f t="shared" si="3"/>
        <v>18</v>
      </c>
      <c r="E1724" s="13">
        <v>273.5</v>
      </c>
      <c r="F1724" s="14">
        <f>'Costo de tareas'!$B$15</f>
        <v>0.1964027778</v>
      </c>
      <c r="G1724" s="15">
        <f>'Producción diaria'!$T$3*$L$2*$M$2*$N$2*E1724*1000/'Costo de tareas'!$B$14</f>
        <v>411.2241893</v>
      </c>
      <c r="H1724" s="16">
        <f>IF(G1724 &gt; 'Costo de tareas'!$B$13, 'Costo de tareas'!$B$13, IF(G1724 &lt; 'Costo de tareas'!$B$13*0.2, 0, 'Costo de tareas'!$B$13- G1724))</f>
        <v>39.28055556</v>
      </c>
      <c r="I1724" s="17">
        <f>IF(H1724=0,'Costo de tareas'!$B$13,'Costo de tareas'!$B$13-H1724)</f>
        <v>0</v>
      </c>
      <c r="J1724" s="2"/>
      <c r="K1724" s="2"/>
      <c r="P1724" s="2"/>
    </row>
    <row r="1725">
      <c r="A1725" s="3" t="s">
        <v>2337</v>
      </c>
      <c r="B1725" s="11" t="str">
        <f t="shared" si="1"/>
        <v>20140313</v>
      </c>
      <c r="C1725" s="12">
        <f t="shared" si="2"/>
        <v>41711</v>
      </c>
      <c r="D1725" s="3" t="str">
        <f t="shared" si="3"/>
        <v>19</v>
      </c>
      <c r="E1725" s="13">
        <v>0.0</v>
      </c>
      <c r="F1725" s="14">
        <f>'Costo de tareas'!$B$15</f>
        <v>0.1964027778</v>
      </c>
      <c r="G1725" s="15">
        <f>'Producción diaria'!$T$3*$L$2*$M$2*$N$2*E1725*1000/'Costo de tareas'!$B$14</f>
        <v>0</v>
      </c>
      <c r="H1725" s="16">
        <f>IF(G1725 &gt; 'Costo de tareas'!$B$13, 'Costo de tareas'!$B$13, IF(G1725 &lt; 'Costo de tareas'!$B$13*0.2, 0, 'Costo de tareas'!$B$13- G1725))</f>
        <v>0</v>
      </c>
      <c r="I1725" s="17">
        <f>IF(H1725=0,'Costo de tareas'!$B$13,'Costo de tareas'!$B$13-H1725)</f>
        <v>39.28055556</v>
      </c>
      <c r="J1725" s="2"/>
      <c r="K1725" s="2"/>
      <c r="P1725" s="2"/>
    </row>
    <row r="1726">
      <c r="A1726" s="3" t="s">
        <v>2338</v>
      </c>
      <c r="B1726" s="11" t="str">
        <f t="shared" si="1"/>
        <v>20140313</v>
      </c>
      <c r="C1726" s="12">
        <f t="shared" si="2"/>
        <v>41711</v>
      </c>
      <c r="D1726" s="3" t="str">
        <f t="shared" si="3"/>
        <v>20</v>
      </c>
      <c r="E1726" s="13">
        <v>0.0</v>
      </c>
      <c r="F1726" s="14">
        <f>'Costo de tareas'!$B$15</f>
        <v>0.1964027778</v>
      </c>
      <c r="G1726" s="15">
        <f>'Producción diaria'!$T$3*$L$2*$M$2*$N$2*E1726*1000/'Costo de tareas'!$B$14</f>
        <v>0</v>
      </c>
      <c r="H1726" s="16">
        <f>IF(G1726 &gt; 'Costo de tareas'!$B$13, 'Costo de tareas'!$B$13, IF(G1726 &lt; 'Costo de tareas'!$B$13*0.2, 0, 'Costo de tareas'!$B$13- G1726))</f>
        <v>0</v>
      </c>
      <c r="I1726" s="17">
        <f>IF(H1726=0,'Costo de tareas'!$B$13,'Costo de tareas'!$B$13-H1726)</f>
        <v>39.28055556</v>
      </c>
      <c r="J1726" s="2"/>
      <c r="K1726" s="2"/>
      <c r="P1726" s="2"/>
    </row>
    <row r="1727">
      <c r="A1727" s="3" t="s">
        <v>2340</v>
      </c>
      <c r="B1727" s="11" t="str">
        <f t="shared" si="1"/>
        <v>20140313</v>
      </c>
      <c r="C1727" s="12">
        <f t="shared" si="2"/>
        <v>41711</v>
      </c>
      <c r="D1727" s="3" t="str">
        <f t="shared" si="3"/>
        <v>21</v>
      </c>
      <c r="E1727" s="13">
        <v>0.0</v>
      </c>
      <c r="F1727" s="14">
        <f>'Costo de tareas'!$B$15</f>
        <v>0.1964027778</v>
      </c>
      <c r="G1727" s="15">
        <f>'Producción diaria'!$T$3*$L$2*$M$2*$N$2*E1727*1000/'Costo de tareas'!$B$14</f>
        <v>0</v>
      </c>
      <c r="H1727" s="16">
        <f>IF(G1727 &gt; 'Costo de tareas'!$B$13, 'Costo de tareas'!$B$13, IF(G1727 &lt; 'Costo de tareas'!$B$13*0.2, 0, 'Costo de tareas'!$B$13- G1727))</f>
        <v>0</v>
      </c>
      <c r="I1727" s="17">
        <f>IF(H1727=0,'Costo de tareas'!$B$13,'Costo de tareas'!$B$13-H1727)</f>
        <v>39.28055556</v>
      </c>
      <c r="J1727" s="2"/>
      <c r="K1727" s="2"/>
      <c r="P1727" s="2"/>
    </row>
    <row r="1728">
      <c r="A1728" s="3" t="s">
        <v>2341</v>
      </c>
      <c r="B1728" s="11" t="str">
        <f t="shared" si="1"/>
        <v>20140313</v>
      </c>
      <c r="C1728" s="12">
        <f t="shared" si="2"/>
        <v>41711</v>
      </c>
      <c r="D1728" s="3" t="str">
        <f t="shared" si="3"/>
        <v>22</v>
      </c>
      <c r="E1728" s="13">
        <v>0.0</v>
      </c>
      <c r="F1728" s="14">
        <f>'Costo de tareas'!$B$15</f>
        <v>0.1964027778</v>
      </c>
      <c r="G1728" s="15">
        <f>'Producción diaria'!$T$3*$L$2*$M$2*$N$2*E1728*1000/'Costo de tareas'!$B$14</f>
        <v>0</v>
      </c>
      <c r="H1728" s="16">
        <f>IF(G1728 &gt; 'Costo de tareas'!$B$13, 'Costo de tareas'!$B$13, IF(G1728 &lt; 'Costo de tareas'!$B$13*0.2, 0, 'Costo de tareas'!$B$13- G1728))</f>
        <v>0</v>
      </c>
      <c r="I1728" s="17">
        <f>IF(H1728=0,'Costo de tareas'!$B$13,'Costo de tareas'!$B$13-H1728)</f>
        <v>39.28055556</v>
      </c>
      <c r="J1728" s="2"/>
      <c r="K1728" s="2"/>
      <c r="P1728" s="2"/>
    </row>
    <row r="1729">
      <c r="A1729" s="3" t="s">
        <v>2343</v>
      </c>
      <c r="B1729" s="11" t="str">
        <f t="shared" si="1"/>
        <v>20140313</v>
      </c>
      <c r="C1729" s="12">
        <f t="shared" si="2"/>
        <v>41711</v>
      </c>
      <c r="D1729" s="3" t="str">
        <f t="shared" si="3"/>
        <v>23</v>
      </c>
      <c r="E1729" s="13">
        <v>0.0</v>
      </c>
      <c r="F1729" s="14">
        <f>'Costo de tareas'!$B$15</f>
        <v>0.1964027778</v>
      </c>
      <c r="G1729" s="15">
        <f>'Producción diaria'!$T$3*$L$2*$M$2*$N$2*E1729*1000/'Costo de tareas'!$B$14</f>
        <v>0</v>
      </c>
      <c r="H1729" s="16">
        <f>IF(G1729 &gt; 'Costo de tareas'!$B$13, 'Costo de tareas'!$B$13, IF(G1729 &lt; 'Costo de tareas'!$B$13*0.2, 0, 'Costo de tareas'!$B$13- G1729))</f>
        <v>0</v>
      </c>
      <c r="I1729" s="17">
        <f>IF(H1729=0,'Costo de tareas'!$B$13,'Costo de tareas'!$B$13-H1729)</f>
        <v>39.28055556</v>
      </c>
      <c r="J1729" s="2"/>
      <c r="K1729" s="2"/>
      <c r="P1729" s="2"/>
    </row>
    <row r="1730">
      <c r="A1730" s="3" t="s">
        <v>2344</v>
      </c>
      <c r="B1730" s="11" t="str">
        <f t="shared" si="1"/>
        <v>20140314</v>
      </c>
      <c r="C1730" s="12">
        <f t="shared" si="2"/>
        <v>41712</v>
      </c>
      <c r="D1730" s="3" t="str">
        <f t="shared" si="3"/>
        <v>00</v>
      </c>
      <c r="E1730" s="13">
        <v>0.0</v>
      </c>
      <c r="F1730" s="14">
        <f>'Costo de tareas'!$B$15</f>
        <v>0.1964027778</v>
      </c>
      <c r="G1730" s="15">
        <f>'Producción diaria'!$T$3*$L$2*$M$2*$N$2*E1730*1000/'Costo de tareas'!$B$14</f>
        <v>0</v>
      </c>
      <c r="H1730" s="16">
        <f>IF(G1730 &gt; 'Costo de tareas'!$B$13, 'Costo de tareas'!$B$13, IF(G1730 &lt; 'Costo de tareas'!$B$13*0.2, 0, 'Costo de tareas'!$B$13- G1730))</f>
        <v>0</v>
      </c>
      <c r="I1730" s="17">
        <f>IF(H1730=0,'Costo de tareas'!$B$13,'Costo de tareas'!$B$13-H1730)</f>
        <v>39.28055556</v>
      </c>
      <c r="J1730" s="2"/>
      <c r="K1730" s="2"/>
      <c r="P1730" s="2"/>
    </row>
    <row r="1731">
      <c r="A1731" s="3" t="s">
        <v>2346</v>
      </c>
      <c r="B1731" s="11" t="str">
        <f t="shared" si="1"/>
        <v>20140314</v>
      </c>
      <c r="C1731" s="12">
        <f t="shared" si="2"/>
        <v>41712</v>
      </c>
      <c r="D1731" s="3" t="str">
        <f t="shared" si="3"/>
        <v>01</v>
      </c>
      <c r="E1731" s="13">
        <v>0.0</v>
      </c>
      <c r="F1731" s="14">
        <f>'Costo de tareas'!$B$15</f>
        <v>0.1964027778</v>
      </c>
      <c r="G1731" s="15">
        <f>'Producción diaria'!$T$3*$L$2*$M$2*$N$2*E1731*1000/'Costo de tareas'!$B$14</f>
        <v>0</v>
      </c>
      <c r="H1731" s="16">
        <f>IF(G1731 &gt; 'Costo de tareas'!$B$13, 'Costo de tareas'!$B$13, IF(G1731 &lt; 'Costo de tareas'!$B$13*0.2, 0, 'Costo de tareas'!$B$13- G1731))</f>
        <v>0</v>
      </c>
      <c r="I1731" s="17">
        <f>IF(H1731=0,'Costo de tareas'!$B$13,'Costo de tareas'!$B$13-H1731)</f>
        <v>39.28055556</v>
      </c>
      <c r="J1731" s="2"/>
      <c r="K1731" s="2"/>
      <c r="P1731" s="2"/>
    </row>
    <row r="1732">
      <c r="A1732" s="3" t="s">
        <v>2347</v>
      </c>
      <c r="B1732" s="11" t="str">
        <f t="shared" si="1"/>
        <v>20140314</v>
      </c>
      <c r="C1732" s="12">
        <f t="shared" si="2"/>
        <v>41712</v>
      </c>
      <c r="D1732" s="3" t="str">
        <f t="shared" si="3"/>
        <v>02</v>
      </c>
      <c r="E1732" s="13">
        <v>0.0</v>
      </c>
      <c r="F1732" s="14">
        <f>'Costo de tareas'!$B$15</f>
        <v>0.1964027778</v>
      </c>
      <c r="G1732" s="15">
        <f>'Producción diaria'!$T$3*$L$2*$M$2*$N$2*E1732*1000/'Costo de tareas'!$B$14</f>
        <v>0</v>
      </c>
      <c r="H1732" s="16">
        <f>IF(G1732 &gt; 'Costo de tareas'!$B$13, 'Costo de tareas'!$B$13, IF(G1732 &lt; 'Costo de tareas'!$B$13*0.2, 0, 'Costo de tareas'!$B$13- G1732))</f>
        <v>0</v>
      </c>
      <c r="I1732" s="17">
        <f>IF(H1732=0,'Costo de tareas'!$B$13,'Costo de tareas'!$B$13-H1732)</f>
        <v>39.28055556</v>
      </c>
      <c r="J1732" s="2"/>
      <c r="K1732" s="2"/>
      <c r="P1732" s="2"/>
    </row>
    <row r="1733">
      <c r="A1733" s="3" t="s">
        <v>2348</v>
      </c>
      <c r="B1733" s="11" t="str">
        <f t="shared" si="1"/>
        <v>20140314</v>
      </c>
      <c r="C1733" s="12">
        <f t="shared" si="2"/>
        <v>41712</v>
      </c>
      <c r="D1733" s="3" t="str">
        <f t="shared" si="3"/>
        <v>03</v>
      </c>
      <c r="E1733" s="13">
        <v>0.0</v>
      </c>
      <c r="F1733" s="14">
        <f>'Costo de tareas'!$B$15</f>
        <v>0.1964027778</v>
      </c>
      <c r="G1733" s="15">
        <f>'Producción diaria'!$T$3*$L$2*$M$2*$N$2*E1733*1000/'Costo de tareas'!$B$14</f>
        <v>0</v>
      </c>
      <c r="H1733" s="16">
        <f>IF(G1733 &gt; 'Costo de tareas'!$B$13, 'Costo de tareas'!$B$13, IF(G1733 &lt; 'Costo de tareas'!$B$13*0.2, 0, 'Costo de tareas'!$B$13- G1733))</f>
        <v>0</v>
      </c>
      <c r="I1733" s="17">
        <f>IF(H1733=0,'Costo de tareas'!$B$13,'Costo de tareas'!$B$13-H1733)</f>
        <v>39.28055556</v>
      </c>
      <c r="J1733" s="2"/>
      <c r="K1733" s="2"/>
      <c r="P1733" s="2"/>
    </row>
    <row r="1734">
      <c r="A1734" s="3" t="s">
        <v>2349</v>
      </c>
      <c r="B1734" s="11" t="str">
        <f t="shared" si="1"/>
        <v>20140314</v>
      </c>
      <c r="C1734" s="12">
        <f t="shared" si="2"/>
        <v>41712</v>
      </c>
      <c r="D1734" s="3" t="str">
        <f t="shared" si="3"/>
        <v>04</v>
      </c>
      <c r="E1734" s="13">
        <v>0.0</v>
      </c>
      <c r="F1734" s="14">
        <f>'Costo de tareas'!$B$15</f>
        <v>0.1964027778</v>
      </c>
      <c r="G1734" s="15">
        <f>'Producción diaria'!$T$3*$L$2*$M$2*$N$2*E1734*1000/'Costo de tareas'!$B$14</f>
        <v>0</v>
      </c>
      <c r="H1734" s="16">
        <f>IF(G1734 &gt; 'Costo de tareas'!$B$13, 'Costo de tareas'!$B$13, IF(G1734 &lt; 'Costo de tareas'!$B$13*0.2, 0, 'Costo de tareas'!$B$13- G1734))</f>
        <v>0</v>
      </c>
      <c r="I1734" s="17">
        <f>IF(H1734=0,'Costo de tareas'!$B$13,'Costo de tareas'!$B$13-H1734)</f>
        <v>39.28055556</v>
      </c>
      <c r="J1734" s="2"/>
      <c r="K1734" s="2"/>
      <c r="P1734" s="2"/>
    </row>
    <row r="1735">
      <c r="A1735" s="3" t="s">
        <v>2350</v>
      </c>
      <c r="B1735" s="11" t="str">
        <f t="shared" si="1"/>
        <v>20140314</v>
      </c>
      <c r="C1735" s="12">
        <f t="shared" si="2"/>
        <v>41712</v>
      </c>
      <c r="D1735" s="3" t="str">
        <f t="shared" si="3"/>
        <v>05</v>
      </c>
      <c r="E1735" s="13">
        <v>0.0</v>
      </c>
      <c r="F1735" s="14">
        <f>'Costo de tareas'!$B$15</f>
        <v>0.1964027778</v>
      </c>
      <c r="G1735" s="15">
        <f>'Producción diaria'!$T$3*$L$2*$M$2*$N$2*E1735*1000/'Costo de tareas'!$B$14</f>
        <v>0</v>
      </c>
      <c r="H1735" s="16">
        <f>IF(G1735 &gt; 'Costo de tareas'!$B$13, 'Costo de tareas'!$B$13, IF(G1735 &lt; 'Costo de tareas'!$B$13*0.2, 0, 'Costo de tareas'!$B$13- G1735))</f>
        <v>0</v>
      </c>
      <c r="I1735" s="17">
        <f>IF(H1735=0,'Costo de tareas'!$B$13,'Costo de tareas'!$B$13-H1735)</f>
        <v>39.28055556</v>
      </c>
      <c r="J1735" s="2"/>
      <c r="K1735" s="2"/>
      <c r="P1735" s="2"/>
    </row>
    <row r="1736">
      <c r="A1736" s="3" t="s">
        <v>2351</v>
      </c>
      <c r="B1736" s="11" t="str">
        <f t="shared" si="1"/>
        <v>20140314</v>
      </c>
      <c r="C1736" s="12">
        <f t="shared" si="2"/>
        <v>41712</v>
      </c>
      <c r="D1736" s="3" t="str">
        <f t="shared" si="3"/>
        <v>06</v>
      </c>
      <c r="E1736" s="13">
        <v>0.0</v>
      </c>
      <c r="F1736" s="14">
        <f>'Costo de tareas'!$B$15</f>
        <v>0.1964027778</v>
      </c>
      <c r="G1736" s="15">
        <f>'Producción diaria'!$T$3*$L$2*$M$2*$N$2*E1736*1000/'Costo de tareas'!$B$14</f>
        <v>0</v>
      </c>
      <c r="H1736" s="16">
        <f>IF(G1736 &gt; 'Costo de tareas'!$B$13, 'Costo de tareas'!$B$13, IF(G1736 &lt; 'Costo de tareas'!$B$13*0.2, 0, 'Costo de tareas'!$B$13- G1736))</f>
        <v>0</v>
      </c>
      <c r="I1736" s="17">
        <f>IF(H1736=0,'Costo de tareas'!$B$13,'Costo de tareas'!$B$13-H1736)</f>
        <v>39.28055556</v>
      </c>
      <c r="J1736" s="2"/>
      <c r="K1736" s="2"/>
      <c r="P1736" s="2"/>
    </row>
    <row r="1737">
      <c r="A1737" s="3" t="s">
        <v>2352</v>
      </c>
      <c r="B1737" s="11" t="str">
        <f t="shared" si="1"/>
        <v>20140314</v>
      </c>
      <c r="C1737" s="12">
        <f t="shared" si="2"/>
        <v>41712</v>
      </c>
      <c r="D1737" s="3" t="str">
        <f t="shared" si="3"/>
        <v>07</v>
      </c>
      <c r="E1737" s="13">
        <v>61.0</v>
      </c>
      <c r="F1737" s="14">
        <f>'Costo de tareas'!$B$15</f>
        <v>0.1964027778</v>
      </c>
      <c r="G1737" s="15">
        <f>'Producción diaria'!$T$3*$L$2*$M$2*$N$2*E1737*1000/'Costo de tareas'!$B$14</f>
        <v>91.71727804</v>
      </c>
      <c r="H1737" s="16">
        <f>IF(G1737 &gt; 'Costo de tareas'!$B$13, 'Costo de tareas'!$B$13, IF(G1737 &lt; 'Costo de tareas'!$B$13*0.2, 0, 'Costo de tareas'!$B$13- G1737))</f>
        <v>39.28055556</v>
      </c>
      <c r="I1737" s="17">
        <f>IF(H1737=0,'Costo de tareas'!$B$13,'Costo de tareas'!$B$13-H1737)</f>
        <v>0</v>
      </c>
      <c r="J1737" s="2"/>
      <c r="K1737" s="2"/>
      <c r="P1737" s="2"/>
    </row>
    <row r="1738">
      <c r="A1738" s="3" t="s">
        <v>2353</v>
      </c>
      <c r="B1738" s="11" t="str">
        <f t="shared" si="1"/>
        <v>20140314</v>
      </c>
      <c r="C1738" s="12">
        <f t="shared" si="2"/>
        <v>41712</v>
      </c>
      <c r="D1738" s="3" t="str">
        <f t="shared" si="3"/>
        <v>08</v>
      </c>
      <c r="E1738" s="13">
        <v>153.0</v>
      </c>
      <c r="F1738" s="14">
        <f>'Costo de tareas'!$B$15</f>
        <v>0.1964027778</v>
      </c>
      <c r="G1738" s="15">
        <f>'Producción diaria'!$T$3*$L$2*$M$2*$N$2*E1738*1000/'Costo de tareas'!$B$14</f>
        <v>230.0449761</v>
      </c>
      <c r="H1738" s="16">
        <f>IF(G1738 &gt; 'Costo de tareas'!$B$13, 'Costo de tareas'!$B$13, IF(G1738 &lt; 'Costo de tareas'!$B$13*0.2, 0, 'Costo de tareas'!$B$13- G1738))</f>
        <v>39.28055556</v>
      </c>
      <c r="I1738" s="17">
        <f>IF(H1738=0,'Costo de tareas'!$B$13,'Costo de tareas'!$B$13-H1738)</f>
        <v>0</v>
      </c>
      <c r="J1738" s="2"/>
      <c r="K1738" s="2"/>
      <c r="P1738" s="2"/>
    </row>
    <row r="1739">
      <c r="A1739" s="3" t="s">
        <v>2354</v>
      </c>
      <c r="B1739" s="11" t="str">
        <f t="shared" si="1"/>
        <v>20140314</v>
      </c>
      <c r="C1739" s="12">
        <f t="shared" si="2"/>
        <v>41712</v>
      </c>
      <c r="D1739" s="3" t="str">
        <f t="shared" si="3"/>
        <v>09</v>
      </c>
      <c r="E1739" s="13">
        <v>427.0</v>
      </c>
      <c r="F1739" s="14">
        <f>'Costo de tareas'!$B$15</f>
        <v>0.1964027778</v>
      </c>
      <c r="G1739" s="15">
        <f>'Producción diaria'!$T$3*$L$2*$M$2*$N$2*E1739*1000/'Costo de tareas'!$B$14</f>
        <v>642.0209463</v>
      </c>
      <c r="H1739" s="16">
        <f>IF(G1739 &gt; 'Costo de tareas'!$B$13, 'Costo de tareas'!$B$13, IF(G1739 &lt; 'Costo de tareas'!$B$13*0.2, 0, 'Costo de tareas'!$B$13- G1739))</f>
        <v>39.28055556</v>
      </c>
      <c r="I1739" s="17">
        <f>IF(H1739=0,'Costo de tareas'!$B$13,'Costo de tareas'!$B$13-H1739)</f>
        <v>0</v>
      </c>
      <c r="J1739" s="2"/>
      <c r="K1739" s="2"/>
      <c r="P1739" s="2"/>
    </row>
    <row r="1740">
      <c r="A1740" s="3" t="s">
        <v>2355</v>
      </c>
      <c r="B1740" s="11" t="str">
        <f t="shared" si="1"/>
        <v>20140314</v>
      </c>
      <c r="C1740" s="12">
        <f t="shared" si="2"/>
        <v>41712</v>
      </c>
      <c r="D1740" s="3" t="str">
        <f t="shared" si="3"/>
        <v>10</v>
      </c>
      <c r="E1740" s="13">
        <v>588.0</v>
      </c>
      <c r="F1740" s="14">
        <f>'Costo de tareas'!$B$15</f>
        <v>0.1964027778</v>
      </c>
      <c r="G1740" s="15">
        <f>'Producción diaria'!$T$3*$L$2*$M$2*$N$2*E1740*1000/'Costo de tareas'!$B$14</f>
        <v>884.0944179</v>
      </c>
      <c r="H1740" s="16">
        <f>IF(G1740 &gt; 'Costo de tareas'!$B$13, 'Costo de tareas'!$B$13, IF(G1740 &lt; 'Costo de tareas'!$B$13*0.2, 0, 'Costo de tareas'!$B$13- G1740))</f>
        <v>39.28055556</v>
      </c>
      <c r="I1740" s="17">
        <f>IF(H1740=0,'Costo de tareas'!$B$13,'Costo de tareas'!$B$13-H1740)</f>
        <v>0</v>
      </c>
      <c r="J1740" s="2"/>
      <c r="K1740" s="2"/>
      <c r="P1740" s="2"/>
    </row>
    <row r="1741">
      <c r="A1741" s="3" t="s">
        <v>2356</v>
      </c>
      <c r="B1741" s="11" t="str">
        <f t="shared" si="1"/>
        <v>20140314</v>
      </c>
      <c r="C1741" s="12">
        <f t="shared" si="2"/>
        <v>41712</v>
      </c>
      <c r="D1741" s="3" t="str">
        <f t="shared" si="3"/>
        <v>11</v>
      </c>
      <c r="E1741" s="13">
        <v>555.0</v>
      </c>
      <c r="F1741" s="14">
        <f>'Costo de tareas'!$B$15</f>
        <v>0.1964027778</v>
      </c>
      <c r="G1741" s="15">
        <f>'Producción diaria'!$T$3*$L$2*$M$2*$N$2*E1741*1000/'Costo de tareas'!$B$14</f>
        <v>834.476874</v>
      </c>
      <c r="H1741" s="16">
        <f>IF(G1741 &gt; 'Costo de tareas'!$B$13, 'Costo de tareas'!$B$13, IF(G1741 &lt; 'Costo de tareas'!$B$13*0.2, 0, 'Costo de tareas'!$B$13- G1741))</f>
        <v>39.28055556</v>
      </c>
      <c r="I1741" s="17">
        <f>IF(H1741=0,'Costo de tareas'!$B$13,'Costo de tareas'!$B$13-H1741)</f>
        <v>0</v>
      </c>
      <c r="J1741" s="2"/>
      <c r="K1741" s="2"/>
      <c r="P1741" s="2"/>
    </row>
    <row r="1742">
      <c r="A1742" s="3" t="s">
        <v>2357</v>
      </c>
      <c r="B1742" s="11" t="str">
        <f t="shared" si="1"/>
        <v>20140314</v>
      </c>
      <c r="C1742" s="12">
        <f t="shared" si="2"/>
        <v>41712</v>
      </c>
      <c r="D1742" s="3" t="str">
        <f t="shared" si="3"/>
        <v>12</v>
      </c>
      <c r="E1742" s="13">
        <v>566.0</v>
      </c>
      <c r="F1742" s="14">
        <f>'Costo de tareas'!$B$15</f>
        <v>0.1964027778</v>
      </c>
      <c r="G1742" s="15">
        <f>'Producción diaria'!$T$3*$L$2*$M$2*$N$2*E1742*1000/'Costo de tareas'!$B$14</f>
        <v>851.0160553</v>
      </c>
      <c r="H1742" s="16">
        <f>IF(G1742 &gt; 'Costo de tareas'!$B$13, 'Costo de tareas'!$B$13, IF(G1742 &lt; 'Costo de tareas'!$B$13*0.2, 0, 'Costo de tareas'!$B$13- G1742))</f>
        <v>39.28055556</v>
      </c>
      <c r="I1742" s="17">
        <f>IF(H1742=0,'Costo de tareas'!$B$13,'Costo de tareas'!$B$13-H1742)</f>
        <v>0</v>
      </c>
      <c r="J1742" s="2"/>
      <c r="K1742" s="2"/>
      <c r="P1742" s="2"/>
    </row>
    <row r="1743">
      <c r="A1743" s="3" t="s">
        <v>2358</v>
      </c>
      <c r="B1743" s="11" t="str">
        <f t="shared" si="1"/>
        <v>20140314</v>
      </c>
      <c r="C1743" s="12">
        <f t="shared" si="2"/>
        <v>41712</v>
      </c>
      <c r="D1743" s="3" t="str">
        <f t="shared" si="3"/>
        <v>13</v>
      </c>
      <c r="E1743" s="13">
        <v>734.0</v>
      </c>
      <c r="F1743" s="14">
        <f>'Costo de tareas'!$B$15</f>
        <v>0.1964027778</v>
      </c>
      <c r="G1743" s="15">
        <f>'Producción diaria'!$T$3*$L$2*$M$2*$N$2*E1743*1000/'Costo de tareas'!$B$14</f>
        <v>1103.61446</v>
      </c>
      <c r="H1743" s="16">
        <f>IF(G1743 &gt; 'Costo de tareas'!$B$13, 'Costo de tareas'!$B$13, IF(G1743 &lt; 'Costo de tareas'!$B$13*0.2, 0, 'Costo de tareas'!$B$13- G1743))</f>
        <v>39.28055556</v>
      </c>
      <c r="I1743" s="17">
        <f>IF(H1743=0,'Costo de tareas'!$B$13,'Costo de tareas'!$B$13-H1743)</f>
        <v>0</v>
      </c>
      <c r="J1743" s="2"/>
      <c r="K1743" s="2"/>
      <c r="P1743" s="2"/>
    </row>
    <row r="1744">
      <c r="A1744" s="3" t="s">
        <v>2359</v>
      </c>
      <c r="B1744" s="11" t="str">
        <f t="shared" si="1"/>
        <v>20140314</v>
      </c>
      <c r="C1744" s="12">
        <f t="shared" si="2"/>
        <v>41712</v>
      </c>
      <c r="D1744" s="3" t="str">
        <f t="shared" si="3"/>
        <v>14</v>
      </c>
      <c r="E1744" s="13">
        <v>463.0</v>
      </c>
      <c r="F1744" s="14">
        <f>'Costo de tareas'!$B$15</f>
        <v>0.1964027778</v>
      </c>
      <c r="G1744" s="15">
        <f>'Producción diaria'!$T$3*$L$2*$M$2*$N$2*E1744*1000/'Costo de tareas'!$B$14</f>
        <v>696.149176</v>
      </c>
      <c r="H1744" s="16">
        <f>IF(G1744 &gt; 'Costo de tareas'!$B$13, 'Costo de tareas'!$B$13, IF(G1744 &lt; 'Costo de tareas'!$B$13*0.2, 0, 'Costo de tareas'!$B$13- G1744))</f>
        <v>39.28055556</v>
      </c>
      <c r="I1744" s="17">
        <f>IF(H1744=0,'Costo de tareas'!$B$13,'Costo de tareas'!$B$13-H1744)</f>
        <v>0</v>
      </c>
      <c r="J1744" s="2"/>
      <c r="K1744" s="2"/>
      <c r="P1744" s="2"/>
    </row>
    <row r="1745">
      <c r="A1745" s="3" t="s">
        <v>2360</v>
      </c>
      <c r="B1745" s="11" t="str">
        <f t="shared" si="1"/>
        <v>20140314</v>
      </c>
      <c r="C1745" s="12">
        <f t="shared" si="2"/>
        <v>41712</v>
      </c>
      <c r="D1745" s="3" t="str">
        <f t="shared" si="3"/>
        <v>15</v>
      </c>
      <c r="E1745" s="13">
        <v>474.0</v>
      </c>
      <c r="F1745" s="14">
        <f>'Costo de tareas'!$B$15</f>
        <v>0.1964027778</v>
      </c>
      <c r="G1745" s="15">
        <f>'Producción diaria'!$T$3*$L$2*$M$2*$N$2*E1745*1000/'Costo de tareas'!$B$14</f>
        <v>712.6883573</v>
      </c>
      <c r="H1745" s="16">
        <f>IF(G1745 &gt; 'Costo de tareas'!$B$13, 'Costo de tareas'!$B$13, IF(G1745 &lt; 'Costo de tareas'!$B$13*0.2, 0, 'Costo de tareas'!$B$13- G1745))</f>
        <v>39.28055556</v>
      </c>
      <c r="I1745" s="17">
        <f>IF(H1745=0,'Costo de tareas'!$B$13,'Costo de tareas'!$B$13-H1745)</f>
        <v>0</v>
      </c>
      <c r="J1745" s="2"/>
      <c r="K1745" s="2"/>
      <c r="P1745" s="2"/>
    </row>
    <row r="1746">
      <c r="A1746" s="3" t="s">
        <v>2361</v>
      </c>
      <c r="B1746" s="11" t="str">
        <f t="shared" si="1"/>
        <v>20140314</v>
      </c>
      <c r="C1746" s="12">
        <f t="shared" si="2"/>
        <v>41712</v>
      </c>
      <c r="D1746" s="3" t="str">
        <f t="shared" si="3"/>
        <v>16</v>
      </c>
      <c r="E1746" s="13">
        <v>315.0</v>
      </c>
      <c r="F1746" s="14">
        <f>'Costo de tareas'!$B$15</f>
        <v>0.1964027778</v>
      </c>
      <c r="G1746" s="15">
        <f>'Producción diaria'!$T$3*$L$2*$M$2*$N$2*E1746*1000/'Costo de tareas'!$B$14</f>
        <v>473.6220096</v>
      </c>
      <c r="H1746" s="16">
        <f>IF(G1746 &gt; 'Costo de tareas'!$B$13, 'Costo de tareas'!$B$13, IF(G1746 &lt; 'Costo de tareas'!$B$13*0.2, 0, 'Costo de tareas'!$B$13- G1746))</f>
        <v>39.28055556</v>
      </c>
      <c r="I1746" s="17">
        <f>IF(H1746=0,'Costo de tareas'!$B$13,'Costo de tareas'!$B$13-H1746)</f>
        <v>0</v>
      </c>
      <c r="J1746" s="2"/>
      <c r="K1746" s="2"/>
      <c r="P1746" s="2"/>
    </row>
    <row r="1747">
      <c r="A1747" s="3" t="s">
        <v>2362</v>
      </c>
      <c r="B1747" s="11" t="str">
        <f t="shared" si="1"/>
        <v>20140314</v>
      </c>
      <c r="C1747" s="12">
        <f t="shared" si="2"/>
        <v>41712</v>
      </c>
      <c r="D1747" s="3" t="str">
        <f t="shared" si="3"/>
        <v>17</v>
      </c>
      <c r="E1747" s="13">
        <v>152.0</v>
      </c>
      <c r="F1747" s="14">
        <f>'Costo de tareas'!$B$15</f>
        <v>0.1964027778</v>
      </c>
      <c r="G1747" s="15">
        <f>'Producción diaria'!$T$3*$L$2*$M$2*$N$2*E1747*1000/'Costo de tareas'!$B$14</f>
        <v>228.5414141</v>
      </c>
      <c r="H1747" s="16">
        <f>IF(G1747 &gt; 'Costo de tareas'!$B$13, 'Costo de tareas'!$B$13, IF(G1747 &lt; 'Costo de tareas'!$B$13*0.2, 0, 'Costo de tareas'!$B$13- G1747))</f>
        <v>39.28055556</v>
      </c>
      <c r="I1747" s="17">
        <f>IF(H1747=0,'Costo de tareas'!$B$13,'Costo de tareas'!$B$13-H1747)</f>
        <v>0</v>
      </c>
      <c r="J1747" s="2"/>
      <c r="K1747" s="2"/>
      <c r="P1747" s="2"/>
    </row>
    <row r="1748">
      <c r="A1748" s="3" t="s">
        <v>2363</v>
      </c>
      <c r="B1748" s="11" t="str">
        <f t="shared" si="1"/>
        <v>20140314</v>
      </c>
      <c r="C1748" s="12">
        <f t="shared" si="2"/>
        <v>41712</v>
      </c>
      <c r="D1748" s="3" t="str">
        <f t="shared" si="3"/>
        <v>18</v>
      </c>
      <c r="E1748" s="13">
        <v>275.0</v>
      </c>
      <c r="F1748" s="14">
        <f>'Costo de tareas'!$B$15</f>
        <v>0.1964027778</v>
      </c>
      <c r="G1748" s="15">
        <f>'Producción diaria'!$T$3*$L$2*$M$2*$N$2*E1748*1000/'Costo de tareas'!$B$14</f>
        <v>413.4795322</v>
      </c>
      <c r="H1748" s="16">
        <f>IF(G1748 &gt; 'Costo de tareas'!$B$13, 'Costo de tareas'!$B$13, IF(G1748 &lt; 'Costo de tareas'!$B$13*0.2, 0, 'Costo de tareas'!$B$13- G1748))</f>
        <v>39.28055556</v>
      </c>
      <c r="I1748" s="17">
        <f>IF(H1748=0,'Costo de tareas'!$B$13,'Costo de tareas'!$B$13-H1748)</f>
        <v>0</v>
      </c>
      <c r="J1748" s="2"/>
      <c r="K1748" s="2"/>
      <c r="P1748" s="2"/>
    </row>
    <row r="1749">
      <c r="A1749" s="3" t="s">
        <v>2365</v>
      </c>
      <c r="B1749" s="11" t="str">
        <f t="shared" si="1"/>
        <v>20140314</v>
      </c>
      <c r="C1749" s="12">
        <f t="shared" si="2"/>
        <v>41712</v>
      </c>
      <c r="D1749" s="3" t="str">
        <f t="shared" si="3"/>
        <v>19</v>
      </c>
      <c r="E1749" s="13">
        <v>0.0</v>
      </c>
      <c r="F1749" s="14">
        <f>'Costo de tareas'!$B$15</f>
        <v>0.1964027778</v>
      </c>
      <c r="G1749" s="15">
        <f>'Producción diaria'!$T$3*$L$2*$M$2*$N$2*E1749*1000/'Costo de tareas'!$B$14</f>
        <v>0</v>
      </c>
      <c r="H1749" s="16">
        <f>IF(G1749 &gt; 'Costo de tareas'!$B$13, 'Costo de tareas'!$B$13, IF(G1749 &lt; 'Costo de tareas'!$B$13*0.2, 0, 'Costo de tareas'!$B$13- G1749))</f>
        <v>0</v>
      </c>
      <c r="I1749" s="17">
        <f>IF(H1749=0,'Costo de tareas'!$B$13,'Costo de tareas'!$B$13-H1749)</f>
        <v>39.28055556</v>
      </c>
      <c r="J1749" s="2"/>
      <c r="K1749" s="2"/>
      <c r="P1749" s="2"/>
    </row>
    <row r="1750">
      <c r="A1750" s="3" t="s">
        <v>2367</v>
      </c>
      <c r="B1750" s="11" t="str">
        <f t="shared" si="1"/>
        <v>20140314</v>
      </c>
      <c r="C1750" s="12">
        <f t="shared" si="2"/>
        <v>41712</v>
      </c>
      <c r="D1750" s="3" t="str">
        <f t="shared" si="3"/>
        <v>20</v>
      </c>
      <c r="E1750" s="13">
        <v>0.0</v>
      </c>
      <c r="F1750" s="14">
        <f>'Costo de tareas'!$B$15</f>
        <v>0.1964027778</v>
      </c>
      <c r="G1750" s="15">
        <f>'Producción diaria'!$T$3*$L$2*$M$2*$N$2*E1750*1000/'Costo de tareas'!$B$14</f>
        <v>0</v>
      </c>
      <c r="H1750" s="16">
        <f>IF(G1750 &gt; 'Costo de tareas'!$B$13, 'Costo de tareas'!$B$13, IF(G1750 &lt; 'Costo de tareas'!$B$13*0.2, 0, 'Costo de tareas'!$B$13- G1750))</f>
        <v>0</v>
      </c>
      <c r="I1750" s="17">
        <f>IF(H1750=0,'Costo de tareas'!$B$13,'Costo de tareas'!$B$13-H1750)</f>
        <v>39.28055556</v>
      </c>
      <c r="J1750" s="2"/>
      <c r="K1750" s="2"/>
      <c r="P1750" s="2"/>
    </row>
    <row r="1751">
      <c r="A1751" s="3" t="s">
        <v>2369</v>
      </c>
      <c r="B1751" s="11" t="str">
        <f t="shared" si="1"/>
        <v>20140314</v>
      </c>
      <c r="C1751" s="12">
        <f t="shared" si="2"/>
        <v>41712</v>
      </c>
      <c r="D1751" s="3" t="str">
        <f t="shared" si="3"/>
        <v>21</v>
      </c>
      <c r="E1751" s="13">
        <v>0.0</v>
      </c>
      <c r="F1751" s="14">
        <f>'Costo de tareas'!$B$15</f>
        <v>0.1964027778</v>
      </c>
      <c r="G1751" s="15">
        <f>'Producción diaria'!$T$3*$L$2*$M$2*$N$2*E1751*1000/'Costo de tareas'!$B$14</f>
        <v>0</v>
      </c>
      <c r="H1751" s="16">
        <f>IF(G1751 &gt; 'Costo de tareas'!$B$13, 'Costo de tareas'!$B$13, IF(G1751 &lt; 'Costo de tareas'!$B$13*0.2, 0, 'Costo de tareas'!$B$13- G1751))</f>
        <v>0</v>
      </c>
      <c r="I1751" s="17">
        <f>IF(H1751=0,'Costo de tareas'!$B$13,'Costo de tareas'!$B$13-H1751)</f>
        <v>39.28055556</v>
      </c>
      <c r="J1751" s="2"/>
      <c r="K1751" s="2"/>
      <c r="P1751" s="2"/>
    </row>
    <row r="1752">
      <c r="A1752" s="3" t="s">
        <v>2370</v>
      </c>
      <c r="B1752" s="11" t="str">
        <f t="shared" si="1"/>
        <v>20140314</v>
      </c>
      <c r="C1752" s="12">
        <f t="shared" si="2"/>
        <v>41712</v>
      </c>
      <c r="D1752" s="3" t="str">
        <f t="shared" si="3"/>
        <v>22</v>
      </c>
      <c r="E1752" s="13">
        <v>0.0</v>
      </c>
      <c r="F1752" s="14">
        <f>'Costo de tareas'!$B$15</f>
        <v>0.1964027778</v>
      </c>
      <c r="G1752" s="15">
        <f>'Producción diaria'!$T$3*$L$2*$M$2*$N$2*E1752*1000/'Costo de tareas'!$B$14</f>
        <v>0</v>
      </c>
      <c r="H1752" s="16">
        <f>IF(G1752 &gt; 'Costo de tareas'!$B$13, 'Costo de tareas'!$B$13, IF(G1752 &lt; 'Costo de tareas'!$B$13*0.2, 0, 'Costo de tareas'!$B$13- G1752))</f>
        <v>0</v>
      </c>
      <c r="I1752" s="17">
        <f>IF(H1752=0,'Costo de tareas'!$B$13,'Costo de tareas'!$B$13-H1752)</f>
        <v>39.28055556</v>
      </c>
      <c r="J1752" s="2"/>
      <c r="K1752" s="2"/>
      <c r="P1752" s="2"/>
    </row>
    <row r="1753">
      <c r="A1753" s="3" t="s">
        <v>2371</v>
      </c>
      <c r="B1753" s="11" t="str">
        <f t="shared" si="1"/>
        <v>20140314</v>
      </c>
      <c r="C1753" s="12">
        <f t="shared" si="2"/>
        <v>41712</v>
      </c>
      <c r="D1753" s="3" t="str">
        <f t="shared" si="3"/>
        <v>23</v>
      </c>
      <c r="E1753" s="13">
        <v>0.0</v>
      </c>
      <c r="F1753" s="14">
        <f>'Costo de tareas'!$B$15</f>
        <v>0.1964027778</v>
      </c>
      <c r="G1753" s="15">
        <f>'Producción diaria'!$T$3*$L$2*$M$2*$N$2*E1753*1000/'Costo de tareas'!$B$14</f>
        <v>0</v>
      </c>
      <c r="H1753" s="16">
        <f>IF(G1753 &gt; 'Costo de tareas'!$B$13, 'Costo de tareas'!$B$13, IF(G1753 &lt; 'Costo de tareas'!$B$13*0.2, 0, 'Costo de tareas'!$B$13- G1753))</f>
        <v>0</v>
      </c>
      <c r="I1753" s="17">
        <f>IF(H1753=0,'Costo de tareas'!$B$13,'Costo de tareas'!$B$13-H1753)</f>
        <v>39.28055556</v>
      </c>
      <c r="J1753" s="2"/>
      <c r="K1753" s="2"/>
      <c r="P1753" s="2"/>
    </row>
    <row r="1754">
      <c r="A1754" s="3" t="s">
        <v>2372</v>
      </c>
      <c r="B1754" s="11" t="str">
        <f t="shared" si="1"/>
        <v>20140315</v>
      </c>
      <c r="C1754" s="12">
        <f t="shared" si="2"/>
        <v>41713</v>
      </c>
      <c r="D1754" s="3" t="str">
        <f t="shared" si="3"/>
        <v>00</v>
      </c>
      <c r="E1754" s="13">
        <v>0.0</v>
      </c>
      <c r="F1754" s="14">
        <f>'Costo de tareas'!$B$15</f>
        <v>0.1964027778</v>
      </c>
      <c r="G1754" s="15">
        <f>'Producción diaria'!$T$3*$L$2*$M$2*$N$2*E1754*1000/'Costo de tareas'!$B$14</f>
        <v>0</v>
      </c>
      <c r="H1754" s="16">
        <f>IF(G1754 &gt; 'Costo de tareas'!$B$13, 'Costo de tareas'!$B$13, IF(G1754 &lt; 'Costo de tareas'!$B$13*0.2, 0, 'Costo de tareas'!$B$13- G1754))</f>
        <v>0</v>
      </c>
      <c r="I1754" s="17">
        <f>IF(H1754=0,'Costo de tareas'!$B$13,'Costo de tareas'!$B$13-H1754)</f>
        <v>39.28055556</v>
      </c>
      <c r="J1754" s="2"/>
      <c r="K1754" s="2"/>
      <c r="P1754" s="2"/>
    </row>
    <row r="1755">
      <c r="A1755" s="3" t="s">
        <v>2373</v>
      </c>
      <c r="B1755" s="11" t="str">
        <f t="shared" si="1"/>
        <v>20140315</v>
      </c>
      <c r="C1755" s="12">
        <f t="shared" si="2"/>
        <v>41713</v>
      </c>
      <c r="D1755" s="3" t="str">
        <f t="shared" si="3"/>
        <v>01</v>
      </c>
      <c r="E1755" s="13">
        <v>0.0</v>
      </c>
      <c r="F1755" s="14">
        <f>'Costo de tareas'!$B$15</f>
        <v>0.1964027778</v>
      </c>
      <c r="G1755" s="15">
        <f>'Producción diaria'!$T$3*$L$2*$M$2*$N$2*E1755*1000/'Costo de tareas'!$B$14</f>
        <v>0</v>
      </c>
      <c r="H1755" s="16">
        <f>IF(G1755 &gt; 'Costo de tareas'!$B$13, 'Costo de tareas'!$B$13, IF(G1755 &lt; 'Costo de tareas'!$B$13*0.2, 0, 'Costo de tareas'!$B$13- G1755))</f>
        <v>0</v>
      </c>
      <c r="I1755" s="17">
        <f>IF(H1755=0,'Costo de tareas'!$B$13,'Costo de tareas'!$B$13-H1755)</f>
        <v>39.28055556</v>
      </c>
      <c r="J1755" s="2"/>
      <c r="K1755" s="2"/>
      <c r="P1755" s="2"/>
    </row>
    <row r="1756">
      <c r="A1756" s="3" t="s">
        <v>2375</v>
      </c>
      <c r="B1756" s="11" t="str">
        <f t="shared" si="1"/>
        <v>20140315</v>
      </c>
      <c r="C1756" s="12">
        <f t="shared" si="2"/>
        <v>41713</v>
      </c>
      <c r="D1756" s="3" t="str">
        <f t="shared" si="3"/>
        <v>02</v>
      </c>
      <c r="E1756" s="13">
        <v>0.0</v>
      </c>
      <c r="F1756" s="14">
        <f>'Costo de tareas'!$B$15</f>
        <v>0.1964027778</v>
      </c>
      <c r="G1756" s="15">
        <f>'Producción diaria'!$T$3*$L$2*$M$2*$N$2*E1756*1000/'Costo de tareas'!$B$14</f>
        <v>0</v>
      </c>
      <c r="H1756" s="16">
        <f>IF(G1756 &gt; 'Costo de tareas'!$B$13, 'Costo de tareas'!$B$13, IF(G1756 &lt; 'Costo de tareas'!$B$13*0.2, 0, 'Costo de tareas'!$B$13- G1756))</f>
        <v>0</v>
      </c>
      <c r="I1756" s="17">
        <f>IF(H1756=0,'Costo de tareas'!$B$13,'Costo de tareas'!$B$13-H1756)</f>
        <v>39.28055556</v>
      </c>
      <c r="J1756" s="2"/>
      <c r="K1756" s="2"/>
      <c r="P1756" s="2"/>
    </row>
    <row r="1757">
      <c r="A1757" s="3" t="s">
        <v>2377</v>
      </c>
      <c r="B1757" s="11" t="str">
        <f t="shared" si="1"/>
        <v>20140315</v>
      </c>
      <c r="C1757" s="12">
        <f t="shared" si="2"/>
        <v>41713</v>
      </c>
      <c r="D1757" s="3" t="str">
        <f t="shared" si="3"/>
        <v>03</v>
      </c>
      <c r="E1757" s="13">
        <v>0.0</v>
      </c>
      <c r="F1757" s="14">
        <f>'Costo de tareas'!$B$15</f>
        <v>0.1964027778</v>
      </c>
      <c r="G1757" s="15">
        <f>'Producción diaria'!$T$3*$L$2*$M$2*$N$2*E1757*1000/'Costo de tareas'!$B$14</f>
        <v>0</v>
      </c>
      <c r="H1757" s="16">
        <f>IF(G1757 &gt; 'Costo de tareas'!$B$13, 'Costo de tareas'!$B$13, IF(G1757 &lt; 'Costo de tareas'!$B$13*0.2, 0, 'Costo de tareas'!$B$13- G1757))</f>
        <v>0</v>
      </c>
      <c r="I1757" s="17">
        <f>IF(H1757=0,'Costo de tareas'!$B$13,'Costo de tareas'!$B$13-H1757)</f>
        <v>39.28055556</v>
      </c>
      <c r="J1757" s="2"/>
      <c r="K1757" s="2"/>
      <c r="P1757" s="2"/>
    </row>
    <row r="1758">
      <c r="A1758" s="3" t="s">
        <v>2378</v>
      </c>
      <c r="B1758" s="11" t="str">
        <f t="shared" si="1"/>
        <v>20140315</v>
      </c>
      <c r="C1758" s="12">
        <f t="shared" si="2"/>
        <v>41713</v>
      </c>
      <c r="D1758" s="3" t="str">
        <f t="shared" si="3"/>
        <v>04</v>
      </c>
      <c r="E1758" s="13">
        <v>0.0</v>
      </c>
      <c r="F1758" s="14">
        <f>'Costo de tareas'!$B$15</f>
        <v>0.1964027778</v>
      </c>
      <c r="G1758" s="15">
        <f>'Producción diaria'!$T$3*$L$2*$M$2*$N$2*E1758*1000/'Costo de tareas'!$B$14</f>
        <v>0</v>
      </c>
      <c r="H1758" s="16">
        <f>IF(G1758 &gt; 'Costo de tareas'!$B$13, 'Costo de tareas'!$B$13, IF(G1758 &lt; 'Costo de tareas'!$B$13*0.2, 0, 'Costo de tareas'!$B$13- G1758))</f>
        <v>0</v>
      </c>
      <c r="I1758" s="17">
        <f>IF(H1758=0,'Costo de tareas'!$B$13,'Costo de tareas'!$B$13-H1758)</f>
        <v>39.28055556</v>
      </c>
      <c r="J1758" s="2"/>
      <c r="K1758" s="2"/>
      <c r="P1758" s="2"/>
    </row>
    <row r="1759">
      <c r="A1759" s="3" t="s">
        <v>2379</v>
      </c>
      <c r="B1759" s="11" t="str">
        <f t="shared" si="1"/>
        <v>20140315</v>
      </c>
      <c r="C1759" s="12">
        <f t="shared" si="2"/>
        <v>41713</v>
      </c>
      <c r="D1759" s="3" t="str">
        <f t="shared" si="3"/>
        <v>05</v>
      </c>
      <c r="E1759" s="13">
        <v>0.0</v>
      </c>
      <c r="F1759" s="14">
        <f>'Costo de tareas'!$B$15</f>
        <v>0.1964027778</v>
      </c>
      <c r="G1759" s="15">
        <f>'Producción diaria'!$T$3*$L$2*$M$2*$N$2*E1759*1000/'Costo de tareas'!$B$14</f>
        <v>0</v>
      </c>
      <c r="H1759" s="16">
        <f>IF(G1759 &gt; 'Costo de tareas'!$B$13, 'Costo de tareas'!$B$13, IF(G1759 &lt; 'Costo de tareas'!$B$13*0.2, 0, 'Costo de tareas'!$B$13- G1759))</f>
        <v>0</v>
      </c>
      <c r="I1759" s="17">
        <f>IF(H1759=0,'Costo de tareas'!$B$13,'Costo de tareas'!$B$13-H1759)</f>
        <v>39.28055556</v>
      </c>
      <c r="J1759" s="2"/>
      <c r="K1759" s="2"/>
      <c r="P1759" s="2"/>
    </row>
    <row r="1760">
      <c r="A1760" s="3" t="s">
        <v>2381</v>
      </c>
      <c r="B1760" s="11" t="str">
        <f t="shared" si="1"/>
        <v>20140315</v>
      </c>
      <c r="C1760" s="12">
        <f t="shared" si="2"/>
        <v>41713</v>
      </c>
      <c r="D1760" s="3" t="str">
        <f t="shared" si="3"/>
        <v>06</v>
      </c>
      <c r="E1760" s="13">
        <v>0.0</v>
      </c>
      <c r="F1760" s="14">
        <f>'Costo de tareas'!$B$15</f>
        <v>0.1964027778</v>
      </c>
      <c r="G1760" s="15">
        <f>'Producción diaria'!$T$3*$L$2*$M$2*$N$2*E1760*1000/'Costo de tareas'!$B$14</f>
        <v>0</v>
      </c>
      <c r="H1760" s="16">
        <f>IF(G1760 &gt; 'Costo de tareas'!$B$13, 'Costo de tareas'!$B$13, IF(G1760 &lt; 'Costo de tareas'!$B$13*0.2, 0, 'Costo de tareas'!$B$13- G1760))</f>
        <v>0</v>
      </c>
      <c r="I1760" s="17">
        <f>IF(H1760=0,'Costo de tareas'!$B$13,'Costo de tareas'!$B$13-H1760)</f>
        <v>39.28055556</v>
      </c>
      <c r="J1760" s="2"/>
      <c r="K1760" s="2"/>
      <c r="P1760" s="2"/>
    </row>
    <row r="1761">
      <c r="A1761" s="3" t="s">
        <v>2383</v>
      </c>
      <c r="B1761" s="11" t="str">
        <f t="shared" si="1"/>
        <v>20140315</v>
      </c>
      <c r="C1761" s="12">
        <f t="shared" si="2"/>
        <v>41713</v>
      </c>
      <c r="D1761" s="3" t="str">
        <f t="shared" si="3"/>
        <v>07</v>
      </c>
      <c r="E1761" s="13">
        <v>87.0</v>
      </c>
      <c r="F1761" s="14">
        <f>'Costo de tareas'!$B$15</f>
        <v>0.1964027778</v>
      </c>
      <c r="G1761" s="15">
        <f>'Producción diaria'!$T$3*$L$2*$M$2*$N$2*E1761*1000/'Costo de tareas'!$B$14</f>
        <v>130.8098884</v>
      </c>
      <c r="H1761" s="16">
        <f>IF(G1761 &gt; 'Costo de tareas'!$B$13, 'Costo de tareas'!$B$13, IF(G1761 &lt; 'Costo de tareas'!$B$13*0.2, 0, 'Costo de tareas'!$B$13- G1761))</f>
        <v>39.28055556</v>
      </c>
      <c r="I1761" s="17">
        <f>IF(H1761=0,'Costo de tareas'!$B$13,'Costo de tareas'!$B$13-H1761)</f>
        <v>0</v>
      </c>
      <c r="J1761" s="2"/>
      <c r="K1761" s="2"/>
      <c r="P1761" s="2"/>
    </row>
    <row r="1762">
      <c r="A1762" s="3" t="s">
        <v>2384</v>
      </c>
      <c r="B1762" s="11" t="str">
        <f t="shared" si="1"/>
        <v>20140315</v>
      </c>
      <c r="C1762" s="12">
        <f t="shared" si="2"/>
        <v>41713</v>
      </c>
      <c r="D1762" s="3" t="str">
        <f t="shared" si="3"/>
        <v>08</v>
      </c>
      <c r="E1762" s="13">
        <v>288.0</v>
      </c>
      <c r="F1762" s="14">
        <f>'Costo de tareas'!$B$15</f>
        <v>0.1964027778</v>
      </c>
      <c r="G1762" s="15">
        <f>'Producción diaria'!$T$3*$L$2*$M$2*$N$2*E1762*1000/'Costo de tareas'!$B$14</f>
        <v>433.0258373</v>
      </c>
      <c r="H1762" s="16">
        <f>IF(G1762 &gt; 'Costo de tareas'!$B$13, 'Costo de tareas'!$B$13, IF(G1762 &lt; 'Costo de tareas'!$B$13*0.2, 0, 'Costo de tareas'!$B$13- G1762))</f>
        <v>39.28055556</v>
      </c>
      <c r="I1762" s="17">
        <f>IF(H1762=0,'Costo de tareas'!$B$13,'Costo de tareas'!$B$13-H1762)</f>
        <v>0</v>
      </c>
      <c r="J1762" s="2"/>
      <c r="K1762" s="2"/>
      <c r="P1762" s="2"/>
    </row>
    <row r="1763">
      <c r="A1763" s="3" t="s">
        <v>2386</v>
      </c>
      <c r="B1763" s="11" t="str">
        <f t="shared" si="1"/>
        <v>20140315</v>
      </c>
      <c r="C1763" s="12">
        <f t="shared" si="2"/>
        <v>41713</v>
      </c>
      <c r="D1763" s="3" t="str">
        <f t="shared" si="3"/>
        <v>09</v>
      </c>
      <c r="E1763" s="13">
        <v>49.0</v>
      </c>
      <c r="F1763" s="14">
        <f>'Costo de tareas'!$B$15</f>
        <v>0.1964027778</v>
      </c>
      <c r="G1763" s="15">
        <f>'Producción diaria'!$T$3*$L$2*$M$2*$N$2*E1763*1000/'Costo de tareas'!$B$14</f>
        <v>73.67453482</v>
      </c>
      <c r="H1763" s="16">
        <f>IF(G1763 &gt; 'Costo de tareas'!$B$13, 'Costo de tareas'!$B$13, IF(G1763 &lt; 'Costo de tareas'!$B$13*0.2, 0, 'Costo de tareas'!$B$13- G1763))</f>
        <v>39.28055556</v>
      </c>
      <c r="I1763" s="17">
        <f>IF(H1763=0,'Costo de tareas'!$B$13,'Costo de tareas'!$B$13-H1763)</f>
        <v>0</v>
      </c>
      <c r="J1763" s="2"/>
      <c r="K1763" s="2"/>
      <c r="P1763" s="2"/>
    </row>
    <row r="1764">
      <c r="A1764" s="3" t="s">
        <v>2388</v>
      </c>
      <c r="B1764" s="11" t="str">
        <f t="shared" si="1"/>
        <v>20140315</v>
      </c>
      <c r="C1764" s="12">
        <f t="shared" si="2"/>
        <v>41713</v>
      </c>
      <c r="D1764" s="3" t="str">
        <f t="shared" si="3"/>
        <v>10</v>
      </c>
      <c r="E1764" s="13">
        <v>65.0</v>
      </c>
      <c r="F1764" s="14">
        <f>'Costo de tareas'!$B$15</f>
        <v>0.1964027778</v>
      </c>
      <c r="G1764" s="15">
        <f>'Producción diaria'!$T$3*$L$2*$M$2*$N$2*E1764*1000/'Costo de tareas'!$B$14</f>
        <v>97.73152578</v>
      </c>
      <c r="H1764" s="16">
        <f>IF(G1764 &gt; 'Costo de tareas'!$B$13, 'Costo de tareas'!$B$13, IF(G1764 &lt; 'Costo de tareas'!$B$13*0.2, 0, 'Costo de tareas'!$B$13- G1764))</f>
        <v>39.28055556</v>
      </c>
      <c r="I1764" s="17">
        <f>IF(H1764=0,'Costo de tareas'!$B$13,'Costo de tareas'!$B$13-H1764)</f>
        <v>0</v>
      </c>
      <c r="J1764" s="2"/>
      <c r="K1764" s="2"/>
      <c r="P1764" s="2"/>
    </row>
    <row r="1765">
      <c r="A1765" s="3" t="s">
        <v>2389</v>
      </c>
      <c r="B1765" s="11" t="str">
        <f t="shared" si="1"/>
        <v>20140315</v>
      </c>
      <c r="C1765" s="12">
        <f t="shared" si="2"/>
        <v>41713</v>
      </c>
      <c r="D1765" s="3" t="str">
        <f t="shared" si="3"/>
        <v>11</v>
      </c>
      <c r="E1765" s="13">
        <v>773.0</v>
      </c>
      <c r="F1765" s="14">
        <f>'Costo de tareas'!$B$15</f>
        <v>0.1964027778</v>
      </c>
      <c r="G1765" s="15">
        <f>'Producción diaria'!$T$3*$L$2*$M$2*$N$2*E1765*1000/'Costo de tareas'!$B$14</f>
        <v>1162.253376</v>
      </c>
      <c r="H1765" s="16">
        <f>IF(G1765 &gt; 'Costo de tareas'!$B$13, 'Costo de tareas'!$B$13, IF(G1765 &lt; 'Costo de tareas'!$B$13*0.2, 0, 'Costo de tareas'!$B$13- G1765))</f>
        <v>39.28055556</v>
      </c>
      <c r="I1765" s="17">
        <f>IF(H1765=0,'Costo de tareas'!$B$13,'Costo de tareas'!$B$13-H1765)</f>
        <v>0</v>
      </c>
      <c r="J1765" s="2"/>
      <c r="K1765" s="2"/>
      <c r="P1765" s="2"/>
    </row>
    <row r="1766">
      <c r="A1766" s="3" t="s">
        <v>2390</v>
      </c>
      <c r="B1766" s="11" t="str">
        <f t="shared" si="1"/>
        <v>20140315</v>
      </c>
      <c r="C1766" s="12">
        <f t="shared" si="2"/>
        <v>41713</v>
      </c>
      <c r="D1766" s="3" t="str">
        <f t="shared" si="3"/>
        <v>12</v>
      </c>
      <c r="E1766" s="13">
        <v>807.0</v>
      </c>
      <c r="F1766" s="14">
        <f>'Costo de tareas'!$B$15</f>
        <v>0.1964027778</v>
      </c>
      <c r="G1766" s="15">
        <f>'Producción diaria'!$T$3*$L$2*$M$2*$N$2*E1766*1000/'Costo de tareas'!$B$14</f>
        <v>1213.374482</v>
      </c>
      <c r="H1766" s="16">
        <f>IF(G1766 &gt; 'Costo de tareas'!$B$13, 'Costo de tareas'!$B$13, IF(G1766 &lt; 'Costo de tareas'!$B$13*0.2, 0, 'Costo de tareas'!$B$13- G1766))</f>
        <v>39.28055556</v>
      </c>
      <c r="I1766" s="17">
        <f>IF(H1766=0,'Costo de tareas'!$B$13,'Costo de tareas'!$B$13-H1766)</f>
        <v>0</v>
      </c>
      <c r="J1766" s="2"/>
      <c r="K1766" s="2"/>
      <c r="P1766" s="2"/>
    </row>
    <row r="1767">
      <c r="A1767" s="3" t="s">
        <v>2391</v>
      </c>
      <c r="B1767" s="11" t="str">
        <f t="shared" si="1"/>
        <v>20140315</v>
      </c>
      <c r="C1767" s="12">
        <f t="shared" si="2"/>
        <v>41713</v>
      </c>
      <c r="D1767" s="3" t="str">
        <f t="shared" si="3"/>
        <v>13</v>
      </c>
      <c r="E1767" s="13">
        <v>803.0</v>
      </c>
      <c r="F1767" s="14">
        <f>'Costo de tareas'!$B$15</f>
        <v>0.1964027778</v>
      </c>
      <c r="G1767" s="15">
        <f>'Producción diaria'!$T$3*$L$2*$M$2*$N$2*E1767*1000/'Costo de tareas'!$B$14</f>
        <v>1207.360234</v>
      </c>
      <c r="H1767" s="16">
        <f>IF(G1767 &gt; 'Costo de tareas'!$B$13, 'Costo de tareas'!$B$13, IF(G1767 &lt; 'Costo de tareas'!$B$13*0.2, 0, 'Costo de tareas'!$B$13- G1767))</f>
        <v>39.28055556</v>
      </c>
      <c r="I1767" s="17">
        <f>IF(H1767=0,'Costo de tareas'!$B$13,'Costo de tareas'!$B$13-H1767)</f>
        <v>0</v>
      </c>
      <c r="J1767" s="2"/>
      <c r="K1767" s="2"/>
      <c r="P1767" s="2"/>
    </row>
    <row r="1768">
      <c r="A1768" s="3" t="s">
        <v>2392</v>
      </c>
      <c r="B1768" s="11" t="str">
        <f t="shared" si="1"/>
        <v>20140315</v>
      </c>
      <c r="C1768" s="12">
        <f t="shared" si="2"/>
        <v>41713</v>
      </c>
      <c r="D1768" s="3" t="str">
        <f t="shared" si="3"/>
        <v>14</v>
      </c>
      <c r="E1768" s="13">
        <v>72.0</v>
      </c>
      <c r="F1768" s="14">
        <f>'Costo de tareas'!$B$15</f>
        <v>0.1964027778</v>
      </c>
      <c r="G1768" s="15">
        <f>'Producción diaria'!$T$3*$L$2*$M$2*$N$2*E1768*1000/'Costo de tareas'!$B$14</f>
        <v>108.2564593</v>
      </c>
      <c r="H1768" s="16">
        <f>IF(G1768 &gt; 'Costo de tareas'!$B$13, 'Costo de tareas'!$B$13, IF(G1768 &lt; 'Costo de tareas'!$B$13*0.2, 0, 'Costo de tareas'!$B$13- G1768))</f>
        <v>39.28055556</v>
      </c>
      <c r="I1768" s="17">
        <f>IF(H1768=0,'Costo de tareas'!$B$13,'Costo de tareas'!$B$13-H1768)</f>
        <v>0</v>
      </c>
      <c r="J1768" s="2"/>
      <c r="K1768" s="2"/>
      <c r="P1768" s="2"/>
    </row>
    <row r="1769">
      <c r="A1769" s="3" t="s">
        <v>2393</v>
      </c>
      <c r="B1769" s="11" t="str">
        <f t="shared" si="1"/>
        <v>20140315</v>
      </c>
      <c r="C1769" s="12">
        <f t="shared" si="2"/>
        <v>41713</v>
      </c>
      <c r="D1769" s="3" t="str">
        <f t="shared" si="3"/>
        <v>15</v>
      </c>
      <c r="E1769" s="13">
        <v>584.0</v>
      </c>
      <c r="F1769" s="14">
        <f>'Costo de tareas'!$B$15</f>
        <v>0.1964027778</v>
      </c>
      <c r="G1769" s="15">
        <f>'Producción diaria'!$T$3*$L$2*$M$2*$N$2*E1769*1000/'Costo de tareas'!$B$14</f>
        <v>878.0801701</v>
      </c>
      <c r="H1769" s="16">
        <f>IF(G1769 &gt; 'Costo de tareas'!$B$13, 'Costo de tareas'!$B$13, IF(G1769 &lt; 'Costo de tareas'!$B$13*0.2, 0, 'Costo de tareas'!$B$13- G1769))</f>
        <v>39.28055556</v>
      </c>
      <c r="I1769" s="17">
        <f>IF(H1769=0,'Costo de tareas'!$B$13,'Costo de tareas'!$B$13-H1769)</f>
        <v>0</v>
      </c>
      <c r="J1769" s="2"/>
      <c r="K1769" s="2"/>
      <c r="P1769" s="2"/>
    </row>
    <row r="1770">
      <c r="A1770" s="3" t="s">
        <v>2394</v>
      </c>
      <c r="B1770" s="11" t="str">
        <f t="shared" si="1"/>
        <v>20140315</v>
      </c>
      <c r="C1770" s="12">
        <f t="shared" si="2"/>
        <v>41713</v>
      </c>
      <c r="D1770" s="3" t="str">
        <f t="shared" si="3"/>
        <v>16</v>
      </c>
      <c r="E1770" s="13">
        <v>39.0</v>
      </c>
      <c r="F1770" s="14">
        <f>'Costo de tareas'!$B$15</f>
        <v>0.1964027778</v>
      </c>
      <c r="G1770" s="15">
        <f>'Producción diaria'!$T$3*$L$2*$M$2*$N$2*E1770*1000/'Costo de tareas'!$B$14</f>
        <v>58.63891547</v>
      </c>
      <c r="H1770" s="16">
        <f>IF(G1770 &gt; 'Costo de tareas'!$B$13, 'Costo de tareas'!$B$13, IF(G1770 &lt; 'Costo de tareas'!$B$13*0.2, 0, 'Costo de tareas'!$B$13- G1770))</f>
        <v>39.28055556</v>
      </c>
      <c r="I1770" s="17">
        <f>IF(H1770=0,'Costo de tareas'!$B$13,'Costo de tareas'!$B$13-H1770)</f>
        <v>0</v>
      </c>
      <c r="J1770" s="2"/>
      <c r="K1770" s="2"/>
      <c r="P1770" s="2"/>
    </row>
    <row r="1771">
      <c r="A1771" s="3" t="s">
        <v>2395</v>
      </c>
      <c r="B1771" s="11" t="str">
        <f t="shared" si="1"/>
        <v>20140315</v>
      </c>
      <c r="C1771" s="12">
        <f t="shared" si="2"/>
        <v>41713</v>
      </c>
      <c r="D1771" s="3" t="str">
        <f t="shared" si="3"/>
        <v>17</v>
      </c>
      <c r="E1771" s="13">
        <v>186.0</v>
      </c>
      <c r="F1771" s="14">
        <f>'Costo de tareas'!$B$15</f>
        <v>0.1964027778</v>
      </c>
      <c r="G1771" s="15">
        <f>'Producción diaria'!$T$3*$L$2*$M$2*$N$2*E1771*1000/'Costo de tareas'!$B$14</f>
        <v>279.6625199</v>
      </c>
      <c r="H1771" s="16">
        <f>IF(G1771 &gt; 'Costo de tareas'!$B$13, 'Costo de tareas'!$B$13, IF(G1771 &lt; 'Costo de tareas'!$B$13*0.2, 0, 'Costo de tareas'!$B$13- G1771))</f>
        <v>39.28055556</v>
      </c>
      <c r="I1771" s="17">
        <f>IF(H1771=0,'Costo de tareas'!$B$13,'Costo de tareas'!$B$13-H1771)</f>
        <v>0</v>
      </c>
      <c r="J1771" s="2"/>
      <c r="K1771" s="2"/>
      <c r="P1771" s="2"/>
    </row>
    <row r="1772">
      <c r="A1772" s="3" t="s">
        <v>2396</v>
      </c>
      <c r="B1772" s="11" t="str">
        <f t="shared" si="1"/>
        <v>20140315</v>
      </c>
      <c r="C1772" s="12">
        <f t="shared" si="2"/>
        <v>41713</v>
      </c>
      <c r="D1772" s="3" t="str">
        <f t="shared" si="3"/>
        <v>18</v>
      </c>
      <c r="E1772" s="13">
        <v>276.75</v>
      </c>
      <c r="F1772" s="14">
        <f>'Costo de tareas'!$B$15</f>
        <v>0.1964027778</v>
      </c>
      <c r="G1772" s="15">
        <f>'Producción diaria'!$T$3*$L$2*$M$2*$N$2*E1772*1000/'Costo de tareas'!$B$14</f>
        <v>416.1107656</v>
      </c>
      <c r="H1772" s="16">
        <f>IF(G1772 &gt; 'Costo de tareas'!$B$13, 'Costo de tareas'!$B$13, IF(G1772 &lt; 'Costo de tareas'!$B$13*0.2, 0, 'Costo de tareas'!$B$13- G1772))</f>
        <v>39.28055556</v>
      </c>
      <c r="I1772" s="17">
        <f>IF(H1772=0,'Costo de tareas'!$B$13,'Costo de tareas'!$B$13-H1772)</f>
        <v>0</v>
      </c>
      <c r="J1772" s="2"/>
      <c r="K1772" s="2"/>
      <c r="P1772" s="2"/>
    </row>
    <row r="1773">
      <c r="A1773" s="3" t="s">
        <v>2398</v>
      </c>
      <c r="B1773" s="11" t="str">
        <f t="shared" si="1"/>
        <v>20140315</v>
      </c>
      <c r="C1773" s="12">
        <f t="shared" si="2"/>
        <v>41713</v>
      </c>
      <c r="D1773" s="3" t="str">
        <f t="shared" si="3"/>
        <v>19</v>
      </c>
      <c r="E1773" s="13">
        <v>0.0</v>
      </c>
      <c r="F1773" s="14">
        <f>'Costo de tareas'!$B$15</f>
        <v>0.1964027778</v>
      </c>
      <c r="G1773" s="15">
        <f>'Producción diaria'!$T$3*$L$2*$M$2*$N$2*E1773*1000/'Costo de tareas'!$B$14</f>
        <v>0</v>
      </c>
      <c r="H1773" s="16">
        <f>IF(G1773 &gt; 'Costo de tareas'!$B$13, 'Costo de tareas'!$B$13, IF(G1773 &lt; 'Costo de tareas'!$B$13*0.2, 0, 'Costo de tareas'!$B$13- G1773))</f>
        <v>0</v>
      </c>
      <c r="I1773" s="17">
        <f>IF(H1773=0,'Costo de tareas'!$B$13,'Costo de tareas'!$B$13-H1773)</f>
        <v>39.28055556</v>
      </c>
      <c r="J1773" s="2"/>
      <c r="K1773" s="2"/>
      <c r="P1773" s="2"/>
    </row>
    <row r="1774">
      <c r="A1774" s="3" t="s">
        <v>2400</v>
      </c>
      <c r="B1774" s="11" t="str">
        <f t="shared" si="1"/>
        <v>20140315</v>
      </c>
      <c r="C1774" s="12">
        <f t="shared" si="2"/>
        <v>41713</v>
      </c>
      <c r="D1774" s="3" t="str">
        <f t="shared" si="3"/>
        <v>20</v>
      </c>
      <c r="E1774" s="13">
        <v>0.0</v>
      </c>
      <c r="F1774" s="14">
        <f>'Costo de tareas'!$B$15</f>
        <v>0.1964027778</v>
      </c>
      <c r="G1774" s="15">
        <f>'Producción diaria'!$T$3*$L$2*$M$2*$N$2*E1774*1000/'Costo de tareas'!$B$14</f>
        <v>0</v>
      </c>
      <c r="H1774" s="16">
        <f>IF(G1774 &gt; 'Costo de tareas'!$B$13, 'Costo de tareas'!$B$13, IF(G1774 &lt; 'Costo de tareas'!$B$13*0.2, 0, 'Costo de tareas'!$B$13- G1774))</f>
        <v>0</v>
      </c>
      <c r="I1774" s="17">
        <f>IF(H1774=0,'Costo de tareas'!$B$13,'Costo de tareas'!$B$13-H1774)</f>
        <v>39.28055556</v>
      </c>
      <c r="J1774" s="2"/>
      <c r="K1774" s="2"/>
      <c r="P1774" s="2"/>
    </row>
    <row r="1775">
      <c r="A1775" s="3" t="s">
        <v>2402</v>
      </c>
      <c r="B1775" s="11" t="str">
        <f t="shared" si="1"/>
        <v>20140315</v>
      </c>
      <c r="C1775" s="12">
        <f t="shared" si="2"/>
        <v>41713</v>
      </c>
      <c r="D1775" s="3" t="str">
        <f t="shared" si="3"/>
        <v>21</v>
      </c>
      <c r="E1775" s="13">
        <v>0.0</v>
      </c>
      <c r="F1775" s="14">
        <f>'Costo de tareas'!$B$15</f>
        <v>0.1964027778</v>
      </c>
      <c r="G1775" s="15">
        <f>'Producción diaria'!$T$3*$L$2*$M$2*$N$2*E1775*1000/'Costo de tareas'!$B$14</f>
        <v>0</v>
      </c>
      <c r="H1775" s="16">
        <f>IF(G1775 &gt; 'Costo de tareas'!$B$13, 'Costo de tareas'!$B$13, IF(G1775 &lt; 'Costo de tareas'!$B$13*0.2, 0, 'Costo de tareas'!$B$13- G1775))</f>
        <v>0</v>
      </c>
      <c r="I1775" s="17">
        <f>IF(H1775=0,'Costo de tareas'!$B$13,'Costo de tareas'!$B$13-H1775)</f>
        <v>39.28055556</v>
      </c>
      <c r="J1775" s="2"/>
      <c r="K1775" s="2"/>
      <c r="P1775" s="2"/>
    </row>
    <row r="1776">
      <c r="A1776" s="3" t="s">
        <v>2404</v>
      </c>
      <c r="B1776" s="11" t="str">
        <f t="shared" si="1"/>
        <v>20140315</v>
      </c>
      <c r="C1776" s="12">
        <f t="shared" si="2"/>
        <v>41713</v>
      </c>
      <c r="D1776" s="3" t="str">
        <f t="shared" si="3"/>
        <v>22</v>
      </c>
      <c r="E1776" s="13">
        <v>0.0</v>
      </c>
      <c r="F1776" s="14">
        <f>'Costo de tareas'!$B$15</f>
        <v>0.1964027778</v>
      </c>
      <c r="G1776" s="15">
        <f>'Producción diaria'!$T$3*$L$2*$M$2*$N$2*E1776*1000/'Costo de tareas'!$B$14</f>
        <v>0</v>
      </c>
      <c r="H1776" s="16">
        <f>IF(G1776 &gt; 'Costo de tareas'!$B$13, 'Costo de tareas'!$B$13, IF(G1776 &lt; 'Costo de tareas'!$B$13*0.2, 0, 'Costo de tareas'!$B$13- G1776))</f>
        <v>0</v>
      </c>
      <c r="I1776" s="17">
        <f>IF(H1776=0,'Costo de tareas'!$B$13,'Costo de tareas'!$B$13-H1776)</f>
        <v>39.28055556</v>
      </c>
      <c r="J1776" s="2"/>
      <c r="K1776" s="2"/>
      <c r="P1776" s="2"/>
    </row>
    <row r="1777">
      <c r="A1777" s="3" t="s">
        <v>2406</v>
      </c>
      <c r="B1777" s="11" t="str">
        <f t="shared" si="1"/>
        <v>20140315</v>
      </c>
      <c r="C1777" s="12">
        <f t="shared" si="2"/>
        <v>41713</v>
      </c>
      <c r="D1777" s="3" t="str">
        <f t="shared" si="3"/>
        <v>23</v>
      </c>
      <c r="E1777" s="13">
        <v>0.0</v>
      </c>
      <c r="F1777" s="14">
        <f>'Costo de tareas'!$B$15</f>
        <v>0.1964027778</v>
      </c>
      <c r="G1777" s="15">
        <f>'Producción diaria'!$T$3*$L$2*$M$2*$N$2*E1777*1000/'Costo de tareas'!$B$14</f>
        <v>0</v>
      </c>
      <c r="H1777" s="16">
        <f>IF(G1777 &gt; 'Costo de tareas'!$B$13, 'Costo de tareas'!$B$13, IF(G1777 &lt; 'Costo de tareas'!$B$13*0.2, 0, 'Costo de tareas'!$B$13- G1777))</f>
        <v>0</v>
      </c>
      <c r="I1777" s="17">
        <f>IF(H1777=0,'Costo de tareas'!$B$13,'Costo de tareas'!$B$13-H1777)</f>
        <v>39.28055556</v>
      </c>
      <c r="J1777" s="2"/>
      <c r="K1777" s="2"/>
      <c r="P1777" s="2"/>
    </row>
    <row r="1778">
      <c r="A1778" s="3" t="s">
        <v>2407</v>
      </c>
      <c r="B1778" s="11" t="str">
        <f t="shared" si="1"/>
        <v>20140316</v>
      </c>
      <c r="C1778" s="12">
        <f t="shared" si="2"/>
        <v>41714</v>
      </c>
      <c r="D1778" s="3" t="str">
        <f t="shared" si="3"/>
        <v>00</v>
      </c>
      <c r="E1778" s="13">
        <v>0.0</v>
      </c>
      <c r="F1778" s="14">
        <f>'Costo de tareas'!$B$15</f>
        <v>0.1964027778</v>
      </c>
      <c r="G1778" s="15">
        <f>'Producción diaria'!$T$3*$L$2*$M$2*$N$2*E1778*1000/'Costo de tareas'!$B$14</f>
        <v>0</v>
      </c>
      <c r="H1778" s="16">
        <f>IF(G1778 &gt; 'Costo de tareas'!$B$13, 'Costo de tareas'!$B$13, IF(G1778 &lt; 'Costo de tareas'!$B$13*0.2, 0, 'Costo de tareas'!$B$13- G1778))</f>
        <v>0</v>
      </c>
      <c r="I1778" s="17">
        <f>IF(H1778=0,'Costo de tareas'!$B$13,'Costo de tareas'!$B$13-H1778)</f>
        <v>39.28055556</v>
      </c>
      <c r="J1778" s="2"/>
      <c r="K1778" s="2"/>
      <c r="P1778" s="2"/>
    </row>
    <row r="1779">
      <c r="A1779" s="3" t="s">
        <v>2408</v>
      </c>
      <c r="B1779" s="11" t="str">
        <f t="shared" si="1"/>
        <v>20140316</v>
      </c>
      <c r="C1779" s="12">
        <f t="shared" si="2"/>
        <v>41714</v>
      </c>
      <c r="D1779" s="3" t="str">
        <f t="shared" si="3"/>
        <v>01</v>
      </c>
      <c r="E1779" s="13">
        <v>0.0</v>
      </c>
      <c r="F1779" s="14">
        <f>'Costo de tareas'!$B$15</f>
        <v>0.1964027778</v>
      </c>
      <c r="G1779" s="15">
        <f>'Producción diaria'!$T$3*$L$2*$M$2*$N$2*E1779*1000/'Costo de tareas'!$B$14</f>
        <v>0</v>
      </c>
      <c r="H1779" s="16">
        <f>IF(G1779 &gt; 'Costo de tareas'!$B$13, 'Costo de tareas'!$B$13, IF(G1779 &lt; 'Costo de tareas'!$B$13*0.2, 0, 'Costo de tareas'!$B$13- G1779))</f>
        <v>0</v>
      </c>
      <c r="I1779" s="17">
        <f>IF(H1779=0,'Costo de tareas'!$B$13,'Costo de tareas'!$B$13-H1779)</f>
        <v>39.28055556</v>
      </c>
      <c r="J1779" s="2"/>
      <c r="K1779" s="2"/>
      <c r="P1779" s="2"/>
    </row>
    <row r="1780">
      <c r="A1780" s="3" t="s">
        <v>2409</v>
      </c>
      <c r="B1780" s="11" t="str">
        <f t="shared" si="1"/>
        <v>20140316</v>
      </c>
      <c r="C1780" s="12">
        <f t="shared" si="2"/>
        <v>41714</v>
      </c>
      <c r="D1780" s="3" t="str">
        <f t="shared" si="3"/>
        <v>02</v>
      </c>
      <c r="E1780" s="13">
        <v>0.0</v>
      </c>
      <c r="F1780" s="14">
        <f>'Costo de tareas'!$B$15</f>
        <v>0.1964027778</v>
      </c>
      <c r="G1780" s="15">
        <f>'Producción diaria'!$T$3*$L$2*$M$2*$N$2*E1780*1000/'Costo de tareas'!$B$14</f>
        <v>0</v>
      </c>
      <c r="H1780" s="16">
        <f>IF(G1780 &gt; 'Costo de tareas'!$B$13, 'Costo de tareas'!$B$13, IF(G1780 &lt; 'Costo de tareas'!$B$13*0.2, 0, 'Costo de tareas'!$B$13- G1780))</f>
        <v>0</v>
      </c>
      <c r="I1780" s="17">
        <f>IF(H1780=0,'Costo de tareas'!$B$13,'Costo de tareas'!$B$13-H1780)</f>
        <v>39.28055556</v>
      </c>
      <c r="J1780" s="2"/>
      <c r="K1780" s="2"/>
      <c r="P1780" s="2"/>
    </row>
    <row r="1781">
      <c r="A1781" s="3" t="s">
        <v>2410</v>
      </c>
      <c r="B1781" s="11" t="str">
        <f t="shared" si="1"/>
        <v>20140316</v>
      </c>
      <c r="C1781" s="12">
        <f t="shared" si="2"/>
        <v>41714</v>
      </c>
      <c r="D1781" s="3" t="str">
        <f t="shared" si="3"/>
        <v>03</v>
      </c>
      <c r="E1781" s="13">
        <v>0.0</v>
      </c>
      <c r="F1781" s="14">
        <f>'Costo de tareas'!$B$15</f>
        <v>0.1964027778</v>
      </c>
      <c r="G1781" s="15">
        <f>'Producción diaria'!$T$3*$L$2*$M$2*$N$2*E1781*1000/'Costo de tareas'!$B$14</f>
        <v>0</v>
      </c>
      <c r="H1781" s="16">
        <f>IF(G1781 &gt; 'Costo de tareas'!$B$13, 'Costo de tareas'!$B$13, IF(G1781 &lt; 'Costo de tareas'!$B$13*0.2, 0, 'Costo de tareas'!$B$13- G1781))</f>
        <v>0</v>
      </c>
      <c r="I1781" s="17">
        <f>IF(H1781=0,'Costo de tareas'!$B$13,'Costo de tareas'!$B$13-H1781)</f>
        <v>39.28055556</v>
      </c>
      <c r="J1781" s="2"/>
      <c r="K1781" s="2"/>
      <c r="P1781" s="2"/>
    </row>
    <row r="1782">
      <c r="A1782" s="3" t="s">
        <v>2411</v>
      </c>
      <c r="B1782" s="11" t="str">
        <f t="shared" si="1"/>
        <v>20140316</v>
      </c>
      <c r="C1782" s="12">
        <f t="shared" si="2"/>
        <v>41714</v>
      </c>
      <c r="D1782" s="3" t="str">
        <f t="shared" si="3"/>
        <v>04</v>
      </c>
      <c r="E1782" s="13">
        <v>0.0</v>
      </c>
      <c r="F1782" s="14">
        <f>'Costo de tareas'!$B$15</f>
        <v>0.1964027778</v>
      </c>
      <c r="G1782" s="15">
        <f>'Producción diaria'!$T$3*$L$2*$M$2*$N$2*E1782*1000/'Costo de tareas'!$B$14</f>
        <v>0</v>
      </c>
      <c r="H1782" s="16">
        <f>IF(G1782 &gt; 'Costo de tareas'!$B$13, 'Costo de tareas'!$B$13, IF(G1782 &lt; 'Costo de tareas'!$B$13*0.2, 0, 'Costo de tareas'!$B$13- G1782))</f>
        <v>0</v>
      </c>
      <c r="I1782" s="17">
        <f>IF(H1782=0,'Costo de tareas'!$B$13,'Costo de tareas'!$B$13-H1782)</f>
        <v>39.28055556</v>
      </c>
      <c r="J1782" s="2"/>
      <c r="K1782" s="2"/>
      <c r="P1782" s="2"/>
    </row>
    <row r="1783">
      <c r="A1783" s="3" t="s">
        <v>2412</v>
      </c>
      <c r="B1783" s="11" t="str">
        <f t="shared" si="1"/>
        <v>20140316</v>
      </c>
      <c r="C1783" s="12">
        <f t="shared" si="2"/>
        <v>41714</v>
      </c>
      <c r="D1783" s="3" t="str">
        <f t="shared" si="3"/>
        <v>05</v>
      </c>
      <c r="E1783" s="13">
        <v>0.0</v>
      </c>
      <c r="F1783" s="14">
        <f>'Costo de tareas'!$B$15</f>
        <v>0.1964027778</v>
      </c>
      <c r="G1783" s="15">
        <f>'Producción diaria'!$T$3*$L$2*$M$2*$N$2*E1783*1000/'Costo de tareas'!$B$14</f>
        <v>0</v>
      </c>
      <c r="H1783" s="16">
        <f>IF(G1783 &gt; 'Costo de tareas'!$B$13, 'Costo de tareas'!$B$13, IF(G1783 &lt; 'Costo de tareas'!$B$13*0.2, 0, 'Costo de tareas'!$B$13- G1783))</f>
        <v>0</v>
      </c>
      <c r="I1783" s="17">
        <f>IF(H1783=0,'Costo de tareas'!$B$13,'Costo de tareas'!$B$13-H1783)</f>
        <v>39.28055556</v>
      </c>
      <c r="J1783" s="2"/>
      <c r="K1783" s="2"/>
      <c r="P1783" s="2"/>
    </row>
    <row r="1784">
      <c r="A1784" s="3" t="s">
        <v>2413</v>
      </c>
      <c r="B1784" s="11" t="str">
        <f t="shared" si="1"/>
        <v>20140316</v>
      </c>
      <c r="C1784" s="12">
        <f t="shared" si="2"/>
        <v>41714</v>
      </c>
      <c r="D1784" s="3" t="str">
        <f t="shared" si="3"/>
        <v>06</v>
      </c>
      <c r="E1784" s="13">
        <v>0.0</v>
      </c>
      <c r="F1784" s="14">
        <f>'Costo de tareas'!$B$15</f>
        <v>0.1964027778</v>
      </c>
      <c r="G1784" s="15">
        <f>'Producción diaria'!$T$3*$L$2*$M$2*$N$2*E1784*1000/'Costo de tareas'!$B$14</f>
        <v>0</v>
      </c>
      <c r="H1784" s="16">
        <f>IF(G1784 &gt; 'Costo de tareas'!$B$13, 'Costo de tareas'!$B$13, IF(G1784 &lt; 'Costo de tareas'!$B$13*0.2, 0, 'Costo de tareas'!$B$13- G1784))</f>
        <v>0</v>
      </c>
      <c r="I1784" s="17">
        <f>IF(H1784=0,'Costo de tareas'!$B$13,'Costo de tareas'!$B$13-H1784)</f>
        <v>39.28055556</v>
      </c>
      <c r="J1784" s="2"/>
      <c r="K1784" s="2"/>
      <c r="P1784" s="2"/>
    </row>
    <row r="1785">
      <c r="A1785" s="3" t="s">
        <v>2414</v>
      </c>
      <c r="B1785" s="11" t="str">
        <f t="shared" si="1"/>
        <v>20140316</v>
      </c>
      <c r="C1785" s="12">
        <f t="shared" si="2"/>
        <v>41714</v>
      </c>
      <c r="D1785" s="3" t="str">
        <f t="shared" si="3"/>
        <v>07</v>
      </c>
      <c r="E1785" s="13">
        <v>93.0</v>
      </c>
      <c r="F1785" s="14">
        <f>'Costo de tareas'!$B$15</f>
        <v>0.1964027778</v>
      </c>
      <c r="G1785" s="15">
        <f>'Producción diaria'!$T$3*$L$2*$M$2*$N$2*E1785*1000/'Costo de tareas'!$B$14</f>
        <v>139.83126</v>
      </c>
      <c r="H1785" s="16">
        <f>IF(G1785 &gt; 'Costo de tareas'!$B$13, 'Costo de tareas'!$B$13, IF(G1785 &lt; 'Costo de tareas'!$B$13*0.2, 0, 'Costo de tareas'!$B$13- G1785))</f>
        <v>39.28055556</v>
      </c>
      <c r="I1785" s="17">
        <f>IF(H1785=0,'Costo de tareas'!$B$13,'Costo de tareas'!$B$13-H1785)</f>
        <v>0</v>
      </c>
      <c r="J1785" s="2"/>
      <c r="K1785" s="2"/>
      <c r="P1785" s="2"/>
    </row>
    <row r="1786">
      <c r="A1786" s="3" t="s">
        <v>2416</v>
      </c>
      <c r="B1786" s="11" t="str">
        <f t="shared" si="1"/>
        <v>20140316</v>
      </c>
      <c r="C1786" s="12">
        <f t="shared" si="2"/>
        <v>41714</v>
      </c>
      <c r="D1786" s="3" t="str">
        <f t="shared" si="3"/>
        <v>08</v>
      </c>
      <c r="E1786" s="13">
        <v>295.0</v>
      </c>
      <c r="F1786" s="14">
        <f>'Costo de tareas'!$B$15</f>
        <v>0.1964027778</v>
      </c>
      <c r="G1786" s="15">
        <f>'Producción diaria'!$T$3*$L$2*$M$2*$N$2*E1786*1000/'Costo de tareas'!$B$14</f>
        <v>443.5507709</v>
      </c>
      <c r="H1786" s="16">
        <f>IF(G1786 &gt; 'Costo de tareas'!$B$13, 'Costo de tareas'!$B$13, IF(G1786 &lt; 'Costo de tareas'!$B$13*0.2, 0, 'Costo de tareas'!$B$13- G1786))</f>
        <v>39.28055556</v>
      </c>
      <c r="I1786" s="17">
        <f>IF(H1786=0,'Costo de tareas'!$B$13,'Costo de tareas'!$B$13-H1786)</f>
        <v>0</v>
      </c>
      <c r="J1786" s="2"/>
      <c r="K1786" s="2"/>
      <c r="P1786" s="2"/>
    </row>
    <row r="1787">
      <c r="A1787" s="3" t="s">
        <v>2418</v>
      </c>
      <c r="B1787" s="11" t="str">
        <f t="shared" si="1"/>
        <v>20140316</v>
      </c>
      <c r="C1787" s="12">
        <f t="shared" si="2"/>
        <v>41714</v>
      </c>
      <c r="D1787" s="3" t="str">
        <f t="shared" si="3"/>
        <v>09</v>
      </c>
      <c r="E1787" s="13">
        <v>495.0</v>
      </c>
      <c r="F1787" s="14">
        <f>'Costo de tareas'!$B$15</f>
        <v>0.1964027778</v>
      </c>
      <c r="G1787" s="15">
        <f>'Producción diaria'!$T$3*$L$2*$M$2*$N$2*E1787*1000/'Costo de tareas'!$B$14</f>
        <v>744.2631579</v>
      </c>
      <c r="H1787" s="16">
        <f>IF(G1787 &gt; 'Costo de tareas'!$B$13, 'Costo de tareas'!$B$13, IF(G1787 &lt; 'Costo de tareas'!$B$13*0.2, 0, 'Costo de tareas'!$B$13- G1787))</f>
        <v>39.28055556</v>
      </c>
      <c r="I1787" s="17">
        <f>IF(H1787=0,'Costo de tareas'!$B$13,'Costo de tareas'!$B$13-H1787)</f>
        <v>0</v>
      </c>
      <c r="J1787" s="2"/>
      <c r="K1787" s="2"/>
      <c r="P1787" s="2"/>
    </row>
    <row r="1788">
      <c r="A1788" s="3" t="s">
        <v>2420</v>
      </c>
      <c r="B1788" s="11" t="str">
        <f t="shared" si="1"/>
        <v>20140316</v>
      </c>
      <c r="C1788" s="12">
        <f t="shared" si="2"/>
        <v>41714</v>
      </c>
      <c r="D1788" s="3" t="str">
        <f t="shared" si="3"/>
        <v>10</v>
      </c>
      <c r="E1788" s="13">
        <v>654.0</v>
      </c>
      <c r="F1788" s="14">
        <f>'Costo de tareas'!$B$15</f>
        <v>0.1964027778</v>
      </c>
      <c r="G1788" s="15">
        <f>'Producción diaria'!$T$3*$L$2*$M$2*$N$2*E1788*1000/'Costo de tareas'!$B$14</f>
        <v>983.3295056</v>
      </c>
      <c r="H1788" s="16">
        <f>IF(G1788 &gt; 'Costo de tareas'!$B$13, 'Costo de tareas'!$B$13, IF(G1788 &lt; 'Costo de tareas'!$B$13*0.2, 0, 'Costo de tareas'!$B$13- G1788))</f>
        <v>39.28055556</v>
      </c>
      <c r="I1788" s="17">
        <f>IF(H1788=0,'Costo de tareas'!$B$13,'Costo de tareas'!$B$13-H1788)</f>
        <v>0</v>
      </c>
      <c r="J1788" s="2"/>
      <c r="K1788" s="2"/>
      <c r="P1788" s="2"/>
    </row>
    <row r="1789">
      <c r="A1789" s="3" t="s">
        <v>2421</v>
      </c>
      <c r="B1789" s="11" t="str">
        <f t="shared" si="1"/>
        <v>20140316</v>
      </c>
      <c r="C1789" s="12">
        <f t="shared" si="2"/>
        <v>41714</v>
      </c>
      <c r="D1789" s="3" t="str">
        <f t="shared" si="3"/>
        <v>11</v>
      </c>
      <c r="E1789" s="13">
        <v>769.0</v>
      </c>
      <c r="F1789" s="14">
        <f>'Costo de tareas'!$B$15</f>
        <v>0.1964027778</v>
      </c>
      <c r="G1789" s="15">
        <f>'Producción diaria'!$T$3*$L$2*$M$2*$N$2*E1789*1000/'Costo de tareas'!$B$14</f>
        <v>1156.239128</v>
      </c>
      <c r="H1789" s="16">
        <f>IF(G1789 &gt; 'Costo de tareas'!$B$13, 'Costo de tareas'!$B$13, IF(G1789 &lt; 'Costo de tareas'!$B$13*0.2, 0, 'Costo de tareas'!$B$13- G1789))</f>
        <v>39.28055556</v>
      </c>
      <c r="I1789" s="17">
        <f>IF(H1789=0,'Costo de tareas'!$B$13,'Costo de tareas'!$B$13-H1789)</f>
        <v>0</v>
      </c>
      <c r="J1789" s="2"/>
      <c r="K1789" s="2"/>
      <c r="P1789" s="2"/>
    </row>
    <row r="1790">
      <c r="A1790" s="3" t="s">
        <v>2422</v>
      </c>
      <c r="B1790" s="11" t="str">
        <f t="shared" si="1"/>
        <v>20140316</v>
      </c>
      <c r="C1790" s="12">
        <f t="shared" si="2"/>
        <v>41714</v>
      </c>
      <c r="D1790" s="3" t="str">
        <f t="shared" si="3"/>
        <v>12</v>
      </c>
      <c r="E1790" s="13">
        <v>806.0</v>
      </c>
      <c r="F1790" s="14">
        <f>'Costo de tareas'!$B$15</f>
        <v>0.1964027778</v>
      </c>
      <c r="G1790" s="15">
        <f>'Producción diaria'!$T$3*$L$2*$M$2*$N$2*E1790*1000/'Costo de tareas'!$B$14</f>
        <v>1211.87092</v>
      </c>
      <c r="H1790" s="16">
        <f>IF(G1790 &gt; 'Costo de tareas'!$B$13, 'Costo de tareas'!$B$13, IF(G1790 &lt; 'Costo de tareas'!$B$13*0.2, 0, 'Costo de tareas'!$B$13- G1790))</f>
        <v>39.28055556</v>
      </c>
      <c r="I1790" s="17">
        <f>IF(H1790=0,'Costo de tareas'!$B$13,'Costo de tareas'!$B$13-H1790)</f>
        <v>0</v>
      </c>
      <c r="J1790" s="2"/>
      <c r="K1790" s="2"/>
      <c r="P1790" s="2"/>
    </row>
    <row r="1791">
      <c r="A1791" s="3" t="s">
        <v>2423</v>
      </c>
      <c r="B1791" s="11" t="str">
        <f t="shared" si="1"/>
        <v>20140316</v>
      </c>
      <c r="C1791" s="12">
        <f t="shared" si="2"/>
        <v>41714</v>
      </c>
      <c r="D1791" s="3" t="str">
        <f t="shared" si="3"/>
        <v>13</v>
      </c>
      <c r="E1791" s="13">
        <v>802.0</v>
      </c>
      <c r="F1791" s="14">
        <f>'Costo de tareas'!$B$15</f>
        <v>0.1964027778</v>
      </c>
      <c r="G1791" s="15">
        <f>'Producción diaria'!$T$3*$L$2*$M$2*$N$2*E1791*1000/'Costo de tareas'!$B$14</f>
        <v>1205.856672</v>
      </c>
      <c r="H1791" s="16">
        <f>IF(G1791 &gt; 'Costo de tareas'!$B$13, 'Costo de tareas'!$B$13, IF(G1791 &lt; 'Costo de tareas'!$B$13*0.2, 0, 'Costo de tareas'!$B$13- G1791))</f>
        <v>39.28055556</v>
      </c>
      <c r="I1791" s="17">
        <f>IF(H1791=0,'Costo de tareas'!$B$13,'Costo de tareas'!$B$13-H1791)</f>
        <v>0</v>
      </c>
      <c r="J1791" s="2"/>
      <c r="K1791" s="2"/>
      <c r="P1791" s="2"/>
    </row>
    <row r="1792">
      <c r="A1792" s="3" t="s">
        <v>2424</v>
      </c>
      <c r="B1792" s="11" t="str">
        <f t="shared" si="1"/>
        <v>20140316</v>
      </c>
      <c r="C1792" s="12">
        <f t="shared" si="2"/>
        <v>41714</v>
      </c>
      <c r="D1792" s="3" t="str">
        <f t="shared" si="3"/>
        <v>14</v>
      </c>
      <c r="E1792" s="13">
        <v>727.0</v>
      </c>
      <c r="F1792" s="14">
        <f>'Costo de tareas'!$B$15</f>
        <v>0.1964027778</v>
      </c>
      <c r="G1792" s="15">
        <f>'Producción diaria'!$T$3*$L$2*$M$2*$N$2*E1792*1000/'Costo de tareas'!$B$14</f>
        <v>1093.089527</v>
      </c>
      <c r="H1792" s="16">
        <f>IF(G1792 &gt; 'Costo de tareas'!$B$13, 'Costo de tareas'!$B$13, IF(G1792 &lt; 'Costo de tareas'!$B$13*0.2, 0, 'Costo de tareas'!$B$13- G1792))</f>
        <v>39.28055556</v>
      </c>
      <c r="I1792" s="17">
        <f>IF(H1792=0,'Costo de tareas'!$B$13,'Costo de tareas'!$B$13-H1792)</f>
        <v>0</v>
      </c>
      <c r="J1792" s="2"/>
      <c r="K1792" s="2"/>
      <c r="P1792" s="2"/>
    </row>
    <row r="1793">
      <c r="A1793" s="3" t="s">
        <v>2425</v>
      </c>
      <c r="B1793" s="11" t="str">
        <f t="shared" si="1"/>
        <v>20140316</v>
      </c>
      <c r="C1793" s="12">
        <f t="shared" si="2"/>
        <v>41714</v>
      </c>
      <c r="D1793" s="3" t="str">
        <f t="shared" si="3"/>
        <v>15</v>
      </c>
      <c r="E1793" s="13">
        <v>587.0</v>
      </c>
      <c r="F1793" s="14">
        <f>'Costo de tareas'!$B$15</f>
        <v>0.1964027778</v>
      </c>
      <c r="G1793" s="15">
        <f>'Producción diaria'!$T$3*$L$2*$M$2*$N$2*E1793*1000/'Costo de tareas'!$B$14</f>
        <v>882.5908559</v>
      </c>
      <c r="H1793" s="16">
        <f>IF(G1793 &gt; 'Costo de tareas'!$B$13, 'Costo de tareas'!$B$13, IF(G1793 &lt; 'Costo de tareas'!$B$13*0.2, 0, 'Costo de tareas'!$B$13- G1793))</f>
        <v>39.28055556</v>
      </c>
      <c r="I1793" s="17">
        <f>IF(H1793=0,'Costo de tareas'!$B$13,'Costo de tareas'!$B$13-H1793)</f>
        <v>0</v>
      </c>
      <c r="J1793" s="2"/>
      <c r="K1793" s="2"/>
      <c r="P1793" s="2"/>
    </row>
    <row r="1794">
      <c r="A1794" s="3" t="s">
        <v>2426</v>
      </c>
      <c r="B1794" s="11" t="str">
        <f t="shared" si="1"/>
        <v>20140316</v>
      </c>
      <c r="C1794" s="12">
        <f t="shared" si="2"/>
        <v>41714</v>
      </c>
      <c r="D1794" s="3" t="str">
        <f t="shared" si="3"/>
        <v>16</v>
      </c>
      <c r="E1794" s="13">
        <v>396.0</v>
      </c>
      <c r="F1794" s="14">
        <f>'Costo de tareas'!$B$15</f>
        <v>0.1964027778</v>
      </c>
      <c r="G1794" s="15">
        <f>'Producción diaria'!$T$3*$L$2*$M$2*$N$2*E1794*1000/'Costo de tareas'!$B$14</f>
        <v>595.4105263</v>
      </c>
      <c r="H1794" s="16">
        <f>IF(G1794 &gt; 'Costo de tareas'!$B$13, 'Costo de tareas'!$B$13, IF(G1794 &lt; 'Costo de tareas'!$B$13*0.2, 0, 'Costo de tareas'!$B$13- G1794))</f>
        <v>39.28055556</v>
      </c>
      <c r="I1794" s="17">
        <f>IF(H1794=0,'Costo de tareas'!$B$13,'Costo de tareas'!$B$13-H1794)</f>
        <v>0</v>
      </c>
      <c r="J1794" s="2"/>
      <c r="K1794" s="2"/>
      <c r="P1794" s="2"/>
    </row>
    <row r="1795">
      <c r="A1795" s="3" t="s">
        <v>2427</v>
      </c>
      <c r="B1795" s="11" t="str">
        <f t="shared" si="1"/>
        <v>20140316</v>
      </c>
      <c r="C1795" s="12">
        <f t="shared" si="2"/>
        <v>41714</v>
      </c>
      <c r="D1795" s="3" t="str">
        <f t="shared" si="3"/>
        <v>17</v>
      </c>
      <c r="E1795" s="13">
        <v>193.0</v>
      </c>
      <c r="F1795" s="14">
        <f>'Costo de tareas'!$B$15</f>
        <v>0.1964027778</v>
      </c>
      <c r="G1795" s="15">
        <f>'Producción diaria'!$T$3*$L$2*$M$2*$N$2*E1795*1000/'Costo de tareas'!$B$14</f>
        <v>290.1874535</v>
      </c>
      <c r="H1795" s="16">
        <f>IF(G1795 &gt; 'Costo de tareas'!$B$13, 'Costo de tareas'!$B$13, IF(G1795 &lt; 'Costo de tareas'!$B$13*0.2, 0, 'Costo de tareas'!$B$13- G1795))</f>
        <v>39.28055556</v>
      </c>
      <c r="I1795" s="17">
        <f>IF(H1795=0,'Costo de tareas'!$B$13,'Costo de tareas'!$B$13-H1795)</f>
        <v>0</v>
      </c>
      <c r="J1795" s="2"/>
      <c r="K1795" s="2"/>
      <c r="P1795" s="2"/>
    </row>
    <row r="1796">
      <c r="A1796" s="3" t="s">
        <v>2429</v>
      </c>
      <c r="B1796" s="11" t="str">
        <f t="shared" si="1"/>
        <v>20140316</v>
      </c>
      <c r="C1796" s="12">
        <f t="shared" si="2"/>
        <v>41714</v>
      </c>
      <c r="D1796" s="3" t="str">
        <f t="shared" si="3"/>
        <v>18</v>
      </c>
      <c r="E1796" s="13">
        <v>7.0</v>
      </c>
      <c r="F1796" s="14">
        <f>'Costo de tareas'!$B$15</f>
        <v>0.1964027778</v>
      </c>
      <c r="G1796" s="15">
        <f>'Producción diaria'!$T$3*$L$2*$M$2*$N$2*E1796*1000/'Costo de tareas'!$B$14</f>
        <v>10.52493355</v>
      </c>
      <c r="H1796" s="16">
        <f>IF(G1796 &gt; 'Costo de tareas'!$B$13, 'Costo de tareas'!$B$13, IF(G1796 &lt; 'Costo de tareas'!$B$13*0.2, 0, 'Costo de tareas'!$B$13- G1796))</f>
        <v>28.75562201</v>
      </c>
      <c r="I1796" s="17">
        <f>IF(H1796=0,'Costo de tareas'!$B$13,'Costo de tareas'!$B$13-H1796)</f>
        <v>10.52493355</v>
      </c>
      <c r="J1796" s="2"/>
      <c r="K1796" s="2"/>
      <c r="P1796" s="2"/>
    </row>
    <row r="1797">
      <c r="A1797" s="3" t="s">
        <v>2432</v>
      </c>
      <c r="B1797" s="11" t="str">
        <f t="shared" si="1"/>
        <v>20140316</v>
      </c>
      <c r="C1797" s="12">
        <f t="shared" si="2"/>
        <v>41714</v>
      </c>
      <c r="D1797" s="3" t="str">
        <f t="shared" si="3"/>
        <v>19</v>
      </c>
      <c r="E1797" s="13">
        <v>0.0</v>
      </c>
      <c r="F1797" s="14">
        <f>'Costo de tareas'!$B$15</f>
        <v>0.1964027778</v>
      </c>
      <c r="G1797" s="15">
        <f>'Producción diaria'!$T$3*$L$2*$M$2*$N$2*E1797*1000/'Costo de tareas'!$B$14</f>
        <v>0</v>
      </c>
      <c r="H1797" s="16">
        <f>IF(G1797 &gt; 'Costo de tareas'!$B$13, 'Costo de tareas'!$B$13, IF(G1797 &lt; 'Costo de tareas'!$B$13*0.2, 0, 'Costo de tareas'!$B$13- G1797))</f>
        <v>0</v>
      </c>
      <c r="I1797" s="17">
        <f>IF(H1797=0,'Costo de tareas'!$B$13,'Costo de tareas'!$B$13-H1797)</f>
        <v>39.28055556</v>
      </c>
      <c r="J1797" s="2"/>
      <c r="K1797" s="2"/>
      <c r="P1797" s="2"/>
    </row>
    <row r="1798">
      <c r="A1798" s="3" t="s">
        <v>2435</v>
      </c>
      <c r="B1798" s="11" t="str">
        <f t="shared" si="1"/>
        <v>20140316</v>
      </c>
      <c r="C1798" s="12">
        <f t="shared" si="2"/>
        <v>41714</v>
      </c>
      <c r="D1798" s="3" t="str">
        <f t="shared" si="3"/>
        <v>20</v>
      </c>
      <c r="E1798" s="13">
        <v>0.0</v>
      </c>
      <c r="F1798" s="14">
        <f>'Costo de tareas'!$B$15</f>
        <v>0.1964027778</v>
      </c>
      <c r="G1798" s="15">
        <f>'Producción diaria'!$T$3*$L$2*$M$2*$N$2*E1798*1000/'Costo de tareas'!$B$14</f>
        <v>0</v>
      </c>
      <c r="H1798" s="16">
        <f>IF(G1798 &gt; 'Costo de tareas'!$B$13, 'Costo de tareas'!$B$13, IF(G1798 &lt; 'Costo de tareas'!$B$13*0.2, 0, 'Costo de tareas'!$B$13- G1798))</f>
        <v>0</v>
      </c>
      <c r="I1798" s="17">
        <f>IF(H1798=0,'Costo de tareas'!$B$13,'Costo de tareas'!$B$13-H1798)</f>
        <v>39.28055556</v>
      </c>
      <c r="J1798" s="2"/>
      <c r="K1798" s="2"/>
      <c r="P1798" s="2"/>
    </row>
    <row r="1799">
      <c r="A1799" s="3" t="s">
        <v>2437</v>
      </c>
      <c r="B1799" s="11" t="str">
        <f t="shared" si="1"/>
        <v>20140316</v>
      </c>
      <c r="C1799" s="12">
        <f t="shared" si="2"/>
        <v>41714</v>
      </c>
      <c r="D1799" s="3" t="str">
        <f t="shared" si="3"/>
        <v>21</v>
      </c>
      <c r="E1799" s="13">
        <v>0.0</v>
      </c>
      <c r="F1799" s="14">
        <f>'Costo de tareas'!$B$15</f>
        <v>0.1964027778</v>
      </c>
      <c r="G1799" s="15">
        <f>'Producción diaria'!$T$3*$L$2*$M$2*$N$2*E1799*1000/'Costo de tareas'!$B$14</f>
        <v>0</v>
      </c>
      <c r="H1799" s="16">
        <f>IF(G1799 &gt; 'Costo de tareas'!$B$13, 'Costo de tareas'!$B$13, IF(G1799 &lt; 'Costo de tareas'!$B$13*0.2, 0, 'Costo de tareas'!$B$13- G1799))</f>
        <v>0</v>
      </c>
      <c r="I1799" s="17">
        <f>IF(H1799=0,'Costo de tareas'!$B$13,'Costo de tareas'!$B$13-H1799)</f>
        <v>39.28055556</v>
      </c>
      <c r="J1799" s="2"/>
      <c r="K1799" s="2"/>
      <c r="P1799" s="2"/>
    </row>
    <row r="1800">
      <c r="A1800" s="3" t="s">
        <v>2438</v>
      </c>
      <c r="B1800" s="11" t="str">
        <f t="shared" si="1"/>
        <v>20140316</v>
      </c>
      <c r="C1800" s="12">
        <f t="shared" si="2"/>
        <v>41714</v>
      </c>
      <c r="D1800" s="3" t="str">
        <f t="shared" si="3"/>
        <v>22</v>
      </c>
      <c r="E1800" s="13">
        <v>0.0</v>
      </c>
      <c r="F1800" s="14">
        <f>'Costo de tareas'!$B$15</f>
        <v>0.1964027778</v>
      </c>
      <c r="G1800" s="15">
        <f>'Producción diaria'!$T$3*$L$2*$M$2*$N$2*E1800*1000/'Costo de tareas'!$B$14</f>
        <v>0</v>
      </c>
      <c r="H1800" s="16">
        <f>IF(G1800 &gt; 'Costo de tareas'!$B$13, 'Costo de tareas'!$B$13, IF(G1800 &lt; 'Costo de tareas'!$B$13*0.2, 0, 'Costo de tareas'!$B$13- G1800))</f>
        <v>0</v>
      </c>
      <c r="I1800" s="17">
        <f>IF(H1800=0,'Costo de tareas'!$B$13,'Costo de tareas'!$B$13-H1800)</f>
        <v>39.28055556</v>
      </c>
      <c r="J1800" s="2"/>
      <c r="K1800" s="2"/>
      <c r="P1800" s="2"/>
    </row>
    <row r="1801">
      <c r="A1801" s="3" t="s">
        <v>2439</v>
      </c>
      <c r="B1801" s="11" t="str">
        <f t="shared" si="1"/>
        <v>20140316</v>
      </c>
      <c r="C1801" s="12">
        <f t="shared" si="2"/>
        <v>41714</v>
      </c>
      <c r="D1801" s="3" t="str">
        <f t="shared" si="3"/>
        <v>23</v>
      </c>
      <c r="E1801" s="13">
        <v>0.0</v>
      </c>
      <c r="F1801" s="14">
        <f>'Costo de tareas'!$B$15</f>
        <v>0.1964027778</v>
      </c>
      <c r="G1801" s="15">
        <f>'Producción diaria'!$T$3*$L$2*$M$2*$N$2*E1801*1000/'Costo de tareas'!$B$14</f>
        <v>0</v>
      </c>
      <c r="H1801" s="16">
        <f>IF(G1801 &gt; 'Costo de tareas'!$B$13, 'Costo de tareas'!$B$13, IF(G1801 &lt; 'Costo de tareas'!$B$13*0.2, 0, 'Costo de tareas'!$B$13- G1801))</f>
        <v>0</v>
      </c>
      <c r="I1801" s="17">
        <f>IF(H1801=0,'Costo de tareas'!$B$13,'Costo de tareas'!$B$13-H1801)</f>
        <v>39.28055556</v>
      </c>
      <c r="J1801" s="2"/>
      <c r="K1801" s="2"/>
      <c r="P1801" s="2"/>
    </row>
    <row r="1802">
      <c r="A1802" s="3" t="s">
        <v>2440</v>
      </c>
      <c r="B1802" s="11" t="str">
        <f t="shared" si="1"/>
        <v>20140317</v>
      </c>
      <c r="C1802" s="12">
        <f t="shared" si="2"/>
        <v>41715</v>
      </c>
      <c r="D1802" s="3" t="str">
        <f t="shared" si="3"/>
        <v>00</v>
      </c>
      <c r="E1802" s="13">
        <v>0.0</v>
      </c>
      <c r="F1802" s="14">
        <f>'Costo de tareas'!$B$15</f>
        <v>0.1964027778</v>
      </c>
      <c r="G1802" s="15">
        <f>'Producción diaria'!$T$3*$L$2*$M$2*$N$2*E1802*1000/'Costo de tareas'!$B$14</f>
        <v>0</v>
      </c>
      <c r="H1802" s="16">
        <f>IF(G1802 &gt; 'Costo de tareas'!$B$13, 'Costo de tareas'!$B$13, IF(G1802 &lt; 'Costo de tareas'!$B$13*0.2, 0, 'Costo de tareas'!$B$13- G1802))</f>
        <v>0</v>
      </c>
      <c r="I1802" s="17">
        <f>IF(H1802=0,'Costo de tareas'!$B$13,'Costo de tareas'!$B$13-H1802)</f>
        <v>39.28055556</v>
      </c>
      <c r="J1802" s="2"/>
      <c r="K1802" s="2"/>
      <c r="P1802" s="2"/>
    </row>
    <row r="1803">
      <c r="A1803" s="3" t="s">
        <v>2442</v>
      </c>
      <c r="B1803" s="11" t="str">
        <f t="shared" si="1"/>
        <v>20140317</v>
      </c>
      <c r="C1803" s="12">
        <f t="shared" si="2"/>
        <v>41715</v>
      </c>
      <c r="D1803" s="3" t="str">
        <f t="shared" si="3"/>
        <v>01</v>
      </c>
      <c r="E1803" s="13">
        <v>0.0</v>
      </c>
      <c r="F1803" s="14">
        <f>'Costo de tareas'!$B$15</f>
        <v>0.1964027778</v>
      </c>
      <c r="G1803" s="15">
        <f>'Producción diaria'!$T$3*$L$2*$M$2*$N$2*E1803*1000/'Costo de tareas'!$B$14</f>
        <v>0</v>
      </c>
      <c r="H1803" s="16">
        <f>IF(G1803 &gt; 'Costo de tareas'!$B$13, 'Costo de tareas'!$B$13, IF(G1803 &lt; 'Costo de tareas'!$B$13*0.2, 0, 'Costo de tareas'!$B$13- G1803))</f>
        <v>0</v>
      </c>
      <c r="I1803" s="17">
        <f>IF(H1803=0,'Costo de tareas'!$B$13,'Costo de tareas'!$B$13-H1803)</f>
        <v>39.28055556</v>
      </c>
      <c r="J1803" s="2"/>
      <c r="K1803" s="2"/>
      <c r="P1803" s="2"/>
    </row>
    <row r="1804">
      <c r="A1804" s="3" t="s">
        <v>2444</v>
      </c>
      <c r="B1804" s="11" t="str">
        <f t="shared" si="1"/>
        <v>20140317</v>
      </c>
      <c r="C1804" s="12">
        <f t="shared" si="2"/>
        <v>41715</v>
      </c>
      <c r="D1804" s="3" t="str">
        <f t="shared" si="3"/>
        <v>02</v>
      </c>
      <c r="E1804" s="13">
        <v>0.0</v>
      </c>
      <c r="F1804" s="14">
        <f>'Costo de tareas'!$B$15</f>
        <v>0.1964027778</v>
      </c>
      <c r="G1804" s="15">
        <f>'Producción diaria'!$T$3*$L$2*$M$2*$N$2*E1804*1000/'Costo de tareas'!$B$14</f>
        <v>0</v>
      </c>
      <c r="H1804" s="16">
        <f>IF(G1804 &gt; 'Costo de tareas'!$B$13, 'Costo de tareas'!$B$13, IF(G1804 &lt; 'Costo de tareas'!$B$13*0.2, 0, 'Costo de tareas'!$B$13- G1804))</f>
        <v>0</v>
      </c>
      <c r="I1804" s="17">
        <f>IF(H1804=0,'Costo de tareas'!$B$13,'Costo de tareas'!$B$13-H1804)</f>
        <v>39.28055556</v>
      </c>
      <c r="J1804" s="2"/>
      <c r="K1804" s="2"/>
      <c r="P1804" s="2"/>
    </row>
    <row r="1805">
      <c r="A1805" s="3" t="s">
        <v>2446</v>
      </c>
      <c r="B1805" s="11" t="str">
        <f t="shared" si="1"/>
        <v>20140317</v>
      </c>
      <c r="C1805" s="12">
        <f t="shared" si="2"/>
        <v>41715</v>
      </c>
      <c r="D1805" s="3" t="str">
        <f t="shared" si="3"/>
        <v>03</v>
      </c>
      <c r="E1805" s="13">
        <v>0.0</v>
      </c>
      <c r="F1805" s="14">
        <f>'Costo de tareas'!$B$15</f>
        <v>0.1964027778</v>
      </c>
      <c r="G1805" s="15">
        <f>'Producción diaria'!$T$3*$L$2*$M$2*$N$2*E1805*1000/'Costo de tareas'!$B$14</f>
        <v>0</v>
      </c>
      <c r="H1805" s="16">
        <f>IF(G1805 &gt; 'Costo de tareas'!$B$13, 'Costo de tareas'!$B$13, IF(G1805 &lt; 'Costo de tareas'!$B$13*0.2, 0, 'Costo de tareas'!$B$13- G1805))</f>
        <v>0</v>
      </c>
      <c r="I1805" s="17">
        <f>IF(H1805=0,'Costo de tareas'!$B$13,'Costo de tareas'!$B$13-H1805)</f>
        <v>39.28055556</v>
      </c>
      <c r="J1805" s="2"/>
      <c r="K1805" s="2"/>
      <c r="P1805" s="2"/>
    </row>
    <row r="1806">
      <c r="A1806" s="3" t="s">
        <v>2448</v>
      </c>
      <c r="B1806" s="11" t="str">
        <f t="shared" si="1"/>
        <v>20140317</v>
      </c>
      <c r="C1806" s="12">
        <f t="shared" si="2"/>
        <v>41715</v>
      </c>
      <c r="D1806" s="3" t="str">
        <f t="shared" si="3"/>
        <v>04</v>
      </c>
      <c r="E1806" s="13">
        <v>0.0</v>
      </c>
      <c r="F1806" s="14">
        <f>'Costo de tareas'!$B$15</f>
        <v>0.1964027778</v>
      </c>
      <c r="G1806" s="15">
        <f>'Producción diaria'!$T$3*$L$2*$M$2*$N$2*E1806*1000/'Costo de tareas'!$B$14</f>
        <v>0</v>
      </c>
      <c r="H1806" s="16">
        <f>IF(G1806 &gt; 'Costo de tareas'!$B$13, 'Costo de tareas'!$B$13, IF(G1806 &lt; 'Costo de tareas'!$B$13*0.2, 0, 'Costo de tareas'!$B$13- G1806))</f>
        <v>0</v>
      </c>
      <c r="I1806" s="17">
        <f>IF(H1806=0,'Costo de tareas'!$B$13,'Costo de tareas'!$B$13-H1806)</f>
        <v>39.28055556</v>
      </c>
      <c r="J1806" s="2"/>
      <c r="K1806" s="2"/>
      <c r="P1806" s="2"/>
    </row>
    <row r="1807">
      <c r="A1807" s="3" t="s">
        <v>2450</v>
      </c>
      <c r="B1807" s="11" t="str">
        <f t="shared" si="1"/>
        <v>20140317</v>
      </c>
      <c r="C1807" s="12">
        <f t="shared" si="2"/>
        <v>41715</v>
      </c>
      <c r="D1807" s="3" t="str">
        <f t="shared" si="3"/>
        <v>05</v>
      </c>
      <c r="E1807" s="13">
        <v>0.0</v>
      </c>
      <c r="F1807" s="14">
        <f>'Costo de tareas'!$B$15</f>
        <v>0.1964027778</v>
      </c>
      <c r="G1807" s="15">
        <f>'Producción diaria'!$T$3*$L$2*$M$2*$N$2*E1807*1000/'Costo de tareas'!$B$14</f>
        <v>0</v>
      </c>
      <c r="H1807" s="16">
        <f>IF(G1807 &gt; 'Costo de tareas'!$B$13, 'Costo de tareas'!$B$13, IF(G1807 &lt; 'Costo de tareas'!$B$13*0.2, 0, 'Costo de tareas'!$B$13- G1807))</f>
        <v>0</v>
      </c>
      <c r="I1807" s="17">
        <f>IF(H1807=0,'Costo de tareas'!$B$13,'Costo de tareas'!$B$13-H1807)</f>
        <v>39.28055556</v>
      </c>
      <c r="J1807" s="2"/>
      <c r="K1807" s="2"/>
      <c r="P1807" s="2"/>
    </row>
    <row r="1808">
      <c r="A1808" s="3" t="s">
        <v>2452</v>
      </c>
      <c r="B1808" s="11" t="str">
        <f t="shared" si="1"/>
        <v>20140317</v>
      </c>
      <c r="C1808" s="12">
        <f t="shared" si="2"/>
        <v>41715</v>
      </c>
      <c r="D1808" s="3" t="str">
        <f t="shared" si="3"/>
        <v>06</v>
      </c>
      <c r="E1808" s="13">
        <v>0.0</v>
      </c>
      <c r="F1808" s="14">
        <f>'Costo de tareas'!$B$15</f>
        <v>0.1964027778</v>
      </c>
      <c r="G1808" s="15">
        <f>'Producción diaria'!$T$3*$L$2*$M$2*$N$2*E1808*1000/'Costo de tareas'!$B$14</f>
        <v>0</v>
      </c>
      <c r="H1808" s="16">
        <f>IF(G1808 &gt; 'Costo de tareas'!$B$13, 'Costo de tareas'!$B$13, IF(G1808 &lt; 'Costo de tareas'!$B$13*0.2, 0, 'Costo de tareas'!$B$13- G1808))</f>
        <v>0</v>
      </c>
      <c r="I1808" s="17">
        <f>IF(H1808=0,'Costo de tareas'!$B$13,'Costo de tareas'!$B$13-H1808)</f>
        <v>39.28055556</v>
      </c>
      <c r="J1808" s="2"/>
      <c r="K1808" s="2"/>
      <c r="P1808" s="2"/>
    </row>
    <row r="1809">
      <c r="A1809" s="3" t="s">
        <v>2454</v>
      </c>
      <c r="B1809" s="11" t="str">
        <f t="shared" si="1"/>
        <v>20140317</v>
      </c>
      <c r="C1809" s="12">
        <f t="shared" si="2"/>
        <v>41715</v>
      </c>
      <c r="D1809" s="3" t="str">
        <f t="shared" si="3"/>
        <v>07</v>
      </c>
      <c r="E1809" s="13">
        <v>96.0</v>
      </c>
      <c r="F1809" s="14">
        <f>'Costo de tareas'!$B$15</f>
        <v>0.1964027778</v>
      </c>
      <c r="G1809" s="15">
        <f>'Producción diaria'!$T$3*$L$2*$M$2*$N$2*E1809*1000/'Costo de tareas'!$B$14</f>
        <v>144.3419458</v>
      </c>
      <c r="H1809" s="16">
        <f>IF(G1809 &gt; 'Costo de tareas'!$B$13, 'Costo de tareas'!$B$13, IF(G1809 &lt; 'Costo de tareas'!$B$13*0.2, 0, 'Costo de tareas'!$B$13- G1809))</f>
        <v>39.28055556</v>
      </c>
      <c r="I1809" s="17">
        <f>IF(H1809=0,'Costo de tareas'!$B$13,'Costo de tareas'!$B$13-H1809)</f>
        <v>0</v>
      </c>
      <c r="J1809" s="2"/>
      <c r="K1809" s="2"/>
      <c r="P1809" s="2"/>
    </row>
    <row r="1810">
      <c r="A1810" s="3" t="s">
        <v>2455</v>
      </c>
      <c r="B1810" s="11" t="str">
        <f t="shared" si="1"/>
        <v>20140317</v>
      </c>
      <c r="C1810" s="12">
        <f t="shared" si="2"/>
        <v>41715</v>
      </c>
      <c r="D1810" s="3" t="str">
        <f t="shared" si="3"/>
        <v>08</v>
      </c>
      <c r="E1810" s="13">
        <v>297.0</v>
      </c>
      <c r="F1810" s="14">
        <f>'Costo de tareas'!$B$15</f>
        <v>0.1964027778</v>
      </c>
      <c r="G1810" s="15">
        <f>'Producción diaria'!$T$3*$L$2*$M$2*$N$2*E1810*1000/'Costo de tareas'!$B$14</f>
        <v>446.5578947</v>
      </c>
      <c r="H1810" s="16">
        <f>IF(G1810 &gt; 'Costo de tareas'!$B$13, 'Costo de tareas'!$B$13, IF(G1810 &lt; 'Costo de tareas'!$B$13*0.2, 0, 'Costo de tareas'!$B$13- G1810))</f>
        <v>39.28055556</v>
      </c>
      <c r="I1810" s="17">
        <f>IF(H1810=0,'Costo de tareas'!$B$13,'Costo de tareas'!$B$13-H1810)</f>
        <v>0</v>
      </c>
      <c r="J1810" s="2"/>
      <c r="K1810" s="2"/>
      <c r="P1810" s="2"/>
    </row>
    <row r="1811">
      <c r="A1811" s="3" t="s">
        <v>2457</v>
      </c>
      <c r="B1811" s="11" t="str">
        <f t="shared" si="1"/>
        <v>20140317</v>
      </c>
      <c r="C1811" s="12">
        <f t="shared" si="2"/>
        <v>41715</v>
      </c>
      <c r="D1811" s="3" t="str">
        <f t="shared" si="3"/>
        <v>09</v>
      </c>
      <c r="E1811" s="13">
        <v>496.0</v>
      </c>
      <c r="F1811" s="14">
        <f>'Costo de tareas'!$B$15</f>
        <v>0.1964027778</v>
      </c>
      <c r="G1811" s="15">
        <f>'Producción diaria'!$T$3*$L$2*$M$2*$N$2*E1811*1000/'Costo de tareas'!$B$14</f>
        <v>745.7667198</v>
      </c>
      <c r="H1811" s="16">
        <f>IF(G1811 &gt; 'Costo de tareas'!$B$13, 'Costo de tareas'!$B$13, IF(G1811 &lt; 'Costo de tareas'!$B$13*0.2, 0, 'Costo de tareas'!$B$13- G1811))</f>
        <v>39.28055556</v>
      </c>
      <c r="I1811" s="17">
        <f>IF(H1811=0,'Costo de tareas'!$B$13,'Costo de tareas'!$B$13-H1811)</f>
        <v>0</v>
      </c>
      <c r="J1811" s="2"/>
      <c r="K1811" s="2"/>
      <c r="P1811" s="2"/>
    </row>
    <row r="1812">
      <c r="A1812" s="3" t="s">
        <v>2459</v>
      </c>
      <c r="B1812" s="11" t="str">
        <f t="shared" si="1"/>
        <v>20140317</v>
      </c>
      <c r="C1812" s="12">
        <f t="shared" si="2"/>
        <v>41715</v>
      </c>
      <c r="D1812" s="3" t="str">
        <f t="shared" si="3"/>
        <v>10</v>
      </c>
      <c r="E1812" s="13">
        <v>654.0</v>
      </c>
      <c r="F1812" s="14">
        <f>'Costo de tareas'!$B$15</f>
        <v>0.1964027778</v>
      </c>
      <c r="G1812" s="15">
        <f>'Producción diaria'!$T$3*$L$2*$M$2*$N$2*E1812*1000/'Costo de tareas'!$B$14</f>
        <v>983.3295056</v>
      </c>
      <c r="H1812" s="16">
        <f>IF(G1812 &gt; 'Costo de tareas'!$B$13, 'Costo de tareas'!$B$13, IF(G1812 &lt; 'Costo de tareas'!$B$13*0.2, 0, 'Costo de tareas'!$B$13- G1812))</f>
        <v>39.28055556</v>
      </c>
      <c r="I1812" s="17">
        <f>IF(H1812=0,'Costo de tareas'!$B$13,'Costo de tareas'!$B$13-H1812)</f>
        <v>0</v>
      </c>
      <c r="J1812" s="2"/>
      <c r="K1812" s="2"/>
      <c r="P1812" s="2"/>
    </row>
    <row r="1813">
      <c r="A1813" s="3" t="s">
        <v>2461</v>
      </c>
      <c r="B1813" s="11" t="str">
        <f t="shared" si="1"/>
        <v>20140317</v>
      </c>
      <c r="C1813" s="12">
        <f t="shared" si="2"/>
        <v>41715</v>
      </c>
      <c r="D1813" s="3" t="str">
        <f t="shared" si="3"/>
        <v>11</v>
      </c>
      <c r="E1813" s="13">
        <v>772.0</v>
      </c>
      <c r="F1813" s="14">
        <f>'Costo de tareas'!$B$15</f>
        <v>0.1964027778</v>
      </c>
      <c r="G1813" s="15">
        <f>'Producción diaria'!$T$3*$L$2*$M$2*$N$2*E1813*1000/'Costo de tareas'!$B$14</f>
        <v>1160.749814</v>
      </c>
      <c r="H1813" s="16">
        <f>IF(G1813 &gt; 'Costo de tareas'!$B$13, 'Costo de tareas'!$B$13, IF(G1813 &lt; 'Costo de tareas'!$B$13*0.2, 0, 'Costo de tareas'!$B$13- G1813))</f>
        <v>39.28055556</v>
      </c>
      <c r="I1813" s="17">
        <f>IF(H1813=0,'Costo de tareas'!$B$13,'Costo de tareas'!$B$13-H1813)</f>
        <v>0</v>
      </c>
      <c r="J1813" s="2"/>
      <c r="K1813" s="2"/>
      <c r="P1813" s="2"/>
    </row>
    <row r="1814">
      <c r="A1814" s="3" t="s">
        <v>2463</v>
      </c>
      <c r="B1814" s="11" t="str">
        <f t="shared" si="1"/>
        <v>20140317</v>
      </c>
      <c r="C1814" s="12">
        <f t="shared" si="2"/>
        <v>41715</v>
      </c>
      <c r="D1814" s="3" t="str">
        <f t="shared" si="3"/>
        <v>12</v>
      </c>
      <c r="E1814" s="13">
        <v>804.0</v>
      </c>
      <c r="F1814" s="14">
        <f>'Costo de tareas'!$B$15</f>
        <v>0.1964027778</v>
      </c>
      <c r="G1814" s="15">
        <f>'Producción diaria'!$T$3*$L$2*$M$2*$N$2*E1814*1000/'Costo de tareas'!$B$14</f>
        <v>1208.863796</v>
      </c>
      <c r="H1814" s="16">
        <f>IF(G1814 &gt; 'Costo de tareas'!$B$13, 'Costo de tareas'!$B$13, IF(G1814 &lt; 'Costo de tareas'!$B$13*0.2, 0, 'Costo de tareas'!$B$13- G1814))</f>
        <v>39.28055556</v>
      </c>
      <c r="I1814" s="17">
        <f>IF(H1814=0,'Costo de tareas'!$B$13,'Costo de tareas'!$B$13-H1814)</f>
        <v>0</v>
      </c>
      <c r="J1814" s="2"/>
      <c r="K1814" s="2"/>
      <c r="P1814" s="2"/>
    </row>
    <row r="1815">
      <c r="A1815" s="3" t="s">
        <v>2465</v>
      </c>
      <c r="B1815" s="11" t="str">
        <f t="shared" si="1"/>
        <v>20140317</v>
      </c>
      <c r="C1815" s="12">
        <f t="shared" si="2"/>
        <v>41715</v>
      </c>
      <c r="D1815" s="3" t="str">
        <f t="shared" si="3"/>
        <v>13</v>
      </c>
      <c r="E1815" s="13">
        <v>796.0</v>
      </c>
      <c r="F1815" s="14">
        <f>'Costo de tareas'!$B$15</f>
        <v>0.1964027778</v>
      </c>
      <c r="G1815" s="15">
        <f>'Producción diaria'!$T$3*$L$2*$M$2*$N$2*E1815*1000/'Costo de tareas'!$B$14</f>
        <v>1196.8353</v>
      </c>
      <c r="H1815" s="16">
        <f>IF(G1815 &gt; 'Costo de tareas'!$B$13, 'Costo de tareas'!$B$13, IF(G1815 &lt; 'Costo de tareas'!$B$13*0.2, 0, 'Costo de tareas'!$B$13- G1815))</f>
        <v>39.28055556</v>
      </c>
      <c r="I1815" s="17">
        <f>IF(H1815=0,'Costo de tareas'!$B$13,'Costo de tareas'!$B$13-H1815)</f>
        <v>0</v>
      </c>
      <c r="J1815" s="2"/>
      <c r="K1815" s="2"/>
      <c r="P1815" s="2"/>
    </row>
    <row r="1816">
      <c r="A1816" s="3" t="s">
        <v>2467</v>
      </c>
      <c r="B1816" s="11" t="str">
        <f t="shared" si="1"/>
        <v>20140317</v>
      </c>
      <c r="C1816" s="12">
        <f t="shared" si="2"/>
        <v>41715</v>
      </c>
      <c r="D1816" s="3" t="str">
        <f t="shared" si="3"/>
        <v>14</v>
      </c>
      <c r="E1816" s="13">
        <v>718.0</v>
      </c>
      <c r="F1816" s="14">
        <f>'Costo de tareas'!$B$15</f>
        <v>0.1964027778</v>
      </c>
      <c r="G1816" s="15">
        <f>'Producción diaria'!$T$3*$L$2*$M$2*$N$2*E1816*1000/'Costo de tareas'!$B$14</f>
        <v>1079.557469</v>
      </c>
      <c r="H1816" s="16">
        <f>IF(G1816 &gt; 'Costo de tareas'!$B$13, 'Costo de tareas'!$B$13, IF(G1816 &lt; 'Costo de tareas'!$B$13*0.2, 0, 'Costo de tareas'!$B$13- G1816))</f>
        <v>39.28055556</v>
      </c>
      <c r="I1816" s="17">
        <f>IF(H1816=0,'Costo de tareas'!$B$13,'Costo de tareas'!$B$13-H1816)</f>
        <v>0</v>
      </c>
      <c r="J1816" s="2"/>
      <c r="K1816" s="2"/>
      <c r="P1816" s="2"/>
    </row>
    <row r="1817">
      <c r="A1817" s="3" t="s">
        <v>2469</v>
      </c>
      <c r="B1817" s="11" t="str">
        <f t="shared" si="1"/>
        <v>20140317</v>
      </c>
      <c r="C1817" s="12">
        <f t="shared" si="2"/>
        <v>41715</v>
      </c>
      <c r="D1817" s="3" t="str">
        <f t="shared" si="3"/>
        <v>15</v>
      </c>
      <c r="E1817" s="13">
        <v>582.0</v>
      </c>
      <c r="F1817" s="14">
        <f>'Costo de tareas'!$B$15</f>
        <v>0.1964027778</v>
      </c>
      <c r="G1817" s="15">
        <f>'Producción diaria'!$T$3*$L$2*$M$2*$N$2*E1817*1000/'Costo de tareas'!$B$14</f>
        <v>875.0730463</v>
      </c>
      <c r="H1817" s="16">
        <f>IF(G1817 &gt; 'Costo de tareas'!$B$13, 'Costo de tareas'!$B$13, IF(G1817 &lt; 'Costo de tareas'!$B$13*0.2, 0, 'Costo de tareas'!$B$13- G1817))</f>
        <v>39.28055556</v>
      </c>
      <c r="I1817" s="17">
        <f>IF(H1817=0,'Costo de tareas'!$B$13,'Costo de tareas'!$B$13-H1817)</f>
        <v>0</v>
      </c>
      <c r="J1817" s="2"/>
      <c r="K1817" s="2"/>
      <c r="P1817" s="2"/>
    </row>
    <row r="1818">
      <c r="A1818" s="3" t="s">
        <v>2471</v>
      </c>
      <c r="B1818" s="11" t="str">
        <f t="shared" si="1"/>
        <v>20140317</v>
      </c>
      <c r="C1818" s="12">
        <f t="shared" si="2"/>
        <v>41715</v>
      </c>
      <c r="D1818" s="3" t="str">
        <f t="shared" si="3"/>
        <v>16</v>
      </c>
      <c r="E1818" s="13">
        <v>391.0</v>
      </c>
      <c r="F1818" s="14">
        <f>'Costo de tareas'!$B$15</f>
        <v>0.1964027778</v>
      </c>
      <c r="G1818" s="15">
        <f>'Producción diaria'!$T$3*$L$2*$M$2*$N$2*E1818*1000/'Costo de tareas'!$B$14</f>
        <v>587.8927166</v>
      </c>
      <c r="H1818" s="16">
        <f>IF(G1818 &gt; 'Costo de tareas'!$B$13, 'Costo de tareas'!$B$13, IF(G1818 &lt; 'Costo de tareas'!$B$13*0.2, 0, 'Costo de tareas'!$B$13- G1818))</f>
        <v>39.28055556</v>
      </c>
      <c r="I1818" s="17">
        <f>IF(H1818=0,'Costo de tareas'!$B$13,'Costo de tareas'!$B$13-H1818)</f>
        <v>0</v>
      </c>
      <c r="J1818" s="2"/>
      <c r="K1818" s="2"/>
      <c r="P1818" s="2"/>
    </row>
    <row r="1819">
      <c r="A1819" s="3" t="s">
        <v>2473</v>
      </c>
      <c r="B1819" s="11" t="str">
        <f t="shared" si="1"/>
        <v>20140317</v>
      </c>
      <c r="C1819" s="12">
        <f t="shared" si="2"/>
        <v>41715</v>
      </c>
      <c r="D1819" s="3" t="str">
        <f t="shared" si="3"/>
        <v>17</v>
      </c>
      <c r="E1819" s="13">
        <v>193.0</v>
      </c>
      <c r="F1819" s="14">
        <f>'Costo de tareas'!$B$15</f>
        <v>0.1964027778</v>
      </c>
      <c r="G1819" s="15">
        <f>'Producción diaria'!$T$3*$L$2*$M$2*$N$2*E1819*1000/'Costo de tareas'!$B$14</f>
        <v>290.1874535</v>
      </c>
      <c r="H1819" s="16">
        <f>IF(G1819 &gt; 'Costo de tareas'!$B$13, 'Costo de tareas'!$B$13, IF(G1819 &lt; 'Costo de tareas'!$B$13*0.2, 0, 'Costo de tareas'!$B$13- G1819))</f>
        <v>39.28055556</v>
      </c>
      <c r="I1819" s="17">
        <f>IF(H1819=0,'Costo de tareas'!$B$13,'Costo de tareas'!$B$13-H1819)</f>
        <v>0</v>
      </c>
      <c r="J1819" s="2"/>
      <c r="K1819" s="2"/>
      <c r="P1819" s="2"/>
    </row>
    <row r="1820">
      <c r="A1820" s="3" t="s">
        <v>2474</v>
      </c>
      <c r="B1820" s="11" t="str">
        <f t="shared" si="1"/>
        <v>20140317</v>
      </c>
      <c r="C1820" s="12">
        <f t="shared" si="2"/>
        <v>41715</v>
      </c>
      <c r="D1820" s="3" t="str">
        <f t="shared" si="3"/>
        <v>18</v>
      </c>
      <c r="E1820" s="13">
        <v>8.0</v>
      </c>
      <c r="F1820" s="14">
        <f>'Costo de tareas'!$B$15</f>
        <v>0.1964027778</v>
      </c>
      <c r="G1820" s="15">
        <f>'Producción diaria'!$T$3*$L$2*$M$2*$N$2*E1820*1000/'Costo de tareas'!$B$14</f>
        <v>12.02849548</v>
      </c>
      <c r="H1820" s="16">
        <f>IF(G1820 &gt; 'Costo de tareas'!$B$13, 'Costo de tareas'!$B$13, IF(G1820 &lt; 'Costo de tareas'!$B$13*0.2, 0, 'Costo de tareas'!$B$13- G1820))</f>
        <v>27.25206007</v>
      </c>
      <c r="I1820" s="17">
        <f>IF(H1820=0,'Costo de tareas'!$B$13,'Costo de tareas'!$B$13-H1820)</f>
        <v>12.02849548</v>
      </c>
      <c r="J1820" s="2"/>
      <c r="K1820" s="2"/>
      <c r="P1820" s="2"/>
    </row>
    <row r="1821">
      <c r="A1821" s="3" t="s">
        <v>2475</v>
      </c>
      <c r="B1821" s="11" t="str">
        <f t="shared" si="1"/>
        <v>20140317</v>
      </c>
      <c r="C1821" s="12">
        <f t="shared" si="2"/>
        <v>41715</v>
      </c>
      <c r="D1821" s="3" t="str">
        <f t="shared" si="3"/>
        <v>19</v>
      </c>
      <c r="E1821" s="13">
        <v>0.0</v>
      </c>
      <c r="F1821" s="14">
        <f>'Costo de tareas'!$B$15</f>
        <v>0.1964027778</v>
      </c>
      <c r="G1821" s="15">
        <f>'Producción diaria'!$T$3*$L$2*$M$2*$N$2*E1821*1000/'Costo de tareas'!$B$14</f>
        <v>0</v>
      </c>
      <c r="H1821" s="16">
        <f>IF(G1821 &gt; 'Costo de tareas'!$B$13, 'Costo de tareas'!$B$13, IF(G1821 &lt; 'Costo de tareas'!$B$13*0.2, 0, 'Costo de tareas'!$B$13- G1821))</f>
        <v>0</v>
      </c>
      <c r="I1821" s="17">
        <f>IF(H1821=0,'Costo de tareas'!$B$13,'Costo de tareas'!$B$13-H1821)</f>
        <v>39.28055556</v>
      </c>
      <c r="J1821" s="2"/>
      <c r="K1821" s="2"/>
      <c r="P1821" s="2"/>
    </row>
    <row r="1822">
      <c r="A1822" s="3" t="s">
        <v>2477</v>
      </c>
      <c r="B1822" s="11" t="str">
        <f t="shared" si="1"/>
        <v>20140317</v>
      </c>
      <c r="C1822" s="12">
        <f t="shared" si="2"/>
        <v>41715</v>
      </c>
      <c r="D1822" s="3" t="str">
        <f t="shared" si="3"/>
        <v>20</v>
      </c>
      <c r="E1822" s="13">
        <v>0.0</v>
      </c>
      <c r="F1822" s="14">
        <f>'Costo de tareas'!$B$15</f>
        <v>0.1964027778</v>
      </c>
      <c r="G1822" s="15">
        <f>'Producción diaria'!$T$3*$L$2*$M$2*$N$2*E1822*1000/'Costo de tareas'!$B$14</f>
        <v>0</v>
      </c>
      <c r="H1822" s="16">
        <f>IF(G1822 &gt; 'Costo de tareas'!$B$13, 'Costo de tareas'!$B$13, IF(G1822 &lt; 'Costo de tareas'!$B$13*0.2, 0, 'Costo de tareas'!$B$13- G1822))</f>
        <v>0</v>
      </c>
      <c r="I1822" s="17">
        <f>IF(H1822=0,'Costo de tareas'!$B$13,'Costo de tareas'!$B$13-H1822)</f>
        <v>39.28055556</v>
      </c>
      <c r="J1822" s="2"/>
      <c r="K1822" s="2"/>
      <c r="P1822" s="2"/>
    </row>
    <row r="1823">
      <c r="A1823" s="3" t="s">
        <v>2478</v>
      </c>
      <c r="B1823" s="11" t="str">
        <f t="shared" si="1"/>
        <v>20140317</v>
      </c>
      <c r="C1823" s="12">
        <f t="shared" si="2"/>
        <v>41715</v>
      </c>
      <c r="D1823" s="3" t="str">
        <f t="shared" si="3"/>
        <v>21</v>
      </c>
      <c r="E1823" s="13">
        <v>0.0</v>
      </c>
      <c r="F1823" s="14">
        <f>'Costo de tareas'!$B$15</f>
        <v>0.1964027778</v>
      </c>
      <c r="G1823" s="15">
        <f>'Producción diaria'!$T$3*$L$2*$M$2*$N$2*E1823*1000/'Costo de tareas'!$B$14</f>
        <v>0</v>
      </c>
      <c r="H1823" s="16">
        <f>IF(G1823 &gt; 'Costo de tareas'!$B$13, 'Costo de tareas'!$B$13, IF(G1823 &lt; 'Costo de tareas'!$B$13*0.2, 0, 'Costo de tareas'!$B$13- G1823))</f>
        <v>0</v>
      </c>
      <c r="I1823" s="17">
        <f>IF(H1823=0,'Costo de tareas'!$B$13,'Costo de tareas'!$B$13-H1823)</f>
        <v>39.28055556</v>
      </c>
      <c r="J1823" s="2"/>
      <c r="K1823" s="2"/>
      <c r="P1823" s="2"/>
    </row>
    <row r="1824">
      <c r="A1824" s="3" t="s">
        <v>2479</v>
      </c>
      <c r="B1824" s="11" t="str">
        <f t="shared" si="1"/>
        <v>20140317</v>
      </c>
      <c r="C1824" s="12">
        <f t="shared" si="2"/>
        <v>41715</v>
      </c>
      <c r="D1824" s="3" t="str">
        <f t="shared" si="3"/>
        <v>22</v>
      </c>
      <c r="E1824" s="13">
        <v>0.0</v>
      </c>
      <c r="F1824" s="14">
        <f>'Costo de tareas'!$B$15</f>
        <v>0.1964027778</v>
      </c>
      <c r="G1824" s="15">
        <f>'Producción diaria'!$T$3*$L$2*$M$2*$N$2*E1824*1000/'Costo de tareas'!$B$14</f>
        <v>0</v>
      </c>
      <c r="H1824" s="16">
        <f>IF(G1824 &gt; 'Costo de tareas'!$B$13, 'Costo de tareas'!$B$13, IF(G1824 &lt; 'Costo de tareas'!$B$13*0.2, 0, 'Costo de tareas'!$B$13- G1824))</f>
        <v>0</v>
      </c>
      <c r="I1824" s="17">
        <f>IF(H1824=0,'Costo de tareas'!$B$13,'Costo de tareas'!$B$13-H1824)</f>
        <v>39.28055556</v>
      </c>
      <c r="J1824" s="2"/>
      <c r="K1824" s="2"/>
      <c r="P1824" s="2"/>
    </row>
    <row r="1825">
      <c r="A1825" s="3" t="s">
        <v>2480</v>
      </c>
      <c r="B1825" s="11" t="str">
        <f t="shared" si="1"/>
        <v>20140317</v>
      </c>
      <c r="C1825" s="12">
        <f t="shared" si="2"/>
        <v>41715</v>
      </c>
      <c r="D1825" s="3" t="str">
        <f t="shared" si="3"/>
        <v>23</v>
      </c>
      <c r="E1825" s="13">
        <v>0.0</v>
      </c>
      <c r="F1825" s="14">
        <f>'Costo de tareas'!$B$15</f>
        <v>0.1964027778</v>
      </c>
      <c r="G1825" s="15">
        <f>'Producción diaria'!$T$3*$L$2*$M$2*$N$2*E1825*1000/'Costo de tareas'!$B$14</f>
        <v>0</v>
      </c>
      <c r="H1825" s="16">
        <f>IF(G1825 &gt; 'Costo de tareas'!$B$13, 'Costo de tareas'!$B$13, IF(G1825 &lt; 'Costo de tareas'!$B$13*0.2, 0, 'Costo de tareas'!$B$13- G1825))</f>
        <v>0</v>
      </c>
      <c r="I1825" s="17">
        <f>IF(H1825=0,'Costo de tareas'!$B$13,'Costo de tareas'!$B$13-H1825)</f>
        <v>39.28055556</v>
      </c>
      <c r="J1825" s="2"/>
      <c r="K1825" s="2"/>
      <c r="P1825" s="2"/>
    </row>
    <row r="1826">
      <c r="A1826" s="3" t="s">
        <v>2482</v>
      </c>
      <c r="B1826" s="11" t="str">
        <f t="shared" si="1"/>
        <v>20140318</v>
      </c>
      <c r="C1826" s="12">
        <f t="shared" si="2"/>
        <v>41716</v>
      </c>
      <c r="D1826" s="3" t="str">
        <f t="shared" si="3"/>
        <v>00</v>
      </c>
      <c r="E1826" s="13">
        <v>0.0</v>
      </c>
      <c r="F1826" s="14">
        <f>'Costo de tareas'!$B$15</f>
        <v>0.1964027778</v>
      </c>
      <c r="G1826" s="15">
        <f>'Producción diaria'!$T$3*$L$2*$M$2*$N$2*E1826*1000/'Costo de tareas'!$B$14</f>
        <v>0</v>
      </c>
      <c r="H1826" s="16">
        <f>IF(G1826 &gt; 'Costo de tareas'!$B$13, 'Costo de tareas'!$B$13, IF(G1826 &lt; 'Costo de tareas'!$B$13*0.2, 0, 'Costo de tareas'!$B$13- G1826))</f>
        <v>0</v>
      </c>
      <c r="I1826" s="17">
        <f>IF(H1826=0,'Costo de tareas'!$B$13,'Costo de tareas'!$B$13-H1826)</f>
        <v>39.28055556</v>
      </c>
      <c r="J1826" s="2"/>
      <c r="K1826" s="2"/>
      <c r="P1826" s="2"/>
    </row>
    <row r="1827">
      <c r="A1827" s="3" t="s">
        <v>2483</v>
      </c>
      <c r="B1827" s="11" t="str">
        <f t="shared" si="1"/>
        <v>20140318</v>
      </c>
      <c r="C1827" s="12">
        <f t="shared" si="2"/>
        <v>41716</v>
      </c>
      <c r="D1827" s="3" t="str">
        <f t="shared" si="3"/>
        <v>01</v>
      </c>
      <c r="E1827" s="13">
        <v>0.0</v>
      </c>
      <c r="F1827" s="14">
        <f>'Costo de tareas'!$B$15</f>
        <v>0.1964027778</v>
      </c>
      <c r="G1827" s="15">
        <f>'Producción diaria'!$T$3*$L$2*$M$2*$N$2*E1827*1000/'Costo de tareas'!$B$14</f>
        <v>0</v>
      </c>
      <c r="H1827" s="16">
        <f>IF(G1827 &gt; 'Costo de tareas'!$B$13, 'Costo de tareas'!$B$13, IF(G1827 &lt; 'Costo de tareas'!$B$13*0.2, 0, 'Costo de tareas'!$B$13- G1827))</f>
        <v>0</v>
      </c>
      <c r="I1827" s="17">
        <f>IF(H1827=0,'Costo de tareas'!$B$13,'Costo de tareas'!$B$13-H1827)</f>
        <v>39.28055556</v>
      </c>
      <c r="J1827" s="2"/>
      <c r="K1827" s="2"/>
      <c r="P1827" s="2"/>
    </row>
    <row r="1828">
      <c r="A1828" s="3" t="s">
        <v>2484</v>
      </c>
      <c r="B1828" s="11" t="str">
        <f t="shared" si="1"/>
        <v>20140318</v>
      </c>
      <c r="C1828" s="12">
        <f t="shared" si="2"/>
        <v>41716</v>
      </c>
      <c r="D1828" s="3" t="str">
        <f t="shared" si="3"/>
        <v>02</v>
      </c>
      <c r="E1828" s="13">
        <v>0.0</v>
      </c>
      <c r="F1828" s="14">
        <f>'Costo de tareas'!$B$15</f>
        <v>0.1964027778</v>
      </c>
      <c r="G1828" s="15">
        <f>'Producción diaria'!$T$3*$L$2*$M$2*$N$2*E1828*1000/'Costo de tareas'!$B$14</f>
        <v>0</v>
      </c>
      <c r="H1828" s="16">
        <f>IF(G1828 &gt; 'Costo de tareas'!$B$13, 'Costo de tareas'!$B$13, IF(G1828 &lt; 'Costo de tareas'!$B$13*0.2, 0, 'Costo de tareas'!$B$13- G1828))</f>
        <v>0</v>
      </c>
      <c r="I1828" s="17">
        <f>IF(H1828=0,'Costo de tareas'!$B$13,'Costo de tareas'!$B$13-H1828)</f>
        <v>39.28055556</v>
      </c>
      <c r="J1828" s="2"/>
      <c r="K1828" s="2"/>
      <c r="P1828" s="2"/>
    </row>
    <row r="1829">
      <c r="A1829" s="3" t="s">
        <v>2485</v>
      </c>
      <c r="B1829" s="11" t="str">
        <f t="shared" si="1"/>
        <v>20140318</v>
      </c>
      <c r="C1829" s="12">
        <f t="shared" si="2"/>
        <v>41716</v>
      </c>
      <c r="D1829" s="3" t="str">
        <f t="shared" si="3"/>
        <v>03</v>
      </c>
      <c r="E1829" s="13">
        <v>0.0</v>
      </c>
      <c r="F1829" s="14">
        <f>'Costo de tareas'!$B$15</f>
        <v>0.1964027778</v>
      </c>
      <c r="G1829" s="15">
        <f>'Producción diaria'!$T$3*$L$2*$M$2*$N$2*E1829*1000/'Costo de tareas'!$B$14</f>
        <v>0</v>
      </c>
      <c r="H1829" s="16">
        <f>IF(G1829 &gt; 'Costo de tareas'!$B$13, 'Costo de tareas'!$B$13, IF(G1829 &lt; 'Costo de tareas'!$B$13*0.2, 0, 'Costo de tareas'!$B$13- G1829))</f>
        <v>0</v>
      </c>
      <c r="I1829" s="17">
        <f>IF(H1829=0,'Costo de tareas'!$B$13,'Costo de tareas'!$B$13-H1829)</f>
        <v>39.28055556</v>
      </c>
      <c r="J1829" s="2"/>
      <c r="K1829" s="2"/>
      <c r="P1829" s="2"/>
    </row>
    <row r="1830">
      <c r="A1830" s="3" t="s">
        <v>2486</v>
      </c>
      <c r="B1830" s="11" t="str">
        <f t="shared" si="1"/>
        <v>20140318</v>
      </c>
      <c r="C1830" s="12">
        <f t="shared" si="2"/>
        <v>41716</v>
      </c>
      <c r="D1830" s="3" t="str">
        <f t="shared" si="3"/>
        <v>04</v>
      </c>
      <c r="E1830" s="13">
        <v>0.0</v>
      </c>
      <c r="F1830" s="14">
        <f>'Costo de tareas'!$B$15</f>
        <v>0.1964027778</v>
      </c>
      <c r="G1830" s="15">
        <f>'Producción diaria'!$T$3*$L$2*$M$2*$N$2*E1830*1000/'Costo de tareas'!$B$14</f>
        <v>0</v>
      </c>
      <c r="H1830" s="16">
        <f>IF(G1830 &gt; 'Costo de tareas'!$B$13, 'Costo de tareas'!$B$13, IF(G1830 &lt; 'Costo de tareas'!$B$13*0.2, 0, 'Costo de tareas'!$B$13- G1830))</f>
        <v>0</v>
      </c>
      <c r="I1830" s="17">
        <f>IF(H1830=0,'Costo de tareas'!$B$13,'Costo de tareas'!$B$13-H1830)</f>
        <v>39.28055556</v>
      </c>
      <c r="J1830" s="2"/>
      <c r="K1830" s="2"/>
      <c r="P1830" s="2"/>
    </row>
    <row r="1831">
      <c r="A1831" s="3" t="s">
        <v>2487</v>
      </c>
      <c r="B1831" s="11" t="str">
        <f t="shared" si="1"/>
        <v>20140318</v>
      </c>
      <c r="C1831" s="12">
        <f t="shared" si="2"/>
        <v>41716</v>
      </c>
      <c r="D1831" s="3" t="str">
        <f t="shared" si="3"/>
        <v>05</v>
      </c>
      <c r="E1831" s="13">
        <v>0.0</v>
      </c>
      <c r="F1831" s="14">
        <f>'Costo de tareas'!$B$15</f>
        <v>0.1964027778</v>
      </c>
      <c r="G1831" s="15">
        <f>'Producción diaria'!$T$3*$L$2*$M$2*$N$2*E1831*1000/'Costo de tareas'!$B$14</f>
        <v>0</v>
      </c>
      <c r="H1831" s="16">
        <f>IF(G1831 &gt; 'Costo de tareas'!$B$13, 'Costo de tareas'!$B$13, IF(G1831 &lt; 'Costo de tareas'!$B$13*0.2, 0, 'Costo de tareas'!$B$13- G1831))</f>
        <v>0</v>
      </c>
      <c r="I1831" s="17">
        <f>IF(H1831=0,'Costo de tareas'!$B$13,'Costo de tareas'!$B$13-H1831)</f>
        <v>39.28055556</v>
      </c>
      <c r="J1831" s="2"/>
      <c r="K1831" s="2"/>
      <c r="P1831" s="2"/>
    </row>
    <row r="1832">
      <c r="A1832" s="3" t="s">
        <v>2489</v>
      </c>
      <c r="B1832" s="11" t="str">
        <f t="shared" si="1"/>
        <v>20140318</v>
      </c>
      <c r="C1832" s="12">
        <f t="shared" si="2"/>
        <v>41716</v>
      </c>
      <c r="D1832" s="3" t="str">
        <f t="shared" si="3"/>
        <v>06</v>
      </c>
      <c r="E1832" s="13">
        <v>0.0</v>
      </c>
      <c r="F1832" s="14">
        <f>'Costo de tareas'!$B$15</f>
        <v>0.1964027778</v>
      </c>
      <c r="G1832" s="15">
        <f>'Producción diaria'!$T$3*$L$2*$M$2*$N$2*E1832*1000/'Costo de tareas'!$B$14</f>
        <v>0</v>
      </c>
      <c r="H1832" s="16">
        <f>IF(G1832 &gt; 'Costo de tareas'!$B$13, 'Costo de tareas'!$B$13, IF(G1832 &lt; 'Costo de tareas'!$B$13*0.2, 0, 'Costo de tareas'!$B$13- G1832))</f>
        <v>0</v>
      </c>
      <c r="I1832" s="17">
        <f>IF(H1832=0,'Costo de tareas'!$B$13,'Costo de tareas'!$B$13-H1832)</f>
        <v>39.28055556</v>
      </c>
      <c r="J1832" s="2"/>
      <c r="K1832" s="2"/>
      <c r="P1832" s="2"/>
    </row>
    <row r="1833">
      <c r="A1833" s="3" t="s">
        <v>2491</v>
      </c>
      <c r="B1833" s="11" t="str">
        <f t="shared" si="1"/>
        <v>20140318</v>
      </c>
      <c r="C1833" s="12">
        <f t="shared" si="2"/>
        <v>41716</v>
      </c>
      <c r="D1833" s="3" t="str">
        <f t="shared" si="3"/>
        <v>07</v>
      </c>
      <c r="E1833" s="13">
        <v>99.0</v>
      </c>
      <c r="F1833" s="14">
        <f>'Costo de tareas'!$B$15</f>
        <v>0.1964027778</v>
      </c>
      <c r="G1833" s="15">
        <f>'Producción diaria'!$T$3*$L$2*$M$2*$N$2*E1833*1000/'Costo de tareas'!$B$14</f>
        <v>148.8526316</v>
      </c>
      <c r="H1833" s="16">
        <f>IF(G1833 &gt; 'Costo de tareas'!$B$13, 'Costo de tareas'!$B$13, IF(G1833 &lt; 'Costo de tareas'!$B$13*0.2, 0, 'Costo de tareas'!$B$13- G1833))</f>
        <v>39.28055556</v>
      </c>
      <c r="I1833" s="17">
        <f>IF(H1833=0,'Costo de tareas'!$B$13,'Costo de tareas'!$B$13-H1833)</f>
        <v>0</v>
      </c>
      <c r="J1833" s="2"/>
      <c r="K1833" s="2"/>
      <c r="P1833" s="2"/>
    </row>
    <row r="1834">
      <c r="A1834" s="3" t="s">
        <v>2493</v>
      </c>
      <c r="B1834" s="11" t="str">
        <f t="shared" si="1"/>
        <v>20140318</v>
      </c>
      <c r="C1834" s="12">
        <f t="shared" si="2"/>
        <v>41716</v>
      </c>
      <c r="D1834" s="3" t="str">
        <f t="shared" si="3"/>
        <v>08</v>
      </c>
      <c r="E1834" s="13">
        <v>301.0</v>
      </c>
      <c r="F1834" s="14">
        <f>'Costo de tareas'!$B$15</f>
        <v>0.1964027778</v>
      </c>
      <c r="G1834" s="15">
        <f>'Producción diaria'!$T$3*$L$2*$M$2*$N$2*E1834*1000/'Costo de tareas'!$B$14</f>
        <v>452.5721425</v>
      </c>
      <c r="H1834" s="16">
        <f>IF(G1834 &gt; 'Costo de tareas'!$B$13, 'Costo de tareas'!$B$13, IF(G1834 &lt; 'Costo de tareas'!$B$13*0.2, 0, 'Costo de tareas'!$B$13- G1834))</f>
        <v>39.28055556</v>
      </c>
      <c r="I1834" s="17">
        <f>IF(H1834=0,'Costo de tareas'!$B$13,'Costo de tareas'!$B$13-H1834)</f>
        <v>0</v>
      </c>
      <c r="J1834" s="2"/>
      <c r="K1834" s="2"/>
      <c r="P1834" s="2"/>
    </row>
    <row r="1835">
      <c r="A1835" s="3" t="s">
        <v>2495</v>
      </c>
      <c r="B1835" s="11" t="str">
        <f t="shared" si="1"/>
        <v>20140318</v>
      </c>
      <c r="C1835" s="12">
        <f t="shared" si="2"/>
        <v>41716</v>
      </c>
      <c r="D1835" s="3" t="str">
        <f t="shared" si="3"/>
        <v>09</v>
      </c>
      <c r="E1835" s="13">
        <v>485.0</v>
      </c>
      <c r="F1835" s="14">
        <f>'Costo de tareas'!$B$15</f>
        <v>0.1964027778</v>
      </c>
      <c r="G1835" s="15">
        <f>'Producción diaria'!$T$3*$L$2*$M$2*$N$2*E1835*1000/'Costo de tareas'!$B$14</f>
        <v>729.2275385</v>
      </c>
      <c r="H1835" s="16">
        <f>IF(G1835 &gt; 'Costo de tareas'!$B$13, 'Costo de tareas'!$B$13, IF(G1835 &lt; 'Costo de tareas'!$B$13*0.2, 0, 'Costo de tareas'!$B$13- G1835))</f>
        <v>39.28055556</v>
      </c>
      <c r="I1835" s="17">
        <f>IF(H1835=0,'Costo de tareas'!$B$13,'Costo de tareas'!$B$13-H1835)</f>
        <v>0</v>
      </c>
      <c r="J1835" s="2"/>
      <c r="K1835" s="2"/>
      <c r="P1835" s="2"/>
    </row>
    <row r="1836">
      <c r="A1836" s="3" t="s">
        <v>2497</v>
      </c>
      <c r="B1836" s="11" t="str">
        <f t="shared" si="1"/>
        <v>20140318</v>
      </c>
      <c r="C1836" s="12">
        <f t="shared" si="2"/>
        <v>41716</v>
      </c>
      <c r="D1836" s="3" t="str">
        <f t="shared" si="3"/>
        <v>10</v>
      </c>
      <c r="E1836" s="13">
        <v>667.0</v>
      </c>
      <c r="F1836" s="14">
        <f>'Costo de tareas'!$B$15</f>
        <v>0.1964027778</v>
      </c>
      <c r="G1836" s="15">
        <f>'Producción diaria'!$T$3*$L$2*$M$2*$N$2*E1836*1000/'Costo de tareas'!$B$14</f>
        <v>1002.875811</v>
      </c>
      <c r="H1836" s="16">
        <f>IF(G1836 &gt; 'Costo de tareas'!$B$13, 'Costo de tareas'!$B$13, IF(G1836 &lt; 'Costo de tareas'!$B$13*0.2, 0, 'Costo de tareas'!$B$13- G1836))</f>
        <v>39.28055556</v>
      </c>
      <c r="I1836" s="17">
        <f>IF(H1836=0,'Costo de tareas'!$B$13,'Costo de tareas'!$B$13-H1836)</f>
        <v>0</v>
      </c>
      <c r="J1836" s="2"/>
      <c r="K1836" s="2"/>
      <c r="P1836" s="2"/>
    </row>
    <row r="1837">
      <c r="A1837" s="3" t="s">
        <v>2499</v>
      </c>
      <c r="B1837" s="11" t="str">
        <f t="shared" si="1"/>
        <v>20140318</v>
      </c>
      <c r="C1837" s="12">
        <f t="shared" si="2"/>
        <v>41716</v>
      </c>
      <c r="D1837" s="3" t="str">
        <f t="shared" si="3"/>
        <v>11</v>
      </c>
      <c r="E1837" s="13">
        <v>77.0</v>
      </c>
      <c r="F1837" s="14">
        <f>'Costo de tareas'!$B$15</f>
        <v>0.1964027778</v>
      </c>
      <c r="G1837" s="15">
        <f>'Producción diaria'!$T$3*$L$2*$M$2*$N$2*E1837*1000/'Costo de tareas'!$B$14</f>
        <v>115.774269</v>
      </c>
      <c r="H1837" s="16">
        <f>IF(G1837 &gt; 'Costo de tareas'!$B$13, 'Costo de tareas'!$B$13, IF(G1837 &lt; 'Costo de tareas'!$B$13*0.2, 0, 'Costo de tareas'!$B$13- G1837))</f>
        <v>39.28055556</v>
      </c>
      <c r="I1837" s="17">
        <f>IF(H1837=0,'Costo de tareas'!$B$13,'Costo de tareas'!$B$13-H1837)</f>
        <v>0</v>
      </c>
      <c r="J1837" s="2"/>
      <c r="K1837" s="2"/>
      <c r="P1837" s="2"/>
    </row>
    <row r="1838">
      <c r="A1838" s="3" t="s">
        <v>2501</v>
      </c>
      <c r="B1838" s="11" t="str">
        <f t="shared" si="1"/>
        <v>20140318</v>
      </c>
      <c r="C1838" s="12">
        <f t="shared" si="2"/>
        <v>41716</v>
      </c>
      <c r="D1838" s="3" t="str">
        <f t="shared" si="3"/>
        <v>12</v>
      </c>
      <c r="E1838" s="13">
        <v>823.0</v>
      </c>
      <c r="F1838" s="14">
        <f>'Costo de tareas'!$B$15</f>
        <v>0.1964027778</v>
      </c>
      <c r="G1838" s="15">
        <f>'Producción diaria'!$T$3*$L$2*$M$2*$N$2*E1838*1000/'Costo de tareas'!$B$14</f>
        <v>1237.431473</v>
      </c>
      <c r="H1838" s="16">
        <f>IF(G1838 &gt; 'Costo de tareas'!$B$13, 'Costo de tareas'!$B$13, IF(G1838 &lt; 'Costo de tareas'!$B$13*0.2, 0, 'Costo de tareas'!$B$13- G1838))</f>
        <v>39.28055556</v>
      </c>
      <c r="I1838" s="17">
        <f>IF(H1838=0,'Costo de tareas'!$B$13,'Costo de tareas'!$B$13-H1838)</f>
        <v>0</v>
      </c>
      <c r="J1838" s="2"/>
      <c r="K1838" s="2"/>
      <c r="P1838" s="2"/>
    </row>
    <row r="1839">
      <c r="A1839" s="3" t="s">
        <v>2502</v>
      </c>
      <c r="B1839" s="11" t="str">
        <f t="shared" si="1"/>
        <v>20140318</v>
      </c>
      <c r="C1839" s="12">
        <f t="shared" si="2"/>
        <v>41716</v>
      </c>
      <c r="D1839" s="3" t="str">
        <f t="shared" si="3"/>
        <v>13</v>
      </c>
      <c r="E1839" s="13">
        <v>805.0</v>
      </c>
      <c r="F1839" s="14">
        <f>'Costo de tareas'!$B$15</f>
        <v>0.1964027778</v>
      </c>
      <c r="G1839" s="15">
        <f>'Producción diaria'!$T$3*$L$2*$M$2*$N$2*E1839*1000/'Costo de tareas'!$B$14</f>
        <v>1210.367358</v>
      </c>
      <c r="H1839" s="16">
        <f>IF(G1839 &gt; 'Costo de tareas'!$B$13, 'Costo de tareas'!$B$13, IF(G1839 &lt; 'Costo de tareas'!$B$13*0.2, 0, 'Costo de tareas'!$B$13- G1839))</f>
        <v>39.28055556</v>
      </c>
      <c r="I1839" s="17">
        <f>IF(H1839=0,'Costo de tareas'!$B$13,'Costo de tareas'!$B$13-H1839)</f>
        <v>0</v>
      </c>
      <c r="J1839" s="2"/>
      <c r="K1839" s="2"/>
      <c r="P1839" s="2"/>
    </row>
    <row r="1840">
      <c r="A1840" s="3" t="s">
        <v>2503</v>
      </c>
      <c r="B1840" s="11" t="str">
        <f t="shared" si="1"/>
        <v>20140318</v>
      </c>
      <c r="C1840" s="12">
        <f t="shared" si="2"/>
        <v>41716</v>
      </c>
      <c r="D1840" s="3" t="str">
        <f t="shared" si="3"/>
        <v>14</v>
      </c>
      <c r="E1840" s="13">
        <v>715.0</v>
      </c>
      <c r="F1840" s="14">
        <f>'Costo de tareas'!$B$15</f>
        <v>0.1964027778</v>
      </c>
      <c r="G1840" s="15">
        <f>'Producción diaria'!$T$3*$L$2*$M$2*$N$2*E1840*1000/'Costo de tareas'!$B$14</f>
        <v>1075.046784</v>
      </c>
      <c r="H1840" s="16">
        <f>IF(G1840 &gt; 'Costo de tareas'!$B$13, 'Costo de tareas'!$B$13, IF(G1840 &lt; 'Costo de tareas'!$B$13*0.2, 0, 'Costo de tareas'!$B$13- G1840))</f>
        <v>39.28055556</v>
      </c>
      <c r="I1840" s="17">
        <f>IF(H1840=0,'Costo de tareas'!$B$13,'Costo de tareas'!$B$13-H1840)</f>
        <v>0</v>
      </c>
      <c r="J1840" s="2"/>
      <c r="K1840" s="2"/>
      <c r="P1840" s="2"/>
    </row>
    <row r="1841">
      <c r="A1841" s="3" t="s">
        <v>2504</v>
      </c>
      <c r="B1841" s="11" t="str">
        <f t="shared" si="1"/>
        <v>20140318</v>
      </c>
      <c r="C1841" s="12">
        <f t="shared" si="2"/>
        <v>41716</v>
      </c>
      <c r="D1841" s="3" t="str">
        <f t="shared" si="3"/>
        <v>15</v>
      </c>
      <c r="E1841" s="13">
        <v>587.0</v>
      </c>
      <c r="F1841" s="14">
        <f>'Costo de tareas'!$B$15</f>
        <v>0.1964027778</v>
      </c>
      <c r="G1841" s="15">
        <f>'Producción diaria'!$T$3*$L$2*$M$2*$N$2*E1841*1000/'Costo de tareas'!$B$14</f>
        <v>882.5908559</v>
      </c>
      <c r="H1841" s="16">
        <f>IF(G1841 &gt; 'Costo de tareas'!$B$13, 'Costo de tareas'!$B$13, IF(G1841 &lt; 'Costo de tareas'!$B$13*0.2, 0, 'Costo de tareas'!$B$13- G1841))</f>
        <v>39.28055556</v>
      </c>
      <c r="I1841" s="17">
        <f>IF(H1841=0,'Costo de tareas'!$B$13,'Costo de tareas'!$B$13-H1841)</f>
        <v>0</v>
      </c>
      <c r="J1841" s="2"/>
      <c r="K1841" s="2"/>
      <c r="P1841" s="2"/>
    </row>
    <row r="1842">
      <c r="A1842" s="3" t="s">
        <v>2506</v>
      </c>
      <c r="B1842" s="11" t="str">
        <f t="shared" si="1"/>
        <v>20140318</v>
      </c>
      <c r="C1842" s="12">
        <f t="shared" si="2"/>
        <v>41716</v>
      </c>
      <c r="D1842" s="3" t="str">
        <f t="shared" si="3"/>
        <v>16</v>
      </c>
      <c r="E1842" s="13">
        <v>384.0</v>
      </c>
      <c r="F1842" s="14">
        <f>'Costo de tareas'!$B$15</f>
        <v>0.1964027778</v>
      </c>
      <c r="G1842" s="15">
        <f>'Producción diaria'!$T$3*$L$2*$M$2*$N$2*E1842*1000/'Costo de tareas'!$B$14</f>
        <v>577.3677831</v>
      </c>
      <c r="H1842" s="16">
        <f>IF(G1842 &gt; 'Costo de tareas'!$B$13, 'Costo de tareas'!$B$13, IF(G1842 &lt; 'Costo de tareas'!$B$13*0.2, 0, 'Costo de tareas'!$B$13- G1842))</f>
        <v>39.28055556</v>
      </c>
      <c r="I1842" s="17">
        <f>IF(H1842=0,'Costo de tareas'!$B$13,'Costo de tareas'!$B$13-H1842)</f>
        <v>0</v>
      </c>
      <c r="J1842" s="2"/>
      <c r="K1842" s="2"/>
      <c r="P1842" s="2"/>
    </row>
    <row r="1843">
      <c r="A1843" s="3" t="s">
        <v>2508</v>
      </c>
      <c r="B1843" s="11" t="str">
        <f t="shared" si="1"/>
        <v>20140318</v>
      </c>
      <c r="C1843" s="12">
        <f t="shared" si="2"/>
        <v>41716</v>
      </c>
      <c r="D1843" s="3" t="str">
        <f t="shared" si="3"/>
        <v>17</v>
      </c>
      <c r="E1843" s="13">
        <v>181.0</v>
      </c>
      <c r="F1843" s="14">
        <f>'Costo de tareas'!$B$15</f>
        <v>0.1964027778</v>
      </c>
      <c r="G1843" s="15">
        <f>'Producción diaria'!$T$3*$L$2*$M$2*$N$2*E1843*1000/'Costo de tareas'!$B$14</f>
        <v>272.1447103</v>
      </c>
      <c r="H1843" s="16">
        <f>IF(G1843 &gt; 'Costo de tareas'!$B$13, 'Costo de tareas'!$B$13, IF(G1843 &lt; 'Costo de tareas'!$B$13*0.2, 0, 'Costo de tareas'!$B$13- G1843))</f>
        <v>39.28055556</v>
      </c>
      <c r="I1843" s="17">
        <f>IF(H1843=0,'Costo de tareas'!$B$13,'Costo de tareas'!$B$13-H1843)</f>
        <v>0</v>
      </c>
      <c r="J1843" s="2"/>
      <c r="K1843" s="2"/>
      <c r="P1843" s="2"/>
    </row>
    <row r="1844">
      <c r="A1844" s="3" t="s">
        <v>2509</v>
      </c>
      <c r="B1844" s="11" t="str">
        <f t="shared" si="1"/>
        <v>20140318</v>
      </c>
      <c r="C1844" s="12">
        <f t="shared" si="2"/>
        <v>41716</v>
      </c>
      <c r="D1844" s="3" t="str">
        <f t="shared" si="3"/>
        <v>18</v>
      </c>
      <c r="E1844" s="13">
        <v>9.0</v>
      </c>
      <c r="F1844" s="14">
        <f>'Costo de tareas'!$B$15</f>
        <v>0.1964027778</v>
      </c>
      <c r="G1844" s="15">
        <f>'Producción diaria'!$T$3*$L$2*$M$2*$N$2*E1844*1000/'Costo de tareas'!$B$14</f>
        <v>13.53205742</v>
      </c>
      <c r="H1844" s="16">
        <f>IF(G1844 &gt; 'Costo de tareas'!$B$13, 'Costo de tareas'!$B$13, IF(G1844 &lt; 'Costo de tareas'!$B$13*0.2, 0, 'Costo de tareas'!$B$13- G1844))</f>
        <v>25.74849814</v>
      </c>
      <c r="I1844" s="17">
        <f>IF(H1844=0,'Costo de tareas'!$B$13,'Costo de tareas'!$B$13-H1844)</f>
        <v>13.53205742</v>
      </c>
      <c r="J1844" s="2"/>
      <c r="K1844" s="2"/>
      <c r="P1844" s="2"/>
    </row>
    <row r="1845">
      <c r="A1845" s="3" t="s">
        <v>2510</v>
      </c>
      <c r="B1845" s="11" t="str">
        <f t="shared" si="1"/>
        <v>20140318</v>
      </c>
      <c r="C1845" s="12">
        <f t="shared" si="2"/>
        <v>41716</v>
      </c>
      <c r="D1845" s="3" t="str">
        <f t="shared" si="3"/>
        <v>19</v>
      </c>
      <c r="E1845" s="13">
        <v>0.0</v>
      </c>
      <c r="F1845" s="14">
        <f>'Costo de tareas'!$B$15</f>
        <v>0.1964027778</v>
      </c>
      <c r="G1845" s="15">
        <f>'Producción diaria'!$T$3*$L$2*$M$2*$N$2*E1845*1000/'Costo de tareas'!$B$14</f>
        <v>0</v>
      </c>
      <c r="H1845" s="16">
        <f>IF(G1845 &gt; 'Costo de tareas'!$B$13, 'Costo de tareas'!$B$13, IF(G1845 &lt; 'Costo de tareas'!$B$13*0.2, 0, 'Costo de tareas'!$B$13- G1845))</f>
        <v>0</v>
      </c>
      <c r="I1845" s="17">
        <f>IF(H1845=0,'Costo de tareas'!$B$13,'Costo de tareas'!$B$13-H1845)</f>
        <v>39.28055556</v>
      </c>
      <c r="J1845" s="2"/>
      <c r="K1845" s="2"/>
      <c r="P1845" s="2"/>
    </row>
    <row r="1846">
      <c r="A1846" s="3" t="s">
        <v>2512</v>
      </c>
      <c r="B1846" s="11" t="str">
        <f t="shared" si="1"/>
        <v>20140318</v>
      </c>
      <c r="C1846" s="12">
        <f t="shared" si="2"/>
        <v>41716</v>
      </c>
      <c r="D1846" s="3" t="str">
        <f t="shared" si="3"/>
        <v>20</v>
      </c>
      <c r="E1846" s="13">
        <v>0.0</v>
      </c>
      <c r="F1846" s="14">
        <f>'Costo de tareas'!$B$15</f>
        <v>0.1964027778</v>
      </c>
      <c r="G1846" s="15">
        <f>'Producción diaria'!$T$3*$L$2*$M$2*$N$2*E1846*1000/'Costo de tareas'!$B$14</f>
        <v>0</v>
      </c>
      <c r="H1846" s="16">
        <f>IF(G1846 &gt; 'Costo de tareas'!$B$13, 'Costo de tareas'!$B$13, IF(G1846 &lt; 'Costo de tareas'!$B$13*0.2, 0, 'Costo de tareas'!$B$13- G1846))</f>
        <v>0</v>
      </c>
      <c r="I1846" s="17">
        <f>IF(H1846=0,'Costo de tareas'!$B$13,'Costo de tareas'!$B$13-H1846)</f>
        <v>39.28055556</v>
      </c>
      <c r="J1846" s="2"/>
      <c r="K1846" s="2"/>
      <c r="P1846" s="2"/>
    </row>
    <row r="1847">
      <c r="A1847" s="3" t="s">
        <v>2514</v>
      </c>
      <c r="B1847" s="11" t="str">
        <f t="shared" si="1"/>
        <v>20140318</v>
      </c>
      <c r="C1847" s="12">
        <f t="shared" si="2"/>
        <v>41716</v>
      </c>
      <c r="D1847" s="3" t="str">
        <f t="shared" si="3"/>
        <v>21</v>
      </c>
      <c r="E1847" s="13">
        <v>0.0</v>
      </c>
      <c r="F1847" s="14">
        <f>'Costo de tareas'!$B$15</f>
        <v>0.1964027778</v>
      </c>
      <c r="G1847" s="15">
        <f>'Producción diaria'!$T$3*$L$2*$M$2*$N$2*E1847*1000/'Costo de tareas'!$B$14</f>
        <v>0</v>
      </c>
      <c r="H1847" s="16">
        <f>IF(G1847 &gt; 'Costo de tareas'!$B$13, 'Costo de tareas'!$B$13, IF(G1847 &lt; 'Costo de tareas'!$B$13*0.2, 0, 'Costo de tareas'!$B$13- G1847))</f>
        <v>0</v>
      </c>
      <c r="I1847" s="17">
        <f>IF(H1847=0,'Costo de tareas'!$B$13,'Costo de tareas'!$B$13-H1847)</f>
        <v>39.28055556</v>
      </c>
      <c r="J1847" s="2"/>
      <c r="K1847" s="2"/>
      <c r="P1847" s="2"/>
    </row>
    <row r="1848">
      <c r="A1848" s="3" t="s">
        <v>2516</v>
      </c>
      <c r="B1848" s="11" t="str">
        <f t="shared" si="1"/>
        <v>20140318</v>
      </c>
      <c r="C1848" s="12">
        <f t="shared" si="2"/>
        <v>41716</v>
      </c>
      <c r="D1848" s="3" t="str">
        <f t="shared" si="3"/>
        <v>22</v>
      </c>
      <c r="E1848" s="13">
        <v>0.0</v>
      </c>
      <c r="F1848" s="14">
        <f>'Costo de tareas'!$B$15</f>
        <v>0.1964027778</v>
      </c>
      <c r="G1848" s="15">
        <f>'Producción diaria'!$T$3*$L$2*$M$2*$N$2*E1848*1000/'Costo de tareas'!$B$14</f>
        <v>0</v>
      </c>
      <c r="H1848" s="16">
        <f>IF(G1848 &gt; 'Costo de tareas'!$B$13, 'Costo de tareas'!$B$13, IF(G1848 &lt; 'Costo de tareas'!$B$13*0.2, 0, 'Costo de tareas'!$B$13- G1848))</f>
        <v>0</v>
      </c>
      <c r="I1848" s="17">
        <f>IF(H1848=0,'Costo de tareas'!$B$13,'Costo de tareas'!$B$13-H1848)</f>
        <v>39.28055556</v>
      </c>
      <c r="J1848" s="2"/>
      <c r="K1848" s="2"/>
      <c r="P1848" s="2"/>
    </row>
    <row r="1849">
      <c r="A1849" s="3" t="s">
        <v>2517</v>
      </c>
      <c r="B1849" s="11" t="str">
        <f t="shared" si="1"/>
        <v>20140318</v>
      </c>
      <c r="C1849" s="12">
        <f t="shared" si="2"/>
        <v>41716</v>
      </c>
      <c r="D1849" s="3" t="str">
        <f t="shared" si="3"/>
        <v>23</v>
      </c>
      <c r="E1849" s="13">
        <v>0.0</v>
      </c>
      <c r="F1849" s="14">
        <f>'Costo de tareas'!$B$15</f>
        <v>0.1964027778</v>
      </c>
      <c r="G1849" s="15">
        <f>'Producción diaria'!$T$3*$L$2*$M$2*$N$2*E1849*1000/'Costo de tareas'!$B$14</f>
        <v>0</v>
      </c>
      <c r="H1849" s="16">
        <f>IF(G1849 &gt; 'Costo de tareas'!$B$13, 'Costo de tareas'!$B$13, IF(G1849 &lt; 'Costo de tareas'!$B$13*0.2, 0, 'Costo de tareas'!$B$13- G1849))</f>
        <v>0</v>
      </c>
      <c r="I1849" s="17">
        <f>IF(H1849=0,'Costo de tareas'!$B$13,'Costo de tareas'!$B$13-H1849)</f>
        <v>39.28055556</v>
      </c>
      <c r="J1849" s="2"/>
      <c r="K1849" s="2"/>
      <c r="P1849" s="2"/>
    </row>
    <row r="1850">
      <c r="A1850" s="3" t="s">
        <v>2519</v>
      </c>
      <c r="B1850" s="11" t="str">
        <f t="shared" si="1"/>
        <v>20140319</v>
      </c>
      <c r="C1850" s="12">
        <f t="shared" si="2"/>
        <v>41717</v>
      </c>
      <c r="D1850" s="3" t="str">
        <f t="shared" si="3"/>
        <v>00</v>
      </c>
      <c r="E1850" s="13">
        <v>0.0</v>
      </c>
      <c r="F1850" s="14">
        <f>'Costo de tareas'!$B$15</f>
        <v>0.1964027778</v>
      </c>
      <c r="G1850" s="15">
        <f>'Producción diaria'!$T$3*$L$2*$M$2*$N$2*E1850*1000/'Costo de tareas'!$B$14</f>
        <v>0</v>
      </c>
      <c r="H1850" s="16">
        <f>IF(G1850 &gt; 'Costo de tareas'!$B$13, 'Costo de tareas'!$B$13, IF(G1850 &lt; 'Costo de tareas'!$B$13*0.2, 0, 'Costo de tareas'!$B$13- G1850))</f>
        <v>0</v>
      </c>
      <c r="I1850" s="17">
        <f>IF(H1850=0,'Costo de tareas'!$B$13,'Costo de tareas'!$B$13-H1850)</f>
        <v>39.28055556</v>
      </c>
      <c r="J1850" s="2"/>
      <c r="K1850" s="2"/>
      <c r="P1850" s="2"/>
    </row>
    <row r="1851">
      <c r="A1851" s="3" t="s">
        <v>2521</v>
      </c>
      <c r="B1851" s="11" t="str">
        <f t="shared" si="1"/>
        <v>20140319</v>
      </c>
      <c r="C1851" s="12">
        <f t="shared" si="2"/>
        <v>41717</v>
      </c>
      <c r="D1851" s="3" t="str">
        <f t="shared" si="3"/>
        <v>01</v>
      </c>
      <c r="E1851" s="13">
        <v>0.0</v>
      </c>
      <c r="F1851" s="14">
        <f>'Costo de tareas'!$B$15</f>
        <v>0.1964027778</v>
      </c>
      <c r="G1851" s="15">
        <f>'Producción diaria'!$T$3*$L$2*$M$2*$N$2*E1851*1000/'Costo de tareas'!$B$14</f>
        <v>0</v>
      </c>
      <c r="H1851" s="16">
        <f>IF(G1851 &gt; 'Costo de tareas'!$B$13, 'Costo de tareas'!$B$13, IF(G1851 &lt; 'Costo de tareas'!$B$13*0.2, 0, 'Costo de tareas'!$B$13- G1851))</f>
        <v>0</v>
      </c>
      <c r="I1851" s="17">
        <f>IF(H1851=0,'Costo de tareas'!$B$13,'Costo de tareas'!$B$13-H1851)</f>
        <v>39.28055556</v>
      </c>
      <c r="J1851" s="2"/>
      <c r="K1851" s="2"/>
      <c r="P1851" s="2"/>
    </row>
    <row r="1852">
      <c r="A1852" s="3" t="s">
        <v>2522</v>
      </c>
      <c r="B1852" s="11" t="str">
        <f t="shared" si="1"/>
        <v>20140319</v>
      </c>
      <c r="C1852" s="12">
        <f t="shared" si="2"/>
        <v>41717</v>
      </c>
      <c r="D1852" s="3" t="str">
        <f t="shared" si="3"/>
        <v>02</v>
      </c>
      <c r="E1852" s="13">
        <v>0.0</v>
      </c>
      <c r="F1852" s="14">
        <f>'Costo de tareas'!$B$15</f>
        <v>0.1964027778</v>
      </c>
      <c r="G1852" s="15">
        <f>'Producción diaria'!$T$3*$L$2*$M$2*$N$2*E1852*1000/'Costo de tareas'!$B$14</f>
        <v>0</v>
      </c>
      <c r="H1852" s="16">
        <f>IF(G1852 &gt; 'Costo de tareas'!$B$13, 'Costo de tareas'!$B$13, IF(G1852 &lt; 'Costo de tareas'!$B$13*0.2, 0, 'Costo de tareas'!$B$13- G1852))</f>
        <v>0</v>
      </c>
      <c r="I1852" s="17">
        <f>IF(H1852=0,'Costo de tareas'!$B$13,'Costo de tareas'!$B$13-H1852)</f>
        <v>39.28055556</v>
      </c>
      <c r="J1852" s="2"/>
      <c r="K1852" s="2"/>
      <c r="P1852" s="2"/>
    </row>
    <row r="1853">
      <c r="A1853" s="3" t="s">
        <v>2523</v>
      </c>
      <c r="B1853" s="11" t="str">
        <f t="shared" si="1"/>
        <v>20140319</v>
      </c>
      <c r="C1853" s="12">
        <f t="shared" si="2"/>
        <v>41717</v>
      </c>
      <c r="D1853" s="3" t="str">
        <f t="shared" si="3"/>
        <v>03</v>
      </c>
      <c r="E1853" s="13">
        <v>0.0</v>
      </c>
      <c r="F1853" s="14">
        <f>'Costo de tareas'!$B$15</f>
        <v>0.1964027778</v>
      </c>
      <c r="G1853" s="15">
        <f>'Producción diaria'!$T$3*$L$2*$M$2*$N$2*E1853*1000/'Costo de tareas'!$B$14</f>
        <v>0</v>
      </c>
      <c r="H1853" s="16">
        <f>IF(G1853 &gt; 'Costo de tareas'!$B$13, 'Costo de tareas'!$B$13, IF(G1853 &lt; 'Costo de tareas'!$B$13*0.2, 0, 'Costo de tareas'!$B$13- G1853))</f>
        <v>0</v>
      </c>
      <c r="I1853" s="17">
        <f>IF(H1853=0,'Costo de tareas'!$B$13,'Costo de tareas'!$B$13-H1853)</f>
        <v>39.28055556</v>
      </c>
      <c r="J1853" s="2"/>
      <c r="K1853" s="2"/>
      <c r="P1853" s="2"/>
    </row>
    <row r="1854">
      <c r="A1854" s="3" t="s">
        <v>2524</v>
      </c>
      <c r="B1854" s="11" t="str">
        <f t="shared" si="1"/>
        <v>20140319</v>
      </c>
      <c r="C1854" s="12">
        <f t="shared" si="2"/>
        <v>41717</v>
      </c>
      <c r="D1854" s="3" t="str">
        <f t="shared" si="3"/>
        <v>04</v>
      </c>
      <c r="E1854" s="13">
        <v>0.0</v>
      </c>
      <c r="F1854" s="14">
        <f>'Costo de tareas'!$B$15</f>
        <v>0.1964027778</v>
      </c>
      <c r="G1854" s="15">
        <f>'Producción diaria'!$T$3*$L$2*$M$2*$N$2*E1854*1000/'Costo de tareas'!$B$14</f>
        <v>0</v>
      </c>
      <c r="H1854" s="16">
        <f>IF(G1854 &gt; 'Costo de tareas'!$B$13, 'Costo de tareas'!$B$13, IF(G1854 &lt; 'Costo de tareas'!$B$13*0.2, 0, 'Costo de tareas'!$B$13- G1854))</f>
        <v>0</v>
      </c>
      <c r="I1854" s="17">
        <f>IF(H1854=0,'Costo de tareas'!$B$13,'Costo de tareas'!$B$13-H1854)</f>
        <v>39.28055556</v>
      </c>
      <c r="J1854" s="2"/>
      <c r="K1854" s="2"/>
      <c r="P1854" s="2"/>
    </row>
    <row r="1855">
      <c r="A1855" s="3" t="s">
        <v>2525</v>
      </c>
      <c r="B1855" s="11" t="str">
        <f t="shared" si="1"/>
        <v>20140319</v>
      </c>
      <c r="C1855" s="12">
        <f t="shared" si="2"/>
        <v>41717</v>
      </c>
      <c r="D1855" s="3" t="str">
        <f t="shared" si="3"/>
        <v>05</v>
      </c>
      <c r="E1855" s="13">
        <v>0.0</v>
      </c>
      <c r="F1855" s="14">
        <f>'Costo de tareas'!$B$15</f>
        <v>0.1964027778</v>
      </c>
      <c r="G1855" s="15">
        <f>'Producción diaria'!$T$3*$L$2*$M$2*$N$2*E1855*1000/'Costo de tareas'!$B$14</f>
        <v>0</v>
      </c>
      <c r="H1855" s="16">
        <f>IF(G1855 &gt; 'Costo de tareas'!$B$13, 'Costo de tareas'!$B$13, IF(G1855 &lt; 'Costo de tareas'!$B$13*0.2, 0, 'Costo de tareas'!$B$13- G1855))</f>
        <v>0</v>
      </c>
      <c r="I1855" s="17">
        <f>IF(H1855=0,'Costo de tareas'!$B$13,'Costo de tareas'!$B$13-H1855)</f>
        <v>39.28055556</v>
      </c>
      <c r="J1855" s="2"/>
      <c r="K1855" s="2"/>
      <c r="P1855" s="2"/>
    </row>
    <row r="1856">
      <c r="A1856" s="3" t="s">
        <v>2526</v>
      </c>
      <c r="B1856" s="11" t="str">
        <f t="shared" si="1"/>
        <v>20140319</v>
      </c>
      <c r="C1856" s="12">
        <f t="shared" si="2"/>
        <v>41717</v>
      </c>
      <c r="D1856" s="3" t="str">
        <f t="shared" si="3"/>
        <v>06</v>
      </c>
      <c r="E1856" s="13">
        <v>0.0</v>
      </c>
      <c r="F1856" s="14">
        <f>'Costo de tareas'!$B$15</f>
        <v>0.1964027778</v>
      </c>
      <c r="G1856" s="15">
        <f>'Producción diaria'!$T$3*$L$2*$M$2*$N$2*E1856*1000/'Costo de tareas'!$B$14</f>
        <v>0</v>
      </c>
      <c r="H1856" s="16">
        <f>IF(G1856 &gt; 'Costo de tareas'!$B$13, 'Costo de tareas'!$B$13, IF(G1856 &lt; 'Costo de tareas'!$B$13*0.2, 0, 'Costo de tareas'!$B$13- G1856))</f>
        <v>0</v>
      </c>
      <c r="I1856" s="17">
        <f>IF(H1856=0,'Costo de tareas'!$B$13,'Costo de tareas'!$B$13-H1856)</f>
        <v>39.28055556</v>
      </c>
      <c r="J1856" s="2"/>
      <c r="K1856" s="2"/>
      <c r="P1856" s="2"/>
    </row>
    <row r="1857">
      <c r="A1857" s="3" t="s">
        <v>2528</v>
      </c>
      <c r="B1857" s="11" t="str">
        <f t="shared" si="1"/>
        <v>20140319</v>
      </c>
      <c r="C1857" s="12">
        <f t="shared" si="2"/>
        <v>41717</v>
      </c>
      <c r="D1857" s="3" t="str">
        <f t="shared" si="3"/>
        <v>07</v>
      </c>
      <c r="E1857" s="13">
        <v>111.0</v>
      </c>
      <c r="F1857" s="14">
        <f>'Costo de tareas'!$B$15</f>
        <v>0.1964027778</v>
      </c>
      <c r="G1857" s="15">
        <f>'Producción diaria'!$T$3*$L$2*$M$2*$N$2*E1857*1000/'Costo de tareas'!$B$14</f>
        <v>166.8953748</v>
      </c>
      <c r="H1857" s="16">
        <f>IF(G1857 &gt; 'Costo de tareas'!$B$13, 'Costo de tareas'!$B$13, IF(G1857 &lt; 'Costo de tareas'!$B$13*0.2, 0, 'Costo de tareas'!$B$13- G1857))</f>
        <v>39.28055556</v>
      </c>
      <c r="I1857" s="17">
        <f>IF(H1857=0,'Costo de tareas'!$B$13,'Costo de tareas'!$B$13-H1857)</f>
        <v>0</v>
      </c>
      <c r="J1857" s="2"/>
      <c r="K1857" s="2"/>
      <c r="P1857" s="2"/>
    </row>
    <row r="1858">
      <c r="A1858" s="3" t="s">
        <v>2529</v>
      </c>
      <c r="B1858" s="11" t="str">
        <f t="shared" si="1"/>
        <v>20140319</v>
      </c>
      <c r="C1858" s="12">
        <f t="shared" si="2"/>
        <v>41717</v>
      </c>
      <c r="D1858" s="3" t="str">
        <f t="shared" si="3"/>
        <v>08</v>
      </c>
      <c r="E1858" s="13">
        <v>315.0</v>
      </c>
      <c r="F1858" s="14">
        <f>'Costo de tareas'!$B$15</f>
        <v>0.1964027778</v>
      </c>
      <c r="G1858" s="15">
        <f>'Producción diaria'!$T$3*$L$2*$M$2*$N$2*E1858*1000/'Costo de tareas'!$B$14</f>
        <v>473.6220096</v>
      </c>
      <c r="H1858" s="16">
        <f>IF(G1858 &gt; 'Costo de tareas'!$B$13, 'Costo de tareas'!$B$13, IF(G1858 &lt; 'Costo de tareas'!$B$13*0.2, 0, 'Costo de tareas'!$B$13- G1858))</f>
        <v>39.28055556</v>
      </c>
      <c r="I1858" s="17">
        <f>IF(H1858=0,'Costo de tareas'!$B$13,'Costo de tareas'!$B$13-H1858)</f>
        <v>0</v>
      </c>
      <c r="J1858" s="2"/>
      <c r="K1858" s="2"/>
      <c r="P1858" s="2"/>
    </row>
    <row r="1859">
      <c r="A1859" s="3" t="s">
        <v>2530</v>
      </c>
      <c r="B1859" s="11" t="str">
        <f t="shared" si="1"/>
        <v>20140319</v>
      </c>
      <c r="C1859" s="12">
        <f t="shared" si="2"/>
        <v>41717</v>
      </c>
      <c r="D1859" s="3" t="str">
        <f t="shared" si="3"/>
        <v>09</v>
      </c>
      <c r="E1859" s="13">
        <v>353.0</v>
      </c>
      <c r="F1859" s="14">
        <f>'Costo de tareas'!$B$15</f>
        <v>0.1964027778</v>
      </c>
      <c r="G1859" s="15">
        <f>'Producción diaria'!$T$3*$L$2*$M$2*$N$2*E1859*1000/'Costo de tareas'!$B$14</f>
        <v>530.7573631</v>
      </c>
      <c r="H1859" s="16">
        <f>IF(G1859 &gt; 'Costo de tareas'!$B$13, 'Costo de tareas'!$B$13, IF(G1859 &lt; 'Costo de tareas'!$B$13*0.2, 0, 'Costo de tareas'!$B$13- G1859))</f>
        <v>39.28055556</v>
      </c>
      <c r="I1859" s="17">
        <f>IF(H1859=0,'Costo de tareas'!$B$13,'Costo de tareas'!$B$13-H1859)</f>
        <v>0</v>
      </c>
      <c r="J1859" s="2"/>
      <c r="K1859" s="2"/>
      <c r="P1859" s="2"/>
    </row>
    <row r="1860">
      <c r="A1860" s="3" t="s">
        <v>2531</v>
      </c>
      <c r="B1860" s="11" t="str">
        <f t="shared" si="1"/>
        <v>20140319</v>
      </c>
      <c r="C1860" s="12">
        <f t="shared" si="2"/>
        <v>41717</v>
      </c>
      <c r="D1860" s="3" t="str">
        <f t="shared" si="3"/>
        <v>10</v>
      </c>
      <c r="E1860" s="13">
        <v>454.0</v>
      </c>
      <c r="F1860" s="14">
        <f>'Costo de tareas'!$B$15</f>
        <v>0.1964027778</v>
      </c>
      <c r="G1860" s="15">
        <f>'Producción diaria'!$T$3*$L$2*$M$2*$N$2*E1860*1000/'Costo de tareas'!$B$14</f>
        <v>682.6171186</v>
      </c>
      <c r="H1860" s="16">
        <f>IF(G1860 &gt; 'Costo de tareas'!$B$13, 'Costo de tareas'!$B$13, IF(G1860 &lt; 'Costo de tareas'!$B$13*0.2, 0, 'Costo de tareas'!$B$13- G1860))</f>
        <v>39.28055556</v>
      </c>
      <c r="I1860" s="17">
        <f>IF(H1860=0,'Costo de tareas'!$B$13,'Costo de tareas'!$B$13-H1860)</f>
        <v>0</v>
      </c>
      <c r="J1860" s="2"/>
      <c r="K1860" s="2"/>
      <c r="P1860" s="2"/>
    </row>
    <row r="1861">
      <c r="A1861" s="3" t="s">
        <v>2532</v>
      </c>
      <c r="B1861" s="11" t="str">
        <f t="shared" si="1"/>
        <v>20140319</v>
      </c>
      <c r="C1861" s="12">
        <f t="shared" si="2"/>
        <v>41717</v>
      </c>
      <c r="D1861" s="3" t="str">
        <f t="shared" si="3"/>
        <v>11</v>
      </c>
      <c r="E1861" s="13">
        <v>571.0</v>
      </c>
      <c r="F1861" s="14">
        <f>'Costo de tareas'!$B$15</f>
        <v>0.1964027778</v>
      </c>
      <c r="G1861" s="15">
        <f>'Producción diaria'!$T$3*$L$2*$M$2*$N$2*E1861*1000/'Costo de tareas'!$B$14</f>
        <v>858.533865</v>
      </c>
      <c r="H1861" s="16">
        <f>IF(G1861 &gt; 'Costo de tareas'!$B$13, 'Costo de tareas'!$B$13, IF(G1861 &lt; 'Costo de tareas'!$B$13*0.2, 0, 'Costo de tareas'!$B$13- G1861))</f>
        <v>39.28055556</v>
      </c>
      <c r="I1861" s="17">
        <f>IF(H1861=0,'Costo de tareas'!$B$13,'Costo de tareas'!$B$13-H1861)</f>
        <v>0</v>
      </c>
      <c r="J1861" s="2"/>
      <c r="K1861" s="2"/>
      <c r="P1861" s="2"/>
    </row>
    <row r="1862">
      <c r="A1862" s="3" t="s">
        <v>2533</v>
      </c>
      <c r="B1862" s="11" t="str">
        <f t="shared" si="1"/>
        <v>20140319</v>
      </c>
      <c r="C1862" s="12">
        <f t="shared" si="2"/>
        <v>41717</v>
      </c>
      <c r="D1862" s="3" t="str">
        <f t="shared" si="3"/>
        <v>12</v>
      </c>
      <c r="E1862" s="13">
        <v>797.0</v>
      </c>
      <c r="F1862" s="14">
        <f>'Costo de tareas'!$B$15</f>
        <v>0.1964027778</v>
      </c>
      <c r="G1862" s="15">
        <f>'Producción diaria'!$T$3*$L$2*$M$2*$N$2*E1862*1000/'Costo de tareas'!$B$14</f>
        <v>1198.338862</v>
      </c>
      <c r="H1862" s="16">
        <f>IF(G1862 &gt; 'Costo de tareas'!$B$13, 'Costo de tareas'!$B$13, IF(G1862 &lt; 'Costo de tareas'!$B$13*0.2, 0, 'Costo de tareas'!$B$13- G1862))</f>
        <v>39.28055556</v>
      </c>
      <c r="I1862" s="17">
        <f>IF(H1862=0,'Costo de tareas'!$B$13,'Costo de tareas'!$B$13-H1862)</f>
        <v>0</v>
      </c>
      <c r="J1862" s="2"/>
      <c r="K1862" s="2"/>
      <c r="P1862" s="2"/>
    </row>
    <row r="1863">
      <c r="A1863" s="3" t="s">
        <v>2534</v>
      </c>
      <c r="B1863" s="11" t="str">
        <f t="shared" si="1"/>
        <v>20140319</v>
      </c>
      <c r="C1863" s="12">
        <f t="shared" si="2"/>
        <v>41717</v>
      </c>
      <c r="D1863" s="3" t="str">
        <f t="shared" si="3"/>
        <v>13</v>
      </c>
      <c r="E1863" s="13">
        <v>723.0</v>
      </c>
      <c r="F1863" s="14">
        <f>'Costo de tareas'!$B$15</f>
        <v>0.1964027778</v>
      </c>
      <c r="G1863" s="15">
        <f>'Producción diaria'!$T$3*$L$2*$M$2*$N$2*E1863*1000/'Costo de tareas'!$B$14</f>
        <v>1087.075279</v>
      </c>
      <c r="H1863" s="16">
        <f>IF(G1863 &gt; 'Costo de tareas'!$B$13, 'Costo de tareas'!$B$13, IF(G1863 &lt; 'Costo de tareas'!$B$13*0.2, 0, 'Costo de tareas'!$B$13- G1863))</f>
        <v>39.28055556</v>
      </c>
      <c r="I1863" s="17">
        <f>IF(H1863=0,'Costo de tareas'!$B$13,'Costo de tareas'!$B$13-H1863)</f>
        <v>0</v>
      </c>
      <c r="J1863" s="2"/>
      <c r="K1863" s="2"/>
      <c r="P1863" s="2"/>
    </row>
    <row r="1864">
      <c r="A1864" s="3" t="s">
        <v>2535</v>
      </c>
      <c r="B1864" s="11" t="str">
        <f t="shared" si="1"/>
        <v>20140319</v>
      </c>
      <c r="C1864" s="12">
        <f t="shared" si="2"/>
        <v>41717</v>
      </c>
      <c r="D1864" s="3" t="str">
        <f t="shared" si="3"/>
        <v>14</v>
      </c>
      <c r="E1864" s="13">
        <v>723.0</v>
      </c>
      <c r="F1864" s="14">
        <f>'Costo de tareas'!$B$15</f>
        <v>0.1964027778</v>
      </c>
      <c r="G1864" s="15">
        <f>'Producción diaria'!$T$3*$L$2*$M$2*$N$2*E1864*1000/'Costo de tareas'!$B$14</f>
        <v>1087.075279</v>
      </c>
      <c r="H1864" s="16">
        <f>IF(G1864 &gt; 'Costo de tareas'!$B$13, 'Costo de tareas'!$B$13, IF(G1864 &lt; 'Costo de tareas'!$B$13*0.2, 0, 'Costo de tareas'!$B$13- G1864))</f>
        <v>39.28055556</v>
      </c>
      <c r="I1864" s="17">
        <f>IF(H1864=0,'Costo de tareas'!$B$13,'Costo de tareas'!$B$13-H1864)</f>
        <v>0</v>
      </c>
      <c r="J1864" s="2"/>
      <c r="K1864" s="2"/>
      <c r="P1864" s="2"/>
    </row>
    <row r="1865">
      <c r="A1865" s="3" t="s">
        <v>2536</v>
      </c>
      <c r="B1865" s="11" t="str">
        <f t="shared" si="1"/>
        <v>20140319</v>
      </c>
      <c r="C1865" s="12">
        <f t="shared" si="2"/>
        <v>41717</v>
      </c>
      <c r="D1865" s="3" t="str">
        <f t="shared" si="3"/>
        <v>15</v>
      </c>
      <c r="E1865" s="13">
        <v>528.0</v>
      </c>
      <c r="F1865" s="14">
        <f>'Costo de tareas'!$B$15</f>
        <v>0.1964027778</v>
      </c>
      <c r="G1865" s="15">
        <f>'Producción diaria'!$T$3*$L$2*$M$2*$N$2*E1865*1000/'Costo de tareas'!$B$14</f>
        <v>793.8807018</v>
      </c>
      <c r="H1865" s="16">
        <f>IF(G1865 &gt; 'Costo de tareas'!$B$13, 'Costo de tareas'!$B$13, IF(G1865 &lt; 'Costo de tareas'!$B$13*0.2, 0, 'Costo de tareas'!$B$13- G1865))</f>
        <v>39.28055556</v>
      </c>
      <c r="I1865" s="17">
        <f>IF(H1865=0,'Costo de tareas'!$B$13,'Costo de tareas'!$B$13-H1865)</f>
        <v>0</v>
      </c>
      <c r="J1865" s="2"/>
      <c r="K1865" s="2"/>
      <c r="P1865" s="2"/>
    </row>
    <row r="1866">
      <c r="A1866" s="3" t="s">
        <v>2537</v>
      </c>
      <c r="B1866" s="11" t="str">
        <f t="shared" si="1"/>
        <v>20140319</v>
      </c>
      <c r="C1866" s="12">
        <f t="shared" si="2"/>
        <v>41717</v>
      </c>
      <c r="D1866" s="3" t="str">
        <f t="shared" si="3"/>
        <v>16</v>
      </c>
      <c r="E1866" s="13">
        <v>413.0</v>
      </c>
      <c r="F1866" s="14">
        <f>'Costo de tareas'!$B$15</f>
        <v>0.1964027778</v>
      </c>
      <c r="G1866" s="15">
        <f>'Producción diaria'!$T$3*$L$2*$M$2*$N$2*E1866*1000/'Costo de tareas'!$B$14</f>
        <v>620.9710792</v>
      </c>
      <c r="H1866" s="16">
        <f>IF(G1866 &gt; 'Costo de tareas'!$B$13, 'Costo de tareas'!$B$13, IF(G1866 &lt; 'Costo de tareas'!$B$13*0.2, 0, 'Costo de tareas'!$B$13- G1866))</f>
        <v>39.28055556</v>
      </c>
      <c r="I1866" s="17">
        <f>IF(H1866=0,'Costo de tareas'!$B$13,'Costo de tareas'!$B$13-H1866)</f>
        <v>0</v>
      </c>
      <c r="J1866" s="2"/>
      <c r="K1866" s="2"/>
      <c r="P1866" s="2"/>
    </row>
    <row r="1867">
      <c r="A1867" s="3" t="s">
        <v>2538</v>
      </c>
      <c r="B1867" s="11" t="str">
        <f t="shared" si="1"/>
        <v>20140319</v>
      </c>
      <c r="C1867" s="12">
        <f t="shared" si="2"/>
        <v>41717</v>
      </c>
      <c r="D1867" s="3" t="str">
        <f t="shared" si="3"/>
        <v>17</v>
      </c>
      <c r="E1867" s="13">
        <v>183.0</v>
      </c>
      <c r="F1867" s="14">
        <f>'Costo de tareas'!$B$15</f>
        <v>0.1964027778</v>
      </c>
      <c r="G1867" s="15">
        <f>'Producción diaria'!$T$3*$L$2*$M$2*$N$2*E1867*1000/'Costo de tareas'!$B$14</f>
        <v>275.1518341</v>
      </c>
      <c r="H1867" s="16">
        <f>IF(G1867 &gt; 'Costo de tareas'!$B$13, 'Costo de tareas'!$B$13, IF(G1867 &lt; 'Costo de tareas'!$B$13*0.2, 0, 'Costo de tareas'!$B$13- G1867))</f>
        <v>39.28055556</v>
      </c>
      <c r="I1867" s="17">
        <f>IF(H1867=0,'Costo de tareas'!$B$13,'Costo de tareas'!$B$13-H1867)</f>
        <v>0</v>
      </c>
      <c r="J1867" s="2"/>
      <c r="K1867" s="2"/>
      <c r="P1867" s="2"/>
    </row>
    <row r="1868">
      <c r="A1868" s="3" t="s">
        <v>2539</v>
      </c>
      <c r="B1868" s="11" t="str">
        <f t="shared" si="1"/>
        <v>20140319</v>
      </c>
      <c r="C1868" s="12">
        <f t="shared" si="2"/>
        <v>41717</v>
      </c>
      <c r="D1868" s="3" t="str">
        <f t="shared" si="3"/>
        <v>18</v>
      </c>
      <c r="E1868" s="13">
        <v>16.0</v>
      </c>
      <c r="F1868" s="14">
        <f>'Costo de tareas'!$B$15</f>
        <v>0.1964027778</v>
      </c>
      <c r="G1868" s="15">
        <f>'Producción diaria'!$T$3*$L$2*$M$2*$N$2*E1868*1000/'Costo de tareas'!$B$14</f>
        <v>24.05699096</v>
      </c>
      <c r="H1868" s="16">
        <f>IF(G1868 &gt; 'Costo de tareas'!$B$13, 'Costo de tareas'!$B$13, IF(G1868 &lt; 'Costo de tareas'!$B$13*0.2, 0, 'Costo de tareas'!$B$13- G1868))</f>
        <v>15.22356459</v>
      </c>
      <c r="I1868" s="17">
        <f>IF(H1868=0,'Costo de tareas'!$B$13,'Costo de tareas'!$B$13-H1868)</f>
        <v>24.05699096</v>
      </c>
      <c r="J1868" s="2"/>
      <c r="K1868" s="2"/>
      <c r="P1868" s="2"/>
    </row>
    <row r="1869">
      <c r="A1869" s="3" t="s">
        <v>2540</v>
      </c>
      <c r="B1869" s="11" t="str">
        <f t="shared" si="1"/>
        <v>20140319</v>
      </c>
      <c r="C1869" s="12">
        <f t="shared" si="2"/>
        <v>41717</v>
      </c>
      <c r="D1869" s="3" t="str">
        <f t="shared" si="3"/>
        <v>19</v>
      </c>
      <c r="E1869" s="13">
        <v>0.0</v>
      </c>
      <c r="F1869" s="14">
        <f>'Costo de tareas'!$B$15</f>
        <v>0.1964027778</v>
      </c>
      <c r="G1869" s="15">
        <f>'Producción diaria'!$T$3*$L$2*$M$2*$N$2*E1869*1000/'Costo de tareas'!$B$14</f>
        <v>0</v>
      </c>
      <c r="H1869" s="16">
        <f>IF(G1869 &gt; 'Costo de tareas'!$B$13, 'Costo de tareas'!$B$13, IF(G1869 &lt; 'Costo de tareas'!$B$13*0.2, 0, 'Costo de tareas'!$B$13- G1869))</f>
        <v>0</v>
      </c>
      <c r="I1869" s="17">
        <f>IF(H1869=0,'Costo de tareas'!$B$13,'Costo de tareas'!$B$13-H1869)</f>
        <v>39.28055556</v>
      </c>
      <c r="J1869" s="2"/>
      <c r="K1869" s="2"/>
      <c r="P1869" s="2"/>
    </row>
    <row r="1870">
      <c r="A1870" s="3" t="s">
        <v>2542</v>
      </c>
      <c r="B1870" s="11" t="str">
        <f t="shared" si="1"/>
        <v>20140319</v>
      </c>
      <c r="C1870" s="12">
        <f t="shared" si="2"/>
        <v>41717</v>
      </c>
      <c r="D1870" s="3" t="str">
        <f t="shared" si="3"/>
        <v>20</v>
      </c>
      <c r="E1870" s="13">
        <v>0.0</v>
      </c>
      <c r="F1870" s="14">
        <f>'Costo de tareas'!$B$15</f>
        <v>0.1964027778</v>
      </c>
      <c r="G1870" s="15">
        <f>'Producción diaria'!$T$3*$L$2*$M$2*$N$2*E1870*1000/'Costo de tareas'!$B$14</f>
        <v>0</v>
      </c>
      <c r="H1870" s="16">
        <f>IF(G1870 &gt; 'Costo de tareas'!$B$13, 'Costo de tareas'!$B$13, IF(G1870 &lt; 'Costo de tareas'!$B$13*0.2, 0, 'Costo de tareas'!$B$13- G1870))</f>
        <v>0</v>
      </c>
      <c r="I1870" s="17">
        <f>IF(H1870=0,'Costo de tareas'!$B$13,'Costo de tareas'!$B$13-H1870)</f>
        <v>39.28055556</v>
      </c>
      <c r="J1870" s="2"/>
      <c r="K1870" s="2"/>
      <c r="P1870" s="2"/>
    </row>
    <row r="1871">
      <c r="A1871" s="3" t="s">
        <v>2544</v>
      </c>
      <c r="B1871" s="11" t="str">
        <f t="shared" si="1"/>
        <v>20140319</v>
      </c>
      <c r="C1871" s="12">
        <f t="shared" si="2"/>
        <v>41717</v>
      </c>
      <c r="D1871" s="3" t="str">
        <f t="shared" si="3"/>
        <v>21</v>
      </c>
      <c r="E1871" s="13">
        <v>0.0</v>
      </c>
      <c r="F1871" s="14">
        <f>'Costo de tareas'!$B$15</f>
        <v>0.1964027778</v>
      </c>
      <c r="G1871" s="15">
        <f>'Producción diaria'!$T$3*$L$2*$M$2*$N$2*E1871*1000/'Costo de tareas'!$B$14</f>
        <v>0</v>
      </c>
      <c r="H1871" s="16">
        <f>IF(G1871 &gt; 'Costo de tareas'!$B$13, 'Costo de tareas'!$B$13, IF(G1871 &lt; 'Costo de tareas'!$B$13*0.2, 0, 'Costo de tareas'!$B$13- G1871))</f>
        <v>0</v>
      </c>
      <c r="I1871" s="17">
        <f>IF(H1871=0,'Costo de tareas'!$B$13,'Costo de tareas'!$B$13-H1871)</f>
        <v>39.28055556</v>
      </c>
      <c r="J1871" s="2"/>
      <c r="K1871" s="2"/>
      <c r="P1871" s="2"/>
    </row>
    <row r="1872">
      <c r="A1872" s="3" t="s">
        <v>2545</v>
      </c>
      <c r="B1872" s="11" t="str">
        <f t="shared" si="1"/>
        <v>20140319</v>
      </c>
      <c r="C1872" s="12">
        <f t="shared" si="2"/>
        <v>41717</v>
      </c>
      <c r="D1872" s="3" t="str">
        <f t="shared" si="3"/>
        <v>22</v>
      </c>
      <c r="E1872" s="13">
        <v>0.0</v>
      </c>
      <c r="F1872" s="14">
        <f>'Costo de tareas'!$B$15</f>
        <v>0.1964027778</v>
      </c>
      <c r="G1872" s="15">
        <f>'Producción diaria'!$T$3*$L$2*$M$2*$N$2*E1872*1000/'Costo de tareas'!$B$14</f>
        <v>0</v>
      </c>
      <c r="H1872" s="16">
        <f>IF(G1872 &gt; 'Costo de tareas'!$B$13, 'Costo de tareas'!$B$13, IF(G1872 &lt; 'Costo de tareas'!$B$13*0.2, 0, 'Costo de tareas'!$B$13- G1872))</f>
        <v>0</v>
      </c>
      <c r="I1872" s="17">
        <f>IF(H1872=0,'Costo de tareas'!$B$13,'Costo de tareas'!$B$13-H1872)</f>
        <v>39.28055556</v>
      </c>
      <c r="J1872" s="2"/>
      <c r="K1872" s="2"/>
      <c r="P1872" s="2"/>
    </row>
    <row r="1873">
      <c r="A1873" s="3" t="s">
        <v>2546</v>
      </c>
      <c r="B1873" s="11" t="str">
        <f t="shared" si="1"/>
        <v>20140319</v>
      </c>
      <c r="C1873" s="12">
        <f t="shared" si="2"/>
        <v>41717</v>
      </c>
      <c r="D1873" s="3" t="str">
        <f t="shared" si="3"/>
        <v>23</v>
      </c>
      <c r="E1873" s="13">
        <v>0.0</v>
      </c>
      <c r="F1873" s="14">
        <f>'Costo de tareas'!$B$15</f>
        <v>0.1964027778</v>
      </c>
      <c r="G1873" s="15">
        <f>'Producción diaria'!$T$3*$L$2*$M$2*$N$2*E1873*1000/'Costo de tareas'!$B$14</f>
        <v>0</v>
      </c>
      <c r="H1873" s="16">
        <f>IF(G1873 &gt; 'Costo de tareas'!$B$13, 'Costo de tareas'!$B$13, IF(G1873 &lt; 'Costo de tareas'!$B$13*0.2, 0, 'Costo de tareas'!$B$13- G1873))</f>
        <v>0</v>
      </c>
      <c r="I1873" s="17">
        <f>IF(H1873=0,'Costo de tareas'!$B$13,'Costo de tareas'!$B$13-H1873)</f>
        <v>39.28055556</v>
      </c>
      <c r="J1873" s="2"/>
      <c r="K1873" s="2"/>
      <c r="P1873" s="2"/>
    </row>
    <row r="1874">
      <c r="A1874" s="3" t="s">
        <v>2548</v>
      </c>
      <c r="B1874" s="11" t="str">
        <f t="shared" si="1"/>
        <v>20140320</v>
      </c>
      <c r="C1874" s="12">
        <f t="shared" si="2"/>
        <v>41718</v>
      </c>
      <c r="D1874" s="3" t="str">
        <f t="shared" si="3"/>
        <v>00</v>
      </c>
      <c r="E1874" s="13">
        <v>0.0</v>
      </c>
      <c r="F1874" s="14">
        <f>'Costo de tareas'!$B$15</f>
        <v>0.1964027778</v>
      </c>
      <c r="G1874" s="15">
        <f>'Producción diaria'!$T$3*$L$2*$M$2*$N$2*E1874*1000/'Costo de tareas'!$B$14</f>
        <v>0</v>
      </c>
      <c r="H1874" s="16">
        <f>IF(G1874 &gt; 'Costo de tareas'!$B$13, 'Costo de tareas'!$B$13, IF(G1874 &lt; 'Costo de tareas'!$B$13*0.2, 0, 'Costo de tareas'!$B$13- G1874))</f>
        <v>0</v>
      </c>
      <c r="I1874" s="17">
        <f>IF(H1874=0,'Costo de tareas'!$B$13,'Costo de tareas'!$B$13-H1874)</f>
        <v>39.28055556</v>
      </c>
      <c r="J1874" s="2"/>
      <c r="K1874" s="2"/>
      <c r="P1874" s="2"/>
    </row>
    <row r="1875">
      <c r="A1875" s="3" t="s">
        <v>2549</v>
      </c>
      <c r="B1875" s="11" t="str">
        <f t="shared" si="1"/>
        <v>20140320</v>
      </c>
      <c r="C1875" s="12">
        <f t="shared" si="2"/>
        <v>41718</v>
      </c>
      <c r="D1875" s="3" t="str">
        <f t="shared" si="3"/>
        <v>01</v>
      </c>
      <c r="E1875" s="13">
        <v>0.0</v>
      </c>
      <c r="F1875" s="14">
        <f>'Costo de tareas'!$B$15</f>
        <v>0.1964027778</v>
      </c>
      <c r="G1875" s="15">
        <f>'Producción diaria'!$T$3*$L$2*$M$2*$N$2*E1875*1000/'Costo de tareas'!$B$14</f>
        <v>0</v>
      </c>
      <c r="H1875" s="16">
        <f>IF(G1875 &gt; 'Costo de tareas'!$B$13, 'Costo de tareas'!$B$13, IF(G1875 &lt; 'Costo de tareas'!$B$13*0.2, 0, 'Costo de tareas'!$B$13- G1875))</f>
        <v>0</v>
      </c>
      <c r="I1875" s="17">
        <f>IF(H1875=0,'Costo de tareas'!$B$13,'Costo de tareas'!$B$13-H1875)</f>
        <v>39.28055556</v>
      </c>
      <c r="J1875" s="2"/>
      <c r="K1875" s="2"/>
      <c r="P1875" s="2"/>
    </row>
    <row r="1876">
      <c r="A1876" s="3" t="s">
        <v>2550</v>
      </c>
      <c r="B1876" s="11" t="str">
        <f t="shared" si="1"/>
        <v>20140320</v>
      </c>
      <c r="C1876" s="12">
        <f t="shared" si="2"/>
        <v>41718</v>
      </c>
      <c r="D1876" s="3" t="str">
        <f t="shared" si="3"/>
        <v>02</v>
      </c>
      <c r="E1876" s="13">
        <v>0.0</v>
      </c>
      <c r="F1876" s="14">
        <f>'Costo de tareas'!$B$15</f>
        <v>0.1964027778</v>
      </c>
      <c r="G1876" s="15">
        <f>'Producción diaria'!$T$3*$L$2*$M$2*$N$2*E1876*1000/'Costo de tareas'!$B$14</f>
        <v>0</v>
      </c>
      <c r="H1876" s="16">
        <f>IF(G1876 &gt; 'Costo de tareas'!$B$13, 'Costo de tareas'!$B$13, IF(G1876 &lt; 'Costo de tareas'!$B$13*0.2, 0, 'Costo de tareas'!$B$13- G1876))</f>
        <v>0</v>
      </c>
      <c r="I1876" s="17">
        <f>IF(H1876=0,'Costo de tareas'!$B$13,'Costo de tareas'!$B$13-H1876)</f>
        <v>39.28055556</v>
      </c>
      <c r="J1876" s="2"/>
      <c r="K1876" s="2"/>
      <c r="P1876" s="2"/>
    </row>
    <row r="1877">
      <c r="A1877" s="3" t="s">
        <v>2551</v>
      </c>
      <c r="B1877" s="11" t="str">
        <f t="shared" si="1"/>
        <v>20140320</v>
      </c>
      <c r="C1877" s="12">
        <f t="shared" si="2"/>
        <v>41718</v>
      </c>
      <c r="D1877" s="3" t="str">
        <f t="shared" si="3"/>
        <v>03</v>
      </c>
      <c r="E1877" s="13">
        <v>0.0</v>
      </c>
      <c r="F1877" s="14">
        <f>'Costo de tareas'!$B$15</f>
        <v>0.1964027778</v>
      </c>
      <c r="G1877" s="15">
        <f>'Producción diaria'!$T$3*$L$2*$M$2*$N$2*E1877*1000/'Costo de tareas'!$B$14</f>
        <v>0</v>
      </c>
      <c r="H1877" s="16">
        <f>IF(G1877 &gt; 'Costo de tareas'!$B$13, 'Costo de tareas'!$B$13, IF(G1877 &lt; 'Costo de tareas'!$B$13*0.2, 0, 'Costo de tareas'!$B$13- G1877))</f>
        <v>0</v>
      </c>
      <c r="I1877" s="17">
        <f>IF(H1877=0,'Costo de tareas'!$B$13,'Costo de tareas'!$B$13-H1877)</f>
        <v>39.28055556</v>
      </c>
      <c r="J1877" s="2"/>
      <c r="K1877" s="2"/>
      <c r="P1877" s="2"/>
    </row>
    <row r="1878">
      <c r="A1878" s="3" t="s">
        <v>2552</v>
      </c>
      <c r="B1878" s="11" t="str">
        <f t="shared" si="1"/>
        <v>20140320</v>
      </c>
      <c r="C1878" s="12">
        <f t="shared" si="2"/>
        <v>41718</v>
      </c>
      <c r="D1878" s="3" t="str">
        <f t="shared" si="3"/>
        <v>04</v>
      </c>
      <c r="E1878" s="13">
        <v>0.0</v>
      </c>
      <c r="F1878" s="14">
        <f>'Costo de tareas'!$B$15</f>
        <v>0.1964027778</v>
      </c>
      <c r="G1878" s="15">
        <f>'Producción diaria'!$T$3*$L$2*$M$2*$N$2*E1878*1000/'Costo de tareas'!$B$14</f>
        <v>0</v>
      </c>
      <c r="H1878" s="16">
        <f>IF(G1878 &gt; 'Costo de tareas'!$B$13, 'Costo de tareas'!$B$13, IF(G1878 &lt; 'Costo de tareas'!$B$13*0.2, 0, 'Costo de tareas'!$B$13- G1878))</f>
        <v>0</v>
      </c>
      <c r="I1878" s="17">
        <f>IF(H1878=0,'Costo de tareas'!$B$13,'Costo de tareas'!$B$13-H1878)</f>
        <v>39.28055556</v>
      </c>
      <c r="J1878" s="2"/>
      <c r="K1878" s="2"/>
      <c r="P1878" s="2"/>
    </row>
    <row r="1879">
      <c r="A1879" s="3" t="s">
        <v>2553</v>
      </c>
      <c r="B1879" s="11" t="str">
        <f t="shared" si="1"/>
        <v>20140320</v>
      </c>
      <c r="C1879" s="12">
        <f t="shared" si="2"/>
        <v>41718</v>
      </c>
      <c r="D1879" s="3" t="str">
        <f t="shared" si="3"/>
        <v>05</v>
      </c>
      <c r="E1879" s="13">
        <v>0.0</v>
      </c>
      <c r="F1879" s="14">
        <f>'Costo de tareas'!$B$15</f>
        <v>0.1964027778</v>
      </c>
      <c r="G1879" s="15">
        <f>'Producción diaria'!$T$3*$L$2*$M$2*$N$2*E1879*1000/'Costo de tareas'!$B$14</f>
        <v>0</v>
      </c>
      <c r="H1879" s="16">
        <f>IF(G1879 &gt; 'Costo de tareas'!$B$13, 'Costo de tareas'!$B$13, IF(G1879 &lt; 'Costo de tareas'!$B$13*0.2, 0, 'Costo de tareas'!$B$13- G1879))</f>
        <v>0</v>
      </c>
      <c r="I1879" s="17">
        <f>IF(H1879=0,'Costo de tareas'!$B$13,'Costo de tareas'!$B$13-H1879)</f>
        <v>39.28055556</v>
      </c>
      <c r="J1879" s="2"/>
      <c r="K1879" s="2"/>
      <c r="P1879" s="2"/>
    </row>
    <row r="1880">
      <c r="A1880" s="3" t="s">
        <v>2554</v>
      </c>
      <c r="B1880" s="11" t="str">
        <f t="shared" si="1"/>
        <v>20140320</v>
      </c>
      <c r="C1880" s="12">
        <f t="shared" si="2"/>
        <v>41718</v>
      </c>
      <c r="D1880" s="3" t="str">
        <f t="shared" si="3"/>
        <v>06</v>
      </c>
      <c r="E1880" s="13">
        <v>0.0</v>
      </c>
      <c r="F1880" s="14">
        <f>'Costo de tareas'!$B$15</f>
        <v>0.1964027778</v>
      </c>
      <c r="G1880" s="15">
        <f>'Producción diaria'!$T$3*$L$2*$M$2*$N$2*E1880*1000/'Costo de tareas'!$B$14</f>
        <v>0</v>
      </c>
      <c r="H1880" s="16">
        <f>IF(G1880 &gt; 'Costo de tareas'!$B$13, 'Costo de tareas'!$B$13, IF(G1880 &lt; 'Costo de tareas'!$B$13*0.2, 0, 'Costo de tareas'!$B$13- G1880))</f>
        <v>0</v>
      </c>
      <c r="I1880" s="17">
        <f>IF(H1880=0,'Costo de tareas'!$B$13,'Costo de tareas'!$B$13-H1880)</f>
        <v>39.28055556</v>
      </c>
      <c r="J1880" s="2"/>
      <c r="K1880" s="2"/>
      <c r="P1880" s="2"/>
    </row>
    <row r="1881">
      <c r="A1881" s="3" t="s">
        <v>2555</v>
      </c>
      <c r="B1881" s="11" t="str">
        <f t="shared" si="1"/>
        <v>20140320</v>
      </c>
      <c r="C1881" s="12">
        <f t="shared" si="2"/>
        <v>41718</v>
      </c>
      <c r="D1881" s="3" t="str">
        <f t="shared" si="3"/>
        <v>07</v>
      </c>
      <c r="E1881" s="13">
        <v>97.0</v>
      </c>
      <c r="F1881" s="14">
        <f>'Costo de tareas'!$B$15</f>
        <v>0.1964027778</v>
      </c>
      <c r="G1881" s="15">
        <f>'Producción diaria'!$T$3*$L$2*$M$2*$N$2*E1881*1000/'Costo de tareas'!$B$14</f>
        <v>145.8455077</v>
      </c>
      <c r="H1881" s="16">
        <f>IF(G1881 &gt; 'Costo de tareas'!$B$13, 'Costo de tareas'!$B$13, IF(G1881 &lt; 'Costo de tareas'!$B$13*0.2, 0, 'Costo de tareas'!$B$13- G1881))</f>
        <v>39.28055556</v>
      </c>
      <c r="I1881" s="17">
        <f>IF(H1881=0,'Costo de tareas'!$B$13,'Costo de tareas'!$B$13-H1881)</f>
        <v>0</v>
      </c>
      <c r="J1881" s="2"/>
      <c r="K1881" s="2"/>
      <c r="P1881" s="2"/>
    </row>
    <row r="1882">
      <c r="A1882" s="3" t="s">
        <v>2557</v>
      </c>
      <c r="B1882" s="11" t="str">
        <f t="shared" si="1"/>
        <v>20140320</v>
      </c>
      <c r="C1882" s="12">
        <f t="shared" si="2"/>
        <v>41718</v>
      </c>
      <c r="D1882" s="3" t="str">
        <f t="shared" si="3"/>
        <v>08</v>
      </c>
      <c r="E1882" s="13">
        <v>274.0</v>
      </c>
      <c r="F1882" s="14">
        <f>'Costo de tareas'!$B$15</f>
        <v>0.1964027778</v>
      </c>
      <c r="G1882" s="15">
        <f>'Producción diaria'!$T$3*$L$2*$M$2*$N$2*E1882*1000/'Costo de tareas'!$B$14</f>
        <v>411.9759702</v>
      </c>
      <c r="H1882" s="16">
        <f>IF(G1882 &gt; 'Costo de tareas'!$B$13, 'Costo de tareas'!$B$13, IF(G1882 &lt; 'Costo de tareas'!$B$13*0.2, 0, 'Costo de tareas'!$B$13- G1882))</f>
        <v>39.28055556</v>
      </c>
      <c r="I1882" s="17">
        <f>IF(H1882=0,'Costo de tareas'!$B$13,'Costo de tareas'!$B$13-H1882)</f>
        <v>0</v>
      </c>
      <c r="J1882" s="2"/>
      <c r="K1882" s="2"/>
      <c r="P1882" s="2"/>
    </row>
    <row r="1883">
      <c r="A1883" s="3" t="s">
        <v>2558</v>
      </c>
      <c r="B1883" s="11" t="str">
        <f t="shared" si="1"/>
        <v>20140320</v>
      </c>
      <c r="C1883" s="12">
        <f t="shared" si="2"/>
        <v>41718</v>
      </c>
      <c r="D1883" s="3" t="str">
        <f t="shared" si="3"/>
        <v>09</v>
      </c>
      <c r="E1883" s="13">
        <v>498.0</v>
      </c>
      <c r="F1883" s="14">
        <f>'Costo de tareas'!$B$15</f>
        <v>0.1964027778</v>
      </c>
      <c r="G1883" s="15">
        <f>'Producción diaria'!$T$3*$L$2*$M$2*$N$2*E1883*1000/'Costo de tareas'!$B$14</f>
        <v>748.7738437</v>
      </c>
      <c r="H1883" s="16">
        <f>IF(G1883 &gt; 'Costo de tareas'!$B$13, 'Costo de tareas'!$B$13, IF(G1883 &lt; 'Costo de tareas'!$B$13*0.2, 0, 'Costo de tareas'!$B$13- G1883))</f>
        <v>39.28055556</v>
      </c>
      <c r="I1883" s="17">
        <f>IF(H1883=0,'Costo de tareas'!$B$13,'Costo de tareas'!$B$13-H1883)</f>
        <v>0</v>
      </c>
      <c r="J1883" s="2"/>
      <c r="K1883" s="2"/>
      <c r="P1883" s="2"/>
    </row>
    <row r="1884">
      <c r="A1884" s="3" t="s">
        <v>2559</v>
      </c>
      <c r="B1884" s="11" t="str">
        <f t="shared" si="1"/>
        <v>20140320</v>
      </c>
      <c r="C1884" s="12">
        <f t="shared" si="2"/>
        <v>41718</v>
      </c>
      <c r="D1884" s="3" t="str">
        <f t="shared" si="3"/>
        <v>10</v>
      </c>
      <c r="E1884" s="13">
        <v>673.0</v>
      </c>
      <c r="F1884" s="14">
        <f>'Costo de tareas'!$B$15</f>
        <v>0.1964027778</v>
      </c>
      <c r="G1884" s="15">
        <f>'Producción diaria'!$T$3*$L$2*$M$2*$N$2*E1884*1000/'Costo de tareas'!$B$14</f>
        <v>1011.897182</v>
      </c>
      <c r="H1884" s="16">
        <f>IF(G1884 &gt; 'Costo de tareas'!$B$13, 'Costo de tareas'!$B$13, IF(G1884 &lt; 'Costo de tareas'!$B$13*0.2, 0, 'Costo de tareas'!$B$13- G1884))</f>
        <v>39.28055556</v>
      </c>
      <c r="I1884" s="17">
        <f>IF(H1884=0,'Costo de tareas'!$B$13,'Costo de tareas'!$B$13-H1884)</f>
        <v>0</v>
      </c>
      <c r="J1884" s="2"/>
      <c r="K1884" s="2"/>
      <c r="P1884" s="2"/>
    </row>
    <row r="1885">
      <c r="A1885" s="3" t="s">
        <v>2560</v>
      </c>
      <c r="B1885" s="11" t="str">
        <f t="shared" si="1"/>
        <v>20140320</v>
      </c>
      <c r="C1885" s="12">
        <f t="shared" si="2"/>
        <v>41718</v>
      </c>
      <c r="D1885" s="3" t="str">
        <f t="shared" si="3"/>
        <v>11</v>
      </c>
      <c r="E1885" s="13">
        <v>795.0</v>
      </c>
      <c r="F1885" s="14">
        <f>'Costo de tareas'!$B$15</f>
        <v>0.1964027778</v>
      </c>
      <c r="G1885" s="15">
        <f>'Producción diaria'!$T$3*$L$2*$M$2*$N$2*E1885*1000/'Costo de tareas'!$B$14</f>
        <v>1195.331738</v>
      </c>
      <c r="H1885" s="16">
        <f>IF(G1885 &gt; 'Costo de tareas'!$B$13, 'Costo de tareas'!$B$13, IF(G1885 &lt; 'Costo de tareas'!$B$13*0.2, 0, 'Costo de tareas'!$B$13- G1885))</f>
        <v>39.28055556</v>
      </c>
      <c r="I1885" s="17">
        <f>IF(H1885=0,'Costo de tareas'!$B$13,'Costo de tareas'!$B$13-H1885)</f>
        <v>0</v>
      </c>
      <c r="J1885" s="2"/>
      <c r="K1885" s="2"/>
      <c r="P1885" s="2"/>
    </row>
    <row r="1886">
      <c r="A1886" s="3" t="s">
        <v>2561</v>
      </c>
      <c r="B1886" s="11" t="str">
        <f t="shared" si="1"/>
        <v>20140320</v>
      </c>
      <c r="C1886" s="12">
        <f t="shared" si="2"/>
        <v>41718</v>
      </c>
      <c r="D1886" s="3" t="str">
        <f t="shared" si="3"/>
        <v>12</v>
      </c>
      <c r="E1886" s="13">
        <v>844.0</v>
      </c>
      <c r="F1886" s="14">
        <f>'Costo de tareas'!$B$15</f>
        <v>0.1964027778</v>
      </c>
      <c r="G1886" s="15">
        <f>'Producción diaria'!$T$3*$L$2*$M$2*$N$2*E1886*1000/'Costo de tareas'!$B$14</f>
        <v>1269.006273</v>
      </c>
      <c r="H1886" s="16">
        <f>IF(G1886 &gt; 'Costo de tareas'!$B$13, 'Costo de tareas'!$B$13, IF(G1886 &lt; 'Costo de tareas'!$B$13*0.2, 0, 'Costo de tareas'!$B$13- G1886))</f>
        <v>39.28055556</v>
      </c>
      <c r="I1886" s="17">
        <f>IF(H1886=0,'Costo de tareas'!$B$13,'Costo de tareas'!$B$13-H1886)</f>
        <v>0</v>
      </c>
      <c r="J1886" s="2"/>
      <c r="K1886" s="2"/>
      <c r="P1886" s="2"/>
    </row>
    <row r="1887">
      <c r="A1887" s="3" t="s">
        <v>2562</v>
      </c>
      <c r="B1887" s="11" t="str">
        <f t="shared" si="1"/>
        <v>20140320</v>
      </c>
      <c r="C1887" s="12">
        <f t="shared" si="2"/>
        <v>41718</v>
      </c>
      <c r="D1887" s="3" t="str">
        <f t="shared" si="3"/>
        <v>13</v>
      </c>
      <c r="E1887" s="13">
        <v>817.0</v>
      </c>
      <c r="F1887" s="14">
        <f>'Costo de tareas'!$B$15</f>
        <v>0.1964027778</v>
      </c>
      <c r="G1887" s="15">
        <f>'Producción diaria'!$T$3*$L$2*$M$2*$N$2*E1887*1000/'Costo de tareas'!$B$14</f>
        <v>1228.410101</v>
      </c>
      <c r="H1887" s="16">
        <f>IF(G1887 &gt; 'Costo de tareas'!$B$13, 'Costo de tareas'!$B$13, IF(G1887 &lt; 'Costo de tareas'!$B$13*0.2, 0, 'Costo de tareas'!$B$13- G1887))</f>
        <v>39.28055556</v>
      </c>
      <c r="I1887" s="17">
        <f>IF(H1887=0,'Costo de tareas'!$B$13,'Costo de tareas'!$B$13-H1887)</f>
        <v>0</v>
      </c>
      <c r="J1887" s="2"/>
      <c r="K1887" s="2"/>
      <c r="P1887" s="2"/>
    </row>
    <row r="1888">
      <c r="A1888" s="3" t="s">
        <v>2563</v>
      </c>
      <c r="B1888" s="11" t="str">
        <f t="shared" si="1"/>
        <v>20140320</v>
      </c>
      <c r="C1888" s="12">
        <f t="shared" si="2"/>
        <v>41718</v>
      </c>
      <c r="D1888" s="3" t="str">
        <f t="shared" si="3"/>
        <v>14</v>
      </c>
      <c r="E1888" s="13">
        <v>729.0</v>
      </c>
      <c r="F1888" s="14">
        <f>'Costo de tareas'!$B$15</f>
        <v>0.1964027778</v>
      </c>
      <c r="G1888" s="15">
        <f>'Producción diaria'!$T$3*$L$2*$M$2*$N$2*E1888*1000/'Costo de tareas'!$B$14</f>
        <v>1096.096651</v>
      </c>
      <c r="H1888" s="16">
        <f>IF(G1888 &gt; 'Costo de tareas'!$B$13, 'Costo de tareas'!$B$13, IF(G1888 &lt; 'Costo de tareas'!$B$13*0.2, 0, 'Costo de tareas'!$B$13- G1888))</f>
        <v>39.28055556</v>
      </c>
      <c r="I1888" s="17">
        <f>IF(H1888=0,'Costo de tareas'!$B$13,'Costo de tareas'!$B$13-H1888)</f>
        <v>0</v>
      </c>
      <c r="J1888" s="2"/>
      <c r="K1888" s="2"/>
      <c r="P1888" s="2"/>
    </row>
    <row r="1889">
      <c r="A1889" s="3" t="s">
        <v>2564</v>
      </c>
      <c r="B1889" s="11" t="str">
        <f t="shared" si="1"/>
        <v>20140320</v>
      </c>
      <c r="C1889" s="12">
        <f t="shared" si="2"/>
        <v>41718</v>
      </c>
      <c r="D1889" s="3" t="str">
        <f t="shared" si="3"/>
        <v>15</v>
      </c>
      <c r="E1889" s="13">
        <v>586.0</v>
      </c>
      <c r="F1889" s="14">
        <f>'Costo de tareas'!$B$15</f>
        <v>0.1964027778</v>
      </c>
      <c r="G1889" s="15">
        <f>'Producción diaria'!$T$3*$L$2*$M$2*$N$2*E1889*1000/'Costo de tareas'!$B$14</f>
        <v>881.087294</v>
      </c>
      <c r="H1889" s="16">
        <f>IF(G1889 &gt; 'Costo de tareas'!$B$13, 'Costo de tareas'!$B$13, IF(G1889 &lt; 'Costo de tareas'!$B$13*0.2, 0, 'Costo de tareas'!$B$13- G1889))</f>
        <v>39.28055556</v>
      </c>
      <c r="I1889" s="17">
        <f>IF(H1889=0,'Costo de tareas'!$B$13,'Costo de tareas'!$B$13-H1889)</f>
        <v>0</v>
      </c>
      <c r="J1889" s="2"/>
      <c r="K1889" s="2"/>
      <c r="P1889" s="2"/>
    </row>
    <row r="1890">
      <c r="A1890" s="3" t="s">
        <v>2565</v>
      </c>
      <c r="B1890" s="11" t="str">
        <f t="shared" si="1"/>
        <v>20140320</v>
      </c>
      <c r="C1890" s="12">
        <f t="shared" si="2"/>
        <v>41718</v>
      </c>
      <c r="D1890" s="3" t="str">
        <f t="shared" si="3"/>
        <v>16</v>
      </c>
      <c r="E1890" s="13">
        <v>37.0</v>
      </c>
      <c r="F1890" s="14">
        <f>'Costo de tareas'!$B$15</f>
        <v>0.1964027778</v>
      </c>
      <c r="G1890" s="15">
        <f>'Producción diaria'!$T$3*$L$2*$M$2*$N$2*E1890*1000/'Costo de tareas'!$B$14</f>
        <v>55.6317916</v>
      </c>
      <c r="H1890" s="16">
        <f>IF(G1890 &gt; 'Costo de tareas'!$B$13, 'Costo de tareas'!$B$13, IF(G1890 &lt; 'Costo de tareas'!$B$13*0.2, 0, 'Costo de tareas'!$B$13- G1890))</f>
        <v>39.28055556</v>
      </c>
      <c r="I1890" s="17">
        <f>IF(H1890=0,'Costo de tareas'!$B$13,'Costo de tareas'!$B$13-H1890)</f>
        <v>0</v>
      </c>
      <c r="J1890" s="2"/>
      <c r="K1890" s="2"/>
      <c r="P1890" s="2"/>
    </row>
    <row r="1891">
      <c r="A1891" s="3" t="s">
        <v>2566</v>
      </c>
      <c r="B1891" s="11" t="str">
        <f t="shared" si="1"/>
        <v>20140320</v>
      </c>
      <c r="C1891" s="12">
        <f t="shared" si="2"/>
        <v>41718</v>
      </c>
      <c r="D1891" s="3" t="str">
        <f t="shared" si="3"/>
        <v>17</v>
      </c>
      <c r="E1891" s="13">
        <v>172.0</v>
      </c>
      <c r="F1891" s="14">
        <f>'Costo de tareas'!$B$15</f>
        <v>0.1964027778</v>
      </c>
      <c r="G1891" s="15">
        <f>'Producción diaria'!$T$3*$L$2*$M$2*$N$2*E1891*1000/'Costo de tareas'!$B$14</f>
        <v>258.6126528</v>
      </c>
      <c r="H1891" s="16">
        <f>IF(G1891 &gt; 'Costo de tareas'!$B$13, 'Costo de tareas'!$B$13, IF(G1891 &lt; 'Costo de tareas'!$B$13*0.2, 0, 'Costo de tareas'!$B$13- G1891))</f>
        <v>39.28055556</v>
      </c>
      <c r="I1891" s="17">
        <f>IF(H1891=0,'Costo de tareas'!$B$13,'Costo de tareas'!$B$13-H1891)</f>
        <v>0</v>
      </c>
      <c r="J1891" s="2"/>
      <c r="K1891" s="2"/>
      <c r="P1891" s="2"/>
    </row>
    <row r="1892">
      <c r="A1892" s="3" t="s">
        <v>2567</v>
      </c>
      <c r="B1892" s="11" t="str">
        <f t="shared" si="1"/>
        <v>20140320</v>
      </c>
      <c r="C1892" s="12">
        <f t="shared" si="2"/>
        <v>41718</v>
      </c>
      <c r="D1892" s="3" t="str">
        <f t="shared" si="3"/>
        <v>18</v>
      </c>
      <c r="E1892" s="13">
        <v>18.0</v>
      </c>
      <c r="F1892" s="14">
        <f>'Costo de tareas'!$B$15</f>
        <v>0.1964027778</v>
      </c>
      <c r="G1892" s="15">
        <f>'Producción diaria'!$T$3*$L$2*$M$2*$N$2*E1892*1000/'Costo de tareas'!$B$14</f>
        <v>27.06411483</v>
      </c>
      <c r="H1892" s="16">
        <f>IF(G1892 &gt; 'Costo de tareas'!$B$13, 'Costo de tareas'!$B$13, IF(G1892 &lt; 'Costo de tareas'!$B$13*0.2, 0, 'Costo de tareas'!$B$13- G1892))</f>
        <v>12.21644072</v>
      </c>
      <c r="I1892" s="17">
        <f>IF(H1892=0,'Costo de tareas'!$B$13,'Costo de tareas'!$B$13-H1892)</f>
        <v>27.06411483</v>
      </c>
      <c r="J1892" s="2"/>
      <c r="K1892" s="2"/>
      <c r="P1892" s="2"/>
    </row>
    <row r="1893">
      <c r="A1893" s="3" t="s">
        <v>2568</v>
      </c>
      <c r="B1893" s="11" t="str">
        <f t="shared" si="1"/>
        <v>20140320</v>
      </c>
      <c r="C1893" s="12">
        <f t="shared" si="2"/>
        <v>41718</v>
      </c>
      <c r="D1893" s="3" t="str">
        <f t="shared" si="3"/>
        <v>19</v>
      </c>
      <c r="E1893" s="13">
        <v>0.0</v>
      </c>
      <c r="F1893" s="14">
        <f>'Costo de tareas'!$B$15</f>
        <v>0.1964027778</v>
      </c>
      <c r="G1893" s="15">
        <f>'Producción diaria'!$T$3*$L$2*$M$2*$N$2*E1893*1000/'Costo de tareas'!$B$14</f>
        <v>0</v>
      </c>
      <c r="H1893" s="16">
        <f>IF(G1893 &gt; 'Costo de tareas'!$B$13, 'Costo de tareas'!$B$13, IF(G1893 &lt; 'Costo de tareas'!$B$13*0.2, 0, 'Costo de tareas'!$B$13- G1893))</f>
        <v>0</v>
      </c>
      <c r="I1893" s="17">
        <f>IF(H1893=0,'Costo de tareas'!$B$13,'Costo de tareas'!$B$13-H1893)</f>
        <v>39.28055556</v>
      </c>
      <c r="J1893" s="2"/>
      <c r="K1893" s="2"/>
      <c r="P1893" s="2"/>
    </row>
    <row r="1894">
      <c r="A1894" s="3" t="s">
        <v>2570</v>
      </c>
      <c r="B1894" s="11" t="str">
        <f t="shared" si="1"/>
        <v>20140320</v>
      </c>
      <c r="C1894" s="12">
        <f t="shared" si="2"/>
        <v>41718</v>
      </c>
      <c r="D1894" s="3" t="str">
        <f t="shared" si="3"/>
        <v>20</v>
      </c>
      <c r="E1894" s="13">
        <v>0.0</v>
      </c>
      <c r="F1894" s="14">
        <f>'Costo de tareas'!$B$15</f>
        <v>0.1964027778</v>
      </c>
      <c r="G1894" s="15">
        <f>'Producción diaria'!$T$3*$L$2*$M$2*$N$2*E1894*1000/'Costo de tareas'!$B$14</f>
        <v>0</v>
      </c>
      <c r="H1894" s="16">
        <f>IF(G1894 &gt; 'Costo de tareas'!$B$13, 'Costo de tareas'!$B$13, IF(G1894 &lt; 'Costo de tareas'!$B$13*0.2, 0, 'Costo de tareas'!$B$13- G1894))</f>
        <v>0</v>
      </c>
      <c r="I1894" s="17">
        <f>IF(H1894=0,'Costo de tareas'!$B$13,'Costo de tareas'!$B$13-H1894)</f>
        <v>39.28055556</v>
      </c>
      <c r="J1894" s="2"/>
      <c r="K1894" s="2"/>
      <c r="P1894" s="2"/>
    </row>
    <row r="1895">
      <c r="A1895" s="3" t="s">
        <v>2571</v>
      </c>
      <c r="B1895" s="11" t="str">
        <f t="shared" si="1"/>
        <v>20140320</v>
      </c>
      <c r="C1895" s="12">
        <f t="shared" si="2"/>
        <v>41718</v>
      </c>
      <c r="D1895" s="3" t="str">
        <f t="shared" si="3"/>
        <v>21</v>
      </c>
      <c r="E1895" s="13">
        <v>0.0</v>
      </c>
      <c r="F1895" s="14">
        <f>'Costo de tareas'!$B$15</f>
        <v>0.1964027778</v>
      </c>
      <c r="G1895" s="15">
        <f>'Producción diaria'!$T$3*$L$2*$M$2*$N$2*E1895*1000/'Costo de tareas'!$B$14</f>
        <v>0</v>
      </c>
      <c r="H1895" s="16">
        <f>IF(G1895 &gt; 'Costo de tareas'!$B$13, 'Costo de tareas'!$B$13, IF(G1895 &lt; 'Costo de tareas'!$B$13*0.2, 0, 'Costo de tareas'!$B$13- G1895))</f>
        <v>0</v>
      </c>
      <c r="I1895" s="17">
        <f>IF(H1895=0,'Costo de tareas'!$B$13,'Costo de tareas'!$B$13-H1895)</f>
        <v>39.28055556</v>
      </c>
      <c r="J1895" s="2"/>
      <c r="K1895" s="2"/>
      <c r="P1895" s="2"/>
    </row>
    <row r="1896">
      <c r="A1896" s="3" t="s">
        <v>2573</v>
      </c>
      <c r="B1896" s="11" t="str">
        <f t="shared" si="1"/>
        <v>20140320</v>
      </c>
      <c r="C1896" s="12">
        <f t="shared" si="2"/>
        <v>41718</v>
      </c>
      <c r="D1896" s="3" t="str">
        <f t="shared" si="3"/>
        <v>22</v>
      </c>
      <c r="E1896" s="13">
        <v>0.0</v>
      </c>
      <c r="F1896" s="14">
        <f>'Costo de tareas'!$B$15</f>
        <v>0.1964027778</v>
      </c>
      <c r="G1896" s="15">
        <f>'Producción diaria'!$T$3*$L$2*$M$2*$N$2*E1896*1000/'Costo de tareas'!$B$14</f>
        <v>0</v>
      </c>
      <c r="H1896" s="16">
        <f>IF(G1896 &gt; 'Costo de tareas'!$B$13, 'Costo de tareas'!$B$13, IF(G1896 &lt; 'Costo de tareas'!$B$13*0.2, 0, 'Costo de tareas'!$B$13- G1896))</f>
        <v>0</v>
      </c>
      <c r="I1896" s="17">
        <f>IF(H1896=0,'Costo de tareas'!$B$13,'Costo de tareas'!$B$13-H1896)</f>
        <v>39.28055556</v>
      </c>
      <c r="J1896" s="2"/>
      <c r="K1896" s="2"/>
      <c r="P1896" s="2"/>
    </row>
    <row r="1897">
      <c r="A1897" s="3" t="s">
        <v>2574</v>
      </c>
      <c r="B1897" s="11" t="str">
        <f t="shared" si="1"/>
        <v>20140320</v>
      </c>
      <c r="C1897" s="12">
        <f t="shared" si="2"/>
        <v>41718</v>
      </c>
      <c r="D1897" s="3" t="str">
        <f t="shared" si="3"/>
        <v>23</v>
      </c>
      <c r="E1897" s="13">
        <v>0.0</v>
      </c>
      <c r="F1897" s="14">
        <f>'Costo de tareas'!$B$15</f>
        <v>0.1964027778</v>
      </c>
      <c r="G1897" s="15">
        <f>'Producción diaria'!$T$3*$L$2*$M$2*$N$2*E1897*1000/'Costo de tareas'!$B$14</f>
        <v>0</v>
      </c>
      <c r="H1897" s="16">
        <f>IF(G1897 &gt; 'Costo de tareas'!$B$13, 'Costo de tareas'!$B$13, IF(G1897 &lt; 'Costo de tareas'!$B$13*0.2, 0, 'Costo de tareas'!$B$13- G1897))</f>
        <v>0</v>
      </c>
      <c r="I1897" s="17">
        <f>IF(H1897=0,'Costo de tareas'!$B$13,'Costo de tareas'!$B$13-H1897)</f>
        <v>39.28055556</v>
      </c>
      <c r="J1897" s="2"/>
      <c r="K1897" s="2"/>
      <c r="P1897" s="2"/>
    </row>
    <row r="1898">
      <c r="A1898" s="3" t="s">
        <v>2575</v>
      </c>
      <c r="B1898" s="11" t="str">
        <f t="shared" si="1"/>
        <v>20140321</v>
      </c>
      <c r="C1898" s="12">
        <f t="shared" si="2"/>
        <v>41719</v>
      </c>
      <c r="D1898" s="3" t="str">
        <f t="shared" si="3"/>
        <v>00</v>
      </c>
      <c r="E1898" s="13">
        <v>0.0</v>
      </c>
      <c r="F1898" s="14">
        <f>'Costo de tareas'!$B$15</f>
        <v>0.1964027778</v>
      </c>
      <c r="G1898" s="15">
        <f>'Producción diaria'!$T$3*$L$2*$M$2*$N$2*E1898*1000/'Costo de tareas'!$B$14</f>
        <v>0</v>
      </c>
      <c r="H1898" s="16">
        <f>IF(G1898 &gt; 'Costo de tareas'!$B$13, 'Costo de tareas'!$B$13, IF(G1898 &lt; 'Costo de tareas'!$B$13*0.2, 0, 'Costo de tareas'!$B$13- G1898))</f>
        <v>0</v>
      </c>
      <c r="I1898" s="17">
        <f>IF(H1898=0,'Costo de tareas'!$B$13,'Costo de tareas'!$B$13-H1898)</f>
        <v>39.28055556</v>
      </c>
      <c r="J1898" s="2"/>
      <c r="K1898" s="2"/>
      <c r="P1898" s="2"/>
    </row>
    <row r="1899">
      <c r="A1899" s="3" t="s">
        <v>2576</v>
      </c>
      <c r="B1899" s="11" t="str">
        <f t="shared" si="1"/>
        <v>20140321</v>
      </c>
      <c r="C1899" s="12">
        <f t="shared" si="2"/>
        <v>41719</v>
      </c>
      <c r="D1899" s="3" t="str">
        <f t="shared" si="3"/>
        <v>01</v>
      </c>
      <c r="E1899" s="13">
        <v>0.0</v>
      </c>
      <c r="F1899" s="14">
        <f>'Costo de tareas'!$B$15</f>
        <v>0.1964027778</v>
      </c>
      <c r="G1899" s="15">
        <f>'Producción diaria'!$T$3*$L$2*$M$2*$N$2*E1899*1000/'Costo de tareas'!$B$14</f>
        <v>0</v>
      </c>
      <c r="H1899" s="16">
        <f>IF(G1899 &gt; 'Costo de tareas'!$B$13, 'Costo de tareas'!$B$13, IF(G1899 &lt; 'Costo de tareas'!$B$13*0.2, 0, 'Costo de tareas'!$B$13- G1899))</f>
        <v>0</v>
      </c>
      <c r="I1899" s="17">
        <f>IF(H1899=0,'Costo de tareas'!$B$13,'Costo de tareas'!$B$13-H1899)</f>
        <v>39.28055556</v>
      </c>
      <c r="J1899" s="2"/>
      <c r="K1899" s="2"/>
      <c r="P1899" s="2"/>
    </row>
    <row r="1900">
      <c r="A1900" s="3" t="s">
        <v>2577</v>
      </c>
      <c r="B1900" s="11" t="str">
        <f t="shared" si="1"/>
        <v>20140321</v>
      </c>
      <c r="C1900" s="12">
        <f t="shared" si="2"/>
        <v>41719</v>
      </c>
      <c r="D1900" s="3" t="str">
        <f t="shared" si="3"/>
        <v>02</v>
      </c>
      <c r="E1900" s="13">
        <v>0.0</v>
      </c>
      <c r="F1900" s="14">
        <f>'Costo de tareas'!$B$15</f>
        <v>0.1964027778</v>
      </c>
      <c r="G1900" s="15">
        <f>'Producción diaria'!$T$3*$L$2*$M$2*$N$2*E1900*1000/'Costo de tareas'!$B$14</f>
        <v>0</v>
      </c>
      <c r="H1900" s="16">
        <f>IF(G1900 &gt; 'Costo de tareas'!$B$13, 'Costo de tareas'!$B$13, IF(G1900 &lt; 'Costo de tareas'!$B$13*0.2, 0, 'Costo de tareas'!$B$13- G1900))</f>
        <v>0</v>
      </c>
      <c r="I1900" s="17">
        <f>IF(H1900=0,'Costo de tareas'!$B$13,'Costo de tareas'!$B$13-H1900)</f>
        <v>39.28055556</v>
      </c>
      <c r="J1900" s="2"/>
      <c r="K1900" s="2"/>
      <c r="P1900" s="2"/>
    </row>
    <row r="1901">
      <c r="A1901" s="3" t="s">
        <v>2578</v>
      </c>
      <c r="B1901" s="11" t="str">
        <f t="shared" si="1"/>
        <v>20140321</v>
      </c>
      <c r="C1901" s="12">
        <f t="shared" si="2"/>
        <v>41719</v>
      </c>
      <c r="D1901" s="3" t="str">
        <f t="shared" si="3"/>
        <v>03</v>
      </c>
      <c r="E1901" s="13">
        <v>0.0</v>
      </c>
      <c r="F1901" s="14">
        <f>'Costo de tareas'!$B$15</f>
        <v>0.1964027778</v>
      </c>
      <c r="G1901" s="15">
        <f>'Producción diaria'!$T$3*$L$2*$M$2*$N$2*E1901*1000/'Costo de tareas'!$B$14</f>
        <v>0</v>
      </c>
      <c r="H1901" s="16">
        <f>IF(G1901 &gt; 'Costo de tareas'!$B$13, 'Costo de tareas'!$B$13, IF(G1901 &lt; 'Costo de tareas'!$B$13*0.2, 0, 'Costo de tareas'!$B$13- G1901))</f>
        <v>0</v>
      </c>
      <c r="I1901" s="17">
        <f>IF(H1901=0,'Costo de tareas'!$B$13,'Costo de tareas'!$B$13-H1901)</f>
        <v>39.28055556</v>
      </c>
      <c r="J1901" s="2"/>
      <c r="K1901" s="2"/>
      <c r="P1901" s="2"/>
    </row>
    <row r="1902">
      <c r="A1902" s="3" t="s">
        <v>2579</v>
      </c>
      <c r="B1902" s="11" t="str">
        <f t="shared" si="1"/>
        <v>20140321</v>
      </c>
      <c r="C1902" s="12">
        <f t="shared" si="2"/>
        <v>41719</v>
      </c>
      <c r="D1902" s="3" t="str">
        <f t="shared" si="3"/>
        <v>04</v>
      </c>
      <c r="E1902" s="13">
        <v>0.0</v>
      </c>
      <c r="F1902" s="14">
        <f>'Costo de tareas'!$B$15</f>
        <v>0.1964027778</v>
      </c>
      <c r="G1902" s="15">
        <f>'Producción diaria'!$T$3*$L$2*$M$2*$N$2*E1902*1000/'Costo de tareas'!$B$14</f>
        <v>0</v>
      </c>
      <c r="H1902" s="16">
        <f>IF(G1902 &gt; 'Costo de tareas'!$B$13, 'Costo de tareas'!$B$13, IF(G1902 &lt; 'Costo de tareas'!$B$13*0.2, 0, 'Costo de tareas'!$B$13- G1902))</f>
        <v>0</v>
      </c>
      <c r="I1902" s="17">
        <f>IF(H1902=0,'Costo de tareas'!$B$13,'Costo de tareas'!$B$13-H1902)</f>
        <v>39.28055556</v>
      </c>
      <c r="J1902" s="2"/>
      <c r="K1902" s="2"/>
      <c r="P1902" s="2"/>
    </row>
    <row r="1903">
      <c r="A1903" s="3" t="s">
        <v>2580</v>
      </c>
      <c r="B1903" s="11" t="str">
        <f t="shared" si="1"/>
        <v>20140321</v>
      </c>
      <c r="C1903" s="12">
        <f t="shared" si="2"/>
        <v>41719</v>
      </c>
      <c r="D1903" s="3" t="str">
        <f t="shared" si="3"/>
        <v>05</v>
      </c>
      <c r="E1903" s="13">
        <v>0.0</v>
      </c>
      <c r="F1903" s="14">
        <f>'Costo de tareas'!$B$15</f>
        <v>0.1964027778</v>
      </c>
      <c r="G1903" s="15">
        <f>'Producción diaria'!$T$3*$L$2*$M$2*$N$2*E1903*1000/'Costo de tareas'!$B$14</f>
        <v>0</v>
      </c>
      <c r="H1903" s="16">
        <f>IF(G1903 &gt; 'Costo de tareas'!$B$13, 'Costo de tareas'!$B$13, IF(G1903 &lt; 'Costo de tareas'!$B$13*0.2, 0, 'Costo de tareas'!$B$13- G1903))</f>
        <v>0</v>
      </c>
      <c r="I1903" s="17">
        <f>IF(H1903=0,'Costo de tareas'!$B$13,'Costo de tareas'!$B$13-H1903)</f>
        <v>39.28055556</v>
      </c>
      <c r="J1903" s="2"/>
      <c r="K1903" s="2"/>
      <c r="P1903" s="2"/>
    </row>
    <row r="1904">
      <c r="A1904" s="3" t="s">
        <v>2581</v>
      </c>
      <c r="B1904" s="11" t="str">
        <f t="shared" si="1"/>
        <v>20140321</v>
      </c>
      <c r="C1904" s="12">
        <f t="shared" si="2"/>
        <v>41719</v>
      </c>
      <c r="D1904" s="3" t="str">
        <f t="shared" si="3"/>
        <v>06</v>
      </c>
      <c r="E1904" s="13">
        <v>0.0</v>
      </c>
      <c r="F1904" s="14">
        <f>'Costo de tareas'!$B$15</f>
        <v>0.1964027778</v>
      </c>
      <c r="G1904" s="15">
        <f>'Producción diaria'!$T$3*$L$2*$M$2*$N$2*E1904*1000/'Costo de tareas'!$B$14</f>
        <v>0</v>
      </c>
      <c r="H1904" s="16">
        <f>IF(G1904 &gt; 'Costo de tareas'!$B$13, 'Costo de tareas'!$B$13, IF(G1904 &lt; 'Costo de tareas'!$B$13*0.2, 0, 'Costo de tareas'!$B$13- G1904))</f>
        <v>0</v>
      </c>
      <c r="I1904" s="17">
        <f>IF(H1904=0,'Costo de tareas'!$B$13,'Costo de tareas'!$B$13-H1904)</f>
        <v>39.28055556</v>
      </c>
      <c r="J1904" s="2"/>
      <c r="K1904" s="2"/>
      <c r="P1904" s="2"/>
    </row>
    <row r="1905">
      <c r="A1905" s="3" t="s">
        <v>2582</v>
      </c>
      <c r="B1905" s="11" t="str">
        <f t="shared" si="1"/>
        <v>20140321</v>
      </c>
      <c r="C1905" s="12">
        <f t="shared" si="2"/>
        <v>41719</v>
      </c>
      <c r="D1905" s="3" t="str">
        <f t="shared" si="3"/>
        <v>07</v>
      </c>
      <c r="E1905" s="13">
        <v>12.0</v>
      </c>
      <c r="F1905" s="14">
        <f>'Costo de tareas'!$B$15</f>
        <v>0.1964027778</v>
      </c>
      <c r="G1905" s="15">
        <f>'Producción diaria'!$T$3*$L$2*$M$2*$N$2*E1905*1000/'Costo de tareas'!$B$14</f>
        <v>18.04274322</v>
      </c>
      <c r="H1905" s="16">
        <f>IF(G1905 &gt; 'Costo de tareas'!$B$13, 'Costo de tareas'!$B$13, IF(G1905 &lt; 'Costo de tareas'!$B$13*0.2, 0, 'Costo de tareas'!$B$13- G1905))</f>
        <v>21.23781233</v>
      </c>
      <c r="I1905" s="17">
        <f>IF(H1905=0,'Costo de tareas'!$B$13,'Costo de tareas'!$B$13-H1905)</f>
        <v>18.04274322</v>
      </c>
      <c r="J1905" s="2"/>
      <c r="K1905" s="2"/>
      <c r="P1905" s="2"/>
    </row>
    <row r="1906">
      <c r="A1906" s="3" t="s">
        <v>2583</v>
      </c>
      <c r="B1906" s="11" t="str">
        <f t="shared" si="1"/>
        <v>20140321</v>
      </c>
      <c r="C1906" s="12">
        <f t="shared" si="2"/>
        <v>41719</v>
      </c>
      <c r="D1906" s="3" t="str">
        <f t="shared" si="3"/>
        <v>08</v>
      </c>
      <c r="E1906" s="13">
        <v>3.0</v>
      </c>
      <c r="F1906" s="14">
        <f>'Costo de tareas'!$B$15</f>
        <v>0.1964027778</v>
      </c>
      <c r="G1906" s="15">
        <f>'Producción diaria'!$T$3*$L$2*$M$2*$N$2*E1906*1000/'Costo de tareas'!$B$14</f>
        <v>4.510685805</v>
      </c>
      <c r="H1906" s="16">
        <f>IF(G1906 &gt; 'Costo de tareas'!$B$13, 'Costo de tareas'!$B$13, IF(G1906 &lt; 'Costo de tareas'!$B$13*0.2, 0, 'Costo de tareas'!$B$13- G1906))</f>
        <v>0</v>
      </c>
      <c r="I1906" s="17">
        <f>IF(H1906=0,'Costo de tareas'!$B$13,'Costo de tareas'!$B$13-H1906)</f>
        <v>39.28055556</v>
      </c>
      <c r="J1906" s="2"/>
      <c r="K1906" s="2"/>
      <c r="P1906" s="2"/>
    </row>
    <row r="1907">
      <c r="A1907" s="3" t="s">
        <v>2584</v>
      </c>
      <c r="B1907" s="11" t="str">
        <f t="shared" si="1"/>
        <v>20140321</v>
      </c>
      <c r="C1907" s="12">
        <f t="shared" si="2"/>
        <v>41719</v>
      </c>
      <c r="D1907" s="3" t="str">
        <f t="shared" si="3"/>
        <v>09</v>
      </c>
      <c r="E1907" s="13">
        <v>464.0</v>
      </c>
      <c r="F1907" s="14">
        <f>'Costo de tareas'!$B$15</f>
        <v>0.1964027778</v>
      </c>
      <c r="G1907" s="15">
        <f>'Producción diaria'!$T$3*$L$2*$M$2*$N$2*E1907*1000/'Costo de tareas'!$B$14</f>
        <v>697.6527379</v>
      </c>
      <c r="H1907" s="16">
        <f>IF(G1907 &gt; 'Costo de tareas'!$B$13, 'Costo de tareas'!$B$13, IF(G1907 &lt; 'Costo de tareas'!$B$13*0.2, 0, 'Costo de tareas'!$B$13- G1907))</f>
        <v>39.28055556</v>
      </c>
      <c r="I1907" s="17">
        <f>IF(H1907=0,'Costo de tareas'!$B$13,'Costo de tareas'!$B$13-H1907)</f>
        <v>0</v>
      </c>
      <c r="J1907" s="2"/>
      <c r="K1907" s="2"/>
      <c r="P1907" s="2"/>
    </row>
    <row r="1908">
      <c r="A1908" s="3" t="s">
        <v>2585</v>
      </c>
      <c r="B1908" s="11" t="str">
        <f t="shared" si="1"/>
        <v>20140321</v>
      </c>
      <c r="C1908" s="12">
        <f t="shared" si="2"/>
        <v>41719</v>
      </c>
      <c r="D1908" s="3" t="str">
        <f t="shared" si="3"/>
        <v>10</v>
      </c>
      <c r="E1908" s="13">
        <v>504.0</v>
      </c>
      <c r="F1908" s="14">
        <f>'Costo de tareas'!$B$15</f>
        <v>0.1964027778</v>
      </c>
      <c r="G1908" s="15">
        <f>'Producción diaria'!$T$3*$L$2*$M$2*$N$2*E1908*1000/'Costo de tareas'!$B$14</f>
        <v>757.7952153</v>
      </c>
      <c r="H1908" s="16">
        <f>IF(G1908 &gt; 'Costo de tareas'!$B$13, 'Costo de tareas'!$B$13, IF(G1908 &lt; 'Costo de tareas'!$B$13*0.2, 0, 'Costo de tareas'!$B$13- G1908))</f>
        <v>39.28055556</v>
      </c>
      <c r="I1908" s="17">
        <f>IF(H1908=0,'Costo de tareas'!$B$13,'Costo de tareas'!$B$13-H1908)</f>
        <v>0</v>
      </c>
      <c r="J1908" s="2"/>
      <c r="K1908" s="2"/>
      <c r="P1908" s="2"/>
    </row>
    <row r="1909">
      <c r="A1909" s="3" t="s">
        <v>2586</v>
      </c>
      <c r="B1909" s="11" t="str">
        <f t="shared" si="1"/>
        <v>20140321</v>
      </c>
      <c r="C1909" s="12">
        <f t="shared" si="2"/>
        <v>41719</v>
      </c>
      <c r="D1909" s="3" t="str">
        <f t="shared" si="3"/>
        <v>11</v>
      </c>
      <c r="E1909" s="13">
        <v>749.0</v>
      </c>
      <c r="F1909" s="14">
        <f>'Costo de tareas'!$B$15</f>
        <v>0.1964027778</v>
      </c>
      <c r="G1909" s="15">
        <f>'Producción diaria'!$T$3*$L$2*$M$2*$N$2*E1909*1000/'Costo de tareas'!$B$14</f>
        <v>1126.167889</v>
      </c>
      <c r="H1909" s="16">
        <f>IF(G1909 &gt; 'Costo de tareas'!$B$13, 'Costo de tareas'!$B$13, IF(G1909 &lt; 'Costo de tareas'!$B$13*0.2, 0, 'Costo de tareas'!$B$13- G1909))</f>
        <v>39.28055556</v>
      </c>
      <c r="I1909" s="17">
        <f>IF(H1909=0,'Costo de tareas'!$B$13,'Costo de tareas'!$B$13-H1909)</f>
        <v>0</v>
      </c>
      <c r="J1909" s="2"/>
      <c r="K1909" s="2"/>
      <c r="P1909" s="2"/>
    </row>
    <row r="1910">
      <c r="A1910" s="3" t="s">
        <v>2587</v>
      </c>
      <c r="B1910" s="11" t="str">
        <f t="shared" si="1"/>
        <v>20140321</v>
      </c>
      <c r="C1910" s="12">
        <f t="shared" si="2"/>
        <v>41719</v>
      </c>
      <c r="D1910" s="3" t="str">
        <f t="shared" si="3"/>
        <v>12</v>
      </c>
      <c r="E1910" s="13">
        <v>812.0</v>
      </c>
      <c r="F1910" s="14">
        <f>'Costo de tareas'!$B$15</f>
        <v>0.1964027778</v>
      </c>
      <c r="G1910" s="15">
        <f>'Producción diaria'!$T$3*$L$2*$M$2*$N$2*E1910*1000/'Costo de tareas'!$B$14</f>
        <v>1220.892291</v>
      </c>
      <c r="H1910" s="16">
        <f>IF(G1910 &gt; 'Costo de tareas'!$B$13, 'Costo de tareas'!$B$13, IF(G1910 &lt; 'Costo de tareas'!$B$13*0.2, 0, 'Costo de tareas'!$B$13- G1910))</f>
        <v>39.28055556</v>
      </c>
      <c r="I1910" s="17">
        <f>IF(H1910=0,'Costo de tareas'!$B$13,'Costo de tareas'!$B$13-H1910)</f>
        <v>0</v>
      </c>
      <c r="J1910" s="2"/>
      <c r="K1910" s="2"/>
      <c r="P1910" s="2"/>
    </row>
    <row r="1911">
      <c r="A1911" s="3" t="s">
        <v>2588</v>
      </c>
      <c r="B1911" s="11" t="str">
        <f t="shared" si="1"/>
        <v>20140321</v>
      </c>
      <c r="C1911" s="12">
        <f t="shared" si="2"/>
        <v>41719</v>
      </c>
      <c r="D1911" s="3" t="str">
        <f t="shared" si="3"/>
        <v>13</v>
      </c>
      <c r="E1911" s="13">
        <v>556.0</v>
      </c>
      <c r="F1911" s="14">
        <f>'Costo de tareas'!$B$15</f>
        <v>0.1964027778</v>
      </c>
      <c r="G1911" s="15">
        <f>'Producción diaria'!$T$3*$L$2*$M$2*$N$2*E1911*1000/'Costo de tareas'!$B$14</f>
        <v>835.9804359</v>
      </c>
      <c r="H1911" s="16">
        <f>IF(G1911 &gt; 'Costo de tareas'!$B$13, 'Costo de tareas'!$B$13, IF(G1911 &lt; 'Costo de tareas'!$B$13*0.2, 0, 'Costo de tareas'!$B$13- G1911))</f>
        <v>39.28055556</v>
      </c>
      <c r="I1911" s="17">
        <f>IF(H1911=0,'Costo de tareas'!$B$13,'Costo de tareas'!$B$13-H1911)</f>
        <v>0</v>
      </c>
      <c r="J1911" s="2"/>
      <c r="K1911" s="2"/>
      <c r="P1911" s="2"/>
    </row>
    <row r="1912">
      <c r="A1912" s="3" t="s">
        <v>2589</v>
      </c>
      <c r="B1912" s="11" t="str">
        <f t="shared" si="1"/>
        <v>20140321</v>
      </c>
      <c r="C1912" s="12">
        <f t="shared" si="2"/>
        <v>41719</v>
      </c>
      <c r="D1912" s="3" t="str">
        <f t="shared" si="3"/>
        <v>14</v>
      </c>
      <c r="E1912" s="13">
        <v>631.0</v>
      </c>
      <c r="F1912" s="14">
        <f>'Costo de tareas'!$B$15</f>
        <v>0.1964027778</v>
      </c>
      <c r="G1912" s="15">
        <f>'Producción diaria'!$T$3*$L$2*$M$2*$N$2*E1912*1000/'Costo de tareas'!$B$14</f>
        <v>948.7475811</v>
      </c>
      <c r="H1912" s="16">
        <f>IF(G1912 &gt; 'Costo de tareas'!$B$13, 'Costo de tareas'!$B$13, IF(G1912 &lt; 'Costo de tareas'!$B$13*0.2, 0, 'Costo de tareas'!$B$13- G1912))</f>
        <v>39.28055556</v>
      </c>
      <c r="I1912" s="17">
        <f>IF(H1912=0,'Costo de tareas'!$B$13,'Costo de tareas'!$B$13-H1912)</f>
        <v>0</v>
      </c>
      <c r="J1912" s="2"/>
      <c r="K1912" s="2"/>
      <c r="P1912" s="2"/>
    </row>
    <row r="1913">
      <c r="A1913" s="3" t="s">
        <v>2590</v>
      </c>
      <c r="B1913" s="11" t="str">
        <f t="shared" si="1"/>
        <v>20140321</v>
      </c>
      <c r="C1913" s="12">
        <f t="shared" si="2"/>
        <v>41719</v>
      </c>
      <c r="D1913" s="3" t="str">
        <f t="shared" si="3"/>
        <v>15</v>
      </c>
      <c r="E1913" s="13">
        <v>555.0</v>
      </c>
      <c r="F1913" s="14">
        <f>'Costo de tareas'!$B$15</f>
        <v>0.1964027778</v>
      </c>
      <c r="G1913" s="15">
        <f>'Producción diaria'!$T$3*$L$2*$M$2*$N$2*E1913*1000/'Costo de tareas'!$B$14</f>
        <v>834.476874</v>
      </c>
      <c r="H1913" s="16">
        <f>IF(G1913 &gt; 'Costo de tareas'!$B$13, 'Costo de tareas'!$B$13, IF(G1913 &lt; 'Costo de tareas'!$B$13*0.2, 0, 'Costo de tareas'!$B$13- G1913))</f>
        <v>39.28055556</v>
      </c>
      <c r="I1913" s="17">
        <f>IF(H1913=0,'Costo de tareas'!$B$13,'Costo de tareas'!$B$13-H1913)</f>
        <v>0</v>
      </c>
      <c r="J1913" s="2"/>
      <c r="K1913" s="2"/>
      <c r="P1913" s="2"/>
    </row>
    <row r="1914">
      <c r="A1914" s="3" t="s">
        <v>2591</v>
      </c>
      <c r="B1914" s="11" t="str">
        <f t="shared" si="1"/>
        <v>20140321</v>
      </c>
      <c r="C1914" s="12">
        <f t="shared" si="2"/>
        <v>41719</v>
      </c>
      <c r="D1914" s="3" t="str">
        <f t="shared" si="3"/>
        <v>16</v>
      </c>
      <c r="E1914" s="13">
        <v>301.0</v>
      </c>
      <c r="F1914" s="14">
        <f>'Costo de tareas'!$B$15</f>
        <v>0.1964027778</v>
      </c>
      <c r="G1914" s="15">
        <f>'Producción diaria'!$T$3*$L$2*$M$2*$N$2*E1914*1000/'Costo de tareas'!$B$14</f>
        <v>452.5721425</v>
      </c>
      <c r="H1914" s="16">
        <f>IF(G1914 &gt; 'Costo de tareas'!$B$13, 'Costo de tareas'!$B$13, IF(G1914 &lt; 'Costo de tareas'!$B$13*0.2, 0, 'Costo de tareas'!$B$13- G1914))</f>
        <v>39.28055556</v>
      </c>
      <c r="I1914" s="17">
        <f>IF(H1914=0,'Costo de tareas'!$B$13,'Costo de tareas'!$B$13-H1914)</f>
        <v>0</v>
      </c>
      <c r="J1914" s="2"/>
      <c r="K1914" s="2"/>
      <c r="P1914" s="2"/>
    </row>
    <row r="1915">
      <c r="A1915" s="3" t="s">
        <v>2592</v>
      </c>
      <c r="B1915" s="11" t="str">
        <f t="shared" si="1"/>
        <v>20140321</v>
      </c>
      <c r="C1915" s="12">
        <f t="shared" si="2"/>
        <v>41719</v>
      </c>
      <c r="D1915" s="3" t="str">
        <f t="shared" si="3"/>
        <v>17</v>
      </c>
      <c r="E1915" s="13">
        <v>128.0</v>
      </c>
      <c r="F1915" s="14">
        <f>'Costo de tareas'!$B$15</f>
        <v>0.1964027778</v>
      </c>
      <c r="G1915" s="15">
        <f>'Producción diaria'!$T$3*$L$2*$M$2*$N$2*E1915*1000/'Costo de tareas'!$B$14</f>
        <v>192.4559277</v>
      </c>
      <c r="H1915" s="16">
        <f>IF(G1915 &gt; 'Costo de tareas'!$B$13, 'Costo de tareas'!$B$13, IF(G1915 &lt; 'Costo de tareas'!$B$13*0.2, 0, 'Costo de tareas'!$B$13- G1915))</f>
        <v>39.28055556</v>
      </c>
      <c r="I1915" s="17">
        <f>IF(H1915=0,'Costo de tareas'!$B$13,'Costo de tareas'!$B$13-H1915)</f>
        <v>0</v>
      </c>
      <c r="J1915" s="2"/>
      <c r="K1915" s="2"/>
      <c r="P1915" s="2"/>
    </row>
    <row r="1916">
      <c r="A1916" s="3" t="s">
        <v>2593</v>
      </c>
      <c r="B1916" s="11" t="str">
        <f t="shared" si="1"/>
        <v>20140321</v>
      </c>
      <c r="C1916" s="12">
        <f t="shared" si="2"/>
        <v>41719</v>
      </c>
      <c r="D1916" s="3" t="str">
        <f t="shared" si="3"/>
        <v>18</v>
      </c>
      <c r="E1916" s="13">
        <v>8.0</v>
      </c>
      <c r="F1916" s="14">
        <f>'Costo de tareas'!$B$15</f>
        <v>0.1964027778</v>
      </c>
      <c r="G1916" s="15">
        <f>'Producción diaria'!$T$3*$L$2*$M$2*$N$2*E1916*1000/'Costo de tareas'!$B$14</f>
        <v>12.02849548</v>
      </c>
      <c r="H1916" s="16">
        <f>IF(G1916 &gt; 'Costo de tareas'!$B$13, 'Costo de tareas'!$B$13, IF(G1916 &lt; 'Costo de tareas'!$B$13*0.2, 0, 'Costo de tareas'!$B$13- G1916))</f>
        <v>27.25206007</v>
      </c>
      <c r="I1916" s="17">
        <f>IF(H1916=0,'Costo de tareas'!$B$13,'Costo de tareas'!$B$13-H1916)</f>
        <v>12.02849548</v>
      </c>
      <c r="J1916" s="2"/>
      <c r="K1916" s="2"/>
      <c r="P1916" s="2"/>
    </row>
    <row r="1917">
      <c r="A1917" s="3" t="s">
        <v>2594</v>
      </c>
      <c r="B1917" s="11" t="str">
        <f t="shared" si="1"/>
        <v>20140321</v>
      </c>
      <c r="C1917" s="12">
        <f t="shared" si="2"/>
        <v>41719</v>
      </c>
      <c r="D1917" s="3" t="str">
        <f t="shared" si="3"/>
        <v>19</v>
      </c>
      <c r="E1917" s="13">
        <v>0.0</v>
      </c>
      <c r="F1917" s="14">
        <f>'Costo de tareas'!$B$15</f>
        <v>0.1964027778</v>
      </c>
      <c r="G1917" s="15">
        <f>'Producción diaria'!$T$3*$L$2*$M$2*$N$2*E1917*1000/'Costo de tareas'!$B$14</f>
        <v>0</v>
      </c>
      <c r="H1917" s="16">
        <f>IF(G1917 &gt; 'Costo de tareas'!$B$13, 'Costo de tareas'!$B$13, IF(G1917 &lt; 'Costo de tareas'!$B$13*0.2, 0, 'Costo de tareas'!$B$13- G1917))</f>
        <v>0</v>
      </c>
      <c r="I1917" s="17">
        <f>IF(H1917=0,'Costo de tareas'!$B$13,'Costo de tareas'!$B$13-H1917)</f>
        <v>39.28055556</v>
      </c>
      <c r="J1917" s="2"/>
      <c r="K1917" s="2"/>
      <c r="P1917" s="2"/>
    </row>
    <row r="1918">
      <c r="A1918" s="3" t="s">
        <v>2596</v>
      </c>
      <c r="B1918" s="11" t="str">
        <f t="shared" si="1"/>
        <v>20140321</v>
      </c>
      <c r="C1918" s="12">
        <f t="shared" si="2"/>
        <v>41719</v>
      </c>
      <c r="D1918" s="3" t="str">
        <f t="shared" si="3"/>
        <v>20</v>
      </c>
      <c r="E1918" s="13">
        <v>0.0</v>
      </c>
      <c r="F1918" s="14">
        <f>'Costo de tareas'!$B$15</f>
        <v>0.1964027778</v>
      </c>
      <c r="G1918" s="15">
        <f>'Producción diaria'!$T$3*$L$2*$M$2*$N$2*E1918*1000/'Costo de tareas'!$B$14</f>
        <v>0</v>
      </c>
      <c r="H1918" s="16">
        <f>IF(G1918 &gt; 'Costo de tareas'!$B$13, 'Costo de tareas'!$B$13, IF(G1918 &lt; 'Costo de tareas'!$B$13*0.2, 0, 'Costo de tareas'!$B$13- G1918))</f>
        <v>0</v>
      </c>
      <c r="I1918" s="17">
        <f>IF(H1918=0,'Costo de tareas'!$B$13,'Costo de tareas'!$B$13-H1918)</f>
        <v>39.28055556</v>
      </c>
      <c r="J1918" s="2"/>
      <c r="K1918" s="2"/>
      <c r="P1918" s="2"/>
    </row>
    <row r="1919">
      <c r="A1919" s="3" t="s">
        <v>2597</v>
      </c>
      <c r="B1919" s="11" t="str">
        <f t="shared" si="1"/>
        <v>20140321</v>
      </c>
      <c r="C1919" s="12">
        <f t="shared" si="2"/>
        <v>41719</v>
      </c>
      <c r="D1919" s="3" t="str">
        <f t="shared" si="3"/>
        <v>21</v>
      </c>
      <c r="E1919" s="13">
        <v>0.0</v>
      </c>
      <c r="F1919" s="14">
        <f>'Costo de tareas'!$B$15</f>
        <v>0.1964027778</v>
      </c>
      <c r="G1919" s="15">
        <f>'Producción diaria'!$T$3*$L$2*$M$2*$N$2*E1919*1000/'Costo de tareas'!$B$14</f>
        <v>0</v>
      </c>
      <c r="H1919" s="16">
        <f>IF(G1919 &gt; 'Costo de tareas'!$B$13, 'Costo de tareas'!$B$13, IF(G1919 &lt; 'Costo de tareas'!$B$13*0.2, 0, 'Costo de tareas'!$B$13- G1919))</f>
        <v>0</v>
      </c>
      <c r="I1919" s="17">
        <f>IF(H1919=0,'Costo de tareas'!$B$13,'Costo de tareas'!$B$13-H1919)</f>
        <v>39.28055556</v>
      </c>
      <c r="J1919" s="2"/>
      <c r="K1919" s="2"/>
      <c r="P1919" s="2"/>
    </row>
    <row r="1920">
      <c r="A1920" s="3" t="s">
        <v>2598</v>
      </c>
      <c r="B1920" s="11" t="str">
        <f t="shared" si="1"/>
        <v>20140321</v>
      </c>
      <c r="C1920" s="12">
        <f t="shared" si="2"/>
        <v>41719</v>
      </c>
      <c r="D1920" s="3" t="str">
        <f t="shared" si="3"/>
        <v>22</v>
      </c>
      <c r="E1920" s="13">
        <v>0.0</v>
      </c>
      <c r="F1920" s="14">
        <f>'Costo de tareas'!$B$15</f>
        <v>0.1964027778</v>
      </c>
      <c r="G1920" s="15">
        <f>'Producción diaria'!$T$3*$L$2*$M$2*$N$2*E1920*1000/'Costo de tareas'!$B$14</f>
        <v>0</v>
      </c>
      <c r="H1920" s="16">
        <f>IF(G1920 &gt; 'Costo de tareas'!$B$13, 'Costo de tareas'!$B$13, IF(G1920 &lt; 'Costo de tareas'!$B$13*0.2, 0, 'Costo de tareas'!$B$13- G1920))</f>
        <v>0</v>
      </c>
      <c r="I1920" s="17">
        <f>IF(H1920=0,'Costo de tareas'!$B$13,'Costo de tareas'!$B$13-H1920)</f>
        <v>39.28055556</v>
      </c>
      <c r="J1920" s="2"/>
      <c r="K1920" s="2"/>
      <c r="P1920" s="2"/>
    </row>
    <row r="1921">
      <c r="A1921" s="3" t="s">
        <v>2599</v>
      </c>
      <c r="B1921" s="11" t="str">
        <f t="shared" si="1"/>
        <v>20140321</v>
      </c>
      <c r="C1921" s="12">
        <f t="shared" si="2"/>
        <v>41719</v>
      </c>
      <c r="D1921" s="3" t="str">
        <f t="shared" si="3"/>
        <v>23</v>
      </c>
      <c r="E1921" s="13">
        <v>0.0</v>
      </c>
      <c r="F1921" s="14">
        <f>'Costo de tareas'!$B$15</f>
        <v>0.1964027778</v>
      </c>
      <c r="G1921" s="15">
        <f>'Producción diaria'!$T$3*$L$2*$M$2*$N$2*E1921*1000/'Costo de tareas'!$B$14</f>
        <v>0</v>
      </c>
      <c r="H1921" s="16">
        <f>IF(G1921 &gt; 'Costo de tareas'!$B$13, 'Costo de tareas'!$B$13, IF(G1921 &lt; 'Costo de tareas'!$B$13*0.2, 0, 'Costo de tareas'!$B$13- G1921))</f>
        <v>0</v>
      </c>
      <c r="I1921" s="17">
        <f>IF(H1921=0,'Costo de tareas'!$B$13,'Costo de tareas'!$B$13-H1921)</f>
        <v>39.28055556</v>
      </c>
      <c r="J1921" s="2"/>
      <c r="K1921" s="2"/>
      <c r="P1921" s="2"/>
    </row>
    <row r="1922">
      <c r="A1922" s="3" t="s">
        <v>2601</v>
      </c>
      <c r="B1922" s="11" t="str">
        <f t="shared" si="1"/>
        <v>20140322</v>
      </c>
      <c r="C1922" s="12">
        <f t="shared" si="2"/>
        <v>41720</v>
      </c>
      <c r="D1922" s="3" t="str">
        <f t="shared" si="3"/>
        <v>00</v>
      </c>
      <c r="E1922" s="13">
        <v>0.0</v>
      </c>
      <c r="F1922" s="14">
        <f>'Costo de tareas'!$B$15</f>
        <v>0.1964027778</v>
      </c>
      <c r="G1922" s="15">
        <f>'Producción diaria'!$T$3*$L$2*$M$2*$N$2*E1922*1000/'Costo de tareas'!$B$14</f>
        <v>0</v>
      </c>
      <c r="H1922" s="16">
        <f>IF(G1922 &gt; 'Costo de tareas'!$B$13, 'Costo de tareas'!$B$13, IF(G1922 &lt; 'Costo de tareas'!$B$13*0.2, 0, 'Costo de tareas'!$B$13- G1922))</f>
        <v>0</v>
      </c>
      <c r="I1922" s="17">
        <f>IF(H1922=0,'Costo de tareas'!$B$13,'Costo de tareas'!$B$13-H1922)</f>
        <v>39.28055556</v>
      </c>
      <c r="J1922" s="2"/>
      <c r="K1922" s="2"/>
      <c r="P1922" s="2"/>
    </row>
    <row r="1923">
      <c r="A1923" s="3" t="s">
        <v>2602</v>
      </c>
      <c r="B1923" s="11" t="str">
        <f t="shared" si="1"/>
        <v>20140322</v>
      </c>
      <c r="C1923" s="12">
        <f t="shared" si="2"/>
        <v>41720</v>
      </c>
      <c r="D1923" s="3" t="str">
        <f t="shared" si="3"/>
        <v>01</v>
      </c>
      <c r="E1923" s="13">
        <v>0.0</v>
      </c>
      <c r="F1923" s="14">
        <f>'Costo de tareas'!$B$15</f>
        <v>0.1964027778</v>
      </c>
      <c r="G1923" s="15">
        <f>'Producción diaria'!$T$3*$L$2*$M$2*$N$2*E1923*1000/'Costo de tareas'!$B$14</f>
        <v>0</v>
      </c>
      <c r="H1923" s="16">
        <f>IF(G1923 &gt; 'Costo de tareas'!$B$13, 'Costo de tareas'!$B$13, IF(G1923 &lt; 'Costo de tareas'!$B$13*0.2, 0, 'Costo de tareas'!$B$13- G1923))</f>
        <v>0</v>
      </c>
      <c r="I1923" s="17">
        <f>IF(H1923=0,'Costo de tareas'!$B$13,'Costo de tareas'!$B$13-H1923)</f>
        <v>39.28055556</v>
      </c>
      <c r="J1923" s="2"/>
      <c r="K1923" s="2"/>
      <c r="P1923" s="2"/>
    </row>
    <row r="1924">
      <c r="A1924" s="3" t="s">
        <v>2604</v>
      </c>
      <c r="B1924" s="11" t="str">
        <f t="shared" si="1"/>
        <v>20140322</v>
      </c>
      <c r="C1924" s="12">
        <f t="shared" si="2"/>
        <v>41720</v>
      </c>
      <c r="D1924" s="3" t="str">
        <f t="shared" si="3"/>
        <v>02</v>
      </c>
      <c r="E1924" s="13">
        <v>0.0</v>
      </c>
      <c r="F1924" s="14">
        <f>'Costo de tareas'!$B$15</f>
        <v>0.1964027778</v>
      </c>
      <c r="G1924" s="15">
        <f>'Producción diaria'!$T$3*$L$2*$M$2*$N$2*E1924*1000/'Costo de tareas'!$B$14</f>
        <v>0</v>
      </c>
      <c r="H1924" s="16">
        <f>IF(G1924 &gt; 'Costo de tareas'!$B$13, 'Costo de tareas'!$B$13, IF(G1924 &lt; 'Costo de tareas'!$B$13*0.2, 0, 'Costo de tareas'!$B$13- G1924))</f>
        <v>0</v>
      </c>
      <c r="I1924" s="17">
        <f>IF(H1924=0,'Costo de tareas'!$B$13,'Costo de tareas'!$B$13-H1924)</f>
        <v>39.28055556</v>
      </c>
      <c r="J1924" s="2"/>
      <c r="K1924" s="2"/>
      <c r="P1924" s="2"/>
    </row>
    <row r="1925">
      <c r="A1925" s="3" t="s">
        <v>2605</v>
      </c>
      <c r="B1925" s="11" t="str">
        <f t="shared" si="1"/>
        <v>20140322</v>
      </c>
      <c r="C1925" s="12">
        <f t="shared" si="2"/>
        <v>41720</v>
      </c>
      <c r="D1925" s="3" t="str">
        <f t="shared" si="3"/>
        <v>03</v>
      </c>
      <c r="E1925" s="13">
        <v>0.0</v>
      </c>
      <c r="F1925" s="14">
        <f>'Costo de tareas'!$B$15</f>
        <v>0.1964027778</v>
      </c>
      <c r="G1925" s="15">
        <f>'Producción diaria'!$T$3*$L$2*$M$2*$N$2*E1925*1000/'Costo de tareas'!$B$14</f>
        <v>0</v>
      </c>
      <c r="H1925" s="16">
        <f>IF(G1925 &gt; 'Costo de tareas'!$B$13, 'Costo de tareas'!$B$13, IF(G1925 &lt; 'Costo de tareas'!$B$13*0.2, 0, 'Costo de tareas'!$B$13- G1925))</f>
        <v>0</v>
      </c>
      <c r="I1925" s="17">
        <f>IF(H1925=0,'Costo de tareas'!$B$13,'Costo de tareas'!$B$13-H1925)</f>
        <v>39.28055556</v>
      </c>
      <c r="J1925" s="2"/>
      <c r="K1925" s="2"/>
      <c r="P1925" s="2"/>
    </row>
    <row r="1926">
      <c r="A1926" s="3" t="s">
        <v>2606</v>
      </c>
      <c r="B1926" s="11" t="str">
        <f t="shared" si="1"/>
        <v>20140322</v>
      </c>
      <c r="C1926" s="12">
        <f t="shared" si="2"/>
        <v>41720</v>
      </c>
      <c r="D1926" s="3" t="str">
        <f t="shared" si="3"/>
        <v>04</v>
      </c>
      <c r="E1926" s="13">
        <v>0.0</v>
      </c>
      <c r="F1926" s="14">
        <f>'Costo de tareas'!$B$15</f>
        <v>0.1964027778</v>
      </c>
      <c r="G1926" s="15">
        <f>'Producción diaria'!$T$3*$L$2*$M$2*$N$2*E1926*1000/'Costo de tareas'!$B$14</f>
        <v>0</v>
      </c>
      <c r="H1926" s="16">
        <f>IF(G1926 &gt; 'Costo de tareas'!$B$13, 'Costo de tareas'!$B$13, IF(G1926 &lt; 'Costo de tareas'!$B$13*0.2, 0, 'Costo de tareas'!$B$13- G1926))</f>
        <v>0</v>
      </c>
      <c r="I1926" s="17">
        <f>IF(H1926=0,'Costo de tareas'!$B$13,'Costo de tareas'!$B$13-H1926)</f>
        <v>39.28055556</v>
      </c>
      <c r="J1926" s="2"/>
      <c r="K1926" s="2"/>
      <c r="P1926" s="2"/>
    </row>
    <row r="1927">
      <c r="A1927" s="3" t="s">
        <v>2607</v>
      </c>
      <c r="B1927" s="11" t="str">
        <f t="shared" si="1"/>
        <v>20140322</v>
      </c>
      <c r="C1927" s="12">
        <f t="shared" si="2"/>
        <v>41720</v>
      </c>
      <c r="D1927" s="3" t="str">
        <f t="shared" si="3"/>
        <v>05</v>
      </c>
      <c r="E1927" s="13">
        <v>0.0</v>
      </c>
      <c r="F1927" s="14">
        <f>'Costo de tareas'!$B$15</f>
        <v>0.1964027778</v>
      </c>
      <c r="G1927" s="15">
        <f>'Producción diaria'!$T$3*$L$2*$M$2*$N$2*E1927*1000/'Costo de tareas'!$B$14</f>
        <v>0</v>
      </c>
      <c r="H1927" s="16">
        <f>IF(G1927 &gt; 'Costo de tareas'!$B$13, 'Costo de tareas'!$B$13, IF(G1927 &lt; 'Costo de tareas'!$B$13*0.2, 0, 'Costo de tareas'!$B$13- G1927))</f>
        <v>0</v>
      </c>
      <c r="I1927" s="17">
        <f>IF(H1927=0,'Costo de tareas'!$B$13,'Costo de tareas'!$B$13-H1927)</f>
        <v>39.28055556</v>
      </c>
      <c r="J1927" s="2"/>
      <c r="K1927" s="2"/>
      <c r="P1927" s="2"/>
    </row>
    <row r="1928">
      <c r="A1928" s="3" t="s">
        <v>2608</v>
      </c>
      <c r="B1928" s="11" t="str">
        <f t="shared" si="1"/>
        <v>20140322</v>
      </c>
      <c r="C1928" s="12">
        <f t="shared" si="2"/>
        <v>41720</v>
      </c>
      <c r="D1928" s="3" t="str">
        <f t="shared" si="3"/>
        <v>06</v>
      </c>
      <c r="E1928" s="13">
        <v>0.0</v>
      </c>
      <c r="F1928" s="14">
        <f>'Costo de tareas'!$B$15</f>
        <v>0.1964027778</v>
      </c>
      <c r="G1928" s="15">
        <f>'Producción diaria'!$T$3*$L$2*$M$2*$N$2*E1928*1000/'Costo de tareas'!$B$14</f>
        <v>0</v>
      </c>
      <c r="H1928" s="16">
        <f>IF(G1928 &gt; 'Costo de tareas'!$B$13, 'Costo de tareas'!$B$13, IF(G1928 &lt; 'Costo de tareas'!$B$13*0.2, 0, 'Costo de tareas'!$B$13- G1928))</f>
        <v>0</v>
      </c>
      <c r="I1928" s="17">
        <f>IF(H1928=0,'Costo de tareas'!$B$13,'Costo de tareas'!$B$13-H1928)</f>
        <v>39.28055556</v>
      </c>
      <c r="J1928" s="2"/>
      <c r="K1928" s="2"/>
      <c r="P1928" s="2"/>
    </row>
    <row r="1929">
      <c r="A1929" s="3" t="s">
        <v>2609</v>
      </c>
      <c r="B1929" s="11" t="str">
        <f t="shared" si="1"/>
        <v>20140322</v>
      </c>
      <c r="C1929" s="12">
        <f t="shared" si="2"/>
        <v>41720</v>
      </c>
      <c r="D1929" s="3" t="str">
        <f t="shared" si="3"/>
        <v>07</v>
      </c>
      <c r="E1929" s="13">
        <v>58.0</v>
      </c>
      <c r="F1929" s="14">
        <f>'Costo de tareas'!$B$15</f>
        <v>0.1964027778</v>
      </c>
      <c r="G1929" s="15">
        <f>'Producción diaria'!$T$3*$L$2*$M$2*$N$2*E1929*1000/'Costo de tareas'!$B$14</f>
        <v>87.20659224</v>
      </c>
      <c r="H1929" s="16">
        <f>IF(G1929 &gt; 'Costo de tareas'!$B$13, 'Costo de tareas'!$B$13, IF(G1929 &lt; 'Costo de tareas'!$B$13*0.2, 0, 'Costo de tareas'!$B$13- G1929))</f>
        <v>39.28055556</v>
      </c>
      <c r="I1929" s="17">
        <f>IF(H1929=0,'Costo de tareas'!$B$13,'Costo de tareas'!$B$13-H1929)</f>
        <v>0</v>
      </c>
      <c r="J1929" s="2"/>
      <c r="K1929" s="2"/>
      <c r="P1929" s="2"/>
    </row>
    <row r="1930">
      <c r="A1930" s="3" t="s">
        <v>2610</v>
      </c>
      <c r="B1930" s="11" t="str">
        <f t="shared" si="1"/>
        <v>20140322</v>
      </c>
      <c r="C1930" s="12">
        <f t="shared" si="2"/>
        <v>41720</v>
      </c>
      <c r="D1930" s="3" t="str">
        <f t="shared" si="3"/>
        <v>08</v>
      </c>
      <c r="E1930" s="13">
        <v>61.0</v>
      </c>
      <c r="F1930" s="14">
        <f>'Costo de tareas'!$B$15</f>
        <v>0.1964027778</v>
      </c>
      <c r="G1930" s="15">
        <f>'Producción diaria'!$T$3*$L$2*$M$2*$N$2*E1930*1000/'Costo de tareas'!$B$14</f>
        <v>91.71727804</v>
      </c>
      <c r="H1930" s="16">
        <f>IF(G1930 &gt; 'Costo de tareas'!$B$13, 'Costo de tareas'!$B$13, IF(G1930 &lt; 'Costo de tareas'!$B$13*0.2, 0, 'Costo de tareas'!$B$13- G1930))</f>
        <v>39.28055556</v>
      </c>
      <c r="I1930" s="17">
        <f>IF(H1930=0,'Costo de tareas'!$B$13,'Costo de tareas'!$B$13-H1930)</f>
        <v>0</v>
      </c>
      <c r="J1930" s="2"/>
      <c r="K1930" s="2"/>
      <c r="P1930" s="2"/>
    </row>
    <row r="1931">
      <c r="A1931" s="3" t="s">
        <v>2611</v>
      </c>
      <c r="B1931" s="11" t="str">
        <f t="shared" si="1"/>
        <v>20140322</v>
      </c>
      <c r="C1931" s="12">
        <f t="shared" si="2"/>
        <v>41720</v>
      </c>
      <c r="D1931" s="3" t="str">
        <f t="shared" si="3"/>
        <v>09</v>
      </c>
      <c r="E1931" s="13">
        <v>116.0</v>
      </c>
      <c r="F1931" s="14">
        <f>'Costo de tareas'!$B$15</f>
        <v>0.1964027778</v>
      </c>
      <c r="G1931" s="15">
        <f>'Producción diaria'!$T$3*$L$2*$M$2*$N$2*E1931*1000/'Costo de tareas'!$B$14</f>
        <v>174.4131845</v>
      </c>
      <c r="H1931" s="16">
        <f>IF(G1931 &gt; 'Costo de tareas'!$B$13, 'Costo de tareas'!$B$13, IF(G1931 &lt; 'Costo de tareas'!$B$13*0.2, 0, 'Costo de tareas'!$B$13- G1931))</f>
        <v>39.28055556</v>
      </c>
      <c r="I1931" s="17">
        <f>IF(H1931=0,'Costo de tareas'!$B$13,'Costo de tareas'!$B$13-H1931)</f>
        <v>0</v>
      </c>
      <c r="J1931" s="2"/>
      <c r="K1931" s="2"/>
      <c r="P1931" s="2"/>
    </row>
    <row r="1932">
      <c r="A1932" s="3" t="s">
        <v>2613</v>
      </c>
      <c r="B1932" s="11" t="str">
        <f t="shared" si="1"/>
        <v>20140322</v>
      </c>
      <c r="C1932" s="12">
        <f t="shared" si="2"/>
        <v>41720</v>
      </c>
      <c r="D1932" s="3" t="str">
        <f t="shared" si="3"/>
        <v>10</v>
      </c>
      <c r="E1932" s="13">
        <v>27.0</v>
      </c>
      <c r="F1932" s="14">
        <f>'Costo de tareas'!$B$15</f>
        <v>0.1964027778</v>
      </c>
      <c r="G1932" s="15">
        <f>'Producción diaria'!$T$3*$L$2*$M$2*$N$2*E1932*1000/'Costo de tareas'!$B$14</f>
        <v>40.59617225</v>
      </c>
      <c r="H1932" s="16">
        <f>IF(G1932 &gt; 'Costo de tareas'!$B$13, 'Costo de tareas'!$B$13, IF(G1932 &lt; 'Costo de tareas'!$B$13*0.2, 0, 'Costo de tareas'!$B$13- G1932))</f>
        <v>39.28055556</v>
      </c>
      <c r="I1932" s="17">
        <f>IF(H1932=0,'Costo de tareas'!$B$13,'Costo de tareas'!$B$13-H1932)</f>
        <v>0</v>
      </c>
      <c r="J1932" s="2"/>
      <c r="K1932" s="2"/>
      <c r="P1932" s="2"/>
    </row>
    <row r="1933">
      <c r="A1933" s="3" t="s">
        <v>2614</v>
      </c>
      <c r="B1933" s="11" t="str">
        <f t="shared" si="1"/>
        <v>20140322</v>
      </c>
      <c r="C1933" s="12">
        <f t="shared" si="2"/>
        <v>41720</v>
      </c>
      <c r="D1933" s="3" t="str">
        <f t="shared" si="3"/>
        <v>11</v>
      </c>
      <c r="E1933" s="13">
        <v>121.0</v>
      </c>
      <c r="F1933" s="14">
        <f>'Costo de tareas'!$B$15</f>
        <v>0.1964027778</v>
      </c>
      <c r="G1933" s="15">
        <f>'Producción diaria'!$T$3*$L$2*$M$2*$N$2*E1933*1000/'Costo de tareas'!$B$14</f>
        <v>181.9309942</v>
      </c>
      <c r="H1933" s="16">
        <f>IF(G1933 &gt; 'Costo de tareas'!$B$13, 'Costo de tareas'!$B$13, IF(G1933 &lt; 'Costo de tareas'!$B$13*0.2, 0, 'Costo de tareas'!$B$13- G1933))</f>
        <v>39.28055556</v>
      </c>
      <c r="I1933" s="17">
        <f>IF(H1933=0,'Costo de tareas'!$B$13,'Costo de tareas'!$B$13-H1933)</f>
        <v>0</v>
      </c>
      <c r="J1933" s="2"/>
      <c r="K1933" s="2"/>
      <c r="P1933" s="2"/>
    </row>
    <row r="1934">
      <c r="A1934" s="3" t="s">
        <v>2615</v>
      </c>
      <c r="B1934" s="11" t="str">
        <f t="shared" si="1"/>
        <v>20140322</v>
      </c>
      <c r="C1934" s="12">
        <f t="shared" si="2"/>
        <v>41720</v>
      </c>
      <c r="D1934" s="3" t="str">
        <f t="shared" si="3"/>
        <v>12</v>
      </c>
      <c r="E1934" s="13">
        <v>248.0</v>
      </c>
      <c r="F1934" s="14">
        <f>'Costo de tareas'!$B$15</f>
        <v>0.1964027778</v>
      </c>
      <c r="G1934" s="15">
        <f>'Producción diaria'!$T$3*$L$2*$M$2*$N$2*E1934*1000/'Costo de tareas'!$B$14</f>
        <v>372.8833599</v>
      </c>
      <c r="H1934" s="16">
        <f>IF(G1934 &gt; 'Costo de tareas'!$B$13, 'Costo de tareas'!$B$13, IF(G1934 &lt; 'Costo de tareas'!$B$13*0.2, 0, 'Costo de tareas'!$B$13- G1934))</f>
        <v>39.28055556</v>
      </c>
      <c r="I1934" s="17">
        <f>IF(H1934=0,'Costo de tareas'!$B$13,'Costo de tareas'!$B$13-H1934)</f>
        <v>0</v>
      </c>
      <c r="J1934" s="2"/>
      <c r="K1934" s="2"/>
      <c r="P1934" s="2"/>
    </row>
    <row r="1935">
      <c r="A1935" s="3" t="s">
        <v>2617</v>
      </c>
      <c r="B1935" s="11" t="str">
        <f t="shared" si="1"/>
        <v>20140322</v>
      </c>
      <c r="C1935" s="12">
        <f t="shared" si="2"/>
        <v>41720</v>
      </c>
      <c r="D1935" s="3" t="str">
        <f t="shared" si="3"/>
        <v>13</v>
      </c>
      <c r="E1935" s="13">
        <v>666.0</v>
      </c>
      <c r="F1935" s="14">
        <f>'Costo de tareas'!$B$15</f>
        <v>0.1964027778</v>
      </c>
      <c r="G1935" s="15">
        <f>'Producción diaria'!$T$3*$L$2*$M$2*$N$2*E1935*1000/'Costo de tareas'!$B$14</f>
        <v>1001.372249</v>
      </c>
      <c r="H1935" s="16">
        <f>IF(G1935 &gt; 'Costo de tareas'!$B$13, 'Costo de tareas'!$B$13, IF(G1935 &lt; 'Costo de tareas'!$B$13*0.2, 0, 'Costo de tareas'!$B$13- G1935))</f>
        <v>39.28055556</v>
      </c>
      <c r="I1935" s="17">
        <f>IF(H1935=0,'Costo de tareas'!$B$13,'Costo de tareas'!$B$13-H1935)</f>
        <v>0</v>
      </c>
      <c r="J1935" s="2"/>
      <c r="K1935" s="2"/>
      <c r="P1935" s="2"/>
    </row>
    <row r="1936">
      <c r="A1936" s="3" t="s">
        <v>2618</v>
      </c>
      <c r="B1936" s="11" t="str">
        <f t="shared" si="1"/>
        <v>20140322</v>
      </c>
      <c r="C1936" s="12">
        <f t="shared" si="2"/>
        <v>41720</v>
      </c>
      <c r="D1936" s="3" t="str">
        <f t="shared" si="3"/>
        <v>14</v>
      </c>
      <c r="E1936" s="13">
        <v>646.0</v>
      </c>
      <c r="F1936" s="14">
        <f>'Costo de tareas'!$B$15</f>
        <v>0.1964027778</v>
      </c>
      <c r="G1936" s="15">
        <f>'Producción diaria'!$T$3*$L$2*$M$2*$N$2*E1936*1000/'Costo de tareas'!$B$14</f>
        <v>971.3010101</v>
      </c>
      <c r="H1936" s="16">
        <f>IF(G1936 &gt; 'Costo de tareas'!$B$13, 'Costo de tareas'!$B$13, IF(G1936 &lt; 'Costo de tareas'!$B$13*0.2, 0, 'Costo de tareas'!$B$13- G1936))</f>
        <v>39.28055556</v>
      </c>
      <c r="I1936" s="17">
        <f>IF(H1936=0,'Costo de tareas'!$B$13,'Costo de tareas'!$B$13-H1936)</f>
        <v>0</v>
      </c>
      <c r="J1936" s="2"/>
      <c r="K1936" s="2"/>
      <c r="P1936" s="2"/>
    </row>
    <row r="1937">
      <c r="A1937" s="3" t="s">
        <v>2619</v>
      </c>
      <c r="B1937" s="11" t="str">
        <f t="shared" si="1"/>
        <v>20140322</v>
      </c>
      <c r="C1937" s="12">
        <f t="shared" si="2"/>
        <v>41720</v>
      </c>
      <c r="D1937" s="3" t="str">
        <f t="shared" si="3"/>
        <v>15</v>
      </c>
      <c r="E1937" s="13">
        <v>581.0</v>
      </c>
      <c r="F1937" s="14">
        <f>'Costo de tareas'!$B$15</f>
        <v>0.1964027778</v>
      </c>
      <c r="G1937" s="15">
        <f>'Producción diaria'!$T$3*$L$2*$M$2*$N$2*E1937*1000/'Costo de tareas'!$B$14</f>
        <v>873.5694843</v>
      </c>
      <c r="H1937" s="16">
        <f>IF(G1937 &gt; 'Costo de tareas'!$B$13, 'Costo de tareas'!$B$13, IF(G1937 &lt; 'Costo de tareas'!$B$13*0.2, 0, 'Costo de tareas'!$B$13- G1937))</f>
        <v>39.28055556</v>
      </c>
      <c r="I1937" s="17">
        <f>IF(H1937=0,'Costo de tareas'!$B$13,'Costo de tareas'!$B$13-H1937)</f>
        <v>0</v>
      </c>
      <c r="J1937" s="2"/>
      <c r="K1937" s="2"/>
      <c r="P1937" s="2"/>
    </row>
    <row r="1938">
      <c r="A1938" s="3" t="s">
        <v>2620</v>
      </c>
      <c r="B1938" s="11" t="str">
        <f t="shared" si="1"/>
        <v>20140322</v>
      </c>
      <c r="C1938" s="12">
        <f t="shared" si="2"/>
        <v>41720</v>
      </c>
      <c r="D1938" s="3" t="str">
        <f t="shared" si="3"/>
        <v>16</v>
      </c>
      <c r="E1938" s="13">
        <v>39.0</v>
      </c>
      <c r="F1938" s="14">
        <f>'Costo de tareas'!$B$15</f>
        <v>0.1964027778</v>
      </c>
      <c r="G1938" s="15">
        <f>'Producción diaria'!$T$3*$L$2*$M$2*$N$2*E1938*1000/'Costo de tareas'!$B$14</f>
        <v>58.63891547</v>
      </c>
      <c r="H1938" s="16">
        <f>IF(G1938 &gt; 'Costo de tareas'!$B$13, 'Costo de tareas'!$B$13, IF(G1938 &lt; 'Costo de tareas'!$B$13*0.2, 0, 'Costo de tareas'!$B$13- G1938))</f>
        <v>39.28055556</v>
      </c>
      <c r="I1938" s="17">
        <f>IF(H1938=0,'Costo de tareas'!$B$13,'Costo de tareas'!$B$13-H1938)</f>
        <v>0</v>
      </c>
      <c r="J1938" s="2"/>
      <c r="K1938" s="2"/>
      <c r="P1938" s="2"/>
    </row>
    <row r="1939">
      <c r="A1939" s="3" t="s">
        <v>2621</v>
      </c>
      <c r="B1939" s="11" t="str">
        <f t="shared" si="1"/>
        <v>20140322</v>
      </c>
      <c r="C1939" s="12">
        <f t="shared" si="2"/>
        <v>41720</v>
      </c>
      <c r="D1939" s="3" t="str">
        <f t="shared" si="3"/>
        <v>17</v>
      </c>
      <c r="E1939" s="13">
        <v>205.0</v>
      </c>
      <c r="F1939" s="14">
        <f>'Costo de tareas'!$B$15</f>
        <v>0.1964027778</v>
      </c>
      <c r="G1939" s="15">
        <f>'Producción diaria'!$T$3*$L$2*$M$2*$N$2*E1939*1000/'Costo de tareas'!$B$14</f>
        <v>308.2301967</v>
      </c>
      <c r="H1939" s="16">
        <f>IF(G1939 &gt; 'Costo de tareas'!$B$13, 'Costo de tareas'!$B$13, IF(G1939 &lt; 'Costo de tareas'!$B$13*0.2, 0, 'Costo de tareas'!$B$13- G1939))</f>
        <v>39.28055556</v>
      </c>
      <c r="I1939" s="17">
        <f>IF(H1939=0,'Costo de tareas'!$B$13,'Costo de tareas'!$B$13-H1939)</f>
        <v>0</v>
      </c>
      <c r="J1939" s="2"/>
      <c r="K1939" s="2"/>
      <c r="P1939" s="2"/>
    </row>
    <row r="1940">
      <c r="A1940" s="3" t="s">
        <v>2622</v>
      </c>
      <c r="B1940" s="11" t="str">
        <f t="shared" si="1"/>
        <v>20140322</v>
      </c>
      <c r="C1940" s="12">
        <f t="shared" si="2"/>
        <v>41720</v>
      </c>
      <c r="D1940" s="3" t="str">
        <f t="shared" si="3"/>
        <v>18</v>
      </c>
      <c r="E1940" s="13">
        <v>21.0</v>
      </c>
      <c r="F1940" s="14">
        <f>'Costo de tareas'!$B$15</f>
        <v>0.1964027778</v>
      </c>
      <c r="G1940" s="15">
        <f>'Producción diaria'!$T$3*$L$2*$M$2*$N$2*E1940*1000/'Costo de tareas'!$B$14</f>
        <v>31.57480064</v>
      </c>
      <c r="H1940" s="16">
        <f>IF(G1940 &gt; 'Costo de tareas'!$B$13, 'Costo de tareas'!$B$13, IF(G1940 &lt; 'Costo de tareas'!$B$13*0.2, 0, 'Costo de tareas'!$B$13- G1940))</f>
        <v>7.705754918</v>
      </c>
      <c r="I1940" s="17">
        <f>IF(H1940=0,'Costo de tareas'!$B$13,'Costo de tareas'!$B$13-H1940)</f>
        <v>31.57480064</v>
      </c>
      <c r="J1940" s="2"/>
      <c r="K1940" s="2"/>
      <c r="P1940" s="2"/>
    </row>
    <row r="1941">
      <c r="A1941" s="3" t="s">
        <v>2623</v>
      </c>
      <c r="B1941" s="11" t="str">
        <f t="shared" si="1"/>
        <v>20140322</v>
      </c>
      <c r="C1941" s="12">
        <f t="shared" si="2"/>
        <v>41720</v>
      </c>
      <c r="D1941" s="3" t="str">
        <f t="shared" si="3"/>
        <v>19</v>
      </c>
      <c r="E1941" s="13">
        <v>0.0</v>
      </c>
      <c r="F1941" s="14">
        <f>'Costo de tareas'!$B$15</f>
        <v>0.1964027778</v>
      </c>
      <c r="G1941" s="15">
        <f>'Producción diaria'!$T$3*$L$2*$M$2*$N$2*E1941*1000/'Costo de tareas'!$B$14</f>
        <v>0</v>
      </c>
      <c r="H1941" s="16">
        <f>IF(G1941 &gt; 'Costo de tareas'!$B$13, 'Costo de tareas'!$B$13, IF(G1941 &lt; 'Costo de tareas'!$B$13*0.2, 0, 'Costo de tareas'!$B$13- G1941))</f>
        <v>0</v>
      </c>
      <c r="I1941" s="17">
        <f>IF(H1941=0,'Costo de tareas'!$B$13,'Costo de tareas'!$B$13-H1941)</f>
        <v>39.28055556</v>
      </c>
      <c r="J1941" s="2"/>
      <c r="K1941" s="2"/>
      <c r="P1941" s="2"/>
    </row>
    <row r="1942">
      <c r="A1942" s="3" t="s">
        <v>2625</v>
      </c>
      <c r="B1942" s="11" t="str">
        <f t="shared" si="1"/>
        <v>20140322</v>
      </c>
      <c r="C1942" s="12">
        <f t="shared" si="2"/>
        <v>41720</v>
      </c>
      <c r="D1942" s="3" t="str">
        <f t="shared" si="3"/>
        <v>20</v>
      </c>
      <c r="E1942" s="13">
        <v>0.0</v>
      </c>
      <c r="F1942" s="14">
        <f>'Costo de tareas'!$B$15</f>
        <v>0.1964027778</v>
      </c>
      <c r="G1942" s="15">
        <f>'Producción diaria'!$T$3*$L$2*$M$2*$N$2*E1942*1000/'Costo de tareas'!$B$14</f>
        <v>0</v>
      </c>
      <c r="H1942" s="16">
        <f>IF(G1942 &gt; 'Costo de tareas'!$B$13, 'Costo de tareas'!$B$13, IF(G1942 &lt; 'Costo de tareas'!$B$13*0.2, 0, 'Costo de tareas'!$B$13- G1942))</f>
        <v>0</v>
      </c>
      <c r="I1942" s="17">
        <f>IF(H1942=0,'Costo de tareas'!$B$13,'Costo de tareas'!$B$13-H1942)</f>
        <v>39.28055556</v>
      </c>
      <c r="J1942" s="2"/>
      <c r="K1942" s="2"/>
      <c r="P1942" s="2"/>
    </row>
    <row r="1943">
      <c r="A1943" s="3" t="s">
        <v>2627</v>
      </c>
      <c r="B1943" s="11" t="str">
        <f t="shared" si="1"/>
        <v>20140322</v>
      </c>
      <c r="C1943" s="12">
        <f t="shared" si="2"/>
        <v>41720</v>
      </c>
      <c r="D1943" s="3" t="str">
        <f t="shared" si="3"/>
        <v>21</v>
      </c>
      <c r="E1943" s="13">
        <v>0.0</v>
      </c>
      <c r="F1943" s="14">
        <f>'Costo de tareas'!$B$15</f>
        <v>0.1964027778</v>
      </c>
      <c r="G1943" s="15">
        <f>'Producción diaria'!$T$3*$L$2*$M$2*$N$2*E1943*1000/'Costo de tareas'!$B$14</f>
        <v>0</v>
      </c>
      <c r="H1943" s="16">
        <f>IF(G1943 &gt; 'Costo de tareas'!$B$13, 'Costo de tareas'!$B$13, IF(G1943 &lt; 'Costo de tareas'!$B$13*0.2, 0, 'Costo de tareas'!$B$13- G1943))</f>
        <v>0</v>
      </c>
      <c r="I1943" s="17">
        <f>IF(H1943=0,'Costo de tareas'!$B$13,'Costo de tareas'!$B$13-H1943)</f>
        <v>39.28055556</v>
      </c>
      <c r="J1943" s="2"/>
      <c r="K1943" s="2"/>
      <c r="P1943" s="2"/>
    </row>
    <row r="1944">
      <c r="A1944" s="3" t="s">
        <v>2628</v>
      </c>
      <c r="B1944" s="11" t="str">
        <f t="shared" si="1"/>
        <v>20140322</v>
      </c>
      <c r="C1944" s="12">
        <f t="shared" si="2"/>
        <v>41720</v>
      </c>
      <c r="D1944" s="3" t="str">
        <f t="shared" si="3"/>
        <v>22</v>
      </c>
      <c r="E1944" s="13">
        <v>0.0</v>
      </c>
      <c r="F1944" s="14">
        <f>'Costo de tareas'!$B$15</f>
        <v>0.1964027778</v>
      </c>
      <c r="G1944" s="15">
        <f>'Producción diaria'!$T$3*$L$2*$M$2*$N$2*E1944*1000/'Costo de tareas'!$B$14</f>
        <v>0</v>
      </c>
      <c r="H1944" s="16">
        <f>IF(G1944 &gt; 'Costo de tareas'!$B$13, 'Costo de tareas'!$B$13, IF(G1944 &lt; 'Costo de tareas'!$B$13*0.2, 0, 'Costo de tareas'!$B$13- G1944))</f>
        <v>0</v>
      </c>
      <c r="I1944" s="17">
        <f>IF(H1944=0,'Costo de tareas'!$B$13,'Costo de tareas'!$B$13-H1944)</f>
        <v>39.28055556</v>
      </c>
      <c r="J1944" s="2"/>
      <c r="K1944" s="2"/>
      <c r="P1944" s="2"/>
    </row>
    <row r="1945">
      <c r="A1945" s="3" t="s">
        <v>2630</v>
      </c>
      <c r="B1945" s="11" t="str">
        <f t="shared" si="1"/>
        <v>20140322</v>
      </c>
      <c r="C1945" s="12">
        <f t="shared" si="2"/>
        <v>41720</v>
      </c>
      <c r="D1945" s="3" t="str">
        <f t="shared" si="3"/>
        <v>23</v>
      </c>
      <c r="E1945" s="13">
        <v>0.0</v>
      </c>
      <c r="F1945" s="14">
        <f>'Costo de tareas'!$B$15</f>
        <v>0.1964027778</v>
      </c>
      <c r="G1945" s="15">
        <f>'Producción diaria'!$T$3*$L$2*$M$2*$N$2*E1945*1000/'Costo de tareas'!$B$14</f>
        <v>0</v>
      </c>
      <c r="H1945" s="16">
        <f>IF(G1945 &gt; 'Costo de tareas'!$B$13, 'Costo de tareas'!$B$13, IF(G1945 &lt; 'Costo de tareas'!$B$13*0.2, 0, 'Costo de tareas'!$B$13- G1945))</f>
        <v>0</v>
      </c>
      <c r="I1945" s="17">
        <f>IF(H1945=0,'Costo de tareas'!$B$13,'Costo de tareas'!$B$13-H1945)</f>
        <v>39.28055556</v>
      </c>
      <c r="J1945" s="2"/>
      <c r="K1945" s="2"/>
      <c r="P1945" s="2"/>
    </row>
    <row r="1946">
      <c r="A1946" s="3" t="s">
        <v>2631</v>
      </c>
      <c r="B1946" s="11" t="str">
        <f t="shared" si="1"/>
        <v>20140323</v>
      </c>
      <c r="C1946" s="12">
        <f t="shared" si="2"/>
        <v>41721</v>
      </c>
      <c r="D1946" s="3" t="str">
        <f t="shared" si="3"/>
        <v>00</v>
      </c>
      <c r="E1946" s="13">
        <v>0.0</v>
      </c>
      <c r="F1946" s="14">
        <f>'Costo de tareas'!$B$15</f>
        <v>0.1964027778</v>
      </c>
      <c r="G1946" s="15">
        <f>'Producción diaria'!$T$3*$L$2*$M$2*$N$2*E1946*1000/'Costo de tareas'!$B$14</f>
        <v>0</v>
      </c>
      <c r="H1946" s="16">
        <f>IF(G1946 &gt; 'Costo de tareas'!$B$13, 'Costo de tareas'!$B$13, IF(G1946 &lt; 'Costo de tareas'!$B$13*0.2, 0, 'Costo de tareas'!$B$13- G1946))</f>
        <v>0</v>
      </c>
      <c r="I1946" s="17">
        <f>IF(H1946=0,'Costo de tareas'!$B$13,'Costo de tareas'!$B$13-H1946)</f>
        <v>39.28055556</v>
      </c>
      <c r="J1946" s="2"/>
      <c r="K1946" s="2"/>
      <c r="P1946" s="2"/>
    </row>
    <row r="1947">
      <c r="A1947" s="3" t="s">
        <v>2633</v>
      </c>
      <c r="B1947" s="11" t="str">
        <f t="shared" si="1"/>
        <v>20140323</v>
      </c>
      <c r="C1947" s="12">
        <f t="shared" si="2"/>
        <v>41721</v>
      </c>
      <c r="D1947" s="3" t="str">
        <f t="shared" si="3"/>
        <v>01</v>
      </c>
      <c r="E1947" s="13">
        <v>0.0</v>
      </c>
      <c r="F1947" s="14">
        <f>'Costo de tareas'!$B$15</f>
        <v>0.1964027778</v>
      </c>
      <c r="G1947" s="15">
        <f>'Producción diaria'!$T$3*$L$2*$M$2*$N$2*E1947*1000/'Costo de tareas'!$B$14</f>
        <v>0</v>
      </c>
      <c r="H1947" s="16">
        <f>IF(G1947 &gt; 'Costo de tareas'!$B$13, 'Costo de tareas'!$B$13, IF(G1947 &lt; 'Costo de tareas'!$B$13*0.2, 0, 'Costo de tareas'!$B$13- G1947))</f>
        <v>0</v>
      </c>
      <c r="I1947" s="17">
        <f>IF(H1947=0,'Costo de tareas'!$B$13,'Costo de tareas'!$B$13-H1947)</f>
        <v>39.28055556</v>
      </c>
      <c r="J1947" s="2"/>
      <c r="K1947" s="2"/>
      <c r="P1947" s="2"/>
    </row>
    <row r="1948">
      <c r="A1948" s="3" t="s">
        <v>2635</v>
      </c>
      <c r="B1948" s="11" t="str">
        <f t="shared" si="1"/>
        <v>20140323</v>
      </c>
      <c r="C1948" s="12">
        <f t="shared" si="2"/>
        <v>41721</v>
      </c>
      <c r="D1948" s="3" t="str">
        <f t="shared" si="3"/>
        <v>02</v>
      </c>
      <c r="E1948" s="13">
        <v>0.0</v>
      </c>
      <c r="F1948" s="14">
        <f>'Costo de tareas'!$B$15</f>
        <v>0.1964027778</v>
      </c>
      <c r="G1948" s="15">
        <f>'Producción diaria'!$T$3*$L$2*$M$2*$N$2*E1948*1000/'Costo de tareas'!$B$14</f>
        <v>0</v>
      </c>
      <c r="H1948" s="16">
        <f>IF(G1948 &gt; 'Costo de tareas'!$B$13, 'Costo de tareas'!$B$13, IF(G1948 &lt; 'Costo de tareas'!$B$13*0.2, 0, 'Costo de tareas'!$B$13- G1948))</f>
        <v>0</v>
      </c>
      <c r="I1948" s="17">
        <f>IF(H1948=0,'Costo de tareas'!$B$13,'Costo de tareas'!$B$13-H1948)</f>
        <v>39.28055556</v>
      </c>
      <c r="J1948" s="2"/>
      <c r="K1948" s="2"/>
      <c r="P1948" s="2"/>
    </row>
    <row r="1949">
      <c r="A1949" s="3" t="s">
        <v>2636</v>
      </c>
      <c r="B1949" s="11" t="str">
        <f t="shared" si="1"/>
        <v>20140323</v>
      </c>
      <c r="C1949" s="12">
        <f t="shared" si="2"/>
        <v>41721</v>
      </c>
      <c r="D1949" s="3" t="str">
        <f t="shared" si="3"/>
        <v>03</v>
      </c>
      <c r="E1949" s="13">
        <v>0.0</v>
      </c>
      <c r="F1949" s="14">
        <f>'Costo de tareas'!$B$15</f>
        <v>0.1964027778</v>
      </c>
      <c r="G1949" s="15">
        <f>'Producción diaria'!$T$3*$L$2*$M$2*$N$2*E1949*1000/'Costo de tareas'!$B$14</f>
        <v>0</v>
      </c>
      <c r="H1949" s="16">
        <f>IF(G1949 &gt; 'Costo de tareas'!$B$13, 'Costo de tareas'!$B$13, IF(G1949 &lt; 'Costo de tareas'!$B$13*0.2, 0, 'Costo de tareas'!$B$13- G1949))</f>
        <v>0</v>
      </c>
      <c r="I1949" s="17">
        <f>IF(H1949=0,'Costo de tareas'!$B$13,'Costo de tareas'!$B$13-H1949)</f>
        <v>39.28055556</v>
      </c>
      <c r="J1949" s="2"/>
      <c r="K1949" s="2"/>
      <c r="P1949" s="2"/>
    </row>
    <row r="1950">
      <c r="A1950" s="3" t="s">
        <v>2637</v>
      </c>
      <c r="B1950" s="11" t="str">
        <f t="shared" si="1"/>
        <v>20140323</v>
      </c>
      <c r="C1950" s="12">
        <f t="shared" si="2"/>
        <v>41721</v>
      </c>
      <c r="D1950" s="3" t="str">
        <f t="shared" si="3"/>
        <v>04</v>
      </c>
      <c r="E1950" s="13">
        <v>0.0</v>
      </c>
      <c r="F1950" s="14">
        <f>'Costo de tareas'!$B$15</f>
        <v>0.1964027778</v>
      </c>
      <c r="G1950" s="15">
        <f>'Producción diaria'!$T$3*$L$2*$M$2*$N$2*E1950*1000/'Costo de tareas'!$B$14</f>
        <v>0</v>
      </c>
      <c r="H1950" s="16">
        <f>IF(G1950 &gt; 'Costo de tareas'!$B$13, 'Costo de tareas'!$B$13, IF(G1950 &lt; 'Costo de tareas'!$B$13*0.2, 0, 'Costo de tareas'!$B$13- G1950))</f>
        <v>0</v>
      </c>
      <c r="I1950" s="17">
        <f>IF(H1950=0,'Costo de tareas'!$B$13,'Costo de tareas'!$B$13-H1950)</f>
        <v>39.28055556</v>
      </c>
      <c r="J1950" s="2"/>
      <c r="K1950" s="2"/>
      <c r="P1950" s="2"/>
    </row>
    <row r="1951">
      <c r="A1951" s="3" t="s">
        <v>2638</v>
      </c>
      <c r="B1951" s="11" t="str">
        <f t="shared" si="1"/>
        <v>20140323</v>
      </c>
      <c r="C1951" s="12">
        <f t="shared" si="2"/>
        <v>41721</v>
      </c>
      <c r="D1951" s="3" t="str">
        <f t="shared" si="3"/>
        <v>05</v>
      </c>
      <c r="E1951" s="13">
        <v>0.0</v>
      </c>
      <c r="F1951" s="14">
        <f>'Costo de tareas'!$B$15</f>
        <v>0.1964027778</v>
      </c>
      <c r="G1951" s="15">
        <f>'Producción diaria'!$T$3*$L$2*$M$2*$N$2*E1951*1000/'Costo de tareas'!$B$14</f>
        <v>0</v>
      </c>
      <c r="H1951" s="16">
        <f>IF(G1951 &gt; 'Costo de tareas'!$B$13, 'Costo de tareas'!$B$13, IF(G1951 &lt; 'Costo de tareas'!$B$13*0.2, 0, 'Costo de tareas'!$B$13- G1951))</f>
        <v>0</v>
      </c>
      <c r="I1951" s="17">
        <f>IF(H1951=0,'Costo de tareas'!$B$13,'Costo de tareas'!$B$13-H1951)</f>
        <v>39.28055556</v>
      </c>
      <c r="J1951" s="2"/>
      <c r="K1951" s="2"/>
      <c r="P1951" s="2"/>
    </row>
    <row r="1952">
      <c r="A1952" s="3" t="s">
        <v>2639</v>
      </c>
      <c r="B1952" s="11" t="str">
        <f t="shared" si="1"/>
        <v>20140323</v>
      </c>
      <c r="C1952" s="12">
        <f t="shared" si="2"/>
        <v>41721</v>
      </c>
      <c r="D1952" s="3" t="str">
        <f t="shared" si="3"/>
        <v>06</v>
      </c>
      <c r="E1952" s="13">
        <v>0.0</v>
      </c>
      <c r="F1952" s="14">
        <f>'Costo de tareas'!$B$15</f>
        <v>0.1964027778</v>
      </c>
      <c r="G1952" s="15">
        <f>'Producción diaria'!$T$3*$L$2*$M$2*$N$2*E1952*1000/'Costo de tareas'!$B$14</f>
        <v>0</v>
      </c>
      <c r="H1952" s="16">
        <f>IF(G1952 &gt; 'Costo de tareas'!$B$13, 'Costo de tareas'!$B$13, IF(G1952 &lt; 'Costo de tareas'!$B$13*0.2, 0, 'Costo de tareas'!$B$13- G1952))</f>
        <v>0</v>
      </c>
      <c r="I1952" s="17">
        <f>IF(H1952=0,'Costo de tareas'!$B$13,'Costo de tareas'!$B$13-H1952)</f>
        <v>39.28055556</v>
      </c>
      <c r="J1952" s="2"/>
      <c r="K1952" s="2"/>
      <c r="P1952" s="2"/>
    </row>
    <row r="1953">
      <c r="A1953" s="3" t="s">
        <v>2640</v>
      </c>
      <c r="B1953" s="11" t="str">
        <f t="shared" si="1"/>
        <v>20140323</v>
      </c>
      <c r="C1953" s="12">
        <f t="shared" si="2"/>
        <v>41721</v>
      </c>
      <c r="D1953" s="3" t="str">
        <f t="shared" si="3"/>
        <v>07</v>
      </c>
      <c r="E1953" s="13">
        <v>118.0</v>
      </c>
      <c r="F1953" s="14">
        <f>'Costo de tareas'!$B$15</f>
        <v>0.1964027778</v>
      </c>
      <c r="G1953" s="15">
        <f>'Producción diaria'!$T$3*$L$2*$M$2*$N$2*E1953*1000/'Costo de tareas'!$B$14</f>
        <v>177.4203083</v>
      </c>
      <c r="H1953" s="16">
        <f>IF(G1953 &gt; 'Costo de tareas'!$B$13, 'Costo de tareas'!$B$13, IF(G1953 &lt; 'Costo de tareas'!$B$13*0.2, 0, 'Costo de tareas'!$B$13- G1953))</f>
        <v>39.28055556</v>
      </c>
      <c r="I1953" s="17">
        <f>IF(H1953=0,'Costo de tareas'!$B$13,'Costo de tareas'!$B$13-H1953)</f>
        <v>0</v>
      </c>
      <c r="J1953" s="2"/>
      <c r="K1953" s="2"/>
      <c r="P1953" s="2"/>
    </row>
    <row r="1954">
      <c r="A1954" s="3" t="s">
        <v>2641</v>
      </c>
      <c r="B1954" s="11" t="str">
        <f t="shared" si="1"/>
        <v>20140323</v>
      </c>
      <c r="C1954" s="12">
        <f t="shared" si="2"/>
        <v>41721</v>
      </c>
      <c r="D1954" s="3" t="str">
        <f t="shared" si="3"/>
        <v>08</v>
      </c>
      <c r="E1954" s="13">
        <v>28.0</v>
      </c>
      <c r="F1954" s="14">
        <f>'Costo de tareas'!$B$15</f>
        <v>0.1964027778</v>
      </c>
      <c r="G1954" s="15">
        <f>'Producción diaria'!$T$3*$L$2*$M$2*$N$2*E1954*1000/'Costo de tareas'!$B$14</f>
        <v>42.09973418</v>
      </c>
      <c r="H1954" s="16">
        <f>IF(G1954 &gt; 'Costo de tareas'!$B$13, 'Costo de tareas'!$B$13, IF(G1954 &lt; 'Costo de tareas'!$B$13*0.2, 0, 'Costo de tareas'!$B$13- G1954))</f>
        <v>39.28055556</v>
      </c>
      <c r="I1954" s="17">
        <f>IF(H1954=0,'Costo de tareas'!$B$13,'Costo de tareas'!$B$13-H1954)</f>
        <v>0</v>
      </c>
      <c r="J1954" s="2"/>
      <c r="K1954" s="2"/>
      <c r="P1954" s="2"/>
    </row>
    <row r="1955">
      <c r="A1955" s="3" t="s">
        <v>2642</v>
      </c>
      <c r="B1955" s="11" t="str">
        <f t="shared" si="1"/>
        <v>20140323</v>
      </c>
      <c r="C1955" s="12">
        <f t="shared" si="2"/>
        <v>41721</v>
      </c>
      <c r="D1955" s="3" t="str">
        <f t="shared" si="3"/>
        <v>09</v>
      </c>
      <c r="E1955" s="13">
        <v>549.0</v>
      </c>
      <c r="F1955" s="14">
        <f>'Costo de tareas'!$B$15</f>
        <v>0.1964027778</v>
      </c>
      <c r="G1955" s="15">
        <f>'Producción diaria'!$T$3*$L$2*$M$2*$N$2*E1955*1000/'Costo de tareas'!$B$14</f>
        <v>825.4555024</v>
      </c>
      <c r="H1955" s="16">
        <f>IF(G1955 &gt; 'Costo de tareas'!$B$13, 'Costo de tareas'!$B$13, IF(G1955 &lt; 'Costo de tareas'!$B$13*0.2, 0, 'Costo de tareas'!$B$13- G1955))</f>
        <v>39.28055556</v>
      </c>
      <c r="I1955" s="17">
        <f>IF(H1955=0,'Costo de tareas'!$B$13,'Costo de tareas'!$B$13-H1955)</f>
        <v>0</v>
      </c>
      <c r="J1955" s="2"/>
      <c r="K1955" s="2"/>
      <c r="P1955" s="2"/>
    </row>
    <row r="1956">
      <c r="A1956" s="3" t="s">
        <v>2643</v>
      </c>
      <c r="B1956" s="11" t="str">
        <f t="shared" si="1"/>
        <v>20140323</v>
      </c>
      <c r="C1956" s="12">
        <f t="shared" si="2"/>
        <v>41721</v>
      </c>
      <c r="D1956" s="3" t="str">
        <f t="shared" si="3"/>
        <v>10</v>
      </c>
      <c r="E1956" s="13">
        <v>714.0</v>
      </c>
      <c r="F1956" s="14">
        <f>'Costo de tareas'!$B$15</f>
        <v>0.1964027778</v>
      </c>
      <c r="G1956" s="15">
        <f>'Producción diaria'!$T$3*$L$2*$M$2*$N$2*E1956*1000/'Costo de tareas'!$B$14</f>
        <v>1073.543222</v>
      </c>
      <c r="H1956" s="16">
        <f>IF(G1956 &gt; 'Costo de tareas'!$B$13, 'Costo de tareas'!$B$13, IF(G1956 &lt; 'Costo de tareas'!$B$13*0.2, 0, 'Costo de tareas'!$B$13- G1956))</f>
        <v>39.28055556</v>
      </c>
      <c r="I1956" s="17">
        <f>IF(H1956=0,'Costo de tareas'!$B$13,'Costo de tareas'!$B$13-H1956)</f>
        <v>0</v>
      </c>
      <c r="J1956" s="2"/>
      <c r="K1956" s="2"/>
      <c r="P1956" s="2"/>
    </row>
    <row r="1957">
      <c r="A1957" s="3" t="s">
        <v>2644</v>
      </c>
      <c r="B1957" s="11" t="str">
        <f t="shared" si="1"/>
        <v>20140323</v>
      </c>
      <c r="C1957" s="12">
        <f t="shared" si="2"/>
        <v>41721</v>
      </c>
      <c r="D1957" s="3" t="str">
        <f t="shared" si="3"/>
        <v>11</v>
      </c>
      <c r="E1957" s="13">
        <v>821.0</v>
      </c>
      <c r="F1957" s="14">
        <f>'Costo de tareas'!$B$15</f>
        <v>0.1964027778</v>
      </c>
      <c r="G1957" s="15">
        <f>'Producción diaria'!$T$3*$L$2*$M$2*$N$2*E1957*1000/'Costo de tareas'!$B$14</f>
        <v>1234.424349</v>
      </c>
      <c r="H1957" s="16">
        <f>IF(G1957 &gt; 'Costo de tareas'!$B$13, 'Costo de tareas'!$B$13, IF(G1957 &lt; 'Costo de tareas'!$B$13*0.2, 0, 'Costo de tareas'!$B$13- G1957))</f>
        <v>39.28055556</v>
      </c>
      <c r="I1957" s="17">
        <f>IF(H1957=0,'Costo de tareas'!$B$13,'Costo de tareas'!$B$13-H1957)</f>
        <v>0</v>
      </c>
      <c r="J1957" s="2"/>
      <c r="K1957" s="2"/>
      <c r="P1957" s="2"/>
    </row>
    <row r="1958">
      <c r="A1958" s="3" t="s">
        <v>2645</v>
      </c>
      <c r="B1958" s="11" t="str">
        <f t="shared" si="1"/>
        <v>20140323</v>
      </c>
      <c r="C1958" s="12">
        <f t="shared" si="2"/>
        <v>41721</v>
      </c>
      <c r="D1958" s="3" t="str">
        <f t="shared" si="3"/>
        <v>12</v>
      </c>
      <c r="E1958" s="13">
        <v>874.0</v>
      </c>
      <c r="F1958" s="14">
        <f>'Costo de tareas'!$B$15</f>
        <v>0.1964027778</v>
      </c>
      <c r="G1958" s="15">
        <f>'Producción diaria'!$T$3*$L$2*$M$2*$N$2*E1958*1000/'Costo de tareas'!$B$14</f>
        <v>1314.113131</v>
      </c>
      <c r="H1958" s="16">
        <f>IF(G1958 &gt; 'Costo de tareas'!$B$13, 'Costo de tareas'!$B$13, IF(G1958 &lt; 'Costo de tareas'!$B$13*0.2, 0, 'Costo de tareas'!$B$13- G1958))</f>
        <v>39.28055556</v>
      </c>
      <c r="I1958" s="17">
        <f>IF(H1958=0,'Costo de tareas'!$B$13,'Costo de tareas'!$B$13-H1958)</f>
        <v>0</v>
      </c>
      <c r="J1958" s="2"/>
      <c r="K1958" s="2"/>
      <c r="P1958" s="2"/>
    </row>
    <row r="1959">
      <c r="A1959" s="3" t="s">
        <v>2646</v>
      </c>
      <c r="B1959" s="11" t="str">
        <f t="shared" si="1"/>
        <v>20140323</v>
      </c>
      <c r="C1959" s="12">
        <f t="shared" si="2"/>
        <v>41721</v>
      </c>
      <c r="D1959" s="3" t="str">
        <f t="shared" si="3"/>
        <v>13</v>
      </c>
      <c r="E1959" s="13">
        <v>854.0</v>
      </c>
      <c r="F1959" s="14">
        <f>'Costo de tareas'!$B$15</f>
        <v>0.1964027778</v>
      </c>
      <c r="G1959" s="15">
        <f>'Producción diaria'!$T$3*$L$2*$M$2*$N$2*E1959*1000/'Costo de tareas'!$B$14</f>
        <v>1284.041893</v>
      </c>
      <c r="H1959" s="16">
        <f>IF(G1959 &gt; 'Costo de tareas'!$B$13, 'Costo de tareas'!$B$13, IF(G1959 &lt; 'Costo de tareas'!$B$13*0.2, 0, 'Costo de tareas'!$B$13- G1959))</f>
        <v>39.28055556</v>
      </c>
      <c r="I1959" s="17">
        <f>IF(H1959=0,'Costo de tareas'!$B$13,'Costo de tareas'!$B$13-H1959)</f>
        <v>0</v>
      </c>
      <c r="J1959" s="2"/>
      <c r="K1959" s="2"/>
      <c r="P1959" s="2"/>
    </row>
    <row r="1960">
      <c r="A1960" s="3" t="s">
        <v>2647</v>
      </c>
      <c r="B1960" s="11" t="str">
        <f t="shared" si="1"/>
        <v>20140323</v>
      </c>
      <c r="C1960" s="12">
        <f t="shared" si="2"/>
        <v>41721</v>
      </c>
      <c r="D1960" s="3" t="str">
        <f t="shared" si="3"/>
        <v>14</v>
      </c>
      <c r="E1960" s="13">
        <v>772.0</v>
      </c>
      <c r="F1960" s="14">
        <f>'Costo de tareas'!$B$15</f>
        <v>0.1964027778</v>
      </c>
      <c r="G1960" s="15">
        <f>'Producción diaria'!$T$3*$L$2*$M$2*$N$2*E1960*1000/'Costo de tareas'!$B$14</f>
        <v>1160.749814</v>
      </c>
      <c r="H1960" s="16">
        <f>IF(G1960 &gt; 'Costo de tareas'!$B$13, 'Costo de tareas'!$B$13, IF(G1960 &lt; 'Costo de tareas'!$B$13*0.2, 0, 'Costo de tareas'!$B$13- G1960))</f>
        <v>39.28055556</v>
      </c>
      <c r="I1960" s="17">
        <f>IF(H1960=0,'Costo de tareas'!$B$13,'Costo de tareas'!$B$13-H1960)</f>
        <v>0</v>
      </c>
      <c r="J1960" s="2"/>
      <c r="K1960" s="2"/>
      <c r="P1960" s="2"/>
    </row>
    <row r="1961">
      <c r="A1961" s="3" t="s">
        <v>2648</v>
      </c>
      <c r="B1961" s="11" t="str">
        <f t="shared" si="1"/>
        <v>20140323</v>
      </c>
      <c r="C1961" s="12">
        <f t="shared" si="2"/>
        <v>41721</v>
      </c>
      <c r="D1961" s="3" t="str">
        <f t="shared" si="3"/>
        <v>15</v>
      </c>
      <c r="E1961" s="13">
        <v>627.0</v>
      </c>
      <c r="F1961" s="14">
        <f>'Costo de tareas'!$B$15</f>
        <v>0.1964027778</v>
      </c>
      <c r="G1961" s="15">
        <f>'Producción diaria'!$T$3*$L$2*$M$2*$N$2*E1961*1000/'Costo de tareas'!$B$14</f>
        <v>942.7333333</v>
      </c>
      <c r="H1961" s="16">
        <f>IF(G1961 &gt; 'Costo de tareas'!$B$13, 'Costo de tareas'!$B$13, IF(G1961 &lt; 'Costo de tareas'!$B$13*0.2, 0, 'Costo de tareas'!$B$13- G1961))</f>
        <v>39.28055556</v>
      </c>
      <c r="I1961" s="17">
        <f>IF(H1961=0,'Costo de tareas'!$B$13,'Costo de tareas'!$B$13-H1961)</f>
        <v>0</v>
      </c>
      <c r="J1961" s="2"/>
      <c r="K1961" s="2"/>
      <c r="P1961" s="2"/>
    </row>
    <row r="1962">
      <c r="A1962" s="3" t="s">
        <v>2649</v>
      </c>
      <c r="B1962" s="11" t="str">
        <f t="shared" si="1"/>
        <v>20140323</v>
      </c>
      <c r="C1962" s="12">
        <f t="shared" si="2"/>
        <v>41721</v>
      </c>
      <c r="D1962" s="3" t="str">
        <f t="shared" si="3"/>
        <v>16</v>
      </c>
      <c r="E1962" s="13">
        <v>433.0</v>
      </c>
      <c r="F1962" s="14">
        <f>'Costo de tareas'!$B$15</f>
        <v>0.1964027778</v>
      </c>
      <c r="G1962" s="15">
        <f>'Producción diaria'!$T$3*$L$2*$M$2*$N$2*E1962*1000/'Costo de tareas'!$B$14</f>
        <v>651.0423179</v>
      </c>
      <c r="H1962" s="16">
        <f>IF(G1962 &gt; 'Costo de tareas'!$B$13, 'Costo de tareas'!$B$13, IF(G1962 &lt; 'Costo de tareas'!$B$13*0.2, 0, 'Costo de tareas'!$B$13- G1962))</f>
        <v>39.28055556</v>
      </c>
      <c r="I1962" s="17">
        <f>IF(H1962=0,'Costo de tareas'!$B$13,'Costo de tareas'!$B$13-H1962)</f>
        <v>0</v>
      </c>
      <c r="J1962" s="2"/>
      <c r="K1962" s="2"/>
      <c r="P1962" s="2"/>
    </row>
    <row r="1963">
      <c r="A1963" s="3" t="s">
        <v>2650</v>
      </c>
      <c r="B1963" s="11" t="str">
        <f t="shared" si="1"/>
        <v>20140323</v>
      </c>
      <c r="C1963" s="12">
        <f t="shared" si="2"/>
        <v>41721</v>
      </c>
      <c r="D1963" s="3" t="str">
        <f t="shared" si="3"/>
        <v>17</v>
      </c>
      <c r="E1963" s="13">
        <v>222.0</v>
      </c>
      <c r="F1963" s="14">
        <f>'Costo de tareas'!$B$15</f>
        <v>0.1964027778</v>
      </c>
      <c r="G1963" s="15">
        <f>'Producción diaria'!$T$3*$L$2*$M$2*$N$2*E1963*1000/'Costo de tareas'!$B$14</f>
        <v>333.7907496</v>
      </c>
      <c r="H1963" s="16">
        <f>IF(G1963 &gt; 'Costo de tareas'!$B$13, 'Costo de tareas'!$B$13, IF(G1963 &lt; 'Costo de tareas'!$B$13*0.2, 0, 'Costo de tareas'!$B$13- G1963))</f>
        <v>39.28055556</v>
      </c>
      <c r="I1963" s="17">
        <f>IF(H1963=0,'Costo de tareas'!$B$13,'Costo de tareas'!$B$13-H1963)</f>
        <v>0</v>
      </c>
      <c r="J1963" s="2"/>
      <c r="K1963" s="2"/>
      <c r="P1963" s="2"/>
    </row>
    <row r="1964">
      <c r="A1964" s="3" t="s">
        <v>2651</v>
      </c>
      <c r="B1964" s="11" t="str">
        <f t="shared" si="1"/>
        <v>20140323</v>
      </c>
      <c r="C1964" s="12">
        <f t="shared" si="2"/>
        <v>41721</v>
      </c>
      <c r="D1964" s="3" t="str">
        <f t="shared" si="3"/>
        <v>18</v>
      </c>
      <c r="E1964" s="13">
        <v>25.0</v>
      </c>
      <c r="F1964" s="14">
        <f>'Costo de tareas'!$B$15</f>
        <v>0.1964027778</v>
      </c>
      <c r="G1964" s="15">
        <f>'Producción diaria'!$T$3*$L$2*$M$2*$N$2*E1964*1000/'Costo de tareas'!$B$14</f>
        <v>37.58904838</v>
      </c>
      <c r="H1964" s="16">
        <f>IF(G1964 &gt; 'Costo de tareas'!$B$13, 'Costo de tareas'!$B$13, IF(G1964 &lt; 'Costo de tareas'!$B$13*0.2, 0, 'Costo de tareas'!$B$13- G1964))</f>
        <v>1.691507177</v>
      </c>
      <c r="I1964" s="17">
        <f>IF(H1964=0,'Costo de tareas'!$B$13,'Costo de tareas'!$B$13-H1964)</f>
        <v>37.58904838</v>
      </c>
      <c r="J1964" s="2"/>
      <c r="K1964" s="2"/>
      <c r="P1964" s="2"/>
    </row>
    <row r="1965">
      <c r="A1965" s="3" t="s">
        <v>2652</v>
      </c>
      <c r="B1965" s="11" t="str">
        <f t="shared" si="1"/>
        <v>20140323</v>
      </c>
      <c r="C1965" s="12">
        <f t="shared" si="2"/>
        <v>41721</v>
      </c>
      <c r="D1965" s="3" t="str">
        <f t="shared" si="3"/>
        <v>19</v>
      </c>
      <c r="E1965" s="13">
        <v>0.0</v>
      </c>
      <c r="F1965" s="14">
        <f>'Costo de tareas'!$B$15</f>
        <v>0.1964027778</v>
      </c>
      <c r="G1965" s="15">
        <f>'Producción diaria'!$T$3*$L$2*$M$2*$N$2*E1965*1000/'Costo de tareas'!$B$14</f>
        <v>0</v>
      </c>
      <c r="H1965" s="16">
        <f>IF(G1965 &gt; 'Costo de tareas'!$B$13, 'Costo de tareas'!$B$13, IF(G1965 &lt; 'Costo de tareas'!$B$13*0.2, 0, 'Costo de tareas'!$B$13- G1965))</f>
        <v>0</v>
      </c>
      <c r="I1965" s="17">
        <f>IF(H1965=0,'Costo de tareas'!$B$13,'Costo de tareas'!$B$13-H1965)</f>
        <v>39.28055556</v>
      </c>
      <c r="J1965" s="2"/>
      <c r="K1965" s="2"/>
      <c r="P1965" s="2"/>
    </row>
    <row r="1966">
      <c r="A1966" s="3" t="s">
        <v>2655</v>
      </c>
      <c r="B1966" s="11" t="str">
        <f t="shared" si="1"/>
        <v>20140323</v>
      </c>
      <c r="C1966" s="12">
        <f t="shared" si="2"/>
        <v>41721</v>
      </c>
      <c r="D1966" s="3" t="str">
        <f t="shared" si="3"/>
        <v>20</v>
      </c>
      <c r="E1966" s="13">
        <v>0.0</v>
      </c>
      <c r="F1966" s="14">
        <f>'Costo de tareas'!$B$15</f>
        <v>0.1964027778</v>
      </c>
      <c r="G1966" s="15">
        <f>'Producción diaria'!$T$3*$L$2*$M$2*$N$2*E1966*1000/'Costo de tareas'!$B$14</f>
        <v>0</v>
      </c>
      <c r="H1966" s="16">
        <f>IF(G1966 &gt; 'Costo de tareas'!$B$13, 'Costo de tareas'!$B$13, IF(G1966 &lt; 'Costo de tareas'!$B$13*0.2, 0, 'Costo de tareas'!$B$13- G1966))</f>
        <v>0</v>
      </c>
      <c r="I1966" s="17">
        <f>IF(H1966=0,'Costo de tareas'!$B$13,'Costo de tareas'!$B$13-H1966)</f>
        <v>39.28055556</v>
      </c>
      <c r="J1966" s="2"/>
      <c r="K1966" s="2"/>
      <c r="P1966" s="2"/>
    </row>
    <row r="1967">
      <c r="A1967" s="3" t="s">
        <v>2658</v>
      </c>
      <c r="B1967" s="11" t="str">
        <f t="shared" si="1"/>
        <v>20140323</v>
      </c>
      <c r="C1967" s="12">
        <f t="shared" si="2"/>
        <v>41721</v>
      </c>
      <c r="D1967" s="3" t="str">
        <f t="shared" si="3"/>
        <v>21</v>
      </c>
      <c r="E1967" s="13">
        <v>0.0</v>
      </c>
      <c r="F1967" s="14">
        <f>'Costo de tareas'!$B$15</f>
        <v>0.1964027778</v>
      </c>
      <c r="G1967" s="15">
        <f>'Producción diaria'!$T$3*$L$2*$M$2*$N$2*E1967*1000/'Costo de tareas'!$B$14</f>
        <v>0</v>
      </c>
      <c r="H1967" s="16">
        <f>IF(G1967 &gt; 'Costo de tareas'!$B$13, 'Costo de tareas'!$B$13, IF(G1967 &lt; 'Costo de tareas'!$B$13*0.2, 0, 'Costo de tareas'!$B$13- G1967))</f>
        <v>0</v>
      </c>
      <c r="I1967" s="17">
        <f>IF(H1967=0,'Costo de tareas'!$B$13,'Costo de tareas'!$B$13-H1967)</f>
        <v>39.28055556</v>
      </c>
      <c r="J1967" s="2"/>
      <c r="K1967" s="2"/>
      <c r="P1967" s="2"/>
    </row>
    <row r="1968">
      <c r="A1968" s="3" t="s">
        <v>2661</v>
      </c>
      <c r="B1968" s="11" t="str">
        <f t="shared" si="1"/>
        <v>20140323</v>
      </c>
      <c r="C1968" s="12">
        <f t="shared" si="2"/>
        <v>41721</v>
      </c>
      <c r="D1968" s="3" t="str">
        <f t="shared" si="3"/>
        <v>22</v>
      </c>
      <c r="E1968" s="13">
        <v>0.0</v>
      </c>
      <c r="F1968" s="14">
        <f>'Costo de tareas'!$B$15</f>
        <v>0.1964027778</v>
      </c>
      <c r="G1968" s="15">
        <f>'Producción diaria'!$T$3*$L$2*$M$2*$N$2*E1968*1000/'Costo de tareas'!$B$14</f>
        <v>0</v>
      </c>
      <c r="H1968" s="16">
        <f>IF(G1968 &gt; 'Costo de tareas'!$B$13, 'Costo de tareas'!$B$13, IF(G1968 &lt; 'Costo de tareas'!$B$13*0.2, 0, 'Costo de tareas'!$B$13- G1968))</f>
        <v>0</v>
      </c>
      <c r="I1968" s="17">
        <f>IF(H1968=0,'Costo de tareas'!$B$13,'Costo de tareas'!$B$13-H1968)</f>
        <v>39.28055556</v>
      </c>
      <c r="J1968" s="2"/>
      <c r="K1968" s="2"/>
      <c r="P1968" s="2"/>
    </row>
    <row r="1969">
      <c r="A1969" s="3" t="s">
        <v>2663</v>
      </c>
      <c r="B1969" s="11" t="str">
        <f t="shared" si="1"/>
        <v>20140323</v>
      </c>
      <c r="C1969" s="12">
        <f t="shared" si="2"/>
        <v>41721</v>
      </c>
      <c r="D1969" s="3" t="str">
        <f t="shared" si="3"/>
        <v>23</v>
      </c>
      <c r="E1969" s="13">
        <v>0.0</v>
      </c>
      <c r="F1969" s="14">
        <f>'Costo de tareas'!$B$15</f>
        <v>0.1964027778</v>
      </c>
      <c r="G1969" s="15">
        <f>'Producción diaria'!$T$3*$L$2*$M$2*$N$2*E1969*1000/'Costo de tareas'!$B$14</f>
        <v>0</v>
      </c>
      <c r="H1969" s="16">
        <f>IF(G1969 &gt; 'Costo de tareas'!$B$13, 'Costo de tareas'!$B$13, IF(G1969 &lt; 'Costo de tareas'!$B$13*0.2, 0, 'Costo de tareas'!$B$13- G1969))</f>
        <v>0</v>
      </c>
      <c r="I1969" s="17">
        <f>IF(H1969=0,'Costo de tareas'!$B$13,'Costo de tareas'!$B$13-H1969)</f>
        <v>39.28055556</v>
      </c>
      <c r="J1969" s="2"/>
      <c r="K1969" s="2"/>
      <c r="P1969" s="2"/>
    </row>
    <row r="1970">
      <c r="A1970" s="3" t="s">
        <v>2665</v>
      </c>
      <c r="B1970" s="11" t="str">
        <f t="shared" si="1"/>
        <v>20140324</v>
      </c>
      <c r="C1970" s="12">
        <f t="shared" si="2"/>
        <v>41722</v>
      </c>
      <c r="D1970" s="3" t="str">
        <f t="shared" si="3"/>
        <v>00</v>
      </c>
      <c r="E1970" s="13">
        <v>0.0</v>
      </c>
      <c r="F1970" s="14">
        <f>'Costo de tareas'!$B$15</f>
        <v>0.1964027778</v>
      </c>
      <c r="G1970" s="15">
        <f>'Producción diaria'!$T$3*$L$2*$M$2*$N$2*E1970*1000/'Costo de tareas'!$B$14</f>
        <v>0</v>
      </c>
      <c r="H1970" s="16">
        <f>IF(G1970 &gt; 'Costo de tareas'!$B$13, 'Costo de tareas'!$B$13, IF(G1970 &lt; 'Costo de tareas'!$B$13*0.2, 0, 'Costo de tareas'!$B$13- G1970))</f>
        <v>0</v>
      </c>
      <c r="I1970" s="17">
        <f>IF(H1970=0,'Costo de tareas'!$B$13,'Costo de tareas'!$B$13-H1970)</f>
        <v>39.28055556</v>
      </c>
      <c r="J1970" s="2"/>
      <c r="K1970" s="2"/>
      <c r="P1970" s="2"/>
    </row>
    <row r="1971">
      <c r="A1971" s="3" t="s">
        <v>2667</v>
      </c>
      <c r="B1971" s="11" t="str">
        <f t="shared" si="1"/>
        <v>20140324</v>
      </c>
      <c r="C1971" s="12">
        <f t="shared" si="2"/>
        <v>41722</v>
      </c>
      <c r="D1971" s="3" t="str">
        <f t="shared" si="3"/>
        <v>01</v>
      </c>
      <c r="E1971" s="13">
        <v>0.0</v>
      </c>
      <c r="F1971" s="14">
        <f>'Costo de tareas'!$B$15</f>
        <v>0.1964027778</v>
      </c>
      <c r="G1971" s="15">
        <f>'Producción diaria'!$T$3*$L$2*$M$2*$N$2*E1971*1000/'Costo de tareas'!$B$14</f>
        <v>0</v>
      </c>
      <c r="H1971" s="16">
        <f>IF(G1971 &gt; 'Costo de tareas'!$B$13, 'Costo de tareas'!$B$13, IF(G1971 &lt; 'Costo de tareas'!$B$13*0.2, 0, 'Costo de tareas'!$B$13- G1971))</f>
        <v>0</v>
      </c>
      <c r="I1971" s="17">
        <f>IF(H1971=0,'Costo de tareas'!$B$13,'Costo de tareas'!$B$13-H1971)</f>
        <v>39.28055556</v>
      </c>
      <c r="J1971" s="2"/>
      <c r="K1971" s="2"/>
      <c r="P1971" s="2"/>
    </row>
    <row r="1972">
      <c r="A1972" s="3" t="s">
        <v>2669</v>
      </c>
      <c r="B1972" s="11" t="str">
        <f t="shared" si="1"/>
        <v>20140324</v>
      </c>
      <c r="C1972" s="12">
        <f t="shared" si="2"/>
        <v>41722</v>
      </c>
      <c r="D1972" s="3" t="str">
        <f t="shared" si="3"/>
        <v>02</v>
      </c>
      <c r="E1972" s="13">
        <v>0.0</v>
      </c>
      <c r="F1972" s="14">
        <f>'Costo de tareas'!$B$15</f>
        <v>0.1964027778</v>
      </c>
      <c r="G1972" s="15">
        <f>'Producción diaria'!$T$3*$L$2*$M$2*$N$2*E1972*1000/'Costo de tareas'!$B$14</f>
        <v>0</v>
      </c>
      <c r="H1972" s="16">
        <f>IF(G1972 &gt; 'Costo de tareas'!$B$13, 'Costo de tareas'!$B$13, IF(G1972 &lt; 'Costo de tareas'!$B$13*0.2, 0, 'Costo de tareas'!$B$13- G1972))</f>
        <v>0</v>
      </c>
      <c r="I1972" s="17">
        <f>IF(H1972=0,'Costo de tareas'!$B$13,'Costo de tareas'!$B$13-H1972)</f>
        <v>39.28055556</v>
      </c>
      <c r="J1972" s="2"/>
      <c r="K1972" s="2"/>
      <c r="P1972" s="2"/>
    </row>
    <row r="1973">
      <c r="A1973" s="3" t="s">
        <v>2670</v>
      </c>
      <c r="B1973" s="11" t="str">
        <f t="shared" si="1"/>
        <v>20140324</v>
      </c>
      <c r="C1973" s="12">
        <f t="shared" si="2"/>
        <v>41722</v>
      </c>
      <c r="D1973" s="3" t="str">
        <f t="shared" si="3"/>
        <v>03</v>
      </c>
      <c r="E1973" s="13">
        <v>0.0</v>
      </c>
      <c r="F1973" s="14">
        <f>'Costo de tareas'!$B$15</f>
        <v>0.1964027778</v>
      </c>
      <c r="G1973" s="15">
        <f>'Producción diaria'!$T$3*$L$2*$M$2*$N$2*E1973*1000/'Costo de tareas'!$B$14</f>
        <v>0</v>
      </c>
      <c r="H1973" s="16">
        <f>IF(G1973 &gt; 'Costo de tareas'!$B$13, 'Costo de tareas'!$B$13, IF(G1973 &lt; 'Costo de tareas'!$B$13*0.2, 0, 'Costo de tareas'!$B$13- G1973))</f>
        <v>0</v>
      </c>
      <c r="I1973" s="17">
        <f>IF(H1973=0,'Costo de tareas'!$B$13,'Costo de tareas'!$B$13-H1973)</f>
        <v>39.28055556</v>
      </c>
      <c r="J1973" s="2"/>
      <c r="K1973" s="2"/>
      <c r="P1973" s="2"/>
    </row>
    <row r="1974">
      <c r="A1974" s="3" t="s">
        <v>2671</v>
      </c>
      <c r="B1974" s="11" t="str">
        <f t="shared" si="1"/>
        <v>20140324</v>
      </c>
      <c r="C1974" s="12">
        <f t="shared" si="2"/>
        <v>41722</v>
      </c>
      <c r="D1974" s="3" t="str">
        <f t="shared" si="3"/>
        <v>04</v>
      </c>
      <c r="E1974" s="13">
        <v>0.0</v>
      </c>
      <c r="F1974" s="14">
        <f>'Costo de tareas'!$B$15</f>
        <v>0.1964027778</v>
      </c>
      <c r="G1974" s="15">
        <f>'Producción diaria'!$T$3*$L$2*$M$2*$N$2*E1974*1000/'Costo de tareas'!$B$14</f>
        <v>0</v>
      </c>
      <c r="H1974" s="16">
        <f>IF(G1974 &gt; 'Costo de tareas'!$B$13, 'Costo de tareas'!$B$13, IF(G1974 &lt; 'Costo de tareas'!$B$13*0.2, 0, 'Costo de tareas'!$B$13- G1974))</f>
        <v>0</v>
      </c>
      <c r="I1974" s="17">
        <f>IF(H1974=0,'Costo de tareas'!$B$13,'Costo de tareas'!$B$13-H1974)</f>
        <v>39.28055556</v>
      </c>
      <c r="J1974" s="2"/>
      <c r="K1974" s="2"/>
      <c r="P1974" s="2"/>
    </row>
    <row r="1975">
      <c r="A1975" s="3" t="s">
        <v>2672</v>
      </c>
      <c r="B1975" s="11" t="str">
        <f t="shared" si="1"/>
        <v>20140324</v>
      </c>
      <c r="C1975" s="12">
        <f t="shared" si="2"/>
        <v>41722</v>
      </c>
      <c r="D1975" s="3" t="str">
        <f t="shared" si="3"/>
        <v>05</v>
      </c>
      <c r="E1975" s="13">
        <v>0.0</v>
      </c>
      <c r="F1975" s="14">
        <f>'Costo de tareas'!$B$15</f>
        <v>0.1964027778</v>
      </c>
      <c r="G1975" s="15">
        <f>'Producción diaria'!$T$3*$L$2*$M$2*$N$2*E1975*1000/'Costo de tareas'!$B$14</f>
        <v>0</v>
      </c>
      <c r="H1975" s="16">
        <f>IF(G1975 &gt; 'Costo de tareas'!$B$13, 'Costo de tareas'!$B$13, IF(G1975 &lt; 'Costo de tareas'!$B$13*0.2, 0, 'Costo de tareas'!$B$13- G1975))</f>
        <v>0</v>
      </c>
      <c r="I1975" s="17">
        <f>IF(H1975=0,'Costo de tareas'!$B$13,'Costo de tareas'!$B$13-H1975)</f>
        <v>39.28055556</v>
      </c>
      <c r="J1975" s="2"/>
      <c r="K1975" s="2"/>
      <c r="P1975" s="2"/>
    </row>
    <row r="1976">
      <c r="A1976" s="3" t="s">
        <v>2674</v>
      </c>
      <c r="B1976" s="11" t="str">
        <f t="shared" si="1"/>
        <v>20140324</v>
      </c>
      <c r="C1976" s="12">
        <f t="shared" si="2"/>
        <v>41722</v>
      </c>
      <c r="D1976" s="3" t="str">
        <f t="shared" si="3"/>
        <v>06</v>
      </c>
      <c r="E1976" s="13">
        <v>0.0</v>
      </c>
      <c r="F1976" s="14">
        <f>'Costo de tareas'!$B$15</f>
        <v>0.1964027778</v>
      </c>
      <c r="G1976" s="15">
        <f>'Producción diaria'!$T$3*$L$2*$M$2*$N$2*E1976*1000/'Costo de tareas'!$B$14</f>
        <v>0</v>
      </c>
      <c r="H1976" s="16">
        <f>IF(G1976 &gt; 'Costo de tareas'!$B$13, 'Costo de tareas'!$B$13, IF(G1976 &lt; 'Costo de tareas'!$B$13*0.2, 0, 'Costo de tareas'!$B$13- G1976))</f>
        <v>0</v>
      </c>
      <c r="I1976" s="17">
        <f>IF(H1976=0,'Costo de tareas'!$B$13,'Costo de tareas'!$B$13-H1976)</f>
        <v>39.28055556</v>
      </c>
      <c r="J1976" s="2"/>
      <c r="K1976" s="2"/>
      <c r="P1976" s="2"/>
    </row>
    <row r="1977">
      <c r="A1977" s="3" t="s">
        <v>2675</v>
      </c>
      <c r="B1977" s="11" t="str">
        <f t="shared" si="1"/>
        <v>20140324</v>
      </c>
      <c r="C1977" s="12">
        <f t="shared" si="2"/>
        <v>41722</v>
      </c>
      <c r="D1977" s="3" t="str">
        <f t="shared" si="3"/>
        <v>07</v>
      </c>
      <c r="E1977" s="13">
        <v>125.0</v>
      </c>
      <c r="F1977" s="14">
        <f>'Costo de tareas'!$B$15</f>
        <v>0.1964027778</v>
      </c>
      <c r="G1977" s="15">
        <f>'Producción diaria'!$T$3*$L$2*$M$2*$N$2*E1977*1000/'Costo de tareas'!$B$14</f>
        <v>187.9452419</v>
      </c>
      <c r="H1977" s="16">
        <f>IF(G1977 &gt; 'Costo de tareas'!$B$13, 'Costo de tareas'!$B$13, IF(G1977 &lt; 'Costo de tareas'!$B$13*0.2, 0, 'Costo de tareas'!$B$13- G1977))</f>
        <v>39.28055556</v>
      </c>
      <c r="I1977" s="17">
        <f>IF(H1977=0,'Costo de tareas'!$B$13,'Costo de tareas'!$B$13-H1977)</f>
        <v>0</v>
      </c>
      <c r="J1977" s="2"/>
      <c r="K1977" s="2"/>
      <c r="P1977" s="2"/>
    </row>
    <row r="1978">
      <c r="A1978" s="3" t="s">
        <v>2676</v>
      </c>
      <c r="B1978" s="11" t="str">
        <f t="shared" si="1"/>
        <v>20140324</v>
      </c>
      <c r="C1978" s="12">
        <f t="shared" si="2"/>
        <v>41722</v>
      </c>
      <c r="D1978" s="3" t="str">
        <f t="shared" si="3"/>
        <v>08</v>
      </c>
      <c r="E1978" s="13">
        <v>315.0</v>
      </c>
      <c r="F1978" s="14">
        <f>'Costo de tareas'!$B$15</f>
        <v>0.1964027778</v>
      </c>
      <c r="G1978" s="15">
        <f>'Producción diaria'!$T$3*$L$2*$M$2*$N$2*E1978*1000/'Costo de tareas'!$B$14</f>
        <v>473.6220096</v>
      </c>
      <c r="H1978" s="16">
        <f>IF(G1978 &gt; 'Costo de tareas'!$B$13, 'Costo de tareas'!$B$13, IF(G1978 &lt; 'Costo de tareas'!$B$13*0.2, 0, 'Costo de tareas'!$B$13- G1978))</f>
        <v>39.28055556</v>
      </c>
      <c r="I1978" s="17">
        <f>IF(H1978=0,'Costo de tareas'!$B$13,'Costo de tareas'!$B$13-H1978)</f>
        <v>0</v>
      </c>
      <c r="J1978" s="2"/>
      <c r="K1978" s="2"/>
      <c r="P1978" s="2"/>
    </row>
    <row r="1979">
      <c r="A1979" s="3" t="s">
        <v>2677</v>
      </c>
      <c r="B1979" s="11" t="str">
        <f t="shared" si="1"/>
        <v>20140324</v>
      </c>
      <c r="C1979" s="12">
        <f t="shared" si="2"/>
        <v>41722</v>
      </c>
      <c r="D1979" s="3" t="str">
        <f t="shared" si="3"/>
        <v>09</v>
      </c>
      <c r="E1979" s="13">
        <v>525.0</v>
      </c>
      <c r="F1979" s="14">
        <f>'Costo de tareas'!$B$15</f>
        <v>0.1964027778</v>
      </c>
      <c r="G1979" s="15">
        <f>'Producción diaria'!$T$3*$L$2*$M$2*$N$2*E1979*1000/'Costo de tareas'!$B$14</f>
        <v>789.3700159</v>
      </c>
      <c r="H1979" s="16">
        <f>IF(G1979 &gt; 'Costo de tareas'!$B$13, 'Costo de tareas'!$B$13, IF(G1979 &lt; 'Costo de tareas'!$B$13*0.2, 0, 'Costo de tareas'!$B$13- G1979))</f>
        <v>39.28055556</v>
      </c>
      <c r="I1979" s="17">
        <f>IF(H1979=0,'Costo de tareas'!$B$13,'Costo de tareas'!$B$13-H1979)</f>
        <v>0</v>
      </c>
      <c r="J1979" s="2"/>
      <c r="K1979" s="2"/>
      <c r="P1979" s="2"/>
    </row>
    <row r="1980">
      <c r="A1980" s="3" t="s">
        <v>2678</v>
      </c>
      <c r="B1980" s="11" t="str">
        <f t="shared" si="1"/>
        <v>20140324</v>
      </c>
      <c r="C1980" s="12">
        <f t="shared" si="2"/>
        <v>41722</v>
      </c>
      <c r="D1980" s="3" t="str">
        <f t="shared" si="3"/>
        <v>10</v>
      </c>
      <c r="E1980" s="13">
        <v>697.0</v>
      </c>
      <c r="F1980" s="14">
        <f>'Costo de tareas'!$B$15</f>
        <v>0.1964027778</v>
      </c>
      <c r="G1980" s="15">
        <f>'Producción diaria'!$T$3*$L$2*$M$2*$N$2*E1980*1000/'Costo de tareas'!$B$14</f>
        <v>1047.982669</v>
      </c>
      <c r="H1980" s="16">
        <f>IF(G1980 &gt; 'Costo de tareas'!$B$13, 'Costo de tareas'!$B$13, IF(G1980 &lt; 'Costo de tareas'!$B$13*0.2, 0, 'Costo de tareas'!$B$13- G1980))</f>
        <v>39.28055556</v>
      </c>
      <c r="I1980" s="17">
        <f>IF(H1980=0,'Costo de tareas'!$B$13,'Costo de tareas'!$B$13-H1980)</f>
        <v>0</v>
      </c>
      <c r="J1980" s="2"/>
      <c r="K1980" s="2"/>
      <c r="P1980" s="2"/>
    </row>
    <row r="1981">
      <c r="A1981" s="3" t="s">
        <v>2679</v>
      </c>
      <c r="B1981" s="11" t="str">
        <f t="shared" si="1"/>
        <v>20140324</v>
      </c>
      <c r="C1981" s="12">
        <f t="shared" si="2"/>
        <v>41722</v>
      </c>
      <c r="D1981" s="3" t="str">
        <f t="shared" si="3"/>
        <v>11</v>
      </c>
      <c r="E1981" s="13">
        <v>78.0</v>
      </c>
      <c r="F1981" s="14">
        <f>'Costo de tareas'!$B$15</f>
        <v>0.1964027778</v>
      </c>
      <c r="G1981" s="15">
        <f>'Producción diaria'!$T$3*$L$2*$M$2*$N$2*E1981*1000/'Costo de tareas'!$B$14</f>
        <v>117.2778309</v>
      </c>
      <c r="H1981" s="16">
        <f>IF(G1981 &gt; 'Costo de tareas'!$B$13, 'Costo de tareas'!$B$13, IF(G1981 &lt; 'Costo de tareas'!$B$13*0.2, 0, 'Costo de tareas'!$B$13- G1981))</f>
        <v>39.28055556</v>
      </c>
      <c r="I1981" s="17">
        <f>IF(H1981=0,'Costo de tareas'!$B$13,'Costo de tareas'!$B$13-H1981)</f>
        <v>0</v>
      </c>
      <c r="J1981" s="2"/>
      <c r="K1981" s="2"/>
      <c r="P1981" s="2"/>
    </row>
    <row r="1982">
      <c r="A1982" s="3" t="s">
        <v>2680</v>
      </c>
      <c r="B1982" s="11" t="str">
        <f t="shared" si="1"/>
        <v>20140324</v>
      </c>
      <c r="C1982" s="12">
        <f t="shared" si="2"/>
        <v>41722</v>
      </c>
      <c r="D1982" s="3" t="str">
        <f t="shared" si="3"/>
        <v>12</v>
      </c>
      <c r="E1982" s="13">
        <v>857.0</v>
      </c>
      <c r="F1982" s="14">
        <f>'Costo de tareas'!$B$15</f>
        <v>0.1964027778</v>
      </c>
      <c r="G1982" s="15">
        <f>'Producción diaria'!$T$3*$L$2*$M$2*$N$2*E1982*1000/'Costo de tareas'!$B$14</f>
        <v>1288.552578</v>
      </c>
      <c r="H1982" s="16">
        <f>IF(G1982 &gt; 'Costo de tareas'!$B$13, 'Costo de tareas'!$B$13, IF(G1982 &lt; 'Costo de tareas'!$B$13*0.2, 0, 'Costo de tareas'!$B$13- G1982))</f>
        <v>39.28055556</v>
      </c>
      <c r="I1982" s="17">
        <f>IF(H1982=0,'Costo de tareas'!$B$13,'Costo de tareas'!$B$13-H1982)</f>
        <v>0</v>
      </c>
      <c r="J1982" s="2"/>
      <c r="K1982" s="2"/>
      <c r="P1982" s="2"/>
    </row>
    <row r="1983">
      <c r="A1983" s="3" t="s">
        <v>2681</v>
      </c>
      <c r="B1983" s="11" t="str">
        <f t="shared" si="1"/>
        <v>20140324</v>
      </c>
      <c r="C1983" s="12">
        <f t="shared" si="2"/>
        <v>41722</v>
      </c>
      <c r="D1983" s="3" t="str">
        <f t="shared" si="3"/>
        <v>13</v>
      </c>
      <c r="E1983" s="13">
        <v>815.0</v>
      </c>
      <c r="F1983" s="14">
        <f>'Costo de tareas'!$B$15</f>
        <v>0.1964027778</v>
      </c>
      <c r="G1983" s="15">
        <f>'Producción diaria'!$T$3*$L$2*$M$2*$N$2*E1983*1000/'Costo de tareas'!$B$14</f>
        <v>1225.402977</v>
      </c>
      <c r="H1983" s="16">
        <f>IF(G1983 &gt; 'Costo de tareas'!$B$13, 'Costo de tareas'!$B$13, IF(G1983 &lt; 'Costo de tareas'!$B$13*0.2, 0, 'Costo de tareas'!$B$13- G1983))</f>
        <v>39.28055556</v>
      </c>
      <c r="I1983" s="17">
        <f>IF(H1983=0,'Costo de tareas'!$B$13,'Costo de tareas'!$B$13-H1983)</f>
        <v>0</v>
      </c>
      <c r="J1983" s="2"/>
      <c r="K1983" s="2"/>
      <c r="P1983" s="2"/>
    </row>
    <row r="1984">
      <c r="A1984" s="3" t="s">
        <v>2682</v>
      </c>
      <c r="B1984" s="11" t="str">
        <f t="shared" si="1"/>
        <v>20140324</v>
      </c>
      <c r="C1984" s="12">
        <f t="shared" si="2"/>
        <v>41722</v>
      </c>
      <c r="D1984" s="3" t="str">
        <f t="shared" si="3"/>
        <v>14</v>
      </c>
      <c r="E1984" s="13">
        <v>411.0</v>
      </c>
      <c r="F1984" s="14">
        <f>'Costo de tareas'!$B$15</f>
        <v>0.1964027778</v>
      </c>
      <c r="G1984" s="15">
        <f>'Producción diaria'!$T$3*$L$2*$M$2*$N$2*E1984*1000/'Costo de tareas'!$B$14</f>
        <v>617.9639553</v>
      </c>
      <c r="H1984" s="16">
        <f>IF(G1984 &gt; 'Costo de tareas'!$B$13, 'Costo de tareas'!$B$13, IF(G1984 &lt; 'Costo de tareas'!$B$13*0.2, 0, 'Costo de tareas'!$B$13- G1984))</f>
        <v>39.28055556</v>
      </c>
      <c r="I1984" s="17">
        <f>IF(H1984=0,'Costo de tareas'!$B$13,'Costo de tareas'!$B$13-H1984)</f>
        <v>0</v>
      </c>
      <c r="J1984" s="2"/>
      <c r="K1984" s="2"/>
      <c r="P1984" s="2"/>
    </row>
    <row r="1985">
      <c r="A1985" s="3" t="s">
        <v>2683</v>
      </c>
      <c r="B1985" s="11" t="str">
        <f t="shared" si="1"/>
        <v>20140324</v>
      </c>
      <c r="C1985" s="12">
        <f t="shared" si="2"/>
        <v>41722</v>
      </c>
      <c r="D1985" s="3" t="str">
        <f t="shared" si="3"/>
        <v>15</v>
      </c>
      <c r="E1985" s="13">
        <v>382.0</v>
      </c>
      <c r="F1985" s="14">
        <f>'Costo de tareas'!$B$15</f>
        <v>0.1964027778</v>
      </c>
      <c r="G1985" s="15">
        <f>'Producción diaria'!$T$3*$L$2*$M$2*$N$2*E1985*1000/'Costo de tareas'!$B$14</f>
        <v>574.3606592</v>
      </c>
      <c r="H1985" s="16">
        <f>IF(G1985 &gt; 'Costo de tareas'!$B$13, 'Costo de tareas'!$B$13, IF(G1985 &lt; 'Costo de tareas'!$B$13*0.2, 0, 'Costo de tareas'!$B$13- G1985))</f>
        <v>39.28055556</v>
      </c>
      <c r="I1985" s="17">
        <f>IF(H1985=0,'Costo de tareas'!$B$13,'Costo de tareas'!$B$13-H1985)</f>
        <v>0</v>
      </c>
      <c r="J1985" s="2"/>
      <c r="K1985" s="2"/>
      <c r="P1985" s="2"/>
    </row>
    <row r="1986">
      <c r="A1986" s="3" t="s">
        <v>2684</v>
      </c>
      <c r="B1986" s="11" t="str">
        <f t="shared" si="1"/>
        <v>20140324</v>
      </c>
      <c r="C1986" s="12">
        <f t="shared" si="2"/>
        <v>41722</v>
      </c>
      <c r="D1986" s="3" t="str">
        <f t="shared" si="3"/>
        <v>16</v>
      </c>
      <c r="E1986" s="13">
        <v>114.0</v>
      </c>
      <c r="F1986" s="14">
        <f>'Costo de tareas'!$B$15</f>
        <v>0.1964027778</v>
      </c>
      <c r="G1986" s="15">
        <f>'Producción diaria'!$T$3*$L$2*$M$2*$N$2*E1986*1000/'Costo de tareas'!$B$14</f>
        <v>171.4060606</v>
      </c>
      <c r="H1986" s="16">
        <f>IF(G1986 &gt; 'Costo de tareas'!$B$13, 'Costo de tareas'!$B$13, IF(G1986 &lt; 'Costo de tareas'!$B$13*0.2, 0, 'Costo de tareas'!$B$13- G1986))</f>
        <v>39.28055556</v>
      </c>
      <c r="I1986" s="17">
        <f>IF(H1986=0,'Costo de tareas'!$B$13,'Costo de tareas'!$B$13-H1986)</f>
        <v>0</v>
      </c>
      <c r="J1986" s="2"/>
      <c r="K1986" s="2"/>
      <c r="P1986" s="2"/>
    </row>
    <row r="1987">
      <c r="A1987" s="3" t="s">
        <v>2686</v>
      </c>
      <c r="B1987" s="11" t="str">
        <f t="shared" si="1"/>
        <v>20140324</v>
      </c>
      <c r="C1987" s="12">
        <f t="shared" si="2"/>
        <v>41722</v>
      </c>
      <c r="D1987" s="3" t="str">
        <f t="shared" si="3"/>
        <v>17</v>
      </c>
      <c r="E1987" s="13">
        <v>85.0</v>
      </c>
      <c r="F1987" s="14">
        <f>'Costo de tareas'!$B$15</f>
        <v>0.1964027778</v>
      </c>
      <c r="G1987" s="15">
        <f>'Producción diaria'!$T$3*$L$2*$M$2*$N$2*E1987*1000/'Costo de tareas'!$B$14</f>
        <v>127.8027645</v>
      </c>
      <c r="H1987" s="16">
        <f>IF(G1987 &gt; 'Costo de tareas'!$B$13, 'Costo de tareas'!$B$13, IF(G1987 &lt; 'Costo de tareas'!$B$13*0.2, 0, 'Costo de tareas'!$B$13- G1987))</f>
        <v>39.28055556</v>
      </c>
      <c r="I1987" s="17">
        <f>IF(H1987=0,'Costo de tareas'!$B$13,'Costo de tareas'!$B$13-H1987)</f>
        <v>0</v>
      </c>
      <c r="J1987" s="2"/>
      <c r="K1987" s="2"/>
      <c r="P1987" s="2"/>
    </row>
    <row r="1988">
      <c r="A1988" s="3" t="s">
        <v>2687</v>
      </c>
      <c r="B1988" s="11" t="str">
        <f t="shared" si="1"/>
        <v>20140324</v>
      </c>
      <c r="C1988" s="12">
        <f t="shared" si="2"/>
        <v>41722</v>
      </c>
      <c r="D1988" s="3" t="str">
        <f t="shared" si="3"/>
        <v>18</v>
      </c>
      <c r="E1988" s="13">
        <v>18.0</v>
      </c>
      <c r="F1988" s="14">
        <f>'Costo de tareas'!$B$15</f>
        <v>0.1964027778</v>
      </c>
      <c r="G1988" s="15">
        <f>'Producción diaria'!$T$3*$L$2*$M$2*$N$2*E1988*1000/'Costo de tareas'!$B$14</f>
        <v>27.06411483</v>
      </c>
      <c r="H1988" s="16">
        <f>IF(G1988 &gt; 'Costo de tareas'!$B$13, 'Costo de tareas'!$B$13, IF(G1988 &lt; 'Costo de tareas'!$B$13*0.2, 0, 'Costo de tareas'!$B$13- G1988))</f>
        <v>12.21644072</v>
      </c>
      <c r="I1988" s="17">
        <f>IF(H1988=0,'Costo de tareas'!$B$13,'Costo de tareas'!$B$13-H1988)</f>
        <v>27.06411483</v>
      </c>
      <c r="J1988" s="2"/>
      <c r="K1988" s="2"/>
      <c r="P1988" s="2"/>
    </row>
    <row r="1989">
      <c r="A1989" s="3" t="s">
        <v>2688</v>
      </c>
      <c r="B1989" s="11" t="str">
        <f t="shared" si="1"/>
        <v>20140324</v>
      </c>
      <c r="C1989" s="12">
        <f t="shared" si="2"/>
        <v>41722</v>
      </c>
      <c r="D1989" s="3" t="str">
        <f t="shared" si="3"/>
        <v>19</v>
      </c>
      <c r="E1989" s="13">
        <v>0.0</v>
      </c>
      <c r="F1989" s="14">
        <f>'Costo de tareas'!$B$15</f>
        <v>0.1964027778</v>
      </c>
      <c r="G1989" s="15">
        <f>'Producción diaria'!$T$3*$L$2*$M$2*$N$2*E1989*1000/'Costo de tareas'!$B$14</f>
        <v>0</v>
      </c>
      <c r="H1989" s="16">
        <f>IF(G1989 &gt; 'Costo de tareas'!$B$13, 'Costo de tareas'!$B$13, IF(G1989 &lt; 'Costo de tareas'!$B$13*0.2, 0, 'Costo de tareas'!$B$13- G1989))</f>
        <v>0</v>
      </c>
      <c r="I1989" s="17">
        <f>IF(H1989=0,'Costo de tareas'!$B$13,'Costo de tareas'!$B$13-H1989)</f>
        <v>39.28055556</v>
      </c>
      <c r="J1989" s="2"/>
      <c r="K1989" s="2"/>
      <c r="P1989" s="2"/>
    </row>
    <row r="1990">
      <c r="A1990" s="3" t="s">
        <v>2689</v>
      </c>
      <c r="B1990" s="11" t="str">
        <f t="shared" si="1"/>
        <v>20140324</v>
      </c>
      <c r="C1990" s="12">
        <f t="shared" si="2"/>
        <v>41722</v>
      </c>
      <c r="D1990" s="3" t="str">
        <f t="shared" si="3"/>
        <v>20</v>
      </c>
      <c r="E1990" s="13">
        <v>0.0</v>
      </c>
      <c r="F1990" s="14">
        <f>'Costo de tareas'!$B$15</f>
        <v>0.1964027778</v>
      </c>
      <c r="G1990" s="15">
        <f>'Producción diaria'!$T$3*$L$2*$M$2*$N$2*E1990*1000/'Costo de tareas'!$B$14</f>
        <v>0</v>
      </c>
      <c r="H1990" s="16">
        <f>IF(G1990 &gt; 'Costo de tareas'!$B$13, 'Costo de tareas'!$B$13, IF(G1990 &lt; 'Costo de tareas'!$B$13*0.2, 0, 'Costo de tareas'!$B$13- G1990))</f>
        <v>0</v>
      </c>
      <c r="I1990" s="17">
        <f>IF(H1990=0,'Costo de tareas'!$B$13,'Costo de tareas'!$B$13-H1990)</f>
        <v>39.28055556</v>
      </c>
      <c r="J1990" s="2"/>
      <c r="K1990" s="2"/>
      <c r="P1990" s="2"/>
    </row>
    <row r="1991">
      <c r="A1991" s="3" t="s">
        <v>2690</v>
      </c>
      <c r="B1991" s="11" t="str">
        <f t="shared" si="1"/>
        <v>20140324</v>
      </c>
      <c r="C1991" s="12">
        <f t="shared" si="2"/>
        <v>41722</v>
      </c>
      <c r="D1991" s="3" t="str">
        <f t="shared" si="3"/>
        <v>21</v>
      </c>
      <c r="E1991" s="13">
        <v>0.0</v>
      </c>
      <c r="F1991" s="14">
        <f>'Costo de tareas'!$B$15</f>
        <v>0.1964027778</v>
      </c>
      <c r="G1991" s="15">
        <f>'Producción diaria'!$T$3*$L$2*$M$2*$N$2*E1991*1000/'Costo de tareas'!$B$14</f>
        <v>0</v>
      </c>
      <c r="H1991" s="16">
        <f>IF(G1991 &gt; 'Costo de tareas'!$B$13, 'Costo de tareas'!$B$13, IF(G1991 &lt; 'Costo de tareas'!$B$13*0.2, 0, 'Costo de tareas'!$B$13- G1991))</f>
        <v>0</v>
      </c>
      <c r="I1991" s="17">
        <f>IF(H1991=0,'Costo de tareas'!$B$13,'Costo de tareas'!$B$13-H1991)</f>
        <v>39.28055556</v>
      </c>
      <c r="J1991" s="2"/>
      <c r="K1991" s="2"/>
      <c r="P1991" s="2"/>
    </row>
    <row r="1992">
      <c r="A1992" s="3" t="s">
        <v>2691</v>
      </c>
      <c r="B1992" s="11" t="str">
        <f t="shared" si="1"/>
        <v>20140324</v>
      </c>
      <c r="C1992" s="12">
        <f t="shared" si="2"/>
        <v>41722</v>
      </c>
      <c r="D1992" s="3" t="str">
        <f t="shared" si="3"/>
        <v>22</v>
      </c>
      <c r="E1992" s="13">
        <v>0.0</v>
      </c>
      <c r="F1992" s="14">
        <f>'Costo de tareas'!$B$15</f>
        <v>0.1964027778</v>
      </c>
      <c r="G1992" s="15">
        <f>'Producción diaria'!$T$3*$L$2*$M$2*$N$2*E1992*1000/'Costo de tareas'!$B$14</f>
        <v>0</v>
      </c>
      <c r="H1992" s="16">
        <f>IF(G1992 &gt; 'Costo de tareas'!$B$13, 'Costo de tareas'!$B$13, IF(G1992 &lt; 'Costo de tareas'!$B$13*0.2, 0, 'Costo de tareas'!$B$13- G1992))</f>
        <v>0</v>
      </c>
      <c r="I1992" s="17">
        <f>IF(H1992=0,'Costo de tareas'!$B$13,'Costo de tareas'!$B$13-H1992)</f>
        <v>39.28055556</v>
      </c>
      <c r="J1992" s="2"/>
      <c r="K1992" s="2"/>
      <c r="P1992" s="2"/>
    </row>
    <row r="1993">
      <c r="A1993" s="3" t="s">
        <v>2692</v>
      </c>
      <c r="B1993" s="11" t="str">
        <f t="shared" si="1"/>
        <v>20140324</v>
      </c>
      <c r="C1993" s="12">
        <f t="shared" si="2"/>
        <v>41722</v>
      </c>
      <c r="D1993" s="3" t="str">
        <f t="shared" si="3"/>
        <v>23</v>
      </c>
      <c r="E1993" s="13">
        <v>0.0</v>
      </c>
      <c r="F1993" s="14">
        <f>'Costo de tareas'!$B$15</f>
        <v>0.1964027778</v>
      </c>
      <c r="G1993" s="15">
        <f>'Producción diaria'!$T$3*$L$2*$M$2*$N$2*E1993*1000/'Costo de tareas'!$B$14</f>
        <v>0</v>
      </c>
      <c r="H1993" s="16">
        <f>IF(G1993 &gt; 'Costo de tareas'!$B$13, 'Costo de tareas'!$B$13, IF(G1993 &lt; 'Costo de tareas'!$B$13*0.2, 0, 'Costo de tareas'!$B$13- G1993))</f>
        <v>0</v>
      </c>
      <c r="I1993" s="17">
        <f>IF(H1993=0,'Costo de tareas'!$B$13,'Costo de tareas'!$B$13-H1993)</f>
        <v>39.28055556</v>
      </c>
      <c r="J1993" s="2"/>
      <c r="K1993" s="2"/>
      <c r="P1993" s="2"/>
    </row>
    <row r="1994">
      <c r="A1994" s="3" t="s">
        <v>2693</v>
      </c>
      <c r="B1994" s="11" t="str">
        <f t="shared" si="1"/>
        <v>20140325</v>
      </c>
      <c r="C1994" s="12">
        <f t="shared" si="2"/>
        <v>41723</v>
      </c>
      <c r="D1994" s="3" t="str">
        <f t="shared" si="3"/>
        <v>00</v>
      </c>
      <c r="E1994" s="13">
        <v>0.0</v>
      </c>
      <c r="F1994" s="14">
        <f>'Costo de tareas'!$B$15</f>
        <v>0.1964027778</v>
      </c>
      <c r="G1994" s="15">
        <f>'Producción diaria'!$T$3*$L$2*$M$2*$N$2*E1994*1000/'Costo de tareas'!$B$14</f>
        <v>0</v>
      </c>
      <c r="H1994" s="16">
        <f>IF(G1994 &gt; 'Costo de tareas'!$B$13, 'Costo de tareas'!$B$13, IF(G1994 &lt; 'Costo de tareas'!$B$13*0.2, 0, 'Costo de tareas'!$B$13- G1994))</f>
        <v>0</v>
      </c>
      <c r="I1994" s="17">
        <f>IF(H1994=0,'Costo de tareas'!$B$13,'Costo de tareas'!$B$13-H1994)</f>
        <v>39.28055556</v>
      </c>
      <c r="J1994" s="2"/>
      <c r="K1994" s="2"/>
      <c r="P1994" s="2"/>
    </row>
    <row r="1995">
      <c r="A1995" s="3" t="s">
        <v>2694</v>
      </c>
      <c r="B1995" s="11" t="str">
        <f t="shared" si="1"/>
        <v>20140325</v>
      </c>
      <c r="C1995" s="12">
        <f t="shared" si="2"/>
        <v>41723</v>
      </c>
      <c r="D1995" s="3" t="str">
        <f t="shared" si="3"/>
        <v>01</v>
      </c>
      <c r="E1995" s="13">
        <v>0.0</v>
      </c>
      <c r="F1995" s="14">
        <f>'Costo de tareas'!$B$15</f>
        <v>0.1964027778</v>
      </c>
      <c r="G1995" s="15">
        <f>'Producción diaria'!$T$3*$L$2*$M$2*$N$2*E1995*1000/'Costo de tareas'!$B$14</f>
        <v>0</v>
      </c>
      <c r="H1995" s="16">
        <f>IF(G1995 &gt; 'Costo de tareas'!$B$13, 'Costo de tareas'!$B$13, IF(G1995 &lt; 'Costo de tareas'!$B$13*0.2, 0, 'Costo de tareas'!$B$13- G1995))</f>
        <v>0</v>
      </c>
      <c r="I1995" s="17">
        <f>IF(H1995=0,'Costo de tareas'!$B$13,'Costo de tareas'!$B$13-H1995)</f>
        <v>39.28055556</v>
      </c>
      <c r="J1995" s="2"/>
      <c r="K1995" s="2"/>
      <c r="P1995" s="2"/>
    </row>
    <row r="1996">
      <c r="A1996" s="3" t="s">
        <v>2695</v>
      </c>
      <c r="B1996" s="11" t="str">
        <f t="shared" si="1"/>
        <v>20140325</v>
      </c>
      <c r="C1996" s="12">
        <f t="shared" si="2"/>
        <v>41723</v>
      </c>
      <c r="D1996" s="3" t="str">
        <f t="shared" si="3"/>
        <v>02</v>
      </c>
      <c r="E1996" s="13">
        <v>0.0</v>
      </c>
      <c r="F1996" s="14">
        <f>'Costo de tareas'!$B$15</f>
        <v>0.1964027778</v>
      </c>
      <c r="G1996" s="15">
        <f>'Producción diaria'!$T$3*$L$2*$M$2*$N$2*E1996*1000/'Costo de tareas'!$B$14</f>
        <v>0</v>
      </c>
      <c r="H1996" s="16">
        <f>IF(G1996 &gt; 'Costo de tareas'!$B$13, 'Costo de tareas'!$B$13, IF(G1996 &lt; 'Costo de tareas'!$B$13*0.2, 0, 'Costo de tareas'!$B$13- G1996))</f>
        <v>0</v>
      </c>
      <c r="I1996" s="17">
        <f>IF(H1996=0,'Costo de tareas'!$B$13,'Costo de tareas'!$B$13-H1996)</f>
        <v>39.28055556</v>
      </c>
      <c r="J1996" s="2"/>
      <c r="K1996" s="2"/>
      <c r="P1996" s="2"/>
    </row>
    <row r="1997">
      <c r="A1997" s="3" t="s">
        <v>2696</v>
      </c>
      <c r="B1997" s="11" t="str">
        <f t="shared" si="1"/>
        <v>20140325</v>
      </c>
      <c r="C1997" s="12">
        <f t="shared" si="2"/>
        <v>41723</v>
      </c>
      <c r="D1997" s="3" t="str">
        <f t="shared" si="3"/>
        <v>03</v>
      </c>
      <c r="E1997" s="13">
        <v>0.0</v>
      </c>
      <c r="F1997" s="14">
        <f>'Costo de tareas'!$B$15</f>
        <v>0.1964027778</v>
      </c>
      <c r="G1997" s="15">
        <f>'Producción diaria'!$T$3*$L$2*$M$2*$N$2*E1997*1000/'Costo de tareas'!$B$14</f>
        <v>0</v>
      </c>
      <c r="H1997" s="16">
        <f>IF(G1997 &gt; 'Costo de tareas'!$B$13, 'Costo de tareas'!$B$13, IF(G1997 &lt; 'Costo de tareas'!$B$13*0.2, 0, 'Costo de tareas'!$B$13- G1997))</f>
        <v>0</v>
      </c>
      <c r="I1997" s="17">
        <f>IF(H1997=0,'Costo de tareas'!$B$13,'Costo de tareas'!$B$13-H1997)</f>
        <v>39.28055556</v>
      </c>
      <c r="J1997" s="2"/>
      <c r="K1997" s="2"/>
      <c r="P1997" s="2"/>
    </row>
    <row r="1998">
      <c r="A1998" s="3" t="s">
        <v>2697</v>
      </c>
      <c r="B1998" s="11" t="str">
        <f t="shared" si="1"/>
        <v>20140325</v>
      </c>
      <c r="C1998" s="12">
        <f t="shared" si="2"/>
        <v>41723</v>
      </c>
      <c r="D1998" s="3" t="str">
        <f t="shared" si="3"/>
        <v>04</v>
      </c>
      <c r="E1998" s="13">
        <v>0.0</v>
      </c>
      <c r="F1998" s="14">
        <f>'Costo de tareas'!$B$15</f>
        <v>0.1964027778</v>
      </c>
      <c r="G1998" s="15">
        <f>'Producción diaria'!$T$3*$L$2*$M$2*$N$2*E1998*1000/'Costo de tareas'!$B$14</f>
        <v>0</v>
      </c>
      <c r="H1998" s="16">
        <f>IF(G1998 &gt; 'Costo de tareas'!$B$13, 'Costo de tareas'!$B$13, IF(G1998 &lt; 'Costo de tareas'!$B$13*0.2, 0, 'Costo de tareas'!$B$13- G1998))</f>
        <v>0</v>
      </c>
      <c r="I1998" s="17">
        <f>IF(H1998=0,'Costo de tareas'!$B$13,'Costo de tareas'!$B$13-H1998)</f>
        <v>39.28055556</v>
      </c>
      <c r="J1998" s="2"/>
      <c r="K1998" s="2"/>
      <c r="P1998" s="2"/>
    </row>
    <row r="1999">
      <c r="A1999" s="3" t="s">
        <v>2698</v>
      </c>
      <c r="B1999" s="11" t="str">
        <f t="shared" si="1"/>
        <v>20140325</v>
      </c>
      <c r="C1999" s="12">
        <f t="shared" si="2"/>
        <v>41723</v>
      </c>
      <c r="D1999" s="3" t="str">
        <f t="shared" si="3"/>
        <v>05</v>
      </c>
      <c r="E1999" s="13">
        <v>0.0</v>
      </c>
      <c r="F1999" s="14">
        <f>'Costo de tareas'!$B$15</f>
        <v>0.1964027778</v>
      </c>
      <c r="G1999" s="15">
        <f>'Producción diaria'!$T$3*$L$2*$M$2*$N$2*E1999*1000/'Costo de tareas'!$B$14</f>
        <v>0</v>
      </c>
      <c r="H1999" s="16">
        <f>IF(G1999 &gt; 'Costo de tareas'!$B$13, 'Costo de tareas'!$B$13, IF(G1999 &lt; 'Costo de tareas'!$B$13*0.2, 0, 'Costo de tareas'!$B$13- G1999))</f>
        <v>0</v>
      </c>
      <c r="I1999" s="17">
        <f>IF(H1999=0,'Costo de tareas'!$B$13,'Costo de tareas'!$B$13-H1999)</f>
        <v>39.28055556</v>
      </c>
      <c r="J1999" s="2"/>
      <c r="K1999" s="2"/>
      <c r="P1999" s="2"/>
    </row>
    <row r="2000">
      <c r="A2000" s="3" t="s">
        <v>2699</v>
      </c>
      <c r="B2000" s="11" t="str">
        <f t="shared" si="1"/>
        <v>20140325</v>
      </c>
      <c r="C2000" s="12">
        <f t="shared" si="2"/>
        <v>41723</v>
      </c>
      <c r="D2000" s="3" t="str">
        <f t="shared" si="3"/>
        <v>06</v>
      </c>
      <c r="E2000" s="13">
        <v>0.0</v>
      </c>
      <c r="F2000" s="14">
        <f>'Costo de tareas'!$B$15</f>
        <v>0.1964027778</v>
      </c>
      <c r="G2000" s="15">
        <f>'Producción diaria'!$T$3*$L$2*$M$2*$N$2*E2000*1000/'Costo de tareas'!$B$14</f>
        <v>0</v>
      </c>
      <c r="H2000" s="16">
        <f>IF(G2000 &gt; 'Costo de tareas'!$B$13, 'Costo de tareas'!$B$13, IF(G2000 &lt; 'Costo de tareas'!$B$13*0.2, 0, 'Costo de tareas'!$B$13- G2000))</f>
        <v>0</v>
      </c>
      <c r="I2000" s="17">
        <f>IF(H2000=0,'Costo de tareas'!$B$13,'Costo de tareas'!$B$13-H2000)</f>
        <v>39.28055556</v>
      </c>
      <c r="J2000" s="2"/>
      <c r="K2000" s="2"/>
      <c r="P2000" s="2"/>
    </row>
    <row r="2001">
      <c r="A2001" s="3" t="s">
        <v>2700</v>
      </c>
      <c r="B2001" s="11" t="str">
        <f t="shared" si="1"/>
        <v>20140325</v>
      </c>
      <c r="C2001" s="12">
        <f t="shared" si="2"/>
        <v>41723</v>
      </c>
      <c r="D2001" s="3" t="str">
        <f t="shared" si="3"/>
        <v>07</v>
      </c>
      <c r="E2001" s="13">
        <v>14.0</v>
      </c>
      <c r="F2001" s="14">
        <f>'Costo de tareas'!$B$15</f>
        <v>0.1964027778</v>
      </c>
      <c r="G2001" s="15">
        <f>'Producción diaria'!$T$3*$L$2*$M$2*$N$2*E2001*1000/'Costo de tareas'!$B$14</f>
        <v>21.04986709</v>
      </c>
      <c r="H2001" s="16">
        <f>IF(G2001 &gt; 'Costo de tareas'!$B$13, 'Costo de tareas'!$B$13, IF(G2001 &lt; 'Costo de tareas'!$B$13*0.2, 0, 'Costo de tareas'!$B$13- G2001))</f>
        <v>18.23068846</v>
      </c>
      <c r="I2001" s="17">
        <f>IF(H2001=0,'Costo de tareas'!$B$13,'Costo de tareas'!$B$13-H2001)</f>
        <v>21.04986709</v>
      </c>
      <c r="J2001" s="2"/>
      <c r="K2001" s="2"/>
      <c r="P2001" s="2"/>
    </row>
    <row r="2002">
      <c r="A2002" s="3" t="s">
        <v>2701</v>
      </c>
      <c r="B2002" s="11" t="str">
        <f t="shared" si="1"/>
        <v>20140325</v>
      </c>
      <c r="C2002" s="12">
        <f t="shared" si="2"/>
        <v>41723</v>
      </c>
      <c r="D2002" s="3" t="str">
        <f t="shared" si="3"/>
        <v>08</v>
      </c>
      <c r="E2002" s="13">
        <v>361.0</v>
      </c>
      <c r="F2002" s="14">
        <f>'Costo de tareas'!$B$15</f>
        <v>0.1964027778</v>
      </c>
      <c r="G2002" s="15">
        <f>'Producción diaria'!$T$3*$L$2*$M$2*$N$2*E2002*1000/'Costo de tareas'!$B$14</f>
        <v>542.7858586</v>
      </c>
      <c r="H2002" s="16">
        <f>IF(G2002 &gt; 'Costo de tareas'!$B$13, 'Costo de tareas'!$B$13, IF(G2002 &lt; 'Costo de tareas'!$B$13*0.2, 0, 'Costo de tareas'!$B$13- G2002))</f>
        <v>39.28055556</v>
      </c>
      <c r="I2002" s="17">
        <f>IF(H2002=0,'Costo de tareas'!$B$13,'Costo de tareas'!$B$13-H2002)</f>
        <v>0</v>
      </c>
      <c r="J2002" s="2"/>
      <c r="K2002" s="2"/>
      <c r="P2002" s="2"/>
    </row>
    <row r="2003">
      <c r="A2003" s="3" t="s">
        <v>2702</v>
      </c>
      <c r="B2003" s="11" t="str">
        <f t="shared" si="1"/>
        <v>20140325</v>
      </c>
      <c r="C2003" s="12">
        <f t="shared" si="2"/>
        <v>41723</v>
      </c>
      <c r="D2003" s="3" t="str">
        <f t="shared" si="3"/>
        <v>09</v>
      </c>
      <c r="E2003" s="13">
        <v>407.0</v>
      </c>
      <c r="F2003" s="14">
        <f>'Costo de tareas'!$B$15</f>
        <v>0.1964027778</v>
      </c>
      <c r="G2003" s="15">
        <f>'Producción diaria'!$T$3*$L$2*$M$2*$N$2*E2003*1000/'Costo de tareas'!$B$14</f>
        <v>611.9497076</v>
      </c>
      <c r="H2003" s="16">
        <f>IF(G2003 &gt; 'Costo de tareas'!$B$13, 'Costo de tareas'!$B$13, IF(G2003 &lt; 'Costo de tareas'!$B$13*0.2, 0, 'Costo de tareas'!$B$13- G2003))</f>
        <v>39.28055556</v>
      </c>
      <c r="I2003" s="17">
        <f>IF(H2003=0,'Costo de tareas'!$B$13,'Costo de tareas'!$B$13-H2003)</f>
        <v>0</v>
      </c>
      <c r="J2003" s="2"/>
      <c r="K2003" s="2"/>
      <c r="P2003" s="2"/>
    </row>
    <row r="2004">
      <c r="A2004" s="3" t="s">
        <v>2703</v>
      </c>
      <c r="B2004" s="11" t="str">
        <f t="shared" si="1"/>
        <v>20140325</v>
      </c>
      <c r="C2004" s="12">
        <f t="shared" si="2"/>
        <v>41723</v>
      </c>
      <c r="D2004" s="3" t="str">
        <f t="shared" si="3"/>
        <v>10</v>
      </c>
      <c r="E2004" s="13">
        <v>456.0</v>
      </c>
      <c r="F2004" s="14">
        <f>'Costo de tareas'!$B$15</f>
        <v>0.1964027778</v>
      </c>
      <c r="G2004" s="15">
        <f>'Producción diaria'!$T$3*$L$2*$M$2*$N$2*E2004*1000/'Costo de tareas'!$B$14</f>
        <v>685.6242424</v>
      </c>
      <c r="H2004" s="16">
        <f>IF(G2004 &gt; 'Costo de tareas'!$B$13, 'Costo de tareas'!$B$13, IF(G2004 &lt; 'Costo de tareas'!$B$13*0.2, 0, 'Costo de tareas'!$B$13- G2004))</f>
        <v>39.28055556</v>
      </c>
      <c r="I2004" s="17">
        <f>IF(H2004=0,'Costo de tareas'!$B$13,'Costo de tareas'!$B$13-H2004)</f>
        <v>0</v>
      </c>
      <c r="J2004" s="2"/>
      <c r="K2004" s="2"/>
      <c r="P2004" s="2"/>
    </row>
    <row r="2005">
      <c r="A2005" s="3" t="s">
        <v>2704</v>
      </c>
      <c r="B2005" s="11" t="str">
        <f t="shared" si="1"/>
        <v>20140325</v>
      </c>
      <c r="C2005" s="12">
        <f t="shared" si="2"/>
        <v>41723</v>
      </c>
      <c r="D2005" s="3" t="str">
        <f t="shared" si="3"/>
        <v>11</v>
      </c>
      <c r="E2005" s="13">
        <v>657.0</v>
      </c>
      <c r="F2005" s="14">
        <f>'Costo de tareas'!$B$15</f>
        <v>0.1964027778</v>
      </c>
      <c r="G2005" s="15">
        <f>'Producción diaria'!$T$3*$L$2*$M$2*$N$2*E2005*1000/'Costo de tareas'!$B$14</f>
        <v>987.8401914</v>
      </c>
      <c r="H2005" s="16">
        <f>IF(G2005 &gt; 'Costo de tareas'!$B$13, 'Costo de tareas'!$B$13, IF(G2005 &lt; 'Costo de tareas'!$B$13*0.2, 0, 'Costo de tareas'!$B$13- G2005))</f>
        <v>39.28055556</v>
      </c>
      <c r="I2005" s="17">
        <f>IF(H2005=0,'Costo de tareas'!$B$13,'Costo de tareas'!$B$13-H2005)</f>
        <v>0</v>
      </c>
      <c r="J2005" s="2"/>
      <c r="K2005" s="2"/>
      <c r="P2005" s="2"/>
    </row>
    <row r="2006">
      <c r="A2006" s="3" t="s">
        <v>2705</v>
      </c>
      <c r="B2006" s="11" t="str">
        <f t="shared" si="1"/>
        <v>20140325</v>
      </c>
      <c r="C2006" s="12">
        <f t="shared" si="2"/>
        <v>41723</v>
      </c>
      <c r="D2006" s="3" t="str">
        <f t="shared" si="3"/>
        <v>12</v>
      </c>
      <c r="E2006" s="13">
        <v>644.0</v>
      </c>
      <c r="F2006" s="14">
        <f>'Costo de tareas'!$B$15</f>
        <v>0.1964027778</v>
      </c>
      <c r="G2006" s="15">
        <f>'Producción diaria'!$T$3*$L$2*$M$2*$N$2*E2006*1000/'Costo de tareas'!$B$14</f>
        <v>968.2938862</v>
      </c>
      <c r="H2006" s="16">
        <f>IF(G2006 &gt; 'Costo de tareas'!$B$13, 'Costo de tareas'!$B$13, IF(G2006 &lt; 'Costo de tareas'!$B$13*0.2, 0, 'Costo de tareas'!$B$13- G2006))</f>
        <v>39.28055556</v>
      </c>
      <c r="I2006" s="17">
        <f>IF(H2006=0,'Costo de tareas'!$B$13,'Costo de tareas'!$B$13-H2006)</f>
        <v>0</v>
      </c>
      <c r="J2006" s="2"/>
      <c r="K2006" s="2"/>
      <c r="P2006" s="2"/>
    </row>
    <row r="2007">
      <c r="A2007" s="3" t="s">
        <v>2706</v>
      </c>
      <c r="B2007" s="11" t="str">
        <f t="shared" si="1"/>
        <v>20140325</v>
      </c>
      <c r="C2007" s="12">
        <f t="shared" si="2"/>
        <v>41723</v>
      </c>
      <c r="D2007" s="3" t="str">
        <f t="shared" si="3"/>
        <v>13</v>
      </c>
      <c r="E2007" s="13">
        <v>426.0</v>
      </c>
      <c r="F2007" s="14">
        <f>'Costo de tareas'!$B$15</f>
        <v>0.1964027778</v>
      </c>
      <c r="G2007" s="15">
        <f>'Producción diaria'!$T$3*$L$2*$M$2*$N$2*E2007*1000/'Costo de tareas'!$B$14</f>
        <v>640.5173844</v>
      </c>
      <c r="H2007" s="16">
        <f>IF(G2007 &gt; 'Costo de tareas'!$B$13, 'Costo de tareas'!$B$13, IF(G2007 &lt; 'Costo de tareas'!$B$13*0.2, 0, 'Costo de tareas'!$B$13- G2007))</f>
        <v>39.28055556</v>
      </c>
      <c r="I2007" s="17">
        <f>IF(H2007=0,'Costo de tareas'!$B$13,'Costo de tareas'!$B$13-H2007)</f>
        <v>0</v>
      </c>
      <c r="J2007" s="2"/>
      <c r="K2007" s="2"/>
      <c r="P2007" s="2"/>
    </row>
    <row r="2008">
      <c r="A2008" s="3" t="s">
        <v>2707</v>
      </c>
      <c r="B2008" s="11" t="str">
        <f t="shared" si="1"/>
        <v>20140325</v>
      </c>
      <c r="C2008" s="12">
        <f t="shared" si="2"/>
        <v>41723</v>
      </c>
      <c r="D2008" s="3" t="str">
        <f t="shared" si="3"/>
        <v>14</v>
      </c>
      <c r="E2008" s="13">
        <v>513.0</v>
      </c>
      <c r="F2008" s="14">
        <f>'Costo de tareas'!$B$15</f>
        <v>0.1964027778</v>
      </c>
      <c r="G2008" s="15">
        <f>'Producción diaria'!$T$3*$L$2*$M$2*$N$2*E2008*1000/'Costo de tareas'!$B$14</f>
        <v>771.3272727</v>
      </c>
      <c r="H2008" s="16">
        <f>IF(G2008 &gt; 'Costo de tareas'!$B$13, 'Costo de tareas'!$B$13, IF(G2008 &lt; 'Costo de tareas'!$B$13*0.2, 0, 'Costo de tareas'!$B$13- G2008))</f>
        <v>39.28055556</v>
      </c>
      <c r="I2008" s="17">
        <f>IF(H2008=0,'Costo de tareas'!$B$13,'Costo de tareas'!$B$13-H2008)</f>
        <v>0</v>
      </c>
      <c r="J2008" s="2"/>
      <c r="K2008" s="2"/>
      <c r="P2008" s="2"/>
    </row>
    <row r="2009">
      <c r="A2009" s="3" t="s">
        <v>2708</v>
      </c>
      <c r="B2009" s="11" t="str">
        <f t="shared" si="1"/>
        <v>20140325</v>
      </c>
      <c r="C2009" s="12">
        <f t="shared" si="2"/>
        <v>41723</v>
      </c>
      <c r="D2009" s="3" t="str">
        <f t="shared" si="3"/>
        <v>15</v>
      </c>
      <c r="E2009" s="13">
        <v>459.0</v>
      </c>
      <c r="F2009" s="14">
        <f>'Costo de tareas'!$B$15</f>
        <v>0.1964027778</v>
      </c>
      <c r="G2009" s="15">
        <f>'Producción diaria'!$T$3*$L$2*$M$2*$N$2*E2009*1000/'Costo de tareas'!$B$14</f>
        <v>690.1349282</v>
      </c>
      <c r="H2009" s="16">
        <f>IF(G2009 &gt; 'Costo de tareas'!$B$13, 'Costo de tareas'!$B$13, IF(G2009 &lt; 'Costo de tareas'!$B$13*0.2, 0, 'Costo de tareas'!$B$13- G2009))</f>
        <v>39.28055556</v>
      </c>
      <c r="I2009" s="17">
        <f>IF(H2009=0,'Costo de tareas'!$B$13,'Costo de tareas'!$B$13-H2009)</f>
        <v>0</v>
      </c>
      <c r="J2009" s="2"/>
      <c r="K2009" s="2"/>
      <c r="P2009" s="2"/>
    </row>
    <row r="2010">
      <c r="A2010" s="3" t="s">
        <v>2709</v>
      </c>
      <c r="B2010" s="11" t="str">
        <f t="shared" si="1"/>
        <v>20140325</v>
      </c>
      <c r="C2010" s="12">
        <f t="shared" si="2"/>
        <v>41723</v>
      </c>
      <c r="D2010" s="3" t="str">
        <f t="shared" si="3"/>
        <v>16</v>
      </c>
      <c r="E2010" s="13">
        <v>247.0</v>
      </c>
      <c r="F2010" s="14">
        <f>'Costo de tareas'!$B$15</f>
        <v>0.1964027778</v>
      </c>
      <c r="G2010" s="15">
        <f>'Producción diaria'!$T$3*$L$2*$M$2*$N$2*E2010*1000/'Costo de tareas'!$B$14</f>
        <v>371.379798</v>
      </c>
      <c r="H2010" s="16">
        <f>IF(G2010 &gt; 'Costo de tareas'!$B$13, 'Costo de tareas'!$B$13, IF(G2010 &lt; 'Costo de tareas'!$B$13*0.2, 0, 'Costo de tareas'!$B$13- G2010))</f>
        <v>39.28055556</v>
      </c>
      <c r="I2010" s="17">
        <f>IF(H2010=0,'Costo de tareas'!$B$13,'Costo de tareas'!$B$13-H2010)</f>
        <v>0</v>
      </c>
      <c r="J2010" s="2"/>
      <c r="K2010" s="2"/>
      <c r="P2010" s="2"/>
    </row>
    <row r="2011">
      <c r="A2011" s="3" t="s">
        <v>2710</v>
      </c>
      <c r="B2011" s="11" t="str">
        <f t="shared" si="1"/>
        <v>20140325</v>
      </c>
      <c r="C2011" s="12">
        <f t="shared" si="2"/>
        <v>41723</v>
      </c>
      <c r="D2011" s="3" t="str">
        <f t="shared" si="3"/>
        <v>17</v>
      </c>
      <c r="E2011" s="13">
        <v>156.0</v>
      </c>
      <c r="F2011" s="14">
        <f>'Costo de tareas'!$B$15</f>
        <v>0.1964027778</v>
      </c>
      <c r="G2011" s="15">
        <f>'Producción diaria'!$T$3*$L$2*$M$2*$N$2*E2011*1000/'Costo de tareas'!$B$14</f>
        <v>234.5556619</v>
      </c>
      <c r="H2011" s="16">
        <f>IF(G2011 &gt; 'Costo de tareas'!$B$13, 'Costo de tareas'!$B$13, IF(G2011 &lt; 'Costo de tareas'!$B$13*0.2, 0, 'Costo de tareas'!$B$13- G2011))</f>
        <v>39.28055556</v>
      </c>
      <c r="I2011" s="17">
        <f>IF(H2011=0,'Costo de tareas'!$B$13,'Costo de tareas'!$B$13-H2011)</f>
        <v>0</v>
      </c>
      <c r="J2011" s="2"/>
      <c r="K2011" s="2"/>
      <c r="P2011" s="2"/>
    </row>
    <row r="2012">
      <c r="A2012" s="3" t="s">
        <v>2711</v>
      </c>
      <c r="B2012" s="11" t="str">
        <f t="shared" si="1"/>
        <v>20140325</v>
      </c>
      <c r="C2012" s="12">
        <f t="shared" si="2"/>
        <v>41723</v>
      </c>
      <c r="D2012" s="3" t="str">
        <f t="shared" si="3"/>
        <v>18</v>
      </c>
      <c r="E2012" s="13">
        <v>11.0</v>
      </c>
      <c r="F2012" s="14">
        <f>'Costo de tareas'!$B$15</f>
        <v>0.1964027778</v>
      </c>
      <c r="G2012" s="15">
        <f>'Producción diaria'!$T$3*$L$2*$M$2*$N$2*E2012*1000/'Costo de tareas'!$B$14</f>
        <v>16.53918129</v>
      </c>
      <c r="H2012" s="16">
        <f>IF(G2012 &gt; 'Costo de tareas'!$B$13, 'Costo de tareas'!$B$13, IF(G2012 &lt; 'Costo de tareas'!$B$13*0.2, 0, 'Costo de tareas'!$B$13- G2012))</f>
        <v>22.74137427</v>
      </c>
      <c r="I2012" s="17">
        <f>IF(H2012=0,'Costo de tareas'!$B$13,'Costo de tareas'!$B$13-H2012)</f>
        <v>16.53918129</v>
      </c>
      <c r="J2012" s="2"/>
      <c r="K2012" s="2"/>
      <c r="P2012" s="2"/>
    </row>
    <row r="2013">
      <c r="A2013" s="3" t="s">
        <v>2712</v>
      </c>
      <c r="B2013" s="11" t="str">
        <f t="shared" si="1"/>
        <v>20140325</v>
      </c>
      <c r="C2013" s="12">
        <f t="shared" si="2"/>
        <v>41723</v>
      </c>
      <c r="D2013" s="3" t="str">
        <f t="shared" si="3"/>
        <v>19</v>
      </c>
      <c r="E2013" s="13">
        <v>0.0</v>
      </c>
      <c r="F2013" s="14">
        <f>'Costo de tareas'!$B$15</f>
        <v>0.1964027778</v>
      </c>
      <c r="G2013" s="15">
        <f>'Producción diaria'!$T$3*$L$2*$M$2*$N$2*E2013*1000/'Costo de tareas'!$B$14</f>
        <v>0</v>
      </c>
      <c r="H2013" s="16">
        <f>IF(G2013 &gt; 'Costo de tareas'!$B$13, 'Costo de tareas'!$B$13, IF(G2013 &lt; 'Costo de tareas'!$B$13*0.2, 0, 'Costo de tareas'!$B$13- G2013))</f>
        <v>0</v>
      </c>
      <c r="I2013" s="17">
        <f>IF(H2013=0,'Costo de tareas'!$B$13,'Costo de tareas'!$B$13-H2013)</f>
        <v>39.28055556</v>
      </c>
      <c r="J2013" s="2"/>
      <c r="K2013" s="2"/>
      <c r="P2013" s="2"/>
    </row>
    <row r="2014">
      <c r="A2014" s="3" t="s">
        <v>2713</v>
      </c>
      <c r="B2014" s="11" t="str">
        <f t="shared" si="1"/>
        <v>20140325</v>
      </c>
      <c r="C2014" s="12">
        <f t="shared" si="2"/>
        <v>41723</v>
      </c>
      <c r="D2014" s="3" t="str">
        <f t="shared" si="3"/>
        <v>20</v>
      </c>
      <c r="E2014" s="13">
        <v>0.0</v>
      </c>
      <c r="F2014" s="14">
        <f>'Costo de tareas'!$B$15</f>
        <v>0.1964027778</v>
      </c>
      <c r="G2014" s="15">
        <f>'Producción diaria'!$T$3*$L$2*$M$2*$N$2*E2014*1000/'Costo de tareas'!$B$14</f>
        <v>0</v>
      </c>
      <c r="H2014" s="16">
        <f>IF(G2014 &gt; 'Costo de tareas'!$B$13, 'Costo de tareas'!$B$13, IF(G2014 &lt; 'Costo de tareas'!$B$13*0.2, 0, 'Costo de tareas'!$B$13- G2014))</f>
        <v>0</v>
      </c>
      <c r="I2014" s="17">
        <f>IF(H2014=0,'Costo de tareas'!$B$13,'Costo de tareas'!$B$13-H2014)</f>
        <v>39.28055556</v>
      </c>
      <c r="J2014" s="2"/>
      <c r="K2014" s="2"/>
      <c r="P2014" s="2"/>
    </row>
    <row r="2015">
      <c r="A2015" s="3" t="s">
        <v>2714</v>
      </c>
      <c r="B2015" s="11" t="str">
        <f t="shared" si="1"/>
        <v>20140325</v>
      </c>
      <c r="C2015" s="12">
        <f t="shared" si="2"/>
        <v>41723</v>
      </c>
      <c r="D2015" s="3" t="str">
        <f t="shared" si="3"/>
        <v>21</v>
      </c>
      <c r="E2015" s="13">
        <v>0.0</v>
      </c>
      <c r="F2015" s="14">
        <f>'Costo de tareas'!$B$15</f>
        <v>0.1964027778</v>
      </c>
      <c r="G2015" s="15">
        <f>'Producción diaria'!$T$3*$L$2*$M$2*$N$2*E2015*1000/'Costo de tareas'!$B$14</f>
        <v>0</v>
      </c>
      <c r="H2015" s="16">
        <f>IF(G2015 &gt; 'Costo de tareas'!$B$13, 'Costo de tareas'!$B$13, IF(G2015 &lt; 'Costo de tareas'!$B$13*0.2, 0, 'Costo de tareas'!$B$13- G2015))</f>
        <v>0</v>
      </c>
      <c r="I2015" s="17">
        <f>IF(H2015=0,'Costo de tareas'!$B$13,'Costo de tareas'!$B$13-H2015)</f>
        <v>39.28055556</v>
      </c>
      <c r="J2015" s="2"/>
      <c r="K2015" s="2"/>
      <c r="P2015" s="2"/>
    </row>
    <row r="2016">
      <c r="A2016" s="3" t="s">
        <v>2715</v>
      </c>
      <c r="B2016" s="11" t="str">
        <f t="shared" si="1"/>
        <v>20140325</v>
      </c>
      <c r="C2016" s="12">
        <f t="shared" si="2"/>
        <v>41723</v>
      </c>
      <c r="D2016" s="3" t="str">
        <f t="shared" si="3"/>
        <v>22</v>
      </c>
      <c r="E2016" s="13">
        <v>0.0</v>
      </c>
      <c r="F2016" s="14">
        <f>'Costo de tareas'!$B$15</f>
        <v>0.1964027778</v>
      </c>
      <c r="G2016" s="15">
        <f>'Producción diaria'!$T$3*$L$2*$M$2*$N$2*E2016*1000/'Costo de tareas'!$B$14</f>
        <v>0</v>
      </c>
      <c r="H2016" s="16">
        <f>IF(G2016 &gt; 'Costo de tareas'!$B$13, 'Costo de tareas'!$B$13, IF(G2016 &lt; 'Costo de tareas'!$B$13*0.2, 0, 'Costo de tareas'!$B$13- G2016))</f>
        <v>0</v>
      </c>
      <c r="I2016" s="17">
        <f>IF(H2016=0,'Costo de tareas'!$B$13,'Costo de tareas'!$B$13-H2016)</f>
        <v>39.28055556</v>
      </c>
      <c r="J2016" s="2"/>
      <c r="K2016" s="2"/>
      <c r="P2016" s="2"/>
    </row>
    <row r="2017">
      <c r="A2017" s="3" t="s">
        <v>2716</v>
      </c>
      <c r="B2017" s="11" t="str">
        <f t="shared" si="1"/>
        <v>20140325</v>
      </c>
      <c r="C2017" s="12">
        <f t="shared" si="2"/>
        <v>41723</v>
      </c>
      <c r="D2017" s="3" t="str">
        <f t="shared" si="3"/>
        <v>23</v>
      </c>
      <c r="E2017" s="13">
        <v>0.0</v>
      </c>
      <c r="F2017" s="14">
        <f>'Costo de tareas'!$B$15</f>
        <v>0.1964027778</v>
      </c>
      <c r="G2017" s="15">
        <f>'Producción diaria'!$T$3*$L$2*$M$2*$N$2*E2017*1000/'Costo de tareas'!$B$14</f>
        <v>0</v>
      </c>
      <c r="H2017" s="16">
        <f>IF(G2017 &gt; 'Costo de tareas'!$B$13, 'Costo de tareas'!$B$13, IF(G2017 &lt; 'Costo de tareas'!$B$13*0.2, 0, 'Costo de tareas'!$B$13- G2017))</f>
        <v>0</v>
      </c>
      <c r="I2017" s="17">
        <f>IF(H2017=0,'Costo de tareas'!$B$13,'Costo de tareas'!$B$13-H2017)</f>
        <v>39.28055556</v>
      </c>
      <c r="J2017" s="2"/>
      <c r="K2017" s="2"/>
      <c r="P2017" s="2"/>
    </row>
    <row r="2018">
      <c r="A2018" s="3" t="s">
        <v>2717</v>
      </c>
      <c r="B2018" s="11" t="str">
        <f t="shared" si="1"/>
        <v>20140326</v>
      </c>
      <c r="C2018" s="12">
        <f t="shared" si="2"/>
        <v>41724</v>
      </c>
      <c r="D2018" s="3" t="str">
        <f t="shared" si="3"/>
        <v>00</v>
      </c>
      <c r="E2018" s="13">
        <v>0.0</v>
      </c>
      <c r="F2018" s="14">
        <f>'Costo de tareas'!$B$15</f>
        <v>0.1964027778</v>
      </c>
      <c r="G2018" s="15">
        <f>'Producción diaria'!$T$3*$L$2*$M$2*$N$2*E2018*1000/'Costo de tareas'!$B$14</f>
        <v>0</v>
      </c>
      <c r="H2018" s="16">
        <f>IF(G2018 &gt; 'Costo de tareas'!$B$13, 'Costo de tareas'!$B$13, IF(G2018 &lt; 'Costo de tareas'!$B$13*0.2, 0, 'Costo de tareas'!$B$13- G2018))</f>
        <v>0</v>
      </c>
      <c r="I2018" s="17">
        <f>IF(H2018=0,'Costo de tareas'!$B$13,'Costo de tareas'!$B$13-H2018)</f>
        <v>39.28055556</v>
      </c>
      <c r="J2018" s="2"/>
      <c r="K2018" s="2"/>
      <c r="P2018" s="2"/>
    </row>
    <row r="2019">
      <c r="A2019" s="3" t="s">
        <v>2718</v>
      </c>
      <c r="B2019" s="11" t="str">
        <f t="shared" si="1"/>
        <v>20140326</v>
      </c>
      <c r="C2019" s="12">
        <f t="shared" si="2"/>
        <v>41724</v>
      </c>
      <c r="D2019" s="3" t="str">
        <f t="shared" si="3"/>
        <v>01</v>
      </c>
      <c r="E2019" s="13">
        <v>0.0</v>
      </c>
      <c r="F2019" s="14">
        <f>'Costo de tareas'!$B$15</f>
        <v>0.1964027778</v>
      </c>
      <c r="G2019" s="15">
        <f>'Producción diaria'!$T$3*$L$2*$M$2*$N$2*E2019*1000/'Costo de tareas'!$B$14</f>
        <v>0</v>
      </c>
      <c r="H2019" s="16">
        <f>IF(G2019 &gt; 'Costo de tareas'!$B$13, 'Costo de tareas'!$B$13, IF(G2019 &lt; 'Costo de tareas'!$B$13*0.2, 0, 'Costo de tareas'!$B$13- G2019))</f>
        <v>0</v>
      </c>
      <c r="I2019" s="17">
        <f>IF(H2019=0,'Costo de tareas'!$B$13,'Costo de tareas'!$B$13-H2019)</f>
        <v>39.28055556</v>
      </c>
      <c r="J2019" s="2"/>
      <c r="K2019" s="2"/>
      <c r="P2019" s="2"/>
    </row>
    <row r="2020">
      <c r="A2020" s="3" t="s">
        <v>2719</v>
      </c>
      <c r="B2020" s="11" t="str">
        <f t="shared" si="1"/>
        <v>20140326</v>
      </c>
      <c r="C2020" s="12">
        <f t="shared" si="2"/>
        <v>41724</v>
      </c>
      <c r="D2020" s="3" t="str">
        <f t="shared" si="3"/>
        <v>02</v>
      </c>
      <c r="E2020" s="13">
        <v>0.0</v>
      </c>
      <c r="F2020" s="14">
        <f>'Costo de tareas'!$B$15</f>
        <v>0.1964027778</v>
      </c>
      <c r="G2020" s="15">
        <f>'Producción diaria'!$T$3*$L$2*$M$2*$N$2*E2020*1000/'Costo de tareas'!$B$14</f>
        <v>0</v>
      </c>
      <c r="H2020" s="16">
        <f>IF(G2020 &gt; 'Costo de tareas'!$B$13, 'Costo de tareas'!$B$13, IF(G2020 &lt; 'Costo de tareas'!$B$13*0.2, 0, 'Costo de tareas'!$B$13- G2020))</f>
        <v>0</v>
      </c>
      <c r="I2020" s="17">
        <f>IF(H2020=0,'Costo de tareas'!$B$13,'Costo de tareas'!$B$13-H2020)</f>
        <v>39.28055556</v>
      </c>
      <c r="J2020" s="2"/>
      <c r="K2020" s="2"/>
      <c r="P2020" s="2"/>
    </row>
    <row r="2021">
      <c r="A2021" s="3" t="s">
        <v>2720</v>
      </c>
      <c r="B2021" s="11" t="str">
        <f t="shared" si="1"/>
        <v>20140326</v>
      </c>
      <c r="C2021" s="12">
        <f t="shared" si="2"/>
        <v>41724</v>
      </c>
      <c r="D2021" s="3" t="str">
        <f t="shared" si="3"/>
        <v>03</v>
      </c>
      <c r="E2021" s="13">
        <v>0.0</v>
      </c>
      <c r="F2021" s="14">
        <f>'Costo de tareas'!$B$15</f>
        <v>0.1964027778</v>
      </c>
      <c r="G2021" s="15">
        <f>'Producción diaria'!$T$3*$L$2*$M$2*$N$2*E2021*1000/'Costo de tareas'!$B$14</f>
        <v>0</v>
      </c>
      <c r="H2021" s="16">
        <f>IF(G2021 &gt; 'Costo de tareas'!$B$13, 'Costo de tareas'!$B$13, IF(G2021 &lt; 'Costo de tareas'!$B$13*0.2, 0, 'Costo de tareas'!$B$13- G2021))</f>
        <v>0</v>
      </c>
      <c r="I2021" s="17">
        <f>IF(H2021=0,'Costo de tareas'!$B$13,'Costo de tareas'!$B$13-H2021)</f>
        <v>39.28055556</v>
      </c>
      <c r="J2021" s="2"/>
      <c r="K2021" s="2"/>
      <c r="P2021" s="2"/>
    </row>
    <row r="2022">
      <c r="A2022" s="3" t="s">
        <v>2721</v>
      </c>
      <c r="B2022" s="11" t="str">
        <f t="shared" si="1"/>
        <v>20140326</v>
      </c>
      <c r="C2022" s="12">
        <f t="shared" si="2"/>
        <v>41724</v>
      </c>
      <c r="D2022" s="3" t="str">
        <f t="shared" si="3"/>
        <v>04</v>
      </c>
      <c r="E2022" s="13">
        <v>0.0</v>
      </c>
      <c r="F2022" s="14">
        <f>'Costo de tareas'!$B$15</f>
        <v>0.1964027778</v>
      </c>
      <c r="G2022" s="15">
        <f>'Producción diaria'!$T$3*$L$2*$M$2*$N$2*E2022*1000/'Costo de tareas'!$B$14</f>
        <v>0</v>
      </c>
      <c r="H2022" s="16">
        <f>IF(G2022 &gt; 'Costo de tareas'!$B$13, 'Costo de tareas'!$B$13, IF(G2022 &lt; 'Costo de tareas'!$B$13*0.2, 0, 'Costo de tareas'!$B$13- G2022))</f>
        <v>0</v>
      </c>
      <c r="I2022" s="17">
        <f>IF(H2022=0,'Costo de tareas'!$B$13,'Costo de tareas'!$B$13-H2022)</f>
        <v>39.28055556</v>
      </c>
      <c r="J2022" s="2"/>
      <c r="K2022" s="2"/>
      <c r="P2022" s="2"/>
    </row>
    <row r="2023">
      <c r="A2023" s="3" t="s">
        <v>2723</v>
      </c>
      <c r="B2023" s="11" t="str">
        <f t="shared" si="1"/>
        <v>20140326</v>
      </c>
      <c r="C2023" s="12">
        <f t="shared" si="2"/>
        <v>41724</v>
      </c>
      <c r="D2023" s="3" t="str">
        <f t="shared" si="3"/>
        <v>05</v>
      </c>
      <c r="E2023" s="13">
        <v>0.0</v>
      </c>
      <c r="F2023" s="14">
        <f>'Costo de tareas'!$B$15</f>
        <v>0.1964027778</v>
      </c>
      <c r="G2023" s="15">
        <f>'Producción diaria'!$T$3*$L$2*$M$2*$N$2*E2023*1000/'Costo de tareas'!$B$14</f>
        <v>0</v>
      </c>
      <c r="H2023" s="16">
        <f>IF(G2023 &gt; 'Costo de tareas'!$B$13, 'Costo de tareas'!$B$13, IF(G2023 &lt; 'Costo de tareas'!$B$13*0.2, 0, 'Costo de tareas'!$B$13- G2023))</f>
        <v>0</v>
      </c>
      <c r="I2023" s="17">
        <f>IF(H2023=0,'Costo de tareas'!$B$13,'Costo de tareas'!$B$13-H2023)</f>
        <v>39.28055556</v>
      </c>
      <c r="J2023" s="2"/>
      <c r="K2023" s="2"/>
      <c r="P2023" s="2"/>
    </row>
    <row r="2024">
      <c r="A2024" s="3" t="s">
        <v>2725</v>
      </c>
      <c r="B2024" s="11" t="str">
        <f t="shared" si="1"/>
        <v>20140326</v>
      </c>
      <c r="C2024" s="12">
        <f t="shared" si="2"/>
        <v>41724</v>
      </c>
      <c r="D2024" s="3" t="str">
        <f t="shared" si="3"/>
        <v>06</v>
      </c>
      <c r="E2024" s="13">
        <v>0.0</v>
      </c>
      <c r="F2024" s="14">
        <f>'Costo de tareas'!$B$15</f>
        <v>0.1964027778</v>
      </c>
      <c r="G2024" s="15">
        <f>'Producción diaria'!$T$3*$L$2*$M$2*$N$2*E2024*1000/'Costo de tareas'!$B$14</f>
        <v>0</v>
      </c>
      <c r="H2024" s="16">
        <f>IF(G2024 &gt; 'Costo de tareas'!$B$13, 'Costo de tareas'!$B$13, IF(G2024 &lt; 'Costo de tareas'!$B$13*0.2, 0, 'Costo de tareas'!$B$13- G2024))</f>
        <v>0</v>
      </c>
      <c r="I2024" s="17">
        <f>IF(H2024=0,'Costo de tareas'!$B$13,'Costo de tareas'!$B$13-H2024)</f>
        <v>39.28055556</v>
      </c>
      <c r="J2024" s="2"/>
      <c r="K2024" s="2"/>
      <c r="P2024" s="2"/>
    </row>
    <row r="2025">
      <c r="A2025" s="3" t="s">
        <v>2726</v>
      </c>
      <c r="B2025" s="11" t="str">
        <f t="shared" si="1"/>
        <v>20140326</v>
      </c>
      <c r="C2025" s="12">
        <f t="shared" si="2"/>
        <v>41724</v>
      </c>
      <c r="D2025" s="3" t="str">
        <f t="shared" si="3"/>
        <v>07</v>
      </c>
      <c r="E2025" s="13">
        <v>151.0</v>
      </c>
      <c r="F2025" s="14">
        <f>'Costo de tareas'!$B$15</f>
        <v>0.1964027778</v>
      </c>
      <c r="G2025" s="15">
        <f>'Producción diaria'!$T$3*$L$2*$M$2*$N$2*E2025*1000/'Costo de tareas'!$B$14</f>
        <v>227.0378522</v>
      </c>
      <c r="H2025" s="16">
        <f>IF(G2025 &gt; 'Costo de tareas'!$B$13, 'Costo de tareas'!$B$13, IF(G2025 &lt; 'Costo de tareas'!$B$13*0.2, 0, 'Costo de tareas'!$B$13- G2025))</f>
        <v>39.28055556</v>
      </c>
      <c r="I2025" s="17">
        <f>IF(H2025=0,'Costo de tareas'!$B$13,'Costo de tareas'!$B$13-H2025)</f>
        <v>0</v>
      </c>
      <c r="J2025" s="2"/>
      <c r="K2025" s="2"/>
      <c r="P2025" s="2"/>
    </row>
    <row r="2026">
      <c r="A2026" s="3" t="s">
        <v>2727</v>
      </c>
      <c r="B2026" s="11" t="str">
        <f t="shared" si="1"/>
        <v>20140326</v>
      </c>
      <c r="C2026" s="12">
        <f t="shared" si="2"/>
        <v>41724</v>
      </c>
      <c r="D2026" s="3" t="str">
        <f t="shared" si="3"/>
        <v>08</v>
      </c>
      <c r="E2026" s="13">
        <v>36.0</v>
      </c>
      <c r="F2026" s="14">
        <f>'Costo de tareas'!$B$15</f>
        <v>0.1964027778</v>
      </c>
      <c r="G2026" s="15">
        <f>'Producción diaria'!$T$3*$L$2*$M$2*$N$2*E2026*1000/'Costo de tareas'!$B$14</f>
        <v>54.12822967</v>
      </c>
      <c r="H2026" s="16">
        <f>IF(G2026 &gt; 'Costo de tareas'!$B$13, 'Costo de tareas'!$B$13, IF(G2026 &lt; 'Costo de tareas'!$B$13*0.2, 0, 'Costo de tareas'!$B$13- G2026))</f>
        <v>39.28055556</v>
      </c>
      <c r="I2026" s="17">
        <f>IF(H2026=0,'Costo de tareas'!$B$13,'Costo de tareas'!$B$13-H2026)</f>
        <v>0</v>
      </c>
      <c r="J2026" s="2"/>
      <c r="K2026" s="2"/>
      <c r="P2026" s="2"/>
    </row>
    <row r="2027">
      <c r="A2027" s="3" t="s">
        <v>2728</v>
      </c>
      <c r="B2027" s="11" t="str">
        <f t="shared" si="1"/>
        <v>20140326</v>
      </c>
      <c r="C2027" s="12">
        <f t="shared" si="2"/>
        <v>41724</v>
      </c>
      <c r="D2027" s="3" t="str">
        <f t="shared" si="3"/>
        <v>09</v>
      </c>
      <c r="E2027" s="13">
        <v>559.0</v>
      </c>
      <c r="F2027" s="14">
        <f>'Costo de tareas'!$B$15</f>
        <v>0.1964027778</v>
      </c>
      <c r="G2027" s="15">
        <f>'Producción diaria'!$T$3*$L$2*$M$2*$N$2*E2027*1000/'Costo de tareas'!$B$14</f>
        <v>840.4911217</v>
      </c>
      <c r="H2027" s="16">
        <f>IF(G2027 &gt; 'Costo de tareas'!$B$13, 'Costo de tareas'!$B$13, IF(G2027 &lt; 'Costo de tareas'!$B$13*0.2, 0, 'Costo de tareas'!$B$13- G2027))</f>
        <v>39.28055556</v>
      </c>
      <c r="I2027" s="17">
        <f>IF(H2027=0,'Costo de tareas'!$B$13,'Costo de tareas'!$B$13-H2027)</f>
        <v>0</v>
      </c>
      <c r="J2027" s="2"/>
      <c r="K2027" s="2"/>
      <c r="P2027" s="2"/>
    </row>
    <row r="2028">
      <c r="A2028" s="3" t="s">
        <v>2729</v>
      </c>
      <c r="B2028" s="11" t="str">
        <f t="shared" si="1"/>
        <v>20140326</v>
      </c>
      <c r="C2028" s="12">
        <f t="shared" si="2"/>
        <v>41724</v>
      </c>
      <c r="D2028" s="3" t="str">
        <f t="shared" si="3"/>
        <v>10</v>
      </c>
      <c r="E2028" s="13">
        <v>627.0</v>
      </c>
      <c r="F2028" s="14">
        <f>'Costo de tareas'!$B$15</f>
        <v>0.1964027778</v>
      </c>
      <c r="G2028" s="15">
        <f>'Producción diaria'!$T$3*$L$2*$M$2*$N$2*E2028*1000/'Costo de tareas'!$B$14</f>
        <v>942.7333333</v>
      </c>
      <c r="H2028" s="16">
        <f>IF(G2028 &gt; 'Costo de tareas'!$B$13, 'Costo de tareas'!$B$13, IF(G2028 &lt; 'Costo de tareas'!$B$13*0.2, 0, 'Costo de tareas'!$B$13- G2028))</f>
        <v>39.28055556</v>
      </c>
      <c r="I2028" s="17">
        <f>IF(H2028=0,'Costo de tareas'!$B$13,'Costo de tareas'!$B$13-H2028)</f>
        <v>0</v>
      </c>
      <c r="J2028" s="2"/>
      <c r="K2028" s="2"/>
      <c r="P2028" s="2"/>
    </row>
    <row r="2029">
      <c r="A2029" s="3" t="s">
        <v>2730</v>
      </c>
      <c r="B2029" s="11" t="str">
        <f t="shared" si="1"/>
        <v>20140326</v>
      </c>
      <c r="C2029" s="12">
        <f t="shared" si="2"/>
        <v>41724</v>
      </c>
      <c r="D2029" s="3" t="str">
        <f t="shared" si="3"/>
        <v>11</v>
      </c>
      <c r="E2029" s="13">
        <v>588.0</v>
      </c>
      <c r="F2029" s="14">
        <f>'Costo de tareas'!$B$15</f>
        <v>0.1964027778</v>
      </c>
      <c r="G2029" s="15">
        <f>'Producción diaria'!$T$3*$L$2*$M$2*$N$2*E2029*1000/'Costo de tareas'!$B$14</f>
        <v>884.0944179</v>
      </c>
      <c r="H2029" s="16">
        <f>IF(G2029 &gt; 'Costo de tareas'!$B$13, 'Costo de tareas'!$B$13, IF(G2029 &lt; 'Costo de tareas'!$B$13*0.2, 0, 'Costo de tareas'!$B$13- G2029))</f>
        <v>39.28055556</v>
      </c>
      <c r="I2029" s="17">
        <f>IF(H2029=0,'Costo de tareas'!$B$13,'Costo de tareas'!$B$13-H2029)</f>
        <v>0</v>
      </c>
      <c r="J2029" s="2"/>
      <c r="K2029" s="2"/>
      <c r="P2029" s="2"/>
    </row>
    <row r="2030">
      <c r="A2030" s="3" t="s">
        <v>2731</v>
      </c>
      <c r="B2030" s="11" t="str">
        <f t="shared" si="1"/>
        <v>20140326</v>
      </c>
      <c r="C2030" s="12">
        <f t="shared" si="2"/>
        <v>41724</v>
      </c>
      <c r="D2030" s="3" t="str">
        <f t="shared" si="3"/>
        <v>12</v>
      </c>
      <c r="E2030" s="13">
        <v>702.0</v>
      </c>
      <c r="F2030" s="14">
        <f>'Costo de tareas'!$B$15</f>
        <v>0.1964027778</v>
      </c>
      <c r="G2030" s="15">
        <f>'Producción diaria'!$T$3*$L$2*$M$2*$N$2*E2030*1000/'Costo de tareas'!$B$14</f>
        <v>1055.500478</v>
      </c>
      <c r="H2030" s="16">
        <f>IF(G2030 &gt; 'Costo de tareas'!$B$13, 'Costo de tareas'!$B$13, IF(G2030 &lt; 'Costo de tareas'!$B$13*0.2, 0, 'Costo de tareas'!$B$13- G2030))</f>
        <v>39.28055556</v>
      </c>
      <c r="I2030" s="17">
        <f>IF(H2030=0,'Costo de tareas'!$B$13,'Costo de tareas'!$B$13-H2030)</f>
        <v>0</v>
      </c>
      <c r="J2030" s="2"/>
      <c r="K2030" s="2"/>
      <c r="P2030" s="2"/>
    </row>
    <row r="2031">
      <c r="A2031" s="3" t="s">
        <v>2732</v>
      </c>
      <c r="B2031" s="11" t="str">
        <f t="shared" si="1"/>
        <v>20140326</v>
      </c>
      <c r="C2031" s="12">
        <f t="shared" si="2"/>
        <v>41724</v>
      </c>
      <c r="D2031" s="3" t="str">
        <f t="shared" si="3"/>
        <v>13</v>
      </c>
      <c r="E2031" s="13">
        <v>745.0</v>
      </c>
      <c r="F2031" s="14">
        <f>'Costo de tareas'!$B$15</f>
        <v>0.1964027778</v>
      </c>
      <c r="G2031" s="15">
        <f>'Producción diaria'!$T$3*$L$2*$M$2*$N$2*E2031*1000/'Costo de tareas'!$B$14</f>
        <v>1120.153642</v>
      </c>
      <c r="H2031" s="16">
        <f>IF(G2031 &gt; 'Costo de tareas'!$B$13, 'Costo de tareas'!$B$13, IF(G2031 &lt; 'Costo de tareas'!$B$13*0.2, 0, 'Costo de tareas'!$B$13- G2031))</f>
        <v>39.28055556</v>
      </c>
      <c r="I2031" s="17">
        <f>IF(H2031=0,'Costo de tareas'!$B$13,'Costo de tareas'!$B$13-H2031)</f>
        <v>0</v>
      </c>
      <c r="J2031" s="2"/>
      <c r="K2031" s="2"/>
      <c r="P2031" s="2"/>
    </row>
    <row r="2032">
      <c r="A2032" s="3" t="s">
        <v>2733</v>
      </c>
      <c r="B2032" s="11" t="str">
        <f t="shared" si="1"/>
        <v>20140326</v>
      </c>
      <c r="C2032" s="12">
        <f t="shared" si="2"/>
        <v>41724</v>
      </c>
      <c r="D2032" s="3" t="str">
        <f t="shared" si="3"/>
        <v>14</v>
      </c>
      <c r="E2032" s="13">
        <v>3.75</v>
      </c>
      <c r="F2032" s="14">
        <f>'Costo de tareas'!$B$15</f>
        <v>0.1964027778</v>
      </c>
      <c r="G2032" s="15">
        <f>'Producción diaria'!$T$3*$L$2*$M$2*$N$2*E2032*1000/'Costo de tareas'!$B$14</f>
        <v>5.638357257</v>
      </c>
      <c r="H2032" s="16">
        <f>IF(G2032 &gt; 'Costo de tareas'!$B$13, 'Costo de tareas'!$B$13, IF(G2032 &lt; 'Costo de tareas'!$B$13*0.2, 0, 'Costo de tareas'!$B$13- G2032))</f>
        <v>0</v>
      </c>
      <c r="I2032" s="17">
        <f>IF(H2032=0,'Costo de tareas'!$B$13,'Costo de tareas'!$B$13-H2032)</f>
        <v>39.28055556</v>
      </c>
      <c r="J2032" s="2"/>
      <c r="K2032" s="2"/>
      <c r="P2032" s="2"/>
    </row>
    <row r="2033">
      <c r="A2033" s="3" t="s">
        <v>2735</v>
      </c>
      <c r="B2033" s="11" t="str">
        <f t="shared" si="1"/>
        <v>20140326</v>
      </c>
      <c r="C2033" s="12">
        <f t="shared" si="2"/>
        <v>41724</v>
      </c>
      <c r="D2033" s="3" t="str">
        <f t="shared" si="3"/>
        <v>15</v>
      </c>
      <c r="E2033" s="13">
        <v>3.0</v>
      </c>
      <c r="F2033" s="14">
        <f>'Costo de tareas'!$B$15</f>
        <v>0.1964027778</v>
      </c>
      <c r="G2033" s="15">
        <f>'Producción diaria'!$T$3*$L$2*$M$2*$N$2*E2033*1000/'Costo de tareas'!$B$14</f>
        <v>4.510685805</v>
      </c>
      <c r="H2033" s="16">
        <f>IF(G2033 &gt; 'Costo de tareas'!$B$13, 'Costo de tareas'!$B$13, IF(G2033 &lt; 'Costo de tareas'!$B$13*0.2, 0, 'Costo de tareas'!$B$13- G2033))</f>
        <v>0</v>
      </c>
      <c r="I2033" s="17">
        <f>IF(H2033=0,'Costo de tareas'!$B$13,'Costo de tareas'!$B$13-H2033)</f>
        <v>39.28055556</v>
      </c>
      <c r="J2033" s="2"/>
      <c r="K2033" s="2"/>
      <c r="P2033" s="2"/>
    </row>
    <row r="2034">
      <c r="A2034" s="3" t="s">
        <v>2736</v>
      </c>
      <c r="B2034" s="11" t="str">
        <f t="shared" si="1"/>
        <v>20140326</v>
      </c>
      <c r="C2034" s="12">
        <f t="shared" si="2"/>
        <v>41724</v>
      </c>
      <c r="D2034" s="3" t="str">
        <f t="shared" si="3"/>
        <v>16</v>
      </c>
      <c r="E2034" s="13">
        <v>25.0</v>
      </c>
      <c r="F2034" s="14">
        <f>'Costo de tareas'!$B$15</f>
        <v>0.1964027778</v>
      </c>
      <c r="G2034" s="15">
        <f>'Producción diaria'!$T$3*$L$2*$M$2*$N$2*E2034*1000/'Costo de tareas'!$B$14</f>
        <v>37.58904838</v>
      </c>
      <c r="H2034" s="16">
        <f>IF(G2034 &gt; 'Costo de tareas'!$B$13, 'Costo de tareas'!$B$13, IF(G2034 &lt; 'Costo de tareas'!$B$13*0.2, 0, 'Costo de tareas'!$B$13- G2034))</f>
        <v>1.691507177</v>
      </c>
      <c r="I2034" s="17">
        <f>IF(H2034=0,'Costo de tareas'!$B$13,'Costo de tareas'!$B$13-H2034)</f>
        <v>37.58904838</v>
      </c>
      <c r="J2034" s="2"/>
      <c r="K2034" s="2"/>
      <c r="P2034" s="2"/>
    </row>
    <row r="2035">
      <c r="A2035" s="3" t="s">
        <v>2737</v>
      </c>
      <c r="B2035" s="11" t="str">
        <f t="shared" si="1"/>
        <v>20140326</v>
      </c>
      <c r="C2035" s="12">
        <f t="shared" si="2"/>
        <v>41724</v>
      </c>
      <c r="D2035" s="3" t="str">
        <f t="shared" si="3"/>
        <v>17</v>
      </c>
      <c r="E2035" s="13">
        <v>147.0</v>
      </c>
      <c r="F2035" s="14">
        <f>'Costo de tareas'!$B$15</f>
        <v>0.1964027778</v>
      </c>
      <c r="G2035" s="15">
        <f>'Producción diaria'!$T$3*$L$2*$M$2*$N$2*E2035*1000/'Costo de tareas'!$B$14</f>
        <v>221.0236045</v>
      </c>
      <c r="H2035" s="16">
        <f>IF(G2035 &gt; 'Costo de tareas'!$B$13, 'Costo de tareas'!$B$13, IF(G2035 &lt; 'Costo de tareas'!$B$13*0.2, 0, 'Costo de tareas'!$B$13- G2035))</f>
        <v>39.28055556</v>
      </c>
      <c r="I2035" s="17">
        <f>IF(H2035=0,'Costo de tareas'!$B$13,'Costo de tareas'!$B$13-H2035)</f>
        <v>0</v>
      </c>
      <c r="J2035" s="2"/>
      <c r="K2035" s="2"/>
      <c r="P2035" s="2"/>
    </row>
    <row r="2036">
      <c r="A2036" s="3" t="s">
        <v>2738</v>
      </c>
      <c r="B2036" s="11" t="str">
        <f t="shared" si="1"/>
        <v>20140326</v>
      </c>
      <c r="C2036" s="12">
        <f t="shared" si="2"/>
        <v>41724</v>
      </c>
      <c r="D2036" s="3" t="str">
        <f t="shared" si="3"/>
        <v>18</v>
      </c>
      <c r="E2036" s="13">
        <v>23.0</v>
      </c>
      <c r="F2036" s="14">
        <f>'Costo de tareas'!$B$15</f>
        <v>0.1964027778</v>
      </c>
      <c r="G2036" s="15">
        <f>'Producción diaria'!$T$3*$L$2*$M$2*$N$2*E2036*1000/'Costo de tareas'!$B$14</f>
        <v>34.58192451</v>
      </c>
      <c r="H2036" s="16">
        <f>IF(G2036 &gt; 'Costo de tareas'!$B$13, 'Costo de tareas'!$B$13, IF(G2036 &lt; 'Costo de tareas'!$B$13*0.2, 0, 'Costo de tareas'!$B$13- G2036))</f>
        <v>4.698631047</v>
      </c>
      <c r="I2036" s="17">
        <f>IF(H2036=0,'Costo de tareas'!$B$13,'Costo de tareas'!$B$13-H2036)</f>
        <v>34.58192451</v>
      </c>
      <c r="J2036" s="2"/>
      <c r="K2036" s="2"/>
      <c r="P2036" s="2"/>
    </row>
    <row r="2037">
      <c r="A2037" s="3" t="s">
        <v>2739</v>
      </c>
      <c r="B2037" s="11" t="str">
        <f t="shared" si="1"/>
        <v>20140326</v>
      </c>
      <c r="C2037" s="12">
        <f t="shared" si="2"/>
        <v>41724</v>
      </c>
      <c r="D2037" s="3" t="str">
        <f t="shared" si="3"/>
        <v>19</v>
      </c>
      <c r="E2037" s="13">
        <v>0.0</v>
      </c>
      <c r="F2037" s="14">
        <f>'Costo de tareas'!$B$15</f>
        <v>0.1964027778</v>
      </c>
      <c r="G2037" s="15">
        <f>'Producción diaria'!$T$3*$L$2*$M$2*$N$2*E2037*1000/'Costo de tareas'!$B$14</f>
        <v>0</v>
      </c>
      <c r="H2037" s="16">
        <f>IF(G2037 &gt; 'Costo de tareas'!$B$13, 'Costo de tareas'!$B$13, IF(G2037 &lt; 'Costo de tareas'!$B$13*0.2, 0, 'Costo de tareas'!$B$13- G2037))</f>
        <v>0</v>
      </c>
      <c r="I2037" s="17">
        <f>IF(H2037=0,'Costo de tareas'!$B$13,'Costo de tareas'!$B$13-H2037)</f>
        <v>39.28055556</v>
      </c>
      <c r="J2037" s="2"/>
      <c r="K2037" s="2"/>
      <c r="P2037" s="2"/>
    </row>
    <row r="2038">
      <c r="A2038" s="3" t="s">
        <v>2741</v>
      </c>
      <c r="B2038" s="11" t="str">
        <f t="shared" si="1"/>
        <v>20140326</v>
      </c>
      <c r="C2038" s="12">
        <f t="shared" si="2"/>
        <v>41724</v>
      </c>
      <c r="D2038" s="3" t="str">
        <f t="shared" si="3"/>
        <v>20</v>
      </c>
      <c r="E2038" s="13">
        <v>0.0</v>
      </c>
      <c r="F2038" s="14">
        <f>'Costo de tareas'!$B$15</f>
        <v>0.1964027778</v>
      </c>
      <c r="G2038" s="15">
        <f>'Producción diaria'!$T$3*$L$2*$M$2*$N$2*E2038*1000/'Costo de tareas'!$B$14</f>
        <v>0</v>
      </c>
      <c r="H2038" s="16">
        <f>IF(G2038 &gt; 'Costo de tareas'!$B$13, 'Costo de tareas'!$B$13, IF(G2038 &lt; 'Costo de tareas'!$B$13*0.2, 0, 'Costo de tareas'!$B$13- G2038))</f>
        <v>0</v>
      </c>
      <c r="I2038" s="17">
        <f>IF(H2038=0,'Costo de tareas'!$B$13,'Costo de tareas'!$B$13-H2038)</f>
        <v>39.28055556</v>
      </c>
      <c r="J2038" s="2"/>
      <c r="K2038" s="2"/>
      <c r="P2038" s="2"/>
    </row>
    <row r="2039">
      <c r="A2039" s="3" t="s">
        <v>2743</v>
      </c>
      <c r="B2039" s="11" t="str">
        <f t="shared" si="1"/>
        <v>20140326</v>
      </c>
      <c r="C2039" s="12">
        <f t="shared" si="2"/>
        <v>41724</v>
      </c>
      <c r="D2039" s="3" t="str">
        <f t="shared" si="3"/>
        <v>21</v>
      </c>
      <c r="E2039" s="13">
        <v>0.0</v>
      </c>
      <c r="F2039" s="14">
        <f>'Costo de tareas'!$B$15</f>
        <v>0.1964027778</v>
      </c>
      <c r="G2039" s="15">
        <f>'Producción diaria'!$T$3*$L$2*$M$2*$N$2*E2039*1000/'Costo de tareas'!$B$14</f>
        <v>0</v>
      </c>
      <c r="H2039" s="16">
        <f>IF(G2039 &gt; 'Costo de tareas'!$B$13, 'Costo de tareas'!$B$13, IF(G2039 &lt; 'Costo de tareas'!$B$13*0.2, 0, 'Costo de tareas'!$B$13- G2039))</f>
        <v>0</v>
      </c>
      <c r="I2039" s="17">
        <f>IF(H2039=0,'Costo de tareas'!$B$13,'Costo de tareas'!$B$13-H2039)</f>
        <v>39.28055556</v>
      </c>
      <c r="J2039" s="2"/>
      <c r="K2039" s="2"/>
      <c r="P2039" s="2"/>
    </row>
    <row r="2040">
      <c r="A2040" s="3" t="s">
        <v>2744</v>
      </c>
      <c r="B2040" s="11" t="str">
        <f t="shared" si="1"/>
        <v>20140326</v>
      </c>
      <c r="C2040" s="12">
        <f t="shared" si="2"/>
        <v>41724</v>
      </c>
      <c r="D2040" s="3" t="str">
        <f t="shared" si="3"/>
        <v>22</v>
      </c>
      <c r="E2040" s="13">
        <v>0.0</v>
      </c>
      <c r="F2040" s="14">
        <f>'Costo de tareas'!$B$15</f>
        <v>0.1964027778</v>
      </c>
      <c r="G2040" s="15">
        <f>'Producción diaria'!$T$3*$L$2*$M$2*$N$2*E2040*1000/'Costo de tareas'!$B$14</f>
        <v>0</v>
      </c>
      <c r="H2040" s="16">
        <f>IF(G2040 &gt; 'Costo de tareas'!$B$13, 'Costo de tareas'!$B$13, IF(G2040 &lt; 'Costo de tareas'!$B$13*0.2, 0, 'Costo de tareas'!$B$13- G2040))</f>
        <v>0</v>
      </c>
      <c r="I2040" s="17">
        <f>IF(H2040=0,'Costo de tareas'!$B$13,'Costo de tareas'!$B$13-H2040)</f>
        <v>39.28055556</v>
      </c>
      <c r="J2040" s="2"/>
      <c r="K2040" s="2"/>
      <c r="P2040" s="2"/>
    </row>
    <row r="2041">
      <c r="A2041" s="3" t="s">
        <v>2745</v>
      </c>
      <c r="B2041" s="11" t="str">
        <f t="shared" si="1"/>
        <v>20140326</v>
      </c>
      <c r="C2041" s="12">
        <f t="shared" si="2"/>
        <v>41724</v>
      </c>
      <c r="D2041" s="3" t="str">
        <f t="shared" si="3"/>
        <v>23</v>
      </c>
      <c r="E2041" s="13">
        <v>0.0</v>
      </c>
      <c r="F2041" s="14">
        <f>'Costo de tareas'!$B$15</f>
        <v>0.1964027778</v>
      </c>
      <c r="G2041" s="15">
        <f>'Producción diaria'!$T$3*$L$2*$M$2*$N$2*E2041*1000/'Costo de tareas'!$B$14</f>
        <v>0</v>
      </c>
      <c r="H2041" s="16">
        <f>IF(G2041 &gt; 'Costo de tareas'!$B$13, 'Costo de tareas'!$B$13, IF(G2041 &lt; 'Costo de tareas'!$B$13*0.2, 0, 'Costo de tareas'!$B$13- G2041))</f>
        <v>0</v>
      </c>
      <c r="I2041" s="17">
        <f>IF(H2041=0,'Costo de tareas'!$B$13,'Costo de tareas'!$B$13-H2041)</f>
        <v>39.28055556</v>
      </c>
      <c r="J2041" s="2"/>
      <c r="K2041" s="2"/>
      <c r="P2041" s="2"/>
    </row>
    <row r="2042">
      <c r="A2042" s="3" t="s">
        <v>2746</v>
      </c>
      <c r="B2042" s="11" t="str">
        <f t="shared" si="1"/>
        <v>20140327</v>
      </c>
      <c r="C2042" s="12">
        <f t="shared" si="2"/>
        <v>41725</v>
      </c>
      <c r="D2042" s="3" t="str">
        <f t="shared" si="3"/>
        <v>00</v>
      </c>
      <c r="E2042" s="13">
        <v>0.0</v>
      </c>
      <c r="F2042" s="14">
        <f>'Costo de tareas'!$B$15</f>
        <v>0.1964027778</v>
      </c>
      <c r="G2042" s="15">
        <f>'Producción diaria'!$T$3*$L$2*$M$2*$N$2*E2042*1000/'Costo de tareas'!$B$14</f>
        <v>0</v>
      </c>
      <c r="H2042" s="16">
        <f>IF(G2042 &gt; 'Costo de tareas'!$B$13, 'Costo de tareas'!$B$13, IF(G2042 &lt; 'Costo de tareas'!$B$13*0.2, 0, 'Costo de tareas'!$B$13- G2042))</f>
        <v>0</v>
      </c>
      <c r="I2042" s="17">
        <f>IF(H2042=0,'Costo de tareas'!$B$13,'Costo de tareas'!$B$13-H2042)</f>
        <v>39.28055556</v>
      </c>
      <c r="J2042" s="2"/>
      <c r="K2042" s="2"/>
      <c r="P2042" s="2"/>
    </row>
    <row r="2043">
      <c r="A2043" s="3" t="s">
        <v>2748</v>
      </c>
      <c r="B2043" s="11" t="str">
        <f t="shared" si="1"/>
        <v>20140327</v>
      </c>
      <c r="C2043" s="12">
        <f t="shared" si="2"/>
        <v>41725</v>
      </c>
      <c r="D2043" s="3" t="str">
        <f t="shared" si="3"/>
        <v>01</v>
      </c>
      <c r="E2043" s="13">
        <v>0.0</v>
      </c>
      <c r="F2043" s="14">
        <f>'Costo de tareas'!$B$15</f>
        <v>0.1964027778</v>
      </c>
      <c r="G2043" s="15">
        <f>'Producción diaria'!$T$3*$L$2*$M$2*$N$2*E2043*1000/'Costo de tareas'!$B$14</f>
        <v>0</v>
      </c>
      <c r="H2043" s="16">
        <f>IF(G2043 &gt; 'Costo de tareas'!$B$13, 'Costo de tareas'!$B$13, IF(G2043 &lt; 'Costo de tareas'!$B$13*0.2, 0, 'Costo de tareas'!$B$13- G2043))</f>
        <v>0</v>
      </c>
      <c r="I2043" s="17">
        <f>IF(H2043=0,'Costo de tareas'!$B$13,'Costo de tareas'!$B$13-H2043)</f>
        <v>39.28055556</v>
      </c>
      <c r="J2043" s="2"/>
      <c r="K2043" s="2"/>
      <c r="P2043" s="2"/>
    </row>
    <row r="2044">
      <c r="A2044" s="3" t="s">
        <v>2749</v>
      </c>
      <c r="B2044" s="11" t="str">
        <f t="shared" si="1"/>
        <v>20140327</v>
      </c>
      <c r="C2044" s="12">
        <f t="shared" si="2"/>
        <v>41725</v>
      </c>
      <c r="D2044" s="3" t="str">
        <f t="shared" si="3"/>
        <v>02</v>
      </c>
      <c r="E2044" s="13">
        <v>0.0</v>
      </c>
      <c r="F2044" s="14">
        <f>'Costo de tareas'!$B$15</f>
        <v>0.1964027778</v>
      </c>
      <c r="G2044" s="15">
        <f>'Producción diaria'!$T$3*$L$2*$M$2*$N$2*E2044*1000/'Costo de tareas'!$B$14</f>
        <v>0</v>
      </c>
      <c r="H2044" s="16">
        <f>IF(G2044 &gt; 'Costo de tareas'!$B$13, 'Costo de tareas'!$B$13, IF(G2044 &lt; 'Costo de tareas'!$B$13*0.2, 0, 'Costo de tareas'!$B$13- G2044))</f>
        <v>0</v>
      </c>
      <c r="I2044" s="17">
        <f>IF(H2044=0,'Costo de tareas'!$B$13,'Costo de tareas'!$B$13-H2044)</f>
        <v>39.28055556</v>
      </c>
      <c r="J2044" s="2"/>
      <c r="K2044" s="2"/>
      <c r="P2044" s="2"/>
    </row>
    <row r="2045">
      <c r="A2045" s="3" t="s">
        <v>2751</v>
      </c>
      <c r="B2045" s="11" t="str">
        <f t="shared" si="1"/>
        <v>20140327</v>
      </c>
      <c r="C2045" s="12">
        <f t="shared" si="2"/>
        <v>41725</v>
      </c>
      <c r="D2045" s="3" t="str">
        <f t="shared" si="3"/>
        <v>03</v>
      </c>
      <c r="E2045" s="13">
        <v>0.0</v>
      </c>
      <c r="F2045" s="14">
        <f>'Costo de tareas'!$B$15</f>
        <v>0.1964027778</v>
      </c>
      <c r="G2045" s="15">
        <f>'Producción diaria'!$T$3*$L$2*$M$2*$N$2*E2045*1000/'Costo de tareas'!$B$14</f>
        <v>0</v>
      </c>
      <c r="H2045" s="16">
        <f>IF(G2045 &gt; 'Costo de tareas'!$B$13, 'Costo de tareas'!$B$13, IF(G2045 &lt; 'Costo de tareas'!$B$13*0.2, 0, 'Costo de tareas'!$B$13- G2045))</f>
        <v>0</v>
      </c>
      <c r="I2045" s="17">
        <f>IF(H2045=0,'Costo de tareas'!$B$13,'Costo de tareas'!$B$13-H2045)</f>
        <v>39.28055556</v>
      </c>
      <c r="J2045" s="2"/>
      <c r="K2045" s="2"/>
      <c r="P2045" s="2"/>
    </row>
    <row r="2046">
      <c r="A2046" s="3" t="s">
        <v>2753</v>
      </c>
      <c r="B2046" s="11" t="str">
        <f t="shared" si="1"/>
        <v>20140327</v>
      </c>
      <c r="C2046" s="12">
        <f t="shared" si="2"/>
        <v>41725</v>
      </c>
      <c r="D2046" s="3" t="str">
        <f t="shared" si="3"/>
        <v>04</v>
      </c>
      <c r="E2046" s="13">
        <v>0.0</v>
      </c>
      <c r="F2046" s="14">
        <f>'Costo de tareas'!$B$15</f>
        <v>0.1964027778</v>
      </c>
      <c r="G2046" s="15">
        <f>'Producción diaria'!$T$3*$L$2*$M$2*$N$2*E2046*1000/'Costo de tareas'!$B$14</f>
        <v>0</v>
      </c>
      <c r="H2046" s="16">
        <f>IF(G2046 &gt; 'Costo de tareas'!$B$13, 'Costo de tareas'!$B$13, IF(G2046 &lt; 'Costo de tareas'!$B$13*0.2, 0, 'Costo de tareas'!$B$13- G2046))</f>
        <v>0</v>
      </c>
      <c r="I2046" s="17">
        <f>IF(H2046=0,'Costo de tareas'!$B$13,'Costo de tareas'!$B$13-H2046)</f>
        <v>39.28055556</v>
      </c>
      <c r="J2046" s="2"/>
      <c r="K2046" s="2"/>
      <c r="P2046" s="2"/>
    </row>
    <row r="2047">
      <c r="A2047" s="3" t="s">
        <v>2756</v>
      </c>
      <c r="B2047" s="11" t="str">
        <f t="shared" si="1"/>
        <v>20140327</v>
      </c>
      <c r="C2047" s="12">
        <f t="shared" si="2"/>
        <v>41725</v>
      </c>
      <c r="D2047" s="3" t="str">
        <f t="shared" si="3"/>
        <v>05</v>
      </c>
      <c r="E2047" s="13">
        <v>0.0</v>
      </c>
      <c r="F2047" s="14">
        <f>'Costo de tareas'!$B$15</f>
        <v>0.1964027778</v>
      </c>
      <c r="G2047" s="15">
        <f>'Producción diaria'!$T$3*$L$2*$M$2*$N$2*E2047*1000/'Costo de tareas'!$B$14</f>
        <v>0</v>
      </c>
      <c r="H2047" s="16">
        <f>IF(G2047 &gt; 'Costo de tareas'!$B$13, 'Costo de tareas'!$B$13, IF(G2047 &lt; 'Costo de tareas'!$B$13*0.2, 0, 'Costo de tareas'!$B$13- G2047))</f>
        <v>0</v>
      </c>
      <c r="I2047" s="17">
        <f>IF(H2047=0,'Costo de tareas'!$B$13,'Costo de tareas'!$B$13-H2047)</f>
        <v>39.28055556</v>
      </c>
      <c r="J2047" s="2"/>
      <c r="K2047" s="2"/>
      <c r="P2047" s="2"/>
    </row>
    <row r="2048">
      <c r="A2048" s="3" t="s">
        <v>2758</v>
      </c>
      <c r="B2048" s="11" t="str">
        <f t="shared" si="1"/>
        <v>20140327</v>
      </c>
      <c r="C2048" s="12">
        <f t="shared" si="2"/>
        <v>41725</v>
      </c>
      <c r="D2048" s="3" t="str">
        <f t="shared" si="3"/>
        <v>06</v>
      </c>
      <c r="E2048" s="13">
        <v>0.0</v>
      </c>
      <c r="F2048" s="14">
        <f>'Costo de tareas'!$B$15</f>
        <v>0.1964027778</v>
      </c>
      <c r="G2048" s="15">
        <f>'Producción diaria'!$T$3*$L$2*$M$2*$N$2*E2048*1000/'Costo de tareas'!$B$14</f>
        <v>0</v>
      </c>
      <c r="H2048" s="16">
        <f>IF(G2048 &gt; 'Costo de tareas'!$B$13, 'Costo de tareas'!$B$13, IF(G2048 &lt; 'Costo de tareas'!$B$13*0.2, 0, 'Costo de tareas'!$B$13- G2048))</f>
        <v>0</v>
      </c>
      <c r="I2048" s="17">
        <f>IF(H2048=0,'Costo de tareas'!$B$13,'Costo de tareas'!$B$13-H2048)</f>
        <v>39.28055556</v>
      </c>
      <c r="J2048" s="2"/>
      <c r="K2048" s="2"/>
      <c r="P2048" s="2"/>
    </row>
    <row r="2049">
      <c r="A2049" s="3" t="s">
        <v>2761</v>
      </c>
      <c r="B2049" s="11" t="str">
        <f t="shared" si="1"/>
        <v>20140327</v>
      </c>
      <c r="C2049" s="12">
        <f t="shared" si="2"/>
        <v>41725</v>
      </c>
      <c r="D2049" s="3" t="str">
        <f t="shared" si="3"/>
        <v>07</v>
      </c>
      <c r="E2049" s="13">
        <v>108.0</v>
      </c>
      <c r="F2049" s="14">
        <f>'Costo de tareas'!$B$15</f>
        <v>0.1964027778</v>
      </c>
      <c r="G2049" s="15">
        <f>'Producción diaria'!$T$3*$L$2*$M$2*$N$2*E2049*1000/'Costo de tareas'!$B$14</f>
        <v>162.384689</v>
      </c>
      <c r="H2049" s="16">
        <f>IF(G2049 &gt; 'Costo de tareas'!$B$13, 'Costo de tareas'!$B$13, IF(G2049 &lt; 'Costo de tareas'!$B$13*0.2, 0, 'Costo de tareas'!$B$13- G2049))</f>
        <v>39.28055556</v>
      </c>
      <c r="I2049" s="17">
        <f>IF(H2049=0,'Costo de tareas'!$B$13,'Costo de tareas'!$B$13-H2049)</f>
        <v>0</v>
      </c>
      <c r="J2049" s="2"/>
      <c r="K2049" s="2"/>
      <c r="P2049" s="2"/>
    </row>
    <row r="2050">
      <c r="A2050" s="3" t="s">
        <v>2762</v>
      </c>
      <c r="B2050" s="11" t="str">
        <f t="shared" si="1"/>
        <v>20140327</v>
      </c>
      <c r="C2050" s="12">
        <f t="shared" si="2"/>
        <v>41725</v>
      </c>
      <c r="D2050" s="3" t="str">
        <f t="shared" si="3"/>
        <v>08</v>
      </c>
      <c r="E2050" s="13">
        <v>336.0</v>
      </c>
      <c r="F2050" s="14">
        <f>'Costo de tareas'!$B$15</f>
        <v>0.1964027778</v>
      </c>
      <c r="G2050" s="15">
        <f>'Producción diaria'!$T$3*$L$2*$M$2*$N$2*E2050*1000/'Costo de tareas'!$B$14</f>
        <v>505.1968102</v>
      </c>
      <c r="H2050" s="16">
        <f>IF(G2050 &gt; 'Costo de tareas'!$B$13, 'Costo de tareas'!$B$13, IF(G2050 &lt; 'Costo de tareas'!$B$13*0.2, 0, 'Costo de tareas'!$B$13- G2050))</f>
        <v>39.28055556</v>
      </c>
      <c r="I2050" s="17">
        <f>IF(H2050=0,'Costo de tareas'!$B$13,'Costo de tareas'!$B$13-H2050)</f>
        <v>0</v>
      </c>
      <c r="J2050" s="2"/>
      <c r="K2050" s="2"/>
      <c r="P2050" s="2"/>
    </row>
    <row r="2051">
      <c r="A2051" s="3" t="s">
        <v>2763</v>
      </c>
      <c r="B2051" s="11" t="str">
        <f t="shared" si="1"/>
        <v>20140327</v>
      </c>
      <c r="C2051" s="12">
        <f t="shared" si="2"/>
        <v>41725</v>
      </c>
      <c r="D2051" s="3" t="str">
        <f t="shared" si="3"/>
        <v>09</v>
      </c>
      <c r="E2051" s="13">
        <v>568.0</v>
      </c>
      <c r="F2051" s="14">
        <f>'Costo de tareas'!$B$15</f>
        <v>0.1964027778</v>
      </c>
      <c r="G2051" s="15">
        <f>'Producción diaria'!$T$3*$L$2*$M$2*$N$2*E2051*1000/'Costo de tareas'!$B$14</f>
        <v>854.0231792</v>
      </c>
      <c r="H2051" s="16">
        <f>IF(G2051 &gt; 'Costo de tareas'!$B$13, 'Costo de tareas'!$B$13, IF(G2051 &lt; 'Costo de tareas'!$B$13*0.2, 0, 'Costo de tareas'!$B$13- G2051))</f>
        <v>39.28055556</v>
      </c>
      <c r="I2051" s="17">
        <f>IF(H2051=0,'Costo de tareas'!$B$13,'Costo de tareas'!$B$13-H2051)</f>
        <v>0</v>
      </c>
      <c r="J2051" s="2"/>
      <c r="K2051" s="2"/>
      <c r="P2051" s="2"/>
    </row>
    <row r="2052">
      <c r="A2052" s="3" t="s">
        <v>2764</v>
      </c>
      <c r="B2052" s="11" t="str">
        <f t="shared" si="1"/>
        <v>20140327</v>
      </c>
      <c r="C2052" s="12">
        <f t="shared" si="2"/>
        <v>41725</v>
      </c>
      <c r="D2052" s="3" t="str">
        <f t="shared" si="3"/>
        <v>10</v>
      </c>
      <c r="E2052" s="13">
        <v>723.0</v>
      </c>
      <c r="F2052" s="14">
        <f>'Costo de tareas'!$B$15</f>
        <v>0.1964027778</v>
      </c>
      <c r="G2052" s="15">
        <f>'Producción diaria'!$T$3*$L$2*$M$2*$N$2*E2052*1000/'Costo de tareas'!$B$14</f>
        <v>1087.075279</v>
      </c>
      <c r="H2052" s="16">
        <f>IF(G2052 &gt; 'Costo de tareas'!$B$13, 'Costo de tareas'!$B$13, IF(G2052 &lt; 'Costo de tareas'!$B$13*0.2, 0, 'Costo de tareas'!$B$13- G2052))</f>
        <v>39.28055556</v>
      </c>
      <c r="I2052" s="17">
        <f>IF(H2052=0,'Costo de tareas'!$B$13,'Costo de tareas'!$B$13-H2052)</f>
        <v>0</v>
      </c>
      <c r="J2052" s="2"/>
      <c r="K2052" s="2"/>
      <c r="P2052" s="2"/>
    </row>
    <row r="2053">
      <c r="A2053" s="3" t="s">
        <v>2765</v>
      </c>
      <c r="B2053" s="11" t="str">
        <f t="shared" si="1"/>
        <v>20140327</v>
      </c>
      <c r="C2053" s="12">
        <f t="shared" si="2"/>
        <v>41725</v>
      </c>
      <c r="D2053" s="3" t="str">
        <f t="shared" si="3"/>
        <v>11</v>
      </c>
      <c r="E2053" s="13">
        <v>585.0</v>
      </c>
      <c r="F2053" s="14">
        <f>'Costo de tareas'!$B$15</f>
        <v>0.1964027778</v>
      </c>
      <c r="G2053" s="15">
        <f>'Producción diaria'!$T$3*$L$2*$M$2*$N$2*E2053*1000/'Costo de tareas'!$B$14</f>
        <v>879.5837321</v>
      </c>
      <c r="H2053" s="16">
        <f>IF(G2053 &gt; 'Costo de tareas'!$B$13, 'Costo de tareas'!$B$13, IF(G2053 &lt; 'Costo de tareas'!$B$13*0.2, 0, 'Costo de tareas'!$B$13- G2053))</f>
        <v>39.28055556</v>
      </c>
      <c r="I2053" s="17">
        <f>IF(H2053=0,'Costo de tareas'!$B$13,'Costo de tareas'!$B$13-H2053)</f>
        <v>0</v>
      </c>
      <c r="J2053" s="2"/>
      <c r="K2053" s="2"/>
      <c r="P2053" s="2"/>
    </row>
    <row r="2054">
      <c r="A2054" s="3" t="s">
        <v>2766</v>
      </c>
      <c r="B2054" s="11" t="str">
        <f t="shared" si="1"/>
        <v>20140327</v>
      </c>
      <c r="C2054" s="12">
        <f t="shared" si="2"/>
        <v>41725</v>
      </c>
      <c r="D2054" s="3" t="str">
        <f t="shared" si="3"/>
        <v>12</v>
      </c>
      <c r="E2054" s="13">
        <v>608.0</v>
      </c>
      <c r="F2054" s="14">
        <f>'Costo de tareas'!$B$15</f>
        <v>0.1964027778</v>
      </c>
      <c r="G2054" s="15">
        <f>'Producción diaria'!$T$3*$L$2*$M$2*$N$2*E2054*1000/'Costo de tareas'!$B$14</f>
        <v>914.1656566</v>
      </c>
      <c r="H2054" s="16">
        <f>IF(G2054 &gt; 'Costo de tareas'!$B$13, 'Costo de tareas'!$B$13, IF(G2054 &lt; 'Costo de tareas'!$B$13*0.2, 0, 'Costo de tareas'!$B$13- G2054))</f>
        <v>39.28055556</v>
      </c>
      <c r="I2054" s="17">
        <f>IF(H2054=0,'Costo de tareas'!$B$13,'Costo de tareas'!$B$13-H2054)</f>
        <v>0</v>
      </c>
      <c r="J2054" s="2"/>
      <c r="K2054" s="2"/>
      <c r="P2054" s="2"/>
    </row>
    <row r="2055">
      <c r="A2055" s="3" t="s">
        <v>2767</v>
      </c>
      <c r="B2055" s="11" t="str">
        <f t="shared" si="1"/>
        <v>20140327</v>
      </c>
      <c r="C2055" s="12">
        <f t="shared" si="2"/>
        <v>41725</v>
      </c>
      <c r="D2055" s="3" t="str">
        <f t="shared" si="3"/>
        <v>13</v>
      </c>
      <c r="E2055" s="13">
        <v>746.0</v>
      </c>
      <c r="F2055" s="14">
        <f>'Costo de tareas'!$B$15</f>
        <v>0.1964027778</v>
      </c>
      <c r="G2055" s="15">
        <f>'Producción diaria'!$T$3*$L$2*$M$2*$N$2*E2055*1000/'Costo de tareas'!$B$14</f>
        <v>1121.657204</v>
      </c>
      <c r="H2055" s="16">
        <f>IF(G2055 &gt; 'Costo de tareas'!$B$13, 'Costo de tareas'!$B$13, IF(G2055 &lt; 'Costo de tareas'!$B$13*0.2, 0, 'Costo de tareas'!$B$13- G2055))</f>
        <v>39.28055556</v>
      </c>
      <c r="I2055" s="17">
        <f>IF(H2055=0,'Costo de tareas'!$B$13,'Costo de tareas'!$B$13-H2055)</f>
        <v>0</v>
      </c>
      <c r="J2055" s="2"/>
      <c r="K2055" s="2"/>
      <c r="P2055" s="2"/>
    </row>
    <row r="2056">
      <c r="A2056" s="3" t="s">
        <v>2768</v>
      </c>
      <c r="B2056" s="11" t="str">
        <f t="shared" si="1"/>
        <v>20140327</v>
      </c>
      <c r="C2056" s="12">
        <f t="shared" si="2"/>
        <v>41725</v>
      </c>
      <c r="D2056" s="3" t="str">
        <f t="shared" si="3"/>
        <v>14</v>
      </c>
      <c r="E2056" s="13">
        <v>414.0</v>
      </c>
      <c r="F2056" s="14">
        <f>'Costo de tareas'!$B$15</f>
        <v>0.1964027778</v>
      </c>
      <c r="G2056" s="15">
        <f>'Producción diaria'!$T$3*$L$2*$M$2*$N$2*E2056*1000/'Costo de tareas'!$B$14</f>
        <v>622.4746411</v>
      </c>
      <c r="H2056" s="16">
        <f>IF(G2056 &gt; 'Costo de tareas'!$B$13, 'Costo de tareas'!$B$13, IF(G2056 &lt; 'Costo de tareas'!$B$13*0.2, 0, 'Costo de tareas'!$B$13- G2056))</f>
        <v>39.28055556</v>
      </c>
      <c r="I2056" s="17">
        <f>IF(H2056=0,'Costo de tareas'!$B$13,'Costo de tareas'!$B$13-H2056)</f>
        <v>0</v>
      </c>
      <c r="J2056" s="2"/>
      <c r="K2056" s="2"/>
      <c r="P2056" s="2"/>
    </row>
    <row r="2057">
      <c r="A2057" s="3" t="s">
        <v>2769</v>
      </c>
      <c r="B2057" s="11" t="str">
        <f t="shared" si="1"/>
        <v>20140327</v>
      </c>
      <c r="C2057" s="12">
        <f t="shared" si="2"/>
        <v>41725</v>
      </c>
      <c r="D2057" s="3" t="str">
        <f t="shared" si="3"/>
        <v>15</v>
      </c>
      <c r="E2057" s="13">
        <v>261.0</v>
      </c>
      <c r="F2057" s="14">
        <f>'Costo de tareas'!$B$15</f>
        <v>0.1964027778</v>
      </c>
      <c r="G2057" s="15">
        <f>'Producción diaria'!$T$3*$L$2*$M$2*$N$2*E2057*1000/'Costo de tareas'!$B$14</f>
        <v>392.4296651</v>
      </c>
      <c r="H2057" s="16">
        <f>IF(G2057 &gt; 'Costo de tareas'!$B$13, 'Costo de tareas'!$B$13, IF(G2057 &lt; 'Costo de tareas'!$B$13*0.2, 0, 'Costo de tareas'!$B$13- G2057))</f>
        <v>39.28055556</v>
      </c>
      <c r="I2057" s="17">
        <f>IF(H2057=0,'Costo de tareas'!$B$13,'Costo de tareas'!$B$13-H2057)</f>
        <v>0</v>
      </c>
      <c r="J2057" s="2"/>
      <c r="K2057" s="2"/>
      <c r="P2057" s="2"/>
    </row>
    <row r="2058">
      <c r="A2058" s="3" t="s">
        <v>2770</v>
      </c>
      <c r="B2058" s="11" t="str">
        <f t="shared" si="1"/>
        <v>20140327</v>
      </c>
      <c r="C2058" s="12">
        <f t="shared" si="2"/>
        <v>41725</v>
      </c>
      <c r="D2058" s="3" t="str">
        <f t="shared" si="3"/>
        <v>16</v>
      </c>
      <c r="E2058" s="13">
        <v>232.0</v>
      </c>
      <c r="F2058" s="14">
        <f>'Costo de tareas'!$B$15</f>
        <v>0.1964027778</v>
      </c>
      <c r="G2058" s="15">
        <f>'Producción diaria'!$T$3*$L$2*$M$2*$N$2*E2058*1000/'Costo de tareas'!$B$14</f>
        <v>348.826369</v>
      </c>
      <c r="H2058" s="16">
        <f>IF(G2058 &gt; 'Costo de tareas'!$B$13, 'Costo de tareas'!$B$13, IF(G2058 &lt; 'Costo de tareas'!$B$13*0.2, 0, 'Costo de tareas'!$B$13- G2058))</f>
        <v>39.28055556</v>
      </c>
      <c r="I2058" s="17">
        <f>IF(H2058=0,'Costo de tareas'!$B$13,'Costo de tareas'!$B$13-H2058)</f>
        <v>0</v>
      </c>
      <c r="J2058" s="2"/>
      <c r="K2058" s="2"/>
      <c r="P2058" s="2"/>
    </row>
    <row r="2059">
      <c r="A2059" s="3" t="s">
        <v>2771</v>
      </c>
      <c r="B2059" s="11" t="str">
        <f t="shared" si="1"/>
        <v>20140327</v>
      </c>
      <c r="C2059" s="12">
        <f t="shared" si="2"/>
        <v>41725</v>
      </c>
      <c r="D2059" s="3" t="str">
        <f t="shared" si="3"/>
        <v>17</v>
      </c>
      <c r="E2059" s="13">
        <v>192.0</v>
      </c>
      <c r="F2059" s="14">
        <f>'Costo de tareas'!$B$15</f>
        <v>0.1964027778</v>
      </c>
      <c r="G2059" s="15">
        <f>'Producción diaria'!$T$3*$L$2*$M$2*$N$2*E2059*1000/'Costo de tareas'!$B$14</f>
        <v>288.6838915</v>
      </c>
      <c r="H2059" s="16">
        <f>IF(G2059 &gt; 'Costo de tareas'!$B$13, 'Costo de tareas'!$B$13, IF(G2059 &lt; 'Costo de tareas'!$B$13*0.2, 0, 'Costo de tareas'!$B$13- G2059))</f>
        <v>39.28055556</v>
      </c>
      <c r="I2059" s="17">
        <f>IF(H2059=0,'Costo de tareas'!$B$13,'Costo de tareas'!$B$13-H2059)</f>
        <v>0</v>
      </c>
      <c r="J2059" s="2"/>
      <c r="K2059" s="2"/>
      <c r="P2059" s="2"/>
    </row>
    <row r="2060">
      <c r="A2060" s="3" t="s">
        <v>2772</v>
      </c>
      <c r="B2060" s="11" t="str">
        <f t="shared" si="1"/>
        <v>20140327</v>
      </c>
      <c r="C2060" s="12">
        <f t="shared" si="2"/>
        <v>41725</v>
      </c>
      <c r="D2060" s="3" t="str">
        <f t="shared" si="3"/>
        <v>18</v>
      </c>
      <c r="E2060" s="13">
        <v>31.0</v>
      </c>
      <c r="F2060" s="14">
        <f>'Costo de tareas'!$B$15</f>
        <v>0.1964027778</v>
      </c>
      <c r="G2060" s="15">
        <f>'Producción diaria'!$T$3*$L$2*$M$2*$N$2*E2060*1000/'Costo de tareas'!$B$14</f>
        <v>46.61041999</v>
      </c>
      <c r="H2060" s="16">
        <f>IF(G2060 &gt; 'Costo de tareas'!$B$13, 'Costo de tareas'!$B$13, IF(G2060 &lt; 'Costo de tareas'!$B$13*0.2, 0, 'Costo de tareas'!$B$13- G2060))</f>
        <v>39.28055556</v>
      </c>
      <c r="I2060" s="17">
        <f>IF(H2060=0,'Costo de tareas'!$B$13,'Costo de tareas'!$B$13-H2060)</f>
        <v>0</v>
      </c>
      <c r="J2060" s="2"/>
      <c r="K2060" s="2"/>
      <c r="P2060" s="2"/>
    </row>
    <row r="2061">
      <c r="A2061" s="3" t="s">
        <v>2773</v>
      </c>
      <c r="B2061" s="11" t="str">
        <f t="shared" si="1"/>
        <v>20140327</v>
      </c>
      <c r="C2061" s="12">
        <f t="shared" si="2"/>
        <v>41725</v>
      </c>
      <c r="D2061" s="3" t="str">
        <f t="shared" si="3"/>
        <v>19</v>
      </c>
      <c r="E2061" s="13">
        <v>0.0</v>
      </c>
      <c r="F2061" s="14">
        <f>'Costo de tareas'!$B$15</f>
        <v>0.1964027778</v>
      </c>
      <c r="G2061" s="15">
        <f>'Producción diaria'!$T$3*$L$2*$M$2*$N$2*E2061*1000/'Costo de tareas'!$B$14</f>
        <v>0</v>
      </c>
      <c r="H2061" s="16">
        <f>IF(G2061 &gt; 'Costo de tareas'!$B$13, 'Costo de tareas'!$B$13, IF(G2061 &lt; 'Costo de tareas'!$B$13*0.2, 0, 'Costo de tareas'!$B$13- G2061))</f>
        <v>0</v>
      </c>
      <c r="I2061" s="17">
        <f>IF(H2061=0,'Costo de tareas'!$B$13,'Costo de tareas'!$B$13-H2061)</f>
        <v>39.28055556</v>
      </c>
      <c r="J2061" s="2"/>
      <c r="K2061" s="2"/>
      <c r="P2061" s="2"/>
    </row>
    <row r="2062">
      <c r="A2062" s="3" t="s">
        <v>2775</v>
      </c>
      <c r="B2062" s="11" t="str">
        <f t="shared" si="1"/>
        <v>20140327</v>
      </c>
      <c r="C2062" s="12">
        <f t="shared" si="2"/>
        <v>41725</v>
      </c>
      <c r="D2062" s="3" t="str">
        <f t="shared" si="3"/>
        <v>20</v>
      </c>
      <c r="E2062" s="13">
        <v>0.0</v>
      </c>
      <c r="F2062" s="14">
        <f>'Costo de tareas'!$B$15</f>
        <v>0.1964027778</v>
      </c>
      <c r="G2062" s="15">
        <f>'Producción diaria'!$T$3*$L$2*$M$2*$N$2*E2062*1000/'Costo de tareas'!$B$14</f>
        <v>0</v>
      </c>
      <c r="H2062" s="16">
        <f>IF(G2062 &gt; 'Costo de tareas'!$B$13, 'Costo de tareas'!$B$13, IF(G2062 &lt; 'Costo de tareas'!$B$13*0.2, 0, 'Costo de tareas'!$B$13- G2062))</f>
        <v>0</v>
      </c>
      <c r="I2062" s="17">
        <f>IF(H2062=0,'Costo de tareas'!$B$13,'Costo de tareas'!$B$13-H2062)</f>
        <v>39.28055556</v>
      </c>
      <c r="J2062" s="2"/>
      <c r="K2062" s="2"/>
      <c r="P2062" s="2"/>
    </row>
    <row r="2063">
      <c r="A2063" s="3" t="s">
        <v>2776</v>
      </c>
      <c r="B2063" s="11" t="str">
        <f t="shared" si="1"/>
        <v>20140327</v>
      </c>
      <c r="C2063" s="12">
        <f t="shared" si="2"/>
        <v>41725</v>
      </c>
      <c r="D2063" s="3" t="str">
        <f t="shared" si="3"/>
        <v>21</v>
      </c>
      <c r="E2063" s="13">
        <v>0.0</v>
      </c>
      <c r="F2063" s="14">
        <f>'Costo de tareas'!$B$15</f>
        <v>0.1964027778</v>
      </c>
      <c r="G2063" s="15">
        <f>'Producción diaria'!$T$3*$L$2*$M$2*$N$2*E2063*1000/'Costo de tareas'!$B$14</f>
        <v>0</v>
      </c>
      <c r="H2063" s="16">
        <f>IF(G2063 &gt; 'Costo de tareas'!$B$13, 'Costo de tareas'!$B$13, IF(G2063 &lt; 'Costo de tareas'!$B$13*0.2, 0, 'Costo de tareas'!$B$13- G2063))</f>
        <v>0</v>
      </c>
      <c r="I2063" s="17">
        <f>IF(H2063=0,'Costo de tareas'!$B$13,'Costo de tareas'!$B$13-H2063)</f>
        <v>39.28055556</v>
      </c>
      <c r="J2063" s="2"/>
      <c r="K2063" s="2"/>
      <c r="P2063" s="2"/>
    </row>
    <row r="2064">
      <c r="A2064" s="3" t="s">
        <v>2778</v>
      </c>
      <c r="B2064" s="11" t="str">
        <f t="shared" si="1"/>
        <v>20140327</v>
      </c>
      <c r="C2064" s="12">
        <f t="shared" si="2"/>
        <v>41725</v>
      </c>
      <c r="D2064" s="3" t="str">
        <f t="shared" si="3"/>
        <v>22</v>
      </c>
      <c r="E2064" s="13">
        <v>0.0</v>
      </c>
      <c r="F2064" s="14">
        <f>'Costo de tareas'!$B$15</f>
        <v>0.1964027778</v>
      </c>
      <c r="G2064" s="15">
        <f>'Producción diaria'!$T$3*$L$2*$M$2*$N$2*E2064*1000/'Costo de tareas'!$B$14</f>
        <v>0</v>
      </c>
      <c r="H2064" s="16">
        <f>IF(G2064 &gt; 'Costo de tareas'!$B$13, 'Costo de tareas'!$B$13, IF(G2064 &lt; 'Costo de tareas'!$B$13*0.2, 0, 'Costo de tareas'!$B$13- G2064))</f>
        <v>0</v>
      </c>
      <c r="I2064" s="17">
        <f>IF(H2064=0,'Costo de tareas'!$B$13,'Costo de tareas'!$B$13-H2064)</f>
        <v>39.28055556</v>
      </c>
      <c r="J2064" s="2"/>
      <c r="K2064" s="2"/>
      <c r="P2064" s="2"/>
    </row>
    <row r="2065">
      <c r="A2065" s="3" t="s">
        <v>2780</v>
      </c>
      <c r="B2065" s="11" t="str">
        <f t="shared" si="1"/>
        <v>20140327</v>
      </c>
      <c r="C2065" s="12">
        <f t="shared" si="2"/>
        <v>41725</v>
      </c>
      <c r="D2065" s="3" t="str">
        <f t="shared" si="3"/>
        <v>23</v>
      </c>
      <c r="E2065" s="13">
        <v>0.0</v>
      </c>
      <c r="F2065" s="14">
        <f>'Costo de tareas'!$B$15</f>
        <v>0.1964027778</v>
      </c>
      <c r="G2065" s="15">
        <f>'Producción diaria'!$T$3*$L$2*$M$2*$N$2*E2065*1000/'Costo de tareas'!$B$14</f>
        <v>0</v>
      </c>
      <c r="H2065" s="16">
        <f>IF(G2065 &gt; 'Costo de tareas'!$B$13, 'Costo de tareas'!$B$13, IF(G2065 &lt; 'Costo de tareas'!$B$13*0.2, 0, 'Costo de tareas'!$B$13- G2065))</f>
        <v>0</v>
      </c>
      <c r="I2065" s="17">
        <f>IF(H2065=0,'Costo de tareas'!$B$13,'Costo de tareas'!$B$13-H2065)</f>
        <v>39.28055556</v>
      </c>
      <c r="J2065" s="2"/>
      <c r="K2065" s="2"/>
      <c r="P2065" s="2"/>
    </row>
    <row r="2066">
      <c r="A2066" s="3" t="s">
        <v>2781</v>
      </c>
      <c r="B2066" s="11" t="str">
        <f t="shared" si="1"/>
        <v>20140328</v>
      </c>
      <c r="C2066" s="12">
        <f t="shared" si="2"/>
        <v>41726</v>
      </c>
      <c r="D2066" s="3" t="str">
        <f t="shared" si="3"/>
        <v>00</v>
      </c>
      <c r="E2066" s="13">
        <v>0.0</v>
      </c>
      <c r="F2066" s="14">
        <f>'Costo de tareas'!$B$15</f>
        <v>0.1964027778</v>
      </c>
      <c r="G2066" s="15">
        <f>'Producción diaria'!$T$3*$L$2*$M$2*$N$2*E2066*1000/'Costo de tareas'!$B$14</f>
        <v>0</v>
      </c>
      <c r="H2066" s="16">
        <f>IF(G2066 &gt; 'Costo de tareas'!$B$13, 'Costo de tareas'!$B$13, IF(G2066 &lt; 'Costo de tareas'!$B$13*0.2, 0, 'Costo de tareas'!$B$13- G2066))</f>
        <v>0</v>
      </c>
      <c r="I2066" s="17">
        <f>IF(H2066=0,'Costo de tareas'!$B$13,'Costo de tareas'!$B$13-H2066)</f>
        <v>39.28055556</v>
      </c>
      <c r="J2066" s="2"/>
      <c r="K2066" s="2"/>
      <c r="P2066" s="2"/>
    </row>
    <row r="2067">
      <c r="A2067" s="3" t="s">
        <v>2782</v>
      </c>
      <c r="B2067" s="11" t="str">
        <f t="shared" si="1"/>
        <v>20140328</v>
      </c>
      <c r="C2067" s="12">
        <f t="shared" si="2"/>
        <v>41726</v>
      </c>
      <c r="D2067" s="3" t="str">
        <f t="shared" si="3"/>
        <v>01</v>
      </c>
      <c r="E2067" s="13">
        <v>0.0</v>
      </c>
      <c r="F2067" s="14">
        <f>'Costo de tareas'!$B$15</f>
        <v>0.1964027778</v>
      </c>
      <c r="G2067" s="15">
        <f>'Producción diaria'!$T$3*$L$2*$M$2*$N$2*E2067*1000/'Costo de tareas'!$B$14</f>
        <v>0</v>
      </c>
      <c r="H2067" s="16">
        <f>IF(G2067 &gt; 'Costo de tareas'!$B$13, 'Costo de tareas'!$B$13, IF(G2067 &lt; 'Costo de tareas'!$B$13*0.2, 0, 'Costo de tareas'!$B$13- G2067))</f>
        <v>0</v>
      </c>
      <c r="I2067" s="17">
        <f>IF(H2067=0,'Costo de tareas'!$B$13,'Costo de tareas'!$B$13-H2067)</f>
        <v>39.28055556</v>
      </c>
      <c r="J2067" s="2"/>
      <c r="K2067" s="2"/>
      <c r="P2067" s="2"/>
    </row>
    <row r="2068">
      <c r="A2068" s="3" t="s">
        <v>2783</v>
      </c>
      <c r="B2068" s="11" t="str">
        <f t="shared" si="1"/>
        <v>20140328</v>
      </c>
      <c r="C2068" s="12">
        <f t="shared" si="2"/>
        <v>41726</v>
      </c>
      <c r="D2068" s="3" t="str">
        <f t="shared" si="3"/>
        <v>02</v>
      </c>
      <c r="E2068" s="13">
        <v>0.0</v>
      </c>
      <c r="F2068" s="14">
        <f>'Costo de tareas'!$B$15</f>
        <v>0.1964027778</v>
      </c>
      <c r="G2068" s="15">
        <f>'Producción diaria'!$T$3*$L$2*$M$2*$N$2*E2068*1000/'Costo de tareas'!$B$14</f>
        <v>0</v>
      </c>
      <c r="H2068" s="16">
        <f>IF(G2068 &gt; 'Costo de tareas'!$B$13, 'Costo de tareas'!$B$13, IF(G2068 &lt; 'Costo de tareas'!$B$13*0.2, 0, 'Costo de tareas'!$B$13- G2068))</f>
        <v>0</v>
      </c>
      <c r="I2068" s="17">
        <f>IF(H2068=0,'Costo de tareas'!$B$13,'Costo de tareas'!$B$13-H2068)</f>
        <v>39.28055556</v>
      </c>
      <c r="J2068" s="2"/>
      <c r="K2068" s="2"/>
      <c r="P2068" s="2"/>
    </row>
    <row r="2069">
      <c r="A2069" s="3" t="s">
        <v>2786</v>
      </c>
      <c r="B2069" s="11" t="str">
        <f t="shared" si="1"/>
        <v>20140328</v>
      </c>
      <c r="C2069" s="12">
        <f t="shared" si="2"/>
        <v>41726</v>
      </c>
      <c r="D2069" s="3" t="str">
        <f t="shared" si="3"/>
        <v>03</v>
      </c>
      <c r="E2069" s="13">
        <v>0.0</v>
      </c>
      <c r="F2069" s="14">
        <f>'Costo de tareas'!$B$15</f>
        <v>0.1964027778</v>
      </c>
      <c r="G2069" s="15">
        <f>'Producción diaria'!$T$3*$L$2*$M$2*$N$2*E2069*1000/'Costo de tareas'!$B$14</f>
        <v>0</v>
      </c>
      <c r="H2069" s="16">
        <f>IF(G2069 &gt; 'Costo de tareas'!$B$13, 'Costo de tareas'!$B$13, IF(G2069 &lt; 'Costo de tareas'!$B$13*0.2, 0, 'Costo de tareas'!$B$13- G2069))</f>
        <v>0</v>
      </c>
      <c r="I2069" s="17">
        <f>IF(H2069=0,'Costo de tareas'!$B$13,'Costo de tareas'!$B$13-H2069)</f>
        <v>39.28055556</v>
      </c>
      <c r="J2069" s="2"/>
      <c r="K2069" s="2"/>
      <c r="P2069" s="2"/>
    </row>
    <row r="2070">
      <c r="A2070" s="3" t="s">
        <v>2789</v>
      </c>
      <c r="B2070" s="11" t="str">
        <f t="shared" si="1"/>
        <v>20140328</v>
      </c>
      <c r="C2070" s="12">
        <f t="shared" si="2"/>
        <v>41726</v>
      </c>
      <c r="D2070" s="3" t="str">
        <f t="shared" si="3"/>
        <v>04</v>
      </c>
      <c r="E2070" s="13">
        <v>0.0</v>
      </c>
      <c r="F2070" s="14">
        <f>'Costo de tareas'!$B$15</f>
        <v>0.1964027778</v>
      </c>
      <c r="G2070" s="15">
        <f>'Producción diaria'!$T$3*$L$2*$M$2*$N$2*E2070*1000/'Costo de tareas'!$B$14</f>
        <v>0</v>
      </c>
      <c r="H2070" s="16">
        <f>IF(G2070 &gt; 'Costo de tareas'!$B$13, 'Costo de tareas'!$B$13, IF(G2070 &lt; 'Costo de tareas'!$B$13*0.2, 0, 'Costo de tareas'!$B$13- G2070))</f>
        <v>0</v>
      </c>
      <c r="I2070" s="17">
        <f>IF(H2070=0,'Costo de tareas'!$B$13,'Costo de tareas'!$B$13-H2070)</f>
        <v>39.28055556</v>
      </c>
      <c r="J2070" s="2"/>
      <c r="K2070" s="2"/>
      <c r="P2070" s="2"/>
    </row>
    <row r="2071">
      <c r="A2071" s="3" t="s">
        <v>2790</v>
      </c>
      <c r="B2071" s="11" t="str">
        <f t="shared" si="1"/>
        <v>20140328</v>
      </c>
      <c r="C2071" s="12">
        <f t="shared" si="2"/>
        <v>41726</v>
      </c>
      <c r="D2071" s="3" t="str">
        <f t="shared" si="3"/>
        <v>05</v>
      </c>
      <c r="E2071" s="13">
        <v>0.0</v>
      </c>
      <c r="F2071" s="14">
        <f>'Costo de tareas'!$B$15</f>
        <v>0.1964027778</v>
      </c>
      <c r="G2071" s="15">
        <f>'Producción diaria'!$T$3*$L$2*$M$2*$N$2*E2071*1000/'Costo de tareas'!$B$14</f>
        <v>0</v>
      </c>
      <c r="H2071" s="16">
        <f>IF(G2071 &gt; 'Costo de tareas'!$B$13, 'Costo de tareas'!$B$13, IF(G2071 &lt; 'Costo de tareas'!$B$13*0.2, 0, 'Costo de tareas'!$B$13- G2071))</f>
        <v>0</v>
      </c>
      <c r="I2071" s="17">
        <f>IF(H2071=0,'Costo de tareas'!$B$13,'Costo de tareas'!$B$13-H2071)</f>
        <v>39.28055556</v>
      </c>
      <c r="J2071" s="2"/>
      <c r="K2071" s="2"/>
      <c r="P2071" s="2"/>
    </row>
    <row r="2072">
      <c r="A2072" s="3" t="s">
        <v>2792</v>
      </c>
      <c r="B2072" s="11" t="str">
        <f t="shared" si="1"/>
        <v>20140328</v>
      </c>
      <c r="C2072" s="12">
        <f t="shared" si="2"/>
        <v>41726</v>
      </c>
      <c r="D2072" s="3" t="str">
        <f t="shared" si="3"/>
        <v>06</v>
      </c>
      <c r="E2072" s="13">
        <v>0.0</v>
      </c>
      <c r="F2072" s="14">
        <f>'Costo de tareas'!$B$15</f>
        <v>0.1964027778</v>
      </c>
      <c r="G2072" s="15">
        <f>'Producción diaria'!$T$3*$L$2*$M$2*$N$2*E2072*1000/'Costo de tareas'!$B$14</f>
        <v>0</v>
      </c>
      <c r="H2072" s="16">
        <f>IF(G2072 &gt; 'Costo de tareas'!$B$13, 'Costo de tareas'!$B$13, IF(G2072 &lt; 'Costo de tareas'!$B$13*0.2, 0, 'Costo de tareas'!$B$13- G2072))</f>
        <v>0</v>
      </c>
      <c r="I2072" s="17">
        <f>IF(H2072=0,'Costo de tareas'!$B$13,'Costo de tareas'!$B$13-H2072)</f>
        <v>39.28055556</v>
      </c>
      <c r="J2072" s="2"/>
      <c r="K2072" s="2"/>
      <c r="P2072" s="2"/>
    </row>
    <row r="2073">
      <c r="A2073" s="3" t="s">
        <v>2793</v>
      </c>
      <c r="B2073" s="11" t="str">
        <f t="shared" si="1"/>
        <v>20140328</v>
      </c>
      <c r="C2073" s="12">
        <f t="shared" si="2"/>
        <v>41726</v>
      </c>
      <c r="D2073" s="3" t="str">
        <f t="shared" si="3"/>
        <v>07</v>
      </c>
      <c r="E2073" s="13">
        <v>162.0</v>
      </c>
      <c r="F2073" s="14">
        <f>'Costo de tareas'!$B$15</f>
        <v>0.1964027778</v>
      </c>
      <c r="G2073" s="15">
        <f>'Producción diaria'!$T$3*$L$2*$M$2*$N$2*E2073*1000/'Costo de tareas'!$B$14</f>
        <v>243.5770335</v>
      </c>
      <c r="H2073" s="16">
        <f>IF(G2073 &gt; 'Costo de tareas'!$B$13, 'Costo de tareas'!$B$13, IF(G2073 &lt; 'Costo de tareas'!$B$13*0.2, 0, 'Costo de tareas'!$B$13- G2073))</f>
        <v>39.28055556</v>
      </c>
      <c r="I2073" s="17">
        <f>IF(H2073=0,'Costo de tareas'!$B$13,'Costo de tareas'!$B$13-H2073)</f>
        <v>0</v>
      </c>
      <c r="J2073" s="2"/>
      <c r="K2073" s="2"/>
      <c r="P2073" s="2"/>
    </row>
    <row r="2074">
      <c r="A2074" s="3" t="s">
        <v>2794</v>
      </c>
      <c r="B2074" s="11" t="str">
        <f t="shared" si="1"/>
        <v>20140328</v>
      </c>
      <c r="C2074" s="12">
        <f t="shared" si="2"/>
        <v>41726</v>
      </c>
      <c r="D2074" s="3" t="str">
        <f t="shared" si="3"/>
        <v>08</v>
      </c>
      <c r="E2074" s="13">
        <v>361.0</v>
      </c>
      <c r="F2074" s="14">
        <f>'Costo de tareas'!$B$15</f>
        <v>0.1964027778</v>
      </c>
      <c r="G2074" s="15">
        <f>'Producción diaria'!$T$3*$L$2*$M$2*$N$2*E2074*1000/'Costo de tareas'!$B$14</f>
        <v>542.7858586</v>
      </c>
      <c r="H2074" s="16">
        <f>IF(G2074 &gt; 'Costo de tareas'!$B$13, 'Costo de tareas'!$B$13, IF(G2074 &lt; 'Costo de tareas'!$B$13*0.2, 0, 'Costo de tareas'!$B$13- G2074))</f>
        <v>39.28055556</v>
      </c>
      <c r="I2074" s="17">
        <f>IF(H2074=0,'Costo de tareas'!$B$13,'Costo de tareas'!$B$13-H2074)</f>
        <v>0</v>
      </c>
      <c r="J2074" s="2"/>
      <c r="K2074" s="2"/>
      <c r="P2074" s="2"/>
    </row>
    <row r="2075">
      <c r="A2075" s="3" t="s">
        <v>2795</v>
      </c>
      <c r="B2075" s="11" t="str">
        <f t="shared" si="1"/>
        <v>20140328</v>
      </c>
      <c r="C2075" s="12">
        <f t="shared" si="2"/>
        <v>41726</v>
      </c>
      <c r="D2075" s="3" t="str">
        <f t="shared" si="3"/>
        <v>09</v>
      </c>
      <c r="E2075" s="13">
        <v>558.0</v>
      </c>
      <c r="F2075" s="14">
        <f>'Costo de tareas'!$B$15</f>
        <v>0.1964027778</v>
      </c>
      <c r="G2075" s="15">
        <f>'Producción diaria'!$T$3*$L$2*$M$2*$N$2*E2075*1000/'Costo de tareas'!$B$14</f>
        <v>838.9875598</v>
      </c>
      <c r="H2075" s="16">
        <f>IF(G2075 &gt; 'Costo de tareas'!$B$13, 'Costo de tareas'!$B$13, IF(G2075 &lt; 'Costo de tareas'!$B$13*0.2, 0, 'Costo de tareas'!$B$13- G2075))</f>
        <v>39.28055556</v>
      </c>
      <c r="I2075" s="17">
        <f>IF(H2075=0,'Costo de tareas'!$B$13,'Costo de tareas'!$B$13-H2075)</f>
        <v>0</v>
      </c>
      <c r="J2075" s="2"/>
      <c r="K2075" s="2"/>
      <c r="P2075" s="2"/>
    </row>
    <row r="2076">
      <c r="A2076" s="3" t="s">
        <v>2796</v>
      </c>
      <c r="B2076" s="11" t="str">
        <f t="shared" si="1"/>
        <v>20140328</v>
      </c>
      <c r="C2076" s="12">
        <f t="shared" si="2"/>
        <v>41726</v>
      </c>
      <c r="D2076" s="3" t="str">
        <f t="shared" si="3"/>
        <v>10</v>
      </c>
      <c r="E2076" s="13">
        <v>721.0</v>
      </c>
      <c r="F2076" s="14">
        <f>'Costo de tareas'!$B$15</f>
        <v>0.1964027778</v>
      </c>
      <c r="G2076" s="15">
        <f>'Producción diaria'!$T$3*$L$2*$M$2*$N$2*E2076*1000/'Costo de tareas'!$B$14</f>
        <v>1084.068155</v>
      </c>
      <c r="H2076" s="16">
        <f>IF(G2076 &gt; 'Costo de tareas'!$B$13, 'Costo de tareas'!$B$13, IF(G2076 &lt; 'Costo de tareas'!$B$13*0.2, 0, 'Costo de tareas'!$B$13- G2076))</f>
        <v>39.28055556</v>
      </c>
      <c r="I2076" s="17">
        <f>IF(H2076=0,'Costo de tareas'!$B$13,'Costo de tareas'!$B$13-H2076)</f>
        <v>0</v>
      </c>
      <c r="J2076" s="2"/>
      <c r="K2076" s="2"/>
      <c r="P2076" s="2"/>
    </row>
    <row r="2077">
      <c r="A2077" s="3" t="s">
        <v>2797</v>
      </c>
      <c r="B2077" s="11" t="str">
        <f t="shared" si="1"/>
        <v>20140328</v>
      </c>
      <c r="C2077" s="12">
        <f t="shared" si="2"/>
        <v>41726</v>
      </c>
      <c r="D2077" s="3" t="str">
        <f t="shared" si="3"/>
        <v>11</v>
      </c>
      <c r="E2077" s="13">
        <v>82.0</v>
      </c>
      <c r="F2077" s="14">
        <f>'Costo de tareas'!$B$15</f>
        <v>0.1964027778</v>
      </c>
      <c r="G2077" s="15">
        <f>'Producción diaria'!$T$3*$L$2*$M$2*$N$2*E2077*1000/'Costo de tareas'!$B$14</f>
        <v>123.2920787</v>
      </c>
      <c r="H2077" s="16">
        <f>IF(G2077 &gt; 'Costo de tareas'!$B$13, 'Costo de tareas'!$B$13, IF(G2077 &lt; 'Costo de tareas'!$B$13*0.2, 0, 'Costo de tareas'!$B$13- G2077))</f>
        <v>39.28055556</v>
      </c>
      <c r="I2077" s="17">
        <f>IF(H2077=0,'Costo de tareas'!$B$13,'Costo de tareas'!$B$13-H2077)</f>
        <v>0</v>
      </c>
      <c r="J2077" s="2"/>
      <c r="K2077" s="2"/>
      <c r="P2077" s="2"/>
    </row>
    <row r="2078">
      <c r="A2078" s="3" t="s">
        <v>2798</v>
      </c>
      <c r="B2078" s="11" t="str">
        <f t="shared" si="1"/>
        <v>20140328</v>
      </c>
      <c r="C2078" s="12">
        <f t="shared" si="2"/>
        <v>41726</v>
      </c>
      <c r="D2078" s="3" t="str">
        <f t="shared" si="3"/>
        <v>12</v>
      </c>
      <c r="E2078" s="13">
        <v>728.0</v>
      </c>
      <c r="F2078" s="14">
        <f>'Costo de tareas'!$B$15</f>
        <v>0.1964027778</v>
      </c>
      <c r="G2078" s="15">
        <f>'Producción diaria'!$T$3*$L$2*$M$2*$N$2*E2078*1000/'Costo de tareas'!$B$14</f>
        <v>1094.593089</v>
      </c>
      <c r="H2078" s="16">
        <f>IF(G2078 &gt; 'Costo de tareas'!$B$13, 'Costo de tareas'!$B$13, IF(G2078 &lt; 'Costo de tareas'!$B$13*0.2, 0, 'Costo de tareas'!$B$13- G2078))</f>
        <v>39.28055556</v>
      </c>
      <c r="I2078" s="17">
        <f>IF(H2078=0,'Costo de tareas'!$B$13,'Costo de tareas'!$B$13-H2078)</f>
        <v>0</v>
      </c>
      <c r="J2078" s="2"/>
      <c r="K2078" s="2"/>
      <c r="P2078" s="2"/>
    </row>
    <row r="2079">
      <c r="A2079" s="3" t="s">
        <v>2799</v>
      </c>
      <c r="B2079" s="11" t="str">
        <f t="shared" si="1"/>
        <v>20140328</v>
      </c>
      <c r="C2079" s="12">
        <f t="shared" si="2"/>
        <v>41726</v>
      </c>
      <c r="D2079" s="3" t="str">
        <f t="shared" si="3"/>
        <v>13</v>
      </c>
      <c r="E2079" s="13">
        <v>761.0</v>
      </c>
      <c r="F2079" s="14">
        <f>'Costo de tareas'!$B$15</f>
        <v>0.1964027778</v>
      </c>
      <c r="G2079" s="15">
        <f>'Producción diaria'!$T$3*$L$2*$M$2*$N$2*E2079*1000/'Costo de tareas'!$B$14</f>
        <v>1144.210633</v>
      </c>
      <c r="H2079" s="16">
        <f>IF(G2079 &gt; 'Costo de tareas'!$B$13, 'Costo de tareas'!$B$13, IF(G2079 &lt; 'Costo de tareas'!$B$13*0.2, 0, 'Costo de tareas'!$B$13- G2079))</f>
        <v>39.28055556</v>
      </c>
      <c r="I2079" s="17">
        <f>IF(H2079=0,'Costo de tareas'!$B$13,'Costo de tareas'!$B$13-H2079)</f>
        <v>0</v>
      </c>
      <c r="J2079" s="2"/>
      <c r="K2079" s="2"/>
      <c r="P2079" s="2"/>
    </row>
    <row r="2080">
      <c r="A2080" s="3" t="s">
        <v>2800</v>
      </c>
      <c r="B2080" s="11" t="str">
        <f t="shared" si="1"/>
        <v>20140328</v>
      </c>
      <c r="C2080" s="12">
        <f t="shared" si="2"/>
        <v>41726</v>
      </c>
      <c r="D2080" s="3" t="str">
        <f t="shared" si="3"/>
        <v>14</v>
      </c>
      <c r="E2080" s="13">
        <v>573.0</v>
      </c>
      <c r="F2080" s="14">
        <f>'Costo de tareas'!$B$15</f>
        <v>0.1964027778</v>
      </c>
      <c r="G2080" s="15">
        <f>'Producción diaria'!$T$3*$L$2*$M$2*$N$2*E2080*1000/'Costo de tareas'!$B$14</f>
        <v>861.5409888</v>
      </c>
      <c r="H2080" s="16">
        <f>IF(G2080 &gt; 'Costo de tareas'!$B$13, 'Costo de tareas'!$B$13, IF(G2080 &lt; 'Costo de tareas'!$B$13*0.2, 0, 'Costo de tareas'!$B$13- G2080))</f>
        <v>39.28055556</v>
      </c>
      <c r="I2080" s="17">
        <f>IF(H2080=0,'Costo de tareas'!$B$13,'Costo de tareas'!$B$13-H2080)</f>
        <v>0</v>
      </c>
      <c r="J2080" s="2"/>
      <c r="K2080" s="2"/>
      <c r="P2080" s="2"/>
    </row>
    <row r="2081">
      <c r="A2081" s="3" t="s">
        <v>2801</v>
      </c>
      <c r="B2081" s="11" t="str">
        <f t="shared" si="1"/>
        <v>20140328</v>
      </c>
      <c r="C2081" s="12">
        <f t="shared" si="2"/>
        <v>41726</v>
      </c>
      <c r="D2081" s="3" t="str">
        <f t="shared" si="3"/>
        <v>15</v>
      </c>
      <c r="E2081" s="13">
        <v>42.0</v>
      </c>
      <c r="F2081" s="14">
        <f>'Costo de tareas'!$B$15</f>
        <v>0.1964027778</v>
      </c>
      <c r="G2081" s="15">
        <f>'Producción diaria'!$T$3*$L$2*$M$2*$N$2*E2081*1000/'Costo de tareas'!$B$14</f>
        <v>63.14960128</v>
      </c>
      <c r="H2081" s="16">
        <f>IF(G2081 &gt; 'Costo de tareas'!$B$13, 'Costo de tareas'!$B$13, IF(G2081 &lt; 'Costo de tareas'!$B$13*0.2, 0, 'Costo de tareas'!$B$13- G2081))</f>
        <v>39.28055556</v>
      </c>
      <c r="I2081" s="17">
        <f>IF(H2081=0,'Costo de tareas'!$B$13,'Costo de tareas'!$B$13-H2081)</f>
        <v>0</v>
      </c>
      <c r="J2081" s="2"/>
      <c r="K2081" s="2"/>
      <c r="P2081" s="2"/>
    </row>
    <row r="2082">
      <c r="A2082" s="3" t="s">
        <v>2802</v>
      </c>
      <c r="B2082" s="11" t="str">
        <f t="shared" si="1"/>
        <v>20140328</v>
      </c>
      <c r="C2082" s="12">
        <f t="shared" si="2"/>
        <v>41726</v>
      </c>
      <c r="D2082" s="3" t="str">
        <f t="shared" si="3"/>
        <v>16</v>
      </c>
      <c r="E2082" s="13">
        <v>65.0</v>
      </c>
      <c r="F2082" s="14">
        <f>'Costo de tareas'!$B$15</f>
        <v>0.1964027778</v>
      </c>
      <c r="G2082" s="15">
        <f>'Producción diaria'!$T$3*$L$2*$M$2*$N$2*E2082*1000/'Costo de tareas'!$B$14</f>
        <v>97.73152578</v>
      </c>
      <c r="H2082" s="16">
        <f>IF(G2082 &gt; 'Costo de tareas'!$B$13, 'Costo de tareas'!$B$13, IF(G2082 &lt; 'Costo de tareas'!$B$13*0.2, 0, 'Costo de tareas'!$B$13- G2082))</f>
        <v>39.28055556</v>
      </c>
      <c r="I2082" s="17">
        <f>IF(H2082=0,'Costo de tareas'!$B$13,'Costo de tareas'!$B$13-H2082)</f>
        <v>0</v>
      </c>
      <c r="J2082" s="2"/>
      <c r="K2082" s="2"/>
      <c r="P2082" s="2"/>
    </row>
    <row r="2083">
      <c r="A2083" s="3" t="s">
        <v>2803</v>
      </c>
      <c r="B2083" s="11" t="str">
        <f t="shared" si="1"/>
        <v>20140328</v>
      </c>
      <c r="C2083" s="12">
        <f t="shared" si="2"/>
        <v>41726</v>
      </c>
      <c r="D2083" s="3" t="str">
        <f t="shared" si="3"/>
        <v>17</v>
      </c>
      <c r="E2083" s="13">
        <v>147.0</v>
      </c>
      <c r="F2083" s="14">
        <f>'Costo de tareas'!$B$15</f>
        <v>0.1964027778</v>
      </c>
      <c r="G2083" s="15">
        <f>'Producción diaria'!$T$3*$L$2*$M$2*$N$2*E2083*1000/'Costo de tareas'!$B$14</f>
        <v>221.0236045</v>
      </c>
      <c r="H2083" s="16">
        <f>IF(G2083 &gt; 'Costo de tareas'!$B$13, 'Costo de tareas'!$B$13, IF(G2083 &lt; 'Costo de tareas'!$B$13*0.2, 0, 'Costo de tareas'!$B$13- G2083))</f>
        <v>39.28055556</v>
      </c>
      <c r="I2083" s="17">
        <f>IF(H2083=0,'Costo de tareas'!$B$13,'Costo de tareas'!$B$13-H2083)</f>
        <v>0</v>
      </c>
      <c r="J2083" s="2"/>
      <c r="K2083" s="2"/>
      <c r="P2083" s="2"/>
    </row>
    <row r="2084">
      <c r="A2084" s="3" t="s">
        <v>2804</v>
      </c>
      <c r="B2084" s="11" t="str">
        <f t="shared" si="1"/>
        <v>20140328</v>
      </c>
      <c r="C2084" s="12">
        <f t="shared" si="2"/>
        <v>41726</v>
      </c>
      <c r="D2084" s="3" t="str">
        <f t="shared" si="3"/>
        <v>18</v>
      </c>
      <c r="E2084" s="13">
        <v>16.0</v>
      </c>
      <c r="F2084" s="14">
        <f>'Costo de tareas'!$B$15</f>
        <v>0.1964027778</v>
      </c>
      <c r="G2084" s="15">
        <f>'Producción diaria'!$T$3*$L$2*$M$2*$N$2*E2084*1000/'Costo de tareas'!$B$14</f>
        <v>24.05699096</v>
      </c>
      <c r="H2084" s="16">
        <f>IF(G2084 &gt; 'Costo de tareas'!$B$13, 'Costo de tareas'!$B$13, IF(G2084 &lt; 'Costo de tareas'!$B$13*0.2, 0, 'Costo de tareas'!$B$13- G2084))</f>
        <v>15.22356459</v>
      </c>
      <c r="I2084" s="17">
        <f>IF(H2084=0,'Costo de tareas'!$B$13,'Costo de tareas'!$B$13-H2084)</f>
        <v>24.05699096</v>
      </c>
      <c r="J2084" s="2"/>
      <c r="K2084" s="2"/>
      <c r="P2084" s="2"/>
    </row>
    <row r="2085">
      <c r="A2085" s="3" t="s">
        <v>2806</v>
      </c>
      <c r="B2085" s="11" t="str">
        <f t="shared" si="1"/>
        <v>20140328</v>
      </c>
      <c r="C2085" s="12">
        <f t="shared" si="2"/>
        <v>41726</v>
      </c>
      <c r="D2085" s="3" t="str">
        <f t="shared" si="3"/>
        <v>19</v>
      </c>
      <c r="E2085" s="13">
        <v>0.0</v>
      </c>
      <c r="F2085" s="14">
        <f>'Costo de tareas'!$B$15</f>
        <v>0.1964027778</v>
      </c>
      <c r="G2085" s="15">
        <f>'Producción diaria'!$T$3*$L$2*$M$2*$N$2*E2085*1000/'Costo de tareas'!$B$14</f>
        <v>0</v>
      </c>
      <c r="H2085" s="16">
        <f>IF(G2085 &gt; 'Costo de tareas'!$B$13, 'Costo de tareas'!$B$13, IF(G2085 &lt; 'Costo de tareas'!$B$13*0.2, 0, 'Costo de tareas'!$B$13- G2085))</f>
        <v>0</v>
      </c>
      <c r="I2085" s="17">
        <f>IF(H2085=0,'Costo de tareas'!$B$13,'Costo de tareas'!$B$13-H2085)</f>
        <v>39.28055556</v>
      </c>
      <c r="J2085" s="2"/>
      <c r="K2085" s="2"/>
      <c r="P2085" s="2"/>
    </row>
    <row r="2086">
      <c r="A2086" s="3" t="s">
        <v>2807</v>
      </c>
      <c r="B2086" s="11" t="str">
        <f t="shared" si="1"/>
        <v>20140328</v>
      </c>
      <c r="C2086" s="12">
        <f t="shared" si="2"/>
        <v>41726</v>
      </c>
      <c r="D2086" s="3" t="str">
        <f t="shared" si="3"/>
        <v>20</v>
      </c>
      <c r="E2086" s="13">
        <v>0.0</v>
      </c>
      <c r="F2086" s="14">
        <f>'Costo de tareas'!$B$15</f>
        <v>0.1964027778</v>
      </c>
      <c r="G2086" s="15">
        <f>'Producción diaria'!$T$3*$L$2*$M$2*$N$2*E2086*1000/'Costo de tareas'!$B$14</f>
        <v>0</v>
      </c>
      <c r="H2086" s="16">
        <f>IF(G2086 &gt; 'Costo de tareas'!$B$13, 'Costo de tareas'!$B$13, IF(G2086 &lt; 'Costo de tareas'!$B$13*0.2, 0, 'Costo de tareas'!$B$13- G2086))</f>
        <v>0</v>
      </c>
      <c r="I2086" s="17">
        <f>IF(H2086=0,'Costo de tareas'!$B$13,'Costo de tareas'!$B$13-H2086)</f>
        <v>39.28055556</v>
      </c>
      <c r="J2086" s="2"/>
      <c r="K2086" s="2"/>
      <c r="P2086" s="2"/>
    </row>
    <row r="2087">
      <c r="A2087" s="3" t="s">
        <v>2808</v>
      </c>
      <c r="B2087" s="11" t="str">
        <f t="shared" si="1"/>
        <v>20140328</v>
      </c>
      <c r="C2087" s="12">
        <f t="shared" si="2"/>
        <v>41726</v>
      </c>
      <c r="D2087" s="3" t="str">
        <f t="shared" si="3"/>
        <v>21</v>
      </c>
      <c r="E2087" s="13">
        <v>0.0</v>
      </c>
      <c r="F2087" s="14">
        <f>'Costo de tareas'!$B$15</f>
        <v>0.1964027778</v>
      </c>
      <c r="G2087" s="15">
        <f>'Producción diaria'!$T$3*$L$2*$M$2*$N$2*E2087*1000/'Costo de tareas'!$B$14</f>
        <v>0</v>
      </c>
      <c r="H2087" s="16">
        <f>IF(G2087 &gt; 'Costo de tareas'!$B$13, 'Costo de tareas'!$B$13, IF(G2087 &lt; 'Costo de tareas'!$B$13*0.2, 0, 'Costo de tareas'!$B$13- G2087))</f>
        <v>0</v>
      </c>
      <c r="I2087" s="17">
        <f>IF(H2087=0,'Costo de tareas'!$B$13,'Costo de tareas'!$B$13-H2087)</f>
        <v>39.28055556</v>
      </c>
      <c r="J2087" s="2"/>
      <c r="K2087" s="2"/>
      <c r="P2087" s="2"/>
    </row>
    <row r="2088">
      <c r="A2088" s="3" t="s">
        <v>2809</v>
      </c>
      <c r="B2088" s="11" t="str">
        <f t="shared" si="1"/>
        <v>20140328</v>
      </c>
      <c r="C2088" s="12">
        <f t="shared" si="2"/>
        <v>41726</v>
      </c>
      <c r="D2088" s="3" t="str">
        <f t="shared" si="3"/>
        <v>22</v>
      </c>
      <c r="E2088" s="13">
        <v>0.0</v>
      </c>
      <c r="F2088" s="14">
        <f>'Costo de tareas'!$B$15</f>
        <v>0.1964027778</v>
      </c>
      <c r="G2088" s="15">
        <f>'Producción diaria'!$T$3*$L$2*$M$2*$N$2*E2088*1000/'Costo de tareas'!$B$14</f>
        <v>0</v>
      </c>
      <c r="H2088" s="16">
        <f>IF(G2088 &gt; 'Costo de tareas'!$B$13, 'Costo de tareas'!$B$13, IF(G2088 &lt; 'Costo de tareas'!$B$13*0.2, 0, 'Costo de tareas'!$B$13- G2088))</f>
        <v>0</v>
      </c>
      <c r="I2088" s="17">
        <f>IF(H2088=0,'Costo de tareas'!$B$13,'Costo de tareas'!$B$13-H2088)</f>
        <v>39.28055556</v>
      </c>
      <c r="J2088" s="2"/>
      <c r="K2088" s="2"/>
      <c r="P2088" s="2"/>
    </row>
    <row r="2089">
      <c r="A2089" s="3" t="s">
        <v>2810</v>
      </c>
      <c r="B2089" s="11" t="str">
        <f t="shared" si="1"/>
        <v>20140328</v>
      </c>
      <c r="C2089" s="12">
        <f t="shared" si="2"/>
        <v>41726</v>
      </c>
      <c r="D2089" s="3" t="str">
        <f t="shared" si="3"/>
        <v>23</v>
      </c>
      <c r="E2089" s="13">
        <v>0.0</v>
      </c>
      <c r="F2089" s="14">
        <f>'Costo de tareas'!$B$15</f>
        <v>0.1964027778</v>
      </c>
      <c r="G2089" s="15">
        <f>'Producción diaria'!$T$3*$L$2*$M$2*$N$2*E2089*1000/'Costo de tareas'!$B$14</f>
        <v>0</v>
      </c>
      <c r="H2089" s="16">
        <f>IF(G2089 &gt; 'Costo de tareas'!$B$13, 'Costo de tareas'!$B$13, IF(G2089 &lt; 'Costo de tareas'!$B$13*0.2, 0, 'Costo de tareas'!$B$13- G2089))</f>
        <v>0</v>
      </c>
      <c r="I2089" s="17">
        <f>IF(H2089=0,'Costo de tareas'!$B$13,'Costo de tareas'!$B$13-H2089)</f>
        <v>39.28055556</v>
      </c>
      <c r="J2089" s="2"/>
      <c r="K2089" s="2"/>
      <c r="P2089" s="2"/>
    </row>
    <row r="2090">
      <c r="A2090" s="3" t="s">
        <v>2811</v>
      </c>
      <c r="B2090" s="11" t="str">
        <f t="shared" si="1"/>
        <v>20140329</v>
      </c>
      <c r="C2090" s="12">
        <f t="shared" si="2"/>
        <v>41727</v>
      </c>
      <c r="D2090" s="3" t="str">
        <f t="shared" si="3"/>
        <v>00</v>
      </c>
      <c r="E2090" s="13">
        <v>0.0</v>
      </c>
      <c r="F2090" s="14">
        <f>'Costo de tareas'!$B$15</f>
        <v>0.1964027778</v>
      </c>
      <c r="G2090" s="15">
        <f>'Producción diaria'!$T$3*$L$2*$M$2*$N$2*E2090*1000/'Costo de tareas'!$B$14</f>
        <v>0</v>
      </c>
      <c r="H2090" s="16">
        <f>IF(G2090 &gt; 'Costo de tareas'!$B$13, 'Costo de tareas'!$B$13, IF(G2090 &lt; 'Costo de tareas'!$B$13*0.2, 0, 'Costo de tareas'!$B$13- G2090))</f>
        <v>0</v>
      </c>
      <c r="I2090" s="17">
        <f>IF(H2090=0,'Costo de tareas'!$B$13,'Costo de tareas'!$B$13-H2090)</f>
        <v>39.28055556</v>
      </c>
      <c r="J2090" s="2"/>
      <c r="K2090" s="2"/>
      <c r="P2090" s="2"/>
    </row>
    <row r="2091">
      <c r="A2091" s="3" t="s">
        <v>2813</v>
      </c>
      <c r="B2091" s="11" t="str">
        <f t="shared" si="1"/>
        <v>20140329</v>
      </c>
      <c r="C2091" s="12">
        <f t="shared" si="2"/>
        <v>41727</v>
      </c>
      <c r="D2091" s="3" t="str">
        <f t="shared" si="3"/>
        <v>01</v>
      </c>
      <c r="E2091" s="13">
        <v>0.0</v>
      </c>
      <c r="F2091" s="14">
        <f>'Costo de tareas'!$B$15</f>
        <v>0.1964027778</v>
      </c>
      <c r="G2091" s="15">
        <f>'Producción diaria'!$T$3*$L$2*$M$2*$N$2*E2091*1000/'Costo de tareas'!$B$14</f>
        <v>0</v>
      </c>
      <c r="H2091" s="16">
        <f>IF(G2091 &gt; 'Costo de tareas'!$B$13, 'Costo de tareas'!$B$13, IF(G2091 &lt; 'Costo de tareas'!$B$13*0.2, 0, 'Costo de tareas'!$B$13- G2091))</f>
        <v>0</v>
      </c>
      <c r="I2091" s="17">
        <f>IF(H2091=0,'Costo de tareas'!$B$13,'Costo de tareas'!$B$13-H2091)</f>
        <v>39.28055556</v>
      </c>
      <c r="J2091" s="2"/>
      <c r="K2091" s="2"/>
      <c r="P2091" s="2"/>
    </row>
    <row r="2092">
      <c r="A2092" s="3" t="s">
        <v>2814</v>
      </c>
      <c r="B2092" s="11" t="str">
        <f t="shared" si="1"/>
        <v>20140329</v>
      </c>
      <c r="C2092" s="12">
        <f t="shared" si="2"/>
        <v>41727</v>
      </c>
      <c r="D2092" s="3" t="str">
        <f t="shared" si="3"/>
        <v>02</v>
      </c>
      <c r="E2092" s="13">
        <v>0.0</v>
      </c>
      <c r="F2092" s="14">
        <f>'Costo de tareas'!$B$15</f>
        <v>0.1964027778</v>
      </c>
      <c r="G2092" s="15">
        <f>'Producción diaria'!$T$3*$L$2*$M$2*$N$2*E2092*1000/'Costo de tareas'!$B$14</f>
        <v>0</v>
      </c>
      <c r="H2092" s="16">
        <f>IF(G2092 &gt; 'Costo de tareas'!$B$13, 'Costo de tareas'!$B$13, IF(G2092 &lt; 'Costo de tareas'!$B$13*0.2, 0, 'Costo de tareas'!$B$13- G2092))</f>
        <v>0</v>
      </c>
      <c r="I2092" s="17">
        <f>IF(H2092=0,'Costo de tareas'!$B$13,'Costo de tareas'!$B$13-H2092)</f>
        <v>39.28055556</v>
      </c>
      <c r="J2092" s="2"/>
      <c r="K2092" s="2"/>
      <c r="P2092" s="2"/>
    </row>
    <row r="2093">
      <c r="A2093" s="3" t="s">
        <v>2815</v>
      </c>
      <c r="B2093" s="11" t="str">
        <f t="shared" si="1"/>
        <v>20140329</v>
      </c>
      <c r="C2093" s="12">
        <f t="shared" si="2"/>
        <v>41727</v>
      </c>
      <c r="D2093" s="3" t="str">
        <f t="shared" si="3"/>
        <v>03</v>
      </c>
      <c r="E2093" s="13">
        <v>0.0</v>
      </c>
      <c r="F2093" s="14">
        <f>'Costo de tareas'!$B$15</f>
        <v>0.1964027778</v>
      </c>
      <c r="G2093" s="15">
        <f>'Producción diaria'!$T$3*$L$2*$M$2*$N$2*E2093*1000/'Costo de tareas'!$B$14</f>
        <v>0</v>
      </c>
      <c r="H2093" s="16">
        <f>IF(G2093 &gt; 'Costo de tareas'!$B$13, 'Costo de tareas'!$B$13, IF(G2093 &lt; 'Costo de tareas'!$B$13*0.2, 0, 'Costo de tareas'!$B$13- G2093))</f>
        <v>0</v>
      </c>
      <c r="I2093" s="17">
        <f>IF(H2093=0,'Costo de tareas'!$B$13,'Costo de tareas'!$B$13-H2093)</f>
        <v>39.28055556</v>
      </c>
      <c r="J2093" s="2"/>
      <c r="K2093" s="2"/>
      <c r="P2093" s="2"/>
    </row>
    <row r="2094">
      <c r="A2094" s="3" t="s">
        <v>2816</v>
      </c>
      <c r="B2094" s="11" t="str">
        <f t="shared" si="1"/>
        <v>20140329</v>
      </c>
      <c r="C2094" s="12">
        <f t="shared" si="2"/>
        <v>41727</v>
      </c>
      <c r="D2094" s="3" t="str">
        <f t="shared" si="3"/>
        <v>04</v>
      </c>
      <c r="E2094" s="13">
        <v>0.0</v>
      </c>
      <c r="F2094" s="14">
        <f>'Costo de tareas'!$B$15</f>
        <v>0.1964027778</v>
      </c>
      <c r="G2094" s="15">
        <f>'Producción diaria'!$T$3*$L$2*$M$2*$N$2*E2094*1000/'Costo de tareas'!$B$14</f>
        <v>0</v>
      </c>
      <c r="H2094" s="16">
        <f>IF(G2094 &gt; 'Costo de tareas'!$B$13, 'Costo de tareas'!$B$13, IF(G2094 &lt; 'Costo de tareas'!$B$13*0.2, 0, 'Costo de tareas'!$B$13- G2094))</f>
        <v>0</v>
      </c>
      <c r="I2094" s="17">
        <f>IF(H2094=0,'Costo de tareas'!$B$13,'Costo de tareas'!$B$13-H2094)</f>
        <v>39.28055556</v>
      </c>
      <c r="J2094" s="2"/>
      <c r="K2094" s="2"/>
      <c r="P2094" s="2"/>
    </row>
    <row r="2095">
      <c r="A2095" s="3" t="s">
        <v>2817</v>
      </c>
      <c r="B2095" s="11" t="str">
        <f t="shared" si="1"/>
        <v>20140329</v>
      </c>
      <c r="C2095" s="12">
        <f t="shared" si="2"/>
        <v>41727</v>
      </c>
      <c r="D2095" s="3" t="str">
        <f t="shared" si="3"/>
        <v>05</v>
      </c>
      <c r="E2095" s="13">
        <v>0.0</v>
      </c>
      <c r="F2095" s="14">
        <f>'Costo de tareas'!$B$15</f>
        <v>0.1964027778</v>
      </c>
      <c r="G2095" s="15">
        <f>'Producción diaria'!$T$3*$L$2*$M$2*$N$2*E2095*1000/'Costo de tareas'!$B$14</f>
        <v>0</v>
      </c>
      <c r="H2095" s="16">
        <f>IF(G2095 &gt; 'Costo de tareas'!$B$13, 'Costo de tareas'!$B$13, IF(G2095 &lt; 'Costo de tareas'!$B$13*0.2, 0, 'Costo de tareas'!$B$13- G2095))</f>
        <v>0</v>
      </c>
      <c r="I2095" s="17">
        <f>IF(H2095=0,'Costo de tareas'!$B$13,'Costo de tareas'!$B$13-H2095)</f>
        <v>39.28055556</v>
      </c>
      <c r="J2095" s="2"/>
      <c r="K2095" s="2"/>
      <c r="P2095" s="2"/>
    </row>
    <row r="2096">
      <c r="A2096" s="3" t="s">
        <v>2818</v>
      </c>
      <c r="B2096" s="11" t="str">
        <f t="shared" si="1"/>
        <v>20140329</v>
      </c>
      <c r="C2096" s="12">
        <f t="shared" si="2"/>
        <v>41727</v>
      </c>
      <c r="D2096" s="3" t="str">
        <f t="shared" si="3"/>
        <v>06</v>
      </c>
      <c r="E2096" s="13">
        <v>329.0</v>
      </c>
      <c r="F2096" s="14">
        <f>'Costo de tareas'!$B$15</f>
        <v>0.1964027778</v>
      </c>
      <c r="G2096" s="15">
        <f>'Producción diaria'!$T$3*$L$2*$M$2*$N$2*E2096*1000/'Costo de tareas'!$B$14</f>
        <v>494.6718767</v>
      </c>
      <c r="H2096" s="16">
        <f>IF(G2096 &gt; 'Costo de tareas'!$B$13, 'Costo de tareas'!$B$13, IF(G2096 &lt; 'Costo de tareas'!$B$13*0.2, 0, 'Costo de tareas'!$B$13- G2096))</f>
        <v>39.28055556</v>
      </c>
      <c r="I2096" s="17">
        <f>IF(H2096=0,'Costo de tareas'!$B$13,'Costo de tareas'!$B$13-H2096)</f>
        <v>0</v>
      </c>
      <c r="J2096" s="2"/>
      <c r="K2096" s="2"/>
      <c r="P2096" s="2"/>
    </row>
    <row r="2097">
      <c r="A2097" s="3" t="s">
        <v>2820</v>
      </c>
      <c r="B2097" s="11" t="str">
        <f t="shared" si="1"/>
        <v>20140329</v>
      </c>
      <c r="C2097" s="12">
        <f t="shared" si="2"/>
        <v>41727</v>
      </c>
      <c r="D2097" s="3" t="str">
        <f t="shared" si="3"/>
        <v>07</v>
      </c>
      <c r="E2097" s="13">
        <v>79.0</v>
      </c>
      <c r="F2097" s="14">
        <f>'Costo de tareas'!$B$15</f>
        <v>0.1964027778</v>
      </c>
      <c r="G2097" s="15">
        <f>'Producción diaria'!$T$3*$L$2*$M$2*$N$2*E2097*1000/'Costo de tareas'!$B$14</f>
        <v>118.7813929</v>
      </c>
      <c r="H2097" s="16">
        <f>IF(G2097 &gt; 'Costo de tareas'!$B$13, 'Costo de tareas'!$B$13, IF(G2097 &lt; 'Costo de tareas'!$B$13*0.2, 0, 'Costo de tareas'!$B$13- G2097))</f>
        <v>39.28055556</v>
      </c>
      <c r="I2097" s="17">
        <f>IF(H2097=0,'Costo de tareas'!$B$13,'Costo de tareas'!$B$13-H2097)</f>
        <v>0</v>
      </c>
      <c r="J2097" s="2"/>
      <c r="K2097" s="2"/>
      <c r="P2097" s="2"/>
    </row>
    <row r="2098">
      <c r="A2098" s="3" t="s">
        <v>2821</v>
      </c>
      <c r="B2098" s="11" t="str">
        <f t="shared" si="1"/>
        <v>20140329</v>
      </c>
      <c r="C2098" s="12">
        <f t="shared" si="2"/>
        <v>41727</v>
      </c>
      <c r="D2098" s="3" t="str">
        <f t="shared" si="3"/>
        <v>08</v>
      </c>
      <c r="E2098" s="13">
        <v>135.0</v>
      </c>
      <c r="F2098" s="14">
        <f>'Costo de tareas'!$B$15</f>
        <v>0.1964027778</v>
      </c>
      <c r="G2098" s="15">
        <f>'Producción diaria'!$T$3*$L$2*$M$2*$N$2*E2098*1000/'Costo de tareas'!$B$14</f>
        <v>202.9808612</v>
      </c>
      <c r="H2098" s="16">
        <f>IF(G2098 &gt; 'Costo de tareas'!$B$13, 'Costo de tareas'!$B$13, IF(G2098 &lt; 'Costo de tareas'!$B$13*0.2, 0, 'Costo de tareas'!$B$13- G2098))</f>
        <v>39.28055556</v>
      </c>
      <c r="I2098" s="17">
        <f>IF(H2098=0,'Costo de tareas'!$B$13,'Costo de tareas'!$B$13-H2098)</f>
        <v>0</v>
      </c>
      <c r="J2098" s="2"/>
      <c r="K2098" s="2"/>
      <c r="P2098" s="2"/>
    </row>
    <row r="2099">
      <c r="A2099" s="3" t="s">
        <v>2822</v>
      </c>
      <c r="B2099" s="11" t="str">
        <f t="shared" si="1"/>
        <v>20140329</v>
      </c>
      <c r="C2099" s="12">
        <f t="shared" si="2"/>
        <v>41727</v>
      </c>
      <c r="D2099" s="3" t="str">
        <f t="shared" si="3"/>
        <v>09</v>
      </c>
      <c r="E2099" s="13">
        <v>222.0</v>
      </c>
      <c r="F2099" s="14">
        <f>'Costo de tareas'!$B$15</f>
        <v>0.1964027778</v>
      </c>
      <c r="G2099" s="15">
        <f>'Producción diaria'!$T$3*$L$2*$M$2*$N$2*E2099*1000/'Costo de tareas'!$B$14</f>
        <v>333.7907496</v>
      </c>
      <c r="H2099" s="16">
        <f>IF(G2099 &gt; 'Costo de tareas'!$B$13, 'Costo de tareas'!$B$13, IF(G2099 &lt; 'Costo de tareas'!$B$13*0.2, 0, 'Costo de tareas'!$B$13- G2099))</f>
        <v>39.28055556</v>
      </c>
      <c r="I2099" s="17">
        <f>IF(H2099=0,'Costo de tareas'!$B$13,'Costo de tareas'!$B$13-H2099)</f>
        <v>0</v>
      </c>
      <c r="J2099" s="2"/>
      <c r="K2099" s="2"/>
      <c r="P2099" s="2"/>
    </row>
    <row r="2100">
      <c r="A2100" s="3" t="s">
        <v>2823</v>
      </c>
      <c r="B2100" s="11" t="str">
        <f t="shared" si="1"/>
        <v>20140329</v>
      </c>
      <c r="C2100" s="12">
        <f t="shared" si="2"/>
        <v>41727</v>
      </c>
      <c r="D2100" s="3" t="str">
        <f t="shared" si="3"/>
        <v>10</v>
      </c>
      <c r="E2100" s="13">
        <v>399.0</v>
      </c>
      <c r="F2100" s="14">
        <f>'Costo de tareas'!$B$15</f>
        <v>0.1964027778</v>
      </c>
      <c r="G2100" s="15">
        <f>'Producción diaria'!$T$3*$L$2*$M$2*$N$2*E2100*1000/'Costo de tareas'!$B$14</f>
        <v>599.9212121</v>
      </c>
      <c r="H2100" s="16">
        <f>IF(G2100 &gt; 'Costo de tareas'!$B$13, 'Costo de tareas'!$B$13, IF(G2100 &lt; 'Costo de tareas'!$B$13*0.2, 0, 'Costo de tareas'!$B$13- G2100))</f>
        <v>39.28055556</v>
      </c>
      <c r="I2100" s="17">
        <f>IF(H2100=0,'Costo de tareas'!$B$13,'Costo de tareas'!$B$13-H2100)</f>
        <v>0</v>
      </c>
      <c r="J2100" s="2"/>
      <c r="K2100" s="2"/>
      <c r="P2100" s="2"/>
    </row>
    <row r="2101">
      <c r="A2101" s="3" t="s">
        <v>2824</v>
      </c>
      <c r="B2101" s="11" t="str">
        <f t="shared" si="1"/>
        <v>20140329</v>
      </c>
      <c r="C2101" s="12">
        <f t="shared" si="2"/>
        <v>41727</v>
      </c>
      <c r="D2101" s="3" t="str">
        <f t="shared" si="3"/>
        <v>11</v>
      </c>
      <c r="E2101" s="13">
        <v>564.0</v>
      </c>
      <c r="F2101" s="14">
        <f>'Costo de tareas'!$B$15</f>
        <v>0.1964027778</v>
      </c>
      <c r="G2101" s="15">
        <f>'Producción diaria'!$T$3*$L$2*$M$2*$N$2*E2101*1000/'Costo de tareas'!$B$14</f>
        <v>848.0089314</v>
      </c>
      <c r="H2101" s="16">
        <f>IF(G2101 &gt; 'Costo de tareas'!$B$13, 'Costo de tareas'!$B$13, IF(G2101 &lt; 'Costo de tareas'!$B$13*0.2, 0, 'Costo de tareas'!$B$13- G2101))</f>
        <v>39.28055556</v>
      </c>
      <c r="I2101" s="17">
        <f>IF(H2101=0,'Costo de tareas'!$B$13,'Costo de tareas'!$B$13-H2101)</f>
        <v>0</v>
      </c>
      <c r="J2101" s="2"/>
      <c r="K2101" s="2"/>
      <c r="P2101" s="2"/>
    </row>
    <row r="2102">
      <c r="A2102" s="3" t="s">
        <v>2825</v>
      </c>
      <c r="B2102" s="11" t="str">
        <f t="shared" si="1"/>
        <v>20140329</v>
      </c>
      <c r="C2102" s="12">
        <f t="shared" si="2"/>
        <v>41727</v>
      </c>
      <c r="D2102" s="3" t="str">
        <f t="shared" si="3"/>
        <v>12</v>
      </c>
      <c r="E2102" s="13">
        <v>173.0</v>
      </c>
      <c r="F2102" s="14">
        <f>'Costo de tareas'!$B$15</f>
        <v>0.1964027778</v>
      </c>
      <c r="G2102" s="15">
        <f>'Producción diaria'!$T$3*$L$2*$M$2*$N$2*E2102*1000/'Costo de tareas'!$B$14</f>
        <v>260.1162148</v>
      </c>
      <c r="H2102" s="16">
        <f>IF(G2102 &gt; 'Costo de tareas'!$B$13, 'Costo de tareas'!$B$13, IF(G2102 &lt; 'Costo de tareas'!$B$13*0.2, 0, 'Costo de tareas'!$B$13- G2102))</f>
        <v>39.28055556</v>
      </c>
      <c r="I2102" s="17">
        <f>IF(H2102=0,'Costo de tareas'!$B$13,'Costo de tareas'!$B$13-H2102)</f>
        <v>0</v>
      </c>
      <c r="J2102" s="2"/>
      <c r="K2102" s="2"/>
      <c r="P2102" s="2"/>
    </row>
    <row r="2103">
      <c r="A2103" s="3" t="s">
        <v>2827</v>
      </c>
      <c r="B2103" s="11" t="str">
        <f t="shared" si="1"/>
        <v>20140329</v>
      </c>
      <c r="C2103" s="12">
        <f t="shared" si="2"/>
        <v>41727</v>
      </c>
      <c r="D2103" s="3" t="str">
        <f t="shared" si="3"/>
        <v>13</v>
      </c>
      <c r="E2103" s="13">
        <v>256.0</v>
      </c>
      <c r="F2103" s="14">
        <f>'Costo de tareas'!$B$15</f>
        <v>0.1964027778</v>
      </c>
      <c r="G2103" s="15">
        <f>'Producción diaria'!$T$3*$L$2*$M$2*$N$2*E2103*1000/'Costo de tareas'!$B$14</f>
        <v>384.9118554</v>
      </c>
      <c r="H2103" s="16">
        <f>IF(G2103 &gt; 'Costo de tareas'!$B$13, 'Costo de tareas'!$B$13, IF(G2103 &lt; 'Costo de tareas'!$B$13*0.2, 0, 'Costo de tareas'!$B$13- G2103))</f>
        <v>39.28055556</v>
      </c>
      <c r="I2103" s="17">
        <f>IF(H2103=0,'Costo de tareas'!$B$13,'Costo de tareas'!$B$13-H2103)</f>
        <v>0</v>
      </c>
      <c r="J2103" s="2"/>
      <c r="K2103" s="2"/>
      <c r="P2103" s="2"/>
    </row>
    <row r="2104">
      <c r="A2104" s="3" t="s">
        <v>2829</v>
      </c>
      <c r="B2104" s="11" t="str">
        <f t="shared" si="1"/>
        <v>20140329</v>
      </c>
      <c r="C2104" s="12">
        <f t="shared" si="2"/>
        <v>41727</v>
      </c>
      <c r="D2104" s="3" t="str">
        <f t="shared" si="3"/>
        <v>14</v>
      </c>
      <c r="E2104" s="13">
        <v>327.0</v>
      </c>
      <c r="F2104" s="14">
        <f>'Costo de tareas'!$B$15</f>
        <v>0.1964027778</v>
      </c>
      <c r="G2104" s="15">
        <f>'Producción diaria'!$T$3*$L$2*$M$2*$N$2*E2104*1000/'Costo de tareas'!$B$14</f>
        <v>491.6647528</v>
      </c>
      <c r="H2104" s="16">
        <f>IF(G2104 &gt; 'Costo de tareas'!$B$13, 'Costo de tareas'!$B$13, IF(G2104 &lt; 'Costo de tareas'!$B$13*0.2, 0, 'Costo de tareas'!$B$13- G2104))</f>
        <v>39.28055556</v>
      </c>
      <c r="I2104" s="17">
        <f>IF(H2104=0,'Costo de tareas'!$B$13,'Costo de tareas'!$B$13-H2104)</f>
        <v>0</v>
      </c>
      <c r="J2104" s="2"/>
      <c r="K2104" s="2"/>
      <c r="P2104" s="2"/>
    </row>
    <row r="2105">
      <c r="A2105" s="3" t="s">
        <v>2830</v>
      </c>
      <c r="B2105" s="11" t="str">
        <f t="shared" si="1"/>
        <v>20140329</v>
      </c>
      <c r="C2105" s="12">
        <f t="shared" si="2"/>
        <v>41727</v>
      </c>
      <c r="D2105" s="3" t="str">
        <f t="shared" si="3"/>
        <v>15</v>
      </c>
      <c r="E2105" s="13">
        <v>75.0</v>
      </c>
      <c r="F2105" s="14">
        <f>'Costo de tareas'!$B$15</f>
        <v>0.1964027778</v>
      </c>
      <c r="G2105" s="15">
        <f>'Producción diaria'!$T$3*$L$2*$M$2*$N$2*E2105*1000/'Costo de tareas'!$B$14</f>
        <v>112.7671451</v>
      </c>
      <c r="H2105" s="16">
        <f>IF(G2105 &gt; 'Costo de tareas'!$B$13, 'Costo de tareas'!$B$13, IF(G2105 &lt; 'Costo de tareas'!$B$13*0.2, 0, 'Costo de tareas'!$B$13- G2105))</f>
        <v>39.28055556</v>
      </c>
      <c r="I2105" s="17">
        <f>IF(H2105=0,'Costo de tareas'!$B$13,'Costo de tareas'!$B$13-H2105)</f>
        <v>0</v>
      </c>
      <c r="J2105" s="2"/>
      <c r="K2105" s="2"/>
      <c r="P2105" s="2"/>
    </row>
    <row r="2106">
      <c r="A2106" s="3" t="s">
        <v>2831</v>
      </c>
      <c r="B2106" s="11" t="str">
        <f t="shared" si="1"/>
        <v>20140329</v>
      </c>
      <c r="C2106" s="12">
        <f t="shared" si="2"/>
        <v>41727</v>
      </c>
      <c r="D2106" s="3" t="str">
        <f t="shared" si="3"/>
        <v>16</v>
      </c>
      <c r="E2106" s="13">
        <v>162.0</v>
      </c>
      <c r="F2106" s="14">
        <f>'Costo de tareas'!$B$15</f>
        <v>0.1964027778</v>
      </c>
      <c r="G2106" s="15">
        <f>'Producción diaria'!$T$3*$L$2*$M$2*$N$2*E2106*1000/'Costo de tareas'!$B$14</f>
        <v>243.5770335</v>
      </c>
      <c r="H2106" s="16">
        <f>IF(G2106 &gt; 'Costo de tareas'!$B$13, 'Costo de tareas'!$B$13, IF(G2106 &lt; 'Costo de tareas'!$B$13*0.2, 0, 'Costo de tareas'!$B$13- G2106))</f>
        <v>39.28055556</v>
      </c>
      <c r="I2106" s="17">
        <f>IF(H2106=0,'Costo de tareas'!$B$13,'Costo de tareas'!$B$13-H2106)</f>
        <v>0</v>
      </c>
      <c r="J2106" s="2"/>
      <c r="K2106" s="2"/>
      <c r="P2106" s="2"/>
    </row>
    <row r="2107">
      <c r="A2107" s="3" t="s">
        <v>2832</v>
      </c>
      <c r="B2107" s="11" t="str">
        <f t="shared" si="1"/>
        <v>20140329</v>
      </c>
      <c r="C2107" s="12">
        <f t="shared" si="2"/>
        <v>41727</v>
      </c>
      <c r="D2107" s="3" t="str">
        <f t="shared" si="3"/>
        <v>17</v>
      </c>
      <c r="E2107" s="13">
        <v>54.0</v>
      </c>
      <c r="F2107" s="14">
        <f>'Costo de tareas'!$B$15</f>
        <v>0.1964027778</v>
      </c>
      <c r="G2107" s="15">
        <f>'Producción diaria'!$T$3*$L$2*$M$2*$N$2*E2107*1000/'Costo de tareas'!$B$14</f>
        <v>81.1923445</v>
      </c>
      <c r="H2107" s="16">
        <f>IF(G2107 &gt; 'Costo de tareas'!$B$13, 'Costo de tareas'!$B$13, IF(G2107 &lt; 'Costo de tareas'!$B$13*0.2, 0, 'Costo de tareas'!$B$13- G2107))</f>
        <v>39.28055556</v>
      </c>
      <c r="I2107" s="17">
        <f>IF(H2107=0,'Costo de tareas'!$B$13,'Costo de tareas'!$B$13-H2107)</f>
        <v>0</v>
      </c>
      <c r="J2107" s="2"/>
      <c r="K2107" s="2"/>
      <c r="P2107" s="2"/>
    </row>
    <row r="2108">
      <c r="A2108" s="3" t="s">
        <v>2834</v>
      </c>
      <c r="B2108" s="11" t="str">
        <f t="shared" si="1"/>
        <v>20140329</v>
      </c>
      <c r="C2108" s="12">
        <f t="shared" si="2"/>
        <v>41727</v>
      </c>
      <c r="D2108" s="3" t="str">
        <f t="shared" si="3"/>
        <v>18</v>
      </c>
      <c r="E2108" s="13">
        <v>2.0</v>
      </c>
      <c r="F2108" s="14">
        <f>'Costo de tareas'!$B$15</f>
        <v>0.1964027778</v>
      </c>
      <c r="G2108" s="15">
        <f>'Producción diaria'!$T$3*$L$2*$M$2*$N$2*E2108*1000/'Costo de tareas'!$B$14</f>
        <v>3.00712387</v>
      </c>
      <c r="H2108" s="16">
        <f>IF(G2108 &gt; 'Costo de tareas'!$B$13, 'Costo de tareas'!$B$13, IF(G2108 &lt; 'Costo de tareas'!$B$13*0.2, 0, 'Costo de tareas'!$B$13- G2108))</f>
        <v>0</v>
      </c>
      <c r="I2108" s="17">
        <f>IF(H2108=0,'Costo de tareas'!$B$13,'Costo de tareas'!$B$13-H2108)</f>
        <v>39.28055556</v>
      </c>
      <c r="J2108" s="2"/>
      <c r="K2108" s="2"/>
      <c r="P2108" s="2"/>
    </row>
    <row r="2109">
      <c r="A2109" s="3" t="s">
        <v>2835</v>
      </c>
      <c r="B2109" s="11" t="str">
        <f t="shared" si="1"/>
        <v>20140329</v>
      </c>
      <c r="C2109" s="12">
        <f t="shared" si="2"/>
        <v>41727</v>
      </c>
      <c r="D2109" s="3" t="str">
        <f t="shared" si="3"/>
        <v>19</v>
      </c>
      <c r="E2109" s="13">
        <v>0.0</v>
      </c>
      <c r="F2109" s="14">
        <f>'Costo de tareas'!$B$15</f>
        <v>0.1964027778</v>
      </c>
      <c r="G2109" s="15">
        <f>'Producción diaria'!$T$3*$L$2*$M$2*$N$2*E2109*1000/'Costo de tareas'!$B$14</f>
        <v>0</v>
      </c>
      <c r="H2109" s="16">
        <f>IF(G2109 &gt; 'Costo de tareas'!$B$13, 'Costo de tareas'!$B$13, IF(G2109 &lt; 'Costo de tareas'!$B$13*0.2, 0, 'Costo de tareas'!$B$13- G2109))</f>
        <v>0</v>
      </c>
      <c r="I2109" s="17">
        <f>IF(H2109=0,'Costo de tareas'!$B$13,'Costo de tareas'!$B$13-H2109)</f>
        <v>39.28055556</v>
      </c>
      <c r="J2109" s="2"/>
      <c r="K2109" s="2"/>
      <c r="P2109" s="2"/>
    </row>
    <row r="2110">
      <c r="A2110" s="3" t="s">
        <v>2836</v>
      </c>
      <c r="B2110" s="11" t="str">
        <f t="shared" si="1"/>
        <v>20140329</v>
      </c>
      <c r="C2110" s="12">
        <f t="shared" si="2"/>
        <v>41727</v>
      </c>
      <c r="D2110" s="3" t="str">
        <f t="shared" si="3"/>
        <v>20</v>
      </c>
      <c r="E2110" s="13">
        <v>0.0</v>
      </c>
      <c r="F2110" s="14">
        <f>'Costo de tareas'!$B$15</f>
        <v>0.1964027778</v>
      </c>
      <c r="G2110" s="15">
        <f>'Producción diaria'!$T$3*$L$2*$M$2*$N$2*E2110*1000/'Costo de tareas'!$B$14</f>
        <v>0</v>
      </c>
      <c r="H2110" s="16">
        <f>IF(G2110 &gt; 'Costo de tareas'!$B$13, 'Costo de tareas'!$B$13, IF(G2110 &lt; 'Costo de tareas'!$B$13*0.2, 0, 'Costo de tareas'!$B$13- G2110))</f>
        <v>0</v>
      </c>
      <c r="I2110" s="17">
        <f>IF(H2110=0,'Costo de tareas'!$B$13,'Costo de tareas'!$B$13-H2110)</f>
        <v>39.28055556</v>
      </c>
      <c r="J2110" s="2"/>
      <c r="K2110" s="2"/>
      <c r="P2110" s="2"/>
    </row>
    <row r="2111">
      <c r="A2111" s="3" t="s">
        <v>2837</v>
      </c>
      <c r="B2111" s="11" t="str">
        <f t="shared" si="1"/>
        <v>20140329</v>
      </c>
      <c r="C2111" s="12">
        <f t="shared" si="2"/>
        <v>41727</v>
      </c>
      <c r="D2111" s="3" t="str">
        <f t="shared" si="3"/>
        <v>21</v>
      </c>
      <c r="E2111" s="13">
        <v>0.0</v>
      </c>
      <c r="F2111" s="14">
        <f>'Costo de tareas'!$B$15</f>
        <v>0.1964027778</v>
      </c>
      <c r="G2111" s="15">
        <f>'Producción diaria'!$T$3*$L$2*$M$2*$N$2*E2111*1000/'Costo de tareas'!$B$14</f>
        <v>0</v>
      </c>
      <c r="H2111" s="16">
        <f>IF(G2111 &gt; 'Costo de tareas'!$B$13, 'Costo de tareas'!$B$13, IF(G2111 &lt; 'Costo de tareas'!$B$13*0.2, 0, 'Costo de tareas'!$B$13- G2111))</f>
        <v>0</v>
      </c>
      <c r="I2111" s="17">
        <f>IF(H2111=0,'Costo de tareas'!$B$13,'Costo de tareas'!$B$13-H2111)</f>
        <v>39.28055556</v>
      </c>
      <c r="J2111" s="2"/>
      <c r="K2111" s="2"/>
      <c r="P2111" s="2"/>
    </row>
    <row r="2112">
      <c r="A2112" s="3" t="s">
        <v>2838</v>
      </c>
      <c r="B2112" s="11" t="str">
        <f t="shared" si="1"/>
        <v>20140329</v>
      </c>
      <c r="C2112" s="12">
        <f t="shared" si="2"/>
        <v>41727</v>
      </c>
      <c r="D2112" s="3" t="str">
        <f t="shared" si="3"/>
        <v>22</v>
      </c>
      <c r="E2112" s="13">
        <v>0.0</v>
      </c>
      <c r="F2112" s="14">
        <f>'Costo de tareas'!$B$15</f>
        <v>0.1964027778</v>
      </c>
      <c r="G2112" s="15">
        <f>'Producción diaria'!$T$3*$L$2*$M$2*$N$2*E2112*1000/'Costo de tareas'!$B$14</f>
        <v>0</v>
      </c>
      <c r="H2112" s="16">
        <f>IF(G2112 &gt; 'Costo de tareas'!$B$13, 'Costo de tareas'!$B$13, IF(G2112 &lt; 'Costo de tareas'!$B$13*0.2, 0, 'Costo de tareas'!$B$13- G2112))</f>
        <v>0</v>
      </c>
      <c r="I2112" s="17">
        <f>IF(H2112=0,'Costo de tareas'!$B$13,'Costo de tareas'!$B$13-H2112)</f>
        <v>39.28055556</v>
      </c>
      <c r="J2112" s="2"/>
      <c r="K2112" s="2"/>
      <c r="P2112" s="2"/>
    </row>
    <row r="2113">
      <c r="A2113" s="3" t="s">
        <v>2839</v>
      </c>
      <c r="B2113" s="11" t="str">
        <f t="shared" si="1"/>
        <v>20140329</v>
      </c>
      <c r="C2113" s="12">
        <f t="shared" si="2"/>
        <v>41727</v>
      </c>
      <c r="D2113" s="3" t="str">
        <f t="shared" si="3"/>
        <v>23</v>
      </c>
      <c r="E2113" s="13">
        <v>0.0</v>
      </c>
      <c r="F2113" s="14">
        <f>'Costo de tareas'!$B$15</f>
        <v>0.1964027778</v>
      </c>
      <c r="G2113" s="15">
        <f>'Producción diaria'!$T$3*$L$2*$M$2*$N$2*E2113*1000/'Costo de tareas'!$B$14</f>
        <v>0</v>
      </c>
      <c r="H2113" s="16">
        <f>IF(G2113 &gt; 'Costo de tareas'!$B$13, 'Costo de tareas'!$B$13, IF(G2113 &lt; 'Costo de tareas'!$B$13*0.2, 0, 'Costo de tareas'!$B$13- G2113))</f>
        <v>0</v>
      </c>
      <c r="I2113" s="17">
        <f>IF(H2113=0,'Costo de tareas'!$B$13,'Costo de tareas'!$B$13-H2113)</f>
        <v>39.28055556</v>
      </c>
      <c r="J2113" s="2"/>
      <c r="K2113" s="2"/>
      <c r="P2113" s="2"/>
    </row>
    <row r="2114">
      <c r="A2114" s="3" t="s">
        <v>2840</v>
      </c>
      <c r="B2114" s="11" t="str">
        <f t="shared" si="1"/>
        <v>20140330</v>
      </c>
      <c r="C2114" s="12">
        <f t="shared" si="2"/>
        <v>41728</v>
      </c>
      <c r="D2114" s="3" t="str">
        <f t="shared" si="3"/>
        <v>00</v>
      </c>
      <c r="E2114" s="13">
        <v>0.0</v>
      </c>
      <c r="F2114" s="14">
        <f>'Costo de tareas'!$B$15</f>
        <v>0.1964027778</v>
      </c>
      <c r="G2114" s="15">
        <f>'Producción diaria'!$T$3*$L$2*$M$2*$N$2*E2114*1000/'Costo de tareas'!$B$14</f>
        <v>0</v>
      </c>
      <c r="H2114" s="16">
        <f>IF(G2114 &gt; 'Costo de tareas'!$B$13, 'Costo de tareas'!$B$13, IF(G2114 &lt; 'Costo de tareas'!$B$13*0.2, 0, 'Costo de tareas'!$B$13- G2114))</f>
        <v>0</v>
      </c>
      <c r="I2114" s="17">
        <f>IF(H2114=0,'Costo de tareas'!$B$13,'Costo de tareas'!$B$13-H2114)</f>
        <v>39.28055556</v>
      </c>
      <c r="J2114" s="2"/>
      <c r="K2114" s="2"/>
      <c r="P2114" s="2"/>
    </row>
    <row r="2115">
      <c r="A2115" s="3" t="s">
        <v>2841</v>
      </c>
      <c r="B2115" s="11" t="str">
        <f t="shared" si="1"/>
        <v>20140330</v>
      </c>
      <c r="C2115" s="12">
        <f t="shared" si="2"/>
        <v>41728</v>
      </c>
      <c r="D2115" s="3" t="str">
        <f t="shared" si="3"/>
        <v>01</v>
      </c>
      <c r="E2115" s="13">
        <v>0.0</v>
      </c>
      <c r="F2115" s="14">
        <f>'Costo de tareas'!$B$15</f>
        <v>0.1964027778</v>
      </c>
      <c r="G2115" s="15">
        <f>'Producción diaria'!$T$3*$L$2*$M$2*$N$2*E2115*1000/'Costo de tareas'!$B$14</f>
        <v>0</v>
      </c>
      <c r="H2115" s="16">
        <f>IF(G2115 &gt; 'Costo de tareas'!$B$13, 'Costo de tareas'!$B$13, IF(G2115 &lt; 'Costo de tareas'!$B$13*0.2, 0, 'Costo de tareas'!$B$13- G2115))</f>
        <v>0</v>
      </c>
      <c r="I2115" s="17">
        <f>IF(H2115=0,'Costo de tareas'!$B$13,'Costo de tareas'!$B$13-H2115)</f>
        <v>39.28055556</v>
      </c>
      <c r="J2115" s="2"/>
      <c r="K2115" s="2"/>
      <c r="P2115" s="2"/>
    </row>
    <row r="2116">
      <c r="A2116" s="3" t="s">
        <v>2842</v>
      </c>
      <c r="B2116" s="11" t="str">
        <f t="shared" si="1"/>
        <v>20140330</v>
      </c>
      <c r="C2116" s="12">
        <f t="shared" si="2"/>
        <v>41728</v>
      </c>
      <c r="D2116" s="3" t="str">
        <f t="shared" si="3"/>
        <v>02</v>
      </c>
      <c r="E2116" s="13">
        <v>0.0</v>
      </c>
      <c r="F2116" s="14">
        <f>'Costo de tareas'!$B$15</f>
        <v>0.1964027778</v>
      </c>
      <c r="G2116" s="15">
        <f>'Producción diaria'!$T$3*$L$2*$M$2*$N$2*E2116*1000/'Costo de tareas'!$B$14</f>
        <v>0</v>
      </c>
      <c r="H2116" s="16">
        <f>IF(G2116 &gt; 'Costo de tareas'!$B$13, 'Costo de tareas'!$B$13, IF(G2116 &lt; 'Costo de tareas'!$B$13*0.2, 0, 'Costo de tareas'!$B$13- G2116))</f>
        <v>0</v>
      </c>
      <c r="I2116" s="17">
        <f>IF(H2116=0,'Costo de tareas'!$B$13,'Costo de tareas'!$B$13-H2116)</f>
        <v>39.28055556</v>
      </c>
      <c r="J2116" s="2"/>
      <c r="K2116" s="2"/>
      <c r="P2116" s="2"/>
    </row>
    <row r="2117">
      <c r="A2117" s="3" t="s">
        <v>2843</v>
      </c>
      <c r="B2117" s="11" t="str">
        <f t="shared" si="1"/>
        <v>20140330</v>
      </c>
      <c r="C2117" s="12">
        <f t="shared" si="2"/>
        <v>41728</v>
      </c>
      <c r="D2117" s="3" t="str">
        <f t="shared" si="3"/>
        <v>03</v>
      </c>
      <c r="E2117" s="13">
        <v>0.0</v>
      </c>
      <c r="F2117" s="14">
        <f>'Costo de tareas'!$B$15</f>
        <v>0.1964027778</v>
      </c>
      <c r="G2117" s="15">
        <f>'Producción diaria'!$T$3*$L$2*$M$2*$N$2*E2117*1000/'Costo de tareas'!$B$14</f>
        <v>0</v>
      </c>
      <c r="H2117" s="16">
        <f>IF(G2117 &gt; 'Costo de tareas'!$B$13, 'Costo de tareas'!$B$13, IF(G2117 &lt; 'Costo de tareas'!$B$13*0.2, 0, 'Costo de tareas'!$B$13- G2117))</f>
        <v>0</v>
      </c>
      <c r="I2117" s="17">
        <f>IF(H2117=0,'Costo de tareas'!$B$13,'Costo de tareas'!$B$13-H2117)</f>
        <v>39.28055556</v>
      </c>
      <c r="J2117" s="2"/>
      <c r="K2117" s="2"/>
      <c r="P2117" s="2"/>
    </row>
    <row r="2118">
      <c r="A2118" s="3" t="s">
        <v>2844</v>
      </c>
      <c r="B2118" s="11" t="str">
        <f t="shared" si="1"/>
        <v>20140330</v>
      </c>
      <c r="C2118" s="12">
        <f t="shared" si="2"/>
        <v>41728</v>
      </c>
      <c r="D2118" s="3" t="str">
        <f t="shared" si="3"/>
        <v>04</v>
      </c>
      <c r="E2118" s="13">
        <v>0.0</v>
      </c>
      <c r="F2118" s="14">
        <f>'Costo de tareas'!$B$15</f>
        <v>0.1964027778</v>
      </c>
      <c r="G2118" s="15">
        <f>'Producción diaria'!$T$3*$L$2*$M$2*$N$2*E2118*1000/'Costo de tareas'!$B$14</f>
        <v>0</v>
      </c>
      <c r="H2118" s="16">
        <f>IF(G2118 &gt; 'Costo de tareas'!$B$13, 'Costo de tareas'!$B$13, IF(G2118 &lt; 'Costo de tareas'!$B$13*0.2, 0, 'Costo de tareas'!$B$13- G2118))</f>
        <v>0</v>
      </c>
      <c r="I2118" s="17">
        <f>IF(H2118=0,'Costo de tareas'!$B$13,'Costo de tareas'!$B$13-H2118)</f>
        <v>39.28055556</v>
      </c>
      <c r="J2118" s="2"/>
      <c r="K2118" s="2"/>
      <c r="P2118" s="2"/>
    </row>
    <row r="2119">
      <c r="A2119" s="3" t="s">
        <v>2845</v>
      </c>
      <c r="B2119" s="11" t="str">
        <f t="shared" si="1"/>
        <v>20140330</v>
      </c>
      <c r="C2119" s="12">
        <f t="shared" si="2"/>
        <v>41728</v>
      </c>
      <c r="D2119" s="3" t="str">
        <f t="shared" si="3"/>
        <v>05</v>
      </c>
      <c r="E2119" s="13">
        <v>0.0</v>
      </c>
      <c r="F2119" s="14">
        <f>'Costo de tareas'!$B$15</f>
        <v>0.1964027778</v>
      </c>
      <c r="G2119" s="15">
        <f>'Producción diaria'!$T$3*$L$2*$M$2*$N$2*E2119*1000/'Costo de tareas'!$B$14</f>
        <v>0</v>
      </c>
      <c r="H2119" s="16">
        <f>IF(G2119 &gt; 'Costo de tareas'!$B$13, 'Costo de tareas'!$B$13, IF(G2119 &lt; 'Costo de tareas'!$B$13*0.2, 0, 'Costo de tareas'!$B$13- G2119))</f>
        <v>0</v>
      </c>
      <c r="I2119" s="17">
        <f>IF(H2119=0,'Costo de tareas'!$B$13,'Costo de tareas'!$B$13-H2119)</f>
        <v>39.28055556</v>
      </c>
      <c r="J2119" s="2"/>
      <c r="K2119" s="2"/>
      <c r="P2119" s="2"/>
    </row>
    <row r="2120">
      <c r="A2120" s="3" t="s">
        <v>2846</v>
      </c>
      <c r="B2120" s="11" t="str">
        <f t="shared" si="1"/>
        <v>20140330</v>
      </c>
      <c r="C2120" s="12">
        <f t="shared" si="2"/>
        <v>41728</v>
      </c>
      <c r="D2120" s="3" t="str">
        <f t="shared" si="3"/>
        <v>06</v>
      </c>
      <c r="E2120" s="13">
        <v>26.85</v>
      </c>
      <c r="F2120" s="14">
        <f>'Costo de tareas'!$B$15</f>
        <v>0.1964027778</v>
      </c>
      <c r="G2120" s="15">
        <f>'Producción diaria'!$T$3*$L$2*$M$2*$N$2*E2120*1000/'Costo de tareas'!$B$14</f>
        <v>40.37063796</v>
      </c>
      <c r="H2120" s="16">
        <f>IF(G2120 &gt; 'Costo de tareas'!$B$13, 'Costo de tareas'!$B$13, IF(G2120 &lt; 'Costo de tareas'!$B$13*0.2, 0, 'Costo de tareas'!$B$13- G2120))</f>
        <v>39.28055556</v>
      </c>
      <c r="I2120" s="17">
        <f>IF(H2120=0,'Costo de tareas'!$B$13,'Costo de tareas'!$B$13-H2120)</f>
        <v>0</v>
      </c>
      <c r="J2120" s="2"/>
      <c r="K2120" s="2"/>
      <c r="P2120" s="2"/>
    </row>
    <row r="2121">
      <c r="A2121" s="3" t="s">
        <v>2847</v>
      </c>
      <c r="B2121" s="11" t="str">
        <f t="shared" si="1"/>
        <v>20140330</v>
      </c>
      <c r="C2121" s="12">
        <f t="shared" si="2"/>
        <v>41728</v>
      </c>
      <c r="D2121" s="3" t="str">
        <f t="shared" si="3"/>
        <v>07</v>
      </c>
      <c r="E2121" s="13">
        <v>19.0</v>
      </c>
      <c r="F2121" s="14">
        <f>'Costo de tareas'!$B$15</f>
        <v>0.1964027778</v>
      </c>
      <c r="G2121" s="15">
        <f>'Producción diaria'!$T$3*$L$2*$M$2*$N$2*E2121*1000/'Costo de tareas'!$B$14</f>
        <v>28.56767677</v>
      </c>
      <c r="H2121" s="16">
        <f>IF(G2121 &gt; 'Costo de tareas'!$B$13, 'Costo de tareas'!$B$13, IF(G2121 &lt; 'Costo de tareas'!$B$13*0.2, 0, 'Costo de tareas'!$B$13- G2121))</f>
        <v>10.71287879</v>
      </c>
      <c r="I2121" s="17">
        <f>IF(H2121=0,'Costo de tareas'!$B$13,'Costo de tareas'!$B$13-H2121)</f>
        <v>28.56767677</v>
      </c>
      <c r="J2121" s="2"/>
      <c r="K2121" s="2"/>
      <c r="P2121" s="2"/>
    </row>
    <row r="2122">
      <c r="A2122" s="3" t="s">
        <v>2849</v>
      </c>
      <c r="B2122" s="11" t="str">
        <f t="shared" si="1"/>
        <v>20140330</v>
      </c>
      <c r="C2122" s="12">
        <f t="shared" si="2"/>
        <v>41728</v>
      </c>
      <c r="D2122" s="3" t="str">
        <f t="shared" si="3"/>
        <v>08</v>
      </c>
      <c r="E2122" s="13">
        <v>258.0</v>
      </c>
      <c r="F2122" s="14">
        <f>'Costo de tareas'!$B$15</f>
        <v>0.1964027778</v>
      </c>
      <c r="G2122" s="15">
        <f>'Producción diaria'!$T$3*$L$2*$M$2*$N$2*E2122*1000/'Costo de tareas'!$B$14</f>
        <v>387.9189793</v>
      </c>
      <c r="H2122" s="16">
        <f>IF(G2122 &gt; 'Costo de tareas'!$B$13, 'Costo de tareas'!$B$13, IF(G2122 &lt; 'Costo de tareas'!$B$13*0.2, 0, 'Costo de tareas'!$B$13- G2122))</f>
        <v>39.28055556</v>
      </c>
      <c r="I2122" s="17">
        <f>IF(H2122=0,'Costo de tareas'!$B$13,'Costo de tareas'!$B$13-H2122)</f>
        <v>0</v>
      </c>
      <c r="J2122" s="2"/>
      <c r="K2122" s="2"/>
      <c r="P2122" s="2"/>
    </row>
    <row r="2123">
      <c r="A2123" s="3" t="s">
        <v>2850</v>
      </c>
      <c r="B2123" s="11" t="str">
        <f t="shared" si="1"/>
        <v>20140330</v>
      </c>
      <c r="C2123" s="12">
        <f t="shared" si="2"/>
        <v>41728</v>
      </c>
      <c r="D2123" s="3" t="str">
        <f t="shared" si="3"/>
        <v>09</v>
      </c>
      <c r="E2123" s="13">
        <v>305.0</v>
      </c>
      <c r="F2123" s="14">
        <f>'Costo de tareas'!$B$15</f>
        <v>0.1964027778</v>
      </c>
      <c r="G2123" s="15">
        <f>'Producción diaria'!$T$3*$L$2*$M$2*$N$2*E2123*1000/'Costo de tareas'!$B$14</f>
        <v>458.5863902</v>
      </c>
      <c r="H2123" s="16">
        <f>IF(G2123 &gt; 'Costo de tareas'!$B$13, 'Costo de tareas'!$B$13, IF(G2123 &lt; 'Costo de tareas'!$B$13*0.2, 0, 'Costo de tareas'!$B$13- G2123))</f>
        <v>39.28055556</v>
      </c>
      <c r="I2123" s="17">
        <f>IF(H2123=0,'Costo de tareas'!$B$13,'Costo de tareas'!$B$13-H2123)</f>
        <v>0</v>
      </c>
      <c r="J2123" s="2"/>
      <c r="K2123" s="2"/>
      <c r="P2123" s="2"/>
    </row>
    <row r="2124">
      <c r="A2124" s="3" t="s">
        <v>2851</v>
      </c>
      <c r="B2124" s="11" t="str">
        <f t="shared" si="1"/>
        <v>20140330</v>
      </c>
      <c r="C2124" s="12">
        <f t="shared" si="2"/>
        <v>41728</v>
      </c>
      <c r="D2124" s="3" t="str">
        <f t="shared" si="3"/>
        <v>10</v>
      </c>
      <c r="E2124" s="13">
        <v>425.0</v>
      </c>
      <c r="F2124" s="14">
        <f>'Costo de tareas'!$B$15</f>
        <v>0.1964027778</v>
      </c>
      <c r="G2124" s="15">
        <f>'Producción diaria'!$T$3*$L$2*$M$2*$N$2*E2124*1000/'Costo de tareas'!$B$14</f>
        <v>639.0138224</v>
      </c>
      <c r="H2124" s="16">
        <f>IF(G2124 &gt; 'Costo de tareas'!$B$13, 'Costo de tareas'!$B$13, IF(G2124 &lt; 'Costo de tareas'!$B$13*0.2, 0, 'Costo de tareas'!$B$13- G2124))</f>
        <v>39.28055556</v>
      </c>
      <c r="I2124" s="17">
        <f>IF(H2124=0,'Costo de tareas'!$B$13,'Costo de tareas'!$B$13-H2124)</f>
        <v>0</v>
      </c>
      <c r="J2124" s="2"/>
      <c r="K2124" s="2"/>
      <c r="P2124" s="2"/>
    </row>
    <row r="2125">
      <c r="A2125" s="3" t="s">
        <v>2852</v>
      </c>
      <c r="B2125" s="11" t="str">
        <f t="shared" si="1"/>
        <v>20140330</v>
      </c>
      <c r="C2125" s="12">
        <f t="shared" si="2"/>
        <v>41728</v>
      </c>
      <c r="D2125" s="3" t="str">
        <f t="shared" si="3"/>
        <v>11</v>
      </c>
      <c r="E2125" s="13">
        <v>712.0</v>
      </c>
      <c r="F2125" s="14">
        <f>'Costo de tareas'!$B$15</f>
        <v>0.1964027778</v>
      </c>
      <c r="G2125" s="15">
        <f>'Producción diaria'!$T$3*$L$2*$M$2*$N$2*E2125*1000/'Costo de tareas'!$B$14</f>
        <v>1070.536098</v>
      </c>
      <c r="H2125" s="16">
        <f>IF(G2125 &gt; 'Costo de tareas'!$B$13, 'Costo de tareas'!$B$13, IF(G2125 &lt; 'Costo de tareas'!$B$13*0.2, 0, 'Costo de tareas'!$B$13- G2125))</f>
        <v>39.28055556</v>
      </c>
      <c r="I2125" s="17">
        <f>IF(H2125=0,'Costo de tareas'!$B$13,'Costo de tareas'!$B$13-H2125)</f>
        <v>0</v>
      </c>
      <c r="J2125" s="2"/>
      <c r="K2125" s="2"/>
      <c r="P2125" s="2"/>
    </row>
    <row r="2126">
      <c r="A2126" s="3" t="s">
        <v>2853</v>
      </c>
      <c r="B2126" s="11" t="str">
        <f t="shared" si="1"/>
        <v>20140330</v>
      </c>
      <c r="C2126" s="12">
        <f t="shared" si="2"/>
        <v>41728</v>
      </c>
      <c r="D2126" s="3" t="str">
        <f t="shared" si="3"/>
        <v>12</v>
      </c>
      <c r="E2126" s="13">
        <v>163.0</v>
      </c>
      <c r="F2126" s="14">
        <f>'Costo de tareas'!$B$15</f>
        <v>0.1964027778</v>
      </c>
      <c r="G2126" s="15">
        <f>'Producción diaria'!$T$3*$L$2*$M$2*$N$2*E2126*1000/'Costo de tareas'!$B$14</f>
        <v>245.0805954</v>
      </c>
      <c r="H2126" s="16">
        <f>IF(G2126 &gt; 'Costo de tareas'!$B$13, 'Costo de tareas'!$B$13, IF(G2126 &lt; 'Costo de tareas'!$B$13*0.2, 0, 'Costo de tareas'!$B$13- G2126))</f>
        <v>39.28055556</v>
      </c>
      <c r="I2126" s="17">
        <f>IF(H2126=0,'Costo de tareas'!$B$13,'Costo de tareas'!$B$13-H2126)</f>
        <v>0</v>
      </c>
      <c r="J2126" s="2"/>
      <c r="K2126" s="2"/>
      <c r="P2126" s="2"/>
    </row>
    <row r="2127">
      <c r="A2127" s="3" t="s">
        <v>2855</v>
      </c>
      <c r="B2127" s="11" t="str">
        <f t="shared" si="1"/>
        <v>20140330</v>
      </c>
      <c r="C2127" s="12">
        <f t="shared" si="2"/>
        <v>41728</v>
      </c>
      <c r="D2127" s="3" t="str">
        <f t="shared" si="3"/>
        <v>13</v>
      </c>
      <c r="E2127" s="13">
        <v>427.0</v>
      </c>
      <c r="F2127" s="14">
        <f>'Costo de tareas'!$B$15</f>
        <v>0.1964027778</v>
      </c>
      <c r="G2127" s="15">
        <f>'Producción diaria'!$T$3*$L$2*$M$2*$N$2*E2127*1000/'Costo de tareas'!$B$14</f>
        <v>642.0209463</v>
      </c>
      <c r="H2127" s="16">
        <f>IF(G2127 &gt; 'Costo de tareas'!$B$13, 'Costo de tareas'!$B$13, IF(G2127 &lt; 'Costo de tareas'!$B$13*0.2, 0, 'Costo de tareas'!$B$13- G2127))</f>
        <v>39.28055556</v>
      </c>
      <c r="I2127" s="17">
        <f>IF(H2127=0,'Costo de tareas'!$B$13,'Costo de tareas'!$B$13-H2127)</f>
        <v>0</v>
      </c>
      <c r="J2127" s="2"/>
      <c r="K2127" s="2"/>
      <c r="P2127" s="2"/>
    </row>
    <row r="2128">
      <c r="A2128" s="3" t="s">
        <v>2856</v>
      </c>
      <c r="B2128" s="11" t="str">
        <f t="shared" si="1"/>
        <v>20140330</v>
      </c>
      <c r="C2128" s="12">
        <f t="shared" si="2"/>
        <v>41728</v>
      </c>
      <c r="D2128" s="3" t="str">
        <f t="shared" si="3"/>
        <v>14</v>
      </c>
      <c r="E2128" s="13">
        <v>483.0</v>
      </c>
      <c r="F2128" s="14">
        <f>'Costo de tareas'!$B$15</f>
        <v>0.1964027778</v>
      </c>
      <c r="G2128" s="15">
        <f>'Producción diaria'!$T$3*$L$2*$M$2*$N$2*E2128*1000/'Costo de tareas'!$B$14</f>
        <v>726.2204147</v>
      </c>
      <c r="H2128" s="16">
        <f>IF(G2128 &gt; 'Costo de tareas'!$B$13, 'Costo de tareas'!$B$13, IF(G2128 &lt; 'Costo de tareas'!$B$13*0.2, 0, 'Costo de tareas'!$B$13- G2128))</f>
        <v>39.28055556</v>
      </c>
      <c r="I2128" s="17">
        <f>IF(H2128=0,'Costo de tareas'!$B$13,'Costo de tareas'!$B$13-H2128)</f>
        <v>0</v>
      </c>
      <c r="J2128" s="2"/>
      <c r="K2128" s="2"/>
      <c r="P2128" s="2"/>
    </row>
    <row r="2129">
      <c r="A2129" s="3" t="s">
        <v>2857</v>
      </c>
      <c r="B2129" s="11" t="str">
        <f t="shared" si="1"/>
        <v>20140330</v>
      </c>
      <c r="C2129" s="12">
        <f t="shared" si="2"/>
        <v>41728</v>
      </c>
      <c r="D2129" s="3" t="str">
        <f t="shared" si="3"/>
        <v>15</v>
      </c>
      <c r="E2129" s="13">
        <v>581.0</v>
      </c>
      <c r="F2129" s="14">
        <f>'Costo de tareas'!$B$15</f>
        <v>0.1964027778</v>
      </c>
      <c r="G2129" s="15">
        <f>'Producción diaria'!$T$3*$L$2*$M$2*$N$2*E2129*1000/'Costo de tareas'!$B$14</f>
        <v>873.5694843</v>
      </c>
      <c r="H2129" s="16">
        <f>IF(G2129 &gt; 'Costo de tareas'!$B$13, 'Costo de tareas'!$B$13, IF(G2129 &lt; 'Costo de tareas'!$B$13*0.2, 0, 'Costo de tareas'!$B$13- G2129))</f>
        <v>39.28055556</v>
      </c>
      <c r="I2129" s="17">
        <f>IF(H2129=0,'Costo de tareas'!$B$13,'Costo de tareas'!$B$13-H2129)</f>
        <v>0</v>
      </c>
      <c r="J2129" s="2"/>
      <c r="K2129" s="2"/>
      <c r="P2129" s="2"/>
    </row>
    <row r="2130">
      <c r="A2130" s="3" t="s">
        <v>2858</v>
      </c>
      <c r="B2130" s="11" t="str">
        <f t="shared" si="1"/>
        <v>20140330</v>
      </c>
      <c r="C2130" s="12">
        <f t="shared" si="2"/>
        <v>41728</v>
      </c>
      <c r="D2130" s="3" t="str">
        <f t="shared" si="3"/>
        <v>16</v>
      </c>
      <c r="E2130" s="13">
        <v>326.0</v>
      </c>
      <c r="F2130" s="14">
        <f>'Costo de tareas'!$B$15</f>
        <v>0.1964027778</v>
      </c>
      <c r="G2130" s="15">
        <f>'Producción diaria'!$T$3*$L$2*$M$2*$N$2*E2130*1000/'Costo de tareas'!$B$14</f>
        <v>490.1611909</v>
      </c>
      <c r="H2130" s="16">
        <f>IF(G2130 &gt; 'Costo de tareas'!$B$13, 'Costo de tareas'!$B$13, IF(G2130 &lt; 'Costo de tareas'!$B$13*0.2, 0, 'Costo de tareas'!$B$13- G2130))</f>
        <v>39.28055556</v>
      </c>
      <c r="I2130" s="17">
        <f>IF(H2130=0,'Costo de tareas'!$B$13,'Costo de tareas'!$B$13-H2130)</f>
        <v>0</v>
      </c>
      <c r="J2130" s="2"/>
      <c r="K2130" s="2"/>
      <c r="P2130" s="2"/>
    </row>
    <row r="2131">
      <c r="A2131" s="3" t="s">
        <v>2859</v>
      </c>
      <c r="B2131" s="11" t="str">
        <f t="shared" si="1"/>
        <v>20140330</v>
      </c>
      <c r="C2131" s="12">
        <f t="shared" si="2"/>
        <v>41728</v>
      </c>
      <c r="D2131" s="3" t="str">
        <f t="shared" si="3"/>
        <v>17</v>
      </c>
      <c r="E2131" s="13">
        <v>177.0</v>
      </c>
      <c r="F2131" s="14">
        <f>'Costo de tareas'!$B$15</f>
        <v>0.1964027778</v>
      </c>
      <c r="G2131" s="15">
        <f>'Producción diaria'!$T$3*$L$2*$M$2*$N$2*E2131*1000/'Costo de tareas'!$B$14</f>
        <v>266.1304625</v>
      </c>
      <c r="H2131" s="16">
        <f>IF(G2131 &gt; 'Costo de tareas'!$B$13, 'Costo de tareas'!$B$13, IF(G2131 &lt; 'Costo de tareas'!$B$13*0.2, 0, 'Costo de tareas'!$B$13- G2131))</f>
        <v>39.28055556</v>
      </c>
      <c r="I2131" s="17">
        <f>IF(H2131=0,'Costo de tareas'!$B$13,'Costo de tareas'!$B$13-H2131)</f>
        <v>0</v>
      </c>
      <c r="J2131" s="2"/>
      <c r="K2131" s="2"/>
      <c r="P2131" s="2"/>
    </row>
    <row r="2132">
      <c r="A2132" s="3" t="s">
        <v>2860</v>
      </c>
      <c r="B2132" s="11" t="str">
        <f t="shared" si="1"/>
        <v>20140330</v>
      </c>
      <c r="C2132" s="12">
        <f t="shared" si="2"/>
        <v>41728</v>
      </c>
      <c r="D2132" s="3" t="str">
        <f t="shared" si="3"/>
        <v>18</v>
      </c>
      <c r="E2132" s="13">
        <v>42.0</v>
      </c>
      <c r="F2132" s="14">
        <f>'Costo de tareas'!$B$15</f>
        <v>0.1964027778</v>
      </c>
      <c r="G2132" s="15">
        <f>'Producción diaria'!$T$3*$L$2*$M$2*$N$2*E2132*1000/'Costo de tareas'!$B$14</f>
        <v>63.14960128</v>
      </c>
      <c r="H2132" s="16">
        <f>IF(G2132 &gt; 'Costo de tareas'!$B$13, 'Costo de tareas'!$B$13, IF(G2132 &lt; 'Costo de tareas'!$B$13*0.2, 0, 'Costo de tareas'!$B$13- G2132))</f>
        <v>39.28055556</v>
      </c>
      <c r="I2132" s="17">
        <f>IF(H2132=0,'Costo de tareas'!$B$13,'Costo de tareas'!$B$13-H2132)</f>
        <v>0</v>
      </c>
      <c r="J2132" s="2"/>
      <c r="K2132" s="2"/>
      <c r="P2132" s="2"/>
    </row>
    <row r="2133">
      <c r="A2133" s="3" t="s">
        <v>2861</v>
      </c>
      <c r="B2133" s="11" t="str">
        <f t="shared" si="1"/>
        <v>20140330</v>
      </c>
      <c r="C2133" s="12">
        <f t="shared" si="2"/>
        <v>41728</v>
      </c>
      <c r="D2133" s="3" t="str">
        <f t="shared" si="3"/>
        <v>19</v>
      </c>
      <c r="E2133" s="13">
        <v>0.0</v>
      </c>
      <c r="F2133" s="14">
        <f>'Costo de tareas'!$B$15</f>
        <v>0.1964027778</v>
      </c>
      <c r="G2133" s="15">
        <f>'Producción diaria'!$T$3*$L$2*$M$2*$N$2*E2133*1000/'Costo de tareas'!$B$14</f>
        <v>0</v>
      </c>
      <c r="H2133" s="16">
        <f>IF(G2133 &gt; 'Costo de tareas'!$B$13, 'Costo de tareas'!$B$13, IF(G2133 &lt; 'Costo de tareas'!$B$13*0.2, 0, 'Costo de tareas'!$B$13- G2133))</f>
        <v>0</v>
      </c>
      <c r="I2133" s="17">
        <f>IF(H2133=0,'Costo de tareas'!$B$13,'Costo de tareas'!$B$13-H2133)</f>
        <v>39.28055556</v>
      </c>
      <c r="J2133" s="2"/>
      <c r="K2133" s="2"/>
      <c r="P2133" s="2"/>
    </row>
    <row r="2134">
      <c r="A2134" s="3" t="s">
        <v>2862</v>
      </c>
      <c r="B2134" s="11" t="str">
        <f t="shared" si="1"/>
        <v>20140330</v>
      </c>
      <c r="C2134" s="12">
        <f t="shared" si="2"/>
        <v>41728</v>
      </c>
      <c r="D2134" s="3" t="str">
        <f t="shared" si="3"/>
        <v>20</v>
      </c>
      <c r="E2134" s="13">
        <v>0.0</v>
      </c>
      <c r="F2134" s="14">
        <f>'Costo de tareas'!$B$15</f>
        <v>0.1964027778</v>
      </c>
      <c r="G2134" s="15">
        <f>'Producción diaria'!$T$3*$L$2*$M$2*$N$2*E2134*1000/'Costo de tareas'!$B$14</f>
        <v>0</v>
      </c>
      <c r="H2134" s="16">
        <f>IF(G2134 &gt; 'Costo de tareas'!$B$13, 'Costo de tareas'!$B$13, IF(G2134 &lt; 'Costo de tareas'!$B$13*0.2, 0, 'Costo de tareas'!$B$13- G2134))</f>
        <v>0</v>
      </c>
      <c r="I2134" s="17">
        <f>IF(H2134=0,'Costo de tareas'!$B$13,'Costo de tareas'!$B$13-H2134)</f>
        <v>39.28055556</v>
      </c>
      <c r="J2134" s="2"/>
      <c r="K2134" s="2"/>
      <c r="P2134" s="2"/>
    </row>
    <row r="2135">
      <c r="A2135" s="3" t="s">
        <v>2863</v>
      </c>
      <c r="B2135" s="11" t="str">
        <f t="shared" si="1"/>
        <v>20140330</v>
      </c>
      <c r="C2135" s="12">
        <f t="shared" si="2"/>
        <v>41728</v>
      </c>
      <c r="D2135" s="3" t="str">
        <f t="shared" si="3"/>
        <v>21</v>
      </c>
      <c r="E2135" s="13">
        <v>0.0</v>
      </c>
      <c r="F2135" s="14">
        <f>'Costo de tareas'!$B$15</f>
        <v>0.1964027778</v>
      </c>
      <c r="G2135" s="15">
        <f>'Producción diaria'!$T$3*$L$2*$M$2*$N$2*E2135*1000/'Costo de tareas'!$B$14</f>
        <v>0</v>
      </c>
      <c r="H2135" s="16">
        <f>IF(G2135 &gt; 'Costo de tareas'!$B$13, 'Costo de tareas'!$B$13, IF(G2135 &lt; 'Costo de tareas'!$B$13*0.2, 0, 'Costo de tareas'!$B$13- G2135))</f>
        <v>0</v>
      </c>
      <c r="I2135" s="17">
        <f>IF(H2135=0,'Costo de tareas'!$B$13,'Costo de tareas'!$B$13-H2135)</f>
        <v>39.28055556</v>
      </c>
      <c r="J2135" s="2"/>
      <c r="K2135" s="2"/>
      <c r="P2135" s="2"/>
    </row>
    <row r="2136">
      <c r="A2136" s="3" t="s">
        <v>2864</v>
      </c>
      <c r="B2136" s="11" t="str">
        <f t="shared" si="1"/>
        <v>20140330</v>
      </c>
      <c r="C2136" s="12">
        <f t="shared" si="2"/>
        <v>41728</v>
      </c>
      <c r="D2136" s="3" t="str">
        <f t="shared" si="3"/>
        <v>22</v>
      </c>
      <c r="E2136" s="13">
        <v>0.0</v>
      </c>
      <c r="F2136" s="14">
        <f>'Costo de tareas'!$B$15</f>
        <v>0.1964027778</v>
      </c>
      <c r="G2136" s="15">
        <f>'Producción diaria'!$T$3*$L$2*$M$2*$N$2*E2136*1000/'Costo de tareas'!$B$14</f>
        <v>0</v>
      </c>
      <c r="H2136" s="16">
        <f>IF(G2136 &gt; 'Costo de tareas'!$B$13, 'Costo de tareas'!$B$13, IF(G2136 &lt; 'Costo de tareas'!$B$13*0.2, 0, 'Costo de tareas'!$B$13- G2136))</f>
        <v>0</v>
      </c>
      <c r="I2136" s="17">
        <f>IF(H2136=0,'Costo de tareas'!$B$13,'Costo de tareas'!$B$13-H2136)</f>
        <v>39.28055556</v>
      </c>
      <c r="J2136" s="2"/>
      <c r="K2136" s="2"/>
      <c r="P2136" s="2"/>
    </row>
    <row r="2137">
      <c r="A2137" s="3" t="s">
        <v>2866</v>
      </c>
      <c r="B2137" s="11" t="str">
        <f t="shared" si="1"/>
        <v>20140330</v>
      </c>
      <c r="C2137" s="12">
        <f t="shared" si="2"/>
        <v>41728</v>
      </c>
      <c r="D2137" s="3" t="str">
        <f t="shared" si="3"/>
        <v>23</v>
      </c>
      <c r="E2137" s="13">
        <v>0.0</v>
      </c>
      <c r="F2137" s="14">
        <f>'Costo de tareas'!$B$15</f>
        <v>0.1964027778</v>
      </c>
      <c r="G2137" s="15">
        <f>'Producción diaria'!$T$3*$L$2*$M$2*$N$2*E2137*1000/'Costo de tareas'!$B$14</f>
        <v>0</v>
      </c>
      <c r="H2137" s="16">
        <f>IF(G2137 &gt; 'Costo de tareas'!$B$13, 'Costo de tareas'!$B$13, IF(G2137 &lt; 'Costo de tareas'!$B$13*0.2, 0, 'Costo de tareas'!$B$13- G2137))</f>
        <v>0</v>
      </c>
      <c r="I2137" s="17">
        <f>IF(H2137=0,'Costo de tareas'!$B$13,'Costo de tareas'!$B$13-H2137)</f>
        <v>39.28055556</v>
      </c>
      <c r="J2137" s="2"/>
      <c r="K2137" s="2"/>
      <c r="P2137" s="2"/>
    </row>
    <row r="2138">
      <c r="A2138" s="3" t="s">
        <v>2867</v>
      </c>
      <c r="B2138" s="11" t="str">
        <f t="shared" si="1"/>
        <v>20140331</v>
      </c>
      <c r="C2138" s="12">
        <f t="shared" si="2"/>
        <v>41729</v>
      </c>
      <c r="D2138" s="3" t="str">
        <f t="shared" si="3"/>
        <v>00</v>
      </c>
      <c r="E2138" s="13">
        <v>0.0</v>
      </c>
      <c r="F2138" s="14">
        <f>'Costo de tareas'!$B$15</f>
        <v>0.1964027778</v>
      </c>
      <c r="G2138" s="15">
        <f>'Producción diaria'!$T$3*$L$2*$M$2*$N$2*E2138*1000/'Costo de tareas'!$B$14</f>
        <v>0</v>
      </c>
      <c r="H2138" s="16">
        <f>IF(G2138 &gt; 'Costo de tareas'!$B$13, 'Costo de tareas'!$B$13, IF(G2138 &lt; 'Costo de tareas'!$B$13*0.2, 0, 'Costo de tareas'!$B$13- G2138))</f>
        <v>0</v>
      </c>
      <c r="I2138" s="17">
        <f>IF(H2138=0,'Costo de tareas'!$B$13,'Costo de tareas'!$B$13-H2138)</f>
        <v>39.28055556</v>
      </c>
      <c r="J2138" s="2"/>
      <c r="K2138" s="2"/>
      <c r="P2138" s="2"/>
    </row>
    <row r="2139">
      <c r="A2139" s="3" t="s">
        <v>2868</v>
      </c>
      <c r="B2139" s="11" t="str">
        <f t="shared" si="1"/>
        <v>20140331</v>
      </c>
      <c r="C2139" s="12">
        <f t="shared" si="2"/>
        <v>41729</v>
      </c>
      <c r="D2139" s="3" t="str">
        <f t="shared" si="3"/>
        <v>01</v>
      </c>
      <c r="E2139" s="13">
        <v>0.0</v>
      </c>
      <c r="F2139" s="14">
        <f>'Costo de tareas'!$B$15</f>
        <v>0.1964027778</v>
      </c>
      <c r="G2139" s="15">
        <f>'Producción diaria'!$T$3*$L$2*$M$2*$N$2*E2139*1000/'Costo de tareas'!$B$14</f>
        <v>0</v>
      </c>
      <c r="H2139" s="16">
        <f>IF(G2139 &gt; 'Costo de tareas'!$B$13, 'Costo de tareas'!$B$13, IF(G2139 &lt; 'Costo de tareas'!$B$13*0.2, 0, 'Costo de tareas'!$B$13- G2139))</f>
        <v>0</v>
      </c>
      <c r="I2139" s="17">
        <f>IF(H2139=0,'Costo de tareas'!$B$13,'Costo de tareas'!$B$13-H2139)</f>
        <v>39.28055556</v>
      </c>
      <c r="J2139" s="2"/>
      <c r="K2139" s="2"/>
      <c r="P2139" s="2"/>
    </row>
    <row r="2140">
      <c r="A2140" s="3" t="s">
        <v>2869</v>
      </c>
      <c r="B2140" s="11" t="str">
        <f t="shared" si="1"/>
        <v>20140331</v>
      </c>
      <c r="C2140" s="12">
        <f t="shared" si="2"/>
        <v>41729</v>
      </c>
      <c r="D2140" s="3" t="str">
        <f t="shared" si="3"/>
        <v>02</v>
      </c>
      <c r="E2140" s="13">
        <v>0.0</v>
      </c>
      <c r="F2140" s="14">
        <f>'Costo de tareas'!$B$15</f>
        <v>0.1964027778</v>
      </c>
      <c r="G2140" s="15">
        <f>'Producción diaria'!$T$3*$L$2*$M$2*$N$2*E2140*1000/'Costo de tareas'!$B$14</f>
        <v>0</v>
      </c>
      <c r="H2140" s="16">
        <f>IF(G2140 &gt; 'Costo de tareas'!$B$13, 'Costo de tareas'!$B$13, IF(G2140 &lt; 'Costo de tareas'!$B$13*0.2, 0, 'Costo de tareas'!$B$13- G2140))</f>
        <v>0</v>
      </c>
      <c r="I2140" s="17">
        <f>IF(H2140=0,'Costo de tareas'!$B$13,'Costo de tareas'!$B$13-H2140)</f>
        <v>39.28055556</v>
      </c>
      <c r="J2140" s="2"/>
      <c r="K2140" s="2"/>
      <c r="P2140" s="2"/>
    </row>
    <row r="2141">
      <c r="A2141" s="3" t="s">
        <v>2870</v>
      </c>
      <c r="B2141" s="11" t="str">
        <f t="shared" si="1"/>
        <v>20140331</v>
      </c>
      <c r="C2141" s="12">
        <f t="shared" si="2"/>
        <v>41729</v>
      </c>
      <c r="D2141" s="3" t="str">
        <f t="shared" si="3"/>
        <v>03</v>
      </c>
      <c r="E2141" s="13">
        <v>0.0</v>
      </c>
      <c r="F2141" s="14">
        <f>'Costo de tareas'!$B$15</f>
        <v>0.1964027778</v>
      </c>
      <c r="G2141" s="15">
        <f>'Producción diaria'!$T$3*$L$2*$M$2*$N$2*E2141*1000/'Costo de tareas'!$B$14</f>
        <v>0</v>
      </c>
      <c r="H2141" s="16">
        <f>IF(G2141 &gt; 'Costo de tareas'!$B$13, 'Costo de tareas'!$B$13, IF(G2141 &lt; 'Costo de tareas'!$B$13*0.2, 0, 'Costo de tareas'!$B$13- G2141))</f>
        <v>0</v>
      </c>
      <c r="I2141" s="17">
        <f>IF(H2141=0,'Costo de tareas'!$B$13,'Costo de tareas'!$B$13-H2141)</f>
        <v>39.28055556</v>
      </c>
      <c r="J2141" s="2"/>
      <c r="K2141" s="2"/>
      <c r="P2141" s="2"/>
    </row>
    <row r="2142">
      <c r="A2142" s="3" t="s">
        <v>2871</v>
      </c>
      <c r="B2142" s="11" t="str">
        <f t="shared" si="1"/>
        <v>20140331</v>
      </c>
      <c r="C2142" s="12">
        <f t="shared" si="2"/>
        <v>41729</v>
      </c>
      <c r="D2142" s="3" t="str">
        <f t="shared" si="3"/>
        <v>04</v>
      </c>
      <c r="E2142" s="13">
        <v>0.0</v>
      </c>
      <c r="F2142" s="14">
        <f>'Costo de tareas'!$B$15</f>
        <v>0.1964027778</v>
      </c>
      <c r="G2142" s="15">
        <f>'Producción diaria'!$T$3*$L$2*$M$2*$N$2*E2142*1000/'Costo de tareas'!$B$14</f>
        <v>0</v>
      </c>
      <c r="H2142" s="16">
        <f>IF(G2142 &gt; 'Costo de tareas'!$B$13, 'Costo de tareas'!$B$13, IF(G2142 &lt; 'Costo de tareas'!$B$13*0.2, 0, 'Costo de tareas'!$B$13- G2142))</f>
        <v>0</v>
      </c>
      <c r="I2142" s="17">
        <f>IF(H2142=0,'Costo de tareas'!$B$13,'Costo de tareas'!$B$13-H2142)</f>
        <v>39.28055556</v>
      </c>
      <c r="J2142" s="2"/>
      <c r="K2142" s="2"/>
      <c r="P2142" s="2"/>
    </row>
    <row r="2143">
      <c r="A2143" s="3" t="s">
        <v>2872</v>
      </c>
      <c r="B2143" s="11" t="str">
        <f t="shared" si="1"/>
        <v>20140331</v>
      </c>
      <c r="C2143" s="12">
        <f t="shared" si="2"/>
        <v>41729</v>
      </c>
      <c r="D2143" s="3" t="str">
        <f t="shared" si="3"/>
        <v>05</v>
      </c>
      <c r="E2143" s="13">
        <v>0.0</v>
      </c>
      <c r="F2143" s="14">
        <f>'Costo de tareas'!$B$15</f>
        <v>0.1964027778</v>
      </c>
      <c r="G2143" s="15">
        <f>'Producción diaria'!$T$3*$L$2*$M$2*$N$2*E2143*1000/'Costo de tareas'!$B$14</f>
        <v>0</v>
      </c>
      <c r="H2143" s="16">
        <f>IF(G2143 &gt; 'Costo de tareas'!$B$13, 'Costo de tareas'!$B$13, IF(G2143 &lt; 'Costo de tareas'!$B$13*0.2, 0, 'Costo de tareas'!$B$13- G2143))</f>
        <v>0</v>
      </c>
      <c r="I2143" s="17">
        <f>IF(H2143=0,'Costo de tareas'!$B$13,'Costo de tareas'!$B$13-H2143)</f>
        <v>39.28055556</v>
      </c>
      <c r="J2143" s="2"/>
      <c r="K2143" s="2"/>
      <c r="P2143" s="2"/>
    </row>
    <row r="2144">
      <c r="A2144" s="3" t="s">
        <v>2874</v>
      </c>
      <c r="B2144" s="11" t="str">
        <f t="shared" si="1"/>
        <v>20140331</v>
      </c>
      <c r="C2144" s="12">
        <f t="shared" si="2"/>
        <v>41729</v>
      </c>
      <c r="D2144" s="3" t="str">
        <f t="shared" si="3"/>
        <v>06</v>
      </c>
      <c r="E2144" s="13">
        <v>326.3</v>
      </c>
      <c r="F2144" s="14">
        <f>'Costo de tareas'!$B$15</f>
        <v>0.1964027778</v>
      </c>
      <c r="G2144" s="15">
        <f>'Producción diaria'!$T$3*$L$2*$M$2*$N$2*E2144*1000/'Costo de tareas'!$B$14</f>
        <v>490.6122594</v>
      </c>
      <c r="H2144" s="16">
        <f>IF(G2144 &gt; 'Costo de tareas'!$B$13, 'Costo de tareas'!$B$13, IF(G2144 &lt; 'Costo de tareas'!$B$13*0.2, 0, 'Costo de tareas'!$B$13- G2144))</f>
        <v>39.28055556</v>
      </c>
      <c r="I2144" s="17">
        <f>IF(H2144=0,'Costo de tareas'!$B$13,'Costo de tareas'!$B$13-H2144)</f>
        <v>0</v>
      </c>
      <c r="J2144" s="2"/>
      <c r="K2144" s="2"/>
      <c r="P2144" s="2"/>
    </row>
    <row r="2145">
      <c r="A2145" s="3" t="s">
        <v>2875</v>
      </c>
      <c r="B2145" s="11" t="str">
        <f t="shared" si="1"/>
        <v>20140331</v>
      </c>
      <c r="C2145" s="12">
        <f t="shared" si="2"/>
        <v>41729</v>
      </c>
      <c r="D2145" s="3" t="str">
        <f t="shared" si="3"/>
        <v>07</v>
      </c>
      <c r="E2145" s="13">
        <v>173.0</v>
      </c>
      <c r="F2145" s="14">
        <f>'Costo de tareas'!$B$15</f>
        <v>0.1964027778</v>
      </c>
      <c r="G2145" s="15">
        <f>'Producción diaria'!$T$3*$L$2*$M$2*$N$2*E2145*1000/'Costo de tareas'!$B$14</f>
        <v>260.1162148</v>
      </c>
      <c r="H2145" s="16">
        <f>IF(G2145 &gt; 'Costo de tareas'!$B$13, 'Costo de tareas'!$B$13, IF(G2145 &lt; 'Costo de tareas'!$B$13*0.2, 0, 'Costo de tareas'!$B$13- G2145))</f>
        <v>39.28055556</v>
      </c>
      <c r="I2145" s="17">
        <f>IF(H2145=0,'Costo de tareas'!$B$13,'Costo de tareas'!$B$13-H2145)</f>
        <v>0</v>
      </c>
      <c r="J2145" s="2"/>
      <c r="K2145" s="2"/>
      <c r="P2145" s="2"/>
    </row>
    <row r="2146">
      <c r="A2146" s="3" t="s">
        <v>2876</v>
      </c>
      <c r="B2146" s="11" t="str">
        <f t="shared" si="1"/>
        <v>20140331</v>
      </c>
      <c r="C2146" s="12">
        <f t="shared" si="2"/>
        <v>41729</v>
      </c>
      <c r="D2146" s="3" t="str">
        <f t="shared" si="3"/>
        <v>08</v>
      </c>
      <c r="E2146" s="13">
        <v>359.0</v>
      </c>
      <c r="F2146" s="14">
        <f>'Costo de tareas'!$B$15</f>
        <v>0.1964027778</v>
      </c>
      <c r="G2146" s="15">
        <f>'Producción diaria'!$T$3*$L$2*$M$2*$N$2*E2146*1000/'Costo de tareas'!$B$14</f>
        <v>539.7787347</v>
      </c>
      <c r="H2146" s="16">
        <f>IF(G2146 &gt; 'Costo de tareas'!$B$13, 'Costo de tareas'!$B$13, IF(G2146 &lt; 'Costo de tareas'!$B$13*0.2, 0, 'Costo de tareas'!$B$13- G2146))</f>
        <v>39.28055556</v>
      </c>
      <c r="I2146" s="17">
        <f>IF(H2146=0,'Costo de tareas'!$B$13,'Costo de tareas'!$B$13-H2146)</f>
        <v>0</v>
      </c>
      <c r="J2146" s="2"/>
      <c r="K2146" s="2"/>
      <c r="P2146" s="2"/>
    </row>
    <row r="2147">
      <c r="A2147" s="3" t="s">
        <v>2877</v>
      </c>
      <c r="B2147" s="11" t="str">
        <f t="shared" si="1"/>
        <v>20140331</v>
      </c>
      <c r="C2147" s="12">
        <f t="shared" si="2"/>
        <v>41729</v>
      </c>
      <c r="D2147" s="3" t="str">
        <f t="shared" si="3"/>
        <v>09</v>
      </c>
      <c r="E2147" s="13">
        <v>245.0</v>
      </c>
      <c r="F2147" s="14">
        <f>'Costo de tareas'!$B$15</f>
        <v>0.1964027778</v>
      </c>
      <c r="G2147" s="15">
        <f>'Producción diaria'!$T$3*$L$2*$M$2*$N$2*E2147*1000/'Costo de tareas'!$B$14</f>
        <v>368.3726741</v>
      </c>
      <c r="H2147" s="16">
        <f>IF(G2147 &gt; 'Costo de tareas'!$B$13, 'Costo de tareas'!$B$13, IF(G2147 &lt; 'Costo de tareas'!$B$13*0.2, 0, 'Costo de tareas'!$B$13- G2147))</f>
        <v>39.28055556</v>
      </c>
      <c r="I2147" s="17">
        <f>IF(H2147=0,'Costo de tareas'!$B$13,'Costo de tareas'!$B$13-H2147)</f>
        <v>0</v>
      </c>
      <c r="J2147" s="2"/>
      <c r="K2147" s="2"/>
      <c r="P2147" s="2"/>
    </row>
    <row r="2148">
      <c r="A2148" s="3" t="s">
        <v>2878</v>
      </c>
      <c r="B2148" s="11" t="str">
        <f t="shared" si="1"/>
        <v>20140331</v>
      </c>
      <c r="C2148" s="12">
        <f t="shared" si="2"/>
        <v>41729</v>
      </c>
      <c r="D2148" s="3" t="str">
        <f t="shared" si="3"/>
        <v>10</v>
      </c>
      <c r="E2148" s="13">
        <v>468.0</v>
      </c>
      <c r="F2148" s="14">
        <f>'Costo de tareas'!$B$15</f>
        <v>0.1964027778</v>
      </c>
      <c r="G2148" s="15">
        <f>'Producción diaria'!$T$3*$L$2*$M$2*$N$2*E2148*1000/'Costo de tareas'!$B$14</f>
        <v>703.6669856</v>
      </c>
      <c r="H2148" s="16">
        <f>IF(G2148 &gt; 'Costo de tareas'!$B$13, 'Costo de tareas'!$B$13, IF(G2148 &lt; 'Costo de tareas'!$B$13*0.2, 0, 'Costo de tareas'!$B$13- G2148))</f>
        <v>39.28055556</v>
      </c>
      <c r="I2148" s="17">
        <f>IF(H2148=0,'Costo de tareas'!$B$13,'Costo de tareas'!$B$13-H2148)</f>
        <v>0</v>
      </c>
      <c r="J2148" s="2"/>
      <c r="K2148" s="2"/>
      <c r="P2148" s="2"/>
    </row>
    <row r="2149">
      <c r="A2149" s="3" t="s">
        <v>2879</v>
      </c>
      <c r="B2149" s="11" t="str">
        <f t="shared" si="1"/>
        <v>20140331</v>
      </c>
      <c r="C2149" s="12">
        <f t="shared" si="2"/>
        <v>41729</v>
      </c>
      <c r="D2149" s="3" t="str">
        <f t="shared" si="3"/>
        <v>11</v>
      </c>
      <c r="E2149" s="13">
        <v>648.0</v>
      </c>
      <c r="F2149" s="14">
        <f>'Costo de tareas'!$B$15</f>
        <v>0.1964027778</v>
      </c>
      <c r="G2149" s="15">
        <f>'Producción diaria'!$T$3*$L$2*$M$2*$N$2*E2149*1000/'Costo de tareas'!$B$14</f>
        <v>974.308134</v>
      </c>
      <c r="H2149" s="16">
        <f>IF(G2149 &gt; 'Costo de tareas'!$B$13, 'Costo de tareas'!$B$13, IF(G2149 &lt; 'Costo de tareas'!$B$13*0.2, 0, 'Costo de tareas'!$B$13- G2149))</f>
        <v>39.28055556</v>
      </c>
      <c r="I2149" s="17">
        <f>IF(H2149=0,'Costo de tareas'!$B$13,'Costo de tareas'!$B$13-H2149)</f>
        <v>0</v>
      </c>
      <c r="J2149" s="2"/>
      <c r="K2149" s="2"/>
      <c r="P2149" s="2"/>
    </row>
    <row r="2150">
      <c r="A2150" s="3" t="s">
        <v>2880</v>
      </c>
      <c r="B2150" s="11" t="str">
        <f t="shared" si="1"/>
        <v>20140331</v>
      </c>
      <c r="C2150" s="12">
        <f t="shared" si="2"/>
        <v>41729</v>
      </c>
      <c r="D2150" s="3" t="str">
        <f t="shared" si="3"/>
        <v>12</v>
      </c>
      <c r="E2150" s="13">
        <v>475.0</v>
      </c>
      <c r="F2150" s="14">
        <f>'Costo de tareas'!$B$15</f>
        <v>0.1964027778</v>
      </c>
      <c r="G2150" s="15">
        <f>'Producción diaria'!$T$3*$L$2*$M$2*$N$2*E2150*1000/'Costo de tareas'!$B$14</f>
        <v>714.1919192</v>
      </c>
      <c r="H2150" s="16">
        <f>IF(G2150 &gt; 'Costo de tareas'!$B$13, 'Costo de tareas'!$B$13, IF(G2150 &lt; 'Costo de tareas'!$B$13*0.2, 0, 'Costo de tareas'!$B$13- G2150))</f>
        <v>39.28055556</v>
      </c>
      <c r="I2150" s="17">
        <f>IF(H2150=0,'Costo de tareas'!$B$13,'Costo de tareas'!$B$13-H2150)</f>
        <v>0</v>
      </c>
      <c r="J2150" s="2"/>
      <c r="K2150" s="2"/>
      <c r="P2150" s="2"/>
    </row>
    <row r="2151">
      <c r="A2151" s="3" t="s">
        <v>2881</v>
      </c>
      <c r="B2151" s="11" t="str">
        <f t="shared" si="1"/>
        <v>20140331</v>
      </c>
      <c r="C2151" s="12">
        <f t="shared" si="2"/>
        <v>41729</v>
      </c>
      <c r="D2151" s="3" t="str">
        <f t="shared" si="3"/>
        <v>13</v>
      </c>
      <c r="E2151" s="13">
        <v>78.0</v>
      </c>
      <c r="F2151" s="14">
        <f>'Costo de tareas'!$B$15</f>
        <v>0.1964027778</v>
      </c>
      <c r="G2151" s="15">
        <f>'Producción diaria'!$T$3*$L$2*$M$2*$N$2*E2151*1000/'Costo de tareas'!$B$14</f>
        <v>117.2778309</v>
      </c>
      <c r="H2151" s="16">
        <f>IF(G2151 &gt; 'Costo de tareas'!$B$13, 'Costo de tareas'!$B$13, IF(G2151 &lt; 'Costo de tareas'!$B$13*0.2, 0, 'Costo de tareas'!$B$13- G2151))</f>
        <v>39.28055556</v>
      </c>
      <c r="I2151" s="17">
        <f>IF(H2151=0,'Costo de tareas'!$B$13,'Costo de tareas'!$B$13-H2151)</f>
        <v>0</v>
      </c>
      <c r="J2151" s="2"/>
      <c r="K2151" s="2"/>
      <c r="P2151" s="2"/>
    </row>
    <row r="2152">
      <c r="A2152" s="3" t="s">
        <v>2882</v>
      </c>
      <c r="B2152" s="11" t="str">
        <f t="shared" si="1"/>
        <v>20140331</v>
      </c>
      <c r="C2152" s="12">
        <f t="shared" si="2"/>
        <v>41729</v>
      </c>
      <c r="D2152" s="3" t="str">
        <f t="shared" si="3"/>
        <v>14</v>
      </c>
      <c r="E2152" s="13">
        <v>681.0</v>
      </c>
      <c r="F2152" s="14">
        <f>'Costo de tareas'!$B$15</f>
        <v>0.1964027778</v>
      </c>
      <c r="G2152" s="15">
        <f>'Producción diaria'!$T$3*$L$2*$M$2*$N$2*E2152*1000/'Costo de tareas'!$B$14</f>
        <v>1023.925678</v>
      </c>
      <c r="H2152" s="16">
        <f>IF(G2152 &gt; 'Costo de tareas'!$B$13, 'Costo de tareas'!$B$13, IF(G2152 &lt; 'Costo de tareas'!$B$13*0.2, 0, 'Costo de tareas'!$B$13- G2152))</f>
        <v>39.28055556</v>
      </c>
      <c r="I2152" s="17">
        <f>IF(H2152=0,'Costo de tareas'!$B$13,'Costo de tareas'!$B$13-H2152)</f>
        <v>0</v>
      </c>
      <c r="J2152" s="2"/>
      <c r="K2152" s="2"/>
      <c r="P2152" s="2"/>
    </row>
    <row r="2153">
      <c r="A2153" s="3" t="s">
        <v>2883</v>
      </c>
      <c r="B2153" s="11" t="str">
        <f t="shared" si="1"/>
        <v>20140331</v>
      </c>
      <c r="C2153" s="12">
        <f t="shared" si="2"/>
        <v>41729</v>
      </c>
      <c r="D2153" s="3" t="str">
        <f t="shared" si="3"/>
        <v>15</v>
      </c>
      <c r="E2153" s="13">
        <v>481.0</v>
      </c>
      <c r="F2153" s="14">
        <f>'Costo de tareas'!$B$15</f>
        <v>0.1964027778</v>
      </c>
      <c r="G2153" s="15">
        <f>'Producción diaria'!$T$3*$L$2*$M$2*$N$2*E2153*1000/'Costo de tareas'!$B$14</f>
        <v>723.2132908</v>
      </c>
      <c r="H2153" s="16">
        <f>IF(G2153 &gt; 'Costo de tareas'!$B$13, 'Costo de tareas'!$B$13, IF(G2153 &lt; 'Costo de tareas'!$B$13*0.2, 0, 'Costo de tareas'!$B$13- G2153))</f>
        <v>39.28055556</v>
      </c>
      <c r="I2153" s="17">
        <f>IF(H2153=0,'Costo de tareas'!$B$13,'Costo de tareas'!$B$13-H2153)</f>
        <v>0</v>
      </c>
      <c r="J2153" s="2"/>
      <c r="K2153" s="2"/>
      <c r="P2153" s="2"/>
    </row>
    <row r="2154">
      <c r="A2154" s="3" t="s">
        <v>2884</v>
      </c>
      <c r="B2154" s="11" t="str">
        <f t="shared" si="1"/>
        <v>20140331</v>
      </c>
      <c r="C2154" s="12">
        <f t="shared" si="2"/>
        <v>41729</v>
      </c>
      <c r="D2154" s="3" t="str">
        <f t="shared" si="3"/>
        <v>16</v>
      </c>
      <c r="E2154" s="13">
        <v>307.0</v>
      </c>
      <c r="F2154" s="14">
        <f>'Costo de tareas'!$B$15</f>
        <v>0.1964027778</v>
      </c>
      <c r="G2154" s="15">
        <f>'Producción diaria'!$T$3*$L$2*$M$2*$N$2*E2154*1000/'Costo de tareas'!$B$14</f>
        <v>461.5935141</v>
      </c>
      <c r="H2154" s="16">
        <f>IF(G2154 &gt; 'Costo de tareas'!$B$13, 'Costo de tareas'!$B$13, IF(G2154 &lt; 'Costo de tareas'!$B$13*0.2, 0, 'Costo de tareas'!$B$13- G2154))</f>
        <v>39.28055556</v>
      </c>
      <c r="I2154" s="17">
        <f>IF(H2154=0,'Costo de tareas'!$B$13,'Costo de tareas'!$B$13-H2154)</f>
        <v>0</v>
      </c>
      <c r="J2154" s="2"/>
      <c r="K2154" s="2"/>
      <c r="P2154" s="2"/>
    </row>
    <row r="2155">
      <c r="A2155" s="3" t="s">
        <v>2885</v>
      </c>
      <c r="B2155" s="11" t="str">
        <f t="shared" si="1"/>
        <v>20140331</v>
      </c>
      <c r="C2155" s="12">
        <f t="shared" si="2"/>
        <v>41729</v>
      </c>
      <c r="D2155" s="3" t="str">
        <f t="shared" si="3"/>
        <v>17</v>
      </c>
      <c r="E2155" s="13">
        <v>201.0</v>
      </c>
      <c r="F2155" s="14">
        <f>'Costo de tareas'!$B$15</f>
        <v>0.1964027778</v>
      </c>
      <c r="G2155" s="15">
        <f>'Producción diaria'!$T$3*$L$2*$M$2*$N$2*E2155*1000/'Costo de tareas'!$B$14</f>
        <v>302.215949</v>
      </c>
      <c r="H2155" s="16">
        <f>IF(G2155 &gt; 'Costo de tareas'!$B$13, 'Costo de tareas'!$B$13, IF(G2155 &lt; 'Costo de tareas'!$B$13*0.2, 0, 'Costo de tareas'!$B$13- G2155))</f>
        <v>39.28055556</v>
      </c>
      <c r="I2155" s="17">
        <f>IF(H2155=0,'Costo de tareas'!$B$13,'Costo de tareas'!$B$13-H2155)</f>
        <v>0</v>
      </c>
      <c r="J2155" s="2"/>
      <c r="K2155" s="2"/>
      <c r="P2155" s="2"/>
    </row>
    <row r="2156">
      <c r="A2156" s="3" t="s">
        <v>2886</v>
      </c>
      <c r="B2156" s="11" t="str">
        <f t="shared" si="1"/>
        <v>20140331</v>
      </c>
      <c r="C2156" s="12">
        <f t="shared" si="2"/>
        <v>41729</v>
      </c>
      <c r="D2156" s="3" t="str">
        <f t="shared" si="3"/>
        <v>18</v>
      </c>
      <c r="E2156" s="13">
        <v>26.0</v>
      </c>
      <c r="F2156" s="14">
        <f>'Costo de tareas'!$B$15</f>
        <v>0.1964027778</v>
      </c>
      <c r="G2156" s="15">
        <f>'Producción diaria'!$T$3*$L$2*$M$2*$N$2*E2156*1000/'Costo de tareas'!$B$14</f>
        <v>39.09261031</v>
      </c>
      <c r="H2156" s="16">
        <f>IF(G2156 &gt; 'Costo de tareas'!$B$13, 'Costo de tareas'!$B$13, IF(G2156 &lt; 'Costo de tareas'!$B$13*0.2, 0, 'Costo de tareas'!$B$13- G2156))</f>
        <v>0.1879452419</v>
      </c>
      <c r="I2156" s="17">
        <f>IF(H2156=0,'Costo de tareas'!$B$13,'Costo de tareas'!$B$13-H2156)</f>
        <v>39.09261031</v>
      </c>
      <c r="J2156" s="2"/>
      <c r="K2156" s="2"/>
      <c r="P2156" s="2"/>
    </row>
    <row r="2157">
      <c r="A2157" s="3" t="s">
        <v>2887</v>
      </c>
      <c r="B2157" s="11" t="str">
        <f t="shared" si="1"/>
        <v>20140331</v>
      </c>
      <c r="C2157" s="12">
        <f t="shared" si="2"/>
        <v>41729</v>
      </c>
      <c r="D2157" s="3" t="str">
        <f t="shared" si="3"/>
        <v>19</v>
      </c>
      <c r="E2157" s="13">
        <v>0.0</v>
      </c>
      <c r="F2157" s="14">
        <f>'Costo de tareas'!$B$15</f>
        <v>0.1964027778</v>
      </c>
      <c r="G2157" s="15">
        <f>'Producción diaria'!$T$3*$L$2*$M$2*$N$2*E2157*1000/'Costo de tareas'!$B$14</f>
        <v>0</v>
      </c>
      <c r="H2157" s="16">
        <f>IF(G2157 &gt; 'Costo de tareas'!$B$13, 'Costo de tareas'!$B$13, IF(G2157 &lt; 'Costo de tareas'!$B$13*0.2, 0, 'Costo de tareas'!$B$13- G2157))</f>
        <v>0</v>
      </c>
      <c r="I2157" s="17">
        <f>IF(H2157=0,'Costo de tareas'!$B$13,'Costo de tareas'!$B$13-H2157)</f>
        <v>39.28055556</v>
      </c>
      <c r="J2157" s="2"/>
      <c r="K2157" s="2"/>
      <c r="P2157" s="2"/>
    </row>
    <row r="2158">
      <c r="A2158" s="3" t="s">
        <v>2889</v>
      </c>
      <c r="B2158" s="11" t="str">
        <f t="shared" si="1"/>
        <v>20140331</v>
      </c>
      <c r="C2158" s="12">
        <f t="shared" si="2"/>
        <v>41729</v>
      </c>
      <c r="D2158" s="3" t="str">
        <f t="shared" si="3"/>
        <v>20</v>
      </c>
      <c r="E2158" s="13">
        <v>0.0</v>
      </c>
      <c r="F2158" s="14">
        <f>'Costo de tareas'!$B$15</f>
        <v>0.1964027778</v>
      </c>
      <c r="G2158" s="15">
        <f>'Producción diaria'!$T$3*$L$2*$M$2*$N$2*E2158*1000/'Costo de tareas'!$B$14</f>
        <v>0</v>
      </c>
      <c r="H2158" s="16">
        <f>IF(G2158 &gt; 'Costo de tareas'!$B$13, 'Costo de tareas'!$B$13, IF(G2158 &lt; 'Costo de tareas'!$B$13*0.2, 0, 'Costo de tareas'!$B$13- G2158))</f>
        <v>0</v>
      </c>
      <c r="I2158" s="17">
        <f>IF(H2158=0,'Costo de tareas'!$B$13,'Costo de tareas'!$B$13-H2158)</f>
        <v>39.28055556</v>
      </c>
      <c r="J2158" s="2"/>
      <c r="K2158" s="2"/>
      <c r="P2158" s="2"/>
    </row>
    <row r="2159">
      <c r="A2159" s="3" t="s">
        <v>2891</v>
      </c>
      <c r="B2159" s="11" t="str">
        <f t="shared" si="1"/>
        <v>20140331</v>
      </c>
      <c r="C2159" s="12">
        <f t="shared" si="2"/>
        <v>41729</v>
      </c>
      <c r="D2159" s="3" t="str">
        <f t="shared" si="3"/>
        <v>21</v>
      </c>
      <c r="E2159" s="13">
        <v>0.0</v>
      </c>
      <c r="F2159" s="14">
        <f>'Costo de tareas'!$B$15</f>
        <v>0.1964027778</v>
      </c>
      <c r="G2159" s="15">
        <f>'Producción diaria'!$T$3*$L$2*$M$2*$N$2*E2159*1000/'Costo de tareas'!$B$14</f>
        <v>0</v>
      </c>
      <c r="H2159" s="16">
        <f>IF(G2159 &gt; 'Costo de tareas'!$B$13, 'Costo de tareas'!$B$13, IF(G2159 &lt; 'Costo de tareas'!$B$13*0.2, 0, 'Costo de tareas'!$B$13- G2159))</f>
        <v>0</v>
      </c>
      <c r="I2159" s="17">
        <f>IF(H2159=0,'Costo de tareas'!$B$13,'Costo de tareas'!$B$13-H2159)</f>
        <v>39.28055556</v>
      </c>
      <c r="J2159" s="2"/>
      <c r="K2159" s="2"/>
      <c r="P2159" s="2"/>
    </row>
    <row r="2160">
      <c r="A2160" s="3" t="s">
        <v>2893</v>
      </c>
      <c r="B2160" s="11" t="str">
        <f t="shared" si="1"/>
        <v>20140331</v>
      </c>
      <c r="C2160" s="12">
        <f t="shared" si="2"/>
        <v>41729</v>
      </c>
      <c r="D2160" s="3" t="str">
        <f t="shared" si="3"/>
        <v>22</v>
      </c>
      <c r="E2160" s="13">
        <v>0.0</v>
      </c>
      <c r="F2160" s="14">
        <f>'Costo de tareas'!$B$15</f>
        <v>0.1964027778</v>
      </c>
      <c r="G2160" s="15">
        <f>'Producción diaria'!$T$3*$L$2*$M$2*$N$2*E2160*1000/'Costo de tareas'!$B$14</f>
        <v>0</v>
      </c>
      <c r="H2160" s="16">
        <f>IF(G2160 &gt; 'Costo de tareas'!$B$13, 'Costo de tareas'!$B$13, IF(G2160 &lt; 'Costo de tareas'!$B$13*0.2, 0, 'Costo de tareas'!$B$13- G2160))</f>
        <v>0</v>
      </c>
      <c r="I2160" s="17">
        <f>IF(H2160=0,'Costo de tareas'!$B$13,'Costo de tareas'!$B$13-H2160)</f>
        <v>39.28055556</v>
      </c>
      <c r="J2160" s="2"/>
      <c r="K2160" s="2"/>
      <c r="P2160" s="2"/>
    </row>
    <row r="2161">
      <c r="A2161" s="3" t="s">
        <v>2895</v>
      </c>
      <c r="B2161" s="11" t="str">
        <f t="shared" si="1"/>
        <v>20140331</v>
      </c>
      <c r="C2161" s="12">
        <f t="shared" si="2"/>
        <v>41729</v>
      </c>
      <c r="D2161" s="3" t="str">
        <f t="shared" si="3"/>
        <v>23</v>
      </c>
      <c r="E2161" s="13">
        <v>0.0</v>
      </c>
      <c r="F2161" s="14">
        <f>'Costo de tareas'!$B$15</f>
        <v>0.1964027778</v>
      </c>
      <c r="G2161" s="15">
        <f>'Producción diaria'!$T$3*$L$2*$M$2*$N$2*E2161*1000/'Costo de tareas'!$B$14</f>
        <v>0</v>
      </c>
      <c r="H2161" s="16">
        <f>IF(G2161 &gt; 'Costo de tareas'!$B$13, 'Costo de tareas'!$B$13, IF(G2161 &lt; 'Costo de tareas'!$B$13*0.2, 0, 'Costo de tareas'!$B$13- G2161))</f>
        <v>0</v>
      </c>
      <c r="I2161" s="17">
        <f>IF(H2161=0,'Costo de tareas'!$B$13,'Costo de tareas'!$B$13-H2161)</f>
        <v>39.28055556</v>
      </c>
      <c r="J2161" s="2"/>
      <c r="K2161" s="2"/>
      <c r="P2161" s="2"/>
    </row>
    <row r="2162">
      <c r="A2162" s="3" t="s">
        <v>2897</v>
      </c>
      <c r="B2162" s="11" t="str">
        <f t="shared" si="1"/>
        <v>20200401</v>
      </c>
      <c r="C2162" s="12">
        <f t="shared" si="2"/>
        <v>43922</v>
      </c>
      <c r="D2162" s="3" t="str">
        <f t="shared" si="3"/>
        <v>00</v>
      </c>
      <c r="E2162" s="13">
        <v>0.0</v>
      </c>
      <c r="F2162" s="14">
        <f>'Costo de tareas'!$B$15</f>
        <v>0.1964027778</v>
      </c>
      <c r="G2162" s="15">
        <f>'Producción diaria'!$T$3*$L$2*$M$2*$N$2*E2162*1000/'Costo de tareas'!$B$14</f>
        <v>0</v>
      </c>
      <c r="H2162" s="16">
        <f>IF(G2162 &gt; 'Costo de tareas'!$B$13, 'Costo de tareas'!$B$13, IF(G2162 &lt; 'Costo de tareas'!$B$13*0.2, 0, 'Costo de tareas'!$B$13- G2162))</f>
        <v>0</v>
      </c>
      <c r="I2162" s="17">
        <f>IF(H2162=0,'Costo de tareas'!$B$13,'Costo de tareas'!$B$13-H2162)</f>
        <v>39.28055556</v>
      </c>
      <c r="J2162" s="2"/>
      <c r="K2162" s="2"/>
      <c r="P2162" s="2"/>
    </row>
    <row r="2163">
      <c r="A2163" s="3" t="s">
        <v>2899</v>
      </c>
      <c r="B2163" s="11" t="str">
        <f t="shared" si="1"/>
        <v>20200401</v>
      </c>
      <c r="C2163" s="12">
        <f t="shared" si="2"/>
        <v>43922</v>
      </c>
      <c r="D2163" s="3" t="str">
        <f t="shared" si="3"/>
        <v>01</v>
      </c>
      <c r="E2163" s="13">
        <v>0.0</v>
      </c>
      <c r="F2163" s="14">
        <f>'Costo de tareas'!$B$15</f>
        <v>0.1964027778</v>
      </c>
      <c r="G2163" s="15">
        <f>'Producción diaria'!$T$3*$L$2*$M$2*$N$2*E2163*1000/'Costo de tareas'!$B$14</f>
        <v>0</v>
      </c>
      <c r="H2163" s="16">
        <f>IF(G2163 &gt; 'Costo de tareas'!$B$13, 'Costo de tareas'!$B$13, IF(G2163 &lt; 'Costo de tareas'!$B$13*0.2, 0, 'Costo de tareas'!$B$13- G2163))</f>
        <v>0</v>
      </c>
      <c r="I2163" s="17">
        <f>IF(H2163=0,'Costo de tareas'!$B$13,'Costo de tareas'!$B$13-H2163)</f>
        <v>39.28055556</v>
      </c>
      <c r="J2163" s="2"/>
      <c r="K2163" s="2"/>
      <c r="P2163" s="2"/>
    </row>
    <row r="2164">
      <c r="A2164" s="3" t="s">
        <v>2900</v>
      </c>
      <c r="B2164" s="11" t="str">
        <f t="shared" si="1"/>
        <v>20200401</v>
      </c>
      <c r="C2164" s="12">
        <f t="shared" si="2"/>
        <v>43922</v>
      </c>
      <c r="D2164" s="3" t="str">
        <f t="shared" si="3"/>
        <v>02</v>
      </c>
      <c r="E2164" s="13">
        <v>0.0</v>
      </c>
      <c r="F2164" s="14">
        <f>'Costo de tareas'!$B$15</f>
        <v>0.1964027778</v>
      </c>
      <c r="G2164" s="15">
        <f>'Producción diaria'!$T$3*$L$2*$M$2*$N$2*E2164*1000/'Costo de tareas'!$B$14</f>
        <v>0</v>
      </c>
      <c r="H2164" s="16">
        <f>IF(G2164 &gt; 'Costo de tareas'!$B$13, 'Costo de tareas'!$B$13, IF(G2164 &lt; 'Costo de tareas'!$B$13*0.2, 0, 'Costo de tareas'!$B$13- G2164))</f>
        <v>0</v>
      </c>
      <c r="I2164" s="17">
        <f>IF(H2164=0,'Costo de tareas'!$B$13,'Costo de tareas'!$B$13-H2164)</f>
        <v>39.28055556</v>
      </c>
      <c r="J2164" s="2"/>
      <c r="K2164" s="2"/>
      <c r="P2164" s="2"/>
    </row>
    <row r="2165">
      <c r="A2165" s="3" t="s">
        <v>2901</v>
      </c>
      <c r="B2165" s="11" t="str">
        <f t="shared" si="1"/>
        <v>20200401</v>
      </c>
      <c r="C2165" s="12">
        <f t="shared" si="2"/>
        <v>43922</v>
      </c>
      <c r="D2165" s="3" t="str">
        <f t="shared" si="3"/>
        <v>03</v>
      </c>
      <c r="E2165" s="13">
        <v>0.0</v>
      </c>
      <c r="F2165" s="14">
        <f>'Costo de tareas'!$B$15</f>
        <v>0.1964027778</v>
      </c>
      <c r="G2165" s="15">
        <f>'Producción diaria'!$T$3*$L$2*$M$2*$N$2*E2165*1000/'Costo de tareas'!$B$14</f>
        <v>0</v>
      </c>
      <c r="H2165" s="16">
        <f>IF(G2165 &gt; 'Costo de tareas'!$B$13, 'Costo de tareas'!$B$13, IF(G2165 &lt; 'Costo de tareas'!$B$13*0.2, 0, 'Costo de tareas'!$B$13- G2165))</f>
        <v>0</v>
      </c>
      <c r="I2165" s="17">
        <f>IF(H2165=0,'Costo de tareas'!$B$13,'Costo de tareas'!$B$13-H2165)</f>
        <v>39.28055556</v>
      </c>
      <c r="J2165" s="2"/>
      <c r="K2165" s="2"/>
      <c r="P2165" s="2"/>
    </row>
    <row r="2166">
      <c r="A2166" s="3" t="s">
        <v>2902</v>
      </c>
      <c r="B2166" s="11" t="str">
        <f t="shared" si="1"/>
        <v>20200401</v>
      </c>
      <c r="C2166" s="12">
        <f t="shared" si="2"/>
        <v>43922</v>
      </c>
      <c r="D2166" s="3" t="str">
        <f t="shared" si="3"/>
        <v>04</v>
      </c>
      <c r="E2166" s="13">
        <v>0.0</v>
      </c>
      <c r="F2166" s="14">
        <f>'Costo de tareas'!$B$15</f>
        <v>0.1964027778</v>
      </c>
      <c r="G2166" s="15">
        <f>'Producción diaria'!$T$3*$L$2*$M$2*$N$2*E2166*1000/'Costo de tareas'!$B$14</f>
        <v>0</v>
      </c>
      <c r="H2166" s="16">
        <f>IF(G2166 &gt; 'Costo de tareas'!$B$13, 'Costo de tareas'!$B$13, IF(G2166 &lt; 'Costo de tareas'!$B$13*0.2, 0, 'Costo de tareas'!$B$13- G2166))</f>
        <v>0</v>
      </c>
      <c r="I2166" s="17">
        <f>IF(H2166=0,'Costo de tareas'!$B$13,'Costo de tareas'!$B$13-H2166)</f>
        <v>39.28055556</v>
      </c>
      <c r="J2166" s="2"/>
      <c r="K2166" s="2"/>
      <c r="P2166" s="2"/>
    </row>
    <row r="2167">
      <c r="A2167" s="3" t="s">
        <v>2904</v>
      </c>
      <c r="B2167" s="11" t="str">
        <f t="shared" si="1"/>
        <v>20200401</v>
      </c>
      <c r="C2167" s="12">
        <f t="shared" si="2"/>
        <v>43922</v>
      </c>
      <c r="D2167" s="3" t="str">
        <f t="shared" si="3"/>
        <v>05</v>
      </c>
      <c r="E2167" s="13">
        <v>0.0</v>
      </c>
      <c r="F2167" s="14">
        <f>'Costo de tareas'!$B$15</f>
        <v>0.1964027778</v>
      </c>
      <c r="G2167" s="15">
        <f>'Producción diaria'!$T$3*$L$2*$M$2*$N$2*E2167*1000/'Costo de tareas'!$B$14</f>
        <v>0</v>
      </c>
      <c r="H2167" s="16">
        <f>IF(G2167 &gt; 'Costo de tareas'!$B$13, 'Costo de tareas'!$B$13, IF(G2167 &lt; 'Costo de tareas'!$B$13*0.2, 0, 'Costo de tareas'!$B$13- G2167))</f>
        <v>0</v>
      </c>
      <c r="I2167" s="17">
        <f>IF(H2167=0,'Costo de tareas'!$B$13,'Costo de tareas'!$B$13-H2167)</f>
        <v>39.28055556</v>
      </c>
      <c r="J2167" s="2"/>
      <c r="K2167" s="2"/>
      <c r="P2167" s="2"/>
    </row>
    <row r="2168">
      <c r="A2168" s="3" t="s">
        <v>2906</v>
      </c>
      <c r="B2168" s="11" t="str">
        <f t="shared" si="1"/>
        <v>20200401</v>
      </c>
      <c r="C2168" s="12">
        <f t="shared" si="2"/>
        <v>43922</v>
      </c>
      <c r="D2168" s="3" t="str">
        <f t="shared" si="3"/>
        <v>06</v>
      </c>
      <c r="E2168" s="13">
        <v>324.98</v>
      </c>
      <c r="F2168" s="14">
        <f>'Costo de tareas'!$B$15</f>
        <v>0.1964027778</v>
      </c>
      <c r="G2168" s="15">
        <f>'Producción diaria'!$T$3*$L$2*$M$2*$N$2*E2168*1000/'Costo de tareas'!$B$14</f>
        <v>488.6275577</v>
      </c>
      <c r="H2168" s="16">
        <f>IF(G2168 &gt; 'Costo de tareas'!$B$13, 'Costo de tareas'!$B$13, IF(G2168 &lt; 'Costo de tareas'!$B$13*0.2, 0, 'Costo de tareas'!$B$13- G2168))</f>
        <v>39.28055556</v>
      </c>
      <c r="I2168" s="17">
        <f>IF(H2168=0,'Costo de tareas'!$B$13,'Costo de tareas'!$B$13-H2168)</f>
        <v>0</v>
      </c>
      <c r="J2168" s="2"/>
      <c r="K2168" s="2"/>
      <c r="P2168" s="2"/>
    </row>
    <row r="2169">
      <c r="A2169" s="3" t="s">
        <v>2908</v>
      </c>
      <c r="B2169" s="11" t="str">
        <f t="shared" si="1"/>
        <v>20200401</v>
      </c>
      <c r="C2169" s="12">
        <f t="shared" si="2"/>
        <v>43922</v>
      </c>
      <c r="D2169" s="3" t="str">
        <f t="shared" si="3"/>
        <v>07</v>
      </c>
      <c r="E2169" s="13">
        <v>131.0</v>
      </c>
      <c r="F2169" s="14">
        <f>'Costo de tareas'!$B$15</f>
        <v>0.1964027778</v>
      </c>
      <c r="G2169" s="15">
        <f>'Producción diaria'!$T$3*$L$2*$M$2*$N$2*E2169*1000/'Costo de tareas'!$B$14</f>
        <v>196.9666135</v>
      </c>
      <c r="H2169" s="16">
        <f>IF(G2169 &gt; 'Costo de tareas'!$B$13, 'Costo de tareas'!$B$13, IF(G2169 &lt; 'Costo de tareas'!$B$13*0.2, 0, 'Costo de tareas'!$B$13- G2169))</f>
        <v>39.28055556</v>
      </c>
      <c r="I2169" s="17">
        <f>IF(H2169=0,'Costo de tareas'!$B$13,'Costo de tareas'!$B$13-H2169)</f>
        <v>0</v>
      </c>
      <c r="J2169" s="2"/>
      <c r="K2169" s="2"/>
      <c r="P2169" s="2"/>
    </row>
    <row r="2170">
      <c r="A2170" s="3" t="s">
        <v>2909</v>
      </c>
      <c r="B2170" s="11" t="str">
        <f t="shared" si="1"/>
        <v>20200401</v>
      </c>
      <c r="C2170" s="12">
        <f t="shared" si="2"/>
        <v>43922</v>
      </c>
      <c r="D2170" s="3" t="str">
        <f t="shared" si="3"/>
        <v>08</v>
      </c>
      <c r="E2170" s="13">
        <v>348.0</v>
      </c>
      <c r="F2170" s="14">
        <f>'Costo de tareas'!$B$15</f>
        <v>0.1964027778</v>
      </c>
      <c r="G2170" s="15">
        <f>'Producción diaria'!$T$3*$L$2*$M$2*$N$2*E2170*1000/'Costo de tareas'!$B$14</f>
        <v>523.2395534</v>
      </c>
      <c r="H2170" s="16">
        <f>IF(G2170 &gt; 'Costo de tareas'!$B$13, 'Costo de tareas'!$B$13, IF(G2170 &lt; 'Costo de tareas'!$B$13*0.2, 0, 'Costo de tareas'!$B$13- G2170))</f>
        <v>39.28055556</v>
      </c>
      <c r="I2170" s="17">
        <f>IF(H2170=0,'Costo de tareas'!$B$13,'Costo de tareas'!$B$13-H2170)</f>
        <v>0</v>
      </c>
      <c r="J2170" s="2"/>
      <c r="K2170" s="2"/>
      <c r="P2170" s="2"/>
    </row>
    <row r="2171">
      <c r="A2171" s="3" t="s">
        <v>2910</v>
      </c>
      <c r="B2171" s="11" t="str">
        <f t="shared" si="1"/>
        <v>20200401</v>
      </c>
      <c r="C2171" s="12">
        <f t="shared" si="2"/>
        <v>43922</v>
      </c>
      <c r="D2171" s="3" t="str">
        <f t="shared" si="3"/>
        <v>09</v>
      </c>
      <c r="E2171" s="13">
        <v>588.0</v>
      </c>
      <c r="F2171" s="14">
        <f>'Costo de tareas'!$B$15</f>
        <v>0.1964027778</v>
      </c>
      <c r="G2171" s="15">
        <f>'Producción diaria'!$T$3*$L$2*$M$2*$N$2*E2171*1000/'Costo de tareas'!$B$14</f>
        <v>884.0944179</v>
      </c>
      <c r="H2171" s="16">
        <f>IF(G2171 &gt; 'Costo de tareas'!$B$13, 'Costo de tareas'!$B$13, IF(G2171 &lt; 'Costo de tareas'!$B$13*0.2, 0, 'Costo de tareas'!$B$13- G2171))</f>
        <v>39.28055556</v>
      </c>
      <c r="I2171" s="17">
        <f>IF(H2171=0,'Costo de tareas'!$B$13,'Costo de tareas'!$B$13-H2171)</f>
        <v>0</v>
      </c>
      <c r="J2171" s="2"/>
      <c r="K2171" s="2"/>
      <c r="P2171" s="2"/>
    </row>
    <row r="2172">
      <c r="A2172" s="3" t="s">
        <v>2911</v>
      </c>
      <c r="B2172" s="11" t="str">
        <f t="shared" si="1"/>
        <v>20200401</v>
      </c>
      <c r="C2172" s="12">
        <f t="shared" si="2"/>
        <v>43922</v>
      </c>
      <c r="D2172" s="3" t="str">
        <f t="shared" si="3"/>
        <v>10</v>
      </c>
      <c r="E2172" s="13">
        <v>28.0</v>
      </c>
      <c r="F2172" s="14">
        <f>'Costo de tareas'!$B$15</f>
        <v>0.1964027778</v>
      </c>
      <c r="G2172" s="15">
        <f>'Producción diaria'!$T$3*$L$2*$M$2*$N$2*E2172*1000/'Costo de tareas'!$B$14</f>
        <v>42.09973418</v>
      </c>
      <c r="H2172" s="16">
        <f>IF(G2172 &gt; 'Costo de tareas'!$B$13, 'Costo de tareas'!$B$13, IF(G2172 &lt; 'Costo de tareas'!$B$13*0.2, 0, 'Costo de tareas'!$B$13- G2172))</f>
        <v>39.28055556</v>
      </c>
      <c r="I2172" s="17">
        <f>IF(H2172=0,'Costo de tareas'!$B$13,'Costo de tareas'!$B$13-H2172)</f>
        <v>0</v>
      </c>
      <c r="J2172" s="2"/>
      <c r="K2172" s="2"/>
      <c r="P2172" s="2"/>
    </row>
    <row r="2173">
      <c r="A2173" s="3" t="s">
        <v>2912</v>
      </c>
      <c r="B2173" s="11" t="str">
        <f t="shared" si="1"/>
        <v>20200401</v>
      </c>
      <c r="C2173" s="12">
        <f t="shared" si="2"/>
        <v>43922</v>
      </c>
      <c r="D2173" s="3" t="str">
        <f t="shared" si="3"/>
        <v>11</v>
      </c>
      <c r="E2173" s="13">
        <v>364.0</v>
      </c>
      <c r="F2173" s="14">
        <f>'Costo de tareas'!$B$15</f>
        <v>0.1964027778</v>
      </c>
      <c r="G2173" s="15">
        <f>'Producción diaria'!$T$3*$L$2*$M$2*$N$2*E2173*1000/'Costo de tareas'!$B$14</f>
        <v>547.2965444</v>
      </c>
      <c r="H2173" s="16">
        <f>IF(G2173 &gt; 'Costo de tareas'!$B$13, 'Costo de tareas'!$B$13, IF(G2173 &lt; 'Costo de tareas'!$B$13*0.2, 0, 'Costo de tareas'!$B$13- G2173))</f>
        <v>39.28055556</v>
      </c>
      <c r="I2173" s="17">
        <f>IF(H2173=0,'Costo de tareas'!$B$13,'Costo de tareas'!$B$13-H2173)</f>
        <v>0</v>
      </c>
      <c r="J2173" s="2"/>
      <c r="K2173" s="2"/>
      <c r="P2173" s="2"/>
    </row>
    <row r="2174">
      <c r="A2174" s="3" t="s">
        <v>2913</v>
      </c>
      <c r="B2174" s="11" t="str">
        <f t="shared" si="1"/>
        <v>20200401</v>
      </c>
      <c r="C2174" s="12">
        <f t="shared" si="2"/>
        <v>43922</v>
      </c>
      <c r="D2174" s="3" t="str">
        <f t="shared" si="3"/>
        <v>12</v>
      </c>
      <c r="E2174" s="13">
        <v>722.0</v>
      </c>
      <c r="F2174" s="14">
        <f>'Costo de tareas'!$B$15</f>
        <v>0.1964027778</v>
      </c>
      <c r="G2174" s="15">
        <f>'Producción diaria'!$T$3*$L$2*$M$2*$N$2*E2174*1000/'Costo de tareas'!$B$14</f>
        <v>1085.571717</v>
      </c>
      <c r="H2174" s="16">
        <f>IF(G2174 &gt; 'Costo de tareas'!$B$13, 'Costo de tareas'!$B$13, IF(G2174 &lt; 'Costo de tareas'!$B$13*0.2, 0, 'Costo de tareas'!$B$13- G2174))</f>
        <v>39.28055556</v>
      </c>
      <c r="I2174" s="17">
        <f>IF(H2174=0,'Costo de tareas'!$B$13,'Costo de tareas'!$B$13-H2174)</f>
        <v>0</v>
      </c>
      <c r="J2174" s="2"/>
      <c r="K2174" s="2"/>
      <c r="P2174" s="2"/>
    </row>
    <row r="2175">
      <c r="A2175" s="3" t="s">
        <v>2914</v>
      </c>
      <c r="B2175" s="11" t="str">
        <f t="shared" si="1"/>
        <v>20200401</v>
      </c>
      <c r="C2175" s="12">
        <f t="shared" si="2"/>
        <v>43922</v>
      </c>
      <c r="D2175" s="3" t="str">
        <f t="shared" si="3"/>
        <v>13</v>
      </c>
      <c r="E2175" s="13">
        <v>708.0</v>
      </c>
      <c r="F2175" s="14">
        <f>'Costo de tareas'!$B$15</f>
        <v>0.1964027778</v>
      </c>
      <c r="G2175" s="15">
        <f>'Producción diaria'!$T$3*$L$2*$M$2*$N$2*E2175*1000/'Costo de tareas'!$B$14</f>
        <v>1064.52185</v>
      </c>
      <c r="H2175" s="16">
        <f>IF(G2175 &gt; 'Costo de tareas'!$B$13, 'Costo de tareas'!$B$13, IF(G2175 &lt; 'Costo de tareas'!$B$13*0.2, 0, 'Costo de tareas'!$B$13- G2175))</f>
        <v>39.28055556</v>
      </c>
      <c r="I2175" s="17">
        <f>IF(H2175=0,'Costo de tareas'!$B$13,'Costo de tareas'!$B$13-H2175)</f>
        <v>0</v>
      </c>
      <c r="J2175" s="2"/>
      <c r="K2175" s="2"/>
      <c r="P2175" s="2"/>
    </row>
    <row r="2176">
      <c r="A2176" s="3" t="s">
        <v>2915</v>
      </c>
      <c r="B2176" s="11" t="str">
        <f t="shared" si="1"/>
        <v>20200401</v>
      </c>
      <c r="C2176" s="12">
        <f t="shared" si="2"/>
        <v>43922</v>
      </c>
      <c r="D2176" s="3" t="str">
        <f t="shared" si="3"/>
        <v>14</v>
      </c>
      <c r="E2176" s="13">
        <v>672.0</v>
      </c>
      <c r="F2176" s="14">
        <f>'Costo de tareas'!$B$15</f>
        <v>0.1964027778</v>
      </c>
      <c r="G2176" s="15">
        <f>'Producción diaria'!$T$3*$L$2*$M$2*$N$2*E2176*1000/'Costo de tareas'!$B$14</f>
        <v>1010.39362</v>
      </c>
      <c r="H2176" s="16">
        <f>IF(G2176 &gt; 'Costo de tareas'!$B$13, 'Costo de tareas'!$B$13, IF(G2176 &lt; 'Costo de tareas'!$B$13*0.2, 0, 'Costo de tareas'!$B$13- G2176))</f>
        <v>39.28055556</v>
      </c>
      <c r="I2176" s="17">
        <f>IF(H2176=0,'Costo de tareas'!$B$13,'Costo de tareas'!$B$13-H2176)</f>
        <v>0</v>
      </c>
      <c r="J2176" s="2"/>
      <c r="K2176" s="2"/>
      <c r="P2176" s="2"/>
    </row>
    <row r="2177">
      <c r="A2177" s="3" t="s">
        <v>2916</v>
      </c>
      <c r="B2177" s="11" t="str">
        <f t="shared" si="1"/>
        <v>20200401</v>
      </c>
      <c r="C2177" s="12">
        <f t="shared" si="2"/>
        <v>43922</v>
      </c>
      <c r="D2177" s="3" t="str">
        <f t="shared" si="3"/>
        <v>15</v>
      </c>
      <c r="E2177" s="13">
        <v>504.0</v>
      </c>
      <c r="F2177" s="14">
        <f>'Costo de tareas'!$B$15</f>
        <v>0.1964027778</v>
      </c>
      <c r="G2177" s="15">
        <f>'Producción diaria'!$T$3*$L$2*$M$2*$N$2*E2177*1000/'Costo de tareas'!$B$14</f>
        <v>757.7952153</v>
      </c>
      <c r="H2177" s="16">
        <f>IF(G2177 &gt; 'Costo de tareas'!$B$13, 'Costo de tareas'!$B$13, IF(G2177 &lt; 'Costo de tareas'!$B$13*0.2, 0, 'Costo de tareas'!$B$13- G2177))</f>
        <v>39.28055556</v>
      </c>
      <c r="I2177" s="17">
        <f>IF(H2177=0,'Costo de tareas'!$B$13,'Costo de tareas'!$B$13-H2177)</f>
        <v>0</v>
      </c>
      <c r="J2177" s="2"/>
      <c r="K2177" s="2"/>
      <c r="P2177" s="2"/>
    </row>
    <row r="2178">
      <c r="A2178" s="3" t="s">
        <v>2917</v>
      </c>
      <c r="B2178" s="11" t="str">
        <f t="shared" si="1"/>
        <v>20200401</v>
      </c>
      <c r="C2178" s="12">
        <f t="shared" si="2"/>
        <v>43922</v>
      </c>
      <c r="D2178" s="3" t="str">
        <f t="shared" si="3"/>
        <v>16</v>
      </c>
      <c r="E2178" s="13">
        <v>302.0</v>
      </c>
      <c r="F2178" s="14">
        <f>'Costo de tareas'!$B$15</f>
        <v>0.1964027778</v>
      </c>
      <c r="G2178" s="15">
        <f>'Producción diaria'!$T$3*$L$2*$M$2*$N$2*E2178*1000/'Costo de tareas'!$B$14</f>
        <v>454.0757044</v>
      </c>
      <c r="H2178" s="16">
        <f>IF(G2178 &gt; 'Costo de tareas'!$B$13, 'Costo de tareas'!$B$13, IF(G2178 &lt; 'Costo de tareas'!$B$13*0.2, 0, 'Costo de tareas'!$B$13- G2178))</f>
        <v>39.28055556</v>
      </c>
      <c r="I2178" s="17">
        <f>IF(H2178=0,'Costo de tareas'!$B$13,'Costo de tareas'!$B$13-H2178)</f>
        <v>0</v>
      </c>
      <c r="J2178" s="2"/>
      <c r="K2178" s="2"/>
      <c r="P2178" s="2"/>
    </row>
    <row r="2179">
      <c r="A2179" s="3" t="s">
        <v>2918</v>
      </c>
      <c r="B2179" s="11" t="str">
        <f t="shared" si="1"/>
        <v>20200401</v>
      </c>
      <c r="C2179" s="12">
        <f t="shared" si="2"/>
        <v>43922</v>
      </c>
      <c r="D2179" s="3" t="str">
        <f t="shared" si="3"/>
        <v>17</v>
      </c>
      <c r="E2179" s="13">
        <v>191.0</v>
      </c>
      <c r="F2179" s="14">
        <f>'Costo de tareas'!$B$15</f>
        <v>0.1964027778</v>
      </c>
      <c r="G2179" s="15">
        <f>'Producción diaria'!$T$3*$L$2*$M$2*$N$2*E2179*1000/'Costo de tareas'!$B$14</f>
        <v>287.1803296</v>
      </c>
      <c r="H2179" s="16">
        <f>IF(G2179 &gt; 'Costo de tareas'!$B$13, 'Costo de tareas'!$B$13, IF(G2179 &lt; 'Costo de tareas'!$B$13*0.2, 0, 'Costo de tareas'!$B$13- G2179))</f>
        <v>39.28055556</v>
      </c>
      <c r="I2179" s="17">
        <f>IF(H2179=0,'Costo de tareas'!$B$13,'Costo de tareas'!$B$13-H2179)</f>
        <v>0</v>
      </c>
      <c r="J2179" s="2"/>
      <c r="K2179" s="2"/>
      <c r="P2179" s="2"/>
    </row>
    <row r="2180">
      <c r="A2180" s="3" t="s">
        <v>2919</v>
      </c>
      <c r="B2180" s="11" t="str">
        <f t="shared" si="1"/>
        <v>20200401</v>
      </c>
      <c r="C2180" s="12">
        <f t="shared" si="2"/>
        <v>43922</v>
      </c>
      <c r="D2180" s="3" t="str">
        <f t="shared" si="3"/>
        <v>18</v>
      </c>
      <c r="E2180" s="13">
        <v>39.0</v>
      </c>
      <c r="F2180" s="14">
        <f>'Costo de tareas'!$B$15</f>
        <v>0.1964027778</v>
      </c>
      <c r="G2180" s="15">
        <f>'Producción diaria'!$T$3*$L$2*$M$2*$N$2*E2180*1000/'Costo de tareas'!$B$14</f>
        <v>58.63891547</v>
      </c>
      <c r="H2180" s="16">
        <f>IF(G2180 &gt; 'Costo de tareas'!$B$13, 'Costo de tareas'!$B$13, IF(G2180 &lt; 'Costo de tareas'!$B$13*0.2, 0, 'Costo de tareas'!$B$13- G2180))</f>
        <v>39.28055556</v>
      </c>
      <c r="I2180" s="17">
        <f>IF(H2180=0,'Costo de tareas'!$B$13,'Costo de tareas'!$B$13-H2180)</f>
        <v>0</v>
      </c>
      <c r="J2180" s="2"/>
      <c r="K2180" s="2"/>
      <c r="P2180" s="2"/>
    </row>
    <row r="2181">
      <c r="A2181" s="3" t="s">
        <v>2920</v>
      </c>
      <c r="B2181" s="11" t="str">
        <f t="shared" si="1"/>
        <v>20200401</v>
      </c>
      <c r="C2181" s="12">
        <f t="shared" si="2"/>
        <v>43922</v>
      </c>
      <c r="D2181" s="3" t="str">
        <f t="shared" si="3"/>
        <v>19</v>
      </c>
      <c r="E2181" s="13">
        <v>0.0</v>
      </c>
      <c r="F2181" s="14">
        <f>'Costo de tareas'!$B$15</f>
        <v>0.1964027778</v>
      </c>
      <c r="G2181" s="15">
        <f>'Producción diaria'!$T$3*$L$2*$M$2*$N$2*E2181*1000/'Costo de tareas'!$B$14</f>
        <v>0</v>
      </c>
      <c r="H2181" s="16">
        <f>IF(G2181 &gt; 'Costo de tareas'!$B$13, 'Costo de tareas'!$B$13, IF(G2181 &lt; 'Costo de tareas'!$B$13*0.2, 0, 'Costo de tareas'!$B$13- G2181))</f>
        <v>0</v>
      </c>
      <c r="I2181" s="17">
        <f>IF(H2181=0,'Costo de tareas'!$B$13,'Costo de tareas'!$B$13-H2181)</f>
        <v>39.28055556</v>
      </c>
      <c r="J2181" s="2"/>
      <c r="K2181" s="2"/>
      <c r="P2181" s="2"/>
    </row>
    <row r="2182">
      <c r="A2182" s="3" t="s">
        <v>2921</v>
      </c>
      <c r="B2182" s="11" t="str">
        <f t="shared" si="1"/>
        <v>20200401</v>
      </c>
      <c r="C2182" s="12">
        <f t="shared" si="2"/>
        <v>43922</v>
      </c>
      <c r="D2182" s="3" t="str">
        <f t="shared" si="3"/>
        <v>20</v>
      </c>
      <c r="E2182" s="13">
        <v>0.0</v>
      </c>
      <c r="F2182" s="14">
        <f>'Costo de tareas'!$B$15</f>
        <v>0.1964027778</v>
      </c>
      <c r="G2182" s="15">
        <f>'Producción diaria'!$T$3*$L$2*$M$2*$N$2*E2182*1000/'Costo de tareas'!$B$14</f>
        <v>0</v>
      </c>
      <c r="H2182" s="16">
        <f>IF(G2182 &gt; 'Costo de tareas'!$B$13, 'Costo de tareas'!$B$13, IF(G2182 &lt; 'Costo de tareas'!$B$13*0.2, 0, 'Costo de tareas'!$B$13- G2182))</f>
        <v>0</v>
      </c>
      <c r="I2182" s="17">
        <f>IF(H2182=0,'Costo de tareas'!$B$13,'Costo de tareas'!$B$13-H2182)</f>
        <v>39.28055556</v>
      </c>
      <c r="J2182" s="2"/>
      <c r="K2182" s="2"/>
      <c r="P2182" s="2"/>
    </row>
    <row r="2183">
      <c r="A2183" s="3" t="s">
        <v>2922</v>
      </c>
      <c r="B2183" s="11" t="str">
        <f t="shared" si="1"/>
        <v>20200401</v>
      </c>
      <c r="C2183" s="12">
        <f t="shared" si="2"/>
        <v>43922</v>
      </c>
      <c r="D2183" s="3" t="str">
        <f t="shared" si="3"/>
        <v>21</v>
      </c>
      <c r="E2183" s="13">
        <v>0.0</v>
      </c>
      <c r="F2183" s="14">
        <f>'Costo de tareas'!$B$15</f>
        <v>0.1964027778</v>
      </c>
      <c r="G2183" s="15">
        <f>'Producción diaria'!$T$3*$L$2*$M$2*$N$2*E2183*1000/'Costo de tareas'!$B$14</f>
        <v>0</v>
      </c>
      <c r="H2183" s="16">
        <f>IF(G2183 &gt; 'Costo de tareas'!$B$13, 'Costo de tareas'!$B$13, IF(G2183 &lt; 'Costo de tareas'!$B$13*0.2, 0, 'Costo de tareas'!$B$13- G2183))</f>
        <v>0</v>
      </c>
      <c r="I2183" s="17">
        <f>IF(H2183=0,'Costo de tareas'!$B$13,'Costo de tareas'!$B$13-H2183)</f>
        <v>39.28055556</v>
      </c>
      <c r="J2183" s="2"/>
      <c r="K2183" s="2"/>
      <c r="P2183" s="2"/>
    </row>
    <row r="2184">
      <c r="A2184" s="3" t="s">
        <v>2923</v>
      </c>
      <c r="B2184" s="11" t="str">
        <f t="shared" si="1"/>
        <v>20200401</v>
      </c>
      <c r="C2184" s="12">
        <f t="shared" si="2"/>
        <v>43922</v>
      </c>
      <c r="D2184" s="3" t="str">
        <f t="shared" si="3"/>
        <v>22</v>
      </c>
      <c r="E2184" s="13">
        <v>0.0</v>
      </c>
      <c r="F2184" s="14">
        <f>'Costo de tareas'!$B$15</f>
        <v>0.1964027778</v>
      </c>
      <c r="G2184" s="15">
        <f>'Producción diaria'!$T$3*$L$2*$M$2*$N$2*E2184*1000/'Costo de tareas'!$B$14</f>
        <v>0</v>
      </c>
      <c r="H2184" s="16">
        <f>IF(G2184 &gt; 'Costo de tareas'!$B$13, 'Costo de tareas'!$B$13, IF(G2184 &lt; 'Costo de tareas'!$B$13*0.2, 0, 'Costo de tareas'!$B$13- G2184))</f>
        <v>0</v>
      </c>
      <c r="I2184" s="17">
        <f>IF(H2184=0,'Costo de tareas'!$B$13,'Costo de tareas'!$B$13-H2184)</f>
        <v>39.28055556</v>
      </c>
      <c r="J2184" s="2"/>
      <c r="K2184" s="2"/>
      <c r="P2184" s="2"/>
    </row>
    <row r="2185">
      <c r="A2185" s="3" t="s">
        <v>2924</v>
      </c>
      <c r="B2185" s="11" t="str">
        <f t="shared" si="1"/>
        <v>20200401</v>
      </c>
      <c r="C2185" s="12">
        <f t="shared" si="2"/>
        <v>43922</v>
      </c>
      <c r="D2185" s="3" t="str">
        <f t="shared" si="3"/>
        <v>23</v>
      </c>
      <c r="E2185" s="13">
        <v>0.0</v>
      </c>
      <c r="F2185" s="14">
        <f>'Costo de tareas'!$B$15</f>
        <v>0.1964027778</v>
      </c>
      <c r="G2185" s="15">
        <f>'Producción diaria'!$T$3*$L$2*$M$2*$N$2*E2185*1000/'Costo de tareas'!$B$14</f>
        <v>0</v>
      </c>
      <c r="H2185" s="16">
        <f>IF(G2185 &gt; 'Costo de tareas'!$B$13, 'Costo de tareas'!$B$13, IF(G2185 &lt; 'Costo de tareas'!$B$13*0.2, 0, 'Costo de tareas'!$B$13- G2185))</f>
        <v>0</v>
      </c>
      <c r="I2185" s="17">
        <f>IF(H2185=0,'Costo de tareas'!$B$13,'Costo de tareas'!$B$13-H2185)</f>
        <v>39.28055556</v>
      </c>
      <c r="J2185" s="2"/>
      <c r="K2185" s="2"/>
      <c r="P2185" s="2"/>
    </row>
    <row r="2186">
      <c r="A2186" s="3" t="s">
        <v>2925</v>
      </c>
      <c r="B2186" s="11" t="str">
        <f t="shared" si="1"/>
        <v>20200402</v>
      </c>
      <c r="C2186" s="12">
        <f t="shared" si="2"/>
        <v>43923</v>
      </c>
      <c r="D2186" s="3" t="str">
        <f t="shared" si="3"/>
        <v>00</v>
      </c>
      <c r="E2186" s="13">
        <v>0.0</v>
      </c>
      <c r="F2186" s="14">
        <f>'Costo de tareas'!$B$15</f>
        <v>0.1964027778</v>
      </c>
      <c r="G2186" s="15">
        <f>'Producción diaria'!$T$3*$L$2*$M$2*$N$2*E2186*1000/'Costo de tareas'!$B$14</f>
        <v>0</v>
      </c>
      <c r="H2186" s="16">
        <f>IF(G2186 &gt; 'Costo de tareas'!$B$13, 'Costo de tareas'!$B$13, IF(G2186 &lt; 'Costo de tareas'!$B$13*0.2, 0, 'Costo de tareas'!$B$13- G2186))</f>
        <v>0</v>
      </c>
      <c r="I2186" s="17">
        <f>IF(H2186=0,'Costo de tareas'!$B$13,'Costo de tareas'!$B$13-H2186)</f>
        <v>39.28055556</v>
      </c>
      <c r="J2186" s="2"/>
      <c r="K2186" s="2"/>
      <c r="P2186" s="2"/>
    </row>
    <row r="2187">
      <c r="A2187" s="3" t="s">
        <v>2926</v>
      </c>
      <c r="B2187" s="11" t="str">
        <f t="shared" si="1"/>
        <v>20200402</v>
      </c>
      <c r="C2187" s="12">
        <f t="shared" si="2"/>
        <v>43923</v>
      </c>
      <c r="D2187" s="3" t="str">
        <f t="shared" si="3"/>
        <v>01</v>
      </c>
      <c r="E2187" s="13">
        <v>0.0</v>
      </c>
      <c r="F2187" s="14">
        <f>'Costo de tareas'!$B$15</f>
        <v>0.1964027778</v>
      </c>
      <c r="G2187" s="15">
        <f>'Producción diaria'!$T$3*$L$2*$M$2*$N$2*E2187*1000/'Costo de tareas'!$B$14</f>
        <v>0</v>
      </c>
      <c r="H2187" s="16">
        <f>IF(G2187 &gt; 'Costo de tareas'!$B$13, 'Costo de tareas'!$B$13, IF(G2187 &lt; 'Costo de tareas'!$B$13*0.2, 0, 'Costo de tareas'!$B$13- G2187))</f>
        <v>0</v>
      </c>
      <c r="I2187" s="17">
        <f>IF(H2187=0,'Costo de tareas'!$B$13,'Costo de tareas'!$B$13-H2187)</f>
        <v>39.28055556</v>
      </c>
      <c r="J2187" s="2"/>
      <c r="K2187" s="2"/>
      <c r="P2187" s="2"/>
    </row>
    <row r="2188">
      <c r="A2188" s="3" t="s">
        <v>2927</v>
      </c>
      <c r="B2188" s="11" t="str">
        <f t="shared" si="1"/>
        <v>20200402</v>
      </c>
      <c r="C2188" s="12">
        <f t="shared" si="2"/>
        <v>43923</v>
      </c>
      <c r="D2188" s="3" t="str">
        <f t="shared" si="3"/>
        <v>02</v>
      </c>
      <c r="E2188" s="13">
        <v>0.0</v>
      </c>
      <c r="F2188" s="14">
        <f>'Costo de tareas'!$B$15</f>
        <v>0.1964027778</v>
      </c>
      <c r="G2188" s="15">
        <f>'Producción diaria'!$T$3*$L$2*$M$2*$N$2*E2188*1000/'Costo de tareas'!$B$14</f>
        <v>0</v>
      </c>
      <c r="H2188" s="16">
        <f>IF(G2188 &gt; 'Costo de tareas'!$B$13, 'Costo de tareas'!$B$13, IF(G2188 &lt; 'Costo de tareas'!$B$13*0.2, 0, 'Costo de tareas'!$B$13- G2188))</f>
        <v>0</v>
      </c>
      <c r="I2188" s="17">
        <f>IF(H2188=0,'Costo de tareas'!$B$13,'Costo de tareas'!$B$13-H2188)</f>
        <v>39.28055556</v>
      </c>
      <c r="J2188" s="2"/>
      <c r="K2188" s="2"/>
      <c r="P2188" s="2"/>
    </row>
    <row r="2189">
      <c r="A2189" s="3" t="s">
        <v>2928</v>
      </c>
      <c r="B2189" s="11" t="str">
        <f t="shared" si="1"/>
        <v>20200402</v>
      </c>
      <c r="C2189" s="12">
        <f t="shared" si="2"/>
        <v>43923</v>
      </c>
      <c r="D2189" s="3" t="str">
        <f t="shared" si="3"/>
        <v>03</v>
      </c>
      <c r="E2189" s="13">
        <v>0.0</v>
      </c>
      <c r="F2189" s="14">
        <f>'Costo de tareas'!$B$15</f>
        <v>0.1964027778</v>
      </c>
      <c r="G2189" s="15">
        <f>'Producción diaria'!$T$3*$L$2*$M$2*$N$2*E2189*1000/'Costo de tareas'!$B$14</f>
        <v>0</v>
      </c>
      <c r="H2189" s="16">
        <f>IF(G2189 &gt; 'Costo de tareas'!$B$13, 'Costo de tareas'!$B$13, IF(G2189 &lt; 'Costo de tareas'!$B$13*0.2, 0, 'Costo de tareas'!$B$13- G2189))</f>
        <v>0</v>
      </c>
      <c r="I2189" s="17">
        <f>IF(H2189=0,'Costo de tareas'!$B$13,'Costo de tareas'!$B$13-H2189)</f>
        <v>39.28055556</v>
      </c>
      <c r="J2189" s="2"/>
      <c r="K2189" s="2"/>
      <c r="P2189" s="2"/>
    </row>
    <row r="2190">
      <c r="A2190" s="3" t="s">
        <v>2930</v>
      </c>
      <c r="B2190" s="11" t="str">
        <f t="shared" si="1"/>
        <v>20200402</v>
      </c>
      <c r="C2190" s="12">
        <f t="shared" si="2"/>
        <v>43923</v>
      </c>
      <c r="D2190" s="3" t="str">
        <f t="shared" si="3"/>
        <v>04</v>
      </c>
      <c r="E2190" s="13">
        <v>0.0</v>
      </c>
      <c r="F2190" s="14">
        <f>'Costo de tareas'!$B$15</f>
        <v>0.1964027778</v>
      </c>
      <c r="G2190" s="15">
        <f>'Producción diaria'!$T$3*$L$2*$M$2*$N$2*E2190*1000/'Costo de tareas'!$B$14</f>
        <v>0</v>
      </c>
      <c r="H2190" s="16">
        <f>IF(G2190 &gt; 'Costo de tareas'!$B$13, 'Costo de tareas'!$B$13, IF(G2190 &lt; 'Costo de tareas'!$B$13*0.2, 0, 'Costo de tareas'!$B$13- G2190))</f>
        <v>0</v>
      </c>
      <c r="I2190" s="17">
        <f>IF(H2190=0,'Costo de tareas'!$B$13,'Costo de tareas'!$B$13-H2190)</f>
        <v>39.28055556</v>
      </c>
      <c r="J2190" s="2"/>
      <c r="K2190" s="2"/>
      <c r="P2190" s="2"/>
    </row>
    <row r="2191">
      <c r="A2191" s="3" t="s">
        <v>2932</v>
      </c>
      <c r="B2191" s="11" t="str">
        <f t="shared" si="1"/>
        <v>20200402</v>
      </c>
      <c r="C2191" s="12">
        <f t="shared" si="2"/>
        <v>43923</v>
      </c>
      <c r="D2191" s="3" t="str">
        <f t="shared" si="3"/>
        <v>05</v>
      </c>
      <c r="E2191" s="13">
        <v>0.0</v>
      </c>
      <c r="F2191" s="14">
        <f>'Costo de tareas'!$B$15</f>
        <v>0.1964027778</v>
      </c>
      <c r="G2191" s="15">
        <f>'Producción diaria'!$T$3*$L$2*$M$2*$N$2*E2191*1000/'Costo de tareas'!$B$14</f>
        <v>0</v>
      </c>
      <c r="H2191" s="16">
        <f>IF(G2191 &gt; 'Costo de tareas'!$B$13, 'Costo de tareas'!$B$13, IF(G2191 &lt; 'Costo de tareas'!$B$13*0.2, 0, 'Costo de tareas'!$B$13- G2191))</f>
        <v>0</v>
      </c>
      <c r="I2191" s="17">
        <f>IF(H2191=0,'Costo de tareas'!$B$13,'Costo de tareas'!$B$13-H2191)</f>
        <v>39.28055556</v>
      </c>
      <c r="J2191" s="2"/>
      <c r="K2191" s="2"/>
      <c r="P2191" s="2"/>
    </row>
    <row r="2192">
      <c r="A2192" s="3" t="s">
        <v>2934</v>
      </c>
      <c r="B2192" s="11" t="str">
        <f t="shared" si="1"/>
        <v>20200402</v>
      </c>
      <c r="C2192" s="12">
        <f t="shared" si="2"/>
        <v>43923</v>
      </c>
      <c r="D2192" s="3" t="str">
        <f t="shared" si="3"/>
        <v>06</v>
      </c>
      <c r="E2192" s="13">
        <v>333.65</v>
      </c>
      <c r="F2192" s="14">
        <f>'Costo de tareas'!$B$15</f>
        <v>0.1964027778</v>
      </c>
      <c r="G2192" s="15">
        <f>'Producción diaria'!$T$3*$L$2*$M$2*$N$2*E2192*1000/'Costo de tareas'!$B$14</f>
        <v>501.6634397</v>
      </c>
      <c r="H2192" s="16">
        <f>IF(G2192 &gt; 'Costo de tareas'!$B$13, 'Costo de tareas'!$B$13, IF(G2192 &lt; 'Costo de tareas'!$B$13*0.2, 0, 'Costo de tareas'!$B$13- G2192))</f>
        <v>39.28055556</v>
      </c>
      <c r="I2192" s="17">
        <f>IF(H2192=0,'Costo de tareas'!$B$13,'Costo de tareas'!$B$13-H2192)</f>
        <v>0</v>
      </c>
      <c r="J2192" s="2"/>
      <c r="K2192" s="2"/>
      <c r="P2192" s="2"/>
    </row>
    <row r="2193">
      <c r="A2193" s="3" t="s">
        <v>2936</v>
      </c>
      <c r="B2193" s="11" t="str">
        <f t="shared" si="1"/>
        <v>20200402</v>
      </c>
      <c r="C2193" s="12">
        <f t="shared" si="2"/>
        <v>43923</v>
      </c>
      <c r="D2193" s="3" t="str">
        <f t="shared" si="3"/>
        <v>07</v>
      </c>
      <c r="E2193" s="13">
        <v>73.0</v>
      </c>
      <c r="F2193" s="14">
        <f>'Costo de tareas'!$B$15</f>
        <v>0.1964027778</v>
      </c>
      <c r="G2193" s="15">
        <f>'Producción diaria'!$T$3*$L$2*$M$2*$N$2*E2193*1000/'Costo de tareas'!$B$14</f>
        <v>109.7600213</v>
      </c>
      <c r="H2193" s="16">
        <f>IF(G2193 &gt; 'Costo de tareas'!$B$13, 'Costo de tareas'!$B$13, IF(G2193 &lt; 'Costo de tareas'!$B$13*0.2, 0, 'Costo de tareas'!$B$13- G2193))</f>
        <v>39.28055556</v>
      </c>
      <c r="I2193" s="17">
        <f>IF(H2193=0,'Costo de tareas'!$B$13,'Costo de tareas'!$B$13-H2193)</f>
        <v>0</v>
      </c>
      <c r="J2193" s="2"/>
      <c r="K2193" s="2"/>
      <c r="P2193" s="2"/>
    </row>
    <row r="2194">
      <c r="A2194" s="3" t="s">
        <v>2937</v>
      </c>
      <c r="B2194" s="11" t="str">
        <f t="shared" si="1"/>
        <v>20200402</v>
      </c>
      <c r="C2194" s="12">
        <f t="shared" si="2"/>
        <v>43923</v>
      </c>
      <c r="D2194" s="3" t="str">
        <f t="shared" si="3"/>
        <v>08</v>
      </c>
      <c r="E2194" s="13">
        <v>296.0</v>
      </c>
      <c r="F2194" s="14">
        <f>'Costo de tareas'!$B$15</f>
        <v>0.1964027778</v>
      </c>
      <c r="G2194" s="15">
        <f>'Producción diaria'!$T$3*$L$2*$M$2*$N$2*E2194*1000/'Costo de tareas'!$B$14</f>
        <v>445.0543328</v>
      </c>
      <c r="H2194" s="16">
        <f>IF(G2194 &gt; 'Costo de tareas'!$B$13, 'Costo de tareas'!$B$13, IF(G2194 &lt; 'Costo de tareas'!$B$13*0.2, 0, 'Costo de tareas'!$B$13- G2194))</f>
        <v>39.28055556</v>
      </c>
      <c r="I2194" s="17">
        <f>IF(H2194=0,'Costo de tareas'!$B$13,'Costo de tareas'!$B$13-H2194)</f>
        <v>0</v>
      </c>
      <c r="J2194" s="2"/>
      <c r="K2194" s="2"/>
      <c r="P2194" s="2"/>
    </row>
    <row r="2195">
      <c r="A2195" s="3" t="s">
        <v>2938</v>
      </c>
      <c r="B2195" s="11" t="str">
        <f t="shared" si="1"/>
        <v>20200402</v>
      </c>
      <c r="C2195" s="12">
        <f t="shared" si="2"/>
        <v>43923</v>
      </c>
      <c r="D2195" s="3" t="str">
        <f t="shared" si="3"/>
        <v>09</v>
      </c>
      <c r="E2195" s="13">
        <v>413.0</v>
      </c>
      <c r="F2195" s="14">
        <f>'Costo de tareas'!$B$15</f>
        <v>0.1964027778</v>
      </c>
      <c r="G2195" s="15">
        <f>'Producción diaria'!$T$3*$L$2*$M$2*$N$2*E2195*1000/'Costo de tareas'!$B$14</f>
        <v>620.9710792</v>
      </c>
      <c r="H2195" s="16">
        <f>IF(G2195 &gt; 'Costo de tareas'!$B$13, 'Costo de tareas'!$B$13, IF(G2195 &lt; 'Costo de tareas'!$B$13*0.2, 0, 'Costo de tareas'!$B$13- G2195))</f>
        <v>39.28055556</v>
      </c>
      <c r="I2195" s="17">
        <f>IF(H2195=0,'Costo de tareas'!$B$13,'Costo de tareas'!$B$13-H2195)</f>
        <v>0</v>
      </c>
      <c r="J2195" s="2"/>
      <c r="K2195" s="2"/>
      <c r="P2195" s="2"/>
    </row>
    <row r="2196">
      <c r="A2196" s="3" t="s">
        <v>2939</v>
      </c>
      <c r="B2196" s="11" t="str">
        <f t="shared" si="1"/>
        <v>20200402</v>
      </c>
      <c r="C2196" s="12">
        <f t="shared" si="2"/>
        <v>43923</v>
      </c>
      <c r="D2196" s="3" t="str">
        <f t="shared" si="3"/>
        <v>10</v>
      </c>
      <c r="E2196" s="13">
        <v>334.0</v>
      </c>
      <c r="F2196" s="14">
        <f>'Costo de tareas'!$B$15</f>
        <v>0.1964027778</v>
      </c>
      <c r="G2196" s="15">
        <f>'Producción diaria'!$T$3*$L$2*$M$2*$N$2*E2196*1000/'Costo de tareas'!$B$14</f>
        <v>502.1896863</v>
      </c>
      <c r="H2196" s="16">
        <f>IF(G2196 &gt; 'Costo de tareas'!$B$13, 'Costo de tareas'!$B$13, IF(G2196 &lt; 'Costo de tareas'!$B$13*0.2, 0, 'Costo de tareas'!$B$13- G2196))</f>
        <v>39.28055556</v>
      </c>
      <c r="I2196" s="17">
        <f>IF(H2196=0,'Costo de tareas'!$B$13,'Costo de tareas'!$B$13-H2196)</f>
        <v>0</v>
      </c>
      <c r="J2196" s="2"/>
      <c r="K2196" s="2"/>
      <c r="P2196" s="2"/>
    </row>
    <row r="2197">
      <c r="A2197" s="3" t="s">
        <v>2940</v>
      </c>
      <c r="B2197" s="11" t="str">
        <f t="shared" si="1"/>
        <v>20200402</v>
      </c>
      <c r="C2197" s="12">
        <f t="shared" si="2"/>
        <v>43923</v>
      </c>
      <c r="D2197" s="3" t="str">
        <f t="shared" si="3"/>
        <v>11</v>
      </c>
      <c r="E2197" s="13">
        <v>394.0</v>
      </c>
      <c r="F2197" s="14">
        <f>'Costo de tareas'!$B$15</f>
        <v>0.1964027778</v>
      </c>
      <c r="G2197" s="15">
        <f>'Producción diaria'!$T$3*$L$2*$M$2*$N$2*E2197*1000/'Costo de tareas'!$B$14</f>
        <v>592.4034024</v>
      </c>
      <c r="H2197" s="16">
        <f>IF(G2197 &gt; 'Costo de tareas'!$B$13, 'Costo de tareas'!$B$13, IF(G2197 &lt; 'Costo de tareas'!$B$13*0.2, 0, 'Costo de tareas'!$B$13- G2197))</f>
        <v>39.28055556</v>
      </c>
      <c r="I2197" s="17">
        <f>IF(H2197=0,'Costo de tareas'!$B$13,'Costo de tareas'!$B$13-H2197)</f>
        <v>0</v>
      </c>
      <c r="J2197" s="2"/>
      <c r="K2197" s="2"/>
      <c r="P2197" s="2"/>
    </row>
    <row r="2198">
      <c r="A2198" s="3" t="s">
        <v>2941</v>
      </c>
      <c r="B2198" s="11" t="str">
        <f t="shared" si="1"/>
        <v>20200402</v>
      </c>
      <c r="C2198" s="12">
        <f t="shared" si="2"/>
        <v>43923</v>
      </c>
      <c r="D2198" s="3" t="str">
        <f t="shared" si="3"/>
        <v>12</v>
      </c>
      <c r="E2198" s="13">
        <v>381.0</v>
      </c>
      <c r="F2198" s="14">
        <f>'Costo de tareas'!$B$15</f>
        <v>0.1964027778</v>
      </c>
      <c r="G2198" s="15">
        <f>'Producción diaria'!$T$3*$L$2*$M$2*$N$2*E2198*1000/'Costo de tareas'!$B$14</f>
        <v>572.8570973</v>
      </c>
      <c r="H2198" s="16">
        <f>IF(G2198 &gt; 'Costo de tareas'!$B$13, 'Costo de tareas'!$B$13, IF(G2198 &lt; 'Costo de tareas'!$B$13*0.2, 0, 'Costo de tareas'!$B$13- G2198))</f>
        <v>39.28055556</v>
      </c>
      <c r="I2198" s="17">
        <f>IF(H2198=0,'Costo de tareas'!$B$13,'Costo de tareas'!$B$13-H2198)</f>
        <v>0</v>
      </c>
      <c r="J2198" s="2"/>
      <c r="K2198" s="2"/>
      <c r="P2198" s="2"/>
    </row>
    <row r="2199">
      <c r="A2199" s="3" t="s">
        <v>2942</v>
      </c>
      <c r="B2199" s="11" t="str">
        <f t="shared" si="1"/>
        <v>20200402</v>
      </c>
      <c r="C2199" s="12">
        <f t="shared" si="2"/>
        <v>43923</v>
      </c>
      <c r="D2199" s="3" t="str">
        <f t="shared" si="3"/>
        <v>13</v>
      </c>
      <c r="E2199" s="13">
        <v>436.0</v>
      </c>
      <c r="F2199" s="14">
        <f>'Costo de tareas'!$B$15</f>
        <v>0.1964027778</v>
      </c>
      <c r="G2199" s="15">
        <f>'Producción diaria'!$T$3*$L$2*$M$2*$N$2*E2199*1000/'Costo de tareas'!$B$14</f>
        <v>655.5530037</v>
      </c>
      <c r="H2199" s="16">
        <f>IF(G2199 &gt; 'Costo de tareas'!$B$13, 'Costo de tareas'!$B$13, IF(G2199 &lt; 'Costo de tareas'!$B$13*0.2, 0, 'Costo de tareas'!$B$13- G2199))</f>
        <v>39.28055556</v>
      </c>
      <c r="I2199" s="17">
        <f>IF(H2199=0,'Costo de tareas'!$B$13,'Costo de tareas'!$B$13-H2199)</f>
        <v>0</v>
      </c>
      <c r="J2199" s="2"/>
      <c r="K2199" s="2"/>
      <c r="P2199" s="2"/>
    </row>
    <row r="2200">
      <c r="A2200" s="3" t="s">
        <v>2943</v>
      </c>
      <c r="B2200" s="11" t="str">
        <f t="shared" si="1"/>
        <v>20200402</v>
      </c>
      <c r="C2200" s="12">
        <f t="shared" si="2"/>
        <v>43923</v>
      </c>
      <c r="D2200" s="3" t="str">
        <f t="shared" si="3"/>
        <v>14</v>
      </c>
      <c r="E2200" s="13">
        <v>536.0</v>
      </c>
      <c r="F2200" s="14">
        <f>'Costo de tareas'!$B$15</f>
        <v>0.1964027778</v>
      </c>
      <c r="G2200" s="15">
        <f>'Producción diaria'!$T$3*$L$2*$M$2*$N$2*E2200*1000/'Costo de tareas'!$B$14</f>
        <v>805.9091972</v>
      </c>
      <c r="H2200" s="16">
        <f>IF(G2200 &gt; 'Costo de tareas'!$B$13, 'Costo de tareas'!$B$13, IF(G2200 &lt; 'Costo de tareas'!$B$13*0.2, 0, 'Costo de tareas'!$B$13- G2200))</f>
        <v>39.28055556</v>
      </c>
      <c r="I2200" s="17">
        <f>IF(H2200=0,'Costo de tareas'!$B$13,'Costo de tareas'!$B$13-H2200)</f>
        <v>0</v>
      </c>
      <c r="J2200" s="2"/>
      <c r="K2200" s="2"/>
      <c r="P2200" s="2"/>
    </row>
    <row r="2201">
      <c r="A2201" s="3" t="s">
        <v>2944</v>
      </c>
      <c r="B2201" s="11" t="str">
        <f t="shared" si="1"/>
        <v>20200402</v>
      </c>
      <c r="C2201" s="12">
        <f t="shared" si="2"/>
        <v>43923</v>
      </c>
      <c r="D2201" s="3" t="str">
        <f t="shared" si="3"/>
        <v>15</v>
      </c>
      <c r="E2201" s="13">
        <v>631.0</v>
      </c>
      <c r="F2201" s="14">
        <f>'Costo de tareas'!$B$15</f>
        <v>0.1964027778</v>
      </c>
      <c r="G2201" s="15">
        <f>'Producción diaria'!$T$3*$L$2*$M$2*$N$2*E2201*1000/'Costo de tareas'!$B$14</f>
        <v>948.7475811</v>
      </c>
      <c r="H2201" s="16">
        <f>IF(G2201 &gt; 'Costo de tareas'!$B$13, 'Costo de tareas'!$B$13, IF(G2201 &lt; 'Costo de tareas'!$B$13*0.2, 0, 'Costo de tareas'!$B$13- G2201))</f>
        <v>39.28055556</v>
      </c>
      <c r="I2201" s="17">
        <f>IF(H2201=0,'Costo de tareas'!$B$13,'Costo de tareas'!$B$13-H2201)</f>
        <v>0</v>
      </c>
      <c r="J2201" s="2"/>
      <c r="K2201" s="2"/>
      <c r="P2201" s="2"/>
    </row>
    <row r="2202">
      <c r="A2202" s="3" t="s">
        <v>2945</v>
      </c>
      <c r="B2202" s="11" t="str">
        <f t="shared" si="1"/>
        <v>20200402</v>
      </c>
      <c r="C2202" s="12">
        <f t="shared" si="2"/>
        <v>43923</v>
      </c>
      <c r="D2202" s="3" t="str">
        <f t="shared" si="3"/>
        <v>16</v>
      </c>
      <c r="E2202" s="13">
        <v>47.0</v>
      </c>
      <c r="F2202" s="14">
        <f>'Costo de tareas'!$B$15</f>
        <v>0.1964027778</v>
      </c>
      <c r="G2202" s="15">
        <f>'Producción diaria'!$T$3*$L$2*$M$2*$N$2*E2202*1000/'Costo de tareas'!$B$14</f>
        <v>70.66741095</v>
      </c>
      <c r="H2202" s="16">
        <f>IF(G2202 &gt; 'Costo de tareas'!$B$13, 'Costo de tareas'!$B$13, IF(G2202 &lt; 'Costo de tareas'!$B$13*0.2, 0, 'Costo de tareas'!$B$13- G2202))</f>
        <v>39.28055556</v>
      </c>
      <c r="I2202" s="17">
        <f>IF(H2202=0,'Costo de tareas'!$B$13,'Costo de tareas'!$B$13-H2202)</f>
        <v>0</v>
      </c>
      <c r="J2202" s="2"/>
      <c r="K2202" s="2"/>
      <c r="P2202" s="2"/>
    </row>
    <row r="2203">
      <c r="A2203" s="3" t="s">
        <v>2946</v>
      </c>
      <c r="B2203" s="11" t="str">
        <f t="shared" si="1"/>
        <v>20200402</v>
      </c>
      <c r="C2203" s="12">
        <f t="shared" si="2"/>
        <v>43923</v>
      </c>
      <c r="D2203" s="3" t="str">
        <f t="shared" si="3"/>
        <v>17</v>
      </c>
      <c r="E2203" s="13">
        <v>212.0</v>
      </c>
      <c r="F2203" s="14">
        <f>'Costo de tareas'!$B$15</f>
        <v>0.1964027778</v>
      </c>
      <c r="G2203" s="15">
        <f>'Producción diaria'!$T$3*$L$2*$M$2*$N$2*E2203*1000/'Costo de tareas'!$B$14</f>
        <v>318.7551302</v>
      </c>
      <c r="H2203" s="16">
        <f>IF(G2203 &gt; 'Costo de tareas'!$B$13, 'Costo de tareas'!$B$13, IF(G2203 &lt; 'Costo de tareas'!$B$13*0.2, 0, 'Costo de tareas'!$B$13- G2203))</f>
        <v>39.28055556</v>
      </c>
      <c r="I2203" s="17">
        <f>IF(H2203=0,'Costo de tareas'!$B$13,'Costo de tareas'!$B$13-H2203)</f>
        <v>0</v>
      </c>
      <c r="J2203" s="2"/>
      <c r="K2203" s="2"/>
      <c r="P2203" s="2"/>
    </row>
    <row r="2204">
      <c r="A2204" s="3" t="s">
        <v>2947</v>
      </c>
      <c r="B2204" s="11" t="str">
        <f t="shared" si="1"/>
        <v>20200402</v>
      </c>
      <c r="C2204" s="12">
        <f t="shared" si="2"/>
        <v>43923</v>
      </c>
      <c r="D2204" s="3" t="str">
        <f t="shared" si="3"/>
        <v>18</v>
      </c>
      <c r="E2204" s="13">
        <v>21.0</v>
      </c>
      <c r="F2204" s="14">
        <f>'Costo de tareas'!$B$15</f>
        <v>0.1964027778</v>
      </c>
      <c r="G2204" s="15">
        <f>'Producción diaria'!$T$3*$L$2*$M$2*$N$2*E2204*1000/'Costo de tareas'!$B$14</f>
        <v>31.57480064</v>
      </c>
      <c r="H2204" s="16">
        <f>IF(G2204 &gt; 'Costo de tareas'!$B$13, 'Costo de tareas'!$B$13, IF(G2204 &lt; 'Costo de tareas'!$B$13*0.2, 0, 'Costo de tareas'!$B$13- G2204))</f>
        <v>7.705754918</v>
      </c>
      <c r="I2204" s="17">
        <f>IF(H2204=0,'Costo de tareas'!$B$13,'Costo de tareas'!$B$13-H2204)</f>
        <v>31.57480064</v>
      </c>
      <c r="J2204" s="2"/>
      <c r="K2204" s="2"/>
      <c r="P2204" s="2"/>
    </row>
    <row r="2205">
      <c r="A2205" s="3" t="s">
        <v>2948</v>
      </c>
      <c r="B2205" s="11" t="str">
        <f t="shared" si="1"/>
        <v>20200402</v>
      </c>
      <c r="C2205" s="12">
        <f t="shared" si="2"/>
        <v>43923</v>
      </c>
      <c r="D2205" s="3" t="str">
        <f t="shared" si="3"/>
        <v>19</v>
      </c>
      <c r="E2205" s="13">
        <v>0.0</v>
      </c>
      <c r="F2205" s="14">
        <f>'Costo de tareas'!$B$15</f>
        <v>0.1964027778</v>
      </c>
      <c r="G2205" s="15">
        <f>'Producción diaria'!$T$3*$L$2*$M$2*$N$2*E2205*1000/'Costo de tareas'!$B$14</f>
        <v>0</v>
      </c>
      <c r="H2205" s="16">
        <f>IF(G2205 &gt; 'Costo de tareas'!$B$13, 'Costo de tareas'!$B$13, IF(G2205 &lt; 'Costo de tareas'!$B$13*0.2, 0, 'Costo de tareas'!$B$13- G2205))</f>
        <v>0</v>
      </c>
      <c r="I2205" s="17">
        <f>IF(H2205=0,'Costo de tareas'!$B$13,'Costo de tareas'!$B$13-H2205)</f>
        <v>39.28055556</v>
      </c>
      <c r="J2205" s="2"/>
      <c r="K2205" s="2"/>
      <c r="P2205" s="2"/>
    </row>
    <row r="2206">
      <c r="A2206" s="3" t="s">
        <v>2950</v>
      </c>
      <c r="B2206" s="11" t="str">
        <f t="shared" si="1"/>
        <v>20200402</v>
      </c>
      <c r="C2206" s="12">
        <f t="shared" si="2"/>
        <v>43923</v>
      </c>
      <c r="D2206" s="3" t="str">
        <f t="shared" si="3"/>
        <v>20</v>
      </c>
      <c r="E2206" s="13">
        <v>0.0</v>
      </c>
      <c r="F2206" s="14">
        <f>'Costo de tareas'!$B$15</f>
        <v>0.1964027778</v>
      </c>
      <c r="G2206" s="15">
        <f>'Producción diaria'!$T$3*$L$2*$M$2*$N$2*E2206*1000/'Costo de tareas'!$B$14</f>
        <v>0</v>
      </c>
      <c r="H2206" s="16">
        <f>IF(G2206 &gt; 'Costo de tareas'!$B$13, 'Costo de tareas'!$B$13, IF(G2206 &lt; 'Costo de tareas'!$B$13*0.2, 0, 'Costo de tareas'!$B$13- G2206))</f>
        <v>0</v>
      </c>
      <c r="I2206" s="17">
        <f>IF(H2206=0,'Costo de tareas'!$B$13,'Costo de tareas'!$B$13-H2206)</f>
        <v>39.28055556</v>
      </c>
      <c r="J2206" s="2"/>
      <c r="K2206" s="2"/>
      <c r="P2206" s="2"/>
    </row>
    <row r="2207">
      <c r="A2207" s="3" t="s">
        <v>2951</v>
      </c>
      <c r="B2207" s="11" t="str">
        <f t="shared" si="1"/>
        <v>20200402</v>
      </c>
      <c r="C2207" s="12">
        <f t="shared" si="2"/>
        <v>43923</v>
      </c>
      <c r="D2207" s="3" t="str">
        <f t="shared" si="3"/>
        <v>21</v>
      </c>
      <c r="E2207" s="13">
        <v>0.0</v>
      </c>
      <c r="F2207" s="14">
        <f>'Costo de tareas'!$B$15</f>
        <v>0.1964027778</v>
      </c>
      <c r="G2207" s="15">
        <f>'Producción diaria'!$T$3*$L$2*$M$2*$N$2*E2207*1000/'Costo de tareas'!$B$14</f>
        <v>0</v>
      </c>
      <c r="H2207" s="16">
        <f>IF(G2207 &gt; 'Costo de tareas'!$B$13, 'Costo de tareas'!$B$13, IF(G2207 &lt; 'Costo de tareas'!$B$13*0.2, 0, 'Costo de tareas'!$B$13- G2207))</f>
        <v>0</v>
      </c>
      <c r="I2207" s="17">
        <f>IF(H2207=0,'Costo de tareas'!$B$13,'Costo de tareas'!$B$13-H2207)</f>
        <v>39.28055556</v>
      </c>
      <c r="J2207" s="2"/>
      <c r="K2207" s="2"/>
      <c r="P2207" s="2"/>
    </row>
    <row r="2208">
      <c r="A2208" s="3" t="s">
        <v>2952</v>
      </c>
      <c r="B2208" s="11" t="str">
        <f t="shared" si="1"/>
        <v>20200402</v>
      </c>
      <c r="C2208" s="12">
        <f t="shared" si="2"/>
        <v>43923</v>
      </c>
      <c r="D2208" s="3" t="str">
        <f t="shared" si="3"/>
        <v>22</v>
      </c>
      <c r="E2208" s="13">
        <v>0.0</v>
      </c>
      <c r="F2208" s="14">
        <f>'Costo de tareas'!$B$15</f>
        <v>0.1964027778</v>
      </c>
      <c r="G2208" s="15">
        <f>'Producción diaria'!$T$3*$L$2*$M$2*$N$2*E2208*1000/'Costo de tareas'!$B$14</f>
        <v>0</v>
      </c>
      <c r="H2208" s="16">
        <f>IF(G2208 &gt; 'Costo de tareas'!$B$13, 'Costo de tareas'!$B$13, IF(G2208 &lt; 'Costo de tareas'!$B$13*0.2, 0, 'Costo de tareas'!$B$13- G2208))</f>
        <v>0</v>
      </c>
      <c r="I2208" s="17">
        <f>IF(H2208=0,'Costo de tareas'!$B$13,'Costo de tareas'!$B$13-H2208)</f>
        <v>39.28055556</v>
      </c>
      <c r="J2208" s="2"/>
      <c r="K2208" s="2"/>
      <c r="P2208" s="2"/>
    </row>
    <row r="2209">
      <c r="A2209" s="3" t="s">
        <v>2953</v>
      </c>
      <c r="B2209" s="11" t="str">
        <f t="shared" si="1"/>
        <v>20200402</v>
      </c>
      <c r="C2209" s="12">
        <f t="shared" si="2"/>
        <v>43923</v>
      </c>
      <c r="D2209" s="3" t="str">
        <f t="shared" si="3"/>
        <v>23</v>
      </c>
      <c r="E2209" s="13">
        <v>0.0</v>
      </c>
      <c r="F2209" s="14">
        <f>'Costo de tareas'!$B$15</f>
        <v>0.1964027778</v>
      </c>
      <c r="G2209" s="15">
        <f>'Producción diaria'!$T$3*$L$2*$M$2*$N$2*E2209*1000/'Costo de tareas'!$B$14</f>
        <v>0</v>
      </c>
      <c r="H2209" s="16">
        <f>IF(G2209 &gt; 'Costo de tareas'!$B$13, 'Costo de tareas'!$B$13, IF(G2209 &lt; 'Costo de tareas'!$B$13*0.2, 0, 'Costo de tareas'!$B$13- G2209))</f>
        <v>0</v>
      </c>
      <c r="I2209" s="17">
        <f>IF(H2209=0,'Costo de tareas'!$B$13,'Costo de tareas'!$B$13-H2209)</f>
        <v>39.28055556</v>
      </c>
      <c r="J2209" s="2"/>
      <c r="K2209" s="2"/>
      <c r="P2209" s="2"/>
    </row>
    <row r="2210">
      <c r="A2210" s="3" t="s">
        <v>2954</v>
      </c>
      <c r="B2210" s="11" t="str">
        <f t="shared" si="1"/>
        <v>20200403</v>
      </c>
      <c r="C2210" s="12">
        <f t="shared" si="2"/>
        <v>43924</v>
      </c>
      <c r="D2210" s="3" t="str">
        <f t="shared" si="3"/>
        <v>00</v>
      </c>
      <c r="E2210" s="13">
        <v>0.0</v>
      </c>
      <c r="F2210" s="14">
        <f>'Costo de tareas'!$B$15</f>
        <v>0.1964027778</v>
      </c>
      <c r="G2210" s="15">
        <f>'Producción diaria'!$T$3*$L$2*$M$2*$N$2*E2210*1000/'Costo de tareas'!$B$14</f>
        <v>0</v>
      </c>
      <c r="H2210" s="16">
        <f>IF(G2210 &gt; 'Costo de tareas'!$B$13, 'Costo de tareas'!$B$13, IF(G2210 &lt; 'Costo de tareas'!$B$13*0.2, 0, 'Costo de tareas'!$B$13- G2210))</f>
        <v>0</v>
      </c>
      <c r="I2210" s="17">
        <f>IF(H2210=0,'Costo de tareas'!$B$13,'Costo de tareas'!$B$13-H2210)</f>
        <v>39.28055556</v>
      </c>
      <c r="J2210" s="2"/>
      <c r="K2210" s="2"/>
      <c r="P2210" s="2"/>
    </row>
    <row r="2211">
      <c r="A2211" s="3" t="s">
        <v>2956</v>
      </c>
      <c r="B2211" s="11" t="str">
        <f t="shared" si="1"/>
        <v>20200403</v>
      </c>
      <c r="C2211" s="12">
        <f t="shared" si="2"/>
        <v>43924</v>
      </c>
      <c r="D2211" s="3" t="str">
        <f t="shared" si="3"/>
        <v>01</v>
      </c>
      <c r="E2211" s="13">
        <v>0.0</v>
      </c>
      <c r="F2211" s="14">
        <f>'Costo de tareas'!$B$15</f>
        <v>0.1964027778</v>
      </c>
      <c r="G2211" s="15">
        <f>'Producción diaria'!$T$3*$L$2*$M$2*$N$2*E2211*1000/'Costo de tareas'!$B$14</f>
        <v>0</v>
      </c>
      <c r="H2211" s="16">
        <f>IF(G2211 &gt; 'Costo de tareas'!$B$13, 'Costo de tareas'!$B$13, IF(G2211 &lt; 'Costo de tareas'!$B$13*0.2, 0, 'Costo de tareas'!$B$13- G2211))</f>
        <v>0</v>
      </c>
      <c r="I2211" s="17">
        <f>IF(H2211=0,'Costo de tareas'!$B$13,'Costo de tareas'!$B$13-H2211)</f>
        <v>39.28055556</v>
      </c>
      <c r="J2211" s="2"/>
      <c r="K2211" s="2"/>
      <c r="P2211" s="2"/>
    </row>
    <row r="2212">
      <c r="A2212" s="3" t="s">
        <v>2957</v>
      </c>
      <c r="B2212" s="11" t="str">
        <f t="shared" si="1"/>
        <v>20200403</v>
      </c>
      <c r="C2212" s="12">
        <f t="shared" si="2"/>
        <v>43924</v>
      </c>
      <c r="D2212" s="3" t="str">
        <f t="shared" si="3"/>
        <v>02</v>
      </c>
      <c r="E2212" s="13">
        <v>0.0</v>
      </c>
      <c r="F2212" s="14">
        <f>'Costo de tareas'!$B$15</f>
        <v>0.1964027778</v>
      </c>
      <c r="G2212" s="15">
        <f>'Producción diaria'!$T$3*$L$2*$M$2*$N$2*E2212*1000/'Costo de tareas'!$B$14</f>
        <v>0</v>
      </c>
      <c r="H2212" s="16">
        <f>IF(G2212 &gt; 'Costo de tareas'!$B$13, 'Costo de tareas'!$B$13, IF(G2212 &lt; 'Costo de tareas'!$B$13*0.2, 0, 'Costo de tareas'!$B$13- G2212))</f>
        <v>0</v>
      </c>
      <c r="I2212" s="17">
        <f>IF(H2212=0,'Costo de tareas'!$B$13,'Costo de tareas'!$B$13-H2212)</f>
        <v>39.28055556</v>
      </c>
      <c r="J2212" s="2"/>
      <c r="K2212" s="2"/>
      <c r="P2212" s="2"/>
    </row>
    <row r="2213">
      <c r="A2213" s="3" t="s">
        <v>2958</v>
      </c>
      <c r="B2213" s="11" t="str">
        <f t="shared" si="1"/>
        <v>20200403</v>
      </c>
      <c r="C2213" s="12">
        <f t="shared" si="2"/>
        <v>43924</v>
      </c>
      <c r="D2213" s="3" t="str">
        <f t="shared" si="3"/>
        <v>03</v>
      </c>
      <c r="E2213" s="13">
        <v>0.0</v>
      </c>
      <c r="F2213" s="14">
        <f>'Costo de tareas'!$B$15</f>
        <v>0.1964027778</v>
      </c>
      <c r="G2213" s="15">
        <f>'Producción diaria'!$T$3*$L$2*$M$2*$N$2*E2213*1000/'Costo de tareas'!$B$14</f>
        <v>0</v>
      </c>
      <c r="H2213" s="16">
        <f>IF(G2213 &gt; 'Costo de tareas'!$B$13, 'Costo de tareas'!$B$13, IF(G2213 &lt; 'Costo de tareas'!$B$13*0.2, 0, 'Costo de tareas'!$B$13- G2213))</f>
        <v>0</v>
      </c>
      <c r="I2213" s="17">
        <f>IF(H2213=0,'Costo de tareas'!$B$13,'Costo de tareas'!$B$13-H2213)</f>
        <v>39.28055556</v>
      </c>
      <c r="J2213" s="2"/>
      <c r="K2213" s="2"/>
      <c r="P2213" s="2"/>
    </row>
    <row r="2214">
      <c r="A2214" s="3" t="s">
        <v>2959</v>
      </c>
      <c r="B2214" s="11" t="str">
        <f t="shared" si="1"/>
        <v>20200403</v>
      </c>
      <c r="C2214" s="12">
        <f t="shared" si="2"/>
        <v>43924</v>
      </c>
      <c r="D2214" s="3" t="str">
        <f t="shared" si="3"/>
        <v>04</v>
      </c>
      <c r="E2214" s="13">
        <v>0.0</v>
      </c>
      <c r="F2214" s="14">
        <f>'Costo de tareas'!$B$15</f>
        <v>0.1964027778</v>
      </c>
      <c r="G2214" s="15">
        <f>'Producción diaria'!$T$3*$L$2*$M$2*$N$2*E2214*1000/'Costo de tareas'!$B$14</f>
        <v>0</v>
      </c>
      <c r="H2214" s="16">
        <f>IF(G2214 &gt; 'Costo de tareas'!$B$13, 'Costo de tareas'!$B$13, IF(G2214 &lt; 'Costo de tareas'!$B$13*0.2, 0, 'Costo de tareas'!$B$13- G2214))</f>
        <v>0</v>
      </c>
      <c r="I2214" s="17">
        <f>IF(H2214=0,'Costo de tareas'!$B$13,'Costo de tareas'!$B$13-H2214)</f>
        <v>39.28055556</v>
      </c>
      <c r="J2214" s="2"/>
      <c r="K2214" s="2"/>
      <c r="P2214" s="2"/>
    </row>
    <row r="2215">
      <c r="A2215" s="3" t="s">
        <v>2960</v>
      </c>
      <c r="B2215" s="11" t="str">
        <f t="shared" si="1"/>
        <v>20200403</v>
      </c>
      <c r="C2215" s="12">
        <f t="shared" si="2"/>
        <v>43924</v>
      </c>
      <c r="D2215" s="3" t="str">
        <f t="shared" si="3"/>
        <v>05</v>
      </c>
      <c r="E2215" s="13">
        <v>0.0</v>
      </c>
      <c r="F2215" s="14">
        <f>'Costo de tareas'!$B$15</f>
        <v>0.1964027778</v>
      </c>
      <c r="G2215" s="15">
        <f>'Producción diaria'!$T$3*$L$2*$M$2*$N$2*E2215*1000/'Costo de tareas'!$B$14</f>
        <v>0</v>
      </c>
      <c r="H2215" s="16">
        <f>IF(G2215 &gt; 'Costo de tareas'!$B$13, 'Costo de tareas'!$B$13, IF(G2215 &lt; 'Costo de tareas'!$B$13*0.2, 0, 'Costo de tareas'!$B$13- G2215))</f>
        <v>0</v>
      </c>
      <c r="I2215" s="17">
        <f>IF(H2215=0,'Costo de tareas'!$B$13,'Costo de tareas'!$B$13-H2215)</f>
        <v>39.28055556</v>
      </c>
      <c r="J2215" s="2"/>
      <c r="K2215" s="2"/>
      <c r="P2215" s="2"/>
    </row>
    <row r="2216">
      <c r="A2216" s="3" t="s">
        <v>2961</v>
      </c>
      <c r="B2216" s="11" t="str">
        <f t="shared" si="1"/>
        <v>20200403</v>
      </c>
      <c r="C2216" s="12">
        <f t="shared" si="2"/>
        <v>43924</v>
      </c>
      <c r="D2216" s="3" t="str">
        <f t="shared" si="3"/>
        <v>06</v>
      </c>
      <c r="E2216" s="13">
        <v>4.0</v>
      </c>
      <c r="F2216" s="14">
        <f>'Costo de tareas'!$B$15</f>
        <v>0.1964027778</v>
      </c>
      <c r="G2216" s="15">
        <f>'Producción diaria'!$T$3*$L$2*$M$2*$N$2*E2216*1000/'Costo de tareas'!$B$14</f>
        <v>6.014247741</v>
      </c>
      <c r="H2216" s="16">
        <f>IF(G2216 &gt; 'Costo de tareas'!$B$13, 'Costo de tareas'!$B$13, IF(G2216 &lt; 'Costo de tareas'!$B$13*0.2, 0, 'Costo de tareas'!$B$13- G2216))</f>
        <v>0</v>
      </c>
      <c r="I2216" s="17">
        <f>IF(H2216=0,'Costo de tareas'!$B$13,'Costo de tareas'!$B$13-H2216)</f>
        <v>39.28055556</v>
      </c>
      <c r="J2216" s="2"/>
      <c r="K2216" s="2"/>
      <c r="P2216" s="2"/>
    </row>
    <row r="2217">
      <c r="A2217" s="3" t="s">
        <v>2962</v>
      </c>
      <c r="B2217" s="11" t="str">
        <f t="shared" si="1"/>
        <v>20200403</v>
      </c>
      <c r="C2217" s="12">
        <f t="shared" si="2"/>
        <v>43924</v>
      </c>
      <c r="D2217" s="3" t="str">
        <f t="shared" si="3"/>
        <v>07</v>
      </c>
      <c r="E2217" s="13">
        <v>183.0</v>
      </c>
      <c r="F2217" s="14">
        <f>'Costo de tareas'!$B$15</f>
        <v>0.1964027778</v>
      </c>
      <c r="G2217" s="15">
        <f>'Producción diaria'!$T$3*$L$2*$M$2*$N$2*E2217*1000/'Costo de tareas'!$B$14</f>
        <v>275.1518341</v>
      </c>
      <c r="H2217" s="16">
        <f>IF(G2217 &gt; 'Costo de tareas'!$B$13, 'Costo de tareas'!$B$13, IF(G2217 &lt; 'Costo de tareas'!$B$13*0.2, 0, 'Costo de tareas'!$B$13- G2217))</f>
        <v>39.28055556</v>
      </c>
      <c r="I2217" s="17">
        <f>IF(H2217=0,'Costo de tareas'!$B$13,'Costo de tareas'!$B$13-H2217)</f>
        <v>0</v>
      </c>
      <c r="J2217" s="2"/>
      <c r="K2217" s="2"/>
      <c r="P2217" s="2"/>
    </row>
    <row r="2218">
      <c r="A2218" s="3" t="s">
        <v>2964</v>
      </c>
      <c r="B2218" s="11" t="str">
        <f t="shared" si="1"/>
        <v>20200403</v>
      </c>
      <c r="C2218" s="12">
        <f t="shared" si="2"/>
        <v>43924</v>
      </c>
      <c r="D2218" s="3" t="str">
        <f t="shared" si="3"/>
        <v>08</v>
      </c>
      <c r="E2218" s="13">
        <v>354.0</v>
      </c>
      <c r="F2218" s="14">
        <f>'Costo de tareas'!$B$15</f>
        <v>0.1964027778</v>
      </c>
      <c r="G2218" s="15">
        <f>'Producción diaria'!$T$3*$L$2*$M$2*$N$2*E2218*1000/'Costo de tareas'!$B$14</f>
        <v>532.260925</v>
      </c>
      <c r="H2218" s="16">
        <f>IF(G2218 &gt; 'Costo de tareas'!$B$13, 'Costo de tareas'!$B$13, IF(G2218 &lt; 'Costo de tareas'!$B$13*0.2, 0, 'Costo de tareas'!$B$13- G2218))</f>
        <v>39.28055556</v>
      </c>
      <c r="I2218" s="17">
        <f>IF(H2218=0,'Costo de tareas'!$B$13,'Costo de tareas'!$B$13-H2218)</f>
        <v>0</v>
      </c>
      <c r="J2218" s="2"/>
      <c r="K2218" s="2"/>
      <c r="P2218" s="2"/>
    </row>
    <row r="2219">
      <c r="A2219" s="3" t="s">
        <v>2965</v>
      </c>
      <c r="B2219" s="11" t="str">
        <f t="shared" si="1"/>
        <v>20200403</v>
      </c>
      <c r="C2219" s="12">
        <f t="shared" si="2"/>
        <v>43924</v>
      </c>
      <c r="D2219" s="3" t="str">
        <f t="shared" si="3"/>
        <v>09</v>
      </c>
      <c r="E2219" s="13">
        <v>527.0</v>
      </c>
      <c r="F2219" s="14">
        <f>'Costo de tareas'!$B$15</f>
        <v>0.1964027778</v>
      </c>
      <c r="G2219" s="15">
        <f>'Producción diaria'!$T$3*$L$2*$M$2*$N$2*E2219*1000/'Costo de tareas'!$B$14</f>
        <v>792.3771398</v>
      </c>
      <c r="H2219" s="16">
        <f>IF(G2219 &gt; 'Costo de tareas'!$B$13, 'Costo de tareas'!$B$13, IF(G2219 &lt; 'Costo de tareas'!$B$13*0.2, 0, 'Costo de tareas'!$B$13- G2219))</f>
        <v>39.28055556</v>
      </c>
      <c r="I2219" s="17">
        <f>IF(H2219=0,'Costo de tareas'!$B$13,'Costo de tareas'!$B$13-H2219)</f>
        <v>0</v>
      </c>
      <c r="J2219" s="2"/>
      <c r="K2219" s="2"/>
      <c r="P2219" s="2"/>
    </row>
    <row r="2220">
      <c r="A2220" s="3" t="s">
        <v>2966</v>
      </c>
      <c r="B2220" s="11" t="str">
        <f t="shared" si="1"/>
        <v>20200403</v>
      </c>
      <c r="C2220" s="12">
        <f t="shared" si="2"/>
        <v>43924</v>
      </c>
      <c r="D2220" s="3" t="str">
        <f t="shared" si="3"/>
        <v>10</v>
      </c>
      <c r="E2220" s="13">
        <v>765.0</v>
      </c>
      <c r="F2220" s="14">
        <f>'Costo de tareas'!$B$15</f>
        <v>0.1964027778</v>
      </c>
      <c r="G2220" s="15">
        <f>'Producción diaria'!$T$3*$L$2*$M$2*$N$2*E2220*1000/'Costo de tareas'!$B$14</f>
        <v>1150.22488</v>
      </c>
      <c r="H2220" s="16">
        <f>IF(G2220 &gt; 'Costo de tareas'!$B$13, 'Costo de tareas'!$B$13, IF(G2220 &lt; 'Costo de tareas'!$B$13*0.2, 0, 'Costo de tareas'!$B$13- G2220))</f>
        <v>39.28055556</v>
      </c>
      <c r="I2220" s="17">
        <f>IF(H2220=0,'Costo de tareas'!$B$13,'Costo de tareas'!$B$13-H2220)</f>
        <v>0</v>
      </c>
      <c r="J2220" s="2"/>
      <c r="K2220" s="2"/>
      <c r="P2220" s="2"/>
    </row>
    <row r="2221">
      <c r="A2221" s="3" t="s">
        <v>2967</v>
      </c>
      <c r="B2221" s="11" t="str">
        <f t="shared" si="1"/>
        <v>20200403</v>
      </c>
      <c r="C2221" s="12">
        <f t="shared" si="2"/>
        <v>43924</v>
      </c>
      <c r="D2221" s="3" t="str">
        <f t="shared" si="3"/>
        <v>11</v>
      </c>
      <c r="E2221" s="13">
        <v>805.0</v>
      </c>
      <c r="F2221" s="14">
        <f>'Costo de tareas'!$B$15</f>
        <v>0.1964027778</v>
      </c>
      <c r="G2221" s="15">
        <f>'Producción diaria'!$T$3*$L$2*$M$2*$N$2*E2221*1000/'Costo de tareas'!$B$14</f>
        <v>1210.367358</v>
      </c>
      <c r="H2221" s="16">
        <f>IF(G2221 &gt; 'Costo de tareas'!$B$13, 'Costo de tareas'!$B$13, IF(G2221 &lt; 'Costo de tareas'!$B$13*0.2, 0, 'Costo de tareas'!$B$13- G2221))</f>
        <v>39.28055556</v>
      </c>
      <c r="I2221" s="17">
        <f>IF(H2221=0,'Costo de tareas'!$B$13,'Costo de tareas'!$B$13-H2221)</f>
        <v>0</v>
      </c>
      <c r="J2221" s="2"/>
      <c r="K2221" s="2"/>
      <c r="P2221" s="2"/>
    </row>
    <row r="2222">
      <c r="A2222" s="3" t="s">
        <v>2968</v>
      </c>
      <c r="B2222" s="11" t="str">
        <f t="shared" si="1"/>
        <v>20200403</v>
      </c>
      <c r="C2222" s="12">
        <f t="shared" si="2"/>
        <v>43924</v>
      </c>
      <c r="D2222" s="3" t="str">
        <f t="shared" si="3"/>
        <v>12</v>
      </c>
      <c r="E2222" s="13">
        <v>806.0</v>
      </c>
      <c r="F2222" s="14">
        <f>'Costo de tareas'!$B$15</f>
        <v>0.1964027778</v>
      </c>
      <c r="G2222" s="15">
        <f>'Producción diaria'!$T$3*$L$2*$M$2*$N$2*E2222*1000/'Costo de tareas'!$B$14</f>
        <v>1211.87092</v>
      </c>
      <c r="H2222" s="16">
        <f>IF(G2222 &gt; 'Costo de tareas'!$B$13, 'Costo de tareas'!$B$13, IF(G2222 &lt; 'Costo de tareas'!$B$13*0.2, 0, 'Costo de tareas'!$B$13- G2222))</f>
        <v>39.28055556</v>
      </c>
      <c r="I2222" s="17">
        <f>IF(H2222=0,'Costo de tareas'!$B$13,'Costo de tareas'!$B$13-H2222)</f>
        <v>0</v>
      </c>
      <c r="J2222" s="2"/>
      <c r="K2222" s="2"/>
      <c r="P2222" s="2"/>
    </row>
    <row r="2223">
      <c r="A2223" s="3" t="s">
        <v>2969</v>
      </c>
      <c r="B2223" s="11" t="str">
        <f t="shared" si="1"/>
        <v>20200403</v>
      </c>
      <c r="C2223" s="12">
        <f t="shared" si="2"/>
        <v>43924</v>
      </c>
      <c r="D2223" s="3" t="str">
        <f t="shared" si="3"/>
        <v>13</v>
      </c>
      <c r="E2223" s="13">
        <v>785.0</v>
      </c>
      <c r="F2223" s="14">
        <f>'Costo de tareas'!$B$15</f>
        <v>0.1964027778</v>
      </c>
      <c r="G2223" s="15">
        <f>'Producción diaria'!$T$3*$L$2*$M$2*$N$2*E2223*1000/'Costo de tareas'!$B$14</f>
        <v>1180.296119</v>
      </c>
      <c r="H2223" s="16">
        <f>IF(G2223 &gt; 'Costo de tareas'!$B$13, 'Costo de tareas'!$B$13, IF(G2223 &lt; 'Costo de tareas'!$B$13*0.2, 0, 'Costo de tareas'!$B$13- G2223))</f>
        <v>39.28055556</v>
      </c>
      <c r="I2223" s="17">
        <f>IF(H2223=0,'Costo de tareas'!$B$13,'Costo de tareas'!$B$13-H2223)</f>
        <v>0</v>
      </c>
      <c r="J2223" s="2"/>
      <c r="K2223" s="2"/>
      <c r="P2223" s="2"/>
    </row>
    <row r="2224">
      <c r="A2224" s="3" t="s">
        <v>2971</v>
      </c>
      <c r="B2224" s="11" t="str">
        <f t="shared" si="1"/>
        <v>20200403</v>
      </c>
      <c r="C2224" s="12">
        <f t="shared" si="2"/>
        <v>43924</v>
      </c>
      <c r="D2224" s="3" t="str">
        <f t="shared" si="3"/>
        <v>14</v>
      </c>
      <c r="E2224" s="13">
        <v>767.0</v>
      </c>
      <c r="F2224" s="14">
        <f>'Costo de tareas'!$B$15</f>
        <v>0.1964027778</v>
      </c>
      <c r="G2224" s="15">
        <f>'Producción diaria'!$T$3*$L$2*$M$2*$N$2*E2224*1000/'Costo de tareas'!$B$14</f>
        <v>1153.232004</v>
      </c>
      <c r="H2224" s="16">
        <f>IF(G2224 &gt; 'Costo de tareas'!$B$13, 'Costo de tareas'!$B$13, IF(G2224 &lt; 'Costo de tareas'!$B$13*0.2, 0, 'Costo de tareas'!$B$13- G2224))</f>
        <v>39.28055556</v>
      </c>
      <c r="I2224" s="17">
        <f>IF(H2224=0,'Costo de tareas'!$B$13,'Costo de tareas'!$B$13-H2224)</f>
        <v>0</v>
      </c>
      <c r="J2224" s="2"/>
      <c r="K2224" s="2"/>
      <c r="P2224" s="2"/>
    </row>
    <row r="2225">
      <c r="A2225" s="3" t="s">
        <v>2973</v>
      </c>
      <c r="B2225" s="11" t="str">
        <f t="shared" si="1"/>
        <v>20200403</v>
      </c>
      <c r="C2225" s="12">
        <f t="shared" si="2"/>
        <v>43924</v>
      </c>
      <c r="D2225" s="3" t="str">
        <f t="shared" si="3"/>
        <v>15</v>
      </c>
      <c r="E2225" s="13">
        <v>551.0</v>
      </c>
      <c r="F2225" s="14">
        <f>'Costo de tareas'!$B$15</f>
        <v>0.1964027778</v>
      </c>
      <c r="G2225" s="15">
        <f>'Producción diaria'!$T$3*$L$2*$M$2*$N$2*E2225*1000/'Costo de tareas'!$B$14</f>
        <v>828.4626263</v>
      </c>
      <c r="H2225" s="16">
        <f>IF(G2225 &gt; 'Costo de tareas'!$B$13, 'Costo de tareas'!$B$13, IF(G2225 &lt; 'Costo de tareas'!$B$13*0.2, 0, 'Costo de tareas'!$B$13- G2225))</f>
        <v>39.28055556</v>
      </c>
      <c r="I2225" s="17">
        <f>IF(H2225=0,'Costo de tareas'!$B$13,'Costo de tareas'!$B$13-H2225)</f>
        <v>0</v>
      </c>
      <c r="J2225" s="2"/>
      <c r="K2225" s="2"/>
      <c r="P2225" s="2"/>
    </row>
    <row r="2226">
      <c r="A2226" s="3" t="s">
        <v>2975</v>
      </c>
      <c r="B2226" s="11" t="str">
        <f t="shared" si="1"/>
        <v>20200403</v>
      </c>
      <c r="C2226" s="12">
        <f t="shared" si="2"/>
        <v>43924</v>
      </c>
      <c r="D2226" s="3" t="str">
        <f t="shared" si="3"/>
        <v>16</v>
      </c>
      <c r="E2226" s="13">
        <v>469.0</v>
      </c>
      <c r="F2226" s="14">
        <f>'Costo de tareas'!$B$15</f>
        <v>0.1964027778</v>
      </c>
      <c r="G2226" s="15">
        <f>'Producción diaria'!$T$3*$L$2*$M$2*$N$2*E2226*1000/'Costo de tareas'!$B$14</f>
        <v>705.1705476</v>
      </c>
      <c r="H2226" s="16">
        <f>IF(G2226 &gt; 'Costo de tareas'!$B$13, 'Costo de tareas'!$B$13, IF(G2226 &lt; 'Costo de tareas'!$B$13*0.2, 0, 'Costo de tareas'!$B$13- G2226))</f>
        <v>39.28055556</v>
      </c>
      <c r="I2226" s="17">
        <f>IF(H2226=0,'Costo de tareas'!$B$13,'Costo de tareas'!$B$13-H2226)</f>
        <v>0</v>
      </c>
      <c r="J2226" s="2"/>
      <c r="K2226" s="2"/>
      <c r="P2226" s="2"/>
    </row>
    <row r="2227">
      <c r="A2227" s="3" t="s">
        <v>2977</v>
      </c>
      <c r="B2227" s="11" t="str">
        <f t="shared" si="1"/>
        <v>20200403</v>
      </c>
      <c r="C2227" s="12">
        <f t="shared" si="2"/>
        <v>43924</v>
      </c>
      <c r="D2227" s="3" t="str">
        <f t="shared" si="3"/>
        <v>17</v>
      </c>
      <c r="E2227" s="13">
        <v>252.0</v>
      </c>
      <c r="F2227" s="14">
        <f>'Costo de tareas'!$B$15</f>
        <v>0.1964027778</v>
      </c>
      <c r="G2227" s="15">
        <f>'Producción diaria'!$T$3*$L$2*$M$2*$N$2*E2227*1000/'Costo de tareas'!$B$14</f>
        <v>378.8976077</v>
      </c>
      <c r="H2227" s="16">
        <f>IF(G2227 &gt; 'Costo de tareas'!$B$13, 'Costo de tareas'!$B$13, IF(G2227 &lt; 'Costo de tareas'!$B$13*0.2, 0, 'Costo de tareas'!$B$13- G2227))</f>
        <v>39.28055556</v>
      </c>
      <c r="I2227" s="17">
        <f>IF(H2227=0,'Costo de tareas'!$B$13,'Costo de tareas'!$B$13-H2227)</f>
        <v>0</v>
      </c>
      <c r="J2227" s="2"/>
      <c r="K2227" s="2"/>
      <c r="P2227" s="2"/>
    </row>
    <row r="2228">
      <c r="A2228" s="3" t="s">
        <v>2979</v>
      </c>
      <c r="B2228" s="11" t="str">
        <f t="shared" si="1"/>
        <v>20200403</v>
      </c>
      <c r="C2228" s="12">
        <f t="shared" si="2"/>
        <v>43924</v>
      </c>
      <c r="D2228" s="3" t="str">
        <f t="shared" si="3"/>
        <v>18</v>
      </c>
      <c r="E2228" s="13">
        <v>48.0</v>
      </c>
      <c r="F2228" s="14">
        <f>'Costo de tareas'!$B$15</f>
        <v>0.1964027778</v>
      </c>
      <c r="G2228" s="15">
        <f>'Producción diaria'!$T$3*$L$2*$M$2*$N$2*E2228*1000/'Costo de tareas'!$B$14</f>
        <v>72.17097289</v>
      </c>
      <c r="H2228" s="16">
        <f>IF(G2228 &gt; 'Costo de tareas'!$B$13, 'Costo de tareas'!$B$13, IF(G2228 &lt; 'Costo de tareas'!$B$13*0.2, 0, 'Costo de tareas'!$B$13- G2228))</f>
        <v>39.28055556</v>
      </c>
      <c r="I2228" s="17">
        <f>IF(H2228=0,'Costo de tareas'!$B$13,'Costo de tareas'!$B$13-H2228)</f>
        <v>0</v>
      </c>
      <c r="J2228" s="2"/>
      <c r="K2228" s="2"/>
      <c r="P2228" s="2"/>
    </row>
    <row r="2229">
      <c r="A2229" s="3" t="s">
        <v>2981</v>
      </c>
      <c r="B2229" s="11" t="str">
        <f t="shared" si="1"/>
        <v>20200403</v>
      </c>
      <c r="C2229" s="12">
        <f t="shared" si="2"/>
        <v>43924</v>
      </c>
      <c r="D2229" s="3" t="str">
        <f t="shared" si="3"/>
        <v>19</v>
      </c>
      <c r="E2229" s="13">
        <v>0.0</v>
      </c>
      <c r="F2229" s="14">
        <f>'Costo de tareas'!$B$15</f>
        <v>0.1964027778</v>
      </c>
      <c r="G2229" s="15">
        <f>'Producción diaria'!$T$3*$L$2*$M$2*$N$2*E2229*1000/'Costo de tareas'!$B$14</f>
        <v>0</v>
      </c>
      <c r="H2229" s="16">
        <f>IF(G2229 &gt; 'Costo de tareas'!$B$13, 'Costo de tareas'!$B$13, IF(G2229 &lt; 'Costo de tareas'!$B$13*0.2, 0, 'Costo de tareas'!$B$13- G2229))</f>
        <v>0</v>
      </c>
      <c r="I2229" s="17">
        <f>IF(H2229=0,'Costo de tareas'!$B$13,'Costo de tareas'!$B$13-H2229)</f>
        <v>39.28055556</v>
      </c>
      <c r="J2229" s="2"/>
      <c r="K2229" s="2"/>
      <c r="P2229" s="2"/>
    </row>
    <row r="2230">
      <c r="A2230" s="3" t="s">
        <v>2983</v>
      </c>
      <c r="B2230" s="11" t="str">
        <f t="shared" si="1"/>
        <v>20200403</v>
      </c>
      <c r="C2230" s="12">
        <f t="shared" si="2"/>
        <v>43924</v>
      </c>
      <c r="D2230" s="3" t="str">
        <f t="shared" si="3"/>
        <v>20</v>
      </c>
      <c r="E2230" s="13">
        <v>0.0</v>
      </c>
      <c r="F2230" s="14">
        <f>'Costo de tareas'!$B$15</f>
        <v>0.1964027778</v>
      </c>
      <c r="G2230" s="15">
        <f>'Producción diaria'!$T$3*$L$2*$M$2*$N$2*E2230*1000/'Costo de tareas'!$B$14</f>
        <v>0</v>
      </c>
      <c r="H2230" s="16">
        <f>IF(G2230 &gt; 'Costo de tareas'!$B$13, 'Costo de tareas'!$B$13, IF(G2230 &lt; 'Costo de tareas'!$B$13*0.2, 0, 'Costo de tareas'!$B$13- G2230))</f>
        <v>0</v>
      </c>
      <c r="I2230" s="17">
        <f>IF(H2230=0,'Costo de tareas'!$B$13,'Costo de tareas'!$B$13-H2230)</f>
        <v>39.28055556</v>
      </c>
      <c r="J2230" s="2"/>
      <c r="K2230" s="2"/>
      <c r="P2230" s="2"/>
    </row>
    <row r="2231">
      <c r="A2231" s="3" t="s">
        <v>2985</v>
      </c>
      <c r="B2231" s="11" t="str">
        <f t="shared" si="1"/>
        <v>20200403</v>
      </c>
      <c r="C2231" s="12">
        <f t="shared" si="2"/>
        <v>43924</v>
      </c>
      <c r="D2231" s="3" t="str">
        <f t="shared" si="3"/>
        <v>21</v>
      </c>
      <c r="E2231" s="13">
        <v>0.0</v>
      </c>
      <c r="F2231" s="14">
        <f>'Costo de tareas'!$B$15</f>
        <v>0.1964027778</v>
      </c>
      <c r="G2231" s="15">
        <f>'Producción diaria'!$T$3*$L$2*$M$2*$N$2*E2231*1000/'Costo de tareas'!$B$14</f>
        <v>0</v>
      </c>
      <c r="H2231" s="16">
        <f>IF(G2231 &gt; 'Costo de tareas'!$B$13, 'Costo de tareas'!$B$13, IF(G2231 &lt; 'Costo de tareas'!$B$13*0.2, 0, 'Costo de tareas'!$B$13- G2231))</f>
        <v>0</v>
      </c>
      <c r="I2231" s="17">
        <f>IF(H2231=0,'Costo de tareas'!$B$13,'Costo de tareas'!$B$13-H2231)</f>
        <v>39.28055556</v>
      </c>
      <c r="J2231" s="2"/>
      <c r="K2231" s="2"/>
      <c r="P2231" s="2"/>
    </row>
    <row r="2232">
      <c r="A2232" s="3" t="s">
        <v>2986</v>
      </c>
      <c r="B2232" s="11" t="str">
        <f t="shared" si="1"/>
        <v>20200403</v>
      </c>
      <c r="C2232" s="12">
        <f t="shared" si="2"/>
        <v>43924</v>
      </c>
      <c r="D2232" s="3" t="str">
        <f t="shared" si="3"/>
        <v>22</v>
      </c>
      <c r="E2232" s="13">
        <v>0.0</v>
      </c>
      <c r="F2232" s="14">
        <f>'Costo de tareas'!$B$15</f>
        <v>0.1964027778</v>
      </c>
      <c r="G2232" s="15">
        <f>'Producción diaria'!$T$3*$L$2*$M$2*$N$2*E2232*1000/'Costo de tareas'!$B$14</f>
        <v>0</v>
      </c>
      <c r="H2232" s="16">
        <f>IF(G2232 &gt; 'Costo de tareas'!$B$13, 'Costo de tareas'!$B$13, IF(G2232 &lt; 'Costo de tareas'!$B$13*0.2, 0, 'Costo de tareas'!$B$13- G2232))</f>
        <v>0</v>
      </c>
      <c r="I2232" s="17">
        <f>IF(H2232=0,'Costo de tareas'!$B$13,'Costo de tareas'!$B$13-H2232)</f>
        <v>39.28055556</v>
      </c>
      <c r="J2232" s="2"/>
      <c r="K2232" s="2"/>
      <c r="P2232" s="2"/>
    </row>
    <row r="2233">
      <c r="A2233" s="3" t="s">
        <v>2987</v>
      </c>
      <c r="B2233" s="11" t="str">
        <f t="shared" si="1"/>
        <v>20200403</v>
      </c>
      <c r="C2233" s="12">
        <f t="shared" si="2"/>
        <v>43924</v>
      </c>
      <c r="D2233" s="3" t="str">
        <f t="shared" si="3"/>
        <v>23</v>
      </c>
      <c r="E2233" s="13">
        <v>0.0</v>
      </c>
      <c r="F2233" s="14">
        <f>'Costo de tareas'!$B$15</f>
        <v>0.1964027778</v>
      </c>
      <c r="G2233" s="15">
        <f>'Producción diaria'!$T$3*$L$2*$M$2*$N$2*E2233*1000/'Costo de tareas'!$B$14</f>
        <v>0</v>
      </c>
      <c r="H2233" s="16">
        <f>IF(G2233 &gt; 'Costo de tareas'!$B$13, 'Costo de tareas'!$B$13, IF(G2233 &lt; 'Costo de tareas'!$B$13*0.2, 0, 'Costo de tareas'!$B$13- G2233))</f>
        <v>0</v>
      </c>
      <c r="I2233" s="17">
        <f>IF(H2233=0,'Costo de tareas'!$B$13,'Costo de tareas'!$B$13-H2233)</f>
        <v>39.28055556</v>
      </c>
      <c r="J2233" s="2"/>
      <c r="K2233" s="2"/>
      <c r="P2233" s="2"/>
    </row>
    <row r="2234">
      <c r="A2234" s="3" t="s">
        <v>2988</v>
      </c>
      <c r="B2234" s="11" t="str">
        <f t="shared" si="1"/>
        <v>20200404</v>
      </c>
      <c r="C2234" s="12">
        <f t="shared" si="2"/>
        <v>43925</v>
      </c>
      <c r="D2234" s="3" t="str">
        <f t="shared" si="3"/>
        <v>00</v>
      </c>
      <c r="E2234" s="13">
        <v>0.0</v>
      </c>
      <c r="F2234" s="14">
        <f>'Costo de tareas'!$B$15</f>
        <v>0.1964027778</v>
      </c>
      <c r="G2234" s="15">
        <f>'Producción diaria'!$T$3*$L$2*$M$2*$N$2*E2234*1000/'Costo de tareas'!$B$14</f>
        <v>0</v>
      </c>
      <c r="H2234" s="16">
        <f>IF(G2234 &gt; 'Costo de tareas'!$B$13, 'Costo de tareas'!$B$13, IF(G2234 &lt; 'Costo de tareas'!$B$13*0.2, 0, 'Costo de tareas'!$B$13- G2234))</f>
        <v>0</v>
      </c>
      <c r="I2234" s="17">
        <f>IF(H2234=0,'Costo de tareas'!$B$13,'Costo de tareas'!$B$13-H2234)</f>
        <v>39.28055556</v>
      </c>
      <c r="J2234" s="2"/>
      <c r="K2234" s="2"/>
      <c r="P2234" s="2"/>
    </row>
    <row r="2235">
      <c r="A2235" s="3" t="s">
        <v>2989</v>
      </c>
      <c r="B2235" s="11" t="str">
        <f t="shared" si="1"/>
        <v>20200404</v>
      </c>
      <c r="C2235" s="12">
        <f t="shared" si="2"/>
        <v>43925</v>
      </c>
      <c r="D2235" s="3" t="str">
        <f t="shared" si="3"/>
        <v>01</v>
      </c>
      <c r="E2235" s="13">
        <v>0.0</v>
      </c>
      <c r="F2235" s="14">
        <f>'Costo de tareas'!$B$15</f>
        <v>0.1964027778</v>
      </c>
      <c r="G2235" s="15">
        <f>'Producción diaria'!$T$3*$L$2*$M$2*$N$2*E2235*1000/'Costo de tareas'!$B$14</f>
        <v>0</v>
      </c>
      <c r="H2235" s="16">
        <f>IF(G2235 &gt; 'Costo de tareas'!$B$13, 'Costo de tareas'!$B$13, IF(G2235 &lt; 'Costo de tareas'!$B$13*0.2, 0, 'Costo de tareas'!$B$13- G2235))</f>
        <v>0</v>
      </c>
      <c r="I2235" s="17">
        <f>IF(H2235=0,'Costo de tareas'!$B$13,'Costo de tareas'!$B$13-H2235)</f>
        <v>39.28055556</v>
      </c>
      <c r="J2235" s="2"/>
      <c r="K2235" s="2"/>
      <c r="P2235" s="2"/>
    </row>
    <row r="2236">
      <c r="A2236" s="3" t="s">
        <v>2990</v>
      </c>
      <c r="B2236" s="11" t="str">
        <f t="shared" si="1"/>
        <v>20200404</v>
      </c>
      <c r="C2236" s="12">
        <f t="shared" si="2"/>
        <v>43925</v>
      </c>
      <c r="D2236" s="3" t="str">
        <f t="shared" si="3"/>
        <v>02</v>
      </c>
      <c r="E2236" s="13">
        <v>0.0</v>
      </c>
      <c r="F2236" s="14">
        <f>'Costo de tareas'!$B$15</f>
        <v>0.1964027778</v>
      </c>
      <c r="G2236" s="15">
        <f>'Producción diaria'!$T$3*$L$2*$M$2*$N$2*E2236*1000/'Costo de tareas'!$B$14</f>
        <v>0</v>
      </c>
      <c r="H2236" s="16">
        <f>IF(G2236 &gt; 'Costo de tareas'!$B$13, 'Costo de tareas'!$B$13, IF(G2236 &lt; 'Costo de tareas'!$B$13*0.2, 0, 'Costo de tareas'!$B$13- G2236))</f>
        <v>0</v>
      </c>
      <c r="I2236" s="17">
        <f>IF(H2236=0,'Costo de tareas'!$B$13,'Costo de tareas'!$B$13-H2236)</f>
        <v>39.28055556</v>
      </c>
      <c r="J2236" s="2"/>
      <c r="K2236" s="2"/>
      <c r="P2236" s="2"/>
    </row>
    <row r="2237">
      <c r="A2237" s="3" t="s">
        <v>2991</v>
      </c>
      <c r="B2237" s="11" t="str">
        <f t="shared" si="1"/>
        <v>20200404</v>
      </c>
      <c r="C2237" s="12">
        <f t="shared" si="2"/>
        <v>43925</v>
      </c>
      <c r="D2237" s="3" t="str">
        <f t="shared" si="3"/>
        <v>03</v>
      </c>
      <c r="E2237" s="13">
        <v>0.0</v>
      </c>
      <c r="F2237" s="14">
        <f>'Costo de tareas'!$B$15</f>
        <v>0.1964027778</v>
      </c>
      <c r="G2237" s="15">
        <f>'Producción diaria'!$T$3*$L$2*$M$2*$N$2*E2237*1000/'Costo de tareas'!$B$14</f>
        <v>0</v>
      </c>
      <c r="H2237" s="16">
        <f>IF(G2237 &gt; 'Costo de tareas'!$B$13, 'Costo de tareas'!$B$13, IF(G2237 &lt; 'Costo de tareas'!$B$13*0.2, 0, 'Costo de tareas'!$B$13- G2237))</f>
        <v>0</v>
      </c>
      <c r="I2237" s="17">
        <f>IF(H2237=0,'Costo de tareas'!$B$13,'Costo de tareas'!$B$13-H2237)</f>
        <v>39.28055556</v>
      </c>
      <c r="J2237" s="2"/>
      <c r="K2237" s="2"/>
      <c r="P2237" s="2"/>
    </row>
    <row r="2238">
      <c r="A2238" s="3" t="s">
        <v>2992</v>
      </c>
      <c r="B2238" s="11" t="str">
        <f t="shared" si="1"/>
        <v>20200404</v>
      </c>
      <c r="C2238" s="12">
        <f t="shared" si="2"/>
        <v>43925</v>
      </c>
      <c r="D2238" s="3" t="str">
        <f t="shared" si="3"/>
        <v>04</v>
      </c>
      <c r="E2238" s="13">
        <v>0.0</v>
      </c>
      <c r="F2238" s="14">
        <f>'Costo de tareas'!$B$15</f>
        <v>0.1964027778</v>
      </c>
      <c r="G2238" s="15">
        <f>'Producción diaria'!$T$3*$L$2*$M$2*$N$2*E2238*1000/'Costo de tareas'!$B$14</f>
        <v>0</v>
      </c>
      <c r="H2238" s="16">
        <f>IF(G2238 &gt; 'Costo de tareas'!$B$13, 'Costo de tareas'!$B$13, IF(G2238 &lt; 'Costo de tareas'!$B$13*0.2, 0, 'Costo de tareas'!$B$13- G2238))</f>
        <v>0</v>
      </c>
      <c r="I2238" s="17">
        <f>IF(H2238=0,'Costo de tareas'!$B$13,'Costo de tareas'!$B$13-H2238)</f>
        <v>39.28055556</v>
      </c>
      <c r="J2238" s="2"/>
      <c r="K2238" s="2"/>
      <c r="P2238" s="2"/>
    </row>
    <row r="2239">
      <c r="A2239" s="3" t="s">
        <v>2993</v>
      </c>
      <c r="B2239" s="11" t="str">
        <f t="shared" si="1"/>
        <v>20200404</v>
      </c>
      <c r="C2239" s="12">
        <f t="shared" si="2"/>
        <v>43925</v>
      </c>
      <c r="D2239" s="3" t="str">
        <f t="shared" si="3"/>
        <v>05</v>
      </c>
      <c r="E2239" s="13">
        <v>0.0</v>
      </c>
      <c r="F2239" s="14">
        <f>'Costo de tareas'!$B$15</f>
        <v>0.1964027778</v>
      </c>
      <c r="G2239" s="15">
        <f>'Producción diaria'!$T$3*$L$2*$M$2*$N$2*E2239*1000/'Costo de tareas'!$B$14</f>
        <v>0</v>
      </c>
      <c r="H2239" s="16">
        <f>IF(G2239 &gt; 'Costo de tareas'!$B$13, 'Costo de tareas'!$B$13, IF(G2239 &lt; 'Costo de tareas'!$B$13*0.2, 0, 'Costo de tareas'!$B$13- G2239))</f>
        <v>0</v>
      </c>
      <c r="I2239" s="17">
        <f>IF(H2239=0,'Costo de tareas'!$B$13,'Costo de tareas'!$B$13-H2239)</f>
        <v>39.28055556</v>
      </c>
      <c r="J2239" s="2"/>
      <c r="K2239" s="2"/>
      <c r="P2239" s="2"/>
    </row>
    <row r="2240">
      <c r="A2240" s="3" t="s">
        <v>2994</v>
      </c>
      <c r="B2240" s="11" t="str">
        <f t="shared" si="1"/>
        <v>20200404</v>
      </c>
      <c r="C2240" s="12">
        <f t="shared" si="2"/>
        <v>43925</v>
      </c>
      <c r="D2240" s="3" t="str">
        <f t="shared" si="3"/>
        <v>06</v>
      </c>
      <c r="E2240" s="13">
        <v>8.0</v>
      </c>
      <c r="F2240" s="14">
        <f>'Costo de tareas'!$B$15</f>
        <v>0.1964027778</v>
      </c>
      <c r="G2240" s="15">
        <f>'Producción diaria'!$T$3*$L$2*$M$2*$N$2*E2240*1000/'Costo de tareas'!$B$14</f>
        <v>12.02849548</v>
      </c>
      <c r="H2240" s="16">
        <f>IF(G2240 &gt; 'Costo de tareas'!$B$13, 'Costo de tareas'!$B$13, IF(G2240 &lt; 'Costo de tareas'!$B$13*0.2, 0, 'Costo de tareas'!$B$13- G2240))</f>
        <v>27.25206007</v>
      </c>
      <c r="I2240" s="17">
        <f>IF(H2240=0,'Costo de tareas'!$B$13,'Costo de tareas'!$B$13-H2240)</f>
        <v>12.02849548</v>
      </c>
      <c r="J2240" s="2"/>
      <c r="K2240" s="2"/>
      <c r="P2240" s="2"/>
    </row>
    <row r="2241">
      <c r="A2241" s="3" t="s">
        <v>2995</v>
      </c>
      <c r="B2241" s="11" t="str">
        <f t="shared" si="1"/>
        <v>20200404</v>
      </c>
      <c r="C2241" s="12">
        <f t="shared" si="2"/>
        <v>43925</v>
      </c>
      <c r="D2241" s="3" t="str">
        <f t="shared" si="3"/>
        <v>07</v>
      </c>
      <c r="E2241" s="13">
        <v>196.0</v>
      </c>
      <c r="F2241" s="14">
        <f>'Costo de tareas'!$B$15</f>
        <v>0.1964027778</v>
      </c>
      <c r="G2241" s="15">
        <f>'Producción diaria'!$T$3*$L$2*$M$2*$N$2*E2241*1000/'Costo de tareas'!$B$14</f>
        <v>294.6981393</v>
      </c>
      <c r="H2241" s="16">
        <f>IF(G2241 &gt; 'Costo de tareas'!$B$13, 'Costo de tareas'!$B$13, IF(G2241 &lt; 'Costo de tareas'!$B$13*0.2, 0, 'Costo de tareas'!$B$13- G2241))</f>
        <v>39.28055556</v>
      </c>
      <c r="I2241" s="17">
        <f>IF(H2241=0,'Costo de tareas'!$B$13,'Costo de tareas'!$B$13-H2241)</f>
        <v>0</v>
      </c>
      <c r="J2241" s="2"/>
      <c r="K2241" s="2"/>
      <c r="P2241" s="2"/>
    </row>
    <row r="2242">
      <c r="A2242" s="3" t="s">
        <v>2996</v>
      </c>
      <c r="B2242" s="11" t="str">
        <f t="shared" si="1"/>
        <v>20200404</v>
      </c>
      <c r="C2242" s="12">
        <f t="shared" si="2"/>
        <v>43925</v>
      </c>
      <c r="D2242" s="3" t="str">
        <f t="shared" si="3"/>
        <v>08</v>
      </c>
      <c r="E2242" s="13">
        <v>407.0</v>
      </c>
      <c r="F2242" s="14">
        <f>'Costo de tareas'!$B$15</f>
        <v>0.1964027778</v>
      </c>
      <c r="G2242" s="15">
        <f>'Producción diaria'!$T$3*$L$2*$M$2*$N$2*E2242*1000/'Costo de tareas'!$B$14</f>
        <v>611.9497076</v>
      </c>
      <c r="H2242" s="16">
        <f>IF(G2242 &gt; 'Costo de tareas'!$B$13, 'Costo de tareas'!$B$13, IF(G2242 &lt; 'Costo de tareas'!$B$13*0.2, 0, 'Costo de tareas'!$B$13- G2242))</f>
        <v>39.28055556</v>
      </c>
      <c r="I2242" s="17">
        <f>IF(H2242=0,'Costo de tareas'!$B$13,'Costo de tareas'!$B$13-H2242)</f>
        <v>0</v>
      </c>
      <c r="J2242" s="2"/>
      <c r="K2242" s="2"/>
      <c r="P2242" s="2"/>
    </row>
    <row r="2243">
      <c r="A2243" s="3" t="s">
        <v>2997</v>
      </c>
      <c r="B2243" s="11" t="str">
        <f t="shared" si="1"/>
        <v>20200404</v>
      </c>
      <c r="C2243" s="12">
        <f t="shared" si="2"/>
        <v>43925</v>
      </c>
      <c r="D2243" s="3" t="str">
        <f t="shared" si="3"/>
        <v>09</v>
      </c>
      <c r="E2243" s="13">
        <v>604.0</v>
      </c>
      <c r="F2243" s="14">
        <f>'Costo de tareas'!$B$15</f>
        <v>0.1964027778</v>
      </c>
      <c r="G2243" s="15">
        <f>'Producción diaria'!$T$3*$L$2*$M$2*$N$2*E2243*1000/'Costo de tareas'!$B$14</f>
        <v>908.1514088</v>
      </c>
      <c r="H2243" s="16">
        <f>IF(G2243 &gt; 'Costo de tareas'!$B$13, 'Costo de tareas'!$B$13, IF(G2243 &lt; 'Costo de tareas'!$B$13*0.2, 0, 'Costo de tareas'!$B$13- G2243))</f>
        <v>39.28055556</v>
      </c>
      <c r="I2243" s="17">
        <f>IF(H2243=0,'Costo de tareas'!$B$13,'Costo de tareas'!$B$13-H2243)</f>
        <v>0</v>
      </c>
      <c r="J2243" s="2"/>
      <c r="K2243" s="2"/>
      <c r="P2243" s="2"/>
    </row>
    <row r="2244">
      <c r="A2244" s="3" t="s">
        <v>2998</v>
      </c>
      <c r="B2244" s="11" t="str">
        <f t="shared" si="1"/>
        <v>20200404</v>
      </c>
      <c r="C2244" s="12">
        <f t="shared" si="2"/>
        <v>43925</v>
      </c>
      <c r="D2244" s="3" t="str">
        <f t="shared" si="3"/>
        <v>10</v>
      </c>
      <c r="E2244" s="13">
        <v>768.0</v>
      </c>
      <c r="F2244" s="14">
        <f>'Costo de tareas'!$B$15</f>
        <v>0.1964027778</v>
      </c>
      <c r="G2244" s="15">
        <f>'Producción diaria'!$T$3*$L$2*$M$2*$N$2*E2244*1000/'Costo de tareas'!$B$14</f>
        <v>1154.735566</v>
      </c>
      <c r="H2244" s="16">
        <f>IF(G2244 &gt; 'Costo de tareas'!$B$13, 'Costo de tareas'!$B$13, IF(G2244 &lt; 'Costo de tareas'!$B$13*0.2, 0, 'Costo de tareas'!$B$13- G2244))</f>
        <v>39.28055556</v>
      </c>
      <c r="I2244" s="17">
        <f>IF(H2244=0,'Costo de tareas'!$B$13,'Costo de tareas'!$B$13-H2244)</f>
        <v>0</v>
      </c>
      <c r="J2244" s="2"/>
      <c r="K2244" s="2"/>
      <c r="P2244" s="2"/>
    </row>
    <row r="2245">
      <c r="A2245" s="3" t="s">
        <v>2999</v>
      </c>
      <c r="B2245" s="11" t="str">
        <f t="shared" si="1"/>
        <v>20200404</v>
      </c>
      <c r="C2245" s="12">
        <f t="shared" si="2"/>
        <v>43925</v>
      </c>
      <c r="D2245" s="3" t="str">
        <f t="shared" si="3"/>
        <v>11</v>
      </c>
      <c r="E2245" s="13">
        <v>86.0</v>
      </c>
      <c r="F2245" s="14">
        <f>'Costo de tareas'!$B$15</f>
        <v>0.1964027778</v>
      </c>
      <c r="G2245" s="15">
        <f>'Producción diaria'!$T$3*$L$2*$M$2*$N$2*E2245*1000/'Costo de tareas'!$B$14</f>
        <v>129.3063264</v>
      </c>
      <c r="H2245" s="16">
        <f>IF(G2245 &gt; 'Costo de tareas'!$B$13, 'Costo de tareas'!$B$13, IF(G2245 &lt; 'Costo de tareas'!$B$13*0.2, 0, 'Costo de tareas'!$B$13- G2245))</f>
        <v>39.28055556</v>
      </c>
      <c r="I2245" s="17">
        <f>IF(H2245=0,'Costo de tareas'!$B$13,'Costo de tareas'!$B$13-H2245)</f>
        <v>0</v>
      </c>
      <c r="J2245" s="2"/>
      <c r="K2245" s="2"/>
      <c r="P2245" s="2"/>
    </row>
    <row r="2246">
      <c r="A2246" s="3" t="s">
        <v>3000</v>
      </c>
      <c r="B2246" s="11" t="str">
        <f t="shared" si="1"/>
        <v>20200404</v>
      </c>
      <c r="C2246" s="12">
        <f t="shared" si="2"/>
        <v>43925</v>
      </c>
      <c r="D2246" s="3" t="str">
        <f t="shared" si="3"/>
        <v>12</v>
      </c>
      <c r="E2246" s="13">
        <v>902.0</v>
      </c>
      <c r="F2246" s="14">
        <f>'Costo de tareas'!$B$15</f>
        <v>0.1964027778</v>
      </c>
      <c r="G2246" s="15">
        <f>'Producción diaria'!$T$3*$L$2*$M$2*$N$2*E2246*1000/'Costo de tareas'!$B$14</f>
        <v>1356.212865</v>
      </c>
      <c r="H2246" s="16">
        <f>IF(G2246 &gt; 'Costo de tareas'!$B$13, 'Costo de tareas'!$B$13, IF(G2246 &lt; 'Costo de tareas'!$B$13*0.2, 0, 'Costo de tareas'!$B$13- G2246))</f>
        <v>39.28055556</v>
      </c>
      <c r="I2246" s="17">
        <f>IF(H2246=0,'Costo de tareas'!$B$13,'Costo de tareas'!$B$13-H2246)</f>
        <v>0</v>
      </c>
      <c r="J2246" s="2"/>
      <c r="K2246" s="2"/>
      <c r="P2246" s="2"/>
    </row>
    <row r="2247">
      <c r="A2247" s="3" t="s">
        <v>3001</v>
      </c>
      <c r="B2247" s="11" t="str">
        <f t="shared" si="1"/>
        <v>20200404</v>
      </c>
      <c r="C2247" s="12">
        <f t="shared" si="2"/>
        <v>43925</v>
      </c>
      <c r="D2247" s="3" t="str">
        <f t="shared" si="3"/>
        <v>13</v>
      </c>
      <c r="E2247" s="13">
        <v>695.0</v>
      </c>
      <c r="F2247" s="14">
        <f>'Costo de tareas'!$B$15</f>
        <v>0.1964027778</v>
      </c>
      <c r="G2247" s="15">
        <f>'Producción diaria'!$T$3*$L$2*$M$2*$N$2*E2247*1000/'Costo de tareas'!$B$14</f>
        <v>1044.975545</v>
      </c>
      <c r="H2247" s="16">
        <f>IF(G2247 &gt; 'Costo de tareas'!$B$13, 'Costo de tareas'!$B$13, IF(G2247 &lt; 'Costo de tareas'!$B$13*0.2, 0, 'Costo de tareas'!$B$13- G2247))</f>
        <v>39.28055556</v>
      </c>
      <c r="I2247" s="17">
        <f>IF(H2247=0,'Costo de tareas'!$B$13,'Costo de tareas'!$B$13-H2247)</f>
        <v>0</v>
      </c>
      <c r="J2247" s="2"/>
      <c r="K2247" s="2"/>
      <c r="P2247" s="2"/>
    </row>
    <row r="2248">
      <c r="A2248" s="3" t="s">
        <v>3002</v>
      </c>
      <c r="B2248" s="11" t="str">
        <f t="shared" si="1"/>
        <v>20200404</v>
      </c>
      <c r="C2248" s="12">
        <f t="shared" si="2"/>
        <v>43925</v>
      </c>
      <c r="D2248" s="3" t="str">
        <f t="shared" si="3"/>
        <v>14</v>
      </c>
      <c r="E2248" s="13">
        <v>587.0</v>
      </c>
      <c r="F2248" s="14">
        <f>'Costo de tareas'!$B$15</f>
        <v>0.1964027778</v>
      </c>
      <c r="G2248" s="15">
        <f>'Producción diaria'!$T$3*$L$2*$M$2*$N$2*E2248*1000/'Costo de tareas'!$B$14</f>
        <v>882.5908559</v>
      </c>
      <c r="H2248" s="16">
        <f>IF(G2248 &gt; 'Costo de tareas'!$B$13, 'Costo de tareas'!$B$13, IF(G2248 &lt; 'Costo de tareas'!$B$13*0.2, 0, 'Costo de tareas'!$B$13- G2248))</f>
        <v>39.28055556</v>
      </c>
      <c r="I2248" s="17">
        <f>IF(H2248=0,'Costo de tareas'!$B$13,'Costo de tareas'!$B$13-H2248)</f>
        <v>0</v>
      </c>
      <c r="J2248" s="2"/>
      <c r="K2248" s="2"/>
      <c r="P2248" s="2"/>
    </row>
    <row r="2249">
      <c r="A2249" s="3" t="s">
        <v>3003</v>
      </c>
      <c r="B2249" s="11" t="str">
        <f t="shared" si="1"/>
        <v>20200404</v>
      </c>
      <c r="C2249" s="12">
        <f t="shared" si="2"/>
        <v>43925</v>
      </c>
      <c r="D2249" s="3" t="str">
        <f t="shared" si="3"/>
        <v>15</v>
      </c>
      <c r="E2249" s="13">
        <v>489.0</v>
      </c>
      <c r="F2249" s="14">
        <f>'Costo de tareas'!$B$15</f>
        <v>0.1964027778</v>
      </c>
      <c r="G2249" s="15">
        <f>'Producción diaria'!$T$3*$L$2*$M$2*$N$2*E2249*1000/'Costo de tareas'!$B$14</f>
        <v>735.2417863</v>
      </c>
      <c r="H2249" s="16">
        <f>IF(G2249 &gt; 'Costo de tareas'!$B$13, 'Costo de tareas'!$B$13, IF(G2249 &lt; 'Costo de tareas'!$B$13*0.2, 0, 'Costo de tareas'!$B$13- G2249))</f>
        <v>39.28055556</v>
      </c>
      <c r="I2249" s="17">
        <f>IF(H2249=0,'Costo de tareas'!$B$13,'Costo de tareas'!$B$13-H2249)</f>
        <v>0</v>
      </c>
      <c r="J2249" s="2"/>
      <c r="K2249" s="2"/>
      <c r="P2249" s="2"/>
    </row>
    <row r="2250">
      <c r="A2250" s="3" t="s">
        <v>3004</v>
      </c>
      <c r="B2250" s="11" t="str">
        <f t="shared" si="1"/>
        <v>20200404</v>
      </c>
      <c r="C2250" s="12">
        <f t="shared" si="2"/>
        <v>43925</v>
      </c>
      <c r="D2250" s="3" t="str">
        <f t="shared" si="3"/>
        <v>16</v>
      </c>
      <c r="E2250" s="13">
        <v>296.0</v>
      </c>
      <c r="F2250" s="14">
        <f>'Costo de tareas'!$B$15</f>
        <v>0.1964027778</v>
      </c>
      <c r="G2250" s="15">
        <f>'Producción diaria'!$T$3*$L$2*$M$2*$N$2*E2250*1000/'Costo de tareas'!$B$14</f>
        <v>445.0543328</v>
      </c>
      <c r="H2250" s="16">
        <f>IF(G2250 &gt; 'Costo de tareas'!$B$13, 'Costo de tareas'!$B$13, IF(G2250 &lt; 'Costo de tareas'!$B$13*0.2, 0, 'Costo de tareas'!$B$13- G2250))</f>
        <v>39.28055556</v>
      </c>
      <c r="I2250" s="17">
        <f>IF(H2250=0,'Costo de tareas'!$B$13,'Costo de tareas'!$B$13-H2250)</f>
        <v>0</v>
      </c>
      <c r="J2250" s="2"/>
      <c r="K2250" s="2"/>
      <c r="P2250" s="2"/>
    </row>
    <row r="2251">
      <c r="A2251" s="3" t="s">
        <v>3005</v>
      </c>
      <c r="B2251" s="11" t="str">
        <f t="shared" si="1"/>
        <v>20200404</v>
      </c>
      <c r="C2251" s="12">
        <f t="shared" si="2"/>
        <v>43925</v>
      </c>
      <c r="D2251" s="3" t="str">
        <f t="shared" si="3"/>
        <v>17</v>
      </c>
      <c r="E2251" s="13">
        <v>145.0</v>
      </c>
      <c r="F2251" s="14">
        <f>'Costo de tareas'!$B$15</f>
        <v>0.1964027778</v>
      </c>
      <c r="G2251" s="15">
        <f>'Producción diaria'!$T$3*$L$2*$M$2*$N$2*E2251*1000/'Costo de tareas'!$B$14</f>
        <v>218.0164806</v>
      </c>
      <c r="H2251" s="16">
        <f>IF(G2251 &gt; 'Costo de tareas'!$B$13, 'Costo de tareas'!$B$13, IF(G2251 &lt; 'Costo de tareas'!$B$13*0.2, 0, 'Costo de tareas'!$B$13- G2251))</f>
        <v>39.28055556</v>
      </c>
      <c r="I2251" s="17">
        <f>IF(H2251=0,'Costo de tareas'!$B$13,'Costo de tareas'!$B$13-H2251)</f>
        <v>0</v>
      </c>
      <c r="J2251" s="2"/>
      <c r="K2251" s="2"/>
      <c r="P2251" s="2"/>
    </row>
    <row r="2252">
      <c r="A2252" s="3" t="s">
        <v>3006</v>
      </c>
      <c r="B2252" s="11" t="str">
        <f t="shared" si="1"/>
        <v>20200404</v>
      </c>
      <c r="C2252" s="12">
        <f t="shared" si="2"/>
        <v>43925</v>
      </c>
      <c r="D2252" s="3" t="str">
        <f t="shared" si="3"/>
        <v>18</v>
      </c>
      <c r="E2252" s="13">
        <v>17.0</v>
      </c>
      <c r="F2252" s="14">
        <f>'Costo de tareas'!$B$15</f>
        <v>0.1964027778</v>
      </c>
      <c r="G2252" s="15">
        <f>'Producción diaria'!$T$3*$L$2*$M$2*$N$2*E2252*1000/'Costo de tareas'!$B$14</f>
        <v>25.5605529</v>
      </c>
      <c r="H2252" s="16">
        <f>IF(G2252 &gt; 'Costo de tareas'!$B$13, 'Costo de tareas'!$B$13, IF(G2252 &lt; 'Costo de tareas'!$B$13*0.2, 0, 'Costo de tareas'!$B$13- G2252))</f>
        <v>13.72000266</v>
      </c>
      <c r="I2252" s="17">
        <f>IF(H2252=0,'Costo de tareas'!$B$13,'Costo de tareas'!$B$13-H2252)</f>
        <v>25.5605529</v>
      </c>
      <c r="J2252" s="2"/>
      <c r="K2252" s="2"/>
      <c r="P2252" s="2"/>
    </row>
    <row r="2253">
      <c r="A2253" s="3" t="s">
        <v>3008</v>
      </c>
      <c r="B2253" s="11" t="str">
        <f t="shared" si="1"/>
        <v>20200404</v>
      </c>
      <c r="C2253" s="12">
        <f t="shared" si="2"/>
        <v>43925</v>
      </c>
      <c r="D2253" s="3" t="str">
        <f t="shared" si="3"/>
        <v>19</v>
      </c>
      <c r="E2253" s="13">
        <v>0.0</v>
      </c>
      <c r="F2253" s="14">
        <f>'Costo de tareas'!$B$15</f>
        <v>0.1964027778</v>
      </c>
      <c r="G2253" s="15">
        <f>'Producción diaria'!$T$3*$L$2*$M$2*$N$2*E2253*1000/'Costo de tareas'!$B$14</f>
        <v>0</v>
      </c>
      <c r="H2253" s="16">
        <f>IF(G2253 &gt; 'Costo de tareas'!$B$13, 'Costo de tareas'!$B$13, IF(G2253 &lt; 'Costo de tareas'!$B$13*0.2, 0, 'Costo de tareas'!$B$13- G2253))</f>
        <v>0</v>
      </c>
      <c r="I2253" s="17">
        <f>IF(H2253=0,'Costo de tareas'!$B$13,'Costo de tareas'!$B$13-H2253)</f>
        <v>39.28055556</v>
      </c>
      <c r="J2253" s="2"/>
      <c r="K2253" s="2"/>
      <c r="P2253" s="2"/>
    </row>
    <row r="2254">
      <c r="A2254" s="3" t="s">
        <v>3009</v>
      </c>
      <c r="B2254" s="11" t="str">
        <f t="shared" si="1"/>
        <v>20200404</v>
      </c>
      <c r="C2254" s="12">
        <f t="shared" si="2"/>
        <v>43925</v>
      </c>
      <c r="D2254" s="3" t="str">
        <f t="shared" si="3"/>
        <v>20</v>
      </c>
      <c r="E2254" s="13">
        <v>0.0</v>
      </c>
      <c r="F2254" s="14">
        <f>'Costo de tareas'!$B$15</f>
        <v>0.1964027778</v>
      </c>
      <c r="G2254" s="15">
        <f>'Producción diaria'!$T$3*$L$2*$M$2*$N$2*E2254*1000/'Costo de tareas'!$B$14</f>
        <v>0</v>
      </c>
      <c r="H2254" s="16">
        <f>IF(G2254 &gt; 'Costo de tareas'!$B$13, 'Costo de tareas'!$B$13, IF(G2254 &lt; 'Costo de tareas'!$B$13*0.2, 0, 'Costo de tareas'!$B$13- G2254))</f>
        <v>0</v>
      </c>
      <c r="I2254" s="17">
        <f>IF(H2254=0,'Costo de tareas'!$B$13,'Costo de tareas'!$B$13-H2254)</f>
        <v>39.28055556</v>
      </c>
      <c r="J2254" s="2"/>
      <c r="K2254" s="2"/>
      <c r="P2254" s="2"/>
    </row>
    <row r="2255">
      <c r="A2255" s="3" t="s">
        <v>3010</v>
      </c>
      <c r="B2255" s="11" t="str">
        <f t="shared" si="1"/>
        <v>20200404</v>
      </c>
      <c r="C2255" s="12">
        <f t="shared" si="2"/>
        <v>43925</v>
      </c>
      <c r="D2255" s="3" t="str">
        <f t="shared" si="3"/>
        <v>21</v>
      </c>
      <c r="E2255" s="13">
        <v>0.0</v>
      </c>
      <c r="F2255" s="14">
        <f>'Costo de tareas'!$B$15</f>
        <v>0.1964027778</v>
      </c>
      <c r="G2255" s="15">
        <f>'Producción diaria'!$T$3*$L$2*$M$2*$N$2*E2255*1000/'Costo de tareas'!$B$14</f>
        <v>0</v>
      </c>
      <c r="H2255" s="16">
        <f>IF(G2255 &gt; 'Costo de tareas'!$B$13, 'Costo de tareas'!$B$13, IF(G2255 &lt; 'Costo de tareas'!$B$13*0.2, 0, 'Costo de tareas'!$B$13- G2255))</f>
        <v>0</v>
      </c>
      <c r="I2255" s="17">
        <f>IF(H2255=0,'Costo de tareas'!$B$13,'Costo de tareas'!$B$13-H2255)</f>
        <v>39.28055556</v>
      </c>
      <c r="J2255" s="2"/>
      <c r="K2255" s="2"/>
      <c r="P2255" s="2"/>
    </row>
    <row r="2256">
      <c r="A2256" s="3" t="s">
        <v>3012</v>
      </c>
      <c r="B2256" s="11" t="str">
        <f t="shared" si="1"/>
        <v>20200404</v>
      </c>
      <c r="C2256" s="12">
        <f t="shared" si="2"/>
        <v>43925</v>
      </c>
      <c r="D2256" s="3" t="str">
        <f t="shared" si="3"/>
        <v>22</v>
      </c>
      <c r="E2256" s="13">
        <v>0.0</v>
      </c>
      <c r="F2256" s="14">
        <f>'Costo de tareas'!$B$15</f>
        <v>0.1964027778</v>
      </c>
      <c r="G2256" s="15">
        <f>'Producción diaria'!$T$3*$L$2*$M$2*$N$2*E2256*1000/'Costo de tareas'!$B$14</f>
        <v>0</v>
      </c>
      <c r="H2256" s="16">
        <f>IF(G2256 &gt; 'Costo de tareas'!$B$13, 'Costo de tareas'!$B$13, IF(G2256 &lt; 'Costo de tareas'!$B$13*0.2, 0, 'Costo de tareas'!$B$13- G2256))</f>
        <v>0</v>
      </c>
      <c r="I2256" s="17">
        <f>IF(H2256=0,'Costo de tareas'!$B$13,'Costo de tareas'!$B$13-H2256)</f>
        <v>39.28055556</v>
      </c>
      <c r="J2256" s="2"/>
      <c r="K2256" s="2"/>
      <c r="P2256" s="2"/>
    </row>
    <row r="2257">
      <c r="A2257" s="3" t="s">
        <v>3014</v>
      </c>
      <c r="B2257" s="11" t="str">
        <f t="shared" si="1"/>
        <v>20200404</v>
      </c>
      <c r="C2257" s="12">
        <f t="shared" si="2"/>
        <v>43925</v>
      </c>
      <c r="D2257" s="3" t="str">
        <f t="shared" si="3"/>
        <v>23</v>
      </c>
      <c r="E2257" s="13">
        <v>0.0</v>
      </c>
      <c r="F2257" s="14">
        <f>'Costo de tareas'!$B$15</f>
        <v>0.1964027778</v>
      </c>
      <c r="G2257" s="15">
        <f>'Producción diaria'!$T$3*$L$2*$M$2*$N$2*E2257*1000/'Costo de tareas'!$B$14</f>
        <v>0</v>
      </c>
      <c r="H2257" s="16">
        <f>IF(G2257 &gt; 'Costo de tareas'!$B$13, 'Costo de tareas'!$B$13, IF(G2257 &lt; 'Costo de tareas'!$B$13*0.2, 0, 'Costo de tareas'!$B$13- G2257))</f>
        <v>0</v>
      </c>
      <c r="I2257" s="17">
        <f>IF(H2257=0,'Costo de tareas'!$B$13,'Costo de tareas'!$B$13-H2257)</f>
        <v>39.28055556</v>
      </c>
      <c r="J2257" s="2"/>
      <c r="K2257" s="2"/>
      <c r="P2257" s="2"/>
    </row>
    <row r="2258">
      <c r="A2258" s="3" t="s">
        <v>3017</v>
      </c>
      <c r="B2258" s="11" t="str">
        <f t="shared" si="1"/>
        <v>20200405</v>
      </c>
      <c r="C2258" s="12">
        <f t="shared" si="2"/>
        <v>43926</v>
      </c>
      <c r="D2258" s="3" t="str">
        <f t="shared" si="3"/>
        <v>00</v>
      </c>
      <c r="E2258" s="13">
        <v>0.0</v>
      </c>
      <c r="F2258" s="14">
        <f>'Costo de tareas'!$B$15</f>
        <v>0.1964027778</v>
      </c>
      <c r="G2258" s="15">
        <f>'Producción diaria'!$T$3*$L$2*$M$2*$N$2*E2258*1000/'Costo de tareas'!$B$14</f>
        <v>0</v>
      </c>
      <c r="H2258" s="16">
        <f>IF(G2258 &gt; 'Costo de tareas'!$B$13, 'Costo de tareas'!$B$13, IF(G2258 &lt; 'Costo de tareas'!$B$13*0.2, 0, 'Costo de tareas'!$B$13- G2258))</f>
        <v>0</v>
      </c>
      <c r="I2258" s="17">
        <f>IF(H2258=0,'Costo de tareas'!$B$13,'Costo de tareas'!$B$13-H2258)</f>
        <v>39.28055556</v>
      </c>
      <c r="J2258" s="2"/>
      <c r="K2258" s="2"/>
      <c r="P2258" s="2"/>
    </row>
    <row r="2259">
      <c r="A2259" s="3" t="s">
        <v>3019</v>
      </c>
      <c r="B2259" s="11" t="str">
        <f t="shared" si="1"/>
        <v>20200405</v>
      </c>
      <c r="C2259" s="12">
        <f t="shared" si="2"/>
        <v>43926</v>
      </c>
      <c r="D2259" s="3" t="str">
        <f t="shared" si="3"/>
        <v>01</v>
      </c>
      <c r="E2259" s="13">
        <v>0.0</v>
      </c>
      <c r="F2259" s="14">
        <f>'Costo de tareas'!$B$15</f>
        <v>0.1964027778</v>
      </c>
      <c r="G2259" s="15">
        <f>'Producción diaria'!$T$3*$L$2*$M$2*$N$2*E2259*1000/'Costo de tareas'!$B$14</f>
        <v>0</v>
      </c>
      <c r="H2259" s="16">
        <f>IF(G2259 &gt; 'Costo de tareas'!$B$13, 'Costo de tareas'!$B$13, IF(G2259 &lt; 'Costo de tareas'!$B$13*0.2, 0, 'Costo de tareas'!$B$13- G2259))</f>
        <v>0</v>
      </c>
      <c r="I2259" s="17">
        <f>IF(H2259=0,'Costo de tareas'!$B$13,'Costo de tareas'!$B$13-H2259)</f>
        <v>39.28055556</v>
      </c>
      <c r="J2259" s="2"/>
      <c r="K2259" s="2"/>
      <c r="P2259" s="2"/>
    </row>
    <row r="2260">
      <c r="A2260" s="3" t="s">
        <v>3020</v>
      </c>
      <c r="B2260" s="11" t="str">
        <f t="shared" si="1"/>
        <v>20200405</v>
      </c>
      <c r="C2260" s="12">
        <f t="shared" si="2"/>
        <v>43926</v>
      </c>
      <c r="D2260" s="3" t="str">
        <f t="shared" si="3"/>
        <v>02</v>
      </c>
      <c r="E2260" s="13">
        <v>0.0</v>
      </c>
      <c r="F2260" s="14">
        <f>'Costo de tareas'!$B$15</f>
        <v>0.1964027778</v>
      </c>
      <c r="G2260" s="15">
        <f>'Producción diaria'!$T$3*$L$2*$M$2*$N$2*E2260*1000/'Costo de tareas'!$B$14</f>
        <v>0</v>
      </c>
      <c r="H2260" s="16">
        <f>IF(G2260 &gt; 'Costo de tareas'!$B$13, 'Costo de tareas'!$B$13, IF(G2260 &lt; 'Costo de tareas'!$B$13*0.2, 0, 'Costo de tareas'!$B$13- G2260))</f>
        <v>0</v>
      </c>
      <c r="I2260" s="17">
        <f>IF(H2260=0,'Costo de tareas'!$B$13,'Costo de tareas'!$B$13-H2260)</f>
        <v>39.28055556</v>
      </c>
      <c r="J2260" s="2"/>
      <c r="K2260" s="2"/>
      <c r="P2260" s="2"/>
    </row>
    <row r="2261">
      <c r="A2261" s="3" t="s">
        <v>3021</v>
      </c>
      <c r="B2261" s="11" t="str">
        <f t="shared" si="1"/>
        <v>20200405</v>
      </c>
      <c r="C2261" s="12">
        <f t="shared" si="2"/>
        <v>43926</v>
      </c>
      <c r="D2261" s="3" t="str">
        <f t="shared" si="3"/>
        <v>03</v>
      </c>
      <c r="E2261" s="13">
        <v>0.0</v>
      </c>
      <c r="F2261" s="14">
        <f>'Costo de tareas'!$B$15</f>
        <v>0.1964027778</v>
      </c>
      <c r="G2261" s="15">
        <f>'Producción diaria'!$T$3*$L$2*$M$2*$N$2*E2261*1000/'Costo de tareas'!$B$14</f>
        <v>0</v>
      </c>
      <c r="H2261" s="16">
        <f>IF(G2261 &gt; 'Costo de tareas'!$B$13, 'Costo de tareas'!$B$13, IF(G2261 &lt; 'Costo de tareas'!$B$13*0.2, 0, 'Costo de tareas'!$B$13- G2261))</f>
        <v>0</v>
      </c>
      <c r="I2261" s="17">
        <f>IF(H2261=0,'Costo de tareas'!$B$13,'Costo de tareas'!$B$13-H2261)</f>
        <v>39.28055556</v>
      </c>
      <c r="J2261" s="2"/>
      <c r="K2261" s="2"/>
      <c r="P2261" s="2"/>
    </row>
    <row r="2262">
      <c r="A2262" s="3" t="s">
        <v>3022</v>
      </c>
      <c r="B2262" s="11" t="str">
        <f t="shared" si="1"/>
        <v>20200405</v>
      </c>
      <c r="C2262" s="12">
        <f t="shared" si="2"/>
        <v>43926</v>
      </c>
      <c r="D2262" s="3" t="str">
        <f t="shared" si="3"/>
        <v>04</v>
      </c>
      <c r="E2262" s="13">
        <v>0.0</v>
      </c>
      <c r="F2262" s="14">
        <f>'Costo de tareas'!$B$15</f>
        <v>0.1964027778</v>
      </c>
      <c r="G2262" s="15">
        <f>'Producción diaria'!$T$3*$L$2*$M$2*$N$2*E2262*1000/'Costo de tareas'!$B$14</f>
        <v>0</v>
      </c>
      <c r="H2262" s="16">
        <f>IF(G2262 &gt; 'Costo de tareas'!$B$13, 'Costo de tareas'!$B$13, IF(G2262 &lt; 'Costo de tareas'!$B$13*0.2, 0, 'Costo de tareas'!$B$13- G2262))</f>
        <v>0</v>
      </c>
      <c r="I2262" s="17">
        <f>IF(H2262=0,'Costo de tareas'!$B$13,'Costo de tareas'!$B$13-H2262)</f>
        <v>39.28055556</v>
      </c>
      <c r="J2262" s="2"/>
      <c r="K2262" s="2"/>
      <c r="P2262" s="2"/>
    </row>
    <row r="2263">
      <c r="A2263" s="3" t="s">
        <v>3023</v>
      </c>
      <c r="B2263" s="11" t="str">
        <f t="shared" si="1"/>
        <v>20200405</v>
      </c>
      <c r="C2263" s="12">
        <f t="shared" si="2"/>
        <v>43926</v>
      </c>
      <c r="D2263" s="3" t="str">
        <f t="shared" si="3"/>
        <v>05</v>
      </c>
      <c r="E2263" s="13">
        <v>0.0</v>
      </c>
      <c r="F2263" s="14">
        <f>'Costo de tareas'!$B$15</f>
        <v>0.1964027778</v>
      </c>
      <c r="G2263" s="15">
        <f>'Producción diaria'!$T$3*$L$2*$M$2*$N$2*E2263*1000/'Costo de tareas'!$B$14</f>
        <v>0</v>
      </c>
      <c r="H2263" s="16">
        <f>IF(G2263 &gt; 'Costo de tareas'!$B$13, 'Costo de tareas'!$B$13, IF(G2263 &lt; 'Costo de tareas'!$B$13*0.2, 0, 'Costo de tareas'!$B$13- G2263))</f>
        <v>0</v>
      </c>
      <c r="I2263" s="17">
        <f>IF(H2263=0,'Costo de tareas'!$B$13,'Costo de tareas'!$B$13-H2263)</f>
        <v>39.28055556</v>
      </c>
      <c r="J2263" s="2"/>
      <c r="K2263" s="2"/>
      <c r="P2263" s="2"/>
    </row>
    <row r="2264">
      <c r="A2264" s="3" t="s">
        <v>3024</v>
      </c>
      <c r="B2264" s="11" t="str">
        <f t="shared" si="1"/>
        <v>20200405</v>
      </c>
      <c r="C2264" s="12">
        <f t="shared" si="2"/>
        <v>43926</v>
      </c>
      <c r="D2264" s="3" t="str">
        <f t="shared" si="3"/>
        <v>06</v>
      </c>
      <c r="E2264" s="13">
        <v>12.0</v>
      </c>
      <c r="F2264" s="14">
        <f>'Costo de tareas'!$B$15</f>
        <v>0.1964027778</v>
      </c>
      <c r="G2264" s="15">
        <f>'Producción diaria'!$T$3*$L$2*$M$2*$N$2*E2264*1000/'Costo de tareas'!$B$14</f>
        <v>18.04274322</v>
      </c>
      <c r="H2264" s="16">
        <f>IF(G2264 &gt; 'Costo de tareas'!$B$13, 'Costo de tareas'!$B$13, IF(G2264 &lt; 'Costo de tareas'!$B$13*0.2, 0, 'Costo de tareas'!$B$13- G2264))</f>
        <v>21.23781233</v>
      </c>
      <c r="I2264" s="17">
        <f>IF(H2264=0,'Costo de tareas'!$B$13,'Costo de tareas'!$B$13-H2264)</f>
        <v>18.04274322</v>
      </c>
      <c r="J2264" s="2"/>
      <c r="K2264" s="2"/>
      <c r="P2264" s="2"/>
    </row>
    <row r="2265">
      <c r="A2265" s="3" t="s">
        <v>3025</v>
      </c>
      <c r="B2265" s="11" t="str">
        <f t="shared" si="1"/>
        <v>20200405</v>
      </c>
      <c r="C2265" s="12">
        <f t="shared" si="2"/>
        <v>43926</v>
      </c>
      <c r="D2265" s="3" t="str">
        <f t="shared" si="3"/>
        <v>07</v>
      </c>
      <c r="E2265" s="13">
        <v>185.0</v>
      </c>
      <c r="F2265" s="14">
        <f>'Costo de tareas'!$B$15</f>
        <v>0.1964027778</v>
      </c>
      <c r="G2265" s="15">
        <f>'Producción diaria'!$T$3*$L$2*$M$2*$N$2*E2265*1000/'Costo de tareas'!$B$14</f>
        <v>278.158958</v>
      </c>
      <c r="H2265" s="16">
        <f>IF(G2265 &gt; 'Costo de tareas'!$B$13, 'Costo de tareas'!$B$13, IF(G2265 &lt; 'Costo de tareas'!$B$13*0.2, 0, 'Costo de tareas'!$B$13- G2265))</f>
        <v>39.28055556</v>
      </c>
      <c r="I2265" s="17">
        <f>IF(H2265=0,'Costo de tareas'!$B$13,'Costo de tareas'!$B$13-H2265)</f>
        <v>0</v>
      </c>
      <c r="J2265" s="2"/>
      <c r="K2265" s="2"/>
      <c r="P2265" s="2"/>
    </row>
    <row r="2266">
      <c r="A2266" s="3" t="s">
        <v>3026</v>
      </c>
      <c r="B2266" s="11" t="str">
        <f t="shared" si="1"/>
        <v>20200405</v>
      </c>
      <c r="C2266" s="12">
        <f t="shared" si="2"/>
        <v>43926</v>
      </c>
      <c r="D2266" s="3" t="str">
        <f t="shared" si="3"/>
        <v>08</v>
      </c>
      <c r="E2266" s="13">
        <v>373.0</v>
      </c>
      <c r="F2266" s="14">
        <f>'Costo de tareas'!$B$15</f>
        <v>0.1964027778</v>
      </c>
      <c r="G2266" s="15">
        <f>'Producción diaria'!$T$3*$L$2*$M$2*$N$2*E2266*1000/'Costo de tareas'!$B$14</f>
        <v>560.8286018</v>
      </c>
      <c r="H2266" s="16">
        <f>IF(G2266 &gt; 'Costo de tareas'!$B$13, 'Costo de tareas'!$B$13, IF(G2266 &lt; 'Costo de tareas'!$B$13*0.2, 0, 'Costo de tareas'!$B$13- G2266))</f>
        <v>39.28055556</v>
      </c>
      <c r="I2266" s="17">
        <f>IF(H2266=0,'Costo de tareas'!$B$13,'Costo de tareas'!$B$13-H2266)</f>
        <v>0</v>
      </c>
      <c r="J2266" s="2"/>
      <c r="K2266" s="2"/>
      <c r="P2266" s="2"/>
    </row>
    <row r="2267">
      <c r="A2267" s="3" t="s">
        <v>3027</v>
      </c>
      <c r="B2267" s="11" t="str">
        <f t="shared" si="1"/>
        <v>20200405</v>
      </c>
      <c r="C2267" s="12">
        <f t="shared" si="2"/>
        <v>43926</v>
      </c>
      <c r="D2267" s="3" t="str">
        <f t="shared" si="3"/>
        <v>09</v>
      </c>
      <c r="E2267" s="13">
        <v>597.0</v>
      </c>
      <c r="F2267" s="14">
        <f>'Costo de tareas'!$B$15</f>
        <v>0.1964027778</v>
      </c>
      <c r="G2267" s="15">
        <f>'Producción diaria'!$T$3*$L$2*$M$2*$N$2*E2267*1000/'Costo de tareas'!$B$14</f>
        <v>897.6264753</v>
      </c>
      <c r="H2267" s="16">
        <f>IF(G2267 &gt; 'Costo de tareas'!$B$13, 'Costo de tareas'!$B$13, IF(G2267 &lt; 'Costo de tareas'!$B$13*0.2, 0, 'Costo de tareas'!$B$13- G2267))</f>
        <v>39.28055556</v>
      </c>
      <c r="I2267" s="17">
        <f>IF(H2267=0,'Costo de tareas'!$B$13,'Costo de tareas'!$B$13-H2267)</f>
        <v>0</v>
      </c>
      <c r="J2267" s="2"/>
      <c r="K2267" s="2"/>
      <c r="P2267" s="2"/>
    </row>
    <row r="2268">
      <c r="A2268" s="3" t="s">
        <v>3028</v>
      </c>
      <c r="B2268" s="11" t="str">
        <f t="shared" si="1"/>
        <v>20200405</v>
      </c>
      <c r="C2268" s="12">
        <f t="shared" si="2"/>
        <v>43926</v>
      </c>
      <c r="D2268" s="3" t="str">
        <f t="shared" si="3"/>
        <v>10</v>
      </c>
      <c r="E2268" s="13">
        <v>752.0</v>
      </c>
      <c r="F2268" s="14">
        <f>'Costo de tareas'!$B$15</f>
        <v>0.1964027778</v>
      </c>
      <c r="G2268" s="15">
        <f>'Producción diaria'!$T$3*$L$2*$M$2*$N$2*E2268*1000/'Costo de tareas'!$B$14</f>
        <v>1130.678575</v>
      </c>
      <c r="H2268" s="16">
        <f>IF(G2268 &gt; 'Costo de tareas'!$B$13, 'Costo de tareas'!$B$13, IF(G2268 &lt; 'Costo de tareas'!$B$13*0.2, 0, 'Costo de tareas'!$B$13- G2268))</f>
        <v>39.28055556</v>
      </c>
      <c r="I2268" s="17">
        <f>IF(H2268=0,'Costo de tareas'!$B$13,'Costo de tareas'!$B$13-H2268)</f>
        <v>0</v>
      </c>
      <c r="J2268" s="2"/>
      <c r="K2268" s="2"/>
      <c r="P2268" s="2"/>
    </row>
    <row r="2269">
      <c r="A2269" s="3" t="s">
        <v>3029</v>
      </c>
      <c r="B2269" s="11" t="str">
        <f t="shared" si="1"/>
        <v>20200405</v>
      </c>
      <c r="C2269" s="12">
        <f t="shared" si="2"/>
        <v>43926</v>
      </c>
      <c r="D2269" s="3" t="str">
        <f t="shared" si="3"/>
        <v>11</v>
      </c>
      <c r="E2269" s="13">
        <v>846.0</v>
      </c>
      <c r="F2269" s="14">
        <f>'Costo de tareas'!$B$15</f>
        <v>0.1964027778</v>
      </c>
      <c r="G2269" s="15">
        <f>'Producción diaria'!$T$3*$L$2*$M$2*$N$2*E2269*1000/'Costo de tareas'!$B$14</f>
        <v>1272.013397</v>
      </c>
      <c r="H2269" s="16">
        <f>IF(G2269 &gt; 'Costo de tareas'!$B$13, 'Costo de tareas'!$B$13, IF(G2269 &lt; 'Costo de tareas'!$B$13*0.2, 0, 'Costo de tareas'!$B$13- G2269))</f>
        <v>39.28055556</v>
      </c>
      <c r="I2269" s="17">
        <f>IF(H2269=0,'Costo de tareas'!$B$13,'Costo de tareas'!$B$13-H2269)</f>
        <v>0</v>
      </c>
      <c r="J2269" s="2"/>
      <c r="K2269" s="2"/>
      <c r="P2269" s="2"/>
    </row>
    <row r="2270">
      <c r="A2270" s="3" t="s">
        <v>3030</v>
      </c>
      <c r="B2270" s="11" t="str">
        <f t="shared" si="1"/>
        <v>20200405</v>
      </c>
      <c r="C2270" s="12">
        <f t="shared" si="2"/>
        <v>43926</v>
      </c>
      <c r="D2270" s="3" t="str">
        <f t="shared" si="3"/>
        <v>12</v>
      </c>
      <c r="E2270" s="13">
        <v>853.0</v>
      </c>
      <c r="F2270" s="14">
        <f>'Costo de tareas'!$B$15</f>
        <v>0.1964027778</v>
      </c>
      <c r="G2270" s="15">
        <f>'Producción diaria'!$T$3*$L$2*$M$2*$N$2*E2270*1000/'Costo de tareas'!$B$14</f>
        <v>1282.538331</v>
      </c>
      <c r="H2270" s="16">
        <f>IF(G2270 &gt; 'Costo de tareas'!$B$13, 'Costo de tareas'!$B$13, IF(G2270 &lt; 'Costo de tareas'!$B$13*0.2, 0, 'Costo de tareas'!$B$13- G2270))</f>
        <v>39.28055556</v>
      </c>
      <c r="I2270" s="17">
        <f>IF(H2270=0,'Costo de tareas'!$B$13,'Costo de tareas'!$B$13-H2270)</f>
        <v>0</v>
      </c>
      <c r="J2270" s="2"/>
      <c r="K2270" s="2"/>
      <c r="P2270" s="2"/>
    </row>
    <row r="2271">
      <c r="A2271" s="3" t="s">
        <v>3031</v>
      </c>
      <c r="B2271" s="11" t="str">
        <f t="shared" si="1"/>
        <v>20200405</v>
      </c>
      <c r="C2271" s="12">
        <f t="shared" si="2"/>
        <v>43926</v>
      </c>
      <c r="D2271" s="3" t="str">
        <f t="shared" si="3"/>
        <v>13</v>
      </c>
      <c r="E2271" s="13">
        <v>642.0</v>
      </c>
      <c r="F2271" s="14">
        <f>'Costo de tareas'!$B$15</f>
        <v>0.1964027778</v>
      </c>
      <c r="G2271" s="15">
        <f>'Producción diaria'!$T$3*$L$2*$M$2*$N$2*E2271*1000/'Costo de tareas'!$B$14</f>
        <v>965.2867624</v>
      </c>
      <c r="H2271" s="16">
        <f>IF(G2271 &gt; 'Costo de tareas'!$B$13, 'Costo de tareas'!$B$13, IF(G2271 &lt; 'Costo de tareas'!$B$13*0.2, 0, 'Costo de tareas'!$B$13- G2271))</f>
        <v>39.28055556</v>
      </c>
      <c r="I2271" s="17">
        <f>IF(H2271=0,'Costo de tareas'!$B$13,'Costo de tareas'!$B$13-H2271)</f>
        <v>0</v>
      </c>
      <c r="J2271" s="2"/>
      <c r="K2271" s="2"/>
      <c r="P2271" s="2"/>
    </row>
    <row r="2272">
      <c r="A2272" s="3" t="s">
        <v>3032</v>
      </c>
      <c r="B2272" s="11" t="str">
        <f t="shared" si="1"/>
        <v>20200405</v>
      </c>
      <c r="C2272" s="12">
        <f t="shared" si="2"/>
        <v>43926</v>
      </c>
      <c r="D2272" s="3" t="str">
        <f t="shared" si="3"/>
        <v>14</v>
      </c>
      <c r="E2272" s="13">
        <v>777.0</v>
      </c>
      <c r="F2272" s="14">
        <f>'Costo de tareas'!$B$15</f>
        <v>0.1964027778</v>
      </c>
      <c r="G2272" s="15">
        <f>'Producción diaria'!$T$3*$L$2*$M$2*$N$2*E2272*1000/'Costo de tareas'!$B$14</f>
        <v>1168.267624</v>
      </c>
      <c r="H2272" s="16">
        <f>IF(G2272 &gt; 'Costo de tareas'!$B$13, 'Costo de tareas'!$B$13, IF(G2272 &lt; 'Costo de tareas'!$B$13*0.2, 0, 'Costo de tareas'!$B$13- G2272))</f>
        <v>39.28055556</v>
      </c>
      <c r="I2272" s="17">
        <f>IF(H2272=0,'Costo de tareas'!$B$13,'Costo de tareas'!$B$13-H2272)</f>
        <v>0</v>
      </c>
      <c r="J2272" s="2"/>
      <c r="K2272" s="2"/>
      <c r="P2272" s="2"/>
    </row>
    <row r="2273">
      <c r="A2273" s="3" t="s">
        <v>3033</v>
      </c>
      <c r="B2273" s="11" t="str">
        <f t="shared" si="1"/>
        <v>20200405</v>
      </c>
      <c r="C2273" s="12">
        <f t="shared" si="2"/>
        <v>43926</v>
      </c>
      <c r="D2273" s="3" t="str">
        <f t="shared" si="3"/>
        <v>15</v>
      </c>
      <c r="E2273" s="13">
        <v>467.0</v>
      </c>
      <c r="F2273" s="14">
        <f>'Costo de tareas'!$B$15</f>
        <v>0.1964027778</v>
      </c>
      <c r="G2273" s="15">
        <f>'Producción diaria'!$T$3*$L$2*$M$2*$N$2*E2273*1000/'Costo de tareas'!$B$14</f>
        <v>702.1634237</v>
      </c>
      <c r="H2273" s="16">
        <f>IF(G2273 &gt; 'Costo de tareas'!$B$13, 'Costo de tareas'!$B$13, IF(G2273 &lt; 'Costo de tareas'!$B$13*0.2, 0, 'Costo de tareas'!$B$13- G2273))</f>
        <v>39.28055556</v>
      </c>
      <c r="I2273" s="17">
        <f>IF(H2273=0,'Costo de tareas'!$B$13,'Costo de tareas'!$B$13-H2273)</f>
        <v>0</v>
      </c>
      <c r="J2273" s="2"/>
      <c r="K2273" s="2"/>
      <c r="P2273" s="2"/>
    </row>
    <row r="2274">
      <c r="A2274" s="3" t="s">
        <v>3034</v>
      </c>
      <c r="B2274" s="11" t="str">
        <f t="shared" si="1"/>
        <v>20200405</v>
      </c>
      <c r="C2274" s="12">
        <f t="shared" si="2"/>
        <v>43926</v>
      </c>
      <c r="D2274" s="3" t="str">
        <f t="shared" si="3"/>
        <v>16</v>
      </c>
      <c r="E2274" s="13">
        <v>346.0</v>
      </c>
      <c r="F2274" s="14">
        <f>'Costo de tareas'!$B$15</f>
        <v>0.1964027778</v>
      </c>
      <c r="G2274" s="15">
        <f>'Producción diaria'!$T$3*$L$2*$M$2*$N$2*E2274*1000/'Costo de tareas'!$B$14</f>
        <v>520.2324296</v>
      </c>
      <c r="H2274" s="16">
        <f>IF(G2274 &gt; 'Costo de tareas'!$B$13, 'Costo de tareas'!$B$13, IF(G2274 &lt; 'Costo de tareas'!$B$13*0.2, 0, 'Costo de tareas'!$B$13- G2274))</f>
        <v>39.28055556</v>
      </c>
      <c r="I2274" s="17">
        <f>IF(H2274=0,'Costo de tareas'!$B$13,'Costo de tareas'!$B$13-H2274)</f>
        <v>0</v>
      </c>
      <c r="J2274" s="2"/>
      <c r="K2274" s="2"/>
      <c r="P2274" s="2"/>
    </row>
    <row r="2275">
      <c r="A2275" s="3" t="s">
        <v>3035</v>
      </c>
      <c r="B2275" s="11" t="str">
        <f t="shared" si="1"/>
        <v>20200405</v>
      </c>
      <c r="C2275" s="12">
        <f t="shared" si="2"/>
        <v>43926</v>
      </c>
      <c r="D2275" s="3" t="str">
        <f t="shared" si="3"/>
        <v>17</v>
      </c>
      <c r="E2275" s="13">
        <v>13.0</v>
      </c>
      <c r="F2275" s="14">
        <f>'Costo de tareas'!$B$15</f>
        <v>0.1964027778</v>
      </c>
      <c r="G2275" s="15">
        <f>'Producción diaria'!$T$3*$L$2*$M$2*$N$2*E2275*1000/'Costo de tareas'!$B$14</f>
        <v>19.54630516</v>
      </c>
      <c r="H2275" s="16">
        <f>IF(G2275 &gt; 'Costo de tareas'!$B$13, 'Costo de tareas'!$B$13, IF(G2275 &lt; 'Costo de tareas'!$B$13*0.2, 0, 'Costo de tareas'!$B$13- G2275))</f>
        <v>19.7342504</v>
      </c>
      <c r="I2275" s="17">
        <f>IF(H2275=0,'Costo de tareas'!$B$13,'Costo de tareas'!$B$13-H2275)</f>
        <v>19.54630516</v>
      </c>
      <c r="J2275" s="2"/>
      <c r="K2275" s="2"/>
      <c r="P2275" s="2"/>
    </row>
    <row r="2276">
      <c r="A2276" s="3" t="s">
        <v>3036</v>
      </c>
      <c r="B2276" s="11" t="str">
        <f t="shared" si="1"/>
        <v>20200405</v>
      </c>
      <c r="C2276" s="12">
        <f t="shared" si="2"/>
        <v>43926</v>
      </c>
      <c r="D2276" s="3" t="str">
        <f t="shared" si="3"/>
        <v>18</v>
      </c>
      <c r="E2276" s="13">
        <v>52.0</v>
      </c>
      <c r="F2276" s="14">
        <f>'Costo de tareas'!$B$15</f>
        <v>0.1964027778</v>
      </c>
      <c r="G2276" s="15">
        <f>'Producción diaria'!$T$3*$L$2*$M$2*$N$2*E2276*1000/'Costo de tareas'!$B$14</f>
        <v>78.18522063</v>
      </c>
      <c r="H2276" s="16">
        <f>IF(G2276 &gt; 'Costo de tareas'!$B$13, 'Costo de tareas'!$B$13, IF(G2276 &lt; 'Costo de tareas'!$B$13*0.2, 0, 'Costo de tareas'!$B$13- G2276))</f>
        <v>39.28055556</v>
      </c>
      <c r="I2276" s="17">
        <f>IF(H2276=0,'Costo de tareas'!$B$13,'Costo de tareas'!$B$13-H2276)</f>
        <v>0</v>
      </c>
      <c r="J2276" s="2"/>
      <c r="K2276" s="2"/>
      <c r="P2276" s="2"/>
    </row>
    <row r="2277">
      <c r="A2277" s="3" t="s">
        <v>3037</v>
      </c>
      <c r="B2277" s="11" t="str">
        <f t="shared" si="1"/>
        <v>20200405</v>
      </c>
      <c r="C2277" s="12">
        <f t="shared" si="2"/>
        <v>43926</v>
      </c>
      <c r="D2277" s="3" t="str">
        <f t="shared" si="3"/>
        <v>19</v>
      </c>
      <c r="E2277" s="13">
        <v>0.0</v>
      </c>
      <c r="F2277" s="14">
        <f>'Costo de tareas'!$B$15</f>
        <v>0.1964027778</v>
      </c>
      <c r="G2277" s="15">
        <f>'Producción diaria'!$T$3*$L$2*$M$2*$N$2*E2277*1000/'Costo de tareas'!$B$14</f>
        <v>0</v>
      </c>
      <c r="H2277" s="16">
        <f>IF(G2277 &gt; 'Costo de tareas'!$B$13, 'Costo de tareas'!$B$13, IF(G2277 &lt; 'Costo de tareas'!$B$13*0.2, 0, 'Costo de tareas'!$B$13- G2277))</f>
        <v>0</v>
      </c>
      <c r="I2277" s="17">
        <f>IF(H2277=0,'Costo de tareas'!$B$13,'Costo de tareas'!$B$13-H2277)</f>
        <v>39.28055556</v>
      </c>
      <c r="J2277" s="2"/>
      <c r="K2277" s="2"/>
      <c r="P2277" s="2"/>
    </row>
    <row r="2278">
      <c r="A2278" s="3" t="s">
        <v>3039</v>
      </c>
      <c r="B2278" s="11" t="str">
        <f t="shared" si="1"/>
        <v>20200405</v>
      </c>
      <c r="C2278" s="12">
        <f t="shared" si="2"/>
        <v>43926</v>
      </c>
      <c r="D2278" s="3" t="str">
        <f t="shared" si="3"/>
        <v>20</v>
      </c>
      <c r="E2278" s="13">
        <v>0.0</v>
      </c>
      <c r="F2278" s="14">
        <f>'Costo de tareas'!$B$15</f>
        <v>0.1964027778</v>
      </c>
      <c r="G2278" s="15">
        <f>'Producción diaria'!$T$3*$L$2*$M$2*$N$2*E2278*1000/'Costo de tareas'!$B$14</f>
        <v>0</v>
      </c>
      <c r="H2278" s="16">
        <f>IF(G2278 &gt; 'Costo de tareas'!$B$13, 'Costo de tareas'!$B$13, IF(G2278 &lt; 'Costo de tareas'!$B$13*0.2, 0, 'Costo de tareas'!$B$13- G2278))</f>
        <v>0</v>
      </c>
      <c r="I2278" s="17">
        <f>IF(H2278=0,'Costo de tareas'!$B$13,'Costo de tareas'!$B$13-H2278)</f>
        <v>39.28055556</v>
      </c>
      <c r="J2278" s="2"/>
      <c r="K2278" s="2"/>
      <c r="P2278" s="2"/>
    </row>
    <row r="2279">
      <c r="A2279" s="3" t="s">
        <v>3040</v>
      </c>
      <c r="B2279" s="11" t="str">
        <f t="shared" si="1"/>
        <v>20200405</v>
      </c>
      <c r="C2279" s="12">
        <f t="shared" si="2"/>
        <v>43926</v>
      </c>
      <c r="D2279" s="3" t="str">
        <f t="shared" si="3"/>
        <v>21</v>
      </c>
      <c r="E2279" s="13">
        <v>0.0</v>
      </c>
      <c r="F2279" s="14">
        <f>'Costo de tareas'!$B$15</f>
        <v>0.1964027778</v>
      </c>
      <c r="G2279" s="15">
        <f>'Producción diaria'!$T$3*$L$2*$M$2*$N$2*E2279*1000/'Costo de tareas'!$B$14</f>
        <v>0</v>
      </c>
      <c r="H2279" s="16">
        <f>IF(G2279 &gt; 'Costo de tareas'!$B$13, 'Costo de tareas'!$B$13, IF(G2279 &lt; 'Costo de tareas'!$B$13*0.2, 0, 'Costo de tareas'!$B$13- G2279))</f>
        <v>0</v>
      </c>
      <c r="I2279" s="17">
        <f>IF(H2279=0,'Costo de tareas'!$B$13,'Costo de tareas'!$B$13-H2279)</f>
        <v>39.28055556</v>
      </c>
      <c r="J2279" s="2"/>
      <c r="K2279" s="2"/>
      <c r="P2279" s="2"/>
    </row>
    <row r="2280">
      <c r="A2280" s="3" t="s">
        <v>3042</v>
      </c>
      <c r="B2280" s="11" t="str">
        <f t="shared" si="1"/>
        <v>20200405</v>
      </c>
      <c r="C2280" s="12">
        <f t="shared" si="2"/>
        <v>43926</v>
      </c>
      <c r="D2280" s="3" t="str">
        <f t="shared" si="3"/>
        <v>22</v>
      </c>
      <c r="E2280" s="13">
        <v>0.0</v>
      </c>
      <c r="F2280" s="14">
        <f>'Costo de tareas'!$B$15</f>
        <v>0.1964027778</v>
      </c>
      <c r="G2280" s="15">
        <f>'Producción diaria'!$T$3*$L$2*$M$2*$N$2*E2280*1000/'Costo de tareas'!$B$14</f>
        <v>0</v>
      </c>
      <c r="H2280" s="16">
        <f>IF(G2280 &gt; 'Costo de tareas'!$B$13, 'Costo de tareas'!$B$13, IF(G2280 &lt; 'Costo de tareas'!$B$13*0.2, 0, 'Costo de tareas'!$B$13- G2280))</f>
        <v>0</v>
      </c>
      <c r="I2280" s="17">
        <f>IF(H2280=0,'Costo de tareas'!$B$13,'Costo de tareas'!$B$13-H2280)</f>
        <v>39.28055556</v>
      </c>
      <c r="J2280" s="2"/>
      <c r="K2280" s="2"/>
      <c r="P2280" s="2"/>
    </row>
    <row r="2281">
      <c r="A2281" s="3" t="s">
        <v>3043</v>
      </c>
      <c r="B2281" s="11" t="str">
        <f t="shared" si="1"/>
        <v>20200405</v>
      </c>
      <c r="C2281" s="12">
        <f t="shared" si="2"/>
        <v>43926</v>
      </c>
      <c r="D2281" s="3" t="str">
        <f t="shared" si="3"/>
        <v>23</v>
      </c>
      <c r="E2281" s="13">
        <v>0.0</v>
      </c>
      <c r="F2281" s="14">
        <f>'Costo de tareas'!$B$15</f>
        <v>0.1964027778</v>
      </c>
      <c r="G2281" s="15">
        <f>'Producción diaria'!$T$3*$L$2*$M$2*$N$2*E2281*1000/'Costo de tareas'!$B$14</f>
        <v>0</v>
      </c>
      <c r="H2281" s="16">
        <f>IF(G2281 &gt; 'Costo de tareas'!$B$13, 'Costo de tareas'!$B$13, IF(G2281 &lt; 'Costo de tareas'!$B$13*0.2, 0, 'Costo de tareas'!$B$13- G2281))</f>
        <v>0</v>
      </c>
      <c r="I2281" s="17">
        <f>IF(H2281=0,'Costo de tareas'!$B$13,'Costo de tareas'!$B$13-H2281)</f>
        <v>39.28055556</v>
      </c>
      <c r="J2281" s="2"/>
      <c r="K2281" s="2"/>
      <c r="P2281" s="2"/>
    </row>
    <row r="2282">
      <c r="A2282" s="3" t="s">
        <v>3045</v>
      </c>
      <c r="B2282" s="11" t="str">
        <f t="shared" si="1"/>
        <v>20200406</v>
      </c>
      <c r="C2282" s="12">
        <f t="shared" si="2"/>
        <v>43927</v>
      </c>
      <c r="D2282" s="3" t="str">
        <f t="shared" si="3"/>
        <v>00</v>
      </c>
      <c r="E2282" s="13">
        <v>0.0</v>
      </c>
      <c r="F2282" s="14">
        <f>'Costo de tareas'!$B$15</f>
        <v>0.1964027778</v>
      </c>
      <c r="G2282" s="15">
        <f>'Producción diaria'!$T$3*$L$2*$M$2*$N$2*E2282*1000/'Costo de tareas'!$B$14</f>
        <v>0</v>
      </c>
      <c r="H2282" s="16">
        <f>IF(G2282 &gt; 'Costo de tareas'!$B$13, 'Costo de tareas'!$B$13, IF(G2282 &lt; 'Costo de tareas'!$B$13*0.2, 0, 'Costo de tareas'!$B$13- G2282))</f>
        <v>0</v>
      </c>
      <c r="I2282" s="17">
        <f>IF(H2282=0,'Costo de tareas'!$B$13,'Costo de tareas'!$B$13-H2282)</f>
        <v>39.28055556</v>
      </c>
      <c r="J2282" s="2"/>
      <c r="K2282" s="2"/>
      <c r="P2282" s="2"/>
    </row>
    <row r="2283">
      <c r="A2283" s="3" t="s">
        <v>3047</v>
      </c>
      <c r="B2283" s="11" t="str">
        <f t="shared" si="1"/>
        <v>20200406</v>
      </c>
      <c r="C2283" s="12">
        <f t="shared" si="2"/>
        <v>43927</v>
      </c>
      <c r="D2283" s="3" t="str">
        <f t="shared" si="3"/>
        <v>01</v>
      </c>
      <c r="E2283" s="13">
        <v>0.0</v>
      </c>
      <c r="F2283" s="14">
        <f>'Costo de tareas'!$B$15</f>
        <v>0.1964027778</v>
      </c>
      <c r="G2283" s="15">
        <f>'Producción diaria'!$T$3*$L$2*$M$2*$N$2*E2283*1000/'Costo de tareas'!$B$14</f>
        <v>0</v>
      </c>
      <c r="H2283" s="16">
        <f>IF(G2283 &gt; 'Costo de tareas'!$B$13, 'Costo de tareas'!$B$13, IF(G2283 &lt; 'Costo de tareas'!$B$13*0.2, 0, 'Costo de tareas'!$B$13- G2283))</f>
        <v>0</v>
      </c>
      <c r="I2283" s="17">
        <f>IF(H2283=0,'Costo de tareas'!$B$13,'Costo de tareas'!$B$13-H2283)</f>
        <v>39.28055556</v>
      </c>
      <c r="J2283" s="2"/>
      <c r="K2283" s="2"/>
      <c r="P2283" s="2"/>
    </row>
    <row r="2284">
      <c r="A2284" s="3" t="s">
        <v>3049</v>
      </c>
      <c r="B2284" s="11" t="str">
        <f t="shared" si="1"/>
        <v>20200406</v>
      </c>
      <c r="C2284" s="12">
        <f t="shared" si="2"/>
        <v>43927</v>
      </c>
      <c r="D2284" s="3" t="str">
        <f t="shared" si="3"/>
        <v>02</v>
      </c>
      <c r="E2284" s="13">
        <v>0.0</v>
      </c>
      <c r="F2284" s="14">
        <f>'Costo de tareas'!$B$15</f>
        <v>0.1964027778</v>
      </c>
      <c r="G2284" s="15">
        <f>'Producción diaria'!$T$3*$L$2*$M$2*$N$2*E2284*1000/'Costo de tareas'!$B$14</f>
        <v>0</v>
      </c>
      <c r="H2284" s="16">
        <f>IF(G2284 &gt; 'Costo de tareas'!$B$13, 'Costo de tareas'!$B$13, IF(G2284 &lt; 'Costo de tareas'!$B$13*0.2, 0, 'Costo de tareas'!$B$13- G2284))</f>
        <v>0</v>
      </c>
      <c r="I2284" s="17">
        <f>IF(H2284=0,'Costo de tareas'!$B$13,'Costo de tareas'!$B$13-H2284)</f>
        <v>39.28055556</v>
      </c>
      <c r="J2284" s="2"/>
      <c r="K2284" s="2"/>
      <c r="P2284" s="2"/>
    </row>
    <row r="2285">
      <c r="A2285" s="3" t="s">
        <v>3050</v>
      </c>
      <c r="B2285" s="11" t="str">
        <f t="shared" si="1"/>
        <v>20200406</v>
      </c>
      <c r="C2285" s="12">
        <f t="shared" si="2"/>
        <v>43927</v>
      </c>
      <c r="D2285" s="3" t="str">
        <f t="shared" si="3"/>
        <v>03</v>
      </c>
      <c r="E2285" s="13">
        <v>0.0</v>
      </c>
      <c r="F2285" s="14">
        <f>'Costo de tareas'!$B$15</f>
        <v>0.1964027778</v>
      </c>
      <c r="G2285" s="15">
        <f>'Producción diaria'!$T$3*$L$2*$M$2*$N$2*E2285*1000/'Costo de tareas'!$B$14</f>
        <v>0</v>
      </c>
      <c r="H2285" s="16">
        <f>IF(G2285 &gt; 'Costo de tareas'!$B$13, 'Costo de tareas'!$B$13, IF(G2285 &lt; 'Costo de tareas'!$B$13*0.2, 0, 'Costo de tareas'!$B$13- G2285))</f>
        <v>0</v>
      </c>
      <c r="I2285" s="17">
        <f>IF(H2285=0,'Costo de tareas'!$B$13,'Costo de tareas'!$B$13-H2285)</f>
        <v>39.28055556</v>
      </c>
      <c r="J2285" s="2"/>
      <c r="K2285" s="2"/>
      <c r="P2285" s="2"/>
    </row>
    <row r="2286">
      <c r="A2286" s="3" t="s">
        <v>3052</v>
      </c>
      <c r="B2286" s="11" t="str">
        <f t="shared" si="1"/>
        <v>20200406</v>
      </c>
      <c r="C2286" s="12">
        <f t="shared" si="2"/>
        <v>43927</v>
      </c>
      <c r="D2286" s="3" t="str">
        <f t="shared" si="3"/>
        <v>04</v>
      </c>
      <c r="E2286" s="13">
        <v>0.0</v>
      </c>
      <c r="F2286" s="14">
        <f>'Costo de tareas'!$B$15</f>
        <v>0.1964027778</v>
      </c>
      <c r="G2286" s="15">
        <f>'Producción diaria'!$T$3*$L$2*$M$2*$N$2*E2286*1000/'Costo de tareas'!$B$14</f>
        <v>0</v>
      </c>
      <c r="H2286" s="16">
        <f>IF(G2286 &gt; 'Costo de tareas'!$B$13, 'Costo de tareas'!$B$13, IF(G2286 &lt; 'Costo de tareas'!$B$13*0.2, 0, 'Costo de tareas'!$B$13- G2286))</f>
        <v>0</v>
      </c>
      <c r="I2286" s="17">
        <f>IF(H2286=0,'Costo de tareas'!$B$13,'Costo de tareas'!$B$13-H2286)</f>
        <v>39.28055556</v>
      </c>
      <c r="J2286" s="2"/>
      <c r="K2286" s="2"/>
      <c r="P2286" s="2"/>
    </row>
    <row r="2287">
      <c r="A2287" s="3" t="s">
        <v>3053</v>
      </c>
      <c r="B2287" s="11" t="str">
        <f t="shared" si="1"/>
        <v>20200406</v>
      </c>
      <c r="C2287" s="12">
        <f t="shared" si="2"/>
        <v>43927</v>
      </c>
      <c r="D2287" s="3" t="str">
        <f t="shared" si="3"/>
        <v>05</v>
      </c>
      <c r="E2287" s="13">
        <v>0.0</v>
      </c>
      <c r="F2287" s="14">
        <f>'Costo de tareas'!$B$15</f>
        <v>0.1964027778</v>
      </c>
      <c r="G2287" s="15">
        <f>'Producción diaria'!$T$3*$L$2*$M$2*$N$2*E2287*1000/'Costo de tareas'!$B$14</f>
        <v>0</v>
      </c>
      <c r="H2287" s="16">
        <f>IF(G2287 &gt; 'Costo de tareas'!$B$13, 'Costo de tareas'!$B$13, IF(G2287 &lt; 'Costo de tareas'!$B$13*0.2, 0, 'Costo de tareas'!$B$13- G2287))</f>
        <v>0</v>
      </c>
      <c r="I2287" s="17">
        <f>IF(H2287=0,'Costo de tareas'!$B$13,'Costo de tareas'!$B$13-H2287)</f>
        <v>39.28055556</v>
      </c>
      <c r="J2287" s="2"/>
      <c r="K2287" s="2"/>
      <c r="P2287" s="2"/>
    </row>
    <row r="2288">
      <c r="A2288" s="3" t="s">
        <v>3054</v>
      </c>
      <c r="B2288" s="11" t="str">
        <f t="shared" si="1"/>
        <v>20200406</v>
      </c>
      <c r="C2288" s="12">
        <f t="shared" si="2"/>
        <v>43927</v>
      </c>
      <c r="D2288" s="3" t="str">
        <f t="shared" si="3"/>
        <v>06</v>
      </c>
      <c r="E2288" s="13">
        <v>1.0</v>
      </c>
      <c r="F2288" s="14">
        <f>'Costo de tareas'!$B$15</f>
        <v>0.1964027778</v>
      </c>
      <c r="G2288" s="15">
        <f>'Producción diaria'!$T$3*$L$2*$M$2*$N$2*E2288*1000/'Costo de tareas'!$B$14</f>
        <v>1.503561935</v>
      </c>
      <c r="H2288" s="16">
        <f>IF(G2288 &gt; 'Costo de tareas'!$B$13, 'Costo de tareas'!$B$13, IF(G2288 &lt; 'Costo de tareas'!$B$13*0.2, 0, 'Costo de tareas'!$B$13- G2288))</f>
        <v>0</v>
      </c>
      <c r="I2288" s="17">
        <f>IF(H2288=0,'Costo de tareas'!$B$13,'Costo de tareas'!$B$13-H2288)</f>
        <v>39.28055556</v>
      </c>
      <c r="J2288" s="2"/>
      <c r="K2288" s="2"/>
      <c r="P2288" s="2"/>
    </row>
    <row r="2289">
      <c r="A2289" s="3" t="s">
        <v>3055</v>
      </c>
      <c r="B2289" s="11" t="str">
        <f t="shared" si="1"/>
        <v>20200406</v>
      </c>
      <c r="C2289" s="12">
        <f t="shared" si="2"/>
        <v>43927</v>
      </c>
      <c r="D2289" s="3" t="str">
        <f t="shared" si="3"/>
        <v>07</v>
      </c>
      <c r="E2289" s="13">
        <v>107.0</v>
      </c>
      <c r="F2289" s="14">
        <f>'Costo de tareas'!$B$15</f>
        <v>0.1964027778</v>
      </c>
      <c r="G2289" s="15">
        <f>'Producción diaria'!$T$3*$L$2*$M$2*$N$2*E2289*1000/'Costo de tareas'!$B$14</f>
        <v>160.8811271</v>
      </c>
      <c r="H2289" s="16">
        <f>IF(G2289 &gt; 'Costo de tareas'!$B$13, 'Costo de tareas'!$B$13, IF(G2289 &lt; 'Costo de tareas'!$B$13*0.2, 0, 'Costo de tareas'!$B$13- G2289))</f>
        <v>39.28055556</v>
      </c>
      <c r="I2289" s="17">
        <f>IF(H2289=0,'Costo de tareas'!$B$13,'Costo de tareas'!$B$13-H2289)</f>
        <v>0</v>
      </c>
      <c r="J2289" s="2"/>
      <c r="K2289" s="2"/>
      <c r="P2289" s="2"/>
    </row>
    <row r="2290">
      <c r="A2290" s="3" t="s">
        <v>3056</v>
      </c>
      <c r="B2290" s="11" t="str">
        <f t="shared" si="1"/>
        <v>20200406</v>
      </c>
      <c r="C2290" s="12">
        <f t="shared" si="2"/>
        <v>43927</v>
      </c>
      <c r="D2290" s="3" t="str">
        <f t="shared" si="3"/>
        <v>08</v>
      </c>
      <c r="E2290" s="13">
        <v>189.0</v>
      </c>
      <c r="F2290" s="14">
        <f>'Costo de tareas'!$B$15</f>
        <v>0.1964027778</v>
      </c>
      <c r="G2290" s="15">
        <f>'Producción diaria'!$T$3*$L$2*$M$2*$N$2*E2290*1000/'Costo de tareas'!$B$14</f>
        <v>284.1732057</v>
      </c>
      <c r="H2290" s="16">
        <f>IF(G2290 &gt; 'Costo de tareas'!$B$13, 'Costo de tareas'!$B$13, IF(G2290 &lt; 'Costo de tareas'!$B$13*0.2, 0, 'Costo de tareas'!$B$13- G2290))</f>
        <v>39.28055556</v>
      </c>
      <c r="I2290" s="17">
        <f>IF(H2290=0,'Costo de tareas'!$B$13,'Costo de tareas'!$B$13-H2290)</f>
        <v>0</v>
      </c>
      <c r="J2290" s="2"/>
      <c r="K2290" s="2"/>
      <c r="P2290" s="2"/>
    </row>
    <row r="2291">
      <c r="A2291" s="3" t="s">
        <v>3057</v>
      </c>
      <c r="B2291" s="11" t="str">
        <f t="shared" si="1"/>
        <v>20200406</v>
      </c>
      <c r="C2291" s="12">
        <f t="shared" si="2"/>
        <v>43927</v>
      </c>
      <c r="D2291" s="3" t="str">
        <f t="shared" si="3"/>
        <v>09</v>
      </c>
      <c r="E2291" s="13">
        <v>223.0</v>
      </c>
      <c r="F2291" s="14">
        <f>'Costo de tareas'!$B$15</f>
        <v>0.1964027778</v>
      </c>
      <c r="G2291" s="15">
        <f>'Producción diaria'!$T$3*$L$2*$M$2*$N$2*E2291*1000/'Costo de tareas'!$B$14</f>
        <v>335.2943115</v>
      </c>
      <c r="H2291" s="16">
        <f>IF(G2291 &gt; 'Costo de tareas'!$B$13, 'Costo de tareas'!$B$13, IF(G2291 &lt; 'Costo de tareas'!$B$13*0.2, 0, 'Costo de tareas'!$B$13- G2291))</f>
        <v>39.28055556</v>
      </c>
      <c r="I2291" s="17">
        <f>IF(H2291=0,'Costo de tareas'!$B$13,'Costo de tareas'!$B$13-H2291)</f>
        <v>0</v>
      </c>
      <c r="J2291" s="2"/>
      <c r="K2291" s="2"/>
      <c r="P2291" s="2"/>
    </row>
    <row r="2292">
      <c r="A2292" s="3" t="s">
        <v>3058</v>
      </c>
      <c r="B2292" s="11" t="str">
        <f t="shared" si="1"/>
        <v>20200406</v>
      </c>
      <c r="C2292" s="12">
        <f t="shared" si="2"/>
        <v>43927</v>
      </c>
      <c r="D2292" s="3" t="str">
        <f t="shared" si="3"/>
        <v>10</v>
      </c>
      <c r="E2292" s="13">
        <v>11.0</v>
      </c>
      <c r="F2292" s="14">
        <f>'Costo de tareas'!$B$15</f>
        <v>0.1964027778</v>
      </c>
      <c r="G2292" s="15">
        <f>'Producción diaria'!$T$3*$L$2*$M$2*$N$2*E2292*1000/'Costo de tareas'!$B$14</f>
        <v>16.53918129</v>
      </c>
      <c r="H2292" s="16">
        <f>IF(G2292 &gt; 'Costo de tareas'!$B$13, 'Costo de tareas'!$B$13, IF(G2292 &lt; 'Costo de tareas'!$B$13*0.2, 0, 'Costo de tareas'!$B$13- G2292))</f>
        <v>22.74137427</v>
      </c>
      <c r="I2292" s="17">
        <f>IF(H2292=0,'Costo de tareas'!$B$13,'Costo de tareas'!$B$13-H2292)</f>
        <v>16.53918129</v>
      </c>
      <c r="J2292" s="2"/>
      <c r="K2292" s="2"/>
      <c r="P2292" s="2"/>
    </row>
    <row r="2293">
      <c r="A2293" s="3" t="s">
        <v>3059</v>
      </c>
      <c r="B2293" s="11" t="str">
        <f t="shared" si="1"/>
        <v>20200406</v>
      </c>
      <c r="C2293" s="12">
        <f t="shared" si="2"/>
        <v>43927</v>
      </c>
      <c r="D2293" s="3" t="str">
        <f t="shared" si="3"/>
        <v>11</v>
      </c>
      <c r="E2293" s="13">
        <v>336.0</v>
      </c>
      <c r="F2293" s="14">
        <f>'Costo de tareas'!$B$15</f>
        <v>0.1964027778</v>
      </c>
      <c r="G2293" s="15">
        <f>'Producción diaria'!$T$3*$L$2*$M$2*$N$2*E2293*1000/'Costo de tareas'!$B$14</f>
        <v>505.1968102</v>
      </c>
      <c r="H2293" s="16">
        <f>IF(G2293 &gt; 'Costo de tareas'!$B$13, 'Costo de tareas'!$B$13, IF(G2293 &lt; 'Costo de tareas'!$B$13*0.2, 0, 'Costo de tareas'!$B$13- G2293))</f>
        <v>39.28055556</v>
      </c>
      <c r="I2293" s="17">
        <f>IF(H2293=0,'Costo de tareas'!$B$13,'Costo de tareas'!$B$13-H2293)</f>
        <v>0</v>
      </c>
      <c r="J2293" s="2"/>
      <c r="K2293" s="2"/>
      <c r="P2293" s="2"/>
    </row>
    <row r="2294">
      <c r="A2294" s="3" t="s">
        <v>3060</v>
      </c>
      <c r="B2294" s="11" t="str">
        <f t="shared" si="1"/>
        <v>20200406</v>
      </c>
      <c r="C2294" s="12">
        <f t="shared" si="2"/>
        <v>43927</v>
      </c>
      <c r="D2294" s="3" t="str">
        <f t="shared" si="3"/>
        <v>12</v>
      </c>
      <c r="E2294" s="13">
        <v>229.0</v>
      </c>
      <c r="F2294" s="14">
        <f>'Costo de tareas'!$B$15</f>
        <v>0.1964027778</v>
      </c>
      <c r="G2294" s="15">
        <f>'Producción diaria'!$T$3*$L$2*$M$2*$N$2*E2294*1000/'Costo de tareas'!$B$14</f>
        <v>344.3156831</v>
      </c>
      <c r="H2294" s="16">
        <f>IF(G2294 &gt; 'Costo de tareas'!$B$13, 'Costo de tareas'!$B$13, IF(G2294 &lt; 'Costo de tareas'!$B$13*0.2, 0, 'Costo de tareas'!$B$13- G2294))</f>
        <v>39.28055556</v>
      </c>
      <c r="I2294" s="17">
        <f>IF(H2294=0,'Costo de tareas'!$B$13,'Costo de tareas'!$B$13-H2294)</f>
        <v>0</v>
      </c>
      <c r="J2294" s="2"/>
      <c r="K2294" s="2"/>
      <c r="P2294" s="2"/>
    </row>
    <row r="2295">
      <c r="A2295" s="3" t="s">
        <v>3062</v>
      </c>
      <c r="B2295" s="11" t="str">
        <f t="shared" si="1"/>
        <v>20200406</v>
      </c>
      <c r="C2295" s="12">
        <f t="shared" si="2"/>
        <v>43927</v>
      </c>
      <c r="D2295" s="3" t="str">
        <f t="shared" si="3"/>
        <v>13</v>
      </c>
      <c r="E2295" s="13">
        <v>384.0</v>
      </c>
      <c r="F2295" s="14">
        <f>'Costo de tareas'!$B$15</f>
        <v>0.1964027778</v>
      </c>
      <c r="G2295" s="15">
        <f>'Producción diaria'!$T$3*$L$2*$M$2*$N$2*E2295*1000/'Costo de tareas'!$B$14</f>
        <v>577.3677831</v>
      </c>
      <c r="H2295" s="16">
        <f>IF(G2295 &gt; 'Costo de tareas'!$B$13, 'Costo de tareas'!$B$13, IF(G2295 &lt; 'Costo de tareas'!$B$13*0.2, 0, 'Costo de tareas'!$B$13- G2295))</f>
        <v>39.28055556</v>
      </c>
      <c r="I2295" s="17">
        <f>IF(H2295=0,'Costo de tareas'!$B$13,'Costo de tareas'!$B$13-H2295)</f>
        <v>0</v>
      </c>
      <c r="J2295" s="2"/>
      <c r="K2295" s="2"/>
      <c r="P2295" s="2"/>
    </row>
    <row r="2296">
      <c r="A2296" s="3" t="s">
        <v>3063</v>
      </c>
      <c r="B2296" s="11" t="str">
        <f t="shared" si="1"/>
        <v>20200406</v>
      </c>
      <c r="C2296" s="12">
        <f t="shared" si="2"/>
        <v>43927</v>
      </c>
      <c r="D2296" s="3" t="str">
        <f t="shared" si="3"/>
        <v>14</v>
      </c>
      <c r="E2296" s="13">
        <v>619.0</v>
      </c>
      <c r="F2296" s="14">
        <f>'Costo de tareas'!$B$15</f>
        <v>0.1964027778</v>
      </c>
      <c r="G2296" s="15">
        <f>'Producción diaria'!$T$3*$L$2*$M$2*$N$2*E2296*1000/'Costo de tareas'!$B$14</f>
        <v>930.7048379</v>
      </c>
      <c r="H2296" s="16">
        <f>IF(G2296 &gt; 'Costo de tareas'!$B$13, 'Costo de tareas'!$B$13, IF(G2296 &lt; 'Costo de tareas'!$B$13*0.2, 0, 'Costo de tareas'!$B$13- G2296))</f>
        <v>39.28055556</v>
      </c>
      <c r="I2296" s="17">
        <f>IF(H2296=0,'Costo de tareas'!$B$13,'Costo de tareas'!$B$13-H2296)</f>
        <v>0</v>
      </c>
      <c r="J2296" s="2"/>
      <c r="K2296" s="2"/>
      <c r="P2296" s="2"/>
    </row>
    <row r="2297">
      <c r="A2297" s="3" t="s">
        <v>3064</v>
      </c>
      <c r="B2297" s="11" t="str">
        <f t="shared" si="1"/>
        <v>20200406</v>
      </c>
      <c r="C2297" s="12">
        <f t="shared" si="2"/>
        <v>43927</v>
      </c>
      <c r="D2297" s="3" t="str">
        <f t="shared" si="3"/>
        <v>15</v>
      </c>
      <c r="E2297" s="13">
        <v>663.0</v>
      </c>
      <c r="F2297" s="14">
        <f>'Costo de tareas'!$B$15</f>
        <v>0.1964027778</v>
      </c>
      <c r="G2297" s="15">
        <f>'Producción diaria'!$T$3*$L$2*$M$2*$N$2*E2297*1000/'Costo de tareas'!$B$14</f>
        <v>996.861563</v>
      </c>
      <c r="H2297" s="16">
        <f>IF(G2297 &gt; 'Costo de tareas'!$B$13, 'Costo de tareas'!$B$13, IF(G2297 &lt; 'Costo de tareas'!$B$13*0.2, 0, 'Costo de tareas'!$B$13- G2297))</f>
        <v>39.28055556</v>
      </c>
      <c r="I2297" s="17">
        <f>IF(H2297=0,'Costo de tareas'!$B$13,'Costo de tareas'!$B$13-H2297)</f>
        <v>0</v>
      </c>
      <c r="J2297" s="2"/>
      <c r="K2297" s="2"/>
      <c r="P2297" s="2"/>
    </row>
    <row r="2298">
      <c r="A2298" s="3" t="s">
        <v>3065</v>
      </c>
      <c r="B2298" s="11" t="str">
        <f t="shared" si="1"/>
        <v>20200406</v>
      </c>
      <c r="C2298" s="12">
        <f t="shared" si="2"/>
        <v>43927</v>
      </c>
      <c r="D2298" s="3" t="str">
        <f t="shared" si="3"/>
        <v>16</v>
      </c>
      <c r="E2298" s="13">
        <v>255.0</v>
      </c>
      <c r="F2298" s="14">
        <f>'Costo de tareas'!$B$15</f>
        <v>0.1964027778</v>
      </c>
      <c r="G2298" s="15">
        <f>'Producción diaria'!$T$3*$L$2*$M$2*$N$2*E2298*1000/'Costo de tareas'!$B$14</f>
        <v>383.4082935</v>
      </c>
      <c r="H2298" s="16">
        <f>IF(G2298 &gt; 'Costo de tareas'!$B$13, 'Costo de tareas'!$B$13, IF(G2298 &lt; 'Costo de tareas'!$B$13*0.2, 0, 'Costo de tareas'!$B$13- G2298))</f>
        <v>39.28055556</v>
      </c>
      <c r="I2298" s="17">
        <f>IF(H2298=0,'Costo de tareas'!$B$13,'Costo de tareas'!$B$13-H2298)</f>
        <v>0</v>
      </c>
      <c r="J2298" s="2"/>
      <c r="K2298" s="2"/>
      <c r="P2298" s="2"/>
    </row>
    <row r="2299">
      <c r="A2299" s="3" t="s">
        <v>3066</v>
      </c>
      <c r="B2299" s="11" t="str">
        <f t="shared" si="1"/>
        <v>20200406</v>
      </c>
      <c r="C2299" s="12">
        <f t="shared" si="2"/>
        <v>43927</v>
      </c>
      <c r="D2299" s="3" t="str">
        <f t="shared" si="3"/>
        <v>17</v>
      </c>
      <c r="E2299" s="13">
        <v>147.0</v>
      </c>
      <c r="F2299" s="14">
        <f>'Costo de tareas'!$B$15</f>
        <v>0.1964027778</v>
      </c>
      <c r="G2299" s="15">
        <f>'Producción diaria'!$T$3*$L$2*$M$2*$N$2*E2299*1000/'Costo de tareas'!$B$14</f>
        <v>221.0236045</v>
      </c>
      <c r="H2299" s="16">
        <f>IF(G2299 &gt; 'Costo de tareas'!$B$13, 'Costo de tareas'!$B$13, IF(G2299 &lt; 'Costo de tareas'!$B$13*0.2, 0, 'Costo de tareas'!$B$13- G2299))</f>
        <v>39.28055556</v>
      </c>
      <c r="I2299" s="17">
        <f>IF(H2299=0,'Costo de tareas'!$B$13,'Costo de tareas'!$B$13-H2299)</f>
        <v>0</v>
      </c>
      <c r="J2299" s="2"/>
      <c r="K2299" s="2"/>
      <c r="P2299" s="2"/>
    </row>
    <row r="2300">
      <c r="A2300" s="3" t="s">
        <v>3067</v>
      </c>
      <c r="B2300" s="11" t="str">
        <f t="shared" si="1"/>
        <v>20200406</v>
      </c>
      <c r="C2300" s="12">
        <f t="shared" si="2"/>
        <v>43927</v>
      </c>
      <c r="D2300" s="3" t="str">
        <f t="shared" si="3"/>
        <v>18</v>
      </c>
      <c r="E2300" s="13">
        <v>17.0</v>
      </c>
      <c r="F2300" s="14">
        <f>'Costo de tareas'!$B$15</f>
        <v>0.1964027778</v>
      </c>
      <c r="G2300" s="15">
        <f>'Producción diaria'!$T$3*$L$2*$M$2*$N$2*E2300*1000/'Costo de tareas'!$B$14</f>
        <v>25.5605529</v>
      </c>
      <c r="H2300" s="16">
        <f>IF(G2300 &gt; 'Costo de tareas'!$B$13, 'Costo de tareas'!$B$13, IF(G2300 &lt; 'Costo de tareas'!$B$13*0.2, 0, 'Costo de tareas'!$B$13- G2300))</f>
        <v>13.72000266</v>
      </c>
      <c r="I2300" s="17">
        <f>IF(H2300=0,'Costo de tareas'!$B$13,'Costo de tareas'!$B$13-H2300)</f>
        <v>25.5605529</v>
      </c>
      <c r="J2300" s="2"/>
      <c r="K2300" s="2"/>
      <c r="P2300" s="2"/>
    </row>
    <row r="2301">
      <c r="A2301" s="3" t="s">
        <v>3068</v>
      </c>
      <c r="B2301" s="11" t="str">
        <f t="shared" si="1"/>
        <v>20200406</v>
      </c>
      <c r="C2301" s="12">
        <f t="shared" si="2"/>
        <v>43927</v>
      </c>
      <c r="D2301" s="3" t="str">
        <f t="shared" si="3"/>
        <v>19</v>
      </c>
      <c r="E2301" s="13">
        <v>0.0</v>
      </c>
      <c r="F2301" s="14">
        <f>'Costo de tareas'!$B$15</f>
        <v>0.1964027778</v>
      </c>
      <c r="G2301" s="15">
        <f>'Producción diaria'!$T$3*$L$2*$M$2*$N$2*E2301*1000/'Costo de tareas'!$B$14</f>
        <v>0</v>
      </c>
      <c r="H2301" s="16">
        <f>IF(G2301 &gt; 'Costo de tareas'!$B$13, 'Costo de tareas'!$B$13, IF(G2301 &lt; 'Costo de tareas'!$B$13*0.2, 0, 'Costo de tareas'!$B$13- G2301))</f>
        <v>0</v>
      </c>
      <c r="I2301" s="17">
        <f>IF(H2301=0,'Costo de tareas'!$B$13,'Costo de tareas'!$B$13-H2301)</f>
        <v>39.28055556</v>
      </c>
      <c r="J2301" s="2"/>
      <c r="K2301" s="2"/>
      <c r="P2301" s="2"/>
    </row>
    <row r="2302">
      <c r="A2302" s="3" t="s">
        <v>3070</v>
      </c>
      <c r="B2302" s="11" t="str">
        <f t="shared" si="1"/>
        <v>20200406</v>
      </c>
      <c r="C2302" s="12">
        <f t="shared" si="2"/>
        <v>43927</v>
      </c>
      <c r="D2302" s="3" t="str">
        <f t="shared" si="3"/>
        <v>20</v>
      </c>
      <c r="E2302" s="13">
        <v>0.0</v>
      </c>
      <c r="F2302" s="14">
        <f>'Costo de tareas'!$B$15</f>
        <v>0.1964027778</v>
      </c>
      <c r="G2302" s="15">
        <f>'Producción diaria'!$T$3*$L$2*$M$2*$N$2*E2302*1000/'Costo de tareas'!$B$14</f>
        <v>0</v>
      </c>
      <c r="H2302" s="16">
        <f>IF(G2302 &gt; 'Costo de tareas'!$B$13, 'Costo de tareas'!$B$13, IF(G2302 &lt; 'Costo de tareas'!$B$13*0.2, 0, 'Costo de tareas'!$B$13- G2302))</f>
        <v>0</v>
      </c>
      <c r="I2302" s="17">
        <f>IF(H2302=0,'Costo de tareas'!$B$13,'Costo de tareas'!$B$13-H2302)</f>
        <v>39.28055556</v>
      </c>
      <c r="J2302" s="2"/>
      <c r="K2302" s="2"/>
      <c r="P2302" s="2"/>
    </row>
    <row r="2303">
      <c r="A2303" s="3" t="s">
        <v>3071</v>
      </c>
      <c r="B2303" s="11" t="str">
        <f t="shared" si="1"/>
        <v>20200406</v>
      </c>
      <c r="C2303" s="12">
        <f t="shared" si="2"/>
        <v>43927</v>
      </c>
      <c r="D2303" s="3" t="str">
        <f t="shared" si="3"/>
        <v>21</v>
      </c>
      <c r="E2303" s="13">
        <v>0.0</v>
      </c>
      <c r="F2303" s="14">
        <f>'Costo de tareas'!$B$15</f>
        <v>0.1964027778</v>
      </c>
      <c r="G2303" s="15">
        <f>'Producción diaria'!$T$3*$L$2*$M$2*$N$2*E2303*1000/'Costo de tareas'!$B$14</f>
        <v>0</v>
      </c>
      <c r="H2303" s="16">
        <f>IF(G2303 &gt; 'Costo de tareas'!$B$13, 'Costo de tareas'!$B$13, IF(G2303 &lt; 'Costo de tareas'!$B$13*0.2, 0, 'Costo de tareas'!$B$13- G2303))</f>
        <v>0</v>
      </c>
      <c r="I2303" s="17">
        <f>IF(H2303=0,'Costo de tareas'!$B$13,'Costo de tareas'!$B$13-H2303)</f>
        <v>39.28055556</v>
      </c>
      <c r="J2303" s="2"/>
      <c r="K2303" s="2"/>
      <c r="P2303" s="2"/>
    </row>
    <row r="2304">
      <c r="A2304" s="3" t="s">
        <v>3072</v>
      </c>
      <c r="B2304" s="11" t="str">
        <f t="shared" si="1"/>
        <v>20200406</v>
      </c>
      <c r="C2304" s="12">
        <f t="shared" si="2"/>
        <v>43927</v>
      </c>
      <c r="D2304" s="3" t="str">
        <f t="shared" si="3"/>
        <v>22</v>
      </c>
      <c r="E2304" s="13">
        <v>0.0</v>
      </c>
      <c r="F2304" s="14">
        <f>'Costo de tareas'!$B$15</f>
        <v>0.1964027778</v>
      </c>
      <c r="G2304" s="15">
        <f>'Producción diaria'!$T$3*$L$2*$M$2*$N$2*E2304*1000/'Costo de tareas'!$B$14</f>
        <v>0</v>
      </c>
      <c r="H2304" s="16">
        <f>IF(G2304 &gt; 'Costo de tareas'!$B$13, 'Costo de tareas'!$B$13, IF(G2304 &lt; 'Costo de tareas'!$B$13*0.2, 0, 'Costo de tareas'!$B$13- G2304))</f>
        <v>0</v>
      </c>
      <c r="I2304" s="17">
        <f>IF(H2304=0,'Costo de tareas'!$B$13,'Costo de tareas'!$B$13-H2304)</f>
        <v>39.28055556</v>
      </c>
      <c r="J2304" s="2"/>
      <c r="K2304" s="2"/>
      <c r="P2304" s="2"/>
    </row>
    <row r="2305">
      <c r="A2305" s="3" t="s">
        <v>3074</v>
      </c>
      <c r="B2305" s="11" t="str">
        <f t="shared" si="1"/>
        <v>20200406</v>
      </c>
      <c r="C2305" s="12">
        <f t="shared" si="2"/>
        <v>43927</v>
      </c>
      <c r="D2305" s="3" t="str">
        <f t="shared" si="3"/>
        <v>23</v>
      </c>
      <c r="E2305" s="13">
        <v>0.0</v>
      </c>
      <c r="F2305" s="14">
        <f>'Costo de tareas'!$B$15</f>
        <v>0.1964027778</v>
      </c>
      <c r="G2305" s="15">
        <f>'Producción diaria'!$T$3*$L$2*$M$2*$N$2*E2305*1000/'Costo de tareas'!$B$14</f>
        <v>0</v>
      </c>
      <c r="H2305" s="16">
        <f>IF(G2305 &gt; 'Costo de tareas'!$B$13, 'Costo de tareas'!$B$13, IF(G2305 &lt; 'Costo de tareas'!$B$13*0.2, 0, 'Costo de tareas'!$B$13- G2305))</f>
        <v>0</v>
      </c>
      <c r="I2305" s="17">
        <f>IF(H2305=0,'Costo de tareas'!$B$13,'Costo de tareas'!$B$13-H2305)</f>
        <v>39.28055556</v>
      </c>
      <c r="J2305" s="2"/>
      <c r="K2305" s="2"/>
      <c r="P2305" s="2"/>
    </row>
    <row r="2306">
      <c r="A2306" s="3" t="s">
        <v>3075</v>
      </c>
      <c r="B2306" s="11" t="str">
        <f t="shared" si="1"/>
        <v>20200407</v>
      </c>
      <c r="C2306" s="12">
        <f t="shared" si="2"/>
        <v>43928</v>
      </c>
      <c r="D2306" s="3" t="str">
        <f t="shared" si="3"/>
        <v>00</v>
      </c>
      <c r="E2306" s="13">
        <v>0.0</v>
      </c>
      <c r="F2306" s="14">
        <f>'Costo de tareas'!$B$15</f>
        <v>0.1964027778</v>
      </c>
      <c r="G2306" s="15">
        <f>'Producción diaria'!$T$3*$L$2*$M$2*$N$2*E2306*1000/'Costo de tareas'!$B$14</f>
        <v>0</v>
      </c>
      <c r="H2306" s="16">
        <f>IF(G2306 &gt; 'Costo de tareas'!$B$13, 'Costo de tareas'!$B$13, IF(G2306 &lt; 'Costo de tareas'!$B$13*0.2, 0, 'Costo de tareas'!$B$13- G2306))</f>
        <v>0</v>
      </c>
      <c r="I2306" s="17">
        <f>IF(H2306=0,'Costo de tareas'!$B$13,'Costo de tareas'!$B$13-H2306)</f>
        <v>39.28055556</v>
      </c>
      <c r="J2306" s="2"/>
      <c r="K2306" s="2"/>
      <c r="P2306" s="2"/>
    </row>
    <row r="2307">
      <c r="A2307" s="3" t="s">
        <v>3076</v>
      </c>
      <c r="B2307" s="11" t="str">
        <f t="shared" si="1"/>
        <v>20200407</v>
      </c>
      <c r="C2307" s="12">
        <f t="shared" si="2"/>
        <v>43928</v>
      </c>
      <c r="D2307" s="3" t="str">
        <f t="shared" si="3"/>
        <v>01</v>
      </c>
      <c r="E2307" s="13">
        <v>0.0</v>
      </c>
      <c r="F2307" s="14">
        <f>'Costo de tareas'!$B$15</f>
        <v>0.1964027778</v>
      </c>
      <c r="G2307" s="15">
        <f>'Producción diaria'!$T$3*$L$2*$M$2*$N$2*E2307*1000/'Costo de tareas'!$B$14</f>
        <v>0</v>
      </c>
      <c r="H2307" s="16">
        <f>IF(G2307 &gt; 'Costo de tareas'!$B$13, 'Costo de tareas'!$B$13, IF(G2307 &lt; 'Costo de tareas'!$B$13*0.2, 0, 'Costo de tareas'!$B$13- G2307))</f>
        <v>0</v>
      </c>
      <c r="I2307" s="17">
        <f>IF(H2307=0,'Costo de tareas'!$B$13,'Costo de tareas'!$B$13-H2307)</f>
        <v>39.28055556</v>
      </c>
      <c r="J2307" s="2"/>
      <c r="K2307" s="2"/>
      <c r="P2307" s="2"/>
    </row>
    <row r="2308">
      <c r="A2308" s="3" t="s">
        <v>3077</v>
      </c>
      <c r="B2308" s="11" t="str">
        <f t="shared" si="1"/>
        <v>20200407</v>
      </c>
      <c r="C2308" s="12">
        <f t="shared" si="2"/>
        <v>43928</v>
      </c>
      <c r="D2308" s="3" t="str">
        <f t="shared" si="3"/>
        <v>02</v>
      </c>
      <c r="E2308" s="13">
        <v>0.0</v>
      </c>
      <c r="F2308" s="14">
        <f>'Costo de tareas'!$B$15</f>
        <v>0.1964027778</v>
      </c>
      <c r="G2308" s="15">
        <f>'Producción diaria'!$T$3*$L$2*$M$2*$N$2*E2308*1000/'Costo de tareas'!$B$14</f>
        <v>0</v>
      </c>
      <c r="H2308" s="16">
        <f>IF(G2308 &gt; 'Costo de tareas'!$B$13, 'Costo de tareas'!$B$13, IF(G2308 &lt; 'Costo de tareas'!$B$13*0.2, 0, 'Costo de tareas'!$B$13- G2308))</f>
        <v>0</v>
      </c>
      <c r="I2308" s="17">
        <f>IF(H2308=0,'Costo de tareas'!$B$13,'Costo de tareas'!$B$13-H2308)</f>
        <v>39.28055556</v>
      </c>
      <c r="J2308" s="2"/>
      <c r="K2308" s="2"/>
      <c r="P2308" s="2"/>
    </row>
    <row r="2309">
      <c r="A2309" s="3" t="s">
        <v>3079</v>
      </c>
      <c r="B2309" s="11" t="str">
        <f t="shared" si="1"/>
        <v>20200407</v>
      </c>
      <c r="C2309" s="12">
        <f t="shared" si="2"/>
        <v>43928</v>
      </c>
      <c r="D2309" s="3" t="str">
        <f t="shared" si="3"/>
        <v>03</v>
      </c>
      <c r="E2309" s="13">
        <v>0.0</v>
      </c>
      <c r="F2309" s="14">
        <f>'Costo de tareas'!$B$15</f>
        <v>0.1964027778</v>
      </c>
      <c r="G2309" s="15">
        <f>'Producción diaria'!$T$3*$L$2*$M$2*$N$2*E2309*1000/'Costo de tareas'!$B$14</f>
        <v>0</v>
      </c>
      <c r="H2309" s="16">
        <f>IF(G2309 &gt; 'Costo de tareas'!$B$13, 'Costo de tareas'!$B$13, IF(G2309 &lt; 'Costo de tareas'!$B$13*0.2, 0, 'Costo de tareas'!$B$13- G2309))</f>
        <v>0</v>
      </c>
      <c r="I2309" s="17">
        <f>IF(H2309=0,'Costo de tareas'!$B$13,'Costo de tareas'!$B$13-H2309)</f>
        <v>39.28055556</v>
      </c>
      <c r="J2309" s="2"/>
      <c r="K2309" s="2"/>
      <c r="P2309" s="2"/>
    </row>
    <row r="2310">
      <c r="A2310" s="3" t="s">
        <v>3081</v>
      </c>
      <c r="B2310" s="11" t="str">
        <f t="shared" si="1"/>
        <v>20200407</v>
      </c>
      <c r="C2310" s="12">
        <f t="shared" si="2"/>
        <v>43928</v>
      </c>
      <c r="D2310" s="3" t="str">
        <f t="shared" si="3"/>
        <v>04</v>
      </c>
      <c r="E2310" s="13">
        <v>0.0</v>
      </c>
      <c r="F2310" s="14">
        <f>'Costo de tareas'!$B$15</f>
        <v>0.1964027778</v>
      </c>
      <c r="G2310" s="15">
        <f>'Producción diaria'!$T$3*$L$2*$M$2*$N$2*E2310*1000/'Costo de tareas'!$B$14</f>
        <v>0</v>
      </c>
      <c r="H2310" s="16">
        <f>IF(G2310 &gt; 'Costo de tareas'!$B$13, 'Costo de tareas'!$B$13, IF(G2310 &lt; 'Costo de tareas'!$B$13*0.2, 0, 'Costo de tareas'!$B$13- G2310))</f>
        <v>0</v>
      </c>
      <c r="I2310" s="17">
        <f>IF(H2310=0,'Costo de tareas'!$B$13,'Costo de tareas'!$B$13-H2310)</f>
        <v>39.28055556</v>
      </c>
      <c r="J2310" s="2"/>
      <c r="K2310" s="2"/>
      <c r="P2310" s="2"/>
    </row>
    <row r="2311">
      <c r="A2311" s="3" t="s">
        <v>3083</v>
      </c>
      <c r="B2311" s="11" t="str">
        <f t="shared" si="1"/>
        <v>20200407</v>
      </c>
      <c r="C2311" s="12">
        <f t="shared" si="2"/>
        <v>43928</v>
      </c>
      <c r="D2311" s="3" t="str">
        <f t="shared" si="3"/>
        <v>05</v>
      </c>
      <c r="E2311" s="13">
        <v>0.0</v>
      </c>
      <c r="F2311" s="14">
        <f>'Costo de tareas'!$B$15</f>
        <v>0.1964027778</v>
      </c>
      <c r="G2311" s="15">
        <f>'Producción diaria'!$T$3*$L$2*$M$2*$N$2*E2311*1000/'Costo de tareas'!$B$14</f>
        <v>0</v>
      </c>
      <c r="H2311" s="16">
        <f>IF(G2311 &gt; 'Costo de tareas'!$B$13, 'Costo de tareas'!$B$13, IF(G2311 &lt; 'Costo de tareas'!$B$13*0.2, 0, 'Costo de tareas'!$B$13- G2311))</f>
        <v>0</v>
      </c>
      <c r="I2311" s="17">
        <f>IF(H2311=0,'Costo de tareas'!$B$13,'Costo de tareas'!$B$13-H2311)</f>
        <v>39.28055556</v>
      </c>
      <c r="J2311" s="2"/>
      <c r="K2311" s="2"/>
      <c r="P2311" s="2"/>
    </row>
    <row r="2312">
      <c r="A2312" s="3" t="s">
        <v>3085</v>
      </c>
      <c r="B2312" s="11" t="str">
        <f t="shared" si="1"/>
        <v>20200407</v>
      </c>
      <c r="C2312" s="12">
        <f t="shared" si="2"/>
        <v>43928</v>
      </c>
      <c r="D2312" s="3" t="str">
        <f t="shared" si="3"/>
        <v>06</v>
      </c>
      <c r="E2312" s="13">
        <v>16.0</v>
      </c>
      <c r="F2312" s="14">
        <f>'Costo de tareas'!$B$15</f>
        <v>0.1964027778</v>
      </c>
      <c r="G2312" s="15">
        <f>'Producción diaria'!$T$3*$L$2*$M$2*$N$2*E2312*1000/'Costo de tareas'!$B$14</f>
        <v>24.05699096</v>
      </c>
      <c r="H2312" s="16">
        <f>IF(G2312 &gt; 'Costo de tareas'!$B$13, 'Costo de tareas'!$B$13, IF(G2312 &lt; 'Costo de tareas'!$B$13*0.2, 0, 'Costo de tareas'!$B$13- G2312))</f>
        <v>15.22356459</v>
      </c>
      <c r="I2312" s="17">
        <f>IF(H2312=0,'Costo de tareas'!$B$13,'Costo de tareas'!$B$13-H2312)</f>
        <v>24.05699096</v>
      </c>
      <c r="J2312" s="2"/>
      <c r="K2312" s="2"/>
      <c r="P2312" s="2"/>
    </row>
    <row r="2313">
      <c r="A2313" s="3" t="s">
        <v>3087</v>
      </c>
      <c r="B2313" s="11" t="str">
        <f t="shared" si="1"/>
        <v>20200407</v>
      </c>
      <c r="C2313" s="12">
        <f t="shared" si="2"/>
        <v>43928</v>
      </c>
      <c r="D2313" s="3" t="str">
        <f t="shared" si="3"/>
        <v>07</v>
      </c>
      <c r="E2313" s="13">
        <v>15.0</v>
      </c>
      <c r="F2313" s="14">
        <f>'Costo de tareas'!$B$15</f>
        <v>0.1964027778</v>
      </c>
      <c r="G2313" s="15">
        <f>'Producción diaria'!$T$3*$L$2*$M$2*$N$2*E2313*1000/'Costo de tareas'!$B$14</f>
        <v>22.55342903</v>
      </c>
      <c r="H2313" s="16">
        <f>IF(G2313 &gt; 'Costo de tareas'!$B$13, 'Costo de tareas'!$B$13, IF(G2313 &lt; 'Costo de tareas'!$B$13*0.2, 0, 'Costo de tareas'!$B$13- G2313))</f>
        <v>16.72712653</v>
      </c>
      <c r="I2313" s="17">
        <f>IF(H2313=0,'Costo de tareas'!$B$13,'Costo de tareas'!$B$13-H2313)</f>
        <v>22.55342903</v>
      </c>
      <c r="J2313" s="2"/>
      <c r="K2313" s="2"/>
      <c r="P2313" s="2"/>
    </row>
    <row r="2314">
      <c r="A2314" s="3" t="s">
        <v>3089</v>
      </c>
      <c r="B2314" s="11" t="str">
        <f t="shared" si="1"/>
        <v>20200407</v>
      </c>
      <c r="C2314" s="12">
        <f t="shared" si="2"/>
        <v>43928</v>
      </c>
      <c r="D2314" s="3" t="str">
        <f t="shared" si="3"/>
        <v>08</v>
      </c>
      <c r="E2314" s="13">
        <v>277.0</v>
      </c>
      <c r="F2314" s="14">
        <f>'Costo de tareas'!$B$15</f>
        <v>0.1964027778</v>
      </c>
      <c r="G2314" s="15">
        <f>'Producción diaria'!$T$3*$L$2*$M$2*$N$2*E2314*1000/'Costo de tareas'!$B$14</f>
        <v>416.486656</v>
      </c>
      <c r="H2314" s="16">
        <f>IF(G2314 &gt; 'Costo de tareas'!$B$13, 'Costo de tareas'!$B$13, IF(G2314 &lt; 'Costo de tareas'!$B$13*0.2, 0, 'Costo de tareas'!$B$13- G2314))</f>
        <v>39.28055556</v>
      </c>
      <c r="I2314" s="17">
        <f>IF(H2314=0,'Costo de tareas'!$B$13,'Costo de tareas'!$B$13-H2314)</f>
        <v>0</v>
      </c>
      <c r="J2314" s="2"/>
      <c r="K2314" s="2"/>
      <c r="P2314" s="2"/>
    </row>
    <row r="2315">
      <c r="A2315" s="3" t="s">
        <v>3091</v>
      </c>
      <c r="B2315" s="11" t="str">
        <f t="shared" si="1"/>
        <v>20200407</v>
      </c>
      <c r="C2315" s="12">
        <f t="shared" si="2"/>
        <v>43928</v>
      </c>
      <c r="D2315" s="3" t="str">
        <f t="shared" si="3"/>
        <v>09</v>
      </c>
      <c r="E2315" s="13">
        <v>566.0</v>
      </c>
      <c r="F2315" s="14">
        <f>'Costo de tareas'!$B$15</f>
        <v>0.1964027778</v>
      </c>
      <c r="G2315" s="15">
        <f>'Producción diaria'!$T$3*$L$2*$M$2*$N$2*E2315*1000/'Costo de tareas'!$B$14</f>
        <v>851.0160553</v>
      </c>
      <c r="H2315" s="16">
        <f>IF(G2315 &gt; 'Costo de tareas'!$B$13, 'Costo de tareas'!$B$13, IF(G2315 &lt; 'Costo de tareas'!$B$13*0.2, 0, 'Costo de tareas'!$B$13- G2315))</f>
        <v>39.28055556</v>
      </c>
      <c r="I2315" s="17">
        <f>IF(H2315=0,'Costo de tareas'!$B$13,'Costo de tareas'!$B$13-H2315)</f>
        <v>0</v>
      </c>
      <c r="J2315" s="2"/>
      <c r="K2315" s="2"/>
      <c r="P2315" s="2"/>
    </row>
    <row r="2316">
      <c r="A2316" s="3" t="s">
        <v>3093</v>
      </c>
      <c r="B2316" s="11" t="str">
        <f t="shared" si="1"/>
        <v>20200407</v>
      </c>
      <c r="C2316" s="12">
        <f t="shared" si="2"/>
        <v>43928</v>
      </c>
      <c r="D2316" s="3" t="str">
        <f t="shared" si="3"/>
        <v>10</v>
      </c>
      <c r="E2316" s="13">
        <v>394.0</v>
      </c>
      <c r="F2316" s="14">
        <f>'Costo de tareas'!$B$15</f>
        <v>0.1964027778</v>
      </c>
      <c r="G2316" s="15">
        <f>'Producción diaria'!$T$3*$L$2*$M$2*$N$2*E2316*1000/'Costo de tareas'!$B$14</f>
        <v>592.4034024</v>
      </c>
      <c r="H2316" s="16">
        <f>IF(G2316 &gt; 'Costo de tareas'!$B$13, 'Costo de tareas'!$B$13, IF(G2316 &lt; 'Costo de tareas'!$B$13*0.2, 0, 'Costo de tareas'!$B$13- G2316))</f>
        <v>39.28055556</v>
      </c>
      <c r="I2316" s="17">
        <f>IF(H2316=0,'Costo de tareas'!$B$13,'Costo de tareas'!$B$13-H2316)</f>
        <v>0</v>
      </c>
      <c r="J2316" s="2"/>
      <c r="K2316" s="2"/>
      <c r="P2316" s="2"/>
    </row>
    <row r="2317">
      <c r="A2317" s="3" t="s">
        <v>3095</v>
      </c>
      <c r="B2317" s="11" t="str">
        <f t="shared" si="1"/>
        <v>20200407</v>
      </c>
      <c r="C2317" s="12">
        <f t="shared" si="2"/>
        <v>43928</v>
      </c>
      <c r="D2317" s="3" t="str">
        <f t="shared" si="3"/>
        <v>11</v>
      </c>
      <c r="E2317" s="13">
        <v>401.0</v>
      </c>
      <c r="F2317" s="14">
        <f>'Costo de tareas'!$B$15</f>
        <v>0.1964027778</v>
      </c>
      <c r="G2317" s="15">
        <f>'Producción diaria'!$T$3*$L$2*$M$2*$N$2*E2317*1000/'Costo de tareas'!$B$14</f>
        <v>602.928336</v>
      </c>
      <c r="H2317" s="16">
        <f>IF(G2317 &gt; 'Costo de tareas'!$B$13, 'Costo de tareas'!$B$13, IF(G2317 &lt; 'Costo de tareas'!$B$13*0.2, 0, 'Costo de tareas'!$B$13- G2317))</f>
        <v>39.28055556</v>
      </c>
      <c r="I2317" s="17">
        <f>IF(H2317=0,'Costo de tareas'!$B$13,'Costo de tareas'!$B$13-H2317)</f>
        <v>0</v>
      </c>
      <c r="J2317" s="2"/>
      <c r="K2317" s="2"/>
      <c r="P2317" s="2"/>
    </row>
    <row r="2318">
      <c r="A2318" s="3" t="s">
        <v>3097</v>
      </c>
      <c r="B2318" s="11" t="str">
        <f t="shared" si="1"/>
        <v>20200407</v>
      </c>
      <c r="C2318" s="12">
        <f t="shared" si="2"/>
        <v>43928</v>
      </c>
      <c r="D2318" s="3" t="str">
        <f t="shared" si="3"/>
        <v>12</v>
      </c>
      <c r="E2318" s="13">
        <v>641.0</v>
      </c>
      <c r="F2318" s="14">
        <f>'Costo de tareas'!$B$15</f>
        <v>0.1964027778</v>
      </c>
      <c r="G2318" s="15">
        <f>'Producción diaria'!$T$3*$L$2*$M$2*$N$2*E2318*1000/'Costo de tareas'!$B$14</f>
        <v>963.7832004</v>
      </c>
      <c r="H2318" s="16">
        <f>IF(G2318 &gt; 'Costo de tareas'!$B$13, 'Costo de tareas'!$B$13, IF(G2318 &lt; 'Costo de tareas'!$B$13*0.2, 0, 'Costo de tareas'!$B$13- G2318))</f>
        <v>39.28055556</v>
      </c>
      <c r="I2318" s="17">
        <f>IF(H2318=0,'Costo de tareas'!$B$13,'Costo de tareas'!$B$13-H2318)</f>
        <v>0</v>
      </c>
      <c r="J2318" s="2"/>
      <c r="K2318" s="2"/>
      <c r="P2318" s="2"/>
    </row>
    <row r="2319">
      <c r="A2319" s="3" t="s">
        <v>3099</v>
      </c>
      <c r="B2319" s="11" t="str">
        <f t="shared" si="1"/>
        <v>20200407</v>
      </c>
      <c r="C2319" s="12">
        <f t="shared" si="2"/>
        <v>43928</v>
      </c>
      <c r="D2319" s="3" t="str">
        <f t="shared" si="3"/>
        <v>13</v>
      </c>
      <c r="E2319" s="13">
        <v>783.0</v>
      </c>
      <c r="F2319" s="14">
        <f>'Costo de tareas'!$B$15</f>
        <v>0.1964027778</v>
      </c>
      <c r="G2319" s="15">
        <f>'Producción diaria'!$T$3*$L$2*$M$2*$N$2*E2319*1000/'Costo de tareas'!$B$14</f>
        <v>1177.288995</v>
      </c>
      <c r="H2319" s="16">
        <f>IF(G2319 &gt; 'Costo de tareas'!$B$13, 'Costo de tareas'!$B$13, IF(G2319 &lt; 'Costo de tareas'!$B$13*0.2, 0, 'Costo de tareas'!$B$13- G2319))</f>
        <v>39.28055556</v>
      </c>
      <c r="I2319" s="17">
        <f>IF(H2319=0,'Costo de tareas'!$B$13,'Costo de tareas'!$B$13-H2319)</f>
        <v>0</v>
      </c>
      <c r="J2319" s="2"/>
      <c r="K2319" s="2"/>
      <c r="P2319" s="2"/>
    </row>
    <row r="2320">
      <c r="A2320" s="3" t="s">
        <v>3100</v>
      </c>
      <c r="B2320" s="11" t="str">
        <f t="shared" si="1"/>
        <v>20200407</v>
      </c>
      <c r="C2320" s="12">
        <f t="shared" si="2"/>
        <v>43928</v>
      </c>
      <c r="D2320" s="3" t="str">
        <f t="shared" si="3"/>
        <v>14</v>
      </c>
      <c r="E2320" s="13">
        <v>799.0</v>
      </c>
      <c r="F2320" s="14">
        <f>'Costo de tareas'!$B$15</f>
        <v>0.1964027778</v>
      </c>
      <c r="G2320" s="15">
        <f>'Producción diaria'!$T$3*$L$2*$M$2*$N$2*E2320*1000/'Costo de tareas'!$B$14</f>
        <v>1201.345986</v>
      </c>
      <c r="H2320" s="16">
        <f>IF(G2320 &gt; 'Costo de tareas'!$B$13, 'Costo de tareas'!$B$13, IF(G2320 &lt; 'Costo de tareas'!$B$13*0.2, 0, 'Costo de tareas'!$B$13- G2320))</f>
        <v>39.28055556</v>
      </c>
      <c r="I2320" s="17">
        <f>IF(H2320=0,'Costo de tareas'!$B$13,'Costo de tareas'!$B$13-H2320)</f>
        <v>0</v>
      </c>
      <c r="J2320" s="2"/>
      <c r="K2320" s="2"/>
      <c r="P2320" s="2"/>
    </row>
    <row r="2321">
      <c r="A2321" s="3" t="s">
        <v>3101</v>
      </c>
      <c r="B2321" s="11" t="str">
        <f t="shared" si="1"/>
        <v>20200407</v>
      </c>
      <c r="C2321" s="12">
        <f t="shared" si="2"/>
        <v>43928</v>
      </c>
      <c r="D2321" s="3" t="str">
        <f t="shared" si="3"/>
        <v>15</v>
      </c>
      <c r="E2321" s="13">
        <v>54.0</v>
      </c>
      <c r="F2321" s="14">
        <f>'Costo de tareas'!$B$15</f>
        <v>0.1964027778</v>
      </c>
      <c r="G2321" s="15">
        <f>'Producción diaria'!$T$3*$L$2*$M$2*$N$2*E2321*1000/'Costo de tareas'!$B$14</f>
        <v>81.1923445</v>
      </c>
      <c r="H2321" s="16">
        <f>IF(G2321 &gt; 'Costo de tareas'!$B$13, 'Costo de tareas'!$B$13, IF(G2321 &lt; 'Costo de tareas'!$B$13*0.2, 0, 'Costo de tareas'!$B$13- G2321))</f>
        <v>39.28055556</v>
      </c>
      <c r="I2321" s="17">
        <f>IF(H2321=0,'Costo de tareas'!$B$13,'Costo de tareas'!$B$13-H2321)</f>
        <v>0</v>
      </c>
      <c r="J2321" s="2"/>
      <c r="K2321" s="2"/>
      <c r="P2321" s="2"/>
    </row>
    <row r="2322">
      <c r="A2322" s="3" t="s">
        <v>3102</v>
      </c>
      <c r="B2322" s="11" t="str">
        <f t="shared" si="1"/>
        <v>20200407</v>
      </c>
      <c r="C2322" s="12">
        <f t="shared" si="2"/>
        <v>43928</v>
      </c>
      <c r="D2322" s="3" t="str">
        <f t="shared" si="3"/>
        <v>16</v>
      </c>
      <c r="E2322" s="13">
        <v>442.0</v>
      </c>
      <c r="F2322" s="14">
        <f>'Costo de tareas'!$B$15</f>
        <v>0.1964027778</v>
      </c>
      <c r="G2322" s="15">
        <f>'Producción diaria'!$T$3*$L$2*$M$2*$N$2*E2322*1000/'Costo de tareas'!$B$14</f>
        <v>664.5743753</v>
      </c>
      <c r="H2322" s="16">
        <f>IF(G2322 &gt; 'Costo de tareas'!$B$13, 'Costo de tareas'!$B$13, IF(G2322 &lt; 'Costo de tareas'!$B$13*0.2, 0, 'Costo de tareas'!$B$13- G2322))</f>
        <v>39.28055556</v>
      </c>
      <c r="I2322" s="17">
        <f>IF(H2322=0,'Costo de tareas'!$B$13,'Costo de tareas'!$B$13-H2322)</f>
        <v>0</v>
      </c>
      <c r="J2322" s="2"/>
      <c r="K2322" s="2"/>
      <c r="P2322" s="2"/>
    </row>
    <row r="2323">
      <c r="A2323" s="3" t="s">
        <v>3103</v>
      </c>
      <c r="B2323" s="11" t="str">
        <f t="shared" si="1"/>
        <v>20200407</v>
      </c>
      <c r="C2323" s="12">
        <f t="shared" si="2"/>
        <v>43928</v>
      </c>
      <c r="D2323" s="3" t="str">
        <f t="shared" si="3"/>
        <v>17</v>
      </c>
      <c r="E2323" s="13">
        <v>242.0</v>
      </c>
      <c r="F2323" s="14">
        <f>'Costo de tareas'!$B$15</f>
        <v>0.1964027778</v>
      </c>
      <c r="G2323" s="15">
        <f>'Producción diaria'!$T$3*$L$2*$M$2*$N$2*E2323*1000/'Costo de tareas'!$B$14</f>
        <v>363.8619883</v>
      </c>
      <c r="H2323" s="16">
        <f>IF(G2323 &gt; 'Costo de tareas'!$B$13, 'Costo de tareas'!$B$13, IF(G2323 &lt; 'Costo de tareas'!$B$13*0.2, 0, 'Costo de tareas'!$B$13- G2323))</f>
        <v>39.28055556</v>
      </c>
      <c r="I2323" s="17">
        <f>IF(H2323=0,'Costo de tareas'!$B$13,'Costo de tareas'!$B$13-H2323)</f>
        <v>0</v>
      </c>
      <c r="J2323" s="2"/>
      <c r="K2323" s="2"/>
      <c r="P2323" s="2"/>
    </row>
    <row r="2324">
      <c r="A2324" s="3" t="s">
        <v>3104</v>
      </c>
      <c r="B2324" s="11" t="str">
        <f t="shared" si="1"/>
        <v>20200407</v>
      </c>
      <c r="C2324" s="12">
        <f t="shared" si="2"/>
        <v>43928</v>
      </c>
      <c r="D2324" s="3" t="str">
        <f t="shared" si="3"/>
        <v>18</v>
      </c>
      <c r="E2324" s="13">
        <v>52.0</v>
      </c>
      <c r="F2324" s="14">
        <f>'Costo de tareas'!$B$15</f>
        <v>0.1964027778</v>
      </c>
      <c r="G2324" s="15">
        <f>'Producción diaria'!$T$3*$L$2*$M$2*$N$2*E2324*1000/'Costo de tareas'!$B$14</f>
        <v>78.18522063</v>
      </c>
      <c r="H2324" s="16">
        <f>IF(G2324 &gt; 'Costo de tareas'!$B$13, 'Costo de tareas'!$B$13, IF(G2324 &lt; 'Costo de tareas'!$B$13*0.2, 0, 'Costo de tareas'!$B$13- G2324))</f>
        <v>39.28055556</v>
      </c>
      <c r="I2324" s="17">
        <f>IF(H2324=0,'Costo de tareas'!$B$13,'Costo de tareas'!$B$13-H2324)</f>
        <v>0</v>
      </c>
      <c r="J2324" s="2"/>
      <c r="K2324" s="2"/>
      <c r="P2324" s="2"/>
    </row>
    <row r="2325">
      <c r="A2325" s="3" t="s">
        <v>3106</v>
      </c>
      <c r="B2325" s="11" t="str">
        <f t="shared" si="1"/>
        <v>20200407</v>
      </c>
      <c r="C2325" s="12">
        <f t="shared" si="2"/>
        <v>43928</v>
      </c>
      <c r="D2325" s="3" t="str">
        <f t="shared" si="3"/>
        <v>19</v>
      </c>
      <c r="E2325" s="13">
        <v>0.0</v>
      </c>
      <c r="F2325" s="14">
        <f>'Costo de tareas'!$B$15</f>
        <v>0.1964027778</v>
      </c>
      <c r="G2325" s="15">
        <f>'Producción diaria'!$T$3*$L$2*$M$2*$N$2*E2325*1000/'Costo de tareas'!$B$14</f>
        <v>0</v>
      </c>
      <c r="H2325" s="16">
        <f>IF(G2325 &gt; 'Costo de tareas'!$B$13, 'Costo de tareas'!$B$13, IF(G2325 &lt; 'Costo de tareas'!$B$13*0.2, 0, 'Costo de tareas'!$B$13- G2325))</f>
        <v>0</v>
      </c>
      <c r="I2325" s="17">
        <f>IF(H2325=0,'Costo de tareas'!$B$13,'Costo de tareas'!$B$13-H2325)</f>
        <v>39.28055556</v>
      </c>
      <c r="J2325" s="2"/>
      <c r="K2325" s="2"/>
      <c r="P2325" s="2"/>
    </row>
    <row r="2326">
      <c r="A2326" s="3" t="s">
        <v>3107</v>
      </c>
      <c r="B2326" s="11" t="str">
        <f t="shared" si="1"/>
        <v>20200407</v>
      </c>
      <c r="C2326" s="12">
        <f t="shared" si="2"/>
        <v>43928</v>
      </c>
      <c r="D2326" s="3" t="str">
        <f t="shared" si="3"/>
        <v>20</v>
      </c>
      <c r="E2326" s="13">
        <v>0.0</v>
      </c>
      <c r="F2326" s="14">
        <f>'Costo de tareas'!$B$15</f>
        <v>0.1964027778</v>
      </c>
      <c r="G2326" s="15">
        <f>'Producción diaria'!$T$3*$L$2*$M$2*$N$2*E2326*1000/'Costo de tareas'!$B$14</f>
        <v>0</v>
      </c>
      <c r="H2326" s="16">
        <f>IF(G2326 &gt; 'Costo de tareas'!$B$13, 'Costo de tareas'!$B$13, IF(G2326 &lt; 'Costo de tareas'!$B$13*0.2, 0, 'Costo de tareas'!$B$13- G2326))</f>
        <v>0</v>
      </c>
      <c r="I2326" s="17">
        <f>IF(H2326=0,'Costo de tareas'!$B$13,'Costo de tareas'!$B$13-H2326)</f>
        <v>39.28055556</v>
      </c>
      <c r="J2326" s="2"/>
      <c r="K2326" s="2"/>
      <c r="P2326" s="2"/>
    </row>
    <row r="2327">
      <c r="A2327" s="3" t="s">
        <v>3108</v>
      </c>
      <c r="B2327" s="11" t="str">
        <f t="shared" si="1"/>
        <v>20200407</v>
      </c>
      <c r="C2327" s="12">
        <f t="shared" si="2"/>
        <v>43928</v>
      </c>
      <c r="D2327" s="3" t="str">
        <f t="shared" si="3"/>
        <v>21</v>
      </c>
      <c r="E2327" s="13">
        <v>0.0</v>
      </c>
      <c r="F2327" s="14">
        <f>'Costo de tareas'!$B$15</f>
        <v>0.1964027778</v>
      </c>
      <c r="G2327" s="15">
        <f>'Producción diaria'!$T$3*$L$2*$M$2*$N$2*E2327*1000/'Costo de tareas'!$B$14</f>
        <v>0</v>
      </c>
      <c r="H2327" s="16">
        <f>IF(G2327 &gt; 'Costo de tareas'!$B$13, 'Costo de tareas'!$B$13, IF(G2327 &lt; 'Costo de tareas'!$B$13*0.2, 0, 'Costo de tareas'!$B$13- G2327))</f>
        <v>0</v>
      </c>
      <c r="I2327" s="17">
        <f>IF(H2327=0,'Costo de tareas'!$B$13,'Costo de tareas'!$B$13-H2327)</f>
        <v>39.28055556</v>
      </c>
      <c r="J2327" s="2"/>
      <c r="K2327" s="2"/>
      <c r="P2327" s="2"/>
    </row>
    <row r="2328">
      <c r="A2328" s="3" t="s">
        <v>3110</v>
      </c>
      <c r="B2328" s="11" t="str">
        <f t="shared" si="1"/>
        <v>20200407</v>
      </c>
      <c r="C2328" s="12">
        <f t="shared" si="2"/>
        <v>43928</v>
      </c>
      <c r="D2328" s="3" t="str">
        <f t="shared" si="3"/>
        <v>22</v>
      </c>
      <c r="E2328" s="13">
        <v>0.0</v>
      </c>
      <c r="F2328" s="14">
        <f>'Costo de tareas'!$B$15</f>
        <v>0.1964027778</v>
      </c>
      <c r="G2328" s="15">
        <f>'Producción diaria'!$T$3*$L$2*$M$2*$N$2*E2328*1000/'Costo de tareas'!$B$14</f>
        <v>0</v>
      </c>
      <c r="H2328" s="16">
        <f>IF(G2328 &gt; 'Costo de tareas'!$B$13, 'Costo de tareas'!$B$13, IF(G2328 &lt; 'Costo de tareas'!$B$13*0.2, 0, 'Costo de tareas'!$B$13- G2328))</f>
        <v>0</v>
      </c>
      <c r="I2328" s="17">
        <f>IF(H2328=0,'Costo de tareas'!$B$13,'Costo de tareas'!$B$13-H2328)</f>
        <v>39.28055556</v>
      </c>
      <c r="J2328" s="2"/>
      <c r="K2328" s="2"/>
      <c r="P2328" s="2"/>
    </row>
    <row r="2329">
      <c r="A2329" s="3" t="s">
        <v>3111</v>
      </c>
      <c r="B2329" s="11" t="str">
        <f t="shared" si="1"/>
        <v>20200407</v>
      </c>
      <c r="C2329" s="12">
        <f t="shared" si="2"/>
        <v>43928</v>
      </c>
      <c r="D2329" s="3" t="str">
        <f t="shared" si="3"/>
        <v>23</v>
      </c>
      <c r="E2329" s="13">
        <v>0.0</v>
      </c>
      <c r="F2329" s="14">
        <f>'Costo de tareas'!$B$15</f>
        <v>0.1964027778</v>
      </c>
      <c r="G2329" s="15">
        <f>'Producción diaria'!$T$3*$L$2*$M$2*$N$2*E2329*1000/'Costo de tareas'!$B$14</f>
        <v>0</v>
      </c>
      <c r="H2329" s="16">
        <f>IF(G2329 &gt; 'Costo de tareas'!$B$13, 'Costo de tareas'!$B$13, IF(G2329 &lt; 'Costo de tareas'!$B$13*0.2, 0, 'Costo de tareas'!$B$13- G2329))</f>
        <v>0</v>
      </c>
      <c r="I2329" s="17">
        <f>IF(H2329=0,'Costo de tareas'!$B$13,'Costo de tareas'!$B$13-H2329)</f>
        <v>39.28055556</v>
      </c>
      <c r="J2329" s="2"/>
      <c r="K2329" s="2"/>
      <c r="P2329" s="2"/>
    </row>
    <row r="2330">
      <c r="A2330" s="3" t="s">
        <v>3113</v>
      </c>
      <c r="B2330" s="11" t="str">
        <f t="shared" si="1"/>
        <v>20200408</v>
      </c>
      <c r="C2330" s="12">
        <f t="shared" si="2"/>
        <v>43929</v>
      </c>
      <c r="D2330" s="3" t="str">
        <f t="shared" si="3"/>
        <v>00</v>
      </c>
      <c r="E2330" s="13">
        <v>0.0</v>
      </c>
      <c r="F2330" s="14">
        <f>'Costo de tareas'!$B$15</f>
        <v>0.1964027778</v>
      </c>
      <c r="G2330" s="15">
        <f>'Producción diaria'!$T$3*$L$2*$M$2*$N$2*E2330*1000/'Costo de tareas'!$B$14</f>
        <v>0</v>
      </c>
      <c r="H2330" s="16">
        <f>IF(G2330 &gt; 'Costo de tareas'!$B$13, 'Costo de tareas'!$B$13, IF(G2330 &lt; 'Costo de tareas'!$B$13*0.2, 0, 'Costo de tareas'!$B$13- G2330))</f>
        <v>0</v>
      </c>
      <c r="I2330" s="17">
        <f>IF(H2330=0,'Costo de tareas'!$B$13,'Costo de tareas'!$B$13-H2330)</f>
        <v>39.28055556</v>
      </c>
      <c r="J2330" s="2"/>
      <c r="K2330" s="2"/>
      <c r="P2330" s="2"/>
    </row>
    <row r="2331">
      <c r="A2331" s="3" t="s">
        <v>3116</v>
      </c>
      <c r="B2331" s="11" t="str">
        <f t="shared" si="1"/>
        <v>20200408</v>
      </c>
      <c r="C2331" s="12">
        <f t="shared" si="2"/>
        <v>43929</v>
      </c>
      <c r="D2331" s="3" t="str">
        <f t="shared" si="3"/>
        <v>01</v>
      </c>
      <c r="E2331" s="13">
        <v>0.0</v>
      </c>
      <c r="F2331" s="14">
        <f>'Costo de tareas'!$B$15</f>
        <v>0.1964027778</v>
      </c>
      <c r="G2331" s="15">
        <f>'Producción diaria'!$T$3*$L$2*$M$2*$N$2*E2331*1000/'Costo de tareas'!$B$14</f>
        <v>0</v>
      </c>
      <c r="H2331" s="16">
        <f>IF(G2331 &gt; 'Costo de tareas'!$B$13, 'Costo de tareas'!$B$13, IF(G2331 &lt; 'Costo de tareas'!$B$13*0.2, 0, 'Costo de tareas'!$B$13- G2331))</f>
        <v>0</v>
      </c>
      <c r="I2331" s="17">
        <f>IF(H2331=0,'Costo de tareas'!$B$13,'Costo de tareas'!$B$13-H2331)</f>
        <v>39.28055556</v>
      </c>
      <c r="J2331" s="2"/>
      <c r="K2331" s="2"/>
      <c r="P2331" s="2"/>
    </row>
    <row r="2332">
      <c r="A2332" s="3" t="s">
        <v>3119</v>
      </c>
      <c r="B2332" s="11" t="str">
        <f t="shared" si="1"/>
        <v>20200408</v>
      </c>
      <c r="C2332" s="12">
        <f t="shared" si="2"/>
        <v>43929</v>
      </c>
      <c r="D2332" s="3" t="str">
        <f t="shared" si="3"/>
        <v>02</v>
      </c>
      <c r="E2332" s="13">
        <v>0.0</v>
      </c>
      <c r="F2332" s="14">
        <f>'Costo de tareas'!$B$15</f>
        <v>0.1964027778</v>
      </c>
      <c r="G2332" s="15">
        <f>'Producción diaria'!$T$3*$L$2*$M$2*$N$2*E2332*1000/'Costo de tareas'!$B$14</f>
        <v>0</v>
      </c>
      <c r="H2332" s="16">
        <f>IF(G2332 &gt; 'Costo de tareas'!$B$13, 'Costo de tareas'!$B$13, IF(G2332 &lt; 'Costo de tareas'!$B$13*0.2, 0, 'Costo de tareas'!$B$13- G2332))</f>
        <v>0</v>
      </c>
      <c r="I2332" s="17">
        <f>IF(H2332=0,'Costo de tareas'!$B$13,'Costo de tareas'!$B$13-H2332)</f>
        <v>39.28055556</v>
      </c>
      <c r="J2332" s="2"/>
      <c r="K2332" s="2"/>
      <c r="P2332" s="2"/>
    </row>
    <row r="2333">
      <c r="A2333" s="3" t="s">
        <v>3121</v>
      </c>
      <c r="B2333" s="11" t="str">
        <f t="shared" si="1"/>
        <v>20200408</v>
      </c>
      <c r="C2333" s="12">
        <f t="shared" si="2"/>
        <v>43929</v>
      </c>
      <c r="D2333" s="3" t="str">
        <f t="shared" si="3"/>
        <v>03</v>
      </c>
      <c r="E2333" s="13">
        <v>0.0</v>
      </c>
      <c r="F2333" s="14">
        <f>'Costo de tareas'!$B$15</f>
        <v>0.1964027778</v>
      </c>
      <c r="G2333" s="15">
        <f>'Producción diaria'!$T$3*$L$2*$M$2*$N$2*E2333*1000/'Costo de tareas'!$B$14</f>
        <v>0</v>
      </c>
      <c r="H2333" s="16">
        <f>IF(G2333 &gt; 'Costo de tareas'!$B$13, 'Costo de tareas'!$B$13, IF(G2333 &lt; 'Costo de tareas'!$B$13*0.2, 0, 'Costo de tareas'!$B$13- G2333))</f>
        <v>0</v>
      </c>
      <c r="I2333" s="17">
        <f>IF(H2333=0,'Costo de tareas'!$B$13,'Costo de tareas'!$B$13-H2333)</f>
        <v>39.28055556</v>
      </c>
      <c r="J2333" s="2"/>
      <c r="K2333" s="2"/>
      <c r="P2333" s="2"/>
    </row>
    <row r="2334">
      <c r="A2334" s="3" t="s">
        <v>3123</v>
      </c>
      <c r="B2334" s="11" t="str">
        <f t="shared" si="1"/>
        <v>20200408</v>
      </c>
      <c r="C2334" s="12">
        <f t="shared" si="2"/>
        <v>43929</v>
      </c>
      <c r="D2334" s="3" t="str">
        <f t="shared" si="3"/>
        <v>04</v>
      </c>
      <c r="E2334" s="13">
        <v>0.0</v>
      </c>
      <c r="F2334" s="14">
        <f>'Costo de tareas'!$B$15</f>
        <v>0.1964027778</v>
      </c>
      <c r="G2334" s="15">
        <f>'Producción diaria'!$T$3*$L$2*$M$2*$N$2*E2334*1000/'Costo de tareas'!$B$14</f>
        <v>0</v>
      </c>
      <c r="H2334" s="16">
        <f>IF(G2334 &gt; 'Costo de tareas'!$B$13, 'Costo de tareas'!$B$13, IF(G2334 &lt; 'Costo de tareas'!$B$13*0.2, 0, 'Costo de tareas'!$B$13- G2334))</f>
        <v>0</v>
      </c>
      <c r="I2334" s="17">
        <f>IF(H2334=0,'Costo de tareas'!$B$13,'Costo de tareas'!$B$13-H2334)</f>
        <v>39.28055556</v>
      </c>
      <c r="J2334" s="2"/>
      <c r="K2334" s="2"/>
      <c r="P2334" s="2"/>
    </row>
    <row r="2335">
      <c r="A2335" s="3" t="s">
        <v>3125</v>
      </c>
      <c r="B2335" s="11" t="str">
        <f t="shared" si="1"/>
        <v>20200408</v>
      </c>
      <c r="C2335" s="12">
        <f t="shared" si="2"/>
        <v>43929</v>
      </c>
      <c r="D2335" s="3" t="str">
        <f t="shared" si="3"/>
        <v>05</v>
      </c>
      <c r="E2335" s="13">
        <v>0.0</v>
      </c>
      <c r="F2335" s="14">
        <f>'Costo de tareas'!$B$15</f>
        <v>0.1964027778</v>
      </c>
      <c r="G2335" s="15">
        <f>'Producción diaria'!$T$3*$L$2*$M$2*$N$2*E2335*1000/'Costo de tareas'!$B$14</f>
        <v>0</v>
      </c>
      <c r="H2335" s="16">
        <f>IF(G2335 &gt; 'Costo de tareas'!$B$13, 'Costo de tareas'!$B$13, IF(G2335 &lt; 'Costo de tareas'!$B$13*0.2, 0, 'Costo de tareas'!$B$13- G2335))</f>
        <v>0</v>
      </c>
      <c r="I2335" s="17">
        <f>IF(H2335=0,'Costo de tareas'!$B$13,'Costo de tareas'!$B$13-H2335)</f>
        <v>39.28055556</v>
      </c>
      <c r="J2335" s="2"/>
      <c r="K2335" s="2"/>
      <c r="P2335" s="2"/>
    </row>
    <row r="2336">
      <c r="A2336" s="3" t="s">
        <v>3126</v>
      </c>
      <c r="B2336" s="11" t="str">
        <f t="shared" si="1"/>
        <v>20200408</v>
      </c>
      <c r="C2336" s="12">
        <f t="shared" si="2"/>
        <v>43929</v>
      </c>
      <c r="D2336" s="3" t="str">
        <f t="shared" si="3"/>
        <v>06</v>
      </c>
      <c r="E2336" s="13">
        <v>4.0</v>
      </c>
      <c r="F2336" s="14">
        <f>'Costo de tareas'!$B$15</f>
        <v>0.1964027778</v>
      </c>
      <c r="G2336" s="15">
        <f>'Producción diaria'!$T$3*$L$2*$M$2*$N$2*E2336*1000/'Costo de tareas'!$B$14</f>
        <v>6.014247741</v>
      </c>
      <c r="H2336" s="16">
        <f>IF(G2336 &gt; 'Costo de tareas'!$B$13, 'Costo de tareas'!$B$13, IF(G2336 &lt; 'Costo de tareas'!$B$13*0.2, 0, 'Costo de tareas'!$B$13- G2336))</f>
        <v>0</v>
      </c>
      <c r="I2336" s="17">
        <f>IF(H2336=0,'Costo de tareas'!$B$13,'Costo de tareas'!$B$13-H2336)</f>
        <v>39.28055556</v>
      </c>
      <c r="J2336" s="2"/>
      <c r="K2336" s="2"/>
      <c r="P2336" s="2"/>
    </row>
    <row r="2337">
      <c r="A2337" s="3" t="s">
        <v>3128</v>
      </c>
      <c r="B2337" s="11" t="str">
        <f t="shared" si="1"/>
        <v>20200408</v>
      </c>
      <c r="C2337" s="12">
        <f t="shared" si="2"/>
        <v>43929</v>
      </c>
      <c r="D2337" s="3" t="str">
        <f t="shared" si="3"/>
        <v>07</v>
      </c>
      <c r="E2337" s="13">
        <v>129.0</v>
      </c>
      <c r="F2337" s="14">
        <f>'Costo de tareas'!$B$15</f>
        <v>0.1964027778</v>
      </c>
      <c r="G2337" s="15">
        <f>'Producción diaria'!$T$3*$L$2*$M$2*$N$2*E2337*1000/'Costo de tareas'!$B$14</f>
        <v>193.9594896</v>
      </c>
      <c r="H2337" s="16">
        <f>IF(G2337 &gt; 'Costo de tareas'!$B$13, 'Costo de tareas'!$B$13, IF(G2337 &lt; 'Costo de tareas'!$B$13*0.2, 0, 'Costo de tareas'!$B$13- G2337))</f>
        <v>39.28055556</v>
      </c>
      <c r="I2337" s="17">
        <f>IF(H2337=0,'Costo de tareas'!$B$13,'Costo de tareas'!$B$13-H2337)</f>
        <v>0</v>
      </c>
      <c r="J2337" s="2"/>
      <c r="K2337" s="2"/>
      <c r="P2337" s="2"/>
    </row>
    <row r="2338">
      <c r="A2338" s="3" t="s">
        <v>3129</v>
      </c>
      <c r="B2338" s="11" t="str">
        <f t="shared" si="1"/>
        <v>20200408</v>
      </c>
      <c r="C2338" s="12">
        <f t="shared" si="2"/>
        <v>43929</v>
      </c>
      <c r="D2338" s="3" t="str">
        <f t="shared" si="3"/>
        <v>08</v>
      </c>
      <c r="E2338" s="13">
        <v>297.0</v>
      </c>
      <c r="F2338" s="14">
        <f>'Costo de tareas'!$B$15</f>
        <v>0.1964027778</v>
      </c>
      <c r="G2338" s="15">
        <f>'Producción diaria'!$T$3*$L$2*$M$2*$N$2*E2338*1000/'Costo de tareas'!$B$14</f>
        <v>446.5578947</v>
      </c>
      <c r="H2338" s="16">
        <f>IF(G2338 &gt; 'Costo de tareas'!$B$13, 'Costo de tareas'!$B$13, IF(G2338 &lt; 'Costo de tareas'!$B$13*0.2, 0, 'Costo de tareas'!$B$13- G2338))</f>
        <v>39.28055556</v>
      </c>
      <c r="I2338" s="17">
        <f>IF(H2338=0,'Costo de tareas'!$B$13,'Costo de tareas'!$B$13-H2338)</f>
        <v>0</v>
      </c>
      <c r="J2338" s="2"/>
      <c r="K2338" s="2"/>
      <c r="P2338" s="2"/>
    </row>
    <row r="2339">
      <c r="A2339" s="3" t="s">
        <v>3130</v>
      </c>
      <c r="B2339" s="11" t="str">
        <f t="shared" si="1"/>
        <v>20200408</v>
      </c>
      <c r="C2339" s="12">
        <f t="shared" si="2"/>
        <v>43929</v>
      </c>
      <c r="D2339" s="3" t="str">
        <f t="shared" si="3"/>
        <v>09</v>
      </c>
      <c r="E2339" s="13">
        <v>442.0</v>
      </c>
      <c r="F2339" s="14">
        <f>'Costo de tareas'!$B$15</f>
        <v>0.1964027778</v>
      </c>
      <c r="G2339" s="15">
        <f>'Producción diaria'!$T$3*$L$2*$M$2*$N$2*E2339*1000/'Costo de tareas'!$B$14</f>
        <v>664.5743753</v>
      </c>
      <c r="H2339" s="16">
        <f>IF(G2339 &gt; 'Costo de tareas'!$B$13, 'Costo de tareas'!$B$13, IF(G2339 &lt; 'Costo de tareas'!$B$13*0.2, 0, 'Costo de tareas'!$B$13- G2339))</f>
        <v>39.28055556</v>
      </c>
      <c r="I2339" s="17">
        <f>IF(H2339=0,'Costo de tareas'!$B$13,'Costo de tareas'!$B$13-H2339)</f>
        <v>0</v>
      </c>
      <c r="J2339" s="2"/>
      <c r="K2339" s="2"/>
      <c r="P2339" s="2"/>
    </row>
    <row r="2340">
      <c r="A2340" s="3" t="s">
        <v>3131</v>
      </c>
      <c r="B2340" s="11" t="str">
        <f t="shared" si="1"/>
        <v>20200408</v>
      </c>
      <c r="C2340" s="12">
        <f t="shared" si="2"/>
        <v>43929</v>
      </c>
      <c r="D2340" s="3" t="str">
        <f t="shared" si="3"/>
        <v>10</v>
      </c>
      <c r="E2340" s="13">
        <v>713.0</v>
      </c>
      <c r="F2340" s="14">
        <f>'Costo de tareas'!$B$15</f>
        <v>0.1964027778</v>
      </c>
      <c r="G2340" s="15">
        <f>'Producción diaria'!$T$3*$L$2*$M$2*$N$2*E2340*1000/'Costo de tareas'!$B$14</f>
        <v>1072.03966</v>
      </c>
      <c r="H2340" s="16">
        <f>IF(G2340 &gt; 'Costo de tareas'!$B$13, 'Costo de tareas'!$B$13, IF(G2340 &lt; 'Costo de tareas'!$B$13*0.2, 0, 'Costo de tareas'!$B$13- G2340))</f>
        <v>39.28055556</v>
      </c>
      <c r="I2340" s="17">
        <f>IF(H2340=0,'Costo de tareas'!$B$13,'Costo de tareas'!$B$13-H2340)</f>
        <v>0</v>
      </c>
      <c r="J2340" s="2"/>
      <c r="K2340" s="2"/>
      <c r="P2340" s="2"/>
    </row>
    <row r="2341">
      <c r="A2341" s="3" t="s">
        <v>3132</v>
      </c>
      <c r="B2341" s="11" t="str">
        <f t="shared" si="1"/>
        <v>20200408</v>
      </c>
      <c r="C2341" s="12">
        <f t="shared" si="2"/>
        <v>43929</v>
      </c>
      <c r="D2341" s="3" t="str">
        <f t="shared" si="3"/>
        <v>11</v>
      </c>
      <c r="E2341" s="13">
        <v>78.0</v>
      </c>
      <c r="F2341" s="14">
        <f>'Costo de tareas'!$B$15</f>
        <v>0.1964027778</v>
      </c>
      <c r="G2341" s="15">
        <f>'Producción diaria'!$T$3*$L$2*$M$2*$N$2*E2341*1000/'Costo de tareas'!$B$14</f>
        <v>117.2778309</v>
      </c>
      <c r="H2341" s="16">
        <f>IF(G2341 &gt; 'Costo de tareas'!$B$13, 'Costo de tareas'!$B$13, IF(G2341 &lt; 'Costo de tareas'!$B$13*0.2, 0, 'Costo de tareas'!$B$13- G2341))</f>
        <v>39.28055556</v>
      </c>
      <c r="I2341" s="17">
        <f>IF(H2341=0,'Costo de tareas'!$B$13,'Costo de tareas'!$B$13-H2341)</f>
        <v>0</v>
      </c>
      <c r="J2341" s="2"/>
      <c r="K2341" s="2"/>
      <c r="P2341" s="2"/>
    </row>
    <row r="2342">
      <c r="A2342" s="3" t="s">
        <v>3134</v>
      </c>
      <c r="B2342" s="11" t="str">
        <f t="shared" si="1"/>
        <v>20200408</v>
      </c>
      <c r="C2342" s="12">
        <f t="shared" si="2"/>
        <v>43929</v>
      </c>
      <c r="D2342" s="3" t="str">
        <f t="shared" si="3"/>
        <v>12</v>
      </c>
      <c r="E2342" s="13">
        <v>763.0</v>
      </c>
      <c r="F2342" s="14">
        <f>'Costo de tareas'!$B$15</f>
        <v>0.1964027778</v>
      </c>
      <c r="G2342" s="15">
        <f>'Producción diaria'!$T$3*$L$2*$M$2*$N$2*E2342*1000/'Costo de tareas'!$B$14</f>
        <v>1147.217757</v>
      </c>
      <c r="H2342" s="16">
        <f>IF(G2342 &gt; 'Costo de tareas'!$B$13, 'Costo de tareas'!$B$13, IF(G2342 &lt; 'Costo de tareas'!$B$13*0.2, 0, 'Costo de tareas'!$B$13- G2342))</f>
        <v>39.28055556</v>
      </c>
      <c r="I2342" s="17">
        <f>IF(H2342=0,'Costo de tareas'!$B$13,'Costo de tareas'!$B$13-H2342)</f>
        <v>0</v>
      </c>
      <c r="J2342" s="2"/>
      <c r="K2342" s="2"/>
      <c r="P2342" s="2"/>
    </row>
    <row r="2343">
      <c r="A2343" s="3" t="s">
        <v>3136</v>
      </c>
      <c r="B2343" s="11" t="str">
        <f t="shared" si="1"/>
        <v>20200408</v>
      </c>
      <c r="C2343" s="12">
        <f t="shared" si="2"/>
        <v>43929</v>
      </c>
      <c r="D2343" s="3" t="str">
        <f t="shared" si="3"/>
        <v>13</v>
      </c>
      <c r="E2343" s="13">
        <v>496.0</v>
      </c>
      <c r="F2343" s="14">
        <f>'Costo de tareas'!$B$15</f>
        <v>0.1964027778</v>
      </c>
      <c r="G2343" s="15">
        <f>'Producción diaria'!$T$3*$L$2*$M$2*$N$2*E2343*1000/'Costo de tareas'!$B$14</f>
        <v>745.7667198</v>
      </c>
      <c r="H2343" s="16">
        <f>IF(G2343 &gt; 'Costo de tareas'!$B$13, 'Costo de tareas'!$B$13, IF(G2343 &lt; 'Costo de tareas'!$B$13*0.2, 0, 'Costo de tareas'!$B$13- G2343))</f>
        <v>39.28055556</v>
      </c>
      <c r="I2343" s="17">
        <f>IF(H2343=0,'Costo de tareas'!$B$13,'Costo de tareas'!$B$13-H2343)</f>
        <v>0</v>
      </c>
      <c r="J2343" s="2"/>
      <c r="K2343" s="2"/>
      <c r="P2343" s="2"/>
    </row>
    <row r="2344">
      <c r="A2344" s="3" t="s">
        <v>3138</v>
      </c>
      <c r="B2344" s="11" t="str">
        <f t="shared" si="1"/>
        <v>20200408</v>
      </c>
      <c r="C2344" s="12">
        <f t="shared" si="2"/>
        <v>43929</v>
      </c>
      <c r="D2344" s="3" t="str">
        <f t="shared" si="3"/>
        <v>14</v>
      </c>
      <c r="E2344" s="13">
        <v>694.0</v>
      </c>
      <c r="F2344" s="14">
        <f>'Costo de tareas'!$B$15</f>
        <v>0.1964027778</v>
      </c>
      <c r="G2344" s="15">
        <f>'Producción diaria'!$T$3*$L$2*$M$2*$N$2*E2344*1000/'Costo de tareas'!$B$14</f>
        <v>1043.471983</v>
      </c>
      <c r="H2344" s="16">
        <f>IF(G2344 &gt; 'Costo de tareas'!$B$13, 'Costo de tareas'!$B$13, IF(G2344 &lt; 'Costo de tareas'!$B$13*0.2, 0, 'Costo de tareas'!$B$13- G2344))</f>
        <v>39.28055556</v>
      </c>
      <c r="I2344" s="17">
        <f>IF(H2344=0,'Costo de tareas'!$B$13,'Costo de tareas'!$B$13-H2344)</f>
        <v>0</v>
      </c>
      <c r="J2344" s="2"/>
      <c r="K2344" s="2"/>
      <c r="P2344" s="2"/>
    </row>
    <row r="2345">
      <c r="A2345" s="3" t="s">
        <v>3140</v>
      </c>
      <c r="B2345" s="11" t="str">
        <f t="shared" si="1"/>
        <v>20200408</v>
      </c>
      <c r="C2345" s="12">
        <f t="shared" si="2"/>
        <v>43929</v>
      </c>
      <c r="D2345" s="3" t="str">
        <f t="shared" si="3"/>
        <v>15</v>
      </c>
      <c r="E2345" s="13">
        <v>49.0</v>
      </c>
      <c r="F2345" s="14">
        <f>'Costo de tareas'!$B$15</f>
        <v>0.1964027778</v>
      </c>
      <c r="G2345" s="15">
        <f>'Producción diaria'!$T$3*$L$2*$M$2*$N$2*E2345*1000/'Costo de tareas'!$B$14</f>
        <v>73.67453482</v>
      </c>
      <c r="H2345" s="16">
        <f>IF(G2345 &gt; 'Costo de tareas'!$B$13, 'Costo de tareas'!$B$13, IF(G2345 &lt; 'Costo de tareas'!$B$13*0.2, 0, 'Costo de tareas'!$B$13- G2345))</f>
        <v>39.28055556</v>
      </c>
      <c r="I2345" s="17">
        <f>IF(H2345=0,'Costo de tareas'!$B$13,'Costo de tareas'!$B$13-H2345)</f>
        <v>0</v>
      </c>
      <c r="J2345" s="2"/>
      <c r="K2345" s="2"/>
      <c r="P2345" s="2"/>
    </row>
    <row r="2346">
      <c r="A2346" s="3" t="s">
        <v>3142</v>
      </c>
      <c r="B2346" s="11" t="str">
        <f t="shared" si="1"/>
        <v>20200408</v>
      </c>
      <c r="C2346" s="12">
        <f t="shared" si="2"/>
        <v>43929</v>
      </c>
      <c r="D2346" s="3" t="str">
        <f t="shared" si="3"/>
        <v>16</v>
      </c>
      <c r="E2346" s="13">
        <v>455.0</v>
      </c>
      <c r="F2346" s="14">
        <f>'Costo de tareas'!$B$15</f>
        <v>0.1964027778</v>
      </c>
      <c r="G2346" s="15">
        <f>'Producción diaria'!$T$3*$L$2*$M$2*$N$2*E2346*1000/'Costo de tareas'!$B$14</f>
        <v>684.1206805</v>
      </c>
      <c r="H2346" s="16">
        <f>IF(G2346 &gt; 'Costo de tareas'!$B$13, 'Costo de tareas'!$B$13, IF(G2346 &lt; 'Costo de tareas'!$B$13*0.2, 0, 'Costo de tareas'!$B$13- G2346))</f>
        <v>39.28055556</v>
      </c>
      <c r="I2346" s="17">
        <f>IF(H2346=0,'Costo de tareas'!$B$13,'Costo de tareas'!$B$13-H2346)</f>
        <v>0</v>
      </c>
      <c r="J2346" s="2"/>
      <c r="K2346" s="2"/>
      <c r="P2346" s="2"/>
    </row>
    <row r="2347">
      <c r="A2347" s="3" t="s">
        <v>3144</v>
      </c>
      <c r="B2347" s="11" t="str">
        <f t="shared" si="1"/>
        <v>20200408</v>
      </c>
      <c r="C2347" s="12">
        <f t="shared" si="2"/>
        <v>43929</v>
      </c>
      <c r="D2347" s="3" t="str">
        <f t="shared" si="3"/>
        <v>17</v>
      </c>
      <c r="E2347" s="13">
        <v>252.0</v>
      </c>
      <c r="F2347" s="14">
        <f>'Costo de tareas'!$B$15</f>
        <v>0.1964027778</v>
      </c>
      <c r="G2347" s="15">
        <f>'Producción diaria'!$T$3*$L$2*$M$2*$N$2*E2347*1000/'Costo de tareas'!$B$14</f>
        <v>378.8976077</v>
      </c>
      <c r="H2347" s="16">
        <f>IF(G2347 &gt; 'Costo de tareas'!$B$13, 'Costo de tareas'!$B$13, IF(G2347 &lt; 'Costo de tareas'!$B$13*0.2, 0, 'Costo de tareas'!$B$13- G2347))</f>
        <v>39.28055556</v>
      </c>
      <c r="I2347" s="17">
        <f>IF(H2347=0,'Costo de tareas'!$B$13,'Costo de tareas'!$B$13-H2347)</f>
        <v>0</v>
      </c>
      <c r="J2347" s="2"/>
      <c r="K2347" s="2"/>
      <c r="P2347" s="2"/>
    </row>
    <row r="2348">
      <c r="A2348" s="3" t="s">
        <v>3145</v>
      </c>
      <c r="B2348" s="11" t="str">
        <f t="shared" si="1"/>
        <v>20200408</v>
      </c>
      <c r="C2348" s="12">
        <f t="shared" si="2"/>
        <v>43929</v>
      </c>
      <c r="D2348" s="3" t="str">
        <f t="shared" si="3"/>
        <v>18</v>
      </c>
      <c r="E2348" s="13">
        <v>56.0</v>
      </c>
      <c r="F2348" s="14">
        <f>'Costo de tareas'!$B$15</f>
        <v>0.1964027778</v>
      </c>
      <c r="G2348" s="15">
        <f>'Producción diaria'!$T$3*$L$2*$M$2*$N$2*E2348*1000/'Costo de tareas'!$B$14</f>
        <v>84.19946837</v>
      </c>
      <c r="H2348" s="16">
        <f>IF(G2348 &gt; 'Costo de tareas'!$B$13, 'Costo de tareas'!$B$13, IF(G2348 &lt; 'Costo de tareas'!$B$13*0.2, 0, 'Costo de tareas'!$B$13- G2348))</f>
        <v>39.28055556</v>
      </c>
      <c r="I2348" s="17">
        <f>IF(H2348=0,'Costo de tareas'!$B$13,'Costo de tareas'!$B$13-H2348)</f>
        <v>0</v>
      </c>
      <c r="J2348" s="2"/>
      <c r="K2348" s="2"/>
      <c r="P2348" s="2"/>
    </row>
    <row r="2349">
      <c r="A2349" s="3" t="s">
        <v>3146</v>
      </c>
      <c r="B2349" s="11" t="str">
        <f t="shared" si="1"/>
        <v>20200408</v>
      </c>
      <c r="C2349" s="12">
        <f t="shared" si="2"/>
        <v>43929</v>
      </c>
      <c r="D2349" s="3" t="str">
        <f t="shared" si="3"/>
        <v>19</v>
      </c>
      <c r="E2349" s="13">
        <v>0.0</v>
      </c>
      <c r="F2349" s="14">
        <f>'Costo de tareas'!$B$15</f>
        <v>0.1964027778</v>
      </c>
      <c r="G2349" s="15">
        <f>'Producción diaria'!$T$3*$L$2*$M$2*$N$2*E2349*1000/'Costo de tareas'!$B$14</f>
        <v>0</v>
      </c>
      <c r="H2349" s="16">
        <f>IF(G2349 &gt; 'Costo de tareas'!$B$13, 'Costo de tareas'!$B$13, IF(G2349 &lt; 'Costo de tareas'!$B$13*0.2, 0, 'Costo de tareas'!$B$13- G2349))</f>
        <v>0</v>
      </c>
      <c r="I2349" s="17">
        <f>IF(H2349=0,'Costo de tareas'!$B$13,'Costo de tareas'!$B$13-H2349)</f>
        <v>39.28055556</v>
      </c>
      <c r="J2349" s="2"/>
      <c r="K2349" s="2"/>
      <c r="P2349" s="2"/>
    </row>
    <row r="2350">
      <c r="A2350" s="3" t="s">
        <v>3148</v>
      </c>
      <c r="B2350" s="11" t="str">
        <f t="shared" si="1"/>
        <v>20200408</v>
      </c>
      <c r="C2350" s="12">
        <f t="shared" si="2"/>
        <v>43929</v>
      </c>
      <c r="D2350" s="3" t="str">
        <f t="shared" si="3"/>
        <v>20</v>
      </c>
      <c r="E2350" s="13">
        <v>0.0</v>
      </c>
      <c r="F2350" s="14">
        <f>'Costo de tareas'!$B$15</f>
        <v>0.1964027778</v>
      </c>
      <c r="G2350" s="15">
        <f>'Producción diaria'!$T$3*$L$2*$M$2*$N$2*E2350*1000/'Costo de tareas'!$B$14</f>
        <v>0</v>
      </c>
      <c r="H2350" s="16">
        <f>IF(G2350 &gt; 'Costo de tareas'!$B$13, 'Costo de tareas'!$B$13, IF(G2350 &lt; 'Costo de tareas'!$B$13*0.2, 0, 'Costo de tareas'!$B$13- G2350))</f>
        <v>0</v>
      </c>
      <c r="I2350" s="17">
        <f>IF(H2350=0,'Costo de tareas'!$B$13,'Costo de tareas'!$B$13-H2350)</f>
        <v>39.28055556</v>
      </c>
      <c r="J2350" s="2"/>
      <c r="K2350" s="2"/>
      <c r="P2350" s="2"/>
    </row>
    <row r="2351">
      <c r="A2351" s="3" t="s">
        <v>3149</v>
      </c>
      <c r="B2351" s="11" t="str">
        <f t="shared" si="1"/>
        <v>20200408</v>
      </c>
      <c r="C2351" s="12">
        <f t="shared" si="2"/>
        <v>43929</v>
      </c>
      <c r="D2351" s="3" t="str">
        <f t="shared" si="3"/>
        <v>21</v>
      </c>
      <c r="E2351" s="13">
        <v>0.0</v>
      </c>
      <c r="F2351" s="14">
        <f>'Costo de tareas'!$B$15</f>
        <v>0.1964027778</v>
      </c>
      <c r="G2351" s="15">
        <f>'Producción diaria'!$T$3*$L$2*$M$2*$N$2*E2351*1000/'Costo de tareas'!$B$14</f>
        <v>0</v>
      </c>
      <c r="H2351" s="16">
        <f>IF(G2351 &gt; 'Costo de tareas'!$B$13, 'Costo de tareas'!$B$13, IF(G2351 &lt; 'Costo de tareas'!$B$13*0.2, 0, 'Costo de tareas'!$B$13- G2351))</f>
        <v>0</v>
      </c>
      <c r="I2351" s="17">
        <f>IF(H2351=0,'Costo de tareas'!$B$13,'Costo de tareas'!$B$13-H2351)</f>
        <v>39.28055556</v>
      </c>
      <c r="J2351" s="2"/>
      <c r="K2351" s="2"/>
      <c r="P2351" s="2"/>
    </row>
    <row r="2352">
      <c r="A2352" s="3" t="s">
        <v>3150</v>
      </c>
      <c r="B2352" s="11" t="str">
        <f t="shared" si="1"/>
        <v>20200408</v>
      </c>
      <c r="C2352" s="12">
        <f t="shared" si="2"/>
        <v>43929</v>
      </c>
      <c r="D2352" s="3" t="str">
        <f t="shared" si="3"/>
        <v>22</v>
      </c>
      <c r="E2352" s="13">
        <v>0.0</v>
      </c>
      <c r="F2352" s="14">
        <f>'Costo de tareas'!$B$15</f>
        <v>0.1964027778</v>
      </c>
      <c r="G2352" s="15">
        <f>'Producción diaria'!$T$3*$L$2*$M$2*$N$2*E2352*1000/'Costo de tareas'!$B$14</f>
        <v>0</v>
      </c>
      <c r="H2352" s="16">
        <f>IF(G2352 &gt; 'Costo de tareas'!$B$13, 'Costo de tareas'!$B$13, IF(G2352 &lt; 'Costo de tareas'!$B$13*0.2, 0, 'Costo de tareas'!$B$13- G2352))</f>
        <v>0</v>
      </c>
      <c r="I2352" s="17">
        <f>IF(H2352=0,'Costo de tareas'!$B$13,'Costo de tareas'!$B$13-H2352)</f>
        <v>39.28055556</v>
      </c>
      <c r="J2352" s="2"/>
      <c r="K2352" s="2"/>
      <c r="P2352" s="2"/>
    </row>
    <row r="2353">
      <c r="A2353" s="3" t="s">
        <v>3151</v>
      </c>
      <c r="B2353" s="11" t="str">
        <f t="shared" si="1"/>
        <v>20200408</v>
      </c>
      <c r="C2353" s="12">
        <f t="shared" si="2"/>
        <v>43929</v>
      </c>
      <c r="D2353" s="3" t="str">
        <f t="shared" si="3"/>
        <v>23</v>
      </c>
      <c r="E2353" s="13">
        <v>0.0</v>
      </c>
      <c r="F2353" s="14">
        <f>'Costo de tareas'!$B$15</f>
        <v>0.1964027778</v>
      </c>
      <c r="G2353" s="15">
        <f>'Producción diaria'!$T$3*$L$2*$M$2*$N$2*E2353*1000/'Costo de tareas'!$B$14</f>
        <v>0</v>
      </c>
      <c r="H2353" s="16">
        <f>IF(G2353 &gt; 'Costo de tareas'!$B$13, 'Costo de tareas'!$B$13, IF(G2353 &lt; 'Costo de tareas'!$B$13*0.2, 0, 'Costo de tareas'!$B$13- G2353))</f>
        <v>0</v>
      </c>
      <c r="I2353" s="17">
        <f>IF(H2353=0,'Costo de tareas'!$B$13,'Costo de tareas'!$B$13-H2353)</f>
        <v>39.28055556</v>
      </c>
      <c r="J2353" s="2"/>
      <c r="K2353" s="2"/>
      <c r="P2353" s="2"/>
    </row>
    <row r="2354">
      <c r="A2354" s="3" t="s">
        <v>3154</v>
      </c>
      <c r="B2354" s="11" t="str">
        <f t="shared" si="1"/>
        <v>20200409</v>
      </c>
      <c r="C2354" s="12">
        <f t="shared" si="2"/>
        <v>43930</v>
      </c>
      <c r="D2354" s="3" t="str">
        <f t="shared" si="3"/>
        <v>00</v>
      </c>
      <c r="E2354" s="13">
        <v>0.0</v>
      </c>
      <c r="F2354" s="14">
        <f>'Costo de tareas'!$B$15</f>
        <v>0.1964027778</v>
      </c>
      <c r="G2354" s="15">
        <f>'Producción diaria'!$T$3*$L$2*$M$2*$N$2*E2354*1000/'Costo de tareas'!$B$14</f>
        <v>0</v>
      </c>
      <c r="H2354" s="16">
        <f>IF(G2354 &gt; 'Costo de tareas'!$B$13, 'Costo de tareas'!$B$13, IF(G2354 &lt; 'Costo de tareas'!$B$13*0.2, 0, 'Costo de tareas'!$B$13- G2354))</f>
        <v>0</v>
      </c>
      <c r="I2354" s="17">
        <f>IF(H2354=0,'Costo de tareas'!$B$13,'Costo de tareas'!$B$13-H2354)</f>
        <v>39.28055556</v>
      </c>
      <c r="J2354" s="2"/>
      <c r="K2354" s="2"/>
      <c r="P2354" s="2"/>
    </row>
    <row r="2355">
      <c r="A2355" s="3" t="s">
        <v>3157</v>
      </c>
      <c r="B2355" s="11" t="str">
        <f t="shared" si="1"/>
        <v>20200409</v>
      </c>
      <c r="C2355" s="12">
        <f t="shared" si="2"/>
        <v>43930</v>
      </c>
      <c r="D2355" s="3" t="str">
        <f t="shared" si="3"/>
        <v>01</v>
      </c>
      <c r="E2355" s="13">
        <v>0.0</v>
      </c>
      <c r="F2355" s="14">
        <f>'Costo de tareas'!$B$15</f>
        <v>0.1964027778</v>
      </c>
      <c r="G2355" s="15">
        <f>'Producción diaria'!$T$3*$L$2*$M$2*$N$2*E2355*1000/'Costo de tareas'!$B$14</f>
        <v>0</v>
      </c>
      <c r="H2355" s="16">
        <f>IF(G2355 &gt; 'Costo de tareas'!$B$13, 'Costo de tareas'!$B$13, IF(G2355 &lt; 'Costo de tareas'!$B$13*0.2, 0, 'Costo de tareas'!$B$13- G2355))</f>
        <v>0</v>
      </c>
      <c r="I2355" s="17">
        <f>IF(H2355=0,'Costo de tareas'!$B$13,'Costo de tareas'!$B$13-H2355)</f>
        <v>39.28055556</v>
      </c>
      <c r="J2355" s="2"/>
      <c r="K2355" s="2"/>
      <c r="P2355" s="2"/>
    </row>
    <row r="2356">
      <c r="A2356" s="3" t="s">
        <v>3160</v>
      </c>
      <c r="B2356" s="11" t="str">
        <f t="shared" si="1"/>
        <v>20200409</v>
      </c>
      <c r="C2356" s="12">
        <f t="shared" si="2"/>
        <v>43930</v>
      </c>
      <c r="D2356" s="3" t="str">
        <f t="shared" si="3"/>
        <v>02</v>
      </c>
      <c r="E2356" s="13">
        <v>0.0</v>
      </c>
      <c r="F2356" s="14">
        <f>'Costo de tareas'!$B$15</f>
        <v>0.1964027778</v>
      </c>
      <c r="G2356" s="15">
        <f>'Producción diaria'!$T$3*$L$2*$M$2*$N$2*E2356*1000/'Costo de tareas'!$B$14</f>
        <v>0</v>
      </c>
      <c r="H2356" s="16">
        <f>IF(G2356 &gt; 'Costo de tareas'!$B$13, 'Costo de tareas'!$B$13, IF(G2356 &lt; 'Costo de tareas'!$B$13*0.2, 0, 'Costo de tareas'!$B$13- G2356))</f>
        <v>0</v>
      </c>
      <c r="I2356" s="17">
        <f>IF(H2356=0,'Costo de tareas'!$B$13,'Costo de tareas'!$B$13-H2356)</f>
        <v>39.28055556</v>
      </c>
      <c r="J2356" s="2"/>
      <c r="K2356" s="2"/>
      <c r="P2356" s="2"/>
    </row>
    <row r="2357">
      <c r="A2357" s="3" t="s">
        <v>3161</v>
      </c>
      <c r="B2357" s="11" t="str">
        <f t="shared" si="1"/>
        <v>20200409</v>
      </c>
      <c r="C2357" s="12">
        <f t="shared" si="2"/>
        <v>43930</v>
      </c>
      <c r="D2357" s="3" t="str">
        <f t="shared" si="3"/>
        <v>03</v>
      </c>
      <c r="E2357" s="13">
        <v>0.0</v>
      </c>
      <c r="F2357" s="14">
        <f>'Costo de tareas'!$B$15</f>
        <v>0.1964027778</v>
      </c>
      <c r="G2357" s="15">
        <f>'Producción diaria'!$T$3*$L$2*$M$2*$N$2*E2357*1000/'Costo de tareas'!$B$14</f>
        <v>0</v>
      </c>
      <c r="H2357" s="16">
        <f>IF(G2357 &gt; 'Costo de tareas'!$B$13, 'Costo de tareas'!$B$13, IF(G2357 &lt; 'Costo de tareas'!$B$13*0.2, 0, 'Costo de tareas'!$B$13- G2357))</f>
        <v>0</v>
      </c>
      <c r="I2357" s="17">
        <f>IF(H2357=0,'Costo de tareas'!$B$13,'Costo de tareas'!$B$13-H2357)</f>
        <v>39.28055556</v>
      </c>
      <c r="J2357" s="2"/>
      <c r="K2357" s="2"/>
      <c r="P2357" s="2"/>
    </row>
    <row r="2358">
      <c r="A2358" s="3" t="s">
        <v>3162</v>
      </c>
      <c r="B2358" s="11" t="str">
        <f t="shared" si="1"/>
        <v>20200409</v>
      </c>
      <c r="C2358" s="12">
        <f t="shared" si="2"/>
        <v>43930</v>
      </c>
      <c r="D2358" s="3" t="str">
        <f t="shared" si="3"/>
        <v>04</v>
      </c>
      <c r="E2358" s="13">
        <v>0.0</v>
      </c>
      <c r="F2358" s="14">
        <f>'Costo de tareas'!$B$15</f>
        <v>0.1964027778</v>
      </c>
      <c r="G2358" s="15">
        <f>'Producción diaria'!$T$3*$L$2*$M$2*$N$2*E2358*1000/'Costo de tareas'!$B$14</f>
        <v>0</v>
      </c>
      <c r="H2358" s="16">
        <f>IF(G2358 &gt; 'Costo de tareas'!$B$13, 'Costo de tareas'!$B$13, IF(G2358 &lt; 'Costo de tareas'!$B$13*0.2, 0, 'Costo de tareas'!$B$13- G2358))</f>
        <v>0</v>
      </c>
      <c r="I2358" s="17">
        <f>IF(H2358=0,'Costo de tareas'!$B$13,'Costo de tareas'!$B$13-H2358)</f>
        <v>39.28055556</v>
      </c>
      <c r="J2358" s="2"/>
      <c r="K2358" s="2"/>
      <c r="P2358" s="2"/>
    </row>
    <row r="2359">
      <c r="A2359" s="3" t="s">
        <v>3163</v>
      </c>
      <c r="B2359" s="11" t="str">
        <f t="shared" si="1"/>
        <v>20200409</v>
      </c>
      <c r="C2359" s="12">
        <f t="shared" si="2"/>
        <v>43930</v>
      </c>
      <c r="D2359" s="3" t="str">
        <f t="shared" si="3"/>
        <v>05</v>
      </c>
      <c r="E2359" s="13">
        <v>0.0</v>
      </c>
      <c r="F2359" s="14">
        <f>'Costo de tareas'!$B$15</f>
        <v>0.1964027778</v>
      </c>
      <c r="G2359" s="15">
        <f>'Producción diaria'!$T$3*$L$2*$M$2*$N$2*E2359*1000/'Costo de tareas'!$B$14</f>
        <v>0</v>
      </c>
      <c r="H2359" s="16">
        <f>IF(G2359 &gt; 'Costo de tareas'!$B$13, 'Costo de tareas'!$B$13, IF(G2359 &lt; 'Costo de tareas'!$B$13*0.2, 0, 'Costo de tareas'!$B$13- G2359))</f>
        <v>0</v>
      </c>
      <c r="I2359" s="17">
        <f>IF(H2359=0,'Costo de tareas'!$B$13,'Costo de tareas'!$B$13-H2359)</f>
        <v>39.28055556</v>
      </c>
      <c r="J2359" s="2"/>
      <c r="K2359" s="2"/>
      <c r="P2359" s="2"/>
    </row>
    <row r="2360">
      <c r="A2360" s="3" t="s">
        <v>3164</v>
      </c>
      <c r="B2360" s="11" t="str">
        <f t="shared" si="1"/>
        <v>20200409</v>
      </c>
      <c r="C2360" s="12">
        <f t="shared" si="2"/>
        <v>43930</v>
      </c>
      <c r="D2360" s="3" t="str">
        <f t="shared" si="3"/>
        <v>06</v>
      </c>
      <c r="E2360" s="13">
        <v>26.0</v>
      </c>
      <c r="F2360" s="14">
        <f>'Costo de tareas'!$B$15</f>
        <v>0.1964027778</v>
      </c>
      <c r="G2360" s="15">
        <f>'Producción diaria'!$T$3*$L$2*$M$2*$N$2*E2360*1000/'Costo de tareas'!$B$14</f>
        <v>39.09261031</v>
      </c>
      <c r="H2360" s="16">
        <f>IF(G2360 &gt; 'Costo de tareas'!$B$13, 'Costo de tareas'!$B$13, IF(G2360 &lt; 'Costo de tareas'!$B$13*0.2, 0, 'Costo de tareas'!$B$13- G2360))</f>
        <v>0.1879452419</v>
      </c>
      <c r="I2360" s="17">
        <f>IF(H2360=0,'Costo de tareas'!$B$13,'Costo de tareas'!$B$13-H2360)</f>
        <v>39.09261031</v>
      </c>
      <c r="J2360" s="2"/>
      <c r="K2360" s="2"/>
      <c r="P2360" s="2"/>
    </row>
    <row r="2361">
      <c r="A2361" s="3" t="s">
        <v>3166</v>
      </c>
      <c r="B2361" s="11" t="str">
        <f t="shared" si="1"/>
        <v>20200409</v>
      </c>
      <c r="C2361" s="12">
        <f t="shared" si="2"/>
        <v>43930</v>
      </c>
      <c r="D2361" s="3" t="str">
        <f t="shared" si="3"/>
        <v>07</v>
      </c>
      <c r="E2361" s="13">
        <v>32.0</v>
      </c>
      <c r="F2361" s="14">
        <f>'Costo de tareas'!$B$15</f>
        <v>0.1964027778</v>
      </c>
      <c r="G2361" s="15">
        <f>'Producción diaria'!$T$3*$L$2*$M$2*$N$2*E2361*1000/'Costo de tareas'!$B$14</f>
        <v>48.11398192</v>
      </c>
      <c r="H2361" s="16">
        <f>IF(G2361 &gt; 'Costo de tareas'!$B$13, 'Costo de tareas'!$B$13, IF(G2361 &lt; 'Costo de tareas'!$B$13*0.2, 0, 'Costo de tareas'!$B$13- G2361))</f>
        <v>39.28055556</v>
      </c>
      <c r="I2361" s="17">
        <f>IF(H2361=0,'Costo de tareas'!$B$13,'Costo de tareas'!$B$13-H2361)</f>
        <v>0</v>
      </c>
      <c r="J2361" s="2"/>
      <c r="K2361" s="2"/>
      <c r="P2361" s="2"/>
    </row>
    <row r="2362">
      <c r="A2362" s="3" t="s">
        <v>3168</v>
      </c>
      <c r="B2362" s="11" t="str">
        <f t="shared" si="1"/>
        <v>20200409</v>
      </c>
      <c r="C2362" s="12">
        <f t="shared" si="2"/>
        <v>43930</v>
      </c>
      <c r="D2362" s="3" t="str">
        <f t="shared" si="3"/>
        <v>08</v>
      </c>
      <c r="E2362" s="13">
        <v>12.0</v>
      </c>
      <c r="F2362" s="14">
        <f>'Costo de tareas'!$B$15</f>
        <v>0.1964027778</v>
      </c>
      <c r="G2362" s="15">
        <f>'Producción diaria'!$T$3*$L$2*$M$2*$N$2*E2362*1000/'Costo de tareas'!$B$14</f>
        <v>18.04274322</v>
      </c>
      <c r="H2362" s="16">
        <f>IF(G2362 &gt; 'Costo de tareas'!$B$13, 'Costo de tareas'!$B$13, IF(G2362 &lt; 'Costo de tareas'!$B$13*0.2, 0, 'Costo de tareas'!$B$13- G2362))</f>
        <v>21.23781233</v>
      </c>
      <c r="I2362" s="17">
        <f>IF(H2362=0,'Costo de tareas'!$B$13,'Costo de tareas'!$B$13-H2362)</f>
        <v>18.04274322</v>
      </c>
      <c r="J2362" s="2"/>
      <c r="K2362" s="2"/>
      <c r="P2362" s="2"/>
    </row>
    <row r="2363">
      <c r="A2363" s="3" t="s">
        <v>3170</v>
      </c>
      <c r="B2363" s="11" t="str">
        <f t="shared" si="1"/>
        <v>20200409</v>
      </c>
      <c r="C2363" s="12">
        <f t="shared" si="2"/>
        <v>43930</v>
      </c>
      <c r="D2363" s="3" t="str">
        <f t="shared" si="3"/>
        <v>09</v>
      </c>
      <c r="E2363" s="13">
        <v>54.0</v>
      </c>
      <c r="F2363" s="14">
        <f>'Costo de tareas'!$B$15</f>
        <v>0.1964027778</v>
      </c>
      <c r="G2363" s="15">
        <f>'Producción diaria'!$T$3*$L$2*$M$2*$N$2*E2363*1000/'Costo de tareas'!$B$14</f>
        <v>81.1923445</v>
      </c>
      <c r="H2363" s="16">
        <f>IF(G2363 &gt; 'Costo de tareas'!$B$13, 'Costo de tareas'!$B$13, IF(G2363 &lt; 'Costo de tareas'!$B$13*0.2, 0, 'Costo de tareas'!$B$13- G2363))</f>
        <v>39.28055556</v>
      </c>
      <c r="I2363" s="17">
        <f>IF(H2363=0,'Costo de tareas'!$B$13,'Costo de tareas'!$B$13-H2363)</f>
        <v>0</v>
      </c>
      <c r="J2363" s="2"/>
      <c r="K2363" s="2"/>
      <c r="P2363" s="2"/>
    </row>
    <row r="2364">
      <c r="A2364" s="3" t="s">
        <v>3172</v>
      </c>
      <c r="B2364" s="11" t="str">
        <f t="shared" si="1"/>
        <v>20200409</v>
      </c>
      <c r="C2364" s="12">
        <f t="shared" si="2"/>
        <v>43930</v>
      </c>
      <c r="D2364" s="3" t="str">
        <f t="shared" si="3"/>
        <v>10</v>
      </c>
      <c r="E2364" s="13">
        <v>182.0</v>
      </c>
      <c r="F2364" s="14">
        <f>'Costo de tareas'!$B$15</f>
        <v>0.1964027778</v>
      </c>
      <c r="G2364" s="15">
        <f>'Producción diaria'!$T$3*$L$2*$M$2*$N$2*E2364*1000/'Costo de tareas'!$B$14</f>
        <v>273.6482722</v>
      </c>
      <c r="H2364" s="16">
        <f>IF(G2364 &gt; 'Costo de tareas'!$B$13, 'Costo de tareas'!$B$13, IF(G2364 &lt; 'Costo de tareas'!$B$13*0.2, 0, 'Costo de tareas'!$B$13- G2364))</f>
        <v>39.28055556</v>
      </c>
      <c r="I2364" s="17">
        <f>IF(H2364=0,'Costo de tareas'!$B$13,'Costo de tareas'!$B$13-H2364)</f>
        <v>0</v>
      </c>
      <c r="J2364" s="2"/>
      <c r="K2364" s="2"/>
      <c r="P2364" s="2"/>
    </row>
    <row r="2365">
      <c r="A2365" s="3" t="s">
        <v>3174</v>
      </c>
      <c r="B2365" s="11" t="str">
        <f t="shared" si="1"/>
        <v>20200409</v>
      </c>
      <c r="C2365" s="12">
        <f t="shared" si="2"/>
        <v>43930</v>
      </c>
      <c r="D2365" s="3" t="str">
        <f t="shared" si="3"/>
        <v>11</v>
      </c>
      <c r="E2365" s="13">
        <v>77.0</v>
      </c>
      <c r="F2365" s="14">
        <f>'Costo de tareas'!$B$15</f>
        <v>0.1964027778</v>
      </c>
      <c r="G2365" s="15">
        <f>'Producción diaria'!$T$3*$L$2*$M$2*$N$2*E2365*1000/'Costo de tareas'!$B$14</f>
        <v>115.774269</v>
      </c>
      <c r="H2365" s="16">
        <f>IF(G2365 &gt; 'Costo de tareas'!$B$13, 'Costo de tareas'!$B$13, IF(G2365 &lt; 'Costo de tareas'!$B$13*0.2, 0, 'Costo de tareas'!$B$13- G2365))</f>
        <v>39.28055556</v>
      </c>
      <c r="I2365" s="17">
        <f>IF(H2365=0,'Costo de tareas'!$B$13,'Costo de tareas'!$B$13-H2365)</f>
        <v>0</v>
      </c>
      <c r="J2365" s="2"/>
      <c r="K2365" s="2"/>
      <c r="P2365" s="2"/>
    </row>
    <row r="2366">
      <c r="A2366" s="3" t="s">
        <v>3175</v>
      </c>
      <c r="B2366" s="11" t="str">
        <f t="shared" si="1"/>
        <v>20200409</v>
      </c>
      <c r="C2366" s="12">
        <f t="shared" si="2"/>
        <v>43930</v>
      </c>
      <c r="D2366" s="3" t="str">
        <f t="shared" si="3"/>
        <v>12</v>
      </c>
      <c r="E2366" s="13">
        <v>216.0</v>
      </c>
      <c r="F2366" s="14">
        <f>'Costo de tareas'!$B$15</f>
        <v>0.1964027778</v>
      </c>
      <c r="G2366" s="15">
        <f>'Producción diaria'!$T$3*$L$2*$M$2*$N$2*E2366*1000/'Costo de tareas'!$B$14</f>
        <v>324.769378</v>
      </c>
      <c r="H2366" s="16">
        <f>IF(G2366 &gt; 'Costo de tareas'!$B$13, 'Costo de tareas'!$B$13, IF(G2366 &lt; 'Costo de tareas'!$B$13*0.2, 0, 'Costo de tareas'!$B$13- G2366))</f>
        <v>39.28055556</v>
      </c>
      <c r="I2366" s="17">
        <f>IF(H2366=0,'Costo de tareas'!$B$13,'Costo de tareas'!$B$13-H2366)</f>
        <v>0</v>
      </c>
      <c r="J2366" s="2"/>
      <c r="K2366" s="2"/>
      <c r="P2366" s="2"/>
    </row>
    <row r="2367">
      <c r="A2367" s="3" t="s">
        <v>3177</v>
      </c>
      <c r="B2367" s="11" t="str">
        <f t="shared" si="1"/>
        <v>20200409</v>
      </c>
      <c r="C2367" s="12">
        <f t="shared" si="2"/>
        <v>43930</v>
      </c>
      <c r="D2367" s="3" t="str">
        <f t="shared" si="3"/>
        <v>13</v>
      </c>
      <c r="E2367" s="13">
        <v>358.0</v>
      </c>
      <c r="F2367" s="14">
        <f>'Costo de tareas'!$B$15</f>
        <v>0.1964027778</v>
      </c>
      <c r="G2367" s="15">
        <f>'Producción diaria'!$T$3*$L$2*$M$2*$N$2*E2367*1000/'Costo de tareas'!$B$14</f>
        <v>538.2751728</v>
      </c>
      <c r="H2367" s="16">
        <f>IF(G2367 &gt; 'Costo de tareas'!$B$13, 'Costo de tareas'!$B$13, IF(G2367 &lt; 'Costo de tareas'!$B$13*0.2, 0, 'Costo de tareas'!$B$13- G2367))</f>
        <v>39.28055556</v>
      </c>
      <c r="I2367" s="17">
        <f>IF(H2367=0,'Costo de tareas'!$B$13,'Costo de tareas'!$B$13-H2367)</f>
        <v>0</v>
      </c>
      <c r="J2367" s="2"/>
      <c r="K2367" s="2"/>
      <c r="P2367" s="2"/>
    </row>
    <row r="2368">
      <c r="A2368" s="3" t="s">
        <v>3178</v>
      </c>
      <c r="B2368" s="11" t="str">
        <f t="shared" si="1"/>
        <v>20200409</v>
      </c>
      <c r="C2368" s="12">
        <f t="shared" si="2"/>
        <v>43930</v>
      </c>
      <c r="D2368" s="3" t="str">
        <f t="shared" si="3"/>
        <v>14</v>
      </c>
      <c r="E2368" s="13">
        <v>318.0</v>
      </c>
      <c r="F2368" s="14">
        <f>'Costo de tareas'!$B$15</f>
        <v>0.1964027778</v>
      </c>
      <c r="G2368" s="15">
        <f>'Producción diaria'!$T$3*$L$2*$M$2*$N$2*E2368*1000/'Costo de tareas'!$B$14</f>
        <v>478.1326954</v>
      </c>
      <c r="H2368" s="16">
        <f>IF(G2368 &gt; 'Costo de tareas'!$B$13, 'Costo de tareas'!$B$13, IF(G2368 &lt; 'Costo de tareas'!$B$13*0.2, 0, 'Costo de tareas'!$B$13- G2368))</f>
        <v>39.28055556</v>
      </c>
      <c r="I2368" s="17">
        <f>IF(H2368=0,'Costo de tareas'!$B$13,'Costo de tareas'!$B$13-H2368)</f>
        <v>0</v>
      </c>
      <c r="J2368" s="2"/>
      <c r="K2368" s="2"/>
      <c r="P2368" s="2"/>
    </row>
    <row r="2369">
      <c r="A2369" s="3" t="s">
        <v>3179</v>
      </c>
      <c r="B2369" s="11" t="str">
        <f t="shared" si="1"/>
        <v>20200409</v>
      </c>
      <c r="C2369" s="12">
        <f t="shared" si="2"/>
        <v>43930</v>
      </c>
      <c r="D2369" s="3" t="str">
        <f t="shared" si="3"/>
        <v>15</v>
      </c>
      <c r="E2369" s="13">
        <v>86.0</v>
      </c>
      <c r="F2369" s="14">
        <f>'Costo de tareas'!$B$15</f>
        <v>0.1964027778</v>
      </c>
      <c r="G2369" s="15">
        <f>'Producción diaria'!$T$3*$L$2*$M$2*$N$2*E2369*1000/'Costo de tareas'!$B$14</f>
        <v>129.3063264</v>
      </c>
      <c r="H2369" s="16">
        <f>IF(G2369 &gt; 'Costo de tareas'!$B$13, 'Costo de tareas'!$B$13, IF(G2369 &lt; 'Costo de tareas'!$B$13*0.2, 0, 'Costo de tareas'!$B$13- G2369))</f>
        <v>39.28055556</v>
      </c>
      <c r="I2369" s="17">
        <f>IF(H2369=0,'Costo de tareas'!$B$13,'Costo de tareas'!$B$13-H2369)</f>
        <v>0</v>
      </c>
      <c r="J2369" s="2"/>
      <c r="K2369" s="2"/>
      <c r="P2369" s="2"/>
    </row>
    <row r="2370">
      <c r="A2370" s="3" t="s">
        <v>3180</v>
      </c>
      <c r="B2370" s="11" t="str">
        <f t="shared" si="1"/>
        <v>20200409</v>
      </c>
      <c r="C2370" s="12">
        <f t="shared" si="2"/>
        <v>43930</v>
      </c>
      <c r="D2370" s="3" t="str">
        <f t="shared" si="3"/>
        <v>16</v>
      </c>
      <c r="E2370" s="13">
        <v>41.0</v>
      </c>
      <c r="F2370" s="14">
        <f>'Costo de tareas'!$B$15</f>
        <v>0.1964027778</v>
      </c>
      <c r="G2370" s="15">
        <f>'Producción diaria'!$T$3*$L$2*$M$2*$N$2*E2370*1000/'Costo de tareas'!$B$14</f>
        <v>61.64603934</v>
      </c>
      <c r="H2370" s="16">
        <f>IF(G2370 &gt; 'Costo de tareas'!$B$13, 'Costo de tareas'!$B$13, IF(G2370 &lt; 'Costo de tareas'!$B$13*0.2, 0, 'Costo de tareas'!$B$13- G2370))</f>
        <v>39.28055556</v>
      </c>
      <c r="I2370" s="17">
        <f>IF(H2370=0,'Costo de tareas'!$B$13,'Costo de tareas'!$B$13-H2370)</f>
        <v>0</v>
      </c>
      <c r="J2370" s="2"/>
      <c r="K2370" s="2"/>
      <c r="P2370" s="2"/>
    </row>
    <row r="2371">
      <c r="A2371" s="3" t="s">
        <v>3182</v>
      </c>
      <c r="B2371" s="11" t="str">
        <f t="shared" si="1"/>
        <v>20200409</v>
      </c>
      <c r="C2371" s="12">
        <f t="shared" si="2"/>
        <v>43930</v>
      </c>
      <c r="D2371" s="3" t="str">
        <f t="shared" si="3"/>
        <v>17</v>
      </c>
      <c r="E2371" s="13">
        <v>85.0</v>
      </c>
      <c r="F2371" s="14">
        <f>'Costo de tareas'!$B$15</f>
        <v>0.1964027778</v>
      </c>
      <c r="G2371" s="15">
        <f>'Producción diaria'!$T$3*$L$2*$M$2*$N$2*E2371*1000/'Costo de tareas'!$B$14</f>
        <v>127.8027645</v>
      </c>
      <c r="H2371" s="16">
        <f>IF(G2371 &gt; 'Costo de tareas'!$B$13, 'Costo de tareas'!$B$13, IF(G2371 &lt; 'Costo de tareas'!$B$13*0.2, 0, 'Costo de tareas'!$B$13- G2371))</f>
        <v>39.28055556</v>
      </c>
      <c r="I2371" s="17">
        <f>IF(H2371=0,'Costo de tareas'!$B$13,'Costo de tareas'!$B$13-H2371)</f>
        <v>0</v>
      </c>
      <c r="J2371" s="2"/>
      <c r="K2371" s="2"/>
      <c r="P2371" s="2"/>
    </row>
    <row r="2372">
      <c r="A2372" s="3" t="s">
        <v>3183</v>
      </c>
      <c r="B2372" s="11" t="str">
        <f t="shared" si="1"/>
        <v>20200409</v>
      </c>
      <c r="C2372" s="12">
        <f t="shared" si="2"/>
        <v>43930</v>
      </c>
      <c r="D2372" s="3" t="str">
        <f t="shared" si="3"/>
        <v>18</v>
      </c>
      <c r="E2372" s="13">
        <v>19.0</v>
      </c>
      <c r="F2372" s="14">
        <f>'Costo de tareas'!$B$15</f>
        <v>0.1964027778</v>
      </c>
      <c r="G2372" s="15">
        <f>'Producción diaria'!$T$3*$L$2*$M$2*$N$2*E2372*1000/'Costo de tareas'!$B$14</f>
        <v>28.56767677</v>
      </c>
      <c r="H2372" s="16">
        <f>IF(G2372 &gt; 'Costo de tareas'!$B$13, 'Costo de tareas'!$B$13, IF(G2372 &lt; 'Costo de tareas'!$B$13*0.2, 0, 'Costo de tareas'!$B$13- G2372))</f>
        <v>10.71287879</v>
      </c>
      <c r="I2372" s="17">
        <f>IF(H2372=0,'Costo de tareas'!$B$13,'Costo de tareas'!$B$13-H2372)</f>
        <v>28.56767677</v>
      </c>
      <c r="J2372" s="2"/>
      <c r="K2372" s="2"/>
      <c r="P2372" s="2"/>
    </row>
    <row r="2373">
      <c r="A2373" s="3" t="s">
        <v>3184</v>
      </c>
      <c r="B2373" s="11" t="str">
        <f t="shared" si="1"/>
        <v>20200409</v>
      </c>
      <c r="C2373" s="12">
        <f t="shared" si="2"/>
        <v>43930</v>
      </c>
      <c r="D2373" s="3" t="str">
        <f t="shared" si="3"/>
        <v>19</v>
      </c>
      <c r="E2373" s="13">
        <v>0.0</v>
      </c>
      <c r="F2373" s="14">
        <f>'Costo de tareas'!$B$15</f>
        <v>0.1964027778</v>
      </c>
      <c r="G2373" s="15">
        <f>'Producción diaria'!$T$3*$L$2*$M$2*$N$2*E2373*1000/'Costo de tareas'!$B$14</f>
        <v>0</v>
      </c>
      <c r="H2373" s="16">
        <f>IF(G2373 &gt; 'Costo de tareas'!$B$13, 'Costo de tareas'!$B$13, IF(G2373 &lt; 'Costo de tareas'!$B$13*0.2, 0, 'Costo de tareas'!$B$13- G2373))</f>
        <v>0</v>
      </c>
      <c r="I2373" s="17">
        <f>IF(H2373=0,'Costo de tareas'!$B$13,'Costo de tareas'!$B$13-H2373)</f>
        <v>39.28055556</v>
      </c>
      <c r="J2373" s="2"/>
      <c r="K2373" s="2"/>
      <c r="P2373" s="2"/>
    </row>
    <row r="2374">
      <c r="A2374" s="3" t="s">
        <v>3186</v>
      </c>
      <c r="B2374" s="11" t="str">
        <f t="shared" si="1"/>
        <v>20200409</v>
      </c>
      <c r="C2374" s="12">
        <f t="shared" si="2"/>
        <v>43930</v>
      </c>
      <c r="D2374" s="3" t="str">
        <f t="shared" si="3"/>
        <v>20</v>
      </c>
      <c r="E2374" s="13">
        <v>0.0</v>
      </c>
      <c r="F2374" s="14">
        <f>'Costo de tareas'!$B$15</f>
        <v>0.1964027778</v>
      </c>
      <c r="G2374" s="15">
        <f>'Producción diaria'!$T$3*$L$2*$M$2*$N$2*E2374*1000/'Costo de tareas'!$B$14</f>
        <v>0</v>
      </c>
      <c r="H2374" s="16">
        <f>IF(G2374 &gt; 'Costo de tareas'!$B$13, 'Costo de tareas'!$B$13, IF(G2374 &lt; 'Costo de tareas'!$B$13*0.2, 0, 'Costo de tareas'!$B$13- G2374))</f>
        <v>0</v>
      </c>
      <c r="I2374" s="17">
        <f>IF(H2374=0,'Costo de tareas'!$B$13,'Costo de tareas'!$B$13-H2374)</f>
        <v>39.28055556</v>
      </c>
      <c r="J2374" s="2"/>
      <c r="K2374" s="2"/>
      <c r="P2374" s="2"/>
    </row>
    <row r="2375">
      <c r="A2375" s="3" t="s">
        <v>3188</v>
      </c>
      <c r="B2375" s="11" t="str">
        <f t="shared" si="1"/>
        <v>20200409</v>
      </c>
      <c r="C2375" s="12">
        <f t="shared" si="2"/>
        <v>43930</v>
      </c>
      <c r="D2375" s="3" t="str">
        <f t="shared" si="3"/>
        <v>21</v>
      </c>
      <c r="E2375" s="13">
        <v>0.0</v>
      </c>
      <c r="F2375" s="14">
        <f>'Costo de tareas'!$B$15</f>
        <v>0.1964027778</v>
      </c>
      <c r="G2375" s="15">
        <f>'Producción diaria'!$T$3*$L$2*$M$2*$N$2*E2375*1000/'Costo de tareas'!$B$14</f>
        <v>0</v>
      </c>
      <c r="H2375" s="16">
        <f>IF(G2375 &gt; 'Costo de tareas'!$B$13, 'Costo de tareas'!$B$13, IF(G2375 &lt; 'Costo de tareas'!$B$13*0.2, 0, 'Costo de tareas'!$B$13- G2375))</f>
        <v>0</v>
      </c>
      <c r="I2375" s="17">
        <f>IF(H2375=0,'Costo de tareas'!$B$13,'Costo de tareas'!$B$13-H2375)</f>
        <v>39.28055556</v>
      </c>
      <c r="J2375" s="2"/>
      <c r="K2375" s="2"/>
      <c r="P2375" s="2"/>
    </row>
    <row r="2376">
      <c r="A2376" s="3" t="s">
        <v>3189</v>
      </c>
      <c r="B2376" s="11" t="str">
        <f t="shared" si="1"/>
        <v>20200409</v>
      </c>
      <c r="C2376" s="12">
        <f t="shared" si="2"/>
        <v>43930</v>
      </c>
      <c r="D2376" s="3" t="str">
        <f t="shared" si="3"/>
        <v>22</v>
      </c>
      <c r="E2376" s="13">
        <v>0.0</v>
      </c>
      <c r="F2376" s="14">
        <f>'Costo de tareas'!$B$15</f>
        <v>0.1964027778</v>
      </c>
      <c r="G2376" s="15">
        <f>'Producción diaria'!$T$3*$L$2*$M$2*$N$2*E2376*1000/'Costo de tareas'!$B$14</f>
        <v>0</v>
      </c>
      <c r="H2376" s="16">
        <f>IF(G2376 &gt; 'Costo de tareas'!$B$13, 'Costo de tareas'!$B$13, IF(G2376 &lt; 'Costo de tareas'!$B$13*0.2, 0, 'Costo de tareas'!$B$13- G2376))</f>
        <v>0</v>
      </c>
      <c r="I2376" s="17">
        <f>IF(H2376=0,'Costo de tareas'!$B$13,'Costo de tareas'!$B$13-H2376)</f>
        <v>39.28055556</v>
      </c>
      <c r="J2376" s="2"/>
      <c r="K2376" s="2"/>
      <c r="P2376" s="2"/>
    </row>
    <row r="2377">
      <c r="A2377" s="3" t="s">
        <v>3191</v>
      </c>
      <c r="B2377" s="11" t="str">
        <f t="shared" si="1"/>
        <v>20200409</v>
      </c>
      <c r="C2377" s="12">
        <f t="shared" si="2"/>
        <v>43930</v>
      </c>
      <c r="D2377" s="3" t="str">
        <f t="shared" si="3"/>
        <v>23</v>
      </c>
      <c r="E2377" s="13">
        <v>0.0</v>
      </c>
      <c r="F2377" s="14">
        <f>'Costo de tareas'!$B$15</f>
        <v>0.1964027778</v>
      </c>
      <c r="G2377" s="15">
        <f>'Producción diaria'!$T$3*$L$2*$M$2*$N$2*E2377*1000/'Costo de tareas'!$B$14</f>
        <v>0</v>
      </c>
      <c r="H2377" s="16">
        <f>IF(G2377 &gt; 'Costo de tareas'!$B$13, 'Costo de tareas'!$B$13, IF(G2377 &lt; 'Costo de tareas'!$B$13*0.2, 0, 'Costo de tareas'!$B$13- G2377))</f>
        <v>0</v>
      </c>
      <c r="I2377" s="17">
        <f>IF(H2377=0,'Costo de tareas'!$B$13,'Costo de tareas'!$B$13-H2377)</f>
        <v>39.28055556</v>
      </c>
      <c r="J2377" s="2"/>
      <c r="K2377" s="2"/>
      <c r="P2377" s="2"/>
    </row>
    <row r="2378">
      <c r="A2378" s="3" t="s">
        <v>3192</v>
      </c>
      <c r="B2378" s="11" t="str">
        <f t="shared" si="1"/>
        <v>20200410</v>
      </c>
      <c r="C2378" s="12">
        <f t="shared" si="2"/>
        <v>43931</v>
      </c>
      <c r="D2378" s="3" t="str">
        <f t="shared" si="3"/>
        <v>00</v>
      </c>
      <c r="E2378" s="13">
        <v>0.0</v>
      </c>
      <c r="F2378" s="14">
        <f>'Costo de tareas'!$B$15</f>
        <v>0.1964027778</v>
      </c>
      <c r="G2378" s="15">
        <f>'Producción diaria'!$T$3*$L$2*$M$2*$N$2*E2378*1000/'Costo de tareas'!$B$14</f>
        <v>0</v>
      </c>
      <c r="H2378" s="16">
        <f>IF(G2378 &gt; 'Costo de tareas'!$B$13, 'Costo de tareas'!$B$13, IF(G2378 &lt; 'Costo de tareas'!$B$13*0.2, 0, 'Costo de tareas'!$B$13- G2378))</f>
        <v>0</v>
      </c>
      <c r="I2378" s="17">
        <f>IF(H2378=0,'Costo de tareas'!$B$13,'Costo de tareas'!$B$13-H2378)</f>
        <v>39.28055556</v>
      </c>
      <c r="J2378" s="2"/>
      <c r="K2378" s="2"/>
      <c r="P2378" s="2"/>
    </row>
    <row r="2379">
      <c r="A2379" s="3" t="s">
        <v>3194</v>
      </c>
      <c r="B2379" s="11" t="str">
        <f t="shared" si="1"/>
        <v>20200410</v>
      </c>
      <c r="C2379" s="12">
        <f t="shared" si="2"/>
        <v>43931</v>
      </c>
      <c r="D2379" s="3" t="str">
        <f t="shared" si="3"/>
        <v>01</v>
      </c>
      <c r="E2379" s="13">
        <v>0.0</v>
      </c>
      <c r="F2379" s="14">
        <f>'Costo de tareas'!$B$15</f>
        <v>0.1964027778</v>
      </c>
      <c r="G2379" s="15">
        <f>'Producción diaria'!$T$3*$L$2*$M$2*$N$2*E2379*1000/'Costo de tareas'!$B$14</f>
        <v>0</v>
      </c>
      <c r="H2379" s="16">
        <f>IF(G2379 &gt; 'Costo de tareas'!$B$13, 'Costo de tareas'!$B$13, IF(G2379 &lt; 'Costo de tareas'!$B$13*0.2, 0, 'Costo de tareas'!$B$13- G2379))</f>
        <v>0</v>
      </c>
      <c r="I2379" s="17">
        <f>IF(H2379=0,'Costo de tareas'!$B$13,'Costo de tareas'!$B$13-H2379)</f>
        <v>39.28055556</v>
      </c>
      <c r="J2379" s="2"/>
      <c r="K2379" s="2"/>
      <c r="P2379" s="2"/>
    </row>
    <row r="2380">
      <c r="A2380" s="3" t="s">
        <v>3196</v>
      </c>
      <c r="B2380" s="11" t="str">
        <f t="shared" si="1"/>
        <v>20200410</v>
      </c>
      <c r="C2380" s="12">
        <f t="shared" si="2"/>
        <v>43931</v>
      </c>
      <c r="D2380" s="3" t="str">
        <f t="shared" si="3"/>
        <v>02</v>
      </c>
      <c r="E2380" s="13">
        <v>0.0</v>
      </c>
      <c r="F2380" s="14">
        <f>'Costo de tareas'!$B$15</f>
        <v>0.1964027778</v>
      </c>
      <c r="G2380" s="15">
        <f>'Producción diaria'!$T$3*$L$2*$M$2*$N$2*E2380*1000/'Costo de tareas'!$B$14</f>
        <v>0</v>
      </c>
      <c r="H2380" s="16">
        <f>IF(G2380 &gt; 'Costo de tareas'!$B$13, 'Costo de tareas'!$B$13, IF(G2380 &lt; 'Costo de tareas'!$B$13*0.2, 0, 'Costo de tareas'!$B$13- G2380))</f>
        <v>0</v>
      </c>
      <c r="I2380" s="17">
        <f>IF(H2380=0,'Costo de tareas'!$B$13,'Costo de tareas'!$B$13-H2380)</f>
        <v>39.28055556</v>
      </c>
      <c r="J2380" s="2"/>
      <c r="K2380" s="2"/>
      <c r="P2380" s="2"/>
    </row>
    <row r="2381">
      <c r="A2381" s="3" t="s">
        <v>3198</v>
      </c>
      <c r="B2381" s="11" t="str">
        <f t="shared" si="1"/>
        <v>20200410</v>
      </c>
      <c r="C2381" s="12">
        <f t="shared" si="2"/>
        <v>43931</v>
      </c>
      <c r="D2381" s="3" t="str">
        <f t="shared" si="3"/>
        <v>03</v>
      </c>
      <c r="E2381" s="13">
        <v>0.0</v>
      </c>
      <c r="F2381" s="14">
        <f>'Costo de tareas'!$B$15</f>
        <v>0.1964027778</v>
      </c>
      <c r="G2381" s="15">
        <f>'Producción diaria'!$T$3*$L$2*$M$2*$N$2*E2381*1000/'Costo de tareas'!$B$14</f>
        <v>0</v>
      </c>
      <c r="H2381" s="16">
        <f>IF(G2381 &gt; 'Costo de tareas'!$B$13, 'Costo de tareas'!$B$13, IF(G2381 &lt; 'Costo de tareas'!$B$13*0.2, 0, 'Costo de tareas'!$B$13- G2381))</f>
        <v>0</v>
      </c>
      <c r="I2381" s="17">
        <f>IF(H2381=0,'Costo de tareas'!$B$13,'Costo de tareas'!$B$13-H2381)</f>
        <v>39.28055556</v>
      </c>
      <c r="J2381" s="2"/>
      <c r="K2381" s="2"/>
      <c r="P2381" s="2"/>
    </row>
    <row r="2382">
      <c r="A2382" s="3" t="s">
        <v>3200</v>
      </c>
      <c r="B2382" s="11" t="str">
        <f t="shared" si="1"/>
        <v>20200410</v>
      </c>
      <c r="C2382" s="12">
        <f t="shared" si="2"/>
        <v>43931</v>
      </c>
      <c r="D2382" s="3" t="str">
        <f t="shared" si="3"/>
        <v>04</v>
      </c>
      <c r="E2382" s="13">
        <v>0.0</v>
      </c>
      <c r="F2382" s="14">
        <f>'Costo de tareas'!$B$15</f>
        <v>0.1964027778</v>
      </c>
      <c r="G2382" s="15">
        <f>'Producción diaria'!$T$3*$L$2*$M$2*$N$2*E2382*1000/'Costo de tareas'!$B$14</f>
        <v>0</v>
      </c>
      <c r="H2382" s="16">
        <f>IF(G2382 &gt; 'Costo de tareas'!$B$13, 'Costo de tareas'!$B$13, IF(G2382 &lt; 'Costo de tareas'!$B$13*0.2, 0, 'Costo de tareas'!$B$13- G2382))</f>
        <v>0</v>
      </c>
      <c r="I2382" s="17">
        <f>IF(H2382=0,'Costo de tareas'!$B$13,'Costo de tareas'!$B$13-H2382)</f>
        <v>39.28055556</v>
      </c>
      <c r="J2382" s="2"/>
      <c r="K2382" s="2"/>
      <c r="P2382" s="2"/>
    </row>
    <row r="2383">
      <c r="A2383" s="3" t="s">
        <v>3202</v>
      </c>
      <c r="B2383" s="11" t="str">
        <f t="shared" si="1"/>
        <v>20200410</v>
      </c>
      <c r="C2383" s="12">
        <f t="shared" si="2"/>
        <v>43931</v>
      </c>
      <c r="D2383" s="3" t="str">
        <f t="shared" si="3"/>
        <v>05</v>
      </c>
      <c r="E2383" s="13">
        <v>0.0</v>
      </c>
      <c r="F2383" s="14">
        <f>'Costo de tareas'!$B$15</f>
        <v>0.1964027778</v>
      </c>
      <c r="G2383" s="15">
        <f>'Producción diaria'!$T$3*$L$2*$M$2*$N$2*E2383*1000/'Costo de tareas'!$B$14</f>
        <v>0</v>
      </c>
      <c r="H2383" s="16">
        <f>IF(G2383 &gt; 'Costo de tareas'!$B$13, 'Costo de tareas'!$B$13, IF(G2383 &lt; 'Costo de tareas'!$B$13*0.2, 0, 'Costo de tareas'!$B$13- G2383))</f>
        <v>0</v>
      </c>
      <c r="I2383" s="17">
        <f>IF(H2383=0,'Costo de tareas'!$B$13,'Costo de tareas'!$B$13-H2383)</f>
        <v>39.28055556</v>
      </c>
      <c r="J2383" s="2"/>
      <c r="K2383" s="2"/>
      <c r="P2383" s="2"/>
    </row>
    <row r="2384">
      <c r="A2384" s="3" t="s">
        <v>3204</v>
      </c>
      <c r="B2384" s="11" t="str">
        <f t="shared" si="1"/>
        <v>20200410</v>
      </c>
      <c r="C2384" s="12">
        <f t="shared" si="2"/>
        <v>43931</v>
      </c>
      <c r="D2384" s="3" t="str">
        <f t="shared" si="3"/>
        <v>06</v>
      </c>
      <c r="E2384" s="13">
        <v>18.0</v>
      </c>
      <c r="F2384" s="14">
        <f>'Costo de tareas'!$B$15</f>
        <v>0.1964027778</v>
      </c>
      <c r="G2384" s="15">
        <f>'Producción diaria'!$T$3*$L$2*$M$2*$N$2*E2384*1000/'Costo de tareas'!$B$14</f>
        <v>27.06411483</v>
      </c>
      <c r="H2384" s="16">
        <f>IF(G2384 &gt; 'Costo de tareas'!$B$13, 'Costo de tareas'!$B$13, IF(G2384 &lt; 'Costo de tareas'!$B$13*0.2, 0, 'Costo de tareas'!$B$13- G2384))</f>
        <v>12.21644072</v>
      </c>
      <c r="I2384" s="17">
        <f>IF(H2384=0,'Costo de tareas'!$B$13,'Costo de tareas'!$B$13-H2384)</f>
        <v>27.06411483</v>
      </c>
      <c r="J2384" s="2"/>
      <c r="K2384" s="2"/>
      <c r="P2384" s="2"/>
    </row>
    <row r="2385">
      <c r="A2385" s="3" t="s">
        <v>3206</v>
      </c>
      <c r="B2385" s="11" t="str">
        <f t="shared" si="1"/>
        <v>20200410</v>
      </c>
      <c r="C2385" s="12">
        <f t="shared" si="2"/>
        <v>43931</v>
      </c>
      <c r="D2385" s="3" t="str">
        <f t="shared" si="3"/>
        <v>07</v>
      </c>
      <c r="E2385" s="13">
        <v>74.0</v>
      </c>
      <c r="F2385" s="14">
        <f>'Costo de tareas'!$B$15</f>
        <v>0.1964027778</v>
      </c>
      <c r="G2385" s="15">
        <f>'Producción diaria'!$T$3*$L$2*$M$2*$N$2*E2385*1000/'Costo de tareas'!$B$14</f>
        <v>111.2635832</v>
      </c>
      <c r="H2385" s="16">
        <f>IF(G2385 &gt; 'Costo de tareas'!$B$13, 'Costo de tareas'!$B$13, IF(G2385 &lt; 'Costo de tareas'!$B$13*0.2, 0, 'Costo de tareas'!$B$13- G2385))</f>
        <v>39.28055556</v>
      </c>
      <c r="I2385" s="17">
        <f>IF(H2385=0,'Costo de tareas'!$B$13,'Costo de tareas'!$B$13-H2385)</f>
        <v>0</v>
      </c>
      <c r="J2385" s="2"/>
      <c r="K2385" s="2"/>
      <c r="P2385" s="2"/>
    </row>
    <row r="2386">
      <c r="A2386" s="3" t="s">
        <v>3209</v>
      </c>
      <c r="B2386" s="11" t="str">
        <f t="shared" si="1"/>
        <v>20200410</v>
      </c>
      <c r="C2386" s="12">
        <f t="shared" si="2"/>
        <v>43931</v>
      </c>
      <c r="D2386" s="3" t="str">
        <f t="shared" si="3"/>
        <v>08</v>
      </c>
      <c r="E2386" s="13">
        <v>188.0</v>
      </c>
      <c r="F2386" s="14">
        <f>'Costo de tareas'!$B$15</f>
        <v>0.1964027778</v>
      </c>
      <c r="G2386" s="15">
        <f>'Producción diaria'!$T$3*$L$2*$M$2*$N$2*E2386*1000/'Costo de tareas'!$B$14</f>
        <v>282.6696438</v>
      </c>
      <c r="H2386" s="16">
        <f>IF(G2386 &gt; 'Costo de tareas'!$B$13, 'Costo de tareas'!$B$13, IF(G2386 &lt; 'Costo de tareas'!$B$13*0.2, 0, 'Costo de tareas'!$B$13- G2386))</f>
        <v>39.28055556</v>
      </c>
      <c r="I2386" s="17">
        <f>IF(H2386=0,'Costo de tareas'!$B$13,'Costo de tareas'!$B$13-H2386)</f>
        <v>0</v>
      </c>
      <c r="J2386" s="2"/>
      <c r="K2386" s="2"/>
      <c r="P2386" s="2"/>
    </row>
    <row r="2387">
      <c r="A2387" s="3" t="s">
        <v>3211</v>
      </c>
      <c r="B2387" s="11" t="str">
        <f t="shared" si="1"/>
        <v>20200410</v>
      </c>
      <c r="C2387" s="12">
        <f t="shared" si="2"/>
        <v>43931</v>
      </c>
      <c r="D2387" s="3" t="str">
        <f t="shared" si="3"/>
        <v>09</v>
      </c>
      <c r="E2387" s="13">
        <v>226.0</v>
      </c>
      <c r="F2387" s="14">
        <f>'Costo de tareas'!$B$15</f>
        <v>0.1964027778</v>
      </c>
      <c r="G2387" s="15">
        <f>'Producción diaria'!$T$3*$L$2*$M$2*$N$2*E2387*1000/'Costo de tareas'!$B$14</f>
        <v>339.8049973</v>
      </c>
      <c r="H2387" s="16">
        <f>IF(G2387 &gt; 'Costo de tareas'!$B$13, 'Costo de tareas'!$B$13, IF(G2387 &lt; 'Costo de tareas'!$B$13*0.2, 0, 'Costo de tareas'!$B$13- G2387))</f>
        <v>39.28055556</v>
      </c>
      <c r="I2387" s="17">
        <f>IF(H2387=0,'Costo de tareas'!$B$13,'Costo de tareas'!$B$13-H2387)</f>
        <v>0</v>
      </c>
      <c r="J2387" s="2"/>
      <c r="K2387" s="2"/>
      <c r="P2387" s="2"/>
    </row>
    <row r="2388">
      <c r="A2388" s="3" t="s">
        <v>3212</v>
      </c>
      <c r="B2388" s="11" t="str">
        <f t="shared" si="1"/>
        <v>20200410</v>
      </c>
      <c r="C2388" s="12">
        <f t="shared" si="2"/>
        <v>43931</v>
      </c>
      <c r="D2388" s="3" t="str">
        <f t="shared" si="3"/>
        <v>10</v>
      </c>
      <c r="E2388" s="13">
        <v>168.0</v>
      </c>
      <c r="F2388" s="14">
        <f>'Costo de tareas'!$B$15</f>
        <v>0.1964027778</v>
      </c>
      <c r="G2388" s="15">
        <f>'Producción diaria'!$T$3*$L$2*$M$2*$N$2*E2388*1000/'Costo de tareas'!$B$14</f>
        <v>252.5984051</v>
      </c>
      <c r="H2388" s="16">
        <f>IF(G2388 &gt; 'Costo de tareas'!$B$13, 'Costo de tareas'!$B$13, IF(G2388 &lt; 'Costo de tareas'!$B$13*0.2, 0, 'Costo de tareas'!$B$13- G2388))</f>
        <v>39.28055556</v>
      </c>
      <c r="I2388" s="17">
        <f>IF(H2388=0,'Costo de tareas'!$B$13,'Costo de tareas'!$B$13-H2388)</f>
        <v>0</v>
      </c>
      <c r="J2388" s="2"/>
      <c r="K2388" s="2"/>
      <c r="P2388" s="2"/>
    </row>
    <row r="2389">
      <c r="A2389" s="3" t="s">
        <v>3213</v>
      </c>
      <c r="B2389" s="11" t="str">
        <f t="shared" si="1"/>
        <v>20200410</v>
      </c>
      <c r="C2389" s="12">
        <f t="shared" si="2"/>
        <v>43931</v>
      </c>
      <c r="D2389" s="3" t="str">
        <f t="shared" si="3"/>
        <v>11</v>
      </c>
      <c r="E2389" s="13">
        <v>24.0</v>
      </c>
      <c r="F2389" s="14">
        <f>'Costo de tareas'!$B$15</f>
        <v>0.1964027778</v>
      </c>
      <c r="G2389" s="15">
        <f>'Producción diaria'!$T$3*$L$2*$M$2*$N$2*E2389*1000/'Costo de tareas'!$B$14</f>
        <v>36.08548644</v>
      </c>
      <c r="H2389" s="16">
        <f>IF(G2389 &gt; 'Costo de tareas'!$B$13, 'Costo de tareas'!$B$13, IF(G2389 &lt; 'Costo de tareas'!$B$13*0.2, 0, 'Costo de tareas'!$B$13- G2389))</f>
        <v>3.195069112</v>
      </c>
      <c r="I2389" s="17">
        <f>IF(H2389=0,'Costo de tareas'!$B$13,'Costo de tareas'!$B$13-H2389)</f>
        <v>36.08548644</v>
      </c>
      <c r="J2389" s="2"/>
      <c r="K2389" s="2"/>
      <c r="P2389" s="2"/>
    </row>
    <row r="2390">
      <c r="A2390" s="3" t="s">
        <v>3215</v>
      </c>
      <c r="B2390" s="11" t="str">
        <f t="shared" si="1"/>
        <v>20200410</v>
      </c>
      <c r="C2390" s="12">
        <f t="shared" si="2"/>
        <v>43931</v>
      </c>
      <c r="D2390" s="3" t="str">
        <f t="shared" si="3"/>
        <v>12</v>
      </c>
      <c r="E2390" s="13">
        <v>129.0</v>
      </c>
      <c r="F2390" s="14">
        <f>'Costo de tareas'!$B$15</f>
        <v>0.1964027778</v>
      </c>
      <c r="G2390" s="15">
        <f>'Producción diaria'!$T$3*$L$2*$M$2*$N$2*E2390*1000/'Costo de tareas'!$B$14</f>
        <v>193.9594896</v>
      </c>
      <c r="H2390" s="16">
        <f>IF(G2390 &gt; 'Costo de tareas'!$B$13, 'Costo de tareas'!$B$13, IF(G2390 &lt; 'Costo de tareas'!$B$13*0.2, 0, 'Costo de tareas'!$B$13- G2390))</f>
        <v>39.28055556</v>
      </c>
      <c r="I2390" s="17">
        <f>IF(H2390=0,'Costo de tareas'!$B$13,'Costo de tareas'!$B$13-H2390)</f>
        <v>0</v>
      </c>
      <c r="J2390" s="2"/>
      <c r="K2390" s="2"/>
      <c r="P2390" s="2"/>
    </row>
    <row r="2391">
      <c r="A2391" s="3" t="s">
        <v>3217</v>
      </c>
      <c r="B2391" s="11" t="str">
        <f t="shared" si="1"/>
        <v>20200410</v>
      </c>
      <c r="C2391" s="12">
        <f t="shared" si="2"/>
        <v>43931</v>
      </c>
      <c r="D2391" s="3" t="str">
        <f t="shared" si="3"/>
        <v>13</v>
      </c>
      <c r="E2391" s="13">
        <v>305.0</v>
      </c>
      <c r="F2391" s="14">
        <f>'Costo de tareas'!$B$15</f>
        <v>0.1964027778</v>
      </c>
      <c r="G2391" s="15">
        <f>'Producción diaria'!$T$3*$L$2*$M$2*$N$2*E2391*1000/'Costo de tareas'!$B$14</f>
        <v>458.5863902</v>
      </c>
      <c r="H2391" s="16">
        <f>IF(G2391 &gt; 'Costo de tareas'!$B$13, 'Costo de tareas'!$B$13, IF(G2391 &lt; 'Costo de tareas'!$B$13*0.2, 0, 'Costo de tareas'!$B$13- G2391))</f>
        <v>39.28055556</v>
      </c>
      <c r="I2391" s="17">
        <f>IF(H2391=0,'Costo de tareas'!$B$13,'Costo de tareas'!$B$13-H2391)</f>
        <v>0</v>
      </c>
      <c r="J2391" s="2"/>
      <c r="K2391" s="2"/>
      <c r="P2391" s="2"/>
    </row>
    <row r="2392">
      <c r="A2392" s="3" t="s">
        <v>3218</v>
      </c>
      <c r="B2392" s="11" t="str">
        <f t="shared" si="1"/>
        <v>20200410</v>
      </c>
      <c r="C2392" s="12">
        <f t="shared" si="2"/>
        <v>43931</v>
      </c>
      <c r="D2392" s="3" t="str">
        <f t="shared" si="3"/>
        <v>14</v>
      </c>
      <c r="E2392" s="13">
        <v>494.0</v>
      </c>
      <c r="F2392" s="14">
        <f>'Costo de tareas'!$B$15</f>
        <v>0.1964027778</v>
      </c>
      <c r="G2392" s="15">
        <f>'Producción diaria'!$T$3*$L$2*$M$2*$N$2*E2392*1000/'Costo de tareas'!$B$14</f>
        <v>742.759596</v>
      </c>
      <c r="H2392" s="16">
        <f>IF(G2392 &gt; 'Costo de tareas'!$B$13, 'Costo de tareas'!$B$13, IF(G2392 &lt; 'Costo de tareas'!$B$13*0.2, 0, 'Costo de tareas'!$B$13- G2392))</f>
        <v>39.28055556</v>
      </c>
      <c r="I2392" s="17">
        <f>IF(H2392=0,'Costo de tareas'!$B$13,'Costo de tareas'!$B$13-H2392)</f>
        <v>0</v>
      </c>
      <c r="J2392" s="2"/>
      <c r="K2392" s="2"/>
      <c r="P2392" s="2"/>
    </row>
    <row r="2393">
      <c r="A2393" s="3" t="s">
        <v>3219</v>
      </c>
      <c r="B2393" s="11" t="str">
        <f t="shared" si="1"/>
        <v>20200410</v>
      </c>
      <c r="C2393" s="12">
        <f t="shared" si="2"/>
        <v>43931</v>
      </c>
      <c r="D2393" s="3" t="str">
        <f t="shared" si="3"/>
        <v>15</v>
      </c>
      <c r="E2393" s="13">
        <v>257.0</v>
      </c>
      <c r="F2393" s="14">
        <f>'Costo de tareas'!$B$15</f>
        <v>0.1964027778</v>
      </c>
      <c r="G2393" s="15">
        <f>'Producción diaria'!$T$3*$L$2*$M$2*$N$2*E2393*1000/'Costo de tareas'!$B$14</f>
        <v>386.4154173</v>
      </c>
      <c r="H2393" s="16">
        <f>IF(G2393 &gt; 'Costo de tareas'!$B$13, 'Costo de tareas'!$B$13, IF(G2393 &lt; 'Costo de tareas'!$B$13*0.2, 0, 'Costo de tareas'!$B$13- G2393))</f>
        <v>39.28055556</v>
      </c>
      <c r="I2393" s="17">
        <f>IF(H2393=0,'Costo de tareas'!$B$13,'Costo de tareas'!$B$13-H2393)</f>
        <v>0</v>
      </c>
      <c r="J2393" s="2"/>
      <c r="K2393" s="2"/>
      <c r="P2393" s="2"/>
    </row>
    <row r="2394">
      <c r="A2394" s="3" t="s">
        <v>3220</v>
      </c>
      <c r="B2394" s="11" t="str">
        <f t="shared" si="1"/>
        <v>20200410</v>
      </c>
      <c r="C2394" s="12">
        <f t="shared" si="2"/>
        <v>43931</v>
      </c>
      <c r="D2394" s="3" t="str">
        <f t="shared" si="3"/>
        <v>16</v>
      </c>
      <c r="E2394" s="13">
        <v>105.0</v>
      </c>
      <c r="F2394" s="14">
        <f>'Costo de tareas'!$B$15</f>
        <v>0.1964027778</v>
      </c>
      <c r="G2394" s="15">
        <f>'Producción diaria'!$T$3*$L$2*$M$2*$N$2*E2394*1000/'Costo de tareas'!$B$14</f>
        <v>157.8740032</v>
      </c>
      <c r="H2394" s="16">
        <f>IF(G2394 &gt; 'Costo de tareas'!$B$13, 'Costo de tareas'!$B$13, IF(G2394 &lt; 'Costo de tareas'!$B$13*0.2, 0, 'Costo de tareas'!$B$13- G2394))</f>
        <v>39.28055556</v>
      </c>
      <c r="I2394" s="17">
        <f>IF(H2394=0,'Costo de tareas'!$B$13,'Costo de tareas'!$B$13-H2394)</f>
        <v>0</v>
      </c>
      <c r="J2394" s="2"/>
      <c r="K2394" s="2"/>
      <c r="P2394" s="2"/>
    </row>
    <row r="2395">
      <c r="A2395" s="3" t="s">
        <v>3222</v>
      </c>
      <c r="B2395" s="11" t="str">
        <f t="shared" si="1"/>
        <v>20200410</v>
      </c>
      <c r="C2395" s="12">
        <f t="shared" si="2"/>
        <v>43931</v>
      </c>
      <c r="D2395" s="3" t="str">
        <f t="shared" si="3"/>
        <v>17</v>
      </c>
      <c r="E2395" s="13">
        <v>148.0</v>
      </c>
      <c r="F2395" s="14">
        <f>'Costo de tareas'!$B$15</f>
        <v>0.1964027778</v>
      </c>
      <c r="G2395" s="15">
        <f>'Producción diaria'!$T$3*$L$2*$M$2*$N$2*E2395*1000/'Costo de tareas'!$B$14</f>
        <v>222.5271664</v>
      </c>
      <c r="H2395" s="16">
        <f>IF(G2395 &gt; 'Costo de tareas'!$B$13, 'Costo de tareas'!$B$13, IF(G2395 &lt; 'Costo de tareas'!$B$13*0.2, 0, 'Costo de tareas'!$B$13- G2395))</f>
        <v>39.28055556</v>
      </c>
      <c r="I2395" s="17">
        <f>IF(H2395=0,'Costo de tareas'!$B$13,'Costo de tareas'!$B$13-H2395)</f>
        <v>0</v>
      </c>
      <c r="J2395" s="2"/>
      <c r="K2395" s="2"/>
      <c r="P2395" s="2"/>
    </row>
    <row r="2396">
      <c r="A2396" s="3" t="s">
        <v>3223</v>
      </c>
      <c r="B2396" s="11" t="str">
        <f t="shared" si="1"/>
        <v>20200410</v>
      </c>
      <c r="C2396" s="12">
        <f t="shared" si="2"/>
        <v>43931</v>
      </c>
      <c r="D2396" s="3" t="str">
        <f t="shared" si="3"/>
        <v>18</v>
      </c>
      <c r="E2396" s="13">
        <v>69.0</v>
      </c>
      <c r="F2396" s="14">
        <f>'Costo de tareas'!$B$15</f>
        <v>0.1964027778</v>
      </c>
      <c r="G2396" s="15">
        <f>'Producción diaria'!$T$3*$L$2*$M$2*$N$2*E2396*1000/'Costo de tareas'!$B$14</f>
        <v>103.7457735</v>
      </c>
      <c r="H2396" s="16">
        <f>IF(G2396 &gt; 'Costo de tareas'!$B$13, 'Costo de tareas'!$B$13, IF(G2396 &lt; 'Costo de tareas'!$B$13*0.2, 0, 'Costo de tareas'!$B$13- G2396))</f>
        <v>39.28055556</v>
      </c>
      <c r="I2396" s="17">
        <f>IF(H2396=0,'Costo de tareas'!$B$13,'Costo de tareas'!$B$13-H2396)</f>
        <v>0</v>
      </c>
      <c r="J2396" s="2"/>
      <c r="K2396" s="2"/>
      <c r="P2396" s="2"/>
    </row>
    <row r="2397">
      <c r="A2397" s="3" t="s">
        <v>3224</v>
      </c>
      <c r="B2397" s="11" t="str">
        <f t="shared" si="1"/>
        <v>20200410</v>
      </c>
      <c r="C2397" s="12">
        <f t="shared" si="2"/>
        <v>43931</v>
      </c>
      <c r="D2397" s="3" t="str">
        <f t="shared" si="3"/>
        <v>19</v>
      </c>
      <c r="E2397" s="13">
        <v>0.0</v>
      </c>
      <c r="F2397" s="14">
        <f>'Costo de tareas'!$B$15</f>
        <v>0.1964027778</v>
      </c>
      <c r="G2397" s="15">
        <f>'Producción diaria'!$T$3*$L$2*$M$2*$N$2*E2397*1000/'Costo de tareas'!$B$14</f>
        <v>0</v>
      </c>
      <c r="H2397" s="16">
        <f>IF(G2397 &gt; 'Costo de tareas'!$B$13, 'Costo de tareas'!$B$13, IF(G2397 &lt; 'Costo de tareas'!$B$13*0.2, 0, 'Costo de tareas'!$B$13- G2397))</f>
        <v>0</v>
      </c>
      <c r="I2397" s="17">
        <f>IF(H2397=0,'Costo de tareas'!$B$13,'Costo de tareas'!$B$13-H2397)</f>
        <v>39.28055556</v>
      </c>
      <c r="J2397" s="2"/>
      <c r="K2397" s="2"/>
      <c r="P2397" s="2"/>
    </row>
    <row r="2398">
      <c r="A2398" s="3" t="s">
        <v>3227</v>
      </c>
      <c r="B2398" s="11" t="str">
        <f t="shared" si="1"/>
        <v>20200410</v>
      </c>
      <c r="C2398" s="12">
        <f t="shared" si="2"/>
        <v>43931</v>
      </c>
      <c r="D2398" s="3" t="str">
        <f t="shared" si="3"/>
        <v>20</v>
      </c>
      <c r="E2398" s="13">
        <v>0.0</v>
      </c>
      <c r="F2398" s="14">
        <f>'Costo de tareas'!$B$15</f>
        <v>0.1964027778</v>
      </c>
      <c r="G2398" s="15">
        <f>'Producción diaria'!$T$3*$L$2*$M$2*$N$2*E2398*1000/'Costo de tareas'!$B$14</f>
        <v>0</v>
      </c>
      <c r="H2398" s="16">
        <f>IF(G2398 &gt; 'Costo de tareas'!$B$13, 'Costo de tareas'!$B$13, IF(G2398 &lt; 'Costo de tareas'!$B$13*0.2, 0, 'Costo de tareas'!$B$13- G2398))</f>
        <v>0</v>
      </c>
      <c r="I2398" s="17">
        <f>IF(H2398=0,'Costo de tareas'!$B$13,'Costo de tareas'!$B$13-H2398)</f>
        <v>39.28055556</v>
      </c>
      <c r="J2398" s="2"/>
      <c r="K2398" s="2"/>
      <c r="P2398" s="2"/>
    </row>
    <row r="2399">
      <c r="A2399" s="3" t="s">
        <v>3229</v>
      </c>
      <c r="B2399" s="11" t="str">
        <f t="shared" si="1"/>
        <v>20200410</v>
      </c>
      <c r="C2399" s="12">
        <f t="shared" si="2"/>
        <v>43931</v>
      </c>
      <c r="D2399" s="3" t="str">
        <f t="shared" si="3"/>
        <v>21</v>
      </c>
      <c r="E2399" s="13">
        <v>0.0</v>
      </c>
      <c r="F2399" s="14">
        <f>'Costo de tareas'!$B$15</f>
        <v>0.1964027778</v>
      </c>
      <c r="G2399" s="15">
        <f>'Producción diaria'!$T$3*$L$2*$M$2*$N$2*E2399*1000/'Costo de tareas'!$B$14</f>
        <v>0</v>
      </c>
      <c r="H2399" s="16">
        <f>IF(G2399 &gt; 'Costo de tareas'!$B$13, 'Costo de tareas'!$B$13, IF(G2399 &lt; 'Costo de tareas'!$B$13*0.2, 0, 'Costo de tareas'!$B$13- G2399))</f>
        <v>0</v>
      </c>
      <c r="I2399" s="17">
        <f>IF(H2399=0,'Costo de tareas'!$B$13,'Costo de tareas'!$B$13-H2399)</f>
        <v>39.28055556</v>
      </c>
      <c r="J2399" s="2"/>
      <c r="K2399" s="2"/>
      <c r="P2399" s="2"/>
    </row>
    <row r="2400">
      <c r="A2400" s="3" t="s">
        <v>3231</v>
      </c>
      <c r="B2400" s="11" t="str">
        <f t="shared" si="1"/>
        <v>20200410</v>
      </c>
      <c r="C2400" s="12">
        <f t="shared" si="2"/>
        <v>43931</v>
      </c>
      <c r="D2400" s="3" t="str">
        <f t="shared" si="3"/>
        <v>22</v>
      </c>
      <c r="E2400" s="13">
        <v>0.0</v>
      </c>
      <c r="F2400" s="14">
        <f>'Costo de tareas'!$B$15</f>
        <v>0.1964027778</v>
      </c>
      <c r="G2400" s="15">
        <f>'Producción diaria'!$T$3*$L$2*$M$2*$N$2*E2400*1000/'Costo de tareas'!$B$14</f>
        <v>0</v>
      </c>
      <c r="H2400" s="16">
        <f>IF(G2400 &gt; 'Costo de tareas'!$B$13, 'Costo de tareas'!$B$13, IF(G2400 &lt; 'Costo de tareas'!$B$13*0.2, 0, 'Costo de tareas'!$B$13- G2400))</f>
        <v>0</v>
      </c>
      <c r="I2400" s="17">
        <f>IF(H2400=0,'Costo de tareas'!$B$13,'Costo de tareas'!$B$13-H2400)</f>
        <v>39.28055556</v>
      </c>
      <c r="J2400" s="2"/>
      <c r="K2400" s="2"/>
      <c r="P2400" s="2"/>
    </row>
    <row r="2401">
      <c r="A2401" s="3" t="s">
        <v>3233</v>
      </c>
      <c r="B2401" s="11" t="str">
        <f t="shared" si="1"/>
        <v>20200410</v>
      </c>
      <c r="C2401" s="12">
        <f t="shared" si="2"/>
        <v>43931</v>
      </c>
      <c r="D2401" s="3" t="str">
        <f t="shared" si="3"/>
        <v>23</v>
      </c>
      <c r="E2401" s="13">
        <v>0.0</v>
      </c>
      <c r="F2401" s="14">
        <f>'Costo de tareas'!$B$15</f>
        <v>0.1964027778</v>
      </c>
      <c r="G2401" s="15">
        <f>'Producción diaria'!$T$3*$L$2*$M$2*$N$2*E2401*1000/'Costo de tareas'!$B$14</f>
        <v>0</v>
      </c>
      <c r="H2401" s="16">
        <f>IF(G2401 &gt; 'Costo de tareas'!$B$13, 'Costo de tareas'!$B$13, IF(G2401 &lt; 'Costo de tareas'!$B$13*0.2, 0, 'Costo de tareas'!$B$13- G2401))</f>
        <v>0</v>
      </c>
      <c r="I2401" s="17">
        <f>IF(H2401=0,'Costo de tareas'!$B$13,'Costo de tareas'!$B$13-H2401)</f>
        <v>39.28055556</v>
      </c>
      <c r="J2401" s="2"/>
      <c r="K2401" s="2"/>
      <c r="P2401" s="2"/>
    </row>
    <row r="2402">
      <c r="A2402" s="3" t="s">
        <v>3234</v>
      </c>
      <c r="B2402" s="11" t="str">
        <f t="shared" si="1"/>
        <v>20200411</v>
      </c>
      <c r="C2402" s="12">
        <f t="shared" si="2"/>
        <v>43932</v>
      </c>
      <c r="D2402" s="3" t="str">
        <f t="shared" si="3"/>
        <v>00</v>
      </c>
      <c r="E2402" s="13">
        <v>0.0</v>
      </c>
      <c r="F2402" s="14">
        <f>'Costo de tareas'!$B$15</f>
        <v>0.1964027778</v>
      </c>
      <c r="G2402" s="15">
        <f>'Producción diaria'!$T$3*$L$2*$M$2*$N$2*E2402*1000/'Costo de tareas'!$B$14</f>
        <v>0</v>
      </c>
      <c r="H2402" s="16">
        <f>IF(G2402 &gt; 'Costo de tareas'!$B$13, 'Costo de tareas'!$B$13, IF(G2402 &lt; 'Costo de tareas'!$B$13*0.2, 0, 'Costo de tareas'!$B$13- G2402))</f>
        <v>0</v>
      </c>
      <c r="I2402" s="17">
        <f>IF(H2402=0,'Costo de tareas'!$B$13,'Costo de tareas'!$B$13-H2402)</f>
        <v>39.28055556</v>
      </c>
      <c r="J2402" s="2"/>
      <c r="K2402" s="2"/>
      <c r="P2402" s="2"/>
    </row>
    <row r="2403">
      <c r="A2403" s="3" t="s">
        <v>3235</v>
      </c>
      <c r="B2403" s="11" t="str">
        <f t="shared" si="1"/>
        <v>20200411</v>
      </c>
      <c r="C2403" s="12">
        <f t="shared" si="2"/>
        <v>43932</v>
      </c>
      <c r="D2403" s="3" t="str">
        <f t="shared" si="3"/>
        <v>01</v>
      </c>
      <c r="E2403" s="13">
        <v>0.0</v>
      </c>
      <c r="F2403" s="14">
        <f>'Costo de tareas'!$B$15</f>
        <v>0.1964027778</v>
      </c>
      <c r="G2403" s="15">
        <f>'Producción diaria'!$T$3*$L$2*$M$2*$N$2*E2403*1000/'Costo de tareas'!$B$14</f>
        <v>0</v>
      </c>
      <c r="H2403" s="16">
        <f>IF(G2403 &gt; 'Costo de tareas'!$B$13, 'Costo de tareas'!$B$13, IF(G2403 &lt; 'Costo de tareas'!$B$13*0.2, 0, 'Costo de tareas'!$B$13- G2403))</f>
        <v>0</v>
      </c>
      <c r="I2403" s="17">
        <f>IF(H2403=0,'Costo de tareas'!$B$13,'Costo de tareas'!$B$13-H2403)</f>
        <v>39.28055556</v>
      </c>
      <c r="J2403" s="2"/>
      <c r="K2403" s="2"/>
      <c r="P2403" s="2"/>
    </row>
    <row r="2404">
      <c r="A2404" s="3" t="s">
        <v>3237</v>
      </c>
      <c r="B2404" s="11" t="str">
        <f t="shared" si="1"/>
        <v>20200411</v>
      </c>
      <c r="C2404" s="12">
        <f t="shared" si="2"/>
        <v>43932</v>
      </c>
      <c r="D2404" s="3" t="str">
        <f t="shared" si="3"/>
        <v>02</v>
      </c>
      <c r="E2404" s="13">
        <v>0.0</v>
      </c>
      <c r="F2404" s="14">
        <f>'Costo de tareas'!$B$15</f>
        <v>0.1964027778</v>
      </c>
      <c r="G2404" s="15">
        <f>'Producción diaria'!$T$3*$L$2*$M$2*$N$2*E2404*1000/'Costo de tareas'!$B$14</f>
        <v>0</v>
      </c>
      <c r="H2404" s="16">
        <f>IF(G2404 &gt; 'Costo de tareas'!$B$13, 'Costo de tareas'!$B$13, IF(G2404 &lt; 'Costo de tareas'!$B$13*0.2, 0, 'Costo de tareas'!$B$13- G2404))</f>
        <v>0</v>
      </c>
      <c r="I2404" s="17">
        <f>IF(H2404=0,'Costo de tareas'!$B$13,'Costo de tareas'!$B$13-H2404)</f>
        <v>39.28055556</v>
      </c>
      <c r="J2404" s="2"/>
      <c r="K2404" s="2"/>
      <c r="P2404" s="2"/>
    </row>
    <row r="2405">
      <c r="A2405" s="3" t="s">
        <v>3239</v>
      </c>
      <c r="B2405" s="11" t="str">
        <f t="shared" si="1"/>
        <v>20200411</v>
      </c>
      <c r="C2405" s="12">
        <f t="shared" si="2"/>
        <v>43932</v>
      </c>
      <c r="D2405" s="3" t="str">
        <f t="shared" si="3"/>
        <v>03</v>
      </c>
      <c r="E2405" s="13">
        <v>0.0</v>
      </c>
      <c r="F2405" s="14">
        <f>'Costo de tareas'!$B$15</f>
        <v>0.1964027778</v>
      </c>
      <c r="G2405" s="15">
        <f>'Producción diaria'!$T$3*$L$2*$M$2*$N$2*E2405*1000/'Costo de tareas'!$B$14</f>
        <v>0</v>
      </c>
      <c r="H2405" s="16">
        <f>IF(G2405 &gt; 'Costo de tareas'!$B$13, 'Costo de tareas'!$B$13, IF(G2405 &lt; 'Costo de tareas'!$B$13*0.2, 0, 'Costo de tareas'!$B$13- G2405))</f>
        <v>0</v>
      </c>
      <c r="I2405" s="17">
        <f>IF(H2405=0,'Costo de tareas'!$B$13,'Costo de tareas'!$B$13-H2405)</f>
        <v>39.28055556</v>
      </c>
      <c r="J2405" s="2"/>
      <c r="K2405" s="2"/>
      <c r="P2405" s="2"/>
    </row>
    <row r="2406">
      <c r="A2406" s="3" t="s">
        <v>3241</v>
      </c>
      <c r="B2406" s="11" t="str">
        <f t="shared" si="1"/>
        <v>20200411</v>
      </c>
      <c r="C2406" s="12">
        <f t="shared" si="2"/>
        <v>43932</v>
      </c>
      <c r="D2406" s="3" t="str">
        <f t="shared" si="3"/>
        <v>04</v>
      </c>
      <c r="E2406" s="13">
        <v>0.0</v>
      </c>
      <c r="F2406" s="14">
        <f>'Costo de tareas'!$B$15</f>
        <v>0.1964027778</v>
      </c>
      <c r="G2406" s="15">
        <f>'Producción diaria'!$T$3*$L$2*$M$2*$N$2*E2406*1000/'Costo de tareas'!$B$14</f>
        <v>0</v>
      </c>
      <c r="H2406" s="16">
        <f>IF(G2406 &gt; 'Costo de tareas'!$B$13, 'Costo de tareas'!$B$13, IF(G2406 &lt; 'Costo de tareas'!$B$13*0.2, 0, 'Costo de tareas'!$B$13- G2406))</f>
        <v>0</v>
      </c>
      <c r="I2406" s="17">
        <f>IF(H2406=0,'Costo de tareas'!$B$13,'Costo de tareas'!$B$13-H2406)</f>
        <v>39.28055556</v>
      </c>
      <c r="J2406" s="2"/>
      <c r="K2406" s="2"/>
      <c r="P2406" s="2"/>
    </row>
    <row r="2407">
      <c r="A2407" s="3" t="s">
        <v>3243</v>
      </c>
      <c r="B2407" s="11" t="str">
        <f t="shared" si="1"/>
        <v>20200411</v>
      </c>
      <c r="C2407" s="12">
        <f t="shared" si="2"/>
        <v>43932</v>
      </c>
      <c r="D2407" s="3" t="str">
        <f t="shared" si="3"/>
        <v>05</v>
      </c>
      <c r="E2407" s="13">
        <v>0.0</v>
      </c>
      <c r="F2407" s="14">
        <f>'Costo de tareas'!$B$15</f>
        <v>0.1964027778</v>
      </c>
      <c r="G2407" s="15">
        <f>'Producción diaria'!$T$3*$L$2*$M$2*$N$2*E2407*1000/'Costo de tareas'!$B$14</f>
        <v>0</v>
      </c>
      <c r="H2407" s="16">
        <f>IF(G2407 &gt; 'Costo de tareas'!$B$13, 'Costo de tareas'!$B$13, IF(G2407 &lt; 'Costo de tareas'!$B$13*0.2, 0, 'Costo de tareas'!$B$13- G2407))</f>
        <v>0</v>
      </c>
      <c r="I2407" s="17">
        <f>IF(H2407=0,'Costo de tareas'!$B$13,'Costo de tareas'!$B$13-H2407)</f>
        <v>39.28055556</v>
      </c>
      <c r="J2407" s="2"/>
      <c r="K2407" s="2"/>
      <c r="P2407" s="2"/>
    </row>
    <row r="2408">
      <c r="A2408" s="3" t="s">
        <v>3245</v>
      </c>
      <c r="B2408" s="11" t="str">
        <f t="shared" si="1"/>
        <v>20200411</v>
      </c>
      <c r="C2408" s="12">
        <f t="shared" si="2"/>
        <v>43932</v>
      </c>
      <c r="D2408" s="3" t="str">
        <f t="shared" si="3"/>
        <v>06</v>
      </c>
      <c r="E2408" s="13">
        <v>14.0</v>
      </c>
      <c r="F2408" s="14">
        <f>'Costo de tareas'!$B$15</f>
        <v>0.1964027778</v>
      </c>
      <c r="G2408" s="15">
        <f>'Producción diaria'!$T$3*$L$2*$M$2*$N$2*E2408*1000/'Costo de tareas'!$B$14</f>
        <v>21.04986709</v>
      </c>
      <c r="H2408" s="16">
        <f>IF(G2408 &gt; 'Costo de tareas'!$B$13, 'Costo de tareas'!$B$13, IF(G2408 &lt; 'Costo de tareas'!$B$13*0.2, 0, 'Costo de tareas'!$B$13- G2408))</f>
        <v>18.23068846</v>
      </c>
      <c r="I2408" s="17">
        <f>IF(H2408=0,'Costo de tareas'!$B$13,'Costo de tareas'!$B$13-H2408)</f>
        <v>21.04986709</v>
      </c>
      <c r="J2408" s="2"/>
      <c r="K2408" s="2"/>
      <c r="P2408" s="2"/>
    </row>
    <row r="2409">
      <c r="A2409" s="3" t="s">
        <v>3247</v>
      </c>
      <c r="B2409" s="11" t="str">
        <f t="shared" si="1"/>
        <v>20200411</v>
      </c>
      <c r="C2409" s="12">
        <f t="shared" si="2"/>
        <v>43932</v>
      </c>
      <c r="D2409" s="3" t="str">
        <f t="shared" si="3"/>
        <v>07</v>
      </c>
      <c r="E2409" s="13">
        <v>118.0</v>
      </c>
      <c r="F2409" s="14">
        <f>'Costo de tareas'!$B$15</f>
        <v>0.1964027778</v>
      </c>
      <c r="G2409" s="15">
        <f>'Producción diaria'!$T$3*$L$2*$M$2*$N$2*E2409*1000/'Costo de tareas'!$B$14</f>
        <v>177.4203083</v>
      </c>
      <c r="H2409" s="16">
        <f>IF(G2409 &gt; 'Costo de tareas'!$B$13, 'Costo de tareas'!$B$13, IF(G2409 &lt; 'Costo de tareas'!$B$13*0.2, 0, 'Costo de tareas'!$B$13- G2409))</f>
        <v>39.28055556</v>
      </c>
      <c r="I2409" s="17">
        <f>IF(H2409=0,'Costo de tareas'!$B$13,'Costo de tareas'!$B$13-H2409)</f>
        <v>0</v>
      </c>
      <c r="J2409" s="2"/>
      <c r="K2409" s="2"/>
      <c r="P2409" s="2"/>
    </row>
    <row r="2410">
      <c r="A2410" s="3" t="s">
        <v>3249</v>
      </c>
      <c r="B2410" s="11" t="str">
        <f t="shared" si="1"/>
        <v>20200411</v>
      </c>
      <c r="C2410" s="12">
        <f t="shared" si="2"/>
        <v>43932</v>
      </c>
      <c r="D2410" s="3" t="str">
        <f t="shared" si="3"/>
        <v>08</v>
      </c>
      <c r="E2410" s="13">
        <v>204.0</v>
      </c>
      <c r="F2410" s="14">
        <f>'Costo de tareas'!$B$15</f>
        <v>0.1964027778</v>
      </c>
      <c r="G2410" s="15">
        <f>'Producción diaria'!$T$3*$L$2*$M$2*$N$2*E2410*1000/'Costo de tareas'!$B$14</f>
        <v>306.7266348</v>
      </c>
      <c r="H2410" s="16">
        <f>IF(G2410 &gt; 'Costo de tareas'!$B$13, 'Costo de tareas'!$B$13, IF(G2410 &lt; 'Costo de tareas'!$B$13*0.2, 0, 'Costo de tareas'!$B$13- G2410))</f>
        <v>39.28055556</v>
      </c>
      <c r="I2410" s="17">
        <f>IF(H2410=0,'Costo de tareas'!$B$13,'Costo de tareas'!$B$13-H2410)</f>
        <v>0</v>
      </c>
      <c r="J2410" s="2"/>
      <c r="K2410" s="2"/>
      <c r="P2410" s="2"/>
    </row>
    <row r="2411">
      <c r="A2411" s="3" t="s">
        <v>3251</v>
      </c>
      <c r="B2411" s="11" t="str">
        <f t="shared" si="1"/>
        <v>20200411</v>
      </c>
      <c r="C2411" s="12">
        <f t="shared" si="2"/>
        <v>43932</v>
      </c>
      <c r="D2411" s="3" t="str">
        <f t="shared" si="3"/>
        <v>09</v>
      </c>
      <c r="E2411" s="13">
        <v>301.0</v>
      </c>
      <c r="F2411" s="14">
        <f>'Costo de tareas'!$B$15</f>
        <v>0.1964027778</v>
      </c>
      <c r="G2411" s="15">
        <f>'Producción diaria'!$T$3*$L$2*$M$2*$N$2*E2411*1000/'Costo de tareas'!$B$14</f>
        <v>452.5721425</v>
      </c>
      <c r="H2411" s="16">
        <f>IF(G2411 &gt; 'Costo de tareas'!$B$13, 'Costo de tareas'!$B$13, IF(G2411 &lt; 'Costo de tareas'!$B$13*0.2, 0, 'Costo de tareas'!$B$13- G2411))</f>
        <v>39.28055556</v>
      </c>
      <c r="I2411" s="17">
        <f>IF(H2411=0,'Costo de tareas'!$B$13,'Costo de tareas'!$B$13-H2411)</f>
        <v>0</v>
      </c>
      <c r="J2411" s="2"/>
      <c r="K2411" s="2"/>
      <c r="P2411" s="2"/>
    </row>
    <row r="2412">
      <c r="A2412" s="3" t="s">
        <v>3253</v>
      </c>
      <c r="B2412" s="11" t="str">
        <f t="shared" si="1"/>
        <v>20200411</v>
      </c>
      <c r="C2412" s="12">
        <f t="shared" si="2"/>
        <v>43932</v>
      </c>
      <c r="D2412" s="3" t="str">
        <f t="shared" si="3"/>
        <v>10</v>
      </c>
      <c r="E2412" s="13">
        <v>374.0</v>
      </c>
      <c r="F2412" s="14">
        <f>'Costo de tareas'!$B$15</f>
        <v>0.1964027778</v>
      </c>
      <c r="G2412" s="15">
        <f>'Producción diaria'!$T$3*$L$2*$M$2*$N$2*E2412*1000/'Costo de tareas'!$B$14</f>
        <v>562.3321637</v>
      </c>
      <c r="H2412" s="16">
        <f>IF(G2412 &gt; 'Costo de tareas'!$B$13, 'Costo de tareas'!$B$13, IF(G2412 &lt; 'Costo de tareas'!$B$13*0.2, 0, 'Costo de tareas'!$B$13- G2412))</f>
        <v>39.28055556</v>
      </c>
      <c r="I2412" s="17">
        <f>IF(H2412=0,'Costo de tareas'!$B$13,'Costo de tareas'!$B$13-H2412)</f>
        <v>0</v>
      </c>
      <c r="J2412" s="2"/>
      <c r="K2412" s="2"/>
      <c r="P2412" s="2"/>
    </row>
    <row r="2413">
      <c r="A2413" s="3" t="s">
        <v>3255</v>
      </c>
      <c r="B2413" s="11" t="str">
        <f t="shared" si="1"/>
        <v>20200411</v>
      </c>
      <c r="C2413" s="12">
        <f t="shared" si="2"/>
        <v>43932</v>
      </c>
      <c r="D2413" s="3" t="str">
        <f t="shared" si="3"/>
        <v>11</v>
      </c>
      <c r="E2413" s="13">
        <v>497.0</v>
      </c>
      <c r="F2413" s="14">
        <f>'Costo de tareas'!$B$15</f>
        <v>0.1964027778</v>
      </c>
      <c r="G2413" s="15">
        <f>'Producción diaria'!$T$3*$L$2*$M$2*$N$2*E2413*1000/'Costo de tareas'!$B$14</f>
        <v>747.2702818</v>
      </c>
      <c r="H2413" s="16">
        <f>IF(G2413 &gt; 'Costo de tareas'!$B$13, 'Costo de tareas'!$B$13, IF(G2413 &lt; 'Costo de tareas'!$B$13*0.2, 0, 'Costo de tareas'!$B$13- G2413))</f>
        <v>39.28055556</v>
      </c>
      <c r="I2413" s="17">
        <f>IF(H2413=0,'Costo de tareas'!$B$13,'Costo de tareas'!$B$13-H2413)</f>
        <v>0</v>
      </c>
      <c r="J2413" s="2"/>
      <c r="K2413" s="2"/>
      <c r="P2413" s="2"/>
    </row>
    <row r="2414">
      <c r="A2414" s="3" t="s">
        <v>3257</v>
      </c>
      <c r="B2414" s="11" t="str">
        <f t="shared" si="1"/>
        <v>20200411</v>
      </c>
      <c r="C2414" s="12">
        <f t="shared" si="2"/>
        <v>43932</v>
      </c>
      <c r="D2414" s="3" t="str">
        <f t="shared" si="3"/>
        <v>12</v>
      </c>
      <c r="E2414" s="13">
        <v>587.0</v>
      </c>
      <c r="F2414" s="14">
        <f>'Costo de tareas'!$B$15</f>
        <v>0.1964027778</v>
      </c>
      <c r="G2414" s="15">
        <f>'Producción diaria'!$T$3*$L$2*$M$2*$N$2*E2414*1000/'Costo de tareas'!$B$14</f>
        <v>882.5908559</v>
      </c>
      <c r="H2414" s="16">
        <f>IF(G2414 &gt; 'Costo de tareas'!$B$13, 'Costo de tareas'!$B$13, IF(G2414 &lt; 'Costo de tareas'!$B$13*0.2, 0, 'Costo de tareas'!$B$13- G2414))</f>
        <v>39.28055556</v>
      </c>
      <c r="I2414" s="17">
        <f>IF(H2414=0,'Costo de tareas'!$B$13,'Costo de tareas'!$B$13-H2414)</f>
        <v>0</v>
      </c>
      <c r="J2414" s="2"/>
      <c r="K2414" s="2"/>
      <c r="P2414" s="2"/>
    </row>
    <row r="2415">
      <c r="A2415" s="3" t="s">
        <v>3259</v>
      </c>
      <c r="B2415" s="11" t="str">
        <f t="shared" si="1"/>
        <v>20200411</v>
      </c>
      <c r="C2415" s="12">
        <f t="shared" si="2"/>
        <v>43932</v>
      </c>
      <c r="D2415" s="3" t="str">
        <f t="shared" si="3"/>
        <v>13</v>
      </c>
      <c r="E2415" s="13">
        <v>462.0</v>
      </c>
      <c r="F2415" s="14">
        <f>'Costo de tareas'!$B$15</f>
        <v>0.1964027778</v>
      </c>
      <c r="G2415" s="15">
        <f>'Producción diaria'!$T$3*$L$2*$M$2*$N$2*E2415*1000/'Costo de tareas'!$B$14</f>
        <v>694.645614</v>
      </c>
      <c r="H2415" s="16">
        <f>IF(G2415 &gt; 'Costo de tareas'!$B$13, 'Costo de tareas'!$B$13, IF(G2415 &lt; 'Costo de tareas'!$B$13*0.2, 0, 'Costo de tareas'!$B$13- G2415))</f>
        <v>39.28055556</v>
      </c>
      <c r="I2415" s="17">
        <f>IF(H2415=0,'Costo de tareas'!$B$13,'Costo de tareas'!$B$13-H2415)</f>
        <v>0</v>
      </c>
      <c r="J2415" s="2"/>
      <c r="K2415" s="2"/>
      <c r="P2415" s="2"/>
    </row>
    <row r="2416">
      <c r="A2416" s="3" t="s">
        <v>3260</v>
      </c>
      <c r="B2416" s="11" t="str">
        <f t="shared" si="1"/>
        <v>20200411</v>
      </c>
      <c r="C2416" s="12">
        <f t="shared" si="2"/>
        <v>43932</v>
      </c>
      <c r="D2416" s="3" t="str">
        <f t="shared" si="3"/>
        <v>14</v>
      </c>
      <c r="E2416" s="13">
        <v>285.0</v>
      </c>
      <c r="F2416" s="14">
        <f>'Costo de tareas'!$B$15</f>
        <v>0.1964027778</v>
      </c>
      <c r="G2416" s="15">
        <f>'Producción diaria'!$T$3*$L$2*$M$2*$N$2*E2416*1000/'Costo de tareas'!$B$14</f>
        <v>428.5151515</v>
      </c>
      <c r="H2416" s="16">
        <f>IF(G2416 &gt; 'Costo de tareas'!$B$13, 'Costo de tareas'!$B$13, IF(G2416 &lt; 'Costo de tareas'!$B$13*0.2, 0, 'Costo de tareas'!$B$13- G2416))</f>
        <v>39.28055556</v>
      </c>
      <c r="I2416" s="17">
        <f>IF(H2416=0,'Costo de tareas'!$B$13,'Costo de tareas'!$B$13-H2416)</f>
        <v>0</v>
      </c>
      <c r="J2416" s="2"/>
      <c r="K2416" s="2"/>
      <c r="P2416" s="2"/>
    </row>
    <row r="2417">
      <c r="A2417" s="3" t="s">
        <v>3261</v>
      </c>
      <c r="B2417" s="11" t="str">
        <f t="shared" si="1"/>
        <v>20200411</v>
      </c>
      <c r="C2417" s="12">
        <f t="shared" si="2"/>
        <v>43932</v>
      </c>
      <c r="D2417" s="3" t="str">
        <f t="shared" si="3"/>
        <v>15</v>
      </c>
      <c r="E2417" s="13">
        <v>459.0</v>
      </c>
      <c r="F2417" s="14">
        <f>'Costo de tareas'!$B$15</f>
        <v>0.1964027778</v>
      </c>
      <c r="G2417" s="15">
        <f>'Producción diaria'!$T$3*$L$2*$M$2*$N$2*E2417*1000/'Costo de tareas'!$B$14</f>
        <v>690.1349282</v>
      </c>
      <c r="H2417" s="16">
        <f>IF(G2417 &gt; 'Costo de tareas'!$B$13, 'Costo de tareas'!$B$13, IF(G2417 &lt; 'Costo de tareas'!$B$13*0.2, 0, 'Costo de tareas'!$B$13- G2417))</f>
        <v>39.28055556</v>
      </c>
      <c r="I2417" s="17">
        <f>IF(H2417=0,'Costo de tareas'!$B$13,'Costo de tareas'!$B$13-H2417)</f>
        <v>0</v>
      </c>
      <c r="J2417" s="2"/>
      <c r="K2417" s="2"/>
      <c r="P2417" s="2"/>
    </row>
    <row r="2418">
      <c r="A2418" s="3" t="s">
        <v>3262</v>
      </c>
      <c r="B2418" s="11" t="str">
        <f t="shared" si="1"/>
        <v>20200411</v>
      </c>
      <c r="C2418" s="12">
        <f t="shared" si="2"/>
        <v>43932</v>
      </c>
      <c r="D2418" s="3" t="str">
        <f t="shared" si="3"/>
        <v>16</v>
      </c>
      <c r="E2418" s="13">
        <v>293.0</v>
      </c>
      <c r="F2418" s="14">
        <f>'Costo de tareas'!$B$15</f>
        <v>0.1964027778</v>
      </c>
      <c r="G2418" s="15">
        <f>'Producción diaria'!$T$3*$L$2*$M$2*$N$2*E2418*1000/'Costo de tareas'!$B$14</f>
        <v>440.543647</v>
      </c>
      <c r="H2418" s="16">
        <f>IF(G2418 &gt; 'Costo de tareas'!$B$13, 'Costo de tareas'!$B$13, IF(G2418 &lt; 'Costo de tareas'!$B$13*0.2, 0, 'Costo de tareas'!$B$13- G2418))</f>
        <v>39.28055556</v>
      </c>
      <c r="I2418" s="17">
        <f>IF(H2418=0,'Costo de tareas'!$B$13,'Costo de tareas'!$B$13-H2418)</f>
        <v>0</v>
      </c>
      <c r="J2418" s="2"/>
      <c r="K2418" s="2"/>
      <c r="P2418" s="2"/>
    </row>
    <row r="2419">
      <c r="A2419" s="3" t="s">
        <v>3263</v>
      </c>
      <c r="B2419" s="11" t="str">
        <f t="shared" si="1"/>
        <v>20200411</v>
      </c>
      <c r="C2419" s="12">
        <f t="shared" si="2"/>
        <v>43932</v>
      </c>
      <c r="D2419" s="3" t="str">
        <f t="shared" si="3"/>
        <v>17</v>
      </c>
      <c r="E2419" s="13">
        <v>213.0</v>
      </c>
      <c r="F2419" s="14">
        <f>'Costo de tareas'!$B$15</f>
        <v>0.1964027778</v>
      </c>
      <c r="G2419" s="15">
        <f>'Producción diaria'!$T$3*$L$2*$M$2*$N$2*E2419*1000/'Costo de tareas'!$B$14</f>
        <v>320.2586922</v>
      </c>
      <c r="H2419" s="16">
        <f>IF(G2419 &gt; 'Costo de tareas'!$B$13, 'Costo de tareas'!$B$13, IF(G2419 &lt; 'Costo de tareas'!$B$13*0.2, 0, 'Costo de tareas'!$B$13- G2419))</f>
        <v>39.28055556</v>
      </c>
      <c r="I2419" s="17">
        <f>IF(H2419=0,'Costo de tareas'!$B$13,'Costo de tareas'!$B$13-H2419)</f>
        <v>0</v>
      </c>
      <c r="J2419" s="2"/>
      <c r="K2419" s="2"/>
      <c r="P2419" s="2"/>
    </row>
    <row r="2420">
      <c r="A2420" s="3" t="s">
        <v>3264</v>
      </c>
      <c r="B2420" s="11" t="str">
        <f t="shared" si="1"/>
        <v>20200411</v>
      </c>
      <c r="C2420" s="12">
        <f t="shared" si="2"/>
        <v>43932</v>
      </c>
      <c r="D2420" s="3" t="str">
        <f t="shared" si="3"/>
        <v>18</v>
      </c>
      <c r="E2420" s="13">
        <v>4.0</v>
      </c>
      <c r="F2420" s="14">
        <f>'Costo de tareas'!$B$15</f>
        <v>0.1964027778</v>
      </c>
      <c r="G2420" s="15">
        <f>'Producción diaria'!$T$3*$L$2*$M$2*$N$2*E2420*1000/'Costo de tareas'!$B$14</f>
        <v>6.014247741</v>
      </c>
      <c r="H2420" s="16">
        <f>IF(G2420 &gt; 'Costo de tareas'!$B$13, 'Costo de tareas'!$B$13, IF(G2420 &lt; 'Costo de tareas'!$B$13*0.2, 0, 'Costo de tareas'!$B$13- G2420))</f>
        <v>0</v>
      </c>
      <c r="I2420" s="17">
        <f>IF(H2420=0,'Costo de tareas'!$B$13,'Costo de tareas'!$B$13-H2420)</f>
        <v>39.28055556</v>
      </c>
      <c r="J2420" s="2"/>
      <c r="K2420" s="2"/>
      <c r="P2420" s="2"/>
    </row>
    <row r="2421">
      <c r="A2421" s="3" t="s">
        <v>3265</v>
      </c>
      <c r="B2421" s="11" t="str">
        <f t="shared" si="1"/>
        <v>20200411</v>
      </c>
      <c r="C2421" s="12">
        <f t="shared" si="2"/>
        <v>43932</v>
      </c>
      <c r="D2421" s="3" t="str">
        <f t="shared" si="3"/>
        <v>19</v>
      </c>
      <c r="E2421" s="13">
        <v>0.0</v>
      </c>
      <c r="F2421" s="14">
        <f>'Costo de tareas'!$B$15</f>
        <v>0.1964027778</v>
      </c>
      <c r="G2421" s="15">
        <f>'Producción diaria'!$T$3*$L$2*$M$2*$N$2*E2421*1000/'Costo de tareas'!$B$14</f>
        <v>0</v>
      </c>
      <c r="H2421" s="16">
        <f>IF(G2421 &gt; 'Costo de tareas'!$B$13, 'Costo de tareas'!$B$13, IF(G2421 &lt; 'Costo de tareas'!$B$13*0.2, 0, 'Costo de tareas'!$B$13- G2421))</f>
        <v>0</v>
      </c>
      <c r="I2421" s="17">
        <f>IF(H2421=0,'Costo de tareas'!$B$13,'Costo de tareas'!$B$13-H2421)</f>
        <v>39.28055556</v>
      </c>
      <c r="J2421" s="2"/>
      <c r="K2421" s="2"/>
      <c r="P2421" s="2"/>
    </row>
    <row r="2422">
      <c r="A2422" s="3" t="s">
        <v>3267</v>
      </c>
      <c r="B2422" s="11" t="str">
        <f t="shared" si="1"/>
        <v>20200411</v>
      </c>
      <c r="C2422" s="12">
        <f t="shared" si="2"/>
        <v>43932</v>
      </c>
      <c r="D2422" s="3" t="str">
        <f t="shared" si="3"/>
        <v>20</v>
      </c>
      <c r="E2422" s="13">
        <v>0.0</v>
      </c>
      <c r="F2422" s="14">
        <f>'Costo de tareas'!$B$15</f>
        <v>0.1964027778</v>
      </c>
      <c r="G2422" s="15">
        <f>'Producción diaria'!$T$3*$L$2*$M$2*$N$2*E2422*1000/'Costo de tareas'!$B$14</f>
        <v>0</v>
      </c>
      <c r="H2422" s="16">
        <f>IF(G2422 &gt; 'Costo de tareas'!$B$13, 'Costo de tareas'!$B$13, IF(G2422 &lt; 'Costo de tareas'!$B$13*0.2, 0, 'Costo de tareas'!$B$13- G2422))</f>
        <v>0</v>
      </c>
      <c r="I2422" s="17">
        <f>IF(H2422=0,'Costo de tareas'!$B$13,'Costo de tareas'!$B$13-H2422)</f>
        <v>39.28055556</v>
      </c>
      <c r="J2422" s="2"/>
      <c r="K2422" s="2"/>
      <c r="P2422" s="2"/>
    </row>
    <row r="2423">
      <c r="A2423" s="3" t="s">
        <v>3268</v>
      </c>
      <c r="B2423" s="11" t="str">
        <f t="shared" si="1"/>
        <v>20200411</v>
      </c>
      <c r="C2423" s="12">
        <f t="shared" si="2"/>
        <v>43932</v>
      </c>
      <c r="D2423" s="3" t="str">
        <f t="shared" si="3"/>
        <v>21</v>
      </c>
      <c r="E2423" s="13">
        <v>0.0</v>
      </c>
      <c r="F2423" s="14">
        <f>'Costo de tareas'!$B$15</f>
        <v>0.1964027778</v>
      </c>
      <c r="G2423" s="15">
        <f>'Producción diaria'!$T$3*$L$2*$M$2*$N$2*E2423*1000/'Costo de tareas'!$B$14</f>
        <v>0</v>
      </c>
      <c r="H2423" s="16">
        <f>IF(G2423 &gt; 'Costo de tareas'!$B$13, 'Costo de tareas'!$B$13, IF(G2423 &lt; 'Costo de tareas'!$B$13*0.2, 0, 'Costo de tareas'!$B$13- G2423))</f>
        <v>0</v>
      </c>
      <c r="I2423" s="17">
        <f>IF(H2423=0,'Costo de tareas'!$B$13,'Costo de tareas'!$B$13-H2423)</f>
        <v>39.28055556</v>
      </c>
      <c r="J2423" s="2"/>
      <c r="K2423" s="2"/>
      <c r="P2423" s="2"/>
    </row>
    <row r="2424">
      <c r="A2424" s="3" t="s">
        <v>3269</v>
      </c>
      <c r="B2424" s="11" t="str">
        <f t="shared" si="1"/>
        <v>20200411</v>
      </c>
      <c r="C2424" s="12">
        <f t="shared" si="2"/>
        <v>43932</v>
      </c>
      <c r="D2424" s="3" t="str">
        <f t="shared" si="3"/>
        <v>22</v>
      </c>
      <c r="E2424" s="13">
        <v>0.0</v>
      </c>
      <c r="F2424" s="14">
        <f>'Costo de tareas'!$B$15</f>
        <v>0.1964027778</v>
      </c>
      <c r="G2424" s="15">
        <f>'Producción diaria'!$T$3*$L$2*$M$2*$N$2*E2424*1000/'Costo de tareas'!$B$14</f>
        <v>0</v>
      </c>
      <c r="H2424" s="16">
        <f>IF(G2424 &gt; 'Costo de tareas'!$B$13, 'Costo de tareas'!$B$13, IF(G2424 &lt; 'Costo de tareas'!$B$13*0.2, 0, 'Costo de tareas'!$B$13- G2424))</f>
        <v>0</v>
      </c>
      <c r="I2424" s="17">
        <f>IF(H2424=0,'Costo de tareas'!$B$13,'Costo de tareas'!$B$13-H2424)</f>
        <v>39.28055556</v>
      </c>
      <c r="J2424" s="2"/>
      <c r="K2424" s="2"/>
      <c r="P2424" s="2"/>
    </row>
    <row r="2425">
      <c r="A2425" s="3" t="s">
        <v>3270</v>
      </c>
      <c r="B2425" s="11" t="str">
        <f t="shared" si="1"/>
        <v>20200411</v>
      </c>
      <c r="C2425" s="12">
        <f t="shared" si="2"/>
        <v>43932</v>
      </c>
      <c r="D2425" s="3" t="str">
        <f t="shared" si="3"/>
        <v>23</v>
      </c>
      <c r="E2425" s="13">
        <v>0.0</v>
      </c>
      <c r="F2425" s="14">
        <f>'Costo de tareas'!$B$15</f>
        <v>0.1964027778</v>
      </c>
      <c r="G2425" s="15">
        <f>'Producción diaria'!$T$3*$L$2*$M$2*$N$2*E2425*1000/'Costo de tareas'!$B$14</f>
        <v>0</v>
      </c>
      <c r="H2425" s="16">
        <f>IF(G2425 &gt; 'Costo de tareas'!$B$13, 'Costo de tareas'!$B$13, IF(G2425 &lt; 'Costo de tareas'!$B$13*0.2, 0, 'Costo de tareas'!$B$13- G2425))</f>
        <v>0</v>
      </c>
      <c r="I2425" s="17">
        <f>IF(H2425=0,'Costo de tareas'!$B$13,'Costo de tareas'!$B$13-H2425)</f>
        <v>39.28055556</v>
      </c>
      <c r="J2425" s="2"/>
      <c r="K2425" s="2"/>
      <c r="P2425" s="2"/>
    </row>
    <row r="2426">
      <c r="A2426" s="3" t="s">
        <v>3272</v>
      </c>
      <c r="B2426" s="11" t="str">
        <f t="shared" si="1"/>
        <v>20200412</v>
      </c>
      <c r="C2426" s="12">
        <f t="shared" si="2"/>
        <v>43933</v>
      </c>
      <c r="D2426" s="3" t="str">
        <f t="shared" si="3"/>
        <v>00</v>
      </c>
      <c r="E2426" s="13">
        <v>0.0</v>
      </c>
      <c r="F2426" s="14">
        <f>'Costo de tareas'!$B$15</f>
        <v>0.1964027778</v>
      </c>
      <c r="G2426" s="15">
        <f>'Producción diaria'!$T$3*$L$2*$M$2*$N$2*E2426*1000/'Costo de tareas'!$B$14</f>
        <v>0</v>
      </c>
      <c r="H2426" s="16">
        <f>IF(G2426 &gt; 'Costo de tareas'!$B$13, 'Costo de tareas'!$B$13, IF(G2426 &lt; 'Costo de tareas'!$B$13*0.2, 0, 'Costo de tareas'!$B$13- G2426))</f>
        <v>0</v>
      </c>
      <c r="I2426" s="17">
        <f>IF(H2426=0,'Costo de tareas'!$B$13,'Costo de tareas'!$B$13-H2426)</f>
        <v>39.28055556</v>
      </c>
      <c r="J2426" s="2"/>
      <c r="K2426" s="2"/>
      <c r="P2426" s="2"/>
    </row>
    <row r="2427">
      <c r="A2427" s="3" t="s">
        <v>3273</v>
      </c>
      <c r="B2427" s="11" t="str">
        <f t="shared" si="1"/>
        <v>20200412</v>
      </c>
      <c r="C2427" s="12">
        <f t="shared" si="2"/>
        <v>43933</v>
      </c>
      <c r="D2427" s="3" t="str">
        <f t="shared" si="3"/>
        <v>01</v>
      </c>
      <c r="E2427" s="13">
        <v>0.0</v>
      </c>
      <c r="F2427" s="14">
        <f>'Costo de tareas'!$B$15</f>
        <v>0.1964027778</v>
      </c>
      <c r="G2427" s="15">
        <f>'Producción diaria'!$T$3*$L$2*$M$2*$N$2*E2427*1000/'Costo de tareas'!$B$14</f>
        <v>0</v>
      </c>
      <c r="H2427" s="16">
        <f>IF(G2427 &gt; 'Costo de tareas'!$B$13, 'Costo de tareas'!$B$13, IF(G2427 &lt; 'Costo de tareas'!$B$13*0.2, 0, 'Costo de tareas'!$B$13- G2427))</f>
        <v>0</v>
      </c>
      <c r="I2427" s="17">
        <f>IF(H2427=0,'Costo de tareas'!$B$13,'Costo de tareas'!$B$13-H2427)</f>
        <v>39.28055556</v>
      </c>
      <c r="J2427" s="2"/>
      <c r="K2427" s="2"/>
      <c r="P2427" s="2"/>
    </row>
    <row r="2428">
      <c r="A2428" s="3" t="s">
        <v>3274</v>
      </c>
      <c r="B2428" s="11" t="str">
        <f t="shared" si="1"/>
        <v>20200412</v>
      </c>
      <c r="C2428" s="12">
        <f t="shared" si="2"/>
        <v>43933</v>
      </c>
      <c r="D2428" s="3" t="str">
        <f t="shared" si="3"/>
        <v>02</v>
      </c>
      <c r="E2428" s="13">
        <v>0.0</v>
      </c>
      <c r="F2428" s="14">
        <f>'Costo de tareas'!$B$15</f>
        <v>0.1964027778</v>
      </c>
      <c r="G2428" s="15">
        <f>'Producción diaria'!$T$3*$L$2*$M$2*$N$2*E2428*1000/'Costo de tareas'!$B$14</f>
        <v>0</v>
      </c>
      <c r="H2428" s="16">
        <f>IF(G2428 &gt; 'Costo de tareas'!$B$13, 'Costo de tareas'!$B$13, IF(G2428 &lt; 'Costo de tareas'!$B$13*0.2, 0, 'Costo de tareas'!$B$13- G2428))</f>
        <v>0</v>
      </c>
      <c r="I2428" s="17">
        <f>IF(H2428=0,'Costo de tareas'!$B$13,'Costo de tareas'!$B$13-H2428)</f>
        <v>39.28055556</v>
      </c>
      <c r="J2428" s="2"/>
      <c r="K2428" s="2"/>
      <c r="P2428" s="2"/>
    </row>
    <row r="2429">
      <c r="A2429" s="3" t="s">
        <v>3275</v>
      </c>
      <c r="B2429" s="11" t="str">
        <f t="shared" si="1"/>
        <v>20200412</v>
      </c>
      <c r="C2429" s="12">
        <f t="shared" si="2"/>
        <v>43933</v>
      </c>
      <c r="D2429" s="3" t="str">
        <f t="shared" si="3"/>
        <v>03</v>
      </c>
      <c r="E2429" s="13">
        <v>0.0</v>
      </c>
      <c r="F2429" s="14">
        <f>'Costo de tareas'!$B$15</f>
        <v>0.1964027778</v>
      </c>
      <c r="G2429" s="15">
        <f>'Producción diaria'!$T$3*$L$2*$M$2*$N$2*E2429*1000/'Costo de tareas'!$B$14</f>
        <v>0</v>
      </c>
      <c r="H2429" s="16">
        <f>IF(G2429 &gt; 'Costo de tareas'!$B$13, 'Costo de tareas'!$B$13, IF(G2429 &lt; 'Costo de tareas'!$B$13*0.2, 0, 'Costo de tareas'!$B$13- G2429))</f>
        <v>0</v>
      </c>
      <c r="I2429" s="17">
        <f>IF(H2429=0,'Costo de tareas'!$B$13,'Costo de tareas'!$B$13-H2429)</f>
        <v>39.28055556</v>
      </c>
      <c r="J2429" s="2"/>
      <c r="K2429" s="2"/>
      <c r="P2429" s="2"/>
    </row>
    <row r="2430">
      <c r="A2430" s="3" t="s">
        <v>3276</v>
      </c>
      <c r="B2430" s="11" t="str">
        <f t="shared" si="1"/>
        <v>20200412</v>
      </c>
      <c r="C2430" s="12">
        <f t="shared" si="2"/>
        <v>43933</v>
      </c>
      <c r="D2430" s="3" t="str">
        <f t="shared" si="3"/>
        <v>04</v>
      </c>
      <c r="E2430" s="13">
        <v>0.0</v>
      </c>
      <c r="F2430" s="14">
        <f>'Costo de tareas'!$B$15</f>
        <v>0.1964027778</v>
      </c>
      <c r="G2430" s="15">
        <f>'Producción diaria'!$T$3*$L$2*$M$2*$N$2*E2430*1000/'Costo de tareas'!$B$14</f>
        <v>0</v>
      </c>
      <c r="H2430" s="16">
        <f>IF(G2430 &gt; 'Costo de tareas'!$B$13, 'Costo de tareas'!$B$13, IF(G2430 &lt; 'Costo de tareas'!$B$13*0.2, 0, 'Costo de tareas'!$B$13- G2430))</f>
        <v>0</v>
      </c>
      <c r="I2430" s="17">
        <f>IF(H2430=0,'Costo de tareas'!$B$13,'Costo de tareas'!$B$13-H2430)</f>
        <v>39.28055556</v>
      </c>
      <c r="J2430" s="2"/>
      <c r="K2430" s="2"/>
      <c r="P2430" s="2"/>
    </row>
    <row r="2431">
      <c r="A2431" s="3" t="s">
        <v>3277</v>
      </c>
      <c r="B2431" s="11" t="str">
        <f t="shared" si="1"/>
        <v>20200412</v>
      </c>
      <c r="C2431" s="12">
        <f t="shared" si="2"/>
        <v>43933</v>
      </c>
      <c r="D2431" s="3" t="str">
        <f t="shared" si="3"/>
        <v>05</v>
      </c>
      <c r="E2431" s="13">
        <v>0.0</v>
      </c>
      <c r="F2431" s="14">
        <f>'Costo de tareas'!$B$15</f>
        <v>0.1964027778</v>
      </c>
      <c r="G2431" s="15">
        <f>'Producción diaria'!$T$3*$L$2*$M$2*$N$2*E2431*1000/'Costo de tareas'!$B$14</f>
        <v>0</v>
      </c>
      <c r="H2431" s="16">
        <f>IF(G2431 &gt; 'Costo de tareas'!$B$13, 'Costo de tareas'!$B$13, IF(G2431 &lt; 'Costo de tareas'!$B$13*0.2, 0, 'Costo de tareas'!$B$13- G2431))</f>
        <v>0</v>
      </c>
      <c r="I2431" s="17">
        <f>IF(H2431=0,'Costo de tareas'!$B$13,'Costo de tareas'!$B$13-H2431)</f>
        <v>39.28055556</v>
      </c>
      <c r="J2431" s="2"/>
      <c r="K2431" s="2"/>
      <c r="P2431" s="2"/>
    </row>
    <row r="2432">
      <c r="A2432" s="3" t="s">
        <v>3279</v>
      </c>
      <c r="B2432" s="11" t="str">
        <f t="shared" si="1"/>
        <v>20200412</v>
      </c>
      <c r="C2432" s="12">
        <f t="shared" si="2"/>
        <v>43933</v>
      </c>
      <c r="D2432" s="3" t="str">
        <f t="shared" si="3"/>
        <v>06</v>
      </c>
      <c r="E2432" s="13">
        <v>32.0</v>
      </c>
      <c r="F2432" s="14">
        <f>'Costo de tareas'!$B$15</f>
        <v>0.1964027778</v>
      </c>
      <c r="G2432" s="15">
        <f>'Producción diaria'!$T$3*$L$2*$M$2*$N$2*E2432*1000/'Costo de tareas'!$B$14</f>
        <v>48.11398192</v>
      </c>
      <c r="H2432" s="16">
        <f>IF(G2432 &gt; 'Costo de tareas'!$B$13, 'Costo de tareas'!$B$13, IF(G2432 &lt; 'Costo de tareas'!$B$13*0.2, 0, 'Costo de tareas'!$B$13- G2432))</f>
        <v>39.28055556</v>
      </c>
      <c r="I2432" s="17">
        <f>IF(H2432=0,'Costo de tareas'!$B$13,'Costo de tareas'!$B$13-H2432)</f>
        <v>0</v>
      </c>
      <c r="J2432" s="2"/>
      <c r="K2432" s="2"/>
      <c r="P2432" s="2"/>
    </row>
    <row r="2433">
      <c r="A2433" s="3" t="s">
        <v>3280</v>
      </c>
      <c r="B2433" s="11" t="str">
        <f t="shared" si="1"/>
        <v>20200412</v>
      </c>
      <c r="C2433" s="12">
        <f t="shared" si="2"/>
        <v>43933</v>
      </c>
      <c r="D2433" s="3" t="str">
        <f t="shared" si="3"/>
        <v>07</v>
      </c>
      <c r="E2433" s="13">
        <v>235.0</v>
      </c>
      <c r="F2433" s="14">
        <f>'Costo de tareas'!$B$15</f>
        <v>0.1964027778</v>
      </c>
      <c r="G2433" s="15">
        <f>'Producción diaria'!$T$3*$L$2*$M$2*$N$2*E2433*1000/'Costo de tareas'!$B$14</f>
        <v>353.3370548</v>
      </c>
      <c r="H2433" s="16">
        <f>IF(G2433 &gt; 'Costo de tareas'!$B$13, 'Costo de tareas'!$B$13, IF(G2433 &lt; 'Costo de tareas'!$B$13*0.2, 0, 'Costo de tareas'!$B$13- G2433))</f>
        <v>39.28055556</v>
      </c>
      <c r="I2433" s="17">
        <f>IF(H2433=0,'Costo de tareas'!$B$13,'Costo de tareas'!$B$13-H2433)</f>
        <v>0</v>
      </c>
      <c r="J2433" s="2"/>
      <c r="K2433" s="2"/>
      <c r="P2433" s="2"/>
    </row>
    <row r="2434">
      <c r="A2434" s="3" t="s">
        <v>3281</v>
      </c>
      <c r="B2434" s="11" t="str">
        <f t="shared" si="1"/>
        <v>20200412</v>
      </c>
      <c r="C2434" s="12">
        <f t="shared" si="2"/>
        <v>43933</v>
      </c>
      <c r="D2434" s="3" t="str">
        <f t="shared" si="3"/>
        <v>08</v>
      </c>
      <c r="E2434" s="13">
        <v>449.0</v>
      </c>
      <c r="F2434" s="14">
        <f>'Costo de tareas'!$B$15</f>
        <v>0.1964027778</v>
      </c>
      <c r="G2434" s="15">
        <f>'Producción diaria'!$T$3*$L$2*$M$2*$N$2*E2434*1000/'Costo de tareas'!$B$14</f>
        <v>675.0993089</v>
      </c>
      <c r="H2434" s="16">
        <f>IF(G2434 &gt; 'Costo de tareas'!$B$13, 'Costo de tareas'!$B$13, IF(G2434 &lt; 'Costo de tareas'!$B$13*0.2, 0, 'Costo de tareas'!$B$13- G2434))</f>
        <v>39.28055556</v>
      </c>
      <c r="I2434" s="17">
        <f>IF(H2434=0,'Costo de tareas'!$B$13,'Costo de tareas'!$B$13-H2434)</f>
        <v>0</v>
      </c>
      <c r="J2434" s="2"/>
      <c r="K2434" s="2"/>
      <c r="P2434" s="2"/>
    </row>
    <row r="2435">
      <c r="A2435" s="3" t="s">
        <v>3282</v>
      </c>
      <c r="B2435" s="11" t="str">
        <f t="shared" si="1"/>
        <v>20200412</v>
      </c>
      <c r="C2435" s="12">
        <f t="shared" si="2"/>
        <v>43933</v>
      </c>
      <c r="D2435" s="3" t="str">
        <f t="shared" si="3"/>
        <v>09</v>
      </c>
      <c r="E2435" s="13">
        <v>646.0</v>
      </c>
      <c r="F2435" s="14">
        <f>'Costo de tareas'!$B$15</f>
        <v>0.1964027778</v>
      </c>
      <c r="G2435" s="15">
        <f>'Producción diaria'!$T$3*$L$2*$M$2*$N$2*E2435*1000/'Costo de tareas'!$B$14</f>
        <v>971.3010101</v>
      </c>
      <c r="H2435" s="16">
        <f>IF(G2435 &gt; 'Costo de tareas'!$B$13, 'Costo de tareas'!$B$13, IF(G2435 &lt; 'Costo de tareas'!$B$13*0.2, 0, 'Costo de tareas'!$B$13- G2435))</f>
        <v>39.28055556</v>
      </c>
      <c r="I2435" s="17">
        <f>IF(H2435=0,'Costo de tareas'!$B$13,'Costo de tareas'!$B$13-H2435)</f>
        <v>0</v>
      </c>
      <c r="J2435" s="2"/>
      <c r="K2435" s="2"/>
      <c r="P2435" s="2"/>
    </row>
    <row r="2436">
      <c r="A2436" s="3" t="s">
        <v>3283</v>
      </c>
      <c r="B2436" s="11" t="str">
        <f t="shared" si="1"/>
        <v>20200412</v>
      </c>
      <c r="C2436" s="12">
        <f t="shared" si="2"/>
        <v>43933</v>
      </c>
      <c r="D2436" s="3" t="str">
        <f t="shared" si="3"/>
        <v>10</v>
      </c>
      <c r="E2436" s="13">
        <v>814.0</v>
      </c>
      <c r="F2436" s="14">
        <f>'Costo de tareas'!$B$15</f>
        <v>0.1964027778</v>
      </c>
      <c r="G2436" s="15">
        <f>'Producción diaria'!$T$3*$L$2*$M$2*$N$2*E2436*1000/'Costo de tareas'!$B$14</f>
        <v>1223.899415</v>
      </c>
      <c r="H2436" s="16">
        <f>IF(G2436 &gt; 'Costo de tareas'!$B$13, 'Costo de tareas'!$B$13, IF(G2436 &lt; 'Costo de tareas'!$B$13*0.2, 0, 'Costo de tareas'!$B$13- G2436))</f>
        <v>39.28055556</v>
      </c>
      <c r="I2436" s="17">
        <f>IF(H2436=0,'Costo de tareas'!$B$13,'Costo de tareas'!$B$13-H2436)</f>
        <v>0</v>
      </c>
      <c r="J2436" s="2"/>
      <c r="K2436" s="2"/>
      <c r="P2436" s="2"/>
    </row>
    <row r="2437">
      <c r="A2437" s="3" t="s">
        <v>3284</v>
      </c>
      <c r="B2437" s="11" t="str">
        <f t="shared" si="1"/>
        <v>20200412</v>
      </c>
      <c r="C2437" s="12">
        <f t="shared" si="2"/>
        <v>43933</v>
      </c>
      <c r="D2437" s="3" t="str">
        <f t="shared" si="3"/>
        <v>11</v>
      </c>
      <c r="E2437" s="13">
        <v>904.0</v>
      </c>
      <c r="F2437" s="14">
        <f>'Costo de tareas'!$B$15</f>
        <v>0.1964027778</v>
      </c>
      <c r="G2437" s="15">
        <f>'Producción diaria'!$T$3*$L$2*$M$2*$N$2*E2437*1000/'Costo de tareas'!$B$14</f>
        <v>1359.219989</v>
      </c>
      <c r="H2437" s="16">
        <f>IF(G2437 &gt; 'Costo de tareas'!$B$13, 'Costo de tareas'!$B$13, IF(G2437 &lt; 'Costo de tareas'!$B$13*0.2, 0, 'Costo de tareas'!$B$13- G2437))</f>
        <v>39.28055556</v>
      </c>
      <c r="I2437" s="17">
        <f>IF(H2437=0,'Costo de tareas'!$B$13,'Costo de tareas'!$B$13-H2437)</f>
        <v>0</v>
      </c>
      <c r="J2437" s="2"/>
      <c r="K2437" s="2"/>
      <c r="P2437" s="2"/>
    </row>
    <row r="2438">
      <c r="A2438" s="3" t="s">
        <v>3286</v>
      </c>
      <c r="B2438" s="11" t="str">
        <f t="shared" si="1"/>
        <v>20200412</v>
      </c>
      <c r="C2438" s="12">
        <f t="shared" si="2"/>
        <v>43933</v>
      </c>
      <c r="D2438" s="3" t="str">
        <f t="shared" si="3"/>
        <v>12</v>
      </c>
      <c r="E2438" s="13">
        <v>948.0</v>
      </c>
      <c r="F2438" s="14">
        <f>'Costo de tareas'!$B$15</f>
        <v>0.1964027778</v>
      </c>
      <c r="G2438" s="15">
        <f>'Producción diaria'!$T$3*$L$2*$M$2*$N$2*E2438*1000/'Costo de tareas'!$B$14</f>
        <v>1425.376715</v>
      </c>
      <c r="H2438" s="16">
        <f>IF(G2438 &gt; 'Costo de tareas'!$B$13, 'Costo de tareas'!$B$13, IF(G2438 &lt; 'Costo de tareas'!$B$13*0.2, 0, 'Costo de tareas'!$B$13- G2438))</f>
        <v>39.28055556</v>
      </c>
      <c r="I2438" s="17">
        <f>IF(H2438=0,'Costo de tareas'!$B$13,'Costo de tareas'!$B$13-H2438)</f>
        <v>0</v>
      </c>
      <c r="J2438" s="2"/>
      <c r="K2438" s="2"/>
      <c r="P2438" s="2"/>
    </row>
    <row r="2439">
      <c r="A2439" s="3" t="s">
        <v>3288</v>
      </c>
      <c r="B2439" s="11" t="str">
        <f t="shared" si="1"/>
        <v>20200412</v>
      </c>
      <c r="C2439" s="12">
        <f t="shared" si="2"/>
        <v>43933</v>
      </c>
      <c r="D2439" s="3" t="str">
        <f t="shared" si="3"/>
        <v>13</v>
      </c>
      <c r="E2439" s="13">
        <v>893.0</v>
      </c>
      <c r="F2439" s="14">
        <f>'Costo de tareas'!$B$15</f>
        <v>0.1964027778</v>
      </c>
      <c r="G2439" s="15">
        <f>'Producción diaria'!$T$3*$L$2*$M$2*$N$2*E2439*1000/'Costo de tareas'!$B$14</f>
        <v>1342.680808</v>
      </c>
      <c r="H2439" s="16">
        <f>IF(G2439 &gt; 'Costo de tareas'!$B$13, 'Costo de tareas'!$B$13, IF(G2439 &lt; 'Costo de tareas'!$B$13*0.2, 0, 'Costo de tareas'!$B$13- G2439))</f>
        <v>39.28055556</v>
      </c>
      <c r="I2439" s="17">
        <f>IF(H2439=0,'Costo de tareas'!$B$13,'Costo de tareas'!$B$13-H2439)</f>
        <v>0</v>
      </c>
      <c r="J2439" s="2"/>
      <c r="K2439" s="2"/>
      <c r="P2439" s="2"/>
    </row>
    <row r="2440">
      <c r="A2440" s="3" t="s">
        <v>3290</v>
      </c>
      <c r="B2440" s="11" t="str">
        <f t="shared" si="1"/>
        <v>20200412</v>
      </c>
      <c r="C2440" s="12">
        <f t="shared" si="2"/>
        <v>43933</v>
      </c>
      <c r="D2440" s="3" t="str">
        <f t="shared" si="3"/>
        <v>14</v>
      </c>
      <c r="E2440" s="13">
        <v>787.0</v>
      </c>
      <c r="F2440" s="14">
        <f>'Costo de tareas'!$B$15</f>
        <v>0.1964027778</v>
      </c>
      <c r="G2440" s="15">
        <f>'Producción diaria'!$T$3*$L$2*$M$2*$N$2*E2440*1000/'Costo de tareas'!$B$14</f>
        <v>1183.303243</v>
      </c>
      <c r="H2440" s="16">
        <f>IF(G2440 &gt; 'Costo de tareas'!$B$13, 'Costo de tareas'!$B$13, IF(G2440 &lt; 'Costo de tareas'!$B$13*0.2, 0, 'Costo de tareas'!$B$13- G2440))</f>
        <v>39.28055556</v>
      </c>
      <c r="I2440" s="17">
        <f>IF(H2440=0,'Costo de tareas'!$B$13,'Costo de tareas'!$B$13-H2440)</f>
        <v>0</v>
      </c>
      <c r="J2440" s="2"/>
      <c r="K2440" s="2"/>
      <c r="P2440" s="2"/>
    </row>
    <row r="2441">
      <c r="A2441" s="3" t="s">
        <v>3292</v>
      </c>
      <c r="B2441" s="11" t="str">
        <f t="shared" si="1"/>
        <v>20200412</v>
      </c>
      <c r="C2441" s="12">
        <f t="shared" si="2"/>
        <v>43933</v>
      </c>
      <c r="D2441" s="3" t="str">
        <f t="shared" si="3"/>
        <v>15</v>
      </c>
      <c r="E2441" s="13">
        <v>652.0</v>
      </c>
      <c r="F2441" s="14">
        <f>'Costo de tareas'!$B$15</f>
        <v>0.1964027778</v>
      </c>
      <c r="G2441" s="15">
        <f>'Producción diaria'!$T$3*$L$2*$M$2*$N$2*E2441*1000/'Costo de tareas'!$B$14</f>
        <v>980.3223817</v>
      </c>
      <c r="H2441" s="16">
        <f>IF(G2441 &gt; 'Costo de tareas'!$B$13, 'Costo de tareas'!$B$13, IF(G2441 &lt; 'Costo de tareas'!$B$13*0.2, 0, 'Costo de tareas'!$B$13- G2441))</f>
        <v>39.28055556</v>
      </c>
      <c r="I2441" s="17">
        <f>IF(H2441=0,'Costo de tareas'!$B$13,'Costo de tareas'!$B$13-H2441)</f>
        <v>0</v>
      </c>
      <c r="J2441" s="2"/>
      <c r="K2441" s="2"/>
      <c r="P2441" s="2"/>
    </row>
    <row r="2442">
      <c r="A2442" s="3" t="s">
        <v>3294</v>
      </c>
      <c r="B2442" s="11" t="str">
        <f t="shared" si="1"/>
        <v>20200412</v>
      </c>
      <c r="C2442" s="12">
        <f t="shared" si="2"/>
        <v>43933</v>
      </c>
      <c r="D2442" s="3" t="str">
        <f t="shared" si="3"/>
        <v>16</v>
      </c>
      <c r="E2442" s="13">
        <v>504.0</v>
      </c>
      <c r="F2442" s="14">
        <f>'Costo de tareas'!$B$15</f>
        <v>0.1964027778</v>
      </c>
      <c r="G2442" s="15">
        <f>'Producción diaria'!$T$3*$L$2*$M$2*$N$2*E2442*1000/'Costo de tareas'!$B$14</f>
        <v>757.7952153</v>
      </c>
      <c r="H2442" s="16">
        <f>IF(G2442 &gt; 'Costo de tareas'!$B$13, 'Costo de tareas'!$B$13, IF(G2442 &lt; 'Costo de tareas'!$B$13*0.2, 0, 'Costo de tareas'!$B$13- G2442))</f>
        <v>39.28055556</v>
      </c>
      <c r="I2442" s="17">
        <f>IF(H2442=0,'Costo de tareas'!$B$13,'Costo de tareas'!$B$13-H2442)</f>
        <v>0</v>
      </c>
      <c r="J2442" s="2"/>
      <c r="K2442" s="2"/>
      <c r="P2442" s="2"/>
    </row>
    <row r="2443">
      <c r="A2443" s="3" t="s">
        <v>3296</v>
      </c>
      <c r="B2443" s="11" t="str">
        <f t="shared" si="1"/>
        <v>20200412</v>
      </c>
      <c r="C2443" s="12">
        <f t="shared" si="2"/>
        <v>43933</v>
      </c>
      <c r="D2443" s="3" t="str">
        <f t="shared" si="3"/>
        <v>17</v>
      </c>
      <c r="E2443" s="13">
        <v>284.0</v>
      </c>
      <c r="F2443" s="14">
        <f>'Costo de tareas'!$B$15</f>
        <v>0.1964027778</v>
      </c>
      <c r="G2443" s="15">
        <f>'Producción diaria'!$T$3*$L$2*$M$2*$N$2*E2443*1000/'Costo de tareas'!$B$14</f>
        <v>427.0115896</v>
      </c>
      <c r="H2443" s="16">
        <f>IF(G2443 &gt; 'Costo de tareas'!$B$13, 'Costo de tareas'!$B$13, IF(G2443 &lt; 'Costo de tareas'!$B$13*0.2, 0, 'Costo de tareas'!$B$13- G2443))</f>
        <v>39.28055556</v>
      </c>
      <c r="I2443" s="17">
        <f>IF(H2443=0,'Costo de tareas'!$B$13,'Costo de tareas'!$B$13-H2443)</f>
        <v>0</v>
      </c>
      <c r="J2443" s="2"/>
      <c r="K2443" s="2"/>
      <c r="P2443" s="2"/>
    </row>
    <row r="2444">
      <c r="A2444" s="3" t="s">
        <v>3298</v>
      </c>
      <c r="B2444" s="11" t="str">
        <f t="shared" si="1"/>
        <v>20200412</v>
      </c>
      <c r="C2444" s="12">
        <f t="shared" si="2"/>
        <v>43933</v>
      </c>
      <c r="D2444" s="3" t="str">
        <f t="shared" si="3"/>
        <v>18</v>
      </c>
      <c r="E2444" s="13">
        <v>73.0</v>
      </c>
      <c r="F2444" s="14">
        <f>'Costo de tareas'!$B$15</f>
        <v>0.1964027778</v>
      </c>
      <c r="G2444" s="15">
        <f>'Producción diaria'!$T$3*$L$2*$M$2*$N$2*E2444*1000/'Costo de tareas'!$B$14</f>
        <v>109.7600213</v>
      </c>
      <c r="H2444" s="16">
        <f>IF(G2444 &gt; 'Costo de tareas'!$B$13, 'Costo de tareas'!$B$13, IF(G2444 &lt; 'Costo de tareas'!$B$13*0.2, 0, 'Costo de tareas'!$B$13- G2444))</f>
        <v>39.28055556</v>
      </c>
      <c r="I2444" s="17">
        <f>IF(H2444=0,'Costo de tareas'!$B$13,'Costo de tareas'!$B$13-H2444)</f>
        <v>0</v>
      </c>
      <c r="J2444" s="2"/>
      <c r="K2444" s="2"/>
      <c r="P2444" s="2"/>
    </row>
    <row r="2445">
      <c r="A2445" s="3" t="s">
        <v>3300</v>
      </c>
      <c r="B2445" s="11" t="str">
        <f t="shared" si="1"/>
        <v>20200412</v>
      </c>
      <c r="C2445" s="12">
        <f t="shared" si="2"/>
        <v>43933</v>
      </c>
      <c r="D2445" s="3" t="str">
        <f t="shared" si="3"/>
        <v>19</v>
      </c>
      <c r="E2445" s="13">
        <v>0.0</v>
      </c>
      <c r="F2445" s="14">
        <f>'Costo de tareas'!$B$15</f>
        <v>0.1964027778</v>
      </c>
      <c r="G2445" s="15">
        <f>'Producción diaria'!$T$3*$L$2*$M$2*$N$2*E2445*1000/'Costo de tareas'!$B$14</f>
        <v>0</v>
      </c>
      <c r="H2445" s="16">
        <f>IF(G2445 &gt; 'Costo de tareas'!$B$13, 'Costo de tareas'!$B$13, IF(G2445 &lt; 'Costo de tareas'!$B$13*0.2, 0, 'Costo de tareas'!$B$13- G2445))</f>
        <v>0</v>
      </c>
      <c r="I2445" s="17">
        <f>IF(H2445=0,'Costo de tareas'!$B$13,'Costo de tareas'!$B$13-H2445)</f>
        <v>39.28055556</v>
      </c>
      <c r="J2445" s="2"/>
      <c r="K2445" s="2"/>
      <c r="P2445" s="2"/>
    </row>
    <row r="2446">
      <c r="A2446" s="3" t="s">
        <v>3302</v>
      </c>
      <c r="B2446" s="11" t="str">
        <f t="shared" si="1"/>
        <v>20200412</v>
      </c>
      <c r="C2446" s="12">
        <f t="shared" si="2"/>
        <v>43933</v>
      </c>
      <c r="D2446" s="3" t="str">
        <f t="shared" si="3"/>
        <v>20</v>
      </c>
      <c r="E2446" s="13">
        <v>0.0</v>
      </c>
      <c r="F2446" s="14">
        <f>'Costo de tareas'!$B$15</f>
        <v>0.1964027778</v>
      </c>
      <c r="G2446" s="15">
        <f>'Producción diaria'!$T$3*$L$2*$M$2*$N$2*E2446*1000/'Costo de tareas'!$B$14</f>
        <v>0</v>
      </c>
      <c r="H2446" s="16">
        <f>IF(G2446 &gt; 'Costo de tareas'!$B$13, 'Costo de tareas'!$B$13, IF(G2446 &lt; 'Costo de tareas'!$B$13*0.2, 0, 'Costo de tareas'!$B$13- G2446))</f>
        <v>0</v>
      </c>
      <c r="I2446" s="17">
        <f>IF(H2446=0,'Costo de tareas'!$B$13,'Costo de tareas'!$B$13-H2446)</f>
        <v>39.28055556</v>
      </c>
      <c r="J2446" s="2"/>
      <c r="K2446" s="2"/>
      <c r="P2446" s="2"/>
    </row>
    <row r="2447">
      <c r="A2447" s="3" t="s">
        <v>3304</v>
      </c>
      <c r="B2447" s="11" t="str">
        <f t="shared" si="1"/>
        <v>20200412</v>
      </c>
      <c r="C2447" s="12">
        <f t="shared" si="2"/>
        <v>43933</v>
      </c>
      <c r="D2447" s="3" t="str">
        <f t="shared" si="3"/>
        <v>21</v>
      </c>
      <c r="E2447" s="13">
        <v>0.0</v>
      </c>
      <c r="F2447" s="14">
        <f>'Costo de tareas'!$B$15</f>
        <v>0.1964027778</v>
      </c>
      <c r="G2447" s="15">
        <f>'Producción diaria'!$T$3*$L$2*$M$2*$N$2*E2447*1000/'Costo de tareas'!$B$14</f>
        <v>0</v>
      </c>
      <c r="H2447" s="16">
        <f>IF(G2447 &gt; 'Costo de tareas'!$B$13, 'Costo de tareas'!$B$13, IF(G2447 &lt; 'Costo de tareas'!$B$13*0.2, 0, 'Costo de tareas'!$B$13- G2447))</f>
        <v>0</v>
      </c>
      <c r="I2447" s="17">
        <f>IF(H2447=0,'Costo de tareas'!$B$13,'Costo de tareas'!$B$13-H2447)</f>
        <v>39.28055556</v>
      </c>
      <c r="J2447" s="2"/>
      <c r="K2447" s="2"/>
      <c r="P2447" s="2"/>
    </row>
    <row r="2448">
      <c r="A2448" s="3" t="s">
        <v>3306</v>
      </c>
      <c r="B2448" s="11" t="str">
        <f t="shared" si="1"/>
        <v>20200412</v>
      </c>
      <c r="C2448" s="12">
        <f t="shared" si="2"/>
        <v>43933</v>
      </c>
      <c r="D2448" s="3" t="str">
        <f t="shared" si="3"/>
        <v>22</v>
      </c>
      <c r="E2448" s="13">
        <v>0.0</v>
      </c>
      <c r="F2448" s="14">
        <f>'Costo de tareas'!$B$15</f>
        <v>0.1964027778</v>
      </c>
      <c r="G2448" s="15">
        <f>'Producción diaria'!$T$3*$L$2*$M$2*$N$2*E2448*1000/'Costo de tareas'!$B$14</f>
        <v>0</v>
      </c>
      <c r="H2448" s="16">
        <f>IF(G2448 &gt; 'Costo de tareas'!$B$13, 'Costo de tareas'!$B$13, IF(G2448 &lt; 'Costo de tareas'!$B$13*0.2, 0, 'Costo de tareas'!$B$13- G2448))</f>
        <v>0</v>
      </c>
      <c r="I2448" s="17">
        <f>IF(H2448=0,'Costo de tareas'!$B$13,'Costo de tareas'!$B$13-H2448)</f>
        <v>39.28055556</v>
      </c>
      <c r="J2448" s="2"/>
      <c r="K2448" s="2"/>
      <c r="P2448" s="2"/>
    </row>
    <row r="2449">
      <c r="A2449" s="3" t="s">
        <v>3307</v>
      </c>
      <c r="B2449" s="11" t="str">
        <f t="shared" si="1"/>
        <v>20200412</v>
      </c>
      <c r="C2449" s="12">
        <f t="shared" si="2"/>
        <v>43933</v>
      </c>
      <c r="D2449" s="3" t="str">
        <f t="shared" si="3"/>
        <v>23</v>
      </c>
      <c r="E2449" s="13">
        <v>0.0</v>
      </c>
      <c r="F2449" s="14">
        <f>'Costo de tareas'!$B$15</f>
        <v>0.1964027778</v>
      </c>
      <c r="G2449" s="15">
        <f>'Producción diaria'!$T$3*$L$2*$M$2*$N$2*E2449*1000/'Costo de tareas'!$B$14</f>
        <v>0</v>
      </c>
      <c r="H2449" s="16">
        <f>IF(G2449 &gt; 'Costo de tareas'!$B$13, 'Costo de tareas'!$B$13, IF(G2449 &lt; 'Costo de tareas'!$B$13*0.2, 0, 'Costo de tareas'!$B$13- G2449))</f>
        <v>0</v>
      </c>
      <c r="I2449" s="17">
        <f>IF(H2449=0,'Costo de tareas'!$B$13,'Costo de tareas'!$B$13-H2449)</f>
        <v>39.28055556</v>
      </c>
      <c r="J2449" s="2"/>
      <c r="K2449" s="2"/>
      <c r="P2449" s="2"/>
    </row>
    <row r="2450">
      <c r="A2450" s="3" t="s">
        <v>3308</v>
      </c>
      <c r="B2450" s="11" t="str">
        <f t="shared" si="1"/>
        <v>20200413</v>
      </c>
      <c r="C2450" s="12">
        <f t="shared" si="2"/>
        <v>43934</v>
      </c>
      <c r="D2450" s="3" t="str">
        <f t="shared" si="3"/>
        <v>00</v>
      </c>
      <c r="E2450" s="13">
        <v>0.0</v>
      </c>
      <c r="F2450" s="14">
        <f>'Costo de tareas'!$B$15</f>
        <v>0.1964027778</v>
      </c>
      <c r="G2450" s="15">
        <f>'Producción diaria'!$T$3*$L$2*$M$2*$N$2*E2450*1000/'Costo de tareas'!$B$14</f>
        <v>0</v>
      </c>
      <c r="H2450" s="16">
        <f>IF(G2450 &gt; 'Costo de tareas'!$B$13, 'Costo de tareas'!$B$13, IF(G2450 &lt; 'Costo de tareas'!$B$13*0.2, 0, 'Costo de tareas'!$B$13- G2450))</f>
        <v>0</v>
      </c>
      <c r="I2450" s="17">
        <f>IF(H2450=0,'Costo de tareas'!$B$13,'Costo de tareas'!$B$13-H2450)</f>
        <v>39.28055556</v>
      </c>
      <c r="J2450" s="2"/>
      <c r="K2450" s="2"/>
      <c r="P2450" s="2"/>
    </row>
    <row r="2451">
      <c r="A2451" s="3" t="s">
        <v>3309</v>
      </c>
      <c r="B2451" s="11" t="str">
        <f t="shared" si="1"/>
        <v>20200413</v>
      </c>
      <c r="C2451" s="12">
        <f t="shared" si="2"/>
        <v>43934</v>
      </c>
      <c r="D2451" s="3" t="str">
        <f t="shared" si="3"/>
        <v>01</v>
      </c>
      <c r="E2451" s="13">
        <v>0.0</v>
      </c>
      <c r="F2451" s="14">
        <f>'Costo de tareas'!$B$15</f>
        <v>0.1964027778</v>
      </c>
      <c r="G2451" s="15">
        <f>'Producción diaria'!$T$3*$L$2*$M$2*$N$2*E2451*1000/'Costo de tareas'!$B$14</f>
        <v>0</v>
      </c>
      <c r="H2451" s="16">
        <f>IF(G2451 &gt; 'Costo de tareas'!$B$13, 'Costo de tareas'!$B$13, IF(G2451 &lt; 'Costo de tareas'!$B$13*0.2, 0, 'Costo de tareas'!$B$13- G2451))</f>
        <v>0</v>
      </c>
      <c r="I2451" s="17">
        <f>IF(H2451=0,'Costo de tareas'!$B$13,'Costo de tareas'!$B$13-H2451)</f>
        <v>39.28055556</v>
      </c>
      <c r="J2451" s="2"/>
      <c r="K2451" s="2"/>
      <c r="P2451" s="2"/>
    </row>
    <row r="2452">
      <c r="A2452" s="3" t="s">
        <v>3311</v>
      </c>
      <c r="B2452" s="11" t="str">
        <f t="shared" si="1"/>
        <v>20200413</v>
      </c>
      <c r="C2452" s="12">
        <f t="shared" si="2"/>
        <v>43934</v>
      </c>
      <c r="D2452" s="3" t="str">
        <f t="shared" si="3"/>
        <v>02</v>
      </c>
      <c r="E2452" s="13">
        <v>0.0</v>
      </c>
      <c r="F2452" s="14">
        <f>'Costo de tareas'!$B$15</f>
        <v>0.1964027778</v>
      </c>
      <c r="G2452" s="15">
        <f>'Producción diaria'!$T$3*$L$2*$M$2*$N$2*E2452*1000/'Costo de tareas'!$B$14</f>
        <v>0</v>
      </c>
      <c r="H2452" s="16">
        <f>IF(G2452 &gt; 'Costo de tareas'!$B$13, 'Costo de tareas'!$B$13, IF(G2452 &lt; 'Costo de tareas'!$B$13*0.2, 0, 'Costo de tareas'!$B$13- G2452))</f>
        <v>0</v>
      </c>
      <c r="I2452" s="17">
        <f>IF(H2452=0,'Costo de tareas'!$B$13,'Costo de tareas'!$B$13-H2452)</f>
        <v>39.28055556</v>
      </c>
      <c r="J2452" s="2"/>
      <c r="K2452" s="2"/>
      <c r="P2452" s="2"/>
    </row>
    <row r="2453">
      <c r="A2453" s="3" t="s">
        <v>3312</v>
      </c>
      <c r="B2453" s="11" t="str">
        <f t="shared" si="1"/>
        <v>20200413</v>
      </c>
      <c r="C2453" s="12">
        <f t="shared" si="2"/>
        <v>43934</v>
      </c>
      <c r="D2453" s="3" t="str">
        <f t="shared" si="3"/>
        <v>03</v>
      </c>
      <c r="E2453" s="13">
        <v>0.0</v>
      </c>
      <c r="F2453" s="14">
        <f>'Costo de tareas'!$B$15</f>
        <v>0.1964027778</v>
      </c>
      <c r="G2453" s="15">
        <f>'Producción diaria'!$T$3*$L$2*$M$2*$N$2*E2453*1000/'Costo de tareas'!$B$14</f>
        <v>0</v>
      </c>
      <c r="H2453" s="16">
        <f>IF(G2453 &gt; 'Costo de tareas'!$B$13, 'Costo de tareas'!$B$13, IF(G2453 &lt; 'Costo de tareas'!$B$13*0.2, 0, 'Costo de tareas'!$B$13- G2453))</f>
        <v>0</v>
      </c>
      <c r="I2453" s="17">
        <f>IF(H2453=0,'Costo de tareas'!$B$13,'Costo de tareas'!$B$13-H2453)</f>
        <v>39.28055556</v>
      </c>
      <c r="J2453" s="2"/>
      <c r="K2453" s="2"/>
      <c r="P2453" s="2"/>
    </row>
    <row r="2454">
      <c r="A2454" s="3" t="s">
        <v>3313</v>
      </c>
      <c r="B2454" s="11" t="str">
        <f t="shared" si="1"/>
        <v>20200413</v>
      </c>
      <c r="C2454" s="12">
        <f t="shared" si="2"/>
        <v>43934</v>
      </c>
      <c r="D2454" s="3" t="str">
        <f t="shared" si="3"/>
        <v>04</v>
      </c>
      <c r="E2454" s="13">
        <v>0.0</v>
      </c>
      <c r="F2454" s="14">
        <f>'Costo de tareas'!$B$15</f>
        <v>0.1964027778</v>
      </c>
      <c r="G2454" s="15">
        <f>'Producción diaria'!$T$3*$L$2*$M$2*$N$2*E2454*1000/'Costo de tareas'!$B$14</f>
        <v>0</v>
      </c>
      <c r="H2454" s="16">
        <f>IF(G2454 &gt; 'Costo de tareas'!$B$13, 'Costo de tareas'!$B$13, IF(G2454 &lt; 'Costo de tareas'!$B$13*0.2, 0, 'Costo de tareas'!$B$13- G2454))</f>
        <v>0</v>
      </c>
      <c r="I2454" s="17">
        <f>IF(H2454=0,'Costo de tareas'!$B$13,'Costo de tareas'!$B$13-H2454)</f>
        <v>39.28055556</v>
      </c>
      <c r="J2454" s="2"/>
      <c r="K2454" s="2"/>
      <c r="P2454" s="2"/>
    </row>
    <row r="2455">
      <c r="A2455" s="3" t="s">
        <v>3314</v>
      </c>
      <c r="B2455" s="11" t="str">
        <f t="shared" si="1"/>
        <v>20200413</v>
      </c>
      <c r="C2455" s="12">
        <f t="shared" si="2"/>
        <v>43934</v>
      </c>
      <c r="D2455" s="3" t="str">
        <f t="shared" si="3"/>
        <v>05</v>
      </c>
      <c r="E2455" s="13">
        <v>0.0</v>
      </c>
      <c r="F2455" s="14">
        <f>'Costo de tareas'!$B$15</f>
        <v>0.1964027778</v>
      </c>
      <c r="G2455" s="15">
        <f>'Producción diaria'!$T$3*$L$2*$M$2*$N$2*E2455*1000/'Costo de tareas'!$B$14</f>
        <v>0</v>
      </c>
      <c r="H2455" s="16">
        <f>IF(G2455 &gt; 'Costo de tareas'!$B$13, 'Costo de tareas'!$B$13, IF(G2455 &lt; 'Costo de tareas'!$B$13*0.2, 0, 'Costo de tareas'!$B$13- G2455))</f>
        <v>0</v>
      </c>
      <c r="I2455" s="17">
        <f>IF(H2455=0,'Costo de tareas'!$B$13,'Costo de tareas'!$B$13-H2455)</f>
        <v>39.28055556</v>
      </c>
      <c r="J2455" s="2"/>
      <c r="K2455" s="2"/>
      <c r="P2455" s="2"/>
    </row>
    <row r="2456">
      <c r="A2456" s="3" t="s">
        <v>3315</v>
      </c>
      <c r="B2456" s="11" t="str">
        <f t="shared" si="1"/>
        <v>20200413</v>
      </c>
      <c r="C2456" s="12">
        <f t="shared" si="2"/>
        <v>43934</v>
      </c>
      <c r="D2456" s="3" t="str">
        <f t="shared" si="3"/>
        <v>06</v>
      </c>
      <c r="E2456" s="13">
        <v>24.0</v>
      </c>
      <c r="F2456" s="14">
        <f>'Costo de tareas'!$B$15</f>
        <v>0.1964027778</v>
      </c>
      <c r="G2456" s="15">
        <f>'Producción diaria'!$T$3*$L$2*$M$2*$N$2*E2456*1000/'Costo de tareas'!$B$14</f>
        <v>36.08548644</v>
      </c>
      <c r="H2456" s="16">
        <f>IF(G2456 &gt; 'Costo de tareas'!$B$13, 'Costo de tareas'!$B$13, IF(G2456 &lt; 'Costo de tareas'!$B$13*0.2, 0, 'Costo de tareas'!$B$13- G2456))</f>
        <v>3.195069112</v>
      </c>
      <c r="I2456" s="17">
        <f>IF(H2456=0,'Costo de tareas'!$B$13,'Costo de tareas'!$B$13-H2456)</f>
        <v>36.08548644</v>
      </c>
      <c r="J2456" s="2"/>
      <c r="K2456" s="2"/>
      <c r="P2456" s="2"/>
    </row>
    <row r="2457">
      <c r="A2457" s="3" t="s">
        <v>3316</v>
      </c>
      <c r="B2457" s="11" t="str">
        <f t="shared" si="1"/>
        <v>20200413</v>
      </c>
      <c r="C2457" s="12">
        <f t="shared" si="2"/>
        <v>43934</v>
      </c>
      <c r="D2457" s="3" t="str">
        <f t="shared" si="3"/>
        <v>07</v>
      </c>
      <c r="E2457" s="13">
        <v>81.0</v>
      </c>
      <c r="F2457" s="14">
        <f>'Costo de tareas'!$B$15</f>
        <v>0.1964027778</v>
      </c>
      <c r="G2457" s="15">
        <f>'Producción diaria'!$T$3*$L$2*$M$2*$N$2*E2457*1000/'Costo de tareas'!$B$14</f>
        <v>121.7885167</v>
      </c>
      <c r="H2457" s="16">
        <f>IF(G2457 &gt; 'Costo de tareas'!$B$13, 'Costo de tareas'!$B$13, IF(G2457 &lt; 'Costo de tareas'!$B$13*0.2, 0, 'Costo de tareas'!$B$13- G2457))</f>
        <v>39.28055556</v>
      </c>
      <c r="I2457" s="17">
        <f>IF(H2457=0,'Costo de tareas'!$B$13,'Costo de tareas'!$B$13-H2457)</f>
        <v>0</v>
      </c>
      <c r="J2457" s="2"/>
      <c r="K2457" s="2"/>
      <c r="P2457" s="2"/>
    </row>
    <row r="2458">
      <c r="A2458" s="3" t="s">
        <v>3317</v>
      </c>
      <c r="B2458" s="11" t="str">
        <f t="shared" si="1"/>
        <v>20200413</v>
      </c>
      <c r="C2458" s="12">
        <f t="shared" si="2"/>
        <v>43934</v>
      </c>
      <c r="D2458" s="3" t="str">
        <f t="shared" si="3"/>
        <v>08</v>
      </c>
      <c r="E2458" s="13">
        <v>211.0</v>
      </c>
      <c r="F2458" s="14">
        <f>'Costo de tareas'!$B$15</f>
        <v>0.1964027778</v>
      </c>
      <c r="G2458" s="15">
        <f>'Producción diaria'!$T$3*$L$2*$M$2*$N$2*E2458*1000/'Costo de tareas'!$B$14</f>
        <v>317.2515683</v>
      </c>
      <c r="H2458" s="16">
        <f>IF(G2458 &gt; 'Costo de tareas'!$B$13, 'Costo de tareas'!$B$13, IF(G2458 &lt; 'Costo de tareas'!$B$13*0.2, 0, 'Costo de tareas'!$B$13- G2458))</f>
        <v>39.28055556</v>
      </c>
      <c r="I2458" s="17">
        <f>IF(H2458=0,'Costo de tareas'!$B$13,'Costo de tareas'!$B$13-H2458)</f>
        <v>0</v>
      </c>
      <c r="J2458" s="2"/>
      <c r="K2458" s="2"/>
      <c r="P2458" s="2"/>
    </row>
    <row r="2459">
      <c r="A2459" s="3" t="s">
        <v>3318</v>
      </c>
      <c r="B2459" s="11" t="str">
        <f t="shared" si="1"/>
        <v>20200413</v>
      </c>
      <c r="C2459" s="12">
        <f t="shared" si="2"/>
        <v>43934</v>
      </c>
      <c r="D2459" s="3" t="str">
        <f t="shared" si="3"/>
        <v>09</v>
      </c>
      <c r="E2459" s="13">
        <v>23.0</v>
      </c>
      <c r="F2459" s="14">
        <f>'Costo de tareas'!$B$15</f>
        <v>0.1964027778</v>
      </c>
      <c r="G2459" s="15">
        <f>'Producción diaria'!$T$3*$L$2*$M$2*$N$2*E2459*1000/'Costo de tareas'!$B$14</f>
        <v>34.58192451</v>
      </c>
      <c r="H2459" s="16">
        <f>IF(G2459 &gt; 'Costo de tareas'!$B$13, 'Costo de tareas'!$B$13, IF(G2459 &lt; 'Costo de tareas'!$B$13*0.2, 0, 'Costo de tareas'!$B$13- G2459))</f>
        <v>4.698631047</v>
      </c>
      <c r="I2459" s="17">
        <f>IF(H2459=0,'Costo de tareas'!$B$13,'Costo de tareas'!$B$13-H2459)</f>
        <v>34.58192451</v>
      </c>
      <c r="J2459" s="2"/>
      <c r="K2459" s="2"/>
      <c r="P2459" s="2"/>
    </row>
    <row r="2460">
      <c r="A2460" s="3" t="s">
        <v>3319</v>
      </c>
      <c r="B2460" s="11" t="str">
        <f t="shared" si="1"/>
        <v>20200413</v>
      </c>
      <c r="C2460" s="12">
        <f t="shared" si="2"/>
        <v>43934</v>
      </c>
      <c r="D2460" s="3" t="str">
        <f t="shared" si="3"/>
        <v>10</v>
      </c>
      <c r="E2460" s="13">
        <v>697.0</v>
      </c>
      <c r="F2460" s="14">
        <f>'Costo de tareas'!$B$15</f>
        <v>0.1964027778</v>
      </c>
      <c r="G2460" s="15">
        <f>'Producción diaria'!$T$3*$L$2*$M$2*$N$2*E2460*1000/'Costo de tareas'!$B$14</f>
        <v>1047.982669</v>
      </c>
      <c r="H2460" s="16">
        <f>IF(G2460 &gt; 'Costo de tareas'!$B$13, 'Costo de tareas'!$B$13, IF(G2460 &lt; 'Costo de tareas'!$B$13*0.2, 0, 'Costo de tareas'!$B$13- G2460))</f>
        <v>39.28055556</v>
      </c>
      <c r="I2460" s="17">
        <f>IF(H2460=0,'Costo de tareas'!$B$13,'Costo de tareas'!$B$13-H2460)</f>
        <v>0</v>
      </c>
      <c r="J2460" s="2"/>
      <c r="K2460" s="2"/>
      <c r="P2460" s="2"/>
    </row>
    <row r="2461">
      <c r="A2461" s="3" t="s">
        <v>3320</v>
      </c>
      <c r="B2461" s="11" t="str">
        <f t="shared" si="1"/>
        <v>20200413</v>
      </c>
      <c r="C2461" s="12">
        <f t="shared" si="2"/>
        <v>43934</v>
      </c>
      <c r="D2461" s="3" t="str">
        <f t="shared" si="3"/>
        <v>11</v>
      </c>
      <c r="E2461" s="13">
        <v>471.0</v>
      </c>
      <c r="F2461" s="14">
        <f>'Costo de tareas'!$B$15</f>
        <v>0.1964027778</v>
      </c>
      <c r="G2461" s="15">
        <f>'Producción diaria'!$T$3*$L$2*$M$2*$N$2*E2461*1000/'Costo de tareas'!$B$14</f>
        <v>708.1776715</v>
      </c>
      <c r="H2461" s="16">
        <f>IF(G2461 &gt; 'Costo de tareas'!$B$13, 'Costo de tareas'!$B$13, IF(G2461 &lt; 'Costo de tareas'!$B$13*0.2, 0, 'Costo de tareas'!$B$13- G2461))</f>
        <v>39.28055556</v>
      </c>
      <c r="I2461" s="17">
        <f>IF(H2461=0,'Costo de tareas'!$B$13,'Costo de tareas'!$B$13-H2461)</f>
        <v>0</v>
      </c>
      <c r="J2461" s="2"/>
      <c r="K2461" s="2"/>
      <c r="P2461" s="2"/>
    </row>
    <row r="2462">
      <c r="A2462" s="3" t="s">
        <v>3321</v>
      </c>
      <c r="B2462" s="11" t="str">
        <f t="shared" si="1"/>
        <v>20200413</v>
      </c>
      <c r="C2462" s="12">
        <f t="shared" si="2"/>
        <v>43934</v>
      </c>
      <c r="D2462" s="3" t="str">
        <f t="shared" si="3"/>
        <v>12</v>
      </c>
      <c r="E2462" s="13">
        <v>472.0</v>
      </c>
      <c r="F2462" s="14">
        <f>'Costo de tareas'!$B$15</f>
        <v>0.1964027778</v>
      </c>
      <c r="G2462" s="15">
        <f>'Producción diaria'!$T$3*$L$2*$M$2*$N$2*E2462*1000/'Costo de tareas'!$B$14</f>
        <v>709.6812334</v>
      </c>
      <c r="H2462" s="16">
        <f>IF(G2462 &gt; 'Costo de tareas'!$B$13, 'Costo de tareas'!$B$13, IF(G2462 &lt; 'Costo de tareas'!$B$13*0.2, 0, 'Costo de tareas'!$B$13- G2462))</f>
        <v>39.28055556</v>
      </c>
      <c r="I2462" s="17">
        <f>IF(H2462=0,'Costo de tareas'!$B$13,'Costo de tareas'!$B$13-H2462)</f>
        <v>0</v>
      </c>
      <c r="J2462" s="2"/>
      <c r="K2462" s="2"/>
      <c r="P2462" s="2"/>
    </row>
    <row r="2463">
      <c r="A2463" s="3" t="s">
        <v>3323</v>
      </c>
      <c r="B2463" s="11" t="str">
        <f t="shared" si="1"/>
        <v>20200413</v>
      </c>
      <c r="C2463" s="12">
        <f t="shared" si="2"/>
        <v>43934</v>
      </c>
      <c r="D2463" s="3" t="str">
        <f t="shared" si="3"/>
        <v>13</v>
      </c>
      <c r="E2463" s="13">
        <v>454.0</v>
      </c>
      <c r="F2463" s="14">
        <f>'Costo de tareas'!$B$15</f>
        <v>0.1964027778</v>
      </c>
      <c r="G2463" s="15">
        <f>'Producción diaria'!$T$3*$L$2*$M$2*$N$2*E2463*1000/'Costo de tareas'!$B$14</f>
        <v>682.6171186</v>
      </c>
      <c r="H2463" s="16">
        <f>IF(G2463 &gt; 'Costo de tareas'!$B$13, 'Costo de tareas'!$B$13, IF(G2463 &lt; 'Costo de tareas'!$B$13*0.2, 0, 'Costo de tareas'!$B$13- G2463))</f>
        <v>39.28055556</v>
      </c>
      <c r="I2463" s="17">
        <f>IF(H2463=0,'Costo de tareas'!$B$13,'Costo de tareas'!$B$13-H2463)</f>
        <v>0</v>
      </c>
      <c r="J2463" s="2"/>
      <c r="K2463" s="2"/>
      <c r="P2463" s="2"/>
    </row>
    <row r="2464">
      <c r="A2464" s="3" t="s">
        <v>3324</v>
      </c>
      <c r="B2464" s="11" t="str">
        <f t="shared" si="1"/>
        <v>20200413</v>
      </c>
      <c r="C2464" s="12">
        <f t="shared" si="2"/>
        <v>43934</v>
      </c>
      <c r="D2464" s="3" t="str">
        <f t="shared" si="3"/>
        <v>14</v>
      </c>
      <c r="E2464" s="13">
        <v>526.0</v>
      </c>
      <c r="F2464" s="14">
        <f>'Costo de tareas'!$B$15</f>
        <v>0.1964027778</v>
      </c>
      <c r="G2464" s="15">
        <f>'Producción diaria'!$T$3*$L$2*$M$2*$N$2*E2464*1000/'Costo de tareas'!$B$14</f>
        <v>790.8735779</v>
      </c>
      <c r="H2464" s="16">
        <f>IF(G2464 &gt; 'Costo de tareas'!$B$13, 'Costo de tareas'!$B$13, IF(G2464 &lt; 'Costo de tareas'!$B$13*0.2, 0, 'Costo de tareas'!$B$13- G2464))</f>
        <v>39.28055556</v>
      </c>
      <c r="I2464" s="17">
        <f>IF(H2464=0,'Costo de tareas'!$B$13,'Costo de tareas'!$B$13-H2464)</f>
        <v>0</v>
      </c>
      <c r="J2464" s="2"/>
      <c r="K2464" s="2"/>
      <c r="P2464" s="2"/>
    </row>
    <row r="2465">
      <c r="A2465" s="3" t="s">
        <v>3325</v>
      </c>
      <c r="B2465" s="11" t="str">
        <f t="shared" si="1"/>
        <v>20200413</v>
      </c>
      <c r="C2465" s="12">
        <f t="shared" si="2"/>
        <v>43934</v>
      </c>
      <c r="D2465" s="3" t="str">
        <f t="shared" si="3"/>
        <v>15</v>
      </c>
      <c r="E2465" s="13">
        <v>549.0</v>
      </c>
      <c r="F2465" s="14">
        <f>'Costo de tareas'!$B$15</f>
        <v>0.1964027778</v>
      </c>
      <c r="G2465" s="15">
        <f>'Producción diaria'!$T$3*$L$2*$M$2*$N$2*E2465*1000/'Costo de tareas'!$B$14</f>
        <v>825.4555024</v>
      </c>
      <c r="H2465" s="16">
        <f>IF(G2465 &gt; 'Costo de tareas'!$B$13, 'Costo de tareas'!$B$13, IF(G2465 &lt; 'Costo de tareas'!$B$13*0.2, 0, 'Costo de tareas'!$B$13- G2465))</f>
        <v>39.28055556</v>
      </c>
      <c r="I2465" s="17">
        <f>IF(H2465=0,'Costo de tareas'!$B$13,'Costo de tareas'!$B$13-H2465)</f>
        <v>0</v>
      </c>
      <c r="J2465" s="2"/>
      <c r="K2465" s="2"/>
      <c r="P2465" s="2"/>
    </row>
    <row r="2466">
      <c r="A2466" s="3" t="s">
        <v>3326</v>
      </c>
      <c r="B2466" s="11" t="str">
        <f t="shared" si="1"/>
        <v>20200413</v>
      </c>
      <c r="C2466" s="12">
        <f t="shared" si="2"/>
        <v>43934</v>
      </c>
      <c r="D2466" s="3" t="str">
        <f t="shared" si="3"/>
        <v>16</v>
      </c>
      <c r="E2466" s="13">
        <v>18.0</v>
      </c>
      <c r="F2466" s="14">
        <f>'Costo de tareas'!$B$15</f>
        <v>0.1964027778</v>
      </c>
      <c r="G2466" s="15">
        <f>'Producción diaria'!$T$3*$L$2*$M$2*$N$2*E2466*1000/'Costo de tareas'!$B$14</f>
        <v>27.06411483</v>
      </c>
      <c r="H2466" s="16">
        <f>IF(G2466 &gt; 'Costo de tareas'!$B$13, 'Costo de tareas'!$B$13, IF(G2466 &lt; 'Costo de tareas'!$B$13*0.2, 0, 'Costo de tareas'!$B$13- G2466))</f>
        <v>12.21644072</v>
      </c>
      <c r="I2466" s="17">
        <f>IF(H2466=0,'Costo de tareas'!$B$13,'Costo de tareas'!$B$13-H2466)</f>
        <v>27.06411483</v>
      </c>
      <c r="J2466" s="2"/>
      <c r="K2466" s="2"/>
      <c r="P2466" s="2"/>
    </row>
    <row r="2467">
      <c r="A2467" s="3" t="s">
        <v>3327</v>
      </c>
      <c r="B2467" s="11" t="str">
        <f t="shared" si="1"/>
        <v>20200413</v>
      </c>
      <c r="C2467" s="12">
        <f t="shared" si="2"/>
        <v>43934</v>
      </c>
      <c r="D2467" s="3" t="str">
        <f t="shared" si="3"/>
        <v>17</v>
      </c>
      <c r="E2467" s="13">
        <v>252.0</v>
      </c>
      <c r="F2467" s="14">
        <f>'Costo de tareas'!$B$15</f>
        <v>0.1964027778</v>
      </c>
      <c r="G2467" s="15">
        <f>'Producción diaria'!$T$3*$L$2*$M$2*$N$2*E2467*1000/'Costo de tareas'!$B$14</f>
        <v>378.8976077</v>
      </c>
      <c r="H2467" s="16">
        <f>IF(G2467 &gt; 'Costo de tareas'!$B$13, 'Costo de tareas'!$B$13, IF(G2467 &lt; 'Costo de tareas'!$B$13*0.2, 0, 'Costo de tareas'!$B$13- G2467))</f>
        <v>39.28055556</v>
      </c>
      <c r="I2467" s="17">
        <f>IF(H2467=0,'Costo de tareas'!$B$13,'Costo de tareas'!$B$13-H2467)</f>
        <v>0</v>
      </c>
      <c r="J2467" s="2"/>
      <c r="K2467" s="2"/>
      <c r="P2467" s="2"/>
    </row>
    <row r="2468">
      <c r="A2468" s="3" t="s">
        <v>3329</v>
      </c>
      <c r="B2468" s="11" t="str">
        <f t="shared" si="1"/>
        <v>20200413</v>
      </c>
      <c r="C2468" s="12">
        <f t="shared" si="2"/>
        <v>43934</v>
      </c>
      <c r="D2468" s="3" t="str">
        <f t="shared" si="3"/>
        <v>18</v>
      </c>
      <c r="E2468" s="13">
        <v>51.0</v>
      </c>
      <c r="F2468" s="14">
        <f>'Costo de tareas'!$B$15</f>
        <v>0.1964027778</v>
      </c>
      <c r="G2468" s="15">
        <f>'Producción diaria'!$T$3*$L$2*$M$2*$N$2*E2468*1000/'Costo de tareas'!$B$14</f>
        <v>76.68165869</v>
      </c>
      <c r="H2468" s="16">
        <f>IF(G2468 &gt; 'Costo de tareas'!$B$13, 'Costo de tareas'!$B$13, IF(G2468 &lt; 'Costo de tareas'!$B$13*0.2, 0, 'Costo de tareas'!$B$13- G2468))</f>
        <v>39.28055556</v>
      </c>
      <c r="I2468" s="17">
        <f>IF(H2468=0,'Costo de tareas'!$B$13,'Costo de tareas'!$B$13-H2468)</f>
        <v>0</v>
      </c>
      <c r="J2468" s="2"/>
      <c r="K2468" s="2"/>
      <c r="P2468" s="2"/>
    </row>
    <row r="2469">
      <c r="A2469" s="3" t="s">
        <v>3331</v>
      </c>
      <c r="B2469" s="11" t="str">
        <f t="shared" si="1"/>
        <v>20200413</v>
      </c>
      <c r="C2469" s="12">
        <f t="shared" si="2"/>
        <v>43934</v>
      </c>
      <c r="D2469" s="3" t="str">
        <f t="shared" si="3"/>
        <v>19</v>
      </c>
      <c r="E2469" s="13">
        <v>0.0</v>
      </c>
      <c r="F2469" s="14">
        <f>'Costo de tareas'!$B$15</f>
        <v>0.1964027778</v>
      </c>
      <c r="G2469" s="15">
        <f>'Producción diaria'!$T$3*$L$2*$M$2*$N$2*E2469*1000/'Costo de tareas'!$B$14</f>
        <v>0</v>
      </c>
      <c r="H2469" s="16">
        <f>IF(G2469 &gt; 'Costo de tareas'!$B$13, 'Costo de tareas'!$B$13, IF(G2469 &lt; 'Costo de tareas'!$B$13*0.2, 0, 'Costo de tareas'!$B$13- G2469))</f>
        <v>0</v>
      </c>
      <c r="I2469" s="17">
        <f>IF(H2469=0,'Costo de tareas'!$B$13,'Costo de tareas'!$B$13-H2469)</f>
        <v>39.28055556</v>
      </c>
      <c r="J2469" s="2"/>
      <c r="K2469" s="2"/>
      <c r="P2469" s="2"/>
    </row>
    <row r="2470">
      <c r="A2470" s="3" t="s">
        <v>3332</v>
      </c>
      <c r="B2470" s="11" t="str">
        <f t="shared" si="1"/>
        <v>20200413</v>
      </c>
      <c r="C2470" s="12">
        <f t="shared" si="2"/>
        <v>43934</v>
      </c>
      <c r="D2470" s="3" t="str">
        <f t="shared" si="3"/>
        <v>20</v>
      </c>
      <c r="E2470" s="13">
        <v>0.0</v>
      </c>
      <c r="F2470" s="14">
        <f>'Costo de tareas'!$B$15</f>
        <v>0.1964027778</v>
      </c>
      <c r="G2470" s="15">
        <f>'Producción diaria'!$T$3*$L$2*$M$2*$N$2*E2470*1000/'Costo de tareas'!$B$14</f>
        <v>0</v>
      </c>
      <c r="H2470" s="16">
        <f>IF(G2470 &gt; 'Costo de tareas'!$B$13, 'Costo de tareas'!$B$13, IF(G2470 &lt; 'Costo de tareas'!$B$13*0.2, 0, 'Costo de tareas'!$B$13- G2470))</f>
        <v>0</v>
      </c>
      <c r="I2470" s="17">
        <f>IF(H2470=0,'Costo de tareas'!$B$13,'Costo de tareas'!$B$13-H2470)</f>
        <v>39.28055556</v>
      </c>
      <c r="J2470" s="2"/>
      <c r="K2470" s="2"/>
      <c r="P2470" s="2"/>
    </row>
    <row r="2471">
      <c r="A2471" s="3" t="s">
        <v>3333</v>
      </c>
      <c r="B2471" s="11" t="str">
        <f t="shared" si="1"/>
        <v>20200413</v>
      </c>
      <c r="C2471" s="12">
        <f t="shared" si="2"/>
        <v>43934</v>
      </c>
      <c r="D2471" s="3" t="str">
        <f t="shared" si="3"/>
        <v>21</v>
      </c>
      <c r="E2471" s="13">
        <v>0.0</v>
      </c>
      <c r="F2471" s="14">
        <f>'Costo de tareas'!$B$15</f>
        <v>0.1964027778</v>
      </c>
      <c r="G2471" s="15">
        <f>'Producción diaria'!$T$3*$L$2*$M$2*$N$2*E2471*1000/'Costo de tareas'!$B$14</f>
        <v>0</v>
      </c>
      <c r="H2471" s="16">
        <f>IF(G2471 &gt; 'Costo de tareas'!$B$13, 'Costo de tareas'!$B$13, IF(G2471 &lt; 'Costo de tareas'!$B$13*0.2, 0, 'Costo de tareas'!$B$13- G2471))</f>
        <v>0</v>
      </c>
      <c r="I2471" s="17">
        <f>IF(H2471=0,'Costo de tareas'!$B$13,'Costo de tareas'!$B$13-H2471)</f>
        <v>39.28055556</v>
      </c>
      <c r="J2471" s="2"/>
      <c r="K2471" s="2"/>
      <c r="P2471" s="2"/>
    </row>
    <row r="2472">
      <c r="A2472" s="3" t="s">
        <v>3334</v>
      </c>
      <c r="B2472" s="11" t="str">
        <f t="shared" si="1"/>
        <v>20200413</v>
      </c>
      <c r="C2472" s="12">
        <f t="shared" si="2"/>
        <v>43934</v>
      </c>
      <c r="D2472" s="3" t="str">
        <f t="shared" si="3"/>
        <v>22</v>
      </c>
      <c r="E2472" s="13">
        <v>0.0</v>
      </c>
      <c r="F2472" s="14">
        <f>'Costo de tareas'!$B$15</f>
        <v>0.1964027778</v>
      </c>
      <c r="G2472" s="15">
        <f>'Producción diaria'!$T$3*$L$2*$M$2*$N$2*E2472*1000/'Costo de tareas'!$B$14</f>
        <v>0</v>
      </c>
      <c r="H2472" s="16">
        <f>IF(G2472 &gt; 'Costo de tareas'!$B$13, 'Costo de tareas'!$B$13, IF(G2472 &lt; 'Costo de tareas'!$B$13*0.2, 0, 'Costo de tareas'!$B$13- G2472))</f>
        <v>0</v>
      </c>
      <c r="I2472" s="17">
        <f>IF(H2472=0,'Costo de tareas'!$B$13,'Costo de tareas'!$B$13-H2472)</f>
        <v>39.28055556</v>
      </c>
      <c r="J2472" s="2"/>
      <c r="K2472" s="2"/>
      <c r="P2472" s="2"/>
    </row>
    <row r="2473">
      <c r="A2473" s="3" t="s">
        <v>3335</v>
      </c>
      <c r="B2473" s="11" t="str">
        <f t="shared" si="1"/>
        <v>20200413</v>
      </c>
      <c r="C2473" s="12">
        <f t="shared" si="2"/>
        <v>43934</v>
      </c>
      <c r="D2473" s="3" t="str">
        <f t="shared" si="3"/>
        <v>23</v>
      </c>
      <c r="E2473" s="13">
        <v>0.0</v>
      </c>
      <c r="F2473" s="14">
        <f>'Costo de tareas'!$B$15</f>
        <v>0.1964027778</v>
      </c>
      <c r="G2473" s="15">
        <f>'Producción diaria'!$T$3*$L$2*$M$2*$N$2*E2473*1000/'Costo de tareas'!$B$14</f>
        <v>0</v>
      </c>
      <c r="H2473" s="16">
        <f>IF(G2473 &gt; 'Costo de tareas'!$B$13, 'Costo de tareas'!$B$13, IF(G2473 &lt; 'Costo de tareas'!$B$13*0.2, 0, 'Costo de tareas'!$B$13- G2473))</f>
        <v>0</v>
      </c>
      <c r="I2473" s="17">
        <f>IF(H2473=0,'Costo de tareas'!$B$13,'Costo de tareas'!$B$13-H2473)</f>
        <v>39.28055556</v>
      </c>
      <c r="J2473" s="2"/>
      <c r="K2473" s="2"/>
      <c r="P2473" s="2"/>
    </row>
    <row r="2474">
      <c r="A2474" s="3" t="s">
        <v>3336</v>
      </c>
      <c r="B2474" s="11" t="str">
        <f t="shared" si="1"/>
        <v>20200414</v>
      </c>
      <c r="C2474" s="12">
        <f t="shared" si="2"/>
        <v>43935</v>
      </c>
      <c r="D2474" s="3" t="str">
        <f t="shared" si="3"/>
        <v>00</v>
      </c>
      <c r="E2474" s="13">
        <v>0.0</v>
      </c>
      <c r="F2474" s="14">
        <f>'Costo de tareas'!$B$15</f>
        <v>0.1964027778</v>
      </c>
      <c r="G2474" s="15">
        <f>'Producción diaria'!$T$3*$L$2*$M$2*$N$2*E2474*1000/'Costo de tareas'!$B$14</f>
        <v>0</v>
      </c>
      <c r="H2474" s="16">
        <f>IF(G2474 &gt; 'Costo de tareas'!$B$13, 'Costo de tareas'!$B$13, IF(G2474 &lt; 'Costo de tareas'!$B$13*0.2, 0, 'Costo de tareas'!$B$13- G2474))</f>
        <v>0</v>
      </c>
      <c r="I2474" s="17">
        <f>IF(H2474=0,'Costo de tareas'!$B$13,'Costo de tareas'!$B$13-H2474)</f>
        <v>39.28055556</v>
      </c>
      <c r="J2474" s="2"/>
      <c r="K2474" s="2"/>
      <c r="P2474" s="2"/>
    </row>
    <row r="2475">
      <c r="A2475" s="3" t="s">
        <v>3337</v>
      </c>
      <c r="B2475" s="11" t="str">
        <f t="shared" si="1"/>
        <v>20200414</v>
      </c>
      <c r="C2475" s="12">
        <f t="shared" si="2"/>
        <v>43935</v>
      </c>
      <c r="D2475" s="3" t="str">
        <f t="shared" si="3"/>
        <v>01</v>
      </c>
      <c r="E2475" s="13">
        <v>0.0</v>
      </c>
      <c r="F2475" s="14">
        <f>'Costo de tareas'!$B$15</f>
        <v>0.1964027778</v>
      </c>
      <c r="G2475" s="15">
        <f>'Producción diaria'!$T$3*$L$2*$M$2*$N$2*E2475*1000/'Costo de tareas'!$B$14</f>
        <v>0</v>
      </c>
      <c r="H2475" s="16">
        <f>IF(G2475 &gt; 'Costo de tareas'!$B$13, 'Costo de tareas'!$B$13, IF(G2475 &lt; 'Costo de tareas'!$B$13*0.2, 0, 'Costo de tareas'!$B$13- G2475))</f>
        <v>0</v>
      </c>
      <c r="I2475" s="17">
        <f>IF(H2475=0,'Costo de tareas'!$B$13,'Costo de tareas'!$B$13-H2475)</f>
        <v>39.28055556</v>
      </c>
      <c r="J2475" s="2"/>
      <c r="K2475" s="2"/>
      <c r="P2475" s="2"/>
    </row>
    <row r="2476">
      <c r="A2476" s="3" t="s">
        <v>3338</v>
      </c>
      <c r="B2476" s="11" t="str">
        <f t="shared" si="1"/>
        <v>20200414</v>
      </c>
      <c r="C2476" s="12">
        <f t="shared" si="2"/>
        <v>43935</v>
      </c>
      <c r="D2476" s="3" t="str">
        <f t="shared" si="3"/>
        <v>02</v>
      </c>
      <c r="E2476" s="13">
        <v>0.0</v>
      </c>
      <c r="F2476" s="14">
        <f>'Costo de tareas'!$B$15</f>
        <v>0.1964027778</v>
      </c>
      <c r="G2476" s="15">
        <f>'Producción diaria'!$T$3*$L$2*$M$2*$N$2*E2476*1000/'Costo de tareas'!$B$14</f>
        <v>0</v>
      </c>
      <c r="H2476" s="16">
        <f>IF(G2476 &gt; 'Costo de tareas'!$B$13, 'Costo de tareas'!$B$13, IF(G2476 &lt; 'Costo de tareas'!$B$13*0.2, 0, 'Costo de tareas'!$B$13- G2476))</f>
        <v>0</v>
      </c>
      <c r="I2476" s="17">
        <f>IF(H2476=0,'Costo de tareas'!$B$13,'Costo de tareas'!$B$13-H2476)</f>
        <v>39.28055556</v>
      </c>
      <c r="J2476" s="2"/>
      <c r="K2476" s="2"/>
      <c r="P2476" s="2"/>
    </row>
    <row r="2477">
      <c r="A2477" s="3" t="s">
        <v>3340</v>
      </c>
      <c r="B2477" s="11" t="str">
        <f t="shared" si="1"/>
        <v>20200414</v>
      </c>
      <c r="C2477" s="12">
        <f t="shared" si="2"/>
        <v>43935</v>
      </c>
      <c r="D2477" s="3" t="str">
        <f t="shared" si="3"/>
        <v>03</v>
      </c>
      <c r="E2477" s="13">
        <v>0.0</v>
      </c>
      <c r="F2477" s="14">
        <f>'Costo de tareas'!$B$15</f>
        <v>0.1964027778</v>
      </c>
      <c r="G2477" s="15">
        <f>'Producción diaria'!$T$3*$L$2*$M$2*$N$2*E2477*1000/'Costo de tareas'!$B$14</f>
        <v>0</v>
      </c>
      <c r="H2477" s="16">
        <f>IF(G2477 &gt; 'Costo de tareas'!$B$13, 'Costo de tareas'!$B$13, IF(G2477 &lt; 'Costo de tareas'!$B$13*0.2, 0, 'Costo de tareas'!$B$13- G2477))</f>
        <v>0</v>
      </c>
      <c r="I2477" s="17">
        <f>IF(H2477=0,'Costo de tareas'!$B$13,'Costo de tareas'!$B$13-H2477)</f>
        <v>39.28055556</v>
      </c>
      <c r="J2477" s="2"/>
      <c r="K2477" s="2"/>
      <c r="P2477" s="2"/>
    </row>
    <row r="2478">
      <c r="A2478" s="3" t="s">
        <v>3342</v>
      </c>
      <c r="B2478" s="11" t="str">
        <f t="shared" si="1"/>
        <v>20200414</v>
      </c>
      <c r="C2478" s="12">
        <f t="shared" si="2"/>
        <v>43935</v>
      </c>
      <c r="D2478" s="3" t="str">
        <f t="shared" si="3"/>
        <v>04</v>
      </c>
      <c r="E2478" s="13">
        <v>0.0</v>
      </c>
      <c r="F2478" s="14">
        <f>'Costo de tareas'!$B$15</f>
        <v>0.1964027778</v>
      </c>
      <c r="G2478" s="15">
        <f>'Producción diaria'!$T$3*$L$2*$M$2*$N$2*E2478*1000/'Costo de tareas'!$B$14</f>
        <v>0</v>
      </c>
      <c r="H2478" s="16">
        <f>IF(G2478 &gt; 'Costo de tareas'!$B$13, 'Costo de tareas'!$B$13, IF(G2478 &lt; 'Costo de tareas'!$B$13*0.2, 0, 'Costo de tareas'!$B$13- G2478))</f>
        <v>0</v>
      </c>
      <c r="I2478" s="17">
        <f>IF(H2478=0,'Costo de tareas'!$B$13,'Costo de tareas'!$B$13-H2478)</f>
        <v>39.28055556</v>
      </c>
      <c r="J2478" s="2"/>
      <c r="K2478" s="2"/>
      <c r="P2478" s="2"/>
    </row>
    <row r="2479">
      <c r="A2479" s="3" t="s">
        <v>3344</v>
      </c>
      <c r="B2479" s="11" t="str">
        <f t="shared" si="1"/>
        <v>20200414</v>
      </c>
      <c r="C2479" s="12">
        <f t="shared" si="2"/>
        <v>43935</v>
      </c>
      <c r="D2479" s="3" t="str">
        <f t="shared" si="3"/>
        <v>05</v>
      </c>
      <c r="E2479" s="13">
        <v>0.0</v>
      </c>
      <c r="F2479" s="14">
        <f>'Costo de tareas'!$B$15</f>
        <v>0.1964027778</v>
      </c>
      <c r="G2479" s="15">
        <f>'Producción diaria'!$T$3*$L$2*$M$2*$N$2*E2479*1000/'Costo de tareas'!$B$14</f>
        <v>0</v>
      </c>
      <c r="H2479" s="16">
        <f>IF(G2479 &gt; 'Costo de tareas'!$B$13, 'Costo de tareas'!$B$13, IF(G2479 &lt; 'Costo de tareas'!$B$13*0.2, 0, 'Costo de tareas'!$B$13- G2479))</f>
        <v>0</v>
      </c>
      <c r="I2479" s="17">
        <f>IF(H2479=0,'Costo de tareas'!$B$13,'Costo de tareas'!$B$13-H2479)</f>
        <v>39.28055556</v>
      </c>
      <c r="J2479" s="2"/>
      <c r="K2479" s="2"/>
      <c r="P2479" s="2"/>
    </row>
    <row r="2480">
      <c r="A2480" s="3" t="s">
        <v>3346</v>
      </c>
      <c r="B2480" s="11" t="str">
        <f t="shared" si="1"/>
        <v>20200414</v>
      </c>
      <c r="C2480" s="12">
        <f t="shared" si="2"/>
        <v>43935</v>
      </c>
      <c r="D2480" s="3" t="str">
        <f t="shared" si="3"/>
        <v>06</v>
      </c>
      <c r="E2480" s="13">
        <v>36.0</v>
      </c>
      <c r="F2480" s="14">
        <f>'Costo de tareas'!$B$15</f>
        <v>0.1964027778</v>
      </c>
      <c r="G2480" s="15">
        <f>'Producción diaria'!$T$3*$L$2*$M$2*$N$2*E2480*1000/'Costo de tareas'!$B$14</f>
        <v>54.12822967</v>
      </c>
      <c r="H2480" s="16">
        <f>IF(G2480 &gt; 'Costo de tareas'!$B$13, 'Costo de tareas'!$B$13, IF(G2480 &lt; 'Costo de tareas'!$B$13*0.2, 0, 'Costo de tareas'!$B$13- G2480))</f>
        <v>39.28055556</v>
      </c>
      <c r="I2480" s="17">
        <f>IF(H2480=0,'Costo de tareas'!$B$13,'Costo de tareas'!$B$13-H2480)</f>
        <v>0</v>
      </c>
      <c r="J2480" s="2"/>
      <c r="K2480" s="2"/>
      <c r="P2480" s="2"/>
    </row>
    <row r="2481">
      <c r="A2481" s="3" t="s">
        <v>3348</v>
      </c>
      <c r="B2481" s="11" t="str">
        <f t="shared" si="1"/>
        <v>20200414</v>
      </c>
      <c r="C2481" s="12">
        <f t="shared" si="2"/>
        <v>43935</v>
      </c>
      <c r="D2481" s="3" t="str">
        <f t="shared" si="3"/>
        <v>07</v>
      </c>
      <c r="E2481" s="13">
        <v>155.0</v>
      </c>
      <c r="F2481" s="14">
        <f>'Costo de tareas'!$B$15</f>
        <v>0.1964027778</v>
      </c>
      <c r="G2481" s="15">
        <f>'Producción diaria'!$T$3*$L$2*$M$2*$N$2*E2481*1000/'Costo de tareas'!$B$14</f>
        <v>233.0520999</v>
      </c>
      <c r="H2481" s="16">
        <f>IF(G2481 &gt; 'Costo de tareas'!$B$13, 'Costo de tareas'!$B$13, IF(G2481 &lt; 'Costo de tareas'!$B$13*0.2, 0, 'Costo de tareas'!$B$13- G2481))</f>
        <v>39.28055556</v>
      </c>
      <c r="I2481" s="17">
        <f>IF(H2481=0,'Costo de tareas'!$B$13,'Costo de tareas'!$B$13-H2481)</f>
        <v>0</v>
      </c>
      <c r="J2481" s="2"/>
      <c r="K2481" s="2"/>
      <c r="P2481" s="2"/>
    </row>
    <row r="2482">
      <c r="A2482" s="3" t="s">
        <v>3350</v>
      </c>
      <c r="B2482" s="11" t="str">
        <f t="shared" si="1"/>
        <v>20200414</v>
      </c>
      <c r="C2482" s="12">
        <f t="shared" si="2"/>
        <v>43935</v>
      </c>
      <c r="D2482" s="3" t="str">
        <f t="shared" si="3"/>
        <v>08</v>
      </c>
      <c r="E2482" s="13">
        <v>212.0</v>
      </c>
      <c r="F2482" s="14">
        <f>'Costo de tareas'!$B$15</f>
        <v>0.1964027778</v>
      </c>
      <c r="G2482" s="15">
        <f>'Producción diaria'!$T$3*$L$2*$M$2*$N$2*E2482*1000/'Costo de tareas'!$B$14</f>
        <v>318.7551302</v>
      </c>
      <c r="H2482" s="16">
        <f>IF(G2482 &gt; 'Costo de tareas'!$B$13, 'Costo de tareas'!$B$13, IF(G2482 &lt; 'Costo de tareas'!$B$13*0.2, 0, 'Costo de tareas'!$B$13- G2482))</f>
        <v>39.28055556</v>
      </c>
      <c r="I2482" s="17">
        <f>IF(H2482=0,'Costo de tareas'!$B$13,'Costo de tareas'!$B$13-H2482)</f>
        <v>0</v>
      </c>
      <c r="J2482" s="2"/>
      <c r="K2482" s="2"/>
      <c r="P2482" s="2"/>
    </row>
    <row r="2483">
      <c r="A2483" s="3" t="s">
        <v>3352</v>
      </c>
      <c r="B2483" s="11" t="str">
        <f t="shared" si="1"/>
        <v>20200414</v>
      </c>
      <c r="C2483" s="12">
        <f t="shared" si="2"/>
        <v>43935</v>
      </c>
      <c r="D2483" s="3" t="str">
        <f t="shared" si="3"/>
        <v>09</v>
      </c>
      <c r="E2483" s="13">
        <v>348.0</v>
      </c>
      <c r="F2483" s="14">
        <f>'Costo de tareas'!$B$15</f>
        <v>0.1964027778</v>
      </c>
      <c r="G2483" s="15">
        <f>'Producción diaria'!$T$3*$L$2*$M$2*$N$2*E2483*1000/'Costo de tareas'!$B$14</f>
        <v>523.2395534</v>
      </c>
      <c r="H2483" s="16">
        <f>IF(G2483 &gt; 'Costo de tareas'!$B$13, 'Costo de tareas'!$B$13, IF(G2483 &lt; 'Costo de tareas'!$B$13*0.2, 0, 'Costo de tareas'!$B$13- G2483))</f>
        <v>39.28055556</v>
      </c>
      <c r="I2483" s="17">
        <f>IF(H2483=0,'Costo de tareas'!$B$13,'Costo de tareas'!$B$13-H2483)</f>
        <v>0</v>
      </c>
      <c r="J2483" s="2"/>
      <c r="K2483" s="2"/>
      <c r="P2483" s="2"/>
    </row>
    <row r="2484">
      <c r="A2484" s="3" t="s">
        <v>3354</v>
      </c>
      <c r="B2484" s="11" t="str">
        <f t="shared" si="1"/>
        <v>20200414</v>
      </c>
      <c r="C2484" s="12">
        <f t="shared" si="2"/>
        <v>43935</v>
      </c>
      <c r="D2484" s="3" t="str">
        <f t="shared" si="3"/>
        <v>10</v>
      </c>
      <c r="E2484" s="13">
        <v>499.0</v>
      </c>
      <c r="F2484" s="14">
        <f>'Costo de tareas'!$B$15</f>
        <v>0.1964027778</v>
      </c>
      <c r="G2484" s="15">
        <f>'Producción diaria'!$T$3*$L$2*$M$2*$N$2*E2484*1000/'Costo de tareas'!$B$14</f>
        <v>750.2774056</v>
      </c>
      <c r="H2484" s="16">
        <f>IF(G2484 &gt; 'Costo de tareas'!$B$13, 'Costo de tareas'!$B$13, IF(G2484 &lt; 'Costo de tareas'!$B$13*0.2, 0, 'Costo de tareas'!$B$13- G2484))</f>
        <v>39.28055556</v>
      </c>
      <c r="I2484" s="17">
        <f>IF(H2484=0,'Costo de tareas'!$B$13,'Costo de tareas'!$B$13-H2484)</f>
        <v>0</v>
      </c>
      <c r="J2484" s="2"/>
      <c r="K2484" s="2"/>
      <c r="P2484" s="2"/>
    </row>
    <row r="2485">
      <c r="A2485" s="3" t="s">
        <v>3355</v>
      </c>
      <c r="B2485" s="11" t="str">
        <f t="shared" si="1"/>
        <v>20200414</v>
      </c>
      <c r="C2485" s="12">
        <f t="shared" si="2"/>
        <v>43935</v>
      </c>
      <c r="D2485" s="3" t="str">
        <f t="shared" si="3"/>
        <v>11</v>
      </c>
      <c r="E2485" s="13">
        <v>667.0</v>
      </c>
      <c r="F2485" s="14">
        <f>'Costo de tareas'!$B$15</f>
        <v>0.1964027778</v>
      </c>
      <c r="G2485" s="15">
        <f>'Producción diaria'!$T$3*$L$2*$M$2*$N$2*E2485*1000/'Costo de tareas'!$B$14</f>
        <v>1002.875811</v>
      </c>
      <c r="H2485" s="16">
        <f>IF(G2485 &gt; 'Costo de tareas'!$B$13, 'Costo de tareas'!$B$13, IF(G2485 &lt; 'Costo de tareas'!$B$13*0.2, 0, 'Costo de tareas'!$B$13- G2485))</f>
        <v>39.28055556</v>
      </c>
      <c r="I2485" s="17">
        <f>IF(H2485=0,'Costo de tareas'!$B$13,'Costo de tareas'!$B$13-H2485)</f>
        <v>0</v>
      </c>
      <c r="J2485" s="2"/>
      <c r="K2485" s="2"/>
      <c r="P2485" s="2"/>
    </row>
    <row r="2486">
      <c r="A2486" s="3" t="s">
        <v>3356</v>
      </c>
      <c r="B2486" s="11" t="str">
        <f t="shared" si="1"/>
        <v>20200414</v>
      </c>
      <c r="C2486" s="12">
        <f t="shared" si="2"/>
        <v>43935</v>
      </c>
      <c r="D2486" s="3" t="str">
        <f t="shared" si="3"/>
        <v>12</v>
      </c>
      <c r="E2486" s="13">
        <v>837.0</v>
      </c>
      <c r="F2486" s="14">
        <f>'Costo de tareas'!$B$15</f>
        <v>0.1964027778</v>
      </c>
      <c r="G2486" s="15">
        <f>'Producción diaria'!$T$3*$L$2*$M$2*$N$2*E2486*1000/'Costo de tareas'!$B$14</f>
        <v>1258.48134</v>
      </c>
      <c r="H2486" s="16">
        <f>IF(G2486 &gt; 'Costo de tareas'!$B$13, 'Costo de tareas'!$B$13, IF(G2486 &lt; 'Costo de tareas'!$B$13*0.2, 0, 'Costo de tareas'!$B$13- G2486))</f>
        <v>39.28055556</v>
      </c>
      <c r="I2486" s="17">
        <f>IF(H2486=0,'Costo de tareas'!$B$13,'Costo de tareas'!$B$13-H2486)</f>
        <v>0</v>
      </c>
      <c r="J2486" s="2"/>
      <c r="K2486" s="2"/>
      <c r="P2486" s="2"/>
    </row>
    <row r="2487">
      <c r="A2487" s="3" t="s">
        <v>3357</v>
      </c>
      <c r="B2487" s="11" t="str">
        <f t="shared" si="1"/>
        <v>20200414</v>
      </c>
      <c r="C2487" s="12">
        <f t="shared" si="2"/>
        <v>43935</v>
      </c>
      <c r="D2487" s="3" t="str">
        <f t="shared" si="3"/>
        <v>13</v>
      </c>
      <c r="E2487" s="13">
        <v>579.0</v>
      </c>
      <c r="F2487" s="14">
        <f>'Costo de tareas'!$B$15</f>
        <v>0.1964027778</v>
      </c>
      <c r="G2487" s="15">
        <f>'Producción diaria'!$T$3*$L$2*$M$2*$N$2*E2487*1000/'Costo de tareas'!$B$14</f>
        <v>870.5623604</v>
      </c>
      <c r="H2487" s="16">
        <f>IF(G2487 &gt; 'Costo de tareas'!$B$13, 'Costo de tareas'!$B$13, IF(G2487 &lt; 'Costo de tareas'!$B$13*0.2, 0, 'Costo de tareas'!$B$13- G2487))</f>
        <v>39.28055556</v>
      </c>
      <c r="I2487" s="17">
        <f>IF(H2487=0,'Costo de tareas'!$B$13,'Costo de tareas'!$B$13-H2487)</f>
        <v>0</v>
      </c>
      <c r="J2487" s="2"/>
      <c r="K2487" s="2"/>
      <c r="P2487" s="2"/>
    </row>
    <row r="2488">
      <c r="A2488" s="3" t="s">
        <v>3358</v>
      </c>
      <c r="B2488" s="11" t="str">
        <f t="shared" si="1"/>
        <v>20200414</v>
      </c>
      <c r="C2488" s="12">
        <f t="shared" si="2"/>
        <v>43935</v>
      </c>
      <c r="D2488" s="3" t="str">
        <f t="shared" si="3"/>
        <v>14</v>
      </c>
      <c r="E2488" s="13">
        <v>813.0</v>
      </c>
      <c r="F2488" s="14">
        <f>'Costo de tareas'!$B$15</f>
        <v>0.1964027778</v>
      </c>
      <c r="G2488" s="15">
        <f>'Producción diaria'!$T$3*$L$2*$M$2*$N$2*E2488*1000/'Costo de tareas'!$B$14</f>
        <v>1222.395853</v>
      </c>
      <c r="H2488" s="16">
        <f>IF(G2488 &gt; 'Costo de tareas'!$B$13, 'Costo de tareas'!$B$13, IF(G2488 &lt; 'Costo de tareas'!$B$13*0.2, 0, 'Costo de tareas'!$B$13- G2488))</f>
        <v>39.28055556</v>
      </c>
      <c r="I2488" s="17">
        <f>IF(H2488=0,'Costo de tareas'!$B$13,'Costo de tareas'!$B$13-H2488)</f>
        <v>0</v>
      </c>
      <c r="J2488" s="2"/>
      <c r="K2488" s="2"/>
      <c r="P2488" s="2"/>
    </row>
    <row r="2489">
      <c r="A2489" s="3" t="s">
        <v>3359</v>
      </c>
      <c r="B2489" s="11" t="str">
        <f t="shared" si="1"/>
        <v>20200414</v>
      </c>
      <c r="C2489" s="12">
        <f t="shared" si="2"/>
        <v>43935</v>
      </c>
      <c r="D2489" s="3" t="str">
        <f t="shared" si="3"/>
        <v>15</v>
      </c>
      <c r="E2489" s="13">
        <v>656.0</v>
      </c>
      <c r="F2489" s="14">
        <f>'Costo de tareas'!$B$15</f>
        <v>0.1964027778</v>
      </c>
      <c r="G2489" s="15">
        <f>'Producción diaria'!$T$3*$L$2*$M$2*$N$2*E2489*1000/'Costo de tareas'!$B$14</f>
        <v>986.3366295</v>
      </c>
      <c r="H2489" s="16">
        <f>IF(G2489 &gt; 'Costo de tareas'!$B$13, 'Costo de tareas'!$B$13, IF(G2489 &lt; 'Costo de tareas'!$B$13*0.2, 0, 'Costo de tareas'!$B$13- G2489))</f>
        <v>39.28055556</v>
      </c>
      <c r="I2489" s="17">
        <f>IF(H2489=0,'Costo de tareas'!$B$13,'Costo de tareas'!$B$13-H2489)</f>
        <v>0</v>
      </c>
      <c r="J2489" s="2"/>
      <c r="K2489" s="2"/>
      <c r="P2489" s="2"/>
    </row>
    <row r="2490">
      <c r="A2490" s="3" t="s">
        <v>3360</v>
      </c>
      <c r="B2490" s="11" t="str">
        <f t="shared" si="1"/>
        <v>20200414</v>
      </c>
      <c r="C2490" s="12">
        <f t="shared" si="2"/>
        <v>43935</v>
      </c>
      <c r="D2490" s="3" t="str">
        <f t="shared" si="3"/>
        <v>16</v>
      </c>
      <c r="E2490" s="13">
        <v>432.0</v>
      </c>
      <c r="F2490" s="14">
        <f>'Costo de tareas'!$B$15</f>
        <v>0.1964027778</v>
      </c>
      <c r="G2490" s="15">
        <f>'Producción diaria'!$T$3*$L$2*$M$2*$N$2*E2490*1000/'Costo de tareas'!$B$14</f>
        <v>649.538756</v>
      </c>
      <c r="H2490" s="16">
        <f>IF(G2490 &gt; 'Costo de tareas'!$B$13, 'Costo de tareas'!$B$13, IF(G2490 &lt; 'Costo de tareas'!$B$13*0.2, 0, 'Costo de tareas'!$B$13- G2490))</f>
        <v>39.28055556</v>
      </c>
      <c r="I2490" s="17">
        <f>IF(H2490=0,'Costo de tareas'!$B$13,'Costo de tareas'!$B$13-H2490)</f>
        <v>0</v>
      </c>
      <c r="J2490" s="2"/>
      <c r="K2490" s="2"/>
      <c r="P2490" s="2"/>
    </row>
    <row r="2491">
      <c r="A2491" s="3" t="s">
        <v>3361</v>
      </c>
      <c r="B2491" s="11" t="str">
        <f t="shared" si="1"/>
        <v>20200414</v>
      </c>
      <c r="C2491" s="12">
        <f t="shared" si="2"/>
        <v>43935</v>
      </c>
      <c r="D2491" s="3" t="str">
        <f t="shared" si="3"/>
        <v>17</v>
      </c>
      <c r="E2491" s="13">
        <v>289.0</v>
      </c>
      <c r="F2491" s="14">
        <f>'Costo de tareas'!$B$15</f>
        <v>0.1964027778</v>
      </c>
      <c r="G2491" s="15">
        <f>'Producción diaria'!$T$3*$L$2*$M$2*$N$2*E2491*1000/'Costo de tareas'!$B$14</f>
        <v>434.5293993</v>
      </c>
      <c r="H2491" s="16">
        <f>IF(G2491 &gt; 'Costo de tareas'!$B$13, 'Costo de tareas'!$B$13, IF(G2491 &lt; 'Costo de tareas'!$B$13*0.2, 0, 'Costo de tareas'!$B$13- G2491))</f>
        <v>39.28055556</v>
      </c>
      <c r="I2491" s="17">
        <f>IF(H2491=0,'Costo de tareas'!$B$13,'Costo de tareas'!$B$13-H2491)</f>
        <v>0</v>
      </c>
      <c r="J2491" s="2"/>
      <c r="K2491" s="2"/>
      <c r="P2491" s="2"/>
    </row>
    <row r="2492">
      <c r="A2492" s="3" t="s">
        <v>3362</v>
      </c>
      <c r="B2492" s="11" t="str">
        <f t="shared" si="1"/>
        <v>20200414</v>
      </c>
      <c r="C2492" s="12">
        <f t="shared" si="2"/>
        <v>43935</v>
      </c>
      <c r="D2492" s="3" t="str">
        <f t="shared" si="3"/>
        <v>18</v>
      </c>
      <c r="E2492" s="13">
        <v>61.0</v>
      </c>
      <c r="F2492" s="14">
        <f>'Costo de tareas'!$B$15</f>
        <v>0.1964027778</v>
      </c>
      <c r="G2492" s="15">
        <f>'Producción diaria'!$T$3*$L$2*$M$2*$N$2*E2492*1000/'Costo de tareas'!$B$14</f>
        <v>91.71727804</v>
      </c>
      <c r="H2492" s="16">
        <f>IF(G2492 &gt; 'Costo de tareas'!$B$13, 'Costo de tareas'!$B$13, IF(G2492 &lt; 'Costo de tareas'!$B$13*0.2, 0, 'Costo de tareas'!$B$13- G2492))</f>
        <v>39.28055556</v>
      </c>
      <c r="I2492" s="17">
        <f>IF(H2492=0,'Costo de tareas'!$B$13,'Costo de tareas'!$B$13-H2492)</f>
        <v>0</v>
      </c>
      <c r="J2492" s="2"/>
      <c r="K2492" s="2"/>
      <c r="P2492" s="2"/>
    </row>
    <row r="2493">
      <c r="A2493" s="3" t="s">
        <v>3363</v>
      </c>
      <c r="B2493" s="11" t="str">
        <f t="shared" si="1"/>
        <v>20200414</v>
      </c>
      <c r="C2493" s="12">
        <f t="shared" si="2"/>
        <v>43935</v>
      </c>
      <c r="D2493" s="3" t="str">
        <f t="shared" si="3"/>
        <v>19</v>
      </c>
      <c r="E2493" s="13">
        <v>0.0</v>
      </c>
      <c r="F2493" s="14">
        <f>'Costo de tareas'!$B$15</f>
        <v>0.1964027778</v>
      </c>
      <c r="G2493" s="15">
        <f>'Producción diaria'!$T$3*$L$2*$M$2*$N$2*E2493*1000/'Costo de tareas'!$B$14</f>
        <v>0</v>
      </c>
      <c r="H2493" s="16">
        <f>IF(G2493 &gt; 'Costo de tareas'!$B$13, 'Costo de tareas'!$B$13, IF(G2493 &lt; 'Costo de tareas'!$B$13*0.2, 0, 'Costo de tareas'!$B$13- G2493))</f>
        <v>0</v>
      </c>
      <c r="I2493" s="17">
        <f>IF(H2493=0,'Costo de tareas'!$B$13,'Costo de tareas'!$B$13-H2493)</f>
        <v>39.28055556</v>
      </c>
      <c r="J2493" s="2"/>
      <c r="K2493" s="2"/>
      <c r="P2493" s="2"/>
    </row>
    <row r="2494">
      <c r="A2494" s="3" t="s">
        <v>3364</v>
      </c>
      <c r="B2494" s="11" t="str">
        <f t="shared" si="1"/>
        <v>20200414</v>
      </c>
      <c r="C2494" s="12">
        <f t="shared" si="2"/>
        <v>43935</v>
      </c>
      <c r="D2494" s="3" t="str">
        <f t="shared" si="3"/>
        <v>20</v>
      </c>
      <c r="E2494" s="13">
        <v>0.0</v>
      </c>
      <c r="F2494" s="14">
        <f>'Costo de tareas'!$B$15</f>
        <v>0.1964027778</v>
      </c>
      <c r="G2494" s="15">
        <f>'Producción diaria'!$T$3*$L$2*$M$2*$N$2*E2494*1000/'Costo de tareas'!$B$14</f>
        <v>0</v>
      </c>
      <c r="H2494" s="16">
        <f>IF(G2494 &gt; 'Costo de tareas'!$B$13, 'Costo de tareas'!$B$13, IF(G2494 &lt; 'Costo de tareas'!$B$13*0.2, 0, 'Costo de tareas'!$B$13- G2494))</f>
        <v>0</v>
      </c>
      <c r="I2494" s="17">
        <f>IF(H2494=0,'Costo de tareas'!$B$13,'Costo de tareas'!$B$13-H2494)</f>
        <v>39.28055556</v>
      </c>
      <c r="J2494" s="2"/>
      <c r="K2494" s="2"/>
      <c r="P2494" s="2"/>
    </row>
    <row r="2495">
      <c r="A2495" s="3" t="s">
        <v>3365</v>
      </c>
      <c r="B2495" s="11" t="str">
        <f t="shared" si="1"/>
        <v>20200414</v>
      </c>
      <c r="C2495" s="12">
        <f t="shared" si="2"/>
        <v>43935</v>
      </c>
      <c r="D2495" s="3" t="str">
        <f t="shared" si="3"/>
        <v>21</v>
      </c>
      <c r="E2495" s="13">
        <v>0.0</v>
      </c>
      <c r="F2495" s="14">
        <f>'Costo de tareas'!$B$15</f>
        <v>0.1964027778</v>
      </c>
      <c r="G2495" s="15">
        <f>'Producción diaria'!$T$3*$L$2*$M$2*$N$2*E2495*1000/'Costo de tareas'!$B$14</f>
        <v>0</v>
      </c>
      <c r="H2495" s="16">
        <f>IF(G2495 &gt; 'Costo de tareas'!$B$13, 'Costo de tareas'!$B$13, IF(G2495 &lt; 'Costo de tareas'!$B$13*0.2, 0, 'Costo de tareas'!$B$13- G2495))</f>
        <v>0</v>
      </c>
      <c r="I2495" s="17">
        <f>IF(H2495=0,'Costo de tareas'!$B$13,'Costo de tareas'!$B$13-H2495)</f>
        <v>39.28055556</v>
      </c>
      <c r="J2495" s="2"/>
      <c r="K2495" s="2"/>
      <c r="P2495" s="2"/>
    </row>
    <row r="2496">
      <c r="A2496" s="3" t="s">
        <v>3366</v>
      </c>
      <c r="B2496" s="11" t="str">
        <f t="shared" si="1"/>
        <v>20200414</v>
      </c>
      <c r="C2496" s="12">
        <f t="shared" si="2"/>
        <v>43935</v>
      </c>
      <c r="D2496" s="3" t="str">
        <f t="shared" si="3"/>
        <v>22</v>
      </c>
      <c r="E2496" s="13">
        <v>0.0</v>
      </c>
      <c r="F2496" s="14">
        <f>'Costo de tareas'!$B$15</f>
        <v>0.1964027778</v>
      </c>
      <c r="G2496" s="15">
        <f>'Producción diaria'!$T$3*$L$2*$M$2*$N$2*E2496*1000/'Costo de tareas'!$B$14</f>
        <v>0</v>
      </c>
      <c r="H2496" s="16">
        <f>IF(G2496 &gt; 'Costo de tareas'!$B$13, 'Costo de tareas'!$B$13, IF(G2496 &lt; 'Costo de tareas'!$B$13*0.2, 0, 'Costo de tareas'!$B$13- G2496))</f>
        <v>0</v>
      </c>
      <c r="I2496" s="17">
        <f>IF(H2496=0,'Costo de tareas'!$B$13,'Costo de tareas'!$B$13-H2496)</f>
        <v>39.28055556</v>
      </c>
      <c r="J2496" s="2"/>
      <c r="K2496" s="2"/>
      <c r="P2496" s="2"/>
    </row>
    <row r="2497">
      <c r="A2497" s="3" t="s">
        <v>3367</v>
      </c>
      <c r="B2497" s="11" t="str">
        <f t="shared" si="1"/>
        <v>20200414</v>
      </c>
      <c r="C2497" s="12">
        <f t="shared" si="2"/>
        <v>43935</v>
      </c>
      <c r="D2497" s="3" t="str">
        <f t="shared" si="3"/>
        <v>23</v>
      </c>
      <c r="E2497" s="13">
        <v>0.0</v>
      </c>
      <c r="F2497" s="14">
        <f>'Costo de tareas'!$B$15</f>
        <v>0.1964027778</v>
      </c>
      <c r="G2497" s="15">
        <f>'Producción diaria'!$T$3*$L$2*$M$2*$N$2*E2497*1000/'Costo de tareas'!$B$14</f>
        <v>0</v>
      </c>
      <c r="H2497" s="16">
        <f>IF(G2497 &gt; 'Costo de tareas'!$B$13, 'Costo de tareas'!$B$13, IF(G2497 &lt; 'Costo de tareas'!$B$13*0.2, 0, 'Costo de tareas'!$B$13- G2497))</f>
        <v>0</v>
      </c>
      <c r="I2497" s="17">
        <f>IF(H2497=0,'Costo de tareas'!$B$13,'Costo de tareas'!$B$13-H2497)</f>
        <v>39.28055556</v>
      </c>
      <c r="J2497" s="2"/>
      <c r="K2497" s="2"/>
      <c r="P2497" s="2"/>
    </row>
    <row r="2498">
      <c r="A2498" s="3" t="s">
        <v>3368</v>
      </c>
      <c r="B2498" s="11" t="str">
        <f t="shared" si="1"/>
        <v>20200415</v>
      </c>
      <c r="C2498" s="12">
        <f t="shared" si="2"/>
        <v>43936</v>
      </c>
      <c r="D2498" s="3" t="str">
        <f t="shared" si="3"/>
        <v>00</v>
      </c>
      <c r="E2498" s="13">
        <v>0.0</v>
      </c>
      <c r="F2498" s="14">
        <f>'Costo de tareas'!$B$15</f>
        <v>0.1964027778</v>
      </c>
      <c r="G2498" s="15">
        <f>'Producción diaria'!$T$3*$L$2*$M$2*$N$2*E2498*1000/'Costo de tareas'!$B$14</f>
        <v>0</v>
      </c>
      <c r="H2498" s="16">
        <f>IF(G2498 &gt; 'Costo de tareas'!$B$13, 'Costo de tareas'!$B$13, IF(G2498 &lt; 'Costo de tareas'!$B$13*0.2, 0, 'Costo de tareas'!$B$13- G2498))</f>
        <v>0</v>
      </c>
      <c r="I2498" s="17">
        <f>IF(H2498=0,'Costo de tareas'!$B$13,'Costo de tareas'!$B$13-H2498)</f>
        <v>39.28055556</v>
      </c>
      <c r="J2498" s="2"/>
      <c r="K2498" s="2"/>
      <c r="P2498" s="2"/>
    </row>
    <row r="2499">
      <c r="A2499" s="3" t="s">
        <v>3369</v>
      </c>
      <c r="B2499" s="11" t="str">
        <f t="shared" si="1"/>
        <v>20200415</v>
      </c>
      <c r="C2499" s="12">
        <f t="shared" si="2"/>
        <v>43936</v>
      </c>
      <c r="D2499" s="3" t="str">
        <f t="shared" si="3"/>
        <v>01</v>
      </c>
      <c r="E2499" s="13">
        <v>0.0</v>
      </c>
      <c r="F2499" s="14">
        <f>'Costo de tareas'!$B$15</f>
        <v>0.1964027778</v>
      </c>
      <c r="G2499" s="15">
        <f>'Producción diaria'!$T$3*$L$2*$M$2*$N$2*E2499*1000/'Costo de tareas'!$B$14</f>
        <v>0</v>
      </c>
      <c r="H2499" s="16">
        <f>IF(G2499 &gt; 'Costo de tareas'!$B$13, 'Costo de tareas'!$B$13, IF(G2499 &lt; 'Costo de tareas'!$B$13*0.2, 0, 'Costo de tareas'!$B$13- G2499))</f>
        <v>0</v>
      </c>
      <c r="I2499" s="17">
        <f>IF(H2499=0,'Costo de tareas'!$B$13,'Costo de tareas'!$B$13-H2499)</f>
        <v>39.28055556</v>
      </c>
      <c r="J2499" s="2"/>
      <c r="K2499" s="2"/>
      <c r="P2499" s="2"/>
    </row>
    <row r="2500">
      <c r="A2500" s="3" t="s">
        <v>3370</v>
      </c>
      <c r="B2500" s="11" t="str">
        <f t="shared" si="1"/>
        <v>20200415</v>
      </c>
      <c r="C2500" s="12">
        <f t="shared" si="2"/>
        <v>43936</v>
      </c>
      <c r="D2500" s="3" t="str">
        <f t="shared" si="3"/>
        <v>02</v>
      </c>
      <c r="E2500" s="13">
        <v>0.0</v>
      </c>
      <c r="F2500" s="14">
        <f>'Costo de tareas'!$B$15</f>
        <v>0.1964027778</v>
      </c>
      <c r="G2500" s="15">
        <f>'Producción diaria'!$T$3*$L$2*$M$2*$N$2*E2500*1000/'Costo de tareas'!$B$14</f>
        <v>0</v>
      </c>
      <c r="H2500" s="16">
        <f>IF(G2500 &gt; 'Costo de tareas'!$B$13, 'Costo de tareas'!$B$13, IF(G2500 &lt; 'Costo de tareas'!$B$13*0.2, 0, 'Costo de tareas'!$B$13- G2500))</f>
        <v>0</v>
      </c>
      <c r="I2500" s="17">
        <f>IF(H2500=0,'Costo de tareas'!$B$13,'Costo de tareas'!$B$13-H2500)</f>
        <v>39.28055556</v>
      </c>
      <c r="J2500" s="2"/>
      <c r="K2500" s="2"/>
      <c r="P2500" s="2"/>
    </row>
    <row r="2501">
      <c r="A2501" s="3" t="s">
        <v>3371</v>
      </c>
      <c r="B2501" s="11" t="str">
        <f t="shared" si="1"/>
        <v>20200415</v>
      </c>
      <c r="C2501" s="12">
        <f t="shared" si="2"/>
        <v>43936</v>
      </c>
      <c r="D2501" s="3" t="str">
        <f t="shared" si="3"/>
        <v>03</v>
      </c>
      <c r="E2501" s="13">
        <v>0.0</v>
      </c>
      <c r="F2501" s="14">
        <f>'Costo de tareas'!$B$15</f>
        <v>0.1964027778</v>
      </c>
      <c r="G2501" s="15">
        <f>'Producción diaria'!$T$3*$L$2*$M$2*$N$2*E2501*1000/'Costo de tareas'!$B$14</f>
        <v>0</v>
      </c>
      <c r="H2501" s="16">
        <f>IF(G2501 &gt; 'Costo de tareas'!$B$13, 'Costo de tareas'!$B$13, IF(G2501 &lt; 'Costo de tareas'!$B$13*0.2, 0, 'Costo de tareas'!$B$13- G2501))</f>
        <v>0</v>
      </c>
      <c r="I2501" s="17">
        <f>IF(H2501=0,'Costo de tareas'!$B$13,'Costo de tareas'!$B$13-H2501)</f>
        <v>39.28055556</v>
      </c>
      <c r="J2501" s="2"/>
      <c r="K2501" s="2"/>
      <c r="P2501" s="2"/>
    </row>
    <row r="2502">
      <c r="A2502" s="3" t="s">
        <v>3372</v>
      </c>
      <c r="B2502" s="11" t="str">
        <f t="shared" si="1"/>
        <v>20200415</v>
      </c>
      <c r="C2502" s="12">
        <f t="shared" si="2"/>
        <v>43936</v>
      </c>
      <c r="D2502" s="3" t="str">
        <f t="shared" si="3"/>
        <v>04</v>
      </c>
      <c r="E2502" s="13">
        <v>0.0</v>
      </c>
      <c r="F2502" s="14">
        <f>'Costo de tareas'!$B$15</f>
        <v>0.1964027778</v>
      </c>
      <c r="G2502" s="15">
        <f>'Producción diaria'!$T$3*$L$2*$M$2*$N$2*E2502*1000/'Costo de tareas'!$B$14</f>
        <v>0</v>
      </c>
      <c r="H2502" s="16">
        <f>IF(G2502 &gt; 'Costo de tareas'!$B$13, 'Costo de tareas'!$B$13, IF(G2502 &lt; 'Costo de tareas'!$B$13*0.2, 0, 'Costo de tareas'!$B$13- G2502))</f>
        <v>0</v>
      </c>
      <c r="I2502" s="17">
        <f>IF(H2502=0,'Costo de tareas'!$B$13,'Costo de tareas'!$B$13-H2502)</f>
        <v>39.28055556</v>
      </c>
      <c r="J2502" s="2"/>
      <c r="K2502" s="2"/>
      <c r="P2502" s="2"/>
    </row>
    <row r="2503">
      <c r="A2503" s="3" t="s">
        <v>3373</v>
      </c>
      <c r="B2503" s="11" t="str">
        <f t="shared" si="1"/>
        <v>20200415</v>
      </c>
      <c r="C2503" s="12">
        <f t="shared" si="2"/>
        <v>43936</v>
      </c>
      <c r="D2503" s="3" t="str">
        <f t="shared" si="3"/>
        <v>05</v>
      </c>
      <c r="E2503" s="13">
        <v>0.0</v>
      </c>
      <c r="F2503" s="14">
        <f>'Costo de tareas'!$B$15</f>
        <v>0.1964027778</v>
      </c>
      <c r="G2503" s="15">
        <f>'Producción diaria'!$T$3*$L$2*$M$2*$N$2*E2503*1000/'Costo de tareas'!$B$14</f>
        <v>0</v>
      </c>
      <c r="H2503" s="16">
        <f>IF(G2503 &gt; 'Costo de tareas'!$B$13, 'Costo de tareas'!$B$13, IF(G2503 &lt; 'Costo de tareas'!$B$13*0.2, 0, 'Costo de tareas'!$B$13- G2503))</f>
        <v>0</v>
      </c>
      <c r="I2503" s="17">
        <f>IF(H2503=0,'Costo de tareas'!$B$13,'Costo de tareas'!$B$13-H2503)</f>
        <v>39.28055556</v>
      </c>
      <c r="J2503" s="2"/>
      <c r="K2503" s="2"/>
      <c r="P2503" s="2"/>
    </row>
    <row r="2504">
      <c r="A2504" s="3" t="s">
        <v>3374</v>
      </c>
      <c r="B2504" s="11" t="str">
        <f t="shared" si="1"/>
        <v>20200415</v>
      </c>
      <c r="C2504" s="12">
        <f t="shared" si="2"/>
        <v>43936</v>
      </c>
      <c r="D2504" s="3" t="str">
        <f t="shared" si="3"/>
        <v>06</v>
      </c>
      <c r="E2504" s="13">
        <v>11.0</v>
      </c>
      <c r="F2504" s="14">
        <f>'Costo de tareas'!$B$15</f>
        <v>0.1964027778</v>
      </c>
      <c r="G2504" s="15">
        <f>'Producción diaria'!$T$3*$L$2*$M$2*$N$2*E2504*1000/'Costo de tareas'!$B$14</f>
        <v>16.53918129</v>
      </c>
      <c r="H2504" s="16">
        <f>IF(G2504 &gt; 'Costo de tareas'!$B$13, 'Costo de tareas'!$B$13, IF(G2504 &lt; 'Costo de tareas'!$B$13*0.2, 0, 'Costo de tareas'!$B$13- G2504))</f>
        <v>22.74137427</v>
      </c>
      <c r="I2504" s="17">
        <f>IF(H2504=0,'Costo de tareas'!$B$13,'Costo de tareas'!$B$13-H2504)</f>
        <v>16.53918129</v>
      </c>
      <c r="J2504" s="2"/>
      <c r="K2504" s="2"/>
      <c r="P2504" s="2"/>
    </row>
    <row r="2505">
      <c r="A2505" s="3" t="s">
        <v>3375</v>
      </c>
      <c r="B2505" s="11" t="str">
        <f t="shared" si="1"/>
        <v>20200415</v>
      </c>
      <c r="C2505" s="12">
        <f t="shared" si="2"/>
        <v>43936</v>
      </c>
      <c r="D2505" s="3" t="str">
        <f t="shared" si="3"/>
        <v>07</v>
      </c>
      <c r="E2505" s="13">
        <v>69.0</v>
      </c>
      <c r="F2505" s="14">
        <f>'Costo de tareas'!$B$15</f>
        <v>0.1964027778</v>
      </c>
      <c r="G2505" s="15">
        <f>'Producción diaria'!$T$3*$L$2*$M$2*$N$2*E2505*1000/'Costo de tareas'!$B$14</f>
        <v>103.7457735</v>
      </c>
      <c r="H2505" s="16">
        <f>IF(G2505 &gt; 'Costo de tareas'!$B$13, 'Costo de tareas'!$B$13, IF(G2505 &lt; 'Costo de tareas'!$B$13*0.2, 0, 'Costo de tareas'!$B$13- G2505))</f>
        <v>39.28055556</v>
      </c>
      <c r="I2505" s="17">
        <f>IF(H2505=0,'Costo de tareas'!$B$13,'Costo de tareas'!$B$13-H2505)</f>
        <v>0</v>
      </c>
      <c r="J2505" s="2"/>
      <c r="K2505" s="2"/>
      <c r="P2505" s="2"/>
    </row>
    <row r="2506">
      <c r="A2506" s="3" t="s">
        <v>3376</v>
      </c>
      <c r="B2506" s="11" t="str">
        <f t="shared" si="1"/>
        <v>20200415</v>
      </c>
      <c r="C2506" s="12">
        <f t="shared" si="2"/>
        <v>43936</v>
      </c>
      <c r="D2506" s="3" t="str">
        <f t="shared" si="3"/>
        <v>08</v>
      </c>
      <c r="E2506" s="13">
        <v>451.0</v>
      </c>
      <c r="F2506" s="14">
        <f>'Costo de tareas'!$B$15</f>
        <v>0.1964027778</v>
      </c>
      <c r="G2506" s="15">
        <f>'Producción diaria'!$T$3*$L$2*$M$2*$N$2*E2506*1000/'Costo de tareas'!$B$14</f>
        <v>678.1064327</v>
      </c>
      <c r="H2506" s="16">
        <f>IF(G2506 &gt; 'Costo de tareas'!$B$13, 'Costo de tareas'!$B$13, IF(G2506 &lt; 'Costo de tareas'!$B$13*0.2, 0, 'Costo de tareas'!$B$13- G2506))</f>
        <v>39.28055556</v>
      </c>
      <c r="I2506" s="17">
        <f>IF(H2506=0,'Costo de tareas'!$B$13,'Costo de tareas'!$B$13-H2506)</f>
        <v>0</v>
      </c>
      <c r="J2506" s="2"/>
      <c r="K2506" s="2"/>
      <c r="P2506" s="2"/>
    </row>
    <row r="2507">
      <c r="A2507" s="3" t="s">
        <v>3377</v>
      </c>
      <c r="B2507" s="11" t="str">
        <f t="shared" si="1"/>
        <v>20200415</v>
      </c>
      <c r="C2507" s="12">
        <f t="shared" si="2"/>
        <v>43936</v>
      </c>
      <c r="D2507" s="3" t="str">
        <f t="shared" si="3"/>
        <v>09</v>
      </c>
      <c r="E2507" s="13">
        <v>343.0</v>
      </c>
      <c r="F2507" s="14">
        <f>'Costo de tareas'!$B$15</f>
        <v>0.1964027778</v>
      </c>
      <c r="G2507" s="15">
        <f>'Producción diaria'!$T$3*$L$2*$M$2*$N$2*E2507*1000/'Costo de tareas'!$B$14</f>
        <v>515.7217438</v>
      </c>
      <c r="H2507" s="16">
        <f>IF(G2507 &gt; 'Costo de tareas'!$B$13, 'Costo de tareas'!$B$13, IF(G2507 &lt; 'Costo de tareas'!$B$13*0.2, 0, 'Costo de tareas'!$B$13- G2507))</f>
        <v>39.28055556</v>
      </c>
      <c r="I2507" s="17">
        <f>IF(H2507=0,'Costo de tareas'!$B$13,'Costo de tareas'!$B$13-H2507)</f>
        <v>0</v>
      </c>
      <c r="J2507" s="2"/>
      <c r="K2507" s="2"/>
      <c r="P2507" s="2"/>
    </row>
    <row r="2508">
      <c r="A2508" s="3" t="s">
        <v>3378</v>
      </c>
      <c r="B2508" s="11" t="str">
        <f t="shared" si="1"/>
        <v>20200415</v>
      </c>
      <c r="C2508" s="12">
        <f t="shared" si="2"/>
        <v>43936</v>
      </c>
      <c r="D2508" s="3" t="str">
        <f t="shared" si="3"/>
        <v>10</v>
      </c>
      <c r="E2508" s="13">
        <v>71.0</v>
      </c>
      <c r="F2508" s="14">
        <f>'Costo de tareas'!$B$15</f>
        <v>0.1964027778</v>
      </c>
      <c r="G2508" s="15">
        <f>'Producción diaria'!$T$3*$L$2*$M$2*$N$2*E2508*1000/'Costo de tareas'!$B$14</f>
        <v>106.7528974</v>
      </c>
      <c r="H2508" s="16">
        <f>IF(G2508 &gt; 'Costo de tareas'!$B$13, 'Costo de tareas'!$B$13, IF(G2508 &lt; 'Costo de tareas'!$B$13*0.2, 0, 'Costo de tareas'!$B$13- G2508))</f>
        <v>39.28055556</v>
      </c>
      <c r="I2508" s="17">
        <f>IF(H2508=0,'Costo de tareas'!$B$13,'Costo de tareas'!$B$13-H2508)</f>
        <v>0</v>
      </c>
      <c r="J2508" s="2"/>
      <c r="K2508" s="2"/>
      <c r="P2508" s="2"/>
    </row>
    <row r="2509">
      <c r="A2509" s="3" t="s">
        <v>3379</v>
      </c>
      <c r="B2509" s="11" t="str">
        <f t="shared" si="1"/>
        <v>20200415</v>
      </c>
      <c r="C2509" s="12">
        <f t="shared" si="2"/>
        <v>43936</v>
      </c>
      <c r="D2509" s="3" t="str">
        <f t="shared" si="3"/>
        <v>11</v>
      </c>
      <c r="E2509" s="13">
        <v>109.0</v>
      </c>
      <c r="F2509" s="14">
        <f>'Costo de tareas'!$B$15</f>
        <v>0.1964027778</v>
      </c>
      <c r="G2509" s="15">
        <f>'Producción diaria'!$T$3*$L$2*$M$2*$N$2*E2509*1000/'Costo de tareas'!$B$14</f>
        <v>163.8882509</v>
      </c>
      <c r="H2509" s="16">
        <f>IF(G2509 &gt; 'Costo de tareas'!$B$13, 'Costo de tareas'!$B$13, IF(G2509 &lt; 'Costo de tareas'!$B$13*0.2, 0, 'Costo de tareas'!$B$13- G2509))</f>
        <v>39.28055556</v>
      </c>
      <c r="I2509" s="17">
        <f>IF(H2509=0,'Costo de tareas'!$B$13,'Costo de tareas'!$B$13-H2509)</f>
        <v>0</v>
      </c>
      <c r="J2509" s="2"/>
      <c r="K2509" s="2"/>
      <c r="P2509" s="2"/>
    </row>
    <row r="2510">
      <c r="A2510" s="3" t="s">
        <v>3380</v>
      </c>
      <c r="B2510" s="11" t="str">
        <f t="shared" si="1"/>
        <v>20200415</v>
      </c>
      <c r="C2510" s="12">
        <f t="shared" si="2"/>
        <v>43936</v>
      </c>
      <c r="D2510" s="3" t="str">
        <f t="shared" si="3"/>
        <v>12</v>
      </c>
      <c r="E2510" s="13">
        <v>481.0</v>
      </c>
      <c r="F2510" s="14">
        <f>'Costo de tareas'!$B$15</f>
        <v>0.1964027778</v>
      </c>
      <c r="G2510" s="15">
        <f>'Producción diaria'!$T$3*$L$2*$M$2*$N$2*E2510*1000/'Costo de tareas'!$B$14</f>
        <v>723.2132908</v>
      </c>
      <c r="H2510" s="16">
        <f>IF(G2510 &gt; 'Costo de tareas'!$B$13, 'Costo de tareas'!$B$13, IF(G2510 &lt; 'Costo de tareas'!$B$13*0.2, 0, 'Costo de tareas'!$B$13- G2510))</f>
        <v>39.28055556</v>
      </c>
      <c r="I2510" s="17">
        <f>IF(H2510=0,'Costo de tareas'!$B$13,'Costo de tareas'!$B$13-H2510)</f>
        <v>0</v>
      </c>
      <c r="J2510" s="2"/>
      <c r="K2510" s="2"/>
      <c r="P2510" s="2"/>
    </row>
    <row r="2511">
      <c r="A2511" s="3" t="s">
        <v>3381</v>
      </c>
      <c r="B2511" s="11" t="str">
        <f t="shared" si="1"/>
        <v>20200415</v>
      </c>
      <c r="C2511" s="12">
        <f t="shared" si="2"/>
        <v>43936</v>
      </c>
      <c r="D2511" s="3" t="str">
        <f t="shared" si="3"/>
        <v>13</v>
      </c>
      <c r="E2511" s="13">
        <v>589.0</v>
      </c>
      <c r="F2511" s="14">
        <f>'Costo de tareas'!$B$15</f>
        <v>0.1964027778</v>
      </c>
      <c r="G2511" s="15">
        <f>'Producción diaria'!$T$3*$L$2*$M$2*$N$2*E2511*1000/'Costo de tareas'!$B$14</f>
        <v>885.5979798</v>
      </c>
      <c r="H2511" s="16">
        <f>IF(G2511 &gt; 'Costo de tareas'!$B$13, 'Costo de tareas'!$B$13, IF(G2511 &lt; 'Costo de tareas'!$B$13*0.2, 0, 'Costo de tareas'!$B$13- G2511))</f>
        <v>39.28055556</v>
      </c>
      <c r="I2511" s="17">
        <f>IF(H2511=0,'Costo de tareas'!$B$13,'Costo de tareas'!$B$13-H2511)</f>
        <v>0</v>
      </c>
      <c r="J2511" s="2"/>
      <c r="K2511" s="2"/>
      <c r="P2511" s="2"/>
    </row>
    <row r="2512">
      <c r="A2512" s="3" t="s">
        <v>3382</v>
      </c>
      <c r="B2512" s="11" t="str">
        <f t="shared" si="1"/>
        <v>20200415</v>
      </c>
      <c r="C2512" s="12">
        <f t="shared" si="2"/>
        <v>43936</v>
      </c>
      <c r="D2512" s="3" t="str">
        <f t="shared" si="3"/>
        <v>14</v>
      </c>
      <c r="E2512" s="13">
        <v>628.0</v>
      </c>
      <c r="F2512" s="14">
        <f>'Costo de tareas'!$B$15</f>
        <v>0.1964027778</v>
      </c>
      <c r="G2512" s="15">
        <f>'Producción diaria'!$T$3*$L$2*$M$2*$N$2*E2512*1000/'Costo de tareas'!$B$14</f>
        <v>944.2368953</v>
      </c>
      <c r="H2512" s="16">
        <f>IF(G2512 &gt; 'Costo de tareas'!$B$13, 'Costo de tareas'!$B$13, IF(G2512 &lt; 'Costo de tareas'!$B$13*0.2, 0, 'Costo de tareas'!$B$13- G2512))</f>
        <v>39.28055556</v>
      </c>
      <c r="I2512" s="17">
        <f>IF(H2512=0,'Costo de tareas'!$B$13,'Costo de tareas'!$B$13-H2512)</f>
        <v>0</v>
      </c>
      <c r="J2512" s="2"/>
      <c r="K2512" s="2"/>
      <c r="P2512" s="2"/>
    </row>
    <row r="2513">
      <c r="A2513" s="3" t="s">
        <v>3383</v>
      </c>
      <c r="B2513" s="11" t="str">
        <f t="shared" si="1"/>
        <v>20200415</v>
      </c>
      <c r="C2513" s="12">
        <f t="shared" si="2"/>
        <v>43936</v>
      </c>
      <c r="D2513" s="3" t="str">
        <f t="shared" si="3"/>
        <v>15</v>
      </c>
      <c r="E2513" s="13">
        <v>584.0</v>
      </c>
      <c r="F2513" s="14">
        <f>'Costo de tareas'!$B$15</f>
        <v>0.1964027778</v>
      </c>
      <c r="G2513" s="15">
        <f>'Producción diaria'!$T$3*$L$2*$M$2*$N$2*E2513*1000/'Costo de tareas'!$B$14</f>
        <v>878.0801701</v>
      </c>
      <c r="H2513" s="16">
        <f>IF(G2513 &gt; 'Costo de tareas'!$B$13, 'Costo de tareas'!$B$13, IF(G2513 &lt; 'Costo de tareas'!$B$13*0.2, 0, 'Costo de tareas'!$B$13- G2513))</f>
        <v>39.28055556</v>
      </c>
      <c r="I2513" s="17">
        <f>IF(H2513=0,'Costo de tareas'!$B$13,'Costo de tareas'!$B$13-H2513)</f>
        <v>0</v>
      </c>
      <c r="J2513" s="2"/>
      <c r="K2513" s="2"/>
      <c r="P2513" s="2"/>
    </row>
    <row r="2514">
      <c r="A2514" s="3" t="s">
        <v>3384</v>
      </c>
      <c r="B2514" s="11" t="str">
        <f t="shared" si="1"/>
        <v>20200415</v>
      </c>
      <c r="C2514" s="12">
        <f t="shared" si="2"/>
        <v>43936</v>
      </c>
      <c r="D2514" s="3" t="str">
        <f t="shared" si="3"/>
        <v>16</v>
      </c>
      <c r="E2514" s="13">
        <v>261.0</v>
      </c>
      <c r="F2514" s="14">
        <f>'Costo de tareas'!$B$15</f>
        <v>0.1964027778</v>
      </c>
      <c r="G2514" s="15">
        <f>'Producción diaria'!$T$3*$L$2*$M$2*$N$2*E2514*1000/'Costo de tareas'!$B$14</f>
        <v>392.4296651</v>
      </c>
      <c r="H2514" s="16">
        <f>IF(G2514 &gt; 'Costo de tareas'!$B$13, 'Costo de tareas'!$B$13, IF(G2514 &lt; 'Costo de tareas'!$B$13*0.2, 0, 'Costo de tareas'!$B$13- G2514))</f>
        <v>39.28055556</v>
      </c>
      <c r="I2514" s="17">
        <f>IF(H2514=0,'Costo de tareas'!$B$13,'Costo de tareas'!$B$13-H2514)</f>
        <v>0</v>
      </c>
      <c r="J2514" s="2"/>
      <c r="K2514" s="2"/>
      <c r="P2514" s="2"/>
    </row>
    <row r="2515">
      <c r="A2515" s="3" t="s">
        <v>3385</v>
      </c>
      <c r="B2515" s="11" t="str">
        <f t="shared" si="1"/>
        <v>20200415</v>
      </c>
      <c r="C2515" s="12">
        <f t="shared" si="2"/>
        <v>43936</v>
      </c>
      <c r="D2515" s="3" t="str">
        <f t="shared" si="3"/>
        <v>17</v>
      </c>
      <c r="E2515" s="13">
        <v>284.0</v>
      </c>
      <c r="F2515" s="14">
        <f>'Costo de tareas'!$B$15</f>
        <v>0.1964027778</v>
      </c>
      <c r="G2515" s="15">
        <f>'Producción diaria'!$T$3*$L$2*$M$2*$N$2*E2515*1000/'Costo de tareas'!$B$14</f>
        <v>427.0115896</v>
      </c>
      <c r="H2515" s="16">
        <f>IF(G2515 &gt; 'Costo de tareas'!$B$13, 'Costo de tareas'!$B$13, IF(G2515 &lt; 'Costo de tareas'!$B$13*0.2, 0, 'Costo de tareas'!$B$13- G2515))</f>
        <v>39.28055556</v>
      </c>
      <c r="I2515" s="17">
        <f>IF(H2515=0,'Costo de tareas'!$B$13,'Costo de tareas'!$B$13-H2515)</f>
        <v>0</v>
      </c>
      <c r="J2515" s="2"/>
      <c r="K2515" s="2"/>
      <c r="P2515" s="2"/>
    </row>
    <row r="2516">
      <c r="A2516" s="3" t="s">
        <v>3386</v>
      </c>
      <c r="B2516" s="11" t="str">
        <f t="shared" si="1"/>
        <v>20200415</v>
      </c>
      <c r="C2516" s="12">
        <f t="shared" si="2"/>
        <v>43936</v>
      </c>
      <c r="D2516" s="3" t="str">
        <f t="shared" si="3"/>
        <v>18</v>
      </c>
      <c r="E2516" s="13">
        <v>53.0</v>
      </c>
      <c r="F2516" s="14">
        <f>'Costo de tareas'!$B$15</f>
        <v>0.1964027778</v>
      </c>
      <c r="G2516" s="15">
        <f>'Producción diaria'!$T$3*$L$2*$M$2*$N$2*E2516*1000/'Costo de tareas'!$B$14</f>
        <v>79.68878256</v>
      </c>
      <c r="H2516" s="16">
        <f>IF(G2516 &gt; 'Costo de tareas'!$B$13, 'Costo de tareas'!$B$13, IF(G2516 &lt; 'Costo de tareas'!$B$13*0.2, 0, 'Costo de tareas'!$B$13- G2516))</f>
        <v>39.28055556</v>
      </c>
      <c r="I2516" s="17">
        <f>IF(H2516=0,'Costo de tareas'!$B$13,'Costo de tareas'!$B$13-H2516)</f>
        <v>0</v>
      </c>
      <c r="J2516" s="2"/>
      <c r="K2516" s="2"/>
      <c r="P2516" s="2"/>
    </row>
    <row r="2517">
      <c r="A2517" s="3" t="s">
        <v>3387</v>
      </c>
      <c r="B2517" s="11" t="str">
        <f t="shared" si="1"/>
        <v>20200415</v>
      </c>
      <c r="C2517" s="12">
        <f t="shared" si="2"/>
        <v>43936</v>
      </c>
      <c r="D2517" s="3" t="str">
        <f t="shared" si="3"/>
        <v>19</v>
      </c>
      <c r="E2517" s="13">
        <v>0.0</v>
      </c>
      <c r="F2517" s="14">
        <f>'Costo de tareas'!$B$15</f>
        <v>0.1964027778</v>
      </c>
      <c r="G2517" s="15">
        <f>'Producción diaria'!$T$3*$L$2*$M$2*$N$2*E2517*1000/'Costo de tareas'!$B$14</f>
        <v>0</v>
      </c>
      <c r="H2517" s="16">
        <f>IF(G2517 &gt; 'Costo de tareas'!$B$13, 'Costo de tareas'!$B$13, IF(G2517 &lt; 'Costo de tareas'!$B$13*0.2, 0, 'Costo de tareas'!$B$13- G2517))</f>
        <v>0</v>
      </c>
      <c r="I2517" s="17">
        <f>IF(H2517=0,'Costo de tareas'!$B$13,'Costo de tareas'!$B$13-H2517)</f>
        <v>39.28055556</v>
      </c>
      <c r="J2517" s="2"/>
      <c r="K2517" s="2"/>
      <c r="P2517" s="2"/>
    </row>
    <row r="2518">
      <c r="A2518" s="3" t="s">
        <v>3389</v>
      </c>
      <c r="B2518" s="11" t="str">
        <f t="shared" si="1"/>
        <v>20200415</v>
      </c>
      <c r="C2518" s="12">
        <f t="shared" si="2"/>
        <v>43936</v>
      </c>
      <c r="D2518" s="3" t="str">
        <f t="shared" si="3"/>
        <v>20</v>
      </c>
      <c r="E2518" s="13">
        <v>0.0</v>
      </c>
      <c r="F2518" s="14">
        <f>'Costo de tareas'!$B$15</f>
        <v>0.1964027778</v>
      </c>
      <c r="G2518" s="15">
        <f>'Producción diaria'!$T$3*$L$2*$M$2*$N$2*E2518*1000/'Costo de tareas'!$B$14</f>
        <v>0</v>
      </c>
      <c r="H2518" s="16">
        <f>IF(G2518 &gt; 'Costo de tareas'!$B$13, 'Costo de tareas'!$B$13, IF(G2518 &lt; 'Costo de tareas'!$B$13*0.2, 0, 'Costo de tareas'!$B$13- G2518))</f>
        <v>0</v>
      </c>
      <c r="I2518" s="17">
        <f>IF(H2518=0,'Costo de tareas'!$B$13,'Costo de tareas'!$B$13-H2518)</f>
        <v>39.28055556</v>
      </c>
      <c r="J2518" s="2"/>
      <c r="K2518" s="2"/>
      <c r="P2518" s="2"/>
    </row>
    <row r="2519">
      <c r="A2519" s="3" t="s">
        <v>3390</v>
      </c>
      <c r="B2519" s="11" t="str">
        <f t="shared" si="1"/>
        <v>20200415</v>
      </c>
      <c r="C2519" s="12">
        <f t="shared" si="2"/>
        <v>43936</v>
      </c>
      <c r="D2519" s="3" t="str">
        <f t="shared" si="3"/>
        <v>21</v>
      </c>
      <c r="E2519" s="13">
        <v>0.0</v>
      </c>
      <c r="F2519" s="14">
        <f>'Costo de tareas'!$B$15</f>
        <v>0.1964027778</v>
      </c>
      <c r="G2519" s="15">
        <f>'Producción diaria'!$T$3*$L$2*$M$2*$N$2*E2519*1000/'Costo de tareas'!$B$14</f>
        <v>0</v>
      </c>
      <c r="H2519" s="16">
        <f>IF(G2519 &gt; 'Costo de tareas'!$B$13, 'Costo de tareas'!$B$13, IF(G2519 &lt; 'Costo de tareas'!$B$13*0.2, 0, 'Costo de tareas'!$B$13- G2519))</f>
        <v>0</v>
      </c>
      <c r="I2519" s="17">
        <f>IF(H2519=0,'Costo de tareas'!$B$13,'Costo de tareas'!$B$13-H2519)</f>
        <v>39.28055556</v>
      </c>
      <c r="J2519" s="2"/>
      <c r="K2519" s="2"/>
      <c r="P2519" s="2"/>
    </row>
    <row r="2520">
      <c r="A2520" s="3" t="s">
        <v>3391</v>
      </c>
      <c r="B2520" s="11" t="str">
        <f t="shared" si="1"/>
        <v>20200415</v>
      </c>
      <c r="C2520" s="12">
        <f t="shared" si="2"/>
        <v>43936</v>
      </c>
      <c r="D2520" s="3" t="str">
        <f t="shared" si="3"/>
        <v>22</v>
      </c>
      <c r="E2520" s="13">
        <v>0.0</v>
      </c>
      <c r="F2520" s="14">
        <f>'Costo de tareas'!$B$15</f>
        <v>0.1964027778</v>
      </c>
      <c r="G2520" s="15">
        <f>'Producción diaria'!$T$3*$L$2*$M$2*$N$2*E2520*1000/'Costo de tareas'!$B$14</f>
        <v>0</v>
      </c>
      <c r="H2520" s="16">
        <f>IF(G2520 &gt; 'Costo de tareas'!$B$13, 'Costo de tareas'!$B$13, IF(G2520 &lt; 'Costo de tareas'!$B$13*0.2, 0, 'Costo de tareas'!$B$13- G2520))</f>
        <v>0</v>
      </c>
      <c r="I2520" s="17">
        <f>IF(H2520=0,'Costo de tareas'!$B$13,'Costo de tareas'!$B$13-H2520)</f>
        <v>39.28055556</v>
      </c>
      <c r="J2520" s="2"/>
      <c r="K2520" s="2"/>
      <c r="P2520" s="2"/>
    </row>
    <row r="2521">
      <c r="A2521" s="3" t="s">
        <v>3392</v>
      </c>
      <c r="B2521" s="11" t="str">
        <f t="shared" si="1"/>
        <v>20200415</v>
      </c>
      <c r="C2521" s="12">
        <f t="shared" si="2"/>
        <v>43936</v>
      </c>
      <c r="D2521" s="3" t="str">
        <f t="shared" si="3"/>
        <v>23</v>
      </c>
      <c r="E2521" s="13">
        <v>0.0</v>
      </c>
      <c r="F2521" s="14">
        <f>'Costo de tareas'!$B$15</f>
        <v>0.1964027778</v>
      </c>
      <c r="G2521" s="15">
        <f>'Producción diaria'!$T$3*$L$2*$M$2*$N$2*E2521*1000/'Costo de tareas'!$B$14</f>
        <v>0</v>
      </c>
      <c r="H2521" s="16">
        <f>IF(G2521 &gt; 'Costo de tareas'!$B$13, 'Costo de tareas'!$B$13, IF(G2521 &lt; 'Costo de tareas'!$B$13*0.2, 0, 'Costo de tareas'!$B$13- G2521))</f>
        <v>0</v>
      </c>
      <c r="I2521" s="17">
        <f>IF(H2521=0,'Costo de tareas'!$B$13,'Costo de tareas'!$B$13-H2521)</f>
        <v>39.28055556</v>
      </c>
      <c r="J2521" s="2"/>
      <c r="K2521" s="2"/>
      <c r="P2521" s="2"/>
    </row>
    <row r="2522">
      <c r="A2522" s="3" t="s">
        <v>3393</v>
      </c>
      <c r="B2522" s="11" t="str">
        <f t="shared" si="1"/>
        <v>20200416</v>
      </c>
      <c r="C2522" s="12">
        <f t="shared" si="2"/>
        <v>43937</v>
      </c>
      <c r="D2522" s="3" t="str">
        <f t="shared" si="3"/>
        <v>00</v>
      </c>
      <c r="E2522" s="13">
        <v>0.0</v>
      </c>
      <c r="F2522" s="14">
        <f>'Costo de tareas'!$B$15</f>
        <v>0.1964027778</v>
      </c>
      <c r="G2522" s="15">
        <f>'Producción diaria'!$T$3*$L$2*$M$2*$N$2*E2522*1000/'Costo de tareas'!$B$14</f>
        <v>0</v>
      </c>
      <c r="H2522" s="16">
        <f>IF(G2522 &gt; 'Costo de tareas'!$B$13, 'Costo de tareas'!$B$13, IF(G2522 &lt; 'Costo de tareas'!$B$13*0.2, 0, 'Costo de tareas'!$B$13- G2522))</f>
        <v>0</v>
      </c>
      <c r="I2522" s="17">
        <f>IF(H2522=0,'Costo de tareas'!$B$13,'Costo de tareas'!$B$13-H2522)</f>
        <v>39.28055556</v>
      </c>
      <c r="J2522" s="2"/>
      <c r="K2522" s="2"/>
      <c r="P2522" s="2"/>
    </row>
    <row r="2523">
      <c r="A2523" s="3" t="s">
        <v>3394</v>
      </c>
      <c r="B2523" s="11" t="str">
        <f t="shared" si="1"/>
        <v>20200416</v>
      </c>
      <c r="C2523" s="12">
        <f t="shared" si="2"/>
        <v>43937</v>
      </c>
      <c r="D2523" s="3" t="str">
        <f t="shared" si="3"/>
        <v>01</v>
      </c>
      <c r="E2523" s="13">
        <v>0.0</v>
      </c>
      <c r="F2523" s="14">
        <f>'Costo de tareas'!$B$15</f>
        <v>0.1964027778</v>
      </c>
      <c r="G2523" s="15">
        <f>'Producción diaria'!$T$3*$L$2*$M$2*$N$2*E2523*1000/'Costo de tareas'!$B$14</f>
        <v>0</v>
      </c>
      <c r="H2523" s="16">
        <f>IF(G2523 &gt; 'Costo de tareas'!$B$13, 'Costo de tareas'!$B$13, IF(G2523 &lt; 'Costo de tareas'!$B$13*0.2, 0, 'Costo de tareas'!$B$13- G2523))</f>
        <v>0</v>
      </c>
      <c r="I2523" s="17">
        <f>IF(H2523=0,'Costo de tareas'!$B$13,'Costo de tareas'!$B$13-H2523)</f>
        <v>39.28055556</v>
      </c>
      <c r="J2523" s="2"/>
      <c r="K2523" s="2"/>
      <c r="P2523" s="2"/>
    </row>
    <row r="2524">
      <c r="A2524" s="3" t="s">
        <v>3395</v>
      </c>
      <c r="B2524" s="11" t="str">
        <f t="shared" si="1"/>
        <v>20200416</v>
      </c>
      <c r="C2524" s="12">
        <f t="shared" si="2"/>
        <v>43937</v>
      </c>
      <c r="D2524" s="3" t="str">
        <f t="shared" si="3"/>
        <v>02</v>
      </c>
      <c r="E2524" s="13">
        <v>0.0</v>
      </c>
      <c r="F2524" s="14">
        <f>'Costo de tareas'!$B$15</f>
        <v>0.1964027778</v>
      </c>
      <c r="G2524" s="15">
        <f>'Producción diaria'!$T$3*$L$2*$M$2*$N$2*E2524*1000/'Costo de tareas'!$B$14</f>
        <v>0</v>
      </c>
      <c r="H2524" s="16">
        <f>IF(G2524 &gt; 'Costo de tareas'!$B$13, 'Costo de tareas'!$B$13, IF(G2524 &lt; 'Costo de tareas'!$B$13*0.2, 0, 'Costo de tareas'!$B$13- G2524))</f>
        <v>0</v>
      </c>
      <c r="I2524" s="17">
        <f>IF(H2524=0,'Costo de tareas'!$B$13,'Costo de tareas'!$B$13-H2524)</f>
        <v>39.28055556</v>
      </c>
      <c r="J2524" s="2"/>
      <c r="K2524" s="2"/>
      <c r="P2524" s="2"/>
    </row>
    <row r="2525">
      <c r="A2525" s="3" t="s">
        <v>3396</v>
      </c>
      <c r="B2525" s="11" t="str">
        <f t="shared" si="1"/>
        <v>20200416</v>
      </c>
      <c r="C2525" s="12">
        <f t="shared" si="2"/>
        <v>43937</v>
      </c>
      <c r="D2525" s="3" t="str">
        <f t="shared" si="3"/>
        <v>03</v>
      </c>
      <c r="E2525" s="13">
        <v>0.0</v>
      </c>
      <c r="F2525" s="14">
        <f>'Costo de tareas'!$B$15</f>
        <v>0.1964027778</v>
      </c>
      <c r="G2525" s="15">
        <f>'Producción diaria'!$T$3*$L$2*$M$2*$N$2*E2525*1000/'Costo de tareas'!$B$14</f>
        <v>0</v>
      </c>
      <c r="H2525" s="16">
        <f>IF(G2525 &gt; 'Costo de tareas'!$B$13, 'Costo de tareas'!$B$13, IF(G2525 &lt; 'Costo de tareas'!$B$13*0.2, 0, 'Costo de tareas'!$B$13- G2525))</f>
        <v>0</v>
      </c>
      <c r="I2525" s="17">
        <f>IF(H2525=0,'Costo de tareas'!$B$13,'Costo de tareas'!$B$13-H2525)</f>
        <v>39.28055556</v>
      </c>
      <c r="J2525" s="2"/>
      <c r="K2525" s="2"/>
      <c r="P2525" s="2"/>
    </row>
    <row r="2526">
      <c r="A2526" s="3" t="s">
        <v>3397</v>
      </c>
      <c r="B2526" s="11" t="str">
        <f t="shared" si="1"/>
        <v>20200416</v>
      </c>
      <c r="C2526" s="12">
        <f t="shared" si="2"/>
        <v>43937</v>
      </c>
      <c r="D2526" s="3" t="str">
        <f t="shared" si="3"/>
        <v>04</v>
      </c>
      <c r="E2526" s="13">
        <v>0.0</v>
      </c>
      <c r="F2526" s="14">
        <f>'Costo de tareas'!$B$15</f>
        <v>0.1964027778</v>
      </c>
      <c r="G2526" s="15">
        <f>'Producción diaria'!$T$3*$L$2*$M$2*$N$2*E2526*1000/'Costo de tareas'!$B$14</f>
        <v>0</v>
      </c>
      <c r="H2526" s="16">
        <f>IF(G2526 &gt; 'Costo de tareas'!$B$13, 'Costo de tareas'!$B$13, IF(G2526 &lt; 'Costo de tareas'!$B$13*0.2, 0, 'Costo de tareas'!$B$13- G2526))</f>
        <v>0</v>
      </c>
      <c r="I2526" s="17">
        <f>IF(H2526=0,'Costo de tareas'!$B$13,'Costo de tareas'!$B$13-H2526)</f>
        <v>39.28055556</v>
      </c>
      <c r="J2526" s="2"/>
      <c r="K2526" s="2"/>
      <c r="P2526" s="2"/>
    </row>
    <row r="2527">
      <c r="A2527" s="3" t="s">
        <v>3398</v>
      </c>
      <c r="B2527" s="11" t="str">
        <f t="shared" si="1"/>
        <v>20200416</v>
      </c>
      <c r="C2527" s="12">
        <f t="shared" si="2"/>
        <v>43937</v>
      </c>
      <c r="D2527" s="3" t="str">
        <f t="shared" si="3"/>
        <v>05</v>
      </c>
      <c r="E2527" s="13">
        <v>0.0</v>
      </c>
      <c r="F2527" s="14">
        <f>'Costo de tareas'!$B$15</f>
        <v>0.1964027778</v>
      </c>
      <c r="G2527" s="15">
        <f>'Producción diaria'!$T$3*$L$2*$M$2*$N$2*E2527*1000/'Costo de tareas'!$B$14</f>
        <v>0</v>
      </c>
      <c r="H2527" s="16">
        <f>IF(G2527 &gt; 'Costo de tareas'!$B$13, 'Costo de tareas'!$B$13, IF(G2527 &lt; 'Costo de tareas'!$B$13*0.2, 0, 'Costo de tareas'!$B$13- G2527))</f>
        <v>0</v>
      </c>
      <c r="I2527" s="17">
        <f>IF(H2527=0,'Costo de tareas'!$B$13,'Costo de tareas'!$B$13-H2527)</f>
        <v>39.28055556</v>
      </c>
      <c r="J2527" s="2"/>
      <c r="K2527" s="2"/>
      <c r="P2527" s="2"/>
    </row>
    <row r="2528">
      <c r="A2528" s="3" t="s">
        <v>3399</v>
      </c>
      <c r="B2528" s="11" t="str">
        <f t="shared" si="1"/>
        <v>20200416</v>
      </c>
      <c r="C2528" s="12">
        <f t="shared" si="2"/>
        <v>43937</v>
      </c>
      <c r="D2528" s="3" t="str">
        <f t="shared" si="3"/>
        <v>06</v>
      </c>
      <c r="E2528" s="13">
        <v>27.0</v>
      </c>
      <c r="F2528" s="14">
        <f>'Costo de tareas'!$B$15</f>
        <v>0.1964027778</v>
      </c>
      <c r="G2528" s="15">
        <f>'Producción diaria'!$T$3*$L$2*$M$2*$N$2*E2528*1000/'Costo de tareas'!$B$14</f>
        <v>40.59617225</v>
      </c>
      <c r="H2528" s="16">
        <f>IF(G2528 &gt; 'Costo de tareas'!$B$13, 'Costo de tareas'!$B$13, IF(G2528 &lt; 'Costo de tareas'!$B$13*0.2, 0, 'Costo de tareas'!$B$13- G2528))</f>
        <v>39.28055556</v>
      </c>
      <c r="I2528" s="17">
        <f>IF(H2528=0,'Costo de tareas'!$B$13,'Costo de tareas'!$B$13-H2528)</f>
        <v>0</v>
      </c>
      <c r="J2528" s="2"/>
      <c r="K2528" s="2"/>
      <c r="P2528" s="2"/>
    </row>
    <row r="2529">
      <c r="A2529" s="3" t="s">
        <v>3400</v>
      </c>
      <c r="B2529" s="11" t="str">
        <f t="shared" si="1"/>
        <v>20200416</v>
      </c>
      <c r="C2529" s="12">
        <f t="shared" si="2"/>
        <v>43937</v>
      </c>
      <c r="D2529" s="3" t="str">
        <f t="shared" si="3"/>
        <v>07</v>
      </c>
      <c r="E2529" s="13">
        <v>132.0</v>
      </c>
      <c r="F2529" s="14">
        <f>'Costo de tareas'!$B$15</f>
        <v>0.1964027778</v>
      </c>
      <c r="G2529" s="15">
        <f>'Producción diaria'!$T$3*$L$2*$M$2*$N$2*E2529*1000/'Costo de tareas'!$B$14</f>
        <v>198.4701754</v>
      </c>
      <c r="H2529" s="16">
        <f>IF(G2529 &gt; 'Costo de tareas'!$B$13, 'Costo de tareas'!$B$13, IF(G2529 &lt; 'Costo de tareas'!$B$13*0.2, 0, 'Costo de tareas'!$B$13- G2529))</f>
        <v>39.28055556</v>
      </c>
      <c r="I2529" s="17">
        <f>IF(H2529=0,'Costo de tareas'!$B$13,'Costo de tareas'!$B$13-H2529)</f>
        <v>0</v>
      </c>
      <c r="J2529" s="2"/>
      <c r="K2529" s="2"/>
      <c r="P2529" s="2"/>
    </row>
    <row r="2530">
      <c r="A2530" s="3" t="s">
        <v>3401</v>
      </c>
      <c r="B2530" s="11" t="str">
        <f t="shared" si="1"/>
        <v>20200416</v>
      </c>
      <c r="C2530" s="12">
        <f t="shared" si="2"/>
        <v>43937</v>
      </c>
      <c r="D2530" s="3" t="str">
        <f t="shared" si="3"/>
        <v>08</v>
      </c>
      <c r="E2530" s="13">
        <v>203.0</v>
      </c>
      <c r="F2530" s="14">
        <f>'Costo de tareas'!$B$15</f>
        <v>0.1964027778</v>
      </c>
      <c r="G2530" s="15">
        <f>'Producción diaria'!$T$3*$L$2*$M$2*$N$2*E2530*1000/'Costo de tareas'!$B$14</f>
        <v>305.2230728</v>
      </c>
      <c r="H2530" s="16">
        <f>IF(G2530 &gt; 'Costo de tareas'!$B$13, 'Costo de tareas'!$B$13, IF(G2530 &lt; 'Costo de tareas'!$B$13*0.2, 0, 'Costo de tareas'!$B$13- G2530))</f>
        <v>39.28055556</v>
      </c>
      <c r="I2530" s="17">
        <f>IF(H2530=0,'Costo de tareas'!$B$13,'Costo de tareas'!$B$13-H2530)</f>
        <v>0</v>
      </c>
      <c r="J2530" s="2"/>
      <c r="K2530" s="2"/>
      <c r="P2530" s="2"/>
    </row>
    <row r="2531">
      <c r="A2531" s="3" t="s">
        <v>3402</v>
      </c>
      <c r="B2531" s="11" t="str">
        <f t="shared" si="1"/>
        <v>20200416</v>
      </c>
      <c r="C2531" s="12">
        <f t="shared" si="2"/>
        <v>43937</v>
      </c>
      <c r="D2531" s="3" t="str">
        <f t="shared" si="3"/>
        <v>09</v>
      </c>
      <c r="E2531" s="13">
        <v>321.0</v>
      </c>
      <c r="F2531" s="14">
        <f>'Costo de tareas'!$B$15</f>
        <v>0.1964027778</v>
      </c>
      <c r="G2531" s="15">
        <f>'Producción diaria'!$T$3*$L$2*$M$2*$N$2*E2531*1000/'Costo de tareas'!$B$14</f>
        <v>482.6433812</v>
      </c>
      <c r="H2531" s="16">
        <f>IF(G2531 &gt; 'Costo de tareas'!$B$13, 'Costo de tareas'!$B$13, IF(G2531 &lt; 'Costo de tareas'!$B$13*0.2, 0, 'Costo de tareas'!$B$13- G2531))</f>
        <v>39.28055556</v>
      </c>
      <c r="I2531" s="17">
        <f>IF(H2531=0,'Costo de tareas'!$B$13,'Costo de tareas'!$B$13-H2531)</f>
        <v>0</v>
      </c>
      <c r="J2531" s="2"/>
      <c r="K2531" s="2"/>
      <c r="P2531" s="2"/>
    </row>
    <row r="2532">
      <c r="A2532" s="3" t="s">
        <v>3403</v>
      </c>
      <c r="B2532" s="11" t="str">
        <f t="shared" si="1"/>
        <v>20200416</v>
      </c>
      <c r="C2532" s="12">
        <f t="shared" si="2"/>
        <v>43937</v>
      </c>
      <c r="D2532" s="3" t="str">
        <f t="shared" si="3"/>
        <v>10</v>
      </c>
      <c r="E2532" s="13">
        <v>671.0</v>
      </c>
      <c r="F2532" s="14">
        <f>'Costo de tareas'!$B$15</f>
        <v>0.1964027778</v>
      </c>
      <c r="G2532" s="15">
        <f>'Producción diaria'!$T$3*$L$2*$M$2*$N$2*E2532*1000/'Costo de tareas'!$B$14</f>
        <v>1008.890058</v>
      </c>
      <c r="H2532" s="16">
        <f>IF(G2532 &gt; 'Costo de tareas'!$B$13, 'Costo de tareas'!$B$13, IF(G2532 &lt; 'Costo de tareas'!$B$13*0.2, 0, 'Costo de tareas'!$B$13- G2532))</f>
        <v>39.28055556</v>
      </c>
      <c r="I2532" s="17">
        <f>IF(H2532=0,'Costo de tareas'!$B$13,'Costo de tareas'!$B$13-H2532)</f>
        <v>0</v>
      </c>
      <c r="J2532" s="2"/>
      <c r="K2532" s="2"/>
      <c r="P2532" s="2"/>
    </row>
    <row r="2533">
      <c r="A2533" s="3" t="s">
        <v>3404</v>
      </c>
      <c r="B2533" s="11" t="str">
        <f t="shared" si="1"/>
        <v>20200416</v>
      </c>
      <c r="C2533" s="12">
        <f t="shared" si="2"/>
        <v>43937</v>
      </c>
      <c r="D2533" s="3" t="str">
        <f t="shared" si="3"/>
        <v>11</v>
      </c>
      <c r="E2533" s="13">
        <v>808.0</v>
      </c>
      <c r="F2533" s="14">
        <f>'Costo de tareas'!$B$15</f>
        <v>0.1964027778</v>
      </c>
      <c r="G2533" s="15">
        <f>'Producción diaria'!$T$3*$L$2*$M$2*$N$2*E2533*1000/'Costo de tareas'!$B$14</f>
        <v>1214.878044</v>
      </c>
      <c r="H2533" s="16">
        <f>IF(G2533 &gt; 'Costo de tareas'!$B$13, 'Costo de tareas'!$B$13, IF(G2533 &lt; 'Costo de tareas'!$B$13*0.2, 0, 'Costo de tareas'!$B$13- G2533))</f>
        <v>39.28055556</v>
      </c>
      <c r="I2533" s="17">
        <f>IF(H2533=0,'Costo de tareas'!$B$13,'Costo de tareas'!$B$13-H2533)</f>
        <v>0</v>
      </c>
      <c r="J2533" s="2"/>
      <c r="K2533" s="2"/>
      <c r="P2533" s="2"/>
    </row>
    <row r="2534">
      <c r="A2534" s="3" t="s">
        <v>3405</v>
      </c>
      <c r="B2534" s="11" t="str">
        <f t="shared" si="1"/>
        <v>20200416</v>
      </c>
      <c r="C2534" s="12">
        <f t="shared" si="2"/>
        <v>43937</v>
      </c>
      <c r="D2534" s="3" t="str">
        <f t="shared" si="3"/>
        <v>12</v>
      </c>
      <c r="E2534" s="13">
        <v>831.0</v>
      </c>
      <c r="F2534" s="14">
        <f>'Costo de tareas'!$B$15</f>
        <v>0.1964027778</v>
      </c>
      <c r="G2534" s="15">
        <f>'Producción diaria'!$T$3*$L$2*$M$2*$N$2*E2534*1000/'Costo de tareas'!$B$14</f>
        <v>1249.459968</v>
      </c>
      <c r="H2534" s="16">
        <f>IF(G2534 &gt; 'Costo de tareas'!$B$13, 'Costo de tareas'!$B$13, IF(G2534 &lt; 'Costo de tareas'!$B$13*0.2, 0, 'Costo de tareas'!$B$13- G2534))</f>
        <v>39.28055556</v>
      </c>
      <c r="I2534" s="17">
        <f>IF(H2534=0,'Costo de tareas'!$B$13,'Costo de tareas'!$B$13-H2534)</f>
        <v>0</v>
      </c>
      <c r="J2534" s="2"/>
      <c r="K2534" s="2"/>
      <c r="P2534" s="2"/>
    </row>
    <row r="2535">
      <c r="A2535" s="3" t="s">
        <v>3406</v>
      </c>
      <c r="B2535" s="11" t="str">
        <f t="shared" si="1"/>
        <v>20200416</v>
      </c>
      <c r="C2535" s="12">
        <f t="shared" si="2"/>
        <v>43937</v>
      </c>
      <c r="D2535" s="3" t="str">
        <f t="shared" si="3"/>
        <v>13</v>
      </c>
      <c r="E2535" s="13">
        <v>852.0</v>
      </c>
      <c r="F2535" s="14">
        <f>'Costo de tareas'!$B$15</f>
        <v>0.1964027778</v>
      </c>
      <c r="G2535" s="15">
        <f>'Producción diaria'!$T$3*$L$2*$M$2*$N$2*E2535*1000/'Costo de tareas'!$B$14</f>
        <v>1281.034769</v>
      </c>
      <c r="H2535" s="16">
        <f>IF(G2535 &gt; 'Costo de tareas'!$B$13, 'Costo de tareas'!$B$13, IF(G2535 &lt; 'Costo de tareas'!$B$13*0.2, 0, 'Costo de tareas'!$B$13- G2535))</f>
        <v>39.28055556</v>
      </c>
      <c r="I2535" s="17">
        <f>IF(H2535=0,'Costo de tareas'!$B$13,'Costo de tareas'!$B$13-H2535)</f>
        <v>0</v>
      </c>
      <c r="J2535" s="2"/>
      <c r="K2535" s="2"/>
      <c r="P2535" s="2"/>
    </row>
    <row r="2536">
      <c r="A2536" s="3" t="s">
        <v>3407</v>
      </c>
      <c r="B2536" s="11" t="str">
        <f t="shared" si="1"/>
        <v>20200416</v>
      </c>
      <c r="C2536" s="12">
        <f t="shared" si="2"/>
        <v>43937</v>
      </c>
      <c r="D2536" s="3" t="str">
        <f t="shared" si="3"/>
        <v>14</v>
      </c>
      <c r="E2536" s="13">
        <v>675.0</v>
      </c>
      <c r="F2536" s="14">
        <f>'Costo de tareas'!$B$15</f>
        <v>0.1964027778</v>
      </c>
      <c r="G2536" s="15">
        <f>'Producción diaria'!$T$3*$L$2*$M$2*$N$2*E2536*1000/'Costo de tareas'!$B$14</f>
        <v>1014.904306</v>
      </c>
      <c r="H2536" s="16">
        <f>IF(G2536 &gt; 'Costo de tareas'!$B$13, 'Costo de tareas'!$B$13, IF(G2536 &lt; 'Costo de tareas'!$B$13*0.2, 0, 'Costo de tareas'!$B$13- G2536))</f>
        <v>39.28055556</v>
      </c>
      <c r="I2536" s="17">
        <f>IF(H2536=0,'Costo de tareas'!$B$13,'Costo de tareas'!$B$13-H2536)</f>
        <v>0</v>
      </c>
      <c r="J2536" s="2"/>
      <c r="K2536" s="2"/>
      <c r="P2536" s="2"/>
    </row>
    <row r="2537">
      <c r="A2537" s="3" t="s">
        <v>3408</v>
      </c>
      <c r="B2537" s="11" t="str">
        <f t="shared" si="1"/>
        <v>20200416</v>
      </c>
      <c r="C2537" s="12">
        <f t="shared" si="2"/>
        <v>43937</v>
      </c>
      <c r="D2537" s="3" t="str">
        <f t="shared" si="3"/>
        <v>15</v>
      </c>
      <c r="E2537" s="13">
        <v>628.0</v>
      </c>
      <c r="F2537" s="14">
        <f>'Costo de tareas'!$B$15</f>
        <v>0.1964027778</v>
      </c>
      <c r="G2537" s="15">
        <f>'Producción diaria'!$T$3*$L$2*$M$2*$N$2*E2537*1000/'Costo de tareas'!$B$14</f>
        <v>944.2368953</v>
      </c>
      <c r="H2537" s="16">
        <f>IF(G2537 &gt; 'Costo de tareas'!$B$13, 'Costo de tareas'!$B$13, IF(G2537 &lt; 'Costo de tareas'!$B$13*0.2, 0, 'Costo de tareas'!$B$13- G2537))</f>
        <v>39.28055556</v>
      </c>
      <c r="I2537" s="17">
        <f>IF(H2537=0,'Costo de tareas'!$B$13,'Costo de tareas'!$B$13-H2537)</f>
        <v>0</v>
      </c>
      <c r="J2537" s="2"/>
      <c r="K2537" s="2"/>
      <c r="P2537" s="2"/>
    </row>
    <row r="2538">
      <c r="A2538" s="3" t="s">
        <v>3409</v>
      </c>
      <c r="B2538" s="11" t="str">
        <f t="shared" si="1"/>
        <v>20200416</v>
      </c>
      <c r="C2538" s="12">
        <f t="shared" si="2"/>
        <v>43937</v>
      </c>
      <c r="D2538" s="3" t="str">
        <f t="shared" si="3"/>
        <v>16</v>
      </c>
      <c r="E2538" s="13">
        <v>343.0</v>
      </c>
      <c r="F2538" s="14">
        <f>'Costo de tareas'!$B$15</f>
        <v>0.1964027778</v>
      </c>
      <c r="G2538" s="15">
        <f>'Producción diaria'!$T$3*$L$2*$M$2*$N$2*E2538*1000/'Costo de tareas'!$B$14</f>
        <v>515.7217438</v>
      </c>
      <c r="H2538" s="16">
        <f>IF(G2538 &gt; 'Costo de tareas'!$B$13, 'Costo de tareas'!$B$13, IF(G2538 &lt; 'Costo de tareas'!$B$13*0.2, 0, 'Costo de tareas'!$B$13- G2538))</f>
        <v>39.28055556</v>
      </c>
      <c r="I2538" s="17">
        <f>IF(H2538=0,'Costo de tareas'!$B$13,'Costo de tareas'!$B$13-H2538)</f>
        <v>0</v>
      </c>
      <c r="J2538" s="2"/>
      <c r="K2538" s="2"/>
      <c r="P2538" s="2"/>
    </row>
    <row r="2539">
      <c r="A2539" s="3" t="s">
        <v>3410</v>
      </c>
      <c r="B2539" s="11" t="str">
        <f t="shared" si="1"/>
        <v>20200416</v>
      </c>
      <c r="C2539" s="12">
        <f t="shared" si="2"/>
        <v>43937</v>
      </c>
      <c r="D2539" s="3" t="str">
        <f t="shared" si="3"/>
        <v>17</v>
      </c>
      <c r="E2539" s="13">
        <v>185.0</v>
      </c>
      <c r="F2539" s="14">
        <f>'Costo de tareas'!$B$15</f>
        <v>0.1964027778</v>
      </c>
      <c r="G2539" s="15">
        <f>'Producción diaria'!$T$3*$L$2*$M$2*$N$2*E2539*1000/'Costo de tareas'!$B$14</f>
        <v>278.158958</v>
      </c>
      <c r="H2539" s="16">
        <f>IF(G2539 &gt; 'Costo de tareas'!$B$13, 'Costo de tareas'!$B$13, IF(G2539 &lt; 'Costo de tareas'!$B$13*0.2, 0, 'Costo de tareas'!$B$13- G2539))</f>
        <v>39.28055556</v>
      </c>
      <c r="I2539" s="17">
        <f>IF(H2539=0,'Costo de tareas'!$B$13,'Costo de tareas'!$B$13-H2539)</f>
        <v>0</v>
      </c>
      <c r="J2539" s="2"/>
      <c r="K2539" s="2"/>
      <c r="P2539" s="2"/>
    </row>
    <row r="2540">
      <c r="A2540" s="3" t="s">
        <v>3411</v>
      </c>
      <c r="B2540" s="11" t="str">
        <f t="shared" si="1"/>
        <v>20200416</v>
      </c>
      <c r="C2540" s="12">
        <f t="shared" si="2"/>
        <v>43937</v>
      </c>
      <c r="D2540" s="3" t="str">
        <f t="shared" si="3"/>
        <v>18</v>
      </c>
      <c r="E2540" s="13">
        <v>22.0</v>
      </c>
      <c r="F2540" s="14">
        <f>'Costo de tareas'!$B$15</f>
        <v>0.1964027778</v>
      </c>
      <c r="G2540" s="15">
        <f>'Producción diaria'!$T$3*$L$2*$M$2*$N$2*E2540*1000/'Costo de tareas'!$B$14</f>
        <v>33.07836257</v>
      </c>
      <c r="H2540" s="16">
        <f>IF(G2540 &gt; 'Costo de tareas'!$B$13, 'Costo de tareas'!$B$13, IF(G2540 &lt; 'Costo de tareas'!$B$13*0.2, 0, 'Costo de tareas'!$B$13- G2540))</f>
        <v>6.202192982</v>
      </c>
      <c r="I2540" s="17">
        <f>IF(H2540=0,'Costo de tareas'!$B$13,'Costo de tareas'!$B$13-H2540)</f>
        <v>33.07836257</v>
      </c>
      <c r="J2540" s="2"/>
      <c r="K2540" s="2"/>
      <c r="P2540" s="2"/>
    </row>
    <row r="2541">
      <c r="A2541" s="3" t="s">
        <v>3413</v>
      </c>
      <c r="B2541" s="11" t="str">
        <f t="shared" si="1"/>
        <v>20200416</v>
      </c>
      <c r="C2541" s="12">
        <f t="shared" si="2"/>
        <v>43937</v>
      </c>
      <c r="D2541" s="3" t="str">
        <f t="shared" si="3"/>
        <v>19</v>
      </c>
      <c r="E2541" s="13">
        <v>0.0</v>
      </c>
      <c r="F2541" s="14">
        <f>'Costo de tareas'!$B$15</f>
        <v>0.1964027778</v>
      </c>
      <c r="G2541" s="15">
        <f>'Producción diaria'!$T$3*$L$2*$M$2*$N$2*E2541*1000/'Costo de tareas'!$B$14</f>
        <v>0</v>
      </c>
      <c r="H2541" s="16">
        <f>IF(G2541 &gt; 'Costo de tareas'!$B$13, 'Costo de tareas'!$B$13, IF(G2541 &lt; 'Costo de tareas'!$B$13*0.2, 0, 'Costo de tareas'!$B$13- G2541))</f>
        <v>0</v>
      </c>
      <c r="I2541" s="17">
        <f>IF(H2541=0,'Costo de tareas'!$B$13,'Costo de tareas'!$B$13-H2541)</f>
        <v>39.28055556</v>
      </c>
      <c r="J2541" s="2"/>
      <c r="K2541" s="2"/>
      <c r="P2541" s="2"/>
    </row>
    <row r="2542">
      <c r="A2542" s="3" t="s">
        <v>3415</v>
      </c>
      <c r="B2542" s="11" t="str">
        <f t="shared" si="1"/>
        <v>20200416</v>
      </c>
      <c r="C2542" s="12">
        <f t="shared" si="2"/>
        <v>43937</v>
      </c>
      <c r="D2542" s="3" t="str">
        <f t="shared" si="3"/>
        <v>20</v>
      </c>
      <c r="E2542" s="13">
        <v>0.0</v>
      </c>
      <c r="F2542" s="14">
        <f>'Costo de tareas'!$B$15</f>
        <v>0.1964027778</v>
      </c>
      <c r="G2542" s="15">
        <f>'Producción diaria'!$T$3*$L$2*$M$2*$N$2*E2542*1000/'Costo de tareas'!$B$14</f>
        <v>0</v>
      </c>
      <c r="H2542" s="16">
        <f>IF(G2542 &gt; 'Costo de tareas'!$B$13, 'Costo de tareas'!$B$13, IF(G2542 &lt; 'Costo de tareas'!$B$13*0.2, 0, 'Costo de tareas'!$B$13- G2542))</f>
        <v>0</v>
      </c>
      <c r="I2542" s="17">
        <f>IF(H2542=0,'Costo de tareas'!$B$13,'Costo de tareas'!$B$13-H2542)</f>
        <v>39.28055556</v>
      </c>
      <c r="J2542" s="2"/>
      <c r="K2542" s="2"/>
      <c r="P2542" s="2"/>
    </row>
    <row r="2543">
      <c r="A2543" s="3" t="s">
        <v>3416</v>
      </c>
      <c r="B2543" s="11" t="str">
        <f t="shared" si="1"/>
        <v>20200416</v>
      </c>
      <c r="C2543" s="12">
        <f t="shared" si="2"/>
        <v>43937</v>
      </c>
      <c r="D2543" s="3" t="str">
        <f t="shared" si="3"/>
        <v>21</v>
      </c>
      <c r="E2543" s="13">
        <v>0.0</v>
      </c>
      <c r="F2543" s="14">
        <f>'Costo de tareas'!$B$15</f>
        <v>0.1964027778</v>
      </c>
      <c r="G2543" s="15">
        <f>'Producción diaria'!$T$3*$L$2*$M$2*$N$2*E2543*1000/'Costo de tareas'!$B$14</f>
        <v>0</v>
      </c>
      <c r="H2543" s="16">
        <f>IF(G2543 &gt; 'Costo de tareas'!$B$13, 'Costo de tareas'!$B$13, IF(G2543 &lt; 'Costo de tareas'!$B$13*0.2, 0, 'Costo de tareas'!$B$13- G2543))</f>
        <v>0</v>
      </c>
      <c r="I2543" s="17">
        <f>IF(H2543=0,'Costo de tareas'!$B$13,'Costo de tareas'!$B$13-H2543)</f>
        <v>39.28055556</v>
      </c>
      <c r="J2543" s="2"/>
      <c r="K2543" s="2"/>
      <c r="P2543" s="2"/>
    </row>
    <row r="2544">
      <c r="A2544" s="3" t="s">
        <v>3418</v>
      </c>
      <c r="B2544" s="11" t="str">
        <f t="shared" si="1"/>
        <v>20200416</v>
      </c>
      <c r="C2544" s="12">
        <f t="shared" si="2"/>
        <v>43937</v>
      </c>
      <c r="D2544" s="3" t="str">
        <f t="shared" si="3"/>
        <v>22</v>
      </c>
      <c r="E2544" s="13">
        <v>0.0</v>
      </c>
      <c r="F2544" s="14">
        <f>'Costo de tareas'!$B$15</f>
        <v>0.1964027778</v>
      </c>
      <c r="G2544" s="15">
        <f>'Producción diaria'!$T$3*$L$2*$M$2*$N$2*E2544*1000/'Costo de tareas'!$B$14</f>
        <v>0</v>
      </c>
      <c r="H2544" s="16">
        <f>IF(G2544 &gt; 'Costo de tareas'!$B$13, 'Costo de tareas'!$B$13, IF(G2544 &lt; 'Costo de tareas'!$B$13*0.2, 0, 'Costo de tareas'!$B$13- G2544))</f>
        <v>0</v>
      </c>
      <c r="I2544" s="17">
        <f>IF(H2544=0,'Costo de tareas'!$B$13,'Costo de tareas'!$B$13-H2544)</f>
        <v>39.28055556</v>
      </c>
      <c r="J2544" s="2"/>
      <c r="K2544" s="2"/>
      <c r="P2544" s="2"/>
    </row>
    <row r="2545">
      <c r="A2545" s="3" t="s">
        <v>3419</v>
      </c>
      <c r="B2545" s="11" t="str">
        <f t="shared" si="1"/>
        <v>20200416</v>
      </c>
      <c r="C2545" s="12">
        <f t="shared" si="2"/>
        <v>43937</v>
      </c>
      <c r="D2545" s="3" t="str">
        <f t="shared" si="3"/>
        <v>23</v>
      </c>
      <c r="E2545" s="13">
        <v>0.0</v>
      </c>
      <c r="F2545" s="14">
        <f>'Costo de tareas'!$B$15</f>
        <v>0.1964027778</v>
      </c>
      <c r="G2545" s="15">
        <f>'Producción diaria'!$T$3*$L$2*$M$2*$N$2*E2545*1000/'Costo de tareas'!$B$14</f>
        <v>0</v>
      </c>
      <c r="H2545" s="16">
        <f>IF(G2545 &gt; 'Costo de tareas'!$B$13, 'Costo de tareas'!$B$13, IF(G2545 &lt; 'Costo de tareas'!$B$13*0.2, 0, 'Costo de tareas'!$B$13- G2545))</f>
        <v>0</v>
      </c>
      <c r="I2545" s="17">
        <f>IF(H2545=0,'Costo de tareas'!$B$13,'Costo de tareas'!$B$13-H2545)</f>
        <v>39.28055556</v>
      </c>
      <c r="J2545" s="2"/>
      <c r="K2545" s="2"/>
      <c r="P2545" s="2"/>
    </row>
    <row r="2546">
      <c r="A2546" s="3" t="s">
        <v>3420</v>
      </c>
      <c r="B2546" s="11" t="str">
        <f t="shared" si="1"/>
        <v>20200417</v>
      </c>
      <c r="C2546" s="12">
        <f t="shared" si="2"/>
        <v>43938</v>
      </c>
      <c r="D2546" s="3" t="str">
        <f t="shared" si="3"/>
        <v>00</v>
      </c>
      <c r="E2546" s="13">
        <v>0.0</v>
      </c>
      <c r="F2546" s="14">
        <f>'Costo de tareas'!$B$15</f>
        <v>0.1964027778</v>
      </c>
      <c r="G2546" s="15">
        <f>'Producción diaria'!$T$3*$L$2*$M$2*$N$2*E2546*1000/'Costo de tareas'!$B$14</f>
        <v>0</v>
      </c>
      <c r="H2546" s="16">
        <f>IF(G2546 &gt; 'Costo de tareas'!$B$13, 'Costo de tareas'!$B$13, IF(G2546 &lt; 'Costo de tareas'!$B$13*0.2, 0, 'Costo de tareas'!$B$13- G2546))</f>
        <v>0</v>
      </c>
      <c r="I2546" s="17">
        <f>IF(H2546=0,'Costo de tareas'!$B$13,'Costo de tareas'!$B$13-H2546)</f>
        <v>39.28055556</v>
      </c>
      <c r="J2546" s="2"/>
      <c r="K2546" s="2"/>
      <c r="P2546" s="2"/>
    </row>
    <row r="2547">
      <c r="A2547" s="3" t="s">
        <v>3422</v>
      </c>
      <c r="B2547" s="11" t="str">
        <f t="shared" si="1"/>
        <v>20200417</v>
      </c>
      <c r="C2547" s="12">
        <f t="shared" si="2"/>
        <v>43938</v>
      </c>
      <c r="D2547" s="3" t="str">
        <f t="shared" si="3"/>
        <v>01</v>
      </c>
      <c r="E2547" s="13">
        <v>0.0</v>
      </c>
      <c r="F2547" s="14">
        <f>'Costo de tareas'!$B$15</f>
        <v>0.1964027778</v>
      </c>
      <c r="G2547" s="15">
        <f>'Producción diaria'!$T$3*$L$2*$M$2*$N$2*E2547*1000/'Costo de tareas'!$B$14</f>
        <v>0</v>
      </c>
      <c r="H2547" s="16">
        <f>IF(G2547 &gt; 'Costo de tareas'!$B$13, 'Costo de tareas'!$B$13, IF(G2547 &lt; 'Costo de tareas'!$B$13*0.2, 0, 'Costo de tareas'!$B$13- G2547))</f>
        <v>0</v>
      </c>
      <c r="I2547" s="17">
        <f>IF(H2547=0,'Costo de tareas'!$B$13,'Costo de tareas'!$B$13-H2547)</f>
        <v>39.28055556</v>
      </c>
      <c r="J2547" s="2"/>
      <c r="K2547" s="2"/>
      <c r="P2547" s="2"/>
    </row>
    <row r="2548">
      <c r="A2548" s="3" t="s">
        <v>3423</v>
      </c>
      <c r="B2548" s="11" t="str">
        <f t="shared" si="1"/>
        <v>20200417</v>
      </c>
      <c r="C2548" s="12">
        <f t="shared" si="2"/>
        <v>43938</v>
      </c>
      <c r="D2548" s="3" t="str">
        <f t="shared" si="3"/>
        <v>02</v>
      </c>
      <c r="E2548" s="13">
        <v>0.0</v>
      </c>
      <c r="F2548" s="14">
        <f>'Costo de tareas'!$B$15</f>
        <v>0.1964027778</v>
      </c>
      <c r="G2548" s="15">
        <f>'Producción diaria'!$T$3*$L$2*$M$2*$N$2*E2548*1000/'Costo de tareas'!$B$14</f>
        <v>0</v>
      </c>
      <c r="H2548" s="16">
        <f>IF(G2548 &gt; 'Costo de tareas'!$B$13, 'Costo de tareas'!$B$13, IF(G2548 &lt; 'Costo de tareas'!$B$13*0.2, 0, 'Costo de tareas'!$B$13- G2548))</f>
        <v>0</v>
      </c>
      <c r="I2548" s="17">
        <f>IF(H2548=0,'Costo de tareas'!$B$13,'Costo de tareas'!$B$13-H2548)</f>
        <v>39.28055556</v>
      </c>
      <c r="J2548" s="2"/>
      <c r="K2548" s="2"/>
      <c r="P2548" s="2"/>
    </row>
    <row r="2549">
      <c r="A2549" s="3" t="s">
        <v>3424</v>
      </c>
      <c r="B2549" s="11" t="str">
        <f t="shared" si="1"/>
        <v>20200417</v>
      </c>
      <c r="C2549" s="12">
        <f t="shared" si="2"/>
        <v>43938</v>
      </c>
      <c r="D2549" s="3" t="str">
        <f t="shared" si="3"/>
        <v>03</v>
      </c>
      <c r="E2549" s="13">
        <v>0.0</v>
      </c>
      <c r="F2549" s="14">
        <f>'Costo de tareas'!$B$15</f>
        <v>0.1964027778</v>
      </c>
      <c r="G2549" s="15">
        <f>'Producción diaria'!$T$3*$L$2*$M$2*$N$2*E2549*1000/'Costo de tareas'!$B$14</f>
        <v>0</v>
      </c>
      <c r="H2549" s="16">
        <f>IF(G2549 &gt; 'Costo de tareas'!$B$13, 'Costo de tareas'!$B$13, IF(G2549 &lt; 'Costo de tareas'!$B$13*0.2, 0, 'Costo de tareas'!$B$13- G2549))</f>
        <v>0</v>
      </c>
      <c r="I2549" s="17">
        <f>IF(H2549=0,'Costo de tareas'!$B$13,'Costo de tareas'!$B$13-H2549)</f>
        <v>39.28055556</v>
      </c>
      <c r="J2549" s="2"/>
      <c r="K2549" s="2"/>
      <c r="P2549" s="2"/>
    </row>
    <row r="2550">
      <c r="A2550" s="3" t="s">
        <v>3425</v>
      </c>
      <c r="B2550" s="11" t="str">
        <f t="shared" si="1"/>
        <v>20200417</v>
      </c>
      <c r="C2550" s="12">
        <f t="shared" si="2"/>
        <v>43938</v>
      </c>
      <c r="D2550" s="3" t="str">
        <f t="shared" si="3"/>
        <v>04</v>
      </c>
      <c r="E2550" s="13">
        <v>0.0</v>
      </c>
      <c r="F2550" s="14">
        <f>'Costo de tareas'!$B$15</f>
        <v>0.1964027778</v>
      </c>
      <c r="G2550" s="15">
        <f>'Producción diaria'!$T$3*$L$2*$M$2*$N$2*E2550*1000/'Costo de tareas'!$B$14</f>
        <v>0</v>
      </c>
      <c r="H2550" s="16">
        <f>IF(G2550 &gt; 'Costo de tareas'!$B$13, 'Costo de tareas'!$B$13, IF(G2550 &lt; 'Costo de tareas'!$B$13*0.2, 0, 'Costo de tareas'!$B$13- G2550))</f>
        <v>0</v>
      </c>
      <c r="I2550" s="17">
        <f>IF(H2550=0,'Costo de tareas'!$B$13,'Costo de tareas'!$B$13-H2550)</f>
        <v>39.28055556</v>
      </c>
      <c r="J2550" s="2"/>
      <c r="K2550" s="2"/>
      <c r="P2550" s="2"/>
    </row>
    <row r="2551">
      <c r="A2551" s="3" t="s">
        <v>3426</v>
      </c>
      <c r="B2551" s="11" t="str">
        <f t="shared" si="1"/>
        <v>20200417</v>
      </c>
      <c r="C2551" s="12">
        <f t="shared" si="2"/>
        <v>43938</v>
      </c>
      <c r="D2551" s="3" t="str">
        <f t="shared" si="3"/>
        <v>05</v>
      </c>
      <c r="E2551" s="13">
        <v>0.0</v>
      </c>
      <c r="F2551" s="14">
        <f>'Costo de tareas'!$B$15</f>
        <v>0.1964027778</v>
      </c>
      <c r="G2551" s="15">
        <f>'Producción diaria'!$T$3*$L$2*$M$2*$N$2*E2551*1000/'Costo de tareas'!$B$14</f>
        <v>0</v>
      </c>
      <c r="H2551" s="16">
        <f>IF(G2551 &gt; 'Costo de tareas'!$B$13, 'Costo de tareas'!$B$13, IF(G2551 &lt; 'Costo de tareas'!$B$13*0.2, 0, 'Costo de tareas'!$B$13- G2551))</f>
        <v>0</v>
      </c>
      <c r="I2551" s="17">
        <f>IF(H2551=0,'Costo de tareas'!$B$13,'Costo de tareas'!$B$13-H2551)</f>
        <v>39.28055556</v>
      </c>
      <c r="J2551" s="2"/>
      <c r="K2551" s="2"/>
      <c r="P2551" s="2"/>
    </row>
    <row r="2552">
      <c r="A2552" s="3" t="s">
        <v>3427</v>
      </c>
      <c r="B2552" s="11" t="str">
        <f t="shared" si="1"/>
        <v>20200417</v>
      </c>
      <c r="C2552" s="12">
        <f t="shared" si="2"/>
        <v>43938</v>
      </c>
      <c r="D2552" s="3" t="str">
        <f t="shared" si="3"/>
        <v>06</v>
      </c>
      <c r="E2552" s="13">
        <v>42.0</v>
      </c>
      <c r="F2552" s="14">
        <f>'Costo de tareas'!$B$15</f>
        <v>0.1964027778</v>
      </c>
      <c r="G2552" s="15">
        <f>'Producción diaria'!$T$3*$L$2*$M$2*$N$2*E2552*1000/'Costo de tareas'!$B$14</f>
        <v>63.14960128</v>
      </c>
      <c r="H2552" s="16">
        <f>IF(G2552 &gt; 'Costo de tareas'!$B$13, 'Costo de tareas'!$B$13, IF(G2552 &lt; 'Costo de tareas'!$B$13*0.2, 0, 'Costo de tareas'!$B$13- G2552))</f>
        <v>39.28055556</v>
      </c>
      <c r="I2552" s="17">
        <f>IF(H2552=0,'Costo de tareas'!$B$13,'Costo de tareas'!$B$13-H2552)</f>
        <v>0</v>
      </c>
      <c r="J2552" s="2"/>
      <c r="K2552" s="2"/>
      <c r="P2552" s="2"/>
    </row>
    <row r="2553">
      <c r="A2553" s="3" t="s">
        <v>3428</v>
      </c>
      <c r="B2553" s="11" t="str">
        <f t="shared" si="1"/>
        <v>20200417</v>
      </c>
      <c r="C2553" s="12">
        <f t="shared" si="2"/>
        <v>43938</v>
      </c>
      <c r="D2553" s="3" t="str">
        <f t="shared" si="3"/>
        <v>07</v>
      </c>
      <c r="E2553" s="13">
        <v>164.0</v>
      </c>
      <c r="F2553" s="14">
        <f>'Costo de tareas'!$B$15</f>
        <v>0.1964027778</v>
      </c>
      <c r="G2553" s="15">
        <f>'Producción diaria'!$T$3*$L$2*$M$2*$N$2*E2553*1000/'Costo de tareas'!$B$14</f>
        <v>246.5841574</v>
      </c>
      <c r="H2553" s="16">
        <f>IF(G2553 &gt; 'Costo de tareas'!$B$13, 'Costo de tareas'!$B$13, IF(G2553 &lt; 'Costo de tareas'!$B$13*0.2, 0, 'Costo de tareas'!$B$13- G2553))</f>
        <v>39.28055556</v>
      </c>
      <c r="I2553" s="17">
        <f>IF(H2553=0,'Costo de tareas'!$B$13,'Costo de tareas'!$B$13-H2553)</f>
        <v>0</v>
      </c>
      <c r="J2553" s="2"/>
      <c r="K2553" s="2"/>
      <c r="P2553" s="2"/>
    </row>
    <row r="2554">
      <c r="A2554" s="3" t="s">
        <v>3430</v>
      </c>
      <c r="B2554" s="11" t="str">
        <f t="shared" si="1"/>
        <v>20200417</v>
      </c>
      <c r="C2554" s="12">
        <f t="shared" si="2"/>
        <v>43938</v>
      </c>
      <c r="D2554" s="3" t="str">
        <f t="shared" si="3"/>
        <v>08</v>
      </c>
      <c r="E2554" s="13">
        <v>433.0</v>
      </c>
      <c r="F2554" s="14">
        <f>'Costo de tareas'!$B$15</f>
        <v>0.1964027778</v>
      </c>
      <c r="G2554" s="15">
        <f>'Producción diaria'!$T$3*$L$2*$M$2*$N$2*E2554*1000/'Costo de tareas'!$B$14</f>
        <v>651.0423179</v>
      </c>
      <c r="H2554" s="16">
        <f>IF(G2554 &gt; 'Costo de tareas'!$B$13, 'Costo de tareas'!$B$13, IF(G2554 &lt; 'Costo de tareas'!$B$13*0.2, 0, 'Costo de tareas'!$B$13- G2554))</f>
        <v>39.28055556</v>
      </c>
      <c r="I2554" s="17">
        <f>IF(H2554=0,'Costo de tareas'!$B$13,'Costo de tareas'!$B$13-H2554)</f>
        <v>0</v>
      </c>
      <c r="J2554" s="2"/>
      <c r="K2554" s="2"/>
      <c r="P2554" s="2"/>
    </row>
    <row r="2555">
      <c r="A2555" s="3" t="s">
        <v>3431</v>
      </c>
      <c r="B2555" s="11" t="str">
        <f t="shared" si="1"/>
        <v>20200417</v>
      </c>
      <c r="C2555" s="12">
        <f t="shared" si="2"/>
        <v>43938</v>
      </c>
      <c r="D2555" s="3" t="str">
        <f t="shared" si="3"/>
        <v>09</v>
      </c>
      <c r="E2555" s="13">
        <v>469.0</v>
      </c>
      <c r="F2555" s="14">
        <f>'Costo de tareas'!$B$15</f>
        <v>0.1964027778</v>
      </c>
      <c r="G2555" s="15">
        <f>'Producción diaria'!$T$3*$L$2*$M$2*$N$2*E2555*1000/'Costo de tareas'!$B$14</f>
        <v>705.1705476</v>
      </c>
      <c r="H2555" s="16">
        <f>IF(G2555 &gt; 'Costo de tareas'!$B$13, 'Costo de tareas'!$B$13, IF(G2555 &lt; 'Costo de tareas'!$B$13*0.2, 0, 'Costo de tareas'!$B$13- G2555))</f>
        <v>39.28055556</v>
      </c>
      <c r="I2555" s="17">
        <f>IF(H2555=0,'Costo de tareas'!$B$13,'Costo de tareas'!$B$13-H2555)</f>
        <v>0</v>
      </c>
      <c r="J2555" s="2"/>
      <c r="K2555" s="2"/>
      <c r="P2555" s="2"/>
    </row>
    <row r="2556">
      <c r="A2556" s="3" t="s">
        <v>3432</v>
      </c>
      <c r="B2556" s="11" t="str">
        <f t="shared" si="1"/>
        <v>20200417</v>
      </c>
      <c r="C2556" s="12">
        <f t="shared" si="2"/>
        <v>43938</v>
      </c>
      <c r="D2556" s="3" t="str">
        <f t="shared" si="3"/>
        <v>10</v>
      </c>
      <c r="E2556" s="13">
        <v>607.0</v>
      </c>
      <c r="F2556" s="14">
        <f>'Costo de tareas'!$B$15</f>
        <v>0.1964027778</v>
      </c>
      <c r="G2556" s="15">
        <f>'Producción diaria'!$T$3*$L$2*$M$2*$N$2*E2556*1000/'Costo de tareas'!$B$14</f>
        <v>912.6620946</v>
      </c>
      <c r="H2556" s="16">
        <f>IF(G2556 &gt; 'Costo de tareas'!$B$13, 'Costo de tareas'!$B$13, IF(G2556 &lt; 'Costo de tareas'!$B$13*0.2, 0, 'Costo de tareas'!$B$13- G2556))</f>
        <v>39.28055556</v>
      </c>
      <c r="I2556" s="17">
        <f>IF(H2556=0,'Costo de tareas'!$B$13,'Costo de tareas'!$B$13-H2556)</f>
        <v>0</v>
      </c>
      <c r="J2556" s="2"/>
      <c r="K2556" s="2"/>
      <c r="P2556" s="2"/>
    </row>
    <row r="2557">
      <c r="A2557" s="3" t="s">
        <v>3433</v>
      </c>
      <c r="B2557" s="11" t="str">
        <f t="shared" si="1"/>
        <v>20200417</v>
      </c>
      <c r="C2557" s="12">
        <f t="shared" si="2"/>
        <v>43938</v>
      </c>
      <c r="D2557" s="3" t="str">
        <f t="shared" si="3"/>
        <v>11</v>
      </c>
      <c r="E2557" s="13">
        <v>273.0</v>
      </c>
      <c r="F2557" s="14">
        <f>'Costo de tareas'!$B$15</f>
        <v>0.1964027778</v>
      </c>
      <c r="G2557" s="15">
        <f>'Producción diaria'!$T$3*$L$2*$M$2*$N$2*E2557*1000/'Costo de tareas'!$B$14</f>
        <v>410.4724083</v>
      </c>
      <c r="H2557" s="16">
        <f>IF(G2557 &gt; 'Costo de tareas'!$B$13, 'Costo de tareas'!$B$13, IF(G2557 &lt; 'Costo de tareas'!$B$13*0.2, 0, 'Costo de tareas'!$B$13- G2557))</f>
        <v>39.28055556</v>
      </c>
      <c r="I2557" s="17">
        <f>IF(H2557=0,'Costo de tareas'!$B$13,'Costo de tareas'!$B$13-H2557)</f>
        <v>0</v>
      </c>
      <c r="J2557" s="2"/>
      <c r="K2557" s="2"/>
      <c r="P2557" s="2"/>
    </row>
    <row r="2558">
      <c r="A2558" s="3" t="s">
        <v>3435</v>
      </c>
      <c r="B2558" s="11" t="str">
        <f t="shared" si="1"/>
        <v>20200417</v>
      </c>
      <c r="C2558" s="12">
        <f t="shared" si="2"/>
        <v>43938</v>
      </c>
      <c r="D2558" s="3" t="str">
        <f t="shared" si="3"/>
        <v>12</v>
      </c>
      <c r="E2558" s="13">
        <v>434.0</v>
      </c>
      <c r="F2558" s="14">
        <f>'Costo de tareas'!$B$15</f>
        <v>0.1964027778</v>
      </c>
      <c r="G2558" s="15">
        <f>'Producción diaria'!$T$3*$L$2*$M$2*$N$2*E2558*1000/'Costo de tareas'!$B$14</f>
        <v>652.5458799</v>
      </c>
      <c r="H2558" s="16">
        <f>IF(G2558 &gt; 'Costo de tareas'!$B$13, 'Costo de tareas'!$B$13, IF(G2558 &lt; 'Costo de tareas'!$B$13*0.2, 0, 'Costo de tareas'!$B$13- G2558))</f>
        <v>39.28055556</v>
      </c>
      <c r="I2558" s="17">
        <f>IF(H2558=0,'Costo de tareas'!$B$13,'Costo de tareas'!$B$13-H2558)</f>
        <v>0</v>
      </c>
      <c r="J2558" s="2"/>
      <c r="K2558" s="2"/>
      <c r="P2558" s="2"/>
    </row>
    <row r="2559">
      <c r="A2559" s="3" t="s">
        <v>3436</v>
      </c>
      <c r="B2559" s="11" t="str">
        <f t="shared" si="1"/>
        <v>20200417</v>
      </c>
      <c r="C2559" s="12">
        <f t="shared" si="2"/>
        <v>43938</v>
      </c>
      <c r="D2559" s="3" t="str">
        <f t="shared" si="3"/>
        <v>13</v>
      </c>
      <c r="E2559" s="13">
        <v>3.0</v>
      </c>
      <c r="F2559" s="14">
        <f>'Costo de tareas'!$B$15</f>
        <v>0.1964027778</v>
      </c>
      <c r="G2559" s="15">
        <f>'Producción diaria'!$T$3*$L$2*$M$2*$N$2*E2559*1000/'Costo de tareas'!$B$14</f>
        <v>4.510685805</v>
      </c>
      <c r="H2559" s="16">
        <f>IF(G2559 &gt; 'Costo de tareas'!$B$13, 'Costo de tareas'!$B$13, IF(G2559 &lt; 'Costo de tareas'!$B$13*0.2, 0, 'Costo de tareas'!$B$13- G2559))</f>
        <v>0</v>
      </c>
      <c r="I2559" s="17">
        <f>IF(H2559=0,'Costo de tareas'!$B$13,'Costo de tareas'!$B$13-H2559)</f>
        <v>39.28055556</v>
      </c>
      <c r="J2559" s="2"/>
      <c r="K2559" s="2"/>
      <c r="P2559" s="2"/>
    </row>
    <row r="2560">
      <c r="A2560" s="3" t="s">
        <v>3437</v>
      </c>
      <c r="B2560" s="11" t="str">
        <f t="shared" si="1"/>
        <v>20200417</v>
      </c>
      <c r="C2560" s="12">
        <f t="shared" si="2"/>
        <v>43938</v>
      </c>
      <c r="D2560" s="3" t="str">
        <f t="shared" si="3"/>
        <v>14</v>
      </c>
      <c r="E2560" s="13">
        <v>241.0</v>
      </c>
      <c r="F2560" s="14">
        <f>'Costo de tareas'!$B$15</f>
        <v>0.1964027778</v>
      </c>
      <c r="G2560" s="15">
        <f>'Producción diaria'!$T$3*$L$2*$M$2*$N$2*E2560*1000/'Costo de tareas'!$B$14</f>
        <v>362.3584264</v>
      </c>
      <c r="H2560" s="16">
        <f>IF(G2560 &gt; 'Costo de tareas'!$B$13, 'Costo de tareas'!$B$13, IF(G2560 &lt; 'Costo de tareas'!$B$13*0.2, 0, 'Costo de tareas'!$B$13- G2560))</f>
        <v>39.28055556</v>
      </c>
      <c r="I2560" s="17">
        <f>IF(H2560=0,'Costo de tareas'!$B$13,'Costo de tareas'!$B$13-H2560)</f>
        <v>0</v>
      </c>
      <c r="J2560" s="2"/>
      <c r="K2560" s="2"/>
      <c r="P2560" s="2"/>
    </row>
    <row r="2561">
      <c r="A2561" s="3" t="s">
        <v>3439</v>
      </c>
      <c r="B2561" s="11" t="str">
        <f t="shared" si="1"/>
        <v>20200417</v>
      </c>
      <c r="C2561" s="12">
        <f t="shared" si="2"/>
        <v>43938</v>
      </c>
      <c r="D2561" s="3" t="str">
        <f t="shared" si="3"/>
        <v>15</v>
      </c>
      <c r="E2561" s="13">
        <v>217.0</v>
      </c>
      <c r="F2561" s="14">
        <f>'Costo de tareas'!$B$15</f>
        <v>0.1964027778</v>
      </c>
      <c r="G2561" s="15">
        <f>'Producción diaria'!$T$3*$L$2*$M$2*$N$2*E2561*1000/'Costo de tareas'!$B$14</f>
        <v>326.2729399</v>
      </c>
      <c r="H2561" s="16">
        <f>IF(G2561 &gt; 'Costo de tareas'!$B$13, 'Costo de tareas'!$B$13, IF(G2561 &lt; 'Costo de tareas'!$B$13*0.2, 0, 'Costo de tareas'!$B$13- G2561))</f>
        <v>39.28055556</v>
      </c>
      <c r="I2561" s="17">
        <f>IF(H2561=0,'Costo de tareas'!$B$13,'Costo de tareas'!$B$13-H2561)</f>
        <v>0</v>
      </c>
      <c r="J2561" s="2"/>
      <c r="K2561" s="2"/>
      <c r="P2561" s="2"/>
    </row>
    <row r="2562">
      <c r="A2562" s="3" t="s">
        <v>3440</v>
      </c>
      <c r="B2562" s="11" t="str">
        <f t="shared" si="1"/>
        <v>20200417</v>
      </c>
      <c r="C2562" s="12">
        <f t="shared" si="2"/>
        <v>43938</v>
      </c>
      <c r="D2562" s="3" t="str">
        <f t="shared" si="3"/>
        <v>16</v>
      </c>
      <c r="E2562" s="13">
        <v>24.0</v>
      </c>
      <c r="F2562" s="14">
        <f>'Costo de tareas'!$B$15</f>
        <v>0.1964027778</v>
      </c>
      <c r="G2562" s="15">
        <f>'Producción diaria'!$T$3*$L$2*$M$2*$N$2*E2562*1000/'Costo de tareas'!$B$14</f>
        <v>36.08548644</v>
      </c>
      <c r="H2562" s="16">
        <f>IF(G2562 &gt; 'Costo de tareas'!$B$13, 'Costo de tareas'!$B$13, IF(G2562 &lt; 'Costo de tareas'!$B$13*0.2, 0, 'Costo de tareas'!$B$13- G2562))</f>
        <v>3.195069112</v>
      </c>
      <c r="I2562" s="17">
        <f>IF(H2562=0,'Costo de tareas'!$B$13,'Costo de tareas'!$B$13-H2562)</f>
        <v>36.08548644</v>
      </c>
      <c r="J2562" s="2"/>
      <c r="K2562" s="2"/>
      <c r="P2562" s="2"/>
    </row>
    <row r="2563">
      <c r="A2563" s="3" t="s">
        <v>3441</v>
      </c>
      <c r="B2563" s="11" t="str">
        <f t="shared" si="1"/>
        <v>20200417</v>
      </c>
      <c r="C2563" s="12">
        <f t="shared" si="2"/>
        <v>43938</v>
      </c>
      <c r="D2563" s="3" t="str">
        <f t="shared" si="3"/>
        <v>17</v>
      </c>
      <c r="E2563" s="13">
        <v>268.0</v>
      </c>
      <c r="F2563" s="14">
        <f>'Costo de tareas'!$B$15</f>
        <v>0.1964027778</v>
      </c>
      <c r="G2563" s="15">
        <f>'Producción diaria'!$T$3*$L$2*$M$2*$N$2*E2563*1000/'Costo de tareas'!$B$14</f>
        <v>402.9545986</v>
      </c>
      <c r="H2563" s="16">
        <f>IF(G2563 &gt; 'Costo de tareas'!$B$13, 'Costo de tareas'!$B$13, IF(G2563 &lt; 'Costo de tareas'!$B$13*0.2, 0, 'Costo de tareas'!$B$13- G2563))</f>
        <v>39.28055556</v>
      </c>
      <c r="I2563" s="17">
        <f>IF(H2563=0,'Costo de tareas'!$B$13,'Costo de tareas'!$B$13-H2563)</f>
        <v>0</v>
      </c>
      <c r="J2563" s="2"/>
      <c r="K2563" s="2"/>
      <c r="P2563" s="2"/>
    </row>
    <row r="2564">
      <c r="A2564" s="3" t="s">
        <v>3442</v>
      </c>
      <c r="B2564" s="11" t="str">
        <f t="shared" si="1"/>
        <v>20200417</v>
      </c>
      <c r="C2564" s="12">
        <f t="shared" si="2"/>
        <v>43938</v>
      </c>
      <c r="D2564" s="3" t="str">
        <f t="shared" si="3"/>
        <v>18</v>
      </c>
      <c r="E2564" s="13">
        <v>8.0</v>
      </c>
      <c r="F2564" s="14">
        <f>'Costo de tareas'!$B$15</f>
        <v>0.1964027778</v>
      </c>
      <c r="G2564" s="15">
        <f>'Producción diaria'!$T$3*$L$2*$M$2*$N$2*E2564*1000/'Costo de tareas'!$B$14</f>
        <v>12.02849548</v>
      </c>
      <c r="H2564" s="16">
        <f>IF(G2564 &gt; 'Costo de tareas'!$B$13, 'Costo de tareas'!$B$13, IF(G2564 &lt; 'Costo de tareas'!$B$13*0.2, 0, 'Costo de tareas'!$B$13- G2564))</f>
        <v>27.25206007</v>
      </c>
      <c r="I2564" s="17">
        <f>IF(H2564=0,'Costo de tareas'!$B$13,'Costo de tareas'!$B$13-H2564)</f>
        <v>12.02849548</v>
      </c>
      <c r="J2564" s="2"/>
      <c r="K2564" s="2"/>
      <c r="P2564" s="2"/>
    </row>
    <row r="2565">
      <c r="A2565" s="3" t="s">
        <v>3443</v>
      </c>
      <c r="B2565" s="11" t="str">
        <f t="shared" si="1"/>
        <v>20200417</v>
      </c>
      <c r="C2565" s="12">
        <f t="shared" si="2"/>
        <v>43938</v>
      </c>
      <c r="D2565" s="3" t="str">
        <f t="shared" si="3"/>
        <v>19</v>
      </c>
      <c r="E2565" s="13">
        <v>0.0</v>
      </c>
      <c r="F2565" s="14">
        <f>'Costo de tareas'!$B$15</f>
        <v>0.1964027778</v>
      </c>
      <c r="G2565" s="15">
        <f>'Producción diaria'!$T$3*$L$2*$M$2*$N$2*E2565*1000/'Costo de tareas'!$B$14</f>
        <v>0</v>
      </c>
      <c r="H2565" s="16">
        <f>IF(G2565 &gt; 'Costo de tareas'!$B$13, 'Costo de tareas'!$B$13, IF(G2565 &lt; 'Costo de tareas'!$B$13*0.2, 0, 'Costo de tareas'!$B$13- G2565))</f>
        <v>0</v>
      </c>
      <c r="I2565" s="17">
        <f>IF(H2565=0,'Costo de tareas'!$B$13,'Costo de tareas'!$B$13-H2565)</f>
        <v>39.28055556</v>
      </c>
      <c r="J2565" s="2"/>
      <c r="K2565" s="2"/>
      <c r="P2565" s="2"/>
    </row>
    <row r="2566">
      <c r="A2566" s="3" t="s">
        <v>3445</v>
      </c>
      <c r="B2566" s="11" t="str">
        <f t="shared" si="1"/>
        <v>20200417</v>
      </c>
      <c r="C2566" s="12">
        <f t="shared" si="2"/>
        <v>43938</v>
      </c>
      <c r="D2566" s="3" t="str">
        <f t="shared" si="3"/>
        <v>20</v>
      </c>
      <c r="E2566" s="13">
        <v>0.0</v>
      </c>
      <c r="F2566" s="14">
        <f>'Costo de tareas'!$B$15</f>
        <v>0.1964027778</v>
      </c>
      <c r="G2566" s="15">
        <f>'Producción diaria'!$T$3*$L$2*$M$2*$N$2*E2566*1000/'Costo de tareas'!$B$14</f>
        <v>0</v>
      </c>
      <c r="H2566" s="16">
        <f>IF(G2566 &gt; 'Costo de tareas'!$B$13, 'Costo de tareas'!$B$13, IF(G2566 &lt; 'Costo de tareas'!$B$13*0.2, 0, 'Costo de tareas'!$B$13- G2566))</f>
        <v>0</v>
      </c>
      <c r="I2566" s="17">
        <f>IF(H2566=0,'Costo de tareas'!$B$13,'Costo de tareas'!$B$13-H2566)</f>
        <v>39.28055556</v>
      </c>
      <c r="J2566" s="2"/>
      <c r="K2566" s="2"/>
      <c r="P2566" s="2"/>
    </row>
    <row r="2567">
      <c r="A2567" s="3" t="s">
        <v>3447</v>
      </c>
      <c r="B2567" s="11" t="str">
        <f t="shared" si="1"/>
        <v>20200417</v>
      </c>
      <c r="C2567" s="12">
        <f t="shared" si="2"/>
        <v>43938</v>
      </c>
      <c r="D2567" s="3" t="str">
        <f t="shared" si="3"/>
        <v>21</v>
      </c>
      <c r="E2567" s="13">
        <v>0.0</v>
      </c>
      <c r="F2567" s="14">
        <f>'Costo de tareas'!$B$15</f>
        <v>0.1964027778</v>
      </c>
      <c r="G2567" s="15">
        <f>'Producción diaria'!$T$3*$L$2*$M$2*$N$2*E2567*1000/'Costo de tareas'!$B$14</f>
        <v>0</v>
      </c>
      <c r="H2567" s="16">
        <f>IF(G2567 &gt; 'Costo de tareas'!$B$13, 'Costo de tareas'!$B$13, IF(G2567 &lt; 'Costo de tareas'!$B$13*0.2, 0, 'Costo de tareas'!$B$13- G2567))</f>
        <v>0</v>
      </c>
      <c r="I2567" s="17">
        <f>IF(H2567=0,'Costo de tareas'!$B$13,'Costo de tareas'!$B$13-H2567)</f>
        <v>39.28055556</v>
      </c>
      <c r="J2567" s="2"/>
      <c r="K2567" s="2"/>
      <c r="P2567" s="2"/>
    </row>
    <row r="2568">
      <c r="A2568" s="3" t="s">
        <v>3448</v>
      </c>
      <c r="B2568" s="11" t="str">
        <f t="shared" si="1"/>
        <v>20200417</v>
      </c>
      <c r="C2568" s="12">
        <f t="shared" si="2"/>
        <v>43938</v>
      </c>
      <c r="D2568" s="3" t="str">
        <f t="shared" si="3"/>
        <v>22</v>
      </c>
      <c r="E2568" s="13">
        <v>0.0</v>
      </c>
      <c r="F2568" s="14">
        <f>'Costo de tareas'!$B$15</f>
        <v>0.1964027778</v>
      </c>
      <c r="G2568" s="15">
        <f>'Producción diaria'!$T$3*$L$2*$M$2*$N$2*E2568*1000/'Costo de tareas'!$B$14</f>
        <v>0</v>
      </c>
      <c r="H2568" s="16">
        <f>IF(G2568 &gt; 'Costo de tareas'!$B$13, 'Costo de tareas'!$B$13, IF(G2568 &lt; 'Costo de tareas'!$B$13*0.2, 0, 'Costo de tareas'!$B$13- G2568))</f>
        <v>0</v>
      </c>
      <c r="I2568" s="17">
        <f>IF(H2568=0,'Costo de tareas'!$B$13,'Costo de tareas'!$B$13-H2568)</f>
        <v>39.28055556</v>
      </c>
      <c r="J2568" s="2"/>
      <c r="K2568" s="2"/>
      <c r="P2568" s="2"/>
    </row>
    <row r="2569">
      <c r="A2569" s="3" t="s">
        <v>3449</v>
      </c>
      <c r="B2569" s="11" t="str">
        <f t="shared" si="1"/>
        <v>20200417</v>
      </c>
      <c r="C2569" s="12">
        <f t="shared" si="2"/>
        <v>43938</v>
      </c>
      <c r="D2569" s="3" t="str">
        <f t="shared" si="3"/>
        <v>23</v>
      </c>
      <c r="E2569" s="13">
        <v>0.0</v>
      </c>
      <c r="F2569" s="14">
        <f>'Costo de tareas'!$B$15</f>
        <v>0.1964027778</v>
      </c>
      <c r="G2569" s="15">
        <f>'Producción diaria'!$T$3*$L$2*$M$2*$N$2*E2569*1000/'Costo de tareas'!$B$14</f>
        <v>0</v>
      </c>
      <c r="H2569" s="16">
        <f>IF(G2569 &gt; 'Costo de tareas'!$B$13, 'Costo de tareas'!$B$13, IF(G2569 &lt; 'Costo de tareas'!$B$13*0.2, 0, 'Costo de tareas'!$B$13- G2569))</f>
        <v>0</v>
      </c>
      <c r="I2569" s="17">
        <f>IF(H2569=0,'Costo de tareas'!$B$13,'Costo de tareas'!$B$13-H2569)</f>
        <v>39.28055556</v>
      </c>
      <c r="J2569" s="2"/>
      <c r="K2569" s="2"/>
      <c r="P2569" s="2"/>
    </row>
    <row r="2570">
      <c r="A2570" s="3" t="s">
        <v>3450</v>
      </c>
      <c r="B2570" s="11" t="str">
        <f t="shared" si="1"/>
        <v>20200418</v>
      </c>
      <c r="C2570" s="12">
        <f t="shared" si="2"/>
        <v>43939</v>
      </c>
      <c r="D2570" s="3" t="str">
        <f t="shared" si="3"/>
        <v>00</v>
      </c>
      <c r="E2570" s="13">
        <v>0.0</v>
      </c>
      <c r="F2570" s="14">
        <f>'Costo de tareas'!$B$15</f>
        <v>0.1964027778</v>
      </c>
      <c r="G2570" s="15">
        <f>'Producción diaria'!$T$3*$L$2*$M$2*$N$2*E2570*1000/'Costo de tareas'!$B$14</f>
        <v>0</v>
      </c>
      <c r="H2570" s="16">
        <f>IF(G2570 &gt; 'Costo de tareas'!$B$13, 'Costo de tareas'!$B$13, IF(G2570 &lt; 'Costo de tareas'!$B$13*0.2, 0, 'Costo de tareas'!$B$13- G2570))</f>
        <v>0</v>
      </c>
      <c r="I2570" s="17">
        <f>IF(H2570=0,'Costo de tareas'!$B$13,'Costo de tareas'!$B$13-H2570)</f>
        <v>39.28055556</v>
      </c>
      <c r="J2570" s="2"/>
      <c r="K2570" s="2"/>
      <c r="P2570" s="2"/>
    </row>
    <row r="2571">
      <c r="A2571" s="3" t="s">
        <v>3452</v>
      </c>
      <c r="B2571" s="11" t="str">
        <f t="shared" si="1"/>
        <v>20200418</v>
      </c>
      <c r="C2571" s="12">
        <f t="shared" si="2"/>
        <v>43939</v>
      </c>
      <c r="D2571" s="3" t="str">
        <f t="shared" si="3"/>
        <v>01</v>
      </c>
      <c r="E2571" s="13">
        <v>0.0</v>
      </c>
      <c r="F2571" s="14">
        <f>'Costo de tareas'!$B$15</f>
        <v>0.1964027778</v>
      </c>
      <c r="G2571" s="15">
        <f>'Producción diaria'!$T$3*$L$2*$M$2*$N$2*E2571*1000/'Costo de tareas'!$B$14</f>
        <v>0</v>
      </c>
      <c r="H2571" s="16">
        <f>IF(G2571 &gt; 'Costo de tareas'!$B$13, 'Costo de tareas'!$B$13, IF(G2571 &lt; 'Costo de tareas'!$B$13*0.2, 0, 'Costo de tareas'!$B$13- G2571))</f>
        <v>0</v>
      </c>
      <c r="I2571" s="17">
        <f>IF(H2571=0,'Costo de tareas'!$B$13,'Costo de tareas'!$B$13-H2571)</f>
        <v>39.28055556</v>
      </c>
      <c r="J2571" s="2"/>
      <c r="K2571" s="2"/>
      <c r="P2571" s="2"/>
    </row>
    <row r="2572">
      <c r="A2572" s="3" t="s">
        <v>3454</v>
      </c>
      <c r="B2572" s="11" t="str">
        <f t="shared" si="1"/>
        <v>20200418</v>
      </c>
      <c r="C2572" s="12">
        <f t="shared" si="2"/>
        <v>43939</v>
      </c>
      <c r="D2572" s="3" t="str">
        <f t="shared" si="3"/>
        <v>02</v>
      </c>
      <c r="E2572" s="13">
        <v>0.0</v>
      </c>
      <c r="F2572" s="14">
        <f>'Costo de tareas'!$B$15</f>
        <v>0.1964027778</v>
      </c>
      <c r="G2572" s="15">
        <f>'Producción diaria'!$T$3*$L$2*$M$2*$N$2*E2572*1000/'Costo de tareas'!$B$14</f>
        <v>0</v>
      </c>
      <c r="H2572" s="16">
        <f>IF(G2572 &gt; 'Costo de tareas'!$B$13, 'Costo de tareas'!$B$13, IF(G2572 &lt; 'Costo de tareas'!$B$13*0.2, 0, 'Costo de tareas'!$B$13- G2572))</f>
        <v>0</v>
      </c>
      <c r="I2572" s="17">
        <f>IF(H2572=0,'Costo de tareas'!$B$13,'Costo de tareas'!$B$13-H2572)</f>
        <v>39.28055556</v>
      </c>
      <c r="J2572" s="2"/>
      <c r="K2572" s="2"/>
      <c r="P2572" s="2"/>
    </row>
    <row r="2573">
      <c r="A2573" s="3" t="s">
        <v>3456</v>
      </c>
      <c r="B2573" s="11" t="str">
        <f t="shared" si="1"/>
        <v>20200418</v>
      </c>
      <c r="C2573" s="12">
        <f t="shared" si="2"/>
        <v>43939</v>
      </c>
      <c r="D2573" s="3" t="str">
        <f t="shared" si="3"/>
        <v>03</v>
      </c>
      <c r="E2573" s="13">
        <v>0.0</v>
      </c>
      <c r="F2573" s="14">
        <f>'Costo de tareas'!$B$15</f>
        <v>0.1964027778</v>
      </c>
      <c r="G2573" s="15">
        <f>'Producción diaria'!$T$3*$L$2*$M$2*$N$2*E2573*1000/'Costo de tareas'!$B$14</f>
        <v>0</v>
      </c>
      <c r="H2573" s="16">
        <f>IF(G2573 &gt; 'Costo de tareas'!$B$13, 'Costo de tareas'!$B$13, IF(G2573 &lt; 'Costo de tareas'!$B$13*0.2, 0, 'Costo de tareas'!$B$13- G2573))</f>
        <v>0</v>
      </c>
      <c r="I2573" s="17">
        <f>IF(H2573=0,'Costo de tareas'!$B$13,'Costo de tareas'!$B$13-H2573)</f>
        <v>39.28055556</v>
      </c>
      <c r="J2573" s="2"/>
      <c r="K2573" s="2"/>
      <c r="P2573" s="2"/>
    </row>
    <row r="2574">
      <c r="A2574" s="3" t="s">
        <v>3458</v>
      </c>
      <c r="B2574" s="11" t="str">
        <f t="shared" si="1"/>
        <v>20200418</v>
      </c>
      <c r="C2574" s="12">
        <f t="shared" si="2"/>
        <v>43939</v>
      </c>
      <c r="D2574" s="3" t="str">
        <f t="shared" si="3"/>
        <v>04</v>
      </c>
      <c r="E2574" s="13">
        <v>0.0</v>
      </c>
      <c r="F2574" s="14">
        <f>'Costo de tareas'!$B$15</f>
        <v>0.1964027778</v>
      </c>
      <c r="G2574" s="15">
        <f>'Producción diaria'!$T$3*$L$2*$M$2*$N$2*E2574*1000/'Costo de tareas'!$B$14</f>
        <v>0</v>
      </c>
      <c r="H2574" s="16">
        <f>IF(G2574 &gt; 'Costo de tareas'!$B$13, 'Costo de tareas'!$B$13, IF(G2574 &lt; 'Costo de tareas'!$B$13*0.2, 0, 'Costo de tareas'!$B$13- G2574))</f>
        <v>0</v>
      </c>
      <c r="I2574" s="17">
        <f>IF(H2574=0,'Costo de tareas'!$B$13,'Costo de tareas'!$B$13-H2574)</f>
        <v>39.28055556</v>
      </c>
      <c r="J2574" s="2"/>
      <c r="K2574" s="2"/>
      <c r="P2574" s="2"/>
    </row>
    <row r="2575">
      <c r="A2575" s="3" t="s">
        <v>3459</v>
      </c>
      <c r="B2575" s="11" t="str">
        <f t="shared" si="1"/>
        <v>20200418</v>
      </c>
      <c r="C2575" s="12">
        <f t="shared" si="2"/>
        <v>43939</v>
      </c>
      <c r="D2575" s="3" t="str">
        <f t="shared" si="3"/>
        <v>05</v>
      </c>
      <c r="E2575" s="13">
        <v>0.0</v>
      </c>
      <c r="F2575" s="14">
        <f>'Costo de tareas'!$B$15</f>
        <v>0.1964027778</v>
      </c>
      <c r="G2575" s="15">
        <f>'Producción diaria'!$T$3*$L$2*$M$2*$N$2*E2575*1000/'Costo de tareas'!$B$14</f>
        <v>0</v>
      </c>
      <c r="H2575" s="16">
        <f>IF(G2575 &gt; 'Costo de tareas'!$B$13, 'Costo de tareas'!$B$13, IF(G2575 &lt; 'Costo de tareas'!$B$13*0.2, 0, 'Costo de tareas'!$B$13- G2575))</f>
        <v>0</v>
      </c>
      <c r="I2575" s="17">
        <f>IF(H2575=0,'Costo de tareas'!$B$13,'Costo de tareas'!$B$13-H2575)</f>
        <v>39.28055556</v>
      </c>
      <c r="J2575" s="2"/>
      <c r="K2575" s="2"/>
      <c r="P2575" s="2"/>
    </row>
    <row r="2576">
      <c r="A2576" s="3" t="s">
        <v>3460</v>
      </c>
      <c r="B2576" s="11" t="str">
        <f t="shared" si="1"/>
        <v>20200418</v>
      </c>
      <c r="C2576" s="12">
        <f t="shared" si="2"/>
        <v>43939</v>
      </c>
      <c r="D2576" s="3" t="str">
        <f t="shared" si="3"/>
        <v>06</v>
      </c>
      <c r="E2576" s="13">
        <v>68.0</v>
      </c>
      <c r="F2576" s="14">
        <f>'Costo de tareas'!$B$15</f>
        <v>0.1964027778</v>
      </c>
      <c r="G2576" s="15">
        <f>'Producción diaria'!$T$3*$L$2*$M$2*$N$2*E2576*1000/'Costo de tareas'!$B$14</f>
        <v>102.2422116</v>
      </c>
      <c r="H2576" s="16">
        <f>IF(G2576 &gt; 'Costo de tareas'!$B$13, 'Costo de tareas'!$B$13, IF(G2576 &lt; 'Costo de tareas'!$B$13*0.2, 0, 'Costo de tareas'!$B$13- G2576))</f>
        <v>39.28055556</v>
      </c>
      <c r="I2576" s="17">
        <f>IF(H2576=0,'Costo de tareas'!$B$13,'Costo de tareas'!$B$13-H2576)</f>
        <v>0</v>
      </c>
      <c r="J2576" s="2"/>
      <c r="K2576" s="2"/>
      <c r="P2576" s="2"/>
    </row>
    <row r="2577">
      <c r="A2577" s="3" t="s">
        <v>3461</v>
      </c>
      <c r="B2577" s="11" t="str">
        <f t="shared" si="1"/>
        <v>20200418</v>
      </c>
      <c r="C2577" s="12">
        <f t="shared" si="2"/>
        <v>43939</v>
      </c>
      <c r="D2577" s="3" t="str">
        <f t="shared" si="3"/>
        <v>07</v>
      </c>
      <c r="E2577" s="13">
        <v>203.0</v>
      </c>
      <c r="F2577" s="14">
        <f>'Costo de tareas'!$B$15</f>
        <v>0.1964027778</v>
      </c>
      <c r="G2577" s="15">
        <f>'Producción diaria'!$T$3*$L$2*$M$2*$N$2*E2577*1000/'Costo de tareas'!$B$14</f>
        <v>305.2230728</v>
      </c>
      <c r="H2577" s="16">
        <f>IF(G2577 &gt; 'Costo de tareas'!$B$13, 'Costo de tareas'!$B$13, IF(G2577 &lt; 'Costo de tareas'!$B$13*0.2, 0, 'Costo de tareas'!$B$13- G2577))</f>
        <v>39.28055556</v>
      </c>
      <c r="I2577" s="17">
        <f>IF(H2577=0,'Costo de tareas'!$B$13,'Costo de tareas'!$B$13-H2577)</f>
        <v>0</v>
      </c>
      <c r="J2577" s="2"/>
      <c r="K2577" s="2"/>
      <c r="P2577" s="2"/>
    </row>
    <row r="2578">
      <c r="A2578" s="3" t="s">
        <v>3463</v>
      </c>
      <c r="B2578" s="11" t="str">
        <f t="shared" si="1"/>
        <v>20200418</v>
      </c>
      <c r="C2578" s="12">
        <f t="shared" si="2"/>
        <v>43939</v>
      </c>
      <c r="D2578" s="3" t="str">
        <f t="shared" si="3"/>
        <v>08</v>
      </c>
      <c r="E2578" s="13">
        <v>455.0</v>
      </c>
      <c r="F2578" s="14">
        <f>'Costo de tareas'!$B$15</f>
        <v>0.1964027778</v>
      </c>
      <c r="G2578" s="15">
        <f>'Producción diaria'!$T$3*$L$2*$M$2*$N$2*E2578*1000/'Costo de tareas'!$B$14</f>
        <v>684.1206805</v>
      </c>
      <c r="H2578" s="16">
        <f>IF(G2578 &gt; 'Costo de tareas'!$B$13, 'Costo de tareas'!$B$13, IF(G2578 &lt; 'Costo de tareas'!$B$13*0.2, 0, 'Costo de tareas'!$B$13- G2578))</f>
        <v>39.28055556</v>
      </c>
      <c r="I2578" s="17">
        <f>IF(H2578=0,'Costo de tareas'!$B$13,'Costo de tareas'!$B$13-H2578)</f>
        <v>0</v>
      </c>
      <c r="J2578" s="2"/>
      <c r="K2578" s="2"/>
      <c r="P2578" s="2"/>
    </row>
    <row r="2579">
      <c r="A2579" s="3" t="s">
        <v>3464</v>
      </c>
      <c r="B2579" s="11" t="str">
        <f t="shared" si="1"/>
        <v>20200418</v>
      </c>
      <c r="C2579" s="12">
        <f t="shared" si="2"/>
        <v>43939</v>
      </c>
      <c r="D2579" s="3" t="str">
        <f t="shared" si="3"/>
        <v>09</v>
      </c>
      <c r="E2579" s="13">
        <v>624.0</v>
      </c>
      <c r="F2579" s="14">
        <f>'Costo de tareas'!$B$15</f>
        <v>0.1964027778</v>
      </c>
      <c r="G2579" s="15">
        <f>'Producción diaria'!$T$3*$L$2*$M$2*$N$2*E2579*1000/'Costo de tareas'!$B$14</f>
        <v>938.2226475</v>
      </c>
      <c r="H2579" s="16">
        <f>IF(G2579 &gt; 'Costo de tareas'!$B$13, 'Costo de tareas'!$B$13, IF(G2579 &lt; 'Costo de tareas'!$B$13*0.2, 0, 'Costo de tareas'!$B$13- G2579))</f>
        <v>39.28055556</v>
      </c>
      <c r="I2579" s="17">
        <f>IF(H2579=0,'Costo de tareas'!$B$13,'Costo de tareas'!$B$13-H2579)</f>
        <v>0</v>
      </c>
      <c r="J2579" s="2"/>
      <c r="K2579" s="2"/>
      <c r="P2579" s="2"/>
    </row>
    <row r="2580">
      <c r="A2580" s="3" t="s">
        <v>3465</v>
      </c>
      <c r="B2580" s="11" t="str">
        <f t="shared" si="1"/>
        <v>20200418</v>
      </c>
      <c r="C2580" s="12">
        <f t="shared" si="2"/>
        <v>43939</v>
      </c>
      <c r="D2580" s="3" t="str">
        <f t="shared" si="3"/>
        <v>10</v>
      </c>
      <c r="E2580" s="13">
        <v>61.0</v>
      </c>
      <c r="F2580" s="14">
        <f>'Costo de tareas'!$B$15</f>
        <v>0.1964027778</v>
      </c>
      <c r="G2580" s="15">
        <f>'Producción diaria'!$T$3*$L$2*$M$2*$N$2*E2580*1000/'Costo de tareas'!$B$14</f>
        <v>91.71727804</v>
      </c>
      <c r="H2580" s="16">
        <f>IF(G2580 &gt; 'Costo de tareas'!$B$13, 'Costo de tareas'!$B$13, IF(G2580 &lt; 'Costo de tareas'!$B$13*0.2, 0, 'Costo de tareas'!$B$13- G2580))</f>
        <v>39.28055556</v>
      </c>
      <c r="I2580" s="17">
        <f>IF(H2580=0,'Costo de tareas'!$B$13,'Costo de tareas'!$B$13-H2580)</f>
        <v>0</v>
      </c>
      <c r="J2580" s="2"/>
      <c r="K2580" s="2"/>
      <c r="P2580" s="2"/>
    </row>
    <row r="2581">
      <c r="A2581" s="3" t="s">
        <v>3466</v>
      </c>
      <c r="B2581" s="11" t="str">
        <f t="shared" si="1"/>
        <v>20200418</v>
      </c>
      <c r="C2581" s="12">
        <f t="shared" si="2"/>
        <v>43939</v>
      </c>
      <c r="D2581" s="3" t="str">
        <f t="shared" si="3"/>
        <v>11</v>
      </c>
      <c r="E2581" s="13">
        <v>806.0</v>
      </c>
      <c r="F2581" s="14">
        <f>'Costo de tareas'!$B$15</f>
        <v>0.1964027778</v>
      </c>
      <c r="G2581" s="15">
        <f>'Producción diaria'!$T$3*$L$2*$M$2*$N$2*E2581*1000/'Costo de tareas'!$B$14</f>
        <v>1211.87092</v>
      </c>
      <c r="H2581" s="16">
        <f>IF(G2581 &gt; 'Costo de tareas'!$B$13, 'Costo de tareas'!$B$13, IF(G2581 &lt; 'Costo de tareas'!$B$13*0.2, 0, 'Costo de tareas'!$B$13- G2581))</f>
        <v>39.28055556</v>
      </c>
      <c r="I2581" s="17">
        <f>IF(H2581=0,'Costo de tareas'!$B$13,'Costo de tareas'!$B$13-H2581)</f>
        <v>0</v>
      </c>
      <c r="J2581" s="2"/>
      <c r="K2581" s="2"/>
      <c r="P2581" s="2"/>
    </row>
    <row r="2582">
      <c r="A2582" s="3" t="s">
        <v>3468</v>
      </c>
      <c r="B2582" s="11" t="str">
        <f t="shared" si="1"/>
        <v>20200418</v>
      </c>
      <c r="C2582" s="12">
        <f t="shared" si="2"/>
        <v>43939</v>
      </c>
      <c r="D2582" s="3" t="str">
        <f t="shared" si="3"/>
        <v>12</v>
      </c>
      <c r="E2582" s="13">
        <v>753.0</v>
      </c>
      <c r="F2582" s="14">
        <f>'Costo de tareas'!$B$15</f>
        <v>0.1964027778</v>
      </c>
      <c r="G2582" s="15">
        <f>'Producción diaria'!$T$3*$L$2*$M$2*$N$2*E2582*1000/'Costo de tareas'!$B$14</f>
        <v>1132.182137</v>
      </c>
      <c r="H2582" s="16">
        <f>IF(G2582 &gt; 'Costo de tareas'!$B$13, 'Costo de tareas'!$B$13, IF(G2582 &lt; 'Costo de tareas'!$B$13*0.2, 0, 'Costo de tareas'!$B$13- G2582))</f>
        <v>39.28055556</v>
      </c>
      <c r="I2582" s="17">
        <f>IF(H2582=0,'Costo de tareas'!$B$13,'Costo de tareas'!$B$13-H2582)</f>
        <v>0</v>
      </c>
      <c r="J2582" s="2"/>
      <c r="K2582" s="2"/>
      <c r="P2582" s="2"/>
    </row>
    <row r="2583">
      <c r="A2583" s="3" t="s">
        <v>3470</v>
      </c>
      <c r="B2583" s="11" t="str">
        <f t="shared" si="1"/>
        <v>20200418</v>
      </c>
      <c r="C2583" s="12">
        <f t="shared" si="2"/>
        <v>43939</v>
      </c>
      <c r="D2583" s="3" t="str">
        <f t="shared" si="3"/>
        <v>13</v>
      </c>
      <c r="E2583" s="13">
        <v>795.0</v>
      </c>
      <c r="F2583" s="14">
        <f>'Costo de tareas'!$B$15</f>
        <v>0.1964027778</v>
      </c>
      <c r="G2583" s="15">
        <f>'Producción diaria'!$T$3*$L$2*$M$2*$N$2*E2583*1000/'Costo de tareas'!$B$14</f>
        <v>1195.331738</v>
      </c>
      <c r="H2583" s="16">
        <f>IF(G2583 &gt; 'Costo de tareas'!$B$13, 'Costo de tareas'!$B$13, IF(G2583 &lt; 'Costo de tareas'!$B$13*0.2, 0, 'Costo de tareas'!$B$13- G2583))</f>
        <v>39.28055556</v>
      </c>
      <c r="I2583" s="17">
        <f>IF(H2583=0,'Costo de tareas'!$B$13,'Costo de tareas'!$B$13-H2583)</f>
        <v>0</v>
      </c>
      <c r="J2583" s="2"/>
      <c r="K2583" s="2"/>
      <c r="P2583" s="2"/>
    </row>
    <row r="2584">
      <c r="A2584" s="3" t="s">
        <v>3472</v>
      </c>
      <c r="B2584" s="11" t="str">
        <f t="shared" si="1"/>
        <v>20200418</v>
      </c>
      <c r="C2584" s="12">
        <f t="shared" si="2"/>
        <v>43939</v>
      </c>
      <c r="D2584" s="3" t="str">
        <f t="shared" si="3"/>
        <v>14</v>
      </c>
      <c r="E2584" s="13">
        <v>704.0</v>
      </c>
      <c r="F2584" s="14">
        <f>'Costo de tareas'!$B$15</f>
        <v>0.1964027778</v>
      </c>
      <c r="G2584" s="15">
        <f>'Producción diaria'!$T$3*$L$2*$M$2*$N$2*E2584*1000/'Costo de tareas'!$B$14</f>
        <v>1058.507602</v>
      </c>
      <c r="H2584" s="16">
        <f>IF(G2584 &gt; 'Costo de tareas'!$B$13, 'Costo de tareas'!$B$13, IF(G2584 &lt; 'Costo de tareas'!$B$13*0.2, 0, 'Costo de tareas'!$B$13- G2584))</f>
        <v>39.28055556</v>
      </c>
      <c r="I2584" s="17">
        <f>IF(H2584=0,'Costo de tareas'!$B$13,'Costo de tareas'!$B$13-H2584)</f>
        <v>0</v>
      </c>
      <c r="J2584" s="2"/>
      <c r="K2584" s="2"/>
      <c r="P2584" s="2"/>
    </row>
    <row r="2585">
      <c r="A2585" s="3" t="s">
        <v>3474</v>
      </c>
      <c r="B2585" s="11" t="str">
        <f t="shared" si="1"/>
        <v>20200418</v>
      </c>
      <c r="C2585" s="12">
        <f t="shared" si="2"/>
        <v>43939</v>
      </c>
      <c r="D2585" s="3" t="str">
        <f t="shared" si="3"/>
        <v>15</v>
      </c>
      <c r="E2585" s="13">
        <v>48.0</v>
      </c>
      <c r="F2585" s="14">
        <f>'Costo de tareas'!$B$15</f>
        <v>0.1964027778</v>
      </c>
      <c r="G2585" s="15">
        <f>'Producción diaria'!$T$3*$L$2*$M$2*$N$2*E2585*1000/'Costo de tareas'!$B$14</f>
        <v>72.17097289</v>
      </c>
      <c r="H2585" s="16">
        <f>IF(G2585 &gt; 'Costo de tareas'!$B$13, 'Costo de tareas'!$B$13, IF(G2585 &lt; 'Costo de tareas'!$B$13*0.2, 0, 'Costo de tareas'!$B$13- G2585))</f>
        <v>39.28055556</v>
      </c>
      <c r="I2585" s="17">
        <f>IF(H2585=0,'Costo de tareas'!$B$13,'Costo de tareas'!$B$13-H2585)</f>
        <v>0</v>
      </c>
      <c r="J2585" s="2"/>
      <c r="K2585" s="2"/>
      <c r="P2585" s="2"/>
    </row>
    <row r="2586">
      <c r="A2586" s="3" t="s">
        <v>3476</v>
      </c>
      <c r="B2586" s="11" t="str">
        <f t="shared" si="1"/>
        <v>20200418</v>
      </c>
      <c r="C2586" s="12">
        <f t="shared" si="2"/>
        <v>43939</v>
      </c>
      <c r="D2586" s="3" t="str">
        <f t="shared" si="3"/>
        <v>16</v>
      </c>
      <c r="E2586" s="13">
        <v>455.0</v>
      </c>
      <c r="F2586" s="14">
        <f>'Costo de tareas'!$B$15</f>
        <v>0.1964027778</v>
      </c>
      <c r="G2586" s="15">
        <f>'Producción diaria'!$T$3*$L$2*$M$2*$N$2*E2586*1000/'Costo de tareas'!$B$14</f>
        <v>684.1206805</v>
      </c>
      <c r="H2586" s="16">
        <f>IF(G2586 &gt; 'Costo de tareas'!$B$13, 'Costo de tareas'!$B$13, IF(G2586 &lt; 'Costo de tareas'!$B$13*0.2, 0, 'Costo de tareas'!$B$13- G2586))</f>
        <v>39.28055556</v>
      </c>
      <c r="I2586" s="17">
        <f>IF(H2586=0,'Costo de tareas'!$B$13,'Costo de tareas'!$B$13-H2586)</f>
        <v>0</v>
      </c>
      <c r="J2586" s="2"/>
      <c r="K2586" s="2"/>
      <c r="P2586" s="2"/>
    </row>
    <row r="2587">
      <c r="A2587" s="3" t="s">
        <v>3478</v>
      </c>
      <c r="B2587" s="11" t="str">
        <f t="shared" si="1"/>
        <v>20200418</v>
      </c>
      <c r="C2587" s="12">
        <f t="shared" si="2"/>
        <v>43939</v>
      </c>
      <c r="D2587" s="3" t="str">
        <f t="shared" si="3"/>
        <v>17</v>
      </c>
      <c r="E2587" s="13">
        <v>19.0</v>
      </c>
      <c r="F2587" s="14">
        <f>'Costo de tareas'!$B$15</f>
        <v>0.1964027778</v>
      </c>
      <c r="G2587" s="15">
        <f>'Producción diaria'!$T$3*$L$2*$M$2*$N$2*E2587*1000/'Costo de tareas'!$B$14</f>
        <v>28.56767677</v>
      </c>
      <c r="H2587" s="16">
        <f>IF(G2587 &gt; 'Costo de tareas'!$B$13, 'Costo de tareas'!$B$13, IF(G2587 &lt; 'Costo de tareas'!$B$13*0.2, 0, 'Costo de tareas'!$B$13- G2587))</f>
        <v>10.71287879</v>
      </c>
      <c r="I2587" s="17">
        <f>IF(H2587=0,'Costo de tareas'!$B$13,'Costo de tareas'!$B$13-H2587)</f>
        <v>28.56767677</v>
      </c>
      <c r="J2587" s="2"/>
      <c r="K2587" s="2"/>
      <c r="P2587" s="2"/>
    </row>
    <row r="2588">
      <c r="A2588" s="3" t="s">
        <v>3480</v>
      </c>
      <c r="B2588" s="11" t="str">
        <f t="shared" si="1"/>
        <v>20200418</v>
      </c>
      <c r="C2588" s="12">
        <f t="shared" si="2"/>
        <v>43939</v>
      </c>
      <c r="D2588" s="3" t="str">
        <f t="shared" si="3"/>
        <v>18</v>
      </c>
      <c r="E2588" s="13">
        <v>97.0</v>
      </c>
      <c r="F2588" s="14">
        <f>'Costo de tareas'!$B$15</f>
        <v>0.1964027778</v>
      </c>
      <c r="G2588" s="15">
        <f>'Producción diaria'!$T$3*$L$2*$M$2*$N$2*E2588*1000/'Costo de tareas'!$B$14</f>
        <v>145.8455077</v>
      </c>
      <c r="H2588" s="16">
        <f>IF(G2588 &gt; 'Costo de tareas'!$B$13, 'Costo de tareas'!$B$13, IF(G2588 &lt; 'Costo de tareas'!$B$13*0.2, 0, 'Costo de tareas'!$B$13- G2588))</f>
        <v>39.28055556</v>
      </c>
      <c r="I2588" s="17">
        <f>IF(H2588=0,'Costo de tareas'!$B$13,'Costo de tareas'!$B$13-H2588)</f>
        <v>0</v>
      </c>
      <c r="J2588" s="2"/>
      <c r="K2588" s="2"/>
      <c r="P2588" s="2"/>
    </row>
    <row r="2589">
      <c r="A2589" s="3" t="s">
        <v>3481</v>
      </c>
      <c r="B2589" s="11" t="str">
        <f t="shared" si="1"/>
        <v>20200418</v>
      </c>
      <c r="C2589" s="12">
        <f t="shared" si="2"/>
        <v>43939</v>
      </c>
      <c r="D2589" s="3" t="str">
        <f t="shared" si="3"/>
        <v>19</v>
      </c>
      <c r="E2589" s="13">
        <v>0.0</v>
      </c>
      <c r="F2589" s="14">
        <f>'Costo de tareas'!$B$15</f>
        <v>0.1964027778</v>
      </c>
      <c r="G2589" s="15">
        <f>'Producción diaria'!$T$3*$L$2*$M$2*$N$2*E2589*1000/'Costo de tareas'!$B$14</f>
        <v>0</v>
      </c>
      <c r="H2589" s="16">
        <f>IF(G2589 &gt; 'Costo de tareas'!$B$13, 'Costo de tareas'!$B$13, IF(G2589 &lt; 'Costo de tareas'!$B$13*0.2, 0, 'Costo de tareas'!$B$13- G2589))</f>
        <v>0</v>
      </c>
      <c r="I2589" s="17">
        <f>IF(H2589=0,'Costo de tareas'!$B$13,'Costo de tareas'!$B$13-H2589)</f>
        <v>39.28055556</v>
      </c>
      <c r="J2589" s="2"/>
      <c r="K2589" s="2"/>
      <c r="P2589" s="2"/>
    </row>
    <row r="2590">
      <c r="A2590" s="3" t="s">
        <v>3482</v>
      </c>
      <c r="B2590" s="11" t="str">
        <f t="shared" si="1"/>
        <v>20200418</v>
      </c>
      <c r="C2590" s="12">
        <f t="shared" si="2"/>
        <v>43939</v>
      </c>
      <c r="D2590" s="3" t="str">
        <f t="shared" si="3"/>
        <v>20</v>
      </c>
      <c r="E2590" s="13">
        <v>0.0</v>
      </c>
      <c r="F2590" s="14">
        <f>'Costo de tareas'!$B$15</f>
        <v>0.1964027778</v>
      </c>
      <c r="G2590" s="15">
        <f>'Producción diaria'!$T$3*$L$2*$M$2*$N$2*E2590*1000/'Costo de tareas'!$B$14</f>
        <v>0</v>
      </c>
      <c r="H2590" s="16">
        <f>IF(G2590 &gt; 'Costo de tareas'!$B$13, 'Costo de tareas'!$B$13, IF(G2590 &lt; 'Costo de tareas'!$B$13*0.2, 0, 'Costo de tareas'!$B$13- G2590))</f>
        <v>0</v>
      </c>
      <c r="I2590" s="17">
        <f>IF(H2590=0,'Costo de tareas'!$B$13,'Costo de tareas'!$B$13-H2590)</f>
        <v>39.28055556</v>
      </c>
      <c r="J2590" s="2"/>
      <c r="K2590" s="2"/>
      <c r="P2590" s="2"/>
    </row>
    <row r="2591">
      <c r="A2591" s="3" t="s">
        <v>3485</v>
      </c>
      <c r="B2591" s="11" t="str">
        <f t="shared" si="1"/>
        <v>20200418</v>
      </c>
      <c r="C2591" s="12">
        <f t="shared" si="2"/>
        <v>43939</v>
      </c>
      <c r="D2591" s="3" t="str">
        <f t="shared" si="3"/>
        <v>21</v>
      </c>
      <c r="E2591" s="13">
        <v>0.0</v>
      </c>
      <c r="F2591" s="14">
        <f>'Costo de tareas'!$B$15</f>
        <v>0.1964027778</v>
      </c>
      <c r="G2591" s="15">
        <f>'Producción diaria'!$T$3*$L$2*$M$2*$N$2*E2591*1000/'Costo de tareas'!$B$14</f>
        <v>0</v>
      </c>
      <c r="H2591" s="16">
        <f>IF(G2591 &gt; 'Costo de tareas'!$B$13, 'Costo de tareas'!$B$13, IF(G2591 &lt; 'Costo de tareas'!$B$13*0.2, 0, 'Costo de tareas'!$B$13- G2591))</f>
        <v>0</v>
      </c>
      <c r="I2591" s="17">
        <f>IF(H2591=0,'Costo de tareas'!$B$13,'Costo de tareas'!$B$13-H2591)</f>
        <v>39.28055556</v>
      </c>
      <c r="J2591" s="2"/>
      <c r="K2591" s="2"/>
      <c r="P2591" s="2"/>
    </row>
    <row r="2592">
      <c r="A2592" s="3" t="s">
        <v>3488</v>
      </c>
      <c r="B2592" s="11" t="str">
        <f t="shared" si="1"/>
        <v>20200418</v>
      </c>
      <c r="C2592" s="12">
        <f t="shared" si="2"/>
        <v>43939</v>
      </c>
      <c r="D2592" s="3" t="str">
        <f t="shared" si="3"/>
        <v>22</v>
      </c>
      <c r="E2592" s="13">
        <v>0.0</v>
      </c>
      <c r="F2592" s="14">
        <f>'Costo de tareas'!$B$15</f>
        <v>0.1964027778</v>
      </c>
      <c r="G2592" s="15">
        <f>'Producción diaria'!$T$3*$L$2*$M$2*$N$2*E2592*1000/'Costo de tareas'!$B$14</f>
        <v>0</v>
      </c>
      <c r="H2592" s="16">
        <f>IF(G2592 &gt; 'Costo de tareas'!$B$13, 'Costo de tareas'!$B$13, IF(G2592 &lt; 'Costo de tareas'!$B$13*0.2, 0, 'Costo de tareas'!$B$13- G2592))</f>
        <v>0</v>
      </c>
      <c r="I2592" s="17">
        <f>IF(H2592=0,'Costo de tareas'!$B$13,'Costo de tareas'!$B$13-H2592)</f>
        <v>39.28055556</v>
      </c>
      <c r="J2592" s="2"/>
      <c r="K2592" s="2"/>
      <c r="P2592" s="2"/>
    </row>
    <row r="2593">
      <c r="A2593" s="3" t="s">
        <v>3489</v>
      </c>
      <c r="B2593" s="11" t="str">
        <f t="shared" si="1"/>
        <v>20200418</v>
      </c>
      <c r="C2593" s="12">
        <f t="shared" si="2"/>
        <v>43939</v>
      </c>
      <c r="D2593" s="3" t="str">
        <f t="shared" si="3"/>
        <v>23</v>
      </c>
      <c r="E2593" s="13">
        <v>0.0</v>
      </c>
      <c r="F2593" s="14">
        <f>'Costo de tareas'!$B$15</f>
        <v>0.1964027778</v>
      </c>
      <c r="G2593" s="15">
        <f>'Producción diaria'!$T$3*$L$2*$M$2*$N$2*E2593*1000/'Costo de tareas'!$B$14</f>
        <v>0</v>
      </c>
      <c r="H2593" s="16">
        <f>IF(G2593 &gt; 'Costo de tareas'!$B$13, 'Costo de tareas'!$B$13, IF(G2593 &lt; 'Costo de tareas'!$B$13*0.2, 0, 'Costo de tareas'!$B$13- G2593))</f>
        <v>0</v>
      </c>
      <c r="I2593" s="17">
        <f>IF(H2593=0,'Costo de tareas'!$B$13,'Costo de tareas'!$B$13-H2593)</f>
        <v>39.28055556</v>
      </c>
      <c r="J2593" s="2"/>
      <c r="K2593" s="2"/>
      <c r="P2593" s="2"/>
    </row>
    <row r="2594">
      <c r="A2594" s="3" t="s">
        <v>3490</v>
      </c>
      <c r="B2594" s="11" t="str">
        <f t="shared" si="1"/>
        <v>20200419</v>
      </c>
      <c r="C2594" s="12">
        <f t="shared" si="2"/>
        <v>43940</v>
      </c>
      <c r="D2594" s="3" t="str">
        <f t="shared" si="3"/>
        <v>00</v>
      </c>
      <c r="E2594" s="13">
        <v>0.0</v>
      </c>
      <c r="F2594" s="14">
        <f>'Costo de tareas'!$B$15</f>
        <v>0.1964027778</v>
      </c>
      <c r="G2594" s="15">
        <f>'Producción diaria'!$T$3*$L$2*$M$2*$N$2*E2594*1000/'Costo de tareas'!$B$14</f>
        <v>0</v>
      </c>
      <c r="H2594" s="16">
        <f>IF(G2594 &gt; 'Costo de tareas'!$B$13, 'Costo de tareas'!$B$13, IF(G2594 &lt; 'Costo de tareas'!$B$13*0.2, 0, 'Costo de tareas'!$B$13- G2594))</f>
        <v>0</v>
      </c>
      <c r="I2594" s="17">
        <f>IF(H2594=0,'Costo de tareas'!$B$13,'Costo de tareas'!$B$13-H2594)</f>
        <v>39.28055556</v>
      </c>
      <c r="J2594" s="2"/>
      <c r="K2594" s="2"/>
      <c r="P2594" s="2"/>
    </row>
    <row r="2595">
      <c r="A2595" s="3" t="s">
        <v>3491</v>
      </c>
      <c r="B2595" s="11" t="str">
        <f t="shared" si="1"/>
        <v>20200419</v>
      </c>
      <c r="C2595" s="12">
        <f t="shared" si="2"/>
        <v>43940</v>
      </c>
      <c r="D2595" s="3" t="str">
        <f t="shared" si="3"/>
        <v>01</v>
      </c>
      <c r="E2595" s="13">
        <v>0.0</v>
      </c>
      <c r="F2595" s="14">
        <f>'Costo de tareas'!$B$15</f>
        <v>0.1964027778</v>
      </c>
      <c r="G2595" s="15">
        <f>'Producción diaria'!$T$3*$L$2*$M$2*$N$2*E2595*1000/'Costo de tareas'!$B$14</f>
        <v>0</v>
      </c>
      <c r="H2595" s="16">
        <f>IF(G2595 &gt; 'Costo de tareas'!$B$13, 'Costo de tareas'!$B$13, IF(G2595 &lt; 'Costo de tareas'!$B$13*0.2, 0, 'Costo de tareas'!$B$13- G2595))</f>
        <v>0</v>
      </c>
      <c r="I2595" s="17">
        <f>IF(H2595=0,'Costo de tareas'!$B$13,'Costo de tareas'!$B$13-H2595)</f>
        <v>39.28055556</v>
      </c>
      <c r="J2595" s="2"/>
      <c r="K2595" s="2"/>
      <c r="P2595" s="2"/>
    </row>
    <row r="2596">
      <c r="A2596" s="3" t="s">
        <v>3492</v>
      </c>
      <c r="B2596" s="11" t="str">
        <f t="shared" si="1"/>
        <v>20200419</v>
      </c>
      <c r="C2596" s="12">
        <f t="shared" si="2"/>
        <v>43940</v>
      </c>
      <c r="D2596" s="3" t="str">
        <f t="shared" si="3"/>
        <v>02</v>
      </c>
      <c r="E2596" s="13">
        <v>0.0</v>
      </c>
      <c r="F2596" s="14">
        <f>'Costo de tareas'!$B$15</f>
        <v>0.1964027778</v>
      </c>
      <c r="G2596" s="15">
        <f>'Producción diaria'!$T$3*$L$2*$M$2*$N$2*E2596*1000/'Costo de tareas'!$B$14</f>
        <v>0</v>
      </c>
      <c r="H2596" s="16">
        <f>IF(G2596 &gt; 'Costo de tareas'!$B$13, 'Costo de tareas'!$B$13, IF(G2596 &lt; 'Costo de tareas'!$B$13*0.2, 0, 'Costo de tareas'!$B$13- G2596))</f>
        <v>0</v>
      </c>
      <c r="I2596" s="17">
        <f>IF(H2596=0,'Costo de tareas'!$B$13,'Costo de tareas'!$B$13-H2596)</f>
        <v>39.28055556</v>
      </c>
      <c r="J2596" s="2"/>
      <c r="K2596" s="2"/>
      <c r="P2596" s="2"/>
    </row>
    <row r="2597">
      <c r="A2597" s="3" t="s">
        <v>3494</v>
      </c>
      <c r="B2597" s="11" t="str">
        <f t="shared" si="1"/>
        <v>20200419</v>
      </c>
      <c r="C2597" s="12">
        <f t="shared" si="2"/>
        <v>43940</v>
      </c>
      <c r="D2597" s="3" t="str">
        <f t="shared" si="3"/>
        <v>03</v>
      </c>
      <c r="E2597" s="13">
        <v>0.0</v>
      </c>
      <c r="F2597" s="14">
        <f>'Costo de tareas'!$B$15</f>
        <v>0.1964027778</v>
      </c>
      <c r="G2597" s="15">
        <f>'Producción diaria'!$T$3*$L$2*$M$2*$N$2*E2597*1000/'Costo de tareas'!$B$14</f>
        <v>0</v>
      </c>
      <c r="H2597" s="16">
        <f>IF(G2597 &gt; 'Costo de tareas'!$B$13, 'Costo de tareas'!$B$13, IF(G2597 &lt; 'Costo de tareas'!$B$13*0.2, 0, 'Costo de tareas'!$B$13- G2597))</f>
        <v>0</v>
      </c>
      <c r="I2597" s="17">
        <f>IF(H2597=0,'Costo de tareas'!$B$13,'Costo de tareas'!$B$13-H2597)</f>
        <v>39.28055556</v>
      </c>
      <c r="J2597" s="2"/>
      <c r="K2597" s="2"/>
      <c r="P2597" s="2"/>
    </row>
    <row r="2598">
      <c r="A2598" s="3" t="s">
        <v>3496</v>
      </c>
      <c r="B2598" s="11" t="str">
        <f t="shared" si="1"/>
        <v>20200419</v>
      </c>
      <c r="C2598" s="12">
        <f t="shared" si="2"/>
        <v>43940</v>
      </c>
      <c r="D2598" s="3" t="str">
        <f t="shared" si="3"/>
        <v>04</v>
      </c>
      <c r="E2598" s="13">
        <v>0.0</v>
      </c>
      <c r="F2598" s="14">
        <f>'Costo de tareas'!$B$15</f>
        <v>0.1964027778</v>
      </c>
      <c r="G2598" s="15">
        <f>'Producción diaria'!$T$3*$L$2*$M$2*$N$2*E2598*1000/'Costo de tareas'!$B$14</f>
        <v>0</v>
      </c>
      <c r="H2598" s="16">
        <f>IF(G2598 &gt; 'Costo de tareas'!$B$13, 'Costo de tareas'!$B$13, IF(G2598 &lt; 'Costo de tareas'!$B$13*0.2, 0, 'Costo de tareas'!$B$13- G2598))</f>
        <v>0</v>
      </c>
      <c r="I2598" s="17">
        <f>IF(H2598=0,'Costo de tareas'!$B$13,'Costo de tareas'!$B$13-H2598)</f>
        <v>39.28055556</v>
      </c>
      <c r="J2598" s="2"/>
      <c r="K2598" s="2"/>
      <c r="P2598" s="2"/>
    </row>
    <row r="2599">
      <c r="A2599" s="3" t="s">
        <v>3497</v>
      </c>
      <c r="B2599" s="11" t="str">
        <f t="shared" si="1"/>
        <v>20200419</v>
      </c>
      <c r="C2599" s="12">
        <f t="shared" si="2"/>
        <v>43940</v>
      </c>
      <c r="D2599" s="3" t="str">
        <f t="shared" si="3"/>
        <v>05</v>
      </c>
      <c r="E2599" s="13">
        <v>0.0</v>
      </c>
      <c r="F2599" s="14">
        <f>'Costo de tareas'!$B$15</f>
        <v>0.1964027778</v>
      </c>
      <c r="G2599" s="15">
        <f>'Producción diaria'!$T$3*$L$2*$M$2*$N$2*E2599*1000/'Costo de tareas'!$B$14</f>
        <v>0</v>
      </c>
      <c r="H2599" s="16">
        <f>IF(G2599 &gt; 'Costo de tareas'!$B$13, 'Costo de tareas'!$B$13, IF(G2599 &lt; 'Costo de tareas'!$B$13*0.2, 0, 'Costo de tareas'!$B$13- G2599))</f>
        <v>0</v>
      </c>
      <c r="I2599" s="17">
        <f>IF(H2599=0,'Costo de tareas'!$B$13,'Costo de tareas'!$B$13-H2599)</f>
        <v>39.28055556</v>
      </c>
      <c r="J2599" s="2"/>
      <c r="K2599" s="2"/>
      <c r="P2599" s="2"/>
    </row>
    <row r="2600">
      <c r="A2600" s="3" t="s">
        <v>3498</v>
      </c>
      <c r="B2600" s="11" t="str">
        <f t="shared" si="1"/>
        <v>20200419</v>
      </c>
      <c r="C2600" s="12">
        <f t="shared" si="2"/>
        <v>43940</v>
      </c>
      <c r="D2600" s="3" t="str">
        <f t="shared" si="3"/>
        <v>06</v>
      </c>
      <c r="E2600" s="13">
        <v>23.0</v>
      </c>
      <c r="F2600" s="14">
        <f>'Costo de tareas'!$B$15</f>
        <v>0.1964027778</v>
      </c>
      <c r="G2600" s="15">
        <f>'Producción diaria'!$T$3*$L$2*$M$2*$N$2*E2600*1000/'Costo de tareas'!$B$14</f>
        <v>34.58192451</v>
      </c>
      <c r="H2600" s="16">
        <f>IF(G2600 &gt; 'Costo de tareas'!$B$13, 'Costo de tareas'!$B$13, IF(G2600 &lt; 'Costo de tareas'!$B$13*0.2, 0, 'Costo de tareas'!$B$13- G2600))</f>
        <v>4.698631047</v>
      </c>
      <c r="I2600" s="17">
        <f>IF(H2600=0,'Costo de tareas'!$B$13,'Costo de tareas'!$B$13-H2600)</f>
        <v>34.58192451</v>
      </c>
      <c r="J2600" s="2"/>
      <c r="K2600" s="2"/>
      <c r="P2600" s="2"/>
    </row>
    <row r="2601">
      <c r="A2601" s="3" t="s">
        <v>3500</v>
      </c>
      <c r="B2601" s="11" t="str">
        <f t="shared" si="1"/>
        <v>20200419</v>
      </c>
      <c r="C2601" s="12">
        <f t="shared" si="2"/>
        <v>43940</v>
      </c>
      <c r="D2601" s="3" t="str">
        <f t="shared" si="3"/>
        <v>07</v>
      </c>
      <c r="E2601" s="13">
        <v>8.0</v>
      </c>
      <c r="F2601" s="14">
        <f>'Costo de tareas'!$B$15</f>
        <v>0.1964027778</v>
      </c>
      <c r="G2601" s="15">
        <f>'Producción diaria'!$T$3*$L$2*$M$2*$N$2*E2601*1000/'Costo de tareas'!$B$14</f>
        <v>12.02849548</v>
      </c>
      <c r="H2601" s="16">
        <f>IF(G2601 &gt; 'Costo de tareas'!$B$13, 'Costo de tareas'!$B$13, IF(G2601 &lt; 'Costo de tareas'!$B$13*0.2, 0, 'Costo de tareas'!$B$13- G2601))</f>
        <v>27.25206007</v>
      </c>
      <c r="I2601" s="17">
        <f>IF(H2601=0,'Costo de tareas'!$B$13,'Costo de tareas'!$B$13-H2601)</f>
        <v>12.02849548</v>
      </c>
      <c r="J2601" s="2"/>
      <c r="K2601" s="2"/>
      <c r="P2601" s="2"/>
    </row>
    <row r="2602">
      <c r="A2602" s="3" t="s">
        <v>3502</v>
      </c>
      <c r="B2602" s="11" t="str">
        <f t="shared" si="1"/>
        <v>20200419</v>
      </c>
      <c r="C2602" s="12">
        <f t="shared" si="2"/>
        <v>43940</v>
      </c>
      <c r="D2602" s="3" t="str">
        <f t="shared" si="3"/>
        <v>08</v>
      </c>
      <c r="E2602" s="13">
        <v>64.0</v>
      </c>
      <c r="F2602" s="14">
        <f>'Costo de tareas'!$B$15</f>
        <v>0.1964027778</v>
      </c>
      <c r="G2602" s="15">
        <f>'Producción diaria'!$T$3*$L$2*$M$2*$N$2*E2602*1000/'Costo de tareas'!$B$14</f>
        <v>96.22796385</v>
      </c>
      <c r="H2602" s="16">
        <f>IF(G2602 &gt; 'Costo de tareas'!$B$13, 'Costo de tareas'!$B$13, IF(G2602 &lt; 'Costo de tareas'!$B$13*0.2, 0, 'Costo de tareas'!$B$13- G2602))</f>
        <v>39.28055556</v>
      </c>
      <c r="I2602" s="17">
        <f>IF(H2602=0,'Costo de tareas'!$B$13,'Costo de tareas'!$B$13-H2602)</f>
        <v>0</v>
      </c>
      <c r="J2602" s="2"/>
      <c r="K2602" s="2"/>
      <c r="P2602" s="2"/>
    </row>
    <row r="2603">
      <c r="A2603" s="3" t="s">
        <v>3503</v>
      </c>
      <c r="B2603" s="11" t="str">
        <f t="shared" si="1"/>
        <v>20200419</v>
      </c>
      <c r="C2603" s="12">
        <f t="shared" si="2"/>
        <v>43940</v>
      </c>
      <c r="D2603" s="3" t="str">
        <f t="shared" si="3"/>
        <v>09</v>
      </c>
      <c r="E2603" s="13">
        <v>107.0</v>
      </c>
      <c r="F2603" s="14">
        <f>'Costo de tareas'!$B$15</f>
        <v>0.1964027778</v>
      </c>
      <c r="G2603" s="15">
        <f>'Producción diaria'!$T$3*$L$2*$M$2*$N$2*E2603*1000/'Costo de tareas'!$B$14</f>
        <v>160.8811271</v>
      </c>
      <c r="H2603" s="16">
        <f>IF(G2603 &gt; 'Costo de tareas'!$B$13, 'Costo de tareas'!$B$13, IF(G2603 &lt; 'Costo de tareas'!$B$13*0.2, 0, 'Costo de tareas'!$B$13- G2603))</f>
        <v>39.28055556</v>
      </c>
      <c r="I2603" s="17">
        <f>IF(H2603=0,'Costo de tareas'!$B$13,'Costo de tareas'!$B$13-H2603)</f>
        <v>0</v>
      </c>
      <c r="J2603" s="2"/>
      <c r="K2603" s="2"/>
      <c r="P2603" s="2"/>
    </row>
    <row r="2604">
      <c r="A2604" s="3" t="s">
        <v>3504</v>
      </c>
      <c r="B2604" s="11" t="str">
        <f t="shared" si="1"/>
        <v>20200419</v>
      </c>
      <c r="C2604" s="12">
        <f t="shared" si="2"/>
        <v>43940</v>
      </c>
      <c r="D2604" s="3" t="str">
        <f t="shared" si="3"/>
        <v>10</v>
      </c>
      <c r="E2604" s="13">
        <v>219.0</v>
      </c>
      <c r="F2604" s="14">
        <f>'Costo de tareas'!$B$15</f>
        <v>0.1964027778</v>
      </c>
      <c r="G2604" s="15">
        <f>'Producción diaria'!$T$3*$L$2*$M$2*$N$2*E2604*1000/'Costo de tareas'!$B$14</f>
        <v>329.2800638</v>
      </c>
      <c r="H2604" s="16">
        <f>IF(G2604 &gt; 'Costo de tareas'!$B$13, 'Costo de tareas'!$B$13, IF(G2604 &lt; 'Costo de tareas'!$B$13*0.2, 0, 'Costo de tareas'!$B$13- G2604))</f>
        <v>39.28055556</v>
      </c>
      <c r="I2604" s="17">
        <f>IF(H2604=0,'Costo de tareas'!$B$13,'Costo de tareas'!$B$13-H2604)</f>
        <v>0</v>
      </c>
      <c r="J2604" s="2"/>
      <c r="K2604" s="2"/>
      <c r="P2604" s="2"/>
    </row>
    <row r="2605">
      <c r="A2605" s="3" t="s">
        <v>3506</v>
      </c>
      <c r="B2605" s="11" t="str">
        <f t="shared" si="1"/>
        <v>20200419</v>
      </c>
      <c r="C2605" s="12">
        <f t="shared" si="2"/>
        <v>43940</v>
      </c>
      <c r="D2605" s="3" t="str">
        <f t="shared" si="3"/>
        <v>11</v>
      </c>
      <c r="E2605" s="13">
        <v>515.0</v>
      </c>
      <c r="F2605" s="14">
        <f>'Costo de tareas'!$B$15</f>
        <v>0.1964027778</v>
      </c>
      <c r="G2605" s="15">
        <f>'Producción diaria'!$T$3*$L$2*$M$2*$N$2*E2605*1000/'Costo de tareas'!$B$14</f>
        <v>774.3343966</v>
      </c>
      <c r="H2605" s="16">
        <f>IF(G2605 &gt; 'Costo de tareas'!$B$13, 'Costo de tareas'!$B$13, IF(G2605 &lt; 'Costo de tareas'!$B$13*0.2, 0, 'Costo de tareas'!$B$13- G2605))</f>
        <v>39.28055556</v>
      </c>
      <c r="I2605" s="17">
        <f>IF(H2605=0,'Costo de tareas'!$B$13,'Costo de tareas'!$B$13-H2605)</f>
        <v>0</v>
      </c>
      <c r="J2605" s="2"/>
      <c r="K2605" s="2"/>
      <c r="P2605" s="2"/>
    </row>
    <row r="2606">
      <c r="A2606" s="3" t="s">
        <v>3507</v>
      </c>
      <c r="B2606" s="11" t="str">
        <f t="shared" si="1"/>
        <v>20200419</v>
      </c>
      <c r="C2606" s="12">
        <f t="shared" si="2"/>
        <v>43940</v>
      </c>
      <c r="D2606" s="3" t="str">
        <f t="shared" si="3"/>
        <v>12</v>
      </c>
      <c r="E2606" s="13">
        <v>869.0</v>
      </c>
      <c r="F2606" s="14">
        <f>'Costo de tareas'!$B$15</f>
        <v>0.1964027778</v>
      </c>
      <c r="G2606" s="15">
        <f>'Producción diaria'!$T$3*$L$2*$M$2*$N$2*E2606*1000/'Costo de tareas'!$B$14</f>
        <v>1306.595322</v>
      </c>
      <c r="H2606" s="16">
        <f>IF(G2606 &gt; 'Costo de tareas'!$B$13, 'Costo de tareas'!$B$13, IF(G2606 &lt; 'Costo de tareas'!$B$13*0.2, 0, 'Costo de tareas'!$B$13- G2606))</f>
        <v>39.28055556</v>
      </c>
      <c r="I2606" s="17">
        <f>IF(H2606=0,'Costo de tareas'!$B$13,'Costo de tareas'!$B$13-H2606)</f>
        <v>0</v>
      </c>
      <c r="J2606" s="2"/>
      <c r="K2606" s="2"/>
      <c r="P2606" s="2"/>
    </row>
    <row r="2607">
      <c r="A2607" s="3" t="s">
        <v>3508</v>
      </c>
      <c r="B2607" s="11" t="str">
        <f t="shared" si="1"/>
        <v>20200419</v>
      </c>
      <c r="C2607" s="12">
        <f t="shared" si="2"/>
        <v>43940</v>
      </c>
      <c r="D2607" s="3" t="str">
        <f t="shared" si="3"/>
        <v>13</v>
      </c>
      <c r="E2607" s="13">
        <v>923.0</v>
      </c>
      <c r="F2607" s="14">
        <f>'Costo de tareas'!$B$15</f>
        <v>0.1964027778</v>
      </c>
      <c r="G2607" s="15">
        <f>'Producción diaria'!$T$3*$L$2*$M$2*$N$2*E2607*1000/'Costo de tareas'!$B$14</f>
        <v>1387.787666</v>
      </c>
      <c r="H2607" s="16">
        <f>IF(G2607 &gt; 'Costo de tareas'!$B$13, 'Costo de tareas'!$B$13, IF(G2607 &lt; 'Costo de tareas'!$B$13*0.2, 0, 'Costo de tareas'!$B$13- G2607))</f>
        <v>39.28055556</v>
      </c>
      <c r="I2607" s="17">
        <f>IF(H2607=0,'Costo de tareas'!$B$13,'Costo de tareas'!$B$13-H2607)</f>
        <v>0</v>
      </c>
      <c r="J2607" s="2"/>
      <c r="K2607" s="2"/>
      <c r="P2607" s="2"/>
    </row>
    <row r="2608">
      <c r="A2608" s="3" t="s">
        <v>3509</v>
      </c>
      <c r="B2608" s="11" t="str">
        <f t="shared" si="1"/>
        <v>20200419</v>
      </c>
      <c r="C2608" s="12">
        <f t="shared" si="2"/>
        <v>43940</v>
      </c>
      <c r="D2608" s="3" t="str">
        <f t="shared" si="3"/>
        <v>14</v>
      </c>
      <c r="E2608" s="13">
        <v>9.0</v>
      </c>
      <c r="F2608" s="14">
        <f>'Costo de tareas'!$B$15</f>
        <v>0.1964027778</v>
      </c>
      <c r="G2608" s="15">
        <f>'Producción diaria'!$T$3*$L$2*$M$2*$N$2*E2608*1000/'Costo de tareas'!$B$14</f>
        <v>13.53205742</v>
      </c>
      <c r="H2608" s="16">
        <f>IF(G2608 &gt; 'Costo de tareas'!$B$13, 'Costo de tareas'!$B$13, IF(G2608 &lt; 'Costo de tareas'!$B$13*0.2, 0, 'Costo de tareas'!$B$13- G2608))</f>
        <v>25.74849814</v>
      </c>
      <c r="I2608" s="17">
        <f>IF(H2608=0,'Costo de tareas'!$B$13,'Costo de tareas'!$B$13-H2608)</f>
        <v>13.53205742</v>
      </c>
      <c r="J2608" s="2"/>
      <c r="K2608" s="2"/>
      <c r="P2608" s="2"/>
    </row>
    <row r="2609">
      <c r="A2609" s="3" t="s">
        <v>3510</v>
      </c>
      <c r="B2609" s="11" t="str">
        <f t="shared" si="1"/>
        <v>20200419</v>
      </c>
      <c r="C2609" s="12">
        <f t="shared" si="2"/>
        <v>43940</v>
      </c>
      <c r="D2609" s="3" t="str">
        <f t="shared" si="3"/>
        <v>15</v>
      </c>
      <c r="E2609" s="13">
        <v>207.0</v>
      </c>
      <c r="F2609" s="14">
        <f>'Costo de tareas'!$B$15</f>
        <v>0.1964027778</v>
      </c>
      <c r="G2609" s="15">
        <f>'Producción diaria'!$T$3*$L$2*$M$2*$N$2*E2609*1000/'Costo de tareas'!$B$14</f>
        <v>311.2373206</v>
      </c>
      <c r="H2609" s="16">
        <f>IF(G2609 &gt; 'Costo de tareas'!$B$13, 'Costo de tareas'!$B$13, IF(G2609 &lt; 'Costo de tareas'!$B$13*0.2, 0, 'Costo de tareas'!$B$13- G2609))</f>
        <v>39.28055556</v>
      </c>
      <c r="I2609" s="17">
        <f>IF(H2609=0,'Costo de tareas'!$B$13,'Costo de tareas'!$B$13-H2609)</f>
        <v>0</v>
      </c>
      <c r="J2609" s="2"/>
      <c r="K2609" s="2"/>
      <c r="P2609" s="2"/>
    </row>
    <row r="2610">
      <c r="A2610" s="3" t="s">
        <v>3512</v>
      </c>
      <c r="B2610" s="11" t="str">
        <f t="shared" si="1"/>
        <v>20200419</v>
      </c>
      <c r="C2610" s="12">
        <f t="shared" si="2"/>
        <v>43940</v>
      </c>
      <c r="D2610" s="3" t="str">
        <f t="shared" si="3"/>
        <v>16</v>
      </c>
      <c r="E2610" s="13">
        <v>194.0</v>
      </c>
      <c r="F2610" s="14">
        <f>'Costo de tareas'!$B$15</f>
        <v>0.1964027778</v>
      </c>
      <c r="G2610" s="15">
        <f>'Producción diaria'!$T$3*$L$2*$M$2*$N$2*E2610*1000/'Costo de tareas'!$B$14</f>
        <v>291.6910154</v>
      </c>
      <c r="H2610" s="16">
        <f>IF(G2610 &gt; 'Costo de tareas'!$B$13, 'Costo de tareas'!$B$13, IF(G2610 &lt; 'Costo de tareas'!$B$13*0.2, 0, 'Costo de tareas'!$B$13- G2610))</f>
        <v>39.28055556</v>
      </c>
      <c r="I2610" s="17">
        <f>IF(H2610=0,'Costo de tareas'!$B$13,'Costo de tareas'!$B$13-H2610)</f>
        <v>0</v>
      </c>
      <c r="J2610" s="2"/>
      <c r="K2610" s="2"/>
      <c r="P2610" s="2"/>
    </row>
    <row r="2611">
      <c r="A2611" s="3" t="s">
        <v>3513</v>
      </c>
      <c r="B2611" s="11" t="str">
        <f t="shared" si="1"/>
        <v>20200419</v>
      </c>
      <c r="C2611" s="12">
        <f t="shared" si="2"/>
        <v>43940</v>
      </c>
      <c r="D2611" s="3" t="str">
        <f t="shared" si="3"/>
        <v>17</v>
      </c>
      <c r="E2611" s="13">
        <v>202.0</v>
      </c>
      <c r="F2611" s="14">
        <f>'Costo de tareas'!$B$15</f>
        <v>0.1964027778</v>
      </c>
      <c r="G2611" s="15">
        <f>'Producción diaria'!$T$3*$L$2*$M$2*$N$2*E2611*1000/'Costo de tareas'!$B$14</f>
        <v>303.7195109</v>
      </c>
      <c r="H2611" s="16">
        <f>IF(G2611 &gt; 'Costo de tareas'!$B$13, 'Costo de tareas'!$B$13, IF(G2611 &lt; 'Costo de tareas'!$B$13*0.2, 0, 'Costo de tareas'!$B$13- G2611))</f>
        <v>39.28055556</v>
      </c>
      <c r="I2611" s="17">
        <f>IF(H2611=0,'Costo de tareas'!$B$13,'Costo de tareas'!$B$13-H2611)</f>
        <v>0</v>
      </c>
      <c r="J2611" s="2"/>
      <c r="K2611" s="2"/>
      <c r="P2611" s="2"/>
    </row>
    <row r="2612">
      <c r="A2612" s="3" t="s">
        <v>3514</v>
      </c>
      <c r="B2612" s="11" t="str">
        <f t="shared" si="1"/>
        <v>20200419</v>
      </c>
      <c r="C2612" s="12">
        <f t="shared" si="2"/>
        <v>43940</v>
      </c>
      <c r="D2612" s="3" t="str">
        <f t="shared" si="3"/>
        <v>18</v>
      </c>
      <c r="E2612" s="13">
        <v>81.0</v>
      </c>
      <c r="F2612" s="14">
        <f>'Costo de tareas'!$B$15</f>
        <v>0.1964027778</v>
      </c>
      <c r="G2612" s="15">
        <f>'Producción diaria'!$T$3*$L$2*$M$2*$N$2*E2612*1000/'Costo de tareas'!$B$14</f>
        <v>121.7885167</v>
      </c>
      <c r="H2612" s="16">
        <f>IF(G2612 &gt; 'Costo de tareas'!$B$13, 'Costo de tareas'!$B$13, IF(G2612 &lt; 'Costo de tareas'!$B$13*0.2, 0, 'Costo de tareas'!$B$13- G2612))</f>
        <v>39.28055556</v>
      </c>
      <c r="I2612" s="17">
        <f>IF(H2612=0,'Costo de tareas'!$B$13,'Costo de tareas'!$B$13-H2612)</f>
        <v>0</v>
      </c>
      <c r="J2612" s="2"/>
      <c r="K2612" s="2"/>
      <c r="P2612" s="2"/>
    </row>
    <row r="2613">
      <c r="A2613" s="3" t="s">
        <v>3515</v>
      </c>
      <c r="B2613" s="11" t="str">
        <f t="shared" si="1"/>
        <v>20200419</v>
      </c>
      <c r="C2613" s="12">
        <f t="shared" si="2"/>
        <v>43940</v>
      </c>
      <c r="D2613" s="3" t="str">
        <f t="shared" si="3"/>
        <v>19</v>
      </c>
      <c r="E2613" s="13">
        <v>0.0</v>
      </c>
      <c r="F2613" s="14">
        <f>'Costo de tareas'!$B$15</f>
        <v>0.1964027778</v>
      </c>
      <c r="G2613" s="15">
        <f>'Producción diaria'!$T$3*$L$2*$M$2*$N$2*E2613*1000/'Costo de tareas'!$B$14</f>
        <v>0</v>
      </c>
      <c r="H2613" s="16">
        <f>IF(G2613 &gt; 'Costo de tareas'!$B$13, 'Costo de tareas'!$B$13, IF(G2613 &lt; 'Costo de tareas'!$B$13*0.2, 0, 'Costo de tareas'!$B$13- G2613))</f>
        <v>0</v>
      </c>
      <c r="I2613" s="17">
        <f>IF(H2613=0,'Costo de tareas'!$B$13,'Costo de tareas'!$B$13-H2613)</f>
        <v>39.28055556</v>
      </c>
      <c r="J2613" s="2"/>
      <c r="K2613" s="2"/>
      <c r="P2613" s="2"/>
    </row>
    <row r="2614">
      <c r="A2614" s="3" t="s">
        <v>3516</v>
      </c>
      <c r="B2614" s="11" t="str">
        <f t="shared" si="1"/>
        <v>20200419</v>
      </c>
      <c r="C2614" s="12">
        <f t="shared" si="2"/>
        <v>43940</v>
      </c>
      <c r="D2614" s="3" t="str">
        <f t="shared" si="3"/>
        <v>20</v>
      </c>
      <c r="E2614" s="13">
        <v>0.0</v>
      </c>
      <c r="F2614" s="14">
        <f>'Costo de tareas'!$B$15</f>
        <v>0.1964027778</v>
      </c>
      <c r="G2614" s="15">
        <f>'Producción diaria'!$T$3*$L$2*$M$2*$N$2*E2614*1000/'Costo de tareas'!$B$14</f>
        <v>0</v>
      </c>
      <c r="H2614" s="16">
        <f>IF(G2614 &gt; 'Costo de tareas'!$B$13, 'Costo de tareas'!$B$13, IF(G2614 &lt; 'Costo de tareas'!$B$13*0.2, 0, 'Costo de tareas'!$B$13- G2614))</f>
        <v>0</v>
      </c>
      <c r="I2614" s="17">
        <f>IF(H2614=0,'Costo de tareas'!$B$13,'Costo de tareas'!$B$13-H2614)</f>
        <v>39.28055556</v>
      </c>
      <c r="J2614" s="2"/>
      <c r="K2614" s="2"/>
      <c r="P2614" s="2"/>
    </row>
    <row r="2615">
      <c r="A2615" s="3" t="s">
        <v>3517</v>
      </c>
      <c r="B2615" s="11" t="str">
        <f t="shared" si="1"/>
        <v>20200419</v>
      </c>
      <c r="C2615" s="12">
        <f t="shared" si="2"/>
        <v>43940</v>
      </c>
      <c r="D2615" s="3" t="str">
        <f t="shared" si="3"/>
        <v>21</v>
      </c>
      <c r="E2615" s="13">
        <v>0.0</v>
      </c>
      <c r="F2615" s="14">
        <f>'Costo de tareas'!$B$15</f>
        <v>0.1964027778</v>
      </c>
      <c r="G2615" s="15">
        <f>'Producción diaria'!$T$3*$L$2*$M$2*$N$2*E2615*1000/'Costo de tareas'!$B$14</f>
        <v>0</v>
      </c>
      <c r="H2615" s="16">
        <f>IF(G2615 &gt; 'Costo de tareas'!$B$13, 'Costo de tareas'!$B$13, IF(G2615 &lt; 'Costo de tareas'!$B$13*0.2, 0, 'Costo de tareas'!$B$13- G2615))</f>
        <v>0</v>
      </c>
      <c r="I2615" s="17">
        <f>IF(H2615=0,'Costo de tareas'!$B$13,'Costo de tareas'!$B$13-H2615)</f>
        <v>39.28055556</v>
      </c>
      <c r="J2615" s="2"/>
      <c r="K2615" s="2"/>
      <c r="P2615" s="2"/>
    </row>
    <row r="2616">
      <c r="A2616" s="3" t="s">
        <v>3518</v>
      </c>
      <c r="B2616" s="11" t="str">
        <f t="shared" si="1"/>
        <v>20200419</v>
      </c>
      <c r="C2616" s="12">
        <f t="shared" si="2"/>
        <v>43940</v>
      </c>
      <c r="D2616" s="3" t="str">
        <f t="shared" si="3"/>
        <v>22</v>
      </c>
      <c r="E2616" s="13">
        <v>0.0</v>
      </c>
      <c r="F2616" s="14">
        <f>'Costo de tareas'!$B$15</f>
        <v>0.1964027778</v>
      </c>
      <c r="G2616" s="15">
        <f>'Producción diaria'!$T$3*$L$2*$M$2*$N$2*E2616*1000/'Costo de tareas'!$B$14</f>
        <v>0</v>
      </c>
      <c r="H2616" s="16">
        <f>IF(G2616 &gt; 'Costo de tareas'!$B$13, 'Costo de tareas'!$B$13, IF(G2616 &lt; 'Costo de tareas'!$B$13*0.2, 0, 'Costo de tareas'!$B$13- G2616))</f>
        <v>0</v>
      </c>
      <c r="I2616" s="17">
        <f>IF(H2616=0,'Costo de tareas'!$B$13,'Costo de tareas'!$B$13-H2616)</f>
        <v>39.28055556</v>
      </c>
      <c r="J2616" s="2"/>
      <c r="K2616" s="2"/>
      <c r="P2616" s="2"/>
    </row>
    <row r="2617">
      <c r="A2617" s="3" t="s">
        <v>3519</v>
      </c>
      <c r="B2617" s="11" t="str">
        <f t="shared" si="1"/>
        <v>20200419</v>
      </c>
      <c r="C2617" s="12">
        <f t="shared" si="2"/>
        <v>43940</v>
      </c>
      <c r="D2617" s="3" t="str">
        <f t="shared" si="3"/>
        <v>23</v>
      </c>
      <c r="E2617" s="13">
        <v>0.0</v>
      </c>
      <c r="F2617" s="14">
        <f>'Costo de tareas'!$B$15</f>
        <v>0.1964027778</v>
      </c>
      <c r="G2617" s="15">
        <f>'Producción diaria'!$T$3*$L$2*$M$2*$N$2*E2617*1000/'Costo de tareas'!$B$14</f>
        <v>0</v>
      </c>
      <c r="H2617" s="16">
        <f>IF(G2617 &gt; 'Costo de tareas'!$B$13, 'Costo de tareas'!$B$13, IF(G2617 &lt; 'Costo de tareas'!$B$13*0.2, 0, 'Costo de tareas'!$B$13- G2617))</f>
        <v>0</v>
      </c>
      <c r="I2617" s="17">
        <f>IF(H2617=0,'Costo de tareas'!$B$13,'Costo de tareas'!$B$13-H2617)</f>
        <v>39.28055556</v>
      </c>
      <c r="J2617" s="2"/>
      <c r="K2617" s="2"/>
      <c r="P2617" s="2"/>
    </row>
    <row r="2618">
      <c r="A2618" s="3" t="s">
        <v>3520</v>
      </c>
      <c r="B2618" s="11" t="str">
        <f t="shared" si="1"/>
        <v>20200420</v>
      </c>
      <c r="C2618" s="12">
        <f t="shared" si="2"/>
        <v>43941</v>
      </c>
      <c r="D2618" s="3" t="str">
        <f t="shared" si="3"/>
        <v>00</v>
      </c>
      <c r="E2618" s="13">
        <v>0.0</v>
      </c>
      <c r="F2618" s="14">
        <f>'Costo de tareas'!$B$15</f>
        <v>0.1964027778</v>
      </c>
      <c r="G2618" s="15">
        <f>'Producción diaria'!$T$3*$L$2*$M$2*$N$2*E2618*1000/'Costo de tareas'!$B$14</f>
        <v>0</v>
      </c>
      <c r="H2618" s="16">
        <f>IF(G2618 &gt; 'Costo de tareas'!$B$13, 'Costo de tareas'!$B$13, IF(G2618 &lt; 'Costo de tareas'!$B$13*0.2, 0, 'Costo de tareas'!$B$13- G2618))</f>
        <v>0</v>
      </c>
      <c r="I2618" s="17">
        <f>IF(H2618=0,'Costo de tareas'!$B$13,'Costo de tareas'!$B$13-H2618)</f>
        <v>39.28055556</v>
      </c>
      <c r="J2618" s="2"/>
      <c r="K2618" s="2"/>
      <c r="P2618" s="2"/>
    </row>
    <row r="2619">
      <c r="A2619" s="3" t="s">
        <v>3521</v>
      </c>
      <c r="B2619" s="11" t="str">
        <f t="shared" si="1"/>
        <v>20200420</v>
      </c>
      <c r="C2619" s="12">
        <f t="shared" si="2"/>
        <v>43941</v>
      </c>
      <c r="D2619" s="3" t="str">
        <f t="shared" si="3"/>
        <v>01</v>
      </c>
      <c r="E2619" s="13">
        <v>0.0</v>
      </c>
      <c r="F2619" s="14">
        <f>'Costo de tareas'!$B$15</f>
        <v>0.1964027778</v>
      </c>
      <c r="G2619" s="15">
        <f>'Producción diaria'!$T$3*$L$2*$M$2*$N$2*E2619*1000/'Costo de tareas'!$B$14</f>
        <v>0</v>
      </c>
      <c r="H2619" s="16">
        <f>IF(G2619 &gt; 'Costo de tareas'!$B$13, 'Costo de tareas'!$B$13, IF(G2619 &lt; 'Costo de tareas'!$B$13*0.2, 0, 'Costo de tareas'!$B$13- G2619))</f>
        <v>0</v>
      </c>
      <c r="I2619" s="17">
        <f>IF(H2619=0,'Costo de tareas'!$B$13,'Costo de tareas'!$B$13-H2619)</f>
        <v>39.28055556</v>
      </c>
      <c r="J2619" s="2"/>
      <c r="K2619" s="2"/>
      <c r="P2619" s="2"/>
    </row>
    <row r="2620">
      <c r="A2620" s="3" t="s">
        <v>3522</v>
      </c>
      <c r="B2620" s="11" t="str">
        <f t="shared" si="1"/>
        <v>20200420</v>
      </c>
      <c r="C2620" s="12">
        <f t="shared" si="2"/>
        <v>43941</v>
      </c>
      <c r="D2620" s="3" t="str">
        <f t="shared" si="3"/>
        <v>02</v>
      </c>
      <c r="E2620" s="13">
        <v>0.0</v>
      </c>
      <c r="F2620" s="14">
        <f>'Costo de tareas'!$B$15</f>
        <v>0.1964027778</v>
      </c>
      <c r="G2620" s="15">
        <f>'Producción diaria'!$T$3*$L$2*$M$2*$N$2*E2620*1000/'Costo de tareas'!$B$14</f>
        <v>0</v>
      </c>
      <c r="H2620" s="16">
        <f>IF(G2620 &gt; 'Costo de tareas'!$B$13, 'Costo de tareas'!$B$13, IF(G2620 &lt; 'Costo de tareas'!$B$13*0.2, 0, 'Costo de tareas'!$B$13- G2620))</f>
        <v>0</v>
      </c>
      <c r="I2620" s="17">
        <f>IF(H2620=0,'Costo de tareas'!$B$13,'Costo de tareas'!$B$13-H2620)</f>
        <v>39.28055556</v>
      </c>
      <c r="J2620" s="2"/>
      <c r="K2620" s="2"/>
      <c r="P2620" s="2"/>
    </row>
    <row r="2621">
      <c r="A2621" s="3" t="s">
        <v>3523</v>
      </c>
      <c r="B2621" s="11" t="str">
        <f t="shared" si="1"/>
        <v>20200420</v>
      </c>
      <c r="C2621" s="12">
        <f t="shared" si="2"/>
        <v>43941</v>
      </c>
      <c r="D2621" s="3" t="str">
        <f t="shared" si="3"/>
        <v>03</v>
      </c>
      <c r="E2621" s="13">
        <v>0.0</v>
      </c>
      <c r="F2621" s="14">
        <f>'Costo de tareas'!$B$15</f>
        <v>0.1964027778</v>
      </c>
      <c r="G2621" s="15">
        <f>'Producción diaria'!$T$3*$L$2*$M$2*$N$2*E2621*1000/'Costo de tareas'!$B$14</f>
        <v>0</v>
      </c>
      <c r="H2621" s="16">
        <f>IF(G2621 &gt; 'Costo de tareas'!$B$13, 'Costo de tareas'!$B$13, IF(G2621 &lt; 'Costo de tareas'!$B$13*0.2, 0, 'Costo de tareas'!$B$13- G2621))</f>
        <v>0</v>
      </c>
      <c r="I2621" s="17">
        <f>IF(H2621=0,'Costo de tareas'!$B$13,'Costo de tareas'!$B$13-H2621)</f>
        <v>39.28055556</v>
      </c>
      <c r="J2621" s="2"/>
      <c r="K2621" s="2"/>
      <c r="P2621" s="2"/>
    </row>
    <row r="2622">
      <c r="A2622" s="3" t="s">
        <v>3524</v>
      </c>
      <c r="B2622" s="11" t="str">
        <f t="shared" si="1"/>
        <v>20200420</v>
      </c>
      <c r="C2622" s="12">
        <f t="shared" si="2"/>
        <v>43941</v>
      </c>
      <c r="D2622" s="3" t="str">
        <f t="shared" si="3"/>
        <v>04</v>
      </c>
      <c r="E2622" s="13">
        <v>0.0</v>
      </c>
      <c r="F2622" s="14">
        <f>'Costo de tareas'!$B$15</f>
        <v>0.1964027778</v>
      </c>
      <c r="G2622" s="15">
        <f>'Producción diaria'!$T$3*$L$2*$M$2*$N$2*E2622*1000/'Costo de tareas'!$B$14</f>
        <v>0</v>
      </c>
      <c r="H2622" s="16">
        <f>IF(G2622 &gt; 'Costo de tareas'!$B$13, 'Costo de tareas'!$B$13, IF(G2622 &lt; 'Costo de tareas'!$B$13*0.2, 0, 'Costo de tareas'!$B$13- G2622))</f>
        <v>0</v>
      </c>
      <c r="I2622" s="17">
        <f>IF(H2622=0,'Costo de tareas'!$B$13,'Costo de tareas'!$B$13-H2622)</f>
        <v>39.28055556</v>
      </c>
      <c r="J2622" s="2"/>
      <c r="K2622" s="2"/>
      <c r="P2622" s="2"/>
    </row>
    <row r="2623">
      <c r="A2623" s="3" t="s">
        <v>3525</v>
      </c>
      <c r="B2623" s="11" t="str">
        <f t="shared" si="1"/>
        <v>20200420</v>
      </c>
      <c r="C2623" s="12">
        <f t="shared" si="2"/>
        <v>43941</v>
      </c>
      <c r="D2623" s="3" t="str">
        <f t="shared" si="3"/>
        <v>05</v>
      </c>
      <c r="E2623" s="13">
        <v>0.0</v>
      </c>
      <c r="F2623" s="14">
        <f>'Costo de tareas'!$B$15</f>
        <v>0.1964027778</v>
      </c>
      <c r="G2623" s="15">
        <f>'Producción diaria'!$T$3*$L$2*$M$2*$N$2*E2623*1000/'Costo de tareas'!$B$14</f>
        <v>0</v>
      </c>
      <c r="H2623" s="16">
        <f>IF(G2623 &gt; 'Costo de tareas'!$B$13, 'Costo de tareas'!$B$13, IF(G2623 &lt; 'Costo de tareas'!$B$13*0.2, 0, 'Costo de tareas'!$B$13- G2623))</f>
        <v>0</v>
      </c>
      <c r="I2623" s="17">
        <f>IF(H2623=0,'Costo de tareas'!$B$13,'Costo de tareas'!$B$13-H2623)</f>
        <v>39.28055556</v>
      </c>
      <c r="J2623" s="2"/>
      <c r="K2623" s="2"/>
      <c r="P2623" s="2"/>
    </row>
    <row r="2624">
      <c r="A2624" s="3" t="s">
        <v>3526</v>
      </c>
      <c r="B2624" s="11" t="str">
        <f t="shared" si="1"/>
        <v>20200420</v>
      </c>
      <c r="C2624" s="12">
        <f t="shared" si="2"/>
        <v>43941</v>
      </c>
      <c r="D2624" s="3" t="str">
        <f t="shared" si="3"/>
        <v>06</v>
      </c>
      <c r="E2624" s="13">
        <v>41.0</v>
      </c>
      <c r="F2624" s="14">
        <f>'Costo de tareas'!$B$15</f>
        <v>0.1964027778</v>
      </c>
      <c r="G2624" s="15">
        <f>'Producción diaria'!$T$3*$L$2*$M$2*$N$2*E2624*1000/'Costo de tareas'!$B$14</f>
        <v>61.64603934</v>
      </c>
      <c r="H2624" s="16">
        <f>IF(G2624 &gt; 'Costo de tareas'!$B$13, 'Costo de tareas'!$B$13, IF(G2624 &lt; 'Costo de tareas'!$B$13*0.2, 0, 'Costo de tareas'!$B$13- G2624))</f>
        <v>39.28055556</v>
      </c>
      <c r="I2624" s="17">
        <f>IF(H2624=0,'Costo de tareas'!$B$13,'Costo de tareas'!$B$13-H2624)</f>
        <v>0</v>
      </c>
      <c r="J2624" s="2"/>
      <c r="K2624" s="2"/>
      <c r="P2624" s="2"/>
    </row>
    <row r="2625">
      <c r="A2625" s="3" t="s">
        <v>3527</v>
      </c>
      <c r="B2625" s="11" t="str">
        <f t="shared" si="1"/>
        <v>20200420</v>
      </c>
      <c r="C2625" s="12">
        <f t="shared" si="2"/>
        <v>43941</v>
      </c>
      <c r="D2625" s="3" t="str">
        <f t="shared" si="3"/>
        <v>07</v>
      </c>
      <c r="E2625" s="13">
        <v>103.0</v>
      </c>
      <c r="F2625" s="14">
        <f>'Costo de tareas'!$B$15</f>
        <v>0.1964027778</v>
      </c>
      <c r="G2625" s="15">
        <f>'Producción diaria'!$T$3*$L$2*$M$2*$N$2*E2625*1000/'Costo de tareas'!$B$14</f>
        <v>154.8668793</v>
      </c>
      <c r="H2625" s="16">
        <f>IF(G2625 &gt; 'Costo de tareas'!$B$13, 'Costo de tareas'!$B$13, IF(G2625 &lt; 'Costo de tareas'!$B$13*0.2, 0, 'Costo de tareas'!$B$13- G2625))</f>
        <v>39.28055556</v>
      </c>
      <c r="I2625" s="17">
        <f>IF(H2625=0,'Costo de tareas'!$B$13,'Costo de tareas'!$B$13-H2625)</f>
        <v>0</v>
      </c>
      <c r="J2625" s="2"/>
      <c r="K2625" s="2"/>
      <c r="P2625" s="2"/>
    </row>
    <row r="2626">
      <c r="A2626" s="3" t="s">
        <v>3528</v>
      </c>
      <c r="B2626" s="11" t="str">
        <f t="shared" si="1"/>
        <v>20200420</v>
      </c>
      <c r="C2626" s="12">
        <f t="shared" si="2"/>
        <v>43941</v>
      </c>
      <c r="D2626" s="3" t="str">
        <f t="shared" si="3"/>
        <v>08</v>
      </c>
      <c r="E2626" s="13">
        <v>176.0</v>
      </c>
      <c r="F2626" s="14">
        <f>'Costo de tareas'!$B$15</f>
        <v>0.1964027778</v>
      </c>
      <c r="G2626" s="15">
        <f>'Producción diaria'!$T$3*$L$2*$M$2*$N$2*E2626*1000/'Costo de tareas'!$B$14</f>
        <v>264.6269006</v>
      </c>
      <c r="H2626" s="16">
        <f>IF(G2626 &gt; 'Costo de tareas'!$B$13, 'Costo de tareas'!$B$13, IF(G2626 &lt; 'Costo de tareas'!$B$13*0.2, 0, 'Costo de tareas'!$B$13- G2626))</f>
        <v>39.28055556</v>
      </c>
      <c r="I2626" s="17">
        <f>IF(H2626=0,'Costo de tareas'!$B$13,'Costo de tareas'!$B$13-H2626)</f>
        <v>0</v>
      </c>
      <c r="J2626" s="2"/>
      <c r="K2626" s="2"/>
      <c r="P2626" s="2"/>
    </row>
    <row r="2627">
      <c r="A2627" s="3" t="s">
        <v>3529</v>
      </c>
      <c r="B2627" s="11" t="str">
        <f t="shared" si="1"/>
        <v>20200420</v>
      </c>
      <c r="C2627" s="12">
        <f t="shared" si="2"/>
        <v>43941</v>
      </c>
      <c r="D2627" s="3" t="str">
        <f t="shared" si="3"/>
        <v>09</v>
      </c>
      <c r="E2627" s="13">
        <v>125.0</v>
      </c>
      <c r="F2627" s="14">
        <f>'Costo de tareas'!$B$15</f>
        <v>0.1964027778</v>
      </c>
      <c r="G2627" s="15">
        <f>'Producción diaria'!$T$3*$L$2*$M$2*$N$2*E2627*1000/'Costo de tareas'!$B$14</f>
        <v>187.9452419</v>
      </c>
      <c r="H2627" s="16">
        <f>IF(G2627 &gt; 'Costo de tareas'!$B$13, 'Costo de tareas'!$B$13, IF(G2627 &lt; 'Costo de tareas'!$B$13*0.2, 0, 'Costo de tareas'!$B$13- G2627))</f>
        <v>39.28055556</v>
      </c>
      <c r="I2627" s="17">
        <f>IF(H2627=0,'Costo de tareas'!$B$13,'Costo de tareas'!$B$13-H2627)</f>
        <v>0</v>
      </c>
      <c r="J2627" s="2"/>
      <c r="K2627" s="2"/>
      <c r="P2627" s="2"/>
    </row>
    <row r="2628">
      <c r="A2628" s="3" t="s">
        <v>3530</v>
      </c>
      <c r="B2628" s="11" t="str">
        <f t="shared" si="1"/>
        <v>20200420</v>
      </c>
      <c r="C2628" s="12">
        <f t="shared" si="2"/>
        <v>43941</v>
      </c>
      <c r="D2628" s="3" t="str">
        <f t="shared" si="3"/>
        <v>10</v>
      </c>
      <c r="E2628" s="13">
        <v>391.0</v>
      </c>
      <c r="F2628" s="14">
        <f>'Costo de tareas'!$B$15</f>
        <v>0.1964027778</v>
      </c>
      <c r="G2628" s="15">
        <f>'Producción diaria'!$T$3*$L$2*$M$2*$N$2*E2628*1000/'Costo de tareas'!$B$14</f>
        <v>587.8927166</v>
      </c>
      <c r="H2628" s="16">
        <f>IF(G2628 &gt; 'Costo de tareas'!$B$13, 'Costo de tareas'!$B$13, IF(G2628 &lt; 'Costo de tareas'!$B$13*0.2, 0, 'Costo de tareas'!$B$13- G2628))</f>
        <v>39.28055556</v>
      </c>
      <c r="I2628" s="17">
        <f>IF(H2628=0,'Costo de tareas'!$B$13,'Costo de tareas'!$B$13-H2628)</f>
        <v>0</v>
      </c>
      <c r="J2628" s="2"/>
      <c r="K2628" s="2"/>
      <c r="P2628" s="2"/>
    </row>
    <row r="2629">
      <c r="A2629" s="3" t="s">
        <v>3531</v>
      </c>
      <c r="B2629" s="11" t="str">
        <f t="shared" si="1"/>
        <v>20200420</v>
      </c>
      <c r="C2629" s="12">
        <f t="shared" si="2"/>
        <v>43941</v>
      </c>
      <c r="D2629" s="3" t="str">
        <f t="shared" si="3"/>
        <v>11</v>
      </c>
      <c r="E2629" s="13">
        <v>428.0</v>
      </c>
      <c r="F2629" s="14">
        <f>'Costo de tareas'!$B$15</f>
        <v>0.1964027778</v>
      </c>
      <c r="G2629" s="15">
        <f>'Producción diaria'!$T$3*$L$2*$M$2*$N$2*E2629*1000/'Costo de tareas'!$B$14</f>
        <v>643.5245082</v>
      </c>
      <c r="H2629" s="16">
        <f>IF(G2629 &gt; 'Costo de tareas'!$B$13, 'Costo de tareas'!$B$13, IF(G2629 &lt; 'Costo de tareas'!$B$13*0.2, 0, 'Costo de tareas'!$B$13- G2629))</f>
        <v>39.28055556</v>
      </c>
      <c r="I2629" s="17">
        <f>IF(H2629=0,'Costo de tareas'!$B$13,'Costo de tareas'!$B$13-H2629)</f>
        <v>0</v>
      </c>
      <c r="J2629" s="2"/>
      <c r="K2629" s="2"/>
      <c r="P2629" s="2"/>
    </row>
    <row r="2630">
      <c r="A2630" s="3" t="s">
        <v>3532</v>
      </c>
      <c r="B2630" s="11" t="str">
        <f t="shared" si="1"/>
        <v>20200420</v>
      </c>
      <c r="C2630" s="12">
        <f t="shared" si="2"/>
        <v>43941</v>
      </c>
      <c r="D2630" s="3" t="str">
        <f t="shared" si="3"/>
        <v>12</v>
      </c>
      <c r="E2630" s="13">
        <v>532.0</v>
      </c>
      <c r="F2630" s="14">
        <f>'Costo de tareas'!$B$15</f>
        <v>0.1964027778</v>
      </c>
      <c r="G2630" s="15">
        <f>'Producción diaria'!$T$3*$L$2*$M$2*$N$2*E2630*1000/'Costo de tareas'!$B$14</f>
        <v>799.8949495</v>
      </c>
      <c r="H2630" s="16">
        <f>IF(G2630 &gt; 'Costo de tareas'!$B$13, 'Costo de tareas'!$B$13, IF(G2630 &lt; 'Costo de tareas'!$B$13*0.2, 0, 'Costo de tareas'!$B$13- G2630))</f>
        <v>39.28055556</v>
      </c>
      <c r="I2630" s="17">
        <f>IF(H2630=0,'Costo de tareas'!$B$13,'Costo de tareas'!$B$13-H2630)</f>
        <v>0</v>
      </c>
      <c r="J2630" s="2"/>
      <c r="K2630" s="2"/>
      <c r="P2630" s="2"/>
    </row>
    <row r="2631">
      <c r="A2631" s="3" t="s">
        <v>3533</v>
      </c>
      <c r="B2631" s="11" t="str">
        <f t="shared" si="1"/>
        <v>20200420</v>
      </c>
      <c r="C2631" s="12">
        <f t="shared" si="2"/>
        <v>43941</v>
      </c>
      <c r="D2631" s="3" t="str">
        <f t="shared" si="3"/>
        <v>13</v>
      </c>
      <c r="E2631" s="13">
        <v>516.0</v>
      </c>
      <c r="F2631" s="14">
        <f>'Costo de tareas'!$B$15</f>
        <v>0.1964027778</v>
      </c>
      <c r="G2631" s="15">
        <f>'Producción diaria'!$T$3*$L$2*$M$2*$N$2*E2631*1000/'Costo de tareas'!$B$14</f>
        <v>775.8379585</v>
      </c>
      <c r="H2631" s="16">
        <f>IF(G2631 &gt; 'Costo de tareas'!$B$13, 'Costo de tareas'!$B$13, IF(G2631 &lt; 'Costo de tareas'!$B$13*0.2, 0, 'Costo de tareas'!$B$13- G2631))</f>
        <v>39.28055556</v>
      </c>
      <c r="I2631" s="17">
        <f>IF(H2631=0,'Costo de tareas'!$B$13,'Costo de tareas'!$B$13-H2631)</f>
        <v>0</v>
      </c>
      <c r="J2631" s="2"/>
      <c r="K2631" s="2"/>
      <c r="P2631" s="2"/>
    </row>
    <row r="2632">
      <c r="A2632" s="3" t="s">
        <v>3534</v>
      </c>
      <c r="B2632" s="11" t="str">
        <f t="shared" si="1"/>
        <v>20200420</v>
      </c>
      <c r="C2632" s="12">
        <f t="shared" si="2"/>
        <v>43941</v>
      </c>
      <c r="D2632" s="3" t="str">
        <f t="shared" si="3"/>
        <v>14</v>
      </c>
      <c r="E2632" s="13">
        <v>542.0</v>
      </c>
      <c r="F2632" s="14">
        <f>'Costo de tareas'!$B$15</f>
        <v>0.1964027778</v>
      </c>
      <c r="G2632" s="15">
        <f>'Producción diaria'!$T$3*$L$2*$M$2*$N$2*E2632*1000/'Costo de tareas'!$B$14</f>
        <v>814.9305688</v>
      </c>
      <c r="H2632" s="16">
        <f>IF(G2632 &gt; 'Costo de tareas'!$B$13, 'Costo de tareas'!$B$13, IF(G2632 &lt; 'Costo de tareas'!$B$13*0.2, 0, 'Costo de tareas'!$B$13- G2632))</f>
        <v>39.28055556</v>
      </c>
      <c r="I2632" s="17">
        <f>IF(H2632=0,'Costo de tareas'!$B$13,'Costo de tareas'!$B$13-H2632)</f>
        <v>0</v>
      </c>
      <c r="J2632" s="2"/>
      <c r="K2632" s="2"/>
      <c r="P2632" s="2"/>
    </row>
    <row r="2633">
      <c r="A2633" s="3" t="s">
        <v>3535</v>
      </c>
      <c r="B2633" s="11" t="str">
        <f t="shared" si="1"/>
        <v>20200420</v>
      </c>
      <c r="C2633" s="12">
        <f t="shared" si="2"/>
        <v>43941</v>
      </c>
      <c r="D2633" s="3" t="str">
        <f t="shared" si="3"/>
        <v>15</v>
      </c>
      <c r="E2633" s="13">
        <v>553.0</v>
      </c>
      <c r="F2633" s="14">
        <f>'Costo de tareas'!$B$15</f>
        <v>0.1964027778</v>
      </c>
      <c r="G2633" s="15">
        <f>'Producción diaria'!$T$3*$L$2*$M$2*$N$2*E2633*1000/'Costo de tareas'!$B$14</f>
        <v>831.4697501</v>
      </c>
      <c r="H2633" s="16">
        <f>IF(G2633 &gt; 'Costo de tareas'!$B$13, 'Costo de tareas'!$B$13, IF(G2633 &lt; 'Costo de tareas'!$B$13*0.2, 0, 'Costo de tareas'!$B$13- G2633))</f>
        <v>39.28055556</v>
      </c>
      <c r="I2633" s="17">
        <f>IF(H2633=0,'Costo de tareas'!$B$13,'Costo de tareas'!$B$13-H2633)</f>
        <v>0</v>
      </c>
      <c r="J2633" s="2"/>
      <c r="K2633" s="2"/>
      <c r="P2633" s="2"/>
    </row>
    <row r="2634">
      <c r="A2634" s="3" t="s">
        <v>3536</v>
      </c>
      <c r="B2634" s="11" t="str">
        <f t="shared" si="1"/>
        <v>20200420</v>
      </c>
      <c r="C2634" s="12">
        <f t="shared" si="2"/>
        <v>43941</v>
      </c>
      <c r="D2634" s="3" t="str">
        <f t="shared" si="3"/>
        <v>16</v>
      </c>
      <c r="E2634" s="13">
        <v>439.0</v>
      </c>
      <c r="F2634" s="14">
        <f>'Costo de tareas'!$B$15</f>
        <v>0.1964027778</v>
      </c>
      <c r="G2634" s="15">
        <f>'Producción diaria'!$T$3*$L$2*$M$2*$N$2*E2634*1000/'Costo de tareas'!$B$14</f>
        <v>660.0636895</v>
      </c>
      <c r="H2634" s="16">
        <f>IF(G2634 &gt; 'Costo de tareas'!$B$13, 'Costo de tareas'!$B$13, IF(G2634 &lt; 'Costo de tareas'!$B$13*0.2, 0, 'Costo de tareas'!$B$13- G2634))</f>
        <v>39.28055556</v>
      </c>
      <c r="I2634" s="17">
        <f>IF(H2634=0,'Costo de tareas'!$B$13,'Costo de tareas'!$B$13-H2634)</f>
        <v>0</v>
      </c>
      <c r="J2634" s="2"/>
      <c r="K2634" s="2"/>
      <c r="P2634" s="2"/>
    </row>
    <row r="2635">
      <c r="A2635" s="3" t="s">
        <v>3537</v>
      </c>
      <c r="B2635" s="11" t="str">
        <f t="shared" si="1"/>
        <v>20200420</v>
      </c>
      <c r="C2635" s="12">
        <f t="shared" si="2"/>
        <v>43941</v>
      </c>
      <c r="D2635" s="3" t="str">
        <f t="shared" si="3"/>
        <v>17</v>
      </c>
      <c r="E2635" s="13">
        <v>231.0</v>
      </c>
      <c r="F2635" s="14">
        <f>'Costo de tareas'!$B$15</f>
        <v>0.1964027778</v>
      </c>
      <c r="G2635" s="15">
        <f>'Producción diaria'!$T$3*$L$2*$M$2*$N$2*E2635*1000/'Costo de tareas'!$B$14</f>
        <v>347.322807</v>
      </c>
      <c r="H2635" s="16">
        <f>IF(G2635 &gt; 'Costo de tareas'!$B$13, 'Costo de tareas'!$B$13, IF(G2635 &lt; 'Costo de tareas'!$B$13*0.2, 0, 'Costo de tareas'!$B$13- G2635))</f>
        <v>39.28055556</v>
      </c>
      <c r="I2635" s="17">
        <f>IF(H2635=0,'Costo de tareas'!$B$13,'Costo de tareas'!$B$13-H2635)</f>
        <v>0</v>
      </c>
      <c r="J2635" s="2"/>
      <c r="K2635" s="2"/>
      <c r="P2635" s="2"/>
    </row>
    <row r="2636">
      <c r="A2636" s="3" t="s">
        <v>3538</v>
      </c>
      <c r="B2636" s="11" t="str">
        <f t="shared" si="1"/>
        <v>20200420</v>
      </c>
      <c r="C2636" s="12">
        <f t="shared" si="2"/>
        <v>43941</v>
      </c>
      <c r="D2636" s="3" t="str">
        <f t="shared" si="3"/>
        <v>18</v>
      </c>
      <c r="E2636" s="13">
        <v>37.0</v>
      </c>
      <c r="F2636" s="14">
        <f>'Costo de tareas'!$B$15</f>
        <v>0.1964027778</v>
      </c>
      <c r="G2636" s="15">
        <f>'Producción diaria'!$T$3*$L$2*$M$2*$N$2*E2636*1000/'Costo de tareas'!$B$14</f>
        <v>55.6317916</v>
      </c>
      <c r="H2636" s="16">
        <f>IF(G2636 &gt; 'Costo de tareas'!$B$13, 'Costo de tareas'!$B$13, IF(G2636 &lt; 'Costo de tareas'!$B$13*0.2, 0, 'Costo de tareas'!$B$13- G2636))</f>
        <v>39.28055556</v>
      </c>
      <c r="I2636" s="17">
        <f>IF(H2636=0,'Costo de tareas'!$B$13,'Costo de tareas'!$B$13-H2636)</f>
        <v>0</v>
      </c>
      <c r="J2636" s="2"/>
      <c r="K2636" s="2"/>
      <c r="P2636" s="2"/>
    </row>
    <row r="2637">
      <c r="A2637" s="3" t="s">
        <v>3540</v>
      </c>
      <c r="B2637" s="11" t="str">
        <f t="shared" si="1"/>
        <v>20200420</v>
      </c>
      <c r="C2637" s="12">
        <f t="shared" si="2"/>
        <v>43941</v>
      </c>
      <c r="D2637" s="3" t="str">
        <f t="shared" si="3"/>
        <v>19</v>
      </c>
      <c r="E2637" s="13">
        <v>0.0</v>
      </c>
      <c r="F2637" s="14">
        <f>'Costo de tareas'!$B$15</f>
        <v>0.1964027778</v>
      </c>
      <c r="G2637" s="15">
        <f>'Producción diaria'!$T$3*$L$2*$M$2*$N$2*E2637*1000/'Costo de tareas'!$B$14</f>
        <v>0</v>
      </c>
      <c r="H2637" s="16">
        <f>IF(G2637 &gt; 'Costo de tareas'!$B$13, 'Costo de tareas'!$B$13, IF(G2637 &lt; 'Costo de tareas'!$B$13*0.2, 0, 'Costo de tareas'!$B$13- G2637))</f>
        <v>0</v>
      </c>
      <c r="I2637" s="17">
        <f>IF(H2637=0,'Costo de tareas'!$B$13,'Costo de tareas'!$B$13-H2637)</f>
        <v>39.28055556</v>
      </c>
      <c r="J2637" s="2"/>
      <c r="K2637" s="2"/>
      <c r="P2637" s="2"/>
    </row>
    <row r="2638">
      <c r="A2638" s="3" t="s">
        <v>3541</v>
      </c>
      <c r="B2638" s="11" t="str">
        <f t="shared" si="1"/>
        <v>20200420</v>
      </c>
      <c r="C2638" s="12">
        <f t="shared" si="2"/>
        <v>43941</v>
      </c>
      <c r="D2638" s="3" t="str">
        <f t="shared" si="3"/>
        <v>20</v>
      </c>
      <c r="E2638" s="13">
        <v>0.0</v>
      </c>
      <c r="F2638" s="14">
        <f>'Costo de tareas'!$B$15</f>
        <v>0.1964027778</v>
      </c>
      <c r="G2638" s="15">
        <f>'Producción diaria'!$T$3*$L$2*$M$2*$N$2*E2638*1000/'Costo de tareas'!$B$14</f>
        <v>0</v>
      </c>
      <c r="H2638" s="16">
        <f>IF(G2638 &gt; 'Costo de tareas'!$B$13, 'Costo de tareas'!$B$13, IF(G2638 &lt; 'Costo de tareas'!$B$13*0.2, 0, 'Costo de tareas'!$B$13- G2638))</f>
        <v>0</v>
      </c>
      <c r="I2638" s="17">
        <f>IF(H2638=0,'Costo de tareas'!$B$13,'Costo de tareas'!$B$13-H2638)</f>
        <v>39.28055556</v>
      </c>
      <c r="J2638" s="2"/>
      <c r="K2638" s="2"/>
      <c r="P2638" s="2"/>
    </row>
    <row r="2639">
      <c r="A2639" s="3" t="s">
        <v>3542</v>
      </c>
      <c r="B2639" s="11" t="str">
        <f t="shared" si="1"/>
        <v>20200420</v>
      </c>
      <c r="C2639" s="12">
        <f t="shared" si="2"/>
        <v>43941</v>
      </c>
      <c r="D2639" s="3" t="str">
        <f t="shared" si="3"/>
        <v>21</v>
      </c>
      <c r="E2639" s="13">
        <v>0.0</v>
      </c>
      <c r="F2639" s="14">
        <f>'Costo de tareas'!$B$15</f>
        <v>0.1964027778</v>
      </c>
      <c r="G2639" s="15">
        <f>'Producción diaria'!$T$3*$L$2*$M$2*$N$2*E2639*1000/'Costo de tareas'!$B$14</f>
        <v>0</v>
      </c>
      <c r="H2639" s="16">
        <f>IF(G2639 &gt; 'Costo de tareas'!$B$13, 'Costo de tareas'!$B$13, IF(G2639 &lt; 'Costo de tareas'!$B$13*0.2, 0, 'Costo de tareas'!$B$13- G2639))</f>
        <v>0</v>
      </c>
      <c r="I2639" s="17">
        <f>IF(H2639=0,'Costo de tareas'!$B$13,'Costo de tareas'!$B$13-H2639)</f>
        <v>39.28055556</v>
      </c>
      <c r="J2639" s="2"/>
      <c r="K2639" s="2"/>
      <c r="P2639" s="2"/>
    </row>
    <row r="2640">
      <c r="A2640" s="3" t="s">
        <v>3543</v>
      </c>
      <c r="B2640" s="11" t="str">
        <f t="shared" si="1"/>
        <v>20200420</v>
      </c>
      <c r="C2640" s="12">
        <f t="shared" si="2"/>
        <v>43941</v>
      </c>
      <c r="D2640" s="3" t="str">
        <f t="shared" si="3"/>
        <v>22</v>
      </c>
      <c r="E2640" s="13">
        <v>0.0</v>
      </c>
      <c r="F2640" s="14">
        <f>'Costo de tareas'!$B$15</f>
        <v>0.1964027778</v>
      </c>
      <c r="G2640" s="15">
        <f>'Producción diaria'!$T$3*$L$2*$M$2*$N$2*E2640*1000/'Costo de tareas'!$B$14</f>
        <v>0</v>
      </c>
      <c r="H2640" s="16">
        <f>IF(G2640 &gt; 'Costo de tareas'!$B$13, 'Costo de tareas'!$B$13, IF(G2640 &lt; 'Costo de tareas'!$B$13*0.2, 0, 'Costo de tareas'!$B$13- G2640))</f>
        <v>0</v>
      </c>
      <c r="I2640" s="17">
        <f>IF(H2640=0,'Costo de tareas'!$B$13,'Costo de tareas'!$B$13-H2640)</f>
        <v>39.28055556</v>
      </c>
      <c r="J2640" s="2"/>
      <c r="K2640" s="2"/>
      <c r="P2640" s="2"/>
    </row>
    <row r="2641">
      <c r="A2641" s="3" t="s">
        <v>3545</v>
      </c>
      <c r="B2641" s="11" t="str">
        <f t="shared" si="1"/>
        <v>20200420</v>
      </c>
      <c r="C2641" s="12">
        <f t="shared" si="2"/>
        <v>43941</v>
      </c>
      <c r="D2641" s="3" t="str">
        <f t="shared" si="3"/>
        <v>23</v>
      </c>
      <c r="E2641" s="13">
        <v>0.0</v>
      </c>
      <c r="F2641" s="14">
        <f>'Costo de tareas'!$B$15</f>
        <v>0.1964027778</v>
      </c>
      <c r="G2641" s="15">
        <f>'Producción diaria'!$T$3*$L$2*$M$2*$N$2*E2641*1000/'Costo de tareas'!$B$14</f>
        <v>0</v>
      </c>
      <c r="H2641" s="16">
        <f>IF(G2641 &gt; 'Costo de tareas'!$B$13, 'Costo de tareas'!$B$13, IF(G2641 &lt; 'Costo de tareas'!$B$13*0.2, 0, 'Costo de tareas'!$B$13- G2641))</f>
        <v>0</v>
      </c>
      <c r="I2641" s="17">
        <f>IF(H2641=0,'Costo de tareas'!$B$13,'Costo de tareas'!$B$13-H2641)</f>
        <v>39.28055556</v>
      </c>
      <c r="J2641" s="2"/>
      <c r="K2641" s="2"/>
      <c r="P2641" s="2"/>
    </row>
    <row r="2642">
      <c r="A2642" s="3" t="s">
        <v>3546</v>
      </c>
      <c r="B2642" s="11" t="str">
        <f t="shared" si="1"/>
        <v>20200421</v>
      </c>
      <c r="C2642" s="12">
        <f t="shared" si="2"/>
        <v>43942</v>
      </c>
      <c r="D2642" s="3" t="str">
        <f t="shared" si="3"/>
        <v>00</v>
      </c>
      <c r="E2642" s="13">
        <v>0.0</v>
      </c>
      <c r="F2642" s="14">
        <f>'Costo de tareas'!$B$15</f>
        <v>0.1964027778</v>
      </c>
      <c r="G2642" s="15">
        <f>'Producción diaria'!$T$3*$L$2*$M$2*$N$2*E2642*1000/'Costo de tareas'!$B$14</f>
        <v>0</v>
      </c>
      <c r="H2642" s="16">
        <f>IF(G2642 &gt; 'Costo de tareas'!$B$13, 'Costo de tareas'!$B$13, IF(G2642 &lt; 'Costo de tareas'!$B$13*0.2, 0, 'Costo de tareas'!$B$13- G2642))</f>
        <v>0</v>
      </c>
      <c r="I2642" s="17">
        <f>IF(H2642=0,'Costo de tareas'!$B$13,'Costo de tareas'!$B$13-H2642)</f>
        <v>39.28055556</v>
      </c>
      <c r="J2642" s="2"/>
      <c r="K2642" s="2"/>
      <c r="P2642" s="2"/>
    </row>
    <row r="2643">
      <c r="A2643" s="3" t="s">
        <v>3547</v>
      </c>
      <c r="B2643" s="11" t="str">
        <f t="shared" si="1"/>
        <v>20200421</v>
      </c>
      <c r="C2643" s="12">
        <f t="shared" si="2"/>
        <v>43942</v>
      </c>
      <c r="D2643" s="3" t="str">
        <f t="shared" si="3"/>
        <v>01</v>
      </c>
      <c r="E2643" s="13">
        <v>0.0</v>
      </c>
      <c r="F2643" s="14">
        <f>'Costo de tareas'!$B$15</f>
        <v>0.1964027778</v>
      </c>
      <c r="G2643" s="15">
        <f>'Producción diaria'!$T$3*$L$2*$M$2*$N$2*E2643*1000/'Costo de tareas'!$B$14</f>
        <v>0</v>
      </c>
      <c r="H2643" s="16">
        <f>IF(G2643 &gt; 'Costo de tareas'!$B$13, 'Costo de tareas'!$B$13, IF(G2643 &lt; 'Costo de tareas'!$B$13*0.2, 0, 'Costo de tareas'!$B$13- G2643))</f>
        <v>0</v>
      </c>
      <c r="I2643" s="17">
        <f>IF(H2643=0,'Costo de tareas'!$B$13,'Costo de tareas'!$B$13-H2643)</f>
        <v>39.28055556</v>
      </c>
      <c r="J2643" s="2"/>
      <c r="K2643" s="2"/>
      <c r="P2643" s="2"/>
    </row>
    <row r="2644">
      <c r="A2644" s="3" t="s">
        <v>3548</v>
      </c>
      <c r="B2644" s="11" t="str">
        <f t="shared" si="1"/>
        <v>20200421</v>
      </c>
      <c r="C2644" s="12">
        <f t="shared" si="2"/>
        <v>43942</v>
      </c>
      <c r="D2644" s="3" t="str">
        <f t="shared" si="3"/>
        <v>02</v>
      </c>
      <c r="E2644" s="13">
        <v>0.0</v>
      </c>
      <c r="F2644" s="14">
        <f>'Costo de tareas'!$B$15</f>
        <v>0.1964027778</v>
      </c>
      <c r="G2644" s="15">
        <f>'Producción diaria'!$T$3*$L$2*$M$2*$N$2*E2644*1000/'Costo de tareas'!$B$14</f>
        <v>0</v>
      </c>
      <c r="H2644" s="16">
        <f>IF(G2644 &gt; 'Costo de tareas'!$B$13, 'Costo de tareas'!$B$13, IF(G2644 &lt; 'Costo de tareas'!$B$13*0.2, 0, 'Costo de tareas'!$B$13- G2644))</f>
        <v>0</v>
      </c>
      <c r="I2644" s="17">
        <f>IF(H2644=0,'Costo de tareas'!$B$13,'Costo de tareas'!$B$13-H2644)</f>
        <v>39.28055556</v>
      </c>
      <c r="J2644" s="2"/>
      <c r="K2644" s="2"/>
      <c r="P2644" s="2"/>
    </row>
    <row r="2645">
      <c r="A2645" s="3" t="s">
        <v>3549</v>
      </c>
      <c r="B2645" s="11" t="str">
        <f t="shared" si="1"/>
        <v>20200421</v>
      </c>
      <c r="C2645" s="12">
        <f t="shared" si="2"/>
        <v>43942</v>
      </c>
      <c r="D2645" s="3" t="str">
        <f t="shared" si="3"/>
        <v>03</v>
      </c>
      <c r="E2645" s="13">
        <v>0.0</v>
      </c>
      <c r="F2645" s="14">
        <f>'Costo de tareas'!$B$15</f>
        <v>0.1964027778</v>
      </c>
      <c r="G2645" s="15">
        <f>'Producción diaria'!$T$3*$L$2*$M$2*$N$2*E2645*1000/'Costo de tareas'!$B$14</f>
        <v>0</v>
      </c>
      <c r="H2645" s="16">
        <f>IF(G2645 &gt; 'Costo de tareas'!$B$13, 'Costo de tareas'!$B$13, IF(G2645 &lt; 'Costo de tareas'!$B$13*0.2, 0, 'Costo de tareas'!$B$13- G2645))</f>
        <v>0</v>
      </c>
      <c r="I2645" s="17">
        <f>IF(H2645=0,'Costo de tareas'!$B$13,'Costo de tareas'!$B$13-H2645)</f>
        <v>39.28055556</v>
      </c>
      <c r="J2645" s="2"/>
      <c r="K2645" s="2"/>
      <c r="P2645" s="2"/>
    </row>
    <row r="2646">
      <c r="A2646" s="3" t="s">
        <v>3550</v>
      </c>
      <c r="B2646" s="11" t="str">
        <f t="shared" si="1"/>
        <v>20200421</v>
      </c>
      <c r="C2646" s="12">
        <f t="shared" si="2"/>
        <v>43942</v>
      </c>
      <c r="D2646" s="3" t="str">
        <f t="shared" si="3"/>
        <v>04</v>
      </c>
      <c r="E2646" s="13">
        <v>0.0</v>
      </c>
      <c r="F2646" s="14">
        <f>'Costo de tareas'!$B$15</f>
        <v>0.1964027778</v>
      </c>
      <c r="G2646" s="15">
        <f>'Producción diaria'!$T$3*$L$2*$M$2*$N$2*E2646*1000/'Costo de tareas'!$B$14</f>
        <v>0</v>
      </c>
      <c r="H2646" s="16">
        <f>IF(G2646 &gt; 'Costo de tareas'!$B$13, 'Costo de tareas'!$B$13, IF(G2646 &lt; 'Costo de tareas'!$B$13*0.2, 0, 'Costo de tareas'!$B$13- G2646))</f>
        <v>0</v>
      </c>
      <c r="I2646" s="17">
        <f>IF(H2646=0,'Costo de tareas'!$B$13,'Costo de tareas'!$B$13-H2646)</f>
        <v>39.28055556</v>
      </c>
      <c r="J2646" s="2"/>
      <c r="K2646" s="2"/>
      <c r="P2646" s="2"/>
    </row>
    <row r="2647">
      <c r="A2647" s="3" t="s">
        <v>3551</v>
      </c>
      <c r="B2647" s="11" t="str">
        <f t="shared" si="1"/>
        <v>20200421</v>
      </c>
      <c r="C2647" s="12">
        <f t="shared" si="2"/>
        <v>43942</v>
      </c>
      <c r="D2647" s="3" t="str">
        <f t="shared" si="3"/>
        <v>05</v>
      </c>
      <c r="E2647" s="13">
        <v>0.0</v>
      </c>
      <c r="F2647" s="14">
        <f>'Costo de tareas'!$B$15</f>
        <v>0.1964027778</v>
      </c>
      <c r="G2647" s="15">
        <f>'Producción diaria'!$T$3*$L$2*$M$2*$N$2*E2647*1000/'Costo de tareas'!$B$14</f>
        <v>0</v>
      </c>
      <c r="H2647" s="16">
        <f>IF(G2647 &gt; 'Costo de tareas'!$B$13, 'Costo de tareas'!$B$13, IF(G2647 &lt; 'Costo de tareas'!$B$13*0.2, 0, 'Costo de tareas'!$B$13- G2647))</f>
        <v>0</v>
      </c>
      <c r="I2647" s="17">
        <f>IF(H2647=0,'Costo de tareas'!$B$13,'Costo de tareas'!$B$13-H2647)</f>
        <v>39.28055556</v>
      </c>
      <c r="J2647" s="2"/>
      <c r="K2647" s="2"/>
      <c r="P2647" s="2"/>
    </row>
    <row r="2648">
      <c r="A2648" s="3" t="s">
        <v>3552</v>
      </c>
      <c r="B2648" s="11" t="str">
        <f t="shared" si="1"/>
        <v>20200421</v>
      </c>
      <c r="C2648" s="12">
        <f t="shared" si="2"/>
        <v>43942</v>
      </c>
      <c r="D2648" s="3" t="str">
        <f t="shared" si="3"/>
        <v>06</v>
      </c>
      <c r="E2648" s="13">
        <v>72.0</v>
      </c>
      <c r="F2648" s="14">
        <f>'Costo de tareas'!$B$15</f>
        <v>0.1964027778</v>
      </c>
      <c r="G2648" s="15">
        <f>'Producción diaria'!$T$3*$L$2*$M$2*$N$2*E2648*1000/'Costo de tareas'!$B$14</f>
        <v>108.2564593</v>
      </c>
      <c r="H2648" s="16">
        <f>IF(G2648 &gt; 'Costo de tareas'!$B$13, 'Costo de tareas'!$B$13, IF(G2648 &lt; 'Costo de tareas'!$B$13*0.2, 0, 'Costo de tareas'!$B$13- G2648))</f>
        <v>39.28055556</v>
      </c>
      <c r="I2648" s="17">
        <f>IF(H2648=0,'Costo de tareas'!$B$13,'Costo de tareas'!$B$13-H2648)</f>
        <v>0</v>
      </c>
      <c r="J2648" s="2"/>
      <c r="K2648" s="2"/>
      <c r="P2648" s="2"/>
    </row>
    <row r="2649">
      <c r="A2649" s="3" t="s">
        <v>3553</v>
      </c>
      <c r="B2649" s="11" t="str">
        <f t="shared" si="1"/>
        <v>20200421</v>
      </c>
      <c r="C2649" s="12">
        <f t="shared" si="2"/>
        <v>43942</v>
      </c>
      <c r="D2649" s="3" t="str">
        <f t="shared" si="3"/>
        <v>07</v>
      </c>
      <c r="E2649" s="13">
        <v>177.0</v>
      </c>
      <c r="F2649" s="14">
        <f>'Costo de tareas'!$B$15</f>
        <v>0.1964027778</v>
      </c>
      <c r="G2649" s="15">
        <f>'Producción diaria'!$T$3*$L$2*$M$2*$N$2*E2649*1000/'Costo de tareas'!$B$14</f>
        <v>266.1304625</v>
      </c>
      <c r="H2649" s="16">
        <f>IF(G2649 &gt; 'Costo de tareas'!$B$13, 'Costo de tareas'!$B$13, IF(G2649 &lt; 'Costo de tareas'!$B$13*0.2, 0, 'Costo de tareas'!$B$13- G2649))</f>
        <v>39.28055556</v>
      </c>
      <c r="I2649" s="17">
        <f>IF(H2649=0,'Costo de tareas'!$B$13,'Costo de tareas'!$B$13-H2649)</f>
        <v>0</v>
      </c>
      <c r="J2649" s="2"/>
      <c r="K2649" s="2"/>
      <c r="P2649" s="2"/>
    </row>
    <row r="2650">
      <c r="A2650" s="3" t="s">
        <v>3554</v>
      </c>
      <c r="B2650" s="11" t="str">
        <f t="shared" si="1"/>
        <v>20200421</v>
      </c>
      <c r="C2650" s="12">
        <f t="shared" si="2"/>
        <v>43942</v>
      </c>
      <c r="D2650" s="3" t="str">
        <f t="shared" si="3"/>
        <v>08</v>
      </c>
      <c r="E2650" s="13">
        <v>288.0</v>
      </c>
      <c r="F2650" s="14">
        <f>'Costo de tareas'!$B$15</f>
        <v>0.1964027778</v>
      </c>
      <c r="G2650" s="15">
        <f>'Producción diaria'!$T$3*$L$2*$M$2*$N$2*E2650*1000/'Costo de tareas'!$B$14</f>
        <v>433.0258373</v>
      </c>
      <c r="H2650" s="16">
        <f>IF(G2650 &gt; 'Costo de tareas'!$B$13, 'Costo de tareas'!$B$13, IF(G2650 &lt; 'Costo de tareas'!$B$13*0.2, 0, 'Costo de tareas'!$B$13- G2650))</f>
        <v>39.28055556</v>
      </c>
      <c r="I2650" s="17">
        <f>IF(H2650=0,'Costo de tareas'!$B$13,'Costo de tareas'!$B$13-H2650)</f>
        <v>0</v>
      </c>
      <c r="J2650" s="2"/>
      <c r="K2650" s="2"/>
      <c r="P2650" s="2"/>
    </row>
    <row r="2651">
      <c r="A2651" s="3" t="s">
        <v>3555</v>
      </c>
      <c r="B2651" s="11" t="str">
        <f t="shared" si="1"/>
        <v>20200421</v>
      </c>
      <c r="C2651" s="12">
        <f t="shared" si="2"/>
        <v>43942</v>
      </c>
      <c r="D2651" s="3" t="str">
        <f t="shared" si="3"/>
        <v>09</v>
      </c>
      <c r="E2651" s="13">
        <v>433.0</v>
      </c>
      <c r="F2651" s="14">
        <f>'Costo de tareas'!$B$15</f>
        <v>0.1964027778</v>
      </c>
      <c r="G2651" s="15">
        <f>'Producción diaria'!$T$3*$L$2*$M$2*$N$2*E2651*1000/'Costo de tareas'!$B$14</f>
        <v>651.0423179</v>
      </c>
      <c r="H2651" s="16">
        <f>IF(G2651 &gt; 'Costo de tareas'!$B$13, 'Costo de tareas'!$B$13, IF(G2651 &lt; 'Costo de tareas'!$B$13*0.2, 0, 'Costo de tareas'!$B$13- G2651))</f>
        <v>39.28055556</v>
      </c>
      <c r="I2651" s="17">
        <f>IF(H2651=0,'Costo de tareas'!$B$13,'Costo de tareas'!$B$13-H2651)</f>
        <v>0</v>
      </c>
      <c r="J2651" s="2"/>
      <c r="K2651" s="2"/>
      <c r="P2651" s="2"/>
    </row>
    <row r="2652">
      <c r="A2652" s="3" t="s">
        <v>3556</v>
      </c>
      <c r="B2652" s="11" t="str">
        <f t="shared" si="1"/>
        <v>20200421</v>
      </c>
      <c r="C2652" s="12">
        <f t="shared" si="2"/>
        <v>43942</v>
      </c>
      <c r="D2652" s="3" t="str">
        <f t="shared" si="3"/>
        <v>10</v>
      </c>
      <c r="E2652" s="13">
        <v>795.0</v>
      </c>
      <c r="F2652" s="14">
        <f>'Costo de tareas'!$B$15</f>
        <v>0.1964027778</v>
      </c>
      <c r="G2652" s="15">
        <f>'Producción diaria'!$T$3*$L$2*$M$2*$N$2*E2652*1000/'Costo de tareas'!$B$14</f>
        <v>1195.331738</v>
      </c>
      <c r="H2652" s="16">
        <f>IF(G2652 &gt; 'Costo de tareas'!$B$13, 'Costo de tareas'!$B$13, IF(G2652 &lt; 'Costo de tareas'!$B$13*0.2, 0, 'Costo de tareas'!$B$13- G2652))</f>
        <v>39.28055556</v>
      </c>
      <c r="I2652" s="17">
        <f>IF(H2652=0,'Costo de tareas'!$B$13,'Costo de tareas'!$B$13-H2652)</f>
        <v>0</v>
      </c>
      <c r="J2652" s="2"/>
      <c r="K2652" s="2"/>
      <c r="P2652" s="2"/>
    </row>
    <row r="2653">
      <c r="A2653" s="3" t="s">
        <v>3557</v>
      </c>
      <c r="B2653" s="11" t="str">
        <f t="shared" si="1"/>
        <v>20200421</v>
      </c>
      <c r="C2653" s="12">
        <f t="shared" si="2"/>
        <v>43942</v>
      </c>
      <c r="D2653" s="3" t="str">
        <f t="shared" si="3"/>
        <v>11</v>
      </c>
      <c r="E2653" s="13">
        <v>513.0</v>
      </c>
      <c r="F2653" s="14">
        <f>'Costo de tareas'!$B$15</f>
        <v>0.1964027778</v>
      </c>
      <c r="G2653" s="15">
        <f>'Producción diaria'!$T$3*$L$2*$M$2*$N$2*E2653*1000/'Costo de tareas'!$B$14</f>
        <v>771.3272727</v>
      </c>
      <c r="H2653" s="16">
        <f>IF(G2653 &gt; 'Costo de tareas'!$B$13, 'Costo de tareas'!$B$13, IF(G2653 &lt; 'Costo de tareas'!$B$13*0.2, 0, 'Costo de tareas'!$B$13- G2653))</f>
        <v>39.28055556</v>
      </c>
      <c r="I2653" s="17">
        <f>IF(H2653=0,'Costo de tareas'!$B$13,'Costo de tareas'!$B$13-H2653)</f>
        <v>0</v>
      </c>
      <c r="J2653" s="2"/>
      <c r="K2653" s="2"/>
      <c r="P2653" s="2"/>
    </row>
    <row r="2654">
      <c r="A2654" s="3" t="s">
        <v>3558</v>
      </c>
      <c r="B2654" s="11" t="str">
        <f t="shared" si="1"/>
        <v>20200421</v>
      </c>
      <c r="C2654" s="12">
        <f t="shared" si="2"/>
        <v>43942</v>
      </c>
      <c r="D2654" s="3" t="str">
        <f t="shared" si="3"/>
        <v>12</v>
      </c>
      <c r="E2654" s="13">
        <v>847.0</v>
      </c>
      <c r="F2654" s="14">
        <f>'Costo de tareas'!$B$15</f>
        <v>0.1964027778</v>
      </c>
      <c r="G2654" s="15">
        <f>'Producción diaria'!$T$3*$L$2*$M$2*$N$2*E2654*1000/'Costo de tareas'!$B$14</f>
        <v>1273.516959</v>
      </c>
      <c r="H2654" s="16">
        <f>IF(G2654 &gt; 'Costo de tareas'!$B$13, 'Costo de tareas'!$B$13, IF(G2654 &lt; 'Costo de tareas'!$B$13*0.2, 0, 'Costo de tareas'!$B$13- G2654))</f>
        <v>39.28055556</v>
      </c>
      <c r="I2654" s="17">
        <f>IF(H2654=0,'Costo de tareas'!$B$13,'Costo de tareas'!$B$13-H2654)</f>
        <v>0</v>
      </c>
      <c r="J2654" s="2"/>
      <c r="K2654" s="2"/>
      <c r="P2654" s="2"/>
    </row>
    <row r="2655">
      <c r="A2655" s="3" t="s">
        <v>3559</v>
      </c>
      <c r="B2655" s="11" t="str">
        <f t="shared" si="1"/>
        <v>20200421</v>
      </c>
      <c r="C2655" s="12">
        <f t="shared" si="2"/>
        <v>43942</v>
      </c>
      <c r="D2655" s="3" t="str">
        <f t="shared" si="3"/>
        <v>13</v>
      </c>
      <c r="E2655" s="13">
        <v>727.0</v>
      </c>
      <c r="F2655" s="14">
        <f>'Costo de tareas'!$B$15</f>
        <v>0.1964027778</v>
      </c>
      <c r="G2655" s="15">
        <f>'Producción diaria'!$T$3*$L$2*$M$2*$N$2*E2655*1000/'Costo de tareas'!$B$14</f>
        <v>1093.089527</v>
      </c>
      <c r="H2655" s="16">
        <f>IF(G2655 &gt; 'Costo de tareas'!$B$13, 'Costo de tareas'!$B$13, IF(G2655 &lt; 'Costo de tareas'!$B$13*0.2, 0, 'Costo de tareas'!$B$13- G2655))</f>
        <v>39.28055556</v>
      </c>
      <c r="I2655" s="17">
        <f>IF(H2655=0,'Costo de tareas'!$B$13,'Costo de tareas'!$B$13-H2655)</f>
        <v>0</v>
      </c>
      <c r="J2655" s="2"/>
      <c r="K2655" s="2"/>
      <c r="P2655" s="2"/>
    </row>
    <row r="2656">
      <c r="A2656" s="3" t="s">
        <v>3560</v>
      </c>
      <c r="B2656" s="11" t="str">
        <f t="shared" si="1"/>
        <v>20200421</v>
      </c>
      <c r="C2656" s="12">
        <f t="shared" si="2"/>
        <v>43942</v>
      </c>
      <c r="D2656" s="3" t="str">
        <f t="shared" si="3"/>
        <v>14</v>
      </c>
      <c r="E2656" s="13">
        <v>806.0</v>
      </c>
      <c r="F2656" s="14">
        <f>'Costo de tareas'!$B$15</f>
        <v>0.1964027778</v>
      </c>
      <c r="G2656" s="15">
        <f>'Producción diaria'!$T$3*$L$2*$M$2*$N$2*E2656*1000/'Costo de tareas'!$B$14</f>
        <v>1211.87092</v>
      </c>
      <c r="H2656" s="16">
        <f>IF(G2656 &gt; 'Costo de tareas'!$B$13, 'Costo de tareas'!$B$13, IF(G2656 &lt; 'Costo de tareas'!$B$13*0.2, 0, 'Costo de tareas'!$B$13- G2656))</f>
        <v>39.28055556</v>
      </c>
      <c r="I2656" s="17">
        <f>IF(H2656=0,'Costo de tareas'!$B$13,'Costo de tareas'!$B$13-H2656)</f>
        <v>0</v>
      </c>
      <c r="J2656" s="2"/>
      <c r="K2656" s="2"/>
      <c r="P2656" s="2"/>
    </row>
    <row r="2657">
      <c r="A2657" s="3" t="s">
        <v>3561</v>
      </c>
      <c r="B2657" s="11" t="str">
        <f t="shared" si="1"/>
        <v>20200421</v>
      </c>
      <c r="C2657" s="12">
        <f t="shared" si="2"/>
        <v>43942</v>
      </c>
      <c r="D2657" s="3" t="str">
        <f t="shared" si="3"/>
        <v>15</v>
      </c>
      <c r="E2657" s="13">
        <v>488.0</v>
      </c>
      <c r="F2657" s="14">
        <f>'Costo de tareas'!$B$15</f>
        <v>0.1964027778</v>
      </c>
      <c r="G2657" s="15">
        <f>'Producción diaria'!$T$3*$L$2*$M$2*$N$2*E2657*1000/'Costo de tareas'!$B$14</f>
        <v>733.7382243</v>
      </c>
      <c r="H2657" s="16">
        <f>IF(G2657 &gt; 'Costo de tareas'!$B$13, 'Costo de tareas'!$B$13, IF(G2657 &lt; 'Costo de tareas'!$B$13*0.2, 0, 'Costo de tareas'!$B$13- G2657))</f>
        <v>39.28055556</v>
      </c>
      <c r="I2657" s="17">
        <f>IF(H2657=0,'Costo de tareas'!$B$13,'Costo de tareas'!$B$13-H2657)</f>
        <v>0</v>
      </c>
      <c r="J2657" s="2"/>
      <c r="K2657" s="2"/>
      <c r="P2657" s="2"/>
    </row>
    <row r="2658">
      <c r="A2658" s="3" t="s">
        <v>3562</v>
      </c>
      <c r="B2658" s="11" t="str">
        <f t="shared" si="1"/>
        <v>20200421</v>
      </c>
      <c r="C2658" s="12">
        <f t="shared" si="2"/>
        <v>43942</v>
      </c>
      <c r="D2658" s="3" t="str">
        <f t="shared" si="3"/>
        <v>16</v>
      </c>
      <c r="E2658" s="13">
        <v>301.0</v>
      </c>
      <c r="F2658" s="14">
        <f>'Costo de tareas'!$B$15</f>
        <v>0.1964027778</v>
      </c>
      <c r="G2658" s="15">
        <f>'Producción diaria'!$T$3*$L$2*$M$2*$N$2*E2658*1000/'Costo de tareas'!$B$14</f>
        <v>452.5721425</v>
      </c>
      <c r="H2658" s="16">
        <f>IF(G2658 &gt; 'Costo de tareas'!$B$13, 'Costo de tareas'!$B$13, IF(G2658 &lt; 'Costo de tareas'!$B$13*0.2, 0, 'Costo de tareas'!$B$13- G2658))</f>
        <v>39.28055556</v>
      </c>
      <c r="I2658" s="17">
        <f>IF(H2658=0,'Costo de tareas'!$B$13,'Costo de tareas'!$B$13-H2658)</f>
        <v>0</v>
      </c>
      <c r="J2658" s="2"/>
      <c r="K2658" s="2"/>
      <c r="P2658" s="2"/>
    </row>
    <row r="2659">
      <c r="A2659" s="3" t="s">
        <v>3563</v>
      </c>
      <c r="B2659" s="11" t="str">
        <f t="shared" si="1"/>
        <v>20200421</v>
      </c>
      <c r="C2659" s="12">
        <f t="shared" si="2"/>
        <v>43942</v>
      </c>
      <c r="D2659" s="3" t="str">
        <f t="shared" si="3"/>
        <v>17</v>
      </c>
      <c r="E2659" s="13">
        <v>95.0</v>
      </c>
      <c r="F2659" s="14">
        <f>'Costo de tareas'!$B$15</f>
        <v>0.1964027778</v>
      </c>
      <c r="G2659" s="15">
        <f>'Producción diaria'!$T$3*$L$2*$M$2*$N$2*E2659*1000/'Costo de tareas'!$B$14</f>
        <v>142.8383838</v>
      </c>
      <c r="H2659" s="16">
        <f>IF(G2659 &gt; 'Costo de tareas'!$B$13, 'Costo de tareas'!$B$13, IF(G2659 &lt; 'Costo de tareas'!$B$13*0.2, 0, 'Costo de tareas'!$B$13- G2659))</f>
        <v>39.28055556</v>
      </c>
      <c r="I2659" s="17">
        <f>IF(H2659=0,'Costo de tareas'!$B$13,'Costo de tareas'!$B$13-H2659)</f>
        <v>0</v>
      </c>
      <c r="J2659" s="2"/>
      <c r="K2659" s="2"/>
      <c r="P2659" s="2"/>
    </row>
    <row r="2660">
      <c r="A2660" s="3" t="s">
        <v>3564</v>
      </c>
      <c r="B2660" s="11" t="str">
        <f t="shared" si="1"/>
        <v>20200421</v>
      </c>
      <c r="C2660" s="12">
        <f t="shared" si="2"/>
        <v>43942</v>
      </c>
      <c r="D2660" s="3" t="str">
        <f t="shared" si="3"/>
        <v>18</v>
      </c>
      <c r="E2660" s="13">
        <v>5.0</v>
      </c>
      <c r="F2660" s="14">
        <f>'Costo de tareas'!$B$15</f>
        <v>0.1964027778</v>
      </c>
      <c r="G2660" s="15">
        <f>'Producción diaria'!$T$3*$L$2*$M$2*$N$2*E2660*1000/'Costo de tareas'!$B$14</f>
        <v>7.517809676</v>
      </c>
      <c r="H2660" s="16">
        <f>IF(G2660 &gt; 'Costo de tareas'!$B$13, 'Costo de tareas'!$B$13, IF(G2660 &lt; 'Costo de tareas'!$B$13*0.2, 0, 'Costo de tareas'!$B$13- G2660))</f>
        <v>0</v>
      </c>
      <c r="I2660" s="17">
        <f>IF(H2660=0,'Costo de tareas'!$B$13,'Costo de tareas'!$B$13-H2660)</f>
        <v>39.28055556</v>
      </c>
      <c r="J2660" s="2"/>
      <c r="K2660" s="2"/>
      <c r="P2660" s="2"/>
    </row>
    <row r="2661">
      <c r="A2661" s="3" t="s">
        <v>3565</v>
      </c>
      <c r="B2661" s="11" t="str">
        <f t="shared" si="1"/>
        <v>20200421</v>
      </c>
      <c r="C2661" s="12">
        <f t="shared" si="2"/>
        <v>43942</v>
      </c>
      <c r="D2661" s="3" t="str">
        <f t="shared" si="3"/>
        <v>19</v>
      </c>
      <c r="E2661" s="13">
        <v>0.0</v>
      </c>
      <c r="F2661" s="14">
        <f>'Costo de tareas'!$B$15</f>
        <v>0.1964027778</v>
      </c>
      <c r="G2661" s="15">
        <f>'Producción diaria'!$T$3*$L$2*$M$2*$N$2*E2661*1000/'Costo de tareas'!$B$14</f>
        <v>0</v>
      </c>
      <c r="H2661" s="16">
        <f>IF(G2661 &gt; 'Costo de tareas'!$B$13, 'Costo de tareas'!$B$13, IF(G2661 &lt; 'Costo de tareas'!$B$13*0.2, 0, 'Costo de tareas'!$B$13- G2661))</f>
        <v>0</v>
      </c>
      <c r="I2661" s="17">
        <f>IF(H2661=0,'Costo de tareas'!$B$13,'Costo de tareas'!$B$13-H2661)</f>
        <v>39.28055556</v>
      </c>
      <c r="J2661" s="2"/>
      <c r="K2661" s="2"/>
      <c r="P2661" s="2"/>
    </row>
    <row r="2662">
      <c r="A2662" s="3" t="s">
        <v>3567</v>
      </c>
      <c r="B2662" s="11" t="str">
        <f t="shared" si="1"/>
        <v>20200421</v>
      </c>
      <c r="C2662" s="12">
        <f t="shared" si="2"/>
        <v>43942</v>
      </c>
      <c r="D2662" s="3" t="str">
        <f t="shared" si="3"/>
        <v>20</v>
      </c>
      <c r="E2662" s="13">
        <v>0.0</v>
      </c>
      <c r="F2662" s="14">
        <f>'Costo de tareas'!$B$15</f>
        <v>0.1964027778</v>
      </c>
      <c r="G2662" s="15">
        <f>'Producción diaria'!$T$3*$L$2*$M$2*$N$2*E2662*1000/'Costo de tareas'!$B$14</f>
        <v>0</v>
      </c>
      <c r="H2662" s="16">
        <f>IF(G2662 &gt; 'Costo de tareas'!$B$13, 'Costo de tareas'!$B$13, IF(G2662 &lt; 'Costo de tareas'!$B$13*0.2, 0, 'Costo de tareas'!$B$13- G2662))</f>
        <v>0</v>
      </c>
      <c r="I2662" s="17">
        <f>IF(H2662=0,'Costo de tareas'!$B$13,'Costo de tareas'!$B$13-H2662)</f>
        <v>39.28055556</v>
      </c>
      <c r="J2662" s="2"/>
      <c r="K2662" s="2"/>
      <c r="P2662" s="2"/>
    </row>
    <row r="2663">
      <c r="A2663" s="3" t="s">
        <v>3569</v>
      </c>
      <c r="B2663" s="11" t="str">
        <f t="shared" si="1"/>
        <v>20200421</v>
      </c>
      <c r="C2663" s="12">
        <f t="shared" si="2"/>
        <v>43942</v>
      </c>
      <c r="D2663" s="3" t="str">
        <f t="shared" si="3"/>
        <v>21</v>
      </c>
      <c r="E2663" s="13">
        <v>0.0</v>
      </c>
      <c r="F2663" s="14">
        <f>'Costo de tareas'!$B$15</f>
        <v>0.1964027778</v>
      </c>
      <c r="G2663" s="15">
        <f>'Producción diaria'!$T$3*$L$2*$M$2*$N$2*E2663*1000/'Costo de tareas'!$B$14</f>
        <v>0</v>
      </c>
      <c r="H2663" s="16">
        <f>IF(G2663 &gt; 'Costo de tareas'!$B$13, 'Costo de tareas'!$B$13, IF(G2663 &lt; 'Costo de tareas'!$B$13*0.2, 0, 'Costo de tareas'!$B$13- G2663))</f>
        <v>0</v>
      </c>
      <c r="I2663" s="17">
        <f>IF(H2663=0,'Costo de tareas'!$B$13,'Costo de tareas'!$B$13-H2663)</f>
        <v>39.28055556</v>
      </c>
      <c r="J2663" s="2"/>
      <c r="K2663" s="2"/>
      <c r="P2663" s="2"/>
    </row>
    <row r="2664">
      <c r="A2664" s="3" t="s">
        <v>3571</v>
      </c>
      <c r="B2664" s="11" t="str">
        <f t="shared" si="1"/>
        <v>20200421</v>
      </c>
      <c r="C2664" s="12">
        <f t="shared" si="2"/>
        <v>43942</v>
      </c>
      <c r="D2664" s="3" t="str">
        <f t="shared" si="3"/>
        <v>22</v>
      </c>
      <c r="E2664" s="13">
        <v>0.0</v>
      </c>
      <c r="F2664" s="14">
        <f>'Costo de tareas'!$B$15</f>
        <v>0.1964027778</v>
      </c>
      <c r="G2664" s="15">
        <f>'Producción diaria'!$T$3*$L$2*$M$2*$N$2*E2664*1000/'Costo de tareas'!$B$14</f>
        <v>0</v>
      </c>
      <c r="H2664" s="16">
        <f>IF(G2664 &gt; 'Costo de tareas'!$B$13, 'Costo de tareas'!$B$13, IF(G2664 &lt; 'Costo de tareas'!$B$13*0.2, 0, 'Costo de tareas'!$B$13- G2664))</f>
        <v>0</v>
      </c>
      <c r="I2664" s="17">
        <f>IF(H2664=0,'Costo de tareas'!$B$13,'Costo de tareas'!$B$13-H2664)</f>
        <v>39.28055556</v>
      </c>
      <c r="J2664" s="2"/>
      <c r="K2664" s="2"/>
      <c r="P2664" s="2"/>
    </row>
    <row r="2665">
      <c r="A2665" s="3" t="s">
        <v>3572</v>
      </c>
      <c r="B2665" s="11" t="str">
        <f t="shared" si="1"/>
        <v>20200421</v>
      </c>
      <c r="C2665" s="12">
        <f t="shared" si="2"/>
        <v>43942</v>
      </c>
      <c r="D2665" s="3" t="str">
        <f t="shared" si="3"/>
        <v>23</v>
      </c>
      <c r="E2665" s="13">
        <v>0.0</v>
      </c>
      <c r="F2665" s="14">
        <f>'Costo de tareas'!$B$15</f>
        <v>0.1964027778</v>
      </c>
      <c r="G2665" s="15">
        <f>'Producción diaria'!$T$3*$L$2*$M$2*$N$2*E2665*1000/'Costo de tareas'!$B$14</f>
        <v>0</v>
      </c>
      <c r="H2665" s="16">
        <f>IF(G2665 &gt; 'Costo de tareas'!$B$13, 'Costo de tareas'!$B$13, IF(G2665 &lt; 'Costo de tareas'!$B$13*0.2, 0, 'Costo de tareas'!$B$13- G2665))</f>
        <v>0</v>
      </c>
      <c r="I2665" s="17">
        <f>IF(H2665=0,'Costo de tareas'!$B$13,'Costo de tareas'!$B$13-H2665)</f>
        <v>39.28055556</v>
      </c>
      <c r="J2665" s="2"/>
      <c r="K2665" s="2"/>
      <c r="P2665" s="2"/>
    </row>
    <row r="2666">
      <c r="A2666" s="3" t="s">
        <v>3573</v>
      </c>
      <c r="B2666" s="11" t="str">
        <f t="shared" si="1"/>
        <v>20200422</v>
      </c>
      <c r="C2666" s="12">
        <f t="shared" si="2"/>
        <v>43943</v>
      </c>
      <c r="D2666" s="3" t="str">
        <f t="shared" si="3"/>
        <v>00</v>
      </c>
      <c r="E2666" s="13">
        <v>0.0</v>
      </c>
      <c r="F2666" s="14">
        <f>'Costo de tareas'!$B$15</f>
        <v>0.1964027778</v>
      </c>
      <c r="G2666" s="15">
        <f>'Producción diaria'!$T$3*$L$2*$M$2*$N$2*E2666*1000/'Costo de tareas'!$B$14</f>
        <v>0</v>
      </c>
      <c r="H2666" s="16">
        <f>IF(G2666 &gt; 'Costo de tareas'!$B$13, 'Costo de tareas'!$B$13, IF(G2666 &lt; 'Costo de tareas'!$B$13*0.2, 0, 'Costo de tareas'!$B$13- G2666))</f>
        <v>0</v>
      </c>
      <c r="I2666" s="17">
        <f>IF(H2666=0,'Costo de tareas'!$B$13,'Costo de tareas'!$B$13-H2666)</f>
        <v>39.28055556</v>
      </c>
      <c r="J2666" s="2"/>
      <c r="K2666" s="2"/>
      <c r="P2666" s="2"/>
    </row>
    <row r="2667">
      <c r="A2667" s="3" t="s">
        <v>3574</v>
      </c>
      <c r="B2667" s="11" t="str">
        <f t="shared" si="1"/>
        <v>20200422</v>
      </c>
      <c r="C2667" s="12">
        <f t="shared" si="2"/>
        <v>43943</v>
      </c>
      <c r="D2667" s="3" t="str">
        <f t="shared" si="3"/>
        <v>01</v>
      </c>
      <c r="E2667" s="13">
        <v>0.0</v>
      </c>
      <c r="F2667" s="14">
        <f>'Costo de tareas'!$B$15</f>
        <v>0.1964027778</v>
      </c>
      <c r="G2667" s="15">
        <f>'Producción diaria'!$T$3*$L$2*$M$2*$N$2*E2667*1000/'Costo de tareas'!$B$14</f>
        <v>0</v>
      </c>
      <c r="H2667" s="16">
        <f>IF(G2667 &gt; 'Costo de tareas'!$B$13, 'Costo de tareas'!$B$13, IF(G2667 &lt; 'Costo de tareas'!$B$13*0.2, 0, 'Costo de tareas'!$B$13- G2667))</f>
        <v>0</v>
      </c>
      <c r="I2667" s="17">
        <f>IF(H2667=0,'Costo de tareas'!$B$13,'Costo de tareas'!$B$13-H2667)</f>
        <v>39.28055556</v>
      </c>
      <c r="J2667" s="2"/>
      <c r="K2667" s="2"/>
      <c r="P2667" s="2"/>
    </row>
    <row r="2668">
      <c r="A2668" s="3" t="s">
        <v>3575</v>
      </c>
      <c r="B2668" s="11" t="str">
        <f t="shared" si="1"/>
        <v>20200422</v>
      </c>
      <c r="C2668" s="12">
        <f t="shared" si="2"/>
        <v>43943</v>
      </c>
      <c r="D2668" s="3" t="str">
        <f t="shared" si="3"/>
        <v>02</v>
      </c>
      <c r="E2668" s="13">
        <v>0.0</v>
      </c>
      <c r="F2668" s="14">
        <f>'Costo de tareas'!$B$15</f>
        <v>0.1964027778</v>
      </c>
      <c r="G2668" s="15">
        <f>'Producción diaria'!$T$3*$L$2*$M$2*$N$2*E2668*1000/'Costo de tareas'!$B$14</f>
        <v>0</v>
      </c>
      <c r="H2668" s="16">
        <f>IF(G2668 &gt; 'Costo de tareas'!$B$13, 'Costo de tareas'!$B$13, IF(G2668 &lt; 'Costo de tareas'!$B$13*0.2, 0, 'Costo de tareas'!$B$13- G2668))</f>
        <v>0</v>
      </c>
      <c r="I2668" s="17">
        <f>IF(H2668=0,'Costo de tareas'!$B$13,'Costo de tareas'!$B$13-H2668)</f>
        <v>39.28055556</v>
      </c>
      <c r="J2668" s="2"/>
      <c r="K2668" s="2"/>
      <c r="P2668" s="2"/>
    </row>
    <row r="2669">
      <c r="A2669" s="3" t="s">
        <v>3576</v>
      </c>
      <c r="B2669" s="11" t="str">
        <f t="shared" si="1"/>
        <v>20200422</v>
      </c>
      <c r="C2669" s="12">
        <f t="shared" si="2"/>
        <v>43943</v>
      </c>
      <c r="D2669" s="3" t="str">
        <f t="shared" si="3"/>
        <v>03</v>
      </c>
      <c r="E2669" s="13">
        <v>0.0</v>
      </c>
      <c r="F2669" s="14">
        <f>'Costo de tareas'!$B$15</f>
        <v>0.1964027778</v>
      </c>
      <c r="G2669" s="15">
        <f>'Producción diaria'!$T$3*$L$2*$M$2*$N$2*E2669*1000/'Costo de tareas'!$B$14</f>
        <v>0</v>
      </c>
      <c r="H2669" s="16">
        <f>IF(G2669 &gt; 'Costo de tareas'!$B$13, 'Costo de tareas'!$B$13, IF(G2669 &lt; 'Costo de tareas'!$B$13*0.2, 0, 'Costo de tareas'!$B$13- G2669))</f>
        <v>0</v>
      </c>
      <c r="I2669" s="17">
        <f>IF(H2669=0,'Costo de tareas'!$B$13,'Costo de tareas'!$B$13-H2669)</f>
        <v>39.28055556</v>
      </c>
      <c r="J2669" s="2"/>
      <c r="K2669" s="2"/>
      <c r="P2669" s="2"/>
    </row>
    <row r="2670">
      <c r="A2670" s="3" t="s">
        <v>3577</v>
      </c>
      <c r="B2670" s="11" t="str">
        <f t="shared" si="1"/>
        <v>20200422</v>
      </c>
      <c r="C2670" s="12">
        <f t="shared" si="2"/>
        <v>43943</v>
      </c>
      <c r="D2670" s="3" t="str">
        <f t="shared" si="3"/>
        <v>04</v>
      </c>
      <c r="E2670" s="13">
        <v>0.0</v>
      </c>
      <c r="F2670" s="14">
        <f>'Costo de tareas'!$B$15</f>
        <v>0.1964027778</v>
      </c>
      <c r="G2670" s="15">
        <f>'Producción diaria'!$T$3*$L$2*$M$2*$N$2*E2670*1000/'Costo de tareas'!$B$14</f>
        <v>0</v>
      </c>
      <c r="H2670" s="16">
        <f>IF(G2670 &gt; 'Costo de tareas'!$B$13, 'Costo de tareas'!$B$13, IF(G2670 &lt; 'Costo de tareas'!$B$13*0.2, 0, 'Costo de tareas'!$B$13- G2670))</f>
        <v>0</v>
      </c>
      <c r="I2670" s="17">
        <f>IF(H2670=0,'Costo de tareas'!$B$13,'Costo de tareas'!$B$13-H2670)</f>
        <v>39.28055556</v>
      </c>
      <c r="J2670" s="2"/>
      <c r="K2670" s="2"/>
      <c r="P2670" s="2"/>
    </row>
    <row r="2671">
      <c r="A2671" s="3" t="s">
        <v>3578</v>
      </c>
      <c r="B2671" s="11" t="str">
        <f t="shared" si="1"/>
        <v>20200422</v>
      </c>
      <c r="C2671" s="12">
        <f t="shared" si="2"/>
        <v>43943</v>
      </c>
      <c r="D2671" s="3" t="str">
        <f t="shared" si="3"/>
        <v>05</v>
      </c>
      <c r="E2671" s="13">
        <v>0.0</v>
      </c>
      <c r="F2671" s="14">
        <f>'Costo de tareas'!$B$15</f>
        <v>0.1964027778</v>
      </c>
      <c r="G2671" s="15">
        <f>'Producción diaria'!$T$3*$L$2*$M$2*$N$2*E2671*1000/'Costo de tareas'!$B$14</f>
        <v>0</v>
      </c>
      <c r="H2671" s="16">
        <f>IF(G2671 &gt; 'Costo de tareas'!$B$13, 'Costo de tareas'!$B$13, IF(G2671 &lt; 'Costo de tareas'!$B$13*0.2, 0, 'Costo de tareas'!$B$13- G2671))</f>
        <v>0</v>
      </c>
      <c r="I2671" s="17">
        <f>IF(H2671=0,'Costo de tareas'!$B$13,'Costo de tareas'!$B$13-H2671)</f>
        <v>39.28055556</v>
      </c>
      <c r="J2671" s="2"/>
      <c r="K2671" s="2"/>
      <c r="P2671" s="2"/>
    </row>
    <row r="2672">
      <c r="A2672" s="3" t="s">
        <v>3579</v>
      </c>
      <c r="B2672" s="11" t="str">
        <f t="shared" si="1"/>
        <v>20200422</v>
      </c>
      <c r="C2672" s="12">
        <f t="shared" si="2"/>
        <v>43943</v>
      </c>
      <c r="D2672" s="3" t="str">
        <f t="shared" si="3"/>
        <v>06</v>
      </c>
      <c r="E2672" s="13">
        <v>62.0</v>
      </c>
      <c r="F2672" s="14">
        <f>'Costo de tareas'!$B$15</f>
        <v>0.1964027778</v>
      </c>
      <c r="G2672" s="15">
        <f>'Producción diaria'!$T$3*$L$2*$M$2*$N$2*E2672*1000/'Costo de tareas'!$B$14</f>
        <v>93.22083998</v>
      </c>
      <c r="H2672" s="16">
        <f>IF(G2672 &gt; 'Costo de tareas'!$B$13, 'Costo de tareas'!$B$13, IF(G2672 &lt; 'Costo de tareas'!$B$13*0.2, 0, 'Costo de tareas'!$B$13- G2672))</f>
        <v>39.28055556</v>
      </c>
      <c r="I2672" s="17">
        <f>IF(H2672=0,'Costo de tareas'!$B$13,'Costo de tareas'!$B$13-H2672)</f>
        <v>0</v>
      </c>
      <c r="J2672" s="2"/>
      <c r="K2672" s="2"/>
      <c r="P2672" s="2"/>
    </row>
    <row r="2673">
      <c r="A2673" s="3" t="s">
        <v>3580</v>
      </c>
      <c r="B2673" s="11" t="str">
        <f t="shared" si="1"/>
        <v>20200422</v>
      </c>
      <c r="C2673" s="12">
        <f t="shared" si="2"/>
        <v>43943</v>
      </c>
      <c r="D2673" s="3" t="str">
        <f t="shared" si="3"/>
        <v>07</v>
      </c>
      <c r="E2673" s="13">
        <v>281.0</v>
      </c>
      <c r="F2673" s="14">
        <f>'Costo de tareas'!$B$15</f>
        <v>0.1964027778</v>
      </c>
      <c r="G2673" s="15">
        <f>'Producción diaria'!$T$3*$L$2*$M$2*$N$2*E2673*1000/'Costo de tareas'!$B$14</f>
        <v>422.5009038</v>
      </c>
      <c r="H2673" s="16">
        <f>IF(G2673 &gt; 'Costo de tareas'!$B$13, 'Costo de tareas'!$B$13, IF(G2673 &lt; 'Costo de tareas'!$B$13*0.2, 0, 'Costo de tareas'!$B$13- G2673))</f>
        <v>39.28055556</v>
      </c>
      <c r="I2673" s="17">
        <f>IF(H2673=0,'Costo de tareas'!$B$13,'Costo de tareas'!$B$13-H2673)</f>
        <v>0</v>
      </c>
      <c r="J2673" s="2"/>
      <c r="K2673" s="2"/>
      <c r="P2673" s="2"/>
    </row>
    <row r="2674">
      <c r="A2674" s="3" t="s">
        <v>3582</v>
      </c>
      <c r="B2674" s="11" t="str">
        <f t="shared" si="1"/>
        <v>20200422</v>
      </c>
      <c r="C2674" s="12">
        <f t="shared" si="2"/>
        <v>43943</v>
      </c>
      <c r="D2674" s="3" t="str">
        <f t="shared" si="3"/>
        <v>08</v>
      </c>
      <c r="E2674" s="13">
        <v>441.0</v>
      </c>
      <c r="F2674" s="14">
        <f>'Costo de tareas'!$B$15</f>
        <v>0.1964027778</v>
      </c>
      <c r="G2674" s="15">
        <f>'Producción diaria'!$T$3*$L$2*$M$2*$N$2*E2674*1000/'Costo de tareas'!$B$14</f>
        <v>663.0708134</v>
      </c>
      <c r="H2674" s="16">
        <f>IF(G2674 &gt; 'Costo de tareas'!$B$13, 'Costo de tareas'!$B$13, IF(G2674 &lt; 'Costo de tareas'!$B$13*0.2, 0, 'Costo de tareas'!$B$13- G2674))</f>
        <v>39.28055556</v>
      </c>
      <c r="I2674" s="17">
        <f>IF(H2674=0,'Costo de tareas'!$B$13,'Costo de tareas'!$B$13-H2674)</f>
        <v>0</v>
      </c>
      <c r="J2674" s="2"/>
      <c r="K2674" s="2"/>
      <c r="P2674" s="2"/>
    </row>
    <row r="2675">
      <c r="A2675" s="3" t="s">
        <v>3584</v>
      </c>
      <c r="B2675" s="11" t="str">
        <f t="shared" si="1"/>
        <v>20200422</v>
      </c>
      <c r="C2675" s="12">
        <f t="shared" si="2"/>
        <v>43943</v>
      </c>
      <c r="D2675" s="3" t="str">
        <f t="shared" si="3"/>
        <v>09</v>
      </c>
      <c r="E2675" s="13">
        <v>597.0</v>
      </c>
      <c r="F2675" s="14">
        <f>'Costo de tareas'!$B$15</f>
        <v>0.1964027778</v>
      </c>
      <c r="G2675" s="15">
        <f>'Producción diaria'!$T$3*$L$2*$M$2*$N$2*E2675*1000/'Costo de tareas'!$B$14</f>
        <v>897.6264753</v>
      </c>
      <c r="H2675" s="16">
        <f>IF(G2675 &gt; 'Costo de tareas'!$B$13, 'Costo de tareas'!$B$13, IF(G2675 &lt; 'Costo de tareas'!$B$13*0.2, 0, 'Costo de tareas'!$B$13- G2675))</f>
        <v>39.28055556</v>
      </c>
      <c r="I2675" s="17">
        <f>IF(H2675=0,'Costo de tareas'!$B$13,'Costo de tareas'!$B$13-H2675)</f>
        <v>0</v>
      </c>
      <c r="J2675" s="2"/>
      <c r="K2675" s="2"/>
      <c r="P2675" s="2"/>
    </row>
    <row r="2676">
      <c r="A2676" s="3" t="s">
        <v>3585</v>
      </c>
      <c r="B2676" s="11" t="str">
        <f t="shared" si="1"/>
        <v>20200422</v>
      </c>
      <c r="C2676" s="12">
        <f t="shared" si="2"/>
        <v>43943</v>
      </c>
      <c r="D2676" s="3" t="str">
        <f t="shared" si="3"/>
        <v>10</v>
      </c>
      <c r="E2676" s="13">
        <v>712.0</v>
      </c>
      <c r="F2676" s="14">
        <f>'Costo de tareas'!$B$15</f>
        <v>0.1964027778</v>
      </c>
      <c r="G2676" s="15">
        <f>'Producción diaria'!$T$3*$L$2*$M$2*$N$2*E2676*1000/'Costo de tareas'!$B$14</f>
        <v>1070.536098</v>
      </c>
      <c r="H2676" s="16">
        <f>IF(G2676 &gt; 'Costo de tareas'!$B$13, 'Costo de tareas'!$B$13, IF(G2676 &lt; 'Costo de tareas'!$B$13*0.2, 0, 'Costo de tareas'!$B$13- G2676))</f>
        <v>39.28055556</v>
      </c>
      <c r="I2676" s="17">
        <f>IF(H2676=0,'Costo de tareas'!$B$13,'Costo de tareas'!$B$13-H2676)</f>
        <v>0</v>
      </c>
      <c r="J2676" s="2"/>
      <c r="K2676" s="2"/>
      <c r="P2676" s="2"/>
    </row>
    <row r="2677">
      <c r="A2677" s="3" t="s">
        <v>3586</v>
      </c>
      <c r="B2677" s="11" t="str">
        <f t="shared" si="1"/>
        <v>20200422</v>
      </c>
      <c r="C2677" s="12">
        <f t="shared" si="2"/>
        <v>43943</v>
      </c>
      <c r="D2677" s="3" t="str">
        <f t="shared" si="3"/>
        <v>11</v>
      </c>
      <c r="E2677" s="13">
        <v>874.0</v>
      </c>
      <c r="F2677" s="14">
        <f>'Costo de tareas'!$B$15</f>
        <v>0.1964027778</v>
      </c>
      <c r="G2677" s="15">
        <f>'Producción diaria'!$T$3*$L$2*$M$2*$N$2*E2677*1000/'Costo de tareas'!$B$14</f>
        <v>1314.113131</v>
      </c>
      <c r="H2677" s="16">
        <f>IF(G2677 &gt; 'Costo de tareas'!$B$13, 'Costo de tareas'!$B$13, IF(G2677 &lt; 'Costo de tareas'!$B$13*0.2, 0, 'Costo de tareas'!$B$13- G2677))</f>
        <v>39.28055556</v>
      </c>
      <c r="I2677" s="17">
        <f>IF(H2677=0,'Costo de tareas'!$B$13,'Costo de tareas'!$B$13-H2677)</f>
        <v>0</v>
      </c>
      <c r="J2677" s="2"/>
      <c r="K2677" s="2"/>
      <c r="P2677" s="2"/>
    </row>
    <row r="2678">
      <c r="A2678" s="3" t="s">
        <v>3587</v>
      </c>
      <c r="B2678" s="11" t="str">
        <f t="shared" si="1"/>
        <v>20200422</v>
      </c>
      <c r="C2678" s="12">
        <f t="shared" si="2"/>
        <v>43943</v>
      </c>
      <c r="D2678" s="3" t="str">
        <f t="shared" si="3"/>
        <v>12</v>
      </c>
      <c r="E2678" s="13">
        <v>913.0</v>
      </c>
      <c r="F2678" s="14">
        <f>'Costo de tareas'!$B$15</f>
        <v>0.1964027778</v>
      </c>
      <c r="G2678" s="15">
        <f>'Producción diaria'!$T$3*$L$2*$M$2*$N$2*E2678*1000/'Costo de tareas'!$B$14</f>
        <v>1372.752047</v>
      </c>
      <c r="H2678" s="16">
        <f>IF(G2678 &gt; 'Costo de tareas'!$B$13, 'Costo de tareas'!$B$13, IF(G2678 &lt; 'Costo de tareas'!$B$13*0.2, 0, 'Costo de tareas'!$B$13- G2678))</f>
        <v>39.28055556</v>
      </c>
      <c r="I2678" s="17">
        <f>IF(H2678=0,'Costo de tareas'!$B$13,'Costo de tareas'!$B$13-H2678)</f>
        <v>0</v>
      </c>
      <c r="J2678" s="2"/>
      <c r="K2678" s="2"/>
      <c r="P2678" s="2"/>
    </row>
    <row r="2679">
      <c r="A2679" s="3" t="s">
        <v>3589</v>
      </c>
      <c r="B2679" s="11" t="str">
        <f t="shared" si="1"/>
        <v>20200422</v>
      </c>
      <c r="C2679" s="12">
        <f t="shared" si="2"/>
        <v>43943</v>
      </c>
      <c r="D2679" s="3" t="str">
        <f t="shared" si="3"/>
        <v>13</v>
      </c>
      <c r="E2679" s="13">
        <v>892.0</v>
      </c>
      <c r="F2679" s="14">
        <f>'Costo de tareas'!$B$15</f>
        <v>0.1964027778</v>
      </c>
      <c r="G2679" s="15">
        <f>'Producción diaria'!$T$3*$L$2*$M$2*$N$2*E2679*1000/'Costo de tareas'!$B$14</f>
        <v>1341.177246</v>
      </c>
      <c r="H2679" s="16">
        <f>IF(G2679 &gt; 'Costo de tareas'!$B$13, 'Costo de tareas'!$B$13, IF(G2679 &lt; 'Costo de tareas'!$B$13*0.2, 0, 'Costo de tareas'!$B$13- G2679))</f>
        <v>39.28055556</v>
      </c>
      <c r="I2679" s="17">
        <f>IF(H2679=0,'Costo de tareas'!$B$13,'Costo de tareas'!$B$13-H2679)</f>
        <v>0</v>
      </c>
      <c r="J2679" s="2"/>
      <c r="K2679" s="2"/>
      <c r="P2679" s="2"/>
    </row>
    <row r="2680">
      <c r="A2680" s="3" t="s">
        <v>3591</v>
      </c>
      <c r="B2680" s="11" t="str">
        <f t="shared" si="1"/>
        <v>20200422</v>
      </c>
      <c r="C2680" s="12">
        <f t="shared" si="2"/>
        <v>43943</v>
      </c>
      <c r="D2680" s="3" t="str">
        <f t="shared" si="3"/>
        <v>14</v>
      </c>
      <c r="E2680" s="13">
        <v>492.0</v>
      </c>
      <c r="F2680" s="14">
        <f>'Costo de tareas'!$B$15</f>
        <v>0.1964027778</v>
      </c>
      <c r="G2680" s="15">
        <f>'Producción diaria'!$T$3*$L$2*$M$2*$N$2*E2680*1000/'Costo de tareas'!$B$14</f>
        <v>739.7524721</v>
      </c>
      <c r="H2680" s="16">
        <f>IF(G2680 &gt; 'Costo de tareas'!$B$13, 'Costo de tareas'!$B$13, IF(G2680 &lt; 'Costo de tareas'!$B$13*0.2, 0, 'Costo de tareas'!$B$13- G2680))</f>
        <v>39.28055556</v>
      </c>
      <c r="I2680" s="17">
        <f>IF(H2680=0,'Costo de tareas'!$B$13,'Costo de tareas'!$B$13-H2680)</f>
        <v>0</v>
      </c>
      <c r="J2680" s="2"/>
      <c r="K2680" s="2"/>
      <c r="P2680" s="2"/>
    </row>
    <row r="2681">
      <c r="A2681" s="3" t="s">
        <v>3593</v>
      </c>
      <c r="B2681" s="11" t="str">
        <f t="shared" si="1"/>
        <v>20200422</v>
      </c>
      <c r="C2681" s="12">
        <f t="shared" si="2"/>
        <v>43943</v>
      </c>
      <c r="D2681" s="3" t="str">
        <f t="shared" si="3"/>
        <v>15</v>
      </c>
      <c r="E2681" s="13">
        <v>412.0</v>
      </c>
      <c r="F2681" s="14">
        <f>'Costo de tareas'!$B$15</f>
        <v>0.1964027778</v>
      </c>
      <c r="G2681" s="15">
        <f>'Producción diaria'!$T$3*$L$2*$M$2*$N$2*E2681*1000/'Costo de tareas'!$B$14</f>
        <v>619.4675173</v>
      </c>
      <c r="H2681" s="16">
        <f>IF(G2681 &gt; 'Costo de tareas'!$B$13, 'Costo de tareas'!$B$13, IF(G2681 &lt; 'Costo de tareas'!$B$13*0.2, 0, 'Costo de tareas'!$B$13- G2681))</f>
        <v>39.28055556</v>
      </c>
      <c r="I2681" s="17">
        <f>IF(H2681=0,'Costo de tareas'!$B$13,'Costo de tareas'!$B$13-H2681)</f>
        <v>0</v>
      </c>
      <c r="J2681" s="2"/>
      <c r="K2681" s="2"/>
      <c r="P2681" s="2"/>
    </row>
    <row r="2682">
      <c r="A2682" s="3" t="s">
        <v>3594</v>
      </c>
      <c r="B2682" s="11" t="str">
        <f t="shared" si="1"/>
        <v>20200422</v>
      </c>
      <c r="C2682" s="12">
        <f t="shared" si="2"/>
        <v>43943</v>
      </c>
      <c r="D2682" s="3" t="str">
        <f t="shared" si="3"/>
        <v>16</v>
      </c>
      <c r="E2682" s="13">
        <v>173.0</v>
      </c>
      <c r="F2682" s="14">
        <f>'Costo de tareas'!$B$15</f>
        <v>0.1964027778</v>
      </c>
      <c r="G2682" s="15">
        <f>'Producción diaria'!$T$3*$L$2*$M$2*$N$2*E2682*1000/'Costo de tareas'!$B$14</f>
        <v>260.1162148</v>
      </c>
      <c r="H2682" s="16">
        <f>IF(G2682 &gt; 'Costo de tareas'!$B$13, 'Costo de tareas'!$B$13, IF(G2682 &lt; 'Costo de tareas'!$B$13*0.2, 0, 'Costo de tareas'!$B$13- G2682))</f>
        <v>39.28055556</v>
      </c>
      <c r="I2682" s="17">
        <f>IF(H2682=0,'Costo de tareas'!$B$13,'Costo de tareas'!$B$13-H2682)</f>
        <v>0</v>
      </c>
      <c r="J2682" s="2"/>
      <c r="K2682" s="2"/>
      <c r="P2682" s="2"/>
    </row>
    <row r="2683">
      <c r="A2683" s="3" t="s">
        <v>3595</v>
      </c>
      <c r="B2683" s="11" t="str">
        <f t="shared" si="1"/>
        <v>20200422</v>
      </c>
      <c r="C2683" s="12">
        <f t="shared" si="2"/>
        <v>43943</v>
      </c>
      <c r="D2683" s="3" t="str">
        <f t="shared" si="3"/>
        <v>17</v>
      </c>
      <c r="E2683" s="13">
        <v>106.0</v>
      </c>
      <c r="F2683" s="14">
        <f>'Costo de tareas'!$B$15</f>
        <v>0.1964027778</v>
      </c>
      <c r="G2683" s="15">
        <f>'Producción diaria'!$T$3*$L$2*$M$2*$N$2*E2683*1000/'Costo de tareas'!$B$14</f>
        <v>159.3775651</v>
      </c>
      <c r="H2683" s="16">
        <f>IF(G2683 &gt; 'Costo de tareas'!$B$13, 'Costo de tareas'!$B$13, IF(G2683 &lt; 'Costo de tareas'!$B$13*0.2, 0, 'Costo de tareas'!$B$13- G2683))</f>
        <v>39.28055556</v>
      </c>
      <c r="I2683" s="17">
        <f>IF(H2683=0,'Costo de tareas'!$B$13,'Costo de tareas'!$B$13-H2683)</f>
        <v>0</v>
      </c>
      <c r="J2683" s="2"/>
      <c r="K2683" s="2"/>
      <c r="P2683" s="2"/>
    </row>
    <row r="2684">
      <c r="A2684" s="3" t="s">
        <v>3596</v>
      </c>
      <c r="B2684" s="11" t="str">
        <f t="shared" si="1"/>
        <v>20200422</v>
      </c>
      <c r="C2684" s="12">
        <f t="shared" si="2"/>
        <v>43943</v>
      </c>
      <c r="D2684" s="3" t="str">
        <f t="shared" si="3"/>
        <v>18</v>
      </c>
      <c r="E2684" s="13">
        <v>37.0</v>
      </c>
      <c r="F2684" s="14">
        <f>'Costo de tareas'!$B$15</f>
        <v>0.1964027778</v>
      </c>
      <c r="G2684" s="15">
        <f>'Producción diaria'!$T$3*$L$2*$M$2*$N$2*E2684*1000/'Costo de tareas'!$B$14</f>
        <v>55.6317916</v>
      </c>
      <c r="H2684" s="16">
        <f>IF(G2684 &gt; 'Costo de tareas'!$B$13, 'Costo de tareas'!$B$13, IF(G2684 &lt; 'Costo de tareas'!$B$13*0.2, 0, 'Costo de tareas'!$B$13- G2684))</f>
        <v>39.28055556</v>
      </c>
      <c r="I2684" s="17">
        <f>IF(H2684=0,'Costo de tareas'!$B$13,'Costo de tareas'!$B$13-H2684)</f>
        <v>0</v>
      </c>
      <c r="J2684" s="2"/>
      <c r="K2684" s="2"/>
      <c r="P2684" s="2"/>
    </row>
    <row r="2685">
      <c r="A2685" s="3" t="s">
        <v>3598</v>
      </c>
      <c r="B2685" s="11" t="str">
        <f t="shared" si="1"/>
        <v>20200422</v>
      </c>
      <c r="C2685" s="12">
        <f t="shared" si="2"/>
        <v>43943</v>
      </c>
      <c r="D2685" s="3" t="str">
        <f t="shared" si="3"/>
        <v>19</v>
      </c>
      <c r="E2685" s="13">
        <v>0.0</v>
      </c>
      <c r="F2685" s="14">
        <f>'Costo de tareas'!$B$15</f>
        <v>0.1964027778</v>
      </c>
      <c r="G2685" s="15">
        <f>'Producción diaria'!$T$3*$L$2*$M$2*$N$2*E2685*1000/'Costo de tareas'!$B$14</f>
        <v>0</v>
      </c>
      <c r="H2685" s="16">
        <f>IF(G2685 &gt; 'Costo de tareas'!$B$13, 'Costo de tareas'!$B$13, IF(G2685 &lt; 'Costo de tareas'!$B$13*0.2, 0, 'Costo de tareas'!$B$13- G2685))</f>
        <v>0</v>
      </c>
      <c r="I2685" s="17">
        <f>IF(H2685=0,'Costo de tareas'!$B$13,'Costo de tareas'!$B$13-H2685)</f>
        <v>39.28055556</v>
      </c>
      <c r="J2685" s="2"/>
      <c r="K2685" s="2"/>
      <c r="P2685" s="2"/>
    </row>
    <row r="2686">
      <c r="A2686" s="3" t="s">
        <v>3601</v>
      </c>
      <c r="B2686" s="11" t="str">
        <f t="shared" si="1"/>
        <v>20200422</v>
      </c>
      <c r="C2686" s="12">
        <f t="shared" si="2"/>
        <v>43943</v>
      </c>
      <c r="D2686" s="3" t="str">
        <f t="shared" si="3"/>
        <v>20</v>
      </c>
      <c r="E2686" s="13">
        <v>0.0</v>
      </c>
      <c r="F2686" s="14">
        <f>'Costo de tareas'!$B$15</f>
        <v>0.1964027778</v>
      </c>
      <c r="G2686" s="15">
        <f>'Producción diaria'!$T$3*$L$2*$M$2*$N$2*E2686*1000/'Costo de tareas'!$B$14</f>
        <v>0</v>
      </c>
      <c r="H2686" s="16">
        <f>IF(G2686 &gt; 'Costo de tareas'!$B$13, 'Costo de tareas'!$B$13, IF(G2686 &lt; 'Costo de tareas'!$B$13*0.2, 0, 'Costo de tareas'!$B$13- G2686))</f>
        <v>0</v>
      </c>
      <c r="I2686" s="17">
        <f>IF(H2686=0,'Costo de tareas'!$B$13,'Costo de tareas'!$B$13-H2686)</f>
        <v>39.28055556</v>
      </c>
      <c r="J2686" s="2"/>
      <c r="K2686" s="2"/>
      <c r="P2686" s="2"/>
    </row>
    <row r="2687">
      <c r="A2687" s="3" t="s">
        <v>3604</v>
      </c>
      <c r="B2687" s="11" t="str">
        <f t="shared" si="1"/>
        <v>20200422</v>
      </c>
      <c r="C2687" s="12">
        <f t="shared" si="2"/>
        <v>43943</v>
      </c>
      <c r="D2687" s="3" t="str">
        <f t="shared" si="3"/>
        <v>21</v>
      </c>
      <c r="E2687" s="13">
        <v>0.0</v>
      </c>
      <c r="F2687" s="14">
        <f>'Costo de tareas'!$B$15</f>
        <v>0.1964027778</v>
      </c>
      <c r="G2687" s="15">
        <f>'Producción diaria'!$T$3*$L$2*$M$2*$N$2*E2687*1000/'Costo de tareas'!$B$14</f>
        <v>0</v>
      </c>
      <c r="H2687" s="16">
        <f>IF(G2687 &gt; 'Costo de tareas'!$B$13, 'Costo de tareas'!$B$13, IF(G2687 &lt; 'Costo de tareas'!$B$13*0.2, 0, 'Costo de tareas'!$B$13- G2687))</f>
        <v>0</v>
      </c>
      <c r="I2687" s="17">
        <f>IF(H2687=0,'Costo de tareas'!$B$13,'Costo de tareas'!$B$13-H2687)</f>
        <v>39.28055556</v>
      </c>
      <c r="J2687" s="2"/>
      <c r="K2687" s="2"/>
      <c r="P2687" s="2"/>
    </row>
    <row r="2688">
      <c r="A2688" s="3" t="s">
        <v>3607</v>
      </c>
      <c r="B2688" s="11" t="str">
        <f t="shared" si="1"/>
        <v>20200422</v>
      </c>
      <c r="C2688" s="12">
        <f t="shared" si="2"/>
        <v>43943</v>
      </c>
      <c r="D2688" s="3" t="str">
        <f t="shared" si="3"/>
        <v>22</v>
      </c>
      <c r="E2688" s="13">
        <v>0.0</v>
      </c>
      <c r="F2688" s="14">
        <f>'Costo de tareas'!$B$15</f>
        <v>0.1964027778</v>
      </c>
      <c r="G2688" s="15">
        <f>'Producción diaria'!$T$3*$L$2*$M$2*$N$2*E2688*1000/'Costo de tareas'!$B$14</f>
        <v>0</v>
      </c>
      <c r="H2688" s="16">
        <f>IF(G2688 &gt; 'Costo de tareas'!$B$13, 'Costo de tareas'!$B$13, IF(G2688 &lt; 'Costo de tareas'!$B$13*0.2, 0, 'Costo de tareas'!$B$13- G2688))</f>
        <v>0</v>
      </c>
      <c r="I2688" s="17">
        <f>IF(H2688=0,'Costo de tareas'!$B$13,'Costo de tareas'!$B$13-H2688)</f>
        <v>39.28055556</v>
      </c>
      <c r="J2688" s="2"/>
      <c r="K2688" s="2"/>
      <c r="P2688" s="2"/>
    </row>
    <row r="2689">
      <c r="A2689" s="3" t="s">
        <v>3609</v>
      </c>
      <c r="B2689" s="11" t="str">
        <f t="shared" si="1"/>
        <v>20200422</v>
      </c>
      <c r="C2689" s="12">
        <f t="shared" si="2"/>
        <v>43943</v>
      </c>
      <c r="D2689" s="3" t="str">
        <f t="shared" si="3"/>
        <v>23</v>
      </c>
      <c r="E2689" s="13">
        <v>0.0</v>
      </c>
      <c r="F2689" s="14">
        <f>'Costo de tareas'!$B$15</f>
        <v>0.1964027778</v>
      </c>
      <c r="G2689" s="15">
        <f>'Producción diaria'!$T$3*$L$2*$M$2*$N$2*E2689*1000/'Costo de tareas'!$B$14</f>
        <v>0</v>
      </c>
      <c r="H2689" s="16">
        <f>IF(G2689 &gt; 'Costo de tareas'!$B$13, 'Costo de tareas'!$B$13, IF(G2689 &lt; 'Costo de tareas'!$B$13*0.2, 0, 'Costo de tareas'!$B$13- G2689))</f>
        <v>0</v>
      </c>
      <c r="I2689" s="17">
        <f>IF(H2689=0,'Costo de tareas'!$B$13,'Costo de tareas'!$B$13-H2689)</f>
        <v>39.28055556</v>
      </c>
      <c r="J2689" s="2"/>
      <c r="K2689" s="2"/>
      <c r="P2689" s="2"/>
    </row>
    <row r="2690">
      <c r="A2690" s="3" t="s">
        <v>3612</v>
      </c>
      <c r="B2690" s="11" t="str">
        <f t="shared" si="1"/>
        <v>20200423</v>
      </c>
      <c r="C2690" s="12">
        <f t="shared" si="2"/>
        <v>43944</v>
      </c>
      <c r="D2690" s="3" t="str">
        <f t="shared" si="3"/>
        <v>00</v>
      </c>
      <c r="E2690" s="13">
        <v>0.0</v>
      </c>
      <c r="F2690" s="14">
        <f>'Costo de tareas'!$B$15</f>
        <v>0.1964027778</v>
      </c>
      <c r="G2690" s="15">
        <f>'Producción diaria'!$T$3*$L$2*$M$2*$N$2*E2690*1000/'Costo de tareas'!$B$14</f>
        <v>0</v>
      </c>
      <c r="H2690" s="16">
        <f>IF(G2690 &gt; 'Costo de tareas'!$B$13, 'Costo de tareas'!$B$13, IF(G2690 &lt; 'Costo de tareas'!$B$13*0.2, 0, 'Costo de tareas'!$B$13- G2690))</f>
        <v>0</v>
      </c>
      <c r="I2690" s="17">
        <f>IF(H2690=0,'Costo de tareas'!$B$13,'Costo de tareas'!$B$13-H2690)</f>
        <v>39.28055556</v>
      </c>
      <c r="J2690" s="2"/>
      <c r="K2690" s="2"/>
      <c r="P2690" s="2"/>
    </row>
    <row r="2691">
      <c r="A2691" s="3" t="s">
        <v>3614</v>
      </c>
      <c r="B2691" s="11" t="str">
        <f t="shared" si="1"/>
        <v>20200423</v>
      </c>
      <c r="C2691" s="12">
        <f t="shared" si="2"/>
        <v>43944</v>
      </c>
      <c r="D2691" s="3" t="str">
        <f t="shared" si="3"/>
        <v>01</v>
      </c>
      <c r="E2691" s="13">
        <v>0.0</v>
      </c>
      <c r="F2691" s="14">
        <f>'Costo de tareas'!$B$15</f>
        <v>0.1964027778</v>
      </c>
      <c r="G2691" s="15">
        <f>'Producción diaria'!$T$3*$L$2*$M$2*$N$2*E2691*1000/'Costo de tareas'!$B$14</f>
        <v>0</v>
      </c>
      <c r="H2691" s="16">
        <f>IF(G2691 &gt; 'Costo de tareas'!$B$13, 'Costo de tareas'!$B$13, IF(G2691 &lt; 'Costo de tareas'!$B$13*0.2, 0, 'Costo de tareas'!$B$13- G2691))</f>
        <v>0</v>
      </c>
      <c r="I2691" s="17">
        <f>IF(H2691=0,'Costo de tareas'!$B$13,'Costo de tareas'!$B$13-H2691)</f>
        <v>39.28055556</v>
      </c>
      <c r="J2691" s="2"/>
      <c r="K2691" s="2"/>
      <c r="P2691" s="2"/>
    </row>
    <row r="2692">
      <c r="A2692" s="3" t="s">
        <v>3616</v>
      </c>
      <c r="B2692" s="11" t="str">
        <f t="shared" si="1"/>
        <v>20200423</v>
      </c>
      <c r="C2692" s="12">
        <f t="shared" si="2"/>
        <v>43944</v>
      </c>
      <c r="D2692" s="3" t="str">
        <f t="shared" si="3"/>
        <v>02</v>
      </c>
      <c r="E2692" s="13">
        <v>0.0</v>
      </c>
      <c r="F2692" s="14">
        <f>'Costo de tareas'!$B$15</f>
        <v>0.1964027778</v>
      </c>
      <c r="G2692" s="15">
        <f>'Producción diaria'!$T$3*$L$2*$M$2*$N$2*E2692*1000/'Costo de tareas'!$B$14</f>
        <v>0</v>
      </c>
      <c r="H2692" s="16">
        <f>IF(G2692 &gt; 'Costo de tareas'!$B$13, 'Costo de tareas'!$B$13, IF(G2692 &lt; 'Costo de tareas'!$B$13*0.2, 0, 'Costo de tareas'!$B$13- G2692))</f>
        <v>0</v>
      </c>
      <c r="I2692" s="17">
        <f>IF(H2692=0,'Costo de tareas'!$B$13,'Costo de tareas'!$B$13-H2692)</f>
        <v>39.28055556</v>
      </c>
      <c r="J2692" s="2"/>
      <c r="K2692" s="2"/>
      <c r="P2692" s="2"/>
    </row>
    <row r="2693">
      <c r="A2693" s="3" t="s">
        <v>3618</v>
      </c>
      <c r="B2693" s="11" t="str">
        <f t="shared" si="1"/>
        <v>20200423</v>
      </c>
      <c r="C2693" s="12">
        <f t="shared" si="2"/>
        <v>43944</v>
      </c>
      <c r="D2693" s="3" t="str">
        <f t="shared" si="3"/>
        <v>03</v>
      </c>
      <c r="E2693" s="13">
        <v>0.0</v>
      </c>
      <c r="F2693" s="14">
        <f>'Costo de tareas'!$B$15</f>
        <v>0.1964027778</v>
      </c>
      <c r="G2693" s="15">
        <f>'Producción diaria'!$T$3*$L$2*$M$2*$N$2*E2693*1000/'Costo de tareas'!$B$14</f>
        <v>0</v>
      </c>
      <c r="H2693" s="16">
        <f>IF(G2693 &gt; 'Costo de tareas'!$B$13, 'Costo de tareas'!$B$13, IF(G2693 &lt; 'Costo de tareas'!$B$13*0.2, 0, 'Costo de tareas'!$B$13- G2693))</f>
        <v>0</v>
      </c>
      <c r="I2693" s="17">
        <f>IF(H2693=0,'Costo de tareas'!$B$13,'Costo de tareas'!$B$13-H2693)</f>
        <v>39.28055556</v>
      </c>
      <c r="J2693" s="2"/>
      <c r="K2693" s="2"/>
      <c r="P2693" s="2"/>
    </row>
    <row r="2694">
      <c r="A2694" s="3" t="s">
        <v>3619</v>
      </c>
      <c r="B2694" s="11" t="str">
        <f t="shared" si="1"/>
        <v>20200423</v>
      </c>
      <c r="C2694" s="12">
        <f t="shared" si="2"/>
        <v>43944</v>
      </c>
      <c r="D2694" s="3" t="str">
        <f t="shared" si="3"/>
        <v>04</v>
      </c>
      <c r="E2694" s="13">
        <v>0.0</v>
      </c>
      <c r="F2694" s="14">
        <f>'Costo de tareas'!$B$15</f>
        <v>0.1964027778</v>
      </c>
      <c r="G2694" s="15">
        <f>'Producción diaria'!$T$3*$L$2*$M$2*$N$2*E2694*1000/'Costo de tareas'!$B$14</f>
        <v>0</v>
      </c>
      <c r="H2694" s="16">
        <f>IF(G2694 &gt; 'Costo de tareas'!$B$13, 'Costo de tareas'!$B$13, IF(G2694 &lt; 'Costo de tareas'!$B$13*0.2, 0, 'Costo de tareas'!$B$13- G2694))</f>
        <v>0</v>
      </c>
      <c r="I2694" s="17">
        <f>IF(H2694=0,'Costo de tareas'!$B$13,'Costo de tareas'!$B$13-H2694)</f>
        <v>39.28055556</v>
      </c>
      <c r="J2694" s="2"/>
      <c r="K2694" s="2"/>
      <c r="P2694" s="2"/>
    </row>
    <row r="2695">
      <c r="A2695" s="3" t="s">
        <v>3621</v>
      </c>
      <c r="B2695" s="11" t="str">
        <f t="shared" si="1"/>
        <v>20200423</v>
      </c>
      <c r="C2695" s="12">
        <f t="shared" si="2"/>
        <v>43944</v>
      </c>
      <c r="D2695" s="3" t="str">
        <f t="shared" si="3"/>
        <v>05</v>
      </c>
      <c r="E2695" s="13">
        <v>0.0</v>
      </c>
      <c r="F2695" s="14">
        <f>'Costo de tareas'!$B$15</f>
        <v>0.1964027778</v>
      </c>
      <c r="G2695" s="15">
        <f>'Producción diaria'!$T$3*$L$2*$M$2*$N$2*E2695*1000/'Costo de tareas'!$B$14</f>
        <v>0</v>
      </c>
      <c r="H2695" s="16">
        <f>IF(G2695 &gt; 'Costo de tareas'!$B$13, 'Costo de tareas'!$B$13, IF(G2695 &lt; 'Costo de tareas'!$B$13*0.2, 0, 'Costo de tareas'!$B$13- G2695))</f>
        <v>0</v>
      </c>
      <c r="I2695" s="17">
        <f>IF(H2695=0,'Costo de tareas'!$B$13,'Costo de tareas'!$B$13-H2695)</f>
        <v>39.28055556</v>
      </c>
      <c r="J2695" s="2"/>
      <c r="K2695" s="2"/>
      <c r="P2695" s="2"/>
    </row>
    <row r="2696">
      <c r="A2696" s="3" t="s">
        <v>3622</v>
      </c>
      <c r="B2696" s="11" t="str">
        <f t="shared" si="1"/>
        <v>20200423</v>
      </c>
      <c r="C2696" s="12">
        <f t="shared" si="2"/>
        <v>43944</v>
      </c>
      <c r="D2696" s="3" t="str">
        <f t="shared" si="3"/>
        <v>06</v>
      </c>
      <c r="E2696" s="13">
        <v>81.0</v>
      </c>
      <c r="F2696" s="14">
        <f>'Costo de tareas'!$B$15</f>
        <v>0.1964027778</v>
      </c>
      <c r="G2696" s="15">
        <f>'Producción diaria'!$T$3*$L$2*$M$2*$N$2*E2696*1000/'Costo de tareas'!$B$14</f>
        <v>121.7885167</v>
      </c>
      <c r="H2696" s="16">
        <f>IF(G2696 &gt; 'Costo de tareas'!$B$13, 'Costo de tareas'!$B$13, IF(G2696 &lt; 'Costo de tareas'!$B$13*0.2, 0, 'Costo de tareas'!$B$13- G2696))</f>
        <v>39.28055556</v>
      </c>
      <c r="I2696" s="17">
        <f>IF(H2696=0,'Costo de tareas'!$B$13,'Costo de tareas'!$B$13-H2696)</f>
        <v>0</v>
      </c>
      <c r="J2696" s="2"/>
      <c r="K2696" s="2"/>
      <c r="P2696" s="2"/>
    </row>
    <row r="2697">
      <c r="A2697" s="3" t="s">
        <v>3623</v>
      </c>
      <c r="B2697" s="11" t="str">
        <f t="shared" si="1"/>
        <v>20200423</v>
      </c>
      <c r="C2697" s="12">
        <f t="shared" si="2"/>
        <v>43944</v>
      </c>
      <c r="D2697" s="3" t="str">
        <f t="shared" si="3"/>
        <v>07</v>
      </c>
      <c r="E2697" s="13">
        <v>283.0</v>
      </c>
      <c r="F2697" s="14">
        <f>'Costo de tareas'!$B$15</f>
        <v>0.1964027778</v>
      </c>
      <c r="G2697" s="15">
        <f>'Producción diaria'!$T$3*$L$2*$M$2*$N$2*E2697*1000/'Costo de tareas'!$B$14</f>
        <v>425.5080276</v>
      </c>
      <c r="H2697" s="16">
        <f>IF(G2697 &gt; 'Costo de tareas'!$B$13, 'Costo de tareas'!$B$13, IF(G2697 &lt; 'Costo de tareas'!$B$13*0.2, 0, 'Costo de tareas'!$B$13- G2697))</f>
        <v>39.28055556</v>
      </c>
      <c r="I2697" s="17">
        <f>IF(H2697=0,'Costo de tareas'!$B$13,'Costo de tareas'!$B$13-H2697)</f>
        <v>0</v>
      </c>
      <c r="J2697" s="2"/>
      <c r="K2697" s="2"/>
      <c r="P2697" s="2"/>
    </row>
    <row r="2698">
      <c r="A2698" s="3" t="s">
        <v>3625</v>
      </c>
      <c r="B2698" s="11" t="str">
        <f t="shared" si="1"/>
        <v>20200423</v>
      </c>
      <c r="C2698" s="12">
        <f t="shared" si="2"/>
        <v>43944</v>
      </c>
      <c r="D2698" s="3" t="str">
        <f t="shared" si="3"/>
        <v>08</v>
      </c>
      <c r="E2698" s="13">
        <v>494.0</v>
      </c>
      <c r="F2698" s="14">
        <f>'Costo de tareas'!$B$15</f>
        <v>0.1964027778</v>
      </c>
      <c r="G2698" s="15">
        <f>'Producción diaria'!$T$3*$L$2*$M$2*$N$2*E2698*1000/'Costo de tareas'!$B$14</f>
        <v>742.759596</v>
      </c>
      <c r="H2698" s="16">
        <f>IF(G2698 &gt; 'Costo de tareas'!$B$13, 'Costo de tareas'!$B$13, IF(G2698 &lt; 'Costo de tareas'!$B$13*0.2, 0, 'Costo de tareas'!$B$13- G2698))</f>
        <v>39.28055556</v>
      </c>
      <c r="I2698" s="17">
        <f>IF(H2698=0,'Costo de tareas'!$B$13,'Costo de tareas'!$B$13-H2698)</f>
        <v>0</v>
      </c>
      <c r="J2698" s="2"/>
      <c r="K2698" s="2"/>
      <c r="P2698" s="2"/>
    </row>
    <row r="2699">
      <c r="A2699" s="3" t="s">
        <v>3627</v>
      </c>
      <c r="B2699" s="11" t="str">
        <f t="shared" si="1"/>
        <v>20200423</v>
      </c>
      <c r="C2699" s="12">
        <f t="shared" si="2"/>
        <v>43944</v>
      </c>
      <c r="D2699" s="3" t="str">
        <f t="shared" si="3"/>
        <v>09</v>
      </c>
      <c r="E2699" s="13">
        <v>682.0</v>
      </c>
      <c r="F2699" s="14">
        <f>'Costo de tareas'!$B$15</f>
        <v>0.1964027778</v>
      </c>
      <c r="G2699" s="15">
        <f>'Producción diaria'!$T$3*$L$2*$M$2*$N$2*E2699*1000/'Costo de tareas'!$B$14</f>
        <v>1025.42924</v>
      </c>
      <c r="H2699" s="16">
        <f>IF(G2699 &gt; 'Costo de tareas'!$B$13, 'Costo de tareas'!$B$13, IF(G2699 &lt; 'Costo de tareas'!$B$13*0.2, 0, 'Costo de tareas'!$B$13- G2699))</f>
        <v>39.28055556</v>
      </c>
      <c r="I2699" s="17">
        <f>IF(H2699=0,'Costo de tareas'!$B$13,'Costo de tareas'!$B$13-H2699)</f>
        <v>0</v>
      </c>
      <c r="J2699" s="2"/>
      <c r="K2699" s="2"/>
      <c r="P2699" s="2"/>
    </row>
    <row r="2700">
      <c r="A2700" s="3" t="s">
        <v>3629</v>
      </c>
      <c r="B2700" s="11" t="str">
        <f t="shared" si="1"/>
        <v>20200423</v>
      </c>
      <c r="C2700" s="12">
        <f t="shared" si="2"/>
        <v>43944</v>
      </c>
      <c r="D2700" s="3" t="str">
        <f t="shared" si="3"/>
        <v>10</v>
      </c>
      <c r="E2700" s="13">
        <v>787.0</v>
      </c>
      <c r="F2700" s="14">
        <f>'Costo de tareas'!$B$15</f>
        <v>0.1964027778</v>
      </c>
      <c r="G2700" s="15">
        <f>'Producción diaria'!$T$3*$L$2*$M$2*$N$2*E2700*1000/'Costo de tareas'!$B$14</f>
        <v>1183.303243</v>
      </c>
      <c r="H2700" s="16">
        <f>IF(G2700 &gt; 'Costo de tareas'!$B$13, 'Costo de tareas'!$B$13, IF(G2700 &lt; 'Costo de tareas'!$B$13*0.2, 0, 'Costo de tareas'!$B$13- G2700))</f>
        <v>39.28055556</v>
      </c>
      <c r="I2700" s="17">
        <f>IF(H2700=0,'Costo de tareas'!$B$13,'Costo de tareas'!$B$13-H2700)</f>
        <v>0</v>
      </c>
      <c r="J2700" s="2"/>
      <c r="K2700" s="2"/>
      <c r="P2700" s="2"/>
    </row>
    <row r="2701">
      <c r="A2701" s="3" t="s">
        <v>3631</v>
      </c>
      <c r="B2701" s="11" t="str">
        <f t="shared" si="1"/>
        <v>20200423</v>
      </c>
      <c r="C2701" s="12">
        <f t="shared" si="2"/>
        <v>43944</v>
      </c>
      <c r="D2701" s="3" t="str">
        <f t="shared" si="3"/>
        <v>11</v>
      </c>
      <c r="E2701" s="13">
        <v>775.0</v>
      </c>
      <c r="F2701" s="14">
        <f>'Costo de tareas'!$B$15</f>
        <v>0.1964027778</v>
      </c>
      <c r="G2701" s="15">
        <f>'Producción diaria'!$T$3*$L$2*$M$2*$N$2*E2701*1000/'Costo de tareas'!$B$14</f>
        <v>1165.2605</v>
      </c>
      <c r="H2701" s="16">
        <f>IF(G2701 &gt; 'Costo de tareas'!$B$13, 'Costo de tareas'!$B$13, IF(G2701 &lt; 'Costo de tareas'!$B$13*0.2, 0, 'Costo de tareas'!$B$13- G2701))</f>
        <v>39.28055556</v>
      </c>
      <c r="I2701" s="17">
        <f>IF(H2701=0,'Costo de tareas'!$B$13,'Costo de tareas'!$B$13-H2701)</f>
        <v>0</v>
      </c>
      <c r="J2701" s="2"/>
      <c r="K2701" s="2"/>
      <c r="P2701" s="2"/>
    </row>
    <row r="2702">
      <c r="A2702" s="3" t="s">
        <v>3632</v>
      </c>
      <c r="B2702" s="11" t="str">
        <f t="shared" si="1"/>
        <v>20200423</v>
      </c>
      <c r="C2702" s="12">
        <f t="shared" si="2"/>
        <v>43944</v>
      </c>
      <c r="D2702" s="3" t="str">
        <f t="shared" si="3"/>
        <v>12</v>
      </c>
      <c r="E2702" s="13">
        <v>749.0</v>
      </c>
      <c r="F2702" s="14">
        <f>'Costo de tareas'!$B$15</f>
        <v>0.1964027778</v>
      </c>
      <c r="G2702" s="15">
        <f>'Producción diaria'!$T$3*$L$2*$M$2*$N$2*E2702*1000/'Costo de tareas'!$B$14</f>
        <v>1126.167889</v>
      </c>
      <c r="H2702" s="16">
        <f>IF(G2702 &gt; 'Costo de tareas'!$B$13, 'Costo de tareas'!$B$13, IF(G2702 &lt; 'Costo de tareas'!$B$13*0.2, 0, 'Costo de tareas'!$B$13- G2702))</f>
        <v>39.28055556</v>
      </c>
      <c r="I2702" s="17">
        <f>IF(H2702=0,'Costo de tareas'!$B$13,'Costo de tareas'!$B$13-H2702)</f>
        <v>0</v>
      </c>
      <c r="J2702" s="2"/>
      <c r="K2702" s="2"/>
      <c r="P2702" s="2"/>
    </row>
    <row r="2703">
      <c r="A2703" s="3" t="s">
        <v>3633</v>
      </c>
      <c r="B2703" s="11" t="str">
        <f t="shared" si="1"/>
        <v>20200423</v>
      </c>
      <c r="C2703" s="12">
        <f t="shared" si="2"/>
        <v>43944</v>
      </c>
      <c r="D2703" s="3" t="str">
        <f t="shared" si="3"/>
        <v>13</v>
      </c>
      <c r="E2703" s="13">
        <v>811.0</v>
      </c>
      <c r="F2703" s="14">
        <f>'Costo de tareas'!$B$15</f>
        <v>0.1964027778</v>
      </c>
      <c r="G2703" s="15">
        <f>'Producción diaria'!$T$3*$L$2*$M$2*$N$2*E2703*1000/'Costo de tareas'!$B$14</f>
        <v>1219.388729</v>
      </c>
      <c r="H2703" s="16">
        <f>IF(G2703 &gt; 'Costo de tareas'!$B$13, 'Costo de tareas'!$B$13, IF(G2703 &lt; 'Costo de tareas'!$B$13*0.2, 0, 'Costo de tareas'!$B$13- G2703))</f>
        <v>39.28055556</v>
      </c>
      <c r="I2703" s="17">
        <f>IF(H2703=0,'Costo de tareas'!$B$13,'Costo de tareas'!$B$13-H2703)</f>
        <v>0</v>
      </c>
      <c r="J2703" s="2"/>
      <c r="K2703" s="2"/>
      <c r="P2703" s="2"/>
    </row>
    <row r="2704">
      <c r="A2704" s="3" t="s">
        <v>3634</v>
      </c>
      <c r="B2704" s="11" t="str">
        <f t="shared" si="1"/>
        <v>20200423</v>
      </c>
      <c r="C2704" s="12">
        <f t="shared" si="2"/>
        <v>43944</v>
      </c>
      <c r="D2704" s="3" t="str">
        <f t="shared" si="3"/>
        <v>14</v>
      </c>
      <c r="E2704" s="13">
        <v>334.0</v>
      </c>
      <c r="F2704" s="14">
        <f>'Costo de tareas'!$B$15</f>
        <v>0.1964027778</v>
      </c>
      <c r="G2704" s="15">
        <f>'Producción diaria'!$T$3*$L$2*$M$2*$N$2*E2704*1000/'Costo de tareas'!$B$14</f>
        <v>502.1896863</v>
      </c>
      <c r="H2704" s="16">
        <f>IF(G2704 &gt; 'Costo de tareas'!$B$13, 'Costo de tareas'!$B$13, IF(G2704 &lt; 'Costo de tareas'!$B$13*0.2, 0, 'Costo de tareas'!$B$13- G2704))</f>
        <v>39.28055556</v>
      </c>
      <c r="I2704" s="17">
        <f>IF(H2704=0,'Costo de tareas'!$B$13,'Costo de tareas'!$B$13-H2704)</f>
        <v>0</v>
      </c>
      <c r="J2704" s="2"/>
      <c r="K2704" s="2"/>
      <c r="P2704" s="2"/>
    </row>
    <row r="2705">
      <c r="A2705" s="3" t="s">
        <v>3635</v>
      </c>
      <c r="B2705" s="11" t="str">
        <f t="shared" si="1"/>
        <v>20200423</v>
      </c>
      <c r="C2705" s="12">
        <f t="shared" si="2"/>
        <v>43944</v>
      </c>
      <c r="D2705" s="3" t="str">
        <f t="shared" si="3"/>
        <v>15</v>
      </c>
      <c r="E2705" s="13">
        <v>53.0</v>
      </c>
      <c r="F2705" s="14">
        <f>'Costo de tareas'!$B$15</f>
        <v>0.1964027778</v>
      </c>
      <c r="G2705" s="15">
        <f>'Producción diaria'!$T$3*$L$2*$M$2*$N$2*E2705*1000/'Costo de tareas'!$B$14</f>
        <v>79.68878256</v>
      </c>
      <c r="H2705" s="16">
        <f>IF(G2705 &gt; 'Costo de tareas'!$B$13, 'Costo de tareas'!$B$13, IF(G2705 &lt; 'Costo de tareas'!$B$13*0.2, 0, 'Costo de tareas'!$B$13- G2705))</f>
        <v>39.28055556</v>
      </c>
      <c r="I2705" s="17">
        <f>IF(H2705=0,'Costo de tareas'!$B$13,'Costo de tareas'!$B$13-H2705)</f>
        <v>0</v>
      </c>
      <c r="J2705" s="2"/>
      <c r="K2705" s="2"/>
      <c r="P2705" s="2"/>
    </row>
    <row r="2706">
      <c r="A2706" s="3" t="s">
        <v>3637</v>
      </c>
      <c r="B2706" s="11" t="str">
        <f t="shared" si="1"/>
        <v>20200423</v>
      </c>
      <c r="C2706" s="12">
        <f t="shared" si="2"/>
        <v>43944</v>
      </c>
      <c r="D2706" s="3" t="str">
        <f t="shared" si="3"/>
        <v>16</v>
      </c>
      <c r="E2706" s="13">
        <v>489.0</v>
      </c>
      <c r="F2706" s="14">
        <f>'Costo de tareas'!$B$15</f>
        <v>0.1964027778</v>
      </c>
      <c r="G2706" s="15">
        <f>'Producción diaria'!$T$3*$L$2*$M$2*$N$2*E2706*1000/'Costo de tareas'!$B$14</f>
        <v>735.2417863</v>
      </c>
      <c r="H2706" s="16">
        <f>IF(G2706 &gt; 'Costo de tareas'!$B$13, 'Costo de tareas'!$B$13, IF(G2706 &lt; 'Costo de tareas'!$B$13*0.2, 0, 'Costo de tareas'!$B$13- G2706))</f>
        <v>39.28055556</v>
      </c>
      <c r="I2706" s="17">
        <f>IF(H2706=0,'Costo de tareas'!$B$13,'Costo de tareas'!$B$13-H2706)</f>
        <v>0</v>
      </c>
      <c r="J2706" s="2"/>
      <c r="K2706" s="2"/>
      <c r="P2706" s="2"/>
    </row>
    <row r="2707">
      <c r="A2707" s="3" t="s">
        <v>3639</v>
      </c>
      <c r="B2707" s="11" t="str">
        <f t="shared" si="1"/>
        <v>20200423</v>
      </c>
      <c r="C2707" s="12">
        <f t="shared" si="2"/>
        <v>43944</v>
      </c>
      <c r="D2707" s="3" t="str">
        <f t="shared" si="3"/>
        <v>17</v>
      </c>
      <c r="E2707" s="13">
        <v>251.0</v>
      </c>
      <c r="F2707" s="14">
        <f>'Costo de tareas'!$B$15</f>
        <v>0.1964027778</v>
      </c>
      <c r="G2707" s="15">
        <f>'Producción diaria'!$T$3*$L$2*$M$2*$N$2*E2707*1000/'Costo de tareas'!$B$14</f>
        <v>377.3940457</v>
      </c>
      <c r="H2707" s="16">
        <f>IF(G2707 &gt; 'Costo de tareas'!$B$13, 'Costo de tareas'!$B$13, IF(G2707 &lt; 'Costo de tareas'!$B$13*0.2, 0, 'Costo de tareas'!$B$13- G2707))</f>
        <v>39.28055556</v>
      </c>
      <c r="I2707" s="17">
        <f>IF(H2707=0,'Costo de tareas'!$B$13,'Costo de tareas'!$B$13-H2707)</f>
        <v>0</v>
      </c>
      <c r="J2707" s="2"/>
      <c r="K2707" s="2"/>
      <c r="P2707" s="2"/>
    </row>
    <row r="2708">
      <c r="A2708" s="3" t="s">
        <v>3641</v>
      </c>
      <c r="B2708" s="11" t="str">
        <f t="shared" si="1"/>
        <v>20200423</v>
      </c>
      <c r="C2708" s="12">
        <f t="shared" si="2"/>
        <v>43944</v>
      </c>
      <c r="D2708" s="3" t="str">
        <f t="shared" si="3"/>
        <v>18</v>
      </c>
      <c r="E2708" s="13">
        <v>58.0</v>
      </c>
      <c r="F2708" s="14">
        <f>'Costo de tareas'!$B$15</f>
        <v>0.1964027778</v>
      </c>
      <c r="G2708" s="15">
        <f>'Producción diaria'!$T$3*$L$2*$M$2*$N$2*E2708*1000/'Costo de tareas'!$B$14</f>
        <v>87.20659224</v>
      </c>
      <c r="H2708" s="16">
        <f>IF(G2708 &gt; 'Costo de tareas'!$B$13, 'Costo de tareas'!$B$13, IF(G2708 &lt; 'Costo de tareas'!$B$13*0.2, 0, 'Costo de tareas'!$B$13- G2708))</f>
        <v>39.28055556</v>
      </c>
      <c r="I2708" s="17">
        <f>IF(H2708=0,'Costo de tareas'!$B$13,'Costo de tareas'!$B$13-H2708)</f>
        <v>0</v>
      </c>
      <c r="J2708" s="2"/>
      <c r="K2708" s="2"/>
      <c r="P2708" s="2"/>
    </row>
    <row r="2709">
      <c r="A2709" s="3" t="s">
        <v>3642</v>
      </c>
      <c r="B2709" s="11" t="str">
        <f t="shared" si="1"/>
        <v>20200423</v>
      </c>
      <c r="C2709" s="12">
        <f t="shared" si="2"/>
        <v>43944</v>
      </c>
      <c r="D2709" s="3" t="str">
        <f t="shared" si="3"/>
        <v>19</v>
      </c>
      <c r="E2709" s="13">
        <v>0.0</v>
      </c>
      <c r="F2709" s="14">
        <f>'Costo de tareas'!$B$15</f>
        <v>0.1964027778</v>
      </c>
      <c r="G2709" s="15">
        <f>'Producción diaria'!$T$3*$L$2*$M$2*$N$2*E2709*1000/'Costo de tareas'!$B$14</f>
        <v>0</v>
      </c>
      <c r="H2709" s="16">
        <f>IF(G2709 &gt; 'Costo de tareas'!$B$13, 'Costo de tareas'!$B$13, IF(G2709 &lt; 'Costo de tareas'!$B$13*0.2, 0, 'Costo de tareas'!$B$13- G2709))</f>
        <v>0</v>
      </c>
      <c r="I2709" s="17">
        <f>IF(H2709=0,'Costo de tareas'!$B$13,'Costo de tareas'!$B$13-H2709)</f>
        <v>39.28055556</v>
      </c>
      <c r="J2709" s="2"/>
      <c r="K2709" s="2"/>
      <c r="P2709" s="2"/>
    </row>
    <row r="2710">
      <c r="A2710" s="3" t="s">
        <v>3643</v>
      </c>
      <c r="B2710" s="11" t="str">
        <f t="shared" si="1"/>
        <v>20200423</v>
      </c>
      <c r="C2710" s="12">
        <f t="shared" si="2"/>
        <v>43944</v>
      </c>
      <c r="D2710" s="3" t="str">
        <f t="shared" si="3"/>
        <v>20</v>
      </c>
      <c r="E2710" s="13">
        <v>0.0</v>
      </c>
      <c r="F2710" s="14">
        <f>'Costo de tareas'!$B$15</f>
        <v>0.1964027778</v>
      </c>
      <c r="G2710" s="15">
        <f>'Producción diaria'!$T$3*$L$2*$M$2*$N$2*E2710*1000/'Costo de tareas'!$B$14</f>
        <v>0</v>
      </c>
      <c r="H2710" s="16">
        <f>IF(G2710 &gt; 'Costo de tareas'!$B$13, 'Costo de tareas'!$B$13, IF(G2710 &lt; 'Costo de tareas'!$B$13*0.2, 0, 'Costo de tareas'!$B$13- G2710))</f>
        <v>0</v>
      </c>
      <c r="I2710" s="17">
        <f>IF(H2710=0,'Costo de tareas'!$B$13,'Costo de tareas'!$B$13-H2710)</f>
        <v>39.28055556</v>
      </c>
      <c r="J2710" s="2"/>
      <c r="K2710" s="2"/>
      <c r="P2710" s="2"/>
    </row>
    <row r="2711">
      <c r="A2711" s="3" t="s">
        <v>3645</v>
      </c>
      <c r="B2711" s="11" t="str">
        <f t="shared" si="1"/>
        <v>20200423</v>
      </c>
      <c r="C2711" s="12">
        <f t="shared" si="2"/>
        <v>43944</v>
      </c>
      <c r="D2711" s="3" t="str">
        <f t="shared" si="3"/>
        <v>21</v>
      </c>
      <c r="E2711" s="13">
        <v>0.0</v>
      </c>
      <c r="F2711" s="14">
        <f>'Costo de tareas'!$B$15</f>
        <v>0.1964027778</v>
      </c>
      <c r="G2711" s="15">
        <f>'Producción diaria'!$T$3*$L$2*$M$2*$N$2*E2711*1000/'Costo de tareas'!$B$14</f>
        <v>0</v>
      </c>
      <c r="H2711" s="16">
        <f>IF(G2711 &gt; 'Costo de tareas'!$B$13, 'Costo de tareas'!$B$13, IF(G2711 &lt; 'Costo de tareas'!$B$13*0.2, 0, 'Costo de tareas'!$B$13- G2711))</f>
        <v>0</v>
      </c>
      <c r="I2711" s="17">
        <f>IF(H2711=0,'Costo de tareas'!$B$13,'Costo de tareas'!$B$13-H2711)</f>
        <v>39.28055556</v>
      </c>
      <c r="J2711" s="2"/>
      <c r="K2711" s="2"/>
      <c r="P2711" s="2"/>
    </row>
    <row r="2712">
      <c r="A2712" s="3" t="s">
        <v>3646</v>
      </c>
      <c r="B2712" s="11" t="str">
        <f t="shared" si="1"/>
        <v>20200423</v>
      </c>
      <c r="C2712" s="12">
        <f t="shared" si="2"/>
        <v>43944</v>
      </c>
      <c r="D2712" s="3" t="str">
        <f t="shared" si="3"/>
        <v>22</v>
      </c>
      <c r="E2712" s="13">
        <v>0.0</v>
      </c>
      <c r="F2712" s="14">
        <f>'Costo de tareas'!$B$15</f>
        <v>0.1964027778</v>
      </c>
      <c r="G2712" s="15">
        <f>'Producción diaria'!$T$3*$L$2*$M$2*$N$2*E2712*1000/'Costo de tareas'!$B$14</f>
        <v>0</v>
      </c>
      <c r="H2712" s="16">
        <f>IF(G2712 &gt; 'Costo de tareas'!$B$13, 'Costo de tareas'!$B$13, IF(G2712 &lt; 'Costo de tareas'!$B$13*0.2, 0, 'Costo de tareas'!$B$13- G2712))</f>
        <v>0</v>
      </c>
      <c r="I2712" s="17">
        <f>IF(H2712=0,'Costo de tareas'!$B$13,'Costo de tareas'!$B$13-H2712)</f>
        <v>39.28055556</v>
      </c>
      <c r="J2712" s="2"/>
      <c r="K2712" s="2"/>
      <c r="P2712" s="2"/>
    </row>
    <row r="2713">
      <c r="A2713" s="3" t="s">
        <v>3647</v>
      </c>
      <c r="B2713" s="11" t="str">
        <f t="shared" si="1"/>
        <v>20200423</v>
      </c>
      <c r="C2713" s="12">
        <f t="shared" si="2"/>
        <v>43944</v>
      </c>
      <c r="D2713" s="3" t="str">
        <f t="shared" si="3"/>
        <v>23</v>
      </c>
      <c r="E2713" s="13">
        <v>0.0</v>
      </c>
      <c r="F2713" s="14">
        <f>'Costo de tareas'!$B$15</f>
        <v>0.1964027778</v>
      </c>
      <c r="G2713" s="15">
        <f>'Producción diaria'!$T$3*$L$2*$M$2*$N$2*E2713*1000/'Costo de tareas'!$B$14</f>
        <v>0</v>
      </c>
      <c r="H2713" s="16">
        <f>IF(G2713 &gt; 'Costo de tareas'!$B$13, 'Costo de tareas'!$B$13, IF(G2713 &lt; 'Costo de tareas'!$B$13*0.2, 0, 'Costo de tareas'!$B$13- G2713))</f>
        <v>0</v>
      </c>
      <c r="I2713" s="17">
        <f>IF(H2713=0,'Costo de tareas'!$B$13,'Costo de tareas'!$B$13-H2713)</f>
        <v>39.28055556</v>
      </c>
      <c r="J2713" s="2"/>
      <c r="K2713" s="2"/>
      <c r="P2713" s="2"/>
    </row>
    <row r="2714">
      <c r="A2714" s="3" t="s">
        <v>3648</v>
      </c>
      <c r="B2714" s="11" t="str">
        <f t="shared" si="1"/>
        <v>20200424</v>
      </c>
      <c r="C2714" s="12">
        <f t="shared" si="2"/>
        <v>43945</v>
      </c>
      <c r="D2714" s="3" t="str">
        <f t="shared" si="3"/>
        <v>00</v>
      </c>
      <c r="E2714" s="13">
        <v>0.0</v>
      </c>
      <c r="F2714" s="14">
        <f>'Costo de tareas'!$B$15</f>
        <v>0.1964027778</v>
      </c>
      <c r="G2714" s="15">
        <f>'Producción diaria'!$T$3*$L$2*$M$2*$N$2*E2714*1000/'Costo de tareas'!$B$14</f>
        <v>0</v>
      </c>
      <c r="H2714" s="16">
        <f>IF(G2714 &gt; 'Costo de tareas'!$B$13, 'Costo de tareas'!$B$13, IF(G2714 &lt; 'Costo de tareas'!$B$13*0.2, 0, 'Costo de tareas'!$B$13- G2714))</f>
        <v>0</v>
      </c>
      <c r="I2714" s="17">
        <f>IF(H2714=0,'Costo de tareas'!$B$13,'Costo de tareas'!$B$13-H2714)</f>
        <v>39.28055556</v>
      </c>
      <c r="J2714" s="2"/>
      <c r="K2714" s="2"/>
      <c r="P2714" s="2"/>
    </row>
    <row r="2715">
      <c r="A2715" s="3" t="s">
        <v>3649</v>
      </c>
      <c r="B2715" s="11" t="str">
        <f t="shared" si="1"/>
        <v>20200424</v>
      </c>
      <c r="C2715" s="12">
        <f t="shared" si="2"/>
        <v>43945</v>
      </c>
      <c r="D2715" s="3" t="str">
        <f t="shared" si="3"/>
        <v>01</v>
      </c>
      <c r="E2715" s="13">
        <v>0.0</v>
      </c>
      <c r="F2715" s="14">
        <f>'Costo de tareas'!$B$15</f>
        <v>0.1964027778</v>
      </c>
      <c r="G2715" s="15">
        <f>'Producción diaria'!$T$3*$L$2*$M$2*$N$2*E2715*1000/'Costo de tareas'!$B$14</f>
        <v>0</v>
      </c>
      <c r="H2715" s="16">
        <f>IF(G2715 &gt; 'Costo de tareas'!$B$13, 'Costo de tareas'!$B$13, IF(G2715 &lt; 'Costo de tareas'!$B$13*0.2, 0, 'Costo de tareas'!$B$13- G2715))</f>
        <v>0</v>
      </c>
      <c r="I2715" s="17">
        <f>IF(H2715=0,'Costo de tareas'!$B$13,'Costo de tareas'!$B$13-H2715)</f>
        <v>39.28055556</v>
      </c>
      <c r="J2715" s="2"/>
      <c r="K2715" s="2"/>
      <c r="P2715" s="2"/>
    </row>
    <row r="2716">
      <c r="A2716" s="3" t="s">
        <v>3650</v>
      </c>
      <c r="B2716" s="11" t="str">
        <f t="shared" si="1"/>
        <v>20200424</v>
      </c>
      <c r="C2716" s="12">
        <f t="shared" si="2"/>
        <v>43945</v>
      </c>
      <c r="D2716" s="3" t="str">
        <f t="shared" si="3"/>
        <v>02</v>
      </c>
      <c r="E2716" s="13">
        <v>0.0</v>
      </c>
      <c r="F2716" s="14">
        <f>'Costo de tareas'!$B$15</f>
        <v>0.1964027778</v>
      </c>
      <c r="G2716" s="15">
        <f>'Producción diaria'!$T$3*$L$2*$M$2*$N$2*E2716*1000/'Costo de tareas'!$B$14</f>
        <v>0</v>
      </c>
      <c r="H2716" s="16">
        <f>IF(G2716 &gt; 'Costo de tareas'!$B$13, 'Costo de tareas'!$B$13, IF(G2716 &lt; 'Costo de tareas'!$B$13*0.2, 0, 'Costo de tareas'!$B$13- G2716))</f>
        <v>0</v>
      </c>
      <c r="I2716" s="17">
        <f>IF(H2716=0,'Costo de tareas'!$B$13,'Costo de tareas'!$B$13-H2716)</f>
        <v>39.28055556</v>
      </c>
      <c r="J2716" s="2"/>
      <c r="K2716" s="2"/>
      <c r="P2716" s="2"/>
    </row>
    <row r="2717">
      <c r="A2717" s="3" t="s">
        <v>3651</v>
      </c>
      <c r="B2717" s="11" t="str">
        <f t="shared" si="1"/>
        <v>20200424</v>
      </c>
      <c r="C2717" s="12">
        <f t="shared" si="2"/>
        <v>43945</v>
      </c>
      <c r="D2717" s="3" t="str">
        <f t="shared" si="3"/>
        <v>03</v>
      </c>
      <c r="E2717" s="13">
        <v>0.0</v>
      </c>
      <c r="F2717" s="14">
        <f>'Costo de tareas'!$B$15</f>
        <v>0.1964027778</v>
      </c>
      <c r="G2717" s="15">
        <f>'Producción diaria'!$T$3*$L$2*$M$2*$N$2*E2717*1000/'Costo de tareas'!$B$14</f>
        <v>0</v>
      </c>
      <c r="H2717" s="16">
        <f>IF(G2717 &gt; 'Costo de tareas'!$B$13, 'Costo de tareas'!$B$13, IF(G2717 &lt; 'Costo de tareas'!$B$13*0.2, 0, 'Costo de tareas'!$B$13- G2717))</f>
        <v>0</v>
      </c>
      <c r="I2717" s="17">
        <f>IF(H2717=0,'Costo de tareas'!$B$13,'Costo de tareas'!$B$13-H2717)</f>
        <v>39.28055556</v>
      </c>
      <c r="J2717" s="2"/>
      <c r="K2717" s="2"/>
      <c r="P2717" s="2"/>
    </row>
    <row r="2718">
      <c r="A2718" s="3" t="s">
        <v>3652</v>
      </c>
      <c r="B2718" s="11" t="str">
        <f t="shared" si="1"/>
        <v>20200424</v>
      </c>
      <c r="C2718" s="12">
        <f t="shared" si="2"/>
        <v>43945</v>
      </c>
      <c r="D2718" s="3" t="str">
        <f t="shared" si="3"/>
        <v>04</v>
      </c>
      <c r="E2718" s="13">
        <v>0.0</v>
      </c>
      <c r="F2718" s="14">
        <f>'Costo de tareas'!$B$15</f>
        <v>0.1964027778</v>
      </c>
      <c r="G2718" s="15">
        <f>'Producción diaria'!$T$3*$L$2*$M$2*$N$2*E2718*1000/'Costo de tareas'!$B$14</f>
        <v>0</v>
      </c>
      <c r="H2718" s="16">
        <f>IF(G2718 &gt; 'Costo de tareas'!$B$13, 'Costo de tareas'!$B$13, IF(G2718 &lt; 'Costo de tareas'!$B$13*0.2, 0, 'Costo de tareas'!$B$13- G2718))</f>
        <v>0</v>
      </c>
      <c r="I2718" s="17">
        <f>IF(H2718=0,'Costo de tareas'!$B$13,'Costo de tareas'!$B$13-H2718)</f>
        <v>39.28055556</v>
      </c>
      <c r="J2718" s="2"/>
      <c r="K2718" s="2"/>
      <c r="P2718" s="2"/>
    </row>
    <row r="2719">
      <c r="A2719" s="3" t="s">
        <v>3653</v>
      </c>
      <c r="B2719" s="11" t="str">
        <f t="shared" si="1"/>
        <v>20200424</v>
      </c>
      <c r="C2719" s="12">
        <f t="shared" si="2"/>
        <v>43945</v>
      </c>
      <c r="D2719" s="3" t="str">
        <f t="shared" si="3"/>
        <v>05</v>
      </c>
      <c r="E2719" s="13">
        <v>0.0</v>
      </c>
      <c r="F2719" s="14">
        <f>'Costo de tareas'!$B$15</f>
        <v>0.1964027778</v>
      </c>
      <c r="G2719" s="15">
        <f>'Producción diaria'!$T$3*$L$2*$M$2*$N$2*E2719*1000/'Costo de tareas'!$B$14</f>
        <v>0</v>
      </c>
      <c r="H2719" s="16">
        <f>IF(G2719 &gt; 'Costo de tareas'!$B$13, 'Costo de tareas'!$B$13, IF(G2719 &lt; 'Costo de tareas'!$B$13*0.2, 0, 'Costo de tareas'!$B$13- G2719))</f>
        <v>0</v>
      </c>
      <c r="I2719" s="17">
        <f>IF(H2719=0,'Costo de tareas'!$B$13,'Costo de tareas'!$B$13-H2719)</f>
        <v>39.28055556</v>
      </c>
      <c r="J2719" s="2"/>
      <c r="K2719" s="2"/>
      <c r="P2719" s="2"/>
    </row>
    <row r="2720">
      <c r="A2720" s="3" t="s">
        <v>3654</v>
      </c>
      <c r="B2720" s="11" t="str">
        <f t="shared" si="1"/>
        <v>20200424</v>
      </c>
      <c r="C2720" s="12">
        <f t="shared" si="2"/>
        <v>43945</v>
      </c>
      <c r="D2720" s="3" t="str">
        <f t="shared" si="3"/>
        <v>06</v>
      </c>
      <c r="E2720" s="13">
        <v>7.0</v>
      </c>
      <c r="F2720" s="14">
        <f>'Costo de tareas'!$B$15</f>
        <v>0.1964027778</v>
      </c>
      <c r="G2720" s="15">
        <f>'Producción diaria'!$T$3*$L$2*$M$2*$N$2*E2720*1000/'Costo de tareas'!$B$14</f>
        <v>10.52493355</v>
      </c>
      <c r="H2720" s="16">
        <f>IF(G2720 &gt; 'Costo de tareas'!$B$13, 'Costo de tareas'!$B$13, IF(G2720 &lt; 'Costo de tareas'!$B$13*0.2, 0, 'Costo de tareas'!$B$13- G2720))</f>
        <v>28.75562201</v>
      </c>
      <c r="I2720" s="17">
        <f>IF(H2720=0,'Costo de tareas'!$B$13,'Costo de tareas'!$B$13-H2720)</f>
        <v>10.52493355</v>
      </c>
      <c r="J2720" s="2"/>
      <c r="K2720" s="2"/>
      <c r="P2720" s="2"/>
    </row>
    <row r="2721">
      <c r="A2721" s="3" t="s">
        <v>3655</v>
      </c>
      <c r="B2721" s="11" t="str">
        <f t="shared" si="1"/>
        <v>20200424</v>
      </c>
      <c r="C2721" s="12">
        <f t="shared" si="2"/>
        <v>43945</v>
      </c>
      <c r="D2721" s="3" t="str">
        <f t="shared" si="3"/>
        <v>07</v>
      </c>
      <c r="E2721" s="13">
        <v>279.0</v>
      </c>
      <c r="F2721" s="14">
        <f>'Costo de tareas'!$B$15</f>
        <v>0.1964027778</v>
      </c>
      <c r="G2721" s="15">
        <f>'Producción diaria'!$T$3*$L$2*$M$2*$N$2*E2721*1000/'Costo de tareas'!$B$14</f>
        <v>419.4937799</v>
      </c>
      <c r="H2721" s="16">
        <f>IF(G2721 &gt; 'Costo de tareas'!$B$13, 'Costo de tareas'!$B$13, IF(G2721 &lt; 'Costo de tareas'!$B$13*0.2, 0, 'Costo de tareas'!$B$13- G2721))</f>
        <v>39.28055556</v>
      </c>
      <c r="I2721" s="17">
        <f>IF(H2721=0,'Costo de tareas'!$B$13,'Costo de tareas'!$B$13-H2721)</f>
        <v>0</v>
      </c>
      <c r="J2721" s="2"/>
      <c r="K2721" s="2"/>
      <c r="P2721" s="2"/>
    </row>
    <row r="2722">
      <c r="A2722" s="3" t="s">
        <v>3657</v>
      </c>
      <c r="B2722" s="11" t="str">
        <f t="shared" si="1"/>
        <v>20200424</v>
      </c>
      <c r="C2722" s="12">
        <f t="shared" si="2"/>
        <v>43945</v>
      </c>
      <c r="D2722" s="3" t="str">
        <f t="shared" si="3"/>
        <v>08</v>
      </c>
      <c r="E2722" s="13">
        <v>471.0</v>
      </c>
      <c r="F2722" s="14">
        <f>'Costo de tareas'!$B$15</f>
        <v>0.1964027778</v>
      </c>
      <c r="G2722" s="15">
        <f>'Producción diaria'!$T$3*$L$2*$M$2*$N$2*E2722*1000/'Costo de tareas'!$B$14</f>
        <v>708.1776715</v>
      </c>
      <c r="H2722" s="16">
        <f>IF(G2722 &gt; 'Costo de tareas'!$B$13, 'Costo de tareas'!$B$13, IF(G2722 &lt; 'Costo de tareas'!$B$13*0.2, 0, 'Costo de tareas'!$B$13- G2722))</f>
        <v>39.28055556</v>
      </c>
      <c r="I2722" s="17">
        <f>IF(H2722=0,'Costo de tareas'!$B$13,'Costo de tareas'!$B$13-H2722)</f>
        <v>0</v>
      </c>
      <c r="J2722" s="2"/>
      <c r="K2722" s="2"/>
      <c r="P2722" s="2"/>
    </row>
    <row r="2723">
      <c r="A2723" s="3" t="s">
        <v>3658</v>
      </c>
      <c r="B2723" s="11" t="str">
        <f t="shared" si="1"/>
        <v>20200424</v>
      </c>
      <c r="C2723" s="12">
        <f t="shared" si="2"/>
        <v>43945</v>
      </c>
      <c r="D2723" s="3" t="str">
        <f t="shared" si="3"/>
        <v>09</v>
      </c>
      <c r="E2723" s="13">
        <v>646.0</v>
      </c>
      <c r="F2723" s="14">
        <f>'Costo de tareas'!$B$15</f>
        <v>0.1964027778</v>
      </c>
      <c r="G2723" s="15">
        <f>'Producción diaria'!$T$3*$L$2*$M$2*$N$2*E2723*1000/'Costo de tareas'!$B$14</f>
        <v>971.3010101</v>
      </c>
      <c r="H2723" s="16">
        <f>IF(G2723 &gt; 'Costo de tareas'!$B$13, 'Costo de tareas'!$B$13, IF(G2723 &lt; 'Costo de tareas'!$B$13*0.2, 0, 'Costo de tareas'!$B$13- G2723))</f>
        <v>39.28055556</v>
      </c>
      <c r="I2723" s="17">
        <f>IF(H2723=0,'Costo de tareas'!$B$13,'Costo de tareas'!$B$13-H2723)</f>
        <v>0</v>
      </c>
      <c r="J2723" s="2"/>
      <c r="K2723" s="2"/>
      <c r="P2723" s="2"/>
    </row>
    <row r="2724">
      <c r="A2724" s="3" t="s">
        <v>3660</v>
      </c>
      <c r="B2724" s="11" t="str">
        <f t="shared" si="1"/>
        <v>20200424</v>
      </c>
      <c r="C2724" s="12">
        <f t="shared" si="2"/>
        <v>43945</v>
      </c>
      <c r="D2724" s="3" t="str">
        <f t="shared" si="3"/>
        <v>10</v>
      </c>
      <c r="E2724" s="13">
        <v>84.0</v>
      </c>
      <c r="F2724" s="14">
        <f>'Costo de tareas'!$B$15</f>
        <v>0.1964027778</v>
      </c>
      <c r="G2724" s="15">
        <f>'Producción diaria'!$T$3*$L$2*$M$2*$N$2*E2724*1000/'Costo de tareas'!$B$14</f>
        <v>126.2992026</v>
      </c>
      <c r="H2724" s="16">
        <f>IF(G2724 &gt; 'Costo de tareas'!$B$13, 'Costo de tareas'!$B$13, IF(G2724 &lt; 'Costo de tareas'!$B$13*0.2, 0, 'Costo de tareas'!$B$13- G2724))</f>
        <v>39.28055556</v>
      </c>
      <c r="I2724" s="17">
        <f>IF(H2724=0,'Costo de tareas'!$B$13,'Costo de tareas'!$B$13-H2724)</f>
        <v>0</v>
      </c>
      <c r="J2724" s="2"/>
      <c r="K2724" s="2"/>
      <c r="P2724" s="2"/>
    </row>
    <row r="2725">
      <c r="A2725" s="3" t="s">
        <v>3661</v>
      </c>
      <c r="B2725" s="11" t="str">
        <f t="shared" si="1"/>
        <v>20200424</v>
      </c>
      <c r="C2725" s="12">
        <f t="shared" si="2"/>
        <v>43945</v>
      </c>
      <c r="D2725" s="3" t="str">
        <f t="shared" si="3"/>
        <v>11</v>
      </c>
      <c r="E2725" s="13">
        <v>917.0</v>
      </c>
      <c r="F2725" s="14">
        <f>'Costo de tareas'!$B$15</f>
        <v>0.1964027778</v>
      </c>
      <c r="G2725" s="15">
        <f>'Producción diaria'!$T$3*$L$2*$M$2*$N$2*E2725*1000/'Costo de tareas'!$B$14</f>
        <v>1378.766295</v>
      </c>
      <c r="H2725" s="16">
        <f>IF(G2725 &gt; 'Costo de tareas'!$B$13, 'Costo de tareas'!$B$13, IF(G2725 &lt; 'Costo de tareas'!$B$13*0.2, 0, 'Costo de tareas'!$B$13- G2725))</f>
        <v>39.28055556</v>
      </c>
      <c r="I2725" s="17">
        <f>IF(H2725=0,'Costo de tareas'!$B$13,'Costo de tareas'!$B$13-H2725)</f>
        <v>0</v>
      </c>
      <c r="J2725" s="2"/>
      <c r="K2725" s="2"/>
      <c r="P2725" s="2"/>
    </row>
    <row r="2726">
      <c r="A2726" s="3" t="s">
        <v>3662</v>
      </c>
      <c r="B2726" s="11" t="str">
        <f t="shared" si="1"/>
        <v>20200424</v>
      </c>
      <c r="C2726" s="12">
        <f t="shared" si="2"/>
        <v>43945</v>
      </c>
      <c r="D2726" s="3" t="str">
        <f t="shared" si="3"/>
        <v>12</v>
      </c>
      <c r="E2726" s="13">
        <v>952.0</v>
      </c>
      <c r="F2726" s="14">
        <f>'Costo de tareas'!$B$15</f>
        <v>0.1964027778</v>
      </c>
      <c r="G2726" s="15">
        <f>'Producción diaria'!$T$3*$L$2*$M$2*$N$2*E2726*1000/'Costo de tareas'!$B$14</f>
        <v>1431.390962</v>
      </c>
      <c r="H2726" s="16">
        <f>IF(G2726 &gt; 'Costo de tareas'!$B$13, 'Costo de tareas'!$B$13, IF(G2726 &lt; 'Costo de tareas'!$B$13*0.2, 0, 'Costo de tareas'!$B$13- G2726))</f>
        <v>39.28055556</v>
      </c>
      <c r="I2726" s="17">
        <f>IF(H2726=0,'Costo de tareas'!$B$13,'Costo de tareas'!$B$13-H2726)</f>
        <v>0</v>
      </c>
      <c r="J2726" s="2"/>
      <c r="K2726" s="2"/>
      <c r="P2726" s="2"/>
    </row>
    <row r="2727">
      <c r="A2727" s="3" t="s">
        <v>3663</v>
      </c>
      <c r="B2727" s="11" t="str">
        <f t="shared" si="1"/>
        <v>20200424</v>
      </c>
      <c r="C2727" s="12">
        <f t="shared" si="2"/>
        <v>43945</v>
      </c>
      <c r="D2727" s="3" t="str">
        <f t="shared" si="3"/>
        <v>13</v>
      </c>
      <c r="E2727" s="13">
        <v>924.0</v>
      </c>
      <c r="F2727" s="14">
        <f>'Costo de tareas'!$B$15</f>
        <v>0.1964027778</v>
      </c>
      <c r="G2727" s="15">
        <f>'Producción diaria'!$T$3*$L$2*$M$2*$N$2*E2727*1000/'Costo de tareas'!$B$14</f>
        <v>1389.291228</v>
      </c>
      <c r="H2727" s="16">
        <f>IF(G2727 &gt; 'Costo de tareas'!$B$13, 'Costo de tareas'!$B$13, IF(G2727 &lt; 'Costo de tareas'!$B$13*0.2, 0, 'Costo de tareas'!$B$13- G2727))</f>
        <v>39.28055556</v>
      </c>
      <c r="I2727" s="17">
        <f>IF(H2727=0,'Costo de tareas'!$B$13,'Costo de tareas'!$B$13-H2727)</f>
        <v>0</v>
      </c>
      <c r="J2727" s="2"/>
      <c r="K2727" s="2"/>
      <c r="P2727" s="2"/>
    </row>
    <row r="2728">
      <c r="A2728" s="3" t="s">
        <v>3664</v>
      </c>
      <c r="B2728" s="11" t="str">
        <f t="shared" si="1"/>
        <v>20200424</v>
      </c>
      <c r="C2728" s="12">
        <f t="shared" si="2"/>
        <v>43945</v>
      </c>
      <c r="D2728" s="3" t="str">
        <f t="shared" si="3"/>
        <v>14</v>
      </c>
      <c r="E2728" s="13">
        <v>821.0</v>
      </c>
      <c r="F2728" s="14">
        <f>'Costo de tareas'!$B$15</f>
        <v>0.1964027778</v>
      </c>
      <c r="G2728" s="15">
        <f>'Producción diaria'!$T$3*$L$2*$M$2*$N$2*E2728*1000/'Costo de tareas'!$B$14</f>
        <v>1234.424349</v>
      </c>
      <c r="H2728" s="16">
        <f>IF(G2728 &gt; 'Costo de tareas'!$B$13, 'Costo de tareas'!$B$13, IF(G2728 &lt; 'Costo de tareas'!$B$13*0.2, 0, 'Costo de tareas'!$B$13- G2728))</f>
        <v>39.28055556</v>
      </c>
      <c r="I2728" s="17">
        <f>IF(H2728=0,'Costo de tareas'!$B$13,'Costo de tareas'!$B$13-H2728)</f>
        <v>0</v>
      </c>
      <c r="J2728" s="2"/>
      <c r="K2728" s="2"/>
      <c r="P2728" s="2"/>
    </row>
    <row r="2729">
      <c r="A2729" s="3" t="s">
        <v>3665</v>
      </c>
      <c r="B2729" s="11" t="str">
        <f t="shared" si="1"/>
        <v>20200424</v>
      </c>
      <c r="C2729" s="12">
        <f t="shared" si="2"/>
        <v>43945</v>
      </c>
      <c r="D2729" s="3" t="str">
        <f t="shared" si="3"/>
        <v>15</v>
      </c>
      <c r="E2729" s="13">
        <v>52.0</v>
      </c>
      <c r="F2729" s="14">
        <f>'Costo de tareas'!$B$15</f>
        <v>0.1964027778</v>
      </c>
      <c r="G2729" s="15">
        <f>'Producción diaria'!$T$3*$L$2*$M$2*$N$2*E2729*1000/'Costo de tareas'!$B$14</f>
        <v>78.18522063</v>
      </c>
      <c r="H2729" s="16">
        <f>IF(G2729 &gt; 'Costo de tareas'!$B$13, 'Costo de tareas'!$B$13, IF(G2729 &lt; 'Costo de tareas'!$B$13*0.2, 0, 'Costo de tareas'!$B$13- G2729))</f>
        <v>39.28055556</v>
      </c>
      <c r="I2729" s="17">
        <f>IF(H2729=0,'Costo de tareas'!$B$13,'Costo de tareas'!$B$13-H2729)</f>
        <v>0</v>
      </c>
      <c r="J2729" s="2"/>
      <c r="K2729" s="2"/>
      <c r="P2729" s="2"/>
    </row>
    <row r="2730">
      <c r="A2730" s="3" t="s">
        <v>3666</v>
      </c>
      <c r="B2730" s="11" t="str">
        <f t="shared" si="1"/>
        <v>20200424</v>
      </c>
      <c r="C2730" s="12">
        <f t="shared" si="2"/>
        <v>43945</v>
      </c>
      <c r="D2730" s="3" t="str">
        <f t="shared" si="3"/>
        <v>16</v>
      </c>
      <c r="E2730" s="13">
        <v>395.0</v>
      </c>
      <c r="F2730" s="14">
        <f>'Costo de tareas'!$B$15</f>
        <v>0.1964027778</v>
      </c>
      <c r="G2730" s="15">
        <f>'Producción diaria'!$T$3*$L$2*$M$2*$N$2*E2730*1000/'Costo de tareas'!$B$14</f>
        <v>593.9069644</v>
      </c>
      <c r="H2730" s="16">
        <f>IF(G2730 &gt; 'Costo de tareas'!$B$13, 'Costo de tareas'!$B$13, IF(G2730 &lt; 'Costo de tareas'!$B$13*0.2, 0, 'Costo de tareas'!$B$13- G2730))</f>
        <v>39.28055556</v>
      </c>
      <c r="I2730" s="17">
        <f>IF(H2730=0,'Costo de tareas'!$B$13,'Costo de tareas'!$B$13-H2730)</f>
        <v>0</v>
      </c>
      <c r="J2730" s="2"/>
      <c r="K2730" s="2"/>
      <c r="P2730" s="2"/>
    </row>
    <row r="2731">
      <c r="A2731" s="3" t="s">
        <v>3667</v>
      </c>
      <c r="B2731" s="11" t="str">
        <f t="shared" si="1"/>
        <v>20200424</v>
      </c>
      <c r="C2731" s="12">
        <f t="shared" si="2"/>
        <v>43945</v>
      </c>
      <c r="D2731" s="3" t="str">
        <f t="shared" si="3"/>
        <v>17</v>
      </c>
      <c r="E2731" s="13">
        <v>2.0</v>
      </c>
      <c r="F2731" s="14">
        <f>'Costo de tareas'!$B$15</f>
        <v>0.1964027778</v>
      </c>
      <c r="G2731" s="15">
        <f>'Producción diaria'!$T$3*$L$2*$M$2*$N$2*E2731*1000/'Costo de tareas'!$B$14</f>
        <v>3.00712387</v>
      </c>
      <c r="H2731" s="16">
        <f>IF(G2731 &gt; 'Costo de tareas'!$B$13, 'Costo de tareas'!$B$13, IF(G2731 &lt; 'Costo de tareas'!$B$13*0.2, 0, 'Costo de tareas'!$B$13- G2731))</f>
        <v>0</v>
      </c>
      <c r="I2731" s="17">
        <f>IF(H2731=0,'Costo de tareas'!$B$13,'Costo de tareas'!$B$13-H2731)</f>
        <v>39.28055556</v>
      </c>
      <c r="J2731" s="2"/>
      <c r="K2731" s="2"/>
      <c r="P2731" s="2"/>
    </row>
    <row r="2732">
      <c r="A2732" s="3" t="s">
        <v>3669</v>
      </c>
      <c r="B2732" s="11" t="str">
        <f t="shared" si="1"/>
        <v>20200424</v>
      </c>
      <c r="C2732" s="12">
        <f t="shared" si="2"/>
        <v>43945</v>
      </c>
      <c r="D2732" s="3" t="str">
        <f t="shared" si="3"/>
        <v>18</v>
      </c>
      <c r="E2732" s="13">
        <v>68.0</v>
      </c>
      <c r="F2732" s="14">
        <f>'Costo de tareas'!$B$15</f>
        <v>0.1964027778</v>
      </c>
      <c r="G2732" s="15">
        <f>'Producción diaria'!$T$3*$L$2*$M$2*$N$2*E2732*1000/'Costo de tareas'!$B$14</f>
        <v>102.2422116</v>
      </c>
      <c r="H2732" s="16">
        <f>IF(G2732 &gt; 'Costo de tareas'!$B$13, 'Costo de tareas'!$B$13, IF(G2732 &lt; 'Costo de tareas'!$B$13*0.2, 0, 'Costo de tareas'!$B$13- G2732))</f>
        <v>39.28055556</v>
      </c>
      <c r="I2732" s="17">
        <f>IF(H2732=0,'Costo de tareas'!$B$13,'Costo de tareas'!$B$13-H2732)</f>
        <v>0</v>
      </c>
      <c r="J2732" s="2"/>
      <c r="K2732" s="2"/>
      <c r="P2732" s="2"/>
    </row>
    <row r="2733">
      <c r="A2733" s="3" t="s">
        <v>3670</v>
      </c>
      <c r="B2733" s="11" t="str">
        <f t="shared" si="1"/>
        <v>20200424</v>
      </c>
      <c r="C2733" s="12">
        <f t="shared" si="2"/>
        <v>43945</v>
      </c>
      <c r="D2733" s="3" t="str">
        <f t="shared" si="3"/>
        <v>19</v>
      </c>
      <c r="E2733" s="13">
        <v>0.0</v>
      </c>
      <c r="F2733" s="14">
        <f>'Costo de tareas'!$B$15</f>
        <v>0.1964027778</v>
      </c>
      <c r="G2733" s="15">
        <f>'Producción diaria'!$T$3*$L$2*$M$2*$N$2*E2733*1000/'Costo de tareas'!$B$14</f>
        <v>0</v>
      </c>
      <c r="H2733" s="16">
        <f>IF(G2733 &gt; 'Costo de tareas'!$B$13, 'Costo de tareas'!$B$13, IF(G2733 &lt; 'Costo de tareas'!$B$13*0.2, 0, 'Costo de tareas'!$B$13- G2733))</f>
        <v>0</v>
      </c>
      <c r="I2733" s="17">
        <f>IF(H2733=0,'Costo de tareas'!$B$13,'Costo de tareas'!$B$13-H2733)</f>
        <v>39.28055556</v>
      </c>
      <c r="J2733" s="2"/>
      <c r="K2733" s="2"/>
      <c r="P2733" s="2"/>
    </row>
    <row r="2734">
      <c r="A2734" s="3" t="s">
        <v>3672</v>
      </c>
      <c r="B2734" s="11" t="str">
        <f t="shared" si="1"/>
        <v>20200424</v>
      </c>
      <c r="C2734" s="12">
        <f t="shared" si="2"/>
        <v>43945</v>
      </c>
      <c r="D2734" s="3" t="str">
        <f t="shared" si="3"/>
        <v>20</v>
      </c>
      <c r="E2734" s="13">
        <v>0.0</v>
      </c>
      <c r="F2734" s="14">
        <f>'Costo de tareas'!$B$15</f>
        <v>0.1964027778</v>
      </c>
      <c r="G2734" s="15">
        <f>'Producción diaria'!$T$3*$L$2*$M$2*$N$2*E2734*1000/'Costo de tareas'!$B$14</f>
        <v>0</v>
      </c>
      <c r="H2734" s="16">
        <f>IF(G2734 &gt; 'Costo de tareas'!$B$13, 'Costo de tareas'!$B$13, IF(G2734 &lt; 'Costo de tareas'!$B$13*0.2, 0, 'Costo de tareas'!$B$13- G2734))</f>
        <v>0</v>
      </c>
      <c r="I2734" s="17">
        <f>IF(H2734=0,'Costo de tareas'!$B$13,'Costo de tareas'!$B$13-H2734)</f>
        <v>39.28055556</v>
      </c>
      <c r="J2734" s="2"/>
      <c r="K2734" s="2"/>
      <c r="P2734" s="2"/>
    </row>
    <row r="2735">
      <c r="A2735" s="3" t="s">
        <v>3675</v>
      </c>
      <c r="B2735" s="11" t="str">
        <f t="shared" si="1"/>
        <v>20200424</v>
      </c>
      <c r="C2735" s="12">
        <f t="shared" si="2"/>
        <v>43945</v>
      </c>
      <c r="D2735" s="3" t="str">
        <f t="shared" si="3"/>
        <v>21</v>
      </c>
      <c r="E2735" s="13">
        <v>0.0</v>
      </c>
      <c r="F2735" s="14">
        <f>'Costo de tareas'!$B$15</f>
        <v>0.1964027778</v>
      </c>
      <c r="G2735" s="15">
        <f>'Producción diaria'!$T$3*$L$2*$M$2*$N$2*E2735*1000/'Costo de tareas'!$B$14</f>
        <v>0</v>
      </c>
      <c r="H2735" s="16">
        <f>IF(G2735 &gt; 'Costo de tareas'!$B$13, 'Costo de tareas'!$B$13, IF(G2735 &lt; 'Costo de tareas'!$B$13*0.2, 0, 'Costo de tareas'!$B$13- G2735))</f>
        <v>0</v>
      </c>
      <c r="I2735" s="17">
        <f>IF(H2735=0,'Costo de tareas'!$B$13,'Costo de tareas'!$B$13-H2735)</f>
        <v>39.28055556</v>
      </c>
      <c r="J2735" s="2"/>
      <c r="K2735" s="2"/>
      <c r="P2735" s="2"/>
    </row>
    <row r="2736">
      <c r="A2736" s="3" t="s">
        <v>3678</v>
      </c>
      <c r="B2736" s="11" t="str">
        <f t="shared" si="1"/>
        <v>20200424</v>
      </c>
      <c r="C2736" s="12">
        <f t="shared" si="2"/>
        <v>43945</v>
      </c>
      <c r="D2736" s="3" t="str">
        <f t="shared" si="3"/>
        <v>22</v>
      </c>
      <c r="E2736" s="13">
        <v>0.0</v>
      </c>
      <c r="F2736" s="14">
        <f>'Costo de tareas'!$B$15</f>
        <v>0.1964027778</v>
      </c>
      <c r="G2736" s="15">
        <f>'Producción diaria'!$T$3*$L$2*$M$2*$N$2*E2736*1000/'Costo de tareas'!$B$14</f>
        <v>0</v>
      </c>
      <c r="H2736" s="16">
        <f>IF(G2736 &gt; 'Costo de tareas'!$B$13, 'Costo de tareas'!$B$13, IF(G2736 &lt; 'Costo de tareas'!$B$13*0.2, 0, 'Costo de tareas'!$B$13- G2736))</f>
        <v>0</v>
      </c>
      <c r="I2736" s="17">
        <f>IF(H2736=0,'Costo de tareas'!$B$13,'Costo de tareas'!$B$13-H2736)</f>
        <v>39.28055556</v>
      </c>
      <c r="J2736" s="2"/>
      <c r="K2736" s="2"/>
      <c r="P2736" s="2"/>
    </row>
    <row r="2737">
      <c r="A2737" s="3" t="s">
        <v>3680</v>
      </c>
      <c r="B2737" s="11" t="str">
        <f t="shared" si="1"/>
        <v>20200424</v>
      </c>
      <c r="C2737" s="12">
        <f t="shared" si="2"/>
        <v>43945</v>
      </c>
      <c r="D2737" s="3" t="str">
        <f t="shared" si="3"/>
        <v>23</v>
      </c>
      <c r="E2737" s="13">
        <v>0.0</v>
      </c>
      <c r="F2737" s="14">
        <f>'Costo de tareas'!$B$15</f>
        <v>0.1964027778</v>
      </c>
      <c r="G2737" s="15">
        <f>'Producción diaria'!$T$3*$L$2*$M$2*$N$2*E2737*1000/'Costo de tareas'!$B$14</f>
        <v>0</v>
      </c>
      <c r="H2737" s="16">
        <f>IF(G2737 &gt; 'Costo de tareas'!$B$13, 'Costo de tareas'!$B$13, IF(G2737 &lt; 'Costo de tareas'!$B$13*0.2, 0, 'Costo de tareas'!$B$13- G2737))</f>
        <v>0</v>
      </c>
      <c r="I2737" s="17">
        <f>IF(H2737=0,'Costo de tareas'!$B$13,'Costo de tareas'!$B$13-H2737)</f>
        <v>39.28055556</v>
      </c>
      <c r="J2737" s="2"/>
      <c r="K2737" s="2"/>
      <c r="P2737" s="2"/>
    </row>
    <row r="2738">
      <c r="A2738" s="3" t="s">
        <v>3682</v>
      </c>
      <c r="B2738" s="11" t="str">
        <f t="shared" si="1"/>
        <v>20200425</v>
      </c>
      <c r="C2738" s="12">
        <f t="shared" si="2"/>
        <v>43946</v>
      </c>
      <c r="D2738" s="3" t="str">
        <f t="shared" si="3"/>
        <v>00</v>
      </c>
      <c r="E2738" s="13">
        <v>0.0</v>
      </c>
      <c r="F2738" s="14">
        <f>'Costo de tareas'!$B$15</f>
        <v>0.1964027778</v>
      </c>
      <c r="G2738" s="15">
        <f>'Producción diaria'!$T$3*$L$2*$M$2*$N$2*E2738*1000/'Costo de tareas'!$B$14</f>
        <v>0</v>
      </c>
      <c r="H2738" s="16">
        <f>IF(G2738 &gt; 'Costo de tareas'!$B$13, 'Costo de tareas'!$B$13, IF(G2738 &lt; 'Costo de tareas'!$B$13*0.2, 0, 'Costo de tareas'!$B$13- G2738))</f>
        <v>0</v>
      </c>
      <c r="I2738" s="17">
        <f>IF(H2738=0,'Costo de tareas'!$B$13,'Costo de tareas'!$B$13-H2738)</f>
        <v>39.28055556</v>
      </c>
      <c r="J2738" s="2"/>
      <c r="K2738" s="2"/>
      <c r="P2738" s="2"/>
    </row>
    <row r="2739">
      <c r="A2739" s="3" t="s">
        <v>3683</v>
      </c>
      <c r="B2739" s="11" t="str">
        <f t="shared" si="1"/>
        <v>20200425</v>
      </c>
      <c r="C2739" s="12">
        <f t="shared" si="2"/>
        <v>43946</v>
      </c>
      <c r="D2739" s="3" t="str">
        <f t="shared" si="3"/>
        <v>01</v>
      </c>
      <c r="E2739" s="13">
        <v>0.0</v>
      </c>
      <c r="F2739" s="14">
        <f>'Costo de tareas'!$B$15</f>
        <v>0.1964027778</v>
      </c>
      <c r="G2739" s="15">
        <f>'Producción diaria'!$T$3*$L$2*$M$2*$N$2*E2739*1000/'Costo de tareas'!$B$14</f>
        <v>0</v>
      </c>
      <c r="H2739" s="16">
        <f>IF(G2739 &gt; 'Costo de tareas'!$B$13, 'Costo de tareas'!$B$13, IF(G2739 &lt; 'Costo de tareas'!$B$13*0.2, 0, 'Costo de tareas'!$B$13- G2739))</f>
        <v>0</v>
      </c>
      <c r="I2739" s="17">
        <f>IF(H2739=0,'Costo de tareas'!$B$13,'Costo de tareas'!$B$13-H2739)</f>
        <v>39.28055556</v>
      </c>
      <c r="J2739" s="2"/>
      <c r="K2739" s="2"/>
      <c r="P2739" s="2"/>
    </row>
    <row r="2740">
      <c r="A2740" s="3" t="s">
        <v>3684</v>
      </c>
      <c r="B2740" s="11" t="str">
        <f t="shared" si="1"/>
        <v>20200425</v>
      </c>
      <c r="C2740" s="12">
        <f t="shared" si="2"/>
        <v>43946</v>
      </c>
      <c r="D2740" s="3" t="str">
        <f t="shared" si="3"/>
        <v>02</v>
      </c>
      <c r="E2740" s="13">
        <v>0.0</v>
      </c>
      <c r="F2740" s="14">
        <f>'Costo de tareas'!$B$15</f>
        <v>0.1964027778</v>
      </c>
      <c r="G2740" s="15">
        <f>'Producción diaria'!$T$3*$L$2*$M$2*$N$2*E2740*1000/'Costo de tareas'!$B$14</f>
        <v>0</v>
      </c>
      <c r="H2740" s="16">
        <f>IF(G2740 &gt; 'Costo de tareas'!$B$13, 'Costo de tareas'!$B$13, IF(G2740 &lt; 'Costo de tareas'!$B$13*0.2, 0, 'Costo de tareas'!$B$13- G2740))</f>
        <v>0</v>
      </c>
      <c r="I2740" s="17">
        <f>IF(H2740=0,'Costo de tareas'!$B$13,'Costo de tareas'!$B$13-H2740)</f>
        <v>39.28055556</v>
      </c>
      <c r="J2740" s="2"/>
      <c r="K2740" s="2"/>
      <c r="P2740" s="2"/>
    </row>
    <row r="2741">
      <c r="A2741" s="3" t="s">
        <v>3685</v>
      </c>
      <c r="B2741" s="11" t="str">
        <f t="shared" si="1"/>
        <v>20200425</v>
      </c>
      <c r="C2741" s="12">
        <f t="shared" si="2"/>
        <v>43946</v>
      </c>
      <c r="D2741" s="3" t="str">
        <f t="shared" si="3"/>
        <v>03</v>
      </c>
      <c r="E2741" s="13">
        <v>0.0</v>
      </c>
      <c r="F2741" s="14">
        <f>'Costo de tareas'!$B$15</f>
        <v>0.1964027778</v>
      </c>
      <c r="G2741" s="15">
        <f>'Producción diaria'!$T$3*$L$2*$M$2*$N$2*E2741*1000/'Costo de tareas'!$B$14</f>
        <v>0</v>
      </c>
      <c r="H2741" s="16">
        <f>IF(G2741 &gt; 'Costo de tareas'!$B$13, 'Costo de tareas'!$B$13, IF(G2741 &lt; 'Costo de tareas'!$B$13*0.2, 0, 'Costo de tareas'!$B$13- G2741))</f>
        <v>0</v>
      </c>
      <c r="I2741" s="17">
        <f>IF(H2741=0,'Costo de tareas'!$B$13,'Costo de tareas'!$B$13-H2741)</f>
        <v>39.28055556</v>
      </c>
      <c r="J2741" s="2"/>
      <c r="K2741" s="2"/>
      <c r="P2741" s="2"/>
    </row>
    <row r="2742">
      <c r="A2742" s="3" t="s">
        <v>3686</v>
      </c>
      <c r="B2742" s="11" t="str">
        <f t="shared" si="1"/>
        <v>20200425</v>
      </c>
      <c r="C2742" s="12">
        <f t="shared" si="2"/>
        <v>43946</v>
      </c>
      <c r="D2742" s="3" t="str">
        <f t="shared" si="3"/>
        <v>04</v>
      </c>
      <c r="E2742" s="13">
        <v>0.0</v>
      </c>
      <c r="F2742" s="14">
        <f>'Costo de tareas'!$B$15</f>
        <v>0.1964027778</v>
      </c>
      <c r="G2742" s="15">
        <f>'Producción diaria'!$T$3*$L$2*$M$2*$N$2*E2742*1000/'Costo de tareas'!$B$14</f>
        <v>0</v>
      </c>
      <c r="H2742" s="16">
        <f>IF(G2742 &gt; 'Costo de tareas'!$B$13, 'Costo de tareas'!$B$13, IF(G2742 &lt; 'Costo de tareas'!$B$13*0.2, 0, 'Costo de tareas'!$B$13- G2742))</f>
        <v>0</v>
      </c>
      <c r="I2742" s="17">
        <f>IF(H2742=0,'Costo de tareas'!$B$13,'Costo de tareas'!$B$13-H2742)</f>
        <v>39.28055556</v>
      </c>
      <c r="J2742" s="2"/>
      <c r="K2742" s="2"/>
      <c r="P2742" s="2"/>
    </row>
    <row r="2743">
      <c r="A2743" s="3" t="s">
        <v>3687</v>
      </c>
      <c r="B2743" s="11" t="str">
        <f t="shared" si="1"/>
        <v>20200425</v>
      </c>
      <c r="C2743" s="12">
        <f t="shared" si="2"/>
        <v>43946</v>
      </c>
      <c r="D2743" s="3" t="str">
        <f t="shared" si="3"/>
        <v>05</v>
      </c>
      <c r="E2743" s="13">
        <v>0.0</v>
      </c>
      <c r="F2743" s="14">
        <f>'Costo de tareas'!$B$15</f>
        <v>0.1964027778</v>
      </c>
      <c r="G2743" s="15">
        <f>'Producción diaria'!$T$3*$L$2*$M$2*$N$2*E2743*1000/'Costo de tareas'!$B$14</f>
        <v>0</v>
      </c>
      <c r="H2743" s="16">
        <f>IF(G2743 &gt; 'Costo de tareas'!$B$13, 'Costo de tareas'!$B$13, IF(G2743 &lt; 'Costo de tareas'!$B$13*0.2, 0, 'Costo de tareas'!$B$13- G2743))</f>
        <v>0</v>
      </c>
      <c r="I2743" s="17">
        <f>IF(H2743=0,'Costo de tareas'!$B$13,'Costo de tareas'!$B$13-H2743)</f>
        <v>39.28055556</v>
      </c>
      <c r="J2743" s="2"/>
      <c r="K2743" s="2"/>
      <c r="P2743" s="2"/>
    </row>
    <row r="2744">
      <c r="A2744" s="3" t="s">
        <v>3689</v>
      </c>
      <c r="B2744" s="11" t="str">
        <f t="shared" si="1"/>
        <v>20200425</v>
      </c>
      <c r="C2744" s="12">
        <f t="shared" si="2"/>
        <v>43946</v>
      </c>
      <c r="D2744" s="3" t="str">
        <f t="shared" si="3"/>
        <v>06</v>
      </c>
      <c r="E2744" s="13">
        <v>75.0</v>
      </c>
      <c r="F2744" s="14">
        <f>'Costo de tareas'!$B$15</f>
        <v>0.1964027778</v>
      </c>
      <c r="G2744" s="15">
        <f>'Producción diaria'!$T$3*$L$2*$M$2*$N$2*E2744*1000/'Costo de tareas'!$B$14</f>
        <v>112.7671451</v>
      </c>
      <c r="H2744" s="16">
        <f>IF(G2744 &gt; 'Costo de tareas'!$B$13, 'Costo de tareas'!$B$13, IF(G2744 &lt; 'Costo de tareas'!$B$13*0.2, 0, 'Costo de tareas'!$B$13- G2744))</f>
        <v>39.28055556</v>
      </c>
      <c r="I2744" s="17">
        <f>IF(H2744=0,'Costo de tareas'!$B$13,'Costo de tareas'!$B$13-H2744)</f>
        <v>0</v>
      </c>
      <c r="J2744" s="2"/>
      <c r="K2744" s="2"/>
      <c r="P2744" s="2"/>
    </row>
    <row r="2745">
      <c r="A2745" s="3" t="s">
        <v>3690</v>
      </c>
      <c r="B2745" s="11" t="str">
        <f t="shared" si="1"/>
        <v>20200425</v>
      </c>
      <c r="C2745" s="12">
        <f t="shared" si="2"/>
        <v>43946</v>
      </c>
      <c r="D2745" s="3" t="str">
        <f t="shared" si="3"/>
        <v>07</v>
      </c>
      <c r="E2745" s="13">
        <v>129.0</v>
      </c>
      <c r="F2745" s="14">
        <f>'Costo de tareas'!$B$15</f>
        <v>0.1964027778</v>
      </c>
      <c r="G2745" s="15">
        <f>'Producción diaria'!$T$3*$L$2*$M$2*$N$2*E2745*1000/'Costo de tareas'!$B$14</f>
        <v>193.9594896</v>
      </c>
      <c r="H2745" s="16">
        <f>IF(G2745 &gt; 'Costo de tareas'!$B$13, 'Costo de tareas'!$B$13, IF(G2745 &lt; 'Costo de tareas'!$B$13*0.2, 0, 'Costo de tareas'!$B$13- G2745))</f>
        <v>39.28055556</v>
      </c>
      <c r="I2745" s="17">
        <f>IF(H2745=0,'Costo de tareas'!$B$13,'Costo de tareas'!$B$13-H2745)</f>
        <v>0</v>
      </c>
      <c r="J2745" s="2"/>
      <c r="K2745" s="2"/>
      <c r="P2745" s="2"/>
    </row>
    <row r="2746">
      <c r="A2746" s="3" t="s">
        <v>3691</v>
      </c>
      <c r="B2746" s="11" t="str">
        <f t="shared" si="1"/>
        <v>20200425</v>
      </c>
      <c r="C2746" s="12">
        <f t="shared" si="2"/>
        <v>43946</v>
      </c>
      <c r="D2746" s="3" t="str">
        <f t="shared" si="3"/>
        <v>08</v>
      </c>
      <c r="E2746" s="13">
        <v>288.0</v>
      </c>
      <c r="F2746" s="14">
        <f>'Costo de tareas'!$B$15</f>
        <v>0.1964027778</v>
      </c>
      <c r="G2746" s="15">
        <f>'Producción diaria'!$T$3*$L$2*$M$2*$N$2*E2746*1000/'Costo de tareas'!$B$14</f>
        <v>433.0258373</v>
      </c>
      <c r="H2746" s="16">
        <f>IF(G2746 &gt; 'Costo de tareas'!$B$13, 'Costo de tareas'!$B$13, IF(G2746 &lt; 'Costo de tareas'!$B$13*0.2, 0, 'Costo de tareas'!$B$13- G2746))</f>
        <v>39.28055556</v>
      </c>
      <c r="I2746" s="17">
        <f>IF(H2746=0,'Costo de tareas'!$B$13,'Costo de tareas'!$B$13-H2746)</f>
        <v>0</v>
      </c>
      <c r="J2746" s="2"/>
      <c r="K2746" s="2"/>
      <c r="P2746" s="2"/>
    </row>
    <row r="2747">
      <c r="A2747" s="3" t="s">
        <v>3692</v>
      </c>
      <c r="B2747" s="11" t="str">
        <f t="shared" si="1"/>
        <v>20200425</v>
      </c>
      <c r="C2747" s="12">
        <f t="shared" si="2"/>
        <v>43946</v>
      </c>
      <c r="D2747" s="3" t="str">
        <f t="shared" si="3"/>
        <v>09</v>
      </c>
      <c r="E2747" s="13">
        <v>494.0</v>
      </c>
      <c r="F2747" s="14">
        <f>'Costo de tareas'!$B$15</f>
        <v>0.1964027778</v>
      </c>
      <c r="G2747" s="15">
        <f>'Producción diaria'!$T$3*$L$2*$M$2*$N$2*E2747*1000/'Costo de tareas'!$B$14</f>
        <v>742.759596</v>
      </c>
      <c r="H2747" s="16">
        <f>IF(G2747 &gt; 'Costo de tareas'!$B$13, 'Costo de tareas'!$B$13, IF(G2747 &lt; 'Costo de tareas'!$B$13*0.2, 0, 'Costo de tareas'!$B$13- G2747))</f>
        <v>39.28055556</v>
      </c>
      <c r="I2747" s="17">
        <f>IF(H2747=0,'Costo de tareas'!$B$13,'Costo de tareas'!$B$13-H2747)</f>
        <v>0</v>
      </c>
      <c r="J2747" s="2"/>
      <c r="K2747" s="2"/>
      <c r="P2747" s="2"/>
    </row>
    <row r="2748">
      <c r="A2748" s="3" t="s">
        <v>3693</v>
      </c>
      <c r="B2748" s="11" t="str">
        <f t="shared" si="1"/>
        <v>20200425</v>
      </c>
      <c r="C2748" s="12">
        <f t="shared" si="2"/>
        <v>43946</v>
      </c>
      <c r="D2748" s="3" t="str">
        <f t="shared" si="3"/>
        <v>10</v>
      </c>
      <c r="E2748" s="13">
        <v>443.0</v>
      </c>
      <c r="F2748" s="14">
        <f>'Costo de tareas'!$B$15</f>
        <v>0.1964027778</v>
      </c>
      <c r="G2748" s="15">
        <f>'Producción diaria'!$T$3*$L$2*$M$2*$N$2*E2748*1000/'Costo de tareas'!$B$14</f>
        <v>666.0779373</v>
      </c>
      <c r="H2748" s="16">
        <f>IF(G2748 &gt; 'Costo de tareas'!$B$13, 'Costo de tareas'!$B$13, IF(G2748 &lt; 'Costo de tareas'!$B$13*0.2, 0, 'Costo de tareas'!$B$13- G2748))</f>
        <v>39.28055556</v>
      </c>
      <c r="I2748" s="17">
        <f>IF(H2748=0,'Costo de tareas'!$B$13,'Costo de tareas'!$B$13-H2748)</f>
        <v>0</v>
      </c>
      <c r="J2748" s="2"/>
      <c r="K2748" s="2"/>
      <c r="P2748" s="2"/>
    </row>
    <row r="2749">
      <c r="A2749" s="3" t="s">
        <v>3694</v>
      </c>
      <c r="B2749" s="11" t="str">
        <f t="shared" si="1"/>
        <v>20200425</v>
      </c>
      <c r="C2749" s="12">
        <f t="shared" si="2"/>
        <v>43946</v>
      </c>
      <c r="D2749" s="3" t="str">
        <f t="shared" si="3"/>
        <v>11</v>
      </c>
      <c r="E2749" s="13">
        <v>279.0</v>
      </c>
      <c r="F2749" s="14">
        <f>'Costo de tareas'!$B$15</f>
        <v>0.1964027778</v>
      </c>
      <c r="G2749" s="15">
        <f>'Producción diaria'!$T$3*$L$2*$M$2*$N$2*E2749*1000/'Costo de tareas'!$B$14</f>
        <v>419.4937799</v>
      </c>
      <c r="H2749" s="16">
        <f>IF(G2749 &gt; 'Costo de tareas'!$B$13, 'Costo de tareas'!$B$13, IF(G2749 &lt; 'Costo de tareas'!$B$13*0.2, 0, 'Costo de tareas'!$B$13- G2749))</f>
        <v>39.28055556</v>
      </c>
      <c r="I2749" s="17">
        <f>IF(H2749=0,'Costo de tareas'!$B$13,'Costo de tareas'!$B$13-H2749)</f>
        <v>0</v>
      </c>
      <c r="J2749" s="2"/>
      <c r="K2749" s="2"/>
      <c r="P2749" s="2"/>
    </row>
    <row r="2750">
      <c r="A2750" s="3" t="s">
        <v>3697</v>
      </c>
      <c r="B2750" s="11" t="str">
        <f t="shared" si="1"/>
        <v>20200425</v>
      </c>
      <c r="C2750" s="12">
        <f t="shared" si="2"/>
        <v>43946</v>
      </c>
      <c r="D2750" s="3" t="str">
        <f t="shared" si="3"/>
        <v>12</v>
      </c>
      <c r="E2750" s="13">
        <v>401.0</v>
      </c>
      <c r="F2750" s="14">
        <f>'Costo de tareas'!$B$15</f>
        <v>0.1964027778</v>
      </c>
      <c r="G2750" s="15">
        <f>'Producción diaria'!$T$3*$L$2*$M$2*$N$2*E2750*1000/'Costo de tareas'!$B$14</f>
        <v>602.928336</v>
      </c>
      <c r="H2750" s="16">
        <f>IF(G2750 &gt; 'Costo de tareas'!$B$13, 'Costo de tareas'!$B$13, IF(G2750 &lt; 'Costo de tareas'!$B$13*0.2, 0, 'Costo de tareas'!$B$13- G2750))</f>
        <v>39.28055556</v>
      </c>
      <c r="I2750" s="17">
        <f>IF(H2750=0,'Costo de tareas'!$B$13,'Costo de tareas'!$B$13-H2750)</f>
        <v>0</v>
      </c>
      <c r="J2750" s="2"/>
      <c r="K2750" s="2"/>
      <c r="P2750" s="2"/>
    </row>
    <row r="2751">
      <c r="A2751" s="3" t="s">
        <v>3699</v>
      </c>
      <c r="B2751" s="11" t="str">
        <f t="shared" si="1"/>
        <v>20200425</v>
      </c>
      <c r="C2751" s="12">
        <f t="shared" si="2"/>
        <v>43946</v>
      </c>
      <c r="D2751" s="3" t="str">
        <f t="shared" si="3"/>
        <v>13</v>
      </c>
      <c r="E2751" s="13">
        <v>715.0</v>
      </c>
      <c r="F2751" s="14">
        <f>'Costo de tareas'!$B$15</f>
        <v>0.1964027778</v>
      </c>
      <c r="G2751" s="15">
        <f>'Producción diaria'!$T$3*$L$2*$M$2*$N$2*E2751*1000/'Costo de tareas'!$B$14</f>
        <v>1075.046784</v>
      </c>
      <c r="H2751" s="16">
        <f>IF(G2751 &gt; 'Costo de tareas'!$B$13, 'Costo de tareas'!$B$13, IF(G2751 &lt; 'Costo de tareas'!$B$13*0.2, 0, 'Costo de tareas'!$B$13- G2751))</f>
        <v>39.28055556</v>
      </c>
      <c r="I2751" s="17">
        <f>IF(H2751=0,'Costo de tareas'!$B$13,'Costo de tareas'!$B$13-H2751)</f>
        <v>0</v>
      </c>
      <c r="J2751" s="2"/>
      <c r="K2751" s="2"/>
      <c r="P2751" s="2"/>
    </row>
    <row r="2752">
      <c r="A2752" s="3" t="s">
        <v>3701</v>
      </c>
      <c r="B2752" s="11" t="str">
        <f t="shared" si="1"/>
        <v>20200425</v>
      </c>
      <c r="C2752" s="12">
        <f t="shared" si="2"/>
        <v>43946</v>
      </c>
      <c r="D2752" s="3" t="str">
        <f t="shared" si="3"/>
        <v>14</v>
      </c>
      <c r="E2752" s="13">
        <v>593.0</v>
      </c>
      <c r="F2752" s="14">
        <f>'Costo de tareas'!$B$15</f>
        <v>0.1964027778</v>
      </c>
      <c r="G2752" s="15">
        <f>'Producción diaria'!$T$3*$L$2*$M$2*$N$2*E2752*1000/'Costo de tareas'!$B$14</f>
        <v>891.6122275</v>
      </c>
      <c r="H2752" s="16">
        <f>IF(G2752 &gt; 'Costo de tareas'!$B$13, 'Costo de tareas'!$B$13, IF(G2752 &lt; 'Costo de tareas'!$B$13*0.2, 0, 'Costo de tareas'!$B$13- G2752))</f>
        <v>39.28055556</v>
      </c>
      <c r="I2752" s="17">
        <f>IF(H2752=0,'Costo de tareas'!$B$13,'Costo de tareas'!$B$13-H2752)</f>
        <v>0</v>
      </c>
      <c r="J2752" s="2"/>
      <c r="K2752" s="2"/>
      <c r="P2752" s="2"/>
    </row>
    <row r="2753">
      <c r="A2753" s="3" t="s">
        <v>3702</v>
      </c>
      <c r="B2753" s="11" t="str">
        <f t="shared" si="1"/>
        <v>20200425</v>
      </c>
      <c r="C2753" s="12">
        <f t="shared" si="2"/>
        <v>43946</v>
      </c>
      <c r="D2753" s="3" t="str">
        <f t="shared" si="3"/>
        <v>15</v>
      </c>
      <c r="E2753" s="13">
        <v>314.0</v>
      </c>
      <c r="F2753" s="14">
        <f>'Costo de tareas'!$B$15</f>
        <v>0.1964027778</v>
      </c>
      <c r="G2753" s="15">
        <f>'Producción diaria'!$T$3*$L$2*$M$2*$N$2*E2753*1000/'Costo de tareas'!$B$14</f>
        <v>472.1184476</v>
      </c>
      <c r="H2753" s="16">
        <f>IF(G2753 &gt; 'Costo de tareas'!$B$13, 'Costo de tareas'!$B$13, IF(G2753 &lt; 'Costo de tareas'!$B$13*0.2, 0, 'Costo de tareas'!$B$13- G2753))</f>
        <v>39.28055556</v>
      </c>
      <c r="I2753" s="17">
        <f>IF(H2753=0,'Costo de tareas'!$B$13,'Costo de tareas'!$B$13-H2753)</f>
        <v>0</v>
      </c>
      <c r="J2753" s="2"/>
      <c r="K2753" s="2"/>
      <c r="P2753" s="2"/>
    </row>
    <row r="2754">
      <c r="A2754" s="3" t="s">
        <v>3703</v>
      </c>
      <c r="B2754" s="11" t="str">
        <f t="shared" si="1"/>
        <v>20200425</v>
      </c>
      <c r="C2754" s="12">
        <f t="shared" si="2"/>
        <v>43946</v>
      </c>
      <c r="D2754" s="3" t="str">
        <f t="shared" si="3"/>
        <v>16</v>
      </c>
      <c r="E2754" s="13">
        <v>468.0</v>
      </c>
      <c r="F2754" s="14">
        <f>'Costo de tareas'!$B$15</f>
        <v>0.1964027778</v>
      </c>
      <c r="G2754" s="15">
        <f>'Producción diaria'!$T$3*$L$2*$M$2*$N$2*E2754*1000/'Costo de tareas'!$B$14</f>
        <v>703.6669856</v>
      </c>
      <c r="H2754" s="16">
        <f>IF(G2754 &gt; 'Costo de tareas'!$B$13, 'Costo de tareas'!$B$13, IF(G2754 &lt; 'Costo de tareas'!$B$13*0.2, 0, 'Costo de tareas'!$B$13- G2754))</f>
        <v>39.28055556</v>
      </c>
      <c r="I2754" s="17">
        <f>IF(H2754=0,'Costo de tareas'!$B$13,'Costo de tareas'!$B$13-H2754)</f>
        <v>0</v>
      </c>
      <c r="J2754" s="2"/>
      <c r="K2754" s="2"/>
      <c r="P2754" s="2"/>
    </row>
    <row r="2755">
      <c r="A2755" s="3" t="s">
        <v>3704</v>
      </c>
      <c r="B2755" s="11" t="str">
        <f t="shared" si="1"/>
        <v>20200425</v>
      </c>
      <c r="C2755" s="12">
        <f t="shared" si="2"/>
        <v>43946</v>
      </c>
      <c r="D2755" s="3" t="str">
        <f t="shared" si="3"/>
        <v>17</v>
      </c>
      <c r="E2755" s="13">
        <v>271.0</v>
      </c>
      <c r="F2755" s="14">
        <f>'Costo de tareas'!$B$15</f>
        <v>0.1964027778</v>
      </c>
      <c r="G2755" s="15">
        <f>'Producción diaria'!$T$3*$L$2*$M$2*$N$2*E2755*1000/'Costo de tareas'!$B$14</f>
        <v>407.4652844</v>
      </c>
      <c r="H2755" s="16">
        <f>IF(G2755 &gt; 'Costo de tareas'!$B$13, 'Costo de tareas'!$B$13, IF(G2755 &lt; 'Costo de tareas'!$B$13*0.2, 0, 'Costo de tareas'!$B$13- G2755))</f>
        <v>39.28055556</v>
      </c>
      <c r="I2755" s="17">
        <f>IF(H2755=0,'Costo de tareas'!$B$13,'Costo de tareas'!$B$13-H2755)</f>
        <v>0</v>
      </c>
      <c r="J2755" s="2"/>
      <c r="K2755" s="2"/>
      <c r="P2755" s="2"/>
    </row>
    <row r="2756">
      <c r="A2756" s="3" t="s">
        <v>3705</v>
      </c>
      <c r="B2756" s="11" t="str">
        <f t="shared" si="1"/>
        <v>20200425</v>
      </c>
      <c r="C2756" s="12">
        <f t="shared" si="2"/>
        <v>43946</v>
      </c>
      <c r="D2756" s="3" t="str">
        <f t="shared" si="3"/>
        <v>18</v>
      </c>
      <c r="E2756" s="13">
        <v>106.0</v>
      </c>
      <c r="F2756" s="14">
        <f>'Costo de tareas'!$B$15</f>
        <v>0.1964027778</v>
      </c>
      <c r="G2756" s="15">
        <f>'Producción diaria'!$T$3*$L$2*$M$2*$N$2*E2756*1000/'Costo de tareas'!$B$14</f>
        <v>159.3775651</v>
      </c>
      <c r="H2756" s="16">
        <f>IF(G2756 &gt; 'Costo de tareas'!$B$13, 'Costo de tareas'!$B$13, IF(G2756 &lt; 'Costo de tareas'!$B$13*0.2, 0, 'Costo de tareas'!$B$13- G2756))</f>
        <v>39.28055556</v>
      </c>
      <c r="I2756" s="17">
        <f>IF(H2756=0,'Costo de tareas'!$B$13,'Costo de tareas'!$B$13-H2756)</f>
        <v>0</v>
      </c>
      <c r="J2756" s="2"/>
      <c r="K2756" s="2"/>
      <c r="P2756" s="2"/>
    </row>
    <row r="2757">
      <c r="A2757" s="3" t="s">
        <v>3706</v>
      </c>
      <c r="B2757" s="11" t="str">
        <f t="shared" si="1"/>
        <v>20200425</v>
      </c>
      <c r="C2757" s="12">
        <f t="shared" si="2"/>
        <v>43946</v>
      </c>
      <c r="D2757" s="3" t="str">
        <f t="shared" si="3"/>
        <v>19</v>
      </c>
      <c r="E2757" s="13">
        <v>0.0</v>
      </c>
      <c r="F2757" s="14">
        <f>'Costo de tareas'!$B$15</f>
        <v>0.1964027778</v>
      </c>
      <c r="G2757" s="15">
        <f>'Producción diaria'!$T$3*$L$2*$M$2*$N$2*E2757*1000/'Costo de tareas'!$B$14</f>
        <v>0</v>
      </c>
      <c r="H2757" s="16">
        <f>IF(G2757 &gt; 'Costo de tareas'!$B$13, 'Costo de tareas'!$B$13, IF(G2757 &lt; 'Costo de tareas'!$B$13*0.2, 0, 'Costo de tareas'!$B$13- G2757))</f>
        <v>0</v>
      </c>
      <c r="I2757" s="17">
        <f>IF(H2757=0,'Costo de tareas'!$B$13,'Costo de tareas'!$B$13-H2757)</f>
        <v>39.28055556</v>
      </c>
      <c r="J2757" s="2"/>
      <c r="K2757" s="2"/>
      <c r="P2757" s="2"/>
    </row>
    <row r="2758">
      <c r="A2758" s="3" t="s">
        <v>3707</v>
      </c>
      <c r="B2758" s="11" t="str">
        <f t="shared" si="1"/>
        <v>20200425</v>
      </c>
      <c r="C2758" s="12">
        <f t="shared" si="2"/>
        <v>43946</v>
      </c>
      <c r="D2758" s="3" t="str">
        <f t="shared" si="3"/>
        <v>20</v>
      </c>
      <c r="E2758" s="13">
        <v>0.0</v>
      </c>
      <c r="F2758" s="14">
        <f>'Costo de tareas'!$B$15</f>
        <v>0.1964027778</v>
      </c>
      <c r="G2758" s="15">
        <f>'Producción diaria'!$T$3*$L$2*$M$2*$N$2*E2758*1000/'Costo de tareas'!$B$14</f>
        <v>0</v>
      </c>
      <c r="H2758" s="16">
        <f>IF(G2758 &gt; 'Costo de tareas'!$B$13, 'Costo de tareas'!$B$13, IF(G2758 &lt; 'Costo de tareas'!$B$13*0.2, 0, 'Costo de tareas'!$B$13- G2758))</f>
        <v>0</v>
      </c>
      <c r="I2758" s="17">
        <f>IF(H2758=0,'Costo de tareas'!$B$13,'Costo de tareas'!$B$13-H2758)</f>
        <v>39.28055556</v>
      </c>
      <c r="J2758" s="2"/>
      <c r="K2758" s="2"/>
      <c r="P2758" s="2"/>
    </row>
    <row r="2759">
      <c r="A2759" s="3" t="s">
        <v>3709</v>
      </c>
      <c r="B2759" s="11" t="str">
        <f t="shared" si="1"/>
        <v>20200425</v>
      </c>
      <c r="C2759" s="12">
        <f t="shared" si="2"/>
        <v>43946</v>
      </c>
      <c r="D2759" s="3" t="str">
        <f t="shared" si="3"/>
        <v>21</v>
      </c>
      <c r="E2759" s="13">
        <v>0.0</v>
      </c>
      <c r="F2759" s="14">
        <f>'Costo de tareas'!$B$15</f>
        <v>0.1964027778</v>
      </c>
      <c r="G2759" s="15">
        <f>'Producción diaria'!$T$3*$L$2*$M$2*$N$2*E2759*1000/'Costo de tareas'!$B$14</f>
        <v>0</v>
      </c>
      <c r="H2759" s="16">
        <f>IF(G2759 &gt; 'Costo de tareas'!$B$13, 'Costo de tareas'!$B$13, IF(G2759 &lt; 'Costo de tareas'!$B$13*0.2, 0, 'Costo de tareas'!$B$13- G2759))</f>
        <v>0</v>
      </c>
      <c r="I2759" s="17">
        <f>IF(H2759=0,'Costo de tareas'!$B$13,'Costo de tareas'!$B$13-H2759)</f>
        <v>39.28055556</v>
      </c>
      <c r="J2759" s="2"/>
      <c r="K2759" s="2"/>
      <c r="P2759" s="2"/>
    </row>
    <row r="2760">
      <c r="A2760" s="3" t="s">
        <v>3710</v>
      </c>
      <c r="B2760" s="11" t="str">
        <f t="shared" si="1"/>
        <v>20200425</v>
      </c>
      <c r="C2760" s="12">
        <f t="shared" si="2"/>
        <v>43946</v>
      </c>
      <c r="D2760" s="3" t="str">
        <f t="shared" si="3"/>
        <v>22</v>
      </c>
      <c r="E2760" s="13">
        <v>0.0</v>
      </c>
      <c r="F2760" s="14">
        <f>'Costo de tareas'!$B$15</f>
        <v>0.1964027778</v>
      </c>
      <c r="G2760" s="15">
        <f>'Producción diaria'!$T$3*$L$2*$M$2*$N$2*E2760*1000/'Costo de tareas'!$B$14</f>
        <v>0</v>
      </c>
      <c r="H2760" s="16">
        <f>IF(G2760 &gt; 'Costo de tareas'!$B$13, 'Costo de tareas'!$B$13, IF(G2760 &lt; 'Costo de tareas'!$B$13*0.2, 0, 'Costo de tareas'!$B$13- G2760))</f>
        <v>0</v>
      </c>
      <c r="I2760" s="17">
        <f>IF(H2760=0,'Costo de tareas'!$B$13,'Costo de tareas'!$B$13-H2760)</f>
        <v>39.28055556</v>
      </c>
      <c r="J2760" s="2"/>
      <c r="K2760" s="2"/>
      <c r="P2760" s="2"/>
    </row>
    <row r="2761">
      <c r="A2761" s="3" t="s">
        <v>3711</v>
      </c>
      <c r="B2761" s="11" t="str">
        <f t="shared" si="1"/>
        <v>20200425</v>
      </c>
      <c r="C2761" s="12">
        <f t="shared" si="2"/>
        <v>43946</v>
      </c>
      <c r="D2761" s="3" t="str">
        <f t="shared" si="3"/>
        <v>23</v>
      </c>
      <c r="E2761" s="13">
        <v>0.0</v>
      </c>
      <c r="F2761" s="14">
        <f>'Costo de tareas'!$B$15</f>
        <v>0.1964027778</v>
      </c>
      <c r="G2761" s="15">
        <f>'Producción diaria'!$T$3*$L$2*$M$2*$N$2*E2761*1000/'Costo de tareas'!$B$14</f>
        <v>0</v>
      </c>
      <c r="H2761" s="16">
        <f>IF(G2761 &gt; 'Costo de tareas'!$B$13, 'Costo de tareas'!$B$13, IF(G2761 &lt; 'Costo de tareas'!$B$13*0.2, 0, 'Costo de tareas'!$B$13- G2761))</f>
        <v>0</v>
      </c>
      <c r="I2761" s="17">
        <f>IF(H2761=0,'Costo de tareas'!$B$13,'Costo de tareas'!$B$13-H2761)</f>
        <v>39.28055556</v>
      </c>
      <c r="J2761" s="2"/>
      <c r="K2761" s="2"/>
      <c r="P2761" s="2"/>
    </row>
    <row r="2762">
      <c r="A2762" s="3" t="s">
        <v>3712</v>
      </c>
      <c r="B2762" s="11" t="str">
        <f t="shared" si="1"/>
        <v>20200426</v>
      </c>
      <c r="C2762" s="12">
        <f t="shared" si="2"/>
        <v>43947</v>
      </c>
      <c r="D2762" s="3" t="str">
        <f t="shared" si="3"/>
        <v>00</v>
      </c>
      <c r="E2762" s="13">
        <v>0.0</v>
      </c>
      <c r="F2762" s="14">
        <f>'Costo de tareas'!$B$15</f>
        <v>0.1964027778</v>
      </c>
      <c r="G2762" s="15">
        <f>'Producción diaria'!$T$3*$L$2*$M$2*$N$2*E2762*1000/'Costo de tareas'!$B$14</f>
        <v>0</v>
      </c>
      <c r="H2762" s="16">
        <f>IF(G2762 &gt; 'Costo de tareas'!$B$13, 'Costo de tareas'!$B$13, IF(G2762 &lt; 'Costo de tareas'!$B$13*0.2, 0, 'Costo de tareas'!$B$13- G2762))</f>
        <v>0</v>
      </c>
      <c r="I2762" s="17">
        <f>IF(H2762=0,'Costo de tareas'!$B$13,'Costo de tareas'!$B$13-H2762)</f>
        <v>39.28055556</v>
      </c>
      <c r="J2762" s="2"/>
      <c r="K2762" s="2"/>
      <c r="P2762" s="2"/>
    </row>
    <row r="2763">
      <c r="A2763" s="3" t="s">
        <v>3713</v>
      </c>
      <c r="B2763" s="11" t="str">
        <f t="shared" si="1"/>
        <v>20200426</v>
      </c>
      <c r="C2763" s="12">
        <f t="shared" si="2"/>
        <v>43947</v>
      </c>
      <c r="D2763" s="3" t="str">
        <f t="shared" si="3"/>
        <v>01</v>
      </c>
      <c r="E2763" s="13">
        <v>0.0</v>
      </c>
      <c r="F2763" s="14">
        <f>'Costo de tareas'!$B$15</f>
        <v>0.1964027778</v>
      </c>
      <c r="G2763" s="15">
        <f>'Producción diaria'!$T$3*$L$2*$M$2*$N$2*E2763*1000/'Costo de tareas'!$B$14</f>
        <v>0</v>
      </c>
      <c r="H2763" s="16">
        <f>IF(G2763 &gt; 'Costo de tareas'!$B$13, 'Costo de tareas'!$B$13, IF(G2763 &lt; 'Costo de tareas'!$B$13*0.2, 0, 'Costo de tareas'!$B$13- G2763))</f>
        <v>0</v>
      </c>
      <c r="I2763" s="17">
        <f>IF(H2763=0,'Costo de tareas'!$B$13,'Costo de tareas'!$B$13-H2763)</f>
        <v>39.28055556</v>
      </c>
      <c r="J2763" s="2"/>
      <c r="K2763" s="2"/>
      <c r="P2763" s="2"/>
    </row>
    <row r="2764">
      <c r="A2764" s="3" t="s">
        <v>3714</v>
      </c>
      <c r="B2764" s="11" t="str">
        <f t="shared" si="1"/>
        <v>20200426</v>
      </c>
      <c r="C2764" s="12">
        <f t="shared" si="2"/>
        <v>43947</v>
      </c>
      <c r="D2764" s="3" t="str">
        <f t="shared" si="3"/>
        <v>02</v>
      </c>
      <c r="E2764" s="13">
        <v>0.0</v>
      </c>
      <c r="F2764" s="14">
        <f>'Costo de tareas'!$B$15</f>
        <v>0.1964027778</v>
      </c>
      <c r="G2764" s="15">
        <f>'Producción diaria'!$T$3*$L$2*$M$2*$N$2*E2764*1000/'Costo de tareas'!$B$14</f>
        <v>0</v>
      </c>
      <c r="H2764" s="16">
        <f>IF(G2764 &gt; 'Costo de tareas'!$B$13, 'Costo de tareas'!$B$13, IF(G2764 &lt; 'Costo de tareas'!$B$13*0.2, 0, 'Costo de tareas'!$B$13- G2764))</f>
        <v>0</v>
      </c>
      <c r="I2764" s="17">
        <f>IF(H2764=0,'Costo de tareas'!$B$13,'Costo de tareas'!$B$13-H2764)</f>
        <v>39.28055556</v>
      </c>
      <c r="J2764" s="2"/>
      <c r="K2764" s="2"/>
      <c r="P2764" s="2"/>
    </row>
    <row r="2765">
      <c r="A2765" s="3" t="s">
        <v>3715</v>
      </c>
      <c r="B2765" s="11" t="str">
        <f t="shared" si="1"/>
        <v>20200426</v>
      </c>
      <c r="C2765" s="12">
        <f t="shared" si="2"/>
        <v>43947</v>
      </c>
      <c r="D2765" s="3" t="str">
        <f t="shared" si="3"/>
        <v>03</v>
      </c>
      <c r="E2765" s="13">
        <v>0.0</v>
      </c>
      <c r="F2765" s="14">
        <f>'Costo de tareas'!$B$15</f>
        <v>0.1964027778</v>
      </c>
      <c r="G2765" s="15">
        <f>'Producción diaria'!$T$3*$L$2*$M$2*$N$2*E2765*1000/'Costo de tareas'!$B$14</f>
        <v>0</v>
      </c>
      <c r="H2765" s="16">
        <f>IF(G2765 &gt; 'Costo de tareas'!$B$13, 'Costo de tareas'!$B$13, IF(G2765 &lt; 'Costo de tareas'!$B$13*0.2, 0, 'Costo de tareas'!$B$13- G2765))</f>
        <v>0</v>
      </c>
      <c r="I2765" s="17">
        <f>IF(H2765=0,'Costo de tareas'!$B$13,'Costo de tareas'!$B$13-H2765)</f>
        <v>39.28055556</v>
      </c>
      <c r="J2765" s="2"/>
      <c r="K2765" s="2"/>
      <c r="P2765" s="2"/>
    </row>
    <row r="2766">
      <c r="A2766" s="3" t="s">
        <v>3716</v>
      </c>
      <c r="B2766" s="11" t="str">
        <f t="shared" si="1"/>
        <v>20200426</v>
      </c>
      <c r="C2766" s="12">
        <f t="shared" si="2"/>
        <v>43947</v>
      </c>
      <c r="D2766" s="3" t="str">
        <f t="shared" si="3"/>
        <v>04</v>
      </c>
      <c r="E2766" s="13">
        <v>0.0</v>
      </c>
      <c r="F2766" s="14">
        <f>'Costo de tareas'!$B$15</f>
        <v>0.1964027778</v>
      </c>
      <c r="G2766" s="15">
        <f>'Producción diaria'!$T$3*$L$2*$M$2*$N$2*E2766*1000/'Costo de tareas'!$B$14</f>
        <v>0</v>
      </c>
      <c r="H2766" s="16">
        <f>IF(G2766 &gt; 'Costo de tareas'!$B$13, 'Costo de tareas'!$B$13, IF(G2766 &lt; 'Costo de tareas'!$B$13*0.2, 0, 'Costo de tareas'!$B$13- G2766))</f>
        <v>0</v>
      </c>
      <c r="I2766" s="17">
        <f>IF(H2766=0,'Costo de tareas'!$B$13,'Costo de tareas'!$B$13-H2766)</f>
        <v>39.28055556</v>
      </c>
      <c r="J2766" s="2"/>
      <c r="K2766" s="2"/>
      <c r="P2766" s="2"/>
    </row>
    <row r="2767">
      <c r="A2767" s="3" t="s">
        <v>3717</v>
      </c>
      <c r="B2767" s="11" t="str">
        <f t="shared" si="1"/>
        <v>20200426</v>
      </c>
      <c r="C2767" s="12">
        <f t="shared" si="2"/>
        <v>43947</v>
      </c>
      <c r="D2767" s="3" t="str">
        <f t="shared" si="3"/>
        <v>05</v>
      </c>
      <c r="E2767" s="13">
        <v>0.0</v>
      </c>
      <c r="F2767" s="14">
        <f>'Costo de tareas'!$B$15</f>
        <v>0.1964027778</v>
      </c>
      <c r="G2767" s="15">
        <f>'Producción diaria'!$T$3*$L$2*$M$2*$N$2*E2767*1000/'Costo de tareas'!$B$14</f>
        <v>0</v>
      </c>
      <c r="H2767" s="16">
        <f>IF(G2767 &gt; 'Costo de tareas'!$B$13, 'Costo de tareas'!$B$13, IF(G2767 &lt; 'Costo de tareas'!$B$13*0.2, 0, 'Costo de tareas'!$B$13- G2767))</f>
        <v>0</v>
      </c>
      <c r="I2767" s="17">
        <f>IF(H2767=0,'Costo de tareas'!$B$13,'Costo de tareas'!$B$13-H2767)</f>
        <v>39.28055556</v>
      </c>
      <c r="J2767" s="2"/>
      <c r="K2767" s="2"/>
      <c r="P2767" s="2"/>
    </row>
    <row r="2768">
      <c r="A2768" s="3" t="s">
        <v>3718</v>
      </c>
      <c r="B2768" s="11" t="str">
        <f t="shared" si="1"/>
        <v>20200426</v>
      </c>
      <c r="C2768" s="12">
        <f t="shared" si="2"/>
        <v>43947</v>
      </c>
      <c r="D2768" s="3" t="str">
        <f t="shared" si="3"/>
        <v>06</v>
      </c>
      <c r="E2768" s="13">
        <v>17.0</v>
      </c>
      <c r="F2768" s="14">
        <f>'Costo de tareas'!$B$15</f>
        <v>0.1964027778</v>
      </c>
      <c r="G2768" s="15">
        <f>'Producción diaria'!$T$3*$L$2*$M$2*$N$2*E2768*1000/'Costo de tareas'!$B$14</f>
        <v>25.5605529</v>
      </c>
      <c r="H2768" s="16">
        <f>IF(G2768 &gt; 'Costo de tareas'!$B$13, 'Costo de tareas'!$B$13, IF(G2768 &lt; 'Costo de tareas'!$B$13*0.2, 0, 'Costo de tareas'!$B$13- G2768))</f>
        <v>13.72000266</v>
      </c>
      <c r="I2768" s="17">
        <f>IF(H2768=0,'Costo de tareas'!$B$13,'Costo de tareas'!$B$13-H2768)</f>
        <v>25.5605529</v>
      </c>
      <c r="J2768" s="2"/>
      <c r="K2768" s="2"/>
      <c r="P2768" s="2"/>
    </row>
    <row r="2769">
      <c r="A2769" s="3" t="s">
        <v>3719</v>
      </c>
      <c r="B2769" s="11" t="str">
        <f t="shared" si="1"/>
        <v>20200426</v>
      </c>
      <c r="C2769" s="12">
        <f t="shared" si="2"/>
        <v>43947</v>
      </c>
      <c r="D2769" s="3" t="str">
        <f t="shared" si="3"/>
        <v>07</v>
      </c>
      <c r="E2769" s="13">
        <v>87.0</v>
      </c>
      <c r="F2769" s="14">
        <f>'Costo de tareas'!$B$15</f>
        <v>0.1964027778</v>
      </c>
      <c r="G2769" s="15">
        <f>'Producción diaria'!$T$3*$L$2*$M$2*$N$2*E2769*1000/'Costo de tareas'!$B$14</f>
        <v>130.8098884</v>
      </c>
      <c r="H2769" s="16">
        <f>IF(G2769 &gt; 'Costo de tareas'!$B$13, 'Costo de tareas'!$B$13, IF(G2769 &lt; 'Costo de tareas'!$B$13*0.2, 0, 'Costo de tareas'!$B$13- G2769))</f>
        <v>39.28055556</v>
      </c>
      <c r="I2769" s="17">
        <f>IF(H2769=0,'Costo de tareas'!$B$13,'Costo de tareas'!$B$13-H2769)</f>
        <v>0</v>
      </c>
      <c r="J2769" s="2"/>
      <c r="K2769" s="2"/>
      <c r="P2769" s="2"/>
    </row>
    <row r="2770">
      <c r="A2770" s="3" t="s">
        <v>3720</v>
      </c>
      <c r="B2770" s="11" t="str">
        <f t="shared" si="1"/>
        <v>20200426</v>
      </c>
      <c r="C2770" s="12">
        <f t="shared" si="2"/>
        <v>43947</v>
      </c>
      <c r="D2770" s="3" t="str">
        <f t="shared" si="3"/>
        <v>08</v>
      </c>
      <c r="E2770" s="13">
        <v>82.0</v>
      </c>
      <c r="F2770" s="14">
        <f>'Costo de tareas'!$B$15</f>
        <v>0.1964027778</v>
      </c>
      <c r="G2770" s="15">
        <f>'Producción diaria'!$T$3*$L$2*$M$2*$N$2*E2770*1000/'Costo de tareas'!$B$14</f>
        <v>123.2920787</v>
      </c>
      <c r="H2770" s="16">
        <f>IF(G2770 &gt; 'Costo de tareas'!$B$13, 'Costo de tareas'!$B$13, IF(G2770 &lt; 'Costo de tareas'!$B$13*0.2, 0, 'Costo de tareas'!$B$13- G2770))</f>
        <v>39.28055556</v>
      </c>
      <c r="I2770" s="17">
        <f>IF(H2770=0,'Costo de tareas'!$B$13,'Costo de tareas'!$B$13-H2770)</f>
        <v>0</v>
      </c>
      <c r="J2770" s="2"/>
      <c r="K2770" s="2"/>
      <c r="P2770" s="2"/>
    </row>
    <row r="2771">
      <c r="A2771" s="3" t="s">
        <v>3721</v>
      </c>
      <c r="B2771" s="11" t="str">
        <f t="shared" si="1"/>
        <v>20200426</v>
      </c>
      <c r="C2771" s="12">
        <f t="shared" si="2"/>
        <v>43947</v>
      </c>
      <c r="D2771" s="3" t="str">
        <f t="shared" si="3"/>
        <v>09</v>
      </c>
      <c r="E2771" s="13">
        <v>323.0</v>
      </c>
      <c r="F2771" s="14">
        <f>'Costo de tareas'!$B$15</f>
        <v>0.1964027778</v>
      </c>
      <c r="G2771" s="15">
        <f>'Producción diaria'!$T$3*$L$2*$M$2*$N$2*E2771*1000/'Costo de tareas'!$B$14</f>
        <v>485.6505051</v>
      </c>
      <c r="H2771" s="16">
        <f>IF(G2771 &gt; 'Costo de tareas'!$B$13, 'Costo de tareas'!$B$13, IF(G2771 &lt; 'Costo de tareas'!$B$13*0.2, 0, 'Costo de tareas'!$B$13- G2771))</f>
        <v>39.28055556</v>
      </c>
      <c r="I2771" s="17">
        <f>IF(H2771=0,'Costo de tareas'!$B$13,'Costo de tareas'!$B$13-H2771)</f>
        <v>0</v>
      </c>
      <c r="J2771" s="2"/>
      <c r="K2771" s="2"/>
      <c r="P2771" s="2"/>
    </row>
    <row r="2772">
      <c r="A2772" s="3" t="s">
        <v>3722</v>
      </c>
      <c r="B2772" s="11" t="str">
        <f t="shared" si="1"/>
        <v>20200426</v>
      </c>
      <c r="C2772" s="12">
        <f t="shared" si="2"/>
        <v>43947</v>
      </c>
      <c r="D2772" s="3" t="str">
        <f t="shared" si="3"/>
        <v>10</v>
      </c>
      <c r="E2772" s="13">
        <v>326.0</v>
      </c>
      <c r="F2772" s="14">
        <f>'Costo de tareas'!$B$15</f>
        <v>0.1964027778</v>
      </c>
      <c r="G2772" s="15">
        <f>'Producción diaria'!$T$3*$L$2*$M$2*$N$2*E2772*1000/'Costo de tareas'!$B$14</f>
        <v>490.1611909</v>
      </c>
      <c r="H2772" s="16">
        <f>IF(G2772 &gt; 'Costo de tareas'!$B$13, 'Costo de tareas'!$B$13, IF(G2772 &lt; 'Costo de tareas'!$B$13*0.2, 0, 'Costo de tareas'!$B$13- G2772))</f>
        <v>39.28055556</v>
      </c>
      <c r="I2772" s="17">
        <f>IF(H2772=0,'Costo de tareas'!$B$13,'Costo de tareas'!$B$13-H2772)</f>
        <v>0</v>
      </c>
      <c r="J2772" s="2"/>
      <c r="K2772" s="2"/>
      <c r="P2772" s="2"/>
    </row>
    <row r="2773">
      <c r="A2773" s="3" t="s">
        <v>3723</v>
      </c>
      <c r="B2773" s="11" t="str">
        <f t="shared" si="1"/>
        <v>20200426</v>
      </c>
      <c r="C2773" s="12">
        <f t="shared" si="2"/>
        <v>43947</v>
      </c>
      <c r="D2773" s="3" t="str">
        <f t="shared" si="3"/>
        <v>11</v>
      </c>
      <c r="E2773" s="13">
        <v>418.0</v>
      </c>
      <c r="F2773" s="14">
        <f>'Costo de tareas'!$B$15</f>
        <v>0.1964027778</v>
      </c>
      <c r="G2773" s="15">
        <f>'Producción diaria'!$T$3*$L$2*$M$2*$N$2*E2773*1000/'Costo de tareas'!$B$14</f>
        <v>628.4888889</v>
      </c>
      <c r="H2773" s="16">
        <f>IF(G2773 &gt; 'Costo de tareas'!$B$13, 'Costo de tareas'!$B$13, IF(G2773 &lt; 'Costo de tareas'!$B$13*0.2, 0, 'Costo de tareas'!$B$13- G2773))</f>
        <v>39.28055556</v>
      </c>
      <c r="I2773" s="17">
        <f>IF(H2773=0,'Costo de tareas'!$B$13,'Costo de tareas'!$B$13-H2773)</f>
        <v>0</v>
      </c>
      <c r="J2773" s="2"/>
      <c r="K2773" s="2"/>
      <c r="P2773" s="2"/>
    </row>
    <row r="2774">
      <c r="A2774" s="3" t="s">
        <v>3724</v>
      </c>
      <c r="B2774" s="11" t="str">
        <f t="shared" si="1"/>
        <v>20200426</v>
      </c>
      <c r="C2774" s="12">
        <f t="shared" si="2"/>
        <v>43947</v>
      </c>
      <c r="D2774" s="3" t="str">
        <f t="shared" si="3"/>
        <v>12</v>
      </c>
      <c r="E2774" s="13">
        <v>962.0</v>
      </c>
      <c r="F2774" s="14">
        <f>'Costo de tareas'!$B$15</f>
        <v>0.1964027778</v>
      </c>
      <c r="G2774" s="15">
        <f>'Producción diaria'!$T$3*$L$2*$M$2*$N$2*E2774*1000/'Costo de tareas'!$B$14</f>
        <v>1446.426582</v>
      </c>
      <c r="H2774" s="16">
        <f>IF(G2774 &gt; 'Costo de tareas'!$B$13, 'Costo de tareas'!$B$13, IF(G2774 &lt; 'Costo de tareas'!$B$13*0.2, 0, 'Costo de tareas'!$B$13- G2774))</f>
        <v>39.28055556</v>
      </c>
      <c r="I2774" s="17">
        <f>IF(H2774=0,'Costo de tareas'!$B$13,'Costo de tareas'!$B$13-H2774)</f>
        <v>0</v>
      </c>
      <c r="J2774" s="2"/>
      <c r="K2774" s="2"/>
      <c r="P2774" s="2"/>
    </row>
    <row r="2775">
      <c r="A2775" s="3" t="s">
        <v>3725</v>
      </c>
      <c r="B2775" s="11" t="str">
        <f t="shared" si="1"/>
        <v>20200426</v>
      </c>
      <c r="C2775" s="12">
        <f t="shared" si="2"/>
        <v>43947</v>
      </c>
      <c r="D2775" s="3" t="str">
        <f t="shared" si="3"/>
        <v>13</v>
      </c>
      <c r="E2775" s="13">
        <v>714.0</v>
      </c>
      <c r="F2775" s="14">
        <f>'Costo de tareas'!$B$15</f>
        <v>0.1964027778</v>
      </c>
      <c r="G2775" s="15">
        <f>'Producción diaria'!$T$3*$L$2*$M$2*$N$2*E2775*1000/'Costo de tareas'!$B$14</f>
        <v>1073.543222</v>
      </c>
      <c r="H2775" s="16">
        <f>IF(G2775 &gt; 'Costo de tareas'!$B$13, 'Costo de tareas'!$B$13, IF(G2775 &lt; 'Costo de tareas'!$B$13*0.2, 0, 'Costo de tareas'!$B$13- G2775))</f>
        <v>39.28055556</v>
      </c>
      <c r="I2775" s="17">
        <f>IF(H2775=0,'Costo de tareas'!$B$13,'Costo de tareas'!$B$13-H2775)</f>
        <v>0</v>
      </c>
      <c r="J2775" s="2"/>
      <c r="K2775" s="2"/>
      <c r="P2775" s="2"/>
    </row>
    <row r="2776">
      <c r="A2776" s="3" t="s">
        <v>3726</v>
      </c>
      <c r="B2776" s="11" t="str">
        <f t="shared" si="1"/>
        <v>20200426</v>
      </c>
      <c r="C2776" s="12">
        <f t="shared" si="2"/>
        <v>43947</v>
      </c>
      <c r="D2776" s="3" t="str">
        <f t="shared" si="3"/>
        <v>14</v>
      </c>
      <c r="E2776" s="13">
        <v>713.0</v>
      </c>
      <c r="F2776" s="14">
        <f>'Costo de tareas'!$B$15</f>
        <v>0.1964027778</v>
      </c>
      <c r="G2776" s="15">
        <f>'Producción diaria'!$T$3*$L$2*$M$2*$N$2*E2776*1000/'Costo de tareas'!$B$14</f>
        <v>1072.03966</v>
      </c>
      <c r="H2776" s="16">
        <f>IF(G2776 &gt; 'Costo de tareas'!$B$13, 'Costo de tareas'!$B$13, IF(G2776 &lt; 'Costo de tareas'!$B$13*0.2, 0, 'Costo de tareas'!$B$13- G2776))</f>
        <v>39.28055556</v>
      </c>
      <c r="I2776" s="17">
        <f>IF(H2776=0,'Costo de tareas'!$B$13,'Costo de tareas'!$B$13-H2776)</f>
        <v>0</v>
      </c>
      <c r="J2776" s="2"/>
      <c r="K2776" s="2"/>
      <c r="P2776" s="2"/>
    </row>
    <row r="2777">
      <c r="A2777" s="3" t="s">
        <v>3727</v>
      </c>
      <c r="B2777" s="11" t="str">
        <f t="shared" si="1"/>
        <v>20200426</v>
      </c>
      <c r="C2777" s="12">
        <f t="shared" si="2"/>
        <v>43947</v>
      </c>
      <c r="D2777" s="3" t="str">
        <f t="shared" si="3"/>
        <v>15</v>
      </c>
      <c r="E2777" s="13">
        <v>559.0</v>
      </c>
      <c r="F2777" s="14">
        <f>'Costo de tareas'!$B$15</f>
        <v>0.1964027778</v>
      </c>
      <c r="G2777" s="15">
        <f>'Producción diaria'!$T$3*$L$2*$M$2*$N$2*E2777*1000/'Costo de tareas'!$B$14</f>
        <v>840.4911217</v>
      </c>
      <c r="H2777" s="16">
        <f>IF(G2777 &gt; 'Costo de tareas'!$B$13, 'Costo de tareas'!$B$13, IF(G2777 &lt; 'Costo de tareas'!$B$13*0.2, 0, 'Costo de tareas'!$B$13- G2777))</f>
        <v>39.28055556</v>
      </c>
      <c r="I2777" s="17">
        <f>IF(H2777=0,'Costo de tareas'!$B$13,'Costo de tareas'!$B$13-H2777)</f>
        <v>0</v>
      </c>
      <c r="J2777" s="2"/>
      <c r="K2777" s="2"/>
      <c r="P2777" s="2"/>
    </row>
    <row r="2778">
      <c r="A2778" s="3" t="s">
        <v>3728</v>
      </c>
      <c r="B2778" s="11" t="str">
        <f t="shared" si="1"/>
        <v>20200426</v>
      </c>
      <c r="C2778" s="12">
        <f t="shared" si="2"/>
        <v>43947</v>
      </c>
      <c r="D2778" s="3" t="str">
        <f t="shared" si="3"/>
        <v>16</v>
      </c>
      <c r="E2778" s="13">
        <v>102.0</v>
      </c>
      <c r="F2778" s="14">
        <f>'Costo de tareas'!$B$15</f>
        <v>0.1964027778</v>
      </c>
      <c r="G2778" s="15">
        <f>'Producción diaria'!$T$3*$L$2*$M$2*$N$2*E2778*1000/'Costo de tareas'!$B$14</f>
        <v>153.3633174</v>
      </c>
      <c r="H2778" s="16">
        <f>IF(G2778 &gt; 'Costo de tareas'!$B$13, 'Costo de tareas'!$B$13, IF(G2778 &lt; 'Costo de tareas'!$B$13*0.2, 0, 'Costo de tareas'!$B$13- G2778))</f>
        <v>39.28055556</v>
      </c>
      <c r="I2778" s="17">
        <f>IF(H2778=0,'Costo de tareas'!$B$13,'Costo de tareas'!$B$13-H2778)</f>
        <v>0</v>
      </c>
      <c r="J2778" s="2"/>
      <c r="K2778" s="2"/>
      <c r="P2778" s="2"/>
    </row>
    <row r="2779">
      <c r="A2779" s="3" t="s">
        <v>3729</v>
      </c>
      <c r="B2779" s="11" t="str">
        <f t="shared" si="1"/>
        <v>20200426</v>
      </c>
      <c r="C2779" s="12">
        <f t="shared" si="2"/>
        <v>43947</v>
      </c>
      <c r="D2779" s="3" t="str">
        <f t="shared" si="3"/>
        <v>17</v>
      </c>
      <c r="E2779" s="13">
        <v>259.0</v>
      </c>
      <c r="F2779" s="14">
        <f>'Costo de tareas'!$B$15</f>
        <v>0.1964027778</v>
      </c>
      <c r="G2779" s="15">
        <f>'Producción diaria'!$T$3*$L$2*$M$2*$N$2*E2779*1000/'Costo de tareas'!$B$14</f>
        <v>389.4225412</v>
      </c>
      <c r="H2779" s="16">
        <f>IF(G2779 &gt; 'Costo de tareas'!$B$13, 'Costo de tareas'!$B$13, IF(G2779 &lt; 'Costo de tareas'!$B$13*0.2, 0, 'Costo de tareas'!$B$13- G2779))</f>
        <v>39.28055556</v>
      </c>
      <c r="I2779" s="17">
        <f>IF(H2779=0,'Costo de tareas'!$B$13,'Costo de tareas'!$B$13-H2779)</f>
        <v>0</v>
      </c>
      <c r="J2779" s="2"/>
      <c r="K2779" s="2"/>
      <c r="P2779" s="2"/>
    </row>
    <row r="2780">
      <c r="A2780" s="3" t="s">
        <v>3730</v>
      </c>
      <c r="B2780" s="11" t="str">
        <f t="shared" si="1"/>
        <v>20200426</v>
      </c>
      <c r="C2780" s="12">
        <f t="shared" si="2"/>
        <v>43947</v>
      </c>
      <c r="D2780" s="3" t="str">
        <f t="shared" si="3"/>
        <v>18</v>
      </c>
      <c r="E2780" s="13">
        <v>35.0</v>
      </c>
      <c r="F2780" s="14">
        <f>'Costo de tareas'!$B$15</f>
        <v>0.1964027778</v>
      </c>
      <c r="G2780" s="15">
        <f>'Producción diaria'!$T$3*$L$2*$M$2*$N$2*E2780*1000/'Costo de tareas'!$B$14</f>
        <v>52.62466773</v>
      </c>
      <c r="H2780" s="16">
        <f>IF(G2780 &gt; 'Costo de tareas'!$B$13, 'Costo de tareas'!$B$13, IF(G2780 &lt; 'Costo de tareas'!$B$13*0.2, 0, 'Costo de tareas'!$B$13- G2780))</f>
        <v>39.28055556</v>
      </c>
      <c r="I2780" s="17">
        <f>IF(H2780=0,'Costo de tareas'!$B$13,'Costo de tareas'!$B$13-H2780)</f>
        <v>0</v>
      </c>
      <c r="J2780" s="2"/>
      <c r="K2780" s="2"/>
      <c r="P2780" s="2"/>
    </row>
    <row r="2781">
      <c r="A2781" s="3" t="s">
        <v>3732</v>
      </c>
      <c r="B2781" s="11" t="str">
        <f t="shared" si="1"/>
        <v>20200426</v>
      </c>
      <c r="C2781" s="12">
        <f t="shared" si="2"/>
        <v>43947</v>
      </c>
      <c r="D2781" s="3" t="str">
        <f t="shared" si="3"/>
        <v>19</v>
      </c>
      <c r="E2781" s="13">
        <v>0.0</v>
      </c>
      <c r="F2781" s="14">
        <f>'Costo de tareas'!$B$15</f>
        <v>0.1964027778</v>
      </c>
      <c r="G2781" s="15">
        <f>'Producción diaria'!$T$3*$L$2*$M$2*$N$2*E2781*1000/'Costo de tareas'!$B$14</f>
        <v>0</v>
      </c>
      <c r="H2781" s="16">
        <f>IF(G2781 &gt; 'Costo de tareas'!$B$13, 'Costo de tareas'!$B$13, IF(G2781 &lt; 'Costo de tareas'!$B$13*0.2, 0, 'Costo de tareas'!$B$13- G2781))</f>
        <v>0</v>
      </c>
      <c r="I2781" s="17">
        <f>IF(H2781=0,'Costo de tareas'!$B$13,'Costo de tareas'!$B$13-H2781)</f>
        <v>39.28055556</v>
      </c>
      <c r="J2781" s="2"/>
      <c r="K2781" s="2"/>
      <c r="P2781" s="2"/>
    </row>
    <row r="2782">
      <c r="A2782" s="3" t="s">
        <v>3733</v>
      </c>
      <c r="B2782" s="11" t="str">
        <f t="shared" si="1"/>
        <v>20200426</v>
      </c>
      <c r="C2782" s="12">
        <f t="shared" si="2"/>
        <v>43947</v>
      </c>
      <c r="D2782" s="3" t="str">
        <f t="shared" si="3"/>
        <v>20</v>
      </c>
      <c r="E2782" s="13">
        <v>0.0</v>
      </c>
      <c r="F2782" s="14">
        <f>'Costo de tareas'!$B$15</f>
        <v>0.1964027778</v>
      </c>
      <c r="G2782" s="15">
        <f>'Producción diaria'!$T$3*$L$2*$M$2*$N$2*E2782*1000/'Costo de tareas'!$B$14</f>
        <v>0</v>
      </c>
      <c r="H2782" s="16">
        <f>IF(G2782 &gt; 'Costo de tareas'!$B$13, 'Costo de tareas'!$B$13, IF(G2782 &lt; 'Costo de tareas'!$B$13*0.2, 0, 'Costo de tareas'!$B$13- G2782))</f>
        <v>0</v>
      </c>
      <c r="I2782" s="17">
        <f>IF(H2782=0,'Costo de tareas'!$B$13,'Costo de tareas'!$B$13-H2782)</f>
        <v>39.28055556</v>
      </c>
      <c r="J2782" s="2"/>
      <c r="K2782" s="2"/>
      <c r="P2782" s="2"/>
    </row>
    <row r="2783">
      <c r="A2783" s="3" t="s">
        <v>3734</v>
      </c>
      <c r="B2783" s="11" t="str">
        <f t="shared" si="1"/>
        <v>20200426</v>
      </c>
      <c r="C2783" s="12">
        <f t="shared" si="2"/>
        <v>43947</v>
      </c>
      <c r="D2783" s="3" t="str">
        <f t="shared" si="3"/>
        <v>21</v>
      </c>
      <c r="E2783" s="13">
        <v>0.0</v>
      </c>
      <c r="F2783" s="14">
        <f>'Costo de tareas'!$B$15</f>
        <v>0.1964027778</v>
      </c>
      <c r="G2783" s="15">
        <f>'Producción diaria'!$T$3*$L$2*$M$2*$N$2*E2783*1000/'Costo de tareas'!$B$14</f>
        <v>0</v>
      </c>
      <c r="H2783" s="16">
        <f>IF(G2783 &gt; 'Costo de tareas'!$B$13, 'Costo de tareas'!$B$13, IF(G2783 &lt; 'Costo de tareas'!$B$13*0.2, 0, 'Costo de tareas'!$B$13- G2783))</f>
        <v>0</v>
      </c>
      <c r="I2783" s="17">
        <f>IF(H2783=0,'Costo de tareas'!$B$13,'Costo de tareas'!$B$13-H2783)</f>
        <v>39.28055556</v>
      </c>
      <c r="J2783" s="2"/>
      <c r="K2783" s="2"/>
      <c r="P2783" s="2"/>
    </row>
    <row r="2784">
      <c r="A2784" s="3" t="s">
        <v>3735</v>
      </c>
      <c r="B2784" s="11" t="str">
        <f t="shared" si="1"/>
        <v>20200426</v>
      </c>
      <c r="C2784" s="12">
        <f t="shared" si="2"/>
        <v>43947</v>
      </c>
      <c r="D2784" s="3" t="str">
        <f t="shared" si="3"/>
        <v>22</v>
      </c>
      <c r="E2784" s="13">
        <v>0.0</v>
      </c>
      <c r="F2784" s="14">
        <f>'Costo de tareas'!$B$15</f>
        <v>0.1964027778</v>
      </c>
      <c r="G2784" s="15">
        <f>'Producción diaria'!$T$3*$L$2*$M$2*$N$2*E2784*1000/'Costo de tareas'!$B$14</f>
        <v>0</v>
      </c>
      <c r="H2784" s="16">
        <f>IF(G2784 &gt; 'Costo de tareas'!$B$13, 'Costo de tareas'!$B$13, IF(G2784 &lt; 'Costo de tareas'!$B$13*0.2, 0, 'Costo de tareas'!$B$13- G2784))</f>
        <v>0</v>
      </c>
      <c r="I2784" s="17">
        <f>IF(H2784=0,'Costo de tareas'!$B$13,'Costo de tareas'!$B$13-H2784)</f>
        <v>39.28055556</v>
      </c>
      <c r="J2784" s="2"/>
      <c r="K2784" s="2"/>
      <c r="P2784" s="2"/>
    </row>
    <row r="2785">
      <c r="A2785" s="3" t="s">
        <v>3736</v>
      </c>
      <c r="B2785" s="11" t="str">
        <f t="shared" si="1"/>
        <v>20200426</v>
      </c>
      <c r="C2785" s="12">
        <f t="shared" si="2"/>
        <v>43947</v>
      </c>
      <c r="D2785" s="3" t="str">
        <f t="shared" si="3"/>
        <v>23</v>
      </c>
      <c r="E2785" s="13">
        <v>0.0</v>
      </c>
      <c r="F2785" s="14">
        <f>'Costo de tareas'!$B$15</f>
        <v>0.1964027778</v>
      </c>
      <c r="G2785" s="15">
        <f>'Producción diaria'!$T$3*$L$2*$M$2*$N$2*E2785*1000/'Costo de tareas'!$B$14</f>
        <v>0</v>
      </c>
      <c r="H2785" s="16">
        <f>IF(G2785 &gt; 'Costo de tareas'!$B$13, 'Costo de tareas'!$B$13, IF(G2785 &lt; 'Costo de tareas'!$B$13*0.2, 0, 'Costo de tareas'!$B$13- G2785))</f>
        <v>0</v>
      </c>
      <c r="I2785" s="17">
        <f>IF(H2785=0,'Costo de tareas'!$B$13,'Costo de tareas'!$B$13-H2785)</f>
        <v>39.28055556</v>
      </c>
      <c r="J2785" s="2"/>
      <c r="K2785" s="2"/>
      <c r="P2785" s="2"/>
    </row>
    <row r="2786">
      <c r="A2786" s="3" t="s">
        <v>3737</v>
      </c>
      <c r="B2786" s="11" t="str">
        <f t="shared" si="1"/>
        <v>20200427</v>
      </c>
      <c r="C2786" s="12">
        <f t="shared" si="2"/>
        <v>43948</v>
      </c>
      <c r="D2786" s="3" t="str">
        <f t="shared" si="3"/>
        <v>00</v>
      </c>
      <c r="E2786" s="13">
        <v>0.0</v>
      </c>
      <c r="F2786" s="14">
        <f>'Costo de tareas'!$B$15</f>
        <v>0.1964027778</v>
      </c>
      <c r="G2786" s="15">
        <f>'Producción diaria'!$T$3*$L$2*$M$2*$N$2*E2786*1000/'Costo de tareas'!$B$14</f>
        <v>0</v>
      </c>
      <c r="H2786" s="16">
        <f>IF(G2786 &gt; 'Costo de tareas'!$B$13, 'Costo de tareas'!$B$13, IF(G2786 &lt; 'Costo de tareas'!$B$13*0.2, 0, 'Costo de tareas'!$B$13- G2786))</f>
        <v>0</v>
      </c>
      <c r="I2786" s="17">
        <f>IF(H2786=0,'Costo de tareas'!$B$13,'Costo de tareas'!$B$13-H2786)</f>
        <v>39.28055556</v>
      </c>
      <c r="J2786" s="2"/>
      <c r="K2786" s="2"/>
      <c r="P2786" s="2"/>
    </row>
    <row r="2787">
      <c r="A2787" s="3" t="s">
        <v>3738</v>
      </c>
      <c r="B2787" s="11" t="str">
        <f t="shared" si="1"/>
        <v>20200427</v>
      </c>
      <c r="C2787" s="12">
        <f t="shared" si="2"/>
        <v>43948</v>
      </c>
      <c r="D2787" s="3" t="str">
        <f t="shared" si="3"/>
        <v>01</v>
      </c>
      <c r="E2787" s="13">
        <v>0.0</v>
      </c>
      <c r="F2787" s="14">
        <f>'Costo de tareas'!$B$15</f>
        <v>0.1964027778</v>
      </c>
      <c r="G2787" s="15">
        <f>'Producción diaria'!$T$3*$L$2*$M$2*$N$2*E2787*1000/'Costo de tareas'!$B$14</f>
        <v>0</v>
      </c>
      <c r="H2787" s="16">
        <f>IF(G2787 &gt; 'Costo de tareas'!$B$13, 'Costo de tareas'!$B$13, IF(G2787 &lt; 'Costo de tareas'!$B$13*0.2, 0, 'Costo de tareas'!$B$13- G2787))</f>
        <v>0</v>
      </c>
      <c r="I2787" s="17">
        <f>IF(H2787=0,'Costo de tareas'!$B$13,'Costo de tareas'!$B$13-H2787)</f>
        <v>39.28055556</v>
      </c>
      <c r="J2787" s="2"/>
      <c r="K2787" s="2"/>
      <c r="P2787" s="2"/>
    </row>
    <row r="2788">
      <c r="A2788" s="3" t="s">
        <v>3739</v>
      </c>
      <c r="B2788" s="11" t="str">
        <f t="shared" si="1"/>
        <v>20200427</v>
      </c>
      <c r="C2788" s="12">
        <f t="shared" si="2"/>
        <v>43948</v>
      </c>
      <c r="D2788" s="3" t="str">
        <f t="shared" si="3"/>
        <v>02</v>
      </c>
      <c r="E2788" s="13">
        <v>0.0</v>
      </c>
      <c r="F2788" s="14">
        <f>'Costo de tareas'!$B$15</f>
        <v>0.1964027778</v>
      </c>
      <c r="G2788" s="15">
        <f>'Producción diaria'!$T$3*$L$2*$M$2*$N$2*E2788*1000/'Costo de tareas'!$B$14</f>
        <v>0</v>
      </c>
      <c r="H2788" s="16">
        <f>IF(G2788 &gt; 'Costo de tareas'!$B$13, 'Costo de tareas'!$B$13, IF(G2788 &lt; 'Costo de tareas'!$B$13*0.2, 0, 'Costo de tareas'!$B$13- G2788))</f>
        <v>0</v>
      </c>
      <c r="I2788" s="17">
        <f>IF(H2788=0,'Costo de tareas'!$B$13,'Costo de tareas'!$B$13-H2788)</f>
        <v>39.28055556</v>
      </c>
      <c r="J2788" s="2"/>
      <c r="K2788" s="2"/>
      <c r="P2788" s="2"/>
    </row>
    <row r="2789">
      <c r="A2789" s="3" t="s">
        <v>3740</v>
      </c>
      <c r="B2789" s="11" t="str">
        <f t="shared" si="1"/>
        <v>20200427</v>
      </c>
      <c r="C2789" s="12">
        <f t="shared" si="2"/>
        <v>43948</v>
      </c>
      <c r="D2789" s="3" t="str">
        <f t="shared" si="3"/>
        <v>03</v>
      </c>
      <c r="E2789" s="13">
        <v>0.0</v>
      </c>
      <c r="F2789" s="14">
        <f>'Costo de tareas'!$B$15</f>
        <v>0.1964027778</v>
      </c>
      <c r="G2789" s="15">
        <f>'Producción diaria'!$T$3*$L$2*$M$2*$N$2*E2789*1000/'Costo de tareas'!$B$14</f>
        <v>0</v>
      </c>
      <c r="H2789" s="16">
        <f>IF(G2789 &gt; 'Costo de tareas'!$B$13, 'Costo de tareas'!$B$13, IF(G2789 &lt; 'Costo de tareas'!$B$13*0.2, 0, 'Costo de tareas'!$B$13- G2789))</f>
        <v>0</v>
      </c>
      <c r="I2789" s="17">
        <f>IF(H2789=0,'Costo de tareas'!$B$13,'Costo de tareas'!$B$13-H2789)</f>
        <v>39.28055556</v>
      </c>
      <c r="J2789" s="2"/>
      <c r="K2789" s="2"/>
      <c r="P2789" s="2"/>
    </row>
    <row r="2790">
      <c r="A2790" s="3" t="s">
        <v>3741</v>
      </c>
      <c r="B2790" s="11" t="str">
        <f t="shared" si="1"/>
        <v>20200427</v>
      </c>
      <c r="C2790" s="12">
        <f t="shared" si="2"/>
        <v>43948</v>
      </c>
      <c r="D2790" s="3" t="str">
        <f t="shared" si="3"/>
        <v>04</v>
      </c>
      <c r="E2790" s="13">
        <v>0.0</v>
      </c>
      <c r="F2790" s="14">
        <f>'Costo de tareas'!$B$15</f>
        <v>0.1964027778</v>
      </c>
      <c r="G2790" s="15">
        <f>'Producción diaria'!$T$3*$L$2*$M$2*$N$2*E2790*1000/'Costo de tareas'!$B$14</f>
        <v>0</v>
      </c>
      <c r="H2790" s="16">
        <f>IF(G2790 &gt; 'Costo de tareas'!$B$13, 'Costo de tareas'!$B$13, IF(G2790 &lt; 'Costo de tareas'!$B$13*0.2, 0, 'Costo de tareas'!$B$13- G2790))</f>
        <v>0</v>
      </c>
      <c r="I2790" s="17">
        <f>IF(H2790=0,'Costo de tareas'!$B$13,'Costo de tareas'!$B$13-H2790)</f>
        <v>39.28055556</v>
      </c>
      <c r="J2790" s="2"/>
      <c r="K2790" s="2"/>
      <c r="P2790" s="2"/>
    </row>
    <row r="2791">
      <c r="A2791" s="3" t="s">
        <v>3742</v>
      </c>
      <c r="B2791" s="11" t="str">
        <f t="shared" si="1"/>
        <v>20200427</v>
      </c>
      <c r="C2791" s="12">
        <f t="shared" si="2"/>
        <v>43948</v>
      </c>
      <c r="D2791" s="3" t="str">
        <f t="shared" si="3"/>
        <v>05</v>
      </c>
      <c r="E2791" s="13">
        <v>0.0</v>
      </c>
      <c r="F2791" s="14">
        <f>'Costo de tareas'!$B$15</f>
        <v>0.1964027778</v>
      </c>
      <c r="G2791" s="15">
        <f>'Producción diaria'!$T$3*$L$2*$M$2*$N$2*E2791*1000/'Costo de tareas'!$B$14</f>
        <v>0</v>
      </c>
      <c r="H2791" s="16">
        <f>IF(G2791 &gt; 'Costo de tareas'!$B$13, 'Costo de tareas'!$B$13, IF(G2791 &lt; 'Costo de tareas'!$B$13*0.2, 0, 'Costo de tareas'!$B$13- G2791))</f>
        <v>0</v>
      </c>
      <c r="I2791" s="17">
        <f>IF(H2791=0,'Costo de tareas'!$B$13,'Costo de tareas'!$B$13-H2791)</f>
        <v>39.28055556</v>
      </c>
      <c r="J2791" s="2"/>
      <c r="K2791" s="2"/>
      <c r="P2791" s="2"/>
    </row>
    <row r="2792">
      <c r="A2792" s="3" t="s">
        <v>3743</v>
      </c>
      <c r="B2792" s="11" t="str">
        <f t="shared" si="1"/>
        <v>20200427</v>
      </c>
      <c r="C2792" s="12">
        <f t="shared" si="2"/>
        <v>43948</v>
      </c>
      <c r="D2792" s="3" t="str">
        <f t="shared" si="3"/>
        <v>06</v>
      </c>
      <c r="E2792" s="13">
        <v>73.0</v>
      </c>
      <c r="F2792" s="14">
        <f>'Costo de tareas'!$B$15</f>
        <v>0.1964027778</v>
      </c>
      <c r="G2792" s="15">
        <f>'Producción diaria'!$T$3*$L$2*$M$2*$N$2*E2792*1000/'Costo de tareas'!$B$14</f>
        <v>109.7600213</v>
      </c>
      <c r="H2792" s="16">
        <f>IF(G2792 &gt; 'Costo de tareas'!$B$13, 'Costo de tareas'!$B$13, IF(G2792 &lt; 'Costo de tareas'!$B$13*0.2, 0, 'Costo de tareas'!$B$13- G2792))</f>
        <v>39.28055556</v>
      </c>
      <c r="I2792" s="17">
        <f>IF(H2792=0,'Costo de tareas'!$B$13,'Costo de tareas'!$B$13-H2792)</f>
        <v>0</v>
      </c>
      <c r="J2792" s="2"/>
      <c r="K2792" s="2"/>
      <c r="P2792" s="2"/>
    </row>
    <row r="2793">
      <c r="A2793" s="3" t="s">
        <v>3744</v>
      </c>
      <c r="B2793" s="11" t="str">
        <f t="shared" si="1"/>
        <v>20200427</v>
      </c>
      <c r="C2793" s="12">
        <f t="shared" si="2"/>
        <v>43948</v>
      </c>
      <c r="D2793" s="3" t="str">
        <f t="shared" si="3"/>
        <v>07</v>
      </c>
      <c r="E2793" s="13">
        <v>251.0</v>
      </c>
      <c r="F2793" s="14">
        <f>'Costo de tareas'!$B$15</f>
        <v>0.1964027778</v>
      </c>
      <c r="G2793" s="15">
        <f>'Producción diaria'!$T$3*$L$2*$M$2*$N$2*E2793*1000/'Costo de tareas'!$B$14</f>
        <v>377.3940457</v>
      </c>
      <c r="H2793" s="16">
        <f>IF(G2793 &gt; 'Costo de tareas'!$B$13, 'Costo de tareas'!$B$13, IF(G2793 &lt; 'Costo de tareas'!$B$13*0.2, 0, 'Costo de tareas'!$B$13- G2793))</f>
        <v>39.28055556</v>
      </c>
      <c r="I2793" s="17">
        <f>IF(H2793=0,'Costo de tareas'!$B$13,'Costo de tareas'!$B$13-H2793)</f>
        <v>0</v>
      </c>
      <c r="J2793" s="2"/>
      <c r="K2793" s="2"/>
      <c r="P2793" s="2"/>
    </row>
    <row r="2794">
      <c r="A2794" s="3" t="s">
        <v>3745</v>
      </c>
      <c r="B2794" s="11" t="str">
        <f t="shared" si="1"/>
        <v>20200427</v>
      </c>
      <c r="C2794" s="12">
        <f t="shared" si="2"/>
        <v>43948</v>
      </c>
      <c r="D2794" s="3" t="str">
        <f t="shared" si="3"/>
        <v>08</v>
      </c>
      <c r="E2794" s="13">
        <v>385.0</v>
      </c>
      <c r="F2794" s="14">
        <f>'Costo de tareas'!$B$15</f>
        <v>0.1964027778</v>
      </c>
      <c r="G2794" s="15">
        <f>'Producción diaria'!$T$3*$L$2*$M$2*$N$2*E2794*1000/'Costo de tareas'!$B$14</f>
        <v>578.871345</v>
      </c>
      <c r="H2794" s="16">
        <f>IF(G2794 &gt; 'Costo de tareas'!$B$13, 'Costo de tareas'!$B$13, IF(G2794 &lt; 'Costo de tareas'!$B$13*0.2, 0, 'Costo de tareas'!$B$13- G2794))</f>
        <v>39.28055556</v>
      </c>
      <c r="I2794" s="17">
        <f>IF(H2794=0,'Costo de tareas'!$B$13,'Costo de tareas'!$B$13-H2794)</f>
        <v>0</v>
      </c>
      <c r="J2794" s="2"/>
      <c r="K2794" s="2"/>
      <c r="P2794" s="2"/>
    </row>
    <row r="2795">
      <c r="A2795" s="3" t="s">
        <v>3746</v>
      </c>
      <c r="B2795" s="11" t="str">
        <f t="shared" si="1"/>
        <v>20200427</v>
      </c>
      <c r="C2795" s="12">
        <f t="shared" si="2"/>
        <v>43948</v>
      </c>
      <c r="D2795" s="3" t="str">
        <f t="shared" si="3"/>
        <v>09</v>
      </c>
      <c r="E2795" s="13">
        <v>541.0</v>
      </c>
      <c r="F2795" s="14">
        <f>'Costo de tareas'!$B$15</f>
        <v>0.1964027778</v>
      </c>
      <c r="G2795" s="15">
        <f>'Producción diaria'!$T$3*$L$2*$M$2*$N$2*E2795*1000/'Costo de tareas'!$B$14</f>
        <v>813.4270069</v>
      </c>
      <c r="H2795" s="16">
        <f>IF(G2795 &gt; 'Costo de tareas'!$B$13, 'Costo de tareas'!$B$13, IF(G2795 &lt; 'Costo de tareas'!$B$13*0.2, 0, 'Costo de tareas'!$B$13- G2795))</f>
        <v>39.28055556</v>
      </c>
      <c r="I2795" s="17">
        <f>IF(H2795=0,'Costo de tareas'!$B$13,'Costo de tareas'!$B$13-H2795)</f>
        <v>0</v>
      </c>
      <c r="J2795" s="2"/>
      <c r="K2795" s="2"/>
      <c r="P2795" s="2"/>
    </row>
    <row r="2796">
      <c r="A2796" s="3" t="s">
        <v>3747</v>
      </c>
      <c r="B2796" s="11" t="str">
        <f t="shared" si="1"/>
        <v>20200427</v>
      </c>
      <c r="C2796" s="12">
        <f t="shared" si="2"/>
        <v>43948</v>
      </c>
      <c r="D2796" s="3" t="str">
        <f t="shared" si="3"/>
        <v>10</v>
      </c>
      <c r="E2796" s="13">
        <v>459.0</v>
      </c>
      <c r="F2796" s="14">
        <f>'Costo de tareas'!$B$15</f>
        <v>0.1964027778</v>
      </c>
      <c r="G2796" s="15">
        <f>'Producción diaria'!$T$3*$L$2*$M$2*$N$2*E2796*1000/'Costo de tareas'!$B$14</f>
        <v>690.1349282</v>
      </c>
      <c r="H2796" s="16">
        <f>IF(G2796 &gt; 'Costo de tareas'!$B$13, 'Costo de tareas'!$B$13, IF(G2796 &lt; 'Costo de tareas'!$B$13*0.2, 0, 'Costo de tareas'!$B$13- G2796))</f>
        <v>39.28055556</v>
      </c>
      <c r="I2796" s="17">
        <f>IF(H2796=0,'Costo de tareas'!$B$13,'Costo de tareas'!$B$13-H2796)</f>
        <v>0</v>
      </c>
      <c r="J2796" s="2"/>
      <c r="K2796" s="2"/>
      <c r="P2796" s="2"/>
    </row>
    <row r="2797">
      <c r="A2797" s="3" t="s">
        <v>3748</v>
      </c>
      <c r="B2797" s="11" t="str">
        <f t="shared" si="1"/>
        <v>20200427</v>
      </c>
      <c r="C2797" s="12">
        <f t="shared" si="2"/>
        <v>43948</v>
      </c>
      <c r="D2797" s="3" t="str">
        <f t="shared" si="3"/>
        <v>11</v>
      </c>
      <c r="E2797" s="13">
        <v>268.0</v>
      </c>
      <c r="F2797" s="14">
        <f>'Costo de tareas'!$B$15</f>
        <v>0.1964027778</v>
      </c>
      <c r="G2797" s="15">
        <f>'Producción diaria'!$T$3*$L$2*$M$2*$N$2*E2797*1000/'Costo de tareas'!$B$14</f>
        <v>402.9545986</v>
      </c>
      <c r="H2797" s="16">
        <f>IF(G2797 &gt; 'Costo de tareas'!$B$13, 'Costo de tareas'!$B$13, IF(G2797 &lt; 'Costo de tareas'!$B$13*0.2, 0, 'Costo de tareas'!$B$13- G2797))</f>
        <v>39.28055556</v>
      </c>
      <c r="I2797" s="17">
        <f>IF(H2797=0,'Costo de tareas'!$B$13,'Costo de tareas'!$B$13-H2797)</f>
        <v>0</v>
      </c>
      <c r="J2797" s="2"/>
      <c r="K2797" s="2"/>
      <c r="P2797" s="2"/>
    </row>
    <row r="2798">
      <c r="A2798" s="3" t="s">
        <v>3750</v>
      </c>
      <c r="B2798" s="11" t="str">
        <f t="shared" si="1"/>
        <v>20200427</v>
      </c>
      <c r="C2798" s="12">
        <f t="shared" si="2"/>
        <v>43948</v>
      </c>
      <c r="D2798" s="3" t="str">
        <f t="shared" si="3"/>
        <v>12</v>
      </c>
      <c r="E2798" s="13">
        <v>324.0</v>
      </c>
      <c r="F2798" s="14">
        <f>'Costo de tareas'!$B$15</f>
        <v>0.1964027778</v>
      </c>
      <c r="G2798" s="15">
        <f>'Producción diaria'!$T$3*$L$2*$M$2*$N$2*E2798*1000/'Costo de tareas'!$B$14</f>
        <v>487.154067</v>
      </c>
      <c r="H2798" s="16">
        <f>IF(G2798 &gt; 'Costo de tareas'!$B$13, 'Costo de tareas'!$B$13, IF(G2798 &lt; 'Costo de tareas'!$B$13*0.2, 0, 'Costo de tareas'!$B$13- G2798))</f>
        <v>39.28055556</v>
      </c>
      <c r="I2798" s="17">
        <f>IF(H2798=0,'Costo de tareas'!$B$13,'Costo de tareas'!$B$13-H2798)</f>
        <v>0</v>
      </c>
      <c r="J2798" s="2"/>
      <c r="K2798" s="2"/>
      <c r="P2798" s="2"/>
    </row>
    <row r="2799">
      <c r="A2799" s="3" t="s">
        <v>3751</v>
      </c>
      <c r="B2799" s="11" t="str">
        <f t="shared" si="1"/>
        <v>20200427</v>
      </c>
      <c r="C2799" s="12">
        <f t="shared" si="2"/>
        <v>43948</v>
      </c>
      <c r="D2799" s="3" t="str">
        <f t="shared" si="3"/>
        <v>13</v>
      </c>
      <c r="E2799" s="13">
        <v>105.0</v>
      </c>
      <c r="F2799" s="14">
        <f>'Costo de tareas'!$B$15</f>
        <v>0.1964027778</v>
      </c>
      <c r="G2799" s="15">
        <f>'Producción diaria'!$T$3*$L$2*$M$2*$N$2*E2799*1000/'Costo de tareas'!$B$14</f>
        <v>157.8740032</v>
      </c>
      <c r="H2799" s="16">
        <f>IF(G2799 &gt; 'Costo de tareas'!$B$13, 'Costo de tareas'!$B$13, IF(G2799 &lt; 'Costo de tareas'!$B$13*0.2, 0, 'Costo de tareas'!$B$13- G2799))</f>
        <v>39.28055556</v>
      </c>
      <c r="I2799" s="17">
        <f>IF(H2799=0,'Costo de tareas'!$B$13,'Costo de tareas'!$B$13-H2799)</f>
        <v>0</v>
      </c>
      <c r="J2799" s="2"/>
      <c r="K2799" s="2"/>
      <c r="P2799" s="2"/>
    </row>
    <row r="2800">
      <c r="A2800" s="3" t="s">
        <v>3752</v>
      </c>
      <c r="B2800" s="11" t="str">
        <f t="shared" si="1"/>
        <v>20200427</v>
      </c>
      <c r="C2800" s="12">
        <f t="shared" si="2"/>
        <v>43948</v>
      </c>
      <c r="D2800" s="3" t="str">
        <f t="shared" si="3"/>
        <v>14</v>
      </c>
      <c r="E2800" s="13">
        <v>99.0</v>
      </c>
      <c r="F2800" s="14">
        <f>'Costo de tareas'!$B$15</f>
        <v>0.1964027778</v>
      </c>
      <c r="G2800" s="15">
        <f>'Producción diaria'!$T$3*$L$2*$M$2*$N$2*E2800*1000/'Costo de tareas'!$B$14</f>
        <v>148.8526316</v>
      </c>
      <c r="H2800" s="16">
        <f>IF(G2800 &gt; 'Costo de tareas'!$B$13, 'Costo de tareas'!$B$13, IF(G2800 &lt; 'Costo de tareas'!$B$13*0.2, 0, 'Costo de tareas'!$B$13- G2800))</f>
        <v>39.28055556</v>
      </c>
      <c r="I2800" s="17">
        <f>IF(H2800=0,'Costo de tareas'!$B$13,'Costo de tareas'!$B$13-H2800)</f>
        <v>0</v>
      </c>
      <c r="J2800" s="2"/>
      <c r="K2800" s="2"/>
      <c r="P2800" s="2"/>
    </row>
    <row r="2801">
      <c r="A2801" s="3" t="s">
        <v>3754</v>
      </c>
      <c r="B2801" s="11" t="str">
        <f t="shared" si="1"/>
        <v>20200427</v>
      </c>
      <c r="C2801" s="12">
        <f t="shared" si="2"/>
        <v>43948</v>
      </c>
      <c r="D2801" s="3" t="str">
        <f t="shared" si="3"/>
        <v>15</v>
      </c>
      <c r="E2801" s="13">
        <v>633.0</v>
      </c>
      <c r="F2801" s="14">
        <f>'Costo de tareas'!$B$15</f>
        <v>0.1964027778</v>
      </c>
      <c r="G2801" s="15">
        <f>'Producción diaria'!$T$3*$L$2*$M$2*$N$2*E2801*1000/'Costo de tareas'!$B$14</f>
        <v>951.7547049</v>
      </c>
      <c r="H2801" s="16">
        <f>IF(G2801 &gt; 'Costo de tareas'!$B$13, 'Costo de tareas'!$B$13, IF(G2801 &lt; 'Costo de tareas'!$B$13*0.2, 0, 'Costo de tareas'!$B$13- G2801))</f>
        <v>39.28055556</v>
      </c>
      <c r="I2801" s="17">
        <f>IF(H2801=0,'Costo de tareas'!$B$13,'Costo de tareas'!$B$13-H2801)</f>
        <v>0</v>
      </c>
      <c r="J2801" s="2"/>
      <c r="K2801" s="2"/>
      <c r="P2801" s="2"/>
    </row>
    <row r="2802">
      <c r="A2802" s="3" t="s">
        <v>3755</v>
      </c>
      <c r="B2802" s="11" t="str">
        <f t="shared" si="1"/>
        <v>20200427</v>
      </c>
      <c r="C2802" s="12">
        <f t="shared" si="2"/>
        <v>43948</v>
      </c>
      <c r="D2802" s="3" t="str">
        <f t="shared" si="3"/>
        <v>16</v>
      </c>
      <c r="E2802" s="13">
        <v>464.0</v>
      </c>
      <c r="F2802" s="14">
        <f>'Costo de tareas'!$B$15</f>
        <v>0.1964027778</v>
      </c>
      <c r="G2802" s="15">
        <f>'Producción diaria'!$T$3*$L$2*$M$2*$N$2*E2802*1000/'Costo de tareas'!$B$14</f>
        <v>697.6527379</v>
      </c>
      <c r="H2802" s="16">
        <f>IF(G2802 &gt; 'Costo de tareas'!$B$13, 'Costo de tareas'!$B$13, IF(G2802 &lt; 'Costo de tareas'!$B$13*0.2, 0, 'Costo de tareas'!$B$13- G2802))</f>
        <v>39.28055556</v>
      </c>
      <c r="I2802" s="17">
        <f>IF(H2802=0,'Costo de tareas'!$B$13,'Costo de tareas'!$B$13-H2802)</f>
        <v>0</v>
      </c>
      <c r="J2802" s="2"/>
      <c r="K2802" s="2"/>
      <c r="P2802" s="2"/>
    </row>
    <row r="2803">
      <c r="A2803" s="3" t="s">
        <v>3756</v>
      </c>
      <c r="B2803" s="11" t="str">
        <f t="shared" si="1"/>
        <v>20200427</v>
      </c>
      <c r="C2803" s="12">
        <f t="shared" si="2"/>
        <v>43948</v>
      </c>
      <c r="D2803" s="3" t="str">
        <f t="shared" si="3"/>
        <v>17</v>
      </c>
      <c r="E2803" s="13">
        <v>203.0</v>
      </c>
      <c r="F2803" s="14">
        <f>'Costo de tareas'!$B$15</f>
        <v>0.1964027778</v>
      </c>
      <c r="G2803" s="15">
        <f>'Producción diaria'!$T$3*$L$2*$M$2*$N$2*E2803*1000/'Costo de tareas'!$B$14</f>
        <v>305.2230728</v>
      </c>
      <c r="H2803" s="16">
        <f>IF(G2803 &gt; 'Costo de tareas'!$B$13, 'Costo de tareas'!$B$13, IF(G2803 &lt; 'Costo de tareas'!$B$13*0.2, 0, 'Costo de tareas'!$B$13- G2803))</f>
        <v>39.28055556</v>
      </c>
      <c r="I2803" s="17">
        <f>IF(H2803=0,'Costo de tareas'!$B$13,'Costo de tareas'!$B$13-H2803)</f>
        <v>0</v>
      </c>
      <c r="J2803" s="2"/>
      <c r="K2803" s="2"/>
      <c r="P2803" s="2"/>
    </row>
    <row r="2804">
      <c r="A2804" s="3" t="s">
        <v>3757</v>
      </c>
      <c r="B2804" s="11" t="str">
        <f t="shared" si="1"/>
        <v>20200427</v>
      </c>
      <c r="C2804" s="12">
        <f t="shared" si="2"/>
        <v>43948</v>
      </c>
      <c r="D2804" s="3" t="str">
        <f t="shared" si="3"/>
        <v>18</v>
      </c>
      <c r="E2804" s="13">
        <v>112.0</v>
      </c>
      <c r="F2804" s="14">
        <f>'Costo de tareas'!$B$15</f>
        <v>0.1964027778</v>
      </c>
      <c r="G2804" s="15">
        <f>'Producción diaria'!$T$3*$L$2*$M$2*$N$2*E2804*1000/'Costo de tareas'!$B$14</f>
        <v>168.3989367</v>
      </c>
      <c r="H2804" s="16">
        <f>IF(G2804 &gt; 'Costo de tareas'!$B$13, 'Costo de tareas'!$B$13, IF(G2804 &lt; 'Costo de tareas'!$B$13*0.2, 0, 'Costo de tareas'!$B$13- G2804))</f>
        <v>39.28055556</v>
      </c>
      <c r="I2804" s="17">
        <f>IF(H2804=0,'Costo de tareas'!$B$13,'Costo de tareas'!$B$13-H2804)</f>
        <v>0</v>
      </c>
      <c r="J2804" s="2"/>
      <c r="K2804" s="2"/>
      <c r="P2804" s="2"/>
    </row>
    <row r="2805">
      <c r="A2805" s="3" t="s">
        <v>3758</v>
      </c>
      <c r="B2805" s="11" t="str">
        <f t="shared" si="1"/>
        <v>20200427</v>
      </c>
      <c r="C2805" s="12">
        <f t="shared" si="2"/>
        <v>43948</v>
      </c>
      <c r="D2805" s="3" t="str">
        <f t="shared" si="3"/>
        <v>19</v>
      </c>
      <c r="E2805" s="13">
        <v>0.0</v>
      </c>
      <c r="F2805" s="14">
        <f>'Costo de tareas'!$B$15</f>
        <v>0.1964027778</v>
      </c>
      <c r="G2805" s="15">
        <f>'Producción diaria'!$T$3*$L$2*$M$2*$N$2*E2805*1000/'Costo de tareas'!$B$14</f>
        <v>0</v>
      </c>
      <c r="H2805" s="16">
        <f>IF(G2805 &gt; 'Costo de tareas'!$B$13, 'Costo de tareas'!$B$13, IF(G2805 &lt; 'Costo de tareas'!$B$13*0.2, 0, 'Costo de tareas'!$B$13- G2805))</f>
        <v>0</v>
      </c>
      <c r="I2805" s="17">
        <f>IF(H2805=0,'Costo de tareas'!$B$13,'Costo de tareas'!$B$13-H2805)</f>
        <v>39.28055556</v>
      </c>
      <c r="J2805" s="2"/>
      <c r="K2805" s="2"/>
      <c r="P2805" s="2"/>
    </row>
    <row r="2806">
      <c r="A2806" s="3" t="s">
        <v>3759</v>
      </c>
      <c r="B2806" s="11" t="str">
        <f t="shared" si="1"/>
        <v>20200427</v>
      </c>
      <c r="C2806" s="12">
        <f t="shared" si="2"/>
        <v>43948</v>
      </c>
      <c r="D2806" s="3" t="str">
        <f t="shared" si="3"/>
        <v>20</v>
      </c>
      <c r="E2806" s="13">
        <v>0.0</v>
      </c>
      <c r="F2806" s="14">
        <f>'Costo de tareas'!$B$15</f>
        <v>0.1964027778</v>
      </c>
      <c r="G2806" s="15">
        <f>'Producción diaria'!$T$3*$L$2*$M$2*$N$2*E2806*1000/'Costo de tareas'!$B$14</f>
        <v>0</v>
      </c>
      <c r="H2806" s="16">
        <f>IF(G2806 &gt; 'Costo de tareas'!$B$13, 'Costo de tareas'!$B$13, IF(G2806 &lt; 'Costo de tareas'!$B$13*0.2, 0, 'Costo de tareas'!$B$13- G2806))</f>
        <v>0</v>
      </c>
      <c r="I2806" s="17">
        <f>IF(H2806=0,'Costo de tareas'!$B$13,'Costo de tareas'!$B$13-H2806)</f>
        <v>39.28055556</v>
      </c>
      <c r="J2806" s="2"/>
      <c r="K2806" s="2"/>
      <c r="P2806" s="2"/>
    </row>
    <row r="2807">
      <c r="A2807" s="3" t="s">
        <v>3760</v>
      </c>
      <c r="B2807" s="11" t="str">
        <f t="shared" si="1"/>
        <v>20200427</v>
      </c>
      <c r="C2807" s="12">
        <f t="shared" si="2"/>
        <v>43948</v>
      </c>
      <c r="D2807" s="3" t="str">
        <f t="shared" si="3"/>
        <v>21</v>
      </c>
      <c r="E2807" s="13">
        <v>0.0</v>
      </c>
      <c r="F2807" s="14">
        <f>'Costo de tareas'!$B$15</f>
        <v>0.1964027778</v>
      </c>
      <c r="G2807" s="15">
        <f>'Producción diaria'!$T$3*$L$2*$M$2*$N$2*E2807*1000/'Costo de tareas'!$B$14</f>
        <v>0</v>
      </c>
      <c r="H2807" s="16">
        <f>IF(G2807 &gt; 'Costo de tareas'!$B$13, 'Costo de tareas'!$B$13, IF(G2807 &lt; 'Costo de tareas'!$B$13*0.2, 0, 'Costo de tareas'!$B$13- G2807))</f>
        <v>0</v>
      </c>
      <c r="I2807" s="17">
        <f>IF(H2807=0,'Costo de tareas'!$B$13,'Costo de tareas'!$B$13-H2807)</f>
        <v>39.28055556</v>
      </c>
      <c r="J2807" s="2"/>
      <c r="K2807" s="2"/>
      <c r="P2807" s="2"/>
    </row>
    <row r="2808">
      <c r="A2808" s="3" t="s">
        <v>3761</v>
      </c>
      <c r="B2808" s="11" t="str">
        <f t="shared" si="1"/>
        <v>20200427</v>
      </c>
      <c r="C2808" s="12">
        <f t="shared" si="2"/>
        <v>43948</v>
      </c>
      <c r="D2808" s="3" t="str">
        <f t="shared" si="3"/>
        <v>22</v>
      </c>
      <c r="E2808" s="13">
        <v>0.0</v>
      </c>
      <c r="F2808" s="14">
        <f>'Costo de tareas'!$B$15</f>
        <v>0.1964027778</v>
      </c>
      <c r="G2808" s="15">
        <f>'Producción diaria'!$T$3*$L$2*$M$2*$N$2*E2808*1000/'Costo de tareas'!$B$14</f>
        <v>0</v>
      </c>
      <c r="H2808" s="16">
        <f>IF(G2808 &gt; 'Costo de tareas'!$B$13, 'Costo de tareas'!$B$13, IF(G2808 &lt; 'Costo de tareas'!$B$13*0.2, 0, 'Costo de tareas'!$B$13- G2808))</f>
        <v>0</v>
      </c>
      <c r="I2808" s="17">
        <f>IF(H2808=0,'Costo de tareas'!$B$13,'Costo de tareas'!$B$13-H2808)</f>
        <v>39.28055556</v>
      </c>
      <c r="J2808" s="2"/>
      <c r="K2808" s="2"/>
      <c r="P2808" s="2"/>
    </row>
    <row r="2809">
      <c r="A2809" s="3" t="s">
        <v>3762</v>
      </c>
      <c r="B2809" s="11" t="str">
        <f t="shared" si="1"/>
        <v>20200427</v>
      </c>
      <c r="C2809" s="12">
        <f t="shared" si="2"/>
        <v>43948</v>
      </c>
      <c r="D2809" s="3" t="str">
        <f t="shared" si="3"/>
        <v>23</v>
      </c>
      <c r="E2809" s="13">
        <v>0.0</v>
      </c>
      <c r="F2809" s="14">
        <f>'Costo de tareas'!$B$15</f>
        <v>0.1964027778</v>
      </c>
      <c r="G2809" s="15">
        <f>'Producción diaria'!$T$3*$L$2*$M$2*$N$2*E2809*1000/'Costo de tareas'!$B$14</f>
        <v>0</v>
      </c>
      <c r="H2809" s="16">
        <f>IF(G2809 &gt; 'Costo de tareas'!$B$13, 'Costo de tareas'!$B$13, IF(G2809 &lt; 'Costo de tareas'!$B$13*0.2, 0, 'Costo de tareas'!$B$13- G2809))</f>
        <v>0</v>
      </c>
      <c r="I2809" s="17">
        <f>IF(H2809=0,'Costo de tareas'!$B$13,'Costo de tareas'!$B$13-H2809)</f>
        <v>39.28055556</v>
      </c>
      <c r="J2809" s="2"/>
      <c r="K2809" s="2"/>
      <c r="P2809" s="2"/>
    </row>
    <row r="2810">
      <c r="A2810" s="3" t="s">
        <v>3763</v>
      </c>
      <c r="B2810" s="11" t="str">
        <f t="shared" si="1"/>
        <v>20200428</v>
      </c>
      <c r="C2810" s="12">
        <f t="shared" si="2"/>
        <v>43949</v>
      </c>
      <c r="D2810" s="3" t="str">
        <f t="shared" si="3"/>
        <v>00</v>
      </c>
      <c r="E2810" s="13">
        <v>0.0</v>
      </c>
      <c r="F2810" s="14">
        <f>'Costo de tareas'!$B$15</f>
        <v>0.1964027778</v>
      </c>
      <c r="G2810" s="15">
        <f>'Producción diaria'!$T$3*$L$2*$M$2*$N$2*E2810*1000/'Costo de tareas'!$B$14</f>
        <v>0</v>
      </c>
      <c r="H2810" s="16">
        <f>IF(G2810 &gt; 'Costo de tareas'!$B$13, 'Costo de tareas'!$B$13, IF(G2810 &lt; 'Costo de tareas'!$B$13*0.2, 0, 'Costo de tareas'!$B$13- G2810))</f>
        <v>0</v>
      </c>
      <c r="I2810" s="17">
        <f>IF(H2810=0,'Costo de tareas'!$B$13,'Costo de tareas'!$B$13-H2810)</f>
        <v>39.28055556</v>
      </c>
      <c r="J2810" s="2"/>
      <c r="K2810" s="2"/>
      <c r="P2810" s="2"/>
    </row>
    <row r="2811">
      <c r="A2811" s="3" t="s">
        <v>3764</v>
      </c>
      <c r="B2811" s="11" t="str">
        <f t="shared" si="1"/>
        <v>20200428</v>
      </c>
      <c r="C2811" s="12">
        <f t="shared" si="2"/>
        <v>43949</v>
      </c>
      <c r="D2811" s="3" t="str">
        <f t="shared" si="3"/>
        <v>01</v>
      </c>
      <c r="E2811" s="13">
        <v>0.0</v>
      </c>
      <c r="F2811" s="14">
        <f>'Costo de tareas'!$B$15</f>
        <v>0.1964027778</v>
      </c>
      <c r="G2811" s="15">
        <f>'Producción diaria'!$T$3*$L$2*$M$2*$N$2*E2811*1000/'Costo de tareas'!$B$14</f>
        <v>0</v>
      </c>
      <c r="H2811" s="16">
        <f>IF(G2811 &gt; 'Costo de tareas'!$B$13, 'Costo de tareas'!$B$13, IF(G2811 &lt; 'Costo de tareas'!$B$13*0.2, 0, 'Costo de tareas'!$B$13- G2811))</f>
        <v>0</v>
      </c>
      <c r="I2811" s="17">
        <f>IF(H2811=0,'Costo de tareas'!$B$13,'Costo de tareas'!$B$13-H2811)</f>
        <v>39.28055556</v>
      </c>
      <c r="J2811" s="2"/>
      <c r="K2811" s="2"/>
      <c r="P2811" s="2"/>
    </row>
    <row r="2812">
      <c r="A2812" s="3" t="s">
        <v>3765</v>
      </c>
      <c r="B2812" s="11" t="str">
        <f t="shared" si="1"/>
        <v>20200428</v>
      </c>
      <c r="C2812" s="12">
        <f t="shared" si="2"/>
        <v>43949</v>
      </c>
      <c r="D2812" s="3" t="str">
        <f t="shared" si="3"/>
        <v>02</v>
      </c>
      <c r="E2812" s="13">
        <v>0.0</v>
      </c>
      <c r="F2812" s="14">
        <f>'Costo de tareas'!$B$15</f>
        <v>0.1964027778</v>
      </c>
      <c r="G2812" s="15">
        <f>'Producción diaria'!$T$3*$L$2*$M$2*$N$2*E2812*1000/'Costo de tareas'!$B$14</f>
        <v>0</v>
      </c>
      <c r="H2812" s="16">
        <f>IF(G2812 &gt; 'Costo de tareas'!$B$13, 'Costo de tareas'!$B$13, IF(G2812 &lt; 'Costo de tareas'!$B$13*0.2, 0, 'Costo de tareas'!$B$13- G2812))</f>
        <v>0</v>
      </c>
      <c r="I2812" s="17">
        <f>IF(H2812=0,'Costo de tareas'!$B$13,'Costo de tareas'!$B$13-H2812)</f>
        <v>39.28055556</v>
      </c>
      <c r="J2812" s="2"/>
      <c r="K2812" s="2"/>
      <c r="P2812" s="2"/>
    </row>
    <row r="2813">
      <c r="A2813" s="3" t="s">
        <v>3766</v>
      </c>
      <c r="B2813" s="11" t="str">
        <f t="shared" si="1"/>
        <v>20200428</v>
      </c>
      <c r="C2813" s="12">
        <f t="shared" si="2"/>
        <v>43949</v>
      </c>
      <c r="D2813" s="3" t="str">
        <f t="shared" si="3"/>
        <v>03</v>
      </c>
      <c r="E2813" s="13">
        <v>0.0</v>
      </c>
      <c r="F2813" s="14">
        <f>'Costo de tareas'!$B$15</f>
        <v>0.1964027778</v>
      </c>
      <c r="G2813" s="15">
        <f>'Producción diaria'!$T$3*$L$2*$M$2*$N$2*E2813*1000/'Costo de tareas'!$B$14</f>
        <v>0</v>
      </c>
      <c r="H2813" s="16">
        <f>IF(G2813 &gt; 'Costo de tareas'!$B$13, 'Costo de tareas'!$B$13, IF(G2813 &lt; 'Costo de tareas'!$B$13*0.2, 0, 'Costo de tareas'!$B$13- G2813))</f>
        <v>0</v>
      </c>
      <c r="I2813" s="17">
        <f>IF(H2813=0,'Costo de tareas'!$B$13,'Costo de tareas'!$B$13-H2813)</f>
        <v>39.28055556</v>
      </c>
      <c r="J2813" s="2"/>
      <c r="K2813" s="2"/>
      <c r="P2813" s="2"/>
    </row>
    <row r="2814">
      <c r="A2814" s="3" t="s">
        <v>3767</v>
      </c>
      <c r="B2814" s="11" t="str">
        <f t="shared" si="1"/>
        <v>20200428</v>
      </c>
      <c r="C2814" s="12">
        <f t="shared" si="2"/>
        <v>43949</v>
      </c>
      <c r="D2814" s="3" t="str">
        <f t="shared" si="3"/>
        <v>04</v>
      </c>
      <c r="E2814" s="13">
        <v>0.0</v>
      </c>
      <c r="F2814" s="14">
        <f>'Costo de tareas'!$B$15</f>
        <v>0.1964027778</v>
      </c>
      <c r="G2814" s="15">
        <f>'Producción diaria'!$T$3*$L$2*$M$2*$N$2*E2814*1000/'Costo de tareas'!$B$14</f>
        <v>0</v>
      </c>
      <c r="H2814" s="16">
        <f>IF(G2814 &gt; 'Costo de tareas'!$B$13, 'Costo de tareas'!$B$13, IF(G2814 &lt; 'Costo de tareas'!$B$13*0.2, 0, 'Costo de tareas'!$B$13- G2814))</f>
        <v>0</v>
      </c>
      <c r="I2814" s="17">
        <f>IF(H2814=0,'Costo de tareas'!$B$13,'Costo de tareas'!$B$13-H2814)</f>
        <v>39.28055556</v>
      </c>
      <c r="J2814" s="2"/>
      <c r="K2814" s="2"/>
      <c r="P2814" s="2"/>
    </row>
    <row r="2815">
      <c r="A2815" s="3" t="s">
        <v>3768</v>
      </c>
      <c r="B2815" s="11" t="str">
        <f t="shared" si="1"/>
        <v>20200428</v>
      </c>
      <c r="C2815" s="12">
        <f t="shared" si="2"/>
        <v>43949</v>
      </c>
      <c r="D2815" s="3" t="str">
        <f t="shared" si="3"/>
        <v>05</v>
      </c>
      <c r="E2815" s="13">
        <v>0.0</v>
      </c>
      <c r="F2815" s="14">
        <f>'Costo de tareas'!$B$15</f>
        <v>0.1964027778</v>
      </c>
      <c r="G2815" s="15">
        <f>'Producción diaria'!$T$3*$L$2*$M$2*$N$2*E2815*1000/'Costo de tareas'!$B$14</f>
        <v>0</v>
      </c>
      <c r="H2815" s="16">
        <f>IF(G2815 &gt; 'Costo de tareas'!$B$13, 'Costo de tareas'!$B$13, IF(G2815 &lt; 'Costo de tareas'!$B$13*0.2, 0, 'Costo de tareas'!$B$13- G2815))</f>
        <v>0</v>
      </c>
      <c r="I2815" s="17">
        <f>IF(H2815=0,'Costo de tareas'!$B$13,'Costo de tareas'!$B$13-H2815)</f>
        <v>39.28055556</v>
      </c>
      <c r="J2815" s="2"/>
      <c r="K2815" s="2"/>
      <c r="P2815" s="2"/>
    </row>
    <row r="2816">
      <c r="A2816" s="3" t="s">
        <v>3769</v>
      </c>
      <c r="B2816" s="11" t="str">
        <f t="shared" si="1"/>
        <v>20200428</v>
      </c>
      <c r="C2816" s="12">
        <f t="shared" si="2"/>
        <v>43949</v>
      </c>
      <c r="D2816" s="3" t="str">
        <f t="shared" si="3"/>
        <v>06</v>
      </c>
      <c r="E2816" s="13">
        <v>85.0</v>
      </c>
      <c r="F2816" s="14">
        <f>'Costo de tareas'!$B$15</f>
        <v>0.1964027778</v>
      </c>
      <c r="G2816" s="15">
        <f>'Producción diaria'!$T$3*$L$2*$M$2*$N$2*E2816*1000/'Costo de tareas'!$B$14</f>
        <v>127.8027645</v>
      </c>
      <c r="H2816" s="16">
        <f>IF(G2816 &gt; 'Costo de tareas'!$B$13, 'Costo de tareas'!$B$13, IF(G2816 &lt; 'Costo de tareas'!$B$13*0.2, 0, 'Costo de tareas'!$B$13- G2816))</f>
        <v>39.28055556</v>
      </c>
      <c r="I2816" s="17">
        <f>IF(H2816=0,'Costo de tareas'!$B$13,'Costo de tareas'!$B$13-H2816)</f>
        <v>0</v>
      </c>
      <c r="J2816" s="2"/>
      <c r="K2816" s="2"/>
      <c r="P2816" s="2"/>
    </row>
    <row r="2817">
      <c r="A2817" s="3" t="s">
        <v>3770</v>
      </c>
      <c r="B2817" s="11" t="str">
        <f t="shared" si="1"/>
        <v>20200428</v>
      </c>
      <c r="C2817" s="12">
        <f t="shared" si="2"/>
        <v>43949</v>
      </c>
      <c r="D2817" s="3" t="str">
        <f t="shared" si="3"/>
        <v>07</v>
      </c>
      <c r="E2817" s="13">
        <v>284.0</v>
      </c>
      <c r="F2817" s="14">
        <f>'Costo de tareas'!$B$15</f>
        <v>0.1964027778</v>
      </c>
      <c r="G2817" s="15">
        <f>'Producción diaria'!$T$3*$L$2*$M$2*$N$2*E2817*1000/'Costo de tareas'!$B$14</f>
        <v>427.0115896</v>
      </c>
      <c r="H2817" s="16">
        <f>IF(G2817 &gt; 'Costo de tareas'!$B$13, 'Costo de tareas'!$B$13, IF(G2817 &lt; 'Costo de tareas'!$B$13*0.2, 0, 'Costo de tareas'!$B$13- G2817))</f>
        <v>39.28055556</v>
      </c>
      <c r="I2817" s="17">
        <f>IF(H2817=0,'Costo de tareas'!$B$13,'Costo de tareas'!$B$13-H2817)</f>
        <v>0</v>
      </c>
      <c r="J2817" s="2"/>
      <c r="K2817" s="2"/>
      <c r="P2817" s="2"/>
    </row>
    <row r="2818">
      <c r="A2818" s="3" t="s">
        <v>3771</v>
      </c>
      <c r="B2818" s="11" t="str">
        <f t="shared" si="1"/>
        <v>20200428</v>
      </c>
      <c r="C2818" s="12">
        <f t="shared" si="2"/>
        <v>43949</v>
      </c>
      <c r="D2818" s="3" t="str">
        <f t="shared" si="3"/>
        <v>08</v>
      </c>
      <c r="E2818" s="13">
        <v>353.0</v>
      </c>
      <c r="F2818" s="14">
        <f>'Costo de tareas'!$B$15</f>
        <v>0.1964027778</v>
      </c>
      <c r="G2818" s="15">
        <f>'Producción diaria'!$T$3*$L$2*$M$2*$N$2*E2818*1000/'Costo de tareas'!$B$14</f>
        <v>530.7573631</v>
      </c>
      <c r="H2818" s="16">
        <f>IF(G2818 &gt; 'Costo de tareas'!$B$13, 'Costo de tareas'!$B$13, IF(G2818 &lt; 'Costo de tareas'!$B$13*0.2, 0, 'Costo de tareas'!$B$13- G2818))</f>
        <v>39.28055556</v>
      </c>
      <c r="I2818" s="17">
        <f>IF(H2818=0,'Costo de tareas'!$B$13,'Costo de tareas'!$B$13-H2818)</f>
        <v>0</v>
      </c>
      <c r="J2818" s="2"/>
      <c r="K2818" s="2"/>
      <c r="P2818" s="2"/>
    </row>
    <row r="2819">
      <c r="A2819" s="3" t="s">
        <v>3772</v>
      </c>
      <c r="B2819" s="11" t="str">
        <f t="shared" si="1"/>
        <v>20200428</v>
      </c>
      <c r="C2819" s="12">
        <f t="shared" si="2"/>
        <v>43949</v>
      </c>
      <c r="D2819" s="3" t="str">
        <f t="shared" si="3"/>
        <v>09</v>
      </c>
      <c r="E2819" s="13">
        <v>493.0</v>
      </c>
      <c r="F2819" s="14">
        <f>'Costo de tareas'!$B$15</f>
        <v>0.1964027778</v>
      </c>
      <c r="G2819" s="15">
        <f>'Producción diaria'!$T$3*$L$2*$M$2*$N$2*E2819*1000/'Costo de tareas'!$B$14</f>
        <v>741.256034</v>
      </c>
      <c r="H2819" s="16">
        <f>IF(G2819 &gt; 'Costo de tareas'!$B$13, 'Costo de tareas'!$B$13, IF(G2819 &lt; 'Costo de tareas'!$B$13*0.2, 0, 'Costo de tareas'!$B$13- G2819))</f>
        <v>39.28055556</v>
      </c>
      <c r="I2819" s="17">
        <f>IF(H2819=0,'Costo de tareas'!$B$13,'Costo de tareas'!$B$13-H2819)</f>
        <v>0</v>
      </c>
      <c r="J2819" s="2"/>
      <c r="K2819" s="2"/>
      <c r="P2819" s="2"/>
    </row>
    <row r="2820">
      <c r="A2820" s="3" t="s">
        <v>3773</v>
      </c>
      <c r="B2820" s="11" t="str">
        <f t="shared" si="1"/>
        <v>20200428</v>
      </c>
      <c r="C2820" s="12">
        <f t="shared" si="2"/>
        <v>43949</v>
      </c>
      <c r="D2820" s="3" t="str">
        <f t="shared" si="3"/>
        <v>10</v>
      </c>
      <c r="E2820" s="13">
        <v>661.0</v>
      </c>
      <c r="F2820" s="14">
        <f>'Costo de tareas'!$B$15</f>
        <v>0.1964027778</v>
      </c>
      <c r="G2820" s="15">
        <f>'Producción diaria'!$T$3*$L$2*$M$2*$N$2*E2820*1000/'Costo de tareas'!$B$14</f>
        <v>993.8544391</v>
      </c>
      <c r="H2820" s="16">
        <f>IF(G2820 &gt; 'Costo de tareas'!$B$13, 'Costo de tareas'!$B$13, IF(G2820 &lt; 'Costo de tareas'!$B$13*0.2, 0, 'Costo de tareas'!$B$13- G2820))</f>
        <v>39.28055556</v>
      </c>
      <c r="I2820" s="17">
        <f>IF(H2820=0,'Costo de tareas'!$B$13,'Costo de tareas'!$B$13-H2820)</f>
        <v>0</v>
      </c>
      <c r="J2820" s="2"/>
      <c r="K2820" s="2"/>
      <c r="P2820" s="2"/>
    </row>
    <row r="2821">
      <c r="A2821" s="3" t="s">
        <v>3774</v>
      </c>
      <c r="B2821" s="11" t="str">
        <f t="shared" si="1"/>
        <v>20200428</v>
      </c>
      <c r="C2821" s="12">
        <f t="shared" si="2"/>
        <v>43949</v>
      </c>
      <c r="D2821" s="3" t="str">
        <f t="shared" si="3"/>
        <v>11</v>
      </c>
      <c r="E2821" s="13">
        <v>588.0</v>
      </c>
      <c r="F2821" s="14">
        <f>'Costo de tareas'!$B$15</f>
        <v>0.1964027778</v>
      </c>
      <c r="G2821" s="15">
        <f>'Producción diaria'!$T$3*$L$2*$M$2*$N$2*E2821*1000/'Costo de tareas'!$B$14</f>
        <v>884.0944179</v>
      </c>
      <c r="H2821" s="16">
        <f>IF(G2821 &gt; 'Costo de tareas'!$B$13, 'Costo de tareas'!$B$13, IF(G2821 &lt; 'Costo de tareas'!$B$13*0.2, 0, 'Costo de tareas'!$B$13- G2821))</f>
        <v>39.28055556</v>
      </c>
      <c r="I2821" s="17">
        <f>IF(H2821=0,'Costo de tareas'!$B$13,'Costo de tareas'!$B$13-H2821)</f>
        <v>0</v>
      </c>
      <c r="J2821" s="2"/>
      <c r="K2821" s="2"/>
      <c r="P2821" s="2"/>
    </row>
    <row r="2822">
      <c r="A2822" s="3" t="s">
        <v>3775</v>
      </c>
      <c r="B2822" s="11" t="str">
        <f t="shared" si="1"/>
        <v>20200428</v>
      </c>
      <c r="C2822" s="12">
        <f t="shared" si="2"/>
        <v>43949</v>
      </c>
      <c r="D2822" s="3" t="str">
        <f t="shared" si="3"/>
        <v>12</v>
      </c>
      <c r="E2822" s="13">
        <v>71.0</v>
      </c>
      <c r="F2822" s="14">
        <f>'Costo de tareas'!$B$15</f>
        <v>0.1964027778</v>
      </c>
      <c r="G2822" s="15">
        <f>'Producción diaria'!$T$3*$L$2*$M$2*$N$2*E2822*1000/'Costo de tareas'!$B$14</f>
        <v>106.7528974</v>
      </c>
      <c r="H2822" s="16">
        <f>IF(G2822 &gt; 'Costo de tareas'!$B$13, 'Costo de tareas'!$B$13, IF(G2822 &lt; 'Costo de tareas'!$B$13*0.2, 0, 'Costo de tareas'!$B$13- G2822))</f>
        <v>39.28055556</v>
      </c>
      <c r="I2822" s="17">
        <f>IF(H2822=0,'Costo de tareas'!$B$13,'Costo de tareas'!$B$13-H2822)</f>
        <v>0</v>
      </c>
      <c r="J2822" s="2"/>
      <c r="K2822" s="2"/>
      <c r="P2822" s="2"/>
    </row>
    <row r="2823">
      <c r="A2823" s="3" t="s">
        <v>3776</v>
      </c>
      <c r="B2823" s="11" t="str">
        <f t="shared" si="1"/>
        <v>20200428</v>
      </c>
      <c r="C2823" s="12">
        <f t="shared" si="2"/>
        <v>43949</v>
      </c>
      <c r="D2823" s="3" t="str">
        <f t="shared" si="3"/>
        <v>13</v>
      </c>
      <c r="E2823" s="13">
        <v>373.0</v>
      </c>
      <c r="F2823" s="14">
        <f>'Costo de tareas'!$B$15</f>
        <v>0.1964027778</v>
      </c>
      <c r="G2823" s="15">
        <f>'Producción diaria'!$T$3*$L$2*$M$2*$N$2*E2823*1000/'Costo de tareas'!$B$14</f>
        <v>560.8286018</v>
      </c>
      <c r="H2823" s="16">
        <f>IF(G2823 &gt; 'Costo de tareas'!$B$13, 'Costo de tareas'!$B$13, IF(G2823 &lt; 'Costo de tareas'!$B$13*0.2, 0, 'Costo de tareas'!$B$13- G2823))</f>
        <v>39.28055556</v>
      </c>
      <c r="I2823" s="17">
        <f>IF(H2823=0,'Costo de tareas'!$B$13,'Costo de tareas'!$B$13-H2823)</f>
        <v>0</v>
      </c>
      <c r="J2823" s="2"/>
      <c r="K2823" s="2"/>
      <c r="P2823" s="2"/>
    </row>
    <row r="2824">
      <c r="A2824" s="3" t="s">
        <v>3777</v>
      </c>
      <c r="B2824" s="11" t="str">
        <f t="shared" si="1"/>
        <v>20200428</v>
      </c>
      <c r="C2824" s="12">
        <f t="shared" si="2"/>
        <v>43949</v>
      </c>
      <c r="D2824" s="3" t="str">
        <f t="shared" si="3"/>
        <v>14</v>
      </c>
      <c r="E2824" s="13">
        <v>374.0</v>
      </c>
      <c r="F2824" s="14">
        <f>'Costo de tareas'!$B$15</f>
        <v>0.1964027778</v>
      </c>
      <c r="G2824" s="15">
        <f>'Producción diaria'!$T$3*$L$2*$M$2*$N$2*E2824*1000/'Costo de tareas'!$B$14</f>
        <v>562.3321637</v>
      </c>
      <c r="H2824" s="16">
        <f>IF(G2824 &gt; 'Costo de tareas'!$B$13, 'Costo de tareas'!$B$13, IF(G2824 &lt; 'Costo de tareas'!$B$13*0.2, 0, 'Costo de tareas'!$B$13- G2824))</f>
        <v>39.28055556</v>
      </c>
      <c r="I2824" s="17">
        <f>IF(H2824=0,'Costo de tareas'!$B$13,'Costo de tareas'!$B$13-H2824)</f>
        <v>0</v>
      </c>
      <c r="J2824" s="2"/>
      <c r="K2824" s="2"/>
      <c r="P2824" s="2"/>
    </row>
    <row r="2825">
      <c r="A2825" s="3" t="s">
        <v>3778</v>
      </c>
      <c r="B2825" s="11" t="str">
        <f t="shared" si="1"/>
        <v>20200428</v>
      </c>
      <c r="C2825" s="12">
        <f t="shared" si="2"/>
        <v>43949</v>
      </c>
      <c r="D2825" s="3" t="str">
        <f t="shared" si="3"/>
        <v>15</v>
      </c>
      <c r="E2825" s="13">
        <v>569.0</v>
      </c>
      <c r="F2825" s="14">
        <f>'Costo de tareas'!$B$15</f>
        <v>0.1964027778</v>
      </c>
      <c r="G2825" s="15">
        <f>'Producción diaria'!$T$3*$L$2*$M$2*$N$2*E2825*1000/'Costo de tareas'!$B$14</f>
        <v>855.5267411</v>
      </c>
      <c r="H2825" s="16">
        <f>IF(G2825 &gt; 'Costo de tareas'!$B$13, 'Costo de tareas'!$B$13, IF(G2825 &lt; 'Costo de tareas'!$B$13*0.2, 0, 'Costo de tareas'!$B$13- G2825))</f>
        <v>39.28055556</v>
      </c>
      <c r="I2825" s="17">
        <f>IF(H2825=0,'Costo de tareas'!$B$13,'Costo de tareas'!$B$13-H2825)</f>
        <v>0</v>
      </c>
      <c r="J2825" s="2"/>
      <c r="K2825" s="2"/>
      <c r="P2825" s="2"/>
    </row>
    <row r="2826">
      <c r="A2826" s="3" t="s">
        <v>3779</v>
      </c>
      <c r="B2826" s="11" t="str">
        <f t="shared" si="1"/>
        <v>20200428</v>
      </c>
      <c r="C2826" s="12">
        <f t="shared" si="2"/>
        <v>43949</v>
      </c>
      <c r="D2826" s="3" t="str">
        <f t="shared" si="3"/>
        <v>16</v>
      </c>
      <c r="E2826" s="13">
        <v>334.0</v>
      </c>
      <c r="F2826" s="14">
        <f>'Costo de tareas'!$B$15</f>
        <v>0.1964027778</v>
      </c>
      <c r="G2826" s="15">
        <f>'Producción diaria'!$T$3*$L$2*$M$2*$N$2*E2826*1000/'Costo de tareas'!$B$14</f>
        <v>502.1896863</v>
      </c>
      <c r="H2826" s="16">
        <f>IF(G2826 &gt; 'Costo de tareas'!$B$13, 'Costo de tareas'!$B$13, IF(G2826 &lt; 'Costo de tareas'!$B$13*0.2, 0, 'Costo de tareas'!$B$13- G2826))</f>
        <v>39.28055556</v>
      </c>
      <c r="I2826" s="17">
        <f>IF(H2826=0,'Costo de tareas'!$B$13,'Costo de tareas'!$B$13-H2826)</f>
        <v>0</v>
      </c>
      <c r="J2826" s="2"/>
      <c r="K2826" s="2"/>
      <c r="P2826" s="2"/>
    </row>
    <row r="2827">
      <c r="A2827" s="3" t="s">
        <v>3780</v>
      </c>
      <c r="B2827" s="11" t="str">
        <f t="shared" si="1"/>
        <v>20200428</v>
      </c>
      <c r="C2827" s="12">
        <f t="shared" si="2"/>
        <v>43949</v>
      </c>
      <c r="D2827" s="3" t="str">
        <f t="shared" si="3"/>
        <v>17</v>
      </c>
      <c r="E2827" s="13">
        <v>224.0</v>
      </c>
      <c r="F2827" s="14">
        <f>'Costo de tareas'!$B$15</f>
        <v>0.1964027778</v>
      </c>
      <c r="G2827" s="15">
        <f>'Producción diaria'!$T$3*$L$2*$M$2*$N$2*E2827*1000/'Costo de tareas'!$B$14</f>
        <v>336.7978735</v>
      </c>
      <c r="H2827" s="16">
        <f>IF(G2827 &gt; 'Costo de tareas'!$B$13, 'Costo de tareas'!$B$13, IF(G2827 &lt; 'Costo de tareas'!$B$13*0.2, 0, 'Costo de tareas'!$B$13- G2827))</f>
        <v>39.28055556</v>
      </c>
      <c r="I2827" s="17">
        <f>IF(H2827=0,'Costo de tareas'!$B$13,'Costo de tareas'!$B$13-H2827)</f>
        <v>0</v>
      </c>
      <c r="J2827" s="2"/>
      <c r="K2827" s="2"/>
      <c r="P2827" s="2"/>
    </row>
    <row r="2828">
      <c r="A2828" s="3" t="s">
        <v>3781</v>
      </c>
      <c r="B2828" s="11" t="str">
        <f t="shared" si="1"/>
        <v>20200428</v>
      </c>
      <c r="C2828" s="12">
        <f t="shared" si="2"/>
        <v>43949</v>
      </c>
      <c r="D2828" s="3" t="str">
        <f t="shared" si="3"/>
        <v>18</v>
      </c>
      <c r="E2828" s="13">
        <v>85.0</v>
      </c>
      <c r="F2828" s="14">
        <f>'Costo de tareas'!$B$15</f>
        <v>0.1964027778</v>
      </c>
      <c r="G2828" s="15">
        <f>'Producción diaria'!$T$3*$L$2*$M$2*$N$2*E2828*1000/'Costo de tareas'!$B$14</f>
        <v>127.8027645</v>
      </c>
      <c r="H2828" s="16">
        <f>IF(G2828 &gt; 'Costo de tareas'!$B$13, 'Costo de tareas'!$B$13, IF(G2828 &lt; 'Costo de tareas'!$B$13*0.2, 0, 'Costo de tareas'!$B$13- G2828))</f>
        <v>39.28055556</v>
      </c>
      <c r="I2828" s="17">
        <f>IF(H2828=0,'Costo de tareas'!$B$13,'Costo de tareas'!$B$13-H2828)</f>
        <v>0</v>
      </c>
      <c r="J2828" s="2"/>
      <c r="K2828" s="2"/>
      <c r="P2828" s="2"/>
    </row>
    <row r="2829">
      <c r="A2829" s="3" t="s">
        <v>3782</v>
      </c>
      <c r="B2829" s="11" t="str">
        <f t="shared" si="1"/>
        <v>20200428</v>
      </c>
      <c r="C2829" s="12">
        <f t="shared" si="2"/>
        <v>43949</v>
      </c>
      <c r="D2829" s="3" t="str">
        <f t="shared" si="3"/>
        <v>19</v>
      </c>
      <c r="E2829" s="13">
        <v>0.0</v>
      </c>
      <c r="F2829" s="14">
        <f>'Costo de tareas'!$B$15</f>
        <v>0.1964027778</v>
      </c>
      <c r="G2829" s="15">
        <f>'Producción diaria'!$T$3*$L$2*$M$2*$N$2*E2829*1000/'Costo de tareas'!$B$14</f>
        <v>0</v>
      </c>
      <c r="H2829" s="16">
        <f>IF(G2829 &gt; 'Costo de tareas'!$B$13, 'Costo de tareas'!$B$13, IF(G2829 &lt; 'Costo de tareas'!$B$13*0.2, 0, 'Costo de tareas'!$B$13- G2829))</f>
        <v>0</v>
      </c>
      <c r="I2829" s="17">
        <f>IF(H2829=0,'Costo de tareas'!$B$13,'Costo de tareas'!$B$13-H2829)</f>
        <v>39.28055556</v>
      </c>
      <c r="J2829" s="2"/>
      <c r="K2829" s="2"/>
      <c r="P2829" s="2"/>
    </row>
    <row r="2830">
      <c r="A2830" s="3" t="s">
        <v>3783</v>
      </c>
      <c r="B2830" s="11" t="str">
        <f t="shared" si="1"/>
        <v>20200428</v>
      </c>
      <c r="C2830" s="12">
        <f t="shared" si="2"/>
        <v>43949</v>
      </c>
      <c r="D2830" s="3" t="str">
        <f t="shared" si="3"/>
        <v>20</v>
      </c>
      <c r="E2830" s="13">
        <v>0.0</v>
      </c>
      <c r="F2830" s="14">
        <f>'Costo de tareas'!$B$15</f>
        <v>0.1964027778</v>
      </c>
      <c r="G2830" s="15">
        <f>'Producción diaria'!$T$3*$L$2*$M$2*$N$2*E2830*1000/'Costo de tareas'!$B$14</f>
        <v>0</v>
      </c>
      <c r="H2830" s="16">
        <f>IF(G2830 &gt; 'Costo de tareas'!$B$13, 'Costo de tareas'!$B$13, IF(G2830 &lt; 'Costo de tareas'!$B$13*0.2, 0, 'Costo de tareas'!$B$13- G2830))</f>
        <v>0</v>
      </c>
      <c r="I2830" s="17">
        <f>IF(H2830=0,'Costo de tareas'!$B$13,'Costo de tareas'!$B$13-H2830)</f>
        <v>39.28055556</v>
      </c>
      <c r="J2830" s="2"/>
      <c r="K2830" s="2"/>
      <c r="P2830" s="2"/>
    </row>
    <row r="2831">
      <c r="A2831" s="3" t="s">
        <v>3784</v>
      </c>
      <c r="B2831" s="11" t="str">
        <f t="shared" si="1"/>
        <v>20200428</v>
      </c>
      <c r="C2831" s="12">
        <f t="shared" si="2"/>
        <v>43949</v>
      </c>
      <c r="D2831" s="3" t="str">
        <f t="shared" si="3"/>
        <v>21</v>
      </c>
      <c r="E2831" s="13">
        <v>0.0</v>
      </c>
      <c r="F2831" s="14">
        <f>'Costo de tareas'!$B$15</f>
        <v>0.1964027778</v>
      </c>
      <c r="G2831" s="15">
        <f>'Producción diaria'!$T$3*$L$2*$M$2*$N$2*E2831*1000/'Costo de tareas'!$B$14</f>
        <v>0</v>
      </c>
      <c r="H2831" s="16">
        <f>IF(G2831 &gt; 'Costo de tareas'!$B$13, 'Costo de tareas'!$B$13, IF(G2831 &lt; 'Costo de tareas'!$B$13*0.2, 0, 'Costo de tareas'!$B$13- G2831))</f>
        <v>0</v>
      </c>
      <c r="I2831" s="17">
        <f>IF(H2831=0,'Costo de tareas'!$B$13,'Costo de tareas'!$B$13-H2831)</f>
        <v>39.28055556</v>
      </c>
      <c r="J2831" s="2"/>
      <c r="K2831" s="2"/>
      <c r="P2831" s="2"/>
    </row>
    <row r="2832">
      <c r="A2832" s="3" t="s">
        <v>3785</v>
      </c>
      <c r="B2832" s="11" t="str">
        <f t="shared" si="1"/>
        <v>20200428</v>
      </c>
      <c r="C2832" s="12">
        <f t="shared" si="2"/>
        <v>43949</v>
      </c>
      <c r="D2832" s="3" t="str">
        <f t="shared" si="3"/>
        <v>22</v>
      </c>
      <c r="E2832" s="13">
        <v>0.0</v>
      </c>
      <c r="F2832" s="14">
        <f>'Costo de tareas'!$B$15</f>
        <v>0.1964027778</v>
      </c>
      <c r="G2832" s="15">
        <f>'Producción diaria'!$T$3*$L$2*$M$2*$N$2*E2832*1000/'Costo de tareas'!$B$14</f>
        <v>0</v>
      </c>
      <c r="H2832" s="16">
        <f>IF(G2832 &gt; 'Costo de tareas'!$B$13, 'Costo de tareas'!$B$13, IF(G2832 &lt; 'Costo de tareas'!$B$13*0.2, 0, 'Costo de tareas'!$B$13- G2832))</f>
        <v>0</v>
      </c>
      <c r="I2832" s="17">
        <f>IF(H2832=0,'Costo de tareas'!$B$13,'Costo de tareas'!$B$13-H2832)</f>
        <v>39.28055556</v>
      </c>
      <c r="J2832" s="2"/>
      <c r="K2832" s="2"/>
      <c r="P2832" s="2"/>
    </row>
    <row r="2833">
      <c r="A2833" s="3" t="s">
        <v>3787</v>
      </c>
      <c r="B2833" s="11" t="str">
        <f t="shared" si="1"/>
        <v>20200428</v>
      </c>
      <c r="C2833" s="12">
        <f t="shared" si="2"/>
        <v>43949</v>
      </c>
      <c r="D2833" s="3" t="str">
        <f t="shared" si="3"/>
        <v>23</v>
      </c>
      <c r="E2833" s="13">
        <v>0.0</v>
      </c>
      <c r="F2833" s="14">
        <f>'Costo de tareas'!$B$15</f>
        <v>0.1964027778</v>
      </c>
      <c r="G2833" s="15">
        <f>'Producción diaria'!$T$3*$L$2*$M$2*$N$2*E2833*1000/'Costo de tareas'!$B$14</f>
        <v>0</v>
      </c>
      <c r="H2833" s="16">
        <f>IF(G2833 &gt; 'Costo de tareas'!$B$13, 'Costo de tareas'!$B$13, IF(G2833 &lt; 'Costo de tareas'!$B$13*0.2, 0, 'Costo de tareas'!$B$13- G2833))</f>
        <v>0</v>
      </c>
      <c r="I2833" s="17">
        <f>IF(H2833=0,'Costo de tareas'!$B$13,'Costo de tareas'!$B$13-H2833)</f>
        <v>39.28055556</v>
      </c>
      <c r="J2833" s="2"/>
      <c r="K2833" s="2"/>
      <c r="P2833" s="2"/>
    </row>
    <row r="2834">
      <c r="A2834" s="3" t="s">
        <v>3788</v>
      </c>
      <c r="B2834" s="11" t="str">
        <f t="shared" si="1"/>
        <v>20200429</v>
      </c>
      <c r="C2834" s="12">
        <f t="shared" si="2"/>
        <v>43950</v>
      </c>
      <c r="D2834" s="3" t="str">
        <f t="shared" si="3"/>
        <v>00</v>
      </c>
      <c r="E2834" s="13">
        <v>0.0</v>
      </c>
      <c r="F2834" s="14">
        <f>'Costo de tareas'!$B$15</f>
        <v>0.1964027778</v>
      </c>
      <c r="G2834" s="15">
        <f>'Producción diaria'!$T$3*$L$2*$M$2*$N$2*E2834*1000/'Costo de tareas'!$B$14</f>
        <v>0</v>
      </c>
      <c r="H2834" s="16">
        <f>IF(G2834 &gt; 'Costo de tareas'!$B$13, 'Costo de tareas'!$B$13, IF(G2834 &lt; 'Costo de tareas'!$B$13*0.2, 0, 'Costo de tareas'!$B$13- G2834))</f>
        <v>0</v>
      </c>
      <c r="I2834" s="17">
        <f>IF(H2834=0,'Costo de tareas'!$B$13,'Costo de tareas'!$B$13-H2834)</f>
        <v>39.28055556</v>
      </c>
      <c r="J2834" s="2"/>
      <c r="K2834" s="2"/>
      <c r="P2834" s="2"/>
    </row>
    <row r="2835">
      <c r="A2835" s="3" t="s">
        <v>3789</v>
      </c>
      <c r="B2835" s="11" t="str">
        <f t="shared" si="1"/>
        <v>20200429</v>
      </c>
      <c r="C2835" s="12">
        <f t="shared" si="2"/>
        <v>43950</v>
      </c>
      <c r="D2835" s="3" t="str">
        <f t="shared" si="3"/>
        <v>01</v>
      </c>
      <c r="E2835" s="13">
        <v>0.0</v>
      </c>
      <c r="F2835" s="14">
        <f>'Costo de tareas'!$B$15</f>
        <v>0.1964027778</v>
      </c>
      <c r="G2835" s="15">
        <f>'Producción diaria'!$T$3*$L$2*$M$2*$N$2*E2835*1000/'Costo de tareas'!$B$14</f>
        <v>0</v>
      </c>
      <c r="H2835" s="16">
        <f>IF(G2835 &gt; 'Costo de tareas'!$B$13, 'Costo de tareas'!$B$13, IF(G2835 &lt; 'Costo de tareas'!$B$13*0.2, 0, 'Costo de tareas'!$B$13- G2835))</f>
        <v>0</v>
      </c>
      <c r="I2835" s="17">
        <f>IF(H2835=0,'Costo de tareas'!$B$13,'Costo de tareas'!$B$13-H2835)</f>
        <v>39.28055556</v>
      </c>
      <c r="J2835" s="2"/>
      <c r="K2835" s="2"/>
      <c r="P2835" s="2"/>
    </row>
    <row r="2836">
      <c r="A2836" s="3" t="s">
        <v>3790</v>
      </c>
      <c r="B2836" s="11" t="str">
        <f t="shared" si="1"/>
        <v>20200429</v>
      </c>
      <c r="C2836" s="12">
        <f t="shared" si="2"/>
        <v>43950</v>
      </c>
      <c r="D2836" s="3" t="str">
        <f t="shared" si="3"/>
        <v>02</v>
      </c>
      <c r="E2836" s="13">
        <v>0.0</v>
      </c>
      <c r="F2836" s="14">
        <f>'Costo de tareas'!$B$15</f>
        <v>0.1964027778</v>
      </c>
      <c r="G2836" s="15">
        <f>'Producción diaria'!$T$3*$L$2*$M$2*$N$2*E2836*1000/'Costo de tareas'!$B$14</f>
        <v>0</v>
      </c>
      <c r="H2836" s="16">
        <f>IF(G2836 &gt; 'Costo de tareas'!$B$13, 'Costo de tareas'!$B$13, IF(G2836 &lt; 'Costo de tareas'!$B$13*0.2, 0, 'Costo de tareas'!$B$13- G2836))</f>
        <v>0</v>
      </c>
      <c r="I2836" s="17">
        <f>IF(H2836=0,'Costo de tareas'!$B$13,'Costo de tareas'!$B$13-H2836)</f>
        <v>39.28055556</v>
      </c>
      <c r="J2836" s="2"/>
      <c r="K2836" s="2"/>
      <c r="P2836" s="2"/>
    </row>
    <row r="2837">
      <c r="A2837" s="3" t="s">
        <v>3791</v>
      </c>
      <c r="B2837" s="11" t="str">
        <f t="shared" si="1"/>
        <v>20200429</v>
      </c>
      <c r="C2837" s="12">
        <f t="shared" si="2"/>
        <v>43950</v>
      </c>
      <c r="D2837" s="3" t="str">
        <f t="shared" si="3"/>
        <v>03</v>
      </c>
      <c r="E2837" s="13">
        <v>0.0</v>
      </c>
      <c r="F2837" s="14">
        <f>'Costo de tareas'!$B$15</f>
        <v>0.1964027778</v>
      </c>
      <c r="G2837" s="15">
        <f>'Producción diaria'!$T$3*$L$2*$M$2*$N$2*E2837*1000/'Costo de tareas'!$B$14</f>
        <v>0</v>
      </c>
      <c r="H2837" s="16">
        <f>IF(G2837 &gt; 'Costo de tareas'!$B$13, 'Costo de tareas'!$B$13, IF(G2837 &lt; 'Costo de tareas'!$B$13*0.2, 0, 'Costo de tareas'!$B$13- G2837))</f>
        <v>0</v>
      </c>
      <c r="I2837" s="17">
        <f>IF(H2837=0,'Costo de tareas'!$B$13,'Costo de tareas'!$B$13-H2837)</f>
        <v>39.28055556</v>
      </c>
      <c r="J2837" s="2"/>
      <c r="K2837" s="2"/>
      <c r="P2837" s="2"/>
    </row>
    <row r="2838">
      <c r="A2838" s="3" t="s">
        <v>3792</v>
      </c>
      <c r="B2838" s="11" t="str">
        <f t="shared" si="1"/>
        <v>20200429</v>
      </c>
      <c r="C2838" s="12">
        <f t="shared" si="2"/>
        <v>43950</v>
      </c>
      <c r="D2838" s="3" t="str">
        <f t="shared" si="3"/>
        <v>04</v>
      </c>
      <c r="E2838" s="13">
        <v>0.0</v>
      </c>
      <c r="F2838" s="14">
        <f>'Costo de tareas'!$B$15</f>
        <v>0.1964027778</v>
      </c>
      <c r="G2838" s="15">
        <f>'Producción diaria'!$T$3*$L$2*$M$2*$N$2*E2838*1000/'Costo de tareas'!$B$14</f>
        <v>0</v>
      </c>
      <c r="H2838" s="16">
        <f>IF(G2838 &gt; 'Costo de tareas'!$B$13, 'Costo de tareas'!$B$13, IF(G2838 &lt; 'Costo de tareas'!$B$13*0.2, 0, 'Costo de tareas'!$B$13- G2838))</f>
        <v>0</v>
      </c>
      <c r="I2838" s="17">
        <f>IF(H2838=0,'Costo de tareas'!$B$13,'Costo de tareas'!$B$13-H2838)</f>
        <v>39.28055556</v>
      </c>
      <c r="J2838" s="2"/>
      <c r="K2838" s="2"/>
      <c r="P2838" s="2"/>
    </row>
    <row r="2839">
      <c r="A2839" s="3" t="s">
        <v>3793</v>
      </c>
      <c r="B2839" s="11" t="str">
        <f t="shared" si="1"/>
        <v>20200429</v>
      </c>
      <c r="C2839" s="12">
        <f t="shared" si="2"/>
        <v>43950</v>
      </c>
      <c r="D2839" s="3" t="str">
        <f t="shared" si="3"/>
        <v>05</v>
      </c>
      <c r="E2839" s="13">
        <v>0.0</v>
      </c>
      <c r="F2839" s="14">
        <f>'Costo de tareas'!$B$15</f>
        <v>0.1964027778</v>
      </c>
      <c r="G2839" s="15">
        <f>'Producción diaria'!$T$3*$L$2*$M$2*$N$2*E2839*1000/'Costo de tareas'!$B$14</f>
        <v>0</v>
      </c>
      <c r="H2839" s="16">
        <f>IF(G2839 &gt; 'Costo de tareas'!$B$13, 'Costo de tareas'!$B$13, IF(G2839 &lt; 'Costo de tareas'!$B$13*0.2, 0, 'Costo de tareas'!$B$13- G2839))</f>
        <v>0</v>
      </c>
      <c r="I2839" s="17">
        <f>IF(H2839=0,'Costo de tareas'!$B$13,'Costo de tareas'!$B$13-H2839)</f>
        <v>39.28055556</v>
      </c>
      <c r="J2839" s="2"/>
      <c r="K2839" s="2"/>
      <c r="P2839" s="2"/>
    </row>
    <row r="2840">
      <c r="A2840" s="3" t="s">
        <v>3794</v>
      </c>
      <c r="B2840" s="11" t="str">
        <f t="shared" si="1"/>
        <v>20200429</v>
      </c>
      <c r="C2840" s="12">
        <f t="shared" si="2"/>
        <v>43950</v>
      </c>
      <c r="D2840" s="3" t="str">
        <f t="shared" si="3"/>
        <v>06</v>
      </c>
      <c r="E2840" s="13">
        <v>108.0</v>
      </c>
      <c r="F2840" s="14">
        <f>'Costo de tareas'!$B$15</f>
        <v>0.1964027778</v>
      </c>
      <c r="G2840" s="15">
        <f>'Producción diaria'!$T$3*$L$2*$M$2*$N$2*E2840*1000/'Costo de tareas'!$B$14</f>
        <v>162.384689</v>
      </c>
      <c r="H2840" s="16">
        <f>IF(G2840 &gt; 'Costo de tareas'!$B$13, 'Costo de tareas'!$B$13, IF(G2840 &lt; 'Costo de tareas'!$B$13*0.2, 0, 'Costo de tareas'!$B$13- G2840))</f>
        <v>39.28055556</v>
      </c>
      <c r="I2840" s="17">
        <f>IF(H2840=0,'Costo de tareas'!$B$13,'Costo de tareas'!$B$13-H2840)</f>
        <v>0</v>
      </c>
      <c r="J2840" s="2"/>
      <c r="K2840" s="2"/>
      <c r="P2840" s="2"/>
    </row>
    <row r="2841">
      <c r="A2841" s="3" t="s">
        <v>3795</v>
      </c>
      <c r="B2841" s="11" t="str">
        <f t="shared" si="1"/>
        <v>20200429</v>
      </c>
      <c r="C2841" s="12">
        <f t="shared" si="2"/>
        <v>43950</v>
      </c>
      <c r="D2841" s="3" t="str">
        <f t="shared" si="3"/>
        <v>07</v>
      </c>
      <c r="E2841" s="13">
        <v>313.0</v>
      </c>
      <c r="F2841" s="14">
        <f>'Costo de tareas'!$B$15</f>
        <v>0.1964027778</v>
      </c>
      <c r="G2841" s="15">
        <f>'Producción diaria'!$T$3*$L$2*$M$2*$N$2*E2841*1000/'Costo de tareas'!$B$14</f>
        <v>470.6148857</v>
      </c>
      <c r="H2841" s="16">
        <f>IF(G2841 &gt; 'Costo de tareas'!$B$13, 'Costo de tareas'!$B$13, IF(G2841 &lt; 'Costo de tareas'!$B$13*0.2, 0, 'Costo de tareas'!$B$13- G2841))</f>
        <v>39.28055556</v>
      </c>
      <c r="I2841" s="17">
        <f>IF(H2841=0,'Costo de tareas'!$B$13,'Costo de tareas'!$B$13-H2841)</f>
        <v>0</v>
      </c>
      <c r="J2841" s="2"/>
      <c r="K2841" s="2"/>
      <c r="P2841" s="2"/>
    </row>
    <row r="2842">
      <c r="A2842" s="3" t="s">
        <v>3796</v>
      </c>
      <c r="B2842" s="11" t="str">
        <f t="shared" si="1"/>
        <v>20200429</v>
      </c>
      <c r="C2842" s="12">
        <f t="shared" si="2"/>
        <v>43950</v>
      </c>
      <c r="D2842" s="3" t="str">
        <f t="shared" si="3"/>
        <v>08</v>
      </c>
      <c r="E2842" s="13">
        <v>527.0</v>
      </c>
      <c r="F2842" s="14">
        <f>'Costo de tareas'!$B$15</f>
        <v>0.1964027778</v>
      </c>
      <c r="G2842" s="15">
        <f>'Producción diaria'!$T$3*$L$2*$M$2*$N$2*E2842*1000/'Costo de tareas'!$B$14</f>
        <v>792.3771398</v>
      </c>
      <c r="H2842" s="16">
        <f>IF(G2842 &gt; 'Costo de tareas'!$B$13, 'Costo de tareas'!$B$13, IF(G2842 &lt; 'Costo de tareas'!$B$13*0.2, 0, 'Costo de tareas'!$B$13- G2842))</f>
        <v>39.28055556</v>
      </c>
      <c r="I2842" s="17">
        <f>IF(H2842=0,'Costo de tareas'!$B$13,'Costo de tareas'!$B$13-H2842)</f>
        <v>0</v>
      </c>
      <c r="J2842" s="2"/>
      <c r="K2842" s="2"/>
      <c r="P2842" s="2"/>
    </row>
    <row r="2843">
      <c r="A2843" s="3" t="s">
        <v>3797</v>
      </c>
      <c r="B2843" s="11" t="str">
        <f t="shared" si="1"/>
        <v>20200429</v>
      </c>
      <c r="C2843" s="12">
        <f t="shared" si="2"/>
        <v>43950</v>
      </c>
      <c r="D2843" s="3" t="str">
        <f t="shared" si="3"/>
        <v>09</v>
      </c>
      <c r="E2843" s="13">
        <v>716.0</v>
      </c>
      <c r="F2843" s="14">
        <f>'Costo de tareas'!$B$15</f>
        <v>0.1964027778</v>
      </c>
      <c r="G2843" s="15">
        <f>'Producción diaria'!$T$3*$L$2*$M$2*$N$2*E2843*1000/'Costo de tareas'!$B$14</f>
        <v>1076.550346</v>
      </c>
      <c r="H2843" s="16">
        <f>IF(G2843 &gt; 'Costo de tareas'!$B$13, 'Costo de tareas'!$B$13, IF(G2843 &lt; 'Costo de tareas'!$B$13*0.2, 0, 'Costo de tareas'!$B$13- G2843))</f>
        <v>39.28055556</v>
      </c>
      <c r="I2843" s="17">
        <f>IF(H2843=0,'Costo de tareas'!$B$13,'Costo de tareas'!$B$13-H2843)</f>
        <v>0</v>
      </c>
      <c r="J2843" s="2"/>
      <c r="K2843" s="2"/>
      <c r="P2843" s="2"/>
    </row>
    <row r="2844">
      <c r="A2844" s="3" t="s">
        <v>3798</v>
      </c>
      <c r="B2844" s="11" t="str">
        <f t="shared" si="1"/>
        <v>20200429</v>
      </c>
      <c r="C2844" s="12">
        <f t="shared" si="2"/>
        <v>43950</v>
      </c>
      <c r="D2844" s="3" t="str">
        <f t="shared" si="3"/>
        <v>10</v>
      </c>
      <c r="E2844" s="13">
        <v>815.0</v>
      </c>
      <c r="F2844" s="14">
        <f>'Costo de tareas'!$B$15</f>
        <v>0.1964027778</v>
      </c>
      <c r="G2844" s="15">
        <f>'Producción diaria'!$T$3*$L$2*$M$2*$N$2*E2844*1000/'Costo de tareas'!$B$14</f>
        <v>1225.402977</v>
      </c>
      <c r="H2844" s="16">
        <f>IF(G2844 &gt; 'Costo de tareas'!$B$13, 'Costo de tareas'!$B$13, IF(G2844 &lt; 'Costo de tareas'!$B$13*0.2, 0, 'Costo de tareas'!$B$13- G2844))</f>
        <v>39.28055556</v>
      </c>
      <c r="I2844" s="17">
        <f>IF(H2844=0,'Costo de tareas'!$B$13,'Costo de tareas'!$B$13-H2844)</f>
        <v>0</v>
      </c>
      <c r="J2844" s="2"/>
      <c r="K2844" s="2"/>
      <c r="P2844" s="2"/>
    </row>
    <row r="2845">
      <c r="A2845" s="3" t="s">
        <v>3799</v>
      </c>
      <c r="B2845" s="11" t="str">
        <f t="shared" si="1"/>
        <v>20200429</v>
      </c>
      <c r="C2845" s="12">
        <f t="shared" si="2"/>
        <v>43950</v>
      </c>
      <c r="D2845" s="3" t="str">
        <f t="shared" si="3"/>
        <v>11</v>
      </c>
      <c r="E2845" s="13">
        <v>943.0</v>
      </c>
      <c r="F2845" s="14">
        <f>'Costo de tareas'!$B$15</f>
        <v>0.1964027778</v>
      </c>
      <c r="G2845" s="15">
        <f>'Producción diaria'!$T$3*$L$2*$M$2*$N$2*E2845*1000/'Costo de tareas'!$B$14</f>
        <v>1417.858905</v>
      </c>
      <c r="H2845" s="16">
        <f>IF(G2845 &gt; 'Costo de tareas'!$B$13, 'Costo de tareas'!$B$13, IF(G2845 &lt; 'Costo de tareas'!$B$13*0.2, 0, 'Costo de tareas'!$B$13- G2845))</f>
        <v>39.28055556</v>
      </c>
      <c r="I2845" s="17">
        <f>IF(H2845=0,'Costo de tareas'!$B$13,'Costo de tareas'!$B$13-H2845)</f>
        <v>0</v>
      </c>
      <c r="J2845" s="2"/>
      <c r="K2845" s="2"/>
      <c r="P2845" s="2"/>
    </row>
    <row r="2846">
      <c r="A2846" s="3" t="s">
        <v>3800</v>
      </c>
      <c r="B2846" s="11" t="str">
        <f t="shared" si="1"/>
        <v>20200429</v>
      </c>
      <c r="C2846" s="12">
        <f t="shared" si="2"/>
        <v>43950</v>
      </c>
      <c r="D2846" s="3" t="str">
        <f t="shared" si="3"/>
        <v>12</v>
      </c>
      <c r="E2846" s="13">
        <v>1009.0</v>
      </c>
      <c r="F2846" s="14">
        <f>'Costo de tareas'!$B$15</f>
        <v>0.1964027778</v>
      </c>
      <c r="G2846" s="15">
        <f>'Producción diaria'!$T$3*$L$2*$M$2*$N$2*E2846*1000/'Costo de tareas'!$B$14</f>
        <v>1517.093993</v>
      </c>
      <c r="H2846" s="16">
        <f>IF(G2846 &gt; 'Costo de tareas'!$B$13, 'Costo de tareas'!$B$13, IF(G2846 &lt; 'Costo de tareas'!$B$13*0.2, 0, 'Costo de tareas'!$B$13- G2846))</f>
        <v>39.28055556</v>
      </c>
      <c r="I2846" s="17">
        <f>IF(H2846=0,'Costo de tareas'!$B$13,'Costo de tareas'!$B$13-H2846)</f>
        <v>0</v>
      </c>
      <c r="J2846" s="2"/>
      <c r="K2846" s="2"/>
      <c r="P2846" s="2"/>
    </row>
    <row r="2847">
      <c r="A2847" s="3" t="s">
        <v>3801</v>
      </c>
      <c r="B2847" s="11" t="str">
        <f t="shared" si="1"/>
        <v>20200429</v>
      </c>
      <c r="C2847" s="12">
        <f t="shared" si="2"/>
        <v>43950</v>
      </c>
      <c r="D2847" s="3" t="str">
        <f t="shared" si="3"/>
        <v>13</v>
      </c>
      <c r="E2847" s="13">
        <v>953.0</v>
      </c>
      <c r="F2847" s="14">
        <f>'Costo de tareas'!$B$15</f>
        <v>0.1964027778</v>
      </c>
      <c r="G2847" s="15">
        <f>'Producción diaria'!$T$3*$L$2*$M$2*$N$2*E2847*1000/'Costo de tareas'!$B$14</f>
        <v>1432.894524</v>
      </c>
      <c r="H2847" s="16">
        <f>IF(G2847 &gt; 'Costo de tareas'!$B$13, 'Costo de tareas'!$B$13, IF(G2847 &lt; 'Costo de tareas'!$B$13*0.2, 0, 'Costo de tareas'!$B$13- G2847))</f>
        <v>39.28055556</v>
      </c>
      <c r="I2847" s="17">
        <f>IF(H2847=0,'Costo de tareas'!$B$13,'Costo de tareas'!$B$13-H2847)</f>
        <v>0</v>
      </c>
      <c r="J2847" s="2"/>
      <c r="K2847" s="2"/>
      <c r="P2847" s="2"/>
    </row>
    <row r="2848">
      <c r="A2848" s="3" t="s">
        <v>3802</v>
      </c>
      <c r="B2848" s="11" t="str">
        <f t="shared" si="1"/>
        <v>20200429</v>
      </c>
      <c r="C2848" s="12">
        <f t="shared" si="2"/>
        <v>43950</v>
      </c>
      <c r="D2848" s="3" t="str">
        <f t="shared" si="3"/>
        <v>14</v>
      </c>
      <c r="E2848" s="13">
        <v>898.0</v>
      </c>
      <c r="F2848" s="14">
        <f>'Costo de tareas'!$B$15</f>
        <v>0.1964027778</v>
      </c>
      <c r="G2848" s="15">
        <f>'Producción diaria'!$T$3*$L$2*$M$2*$N$2*E2848*1000/'Costo de tareas'!$B$14</f>
        <v>1350.198618</v>
      </c>
      <c r="H2848" s="16">
        <f>IF(G2848 &gt; 'Costo de tareas'!$B$13, 'Costo de tareas'!$B$13, IF(G2848 &lt; 'Costo de tareas'!$B$13*0.2, 0, 'Costo de tareas'!$B$13- G2848))</f>
        <v>39.28055556</v>
      </c>
      <c r="I2848" s="17">
        <f>IF(H2848=0,'Costo de tareas'!$B$13,'Costo de tareas'!$B$13-H2848)</f>
        <v>0</v>
      </c>
      <c r="J2848" s="2"/>
      <c r="K2848" s="2"/>
      <c r="P2848" s="2"/>
    </row>
    <row r="2849">
      <c r="A2849" s="3" t="s">
        <v>3803</v>
      </c>
      <c r="B2849" s="11" t="str">
        <f t="shared" si="1"/>
        <v>20200429</v>
      </c>
      <c r="C2849" s="12">
        <f t="shared" si="2"/>
        <v>43950</v>
      </c>
      <c r="D2849" s="3" t="str">
        <f t="shared" si="3"/>
        <v>15</v>
      </c>
      <c r="E2849" s="13">
        <v>727.0</v>
      </c>
      <c r="F2849" s="14">
        <f>'Costo de tareas'!$B$15</f>
        <v>0.1964027778</v>
      </c>
      <c r="G2849" s="15">
        <f>'Producción diaria'!$T$3*$L$2*$M$2*$N$2*E2849*1000/'Costo de tareas'!$B$14</f>
        <v>1093.089527</v>
      </c>
      <c r="H2849" s="16">
        <f>IF(G2849 &gt; 'Costo de tareas'!$B$13, 'Costo de tareas'!$B$13, IF(G2849 &lt; 'Costo de tareas'!$B$13*0.2, 0, 'Costo de tareas'!$B$13- G2849))</f>
        <v>39.28055556</v>
      </c>
      <c r="I2849" s="17">
        <f>IF(H2849=0,'Costo de tareas'!$B$13,'Costo de tareas'!$B$13-H2849)</f>
        <v>0</v>
      </c>
      <c r="J2849" s="2"/>
      <c r="K2849" s="2"/>
      <c r="P2849" s="2"/>
    </row>
    <row r="2850">
      <c r="A2850" s="3" t="s">
        <v>3804</v>
      </c>
      <c r="B2850" s="11" t="str">
        <f t="shared" si="1"/>
        <v>20200429</v>
      </c>
      <c r="C2850" s="12">
        <f t="shared" si="2"/>
        <v>43950</v>
      </c>
      <c r="D2850" s="3" t="str">
        <f t="shared" si="3"/>
        <v>16</v>
      </c>
      <c r="E2850" s="13">
        <v>492.0</v>
      </c>
      <c r="F2850" s="14">
        <f>'Costo de tareas'!$B$15</f>
        <v>0.1964027778</v>
      </c>
      <c r="G2850" s="15">
        <f>'Producción diaria'!$T$3*$L$2*$M$2*$N$2*E2850*1000/'Costo de tareas'!$B$14</f>
        <v>739.7524721</v>
      </c>
      <c r="H2850" s="16">
        <f>IF(G2850 &gt; 'Costo de tareas'!$B$13, 'Costo de tareas'!$B$13, IF(G2850 &lt; 'Costo de tareas'!$B$13*0.2, 0, 'Costo de tareas'!$B$13- G2850))</f>
        <v>39.28055556</v>
      </c>
      <c r="I2850" s="17">
        <f>IF(H2850=0,'Costo de tareas'!$B$13,'Costo de tareas'!$B$13-H2850)</f>
        <v>0</v>
      </c>
      <c r="J2850" s="2"/>
      <c r="K2850" s="2"/>
      <c r="P2850" s="2"/>
    </row>
    <row r="2851">
      <c r="A2851" s="3" t="s">
        <v>3805</v>
      </c>
      <c r="B2851" s="11" t="str">
        <f t="shared" si="1"/>
        <v>20200429</v>
      </c>
      <c r="C2851" s="12">
        <f t="shared" si="2"/>
        <v>43950</v>
      </c>
      <c r="D2851" s="3" t="str">
        <f t="shared" si="3"/>
        <v>17</v>
      </c>
      <c r="E2851" s="13">
        <v>197.0</v>
      </c>
      <c r="F2851" s="14">
        <f>'Costo de tareas'!$B$15</f>
        <v>0.1964027778</v>
      </c>
      <c r="G2851" s="15">
        <f>'Producción diaria'!$T$3*$L$2*$M$2*$N$2*E2851*1000/'Costo de tareas'!$B$14</f>
        <v>296.2017012</v>
      </c>
      <c r="H2851" s="16">
        <f>IF(G2851 &gt; 'Costo de tareas'!$B$13, 'Costo de tareas'!$B$13, IF(G2851 &lt; 'Costo de tareas'!$B$13*0.2, 0, 'Costo de tareas'!$B$13- G2851))</f>
        <v>39.28055556</v>
      </c>
      <c r="I2851" s="17">
        <f>IF(H2851=0,'Costo de tareas'!$B$13,'Costo de tareas'!$B$13-H2851)</f>
        <v>0</v>
      </c>
      <c r="J2851" s="2"/>
      <c r="K2851" s="2"/>
      <c r="P2851" s="2"/>
    </row>
    <row r="2852">
      <c r="A2852" s="3" t="s">
        <v>3806</v>
      </c>
      <c r="B2852" s="11" t="str">
        <f t="shared" si="1"/>
        <v>20200429</v>
      </c>
      <c r="C2852" s="12">
        <f t="shared" si="2"/>
        <v>43950</v>
      </c>
      <c r="D2852" s="3" t="str">
        <f t="shared" si="3"/>
        <v>18</v>
      </c>
      <c r="E2852" s="13">
        <v>45.0</v>
      </c>
      <c r="F2852" s="14">
        <f>'Costo de tareas'!$B$15</f>
        <v>0.1964027778</v>
      </c>
      <c r="G2852" s="15">
        <f>'Producción diaria'!$T$3*$L$2*$M$2*$N$2*E2852*1000/'Costo de tareas'!$B$14</f>
        <v>67.66028708</v>
      </c>
      <c r="H2852" s="16">
        <f>IF(G2852 &gt; 'Costo de tareas'!$B$13, 'Costo de tareas'!$B$13, IF(G2852 &lt; 'Costo de tareas'!$B$13*0.2, 0, 'Costo de tareas'!$B$13- G2852))</f>
        <v>39.28055556</v>
      </c>
      <c r="I2852" s="17">
        <f>IF(H2852=0,'Costo de tareas'!$B$13,'Costo de tareas'!$B$13-H2852)</f>
        <v>0</v>
      </c>
      <c r="J2852" s="2"/>
      <c r="K2852" s="2"/>
      <c r="P2852" s="2"/>
    </row>
    <row r="2853">
      <c r="A2853" s="3" t="s">
        <v>3808</v>
      </c>
      <c r="B2853" s="11" t="str">
        <f t="shared" si="1"/>
        <v>20200429</v>
      </c>
      <c r="C2853" s="12">
        <f t="shared" si="2"/>
        <v>43950</v>
      </c>
      <c r="D2853" s="3" t="str">
        <f t="shared" si="3"/>
        <v>19</v>
      </c>
      <c r="E2853" s="13">
        <v>0.0</v>
      </c>
      <c r="F2853" s="14">
        <f>'Costo de tareas'!$B$15</f>
        <v>0.1964027778</v>
      </c>
      <c r="G2853" s="15">
        <f>'Producción diaria'!$T$3*$L$2*$M$2*$N$2*E2853*1000/'Costo de tareas'!$B$14</f>
        <v>0</v>
      </c>
      <c r="H2853" s="16">
        <f>IF(G2853 &gt; 'Costo de tareas'!$B$13, 'Costo de tareas'!$B$13, IF(G2853 &lt; 'Costo de tareas'!$B$13*0.2, 0, 'Costo de tareas'!$B$13- G2853))</f>
        <v>0</v>
      </c>
      <c r="I2853" s="17">
        <f>IF(H2853=0,'Costo de tareas'!$B$13,'Costo de tareas'!$B$13-H2853)</f>
        <v>39.28055556</v>
      </c>
      <c r="J2853" s="2"/>
      <c r="K2853" s="2"/>
      <c r="P2853" s="2"/>
    </row>
    <row r="2854">
      <c r="A2854" s="3" t="s">
        <v>3810</v>
      </c>
      <c r="B2854" s="11" t="str">
        <f t="shared" si="1"/>
        <v>20200429</v>
      </c>
      <c r="C2854" s="12">
        <f t="shared" si="2"/>
        <v>43950</v>
      </c>
      <c r="D2854" s="3" t="str">
        <f t="shared" si="3"/>
        <v>20</v>
      </c>
      <c r="E2854" s="13">
        <v>0.0</v>
      </c>
      <c r="F2854" s="14">
        <f>'Costo de tareas'!$B$15</f>
        <v>0.1964027778</v>
      </c>
      <c r="G2854" s="15">
        <f>'Producción diaria'!$T$3*$L$2*$M$2*$N$2*E2854*1000/'Costo de tareas'!$B$14</f>
        <v>0</v>
      </c>
      <c r="H2854" s="16">
        <f>IF(G2854 &gt; 'Costo de tareas'!$B$13, 'Costo de tareas'!$B$13, IF(G2854 &lt; 'Costo de tareas'!$B$13*0.2, 0, 'Costo de tareas'!$B$13- G2854))</f>
        <v>0</v>
      </c>
      <c r="I2854" s="17">
        <f>IF(H2854=0,'Costo de tareas'!$B$13,'Costo de tareas'!$B$13-H2854)</f>
        <v>39.28055556</v>
      </c>
      <c r="J2854" s="2"/>
      <c r="K2854" s="2"/>
      <c r="P2854" s="2"/>
    </row>
    <row r="2855">
      <c r="A2855" s="3" t="s">
        <v>3812</v>
      </c>
      <c r="B2855" s="11" t="str">
        <f t="shared" si="1"/>
        <v>20200429</v>
      </c>
      <c r="C2855" s="12">
        <f t="shared" si="2"/>
        <v>43950</v>
      </c>
      <c r="D2855" s="3" t="str">
        <f t="shared" si="3"/>
        <v>21</v>
      </c>
      <c r="E2855" s="13">
        <v>0.0</v>
      </c>
      <c r="F2855" s="14">
        <f>'Costo de tareas'!$B$15</f>
        <v>0.1964027778</v>
      </c>
      <c r="G2855" s="15">
        <f>'Producción diaria'!$T$3*$L$2*$M$2*$N$2*E2855*1000/'Costo de tareas'!$B$14</f>
        <v>0</v>
      </c>
      <c r="H2855" s="16">
        <f>IF(G2855 &gt; 'Costo de tareas'!$B$13, 'Costo de tareas'!$B$13, IF(G2855 &lt; 'Costo de tareas'!$B$13*0.2, 0, 'Costo de tareas'!$B$13- G2855))</f>
        <v>0</v>
      </c>
      <c r="I2855" s="17">
        <f>IF(H2855=0,'Costo de tareas'!$B$13,'Costo de tareas'!$B$13-H2855)</f>
        <v>39.28055556</v>
      </c>
      <c r="J2855" s="2"/>
      <c r="K2855" s="2"/>
      <c r="P2855" s="2"/>
    </row>
    <row r="2856">
      <c r="A2856" s="3" t="s">
        <v>3814</v>
      </c>
      <c r="B2856" s="11" t="str">
        <f t="shared" si="1"/>
        <v>20200429</v>
      </c>
      <c r="C2856" s="12">
        <f t="shared" si="2"/>
        <v>43950</v>
      </c>
      <c r="D2856" s="3" t="str">
        <f t="shared" si="3"/>
        <v>22</v>
      </c>
      <c r="E2856" s="13">
        <v>0.0</v>
      </c>
      <c r="F2856" s="14">
        <f>'Costo de tareas'!$B$15</f>
        <v>0.1964027778</v>
      </c>
      <c r="G2856" s="15">
        <f>'Producción diaria'!$T$3*$L$2*$M$2*$N$2*E2856*1000/'Costo de tareas'!$B$14</f>
        <v>0</v>
      </c>
      <c r="H2856" s="16">
        <f>IF(G2856 &gt; 'Costo de tareas'!$B$13, 'Costo de tareas'!$B$13, IF(G2856 &lt; 'Costo de tareas'!$B$13*0.2, 0, 'Costo de tareas'!$B$13- G2856))</f>
        <v>0</v>
      </c>
      <c r="I2856" s="17">
        <f>IF(H2856=0,'Costo de tareas'!$B$13,'Costo de tareas'!$B$13-H2856)</f>
        <v>39.28055556</v>
      </c>
      <c r="J2856" s="2"/>
      <c r="K2856" s="2"/>
      <c r="P2856" s="2"/>
    </row>
    <row r="2857">
      <c r="A2857" s="3" t="s">
        <v>3815</v>
      </c>
      <c r="B2857" s="11" t="str">
        <f t="shared" si="1"/>
        <v>20200429</v>
      </c>
      <c r="C2857" s="12">
        <f t="shared" si="2"/>
        <v>43950</v>
      </c>
      <c r="D2857" s="3" t="str">
        <f t="shared" si="3"/>
        <v>23</v>
      </c>
      <c r="E2857" s="13">
        <v>0.0</v>
      </c>
      <c r="F2857" s="14">
        <f>'Costo de tareas'!$B$15</f>
        <v>0.1964027778</v>
      </c>
      <c r="G2857" s="15">
        <f>'Producción diaria'!$T$3*$L$2*$M$2*$N$2*E2857*1000/'Costo de tareas'!$B$14</f>
        <v>0</v>
      </c>
      <c r="H2857" s="16">
        <f>IF(G2857 &gt; 'Costo de tareas'!$B$13, 'Costo de tareas'!$B$13, IF(G2857 &lt; 'Costo de tareas'!$B$13*0.2, 0, 'Costo de tareas'!$B$13- G2857))</f>
        <v>0</v>
      </c>
      <c r="I2857" s="17">
        <f>IF(H2857=0,'Costo de tareas'!$B$13,'Costo de tareas'!$B$13-H2857)</f>
        <v>39.28055556</v>
      </c>
      <c r="J2857" s="2"/>
      <c r="K2857" s="2"/>
      <c r="P2857" s="2"/>
    </row>
    <row r="2858">
      <c r="A2858" s="3" t="s">
        <v>3816</v>
      </c>
      <c r="B2858" s="11" t="str">
        <f t="shared" si="1"/>
        <v>20200430</v>
      </c>
      <c r="C2858" s="12">
        <f t="shared" si="2"/>
        <v>43951</v>
      </c>
      <c r="D2858" s="3" t="str">
        <f t="shared" si="3"/>
        <v>00</v>
      </c>
      <c r="E2858" s="13">
        <v>0.0</v>
      </c>
      <c r="F2858" s="14">
        <f>'Costo de tareas'!$B$15</f>
        <v>0.1964027778</v>
      </c>
      <c r="G2858" s="15">
        <f>'Producción diaria'!$T$3*$L$2*$M$2*$N$2*E2858*1000/'Costo de tareas'!$B$14</f>
        <v>0</v>
      </c>
      <c r="H2858" s="16">
        <f>IF(G2858 &gt; 'Costo de tareas'!$B$13, 'Costo de tareas'!$B$13, IF(G2858 &lt; 'Costo de tareas'!$B$13*0.2, 0, 'Costo de tareas'!$B$13- G2858))</f>
        <v>0</v>
      </c>
      <c r="I2858" s="17">
        <f>IF(H2858=0,'Costo de tareas'!$B$13,'Costo de tareas'!$B$13-H2858)</f>
        <v>39.28055556</v>
      </c>
      <c r="J2858" s="2"/>
      <c r="K2858" s="2"/>
      <c r="P2858" s="2"/>
    </row>
    <row r="2859">
      <c r="A2859" s="3" t="s">
        <v>3818</v>
      </c>
      <c r="B2859" s="11" t="str">
        <f t="shared" si="1"/>
        <v>20200430</v>
      </c>
      <c r="C2859" s="12">
        <f t="shared" si="2"/>
        <v>43951</v>
      </c>
      <c r="D2859" s="3" t="str">
        <f t="shared" si="3"/>
        <v>01</v>
      </c>
      <c r="E2859" s="13">
        <v>0.0</v>
      </c>
      <c r="F2859" s="14">
        <f>'Costo de tareas'!$B$15</f>
        <v>0.1964027778</v>
      </c>
      <c r="G2859" s="15">
        <f>'Producción diaria'!$T$3*$L$2*$M$2*$N$2*E2859*1000/'Costo de tareas'!$B$14</f>
        <v>0</v>
      </c>
      <c r="H2859" s="16">
        <f>IF(G2859 &gt; 'Costo de tareas'!$B$13, 'Costo de tareas'!$B$13, IF(G2859 &lt; 'Costo de tareas'!$B$13*0.2, 0, 'Costo de tareas'!$B$13- G2859))</f>
        <v>0</v>
      </c>
      <c r="I2859" s="17">
        <f>IF(H2859=0,'Costo de tareas'!$B$13,'Costo de tareas'!$B$13-H2859)</f>
        <v>39.28055556</v>
      </c>
      <c r="J2859" s="2"/>
      <c r="K2859" s="2"/>
      <c r="P2859" s="2"/>
    </row>
    <row r="2860">
      <c r="A2860" s="3" t="s">
        <v>3819</v>
      </c>
      <c r="B2860" s="11" t="str">
        <f t="shared" si="1"/>
        <v>20200430</v>
      </c>
      <c r="C2860" s="12">
        <f t="shared" si="2"/>
        <v>43951</v>
      </c>
      <c r="D2860" s="3" t="str">
        <f t="shared" si="3"/>
        <v>02</v>
      </c>
      <c r="E2860" s="13">
        <v>0.0</v>
      </c>
      <c r="F2860" s="14">
        <f>'Costo de tareas'!$B$15</f>
        <v>0.1964027778</v>
      </c>
      <c r="G2860" s="15">
        <f>'Producción diaria'!$T$3*$L$2*$M$2*$N$2*E2860*1000/'Costo de tareas'!$B$14</f>
        <v>0</v>
      </c>
      <c r="H2860" s="16">
        <f>IF(G2860 &gt; 'Costo de tareas'!$B$13, 'Costo de tareas'!$B$13, IF(G2860 &lt; 'Costo de tareas'!$B$13*0.2, 0, 'Costo de tareas'!$B$13- G2860))</f>
        <v>0</v>
      </c>
      <c r="I2860" s="17">
        <f>IF(H2860=0,'Costo de tareas'!$B$13,'Costo de tareas'!$B$13-H2860)</f>
        <v>39.28055556</v>
      </c>
      <c r="J2860" s="2"/>
      <c r="K2860" s="2"/>
      <c r="P2860" s="2"/>
    </row>
    <row r="2861">
      <c r="A2861" s="3" t="s">
        <v>3821</v>
      </c>
      <c r="B2861" s="11" t="str">
        <f t="shared" si="1"/>
        <v>20200430</v>
      </c>
      <c r="C2861" s="12">
        <f t="shared" si="2"/>
        <v>43951</v>
      </c>
      <c r="D2861" s="3" t="str">
        <f t="shared" si="3"/>
        <v>03</v>
      </c>
      <c r="E2861" s="13">
        <v>0.0</v>
      </c>
      <c r="F2861" s="14">
        <f>'Costo de tareas'!$B$15</f>
        <v>0.1964027778</v>
      </c>
      <c r="G2861" s="15">
        <f>'Producción diaria'!$T$3*$L$2*$M$2*$N$2*E2861*1000/'Costo de tareas'!$B$14</f>
        <v>0</v>
      </c>
      <c r="H2861" s="16">
        <f>IF(G2861 &gt; 'Costo de tareas'!$B$13, 'Costo de tareas'!$B$13, IF(G2861 &lt; 'Costo de tareas'!$B$13*0.2, 0, 'Costo de tareas'!$B$13- G2861))</f>
        <v>0</v>
      </c>
      <c r="I2861" s="17">
        <f>IF(H2861=0,'Costo de tareas'!$B$13,'Costo de tareas'!$B$13-H2861)</f>
        <v>39.28055556</v>
      </c>
      <c r="J2861" s="2"/>
      <c r="K2861" s="2"/>
      <c r="P2861" s="2"/>
    </row>
    <row r="2862">
      <c r="A2862" s="3" t="s">
        <v>3822</v>
      </c>
      <c r="B2862" s="11" t="str">
        <f t="shared" si="1"/>
        <v>20200430</v>
      </c>
      <c r="C2862" s="12">
        <f t="shared" si="2"/>
        <v>43951</v>
      </c>
      <c r="D2862" s="3" t="str">
        <f t="shared" si="3"/>
        <v>04</v>
      </c>
      <c r="E2862" s="13">
        <v>0.0</v>
      </c>
      <c r="F2862" s="14">
        <f>'Costo de tareas'!$B$15</f>
        <v>0.1964027778</v>
      </c>
      <c r="G2862" s="15">
        <f>'Producción diaria'!$T$3*$L$2*$M$2*$N$2*E2862*1000/'Costo de tareas'!$B$14</f>
        <v>0</v>
      </c>
      <c r="H2862" s="16">
        <f>IF(G2862 &gt; 'Costo de tareas'!$B$13, 'Costo de tareas'!$B$13, IF(G2862 &lt; 'Costo de tareas'!$B$13*0.2, 0, 'Costo de tareas'!$B$13- G2862))</f>
        <v>0</v>
      </c>
      <c r="I2862" s="17">
        <f>IF(H2862=0,'Costo de tareas'!$B$13,'Costo de tareas'!$B$13-H2862)</f>
        <v>39.28055556</v>
      </c>
      <c r="J2862" s="2"/>
      <c r="K2862" s="2"/>
      <c r="P2862" s="2"/>
    </row>
    <row r="2863">
      <c r="A2863" s="3" t="s">
        <v>3823</v>
      </c>
      <c r="B2863" s="11" t="str">
        <f t="shared" si="1"/>
        <v>20200430</v>
      </c>
      <c r="C2863" s="12">
        <f t="shared" si="2"/>
        <v>43951</v>
      </c>
      <c r="D2863" s="3" t="str">
        <f t="shared" si="3"/>
        <v>05</v>
      </c>
      <c r="E2863" s="13">
        <v>0.0</v>
      </c>
      <c r="F2863" s="14">
        <f>'Costo de tareas'!$B$15</f>
        <v>0.1964027778</v>
      </c>
      <c r="G2863" s="15">
        <f>'Producción diaria'!$T$3*$L$2*$M$2*$N$2*E2863*1000/'Costo de tareas'!$B$14</f>
        <v>0</v>
      </c>
      <c r="H2863" s="16">
        <f>IF(G2863 &gt; 'Costo de tareas'!$B$13, 'Costo de tareas'!$B$13, IF(G2863 &lt; 'Costo de tareas'!$B$13*0.2, 0, 'Costo de tareas'!$B$13- G2863))</f>
        <v>0</v>
      </c>
      <c r="I2863" s="17">
        <f>IF(H2863=0,'Costo de tareas'!$B$13,'Costo de tareas'!$B$13-H2863)</f>
        <v>39.28055556</v>
      </c>
      <c r="J2863" s="2"/>
      <c r="K2863" s="2"/>
      <c r="P2863" s="2"/>
    </row>
    <row r="2864">
      <c r="A2864" s="3" t="s">
        <v>3824</v>
      </c>
      <c r="B2864" s="11" t="str">
        <f t="shared" si="1"/>
        <v>20200430</v>
      </c>
      <c r="C2864" s="12">
        <f t="shared" si="2"/>
        <v>43951</v>
      </c>
      <c r="D2864" s="3" t="str">
        <f t="shared" si="3"/>
        <v>06</v>
      </c>
      <c r="E2864" s="13">
        <v>52.0</v>
      </c>
      <c r="F2864" s="14">
        <f>'Costo de tareas'!$B$15</f>
        <v>0.1964027778</v>
      </c>
      <c r="G2864" s="15">
        <f>'Producción diaria'!$T$3*$L$2*$M$2*$N$2*E2864*1000/'Costo de tareas'!$B$14</f>
        <v>78.18522063</v>
      </c>
      <c r="H2864" s="16">
        <f>IF(G2864 &gt; 'Costo de tareas'!$B$13, 'Costo de tareas'!$B$13, IF(G2864 &lt; 'Costo de tareas'!$B$13*0.2, 0, 'Costo de tareas'!$B$13- G2864))</f>
        <v>39.28055556</v>
      </c>
      <c r="I2864" s="17">
        <f>IF(H2864=0,'Costo de tareas'!$B$13,'Costo de tareas'!$B$13-H2864)</f>
        <v>0</v>
      </c>
      <c r="J2864" s="2"/>
      <c r="K2864" s="2"/>
      <c r="P2864" s="2"/>
    </row>
    <row r="2865">
      <c r="A2865" s="3" t="s">
        <v>3825</v>
      </c>
      <c r="B2865" s="11" t="str">
        <f t="shared" si="1"/>
        <v>20200430</v>
      </c>
      <c r="C2865" s="12">
        <f t="shared" si="2"/>
        <v>43951</v>
      </c>
      <c r="D2865" s="3" t="str">
        <f t="shared" si="3"/>
        <v>07</v>
      </c>
      <c r="E2865" s="13">
        <v>174.0</v>
      </c>
      <c r="F2865" s="14">
        <f>'Costo de tareas'!$B$15</f>
        <v>0.1964027778</v>
      </c>
      <c r="G2865" s="15">
        <f>'Producción diaria'!$T$3*$L$2*$M$2*$N$2*E2865*1000/'Costo de tareas'!$B$14</f>
        <v>261.6197767</v>
      </c>
      <c r="H2865" s="16">
        <f>IF(G2865 &gt; 'Costo de tareas'!$B$13, 'Costo de tareas'!$B$13, IF(G2865 &lt; 'Costo de tareas'!$B$13*0.2, 0, 'Costo de tareas'!$B$13- G2865))</f>
        <v>39.28055556</v>
      </c>
      <c r="I2865" s="17">
        <f>IF(H2865=0,'Costo de tareas'!$B$13,'Costo de tareas'!$B$13-H2865)</f>
        <v>0</v>
      </c>
      <c r="J2865" s="2"/>
      <c r="K2865" s="2"/>
      <c r="P2865" s="2"/>
    </row>
    <row r="2866">
      <c r="A2866" s="3" t="s">
        <v>3826</v>
      </c>
      <c r="B2866" s="11" t="str">
        <f t="shared" si="1"/>
        <v>20200430</v>
      </c>
      <c r="C2866" s="12">
        <f t="shared" si="2"/>
        <v>43951</v>
      </c>
      <c r="D2866" s="3" t="str">
        <f t="shared" si="3"/>
        <v>08</v>
      </c>
      <c r="E2866" s="13">
        <v>4.0</v>
      </c>
      <c r="F2866" s="14">
        <f>'Costo de tareas'!$B$15</f>
        <v>0.1964027778</v>
      </c>
      <c r="G2866" s="15">
        <f>'Producción diaria'!$T$3*$L$2*$M$2*$N$2*E2866*1000/'Costo de tareas'!$B$14</f>
        <v>6.014247741</v>
      </c>
      <c r="H2866" s="16">
        <f>IF(G2866 &gt; 'Costo de tareas'!$B$13, 'Costo de tareas'!$B$13, IF(G2866 &lt; 'Costo de tareas'!$B$13*0.2, 0, 'Costo de tareas'!$B$13- G2866))</f>
        <v>0</v>
      </c>
      <c r="I2866" s="17">
        <f>IF(H2866=0,'Costo de tareas'!$B$13,'Costo de tareas'!$B$13-H2866)</f>
        <v>39.28055556</v>
      </c>
      <c r="J2866" s="2"/>
      <c r="K2866" s="2"/>
      <c r="P2866" s="2"/>
    </row>
    <row r="2867">
      <c r="A2867" s="3" t="s">
        <v>3827</v>
      </c>
      <c r="B2867" s="11" t="str">
        <f t="shared" si="1"/>
        <v>20200430</v>
      </c>
      <c r="C2867" s="12">
        <f t="shared" si="2"/>
        <v>43951</v>
      </c>
      <c r="D2867" s="3" t="str">
        <f t="shared" si="3"/>
        <v>09</v>
      </c>
      <c r="E2867" s="13">
        <v>574.0</v>
      </c>
      <c r="F2867" s="14">
        <f>'Costo de tareas'!$B$15</f>
        <v>0.1964027778</v>
      </c>
      <c r="G2867" s="15">
        <f>'Producción diaria'!$T$3*$L$2*$M$2*$N$2*E2867*1000/'Costo de tareas'!$B$14</f>
        <v>863.0445508</v>
      </c>
      <c r="H2867" s="16">
        <f>IF(G2867 &gt; 'Costo de tareas'!$B$13, 'Costo de tareas'!$B$13, IF(G2867 &lt; 'Costo de tareas'!$B$13*0.2, 0, 'Costo de tareas'!$B$13- G2867))</f>
        <v>39.28055556</v>
      </c>
      <c r="I2867" s="17">
        <f>IF(H2867=0,'Costo de tareas'!$B$13,'Costo de tareas'!$B$13-H2867)</f>
        <v>0</v>
      </c>
      <c r="J2867" s="2"/>
      <c r="K2867" s="2"/>
      <c r="P2867" s="2"/>
    </row>
    <row r="2868">
      <c r="A2868" s="3" t="s">
        <v>3828</v>
      </c>
      <c r="B2868" s="11" t="str">
        <f t="shared" si="1"/>
        <v>20200430</v>
      </c>
      <c r="C2868" s="12">
        <f t="shared" si="2"/>
        <v>43951</v>
      </c>
      <c r="D2868" s="3" t="str">
        <f t="shared" si="3"/>
        <v>10</v>
      </c>
      <c r="E2868" s="13">
        <v>435.0</v>
      </c>
      <c r="F2868" s="14">
        <f>'Costo de tareas'!$B$15</f>
        <v>0.1964027778</v>
      </c>
      <c r="G2868" s="15">
        <f>'Producción diaria'!$T$3*$L$2*$M$2*$N$2*E2868*1000/'Costo de tareas'!$B$14</f>
        <v>654.0494418</v>
      </c>
      <c r="H2868" s="16">
        <f>IF(G2868 &gt; 'Costo de tareas'!$B$13, 'Costo de tareas'!$B$13, IF(G2868 &lt; 'Costo de tareas'!$B$13*0.2, 0, 'Costo de tareas'!$B$13- G2868))</f>
        <v>39.28055556</v>
      </c>
      <c r="I2868" s="17">
        <f>IF(H2868=0,'Costo de tareas'!$B$13,'Costo de tareas'!$B$13-H2868)</f>
        <v>0</v>
      </c>
      <c r="J2868" s="2"/>
      <c r="K2868" s="2"/>
      <c r="P2868" s="2"/>
    </row>
    <row r="2869">
      <c r="A2869" s="3" t="s">
        <v>3829</v>
      </c>
      <c r="B2869" s="11" t="str">
        <f t="shared" si="1"/>
        <v>20200430</v>
      </c>
      <c r="C2869" s="12">
        <f t="shared" si="2"/>
        <v>43951</v>
      </c>
      <c r="D2869" s="3" t="str">
        <f t="shared" si="3"/>
        <v>11</v>
      </c>
      <c r="E2869" s="13">
        <v>958.0</v>
      </c>
      <c r="F2869" s="14">
        <f>'Costo de tareas'!$B$15</f>
        <v>0.1964027778</v>
      </c>
      <c r="G2869" s="15">
        <f>'Producción diaria'!$T$3*$L$2*$M$2*$N$2*E2869*1000/'Costo de tareas'!$B$14</f>
        <v>1440.412334</v>
      </c>
      <c r="H2869" s="16">
        <f>IF(G2869 &gt; 'Costo de tareas'!$B$13, 'Costo de tareas'!$B$13, IF(G2869 &lt; 'Costo de tareas'!$B$13*0.2, 0, 'Costo de tareas'!$B$13- G2869))</f>
        <v>39.28055556</v>
      </c>
      <c r="I2869" s="17">
        <f>IF(H2869=0,'Costo de tareas'!$B$13,'Costo de tareas'!$B$13-H2869)</f>
        <v>0</v>
      </c>
      <c r="J2869" s="2"/>
      <c r="K2869" s="2"/>
      <c r="P2869" s="2"/>
    </row>
    <row r="2870">
      <c r="A2870" s="3" t="s">
        <v>3830</v>
      </c>
      <c r="B2870" s="11" t="str">
        <f t="shared" si="1"/>
        <v>20200430</v>
      </c>
      <c r="C2870" s="12">
        <f t="shared" si="2"/>
        <v>43951</v>
      </c>
      <c r="D2870" s="3" t="str">
        <f t="shared" si="3"/>
        <v>12</v>
      </c>
      <c r="E2870" s="13">
        <v>819.0</v>
      </c>
      <c r="F2870" s="14">
        <f>'Costo de tareas'!$B$15</f>
        <v>0.1964027778</v>
      </c>
      <c r="G2870" s="15">
        <f>'Producción diaria'!$T$3*$L$2*$M$2*$N$2*E2870*1000/'Costo de tareas'!$B$14</f>
        <v>1231.417225</v>
      </c>
      <c r="H2870" s="16">
        <f>IF(G2870 &gt; 'Costo de tareas'!$B$13, 'Costo de tareas'!$B$13, IF(G2870 &lt; 'Costo de tareas'!$B$13*0.2, 0, 'Costo de tareas'!$B$13- G2870))</f>
        <v>39.28055556</v>
      </c>
      <c r="I2870" s="17">
        <f>IF(H2870=0,'Costo de tareas'!$B$13,'Costo de tareas'!$B$13-H2870)</f>
        <v>0</v>
      </c>
      <c r="J2870" s="2"/>
      <c r="K2870" s="2"/>
      <c r="P2870" s="2"/>
    </row>
    <row r="2871">
      <c r="A2871" s="3" t="s">
        <v>3831</v>
      </c>
      <c r="B2871" s="11" t="str">
        <f t="shared" si="1"/>
        <v>20200430</v>
      </c>
      <c r="C2871" s="12">
        <f t="shared" si="2"/>
        <v>43951</v>
      </c>
      <c r="D2871" s="3" t="str">
        <f t="shared" si="3"/>
        <v>13</v>
      </c>
      <c r="E2871" s="13">
        <v>623.0</v>
      </c>
      <c r="F2871" s="14">
        <f>'Costo de tareas'!$B$15</f>
        <v>0.1964027778</v>
      </c>
      <c r="G2871" s="15">
        <f>'Producción diaria'!$T$3*$L$2*$M$2*$N$2*E2871*1000/'Costo de tareas'!$B$14</f>
        <v>936.7190856</v>
      </c>
      <c r="H2871" s="16">
        <f>IF(G2871 &gt; 'Costo de tareas'!$B$13, 'Costo de tareas'!$B$13, IF(G2871 &lt; 'Costo de tareas'!$B$13*0.2, 0, 'Costo de tareas'!$B$13- G2871))</f>
        <v>39.28055556</v>
      </c>
      <c r="I2871" s="17">
        <f>IF(H2871=0,'Costo de tareas'!$B$13,'Costo de tareas'!$B$13-H2871)</f>
        <v>0</v>
      </c>
      <c r="J2871" s="2"/>
      <c r="K2871" s="2"/>
      <c r="P2871" s="2"/>
    </row>
    <row r="2872">
      <c r="A2872" s="3" t="s">
        <v>3832</v>
      </c>
      <c r="B2872" s="11" t="str">
        <f t="shared" si="1"/>
        <v>20200430</v>
      </c>
      <c r="C2872" s="12">
        <f t="shared" si="2"/>
        <v>43951</v>
      </c>
      <c r="D2872" s="3" t="str">
        <f t="shared" si="3"/>
        <v>14</v>
      </c>
      <c r="E2872" s="13">
        <v>404.0</v>
      </c>
      <c r="F2872" s="14">
        <f>'Costo de tareas'!$B$15</f>
        <v>0.1964027778</v>
      </c>
      <c r="G2872" s="15">
        <f>'Producción diaria'!$T$3*$L$2*$M$2*$N$2*E2872*1000/'Costo de tareas'!$B$14</f>
        <v>607.4390218</v>
      </c>
      <c r="H2872" s="16">
        <f>IF(G2872 &gt; 'Costo de tareas'!$B$13, 'Costo de tareas'!$B$13, IF(G2872 &lt; 'Costo de tareas'!$B$13*0.2, 0, 'Costo de tareas'!$B$13- G2872))</f>
        <v>39.28055556</v>
      </c>
      <c r="I2872" s="17">
        <f>IF(H2872=0,'Costo de tareas'!$B$13,'Costo de tareas'!$B$13-H2872)</f>
        <v>0</v>
      </c>
      <c r="J2872" s="2"/>
      <c r="K2872" s="2"/>
      <c r="P2872" s="2"/>
    </row>
    <row r="2873">
      <c r="A2873" s="3" t="s">
        <v>3833</v>
      </c>
      <c r="B2873" s="11" t="str">
        <f t="shared" si="1"/>
        <v>20200430</v>
      </c>
      <c r="C2873" s="12">
        <f t="shared" si="2"/>
        <v>43951</v>
      </c>
      <c r="D2873" s="3" t="str">
        <f t="shared" si="3"/>
        <v>15</v>
      </c>
      <c r="E2873" s="13">
        <v>287.0</v>
      </c>
      <c r="F2873" s="14">
        <f>'Costo de tareas'!$B$15</f>
        <v>0.1964027778</v>
      </c>
      <c r="G2873" s="15">
        <f>'Producción diaria'!$T$3*$L$2*$M$2*$N$2*E2873*1000/'Costo de tareas'!$B$14</f>
        <v>431.5222754</v>
      </c>
      <c r="H2873" s="16">
        <f>IF(G2873 &gt; 'Costo de tareas'!$B$13, 'Costo de tareas'!$B$13, IF(G2873 &lt; 'Costo de tareas'!$B$13*0.2, 0, 'Costo de tareas'!$B$13- G2873))</f>
        <v>39.28055556</v>
      </c>
      <c r="I2873" s="17">
        <f>IF(H2873=0,'Costo de tareas'!$B$13,'Costo de tareas'!$B$13-H2873)</f>
        <v>0</v>
      </c>
      <c r="J2873" s="2"/>
      <c r="K2873" s="2"/>
      <c r="P2873" s="2"/>
    </row>
    <row r="2874">
      <c r="A2874" s="3" t="s">
        <v>3834</v>
      </c>
      <c r="B2874" s="11" t="str">
        <f t="shared" si="1"/>
        <v>20200430</v>
      </c>
      <c r="C2874" s="12">
        <f t="shared" si="2"/>
        <v>43951</v>
      </c>
      <c r="D2874" s="3" t="str">
        <f t="shared" si="3"/>
        <v>16</v>
      </c>
      <c r="E2874" s="13">
        <v>358.0</v>
      </c>
      <c r="F2874" s="14">
        <f>'Costo de tareas'!$B$15</f>
        <v>0.1964027778</v>
      </c>
      <c r="G2874" s="15">
        <f>'Producción diaria'!$T$3*$L$2*$M$2*$N$2*E2874*1000/'Costo de tareas'!$B$14</f>
        <v>538.2751728</v>
      </c>
      <c r="H2874" s="16">
        <f>IF(G2874 &gt; 'Costo de tareas'!$B$13, 'Costo de tareas'!$B$13, IF(G2874 &lt; 'Costo de tareas'!$B$13*0.2, 0, 'Costo de tareas'!$B$13- G2874))</f>
        <v>39.28055556</v>
      </c>
      <c r="I2874" s="17">
        <f>IF(H2874=0,'Costo de tareas'!$B$13,'Costo de tareas'!$B$13-H2874)</f>
        <v>0</v>
      </c>
      <c r="J2874" s="2"/>
      <c r="K2874" s="2"/>
      <c r="P2874" s="2"/>
    </row>
    <row r="2875">
      <c r="A2875" s="3" t="s">
        <v>3835</v>
      </c>
      <c r="B2875" s="11" t="str">
        <f t="shared" si="1"/>
        <v>20200430</v>
      </c>
      <c r="C2875" s="12">
        <f t="shared" si="2"/>
        <v>43951</v>
      </c>
      <c r="D2875" s="3" t="str">
        <f t="shared" si="3"/>
        <v>17</v>
      </c>
      <c r="E2875" s="13">
        <v>147.0</v>
      </c>
      <c r="F2875" s="14">
        <f>'Costo de tareas'!$B$15</f>
        <v>0.1964027778</v>
      </c>
      <c r="G2875" s="15">
        <f>'Producción diaria'!$T$3*$L$2*$M$2*$N$2*E2875*1000/'Costo de tareas'!$B$14</f>
        <v>221.0236045</v>
      </c>
      <c r="H2875" s="16">
        <f>IF(G2875 &gt; 'Costo de tareas'!$B$13, 'Costo de tareas'!$B$13, IF(G2875 &lt; 'Costo de tareas'!$B$13*0.2, 0, 'Costo de tareas'!$B$13- G2875))</f>
        <v>39.28055556</v>
      </c>
      <c r="I2875" s="17">
        <f>IF(H2875=0,'Costo de tareas'!$B$13,'Costo de tareas'!$B$13-H2875)</f>
        <v>0</v>
      </c>
      <c r="J2875" s="2"/>
      <c r="K2875" s="2"/>
      <c r="P2875" s="2"/>
    </row>
    <row r="2876">
      <c r="A2876" s="3" t="s">
        <v>3836</v>
      </c>
      <c r="B2876" s="11" t="str">
        <f t="shared" si="1"/>
        <v>20200430</v>
      </c>
      <c r="C2876" s="12">
        <f t="shared" si="2"/>
        <v>43951</v>
      </c>
      <c r="D2876" s="3" t="str">
        <f t="shared" si="3"/>
        <v>18</v>
      </c>
      <c r="E2876" s="13">
        <v>79.0</v>
      </c>
      <c r="F2876" s="14">
        <f>'Costo de tareas'!$B$15</f>
        <v>0.1964027778</v>
      </c>
      <c r="G2876" s="15">
        <f>'Producción diaria'!$T$3*$L$2*$M$2*$N$2*E2876*1000/'Costo de tareas'!$B$14</f>
        <v>118.7813929</v>
      </c>
      <c r="H2876" s="16">
        <f>IF(G2876 &gt; 'Costo de tareas'!$B$13, 'Costo de tareas'!$B$13, IF(G2876 &lt; 'Costo de tareas'!$B$13*0.2, 0, 'Costo de tareas'!$B$13- G2876))</f>
        <v>39.28055556</v>
      </c>
      <c r="I2876" s="17">
        <f>IF(H2876=0,'Costo de tareas'!$B$13,'Costo de tareas'!$B$13-H2876)</f>
        <v>0</v>
      </c>
      <c r="J2876" s="2"/>
      <c r="K2876" s="2"/>
      <c r="P2876" s="2"/>
    </row>
    <row r="2877">
      <c r="A2877" s="3" t="s">
        <v>3837</v>
      </c>
      <c r="B2877" s="11" t="str">
        <f t="shared" si="1"/>
        <v>20200430</v>
      </c>
      <c r="C2877" s="12">
        <f t="shared" si="2"/>
        <v>43951</v>
      </c>
      <c r="D2877" s="3" t="str">
        <f t="shared" si="3"/>
        <v>19</v>
      </c>
      <c r="E2877" s="13">
        <v>0.0</v>
      </c>
      <c r="F2877" s="14">
        <f>'Costo de tareas'!$B$15</f>
        <v>0.1964027778</v>
      </c>
      <c r="G2877" s="15">
        <f>'Producción diaria'!$T$3*$L$2*$M$2*$N$2*E2877*1000/'Costo de tareas'!$B$14</f>
        <v>0</v>
      </c>
      <c r="H2877" s="16">
        <f>IF(G2877 &gt; 'Costo de tareas'!$B$13, 'Costo de tareas'!$B$13, IF(G2877 &lt; 'Costo de tareas'!$B$13*0.2, 0, 'Costo de tareas'!$B$13- G2877))</f>
        <v>0</v>
      </c>
      <c r="I2877" s="17">
        <f>IF(H2877=0,'Costo de tareas'!$B$13,'Costo de tareas'!$B$13-H2877)</f>
        <v>39.28055556</v>
      </c>
      <c r="J2877" s="2"/>
      <c r="K2877" s="2"/>
      <c r="P2877" s="2"/>
    </row>
    <row r="2878">
      <c r="A2878" s="3" t="s">
        <v>3839</v>
      </c>
      <c r="B2878" s="11" t="str">
        <f t="shared" si="1"/>
        <v>20200430</v>
      </c>
      <c r="C2878" s="12">
        <f t="shared" si="2"/>
        <v>43951</v>
      </c>
      <c r="D2878" s="3" t="str">
        <f t="shared" si="3"/>
        <v>20</v>
      </c>
      <c r="E2878" s="13">
        <v>0.0</v>
      </c>
      <c r="F2878" s="14">
        <f>'Costo de tareas'!$B$15</f>
        <v>0.1964027778</v>
      </c>
      <c r="G2878" s="15">
        <f>'Producción diaria'!$T$3*$L$2*$M$2*$N$2*E2878*1000/'Costo de tareas'!$B$14</f>
        <v>0</v>
      </c>
      <c r="H2878" s="16">
        <f>IF(G2878 &gt; 'Costo de tareas'!$B$13, 'Costo de tareas'!$B$13, IF(G2878 &lt; 'Costo de tareas'!$B$13*0.2, 0, 'Costo de tareas'!$B$13- G2878))</f>
        <v>0</v>
      </c>
      <c r="I2878" s="17">
        <f>IF(H2878=0,'Costo de tareas'!$B$13,'Costo de tareas'!$B$13-H2878)</f>
        <v>39.28055556</v>
      </c>
      <c r="J2878" s="2"/>
      <c r="K2878" s="2"/>
      <c r="P2878" s="2"/>
    </row>
    <row r="2879">
      <c r="A2879" s="3" t="s">
        <v>3841</v>
      </c>
      <c r="B2879" s="11" t="str">
        <f t="shared" si="1"/>
        <v>20200430</v>
      </c>
      <c r="C2879" s="12">
        <f t="shared" si="2"/>
        <v>43951</v>
      </c>
      <c r="D2879" s="3" t="str">
        <f t="shared" si="3"/>
        <v>21</v>
      </c>
      <c r="E2879" s="13">
        <v>0.0</v>
      </c>
      <c r="F2879" s="14">
        <f>'Costo de tareas'!$B$15</f>
        <v>0.1964027778</v>
      </c>
      <c r="G2879" s="15">
        <f>'Producción diaria'!$T$3*$L$2*$M$2*$N$2*E2879*1000/'Costo de tareas'!$B$14</f>
        <v>0</v>
      </c>
      <c r="H2879" s="16">
        <f>IF(G2879 &gt; 'Costo de tareas'!$B$13, 'Costo de tareas'!$B$13, IF(G2879 &lt; 'Costo de tareas'!$B$13*0.2, 0, 'Costo de tareas'!$B$13- G2879))</f>
        <v>0</v>
      </c>
      <c r="I2879" s="17">
        <f>IF(H2879=0,'Costo de tareas'!$B$13,'Costo de tareas'!$B$13-H2879)</f>
        <v>39.28055556</v>
      </c>
      <c r="J2879" s="2"/>
      <c r="K2879" s="2"/>
      <c r="P2879" s="2"/>
    </row>
    <row r="2880">
      <c r="A2880" s="3" t="s">
        <v>3843</v>
      </c>
      <c r="B2880" s="11" t="str">
        <f t="shared" si="1"/>
        <v>20200430</v>
      </c>
      <c r="C2880" s="12">
        <f t="shared" si="2"/>
        <v>43951</v>
      </c>
      <c r="D2880" s="3" t="str">
        <f t="shared" si="3"/>
        <v>22</v>
      </c>
      <c r="E2880" s="13">
        <v>0.0</v>
      </c>
      <c r="F2880" s="14">
        <f>'Costo de tareas'!$B$15</f>
        <v>0.1964027778</v>
      </c>
      <c r="G2880" s="15">
        <f>'Producción diaria'!$T$3*$L$2*$M$2*$N$2*E2880*1000/'Costo de tareas'!$B$14</f>
        <v>0</v>
      </c>
      <c r="H2880" s="16">
        <f>IF(G2880 &gt; 'Costo de tareas'!$B$13, 'Costo de tareas'!$B$13, IF(G2880 &lt; 'Costo de tareas'!$B$13*0.2, 0, 'Costo de tareas'!$B$13- G2880))</f>
        <v>0</v>
      </c>
      <c r="I2880" s="17">
        <f>IF(H2880=0,'Costo de tareas'!$B$13,'Costo de tareas'!$B$13-H2880)</f>
        <v>39.28055556</v>
      </c>
      <c r="J2880" s="2"/>
      <c r="K2880" s="2"/>
      <c r="P2880" s="2"/>
    </row>
    <row r="2881">
      <c r="A2881" s="3" t="s">
        <v>3845</v>
      </c>
      <c r="B2881" s="11" t="str">
        <f t="shared" si="1"/>
        <v>20200430</v>
      </c>
      <c r="C2881" s="12">
        <f t="shared" si="2"/>
        <v>43951</v>
      </c>
      <c r="D2881" s="3" t="str">
        <f t="shared" si="3"/>
        <v>23</v>
      </c>
      <c r="E2881" s="13">
        <v>0.0</v>
      </c>
      <c r="F2881" s="14">
        <f>'Costo de tareas'!$B$15</f>
        <v>0.1964027778</v>
      </c>
      <c r="G2881" s="15">
        <f>'Producción diaria'!$T$3*$L$2*$M$2*$N$2*E2881*1000/'Costo de tareas'!$B$14</f>
        <v>0</v>
      </c>
      <c r="H2881" s="16">
        <f>IF(G2881 &gt; 'Costo de tareas'!$B$13, 'Costo de tareas'!$B$13, IF(G2881 &lt; 'Costo de tareas'!$B$13*0.2, 0, 'Costo de tareas'!$B$13- G2881))</f>
        <v>0</v>
      </c>
      <c r="I2881" s="17">
        <f>IF(H2881=0,'Costo de tareas'!$B$13,'Costo de tareas'!$B$13-H2881)</f>
        <v>39.28055556</v>
      </c>
      <c r="J2881" s="2"/>
      <c r="K2881" s="2"/>
      <c r="P2881" s="2"/>
    </row>
    <row r="2882">
      <c r="A2882" s="3" t="s">
        <v>3847</v>
      </c>
      <c r="B2882" s="11" t="str">
        <f t="shared" si="1"/>
        <v>20080501</v>
      </c>
      <c r="C2882" s="12">
        <f t="shared" si="2"/>
        <v>39569</v>
      </c>
      <c r="D2882" s="3" t="str">
        <f t="shared" si="3"/>
        <v>00</v>
      </c>
      <c r="E2882" s="13">
        <v>0.0</v>
      </c>
      <c r="F2882" s="14">
        <f>'Costo de tareas'!$B$15</f>
        <v>0.1964027778</v>
      </c>
      <c r="G2882" s="15">
        <f>'Producción diaria'!$T$3*$L$2*$M$2*$N$2*E2882*1000/'Costo de tareas'!$B$14</f>
        <v>0</v>
      </c>
      <c r="H2882" s="16">
        <f>IF(G2882 &gt; 'Costo de tareas'!$B$13, 'Costo de tareas'!$B$13, IF(G2882 &lt; 'Costo de tareas'!$B$13*0.2, 0, 'Costo de tareas'!$B$13- G2882))</f>
        <v>0</v>
      </c>
      <c r="I2882" s="17">
        <f>IF(H2882=0,'Costo de tareas'!$B$13,'Costo de tareas'!$B$13-H2882)</f>
        <v>39.28055556</v>
      </c>
      <c r="J2882" s="2"/>
      <c r="K2882" s="2"/>
      <c r="P2882" s="2"/>
    </row>
    <row r="2883">
      <c r="A2883" s="3" t="s">
        <v>3849</v>
      </c>
      <c r="B2883" s="11" t="str">
        <f t="shared" si="1"/>
        <v>20080501</v>
      </c>
      <c r="C2883" s="12">
        <f t="shared" si="2"/>
        <v>39569</v>
      </c>
      <c r="D2883" s="3" t="str">
        <f t="shared" si="3"/>
        <v>01</v>
      </c>
      <c r="E2883" s="13">
        <v>0.0</v>
      </c>
      <c r="F2883" s="14">
        <f>'Costo de tareas'!$B$15</f>
        <v>0.1964027778</v>
      </c>
      <c r="G2883" s="15">
        <f>'Producción diaria'!$T$3*$L$2*$M$2*$N$2*E2883*1000/'Costo de tareas'!$B$14</f>
        <v>0</v>
      </c>
      <c r="H2883" s="16">
        <f>IF(G2883 &gt; 'Costo de tareas'!$B$13, 'Costo de tareas'!$B$13, IF(G2883 &lt; 'Costo de tareas'!$B$13*0.2, 0, 'Costo de tareas'!$B$13- G2883))</f>
        <v>0</v>
      </c>
      <c r="I2883" s="17">
        <f>IF(H2883=0,'Costo de tareas'!$B$13,'Costo de tareas'!$B$13-H2883)</f>
        <v>39.28055556</v>
      </c>
      <c r="J2883" s="2"/>
      <c r="K2883" s="2"/>
      <c r="P2883" s="2"/>
    </row>
    <row r="2884">
      <c r="A2884" s="3" t="s">
        <v>3851</v>
      </c>
      <c r="B2884" s="11" t="str">
        <f t="shared" si="1"/>
        <v>20080501</v>
      </c>
      <c r="C2884" s="12">
        <f t="shared" si="2"/>
        <v>39569</v>
      </c>
      <c r="D2884" s="3" t="str">
        <f t="shared" si="3"/>
        <v>02</v>
      </c>
      <c r="E2884" s="13">
        <v>0.0</v>
      </c>
      <c r="F2884" s="14">
        <f>'Costo de tareas'!$B$15</f>
        <v>0.1964027778</v>
      </c>
      <c r="G2884" s="15">
        <f>'Producción diaria'!$T$3*$L$2*$M$2*$N$2*E2884*1000/'Costo de tareas'!$B$14</f>
        <v>0</v>
      </c>
      <c r="H2884" s="16">
        <f>IF(G2884 &gt; 'Costo de tareas'!$B$13, 'Costo de tareas'!$B$13, IF(G2884 &lt; 'Costo de tareas'!$B$13*0.2, 0, 'Costo de tareas'!$B$13- G2884))</f>
        <v>0</v>
      </c>
      <c r="I2884" s="17">
        <f>IF(H2884=0,'Costo de tareas'!$B$13,'Costo de tareas'!$B$13-H2884)</f>
        <v>39.28055556</v>
      </c>
      <c r="J2884" s="2"/>
      <c r="K2884" s="2"/>
      <c r="P2884" s="2"/>
    </row>
    <row r="2885">
      <c r="A2885" s="3" t="s">
        <v>3853</v>
      </c>
      <c r="B2885" s="11" t="str">
        <f t="shared" si="1"/>
        <v>20080501</v>
      </c>
      <c r="C2885" s="12">
        <f t="shared" si="2"/>
        <v>39569</v>
      </c>
      <c r="D2885" s="3" t="str">
        <f t="shared" si="3"/>
        <v>03</v>
      </c>
      <c r="E2885" s="13">
        <v>0.0</v>
      </c>
      <c r="F2885" s="14">
        <f>'Costo de tareas'!$B$15</f>
        <v>0.1964027778</v>
      </c>
      <c r="G2885" s="15">
        <f>'Producción diaria'!$T$3*$L$2*$M$2*$N$2*E2885*1000/'Costo de tareas'!$B$14</f>
        <v>0</v>
      </c>
      <c r="H2885" s="16">
        <f>IF(G2885 &gt; 'Costo de tareas'!$B$13, 'Costo de tareas'!$B$13, IF(G2885 &lt; 'Costo de tareas'!$B$13*0.2, 0, 'Costo de tareas'!$B$13- G2885))</f>
        <v>0</v>
      </c>
      <c r="I2885" s="17">
        <f>IF(H2885=0,'Costo de tareas'!$B$13,'Costo de tareas'!$B$13-H2885)</f>
        <v>39.28055556</v>
      </c>
      <c r="J2885" s="2"/>
      <c r="K2885" s="2"/>
      <c r="P2885" s="2"/>
    </row>
    <row r="2886">
      <c r="A2886" s="3" t="s">
        <v>3855</v>
      </c>
      <c r="B2886" s="11" t="str">
        <f t="shared" si="1"/>
        <v>20080501</v>
      </c>
      <c r="C2886" s="12">
        <f t="shared" si="2"/>
        <v>39569</v>
      </c>
      <c r="D2886" s="3" t="str">
        <f t="shared" si="3"/>
        <v>04</v>
      </c>
      <c r="E2886" s="13">
        <v>0.0</v>
      </c>
      <c r="F2886" s="14">
        <f>'Costo de tareas'!$B$15</f>
        <v>0.1964027778</v>
      </c>
      <c r="G2886" s="15">
        <f>'Producción diaria'!$T$3*$L$2*$M$2*$N$2*E2886*1000/'Costo de tareas'!$B$14</f>
        <v>0</v>
      </c>
      <c r="H2886" s="16">
        <f>IF(G2886 &gt; 'Costo de tareas'!$B$13, 'Costo de tareas'!$B$13, IF(G2886 &lt; 'Costo de tareas'!$B$13*0.2, 0, 'Costo de tareas'!$B$13- G2886))</f>
        <v>0</v>
      </c>
      <c r="I2886" s="17">
        <f>IF(H2886=0,'Costo de tareas'!$B$13,'Costo de tareas'!$B$13-H2886)</f>
        <v>39.28055556</v>
      </c>
      <c r="J2886" s="2"/>
      <c r="K2886" s="2"/>
      <c r="P2886" s="2"/>
    </row>
    <row r="2887">
      <c r="A2887" s="3" t="s">
        <v>3857</v>
      </c>
      <c r="B2887" s="11" t="str">
        <f t="shared" si="1"/>
        <v>20080501</v>
      </c>
      <c r="C2887" s="12">
        <f t="shared" si="2"/>
        <v>39569</v>
      </c>
      <c r="D2887" s="3" t="str">
        <f t="shared" si="3"/>
        <v>05</v>
      </c>
      <c r="E2887" s="13">
        <v>0.0</v>
      </c>
      <c r="F2887" s="14">
        <f>'Costo de tareas'!$B$15</f>
        <v>0.1964027778</v>
      </c>
      <c r="G2887" s="15">
        <f>'Producción diaria'!$T$3*$L$2*$M$2*$N$2*E2887*1000/'Costo de tareas'!$B$14</f>
        <v>0</v>
      </c>
      <c r="H2887" s="16">
        <f>IF(G2887 &gt; 'Costo de tareas'!$B$13, 'Costo de tareas'!$B$13, IF(G2887 &lt; 'Costo de tareas'!$B$13*0.2, 0, 'Costo de tareas'!$B$13- G2887))</f>
        <v>0</v>
      </c>
      <c r="I2887" s="17">
        <f>IF(H2887=0,'Costo de tareas'!$B$13,'Costo de tareas'!$B$13-H2887)</f>
        <v>39.28055556</v>
      </c>
      <c r="J2887" s="2"/>
      <c r="K2887" s="2"/>
      <c r="P2887" s="2"/>
    </row>
    <row r="2888">
      <c r="A2888" s="3" t="s">
        <v>3860</v>
      </c>
      <c r="B2888" s="11" t="str">
        <f t="shared" si="1"/>
        <v>20080501</v>
      </c>
      <c r="C2888" s="12">
        <f t="shared" si="2"/>
        <v>39569</v>
      </c>
      <c r="D2888" s="3" t="str">
        <f t="shared" si="3"/>
        <v>06</v>
      </c>
      <c r="E2888" s="13">
        <v>117.0</v>
      </c>
      <c r="F2888" s="14">
        <f>'Costo de tareas'!$B$15</f>
        <v>0.1964027778</v>
      </c>
      <c r="G2888" s="15">
        <f>'Producción diaria'!$T$3*$L$2*$M$2*$N$2*E2888*1000/'Costo de tareas'!$B$14</f>
        <v>175.9167464</v>
      </c>
      <c r="H2888" s="16">
        <f>IF(G2888 &gt; 'Costo de tareas'!$B$13, 'Costo de tareas'!$B$13, IF(G2888 &lt; 'Costo de tareas'!$B$13*0.2, 0, 'Costo de tareas'!$B$13- G2888))</f>
        <v>39.28055556</v>
      </c>
      <c r="I2888" s="17">
        <f>IF(H2888=0,'Costo de tareas'!$B$13,'Costo de tareas'!$B$13-H2888)</f>
        <v>0</v>
      </c>
      <c r="J2888" s="2"/>
      <c r="K2888" s="2"/>
      <c r="P2888" s="2"/>
    </row>
    <row r="2889">
      <c r="A2889" s="3" t="s">
        <v>3862</v>
      </c>
      <c r="B2889" s="11" t="str">
        <f t="shared" si="1"/>
        <v>20080501</v>
      </c>
      <c r="C2889" s="12">
        <f t="shared" si="2"/>
        <v>39569</v>
      </c>
      <c r="D2889" s="3" t="str">
        <f t="shared" si="3"/>
        <v>07</v>
      </c>
      <c r="E2889" s="13">
        <v>314.0</v>
      </c>
      <c r="F2889" s="14">
        <f>'Costo de tareas'!$B$15</f>
        <v>0.1964027778</v>
      </c>
      <c r="G2889" s="15">
        <f>'Producción diaria'!$T$3*$L$2*$M$2*$N$2*E2889*1000/'Costo de tareas'!$B$14</f>
        <v>472.1184476</v>
      </c>
      <c r="H2889" s="16">
        <f>IF(G2889 &gt; 'Costo de tareas'!$B$13, 'Costo de tareas'!$B$13, IF(G2889 &lt; 'Costo de tareas'!$B$13*0.2, 0, 'Costo de tareas'!$B$13- G2889))</f>
        <v>39.28055556</v>
      </c>
      <c r="I2889" s="17">
        <f>IF(H2889=0,'Costo de tareas'!$B$13,'Costo de tareas'!$B$13-H2889)</f>
        <v>0</v>
      </c>
      <c r="J2889" s="2"/>
      <c r="K2889" s="2"/>
      <c r="P2889" s="2"/>
    </row>
    <row r="2890">
      <c r="A2890" s="3" t="s">
        <v>3863</v>
      </c>
      <c r="B2890" s="11" t="str">
        <f t="shared" si="1"/>
        <v>20080501</v>
      </c>
      <c r="C2890" s="12">
        <f t="shared" si="2"/>
        <v>39569</v>
      </c>
      <c r="D2890" s="3" t="str">
        <f t="shared" si="3"/>
        <v>08</v>
      </c>
      <c r="E2890" s="13">
        <v>524.0</v>
      </c>
      <c r="F2890" s="14">
        <f>'Costo de tareas'!$B$15</f>
        <v>0.1964027778</v>
      </c>
      <c r="G2890" s="15">
        <f>'Producción diaria'!$T$3*$L$2*$M$2*$N$2*E2890*1000/'Costo de tareas'!$B$14</f>
        <v>787.866454</v>
      </c>
      <c r="H2890" s="16">
        <f>IF(G2890 &gt; 'Costo de tareas'!$B$13, 'Costo de tareas'!$B$13, IF(G2890 &lt; 'Costo de tareas'!$B$13*0.2, 0, 'Costo de tareas'!$B$13- G2890))</f>
        <v>39.28055556</v>
      </c>
      <c r="I2890" s="17">
        <f>IF(H2890=0,'Costo de tareas'!$B$13,'Costo de tareas'!$B$13-H2890)</f>
        <v>0</v>
      </c>
      <c r="J2890" s="2"/>
      <c r="K2890" s="2"/>
      <c r="P2890" s="2"/>
    </row>
    <row r="2891">
      <c r="A2891" s="3" t="s">
        <v>3864</v>
      </c>
      <c r="B2891" s="11" t="str">
        <f t="shared" si="1"/>
        <v>20080501</v>
      </c>
      <c r="C2891" s="12">
        <f t="shared" si="2"/>
        <v>39569</v>
      </c>
      <c r="D2891" s="3" t="str">
        <f t="shared" si="3"/>
        <v>09</v>
      </c>
      <c r="E2891" s="13">
        <v>713.0</v>
      </c>
      <c r="F2891" s="14">
        <f>'Costo de tareas'!$B$15</f>
        <v>0.1964027778</v>
      </c>
      <c r="G2891" s="15">
        <f>'Producción diaria'!$T$3*$L$2*$M$2*$N$2*E2891*1000/'Costo de tareas'!$B$14</f>
        <v>1072.03966</v>
      </c>
      <c r="H2891" s="16">
        <f>IF(G2891 &gt; 'Costo de tareas'!$B$13, 'Costo de tareas'!$B$13, IF(G2891 &lt; 'Costo de tareas'!$B$13*0.2, 0, 'Costo de tareas'!$B$13- G2891))</f>
        <v>39.28055556</v>
      </c>
      <c r="I2891" s="17">
        <f>IF(H2891=0,'Costo de tareas'!$B$13,'Costo de tareas'!$B$13-H2891)</f>
        <v>0</v>
      </c>
      <c r="J2891" s="2"/>
      <c r="K2891" s="2"/>
      <c r="P2891" s="2"/>
    </row>
    <row r="2892">
      <c r="A2892" s="3" t="s">
        <v>3865</v>
      </c>
      <c r="B2892" s="11" t="str">
        <f t="shared" si="1"/>
        <v>20080501</v>
      </c>
      <c r="C2892" s="12">
        <f t="shared" si="2"/>
        <v>39569</v>
      </c>
      <c r="D2892" s="3" t="str">
        <f t="shared" si="3"/>
        <v>10</v>
      </c>
      <c r="E2892" s="13">
        <v>866.0</v>
      </c>
      <c r="F2892" s="14">
        <f>'Costo de tareas'!$B$15</f>
        <v>0.1964027778</v>
      </c>
      <c r="G2892" s="15">
        <f>'Producción diaria'!$T$3*$L$2*$M$2*$N$2*E2892*1000/'Costo de tareas'!$B$14</f>
        <v>1302.084636</v>
      </c>
      <c r="H2892" s="16">
        <f>IF(G2892 &gt; 'Costo de tareas'!$B$13, 'Costo de tareas'!$B$13, IF(G2892 &lt; 'Costo de tareas'!$B$13*0.2, 0, 'Costo de tareas'!$B$13- G2892))</f>
        <v>39.28055556</v>
      </c>
      <c r="I2892" s="17">
        <f>IF(H2892=0,'Costo de tareas'!$B$13,'Costo de tareas'!$B$13-H2892)</f>
        <v>0</v>
      </c>
      <c r="J2892" s="2"/>
      <c r="K2892" s="2"/>
      <c r="P2892" s="2"/>
    </row>
    <row r="2893">
      <c r="A2893" s="3" t="s">
        <v>3867</v>
      </c>
      <c r="B2893" s="11" t="str">
        <f t="shared" si="1"/>
        <v>20080501</v>
      </c>
      <c r="C2893" s="12">
        <f t="shared" si="2"/>
        <v>39569</v>
      </c>
      <c r="D2893" s="3" t="str">
        <f t="shared" si="3"/>
        <v>11</v>
      </c>
      <c r="E2893" s="13">
        <v>972.0</v>
      </c>
      <c r="F2893" s="14">
        <f>'Costo de tareas'!$B$15</f>
        <v>0.1964027778</v>
      </c>
      <c r="G2893" s="15">
        <f>'Producción diaria'!$T$3*$L$2*$M$2*$N$2*E2893*1000/'Costo de tareas'!$B$14</f>
        <v>1461.462201</v>
      </c>
      <c r="H2893" s="16">
        <f>IF(G2893 &gt; 'Costo de tareas'!$B$13, 'Costo de tareas'!$B$13, IF(G2893 &lt; 'Costo de tareas'!$B$13*0.2, 0, 'Costo de tareas'!$B$13- G2893))</f>
        <v>39.28055556</v>
      </c>
      <c r="I2893" s="17">
        <f>IF(H2893=0,'Costo de tareas'!$B$13,'Costo de tareas'!$B$13-H2893)</f>
        <v>0</v>
      </c>
      <c r="J2893" s="2"/>
      <c r="K2893" s="2"/>
      <c r="P2893" s="2"/>
    </row>
    <row r="2894">
      <c r="A2894" s="3" t="s">
        <v>3869</v>
      </c>
      <c r="B2894" s="11" t="str">
        <f t="shared" si="1"/>
        <v>20080501</v>
      </c>
      <c r="C2894" s="12">
        <f t="shared" si="2"/>
        <v>39569</v>
      </c>
      <c r="D2894" s="3" t="str">
        <f t="shared" si="3"/>
        <v>12</v>
      </c>
      <c r="E2894" s="13">
        <v>1012.0</v>
      </c>
      <c r="F2894" s="14">
        <f>'Costo de tareas'!$B$15</f>
        <v>0.1964027778</v>
      </c>
      <c r="G2894" s="15">
        <f>'Producción diaria'!$T$3*$L$2*$M$2*$N$2*E2894*1000/'Costo de tareas'!$B$14</f>
        <v>1521.604678</v>
      </c>
      <c r="H2894" s="16">
        <f>IF(G2894 &gt; 'Costo de tareas'!$B$13, 'Costo de tareas'!$B$13, IF(G2894 &lt; 'Costo de tareas'!$B$13*0.2, 0, 'Costo de tareas'!$B$13- G2894))</f>
        <v>39.28055556</v>
      </c>
      <c r="I2894" s="17">
        <f>IF(H2894=0,'Costo de tareas'!$B$13,'Costo de tareas'!$B$13-H2894)</f>
        <v>0</v>
      </c>
      <c r="J2894" s="2"/>
      <c r="K2894" s="2"/>
      <c r="P2894" s="2"/>
    </row>
    <row r="2895">
      <c r="A2895" s="3" t="s">
        <v>3870</v>
      </c>
      <c r="B2895" s="11" t="str">
        <f t="shared" si="1"/>
        <v>20080501</v>
      </c>
      <c r="C2895" s="12">
        <f t="shared" si="2"/>
        <v>39569</v>
      </c>
      <c r="D2895" s="3" t="str">
        <f t="shared" si="3"/>
        <v>13</v>
      </c>
      <c r="E2895" s="13">
        <v>966.0</v>
      </c>
      <c r="F2895" s="14">
        <f>'Costo de tareas'!$B$15</f>
        <v>0.1964027778</v>
      </c>
      <c r="G2895" s="15">
        <f>'Producción diaria'!$T$3*$L$2*$M$2*$N$2*E2895*1000/'Costo de tareas'!$B$14</f>
        <v>1452.440829</v>
      </c>
      <c r="H2895" s="16">
        <f>IF(G2895 &gt; 'Costo de tareas'!$B$13, 'Costo de tareas'!$B$13, IF(G2895 &lt; 'Costo de tareas'!$B$13*0.2, 0, 'Costo de tareas'!$B$13- G2895))</f>
        <v>39.28055556</v>
      </c>
      <c r="I2895" s="17">
        <f>IF(H2895=0,'Costo de tareas'!$B$13,'Costo de tareas'!$B$13-H2895)</f>
        <v>0</v>
      </c>
      <c r="J2895" s="2"/>
      <c r="K2895" s="2"/>
      <c r="P2895" s="2"/>
    </row>
    <row r="2896">
      <c r="A2896" s="3" t="s">
        <v>3871</v>
      </c>
      <c r="B2896" s="11" t="str">
        <f t="shared" si="1"/>
        <v>20080501</v>
      </c>
      <c r="C2896" s="12">
        <f t="shared" si="2"/>
        <v>39569</v>
      </c>
      <c r="D2896" s="3" t="str">
        <f t="shared" si="3"/>
        <v>14</v>
      </c>
      <c r="E2896" s="13">
        <v>903.0</v>
      </c>
      <c r="F2896" s="14">
        <f>'Costo de tareas'!$B$15</f>
        <v>0.1964027778</v>
      </c>
      <c r="G2896" s="15">
        <f>'Producción diaria'!$T$3*$L$2*$M$2*$N$2*E2896*1000/'Costo de tareas'!$B$14</f>
        <v>1357.716427</v>
      </c>
      <c r="H2896" s="16">
        <f>IF(G2896 &gt; 'Costo de tareas'!$B$13, 'Costo de tareas'!$B$13, IF(G2896 &lt; 'Costo de tareas'!$B$13*0.2, 0, 'Costo de tareas'!$B$13- G2896))</f>
        <v>39.28055556</v>
      </c>
      <c r="I2896" s="17">
        <f>IF(H2896=0,'Costo de tareas'!$B$13,'Costo de tareas'!$B$13-H2896)</f>
        <v>0</v>
      </c>
      <c r="J2896" s="2"/>
      <c r="K2896" s="2"/>
      <c r="P2896" s="2"/>
    </row>
    <row r="2897">
      <c r="A2897" s="3" t="s">
        <v>3872</v>
      </c>
      <c r="B2897" s="11" t="str">
        <f t="shared" si="1"/>
        <v>20080501</v>
      </c>
      <c r="C2897" s="12">
        <f t="shared" si="2"/>
        <v>39569</v>
      </c>
      <c r="D2897" s="3" t="str">
        <f t="shared" si="3"/>
        <v>15</v>
      </c>
      <c r="E2897" s="13">
        <v>749.0</v>
      </c>
      <c r="F2897" s="14">
        <f>'Costo de tareas'!$B$15</f>
        <v>0.1964027778</v>
      </c>
      <c r="G2897" s="15">
        <f>'Producción diaria'!$T$3*$L$2*$M$2*$N$2*E2897*1000/'Costo de tareas'!$B$14</f>
        <v>1126.167889</v>
      </c>
      <c r="H2897" s="16">
        <f>IF(G2897 &gt; 'Costo de tareas'!$B$13, 'Costo de tareas'!$B$13, IF(G2897 &lt; 'Costo de tareas'!$B$13*0.2, 0, 'Costo de tareas'!$B$13- G2897))</f>
        <v>39.28055556</v>
      </c>
      <c r="I2897" s="17">
        <f>IF(H2897=0,'Costo de tareas'!$B$13,'Costo de tareas'!$B$13-H2897)</f>
        <v>0</v>
      </c>
      <c r="J2897" s="2"/>
      <c r="K2897" s="2"/>
      <c r="P2897" s="2"/>
    </row>
    <row r="2898">
      <c r="A2898" s="3" t="s">
        <v>3873</v>
      </c>
      <c r="B2898" s="11" t="str">
        <f t="shared" si="1"/>
        <v>20080501</v>
      </c>
      <c r="C2898" s="12">
        <f t="shared" si="2"/>
        <v>39569</v>
      </c>
      <c r="D2898" s="3" t="str">
        <f t="shared" si="3"/>
        <v>16</v>
      </c>
      <c r="E2898" s="13">
        <v>542.0</v>
      </c>
      <c r="F2898" s="14">
        <f>'Costo de tareas'!$B$15</f>
        <v>0.1964027778</v>
      </c>
      <c r="G2898" s="15">
        <f>'Producción diaria'!$T$3*$L$2*$M$2*$N$2*E2898*1000/'Costo de tareas'!$B$14</f>
        <v>814.9305688</v>
      </c>
      <c r="H2898" s="16">
        <f>IF(G2898 &gt; 'Costo de tareas'!$B$13, 'Costo de tareas'!$B$13, IF(G2898 &lt; 'Costo de tareas'!$B$13*0.2, 0, 'Costo de tareas'!$B$13- G2898))</f>
        <v>39.28055556</v>
      </c>
      <c r="I2898" s="17">
        <f>IF(H2898=0,'Costo de tareas'!$B$13,'Costo de tareas'!$B$13-H2898)</f>
        <v>0</v>
      </c>
      <c r="J2898" s="2"/>
      <c r="K2898" s="2"/>
      <c r="P2898" s="2"/>
    </row>
    <row r="2899">
      <c r="A2899" s="3" t="s">
        <v>3874</v>
      </c>
      <c r="B2899" s="11" t="str">
        <f t="shared" si="1"/>
        <v>20080501</v>
      </c>
      <c r="C2899" s="12">
        <f t="shared" si="2"/>
        <v>39569</v>
      </c>
      <c r="D2899" s="3" t="str">
        <f t="shared" si="3"/>
        <v>17</v>
      </c>
      <c r="E2899" s="13">
        <v>335.0</v>
      </c>
      <c r="F2899" s="14">
        <f>'Costo de tareas'!$B$15</f>
        <v>0.1964027778</v>
      </c>
      <c r="G2899" s="15">
        <f>'Producción diaria'!$T$3*$L$2*$M$2*$N$2*E2899*1000/'Costo de tareas'!$B$14</f>
        <v>503.6932483</v>
      </c>
      <c r="H2899" s="16">
        <f>IF(G2899 &gt; 'Costo de tareas'!$B$13, 'Costo de tareas'!$B$13, IF(G2899 &lt; 'Costo de tareas'!$B$13*0.2, 0, 'Costo de tareas'!$B$13- G2899))</f>
        <v>39.28055556</v>
      </c>
      <c r="I2899" s="17">
        <f>IF(H2899=0,'Costo de tareas'!$B$13,'Costo de tareas'!$B$13-H2899)</f>
        <v>0</v>
      </c>
      <c r="J2899" s="2"/>
      <c r="K2899" s="2"/>
      <c r="P2899" s="2"/>
    </row>
    <row r="2900">
      <c r="A2900" s="3" t="s">
        <v>3875</v>
      </c>
      <c r="B2900" s="11" t="str">
        <f t="shared" si="1"/>
        <v>20080501</v>
      </c>
      <c r="C2900" s="12">
        <f t="shared" si="2"/>
        <v>39569</v>
      </c>
      <c r="D2900" s="3" t="str">
        <f t="shared" si="3"/>
        <v>18</v>
      </c>
      <c r="E2900" s="13">
        <v>132.0</v>
      </c>
      <c r="F2900" s="14">
        <f>'Costo de tareas'!$B$15</f>
        <v>0.1964027778</v>
      </c>
      <c r="G2900" s="15">
        <f>'Producción diaria'!$T$3*$L$2*$M$2*$N$2*E2900*1000/'Costo de tareas'!$B$14</f>
        <v>198.4701754</v>
      </c>
      <c r="H2900" s="16">
        <f>IF(G2900 &gt; 'Costo de tareas'!$B$13, 'Costo de tareas'!$B$13, IF(G2900 &lt; 'Costo de tareas'!$B$13*0.2, 0, 'Costo de tareas'!$B$13- G2900))</f>
        <v>39.28055556</v>
      </c>
      <c r="I2900" s="17">
        <f>IF(H2900=0,'Costo de tareas'!$B$13,'Costo de tareas'!$B$13-H2900)</f>
        <v>0</v>
      </c>
      <c r="J2900" s="2"/>
      <c r="K2900" s="2"/>
      <c r="P2900" s="2"/>
    </row>
    <row r="2901">
      <c r="A2901" s="3" t="s">
        <v>3876</v>
      </c>
      <c r="B2901" s="11" t="str">
        <f t="shared" si="1"/>
        <v>20080501</v>
      </c>
      <c r="C2901" s="12">
        <f t="shared" si="2"/>
        <v>39569</v>
      </c>
      <c r="D2901" s="3" t="str">
        <f t="shared" si="3"/>
        <v>19</v>
      </c>
      <c r="E2901" s="13">
        <v>0.0</v>
      </c>
      <c r="F2901" s="14">
        <f>'Costo de tareas'!$B$15</f>
        <v>0.1964027778</v>
      </c>
      <c r="G2901" s="15">
        <f>'Producción diaria'!$T$3*$L$2*$M$2*$N$2*E2901*1000/'Costo de tareas'!$B$14</f>
        <v>0</v>
      </c>
      <c r="H2901" s="16">
        <f>IF(G2901 &gt; 'Costo de tareas'!$B$13, 'Costo de tareas'!$B$13, IF(G2901 &lt; 'Costo de tareas'!$B$13*0.2, 0, 'Costo de tareas'!$B$13- G2901))</f>
        <v>0</v>
      </c>
      <c r="I2901" s="17">
        <f>IF(H2901=0,'Costo de tareas'!$B$13,'Costo de tareas'!$B$13-H2901)</f>
        <v>39.28055556</v>
      </c>
      <c r="J2901" s="2"/>
      <c r="K2901" s="2"/>
      <c r="P2901" s="2"/>
    </row>
    <row r="2902">
      <c r="A2902" s="3" t="s">
        <v>3878</v>
      </c>
      <c r="B2902" s="11" t="str">
        <f t="shared" si="1"/>
        <v>20080501</v>
      </c>
      <c r="C2902" s="12">
        <f t="shared" si="2"/>
        <v>39569</v>
      </c>
      <c r="D2902" s="3" t="str">
        <f t="shared" si="3"/>
        <v>20</v>
      </c>
      <c r="E2902" s="13">
        <v>0.0</v>
      </c>
      <c r="F2902" s="14">
        <f>'Costo de tareas'!$B$15</f>
        <v>0.1964027778</v>
      </c>
      <c r="G2902" s="15">
        <f>'Producción diaria'!$T$3*$L$2*$M$2*$N$2*E2902*1000/'Costo de tareas'!$B$14</f>
        <v>0</v>
      </c>
      <c r="H2902" s="16">
        <f>IF(G2902 &gt; 'Costo de tareas'!$B$13, 'Costo de tareas'!$B$13, IF(G2902 &lt; 'Costo de tareas'!$B$13*0.2, 0, 'Costo de tareas'!$B$13- G2902))</f>
        <v>0</v>
      </c>
      <c r="I2902" s="17">
        <f>IF(H2902=0,'Costo de tareas'!$B$13,'Costo de tareas'!$B$13-H2902)</f>
        <v>39.28055556</v>
      </c>
      <c r="J2902" s="2"/>
      <c r="K2902" s="2"/>
      <c r="P2902" s="2"/>
    </row>
    <row r="2903">
      <c r="A2903" s="3" t="s">
        <v>3880</v>
      </c>
      <c r="B2903" s="11" t="str">
        <f t="shared" si="1"/>
        <v>20080501</v>
      </c>
      <c r="C2903" s="12">
        <f t="shared" si="2"/>
        <v>39569</v>
      </c>
      <c r="D2903" s="3" t="str">
        <f t="shared" si="3"/>
        <v>21</v>
      </c>
      <c r="E2903" s="13">
        <v>0.0</v>
      </c>
      <c r="F2903" s="14">
        <f>'Costo de tareas'!$B$15</f>
        <v>0.1964027778</v>
      </c>
      <c r="G2903" s="15">
        <f>'Producción diaria'!$T$3*$L$2*$M$2*$N$2*E2903*1000/'Costo de tareas'!$B$14</f>
        <v>0</v>
      </c>
      <c r="H2903" s="16">
        <f>IF(G2903 &gt; 'Costo de tareas'!$B$13, 'Costo de tareas'!$B$13, IF(G2903 &lt; 'Costo de tareas'!$B$13*0.2, 0, 'Costo de tareas'!$B$13- G2903))</f>
        <v>0</v>
      </c>
      <c r="I2903" s="17">
        <f>IF(H2903=0,'Costo de tareas'!$B$13,'Costo de tareas'!$B$13-H2903)</f>
        <v>39.28055556</v>
      </c>
      <c r="J2903" s="2"/>
      <c r="K2903" s="2"/>
      <c r="P2903" s="2"/>
    </row>
    <row r="2904">
      <c r="A2904" s="3" t="s">
        <v>3882</v>
      </c>
      <c r="B2904" s="11" t="str">
        <f t="shared" si="1"/>
        <v>20080501</v>
      </c>
      <c r="C2904" s="12">
        <f t="shared" si="2"/>
        <v>39569</v>
      </c>
      <c r="D2904" s="3" t="str">
        <f t="shared" si="3"/>
        <v>22</v>
      </c>
      <c r="E2904" s="13">
        <v>0.0</v>
      </c>
      <c r="F2904" s="14">
        <f>'Costo de tareas'!$B$15</f>
        <v>0.1964027778</v>
      </c>
      <c r="G2904" s="15">
        <f>'Producción diaria'!$T$3*$L$2*$M$2*$N$2*E2904*1000/'Costo de tareas'!$B$14</f>
        <v>0</v>
      </c>
      <c r="H2904" s="16">
        <f>IF(G2904 &gt; 'Costo de tareas'!$B$13, 'Costo de tareas'!$B$13, IF(G2904 &lt; 'Costo de tareas'!$B$13*0.2, 0, 'Costo de tareas'!$B$13- G2904))</f>
        <v>0</v>
      </c>
      <c r="I2904" s="17">
        <f>IF(H2904=0,'Costo de tareas'!$B$13,'Costo de tareas'!$B$13-H2904)</f>
        <v>39.28055556</v>
      </c>
      <c r="J2904" s="2"/>
      <c r="K2904" s="2"/>
      <c r="P2904" s="2"/>
    </row>
    <row r="2905">
      <c r="A2905" s="3" t="s">
        <v>3883</v>
      </c>
      <c r="B2905" s="11" t="str">
        <f t="shared" si="1"/>
        <v>20080501</v>
      </c>
      <c r="C2905" s="12">
        <f t="shared" si="2"/>
        <v>39569</v>
      </c>
      <c r="D2905" s="3" t="str">
        <f t="shared" si="3"/>
        <v>23</v>
      </c>
      <c r="E2905" s="13">
        <v>0.0</v>
      </c>
      <c r="F2905" s="14">
        <f>'Costo de tareas'!$B$15</f>
        <v>0.1964027778</v>
      </c>
      <c r="G2905" s="15">
        <f>'Producción diaria'!$T$3*$L$2*$M$2*$N$2*E2905*1000/'Costo de tareas'!$B$14</f>
        <v>0</v>
      </c>
      <c r="H2905" s="16">
        <f>IF(G2905 &gt; 'Costo de tareas'!$B$13, 'Costo de tareas'!$B$13, IF(G2905 &lt; 'Costo de tareas'!$B$13*0.2, 0, 'Costo de tareas'!$B$13- G2905))</f>
        <v>0</v>
      </c>
      <c r="I2905" s="17">
        <f>IF(H2905=0,'Costo de tareas'!$B$13,'Costo de tareas'!$B$13-H2905)</f>
        <v>39.28055556</v>
      </c>
      <c r="J2905" s="2"/>
      <c r="K2905" s="2"/>
      <c r="P2905" s="2"/>
    </row>
    <row r="2906">
      <c r="A2906" s="3" t="s">
        <v>3885</v>
      </c>
      <c r="B2906" s="11" t="str">
        <f t="shared" si="1"/>
        <v>20080502</v>
      </c>
      <c r="C2906" s="12">
        <f t="shared" si="2"/>
        <v>39570</v>
      </c>
      <c r="D2906" s="3" t="str">
        <f t="shared" si="3"/>
        <v>00</v>
      </c>
      <c r="E2906" s="13">
        <v>0.0</v>
      </c>
      <c r="F2906" s="14">
        <f>'Costo de tareas'!$B$15</f>
        <v>0.1964027778</v>
      </c>
      <c r="G2906" s="15">
        <f>'Producción diaria'!$T$3*$L$2*$M$2*$N$2*E2906*1000/'Costo de tareas'!$B$14</f>
        <v>0</v>
      </c>
      <c r="H2906" s="16">
        <f>IF(G2906 &gt; 'Costo de tareas'!$B$13, 'Costo de tareas'!$B$13, IF(G2906 &lt; 'Costo de tareas'!$B$13*0.2, 0, 'Costo de tareas'!$B$13- G2906))</f>
        <v>0</v>
      </c>
      <c r="I2906" s="17">
        <f>IF(H2906=0,'Costo de tareas'!$B$13,'Costo de tareas'!$B$13-H2906)</f>
        <v>39.28055556</v>
      </c>
      <c r="J2906" s="2"/>
      <c r="K2906" s="2"/>
      <c r="P2906" s="2"/>
    </row>
    <row r="2907">
      <c r="A2907" s="3" t="s">
        <v>3888</v>
      </c>
      <c r="B2907" s="11" t="str">
        <f t="shared" si="1"/>
        <v>20080502</v>
      </c>
      <c r="C2907" s="12">
        <f t="shared" si="2"/>
        <v>39570</v>
      </c>
      <c r="D2907" s="3" t="str">
        <f t="shared" si="3"/>
        <v>01</v>
      </c>
      <c r="E2907" s="13">
        <v>0.0</v>
      </c>
      <c r="F2907" s="14">
        <f>'Costo de tareas'!$B$15</f>
        <v>0.1964027778</v>
      </c>
      <c r="G2907" s="15">
        <f>'Producción diaria'!$T$3*$L$2*$M$2*$N$2*E2907*1000/'Costo de tareas'!$B$14</f>
        <v>0</v>
      </c>
      <c r="H2907" s="16">
        <f>IF(G2907 &gt; 'Costo de tareas'!$B$13, 'Costo de tareas'!$B$13, IF(G2907 &lt; 'Costo de tareas'!$B$13*0.2, 0, 'Costo de tareas'!$B$13- G2907))</f>
        <v>0</v>
      </c>
      <c r="I2907" s="17">
        <f>IF(H2907=0,'Costo de tareas'!$B$13,'Costo de tareas'!$B$13-H2907)</f>
        <v>39.28055556</v>
      </c>
      <c r="J2907" s="2"/>
      <c r="K2907" s="2"/>
      <c r="P2907" s="2"/>
    </row>
    <row r="2908">
      <c r="A2908" s="3" t="s">
        <v>3891</v>
      </c>
      <c r="B2908" s="11" t="str">
        <f t="shared" si="1"/>
        <v>20080502</v>
      </c>
      <c r="C2908" s="12">
        <f t="shared" si="2"/>
        <v>39570</v>
      </c>
      <c r="D2908" s="3" t="str">
        <f t="shared" si="3"/>
        <v>02</v>
      </c>
      <c r="E2908" s="13">
        <v>0.0</v>
      </c>
      <c r="F2908" s="14">
        <f>'Costo de tareas'!$B$15</f>
        <v>0.1964027778</v>
      </c>
      <c r="G2908" s="15">
        <f>'Producción diaria'!$T$3*$L$2*$M$2*$N$2*E2908*1000/'Costo de tareas'!$B$14</f>
        <v>0</v>
      </c>
      <c r="H2908" s="16">
        <f>IF(G2908 &gt; 'Costo de tareas'!$B$13, 'Costo de tareas'!$B$13, IF(G2908 &lt; 'Costo de tareas'!$B$13*0.2, 0, 'Costo de tareas'!$B$13- G2908))</f>
        <v>0</v>
      </c>
      <c r="I2908" s="17">
        <f>IF(H2908=0,'Costo de tareas'!$B$13,'Costo de tareas'!$B$13-H2908)</f>
        <v>39.28055556</v>
      </c>
      <c r="J2908" s="2"/>
      <c r="K2908" s="2"/>
      <c r="P2908" s="2"/>
    </row>
    <row r="2909">
      <c r="A2909" s="3" t="s">
        <v>3893</v>
      </c>
      <c r="B2909" s="11" t="str">
        <f t="shared" si="1"/>
        <v>20080502</v>
      </c>
      <c r="C2909" s="12">
        <f t="shared" si="2"/>
        <v>39570</v>
      </c>
      <c r="D2909" s="3" t="str">
        <f t="shared" si="3"/>
        <v>03</v>
      </c>
      <c r="E2909" s="13">
        <v>0.0</v>
      </c>
      <c r="F2909" s="14">
        <f>'Costo de tareas'!$B$15</f>
        <v>0.1964027778</v>
      </c>
      <c r="G2909" s="15">
        <f>'Producción diaria'!$T$3*$L$2*$M$2*$N$2*E2909*1000/'Costo de tareas'!$B$14</f>
        <v>0</v>
      </c>
      <c r="H2909" s="16">
        <f>IF(G2909 &gt; 'Costo de tareas'!$B$13, 'Costo de tareas'!$B$13, IF(G2909 &lt; 'Costo de tareas'!$B$13*0.2, 0, 'Costo de tareas'!$B$13- G2909))</f>
        <v>0</v>
      </c>
      <c r="I2909" s="17">
        <f>IF(H2909=0,'Costo de tareas'!$B$13,'Costo de tareas'!$B$13-H2909)</f>
        <v>39.28055556</v>
      </c>
      <c r="J2909" s="2"/>
      <c r="K2909" s="2"/>
      <c r="P2909" s="2"/>
    </row>
    <row r="2910">
      <c r="A2910" s="3" t="s">
        <v>3895</v>
      </c>
      <c r="B2910" s="11" t="str">
        <f t="shared" si="1"/>
        <v>20080502</v>
      </c>
      <c r="C2910" s="12">
        <f t="shared" si="2"/>
        <v>39570</v>
      </c>
      <c r="D2910" s="3" t="str">
        <f t="shared" si="3"/>
        <v>04</v>
      </c>
      <c r="E2910" s="13">
        <v>0.0</v>
      </c>
      <c r="F2910" s="14">
        <f>'Costo de tareas'!$B$15</f>
        <v>0.1964027778</v>
      </c>
      <c r="G2910" s="15">
        <f>'Producción diaria'!$T$3*$L$2*$M$2*$N$2*E2910*1000/'Costo de tareas'!$B$14</f>
        <v>0</v>
      </c>
      <c r="H2910" s="16">
        <f>IF(G2910 &gt; 'Costo de tareas'!$B$13, 'Costo de tareas'!$B$13, IF(G2910 &lt; 'Costo de tareas'!$B$13*0.2, 0, 'Costo de tareas'!$B$13- G2910))</f>
        <v>0</v>
      </c>
      <c r="I2910" s="17">
        <f>IF(H2910=0,'Costo de tareas'!$B$13,'Costo de tareas'!$B$13-H2910)</f>
        <v>39.28055556</v>
      </c>
      <c r="J2910" s="2"/>
      <c r="K2910" s="2"/>
      <c r="P2910" s="2"/>
    </row>
    <row r="2911">
      <c r="A2911" s="3" t="s">
        <v>3896</v>
      </c>
      <c r="B2911" s="11" t="str">
        <f t="shared" si="1"/>
        <v>20080502</v>
      </c>
      <c r="C2911" s="12">
        <f t="shared" si="2"/>
        <v>39570</v>
      </c>
      <c r="D2911" s="3" t="str">
        <f t="shared" si="3"/>
        <v>05</v>
      </c>
      <c r="E2911" s="13">
        <v>0.0</v>
      </c>
      <c r="F2911" s="14">
        <f>'Costo de tareas'!$B$15</f>
        <v>0.1964027778</v>
      </c>
      <c r="G2911" s="15">
        <f>'Producción diaria'!$T$3*$L$2*$M$2*$N$2*E2911*1000/'Costo de tareas'!$B$14</f>
        <v>0</v>
      </c>
      <c r="H2911" s="16">
        <f>IF(G2911 &gt; 'Costo de tareas'!$B$13, 'Costo de tareas'!$B$13, IF(G2911 &lt; 'Costo de tareas'!$B$13*0.2, 0, 'Costo de tareas'!$B$13- G2911))</f>
        <v>0</v>
      </c>
      <c r="I2911" s="17">
        <f>IF(H2911=0,'Costo de tareas'!$B$13,'Costo de tareas'!$B$13-H2911)</f>
        <v>39.28055556</v>
      </c>
      <c r="J2911" s="2"/>
      <c r="K2911" s="2"/>
      <c r="P2911" s="2"/>
    </row>
    <row r="2912">
      <c r="A2912" s="3" t="s">
        <v>3897</v>
      </c>
      <c r="B2912" s="11" t="str">
        <f t="shared" si="1"/>
        <v>20080502</v>
      </c>
      <c r="C2912" s="12">
        <f t="shared" si="2"/>
        <v>39570</v>
      </c>
      <c r="D2912" s="3" t="str">
        <f t="shared" si="3"/>
        <v>06</v>
      </c>
      <c r="E2912" s="13">
        <v>114.0</v>
      </c>
      <c r="F2912" s="14">
        <f>'Costo de tareas'!$B$15</f>
        <v>0.1964027778</v>
      </c>
      <c r="G2912" s="15">
        <f>'Producción diaria'!$T$3*$L$2*$M$2*$N$2*E2912*1000/'Costo de tareas'!$B$14</f>
        <v>171.4060606</v>
      </c>
      <c r="H2912" s="16">
        <f>IF(G2912 &gt; 'Costo de tareas'!$B$13, 'Costo de tareas'!$B$13, IF(G2912 &lt; 'Costo de tareas'!$B$13*0.2, 0, 'Costo de tareas'!$B$13- G2912))</f>
        <v>39.28055556</v>
      </c>
      <c r="I2912" s="17">
        <f>IF(H2912=0,'Costo de tareas'!$B$13,'Costo de tareas'!$B$13-H2912)</f>
        <v>0</v>
      </c>
      <c r="J2912" s="2"/>
      <c r="K2912" s="2"/>
      <c r="P2912" s="2"/>
    </row>
    <row r="2913">
      <c r="A2913" s="3" t="s">
        <v>3898</v>
      </c>
      <c r="B2913" s="11" t="str">
        <f t="shared" si="1"/>
        <v>20080502</v>
      </c>
      <c r="C2913" s="12">
        <f t="shared" si="2"/>
        <v>39570</v>
      </c>
      <c r="D2913" s="3" t="str">
        <f t="shared" si="3"/>
        <v>07</v>
      </c>
      <c r="E2913" s="13">
        <v>311.0</v>
      </c>
      <c r="F2913" s="14">
        <f>'Costo de tareas'!$B$15</f>
        <v>0.1964027778</v>
      </c>
      <c r="G2913" s="15">
        <f>'Producción diaria'!$T$3*$L$2*$M$2*$N$2*E2913*1000/'Costo de tareas'!$B$14</f>
        <v>467.6077618</v>
      </c>
      <c r="H2913" s="16">
        <f>IF(G2913 &gt; 'Costo de tareas'!$B$13, 'Costo de tareas'!$B$13, IF(G2913 &lt; 'Costo de tareas'!$B$13*0.2, 0, 'Costo de tareas'!$B$13- G2913))</f>
        <v>39.28055556</v>
      </c>
      <c r="I2913" s="17">
        <f>IF(H2913=0,'Costo de tareas'!$B$13,'Costo de tareas'!$B$13-H2913)</f>
        <v>0</v>
      </c>
      <c r="J2913" s="2"/>
      <c r="K2913" s="2"/>
      <c r="P2913" s="2"/>
    </row>
    <row r="2914">
      <c r="A2914" s="3" t="s">
        <v>3900</v>
      </c>
      <c r="B2914" s="11" t="str">
        <f t="shared" si="1"/>
        <v>20080502</v>
      </c>
      <c r="C2914" s="12">
        <f t="shared" si="2"/>
        <v>39570</v>
      </c>
      <c r="D2914" s="3" t="str">
        <f t="shared" si="3"/>
        <v>08</v>
      </c>
      <c r="E2914" s="13">
        <v>521.0</v>
      </c>
      <c r="F2914" s="14">
        <f>'Costo de tareas'!$B$15</f>
        <v>0.1964027778</v>
      </c>
      <c r="G2914" s="15">
        <f>'Producción diaria'!$T$3*$L$2*$M$2*$N$2*E2914*1000/'Costo de tareas'!$B$14</f>
        <v>783.3557682</v>
      </c>
      <c r="H2914" s="16">
        <f>IF(G2914 &gt; 'Costo de tareas'!$B$13, 'Costo de tareas'!$B$13, IF(G2914 &lt; 'Costo de tareas'!$B$13*0.2, 0, 'Costo de tareas'!$B$13- G2914))</f>
        <v>39.28055556</v>
      </c>
      <c r="I2914" s="17">
        <f>IF(H2914=0,'Costo de tareas'!$B$13,'Costo de tareas'!$B$13-H2914)</f>
        <v>0</v>
      </c>
      <c r="J2914" s="2"/>
      <c r="K2914" s="2"/>
      <c r="P2914" s="2"/>
    </row>
    <row r="2915">
      <c r="A2915" s="3" t="s">
        <v>3902</v>
      </c>
      <c r="B2915" s="11" t="str">
        <f t="shared" si="1"/>
        <v>20080502</v>
      </c>
      <c r="C2915" s="12">
        <f t="shared" si="2"/>
        <v>39570</v>
      </c>
      <c r="D2915" s="3" t="str">
        <f t="shared" si="3"/>
        <v>09</v>
      </c>
      <c r="E2915" s="13">
        <v>713.0</v>
      </c>
      <c r="F2915" s="14">
        <f>'Costo de tareas'!$B$15</f>
        <v>0.1964027778</v>
      </c>
      <c r="G2915" s="15">
        <f>'Producción diaria'!$T$3*$L$2*$M$2*$N$2*E2915*1000/'Costo de tareas'!$B$14</f>
        <v>1072.03966</v>
      </c>
      <c r="H2915" s="16">
        <f>IF(G2915 &gt; 'Costo de tareas'!$B$13, 'Costo de tareas'!$B$13, IF(G2915 &lt; 'Costo de tareas'!$B$13*0.2, 0, 'Costo de tareas'!$B$13- G2915))</f>
        <v>39.28055556</v>
      </c>
      <c r="I2915" s="17">
        <f>IF(H2915=0,'Costo de tareas'!$B$13,'Costo de tareas'!$B$13-H2915)</f>
        <v>0</v>
      </c>
      <c r="J2915" s="2"/>
      <c r="K2915" s="2"/>
      <c r="P2915" s="2"/>
    </row>
    <row r="2916">
      <c r="A2916" s="3" t="s">
        <v>3904</v>
      </c>
      <c r="B2916" s="11" t="str">
        <f t="shared" si="1"/>
        <v>20080502</v>
      </c>
      <c r="C2916" s="12">
        <f t="shared" si="2"/>
        <v>39570</v>
      </c>
      <c r="D2916" s="3" t="str">
        <f t="shared" si="3"/>
        <v>10</v>
      </c>
      <c r="E2916" s="13">
        <v>855.0</v>
      </c>
      <c r="F2916" s="14">
        <f>'Costo de tareas'!$B$15</f>
        <v>0.1964027778</v>
      </c>
      <c r="G2916" s="15">
        <f>'Producción diaria'!$T$3*$L$2*$M$2*$N$2*E2916*1000/'Costo de tareas'!$B$14</f>
        <v>1285.545455</v>
      </c>
      <c r="H2916" s="16">
        <f>IF(G2916 &gt; 'Costo de tareas'!$B$13, 'Costo de tareas'!$B$13, IF(G2916 &lt; 'Costo de tareas'!$B$13*0.2, 0, 'Costo de tareas'!$B$13- G2916))</f>
        <v>39.28055556</v>
      </c>
      <c r="I2916" s="17">
        <f>IF(H2916=0,'Costo de tareas'!$B$13,'Costo de tareas'!$B$13-H2916)</f>
        <v>0</v>
      </c>
      <c r="J2916" s="2"/>
      <c r="K2916" s="2"/>
      <c r="P2916" s="2"/>
    </row>
    <row r="2917">
      <c r="A2917" s="3" t="s">
        <v>3906</v>
      </c>
      <c r="B2917" s="11" t="str">
        <f t="shared" si="1"/>
        <v>20080502</v>
      </c>
      <c r="C2917" s="12">
        <f t="shared" si="2"/>
        <v>39570</v>
      </c>
      <c r="D2917" s="3" t="str">
        <f t="shared" si="3"/>
        <v>11</v>
      </c>
      <c r="E2917" s="13">
        <v>945.0</v>
      </c>
      <c r="F2917" s="14">
        <f>'Costo de tareas'!$B$15</f>
        <v>0.1964027778</v>
      </c>
      <c r="G2917" s="15">
        <f>'Producción diaria'!$T$3*$L$2*$M$2*$N$2*E2917*1000/'Costo de tareas'!$B$14</f>
        <v>1420.866029</v>
      </c>
      <c r="H2917" s="16">
        <f>IF(G2917 &gt; 'Costo de tareas'!$B$13, 'Costo de tareas'!$B$13, IF(G2917 &lt; 'Costo de tareas'!$B$13*0.2, 0, 'Costo de tareas'!$B$13- G2917))</f>
        <v>39.28055556</v>
      </c>
      <c r="I2917" s="17">
        <f>IF(H2917=0,'Costo de tareas'!$B$13,'Costo de tareas'!$B$13-H2917)</f>
        <v>0</v>
      </c>
      <c r="J2917" s="2"/>
      <c r="K2917" s="2"/>
      <c r="P2917" s="2"/>
    </row>
    <row r="2918">
      <c r="A2918" s="3" t="s">
        <v>3908</v>
      </c>
      <c r="B2918" s="11" t="str">
        <f t="shared" si="1"/>
        <v>20080502</v>
      </c>
      <c r="C2918" s="12">
        <f t="shared" si="2"/>
        <v>39570</v>
      </c>
      <c r="D2918" s="3" t="str">
        <f t="shared" si="3"/>
        <v>12</v>
      </c>
      <c r="E2918" s="13">
        <v>989.0</v>
      </c>
      <c r="F2918" s="14">
        <f>'Costo de tareas'!$B$15</f>
        <v>0.1964027778</v>
      </c>
      <c r="G2918" s="15">
        <f>'Producción diaria'!$T$3*$L$2*$M$2*$N$2*E2918*1000/'Costo de tareas'!$B$14</f>
        <v>1487.022754</v>
      </c>
      <c r="H2918" s="16">
        <f>IF(G2918 &gt; 'Costo de tareas'!$B$13, 'Costo de tareas'!$B$13, IF(G2918 &lt; 'Costo de tareas'!$B$13*0.2, 0, 'Costo de tareas'!$B$13- G2918))</f>
        <v>39.28055556</v>
      </c>
      <c r="I2918" s="17">
        <f>IF(H2918=0,'Costo de tareas'!$B$13,'Costo de tareas'!$B$13-H2918)</f>
        <v>0</v>
      </c>
      <c r="J2918" s="2"/>
      <c r="K2918" s="2"/>
      <c r="P2918" s="2"/>
    </row>
    <row r="2919">
      <c r="A2919" s="3" t="s">
        <v>3910</v>
      </c>
      <c r="B2919" s="11" t="str">
        <f t="shared" si="1"/>
        <v>20080502</v>
      </c>
      <c r="C2919" s="12">
        <f t="shared" si="2"/>
        <v>39570</v>
      </c>
      <c r="D2919" s="3" t="str">
        <f t="shared" si="3"/>
        <v>13</v>
      </c>
      <c r="E2919" s="13">
        <v>959.0</v>
      </c>
      <c r="F2919" s="14">
        <f>'Costo de tareas'!$B$15</f>
        <v>0.1964027778</v>
      </c>
      <c r="G2919" s="15">
        <f>'Producción diaria'!$T$3*$L$2*$M$2*$N$2*E2919*1000/'Costo de tareas'!$B$14</f>
        <v>1441.915896</v>
      </c>
      <c r="H2919" s="16">
        <f>IF(G2919 &gt; 'Costo de tareas'!$B$13, 'Costo de tareas'!$B$13, IF(G2919 &lt; 'Costo de tareas'!$B$13*0.2, 0, 'Costo de tareas'!$B$13- G2919))</f>
        <v>39.28055556</v>
      </c>
      <c r="I2919" s="17">
        <f>IF(H2919=0,'Costo de tareas'!$B$13,'Costo de tareas'!$B$13-H2919)</f>
        <v>0</v>
      </c>
      <c r="J2919" s="2"/>
      <c r="K2919" s="2"/>
      <c r="P2919" s="2"/>
    </row>
    <row r="2920">
      <c r="A2920" s="3" t="s">
        <v>3912</v>
      </c>
      <c r="B2920" s="11" t="str">
        <f t="shared" si="1"/>
        <v>20080502</v>
      </c>
      <c r="C2920" s="12">
        <f t="shared" si="2"/>
        <v>39570</v>
      </c>
      <c r="D2920" s="3" t="str">
        <f t="shared" si="3"/>
        <v>14</v>
      </c>
      <c r="E2920" s="13">
        <v>892.0</v>
      </c>
      <c r="F2920" s="14">
        <f>'Costo de tareas'!$B$15</f>
        <v>0.1964027778</v>
      </c>
      <c r="G2920" s="15">
        <f>'Producción diaria'!$T$3*$L$2*$M$2*$N$2*E2920*1000/'Costo de tareas'!$B$14</f>
        <v>1341.177246</v>
      </c>
      <c r="H2920" s="16">
        <f>IF(G2920 &gt; 'Costo de tareas'!$B$13, 'Costo de tareas'!$B$13, IF(G2920 &lt; 'Costo de tareas'!$B$13*0.2, 0, 'Costo de tareas'!$B$13- G2920))</f>
        <v>39.28055556</v>
      </c>
      <c r="I2920" s="17">
        <f>IF(H2920=0,'Costo de tareas'!$B$13,'Costo de tareas'!$B$13-H2920)</f>
        <v>0</v>
      </c>
      <c r="J2920" s="2"/>
      <c r="K2920" s="2"/>
      <c r="P2920" s="2"/>
    </row>
    <row r="2921">
      <c r="A2921" s="3" t="s">
        <v>3914</v>
      </c>
      <c r="B2921" s="11" t="str">
        <f t="shared" si="1"/>
        <v>20080502</v>
      </c>
      <c r="C2921" s="12">
        <f t="shared" si="2"/>
        <v>39570</v>
      </c>
      <c r="D2921" s="3" t="str">
        <f t="shared" si="3"/>
        <v>15</v>
      </c>
      <c r="E2921" s="13">
        <v>74.0</v>
      </c>
      <c r="F2921" s="14">
        <f>'Costo de tareas'!$B$15</f>
        <v>0.1964027778</v>
      </c>
      <c r="G2921" s="15">
        <f>'Producción diaria'!$T$3*$L$2*$M$2*$N$2*E2921*1000/'Costo de tareas'!$B$14</f>
        <v>111.2635832</v>
      </c>
      <c r="H2921" s="16">
        <f>IF(G2921 &gt; 'Costo de tareas'!$B$13, 'Costo de tareas'!$B$13, IF(G2921 &lt; 'Costo de tareas'!$B$13*0.2, 0, 'Costo de tareas'!$B$13- G2921))</f>
        <v>39.28055556</v>
      </c>
      <c r="I2921" s="17">
        <f>IF(H2921=0,'Costo de tareas'!$B$13,'Costo de tareas'!$B$13-H2921)</f>
        <v>0</v>
      </c>
      <c r="J2921" s="2"/>
      <c r="K2921" s="2"/>
      <c r="P2921" s="2"/>
    </row>
    <row r="2922">
      <c r="A2922" s="3" t="s">
        <v>3916</v>
      </c>
      <c r="B2922" s="11" t="str">
        <f t="shared" si="1"/>
        <v>20080502</v>
      </c>
      <c r="C2922" s="12">
        <f t="shared" si="2"/>
        <v>39570</v>
      </c>
      <c r="D2922" s="3" t="str">
        <f t="shared" si="3"/>
        <v>16</v>
      </c>
      <c r="E2922" s="13">
        <v>485.0</v>
      </c>
      <c r="F2922" s="14">
        <f>'Costo de tareas'!$B$15</f>
        <v>0.1964027778</v>
      </c>
      <c r="G2922" s="15">
        <f>'Producción diaria'!$T$3*$L$2*$M$2*$N$2*E2922*1000/'Costo de tareas'!$B$14</f>
        <v>729.2275385</v>
      </c>
      <c r="H2922" s="16">
        <f>IF(G2922 &gt; 'Costo de tareas'!$B$13, 'Costo de tareas'!$B$13, IF(G2922 &lt; 'Costo de tareas'!$B$13*0.2, 0, 'Costo de tareas'!$B$13- G2922))</f>
        <v>39.28055556</v>
      </c>
      <c r="I2922" s="17">
        <f>IF(H2922=0,'Costo de tareas'!$B$13,'Costo de tareas'!$B$13-H2922)</f>
        <v>0</v>
      </c>
      <c r="J2922" s="2"/>
      <c r="K2922" s="2"/>
      <c r="P2922" s="2"/>
    </row>
    <row r="2923">
      <c r="A2923" s="3" t="s">
        <v>3918</v>
      </c>
      <c r="B2923" s="11" t="str">
        <f t="shared" si="1"/>
        <v>20080502</v>
      </c>
      <c r="C2923" s="12">
        <f t="shared" si="2"/>
        <v>39570</v>
      </c>
      <c r="D2923" s="3" t="str">
        <f t="shared" si="3"/>
        <v>17</v>
      </c>
      <c r="E2923" s="13">
        <v>167.0</v>
      </c>
      <c r="F2923" s="14">
        <f>'Costo de tareas'!$B$15</f>
        <v>0.1964027778</v>
      </c>
      <c r="G2923" s="15">
        <f>'Producción diaria'!$T$3*$L$2*$M$2*$N$2*E2923*1000/'Costo de tareas'!$B$14</f>
        <v>251.0948432</v>
      </c>
      <c r="H2923" s="16">
        <f>IF(G2923 &gt; 'Costo de tareas'!$B$13, 'Costo de tareas'!$B$13, IF(G2923 &lt; 'Costo de tareas'!$B$13*0.2, 0, 'Costo de tareas'!$B$13- G2923))</f>
        <v>39.28055556</v>
      </c>
      <c r="I2923" s="17">
        <f>IF(H2923=0,'Costo de tareas'!$B$13,'Costo de tareas'!$B$13-H2923)</f>
        <v>0</v>
      </c>
      <c r="J2923" s="2"/>
      <c r="K2923" s="2"/>
      <c r="P2923" s="2"/>
    </row>
    <row r="2924">
      <c r="A2924" s="3" t="s">
        <v>3920</v>
      </c>
      <c r="B2924" s="11" t="str">
        <f t="shared" si="1"/>
        <v>20080502</v>
      </c>
      <c r="C2924" s="12">
        <f t="shared" si="2"/>
        <v>39570</v>
      </c>
      <c r="D2924" s="3" t="str">
        <f t="shared" si="3"/>
        <v>18</v>
      </c>
      <c r="E2924" s="13">
        <v>95.0</v>
      </c>
      <c r="F2924" s="14">
        <f>'Costo de tareas'!$B$15</f>
        <v>0.1964027778</v>
      </c>
      <c r="G2924" s="15">
        <f>'Producción diaria'!$T$3*$L$2*$M$2*$N$2*E2924*1000/'Costo de tareas'!$B$14</f>
        <v>142.8383838</v>
      </c>
      <c r="H2924" s="16">
        <f>IF(G2924 &gt; 'Costo de tareas'!$B$13, 'Costo de tareas'!$B$13, IF(G2924 &lt; 'Costo de tareas'!$B$13*0.2, 0, 'Costo de tareas'!$B$13- G2924))</f>
        <v>39.28055556</v>
      </c>
      <c r="I2924" s="17">
        <f>IF(H2924=0,'Costo de tareas'!$B$13,'Costo de tareas'!$B$13-H2924)</f>
        <v>0</v>
      </c>
      <c r="J2924" s="2"/>
      <c r="K2924" s="2"/>
      <c r="P2924" s="2"/>
    </row>
    <row r="2925">
      <c r="A2925" s="3" t="s">
        <v>3921</v>
      </c>
      <c r="B2925" s="11" t="str">
        <f t="shared" si="1"/>
        <v>20080502</v>
      </c>
      <c r="C2925" s="12">
        <f t="shared" si="2"/>
        <v>39570</v>
      </c>
      <c r="D2925" s="3" t="str">
        <f t="shared" si="3"/>
        <v>19</v>
      </c>
      <c r="E2925" s="13">
        <v>0.0</v>
      </c>
      <c r="F2925" s="14">
        <f>'Costo de tareas'!$B$15</f>
        <v>0.1964027778</v>
      </c>
      <c r="G2925" s="15">
        <f>'Producción diaria'!$T$3*$L$2*$M$2*$N$2*E2925*1000/'Costo de tareas'!$B$14</f>
        <v>0</v>
      </c>
      <c r="H2925" s="16">
        <f>IF(G2925 &gt; 'Costo de tareas'!$B$13, 'Costo de tareas'!$B$13, IF(G2925 &lt; 'Costo de tareas'!$B$13*0.2, 0, 'Costo de tareas'!$B$13- G2925))</f>
        <v>0</v>
      </c>
      <c r="I2925" s="17">
        <f>IF(H2925=0,'Costo de tareas'!$B$13,'Costo de tareas'!$B$13-H2925)</f>
        <v>39.28055556</v>
      </c>
      <c r="J2925" s="2"/>
      <c r="K2925" s="2"/>
      <c r="P2925" s="2"/>
    </row>
    <row r="2926">
      <c r="A2926" s="3" t="s">
        <v>3923</v>
      </c>
      <c r="B2926" s="11" t="str">
        <f t="shared" si="1"/>
        <v>20080502</v>
      </c>
      <c r="C2926" s="12">
        <f t="shared" si="2"/>
        <v>39570</v>
      </c>
      <c r="D2926" s="3" t="str">
        <f t="shared" si="3"/>
        <v>20</v>
      </c>
      <c r="E2926" s="13">
        <v>0.0</v>
      </c>
      <c r="F2926" s="14">
        <f>'Costo de tareas'!$B$15</f>
        <v>0.1964027778</v>
      </c>
      <c r="G2926" s="15">
        <f>'Producción diaria'!$T$3*$L$2*$M$2*$N$2*E2926*1000/'Costo de tareas'!$B$14</f>
        <v>0</v>
      </c>
      <c r="H2926" s="16">
        <f>IF(G2926 &gt; 'Costo de tareas'!$B$13, 'Costo de tareas'!$B$13, IF(G2926 &lt; 'Costo de tareas'!$B$13*0.2, 0, 'Costo de tareas'!$B$13- G2926))</f>
        <v>0</v>
      </c>
      <c r="I2926" s="17">
        <f>IF(H2926=0,'Costo de tareas'!$B$13,'Costo de tareas'!$B$13-H2926)</f>
        <v>39.28055556</v>
      </c>
      <c r="J2926" s="2"/>
      <c r="K2926" s="2"/>
      <c r="P2926" s="2"/>
    </row>
    <row r="2927">
      <c r="A2927" s="3" t="s">
        <v>3925</v>
      </c>
      <c r="B2927" s="11" t="str">
        <f t="shared" si="1"/>
        <v>20080502</v>
      </c>
      <c r="C2927" s="12">
        <f t="shared" si="2"/>
        <v>39570</v>
      </c>
      <c r="D2927" s="3" t="str">
        <f t="shared" si="3"/>
        <v>21</v>
      </c>
      <c r="E2927" s="13">
        <v>0.0</v>
      </c>
      <c r="F2927" s="14">
        <f>'Costo de tareas'!$B$15</f>
        <v>0.1964027778</v>
      </c>
      <c r="G2927" s="15">
        <f>'Producción diaria'!$T$3*$L$2*$M$2*$N$2*E2927*1000/'Costo de tareas'!$B$14</f>
        <v>0</v>
      </c>
      <c r="H2927" s="16">
        <f>IF(G2927 &gt; 'Costo de tareas'!$B$13, 'Costo de tareas'!$B$13, IF(G2927 &lt; 'Costo de tareas'!$B$13*0.2, 0, 'Costo de tareas'!$B$13- G2927))</f>
        <v>0</v>
      </c>
      <c r="I2927" s="17">
        <f>IF(H2927=0,'Costo de tareas'!$B$13,'Costo de tareas'!$B$13-H2927)</f>
        <v>39.28055556</v>
      </c>
      <c r="J2927" s="2"/>
      <c r="K2927" s="2"/>
      <c r="P2927" s="2"/>
    </row>
    <row r="2928">
      <c r="A2928" s="3" t="s">
        <v>3927</v>
      </c>
      <c r="B2928" s="11" t="str">
        <f t="shared" si="1"/>
        <v>20080502</v>
      </c>
      <c r="C2928" s="12">
        <f t="shared" si="2"/>
        <v>39570</v>
      </c>
      <c r="D2928" s="3" t="str">
        <f t="shared" si="3"/>
        <v>22</v>
      </c>
      <c r="E2928" s="13">
        <v>0.0</v>
      </c>
      <c r="F2928" s="14">
        <f>'Costo de tareas'!$B$15</f>
        <v>0.1964027778</v>
      </c>
      <c r="G2928" s="15">
        <f>'Producción diaria'!$T$3*$L$2*$M$2*$N$2*E2928*1000/'Costo de tareas'!$B$14</f>
        <v>0</v>
      </c>
      <c r="H2928" s="16">
        <f>IF(G2928 &gt; 'Costo de tareas'!$B$13, 'Costo de tareas'!$B$13, IF(G2928 &lt; 'Costo de tareas'!$B$13*0.2, 0, 'Costo de tareas'!$B$13- G2928))</f>
        <v>0</v>
      </c>
      <c r="I2928" s="17">
        <f>IF(H2928=0,'Costo de tareas'!$B$13,'Costo de tareas'!$B$13-H2928)</f>
        <v>39.28055556</v>
      </c>
      <c r="J2928" s="2"/>
      <c r="K2928" s="2"/>
      <c r="P2928" s="2"/>
    </row>
    <row r="2929">
      <c r="A2929" s="3" t="s">
        <v>3929</v>
      </c>
      <c r="B2929" s="11" t="str">
        <f t="shared" si="1"/>
        <v>20080502</v>
      </c>
      <c r="C2929" s="12">
        <f t="shared" si="2"/>
        <v>39570</v>
      </c>
      <c r="D2929" s="3" t="str">
        <f t="shared" si="3"/>
        <v>23</v>
      </c>
      <c r="E2929" s="13">
        <v>0.0</v>
      </c>
      <c r="F2929" s="14">
        <f>'Costo de tareas'!$B$15</f>
        <v>0.1964027778</v>
      </c>
      <c r="G2929" s="15">
        <f>'Producción diaria'!$T$3*$L$2*$M$2*$N$2*E2929*1000/'Costo de tareas'!$B$14</f>
        <v>0</v>
      </c>
      <c r="H2929" s="16">
        <f>IF(G2929 &gt; 'Costo de tareas'!$B$13, 'Costo de tareas'!$B$13, IF(G2929 &lt; 'Costo de tareas'!$B$13*0.2, 0, 'Costo de tareas'!$B$13- G2929))</f>
        <v>0</v>
      </c>
      <c r="I2929" s="17">
        <f>IF(H2929=0,'Costo de tareas'!$B$13,'Costo de tareas'!$B$13-H2929)</f>
        <v>39.28055556</v>
      </c>
      <c r="J2929" s="2"/>
      <c r="K2929" s="2"/>
      <c r="P2929" s="2"/>
    </row>
    <row r="2930">
      <c r="A2930" s="3" t="s">
        <v>3930</v>
      </c>
      <c r="B2930" s="11" t="str">
        <f t="shared" si="1"/>
        <v>20080503</v>
      </c>
      <c r="C2930" s="12">
        <f t="shared" si="2"/>
        <v>39571</v>
      </c>
      <c r="D2930" s="3" t="str">
        <f t="shared" si="3"/>
        <v>00</v>
      </c>
      <c r="E2930" s="13">
        <v>0.0</v>
      </c>
      <c r="F2930" s="14">
        <f>'Costo de tareas'!$B$15</f>
        <v>0.1964027778</v>
      </c>
      <c r="G2930" s="15">
        <f>'Producción diaria'!$T$3*$L$2*$M$2*$N$2*E2930*1000/'Costo de tareas'!$B$14</f>
        <v>0</v>
      </c>
      <c r="H2930" s="16">
        <f>IF(G2930 &gt; 'Costo de tareas'!$B$13, 'Costo de tareas'!$B$13, IF(G2930 &lt; 'Costo de tareas'!$B$13*0.2, 0, 'Costo de tareas'!$B$13- G2930))</f>
        <v>0</v>
      </c>
      <c r="I2930" s="17">
        <f>IF(H2930=0,'Costo de tareas'!$B$13,'Costo de tareas'!$B$13-H2930)</f>
        <v>39.28055556</v>
      </c>
      <c r="J2930" s="2"/>
      <c r="K2930" s="2"/>
      <c r="P2930" s="2"/>
    </row>
    <row r="2931">
      <c r="A2931" s="3" t="s">
        <v>3932</v>
      </c>
      <c r="B2931" s="11" t="str">
        <f t="shared" si="1"/>
        <v>20080503</v>
      </c>
      <c r="C2931" s="12">
        <f t="shared" si="2"/>
        <v>39571</v>
      </c>
      <c r="D2931" s="3" t="str">
        <f t="shared" si="3"/>
        <v>01</v>
      </c>
      <c r="E2931" s="13">
        <v>0.0</v>
      </c>
      <c r="F2931" s="14">
        <f>'Costo de tareas'!$B$15</f>
        <v>0.1964027778</v>
      </c>
      <c r="G2931" s="15">
        <f>'Producción diaria'!$T$3*$L$2*$M$2*$N$2*E2931*1000/'Costo de tareas'!$B$14</f>
        <v>0</v>
      </c>
      <c r="H2931" s="16">
        <f>IF(G2931 &gt; 'Costo de tareas'!$B$13, 'Costo de tareas'!$B$13, IF(G2931 &lt; 'Costo de tareas'!$B$13*0.2, 0, 'Costo de tareas'!$B$13- G2931))</f>
        <v>0</v>
      </c>
      <c r="I2931" s="17">
        <f>IF(H2931=0,'Costo de tareas'!$B$13,'Costo de tareas'!$B$13-H2931)</f>
        <v>39.28055556</v>
      </c>
      <c r="J2931" s="2"/>
      <c r="K2931" s="2"/>
      <c r="P2931" s="2"/>
    </row>
    <row r="2932">
      <c r="A2932" s="3" t="s">
        <v>3934</v>
      </c>
      <c r="B2932" s="11" t="str">
        <f t="shared" si="1"/>
        <v>20080503</v>
      </c>
      <c r="C2932" s="12">
        <f t="shared" si="2"/>
        <v>39571</v>
      </c>
      <c r="D2932" s="3" t="str">
        <f t="shared" si="3"/>
        <v>02</v>
      </c>
      <c r="E2932" s="13">
        <v>0.0</v>
      </c>
      <c r="F2932" s="14">
        <f>'Costo de tareas'!$B$15</f>
        <v>0.1964027778</v>
      </c>
      <c r="G2932" s="15">
        <f>'Producción diaria'!$T$3*$L$2*$M$2*$N$2*E2932*1000/'Costo de tareas'!$B$14</f>
        <v>0</v>
      </c>
      <c r="H2932" s="16">
        <f>IF(G2932 &gt; 'Costo de tareas'!$B$13, 'Costo de tareas'!$B$13, IF(G2932 &lt; 'Costo de tareas'!$B$13*0.2, 0, 'Costo de tareas'!$B$13- G2932))</f>
        <v>0</v>
      </c>
      <c r="I2932" s="17">
        <f>IF(H2932=0,'Costo de tareas'!$B$13,'Costo de tareas'!$B$13-H2932)</f>
        <v>39.28055556</v>
      </c>
      <c r="J2932" s="2"/>
      <c r="K2932" s="2"/>
      <c r="P2932" s="2"/>
    </row>
    <row r="2933">
      <c r="A2933" s="3" t="s">
        <v>3935</v>
      </c>
      <c r="B2933" s="11" t="str">
        <f t="shared" si="1"/>
        <v>20080503</v>
      </c>
      <c r="C2933" s="12">
        <f t="shared" si="2"/>
        <v>39571</v>
      </c>
      <c r="D2933" s="3" t="str">
        <f t="shared" si="3"/>
        <v>03</v>
      </c>
      <c r="E2933" s="13">
        <v>0.0</v>
      </c>
      <c r="F2933" s="14">
        <f>'Costo de tareas'!$B$15</f>
        <v>0.1964027778</v>
      </c>
      <c r="G2933" s="15">
        <f>'Producción diaria'!$T$3*$L$2*$M$2*$N$2*E2933*1000/'Costo de tareas'!$B$14</f>
        <v>0</v>
      </c>
      <c r="H2933" s="16">
        <f>IF(G2933 &gt; 'Costo de tareas'!$B$13, 'Costo de tareas'!$B$13, IF(G2933 &lt; 'Costo de tareas'!$B$13*0.2, 0, 'Costo de tareas'!$B$13- G2933))</f>
        <v>0</v>
      </c>
      <c r="I2933" s="17">
        <f>IF(H2933=0,'Costo de tareas'!$B$13,'Costo de tareas'!$B$13-H2933)</f>
        <v>39.28055556</v>
      </c>
      <c r="J2933" s="2"/>
      <c r="K2933" s="2"/>
      <c r="P2933" s="2"/>
    </row>
    <row r="2934">
      <c r="A2934" s="3" t="s">
        <v>3936</v>
      </c>
      <c r="B2934" s="11" t="str">
        <f t="shared" si="1"/>
        <v>20080503</v>
      </c>
      <c r="C2934" s="12">
        <f t="shared" si="2"/>
        <v>39571</v>
      </c>
      <c r="D2934" s="3" t="str">
        <f t="shared" si="3"/>
        <v>04</v>
      </c>
      <c r="E2934" s="13">
        <v>0.0</v>
      </c>
      <c r="F2934" s="14">
        <f>'Costo de tareas'!$B$15</f>
        <v>0.1964027778</v>
      </c>
      <c r="G2934" s="15">
        <f>'Producción diaria'!$T$3*$L$2*$M$2*$N$2*E2934*1000/'Costo de tareas'!$B$14</f>
        <v>0</v>
      </c>
      <c r="H2934" s="16">
        <f>IF(G2934 &gt; 'Costo de tareas'!$B$13, 'Costo de tareas'!$B$13, IF(G2934 &lt; 'Costo de tareas'!$B$13*0.2, 0, 'Costo de tareas'!$B$13- G2934))</f>
        <v>0</v>
      </c>
      <c r="I2934" s="17">
        <f>IF(H2934=0,'Costo de tareas'!$B$13,'Costo de tareas'!$B$13-H2934)</f>
        <v>39.28055556</v>
      </c>
      <c r="J2934" s="2"/>
      <c r="K2934" s="2"/>
      <c r="P2934" s="2"/>
    </row>
    <row r="2935">
      <c r="A2935" s="3" t="s">
        <v>3937</v>
      </c>
      <c r="B2935" s="11" t="str">
        <f t="shared" si="1"/>
        <v>20080503</v>
      </c>
      <c r="C2935" s="12">
        <f t="shared" si="2"/>
        <v>39571</v>
      </c>
      <c r="D2935" s="3" t="str">
        <f t="shared" si="3"/>
        <v>05</v>
      </c>
      <c r="E2935" s="13">
        <v>0.0</v>
      </c>
      <c r="F2935" s="14">
        <f>'Costo de tareas'!$B$15</f>
        <v>0.1964027778</v>
      </c>
      <c r="G2935" s="15">
        <f>'Producción diaria'!$T$3*$L$2*$M$2*$N$2*E2935*1000/'Costo de tareas'!$B$14</f>
        <v>0</v>
      </c>
      <c r="H2935" s="16">
        <f>IF(G2935 &gt; 'Costo de tareas'!$B$13, 'Costo de tareas'!$B$13, IF(G2935 &lt; 'Costo de tareas'!$B$13*0.2, 0, 'Costo de tareas'!$B$13- G2935))</f>
        <v>0</v>
      </c>
      <c r="I2935" s="17">
        <f>IF(H2935=0,'Costo de tareas'!$B$13,'Costo de tareas'!$B$13-H2935)</f>
        <v>39.28055556</v>
      </c>
      <c r="J2935" s="2"/>
      <c r="K2935" s="2"/>
      <c r="P2935" s="2"/>
    </row>
    <row r="2936">
      <c r="A2936" s="3" t="s">
        <v>3938</v>
      </c>
      <c r="B2936" s="11" t="str">
        <f t="shared" si="1"/>
        <v>20080503</v>
      </c>
      <c r="C2936" s="12">
        <f t="shared" si="2"/>
        <v>39571</v>
      </c>
      <c r="D2936" s="3" t="str">
        <f t="shared" si="3"/>
        <v>06</v>
      </c>
      <c r="E2936" s="13">
        <v>115.0</v>
      </c>
      <c r="F2936" s="14">
        <f>'Costo de tareas'!$B$15</f>
        <v>0.1964027778</v>
      </c>
      <c r="G2936" s="15">
        <f>'Producción diaria'!$T$3*$L$2*$M$2*$N$2*E2936*1000/'Costo de tareas'!$B$14</f>
        <v>172.9096225</v>
      </c>
      <c r="H2936" s="16">
        <f>IF(G2936 &gt; 'Costo de tareas'!$B$13, 'Costo de tareas'!$B$13, IF(G2936 &lt; 'Costo de tareas'!$B$13*0.2, 0, 'Costo de tareas'!$B$13- G2936))</f>
        <v>39.28055556</v>
      </c>
      <c r="I2936" s="17">
        <f>IF(H2936=0,'Costo de tareas'!$B$13,'Costo de tareas'!$B$13-H2936)</f>
        <v>0</v>
      </c>
      <c r="J2936" s="2"/>
      <c r="K2936" s="2"/>
      <c r="P2936" s="2"/>
    </row>
    <row r="2937">
      <c r="A2937" s="3" t="s">
        <v>3939</v>
      </c>
      <c r="B2937" s="11" t="str">
        <f t="shared" si="1"/>
        <v>20080503</v>
      </c>
      <c r="C2937" s="12">
        <f t="shared" si="2"/>
        <v>39571</v>
      </c>
      <c r="D2937" s="3" t="str">
        <f t="shared" si="3"/>
        <v>07</v>
      </c>
      <c r="E2937" s="13">
        <v>31.0</v>
      </c>
      <c r="F2937" s="14">
        <f>'Costo de tareas'!$B$15</f>
        <v>0.1964027778</v>
      </c>
      <c r="G2937" s="15">
        <f>'Producción diaria'!$T$3*$L$2*$M$2*$N$2*E2937*1000/'Costo de tareas'!$B$14</f>
        <v>46.61041999</v>
      </c>
      <c r="H2937" s="16">
        <f>IF(G2937 &gt; 'Costo de tareas'!$B$13, 'Costo de tareas'!$B$13, IF(G2937 &lt; 'Costo de tareas'!$B$13*0.2, 0, 'Costo de tareas'!$B$13- G2937))</f>
        <v>39.28055556</v>
      </c>
      <c r="I2937" s="17">
        <f>IF(H2937=0,'Costo de tareas'!$B$13,'Costo de tareas'!$B$13-H2937)</f>
        <v>0</v>
      </c>
      <c r="J2937" s="2"/>
      <c r="K2937" s="2"/>
      <c r="P2937" s="2"/>
    </row>
    <row r="2938">
      <c r="A2938" s="3" t="s">
        <v>3940</v>
      </c>
      <c r="B2938" s="11" t="str">
        <f t="shared" si="1"/>
        <v>20080503</v>
      </c>
      <c r="C2938" s="12">
        <f t="shared" si="2"/>
        <v>39571</v>
      </c>
      <c r="D2938" s="3" t="str">
        <f t="shared" si="3"/>
        <v>08</v>
      </c>
      <c r="E2938" s="13">
        <v>516.0</v>
      </c>
      <c r="F2938" s="14">
        <f>'Costo de tareas'!$B$15</f>
        <v>0.1964027778</v>
      </c>
      <c r="G2938" s="15">
        <f>'Producción diaria'!$T$3*$L$2*$M$2*$N$2*E2938*1000/'Costo de tareas'!$B$14</f>
        <v>775.8379585</v>
      </c>
      <c r="H2938" s="16">
        <f>IF(G2938 &gt; 'Costo de tareas'!$B$13, 'Costo de tareas'!$B$13, IF(G2938 &lt; 'Costo de tareas'!$B$13*0.2, 0, 'Costo de tareas'!$B$13- G2938))</f>
        <v>39.28055556</v>
      </c>
      <c r="I2938" s="17">
        <f>IF(H2938=0,'Costo de tareas'!$B$13,'Costo de tareas'!$B$13-H2938)</f>
        <v>0</v>
      </c>
      <c r="J2938" s="2"/>
      <c r="K2938" s="2"/>
      <c r="P2938" s="2"/>
    </row>
    <row r="2939">
      <c r="A2939" s="3" t="s">
        <v>3942</v>
      </c>
      <c r="B2939" s="11" t="str">
        <f t="shared" si="1"/>
        <v>20080503</v>
      </c>
      <c r="C2939" s="12">
        <f t="shared" si="2"/>
        <v>39571</v>
      </c>
      <c r="D2939" s="3" t="str">
        <f t="shared" si="3"/>
        <v>09</v>
      </c>
      <c r="E2939" s="13">
        <v>69.0</v>
      </c>
      <c r="F2939" s="14">
        <f>'Costo de tareas'!$B$15</f>
        <v>0.1964027778</v>
      </c>
      <c r="G2939" s="15">
        <f>'Producción diaria'!$T$3*$L$2*$M$2*$N$2*E2939*1000/'Costo de tareas'!$B$14</f>
        <v>103.7457735</v>
      </c>
      <c r="H2939" s="16">
        <f>IF(G2939 &gt; 'Costo de tareas'!$B$13, 'Costo de tareas'!$B$13, IF(G2939 &lt; 'Costo de tareas'!$B$13*0.2, 0, 'Costo de tareas'!$B$13- G2939))</f>
        <v>39.28055556</v>
      </c>
      <c r="I2939" s="17">
        <f>IF(H2939=0,'Costo de tareas'!$B$13,'Costo de tareas'!$B$13-H2939)</f>
        <v>0</v>
      </c>
      <c r="J2939" s="2"/>
      <c r="K2939" s="2"/>
      <c r="P2939" s="2"/>
    </row>
    <row r="2940">
      <c r="A2940" s="3" t="s">
        <v>3944</v>
      </c>
      <c r="B2940" s="11" t="str">
        <f t="shared" si="1"/>
        <v>20080503</v>
      </c>
      <c r="C2940" s="12">
        <f t="shared" si="2"/>
        <v>39571</v>
      </c>
      <c r="D2940" s="3" t="str">
        <f t="shared" si="3"/>
        <v>10</v>
      </c>
      <c r="E2940" s="13">
        <v>714.0</v>
      </c>
      <c r="F2940" s="14">
        <f>'Costo de tareas'!$B$15</f>
        <v>0.1964027778</v>
      </c>
      <c r="G2940" s="15">
        <f>'Producción diaria'!$T$3*$L$2*$M$2*$N$2*E2940*1000/'Costo de tareas'!$B$14</f>
        <v>1073.543222</v>
      </c>
      <c r="H2940" s="16">
        <f>IF(G2940 &gt; 'Costo de tareas'!$B$13, 'Costo de tareas'!$B$13, IF(G2940 &lt; 'Costo de tareas'!$B$13*0.2, 0, 'Costo de tareas'!$B$13- G2940))</f>
        <v>39.28055556</v>
      </c>
      <c r="I2940" s="17">
        <f>IF(H2940=0,'Costo de tareas'!$B$13,'Costo de tareas'!$B$13-H2940)</f>
        <v>0</v>
      </c>
      <c r="J2940" s="2"/>
      <c r="K2940" s="2"/>
      <c r="P2940" s="2"/>
    </row>
    <row r="2941">
      <c r="A2941" s="3" t="s">
        <v>3945</v>
      </c>
      <c r="B2941" s="11" t="str">
        <f t="shared" si="1"/>
        <v>20080503</v>
      </c>
      <c r="C2941" s="12">
        <f t="shared" si="2"/>
        <v>39571</v>
      </c>
      <c r="D2941" s="3" t="str">
        <f t="shared" si="3"/>
        <v>11</v>
      </c>
      <c r="E2941" s="13">
        <v>894.0</v>
      </c>
      <c r="F2941" s="14">
        <f>'Costo de tareas'!$B$15</f>
        <v>0.1964027778</v>
      </c>
      <c r="G2941" s="15">
        <f>'Producción diaria'!$T$3*$L$2*$M$2*$N$2*E2941*1000/'Costo de tareas'!$B$14</f>
        <v>1344.18437</v>
      </c>
      <c r="H2941" s="16">
        <f>IF(G2941 &gt; 'Costo de tareas'!$B$13, 'Costo de tareas'!$B$13, IF(G2941 &lt; 'Costo de tareas'!$B$13*0.2, 0, 'Costo de tareas'!$B$13- G2941))</f>
        <v>39.28055556</v>
      </c>
      <c r="I2941" s="17">
        <f>IF(H2941=0,'Costo de tareas'!$B$13,'Costo de tareas'!$B$13-H2941)</f>
        <v>0</v>
      </c>
      <c r="J2941" s="2"/>
      <c r="K2941" s="2"/>
      <c r="P2941" s="2"/>
    </row>
    <row r="2942">
      <c r="A2942" s="3" t="s">
        <v>3946</v>
      </c>
      <c r="B2942" s="11" t="str">
        <f t="shared" si="1"/>
        <v>20080503</v>
      </c>
      <c r="C2942" s="12">
        <f t="shared" si="2"/>
        <v>39571</v>
      </c>
      <c r="D2942" s="3" t="str">
        <f t="shared" si="3"/>
        <v>12</v>
      </c>
      <c r="E2942" s="13">
        <v>978.0</v>
      </c>
      <c r="F2942" s="14">
        <f>'Costo de tareas'!$B$15</f>
        <v>0.1964027778</v>
      </c>
      <c r="G2942" s="15">
        <f>'Producción diaria'!$T$3*$L$2*$M$2*$N$2*E2942*1000/'Costo de tareas'!$B$14</f>
        <v>1470.483573</v>
      </c>
      <c r="H2942" s="16">
        <f>IF(G2942 &gt; 'Costo de tareas'!$B$13, 'Costo de tareas'!$B$13, IF(G2942 &lt; 'Costo de tareas'!$B$13*0.2, 0, 'Costo de tareas'!$B$13- G2942))</f>
        <v>39.28055556</v>
      </c>
      <c r="I2942" s="17">
        <f>IF(H2942=0,'Costo de tareas'!$B$13,'Costo de tareas'!$B$13-H2942)</f>
        <v>0</v>
      </c>
      <c r="J2942" s="2"/>
      <c r="K2942" s="2"/>
      <c r="P2942" s="2"/>
    </row>
    <row r="2943">
      <c r="A2943" s="3" t="s">
        <v>3947</v>
      </c>
      <c r="B2943" s="11" t="str">
        <f t="shared" si="1"/>
        <v>20080503</v>
      </c>
      <c r="C2943" s="12">
        <f t="shared" si="2"/>
        <v>39571</v>
      </c>
      <c r="D2943" s="3" t="str">
        <f t="shared" si="3"/>
        <v>13</v>
      </c>
      <c r="E2943" s="13">
        <v>923.0</v>
      </c>
      <c r="F2943" s="14">
        <f>'Costo de tareas'!$B$15</f>
        <v>0.1964027778</v>
      </c>
      <c r="G2943" s="15">
        <f>'Producción diaria'!$T$3*$L$2*$M$2*$N$2*E2943*1000/'Costo de tareas'!$B$14</f>
        <v>1387.787666</v>
      </c>
      <c r="H2943" s="16">
        <f>IF(G2943 &gt; 'Costo de tareas'!$B$13, 'Costo de tareas'!$B$13, IF(G2943 &lt; 'Costo de tareas'!$B$13*0.2, 0, 'Costo de tareas'!$B$13- G2943))</f>
        <v>39.28055556</v>
      </c>
      <c r="I2943" s="17">
        <f>IF(H2943=0,'Costo de tareas'!$B$13,'Costo de tareas'!$B$13-H2943)</f>
        <v>0</v>
      </c>
      <c r="J2943" s="2"/>
      <c r="K2943" s="2"/>
      <c r="P2943" s="2"/>
    </row>
    <row r="2944">
      <c r="A2944" s="3" t="s">
        <v>3949</v>
      </c>
      <c r="B2944" s="11" t="str">
        <f t="shared" si="1"/>
        <v>20080503</v>
      </c>
      <c r="C2944" s="12">
        <f t="shared" si="2"/>
        <v>39571</v>
      </c>
      <c r="D2944" s="3" t="str">
        <f t="shared" si="3"/>
        <v>14</v>
      </c>
      <c r="E2944" s="13">
        <v>85.0</v>
      </c>
      <c r="F2944" s="14">
        <f>'Costo de tareas'!$B$15</f>
        <v>0.1964027778</v>
      </c>
      <c r="G2944" s="15">
        <f>'Producción diaria'!$T$3*$L$2*$M$2*$N$2*E2944*1000/'Costo de tareas'!$B$14</f>
        <v>127.8027645</v>
      </c>
      <c r="H2944" s="16">
        <f>IF(G2944 &gt; 'Costo de tareas'!$B$13, 'Costo de tareas'!$B$13, IF(G2944 &lt; 'Costo de tareas'!$B$13*0.2, 0, 'Costo de tareas'!$B$13- G2944))</f>
        <v>39.28055556</v>
      </c>
      <c r="I2944" s="17">
        <f>IF(H2944=0,'Costo de tareas'!$B$13,'Costo de tareas'!$B$13-H2944)</f>
        <v>0</v>
      </c>
      <c r="J2944" s="2"/>
      <c r="K2944" s="2"/>
      <c r="P2944" s="2"/>
    </row>
    <row r="2945">
      <c r="A2945" s="3" t="s">
        <v>3951</v>
      </c>
      <c r="B2945" s="11" t="str">
        <f t="shared" si="1"/>
        <v>20080503</v>
      </c>
      <c r="C2945" s="12">
        <f t="shared" si="2"/>
        <v>39571</v>
      </c>
      <c r="D2945" s="3" t="str">
        <f t="shared" si="3"/>
        <v>15</v>
      </c>
      <c r="E2945" s="13">
        <v>728.0</v>
      </c>
      <c r="F2945" s="14">
        <f>'Costo de tareas'!$B$15</f>
        <v>0.1964027778</v>
      </c>
      <c r="G2945" s="15">
        <f>'Producción diaria'!$T$3*$L$2*$M$2*$N$2*E2945*1000/'Costo de tareas'!$B$14</f>
        <v>1094.593089</v>
      </c>
      <c r="H2945" s="16">
        <f>IF(G2945 &gt; 'Costo de tareas'!$B$13, 'Costo de tareas'!$B$13, IF(G2945 &lt; 'Costo de tareas'!$B$13*0.2, 0, 'Costo de tareas'!$B$13- G2945))</f>
        <v>39.28055556</v>
      </c>
      <c r="I2945" s="17">
        <f>IF(H2945=0,'Costo de tareas'!$B$13,'Costo de tareas'!$B$13-H2945)</f>
        <v>0</v>
      </c>
      <c r="J2945" s="2"/>
      <c r="K2945" s="2"/>
      <c r="P2945" s="2"/>
    </row>
    <row r="2946">
      <c r="A2946" s="3" t="s">
        <v>3953</v>
      </c>
      <c r="B2946" s="11" t="str">
        <f t="shared" si="1"/>
        <v>20080503</v>
      </c>
      <c r="C2946" s="12">
        <f t="shared" si="2"/>
        <v>39571</v>
      </c>
      <c r="D2946" s="3" t="str">
        <f t="shared" si="3"/>
        <v>16</v>
      </c>
      <c r="E2946" s="13">
        <v>463.0</v>
      </c>
      <c r="F2946" s="14">
        <f>'Costo de tareas'!$B$15</f>
        <v>0.1964027778</v>
      </c>
      <c r="G2946" s="15">
        <f>'Producción diaria'!$T$3*$L$2*$M$2*$N$2*E2946*1000/'Costo de tareas'!$B$14</f>
        <v>696.149176</v>
      </c>
      <c r="H2946" s="16">
        <f>IF(G2946 &gt; 'Costo de tareas'!$B$13, 'Costo de tareas'!$B$13, IF(G2946 &lt; 'Costo de tareas'!$B$13*0.2, 0, 'Costo de tareas'!$B$13- G2946))</f>
        <v>39.28055556</v>
      </c>
      <c r="I2946" s="17">
        <f>IF(H2946=0,'Costo de tareas'!$B$13,'Costo de tareas'!$B$13-H2946)</f>
        <v>0</v>
      </c>
      <c r="J2946" s="2"/>
      <c r="K2946" s="2"/>
      <c r="P2946" s="2"/>
    </row>
    <row r="2947">
      <c r="A2947" s="3" t="s">
        <v>3955</v>
      </c>
      <c r="B2947" s="11" t="str">
        <f t="shared" si="1"/>
        <v>20080503</v>
      </c>
      <c r="C2947" s="12">
        <f t="shared" si="2"/>
        <v>39571</v>
      </c>
      <c r="D2947" s="3" t="str">
        <f t="shared" si="3"/>
        <v>17</v>
      </c>
      <c r="E2947" s="13">
        <v>272.0</v>
      </c>
      <c r="F2947" s="14">
        <f>'Costo de tareas'!$B$15</f>
        <v>0.1964027778</v>
      </c>
      <c r="G2947" s="15">
        <f>'Producción diaria'!$T$3*$L$2*$M$2*$N$2*E2947*1000/'Costo de tareas'!$B$14</f>
        <v>408.9688464</v>
      </c>
      <c r="H2947" s="16">
        <f>IF(G2947 &gt; 'Costo de tareas'!$B$13, 'Costo de tareas'!$B$13, IF(G2947 &lt; 'Costo de tareas'!$B$13*0.2, 0, 'Costo de tareas'!$B$13- G2947))</f>
        <v>39.28055556</v>
      </c>
      <c r="I2947" s="17">
        <f>IF(H2947=0,'Costo de tareas'!$B$13,'Costo de tareas'!$B$13-H2947)</f>
        <v>0</v>
      </c>
      <c r="J2947" s="2"/>
      <c r="K2947" s="2"/>
      <c r="P2947" s="2"/>
    </row>
    <row r="2948">
      <c r="A2948" s="3" t="s">
        <v>3957</v>
      </c>
      <c r="B2948" s="11" t="str">
        <f t="shared" si="1"/>
        <v>20080503</v>
      </c>
      <c r="C2948" s="12">
        <f t="shared" si="2"/>
        <v>39571</v>
      </c>
      <c r="D2948" s="3" t="str">
        <f t="shared" si="3"/>
        <v>18</v>
      </c>
      <c r="E2948" s="13">
        <v>106.0</v>
      </c>
      <c r="F2948" s="14">
        <f>'Costo de tareas'!$B$15</f>
        <v>0.1964027778</v>
      </c>
      <c r="G2948" s="15">
        <f>'Producción diaria'!$T$3*$L$2*$M$2*$N$2*E2948*1000/'Costo de tareas'!$B$14</f>
        <v>159.3775651</v>
      </c>
      <c r="H2948" s="16">
        <f>IF(G2948 &gt; 'Costo de tareas'!$B$13, 'Costo de tareas'!$B$13, IF(G2948 &lt; 'Costo de tareas'!$B$13*0.2, 0, 'Costo de tareas'!$B$13- G2948))</f>
        <v>39.28055556</v>
      </c>
      <c r="I2948" s="17">
        <f>IF(H2948=0,'Costo de tareas'!$B$13,'Costo de tareas'!$B$13-H2948)</f>
        <v>0</v>
      </c>
      <c r="J2948" s="2"/>
      <c r="K2948" s="2"/>
      <c r="P2948" s="2"/>
    </row>
    <row r="2949">
      <c r="A2949" s="3" t="s">
        <v>3958</v>
      </c>
      <c r="B2949" s="11" t="str">
        <f t="shared" si="1"/>
        <v>20080503</v>
      </c>
      <c r="C2949" s="12">
        <f t="shared" si="2"/>
        <v>39571</v>
      </c>
      <c r="D2949" s="3" t="str">
        <f t="shared" si="3"/>
        <v>19</v>
      </c>
      <c r="E2949" s="13">
        <v>0.0</v>
      </c>
      <c r="F2949" s="14">
        <f>'Costo de tareas'!$B$15</f>
        <v>0.1964027778</v>
      </c>
      <c r="G2949" s="15">
        <f>'Producción diaria'!$T$3*$L$2*$M$2*$N$2*E2949*1000/'Costo de tareas'!$B$14</f>
        <v>0</v>
      </c>
      <c r="H2949" s="16">
        <f>IF(G2949 &gt; 'Costo de tareas'!$B$13, 'Costo de tareas'!$B$13, IF(G2949 &lt; 'Costo de tareas'!$B$13*0.2, 0, 'Costo de tareas'!$B$13- G2949))</f>
        <v>0</v>
      </c>
      <c r="I2949" s="17">
        <f>IF(H2949=0,'Costo de tareas'!$B$13,'Costo de tareas'!$B$13-H2949)</f>
        <v>39.28055556</v>
      </c>
      <c r="J2949" s="2"/>
      <c r="K2949" s="2"/>
      <c r="P2949" s="2"/>
    </row>
    <row r="2950">
      <c r="A2950" s="3" t="s">
        <v>3960</v>
      </c>
      <c r="B2950" s="11" t="str">
        <f t="shared" si="1"/>
        <v>20080503</v>
      </c>
      <c r="C2950" s="12">
        <f t="shared" si="2"/>
        <v>39571</v>
      </c>
      <c r="D2950" s="3" t="str">
        <f t="shared" si="3"/>
        <v>20</v>
      </c>
      <c r="E2950" s="13">
        <v>0.0</v>
      </c>
      <c r="F2950" s="14">
        <f>'Costo de tareas'!$B$15</f>
        <v>0.1964027778</v>
      </c>
      <c r="G2950" s="15">
        <f>'Producción diaria'!$T$3*$L$2*$M$2*$N$2*E2950*1000/'Costo de tareas'!$B$14</f>
        <v>0</v>
      </c>
      <c r="H2950" s="16">
        <f>IF(G2950 &gt; 'Costo de tareas'!$B$13, 'Costo de tareas'!$B$13, IF(G2950 &lt; 'Costo de tareas'!$B$13*0.2, 0, 'Costo de tareas'!$B$13- G2950))</f>
        <v>0</v>
      </c>
      <c r="I2950" s="17">
        <f>IF(H2950=0,'Costo de tareas'!$B$13,'Costo de tareas'!$B$13-H2950)</f>
        <v>39.28055556</v>
      </c>
      <c r="J2950" s="2"/>
      <c r="K2950" s="2"/>
      <c r="P2950" s="2"/>
    </row>
    <row r="2951">
      <c r="A2951" s="3" t="s">
        <v>3962</v>
      </c>
      <c r="B2951" s="11" t="str">
        <f t="shared" si="1"/>
        <v>20080503</v>
      </c>
      <c r="C2951" s="12">
        <f t="shared" si="2"/>
        <v>39571</v>
      </c>
      <c r="D2951" s="3" t="str">
        <f t="shared" si="3"/>
        <v>21</v>
      </c>
      <c r="E2951" s="13">
        <v>0.0</v>
      </c>
      <c r="F2951" s="14">
        <f>'Costo de tareas'!$B$15</f>
        <v>0.1964027778</v>
      </c>
      <c r="G2951" s="15">
        <f>'Producción diaria'!$T$3*$L$2*$M$2*$N$2*E2951*1000/'Costo de tareas'!$B$14</f>
        <v>0</v>
      </c>
      <c r="H2951" s="16">
        <f>IF(G2951 &gt; 'Costo de tareas'!$B$13, 'Costo de tareas'!$B$13, IF(G2951 &lt; 'Costo de tareas'!$B$13*0.2, 0, 'Costo de tareas'!$B$13- G2951))</f>
        <v>0</v>
      </c>
      <c r="I2951" s="17">
        <f>IF(H2951=0,'Costo de tareas'!$B$13,'Costo de tareas'!$B$13-H2951)</f>
        <v>39.28055556</v>
      </c>
      <c r="J2951" s="2"/>
      <c r="K2951" s="2"/>
      <c r="P2951" s="2"/>
    </row>
    <row r="2952">
      <c r="A2952" s="3" t="s">
        <v>3963</v>
      </c>
      <c r="B2952" s="11" t="str">
        <f t="shared" si="1"/>
        <v>20080503</v>
      </c>
      <c r="C2952" s="12">
        <f t="shared" si="2"/>
        <v>39571</v>
      </c>
      <c r="D2952" s="3" t="str">
        <f t="shared" si="3"/>
        <v>22</v>
      </c>
      <c r="E2952" s="13">
        <v>0.0</v>
      </c>
      <c r="F2952" s="14">
        <f>'Costo de tareas'!$B$15</f>
        <v>0.1964027778</v>
      </c>
      <c r="G2952" s="15">
        <f>'Producción diaria'!$T$3*$L$2*$M$2*$N$2*E2952*1000/'Costo de tareas'!$B$14</f>
        <v>0</v>
      </c>
      <c r="H2952" s="16">
        <f>IF(G2952 &gt; 'Costo de tareas'!$B$13, 'Costo de tareas'!$B$13, IF(G2952 &lt; 'Costo de tareas'!$B$13*0.2, 0, 'Costo de tareas'!$B$13- G2952))</f>
        <v>0</v>
      </c>
      <c r="I2952" s="17">
        <f>IF(H2952=0,'Costo de tareas'!$B$13,'Costo de tareas'!$B$13-H2952)</f>
        <v>39.28055556</v>
      </c>
      <c r="J2952" s="2"/>
      <c r="K2952" s="2"/>
      <c r="P2952" s="2"/>
    </row>
    <row r="2953">
      <c r="A2953" s="3" t="s">
        <v>3965</v>
      </c>
      <c r="B2953" s="11" t="str">
        <f t="shared" si="1"/>
        <v>20080503</v>
      </c>
      <c r="C2953" s="12">
        <f t="shared" si="2"/>
        <v>39571</v>
      </c>
      <c r="D2953" s="3" t="str">
        <f t="shared" si="3"/>
        <v>23</v>
      </c>
      <c r="E2953" s="13">
        <v>0.0</v>
      </c>
      <c r="F2953" s="14">
        <f>'Costo de tareas'!$B$15</f>
        <v>0.1964027778</v>
      </c>
      <c r="G2953" s="15">
        <f>'Producción diaria'!$T$3*$L$2*$M$2*$N$2*E2953*1000/'Costo de tareas'!$B$14</f>
        <v>0</v>
      </c>
      <c r="H2953" s="16">
        <f>IF(G2953 &gt; 'Costo de tareas'!$B$13, 'Costo de tareas'!$B$13, IF(G2953 &lt; 'Costo de tareas'!$B$13*0.2, 0, 'Costo de tareas'!$B$13- G2953))</f>
        <v>0</v>
      </c>
      <c r="I2953" s="17">
        <f>IF(H2953=0,'Costo de tareas'!$B$13,'Costo de tareas'!$B$13-H2953)</f>
        <v>39.28055556</v>
      </c>
      <c r="J2953" s="2"/>
      <c r="K2953" s="2"/>
      <c r="P2953" s="2"/>
    </row>
    <row r="2954">
      <c r="A2954" s="3" t="s">
        <v>3967</v>
      </c>
      <c r="B2954" s="11" t="str">
        <f t="shared" si="1"/>
        <v>20080504</v>
      </c>
      <c r="C2954" s="12">
        <f t="shared" si="2"/>
        <v>39572</v>
      </c>
      <c r="D2954" s="3" t="str">
        <f t="shared" si="3"/>
        <v>00</v>
      </c>
      <c r="E2954" s="13">
        <v>0.0</v>
      </c>
      <c r="F2954" s="14">
        <f>'Costo de tareas'!$B$15</f>
        <v>0.1964027778</v>
      </c>
      <c r="G2954" s="15">
        <f>'Producción diaria'!$T$3*$L$2*$M$2*$N$2*E2954*1000/'Costo de tareas'!$B$14</f>
        <v>0</v>
      </c>
      <c r="H2954" s="16">
        <f>IF(G2954 &gt; 'Costo de tareas'!$B$13, 'Costo de tareas'!$B$13, IF(G2954 &lt; 'Costo de tareas'!$B$13*0.2, 0, 'Costo de tareas'!$B$13- G2954))</f>
        <v>0</v>
      </c>
      <c r="I2954" s="17">
        <f>IF(H2954=0,'Costo de tareas'!$B$13,'Costo de tareas'!$B$13-H2954)</f>
        <v>39.28055556</v>
      </c>
      <c r="J2954" s="2"/>
      <c r="K2954" s="2"/>
      <c r="P2954" s="2"/>
    </row>
    <row r="2955">
      <c r="A2955" s="3" t="s">
        <v>3968</v>
      </c>
      <c r="B2955" s="11" t="str">
        <f t="shared" si="1"/>
        <v>20080504</v>
      </c>
      <c r="C2955" s="12">
        <f t="shared" si="2"/>
        <v>39572</v>
      </c>
      <c r="D2955" s="3" t="str">
        <f t="shared" si="3"/>
        <v>01</v>
      </c>
      <c r="E2955" s="13">
        <v>0.0</v>
      </c>
      <c r="F2955" s="14">
        <f>'Costo de tareas'!$B$15</f>
        <v>0.1964027778</v>
      </c>
      <c r="G2955" s="15">
        <f>'Producción diaria'!$T$3*$L$2*$M$2*$N$2*E2955*1000/'Costo de tareas'!$B$14</f>
        <v>0</v>
      </c>
      <c r="H2955" s="16">
        <f>IF(G2955 &gt; 'Costo de tareas'!$B$13, 'Costo de tareas'!$B$13, IF(G2955 &lt; 'Costo de tareas'!$B$13*0.2, 0, 'Costo de tareas'!$B$13- G2955))</f>
        <v>0</v>
      </c>
      <c r="I2955" s="17">
        <f>IF(H2955=0,'Costo de tareas'!$B$13,'Costo de tareas'!$B$13-H2955)</f>
        <v>39.28055556</v>
      </c>
      <c r="J2955" s="2"/>
      <c r="K2955" s="2"/>
      <c r="P2955" s="2"/>
    </row>
    <row r="2956">
      <c r="A2956" s="3" t="s">
        <v>3969</v>
      </c>
      <c r="B2956" s="11" t="str">
        <f t="shared" si="1"/>
        <v>20080504</v>
      </c>
      <c r="C2956" s="12">
        <f t="shared" si="2"/>
        <v>39572</v>
      </c>
      <c r="D2956" s="3" t="str">
        <f t="shared" si="3"/>
        <v>02</v>
      </c>
      <c r="E2956" s="13">
        <v>0.0</v>
      </c>
      <c r="F2956" s="14">
        <f>'Costo de tareas'!$B$15</f>
        <v>0.1964027778</v>
      </c>
      <c r="G2956" s="15">
        <f>'Producción diaria'!$T$3*$L$2*$M$2*$N$2*E2956*1000/'Costo de tareas'!$B$14</f>
        <v>0</v>
      </c>
      <c r="H2956" s="16">
        <f>IF(G2956 &gt; 'Costo de tareas'!$B$13, 'Costo de tareas'!$B$13, IF(G2956 &lt; 'Costo de tareas'!$B$13*0.2, 0, 'Costo de tareas'!$B$13- G2956))</f>
        <v>0</v>
      </c>
      <c r="I2956" s="17">
        <f>IF(H2956=0,'Costo de tareas'!$B$13,'Costo de tareas'!$B$13-H2956)</f>
        <v>39.28055556</v>
      </c>
      <c r="J2956" s="2"/>
      <c r="K2956" s="2"/>
      <c r="P2956" s="2"/>
    </row>
    <row r="2957">
      <c r="A2957" s="3" t="s">
        <v>3970</v>
      </c>
      <c r="B2957" s="11" t="str">
        <f t="shared" si="1"/>
        <v>20080504</v>
      </c>
      <c r="C2957" s="12">
        <f t="shared" si="2"/>
        <v>39572</v>
      </c>
      <c r="D2957" s="3" t="str">
        <f t="shared" si="3"/>
        <v>03</v>
      </c>
      <c r="E2957" s="13">
        <v>0.0</v>
      </c>
      <c r="F2957" s="14">
        <f>'Costo de tareas'!$B$15</f>
        <v>0.1964027778</v>
      </c>
      <c r="G2957" s="15">
        <f>'Producción diaria'!$T$3*$L$2*$M$2*$N$2*E2957*1000/'Costo de tareas'!$B$14</f>
        <v>0</v>
      </c>
      <c r="H2957" s="16">
        <f>IF(G2957 &gt; 'Costo de tareas'!$B$13, 'Costo de tareas'!$B$13, IF(G2957 &lt; 'Costo de tareas'!$B$13*0.2, 0, 'Costo de tareas'!$B$13- G2957))</f>
        <v>0</v>
      </c>
      <c r="I2957" s="17">
        <f>IF(H2957=0,'Costo de tareas'!$B$13,'Costo de tareas'!$B$13-H2957)</f>
        <v>39.28055556</v>
      </c>
      <c r="J2957" s="2"/>
      <c r="K2957" s="2"/>
      <c r="P2957" s="2"/>
    </row>
    <row r="2958">
      <c r="A2958" s="3" t="s">
        <v>3971</v>
      </c>
      <c r="B2958" s="11" t="str">
        <f t="shared" si="1"/>
        <v>20080504</v>
      </c>
      <c r="C2958" s="12">
        <f t="shared" si="2"/>
        <v>39572</v>
      </c>
      <c r="D2958" s="3" t="str">
        <f t="shared" si="3"/>
        <v>04</v>
      </c>
      <c r="E2958" s="13">
        <v>0.0</v>
      </c>
      <c r="F2958" s="14">
        <f>'Costo de tareas'!$B$15</f>
        <v>0.1964027778</v>
      </c>
      <c r="G2958" s="15">
        <f>'Producción diaria'!$T$3*$L$2*$M$2*$N$2*E2958*1000/'Costo de tareas'!$B$14</f>
        <v>0</v>
      </c>
      <c r="H2958" s="16">
        <f>IF(G2958 &gt; 'Costo de tareas'!$B$13, 'Costo de tareas'!$B$13, IF(G2958 &lt; 'Costo de tareas'!$B$13*0.2, 0, 'Costo de tareas'!$B$13- G2958))</f>
        <v>0</v>
      </c>
      <c r="I2958" s="17">
        <f>IF(H2958=0,'Costo de tareas'!$B$13,'Costo de tareas'!$B$13-H2958)</f>
        <v>39.28055556</v>
      </c>
      <c r="J2958" s="2"/>
      <c r="K2958" s="2"/>
      <c r="P2958" s="2"/>
    </row>
    <row r="2959">
      <c r="A2959" s="3" t="s">
        <v>3972</v>
      </c>
      <c r="B2959" s="11" t="str">
        <f t="shared" si="1"/>
        <v>20080504</v>
      </c>
      <c r="C2959" s="12">
        <f t="shared" si="2"/>
        <v>39572</v>
      </c>
      <c r="D2959" s="3" t="str">
        <f t="shared" si="3"/>
        <v>05</v>
      </c>
      <c r="E2959" s="13">
        <v>0.0</v>
      </c>
      <c r="F2959" s="14">
        <f>'Costo de tareas'!$B$15</f>
        <v>0.1964027778</v>
      </c>
      <c r="G2959" s="15">
        <f>'Producción diaria'!$T$3*$L$2*$M$2*$N$2*E2959*1000/'Costo de tareas'!$B$14</f>
        <v>0</v>
      </c>
      <c r="H2959" s="16">
        <f>IF(G2959 &gt; 'Costo de tareas'!$B$13, 'Costo de tareas'!$B$13, IF(G2959 &lt; 'Costo de tareas'!$B$13*0.2, 0, 'Costo de tareas'!$B$13- G2959))</f>
        <v>0</v>
      </c>
      <c r="I2959" s="17">
        <f>IF(H2959=0,'Costo de tareas'!$B$13,'Costo de tareas'!$B$13-H2959)</f>
        <v>39.28055556</v>
      </c>
      <c r="J2959" s="2"/>
      <c r="K2959" s="2"/>
      <c r="P2959" s="2"/>
    </row>
    <row r="2960">
      <c r="A2960" s="3" t="s">
        <v>3973</v>
      </c>
      <c r="B2960" s="11" t="str">
        <f t="shared" si="1"/>
        <v>20080504</v>
      </c>
      <c r="C2960" s="12">
        <f t="shared" si="2"/>
        <v>39572</v>
      </c>
      <c r="D2960" s="3" t="str">
        <f t="shared" si="3"/>
        <v>06</v>
      </c>
      <c r="E2960" s="13">
        <v>116.0</v>
      </c>
      <c r="F2960" s="14">
        <f>'Costo de tareas'!$B$15</f>
        <v>0.1964027778</v>
      </c>
      <c r="G2960" s="15">
        <f>'Producción diaria'!$T$3*$L$2*$M$2*$N$2*E2960*1000/'Costo de tareas'!$B$14</f>
        <v>174.4131845</v>
      </c>
      <c r="H2960" s="16">
        <f>IF(G2960 &gt; 'Costo de tareas'!$B$13, 'Costo de tareas'!$B$13, IF(G2960 &lt; 'Costo de tareas'!$B$13*0.2, 0, 'Costo de tareas'!$B$13- G2960))</f>
        <v>39.28055556</v>
      </c>
      <c r="I2960" s="17">
        <f>IF(H2960=0,'Costo de tareas'!$B$13,'Costo de tareas'!$B$13-H2960)</f>
        <v>0</v>
      </c>
      <c r="J2960" s="2"/>
      <c r="K2960" s="2"/>
      <c r="P2960" s="2"/>
    </row>
    <row r="2961">
      <c r="A2961" s="3" t="s">
        <v>3974</v>
      </c>
      <c r="B2961" s="11" t="str">
        <f t="shared" si="1"/>
        <v>20080504</v>
      </c>
      <c r="C2961" s="12">
        <f t="shared" si="2"/>
        <v>39572</v>
      </c>
      <c r="D2961" s="3" t="str">
        <f t="shared" si="3"/>
        <v>07</v>
      </c>
      <c r="E2961" s="13">
        <v>308.0</v>
      </c>
      <c r="F2961" s="14">
        <f>'Costo de tareas'!$B$15</f>
        <v>0.1964027778</v>
      </c>
      <c r="G2961" s="15">
        <f>'Producción diaria'!$T$3*$L$2*$M$2*$N$2*E2961*1000/'Costo de tareas'!$B$14</f>
        <v>463.097076</v>
      </c>
      <c r="H2961" s="16">
        <f>IF(G2961 &gt; 'Costo de tareas'!$B$13, 'Costo de tareas'!$B$13, IF(G2961 &lt; 'Costo de tareas'!$B$13*0.2, 0, 'Costo de tareas'!$B$13- G2961))</f>
        <v>39.28055556</v>
      </c>
      <c r="I2961" s="17">
        <f>IF(H2961=0,'Costo de tareas'!$B$13,'Costo de tareas'!$B$13-H2961)</f>
        <v>0</v>
      </c>
      <c r="J2961" s="2"/>
      <c r="K2961" s="2"/>
      <c r="P2961" s="2"/>
    </row>
    <row r="2962">
      <c r="A2962" s="3" t="s">
        <v>3975</v>
      </c>
      <c r="B2962" s="11" t="str">
        <f t="shared" si="1"/>
        <v>20080504</v>
      </c>
      <c r="C2962" s="12">
        <f t="shared" si="2"/>
        <v>39572</v>
      </c>
      <c r="D2962" s="3" t="str">
        <f t="shared" si="3"/>
        <v>08</v>
      </c>
      <c r="E2962" s="13">
        <v>513.0</v>
      </c>
      <c r="F2962" s="14">
        <f>'Costo de tareas'!$B$15</f>
        <v>0.1964027778</v>
      </c>
      <c r="G2962" s="15">
        <f>'Producción diaria'!$T$3*$L$2*$M$2*$N$2*E2962*1000/'Costo de tareas'!$B$14</f>
        <v>771.3272727</v>
      </c>
      <c r="H2962" s="16">
        <f>IF(G2962 &gt; 'Costo de tareas'!$B$13, 'Costo de tareas'!$B$13, IF(G2962 &lt; 'Costo de tareas'!$B$13*0.2, 0, 'Costo de tareas'!$B$13- G2962))</f>
        <v>39.28055556</v>
      </c>
      <c r="I2962" s="17">
        <f>IF(H2962=0,'Costo de tareas'!$B$13,'Costo de tareas'!$B$13-H2962)</f>
        <v>0</v>
      </c>
      <c r="J2962" s="2"/>
      <c r="K2962" s="2"/>
      <c r="P2962" s="2"/>
    </row>
    <row r="2963">
      <c r="A2963" s="3" t="s">
        <v>3976</v>
      </c>
      <c r="B2963" s="11" t="str">
        <f t="shared" si="1"/>
        <v>20080504</v>
      </c>
      <c r="C2963" s="12">
        <f t="shared" si="2"/>
        <v>39572</v>
      </c>
      <c r="D2963" s="3" t="str">
        <f t="shared" si="3"/>
        <v>09</v>
      </c>
      <c r="E2963" s="13">
        <v>697.0</v>
      </c>
      <c r="F2963" s="14">
        <f>'Costo de tareas'!$B$15</f>
        <v>0.1964027778</v>
      </c>
      <c r="G2963" s="15">
        <f>'Producción diaria'!$T$3*$L$2*$M$2*$N$2*E2963*1000/'Costo de tareas'!$B$14</f>
        <v>1047.982669</v>
      </c>
      <c r="H2963" s="16">
        <f>IF(G2963 &gt; 'Costo de tareas'!$B$13, 'Costo de tareas'!$B$13, IF(G2963 &lt; 'Costo de tareas'!$B$13*0.2, 0, 'Costo de tareas'!$B$13- G2963))</f>
        <v>39.28055556</v>
      </c>
      <c r="I2963" s="17">
        <f>IF(H2963=0,'Costo de tareas'!$B$13,'Costo de tareas'!$B$13-H2963)</f>
        <v>0</v>
      </c>
      <c r="J2963" s="2"/>
      <c r="K2963" s="2"/>
      <c r="P2963" s="2"/>
    </row>
    <row r="2964">
      <c r="A2964" s="3" t="s">
        <v>3977</v>
      </c>
      <c r="B2964" s="11" t="str">
        <f t="shared" si="1"/>
        <v>20080504</v>
      </c>
      <c r="C2964" s="12">
        <f t="shared" si="2"/>
        <v>39572</v>
      </c>
      <c r="D2964" s="3" t="str">
        <f t="shared" si="3"/>
        <v>10</v>
      </c>
      <c r="E2964" s="13">
        <v>844.0</v>
      </c>
      <c r="F2964" s="14">
        <f>'Costo de tareas'!$B$15</f>
        <v>0.1964027778</v>
      </c>
      <c r="G2964" s="15">
        <f>'Producción diaria'!$T$3*$L$2*$M$2*$N$2*E2964*1000/'Costo de tareas'!$B$14</f>
        <v>1269.006273</v>
      </c>
      <c r="H2964" s="16">
        <f>IF(G2964 &gt; 'Costo de tareas'!$B$13, 'Costo de tareas'!$B$13, IF(G2964 &lt; 'Costo de tareas'!$B$13*0.2, 0, 'Costo de tareas'!$B$13- G2964))</f>
        <v>39.28055556</v>
      </c>
      <c r="I2964" s="17">
        <f>IF(H2964=0,'Costo de tareas'!$B$13,'Costo de tareas'!$B$13-H2964)</f>
        <v>0</v>
      </c>
      <c r="J2964" s="2"/>
      <c r="K2964" s="2"/>
      <c r="P2964" s="2"/>
    </row>
    <row r="2965">
      <c r="A2965" s="3" t="s">
        <v>3978</v>
      </c>
      <c r="B2965" s="11" t="str">
        <f t="shared" si="1"/>
        <v>20080504</v>
      </c>
      <c r="C2965" s="12">
        <f t="shared" si="2"/>
        <v>39572</v>
      </c>
      <c r="D2965" s="3" t="str">
        <f t="shared" si="3"/>
        <v>11</v>
      </c>
      <c r="E2965" s="13">
        <v>78.0</v>
      </c>
      <c r="F2965" s="14">
        <f>'Costo de tareas'!$B$15</f>
        <v>0.1964027778</v>
      </c>
      <c r="G2965" s="15">
        <f>'Producción diaria'!$T$3*$L$2*$M$2*$N$2*E2965*1000/'Costo de tareas'!$B$14</f>
        <v>117.2778309</v>
      </c>
      <c r="H2965" s="16">
        <f>IF(G2965 &gt; 'Costo de tareas'!$B$13, 'Costo de tareas'!$B$13, IF(G2965 &lt; 'Costo de tareas'!$B$13*0.2, 0, 'Costo de tareas'!$B$13- G2965))</f>
        <v>39.28055556</v>
      </c>
      <c r="I2965" s="17">
        <f>IF(H2965=0,'Costo de tareas'!$B$13,'Costo de tareas'!$B$13-H2965)</f>
        <v>0</v>
      </c>
      <c r="J2965" s="2"/>
      <c r="K2965" s="2"/>
      <c r="P2965" s="2"/>
    </row>
    <row r="2966">
      <c r="A2966" s="3" t="s">
        <v>3979</v>
      </c>
      <c r="B2966" s="11" t="str">
        <f t="shared" si="1"/>
        <v>20080504</v>
      </c>
      <c r="C2966" s="12">
        <f t="shared" si="2"/>
        <v>39572</v>
      </c>
      <c r="D2966" s="3" t="str">
        <f t="shared" si="3"/>
        <v>12</v>
      </c>
      <c r="E2966" s="13">
        <v>756.0</v>
      </c>
      <c r="F2966" s="14">
        <f>'Costo de tareas'!$B$15</f>
        <v>0.1964027778</v>
      </c>
      <c r="G2966" s="15">
        <f>'Producción diaria'!$T$3*$L$2*$M$2*$N$2*E2966*1000/'Costo de tareas'!$B$14</f>
        <v>1136.692823</v>
      </c>
      <c r="H2966" s="16">
        <f>IF(G2966 &gt; 'Costo de tareas'!$B$13, 'Costo de tareas'!$B$13, IF(G2966 &lt; 'Costo de tareas'!$B$13*0.2, 0, 'Costo de tareas'!$B$13- G2966))</f>
        <v>39.28055556</v>
      </c>
      <c r="I2966" s="17">
        <f>IF(H2966=0,'Costo de tareas'!$B$13,'Costo de tareas'!$B$13-H2966)</f>
        <v>0</v>
      </c>
      <c r="J2966" s="2"/>
      <c r="K2966" s="2"/>
      <c r="P2966" s="2"/>
    </row>
    <row r="2967">
      <c r="A2967" s="3" t="s">
        <v>3980</v>
      </c>
      <c r="B2967" s="11" t="str">
        <f t="shared" si="1"/>
        <v>20080504</v>
      </c>
      <c r="C2967" s="12">
        <f t="shared" si="2"/>
        <v>39572</v>
      </c>
      <c r="D2967" s="3" t="str">
        <f t="shared" si="3"/>
        <v>13</v>
      </c>
      <c r="E2967" s="13">
        <v>799.0</v>
      </c>
      <c r="F2967" s="14">
        <f>'Costo de tareas'!$B$15</f>
        <v>0.1964027778</v>
      </c>
      <c r="G2967" s="15">
        <f>'Producción diaria'!$T$3*$L$2*$M$2*$N$2*E2967*1000/'Costo de tareas'!$B$14</f>
        <v>1201.345986</v>
      </c>
      <c r="H2967" s="16">
        <f>IF(G2967 &gt; 'Costo de tareas'!$B$13, 'Costo de tareas'!$B$13, IF(G2967 &lt; 'Costo de tareas'!$B$13*0.2, 0, 'Costo de tareas'!$B$13- G2967))</f>
        <v>39.28055556</v>
      </c>
      <c r="I2967" s="17">
        <f>IF(H2967=0,'Costo de tareas'!$B$13,'Costo de tareas'!$B$13-H2967)</f>
        <v>0</v>
      </c>
      <c r="J2967" s="2"/>
      <c r="K2967" s="2"/>
      <c r="P2967" s="2"/>
    </row>
    <row r="2968">
      <c r="A2968" s="3" t="s">
        <v>3981</v>
      </c>
      <c r="B2968" s="11" t="str">
        <f t="shared" si="1"/>
        <v>20080504</v>
      </c>
      <c r="C2968" s="12">
        <f t="shared" si="2"/>
        <v>39572</v>
      </c>
      <c r="D2968" s="3" t="str">
        <f t="shared" si="3"/>
        <v>14</v>
      </c>
      <c r="E2968" s="13">
        <v>191.0</v>
      </c>
      <c r="F2968" s="14">
        <f>'Costo de tareas'!$B$15</f>
        <v>0.1964027778</v>
      </c>
      <c r="G2968" s="15">
        <f>'Producción diaria'!$T$3*$L$2*$M$2*$N$2*E2968*1000/'Costo de tareas'!$B$14</f>
        <v>287.1803296</v>
      </c>
      <c r="H2968" s="16">
        <f>IF(G2968 &gt; 'Costo de tareas'!$B$13, 'Costo de tareas'!$B$13, IF(G2968 &lt; 'Costo de tareas'!$B$13*0.2, 0, 'Costo de tareas'!$B$13- G2968))</f>
        <v>39.28055556</v>
      </c>
      <c r="I2968" s="17">
        <f>IF(H2968=0,'Costo de tareas'!$B$13,'Costo de tareas'!$B$13-H2968)</f>
        <v>0</v>
      </c>
      <c r="J2968" s="2"/>
      <c r="K2968" s="2"/>
      <c r="P2968" s="2"/>
    </row>
    <row r="2969">
      <c r="A2969" s="3" t="s">
        <v>3983</v>
      </c>
      <c r="B2969" s="11" t="str">
        <f t="shared" si="1"/>
        <v>20080504</v>
      </c>
      <c r="C2969" s="12">
        <f t="shared" si="2"/>
        <v>39572</v>
      </c>
      <c r="D2969" s="3" t="str">
        <f t="shared" si="3"/>
        <v>15</v>
      </c>
      <c r="E2969" s="13">
        <v>116.0</v>
      </c>
      <c r="F2969" s="14">
        <f>'Costo de tareas'!$B$15</f>
        <v>0.1964027778</v>
      </c>
      <c r="G2969" s="15">
        <f>'Producción diaria'!$T$3*$L$2*$M$2*$N$2*E2969*1000/'Costo de tareas'!$B$14</f>
        <v>174.4131845</v>
      </c>
      <c r="H2969" s="16">
        <f>IF(G2969 &gt; 'Costo de tareas'!$B$13, 'Costo de tareas'!$B$13, IF(G2969 &lt; 'Costo de tareas'!$B$13*0.2, 0, 'Costo de tareas'!$B$13- G2969))</f>
        <v>39.28055556</v>
      </c>
      <c r="I2969" s="17">
        <f>IF(H2969=0,'Costo de tareas'!$B$13,'Costo de tareas'!$B$13-H2969)</f>
        <v>0</v>
      </c>
      <c r="J2969" s="2"/>
      <c r="K2969" s="2"/>
      <c r="P2969" s="2"/>
    </row>
    <row r="2970">
      <c r="A2970" s="3" t="s">
        <v>3984</v>
      </c>
      <c r="B2970" s="11" t="str">
        <f t="shared" si="1"/>
        <v>20080504</v>
      </c>
      <c r="C2970" s="12">
        <f t="shared" si="2"/>
        <v>39572</v>
      </c>
      <c r="D2970" s="3" t="str">
        <f t="shared" si="3"/>
        <v>16</v>
      </c>
      <c r="E2970" s="13">
        <v>226.0</v>
      </c>
      <c r="F2970" s="14">
        <f>'Costo de tareas'!$B$15</f>
        <v>0.1964027778</v>
      </c>
      <c r="G2970" s="15">
        <f>'Producción diaria'!$T$3*$L$2*$M$2*$N$2*E2970*1000/'Costo de tareas'!$B$14</f>
        <v>339.8049973</v>
      </c>
      <c r="H2970" s="16">
        <f>IF(G2970 &gt; 'Costo de tareas'!$B$13, 'Costo de tareas'!$B$13, IF(G2970 &lt; 'Costo de tareas'!$B$13*0.2, 0, 'Costo de tareas'!$B$13- G2970))</f>
        <v>39.28055556</v>
      </c>
      <c r="I2970" s="17">
        <f>IF(H2970=0,'Costo de tareas'!$B$13,'Costo de tareas'!$B$13-H2970)</f>
        <v>0</v>
      </c>
      <c r="J2970" s="2"/>
      <c r="K2970" s="2"/>
      <c r="P2970" s="2"/>
    </row>
    <row r="2971">
      <c r="A2971" s="3" t="s">
        <v>3985</v>
      </c>
      <c r="B2971" s="11" t="str">
        <f t="shared" si="1"/>
        <v>20080504</v>
      </c>
      <c r="C2971" s="12">
        <f t="shared" si="2"/>
        <v>39572</v>
      </c>
      <c r="D2971" s="3" t="str">
        <f t="shared" si="3"/>
        <v>17</v>
      </c>
      <c r="E2971" s="13">
        <v>324.0</v>
      </c>
      <c r="F2971" s="14">
        <f>'Costo de tareas'!$B$15</f>
        <v>0.1964027778</v>
      </c>
      <c r="G2971" s="15">
        <f>'Producción diaria'!$T$3*$L$2*$M$2*$N$2*E2971*1000/'Costo de tareas'!$B$14</f>
        <v>487.154067</v>
      </c>
      <c r="H2971" s="16">
        <f>IF(G2971 &gt; 'Costo de tareas'!$B$13, 'Costo de tareas'!$B$13, IF(G2971 &lt; 'Costo de tareas'!$B$13*0.2, 0, 'Costo de tareas'!$B$13- G2971))</f>
        <v>39.28055556</v>
      </c>
      <c r="I2971" s="17">
        <f>IF(H2971=0,'Costo de tareas'!$B$13,'Costo de tareas'!$B$13-H2971)</f>
        <v>0</v>
      </c>
      <c r="J2971" s="2"/>
      <c r="K2971" s="2"/>
      <c r="P2971" s="2"/>
    </row>
    <row r="2972">
      <c r="A2972" s="3" t="s">
        <v>3986</v>
      </c>
      <c r="B2972" s="11" t="str">
        <f t="shared" si="1"/>
        <v>20080504</v>
      </c>
      <c r="C2972" s="12">
        <f t="shared" si="2"/>
        <v>39572</v>
      </c>
      <c r="D2972" s="3" t="str">
        <f t="shared" si="3"/>
        <v>18</v>
      </c>
      <c r="E2972" s="13">
        <v>129.0</v>
      </c>
      <c r="F2972" s="14">
        <f>'Costo de tareas'!$B$15</f>
        <v>0.1964027778</v>
      </c>
      <c r="G2972" s="15">
        <f>'Producción diaria'!$T$3*$L$2*$M$2*$N$2*E2972*1000/'Costo de tareas'!$B$14</f>
        <v>193.9594896</v>
      </c>
      <c r="H2972" s="16">
        <f>IF(G2972 &gt; 'Costo de tareas'!$B$13, 'Costo de tareas'!$B$13, IF(G2972 &lt; 'Costo de tareas'!$B$13*0.2, 0, 'Costo de tareas'!$B$13- G2972))</f>
        <v>39.28055556</v>
      </c>
      <c r="I2972" s="17">
        <f>IF(H2972=0,'Costo de tareas'!$B$13,'Costo de tareas'!$B$13-H2972)</f>
        <v>0</v>
      </c>
      <c r="J2972" s="2"/>
      <c r="K2972" s="2"/>
      <c r="P2972" s="2"/>
    </row>
    <row r="2973">
      <c r="A2973" s="3" t="s">
        <v>3987</v>
      </c>
      <c r="B2973" s="11" t="str">
        <f t="shared" si="1"/>
        <v>20080504</v>
      </c>
      <c r="C2973" s="12">
        <f t="shared" si="2"/>
        <v>39572</v>
      </c>
      <c r="D2973" s="3" t="str">
        <f t="shared" si="3"/>
        <v>19</v>
      </c>
      <c r="E2973" s="13">
        <v>0.0</v>
      </c>
      <c r="F2973" s="14">
        <f>'Costo de tareas'!$B$15</f>
        <v>0.1964027778</v>
      </c>
      <c r="G2973" s="15">
        <f>'Producción diaria'!$T$3*$L$2*$M$2*$N$2*E2973*1000/'Costo de tareas'!$B$14</f>
        <v>0</v>
      </c>
      <c r="H2973" s="16">
        <f>IF(G2973 &gt; 'Costo de tareas'!$B$13, 'Costo de tareas'!$B$13, IF(G2973 &lt; 'Costo de tareas'!$B$13*0.2, 0, 'Costo de tareas'!$B$13- G2973))</f>
        <v>0</v>
      </c>
      <c r="I2973" s="17">
        <f>IF(H2973=0,'Costo de tareas'!$B$13,'Costo de tareas'!$B$13-H2973)</f>
        <v>39.28055556</v>
      </c>
      <c r="J2973" s="2"/>
      <c r="K2973" s="2"/>
      <c r="P2973" s="2"/>
    </row>
    <row r="2974">
      <c r="A2974" s="3" t="s">
        <v>3989</v>
      </c>
      <c r="B2974" s="11" t="str">
        <f t="shared" si="1"/>
        <v>20080504</v>
      </c>
      <c r="C2974" s="12">
        <f t="shared" si="2"/>
        <v>39572</v>
      </c>
      <c r="D2974" s="3" t="str">
        <f t="shared" si="3"/>
        <v>20</v>
      </c>
      <c r="E2974" s="13">
        <v>0.0</v>
      </c>
      <c r="F2974" s="14">
        <f>'Costo de tareas'!$B$15</f>
        <v>0.1964027778</v>
      </c>
      <c r="G2974" s="15">
        <f>'Producción diaria'!$T$3*$L$2*$M$2*$N$2*E2974*1000/'Costo de tareas'!$B$14</f>
        <v>0</v>
      </c>
      <c r="H2974" s="16">
        <f>IF(G2974 &gt; 'Costo de tareas'!$B$13, 'Costo de tareas'!$B$13, IF(G2974 &lt; 'Costo de tareas'!$B$13*0.2, 0, 'Costo de tareas'!$B$13- G2974))</f>
        <v>0</v>
      </c>
      <c r="I2974" s="17">
        <f>IF(H2974=0,'Costo de tareas'!$B$13,'Costo de tareas'!$B$13-H2974)</f>
        <v>39.28055556</v>
      </c>
      <c r="J2974" s="2"/>
      <c r="K2974" s="2"/>
      <c r="P2974" s="2"/>
    </row>
    <row r="2975">
      <c r="A2975" s="3" t="s">
        <v>3991</v>
      </c>
      <c r="B2975" s="11" t="str">
        <f t="shared" si="1"/>
        <v>20080504</v>
      </c>
      <c r="C2975" s="12">
        <f t="shared" si="2"/>
        <v>39572</v>
      </c>
      <c r="D2975" s="3" t="str">
        <f t="shared" si="3"/>
        <v>21</v>
      </c>
      <c r="E2975" s="13">
        <v>0.0</v>
      </c>
      <c r="F2975" s="14">
        <f>'Costo de tareas'!$B$15</f>
        <v>0.1964027778</v>
      </c>
      <c r="G2975" s="15">
        <f>'Producción diaria'!$T$3*$L$2*$M$2*$N$2*E2975*1000/'Costo de tareas'!$B$14</f>
        <v>0</v>
      </c>
      <c r="H2975" s="16">
        <f>IF(G2975 &gt; 'Costo de tareas'!$B$13, 'Costo de tareas'!$B$13, IF(G2975 &lt; 'Costo de tareas'!$B$13*0.2, 0, 'Costo de tareas'!$B$13- G2975))</f>
        <v>0</v>
      </c>
      <c r="I2975" s="17">
        <f>IF(H2975=0,'Costo de tareas'!$B$13,'Costo de tareas'!$B$13-H2975)</f>
        <v>39.28055556</v>
      </c>
      <c r="J2975" s="2"/>
      <c r="K2975" s="2"/>
      <c r="P2975" s="2"/>
    </row>
    <row r="2976">
      <c r="A2976" s="3" t="s">
        <v>3992</v>
      </c>
      <c r="B2976" s="11" t="str">
        <f t="shared" si="1"/>
        <v>20080504</v>
      </c>
      <c r="C2976" s="12">
        <f t="shared" si="2"/>
        <v>39572</v>
      </c>
      <c r="D2976" s="3" t="str">
        <f t="shared" si="3"/>
        <v>22</v>
      </c>
      <c r="E2976" s="13">
        <v>0.0</v>
      </c>
      <c r="F2976" s="14">
        <f>'Costo de tareas'!$B$15</f>
        <v>0.1964027778</v>
      </c>
      <c r="G2976" s="15">
        <f>'Producción diaria'!$T$3*$L$2*$M$2*$N$2*E2976*1000/'Costo de tareas'!$B$14</f>
        <v>0</v>
      </c>
      <c r="H2976" s="16">
        <f>IF(G2976 &gt; 'Costo de tareas'!$B$13, 'Costo de tareas'!$B$13, IF(G2976 &lt; 'Costo de tareas'!$B$13*0.2, 0, 'Costo de tareas'!$B$13- G2976))</f>
        <v>0</v>
      </c>
      <c r="I2976" s="17">
        <f>IF(H2976=0,'Costo de tareas'!$B$13,'Costo de tareas'!$B$13-H2976)</f>
        <v>39.28055556</v>
      </c>
      <c r="J2976" s="2"/>
      <c r="K2976" s="2"/>
      <c r="P2976" s="2"/>
    </row>
    <row r="2977">
      <c r="A2977" s="3" t="s">
        <v>3994</v>
      </c>
      <c r="B2977" s="11" t="str">
        <f t="shared" si="1"/>
        <v>20080504</v>
      </c>
      <c r="C2977" s="12">
        <f t="shared" si="2"/>
        <v>39572</v>
      </c>
      <c r="D2977" s="3" t="str">
        <f t="shared" si="3"/>
        <v>23</v>
      </c>
      <c r="E2977" s="13">
        <v>0.0</v>
      </c>
      <c r="F2977" s="14">
        <f>'Costo de tareas'!$B$15</f>
        <v>0.1964027778</v>
      </c>
      <c r="G2977" s="15">
        <f>'Producción diaria'!$T$3*$L$2*$M$2*$N$2*E2977*1000/'Costo de tareas'!$B$14</f>
        <v>0</v>
      </c>
      <c r="H2977" s="16">
        <f>IF(G2977 &gt; 'Costo de tareas'!$B$13, 'Costo de tareas'!$B$13, IF(G2977 &lt; 'Costo de tareas'!$B$13*0.2, 0, 'Costo de tareas'!$B$13- G2977))</f>
        <v>0</v>
      </c>
      <c r="I2977" s="17">
        <f>IF(H2977=0,'Costo de tareas'!$B$13,'Costo de tareas'!$B$13-H2977)</f>
        <v>39.28055556</v>
      </c>
      <c r="J2977" s="2"/>
      <c r="K2977" s="2"/>
      <c r="P2977" s="2"/>
    </row>
    <row r="2978">
      <c r="A2978" s="3" t="s">
        <v>3997</v>
      </c>
      <c r="B2978" s="11" t="str">
        <f t="shared" si="1"/>
        <v>20080505</v>
      </c>
      <c r="C2978" s="12">
        <f t="shared" si="2"/>
        <v>39573</v>
      </c>
      <c r="D2978" s="3" t="str">
        <f t="shared" si="3"/>
        <v>00</v>
      </c>
      <c r="E2978" s="13">
        <v>0.0</v>
      </c>
      <c r="F2978" s="14">
        <f>'Costo de tareas'!$B$15</f>
        <v>0.1964027778</v>
      </c>
      <c r="G2978" s="15">
        <f>'Producción diaria'!$T$3*$L$2*$M$2*$N$2*E2978*1000/'Costo de tareas'!$B$14</f>
        <v>0</v>
      </c>
      <c r="H2978" s="16">
        <f>IF(G2978 &gt; 'Costo de tareas'!$B$13, 'Costo de tareas'!$B$13, IF(G2978 &lt; 'Costo de tareas'!$B$13*0.2, 0, 'Costo de tareas'!$B$13- G2978))</f>
        <v>0</v>
      </c>
      <c r="I2978" s="17">
        <f>IF(H2978=0,'Costo de tareas'!$B$13,'Costo de tareas'!$B$13-H2978)</f>
        <v>39.28055556</v>
      </c>
      <c r="J2978" s="2"/>
      <c r="K2978" s="2"/>
      <c r="P2978" s="2"/>
    </row>
    <row r="2979">
      <c r="A2979" s="3" t="s">
        <v>4000</v>
      </c>
      <c r="B2979" s="11" t="str">
        <f t="shared" si="1"/>
        <v>20080505</v>
      </c>
      <c r="C2979" s="12">
        <f t="shared" si="2"/>
        <v>39573</v>
      </c>
      <c r="D2979" s="3" t="str">
        <f t="shared" si="3"/>
        <v>01</v>
      </c>
      <c r="E2979" s="13">
        <v>0.0</v>
      </c>
      <c r="F2979" s="14">
        <f>'Costo de tareas'!$B$15</f>
        <v>0.1964027778</v>
      </c>
      <c r="G2979" s="15">
        <f>'Producción diaria'!$T$3*$L$2*$M$2*$N$2*E2979*1000/'Costo de tareas'!$B$14</f>
        <v>0</v>
      </c>
      <c r="H2979" s="16">
        <f>IF(G2979 &gt; 'Costo de tareas'!$B$13, 'Costo de tareas'!$B$13, IF(G2979 &lt; 'Costo de tareas'!$B$13*0.2, 0, 'Costo de tareas'!$B$13- G2979))</f>
        <v>0</v>
      </c>
      <c r="I2979" s="17">
        <f>IF(H2979=0,'Costo de tareas'!$B$13,'Costo de tareas'!$B$13-H2979)</f>
        <v>39.28055556</v>
      </c>
      <c r="J2979" s="2"/>
      <c r="K2979" s="2"/>
      <c r="P2979" s="2"/>
    </row>
    <row r="2980">
      <c r="A2980" s="3" t="s">
        <v>4003</v>
      </c>
      <c r="B2980" s="11" t="str">
        <f t="shared" si="1"/>
        <v>20080505</v>
      </c>
      <c r="C2980" s="12">
        <f t="shared" si="2"/>
        <v>39573</v>
      </c>
      <c r="D2980" s="3" t="str">
        <f t="shared" si="3"/>
        <v>02</v>
      </c>
      <c r="E2980" s="13">
        <v>0.0</v>
      </c>
      <c r="F2980" s="14">
        <f>'Costo de tareas'!$B$15</f>
        <v>0.1964027778</v>
      </c>
      <c r="G2980" s="15">
        <f>'Producción diaria'!$T$3*$L$2*$M$2*$N$2*E2980*1000/'Costo de tareas'!$B$14</f>
        <v>0</v>
      </c>
      <c r="H2980" s="16">
        <f>IF(G2980 &gt; 'Costo de tareas'!$B$13, 'Costo de tareas'!$B$13, IF(G2980 &lt; 'Costo de tareas'!$B$13*0.2, 0, 'Costo de tareas'!$B$13- G2980))</f>
        <v>0</v>
      </c>
      <c r="I2980" s="17">
        <f>IF(H2980=0,'Costo de tareas'!$B$13,'Costo de tareas'!$B$13-H2980)</f>
        <v>39.28055556</v>
      </c>
      <c r="J2980" s="2"/>
      <c r="K2980" s="2"/>
      <c r="P2980" s="2"/>
    </row>
    <row r="2981">
      <c r="A2981" s="3" t="s">
        <v>4004</v>
      </c>
      <c r="B2981" s="11" t="str">
        <f t="shared" si="1"/>
        <v>20080505</v>
      </c>
      <c r="C2981" s="12">
        <f t="shared" si="2"/>
        <v>39573</v>
      </c>
      <c r="D2981" s="3" t="str">
        <f t="shared" si="3"/>
        <v>03</v>
      </c>
      <c r="E2981" s="13">
        <v>0.0</v>
      </c>
      <c r="F2981" s="14">
        <f>'Costo de tareas'!$B$15</f>
        <v>0.1964027778</v>
      </c>
      <c r="G2981" s="15">
        <f>'Producción diaria'!$T$3*$L$2*$M$2*$N$2*E2981*1000/'Costo de tareas'!$B$14</f>
        <v>0</v>
      </c>
      <c r="H2981" s="16">
        <f>IF(G2981 &gt; 'Costo de tareas'!$B$13, 'Costo de tareas'!$B$13, IF(G2981 &lt; 'Costo de tareas'!$B$13*0.2, 0, 'Costo de tareas'!$B$13- G2981))</f>
        <v>0</v>
      </c>
      <c r="I2981" s="17">
        <f>IF(H2981=0,'Costo de tareas'!$B$13,'Costo de tareas'!$B$13-H2981)</f>
        <v>39.28055556</v>
      </c>
      <c r="J2981" s="2"/>
      <c r="K2981" s="2"/>
      <c r="P2981" s="2"/>
    </row>
    <row r="2982">
      <c r="A2982" s="3" t="s">
        <v>4005</v>
      </c>
      <c r="B2982" s="11" t="str">
        <f t="shared" si="1"/>
        <v>20080505</v>
      </c>
      <c r="C2982" s="12">
        <f t="shared" si="2"/>
        <v>39573</v>
      </c>
      <c r="D2982" s="3" t="str">
        <f t="shared" si="3"/>
        <v>04</v>
      </c>
      <c r="E2982" s="13">
        <v>0.0</v>
      </c>
      <c r="F2982" s="14">
        <f>'Costo de tareas'!$B$15</f>
        <v>0.1964027778</v>
      </c>
      <c r="G2982" s="15">
        <f>'Producción diaria'!$T$3*$L$2*$M$2*$N$2*E2982*1000/'Costo de tareas'!$B$14</f>
        <v>0</v>
      </c>
      <c r="H2982" s="16">
        <f>IF(G2982 &gt; 'Costo de tareas'!$B$13, 'Costo de tareas'!$B$13, IF(G2982 &lt; 'Costo de tareas'!$B$13*0.2, 0, 'Costo de tareas'!$B$13- G2982))</f>
        <v>0</v>
      </c>
      <c r="I2982" s="17">
        <f>IF(H2982=0,'Costo de tareas'!$B$13,'Costo de tareas'!$B$13-H2982)</f>
        <v>39.28055556</v>
      </c>
      <c r="J2982" s="2"/>
      <c r="K2982" s="2"/>
      <c r="P2982" s="2"/>
    </row>
    <row r="2983">
      <c r="A2983" s="3" t="s">
        <v>4008</v>
      </c>
      <c r="B2983" s="11" t="str">
        <f t="shared" si="1"/>
        <v>20080505</v>
      </c>
      <c r="C2983" s="12">
        <f t="shared" si="2"/>
        <v>39573</v>
      </c>
      <c r="D2983" s="3" t="str">
        <f t="shared" si="3"/>
        <v>05</v>
      </c>
      <c r="E2983" s="13">
        <v>0.0</v>
      </c>
      <c r="F2983" s="14">
        <f>'Costo de tareas'!$B$15</f>
        <v>0.1964027778</v>
      </c>
      <c r="G2983" s="15">
        <f>'Producción diaria'!$T$3*$L$2*$M$2*$N$2*E2983*1000/'Costo de tareas'!$B$14</f>
        <v>0</v>
      </c>
      <c r="H2983" s="16">
        <f>IF(G2983 &gt; 'Costo de tareas'!$B$13, 'Costo de tareas'!$B$13, IF(G2983 &lt; 'Costo de tareas'!$B$13*0.2, 0, 'Costo de tareas'!$B$13- G2983))</f>
        <v>0</v>
      </c>
      <c r="I2983" s="17">
        <f>IF(H2983=0,'Costo de tareas'!$B$13,'Costo de tareas'!$B$13-H2983)</f>
        <v>39.28055556</v>
      </c>
      <c r="J2983" s="2"/>
      <c r="K2983" s="2"/>
      <c r="P2983" s="2"/>
    </row>
    <row r="2984">
      <c r="A2984" s="3" t="s">
        <v>4010</v>
      </c>
      <c r="B2984" s="11" t="str">
        <f t="shared" si="1"/>
        <v>20080505</v>
      </c>
      <c r="C2984" s="12">
        <f t="shared" si="2"/>
        <v>39573</v>
      </c>
      <c r="D2984" s="3" t="str">
        <f t="shared" si="3"/>
        <v>06</v>
      </c>
      <c r="E2984" s="13">
        <v>1.0</v>
      </c>
      <c r="F2984" s="14">
        <f>'Costo de tareas'!$B$15</f>
        <v>0.1964027778</v>
      </c>
      <c r="G2984" s="15">
        <f>'Producción diaria'!$T$3*$L$2*$M$2*$N$2*E2984*1000/'Costo de tareas'!$B$14</f>
        <v>1.503561935</v>
      </c>
      <c r="H2984" s="16">
        <f>IF(G2984 &gt; 'Costo de tareas'!$B$13, 'Costo de tareas'!$B$13, IF(G2984 &lt; 'Costo de tareas'!$B$13*0.2, 0, 'Costo de tareas'!$B$13- G2984))</f>
        <v>0</v>
      </c>
      <c r="I2984" s="17">
        <f>IF(H2984=0,'Costo de tareas'!$B$13,'Costo de tareas'!$B$13-H2984)</f>
        <v>39.28055556</v>
      </c>
      <c r="J2984" s="2"/>
      <c r="K2984" s="2"/>
      <c r="P2984" s="2"/>
    </row>
    <row r="2985">
      <c r="A2985" s="3" t="s">
        <v>4012</v>
      </c>
      <c r="B2985" s="11" t="str">
        <f t="shared" si="1"/>
        <v>20080505</v>
      </c>
      <c r="C2985" s="12">
        <f t="shared" si="2"/>
        <v>39573</v>
      </c>
      <c r="D2985" s="3" t="str">
        <f t="shared" si="3"/>
        <v>07</v>
      </c>
      <c r="E2985" s="13">
        <v>3.0</v>
      </c>
      <c r="F2985" s="14">
        <f>'Costo de tareas'!$B$15</f>
        <v>0.1964027778</v>
      </c>
      <c r="G2985" s="15">
        <f>'Producción diaria'!$T$3*$L$2*$M$2*$N$2*E2985*1000/'Costo de tareas'!$B$14</f>
        <v>4.510685805</v>
      </c>
      <c r="H2985" s="16">
        <f>IF(G2985 &gt; 'Costo de tareas'!$B$13, 'Costo de tareas'!$B$13, IF(G2985 &lt; 'Costo de tareas'!$B$13*0.2, 0, 'Costo de tareas'!$B$13- G2985))</f>
        <v>0</v>
      </c>
      <c r="I2985" s="17">
        <f>IF(H2985=0,'Costo de tareas'!$B$13,'Costo de tareas'!$B$13-H2985)</f>
        <v>39.28055556</v>
      </c>
      <c r="J2985" s="2"/>
      <c r="K2985" s="2"/>
      <c r="P2985" s="2"/>
    </row>
    <row r="2986">
      <c r="A2986" s="3" t="s">
        <v>4014</v>
      </c>
      <c r="B2986" s="11" t="str">
        <f t="shared" si="1"/>
        <v>20080505</v>
      </c>
      <c r="C2986" s="12">
        <f t="shared" si="2"/>
        <v>39573</v>
      </c>
      <c r="D2986" s="3" t="str">
        <f t="shared" si="3"/>
        <v>08</v>
      </c>
      <c r="E2986" s="13">
        <v>517.0</v>
      </c>
      <c r="F2986" s="14">
        <f>'Costo de tareas'!$B$15</f>
        <v>0.1964027778</v>
      </c>
      <c r="G2986" s="15">
        <f>'Producción diaria'!$T$3*$L$2*$M$2*$N$2*E2986*1000/'Costo de tareas'!$B$14</f>
        <v>777.3415205</v>
      </c>
      <c r="H2986" s="16">
        <f>IF(G2986 &gt; 'Costo de tareas'!$B$13, 'Costo de tareas'!$B$13, IF(G2986 &lt; 'Costo de tareas'!$B$13*0.2, 0, 'Costo de tareas'!$B$13- G2986))</f>
        <v>39.28055556</v>
      </c>
      <c r="I2986" s="17">
        <f>IF(H2986=0,'Costo de tareas'!$B$13,'Costo de tareas'!$B$13-H2986)</f>
        <v>0</v>
      </c>
      <c r="J2986" s="2"/>
      <c r="K2986" s="2"/>
      <c r="P2986" s="2"/>
    </row>
    <row r="2987">
      <c r="A2987" s="3" t="s">
        <v>4015</v>
      </c>
      <c r="B2987" s="11" t="str">
        <f t="shared" si="1"/>
        <v>20080505</v>
      </c>
      <c r="C2987" s="12">
        <f t="shared" si="2"/>
        <v>39573</v>
      </c>
      <c r="D2987" s="3" t="str">
        <f t="shared" si="3"/>
        <v>09</v>
      </c>
      <c r="E2987" s="13">
        <v>696.0</v>
      </c>
      <c r="F2987" s="14">
        <f>'Costo de tareas'!$B$15</f>
        <v>0.1964027778</v>
      </c>
      <c r="G2987" s="15">
        <f>'Producción diaria'!$T$3*$L$2*$M$2*$N$2*E2987*1000/'Costo de tareas'!$B$14</f>
        <v>1046.479107</v>
      </c>
      <c r="H2987" s="16">
        <f>IF(G2987 &gt; 'Costo de tareas'!$B$13, 'Costo de tareas'!$B$13, IF(G2987 &lt; 'Costo de tareas'!$B$13*0.2, 0, 'Costo de tareas'!$B$13- G2987))</f>
        <v>39.28055556</v>
      </c>
      <c r="I2987" s="17">
        <f>IF(H2987=0,'Costo de tareas'!$B$13,'Costo de tareas'!$B$13-H2987)</f>
        <v>0</v>
      </c>
      <c r="J2987" s="2"/>
      <c r="K2987" s="2"/>
      <c r="P2987" s="2"/>
    </row>
    <row r="2988">
      <c r="A2988" s="3" t="s">
        <v>4017</v>
      </c>
      <c r="B2988" s="11" t="str">
        <f t="shared" si="1"/>
        <v>20080505</v>
      </c>
      <c r="C2988" s="12">
        <f t="shared" si="2"/>
        <v>39573</v>
      </c>
      <c r="D2988" s="3" t="str">
        <f t="shared" si="3"/>
        <v>10</v>
      </c>
      <c r="E2988" s="13">
        <v>852.0</v>
      </c>
      <c r="F2988" s="14">
        <f>'Costo de tareas'!$B$15</f>
        <v>0.1964027778</v>
      </c>
      <c r="G2988" s="15">
        <f>'Producción diaria'!$T$3*$L$2*$M$2*$N$2*E2988*1000/'Costo de tareas'!$B$14</f>
        <v>1281.034769</v>
      </c>
      <c r="H2988" s="16">
        <f>IF(G2988 &gt; 'Costo de tareas'!$B$13, 'Costo de tareas'!$B$13, IF(G2988 &lt; 'Costo de tareas'!$B$13*0.2, 0, 'Costo de tareas'!$B$13- G2988))</f>
        <v>39.28055556</v>
      </c>
      <c r="I2988" s="17">
        <f>IF(H2988=0,'Costo de tareas'!$B$13,'Costo de tareas'!$B$13-H2988)</f>
        <v>0</v>
      </c>
      <c r="J2988" s="2"/>
      <c r="K2988" s="2"/>
      <c r="P2988" s="2"/>
    </row>
    <row r="2989">
      <c r="A2989" s="3" t="s">
        <v>4019</v>
      </c>
      <c r="B2989" s="11" t="str">
        <f t="shared" si="1"/>
        <v>20080505</v>
      </c>
      <c r="C2989" s="12">
        <f t="shared" si="2"/>
        <v>39573</v>
      </c>
      <c r="D2989" s="3" t="str">
        <f t="shared" si="3"/>
        <v>11</v>
      </c>
      <c r="E2989" s="13">
        <v>884.0</v>
      </c>
      <c r="F2989" s="14">
        <f>'Costo de tareas'!$B$15</f>
        <v>0.1964027778</v>
      </c>
      <c r="G2989" s="15">
        <f>'Producción diaria'!$T$3*$L$2*$M$2*$N$2*E2989*1000/'Costo de tareas'!$B$14</f>
        <v>1329.148751</v>
      </c>
      <c r="H2989" s="16">
        <f>IF(G2989 &gt; 'Costo de tareas'!$B$13, 'Costo de tareas'!$B$13, IF(G2989 &lt; 'Costo de tareas'!$B$13*0.2, 0, 'Costo de tareas'!$B$13- G2989))</f>
        <v>39.28055556</v>
      </c>
      <c r="I2989" s="17">
        <f>IF(H2989=0,'Costo de tareas'!$B$13,'Costo de tareas'!$B$13-H2989)</f>
        <v>0</v>
      </c>
      <c r="J2989" s="2"/>
      <c r="K2989" s="2"/>
      <c r="P2989" s="2"/>
    </row>
    <row r="2990">
      <c r="A2990" s="3" t="s">
        <v>4021</v>
      </c>
      <c r="B2990" s="11" t="str">
        <f t="shared" si="1"/>
        <v>20080505</v>
      </c>
      <c r="C2990" s="12">
        <f t="shared" si="2"/>
        <v>39573</v>
      </c>
      <c r="D2990" s="3" t="str">
        <f t="shared" si="3"/>
        <v>12</v>
      </c>
      <c r="E2990" s="13">
        <v>957.0</v>
      </c>
      <c r="F2990" s="14">
        <f>'Costo de tareas'!$B$15</f>
        <v>0.1964027778</v>
      </c>
      <c r="G2990" s="15">
        <f>'Producción diaria'!$T$3*$L$2*$M$2*$N$2*E2990*1000/'Costo de tareas'!$B$14</f>
        <v>1438.908772</v>
      </c>
      <c r="H2990" s="16">
        <f>IF(G2990 &gt; 'Costo de tareas'!$B$13, 'Costo de tareas'!$B$13, IF(G2990 &lt; 'Costo de tareas'!$B$13*0.2, 0, 'Costo de tareas'!$B$13- G2990))</f>
        <v>39.28055556</v>
      </c>
      <c r="I2990" s="17">
        <f>IF(H2990=0,'Costo de tareas'!$B$13,'Costo de tareas'!$B$13-H2990)</f>
        <v>0</v>
      </c>
      <c r="J2990" s="2"/>
      <c r="K2990" s="2"/>
      <c r="P2990" s="2"/>
    </row>
    <row r="2991">
      <c r="A2991" s="3" t="s">
        <v>4023</v>
      </c>
      <c r="B2991" s="11" t="str">
        <f t="shared" si="1"/>
        <v>20080505</v>
      </c>
      <c r="C2991" s="12">
        <f t="shared" si="2"/>
        <v>39573</v>
      </c>
      <c r="D2991" s="3" t="str">
        <f t="shared" si="3"/>
        <v>13</v>
      </c>
      <c r="E2991" s="13">
        <v>739.0</v>
      </c>
      <c r="F2991" s="14">
        <f>'Costo de tareas'!$B$15</f>
        <v>0.1964027778</v>
      </c>
      <c r="G2991" s="15">
        <f>'Producción diaria'!$T$3*$L$2*$M$2*$N$2*E2991*1000/'Costo de tareas'!$B$14</f>
        <v>1111.13227</v>
      </c>
      <c r="H2991" s="16">
        <f>IF(G2991 &gt; 'Costo de tareas'!$B$13, 'Costo de tareas'!$B$13, IF(G2991 &lt; 'Costo de tareas'!$B$13*0.2, 0, 'Costo de tareas'!$B$13- G2991))</f>
        <v>39.28055556</v>
      </c>
      <c r="I2991" s="17">
        <f>IF(H2991=0,'Costo de tareas'!$B$13,'Costo de tareas'!$B$13-H2991)</f>
        <v>0</v>
      </c>
      <c r="J2991" s="2"/>
      <c r="K2991" s="2"/>
      <c r="P2991" s="2"/>
    </row>
    <row r="2992">
      <c r="A2992" s="3" t="s">
        <v>4024</v>
      </c>
      <c r="B2992" s="11" t="str">
        <f t="shared" si="1"/>
        <v>20080505</v>
      </c>
      <c r="C2992" s="12">
        <f t="shared" si="2"/>
        <v>39573</v>
      </c>
      <c r="D2992" s="3" t="str">
        <f t="shared" si="3"/>
        <v>14</v>
      </c>
      <c r="E2992" s="13">
        <v>716.0</v>
      </c>
      <c r="F2992" s="14">
        <f>'Costo de tareas'!$B$15</f>
        <v>0.1964027778</v>
      </c>
      <c r="G2992" s="15">
        <f>'Producción diaria'!$T$3*$L$2*$M$2*$N$2*E2992*1000/'Costo de tareas'!$B$14</f>
        <v>1076.550346</v>
      </c>
      <c r="H2992" s="16">
        <f>IF(G2992 &gt; 'Costo de tareas'!$B$13, 'Costo de tareas'!$B$13, IF(G2992 &lt; 'Costo de tareas'!$B$13*0.2, 0, 'Costo de tareas'!$B$13- G2992))</f>
        <v>39.28055556</v>
      </c>
      <c r="I2992" s="17">
        <f>IF(H2992=0,'Costo de tareas'!$B$13,'Costo de tareas'!$B$13-H2992)</f>
        <v>0</v>
      </c>
      <c r="J2992" s="2"/>
      <c r="K2992" s="2"/>
      <c r="P2992" s="2"/>
    </row>
    <row r="2993">
      <c r="A2993" s="3" t="s">
        <v>4025</v>
      </c>
      <c r="B2993" s="11" t="str">
        <f t="shared" si="1"/>
        <v>20080505</v>
      </c>
      <c r="C2993" s="12">
        <f t="shared" si="2"/>
        <v>39573</v>
      </c>
      <c r="D2993" s="3" t="str">
        <f t="shared" si="3"/>
        <v>15</v>
      </c>
      <c r="E2993" s="13">
        <v>451.0</v>
      </c>
      <c r="F2993" s="14">
        <f>'Costo de tareas'!$B$15</f>
        <v>0.1964027778</v>
      </c>
      <c r="G2993" s="15">
        <f>'Producción diaria'!$T$3*$L$2*$M$2*$N$2*E2993*1000/'Costo de tareas'!$B$14</f>
        <v>678.1064327</v>
      </c>
      <c r="H2993" s="16">
        <f>IF(G2993 &gt; 'Costo de tareas'!$B$13, 'Costo de tareas'!$B$13, IF(G2993 &lt; 'Costo de tareas'!$B$13*0.2, 0, 'Costo de tareas'!$B$13- G2993))</f>
        <v>39.28055556</v>
      </c>
      <c r="I2993" s="17">
        <f>IF(H2993=0,'Costo de tareas'!$B$13,'Costo de tareas'!$B$13-H2993)</f>
        <v>0</v>
      </c>
      <c r="J2993" s="2"/>
      <c r="K2993" s="2"/>
      <c r="P2993" s="2"/>
    </row>
    <row r="2994">
      <c r="A2994" s="3" t="s">
        <v>4026</v>
      </c>
      <c r="B2994" s="11" t="str">
        <f t="shared" si="1"/>
        <v>20080505</v>
      </c>
      <c r="C2994" s="12">
        <f t="shared" si="2"/>
        <v>39573</v>
      </c>
      <c r="D2994" s="3" t="str">
        <f t="shared" si="3"/>
        <v>16</v>
      </c>
      <c r="E2994" s="13">
        <v>343.0</v>
      </c>
      <c r="F2994" s="14">
        <f>'Costo de tareas'!$B$15</f>
        <v>0.1964027778</v>
      </c>
      <c r="G2994" s="15">
        <f>'Producción diaria'!$T$3*$L$2*$M$2*$N$2*E2994*1000/'Costo de tareas'!$B$14</f>
        <v>515.7217438</v>
      </c>
      <c r="H2994" s="16">
        <f>IF(G2994 &gt; 'Costo de tareas'!$B$13, 'Costo de tareas'!$B$13, IF(G2994 &lt; 'Costo de tareas'!$B$13*0.2, 0, 'Costo de tareas'!$B$13- G2994))</f>
        <v>39.28055556</v>
      </c>
      <c r="I2994" s="17">
        <f>IF(H2994=0,'Costo de tareas'!$B$13,'Costo de tareas'!$B$13-H2994)</f>
        <v>0</v>
      </c>
      <c r="J2994" s="2"/>
      <c r="K2994" s="2"/>
      <c r="P2994" s="2"/>
    </row>
    <row r="2995">
      <c r="A2995" s="3" t="s">
        <v>4027</v>
      </c>
      <c r="B2995" s="11" t="str">
        <f t="shared" si="1"/>
        <v>20080505</v>
      </c>
      <c r="C2995" s="12">
        <f t="shared" si="2"/>
        <v>39573</v>
      </c>
      <c r="D2995" s="3" t="str">
        <f t="shared" si="3"/>
        <v>17</v>
      </c>
      <c r="E2995" s="13">
        <v>255.0</v>
      </c>
      <c r="F2995" s="14">
        <f>'Costo de tareas'!$B$15</f>
        <v>0.1964027778</v>
      </c>
      <c r="G2995" s="15">
        <f>'Producción diaria'!$T$3*$L$2*$M$2*$N$2*E2995*1000/'Costo de tareas'!$B$14</f>
        <v>383.4082935</v>
      </c>
      <c r="H2995" s="16">
        <f>IF(G2995 &gt; 'Costo de tareas'!$B$13, 'Costo de tareas'!$B$13, IF(G2995 &lt; 'Costo de tareas'!$B$13*0.2, 0, 'Costo de tareas'!$B$13- G2995))</f>
        <v>39.28055556</v>
      </c>
      <c r="I2995" s="17">
        <f>IF(H2995=0,'Costo de tareas'!$B$13,'Costo de tareas'!$B$13-H2995)</f>
        <v>0</v>
      </c>
      <c r="J2995" s="2"/>
      <c r="K2995" s="2"/>
      <c r="P2995" s="2"/>
    </row>
    <row r="2996">
      <c r="A2996" s="3" t="s">
        <v>4028</v>
      </c>
      <c r="B2996" s="11" t="str">
        <f t="shared" si="1"/>
        <v>20080505</v>
      </c>
      <c r="C2996" s="12">
        <f t="shared" si="2"/>
        <v>39573</v>
      </c>
      <c r="D2996" s="3" t="str">
        <f t="shared" si="3"/>
        <v>18</v>
      </c>
      <c r="E2996" s="13">
        <v>65.0</v>
      </c>
      <c r="F2996" s="14">
        <f>'Costo de tareas'!$B$15</f>
        <v>0.1964027778</v>
      </c>
      <c r="G2996" s="15">
        <f>'Producción diaria'!$T$3*$L$2*$M$2*$N$2*E2996*1000/'Costo de tareas'!$B$14</f>
        <v>97.73152578</v>
      </c>
      <c r="H2996" s="16">
        <f>IF(G2996 &gt; 'Costo de tareas'!$B$13, 'Costo de tareas'!$B$13, IF(G2996 &lt; 'Costo de tareas'!$B$13*0.2, 0, 'Costo de tareas'!$B$13- G2996))</f>
        <v>39.28055556</v>
      </c>
      <c r="I2996" s="17">
        <f>IF(H2996=0,'Costo de tareas'!$B$13,'Costo de tareas'!$B$13-H2996)</f>
        <v>0</v>
      </c>
      <c r="J2996" s="2"/>
      <c r="K2996" s="2"/>
      <c r="P2996" s="2"/>
    </row>
    <row r="2997">
      <c r="A2997" s="3" t="s">
        <v>4029</v>
      </c>
      <c r="B2997" s="11" t="str">
        <f t="shared" si="1"/>
        <v>20080505</v>
      </c>
      <c r="C2997" s="12">
        <f t="shared" si="2"/>
        <v>39573</v>
      </c>
      <c r="D2997" s="3" t="str">
        <f t="shared" si="3"/>
        <v>19</v>
      </c>
      <c r="E2997" s="13">
        <v>0.0</v>
      </c>
      <c r="F2997" s="14">
        <f>'Costo de tareas'!$B$15</f>
        <v>0.1964027778</v>
      </c>
      <c r="G2997" s="15">
        <f>'Producción diaria'!$T$3*$L$2*$M$2*$N$2*E2997*1000/'Costo de tareas'!$B$14</f>
        <v>0</v>
      </c>
      <c r="H2997" s="16">
        <f>IF(G2997 &gt; 'Costo de tareas'!$B$13, 'Costo de tareas'!$B$13, IF(G2997 &lt; 'Costo de tareas'!$B$13*0.2, 0, 'Costo de tareas'!$B$13- G2997))</f>
        <v>0</v>
      </c>
      <c r="I2997" s="17">
        <f>IF(H2997=0,'Costo de tareas'!$B$13,'Costo de tareas'!$B$13-H2997)</f>
        <v>39.28055556</v>
      </c>
      <c r="J2997" s="2"/>
      <c r="K2997" s="2"/>
      <c r="P2997" s="2"/>
    </row>
    <row r="2998">
      <c r="A2998" s="3" t="s">
        <v>4030</v>
      </c>
      <c r="B2998" s="11" t="str">
        <f t="shared" si="1"/>
        <v>20080505</v>
      </c>
      <c r="C2998" s="12">
        <f t="shared" si="2"/>
        <v>39573</v>
      </c>
      <c r="D2998" s="3" t="str">
        <f t="shared" si="3"/>
        <v>20</v>
      </c>
      <c r="E2998" s="13">
        <v>0.0</v>
      </c>
      <c r="F2998" s="14">
        <f>'Costo de tareas'!$B$15</f>
        <v>0.1964027778</v>
      </c>
      <c r="G2998" s="15">
        <f>'Producción diaria'!$T$3*$L$2*$M$2*$N$2*E2998*1000/'Costo de tareas'!$B$14</f>
        <v>0</v>
      </c>
      <c r="H2998" s="16">
        <f>IF(G2998 &gt; 'Costo de tareas'!$B$13, 'Costo de tareas'!$B$13, IF(G2998 &lt; 'Costo de tareas'!$B$13*0.2, 0, 'Costo de tareas'!$B$13- G2998))</f>
        <v>0</v>
      </c>
      <c r="I2998" s="17">
        <f>IF(H2998=0,'Costo de tareas'!$B$13,'Costo de tareas'!$B$13-H2998)</f>
        <v>39.28055556</v>
      </c>
      <c r="J2998" s="2"/>
      <c r="K2998" s="2"/>
      <c r="P2998" s="2"/>
    </row>
    <row r="2999">
      <c r="A2999" s="3" t="s">
        <v>4032</v>
      </c>
      <c r="B2999" s="11" t="str">
        <f t="shared" si="1"/>
        <v>20080505</v>
      </c>
      <c r="C2999" s="12">
        <f t="shared" si="2"/>
        <v>39573</v>
      </c>
      <c r="D2999" s="3" t="str">
        <f t="shared" si="3"/>
        <v>21</v>
      </c>
      <c r="E2999" s="13">
        <v>0.0</v>
      </c>
      <c r="F2999" s="14">
        <f>'Costo de tareas'!$B$15</f>
        <v>0.1964027778</v>
      </c>
      <c r="G2999" s="15">
        <f>'Producción diaria'!$T$3*$L$2*$M$2*$N$2*E2999*1000/'Costo de tareas'!$B$14</f>
        <v>0</v>
      </c>
      <c r="H2999" s="16">
        <f>IF(G2999 &gt; 'Costo de tareas'!$B$13, 'Costo de tareas'!$B$13, IF(G2999 &lt; 'Costo de tareas'!$B$13*0.2, 0, 'Costo de tareas'!$B$13- G2999))</f>
        <v>0</v>
      </c>
      <c r="I2999" s="17">
        <f>IF(H2999=0,'Costo de tareas'!$B$13,'Costo de tareas'!$B$13-H2999)</f>
        <v>39.28055556</v>
      </c>
      <c r="J2999" s="2"/>
      <c r="K2999" s="2"/>
      <c r="P2999" s="2"/>
    </row>
    <row r="3000">
      <c r="A3000" s="3" t="s">
        <v>4034</v>
      </c>
      <c r="B3000" s="11" t="str">
        <f t="shared" si="1"/>
        <v>20080505</v>
      </c>
      <c r="C3000" s="12">
        <f t="shared" si="2"/>
        <v>39573</v>
      </c>
      <c r="D3000" s="3" t="str">
        <f t="shared" si="3"/>
        <v>22</v>
      </c>
      <c r="E3000" s="13">
        <v>0.0</v>
      </c>
      <c r="F3000" s="14">
        <f>'Costo de tareas'!$B$15</f>
        <v>0.1964027778</v>
      </c>
      <c r="G3000" s="15">
        <f>'Producción diaria'!$T$3*$L$2*$M$2*$N$2*E3000*1000/'Costo de tareas'!$B$14</f>
        <v>0</v>
      </c>
      <c r="H3000" s="16">
        <f>IF(G3000 &gt; 'Costo de tareas'!$B$13, 'Costo de tareas'!$B$13, IF(G3000 &lt; 'Costo de tareas'!$B$13*0.2, 0, 'Costo de tareas'!$B$13- G3000))</f>
        <v>0</v>
      </c>
      <c r="I3000" s="17">
        <f>IF(H3000=0,'Costo de tareas'!$B$13,'Costo de tareas'!$B$13-H3000)</f>
        <v>39.28055556</v>
      </c>
      <c r="J3000" s="2"/>
      <c r="K3000" s="2"/>
      <c r="P3000" s="2"/>
    </row>
    <row r="3001">
      <c r="A3001" s="3" t="s">
        <v>4036</v>
      </c>
      <c r="B3001" s="11" t="str">
        <f t="shared" si="1"/>
        <v>20080505</v>
      </c>
      <c r="C3001" s="12">
        <f t="shared" si="2"/>
        <v>39573</v>
      </c>
      <c r="D3001" s="3" t="str">
        <f t="shared" si="3"/>
        <v>23</v>
      </c>
      <c r="E3001" s="13">
        <v>0.0</v>
      </c>
      <c r="F3001" s="14">
        <f>'Costo de tareas'!$B$15</f>
        <v>0.1964027778</v>
      </c>
      <c r="G3001" s="15">
        <f>'Producción diaria'!$T$3*$L$2*$M$2*$N$2*E3001*1000/'Costo de tareas'!$B$14</f>
        <v>0</v>
      </c>
      <c r="H3001" s="16">
        <f>IF(G3001 &gt; 'Costo de tareas'!$B$13, 'Costo de tareas'!$B$13, IF(G3001 &lt; 'Costo de tareas'!$B$13*0.2, 0, 'Costo de tareas'!$B$13- G3001))</f>
        <v>0</v>
      </c>
      <c r="I3001" s="17">
        <f>IF(H3001=0,'Costo de tareas'!$B$13,'Costo de tareas'!$B$13-H3001)</f>
        <v>39.28055556</v>
      </c>
      <c r="J3001" s="2"/>
      <c r="K3001" s="2"/>
      <c r="P3001" s="2"/>
    </row>
    <row r="3002">
      <c r="A3002" s="3" t="s">
        <v>4038</v>
      </c>
      <c r="B3002" s="11" t="str">
        <f t="shared" si="1"/>
        <v>20080506</v>
      </c>
      <c r="C3002" s="12">
        <f t="shared" si="2"/>
        <v>39574</v>
      </c>
      <c r="D3002" s="3" t="str">
        <f t="shared" si="3"/>
        <v>00</v>
      </c>
      <c r="E3002" s="13">
        <v>0.0</v>
      </c>
      <c r="F3002" s="14">
        <f>'Costo de tareas'!$B$15</f>
        <v>0.1964027778</v>
      </c>
      <c r="G3002" s="15">
        <f>'Producción diaria'!$T$3*$L$2*$M$2*$N$2*E3002*1000/'Costo de tareas'!$B$14</f>
        <v>0</v>
      </c>
      <c r="H3002" s="16">
        <f>IF(G3002 &gt; 'Costo de tareas'!$B$13, 'Costo de tareas'!$B$13, IF(G3002 &lt; 'Costo de tareas'!$B$13*0.2, 0, 'Costo de tareas'!$B$13- G3002))</f>
        <v>0</v>
      </c>
      <c r="I3002" s="17">
        <f>IF(H3002=0,'Costo de tareas'!$B$13,'Costo de tareas'!$B$13-H3002)</f>
        <v>39.28055556</v>
      </c>
      <c r="J3002" s="2"/>
      <c r="K3002" s="2"/>
      <c r="P3002" s="2"/>
    </row>
    <row r="3003">
      <c r="A3003" s="3" t="s">
        <v>4039</v>
      </c>
      <c r="B3003" s="11" t="str">
        <f t="shared" si="1"/>
        <v>20080506</v>
      </c>
      <c r="C3003" s="12">
        <f t="shared" si="2"/>
        <v>39574</v>
      </c>
      <c r="D3003" s="3" t="str">
        <f t="shared" si="3"/>
        <v>01</v>
      </c>
      <c r="E3003" s="13">
        <v>0.0</v>
      </c>
      <c r="F3003" s="14">
        <f>'Costo de tareas'!$B$15</f>
        <v>0.1964027778</v>
      </c>
      <c r="G3003" s="15">
        <f>'Producción diaria'!$T$3*$L$2*$M$2*$N$2*E3003*1000/'Costo de tareas'!$B$14</f>
        <v>0</v>
      </c>
      <c r="H3003" s="16">
        <f>IF(G3003 &gt; 'Costo de tareas'!$B$13, 'Costo de tareas'!$B$13, IF(G3003 &lt; 'Costo de tareas'!$B$13*0.2, 0, 'Costo de tareas'!$B$13- G3003))</f>
        <v>0</v>
      </c>
      <c r="I3003" s="17">
        <f>IF(H3003=0,'Costo de tareas'!$B$13,'Costo de tareas'!$B$13-H3003)</f>
        <v>39.28055556</v>
      </c>
      <c r="J3003" s="2"/>
      <c r="K3003" s="2"/>
      <c r="P3003" s="2"/>
    </row>
    <row r="3004">
      <c r="A3004" s="3" t="s">
        <v>4041</v>
      </c>
      <c r="B3004" s="11" t="str">
        <f t="shared" si="1"/>
        <v>20080506</v>
      </c>
      <c r="C3004" s="12">
        <f t="shared" si="2"/>
        <v>39574</v>
      </c>
      <c r="D3004" s="3" t="str">
        <f t="shared" si="3"/>
        <v>02</v>
      </c>
      <c r="E3004" s="13">
        <v>0.0</v>
      </c>
      <c r="F3004" s="14">
        <f>'Costo de tareas'!$B$15</f>
        <v>0.1964027778</v>
      </c>
      <c r="G3004" s="15">
        <f>'Producción diaria'!$T$3*$L$2*$M$2*$N$2*E3004*1000/'Costo de tareas'!$B$14</f>
        <v>0</v>
      </c>
      <c r="H3004" s="16">
        <f>IF(G3004 &gt; 'Costo de tareas'!$B$13, 'Costo de tareas'!$B$13, IF(G3004 &lt; 'Costo de tareas'!$B$13*0.2, 0, 'Costo de tareas'!$B$13- G3004))</f>
        <v>0</v>
      </c>
      <c r="I3004" s="17">
        <f>IF(H3004=0,'Costo de tareas'!$B$13,'Costo de tareas'!$B$13-H3004)</f>
        <v>39.28055556</v>
      </c>
      <c r="J3004" s="2"/>
      <c r="K3004" s="2"/>
      <c r="P3004" s="2"/>
    </row>
    <row r="3005">
      <c r="A3005" s="3" t="s">
        <v>4043</v>
      </c>
      <c r="B3005" s="11" t="str">
        <f t="shared" si="1"/>
        <v>20080506</v>
      </c>
      <c r="C3005" s="12">
        <f t="shared" si="2"/>
        <v>39574</v>
      </c>
      <c r="D3005" s="3" t="str">
        <f t="shared" si="3"/>
        <v>03</v>
      </c>
      <c r="E3005" s="13">
        <v>0.0</v>
      </c>
      <c r="F3005" s="14">
        <f>'Costo de tareas'!$B$15</f>
        <v>0.1964027778</v>
      </c>
      <c r="G3005" s="15">
        <f>'Producción diaria'!$T$3*$L$2*$M$2*$N$2*E3005*1000/'Costo de tareas'!$B$14</f>
        <v>0</v>
      </c>
      <c r="H3005" s="16">
        <f>IF(G3005 &gt; 'Costo de tareas'!$B$13, 'Costo de tareas'!$B$13, IF(G3005 &lt; 'Costo de tareas'!$B$13*0.2, 0, 'Costo de tareas'!$B$13- G3005))</f>
        <v>0</v>
      </c>
      <c r="I3005" s="17">
        <f>IF(H3005=0,'Costo de tareas'!$B$13,'Costo de tareas'!$B$13-H3005)</f>
        <v>39.28055556</v>
      </c>
      <c r="J3005" s="2"/>
      <c r="K3005" s="2"/>
      <c r="P3005" s="2"/>
    </row>
    <row r="3006">
      <c r="A3006" s="3" t="s">
        <v>4045</v>
      </c>
      <c r="B3006" s="11" t="str">
        <f t="shared" si="1"/>
        <v>20080506</v>
      </c>
      <c r="C3006" s="12">
        <f t="shared" si="2"/>
        <v>39574</v>
      </c>
      <c r="D3006" s="3" t="str">
        <f t="shared" si="3"/>
        <v>04</v>
      </c>
      <c r="E3006" s="13">
        <v>0.0</v>
      </c>
      <c r="F3006" s="14">
        <f>'Costo de tareas'!$B$15</f>
        <v>0.1964027778</v>
      </c>
      <c r="G3006" s="15">
        <f>'Producción diaria'!$T$3*$L$2*$M$2*$N$2*E3006*1000/'Costo de tareas'!$B$14</f>
        <v>0</v>
      </c>
      <c r="H3006" s="16">
        <f>IF(G3006 &gt; 'Costo de tareas'!$B$13, 'Costo de tareas'!$B$13, IF(G3006 &lt; 'Costo de tareas'!$B$13*0.2, 0, 'Costo de tareas'!$B$13- G3006))</f>
        <v>0</v>
      </c>
      <c r="I3006" s="17">
        <f>IF(H3006=0,'Costo de tareas'!$B$13,'Costo de tareas'!$B$13-H3006)</f>
        <v>39.28055556</v>
      </c>
      <c r="J3006" s="2"/>
      <c r="K3006" s="2"/>
      <c r="P3006" s="2"/>
    </row>
    <row r="3007">
      <c r="A3007" s="3" t="s">
        <v>4048</v>
      </c>
      <c r="B3007" s="11" t="str">
        <f t="shared" si="1"/>
        <v>20080506</v>
      </c>
      <c r="C3007" s="12">
        <f t="shared" si="2"/>
        <v>39574</v>
      </c>
      <c r="D3007" s="3" t="str">
        <f t="shared" si="3"/>
        <v>05</v>
      </c>
      <c r="E3007" s="13">
        <v>0.0</v>
      </c>
      <c r="F3007" s="14">
        <f>'Costo de tareas'!$B$15</f>
        <v>0.1964027778</v>
      </c>
      <c r="G3007" s="15">
        <f>'Producción diaria'!$T$3*$L$2*$M$2*$N$2*E3007*1000/'Costo de tareas'!$B$14</f>
        <v>0</v>
      </c>
      <c r="H3007" s="16">
        <f>IF(G3007 &gt; 'Costo de tareas'!$B$13, 'Costo de tareas'!$B$13, IF(G3007 &lt; 'Costo de tareas'!$B$13*0.2, 0, 'Costo de tareas'!$B$13- G3007))</f>
        <v>0</v>
      </c>
      <c r="I3007" s="17">
        <f>IF(H3007=0,'Costo de tareas'!$B$13,'Costo de tareas'!$B$13-H3007)</f>
        <v>39.28055556</v>
      </c>
      <c r="J3007" s="2"/>
      <c r="K3007" s="2"/>
      <c r="P3007" s="2"/>
    </row>
    <row r="3008">
      <c r="A3008" s="3" t="s">
        <v>4050</v>
      </c>
      <c r="B3008" s="11" t="str">
        <f t="shared" si="1"/>
        <v>20080506</v>
      </c>
      <c r="C3008" s="12">
        <f t="shared" si="2"/>
        <v>39574</v>
      </c>
      <c r="D3008" s="3" t="str">
        <f t="shared" si="3"/>
        <v>06</v>
      </c>
      <c r="E3008" s="13">
        <v>106.0</v>
      </c>
      <c r="F3008" s="14">
        <f>'Costo de tareas'!$B$15</f>
        <v>0.1964027778</v>
      </c>
      <c r="G3008" s="15">
        <f>'Producción diaria'!$T$3*$L$2*$M$2*$N$2*E3008*1000/'Costo de tareas'!$B$14</f>
        <v>159.3775651</v>
      </c>
      <c r="H3008" s="16">
        <f>IF(G3008 &gt; 'Costo de tareas'!$B$13, 'Costo de tareas'!$B$13, IF(G3008 &lt; 'Costo de tareas'!$B$13*0.2, 0, 'Costo de tareas'!$B$13- G3008))</f>
        <v>39.28055556</v>
      </c>
      <c r="I3008" s="17">
        <f>IF(H3008=0,'Costo de tareas'!$B$13,'Costo de tareas'!$B$13-H3008)</f>
        <v>0</v>
      </c>
      <c r="J3008" s="2"/>
      <c r="K3008" s="2"/>
      <c r="P3008" s="2"/>
    </row>
    <row r="3009">
      <c r="A3009" s="3" t="s">
        <v>4052</v>
      </c>
      <c r="B3009" s="11" t="str">
        <f t="shared" si="1"/>
        <v>20080506</v>
      </c>
      <c r="C3009" s="12">
        <f t="shared" si="2"/>
        <v>39574</v>
      </c>
      <c r="D3009" s="3" t="str">
        <f t="shared" si="3"/>
        <v>07</v>
      </c>
      <c r="E3009" s="13">
        <v>223.0</v>
      </c>
      <c r="F3009" s="14">
        <f>'Costo de tareas'!$B$15</f>
        <v>0.1964027778</v>
      </c>
      <c r="G3009" s="15">
        <f>'Producción diaria'!$T$3*$L$2*$M$2*$N$2*E3009*1000/'Costo de tareas'!$B$14</f>
        <v>335.2943115</v>
      </c>
      <c r="H3009" s="16">
        <f>IF(G3009 &gt; 'Costo de tareas'!$B$13, 'Costo de tareas'!$B$13, IF(G3009 &lt; 'Costo de tareas'!$B$13*0.2, 0, 'Costo de tareas'!$B$13- G3009))</f>
        <v>39.28055556</v>
      </c>
      <c r="I3009" s="17">
        <f>IF(H3009=0,'Costo de tareas'!$B$13,'Costo de tareas'!$B$13-H3009)</f>
        <v>0</v>
      </c>
      <c r="J3009" s="2"/>
      <c r="K3009" s="2"/>
      <c r="P3009" s="2"/>
    </row>
    <row r="3010">
      <c r="A3010" s="3" t="s">
        <v>4054</v>
      </c>
      <c r="B3010" s="11" t="str">
        <f t="shared" si="1"/>
        <v>20080506</v>
      </c>
      <c r="C3010" s="12">
        <f t="shared" si="2"/>
        <v>39574</v>
      </c>
      <c r="D3010" s="3" t="str">
        <f t="shared" si="3"/>
        <v>08</v>
      </c>
      <c r="E3010" s="13">
        <v>379.0</v>
      </c>
      <c r="F3010" s="14">
        <f>'Costo de tareas'!$B$15</f>
        <v>0.1964027778</v>
      </c>
      <c r="G3010" s="15">
        <f>'Producción diaria'!$T$3*$L$2*$M$2*$N$2*E3010*1000/'Costo de tareas'!$B$14</f>
        <v>569.8499734</v>
      </c>
      <c r="H3010" s="16">
        <f>IF(G3010 &gt; 'Costo de tareas'!$B$13, 'Costo de tareas'!$B$13, IF(G3010 &lt; 'Costo de tareas'!$B$13*0.2, 0, 'Costo de tareas'!$B$13- G3010))</f>
        <v>39.28055556</v>
      </c>
      <c r="I3010" s="17">
        <f>IF(H3010=0,'Costo de tareas'!$B$13,'Costo de tareas'!$B$13-H3010)</f>
        <v>0</v>
      </c>
      <c r="J3010" s="2"/>
      <c r="K3010" s="2"/>
      <c r="P3010" s="2"/>
    </row>
    <row r="3011">
      <c r="A3011" s="3" t="s">
        <v>4056</v>
      </c>
      <c r="B3011" s="11" t="str">
        <f t="shared" si="1"/>
        <v>20080506</v>
      </c>
      <c r="C3011" s="12">
        <f t="shared" si="2"/>
        <v>39574</v>
      </c>
      <c r="D3011" s="3" t="str">
        <f t="shared" si="3"/>
        <v>09</v>
      </c>
      <c r="E3011" s="13">
        <v>666.0</v>
      </c>
      <c r="F3011" s="14">
        <f>'Costo de tareas'!$B$15</f>
        <v>0.1964027778</v>
      </c>
      <c r="G3011" s="15">
        <f>'Producción diaria'!$T$3*$L$2*$M$2*$N$2*E3011*1000/'Costo de tareas'!$B$14</f>
        <v>1001.372249</v>
      </c>
      <c r="H3011" s="16">
        <f>IF(G3011 &gt; 'Costo de tareas'!$B$13, 'Costo de tareas'!$B$13, IF(G3011 &lt; 'Costo de tareas'!$B$13*0.2, 0, 'Costo de tareas'!$B$13- G3011))</f>
        <v>39.28055556</v>
      </c>
      <c r="I3011" s="17">
        <f>IF(H3011=0,'Costo de tareas'!$B$13,'Costo de tareas'!$B$13-H3011)</f>
        <v>0</v>
      </c>
      <c r="J3011" s="2"/>
      <c r="K3011" s="2"/>
      <c r="P3011" s="2"/>
    </row>
    <row r="3012">
      <c r="A3012" s="3" t="s">
        <v>4058</v>
      </c>
      <c r="B3012" s="11" t="str">
        <f t="shared" si="1"/>
        <v>20080506</v>
      </c>
      <c r="C3012" s="12">
        <f t="shared" si="2"/>
        <v>39574</v>
      </c>
      <c r="D3012" s="3" t="str">
        <f t="shared" si="3"/>
        <v>10</v>
      </c>
      <c r="E3012" s="13">
        <v>814.0</v>
      </c>
      <c r="F3012" s="14">
        <f>'Costo de tareas'!$B$15</f>
        <v>0.1964027778</v>
      </c>
      <c r="G3012" s="15">
        <f>'Producción diaria'!$T$3*$L$2*$M$2*$N$2*E3012*1000/'Costo de tareas'!$B$14</f>
        <v>1223.899415</v>
      </c>
      <c r="H3012" s="16">
        <f>IF(G3012 &gt; 'Costo de tareas'!$B$13, 'Costo de tareas'!$B$13, IF(G3012 &lt; 'Costo de tareas'!$B$13*0.2, 0, 'Costo de tareas'!$B$13- G3012))</f>
        <v>39.28055556</v>
      </c>
      <c r="I3012" s="17">
        <f>IF(H3012=0,'Costo de tareas'!$B$13,'Costo de tareas'!$B$13-H3012)</f>
        <v>0</v>
      </c>
      <c r="J3012" s="2"/>
      <c r="K3012" s="2"/>
      <c r="P3012" s="2"/>
    </row>
    <row r="3013">
      <c r="A3013" s="3" t="s">
        <v>4060</v>
      </c>
      <c r="B3013" s="11" t="str">
        <f t="shared" si="1"/>
        <v>20080506</v>
      </c>
      <c r="C3013" s="12">
        <f t="shared" si="2"/>
        <v>39574</v>
      </c>
      <c r="D3013" s="3" t="str">
        <f t="shared" si="3"/>
        <v>11</v>
      </c>
      <c r="E3013" s="13">
        <v>949.0</v>
      </c>
      <c r="F3013" s="14">
        <f>'Costo de tareas'!$B$15</f>
        <v>0.1964027778</v>
      </c>
      <c r="G3013" s="15">
        <f>'Producción diaria'!$T$3*$L$2*$M$2*$N$2*E3013*1000/'Costo de tareas'!$B$14</f>
        <v>1426.880276</v>
      </c>
      <c r="H3013" s="16">
        <f>IF(G3013 &gt; 'Costo de tareas'!$B$13, 'Costo de tareas'!$B$13, IF(G3013 &lt; 'Costo de tareas'!$B$13*0.2, 0, 'Costo de tareas'!$B$13- G3013))</f>
        <v>39.28055556</v>
      </c>
      <c r="I3013" s="17">
        <f>IF(H3013=0,'Costo de tareas'!$B$13,'Costo de tareas'!$B$13-H3013)</f>
        <v>0</v>
      </c>
      <c r="J3013" s="2"/>
      <c r="K3013" s="2"/>
      <c r="P3013" s="2"/>
    </row>
    <row r="3014">
      <c r="A3014" s="3" t="s">
        <v>4062</v>
      </c>
      <c r="B3014" s="11" t="str">
        <f t="shared" si="1"/>
        <v>20080506</v>
      </c>
      <c r="C3014" s="12">
        <f t="shared" si="2"/>
        <v>39574</v>
      </c>
      <c r="D3014" s="3" t="str">
        <f t="shared" si="3"/>
        <v>12</v>
      </c>
      <c r="E3014" s="13">
        <v>814.0</v>
      </c>
      <c r="F3014" s="14">
        <f>'Costo de tareas'!$B$15</f>
        <v>0.1964027778</v>
      </c>
      <c r="G3014" s="15">
        <f>'Producción diaria'!$T$3*$L$2*$M$2*$N$2*E3014*1000/'Costo de tareas'!$B$14</f>
        <v>1223.899415</v>
      </c>
      <c r="H3014" s="16">
        <f>IF(G3014 &gt; 'Costo de tareas'!$B$13, 'Costo de tareas'!$B$13, IF(G3014 &lt; 'Costo de tareas'!$B$13*0.2, 0, 'Costo de tareas'!$B$13- G3014))</f>
        <v>39.28055556</v>
      </c>
      <c r="I3014" s="17">
        <f>IF(H3014=0,'Costo de tareas'!$B$13,'Costo de tareas'!$B$13-H3014)</f>
        <v>0</v>
      </c>
      <c r="J3014" s="2"/>
      <c r="K3014" s="2"/>
      <c r="P3014" s="2"/>
    </row>
    <row r="3015">
      <c r="A3015" s="3" t="s">
        <v>4064</v>
      </c>
      <c r="B3015" s="11" t="str">
        <f t="shared" si="1"/>
        <v>20080506</v>
      </c>
      <c r="C3015" s="12">
        <f t="shared" si="2"/>
        <v>39574</v>
      </c>
      <c r="D3015" s="3" t="str">
        <f t="shared" si="3"/>
        <v>13</v>
      </c>
      <c r="E3015" s="13">
        <v>616.0</v>
      </c>
      <c r="F3015" s="14">
        <f>'Costo de tareas'!$B$15</f>
        <v>0.1964027778</v>
      </c>
      <c r="G3015" s="15">
        <f>'Producción diaria'!$T$3*$L$2*$M$2*$N$2*E3015*1000/'Costo de tareas'!$B$14</f>
        <v>926.194152</v>
      </c>
      <c r="H3015" s="16">
        <f>IF(G3015 &gt; 'Costo de tareas'!$B$13, 'Costo de tareas'!$B$13, IF(G3015 &lt; 'Costo de tareas'!$B$13*0.2, 0, 'Costo de tareas'!$B$13- G3015))</f>
        <v>39.28055556</v>
      </c>
      <c r="I3015" s="17">
        <f>IF(H3015=0,'Costo de tareas'!$B$13,'Costo de tareas'!$B$13-H3015)</f>
        <v>0</v>
      </c>
      <c r="J3015" s="2"/>
      <c r="K3015" s="2"/>
      <c r="P3015" s="2"/>
    </row>
    <row r="3016">
      <c r="A3016" s="3" t="s">
        <v>4066</v>
      </c>
      <c r="B3016" s="11" t="str">
        <f t="shared" si="1"/>
        <v>20080506</v>
      </c>
      <c r="C3016" s="12">
        <f t="shared" si="2"/>
        <v>39574</v>
      </c>
      <c r="D3016" s="3" t="str">
        <f t="shared" si="3"/>
        <v>14</v>
      </c>
      <c r="E3016" s="13">
        <v>535.0</v>
      </c>
      <c r="F3016" s="14">
        <f>'Costo de tareas'!$B$15</f>
        <v>0.1964027778</v>
      </c>
      <c r="G3016" s="15">
        <f>'Producción diaria'!$T$3*$L$2*$M$2*$N$2*E3016*1000/'Costo de tareas'!$B$14</f>
        <v>804.4056353</v>
      </c>
      <c r="H3016" s="16">
        <f>IF(G3016 &gt; 'Costo de tareas'!$B$13, 'Costo de tareas'!$B$13, IF(G3016 &lt; 'Costo de tareas'!$B$13*0.2, 0, 'Costo de tareas'!$B$13- G3016))</f>
        <v>39.28055556</v>
      </c>
      <c r="I3016" s="17">
        <f>IF(H3016=0,'Costo de tareas'!$B$13,'Costo de tareas'!$B$13-H3016)</f>
        <v>0</v>
      </c>
      <c r="J3016" s="2"/>
      <c r="K3016" s="2"/>
      <c r="P3016" s="2"/>
    </row>
    <row r="3017">
      <c r="A3017" s="3" t="s">
        <v>4068</v>
      </c>
      <c r="B3017" s="11" t="str">
        <f t="shared" si="1"/>
        <v>20080506</v>
      </c>
      <c r="C3017" s="12">
        <f t="shared" si="2"/>
        <v>39574</v>
      </c>
      <c r="D3017" s="3" t="str">
        <f t="shared" si="3"/>
        <v>15</v>
      </c>
      <c r="E3017" s="13">
        <v>694.0</v>
      </c>
      <c r="F3017" s="14">
        <f>'Costo de tareas'!$B$15</f>
        <v>0.1964027778</v>
      </c>
      <c r="G3017" s="15">
        <f>'Producción diaria'!$T$3*$L$2*$M$2*$N$2*E3017*1000/'Costo de tareas'!$B$14</f>
        <v>1043.471983</v>
      </c>
      <c r="H3017" s="16">
        <f>IF(G3017 &gt; 'Costo de tareas'!$B$13, 'Costo de tareas'!$B$13, IF(G3017 &lt; 'Costo de tareas'!$B$13*0.2, 0, 'Costo de tareas'!$B$13- G3017))</f>
        <v>39.28055556</v>
      </c>
      <c r="I3017" s="17">
        <f>IF(H3017=0,'Costo de tareas'!$B$13,'Costo de tareas'!$B$13-H3017)</f>
        <v>0</v>
      </c>
      <c r="J3017" s="2"/>
      <c r="K3017" s="2"/>
      <c r="P3017" s="2"/>
    </row>
    <row r="3018">
      <c r="A3018" s="3" t="s">
        <v>4070</v>
      </c>
      <c r="B3018" s="11" t="str">
        <f t="shared" si="1"/>
        <v>20080506</v>
      </c>
      <c r="C3018" s="12">
        <f t="shared" si="2"/>
        <v>39574</v>
      </c>
      <c r="D3018" s="3" t="str">
        <f t="shared" si="3"/>
        <v>16</v>
      </c>
      <c r="E3018" s="13">
        <v>506.0</v>
      </c>
      <c r="F3018" s="14">
        <f>'Costo de tareas'!$B$15</f>
        <v>0.1964027778</v>
      </c>
      <c r="G3018" s="15">
        <f>'Producción diaria'!$T$3*$L$2*$M$2*$N$2*E3018*1000/'Costo de tareas'!$B$14</f>
        <v>760.8023392</v>
      </c>
      <c r="H3018" s="16">
        <f>IF(G3018 &gt; 'Costo de tareas'!$B$13, 'Costo de tareas'!$B$13, IF(G3018 &lt; 'Costo de tareas'!$B$13*0.2, 0, 'Costo de tareas'!$B$13- G3018))</f>
        <v>39.28055556</v>
      </c>
      <c r="I3018" s="17">
        <f>IF(H3018=0,'Costo de tareas'!$B$13,'Costo de tareas'!$B$13-H3018)</f>
        <v>0</v>
      </c>
      <c r="J3018" s="2"/>
      <c r="K3018" s="2"/>
      <c r="P3018" s="2"/>
    </row>
    <row r="3019">
      <c r="A3019" s="3" t="s">
        <v>4072</v>
      </c>
      <c r="B3019" s="11" t="str">
        <f t="shared" si="1"/>
        <v>20080506</v>
      </c>
      <c r="C3019" s="12">
        <f t="shared" si="2"/>
        <v>39574</v>
      </c>
      <c r="D3019" s="3" t="str">
        <f t="shared" si="3"/>
        <v>17</v>
      </c>
      <c r="E3019" s="13">
        <v>145.0</v>
      </c>
      <c r="F3019" s="14">
        <f>'Costo de tareas'!$B$15</f>
        <v>0.1964027778</v>
      </c>
      <c r="G3019" s="15">
        <f>'Producción diaria'!$T$3*$L$2*$M$2*$N$2*E3019*1000/'Costo de tareas'!$B$14</f>
        <v>218.0164806</v>
      </c>
      <c r="H3019" s="16">
        <f>IF(G3019 &gt; 'Costo de tareas'!$B$13, 'Costo de tareas'!$B$13, IF(G3019 &lt; 'Costo de tareas'!$B$13*0.2, 0, 'Costo de tareas'!$B$13- G3019))</f>
        <v>39.28055556</v>
      </c>
      <c r="I3019" s="17">
        <f>IF(H3019=0,'Costo de tareas'!$B$13,'Costo de tareas'!$B$13-H3019)</f>
        <v>0</v>
      </c>
      <c r="J3019" s="2"/>
      <c r="K3019" s="2"/>
      <c r="P3019" s="2"/>
    </row>
    <row r="3020">
      <c r="A3020" s="3" t="s">
        <v>4074</v>
      </c>
      <c r="B3020" s="11" t="str">
        <f t="shared" si="1"/>
        <v>20080506</v>
      </c>
      <c r="C3020" s="12">
        <f t="shared" si="2"/>
        <v>39574</v>
      </c>
      <c r="D3020" s="3" t="str">
        <f t="shared" si="3"/>
        <v>18</v>
      </c>
      <c r="E3020" s="13">
        <v>105.0</v>
      </c>
      <c r="F3020" s="14">
        <f>'Costo de tareas'!$B$15</f>
        <v>0.1964027778</v>
      </c>
      <c r="G3020" s="15">
        <f>'Producción diaria'!$T$3*$L$2*$M$2*$N$2*E3020*1000/'Costo de tareas'!$B$14</f>
        <v>157.8740032</v>
      </c>
      <c r="H3020" s="16">
        <f>IF(G3020 &gt; 'Costo de tareas'!$B$13, 'Costo de tareas'!$B$13, IF(G3020 &lt; 'Costo de tareas'!$B$13*0.2, 0, 'Costo de tareas'!$B$13- G3020))</f>
        <v>39.28055556</v>
      </c>
      <c r="I3020" s="17">
        <f>IF(H3020=0,'Costo de tareas'!$B$13,'Costo de tareas'!$B$13-H3020)</f>
        <v>0</v>
      </c>
      <c r="J3020" s="2"/>
      <c r="K3020" s="2"/>
      <c r="P3020" s="2"/>
    </row>
    <row r="3021">
      <c r="A3021" s="3" t="s">
        <v>4076</v>
      </c>
      <c r="B3021" s="11" t="str">
        <f t="shared" si="1"/>
        <v>20080506</v>
      </c>
      <c r="C3021" s="12">
        <f t="shared" si="2"/>
        <v>39574</v>
      </c>
      <c r="D3021" s="3" t="str">
        <f t="shared" si="3"/>
        <v>19</v>
      </c>
      <c r="E3021" s="13">
        <v>0.0</v>
      </c>
      <c r="F3021" s="14">
        <f>'Costo de tareas'!$B$15</f>
        <v>0.1964027778</v>
      </c>
      <c r="G3021" s="15">
        <f>'Producción diaria'!$T$3*$L$2*$M$2*$N$2*E3021*1000/'Costo de tareas'!$B$14</f>
        <v>0</v>
      </c>
      <c r="H3021" s="16">
        <f>IF(G3021 &gt; 'Costo de tareas'!$B$13, 'Costo de tareas'!$B$13, IF(G3021 &lt; 'Costo de tareas'!$B$13*0.2, 0, 'Costo de tareas'!$B$13- G3021))</f>
        <v>0</v>
      </c>
      <c r="I3021" s="17">
        <f>IF(H3021=0,'Costo de tareas'!$B$13,'Costo de tareas'!$B$13-H3021)</f>
        <v>39.28055556</v>
      </c>
      <c r="J3021" s="2"/>
      <c r="K3021" s="2"/>
      <c r="P3021" s="2"/>
    </row>
    <row r="3022">
      <c r="A3022" s="3" t="s">
        <v>4078</v>
      </c>
      <c r="B3022" s="11" t="str">
        <f t="shared" si="1"/>
        <v>20080506</v>
      </c>
      <c r="C3022" s="12">
        <f t="shared" si="2"/>
        <v>39574</v>
      </c>
      <c r="D3022" s="3" t="str">
        <f t="shared" si="3"/>
        <v>20</v>
      </c>
      <c r="E3022" s="13">
        <v>0.0</v>
      </c>
      <c r="F3022" s="14">
        <f>'Costo de tareas'!$B$15</f>
        <v>0.1964027778</v>
      </c>
      <c r="G3022" s="15">
        <f>'Producción diaria'!$T$3*$L$2*$M$2*$N$2*E3022*1000/'Costo de tareas'!$B$14</f>
        <v>0</v>
      </c>
      <c r="H3022" s="16">
        <f>IF(G3022 &gt; 'Costo de tareas'!$B$13, 'Costo de tareas'!$B$13, IF(G3022 &lt; 'Costo de tareas'!$B$13*0.2, 0, 'Costo de tareas'!$B$13- G3022))</f>
        <v>0</v>
      </c>
      <c r="I3022" s="17">
        <f>IF(H3022=0,'Costo de tareas'!$B$13,'Costo de tareas'!$B$13-H3022)</f>
        <v>39.28055556</v>
      </c>
      <c r="J3022" s="2"/>
      <c r="K3022" s="2"/>
      <c r="P3022" s="2"/>
    </row>
    <row r="3023">
      <c r="A3023" s="3" t="s">
        <v>4080</v>
      </c>
      <c r="B3023" s="11" t="str">
        <f t="shared" si="1"/>
        <v>20080506</v>
      </c>
      <c r="C3023" s="12">
        <f t="shared" si="2"/>
        <v>39574</v>
      </c>
      <c r="D3023" s="3" t="str">
        <f t="shared" si="3"/>
        <v>21</v>
      </c>
      <c r="E3023" s="13">
        <v>0.0</v>
      </c>
      <c r="F3023" s="14">
        <f>'Costo de tareas'!$B$15</f>
        <v>0.1964027778</v>
      </c>
      <c r="G3023" s="15">
        <f>'Producción diaria'!$T$3*$L$2*$M$2*$N$2*E3023*1000/'Costo de tareas'!$B$14</f>
        <v>0</v>
      </c>
      <c r="H3023" s="16">
        <f>IF(G3023 &gt; 'Costo de tareas'!$B$13, 'Costo de tareas'!$B$13, IF(G3023 &lt; 'Costo de tareas'!$B$13*0.2, 0, 'Costo de tareas'!$B$13- G3023))</f>
        <v>0</v>
      </c>
      <c r="I3023" s="17">
        <f>IF(H3023=0,'Costo de tareas'!$B$13,'Costo de tareas'!$B$13-H3023)</f>
        <v>39.28055556</v>
      </c>
      <c r="J3023" s="2"/>
      <c r="K3023" s="2"/>
      <c r="P3023" s="2"/>
    </row>
    <row r="3024">
      <c r="A3024" s="3" t="s">
        <v>4082</v>
      </c>
      <c r="B3024" s="11" t="str">
        <f t="shared" si="1"/>
        <v>20080506</v>
      </c>
      <c r="C3024" s="12">
        <f t="shared" si="2"/>
        <v>39574</v>
      </c>
      <c r="D3024" s="3" t="str">
        <f t="shared" si="3"/>
        <v>22</v>
      </c>
      <c r="E3024" s="13">
        <v>0.0</v>
      </c>
      <c r="F3024" s="14">
        <f>'Costo de tareas'!$B$15</f>
        <v>0.1964027778</v>
      </c>
      <c r="G3024" s="15">
        <f>'Producción diaria'!$T$3*$L$2*$M$2*$N$2*E3024*1000/'Costo de tareas'!$B$14</f>
        <v>0</v>
      </c>
      <c r="H3024" s="16">
        <f>IF(G3024 &gt; 'Costo de tareas'!$B$13, 'Costo de tareas'!$B$13, IF(G3024 &lt; 'Costo de tareas'!$B$13*0.2, 0, 'Costo de tareas'!$B$13- G3024))</f>
        <v>0</v>
      </c>
      <c r="I3024" s="17">
        <f>IF(H3024=0,'Costo de tareas'!$B$13,'Costo de tareas'!$B$13-H3024)</f>
        <v>39.28055556</v>
      </c>
      <c r="J3024" s="2"/>
      <c r="K3024" s="2"/>
      <c r="P3024" s="2"/>
    </row>
    <row r="3025">
      <c r="A3025" s="3" t="s">
        <v>4083</v>
      </c>
      <c r="B3025" s="11" t="str">
        <f t="shared" si="1"/>
        <v>20080506</v>
      </c>
      <c r="C3025" s="12">
        <f t="shared" si="2"/>
        <v>39574</v>
      </c>
      <c r="D3025" s="3" t="str">
        <f t="shared" si="3"/>
        <v>23</v>
      </c>
      <c r="E3025" s="13">
        <v>0.0</v>
      </c>
      <c r="F3025" s="14">
        <f>'Costo de tareas'!$B$15</f>
        <v>0.1964027778</v>
      </c>
      <c r="G3025" s="15">
        <f>'Producción diaria'!$T$3*$L$2*$M$2*$N$2*E3025*1000/'Costo de tareas'!$B$14</f>
        <v>0</v>
      </c>
      <c r="H3025" s="16">
        <f>IF(G3025 &gt; 'Costo de tareas'!$B$13, 'Costo de tareas'!$B$13, IF(G3025 &lt; 'Costo de tareas'!$B$13*0.2, 0, 'Costo de tareas'!$B$13- G3025))</f>
        <v>0</v>
      </c>
      <c r="I3025" s="17">
        <f>IF(H3025=0,'Costo de tareas'!$B$13,'Costo de tareas'!$B$13-H3025)</f>
        <v>39.28055556</v>
      </c>
      <c r="J3025" s="2"/>
      <c r="K3025" s="2"/>
      <c r="P3025" s="2"/>
    </row>
    <row r="3026">
      <c r="A3026" s="3" t="s">
        <v>4084</v>
      </c>
      <c r="B3026" s="11" t="str">
        <f t="shared" si="1"/>
        <v>20080507</v>
      </c>
      <c r="C3026" s="12">
        <f t="shared" si="2"/>
        <v>39575</v>
      </c>
      <c r="D3026" s="3" t="str">
        <f t="shared" si="3"/>
        <v>00</v>
      </c>
      <c r="E3026" s="13">
        <v>0.0</v>
      </c>
      <c r="F3026" s="14">
        <f>'Costo de tareas'!$B$15</f>
        <v>0.1964027778</v>
      </c>
      <c r="G3026" s="15">
        <f>'Producción diaria'!$T$3*$L$2*$M$2*$N$2*E3026*1000/'Costo de tareas'!$B$14</f>
        <v>0</v>
      </c>
      <c r="H3026" s="16">
        <f>IF(G3026 &gt; 'Costo de tareas'!$B$13, 'Costo de tareas'!$B$13, IF(G3026 &lt; 'Costo de tareas'!$B$13*0.2, 0, 'Costo de tareas'!$B$13- G3026))</f>
        <v>0</v>
      </c>
      <c r="I3026" s="17">
        <f>IF(H3026=0,'Costo de tareas'!$B$13,'Costo de tareas'!$B$13-H3026)</f>
        <v>39.28055556</v>
      </c>
      <c r="J3026" s="2"/>
      <c r="K3026" s="2"/>
      <c r="P3026" s="2"/>
    </row>
    <row r="3027">
      <c r="A3027" s="3" t="s">
        <v>4086</v>
      </c>
      <c r="B3027" s="11" t="str">
        <f t="shared" si="1"/>
        <v>20080507</v>
      </c>
      <c r="C3027" s="12">
        <f t="shared" si="2"/>
        <v>39575</v>
      </c>
      <c r="D3027" s="3" t="str">
        <f t="shared" si="3"/>
        <v>01</v>
      </c>
      <c r="E3027" s="13">
        <v>0.0</v>
      </c>
      <c r="F3027" s="14">
        <f>'Costo de tareas'!$B$15</f>
        <v>0.1964027778</v>
      </c>
      <c r="G3027" s="15">
        <f>'Producción diaria'!$T$3*$L$2*$M$2*$N$2*E3027*1000/'Costo de tareas'!$B$14</f>
        <v>0</v>
      </c>
      <c r="H3027" s="16">
        <f>IF(G3027 &gt; 'Costo de tareas'!$B$13, 'Costo de tareas'!$B$13, IF(G3027 &lt; 'Costo de tareas'!$B$13*0.2, 0, 'Costo de tareas'!$B$13- G3027))</f>
        <v>0</v>
      </c>
      <c r="I3027" s="17">
        <f>IF(H3027=0,'Costo de tareas'!$B$13,'Costo de tareas'!$B$13-H3027)</f>
        <v>39.28055556</v>
      </c>
      <c r="J3027" s="2"/>
      <c r="K3027" s="2"/>
      <c r="P3027" s="2"/>
    </row>
    <row r="3028">
      <c r="A3028" s="3" t="s">
        <v>4088</v>
      </c>
      <c r="B3028" s="11" t="str">
        <f t="shared" si="1"/>
        <v>20080507</v>
      </c>
      <c r="C3028" s="12">
        <f t="shared" si="2"/>
        <v>39575</v>
      </c>
      <c r="D3028" s="3" t="str">
        <f t="shared" si="3"/>
        <v>02</v>
      </c>
      <c r="E3028" s="13">
        <v>0.0</v>
      </c>
      <c r="F3028" s="14">
        <f>'Costo de tareas'!$B$15</f>
        <v>0.1964027778</v>
      </c>
      <c r="G3028" s="15">
        <f>'Producción diaria'!$T$3*$L$2*$M$2*$N$2*E3028*1000/'Costo de tareas'!$B$14</f>
        <v>0</v>
      </c>
      <c r="H3028" s="16">
        <f>IF(G3028 &gt; 'Costo de tareas'!$B$13, 'Costo de tareas'!$B$13, IF(G3028 &lt; 'Costo de tareas'!$B$13*0.2, 0, 'Costo de tareas'!$B$13- G3028))</f>
        <v>0</v>
      </c>
      <c r="I3028" s="17">
        <f>IF(H3028=0,'Costo de tareas'!$B$13,'Costo de tareas'!$B$13-H3028)</f>
        <v>39.28055556</v>
      </c>
      <c r="J3028" s="2"/>
      <c r="K3028" s="2"/>
      <c r="P3028" s="2"/>
    </row>
    <row r="3029">
      <c r="A3029" s="3" t="s">
        <v>4090</v>
      </c>
      <c r="B3029" s="11" t="str">
        <f t="shared" si="1"/>
        <v>20080507</v>
      </c>
      <c r="C3029" s="12">
        <f t="shared" si="2"/>
        <v>39575</v>
      </c>
      <c r="D3029" s="3" t="str">
        <f t="shared" si="3"/>
        <v>03</v>
      </c>
      <c r="E3029" s="13">
        <v>0.0</v>
      </c>
      <c r="F3029" s="14">
        <f>'Costo de tareas'!$B$15</f>
        <v>0.1964027778</v>
      </c>
      <c r="G3029" s="15">
        <f>'Producción diaria'!$T$3*$L$2*$M$2*$N$2*E3029*1000/'Costo de tareas'!$B$14</f>
        <v>0</v>
      </c>
      <c r="H3029" s="16">
        <f>IF(G3029 &gt; 'Costo de tareas'!$B$13, 'Costo de tareas'!$B$13, IF(G3029 &lt; 'Costo de tareas'!$B$13*0.2, 0, 'Costo de tareas'!$B$13- G3029))</f>
        <v>0</v>
      </c>
      <c r="I3029" s="17">
        <f>IF(H3029=0,'Costo de tareas'!$B$13,'Costo de tareas'!$B$13-H3029)</f>
        <v>39.28055556</v>
      </c>
      <c r="J3029" s="2"/>
      <c r="K3029" s="2"/>
      <c r="P3029" s="2"/>
    </row>
    <row r="3030">
      <c r="A3030" s="3" t="s">
        <v>4091</v>
      </c>
      <c r="B3030" s="11" t="str">
        <f t="shared" si="1"/>
        <v>20080507</v>
      </c>
      <c r="C3030" s="12">
        <f t="shared" si="2"/>
        <v>39575</v>
      </c>
      <c r="D3030" s="3" t="str">
        <f t="shared" si="3"/>
        <v>04</v>
      </c>
      <c r="E3030" s="13">
        <v>0.0</v>
      </c>
      <c r="F3030" s="14">
        <f>'Costo de tareas'!$B$15</f>
        <v>0.1964027778</v>
      </c>
      <c r="G3030" s="15">
        <f>'Producción diaria'!$T$3*$L$2*$M$2*$N$2*E3030*1000/'Costo de tareas'!$B$14</f>
        <v>0</v>
      </c>
      <c r="H3030" s="16">
        <f>IF(G3030 &gt; 'Costo de tareas'!$B$13, 'Costo de tareas'!$B$13, IF(G3030 &lt; 'Costo de tareas'!$B$13*0.2, 0, 'Costo de tareas'!$B$13- G3030))</f>
        <v>0</v>
      </c>
      <c r="I3030" s="17">
        <f>IF(H3030=0,'Costo de tareas'!$B$13,'Costo de tareas'!$B$13-H3030)</f>
        <v>39.28055556</v>
      </c>
      <c r="J3030" s="2"/>
      <c r="K3030" s="2"/>
      <c r="P3030" s="2"/>
    </row>
    <row r="3031">
      <c r="A3031" s="3" t="s">
        <v>4092</v>
      </c>
      <c r="B3031" s="11" t="str">
        <f t="shared" si="1"/>
        <v>20080507</v>
      </c>
      <c r="C3031" s="12">
        <f t="shared" si="2"/>
        <v>39575</v>
      </c>
      <c r="D3031" s="3" t="str">
        <f t="shared" si="3"/>
        <v>05</v>
      </c>
      <c r="E3031" s="13">
        <v>0.0</v>
      </c>
      <c r="F3031" s="14">
        <f>'Costo de tareas'!$B$15</f>
        <v>0.1964027778</v>
      </c>
      <c r="G3031" s="15">
        <f>'Producción diaria'!$T$3*$L$2*$M$2*$N$2*E3031*1000/'Costo de tareas'!$B$14</f>
        <v>0</v>
      </c>
      <c r="H3031" s="16">
        <f>IF(G3031 &gt; 'Costo de tareas'!$B$13, 'Costo de tareas'!$B$13, IF(G3031 &lt; 'Costo de tareas'!$B$13*0.2, 0, 'Costo de tareas'!$B$13- G3031))</f>
        <v>0</v>
      </c>
      <c r="I3031" s="17">
        <f>IF(H3031=0,'Costo de tareas'!$B$13,'Costo de tareas'!$B$13-H3031)</f>
        <v>39.28055556</v>
      </c>
      <c r="J3031" s="2"/>
      <c r="K3031" s="2"/>
      <c r="P3031" s="2"/>
    </row>
    <row r="3032">
      <c r="A3032" s="3" t="s">
        <v>4093</v>
      </c>
      <c r="B3032" s="11" t="str">
        <f t="shared" si="1"/>
        <v>20080507</v>
      </c>
      <c r="C3032" s="12">
        <f t="shared" si="2"/>
        <v>39575</v>
      </c>
      <c r="D3032" s="3" t="str">
        <f t="shared" si="3"/>
        <v>06</v>
      </c>
      <c r="E3032" s="13">
        <v>91.0</v>
      </c>
      <c r="F3032" s="14">
        <f>'Costo de tareas'!$B$15</f>
        <v>0.1964027778</v>
      </c>
      <c r="G3032" s="15">
        <f>'Producción diaria'!$T$3*$L$2*$M$2*$N$2*E3032*1000/'Costo de tareas'!$B$14</f>
        <v>136.8241361</v>
      </c>
      <c r="H3032" s="16">
        <f>IF(G3032 &gt; 'Costo de tareas'!$B$13, 'Costo de tareas'!$B$13, IF(G3032 &lt; 'Costo de tareas'!$B$13*0.2, 0, 'Costo de tareas'!$B$13- G3032))</f>
        <v>39.28055556</v>
      </c>
      <c r="I3032" s="17">
        <f>IF(H3032=0,'Costo de tareas'!$B$13,'Costo de tareas'!$B$13-H3032)</f>
        <v>0</v>
      </c>
      <c r="J3032" s="2"/>
      <c r="K3032" s="2"/>
      <c r="P3032" s="2"/>
    </row>
    <row r="3033">
      <c r="A3033" s="3" t="s">
        <v>4094</v>
      </c>
      <c r="B3033" s="11" t="str">
        <f t="shared" si="1"/>
        <v>20080507</v>
      </c>
      <c r="C3033" s="12">
        <f t="shared" si="2"/>
        <v>39575</v>
      </c>
      <c r="D3033" s="3" t="str">
        <f t="shared" si="3"/>
        <v>07</v>
      </c>
      <c r="E3033" s="13">
        <v>181.0</v>
      </c>
      <c r="F3033" s="14">
        <f>'Costo de tareas'!$B$15</f>
        <v>0.1964027778</v>
      </c>
      <c r="G3033" s="15">
        <f>'Producción diaria'!$T$3*$L$2*$M$2*$N$2*E3033*1000/'Costo de tareas'!$B$14</f>
        <v>272.1447103</v>
      </c>
      <c r="H3033" s="16">
        <f>IF(G3033 &gt; 'Costo de tareas'!$B$13, 'Costo de tareas'!$B$13, IF(G3033 &lt; 'Costo de tareas'!$B$13*0.2, 0, 'Costo de tareas'!$B$13- G3033))</f>
        <v>39.28055556</v>
      </c>
      <c r="I3033" s="17">
        <f>IF(H3033=0,'Costo de tareas'!$B$13,'Costo de tareas'!$B$13-H3033)</f>
        <v>0</v>
      </c>
      <c r="J3033" s="2"/>
      <c r="K3033" s="2"/>
      <c r="P3033" s="2"/>
    </row>
    <row r="3034">
      <c r="A3034" s="3" t="s">
        <v>4095</v>
      </c>
      <c r="B3034" s="11" t="str">
        <f t="shared" si="1"/>
        <v>20080507</v>
      </c>
      <c r="C3034" s="12">
        <f t="shared" si="2"/>
        <v>39575</v>
      </c>
      <c r="D3034" s="3" t="str">
        <f t="shared" si="3"/>
        <v>08</v>
      </c>
      <c r="E3034" s="13">
        <v>332.0</v>
      </c>
      <c r="F3034" s="14">
        <f>'Costo de tareas'!$B$15</f>
        <v>0.1964027778</v>
      </c>
      <c r="G3034" s="15">
        <f>'Producción diaria'!$T$3*$L$2*$M$2*$N$2*E3034*1000/'Costo de tareas'!$B$14</f>
        <v>499.1825625</v>
      </c>
      <c r="H3034" s="16">
        <f>IF(G3034 &gt; 'Costo de tareas'!$B$13, 'Costo de tareas'!$B$13, IF(G3034 &lt; 'Costo de tareas'!$B$13*0.2, 0, 'Costo de tareas'!$B$13- G3034))</f>
        <v>39.28055556</v>
      </c>
      <c r="I3034" s="17">
        <f>IF(H3034=0,'Costo de tareas'!$B$13,'Costo de tareas'!$B$13-H3034)</f>
        <v>0</v>
      </c>
      <c r="J3034" s="2"/>
      <c r="K3034" s="2"/>
      <c r="P3034" s="2"/>
    </row>
    <row r="3035">
      <c r="A3035" s="3" t="s">
        <v>4096</v>
      </c>
      <c r="B3035" s="11" t="str">
        <f t="shared" si="1"/>
        <v>20080507</v>
      </c>
      <c r="C3035" s="12">
        <f t="shared" si="2"/>
        <v>39575</v>
      </c>
      <c r="D3035" s="3" t="str">
        <f t="shared" si="3"/>
        <v>09</v>
      </c>
      <c r="E3035" s="13">
        <v>595.0</v>
      </c>
      <c r="F3035" s="14">
        <f>'Costo de tareas'!$B$15</f>
        <v>0.1964027778</v>
      </c>
      <c r="G3035" s="15">
        <f>'Producción diaria'!$T$3*$L$2*$M$2*$N$2*E3035*1000/'Costo de tareas'!$B$14</f>
        <v>894.6193514</v>
      </c>
      <c r="H3035" s="16">
        <f>IF(G3035 &gt; 'Costo de tareas'!$B$13, 'Costo de tareas'!$B$13, IF(G3035 &lt; 'Costo de tareas'!$B$13*0.2, 0, 'Costo de tareas'!$B$13- G3035))</f>
        <v>39.28055556</v>
      </c>
      <c r="I3035" s="17">
        <f>IF(H3035=0,'Costo de tareas'!$B$13,'Costo de tareas'!$B$13-H3035)</f>
        <v>0</v>
      </c>
      <c r="J3035" s="2"/>
      <c r="K3035" s="2"/>
      <c r="P3035" s="2"/>
    </row>
    <row r="3036">
      <c r="A3036" s="3" t="s">
        <v>4097</v>
      </c>
      <c r="B3036" s="11" t="str">
        <f t="shared" si="1"/>
        <v>20080507</v>
      </c>
      <c r="C3036" s="12">
        <f t="shared" si="2"/>
        <v>39575</v>
      </c>
      <c r="D3036" s="3" t="str">
        <f t="shared" si="3"/>
        <v>10</v>
      </c>
      <c r="E3036" s="13">
        <v>789.0</v>
      </c>
      <c r="F3036" s="14">
        <f>'Costo de tareas'!$B$15</f>
        <v>0.1964027778</v>
      </c>
      <c r="G3036" s="15">
        <f>'Producción diaria'!$T$3*$L$2*$M$2*$N$2*E3036*1000/'Costo de tareas'!$B$14</f>
        <v>1186.310367</v>
      </c>
      <c r="H3036" s="16">
        <f>IF(G3036 &gt; 'Costo de tareas'!$B$13, 'Costo de tareas'!$B$13, IF(G3036 &lt; 'Costo de tareas'!$B$13*0.2, 0, 'Costo de tareas'!$B$13- G3036))</f>
        <v>39.28055556</v>
      </c>
      <c r="I3036" s="17">
        <f>IF(H3036=0,'Costo de tareas'!$B$13,'Costo de tareas'!$B$13-H3036)</f>
        <v>0</v>
      </c>
      <c r="J3036" s="2"/>
      <c r="K3036" s="2"/>
      <c r="P3036" s="2"/>
    </row>
    <row r="3037">
      <c r="A3037" s="3" t="s">
        <v>4098</v>
      </c>
      <c r="B3037" s="11" t="str">
        <f t="shared" si="1"/>
        <v>20080507</v>
      </c>
      <c r="C3037" s="12">
        <f t="shared" si="2"/>
        <v>39575</v>
      </c>
      <c r="D3037" s="3" t="str">
        <f t="shared" si="3"/>
        <v>11</v>
      </c>
      <c r="E3037" s="13">
        <v>919.0</v>
      </c>
      <c r="F3037" s="14">
        <f>'Costo de tareas'!$B$15</f>
        <v>0.1964027778</v>
      </c>
      <c r="G3037" s="15">
        <f>'Producción diaria'!$T$3*$L$2*$M$2*$N$2*E3037*1000/'Costo de tareas'!$B$14</f>
        <v>1381.773418</v>
      </c>
      <c r="H3037" s="16">
        <f>IF(G3037 &gt; 'Costo de tareas'!$B$13, 'Costo de tareas'!$B$13, IF(G3037 &lt; 'Costo de tareas'!$B$13*0.2, 0, 'Costo de tareas'!$B$13- G3037))</f>
        <v>39.28055556</v>
      </c>
      <c r="I3037" s="17">
        <f>IF(H3037=0,'Costo de tareas'!$B$13,'Costo de tareas'!$B$13-H3037)</f>
        <v>0</v>
      </c>
      <c r="J3037" s="2"/>
      <c r="K3037" s="2"/>
      <c r="P3037" s="2"/>
    </row>
    <row r="3038">
      <c r="A3038" s="3" t="s">
        <v>4099</v>
      </c>
      <c r="B3038" s="11" t="str">
        <f t="shared" si="1"/>
        <v>20080507</v>
      </c>
      <c r="C3038" s="12">
        <f t="shared" si="2"/>
        <v>39575</v>
      </c>
      <c r="D3038" s="3" t="str">
        <f t="shared" si="3"/>
        <v>12</v>
      </c>
      <c r="E3038" s="13">
        <v>799.0</v>
      </c>
      <c r="F3038" s="14">
        <f>'Costo de tareas'!$B$15</f>
        <v>0.1964027778</v>
      </c>
      <c r="G3038" s="15">
        <f>'Producción diaria'!$T$3*$L$2*$M$2*$N$2*E3038*1000/'Costo de tareas'!$B$14</f>
        <v>1201.345986</v>
      </c>
      <c r="H3038" s="16">
        <f>IF(G3038 &gt; 'Costo de tareas'!$B$13, 'Costo de tareas'!$B$13, IF(G3038 &lt; 'Costo de tareas'!$B$13*0.2, 0, 'Costo de tareas'!$B$13- G3038))</f>
        <v>39.28055556</v>
      </c>
      <c r="I3038" s="17">
        <f>IF(H3038=0,'Costo de tareas'!$B$13,'Costo de tareas'!$B$13-H3038)</f>
        <v>0</v>
      </c>
      <c r="J3038" s="2"/>
      <c r="K3038" s="2"/>
      <c r="P3038" s="2"/>
    </row>
    <row r="3039">
      <c r="A3039" s="3" t="s">
        <v>4100</v>
      </c>
      <c r="B3039" s="11" t="str">
        <f t="shared" si="1"/>
        <v>20080507</v>
      </c>
      <c r="C3039" s="12">
        <f t="shared" si="2"/>
        <v>39575</v>
      </c>
      <c r="D3039" s="3" t="str">
        <f t="shared" si="3"/>
        <v>13</v>
      </c>
      <c r="E3039" s="13">
        <v>944.0</v>
      </c>
      <c r="F3039" s="14">
        <f>'Costo de tareas'!$B$15</f>
        <v>0.1964027778</v>
      </c>
      <c r="G3039" s="15">
        <f>'Producción diaria'!$T$3*$L$2*$M$2*$N$2*E3039*1000/'Costo de tareas'!$B$14</f>
        <v>1419.362467</v>
      </c>
      <c r="H3039" s="16">
        <f>IF(G3039 &gt; 'Costo de tareas'!$B$13, 'Costo de tareas'!$B$13, IF(G3039 &lt; 'Costo de tareas'!$B$13*0.2, 0, 'Costo de tareas'!$B$13- G3039))</f>
        <v>39.28055556</v>
      </c>
      <c r="I3039" s="17">
        <f>IF(H3039=0,'Costo de tareas'!$B$13,'Costo de tareas'!$B$13-H3039)</f>
        <v>0</v>
      </c>
      <c r="J3039" s="2"/>
      <c r="K3039" s="2"/>
      <c r="P3039" s="2"/>
    </row>
    <row r="3040">
      <c r="A3040" s="3" t="s">
        <v>4101</v>
      </c>
      <c r="B3040" s="11" t="str">
        <f t="shared" si="1"/>
        <v>20080507</v>
      </c>
      <c r="C3040" s="12">
        <f t="shared" si="2"/>
        <v>39575</v>
      </c>
      <c r="D3040" s="3" t="str">
        <f t="shared" si="3"/>
        <v>14</v>
      </c>
      <c r="E3040" s="13">
        <v>841.0</v>
      </c>
      <c r="F3040" s="14">
        <f>'Costo de tareas'!$B$15</f>
        <v>0.1964027778</v>
      </c>
      <c r="G3040" s="15">
        <f>'Producción diaria'!$T$3*$L$2*$M$2*$N$2*E3040*1000/'Costo de tareas'!$B$14</f>
        <v>1264.495587</v>
      </c>
      <c r="H3040" s="16">
        <f>IF(G3040 &gt; 'Costo de tareas'!$B$13, 'Costo de tareas'!$B$13, IF(G3040 &lt; 'Costo de tareas'!$B$13*0.2, 0, 'Costo de tareas'!$B$13- G3040))</f>
        <v>39.28055556</v>
      </c>
      <c r="I3040" s="17">
        <f>IF(H3040=0,'Costo de tareas'!$B$13,'Costo de tareas'!$B$13-H3040)</f>
        <v>0</v>
      </c>
      <c r="J3040" s="2"/>
      <c r="K3040" s="2"/>
      <c r="P3040" s="2"/>
    </row>
    <row r="3041">
      <c r="A3041" s="3" t="s">
        <v>4102</v>
      </c>
      <c r="B3041" s="11" t="str">
        <f t="shared" si="1"/>
        <v>20080507</v>
      </c>
      <c r="C3041" s="12">
        <f t="shared" si="2"/>
        <v>39575</v>
      </c>
      <c r="D3041" s="3" t="str">
        <f t="shared" si="3"/>
        <v>15</v>
      </c>
      <c r="E3041" s="13">
        <v>606.0</v>
      </c>
      <c r="F3041" s="14">
        <f>'Costo de tareas'!$B$15</f>
        <v>0.1964027778</v>
      </c>
      <c r="G3041" s="15">
        <f>'Producción diaria'!$T$3*$L$2*$M$2*$N$2*E3041*1000/'Costo de tareas'!$B$14</f>
        <v>911.1585327</v>
      </c>
      <c r="H3041" s="16">
        <f>IF(G3041 &gt; 'Costo de tareas'!$B$13, 'Costo de tareas'!$B$13, IF(G3041 &lt; 'Costo de tareas'!$B$13*0.2, 0, 'Costo de tareas'!$B$13- G3041))</f>
        <v>39.28055556</v>
      </c>
      <c r="I3041" s="17">
        <f>IF(H3041=0,'Costo de tareas'!$B$13,'Costo de tareas'!$B$13-H3041)</f>
        <v>0</v>
      </c>
      <c r="J3041" s="2"/>
      <c r="K3041" s="2"/>
      <c r="P3041" s="2"/>
    </row>
    <row r="3042">
      <c r="A3042" s="3" t="s">
        <v>4103</v>
      </c>
      <c r="B3042" s="11" t="str">
        <f t="shared" si="1"/>
        <v>20080507</v>
      </c>
      <c r="C3042" s="12">
        <f t="shared" si="2"/>
        <v>39575</v>
      </c>
      <c r="D3042" s="3" t="str">
        <f t="shared" si="3"/>
        <v>16</v>
      </c>
      <c r="E3042" s="13">
        <v>368.0</v>
      </c>
      <c r="F3042" s="14">
        <f>'Costo de tareas'!$B$15</f>
        <v>0.1964027778</v>
      </c>
      <c r="G3042" s="15">
        <f>'Producción diaria'!$T$3*$L$2*$M$2*$N$2*E3042*1000/'Costo de tareas'!$B$14</f>
        <v>553.3107921</v>
      </c>
      <c r="H3042" s="16">
        <f>IF(G3042 &gt; 'Costo de tareas'!$B$13, 'Costo de tareas'!$B$13, IF(G3042 &lt; 'Costo de tareas'!$B$13*0.2, 0, 'Costo de tareas'!$B$13- G3042))</f>
        <v>39.28055556</v>
      </c>
      <c r="I3042" s="17">
        <f>IF(H3042=0,'Costo de tareas'!$B$13,'Costo de tareas'!$B$13-H3042)</f>
        <v>0</v>
      </c>
      <c r="J3042" s="2"/>
      <c r="K3042" s="2"/>
      <c r="P3042" s="2"/>
    </row>
    <row r="3043">
      <c r="A3043" s="3" t="s">
        <v>4104</v>
      </c>
      <c r="B3043" s="11" t="str">
        <f t="shared" si="1"/>
        <v>20080507</v>
      </c>
      <c r="C3043" s="12">
        <f t="shared" si="2"/>
        <v>39575</v>
      </c>
      <c r="D3043" s="3" t="str">
        <f t="shared" si="3"/>
        <v>17</v>
      </c>
      <c r="E3043" s="13">
        <v>323.0</v>
      </c>
      <c r="F3043" s="14">
        <f>'Costo de tareas'!$B$15</f>
        <v>0.1964027778</v>
      </c>
      <c r="G3043" s="15">
        <f>'Producción diaria'!$T$3*$L$2*$M$2*$N$2*E3043*1000/'Costo de tareas'!$B$14</f>
        <v>485.6505051</v>
      </c>
      <c r="H3043" s="16">
        <f>IF(G3043 &gt; 'Costo de tareas'!$B$13, 'Costo de tareas'!$B$13, IF(G3043 &lt; 'Costo de tareas'!$B$13*0.2, 0, 'Costo de tareas'!$B$13- G3043))</f>
        <v>39.28055556</v>
      </c>
      <c r="I3043" s="17">
        <f>IF(H3043=0,'Costo de tareas'!$B$13,'Costo de tareas'!$B$13-H3043)</f>
        <v>0</v>
      </c>
      <c r="J3043" s="2"/>
      <c r="K3043" s="2"/>
      <c r="P3043" s="2"/>
    </row>
    <row r="3044">
      <c r="A3044" s="3" t="s">
        <v>4105</v>
      </c>
      <c r="B3044" s="11" t="str">
        <f t="shared" si="1"/>
        <v>20080507</v>
      </c>
      <c r="C3044" s="12">
        <f t="shared" si="2"/>
        <v>39575</v>
      </c>
      <c r="D3044" s="3" t="str">
        <f t="shared" si="3"/>
        <v>18</v>
      </c>
      <c r="E3044" s="13">
        <v>117.0</v>
      </c>
      <c r="F3044" s="14">
        <f>'Costo de tareas'!$B$15</f>
        <v>0.1964027778</v>
      </c>
      <c r="G3044" s="15">
        <f>'Producción diaria'!$T$3*$L$2*$M$2*$N$2*E3044*1000/'Costo de tareas'!$B$14</f>
        <v>175.9167464</v>
      </c>
      <c r="H3044" s="16">
        <f>IF(G3044 &gt; 'Costo de tareas'!$B$13, 'Costo de tareas'!$B$13, IF(G3044 &lt; 'Costo de tareas'!$B$13*0.2, 0, 'Costo de tareas'!$B$13- G3044))</f>
        <v>39.28055556</v>
      </c>
      <c r="I3044" s="17">
        <f>IF(H3044=0,'Costo de tareas'!$B$13,'Costo de tareas'!$B$13-H3044)</f>
        <v>0</v>
      </c>
      <c r="J3044" s="2"/>
      <c r="K3044" s="2"/>
      <c r="P3044" s="2"/>
    </row>
    <row r="3045">
      <c r="A3045" s="3" t="s">
        <v>4106</v>
      </c>
      <c r="B3045" s="11" t="str">
        <f t="shared" si="1"/>
        <v>20080507</v>
      </c>
      <c r="C3045" s="12">
        <f t="shared" si="2"/>
        <v>39575</v>
      </c>
      <c r="D3045" s="3" t="str">
        <f t="shared" si="3"/>
        <v>19</v>
      </c>
      <c r="E3045" s="13">
        <v>0.0</v>
      </c>
      <c r="F3045" s="14">
        <f>'Costo de tareas'!$B$15</f>
        <v>0.1964027778</v>
      </c>
      <c r="G3045" s="15">
        <f>'Producción diaria'!$T$3*$L$2*$M$2*$N$2*E3045*1000/'Costo de tareas'!$B$14</f>
        <v>0</v>
      </c>
      <c r="H3045" s="16">
        <f>IF(G3045 &gt; 'Costo de tareas'!$B$13, 'Costo de tareas'!$B$13, IF(G3045 &lt; 'Costo de tareas'!$B$13*0.2, 0, 'Costo de tareas'!$B$13- G3045))</f>
        <v>0</v>
      </c>
      <c r="I3045" s="17">
        <f>IF(H3045=0,'Costo de tareas'!$B$13,'Costo de tareas'!$B$13-H3045)</f>
        <v>39.28055556</v>
      </c>
      <c r="J3045" s="2"/>
      <c r="K3045" s="2"/>
      <c r="P3045" s="2"/>
    </row>
    <row r="3046">
      <c r="A3046" s="3" t="s">
        <v>4108</v>
      </c>
      <c r="B3046" s="11" t="str">
        <f t="shared" si="1"/>
        <v>20080507</v>
      </c>
      <c r="C3046" s="12">
        <f t="shared" si="2"/>
        <v>39575</v>
      </c>
      <c r="D3046" s="3" t="str">
        <f t="shared" si="3"/>
        <v>20</v>
      </c>
      <c r="E3046" s="13">
        <v>0.0</v>
      </c>
      <c r="F3046" s="14">
        <f>'Costo de tareas'!$B$15</f>
        <v>0.1964027778</v>
      </c>
      <c r="G3046" s="15">
        <f>'Producción diaria'!$T$3*$L$2*$M$2*$N$2*E3046*1000/'Costo de tareas'!$B$14</f>
        <v>0</v>
      </c>
      <c r="H3046" s="16">
        <f>IF(G3046 &gt; 'Costo de tareas'!$B$13, 'Costo de tareas'!$B$13, IF(G3046 &lt; 'Costo de tareas'!$B$13*0.2, 0, 'Costo de tareas'!$B$13- G3046))</f>
        <v>0</v>
      </c>
      <c r="I3046" s="17">
        <f>IF(H3046=0,'Costo de tareas'!$B$13,'Costo de tareas'!$B$13-H3046)</f>
        <v>39.28055556</v>
      </c>
      <c r="J3046" s="2"/>
      <c r="K3046" s="2"/>
      <c r="P3046" s="2"/>
    </row>
    <row r="3047">
      <c r="A3047" s="3" t="s">
        <v>4111</v>
      </c>
      <c r="B3047" s="11" t="str">
        <f t="shared" si="1"/>
        <v>20080507</v>
      </c>
      <c r="C3047" s="12">
        <f t="shared" si="2"/>
        <v>39575</v>
      </c>
      <c r="D3047" s="3" t="str">
        <f t="shared" si="3"/>
        <v>21</v>
      </c>
      <c r="E3047" s="13">
        <v>0.0</v>
      </c>
      <c r="F3047" s="14">
        <f>'Costo de tareas'!$B$15</f>
        <v>0.1964027778</v>
      </c>
      <c r="G3047" s="15">
        <f>'Producción diaria'!$T$3*$L$2*$M$2*$N$2*E3047*1000/'Costo de tareas'!$B$14</f>
        <v>0</v>
      </c>
      <c r="H3047" s="16">
        <f>IF(G3047 &gt; 'Costo de tareas'!$B$13, 'Costo de tareas'!$B$13, IF(G3047 &lt; 'Costo de tareas'!$B$13*0.2, 0, 'Costo de tareas'!$B$13- G3047))</f>
        <v>0</v>
      </c>
      <c r="I3047" s="17">
        <f>IF(H3047=0,'Costo de tareas'!$B$13,'Costo de tareas'!$B$13-H3047)</f>
        <v>39.28055556</v>
      </c>
      <c r="J3047" s="2"/>
      <c r="K3047" s="2"/>
      <c r="P3047" s="2"/>
    </row>
    <row r="3048">
      <c r="A3048" s="3" t="s">
        <v>4113</v>
      </c>
      <c r="B3048" s="11" t="str">
        <f t="shared" si="1"/>
        <v>20080507</v>
      </c>
      <c r="C3048" s="12">
        <f t="shared" si="2"/>
        <v>39575</v>
      </c>
      <c r="D3048" s="3" t="str">
        <f t="shared" si="3"/>
        <v>22</v>
      </c>
      <c r="E3048" s="13">
        <v>0.0</v>
      </c>
      <c r="F3048" s="14">
        <f>'Costo de tareas'!$B$15</f>
        <v>0.1964027778</v>
      </c>
      <c r="G3048" s="15">
        <f>'Producción diaria'!$T$3*$L$2*$M$2*$N$2*E3048*1000/'Costo de tareas'!$B$14</f>
        <v>0</v>
      </c>
      <c r="H3048" s="16">
        <f>IF(G3048 &gt; 'Costo de tareas'!$B$13, 'Costo de tareas'!$B$13, IF(G3048 &lt; 'Costo de tareas'!$B$13*0.2, 0, 'Costo de tareas'!$B$13- G3048))</f>
        <v>0</v>
      </c>
      <c r="I3048" s="17">
        <f>IF(H3048=0,'Costo de tareas'!$B$13,'Costo de tareas'!$B$13-H3048)</f>
        <v>39.28055556</v>
      </c>
      <c r="J3048" s="2"/>
      <c r="K3048" s="2"/>
      <c r="P3048" s="2"/>
    </row>
    <row r="3049">
      <c r="A3049" s="3" t="s">
        <v>4115</v>
      </c>
      <c r="B3049" s="11" t="str">
        <f t="shared" si="1"/>
        <v>20080507</v>
      </c>
      <c r="C3049" s="12">
        <f t="shared" si="2"/>
        <v>39575</v>
      </c>
      <c r="D3049" s="3" t="str">
        <f t="shared" si="3"/>
        <v>23</v>
      </c>
      <c r="E3049" s="13">
        <v>0.0</v>
      </c>
      <c r="F3049" s="14">
        <f>'Costo de tareas'!$B$15</f>
        <v>0.1964027778</v>
      </c>
      <c r="G3049" s="15">
        <f>'Producción diaria'!$T$3*$L$2*$M$2*$N$2*E3049*1000/'Costo de tareas'!$B$14</f>
        <v>0</v>
      </c>
      <c r="H3049" s="16">
        <f>IF(G3049 &gt; 'Costo de tareas'!$B$13, 'Costo de tareas'!$B$13, IF(G3049 &lt; 'Costo de tareas'!$B$13*0.2, 0, 'Costo de tareas'!$B$13- G3049))</f>
        <v>0</v>
      </c>
      <c r="I3049" s="17">
        <f>IF(H3049=0,'Costo de tareas'!$B$13,'Costo de tareas'!$B$13-H3049)</f>
        <v>39.28055556</v>
      </c>
      <c r="J3049" s="2"/>
      <c r="K3049" s="2"/>
      <c r="P3049" s="2"/>
    </row>
    <row r="3050">
      <c r="A3050" s="3" t="s">
        <v>4116</v>
      </c>
      <c r="B3050" s="11" t="str">
        <f t="shared" si="1"/>
        <v>20080508</v>
      </c>
      <c r="C3050" s="12">
        <f t="shared" si="2"/>
        <v>39576</v>
      </c>
      <c r="D3050" s="3" t="str">
        <f t="shared" si="3"/>
        <v>00</v>
      </c>
      <c r="E3050" s="13">
        <v>0.0</v>
      </c>
      <c r="F3050" s="14">
        <f>'Costo de tareas'!$B$15</f>
        <v>0.1964027778</v>
      </c>
      <c r="G3050" s="15">
        <f>'Producción diaria'!$T$3*$L$2*$M$2*$N$2*E3050*1000/'Costo de tareas'!$B$14</f>
        <v>0</v>
      </c>
      <c r="H3050" s="16">
        <f>IF(G3050 &gt; 'Costo de tareas'!$B$13, 'Costo de tareas'!$B$13, IF(G3050 &lt; 'Costo de tareas'!$B$13*0.2, 0, 'Costo de tareas'!$B$13- G3050))</f>
        <v>0</v>
      </c>
      <c r="I3050" s="17">
        <f>IF(H3050=0,'Costo de tareas'!$B$13,'Costo de tareas'!$B$13-H3050)</f>
        <v>39.28055556</v>
      </c>
      <c r="J3050" s="2"/>
      <c r="K3050" s="2"/>
      <c r="P3050" s="2"/>
    </row>
    <row r="3051">
      <c r="A3051" s="3" t="s">
        <v>4118</v>
      </c>
      <c r="B3051" s="11" t="str">
        <f t="shared" si="1"/>
        <v>20080508</v>
      </c>
      <c r="C3051" s="12">
        <f t="shared" si="2"/>
        <v>39576</v>
      </c>
      <c r="D3051" s="3" t="str">
        <f t="shared" si="3"/>
        <v>01</v>
      </c>
      <c r="E3051" s="13">
        <v>0.0</v>
      </c>
      <c r="F3051" s="14">
        <f>'Costo de tareas'!$B$15</f>
        <v>0.1964027778</v>
      </c>
      <c r="G3051" s="15">
        <f>'Producción diaria'!$T$3*$L$2*$M$2*$N$2*E3051*1000/'Costo de tareas'!$B$14</f>
        <v>0</v>
      </c>
      <c r="H3051" s="16">
        <f>IF(G3051 &gt; 'Costo de tareas'!$B$13, 'Costo de tareas'!$B$13, IF(G3051 &lt; 'Costo de tareas'!$B$13*0.2, 0, 'Costo de tareas'!$B$13- G3051))</f>
        <v>0</v>
      </c>
      <c r="I3051" s="17">
        <f>IF(H3051=0,'Costo de tareas'!$B$13,'Costo de tareas'!$B$13-H3051)</f>
        <v>39.28055556</v>
      </c>
      <c r="J3051" s="2"/>
      <c r="K3051" s="2"/>
      <c r="P3051" s="2"/>
    </row>
    <row r="3052">
      <c r="A3052" s="3" t="s">
        <v>4120</v>
      </c>
      <c r="B3052" s="11" t="str">
        <f t="shared" si="1"/>
        <v>20080508</v>
      </c>
      <c r="C3052" s="12">
        <f t="shared" si="2"/>
        <v>39576</v>
      </c>
      <c r="D3052" s="3" t="str">
        <f t="shared" si="3"/>
        <v>02</v>
      </c>
      <c r="E3052" s="13">
        <v>0.0</v>
      </c>
      <c r="F3052" s="14">
        <f>'Costo de tareas'!$B$15</f>
        <v>0.1964027778</v>
      </c>
      <c r="G3052" s="15">
        <f>'Producción diaria'!$T$3*$L$2*$M$2*$N$2*E3052*1000/'Costo de tareas'!$B$14</f>
        <v>0</v>
      </c>
      <c r="H3052" s="16">
        <f>IF(G3052 &gt; 'Costo de tareas'!$B$13, 'Costo de tareas'!$B$13, IF(G3052 &lt; 'Costo de tareas'!$B$13*0.2, 0, 'Costo de tareas'!$B$13- G3052))</f>
        <v>0</v>
      </c>
      <c r="I3052" s="17">
        <f>IF(H3052=0,'Costo de tareas'!$B$13,'Costo de tareas'!$B$13-H3052)</f>
        <v>39.28055556</v>
      </c>
      <c r="J3052" s="2"/>
      <c r="K3052" s="2"/>
      <c r="P3052" s="2"/>
    </row>
    <row r="3053">
      <c r="A3053" s="3" t="s">
        <v>4122</v>
      </c>
      <c r="B3053" s="11" t="str">
        <f t="shared" si="1"/>
        <v>20080508</v>
      </c>
      <c r="C3053" s="12">
        <f t="shared" si="2"/>
        <v>39576</v>
      </c>
      <c r="D3053" s="3" t="str">
        <f t="shared" si="3"/>
        <v>03</v>
      </c>
      <c r="E3053" s="13">
        <v>0.0</v>
      </c>
      <c r="F3053" s="14">
        <f>'Costo de tareas'!$B$15</f>
        <v>0.1964027778</v>
      </c>
      <c r="G3053" s="15">
        <f>'Producción diaria'!$T$3*$L$2*$M$2*$N$2*E3053*1000/'Costo de tareas'!$B$14</f>
        <v>0</v>
      </c>
      <c r="H3053" s="16">
        <f>IF(G3053 &gt; 'Costo de tareas'!$B$13, 'Costo de tareas'!$B$13, IF(G3053 &lt; 'Costo de tareas'!$B$13*0.2, 0, 'Costo de tareas'!$B$13- G3053))</f>
        <v>0</v>
      </c>
      <c r="I3053" s="17">
        <f>IF(H3053=0,'Costo de tareas'!$B$13,'Costo de tareas'!$B$13-H3053)</f>
        <v>39.28055556</v>
      </c>
      <c r="J3053" s="2"/>
      <c r="K3053" s="2"/>
      <c r="P3053" s="2"/>
    </row>
    <row r="3054">
      <c r="A3054" s="3" t="s">
        <v>4123</v>
      </c>
      <c r="B3054" s="11" t="str">
        <f t="shared" si="1"/>
        <v>20080508</v>
      </c>
      <c r="C3054" s="12">
        <f t="shared" si="2"/>
        <v>39576</v>
      </c>
      <c r="D3054" s="3" t="str">
        <f t="shared" si="3"/>
        <v>04</v>
      </c>
      <c r="E3054" s="13">
        <v>0.0</v>
      </c>
      <c r="F3054" s="14">
        <f>'Costo de tareas'!$B$15</f>
        <v>0.1964027778</v>
      </c>
      <c r="G3054" s="15">
        <f>'Producción diaria'!$T$3*$L$2*$M$2*$N$2*E3054*1000/'Costo de tareas'!$B$14</f>
        <v>0</v>
      </c>
      <c r="H3054" s="16">
        <f>IF(G3054 &gt; 'Costo de tareas'!$B$13, 'Costo de tareas'!$B$13, IF(G3054 &lt; 'Costo de tareas'!$B$13*0.2, 0, 'Costo de tareas'!$B$13- G3054))</f>
        <v>0</v>
      </c>
      <c r="I3054" s="17">
        <f>IF(H3054=0,'Costo de tareas'!$B$13,'Costo de tareas'!$B$13-H3054)</f>
        <v>39.28055556</v>
      </c>
      <c r="J3054" s="2"/>
      <c r="K3054" s="2"/>
      <c r="P3054" s="2"/>
    </row>
    <row r="3055">
      <c r="A3055" s="3" t="s">
        <v>4125</v>
      </c>
      <c r="B3055" s="11" t="str">
        <f t="shared" si="1"/>
        <v>20080508</v>
      </c>
      <c r="C3055" s="12">
        <f t="shared" si="2"/>
        <v>39576</v>
      </c>
      <c r="D3055" s="3" t="str">
        <f t="shared" si="3"/>
        <v>05</v>
      </c>
      <c r="E3055" s="13">
        <v>0.0</v>
      </c>
      <c r="F3055" s="14">
        <f>'Costo de tareas'!$B$15</f>
        <v>0.1964027778</v>
      </c>
      <c r="G3055" s="15">
        <f>'Producción diaria'!$T$3*$L$2*$M$2*$N$2*E3055*1000/'Costo de tareas'!$B$14</f>
        <v>0</v>
      </c>
      <c r="H3055" s="16">
        <f>IF(G3055 &gt; 'Costo de tareas'!$B$13, 'Costo de tareas'!$B$13, IF(G3055 &lt; 'Costo de tareas'!$B$13*0.2, 0, 'Costo de tareas'!$B$13- G3055))</f>
        <v>0</v>
      </c>
      <c r="I3055" s="17">
        <f>IF(H3055=0,'Costo de tareas'!$B$13,'Costo de tareas'!$B$13-H3055)</f>
        <v>39.28055556</v>
      </c>
      <c r="J3055" s="2"/>
      <c r="K3055" s="2"/>
      <c r="P3055" s="2"/>
    </row>
    <row r="3056">
      <c r="A3056" s="3" t="s">
        <v>4126</v>
      </c>
      <c r="B3056" s="11" t="str">
        <f t="shared" si="1"/>
        <v>20080508</v>
      </c>
      <c r="C3056" s="12">
        <f t="shared" si="2"/>
        <v>39576</v>
      </c>
      <c r="D3056" s="3" t="str">
        <f t="shared" si="3"/>
        <v>06</v>
      </c>
      <c r="E3056" s="13">
        <v>92.0</v>
      </c>
      <c r="F3056" s="14">
        <f>'Costo de tareas'!$B$15</f>
        <v>0.1964027778</v>
      </c>
      <c r="G3056" s="15">
        <f>'Producción diaria'!$T$3*$L$2*$M$2*$N$2*E3056*1000/'Costo de tareas'!$B$14</f>
        <v>138.327698</v>
      </c>
      <c r="H3056" s="16">
        <f>IF(G3056 &gt; 'Costo de tareas'!$B$13, 'Costo de tareas'!$B$13, IF(G3056 &lt; 'Costo de tareas'!$B$13*0.2, 0, 'Costo de tareas'!$B$13- G3056))</f>
        <v>39.28055556</v>
      </c>
      <c r="I3056" s="17">
        <f>IF(H3056=0,'Costo de tareas'!$B$13,'Costo de tareas'!$B$13-H3056)</f>
        <v>0</v>
      </c>
      <c r="J3056" s="2"/>
      <c r="K3056" s="2"/>
      <c r="P3056" s="2"/>
    </row>
    <row r="3057">
      <c r="A3057" s="3" t="s">
        <v>4127</v>
      </c>
      <c r="B3057" s="11" t="str">
        <f t="shared" si="1"/>
        <v>20080508</v>
      </c>
      <c r="C3057" s="12">
        <f t="shared" si="2"/>
        <v>39576</v>
      </c>
      <c r="D3057" s="3" t="str">
        <f t="shared" si="3"/>
        <v>07</v>
      </c>
      <c r="E3057" s="13">
        <v>29.0</v>
      </c>
      <c r="F3057" s="14">
        <f>'Costo de tareas'!$B$15</f>
        <v>0.1964027778</v>
      </c>
      <c r="G3057" s="15">
        <f>'Producción diaria'!$T$3*$L$2*$M$2*$N$2*E3057*1000/'Costo de tareas'!$B$14</f>
        <v>43.60329612</v>
      </c>
      <c r="H3057" s="16">
        <f>IF(G3057 &gt; 'Costo de tareas'!$B$13, 'Costo de tareas'!$B$13, IF(G3057 &lt; 'Costo de tareas'!$B$13*0.2, 0, 'Costo de tareas'!$B$13- G3057))</f>
        <v>39.28055556</v>
      </c>
      <c r="I3057" s="17">
        <f>IF(H3057=0,'Costo de tareas'!$B$13,'Costo de tareas'!$B$13-H3057)</f>
        <v>0</v>
      </c>
      <c r="J3057" s="2"/>
      <c r="K3057" s="2"/>
      <c r="P3057" s="2"/>
    </row>
    <row r="3058">
      <c r="A3058" s="3" t="s">
        <v>4129</v>
      </c>
      <c r="B3058" s="11" t="str">
        <f t="shared" si="1"/>
        <v>20080508</v>
      </c>
      <c r="C3058" s="12">
        <f t="shared" si="2"/>
        <v>39576</v>
      </c>
      <c r="D3058" s="3" t="str">
        <f t="shared" si="3"/>
        <v>08</v>
      </c>
      <c r="E3058" s="13">
        <v>47.0</v>
      </c>
      <c r="F3058" s="14">
        <f>'Costo de tareas'!$B$15</f>
        <v>0.1964027778</v>
      </c>
      <c r="G3058" s="15">
        <f>'Producción diaria'!$T$3*$L$2*$M$2*$N$2*E3058*1000/'Costo de tareas'!$B$14</f>
        <v>70.66741095</v>
      </c>
      <c r="H3058" s="16">
        <f>IF(G3058 &gt; 'Costo de tareas'!$B$13, 'Costo de tareas'!$B$13, IF(G3058 &lt; 'Costo de tareas'!$B$13*0.2, 0, 'Costo de tareas'!$B$13- G3058))</f>
        <v>39.28055556</v>
      </c>
      <c r="I3058" s="17">
        <f>IF(H3058=0,'Costo de tareas'!$B$13,'Costo de tareas'!$B$13-H3058)</f>
        <v>0</v>
      </c>
      <c r="J3058" s="2"/>
      <c r="K3058" s="2"/>
      <c r="P3058" s="2"/>
    </row>
    <row r="3059">
      <c r="A3059" s="3" t="s">
        <v>4130</v>
      </c>
      <c r="B3059" s="11" t="str">
        <f t="shared" si="1"/>
        <v>20080508</v>
      </c>
      <c r="C3059" s="12">
        <f t="shared" si="2"/>
        <v>39576</v>
      </c>
      <c r="D3059" s="3" t="str">
        <f t="shared" si="3"/>
        <v>09</v>
      </c>
      <c r="E3059" s="13">
        <v>97.0</v>
      </c>
      <c r="F3059" s="14">
        <f>'Costo de tareas'!$B$15</f>
        <v>0.1964027778</v>
      </c>
      <c r="G3059" s="15">
        <f>'Producción diaria'!$T$3*$L$2*$M$2*$N$2*E3059*1000/'Costo de tareas'!$B$14</f>
        <v>145.8455077</v>
      </c>
      <c r="H3059" s="16">
        <f>IF(G3059 &gt; 'Costo de tareas'!$B$13, 'Costo de tareas'!$B$13, IF(G3059 &lt; 'Costo de tareas'!$B$13*0.2, 0, 'Costo de tareas'!$B$13- G3059))</f>
        <v>39.28055556</v>
      </c>
      <c r="I3059" s="17">
        <f>IF(H3059=0,'Costo de tareas'!$B$13,'Costo de tareas'!$B$13-H3059)</f>
        <v>0</v>
      </c>
      <c r="J3059" s="2"/>
      <c r="K3059" s="2"/>
      <c r="P3059" s="2"/>
    </row>
    <row r="3060">
      <c r="A3060" s="3" t="s">
        <v>4132</v>
      </c>
      <c r="B3060" s="11" t="str">
        <f t="shared" si="1"/>
        <v>20080508</v>
      </c>
      <c r="C3060" s="12">
        <f t="shared" si="2"/>
        <v>39576</v>
      </c>
      <c r="D3060" s="3" t="str">
        <f t="shared" si="3"/>
        <v>10</v>
      </c>
      <c r="E3060" s="13">
        <v>115.0</v>
      </c>
      <c r="F3060" s="14">
        <f>'Costo de tareas'!$B$15</f>
        <v>0.1964027778</v>
      </c>
      <c r="G3060" s="15">
        <f>'Producción diaria'!$T$3*$L$2*$M$2*$N$2*E3060*1000/'Costo de tareas'!$B$14</f>
        <v>172.9096225</v>
      </c>
      <c r="H3060" s="16">
        <f>IF(G3060 &gt; 'Costo de tareas'!$B$13, 'Costo de tareas'!$B$13, IF(G3060 &lt; 'Costo de tareas'!$B$13*0.2, 0, 'Costo de tareas'!$B$13- G3060))</f>
        <v>39.28055556</v>
      </c>
      <c r="I3060" s="17">
        <f>IF(H3060=0,'Costo de tareas'!$B$13,'Costo de tareas'!$B$13-H3060)</f>
        <v>0</v>
      </c>
      <c r="J3060" s="2"/>
      <c r="K3060" s="2"/>
      <c r="P3060" s="2"/>
    </row>
    <row r="3061">
      <c r="A3061" s="3" t="s">
        <v>4133</v>
      </c>
      <c r="B3061" s="11" t="str">
        <f t="shared" si="1"/>
        <v>20080508</v>
      </c>
      <c r="C3061" s="12">
        <f t="shared" si="2"/>
        <v>39576</v>
      </c>
      <c r="D3061" s="3" t="str">
        <f t="shared" si="3"/>
        <v>11</v>
      </c>
      <c r="E3061" s="13">
        <v>146.0</v>
      </c>
      <c r="F3061" s="14">
        <f>'Costo de tareas'!$B$15</f>
        <v>0.1964027778</v>
      </c>
      <c r="G3061" s="15">
        <f>'Producción diaria'!$T$3*$L$2*$M$2*$N$2*E3061*1000/'Costo de tareas'!$B$14</f>
        <v>219.5200425</v>
      </c>
      <c r="H3061" s="16">
        <f>IF(G3061 &gt; 'Costo de tareas'!$B$13, 'Costo de tareas'!$B$13, IF(G3061 &lt; 'Costo de tareas'!$B$13*0.2, 0, 'Costo de tareas'!$B$13- G3061))</f>
        <v>39.28055556</v>
      </c>
      <c r="I3061" s="17">
        <f>IF(H3061=0,'Costo de tareas'!$B$13,'Costo de tareas'!$B$13-H3061)</f>
        <v>0</v>
      </c>
      <c r="J3061" s="2"/>
      <c r="K3061" s="2"/>
      <c r="P3061" s="2"/>
    </row>
    <row r="3062">
      <c r="A3062" s="3" t="s">
        <v>4135</v>
      </c>
      <c r="B3062" s="11" t="str">
        <f t="shared" si="1"/>
        <v>20080508</v>
      </c>
      <c r="C3062" s="12">
        <f t="shared" si="2"/>
        <v>39576</v>
      </c>
      <c r="D3062" s="3" t="str">
        <f t="shared" si="3"/>
        <v>12</v>
      </c>
      <c r="E3062" s="13">
        <v>337.0</v>
      </c>
      <c r="F3062" s="14">
        <f>'Costo de tareas'!$B$15</f>
        <v>0.1964027778</v>
      </c>
      <c r="G3062" s="15">
        <f>'Producción diaria'!$T$3*$L$2*$M$2*$N$2*E3062*1000/'Costo de tareas'!$B$14</f>
        <v>506.7003721</v>
      </c>
      <c r="H3062" s="16">
        <f>IF(G3062 &gt; 'Costo de tareas'!$B$13, 'Costo de tareas'!$B$13, IF(G3062 &lt; 'Costo de tareas'!$B$13*0.2, 0, 'Costo de tareas'!$B$13- G3062))</f>
        <v>39.28055556</v>
      </c>
      <c r="I3062" s="17">
        <f>IF(H3062=0,'Costo de tareas'!$B$13,'Costo de tareas'!$B$13-H3062)</f>
        <v>0</v>
      </c>
      <c r="J3062" s="2"/>
      <c r="K3062" s="2"/>
      <c r="P3062" s="2"/>
    </row>
    <row r="3063">
      <c r="A3063" s="3" t="s">
        <v>4136</v>
      </c>
      <c r="B3063" s="11" t="str">
        <f t="shared" si="1"/>
        <v>20080508</v>
      </c>
      <c r="C3063" s="12">
        <f t="shared" si="2"/>
        <v>39576</v>
      </c>
      <c r="D3063" s="3" t="str">
        <f t="shared" si="3"/>
        <v>13</v>
      </c>
      <c r="E3063" s="13">
        <v>242.0</v>
      </c>
      <c r="F3063" s="14">
        <f>'Costo de tareas'!$B$15</f>
        <v>0.1964027778</v>
      </c>
      <c r="G3063" s="15">
        <f>'Producción diaria'!$T$3*$L$2*$M$2*$N$2*E3063*1000/'Costo de tareas'!$B$14</f>
        <v>363.8619883</v>
      </c>
      <c r="H3063" s="16">
        <f>IF(G3063 &gt; 'Costo de tareas'!$B$13, 'Costo de tareas'!$B$13, IF(G3063 &lt; 'Costo de tareas'!$B$13*0.2, 0, 'Costo de tareas'!$B$13- G3063))</f>
        <v>39.28055556</v>
      </c>
      <c r="I3063" s="17">
        <f>IF(H3063=0,'Costo de tareas'!$B$13,'Costo de tareas'!$B$13-H3063)</f>
        <v>0</v>
      </c>
      <c r="J3063" s="2"/>
      <c r="K3063" s="2"/>
      <c r="P3063" s="2"/>
    </row>
    <row r="3064">
      <c r="A3064" s="3" t="s">
        <v>4138</v>
      </c>
      <c r="B3064" s="11" t="str">
        <f t="shared" si="1"/>
        <v>20080508</v>
      </c>
      <c r="C3064" s="12">
        <f t="shared" si="2"/>
        <v>39576</v>
      </c>
      <c r="D3064" s="3" t="str">
        <f t="shared" si="3"/>
        <v>14</v>
      </c>
      <c r="E3064" s="13">
        <v>106.0</v>
      </c>
      <c r="F3064" s="14">
        <f>'Costo de tareas'!$B$15</f>
        <v>0.1964027778</v>
      </c>
      <c r="G3064" s="15">
        <f>'Producción diaria'!$T$3*$L$2*$M$2*$N$2*E3064*1000/'Costo de tareas'!$B$14</f>
        <v>159.3775651</v>
      </c>
      <c r="H3064" s="16">
        <f>IF(G3064 &gt; 'Costo de tareas'!$B$13, 'Costo de tareas'!$B$13, IF(G3064 &lt; 'Costo de tareas'!$B$13*0.2, 0, 'Costo de tareas'!$B$13- G3064))</f>
        <v>39.28055556</v>
      </c>
      <c r="I3064" s="17">
        <f>IF(H3064=0,'Costo de tareas'!$B$13,'Costo de tareas'!$B$13-H3064)</f>
        <v>0</v>
      </c>
      <c r="J3064" s="2"/>
      <c r="K3064" s="2"/>
      <c r="P3064" s="2"/>
    </row>
    <row r="3065">
      <c r="A3065" s="3" t="s">
        <v>4140</v>
      </c>
      <c r="B3065" s="11" t="str">
        <f t="shared" si="1"/>
        <v>20080508</v>
      </c>
      <c r="C3065" s="12">
        <f t="shared" si="2"/>
        <v>39576</v>
      </c>
      <c r="D3065" s="3" t="str">
        <f t="shared" si="3"/>
        <v>15</v>
      </c>
      <c r="E3065" s="13">
        <v>412.0</v>
      </c>
      <c r="F3065" s="14">
        <f>'Costo de tareas'!$B$15</f>
        <v>0.1964027778</v>
      </c>
      <c r="G3065" s="15">
        <f>'Producción diaria'!$T$3*$L$2*$M$2*$N$2*E3065*1000/'Costo de tareas'!$B$14</f>
        <v>619.4675173</v>
      </c>
      <c r="H3065" s="16">
        <f>IF(G3065 &gt; 'Costo de tareas'!$B$13, 'Costo de tareas'!$B$13, IF(G3065 &lt; 'Costo de tareas'!$B$13*0.2, 0, 'Costo de tareas'!$B$13- G3065))</f>
        <v>39.28055556</v>
      </c>
      <c r="I3065" s="17">
        <f>IF(H3065=0,'Costo de tareas'!$B$13,'Costo de tareas'!$B$13-H3065)</f>
        <v>0</v>
      </c>
      <c r="J3065" s="2"/>
      <c r="K3065" s="2"/>
      <c r="P3065" s="2"/>
    </row>
    <row r="3066">
      <c r="A3066" s="3" t="s">
        <v>4141</v>
      </c>
      <c r="B3066" s="11" t="str">
        <f t="shared" si="1"/>
        <v>20080508</v>
      </c>
      <c r="C3066" s="12">
        <f t="shared" si="2"/>
        <v>39576</v>
      </c>
      <c r="D3066" s="3" t="str">
        <f t="shared" si="3"/>
        <v>16</v>
      </c>
      <c r="E3066" s="13">
        <v>482.0</v>
      </c>
      <c r="F3066" s="14">
        <f>'Costo de tareas'!$B$15</f>
        <v>0.1964027778</v>
      </c>
      <c r="G3066" s="15">
        <f>'Producción diaria'!$T$3*$L$2*$M$2*$N$2*E3066*1000/'Costo de tareas'!$B$14</f>
        <v>724.7168527</v>
      </c>
      <c r="H3066" s="16">
        <f>IF(G3066 &gt; 'Costo de tareas'!$B$13, 'Costo de tareas'!$B$13, IF(G3066 &lt; 'Costo de tareas'!$B$13*0.2, 0, 'Costo de tareas'!$B$13- G3066))</f>
        <v>39.28055556</v>
      </c>
      <c r="I3066" s="17">
        <f>IF(H3066=0,'Costo de tareas'!$B$13,'Costo de tareas'!$B$13-H3066)</f>
        <v>0</v>
      </c>
      <c r="J3066" s="2"/>
      <c r="K3066" s="2"/>
      <c r="P3066" s="2"/>
    </row>
    <row r="3067">
      <c r="A3067" s="3" t="s">
        <v>4142</v>
      </c>
      <c r="B3067" s="11" t="str">
        <f t="shared" si="1"/>
        <v>20080508</v>
      </c>
      <c r="C3067" s="12">
        <f t="shared" si="2"/>
        <v>39576</v>
      </c>
      <c r="D3067" s="3" t="str">
        <f t="shared" si="3"/>
        <v>17</v>
      </c>
      <c r="E3067" s="13">
        <v>277.0</v>
      </c>
      <c r="F3067" s="14">
        <f>'Costo de tareas'!$B$15</f>
        <v>0.1964027778</v>
      </c>
      <c r="G3067" s="15">
        <f>'Producción diaria'!$T$3*$L$2*$M$2*$N$2*E3067*1000/'Costo de tareas'!$B$14</f>
        <v>416.486656</v>
      </c>
      <c r="H3067" s="16">
        <f>IF(G3067 &gt; 'Costo de tareas'!$B$13, 'Costo de tareas'!$B$13, IF(G3067 &lt; 'Costo de tareas'!$B$13*0.2, 0, 'Costo de tareas'!$B$13- G3067))</f>
        <v>39.28055556</v>
      </c>
      <c r="I3067" s="17">
        <f>IF(H3067=0,'Costo de tareas'!$B$13,'Costo de tareas'!$B$13-H3067)</f>
        <v>0</v>
      </c>
      <c r="J3067" s="2"/>
      <c r="K3067" s="2"/>
      <c r="P3067" s="2"/>
    </row>
    <row r="3068">
      <c r="A3068" s="3" t="s">
        <v>4143</v>
      </c>
      <c r="B3068" s="11" t="str">
        <f t="shared" si="1"/>
        <v>20080508</v>
      </c>
      <c r="C3068" s="12">
        <f t="shared" si="2"/>
        <v>39576</v>
      </c>
      <c r="D3068" s="3" t="str">
        <f t="shared" si="3"/>
        <v>18</v>
      </c>
      <c r="E3068" s="13">
        <v>108.0</v>
      </c>
      <c r="F3068" s="14">
        <f>'Costo de tareas'!$B$15</f>
        <v>0.1964027778</v>
      </c>
      <c r="G3068" s="15">
        <f>'Producción diaria'!$T$3*$L$2*$M$2*$N$2*E3068*1000/'Costo de tareas'!$B$14</f>
        <v>162.384689</v>
      </c>
      <c r="H3068" s="16">
        <f>IF(G3068 &gt; 'Costo de tareas'!$B$13, 'Costo de tareas'!$B$13, IF(G3068 &lt; 'Costo de tareas'!$B$13*0.2, 0, 'Costo de tareas'!$B$13- G3068))</f>
        <v>39.28055556</v>
      </c>
      <c r="I3068" s="17">
        <f>IF(H3068=0,'Costo de tareas'!$B$13,'Costo de tareas'!$B$13-H3068)</f>
        <v>0</v>
      </c>
      <c r="J3068" s="2"/>
      <c r="K3068" s="2"/>
      <c r="P3068" s="2"/>
    </row>
    <row r="3069">
      <c r="A3069" s="3" t="s">
        <v>4144</v>
      </c>
      <c r="B3069" s="11" t="str">
        <f t="shared" si="1"/>
        <v>20080508</v>
      </c>
      <c r="C3069" s="12">
        <f t="shared" si="2"/>
        <v>39576</v>
      </c>
      <c r="D3069" s="3" t="str">
        <f t="shared" si="3"/>
        <v>19</v>
      </c>
      <c r="E3069" s="13">
        <v>352.8</v>
      </c>
      <c r="F3069" s="14">
        <f>'Costo de tareas'!$B$15</f>
        <v>0.1964027778</v>
      </c>
      <c r="G3069" s="15">
        <f>'Producción diaria'!$T$3*$L$2*$M$2*$N$2*E3069*1000/'Costo de tareas'!$B$14</f>
        <v>530.4566507</v>
      </c>
      <c r="H3069" s="16">
        <f>IF(G3069 &gt; 'Costo de tareas'!$B$13, 'Costo de tareas'!$B$13, IF(G3069 &lt; 'Costo de tareas'!$B$13*0.2, 0, 'Costo de tareas'!$B$13- G3069))</f>
        <v>39.28055556</v>
      </c>
      <c r="I3069" s="17">
        <f>IF(H3069=0,'Costo de tareas'!$B$13,'Costo de tareas'!$B$13-H3069)</f>
        <v>0</v>
      </c>
      <c r="J3069" s="2"/>
      <c r="K3069" s="2"/>
      <c r="P3069" s="2"/>
    </row>
    <row r="3070">
      <c r="A3070" s="3" t="s">
        <v>4146</v>
      </c>
      <c r="B3070" s="11" t="str">
        <f t="shared" si="1"/>
        <v>20080508</v>
      </c>
      <c r="C3070" s="12">
        <f t="shared" si="2"/>
        <v>39576</v>
      </c>
      <c r="D3070" s="3" t="str">
        <f t="shared" si="3"/>
        <v>20</v>
      </c>
      <c r="E3070" s="13">
        <v>0.0</v>
      </c>
      <c r="F3070" s="14">
        <f>'Costo de tareas'!$B$15</f>
        <v>0.1964027778</v>
      </c>
      <c r="G3070" s="15">
        <f>'Producción diaria'!$T$3*$L$2*$M$2*$N$2*E3070*1000/'Costo de tareas'!$B$14</f>
        <v>0</v>
      </c>
      <c r="H3070" s="16">
        <f>IF(G3070 &gt; 'Costo de tareas'!$B$13, 'Costo de tareas'!$B$13, IF(G3070 &lt; 'Costo de tareas'!$B$13*0.2, 0, 'Costo de tareas'!$B$13- G3070))</f>
        <v>0</v>
      </c>
      <c r="I3070" s="17">
        <f>IF(H3070=0,'Costo de tareas'!$B$13,'Costo de tareas'!$B$13-H3070)</f>
        <v>39.28055556</v>
      </c>
      <c r="J3070" s="2"/>
      <c r="K3070" s="2"/>
      <c r="P3070" s="2"/>
    </row>
    <row r="3071">
      <c r="A3071" s="3" t="s">
        <v>4148</v>
      </c>
      <c r="B3071" s="11" t="str">
        <f t="shared" si="1"/>
        <v>20080508</v>
      </c>
      <c r="C3071" s="12">
        <f t="shared" si="2"/>
        <v>39576</v>
      </c>
      <c r="D3071" s="3" t="str">
        <f t="shared" si="3"/>
        <v>21</v>
      </c>
      <c r="E3071" s="13">
        <v>0.0</v>
      </c>
      <c r="F3071" s="14">
        <f>'Costo de tareas'!$B$15</f>
        <v>0.1964027778</v>
      </c>
      <c r="G3071" s="15">
        <f>'Producción diaria'!$T$3*$L$2*$M$2*$N$2*E3071*1000/'Costo de tareas'!$B$14</f>
        <v>0</v>
      </c>
      <c r="H3071" s="16">
        <f>IF(G3071 &gt; 'Costo de tareas'!$B$13, 'Costo de tareas'!$B$13, IF(G3071 &lt; 'Costo de tareas'!$B$13*0.2, 0, 'Costo de tareas'!$B$13- G3071))</f>
        <v>0</v>
      </c>
      <c r="I3071" s="17">
        <f>IF(H3071=0,'Costo de tareas'!$B$13,'Costo de tareas'!$B$13-H3071)</f>
        <v>39.28055556</v>
      </c>
      <c r="J3071" s="2"/>
      <c r="K3071" s="2"/>
      <c r="P3071" s="2"/>
    </row>
    <row r="3072">
      <c r="A3072" s="3" t="s">
        <v>4149</v>
      </c>
      <c r="B3072" s="11" t="str">
        <f t="shared" si="1"/>
        <v>20080508</v>
      </c>
      <c r="C3072" s="12">
        <f t="shared" si="2"/>
        <v>39576</v>
      </c>
      <c r="D3072" s="3" t="str">
        <f t="shared" si="3"/>
        <v>22</v>
      </c>
      <c r="E3072" s="13">
        <v>0.0</v>
      </c>
      <c r="F3072" s="14">
        <f>'Costo de tareas'!$B$15</f>
        <v>0.1964027778</v>
      </c>
      <c r="G3072" s="15">
        <f>'Producción diaria'!$T$3*$L$2*$M$2*$N$2*E3072*1000/'Costo de tareas'!$B$14</f>
        <v>0</v>
      </c>
      <c r="H3072" s="16">
        <f>IF(G3072 &gt; 'Costo de tareas'!$B$13, 'Costo de tareas'!$B$13, IF(G3072 &lt; 'Costo de tareas'!$B$13*0.2, 0, 'Costo de tareas'!$B$13- G3072))</f>
        <v>0</v>
      </c>
      <c r="I3072" s="17">
        <f>IF(H3072=0,'Costo de tareas'!$B$13,'Costo de tareas'!$B$13-H3072)</f>
        <v>39.28055556</v>
      </c>
      <c r="J3072" s="2"/>
      <c r="K3072" s="2"/>
      <c r="P3072" s="2"/>
    </row>
    <row r="3073">
      <c r="A3073" s="3" t="s">
        <v>4151</v>
      </c>
      <c r="B3073" s="11" t="str">
        <f t="shared" si="1"/>
        <v>20080508</v>
      </c>
      <c r="C3073" s="12">
        <f t="shared" si="2"/>
        <v>39576</v>
      </c>
      <c r="D3073" s="3" t="str">
        <f t="shared" si="3"/>
        <v>23</v>
      </c>
      <c r="E3073" s="13">
        <v>0.0</v>
      </c>
      <c r="F3073" s="14">
        <f>'Costo de tareas'!$B$15</f>
        <v>0.1964027778</v>
      </c>
      <c r="G3073" s="15">
        <f>'Producción diaria'!$T$3*$L$2*$M$2*$N$2*E3073*1000/'Costo de tareas'!$B$14</f>
        <v>0</v>
      </c>
      <c r="H3073" s="16">
        <f>IF(G3073 &gt; 'Costo de tareas'!$B$13, 'Costo de tareas'!$B$13, IF(G3073 &lt; 'Costo de tareas'!$B$13*0.2, 0, 'Costo de tareas'!$B$13- G3073))</f>
        <v>0</v>
      </c>
      <c r="I3073" s="17">
        <f>IF(H3073=0,'Costo de tareas'!$B$13,'Costo de tareas'!$B$13-H3073)</f>
        <v>39.28055556</v>
      </c>
      <c r="J3073" s="2"/>
      <c r="K3073" s="2"/>
      <c r="P3073" s="2"/>
    </row>
    <row r="3074">
      <c r="A3074" s="3" t="s">
        <v>4152</v>
      </c>
      <c r="B3074" s="11" t="str">
        <f t="shared" si="1"/>
        <v>20080509</v>
      </c>
      <c r="C3074" s="12">
        <f t="shared" si="2"/>
        <v>39577</v>
      </c>
      <c r="D3074" s="3" t="str">
        <f t="shared" si="3"/>
        <v>00</v>
      </c>
      <c r="E3074" s="13">
        <v>0.0</v>
      </c>
      <c r="F3074" s="14">
        <f>'Costo de tareas'!$B$15</f>
        <v>0.1964027778</v>
      </c>
      <c r="G3074" s="15">
        <f>'Producción diaria'!$T$3*$L$2*$M$2*$N$2*E3074*1000/'Costo de tareas'!$B$14</f>
        <v>0</v>
      </c>
      <c r="H3074" s="16">
        <f>IF(G3074 &gt; 'Costo de tareas'!$B$13, 'Costo de tareas'!$B$13, IF(G3074 &lt; 'Costo de tareas'!$B$13*0.2, 0, 'Costo de tareas'!$B$13- G3074))</f>
        <v>0</v>
      </c>
      <c r="I3074" s="17">
        <f>IF(H3074=0,'Costo de tareas'!$B$13,'Costo de tareas'!$B$13-H3074)</f>
        <v>39.28055556</v>
      </c>
      <c r="J3074" s="2"/>
      <c r="K3074" s="2"/>
      <c r="P3074" s="2"/>
    </row>
    <row r="3075">
      <c r="A3075" s="3" t="s">
        <v>4153</v>
      </c>
      <c r="B3075" s="11" t="str">
        <f t="shared" si="1"/>
        <v>20080509</v>
      </c>
      <c r="C3075" s="12">
        <f t="shared" si="2"/>
        <v>39577</v>
      </c>
      <c r="D3075" s="3" t="str">
        <f t="shared" si="3"/>
        <v>01</v>
      </c>
      <c r="E3075" s="13">
        <v>0.0</v>
      </c>
      <c r="F3075" s="14">
        <f>'Costo de tareas'!$B$15</f>
        <v>0.1964027778</v>
      </c>
      <c r="G3075" s="15">
        <f>'Producción diaria'!$T$3*$L$2*$M$2*$N$2*E3075*1000/'Costo de tareas'!$B$14</f>
        <v>0</v>
      </c>
      <c r="H3075" s="16">
        <f>IF(G3075 &gt; 'Costo de tareas'!$B$13, 'Costo de tareas'!$B$13, IF(G3075 &lt; 'Costo de tareas'!$B$13*0.2, 0, 'Costo de tareas'!$B$13- G3075))</f>
        <v>0</v>
      </c>
      <c r="I3075" s="17">
        <f>IF(H3075=0,'Costo de tareas'!$B$13,'Costo de tareas'!$B$13-H3075)</f>
        <v>39.28055556</v>
      </c>
      <c r="J3075" s="2"/>
      <c r="K3075" s="2"/>
      <c r="P3075" s="2"/>
    </row>
    <row r="3076">
      <c r="A3076" s="3" t="s">
        <v>4154</v>
      </c>
      <c r="B3076" s="11" t="str">
        <f t="shared" si="1"/>
        <v>20080509</v>
      </c>
      <c r="C3076" s="12">
        <f t="shared" si="2"/>
        <v>39577</v>
      </c>
      <c r="D3076" s="3" t="str">
        <f t="shared" si="3"/>
        <v>02</v>
      </c>
      <c r="E3076" s="13">
        <v>0.0</v>
      </c>
      <c r="F3076" s="14">
        <f>'Costo de tareas'!$B$15</f>
        <v>0.1964027778</v>
      </c>
      <c r="G3076" s="15">
        <f>'Producción diaria'!$T$3*$L$2*$M$2*$N$2*E3076*1000/'Costo de tareas'!$B$14</f>
        <v>0</v>
      </c>
      <c r="H3076" s="16">
        <f>IF(G3076 &gt; 'Costo de tareas'!$B$13, 'Costo de tareas'!$B$13, IF(G3076 &lt; 'Costo de tareas'!$B$13*0.2, 0, 'Costo de tareas'!$B$13- G3076))</f>
        <v>0</v>
      </c>
      <c r="I3076" s="17">
        <f>IF(H3076=0,'Costo de tareas'!$B$13,'Costo de tareas'!$B$13-H3076)</f>
        <v>39.28055556</v>
      </c>
      <c r="J3076" s="2"/>
      <c r="K3076" s="2"/>
      <c r="P3076" s="2"/>
    </row>
    <row r="3077">
      <c r="A3077" s="3" t="s">
        <v>4155</v>
      </c>
      <c r="B3077" s="11" t="str">
        <f t="shared" si="1"/>
        <v>20080509</v>
      </c>
      <c r="C3077" s="12">
        <f t="shared" si="2"/>
        <v>39577</v>
      </c>
      <c r="D3077" s="3" t="str">
        <f t="shared" si="3"/>
        <v>03</v>
      </c>
      <c r="E3077" s="13">
        <v>0.0</v>
      </c>
      <c r="F3077" s="14">
        <f>'Costo de tareas'!$B$15</f>
        <v>0.1964027778</v>
      </c>
      <c r="G3077" s="15">
        <f>'Producción diaria'!$T$3*$L$2*$M$2*$N$2*E3077*1000/'Costo de tareas'!$B$14</f>
        <v>0</v>
      </c>
      <c r="H3077" s="16">
        <f>IF(G3077 &gt; 'Costo de tareas'!$B$13, 'Costo de tareas'!$B$13, IF(G3077 &lt; 'Costo de tareas'!$B$13*0.2, 0, 'Costo de tareas'!$B$13- G3077))</f>
        <v>0</v>
      </c>
      <c r="I3077" s="17">
        <f>IF(H3077=0,'Costo de tareas'!$B$13,'Costo de tareas'!$B$13-H3077)</f>
        <v>39.28055556</v>
      </c>
      <c r="J3077" s="2"/>
      <c r="K3077" s="2"/>
      <c r="P3077" s="2"/>
    </row>
    <row r="3078">
      <c r="A3078" s="3" t="s">
        <v>4156</v>
      </c>
      <c r="B3078" s="11" t="str">
        <f t="shared" si="1"/>
        <v>20080509</v>
      </c>
      <c r="C3078" s="12">
        <f t="shared" si="2"/>
        <v>39577</v>
      </c>
      <c r="D3078" s="3" t="str">
        <f t="shared" si="3"/>
        <v>04</v>
      </c>
      <c r="E3078" s="13">
        <v>0.0</v>
      </c>
      <c r="F3078" s="14">
        <f>'Costo de tareas'!$B$15</f>
        <v>0.1964027778</v>
      </c>
      <c r="G3078" s="15">
        <f>'Producción diaria'!$T$3*$L$2*$M$2*$N$2*E3078*1000/'Costo de tareas'!$B$14</f>
        <v>0</v>
      </c>
      <c r="H3078" s="16">
        <f>IF(G3078 &gt; 'Costo de tareas'!$B$13, 'Costo de tareas'!$B$13, IF(G3078 &lt; 'Costo de tareas'!$B$13*0.2, 0, 'Costo de tareas'!$B$13- G3078))</f>
        <v>0</v>
      </c>
      <c r="I3078" s="17">
        <f>IF(H3078=0,'Costo de tareas'!$B$13,'Costo de tareas'!$B$13-H3078)</f>
        <v>39.28055556</v>
      </c>
      <c r="J3078" s="2"/>
      <c r="K3078" s="2"/>
      <c r="P3078" s="2"/>
    </row>
    <row r="3079">
      <c r="A3079" s="3" t="s">
        <v>4157</v>
      </c>
      <c r="B3079" s="11" t="str">
        <f t="shared" si="1"/>
        <v>20080509</v>
      </c>
      <c r="C3079" s="12">
        <f t="shared" si="2"/>
        <v>39577</v>
      </c>
      <c r="D3079" s="3" t="str">
        <f t="shared" si="3"/>
        <v>05</v>
      </c>
      <c r="E3079" s="13">
        <v>0.0</v>
      </c>
      <c r="F3079" s="14">
        <f>'Costo de tareas'!$B$15</f>
        <v>0.1964027778</v>
      </c>
      <c r="G3079" s="15">
        <f>'Producción diaria'!$T$3*$L$2*$M$2*$N$2*E3079*1000/'Costo de tareas'!$B$14</f>
        <v>0</v>
      </c>
      <c r="H3079" s="16">
        <f>IF(G3079 &gt; 'Costo de tareas'!$B$13, 'Costo de tareas'!$B$13, IF(G3079 &lt; 'Costo de tareas'!$B$13*0.2, 0, 'Costo de tareas'!$B$13- G3079))</f>
        <v>0</v>
      </c>
      <c r="I3079" s="17">
        <f>IF(H3079=0,'Costo de tareas'!$B$13,'Costo de tareas'!$B$13-H3079)</f>
        <v>39.28055556</v>
      </c>
      <c r="J3079" s="2"/>
      <c r="K3079" s="2"/>
      <c r="P3079" s="2"/>
    </row>
    <row r="3080">
      <c r="A3080" s="3" t="s">
        <v>4158</v>
      </c>
      <c r="B3080" s="11" t="str">
        <f t="shared" si="1"/>
        <v>20080509</v>
      </c>
      <c r="C3080" s="12">
        <f t="shared" si="2"/>
        <v>39577</v>
      </c>
      <c r="D3080" s="3" t="str">
        <f t="shared" si="3"/>
        <v>06</v>
      </c>
      <c r="E3080" s="13">
        <v>74.0</v>
      </c>
      <c r="F3080" s="14">
        <f>'Costo de tareas'!$B$15</f>
        <v>0.1964027778</v>
      </c>
      <c r="G3080" s="15">
        <f>'Producción diaria'!$T$3*$L$2*$M$2*$N$2*E3080*1000/'Costo de tareas'!$B$14</f>
        <v>111.2635832</v>
      </c>
      <c r="H3080" s="16">
        <f>IF(G3080 &gt; 'Costo de tareas'!$B$13, 'Costo de tareas'!$B$13, IF(G3080 &lt; 'Costo de tareas'!$B$13*0.2, 0, 'Costo de tareas'!$B$13- G3080))</f>
        <v>39.28055556</v>
      </c>
      <c r="I3080" s="17">
        <f>IF(H3080=0,'Costo de tareas'!$B$13,'Costo de tareas'!$B$13-H3080)</f>
        <v>0</v>
      </c>
      <c r="J3080" s="2"/>
      <c r="K3080" s="2"/>
      <c r="P3080" s="2"/>
    </row>
    <row r="3081">
      <c r="A3081" s="3" t="s">
        <v>4159</v>
      </c>
      <c r="B3081" s="11" t="str">
        <f t="shared" si="1"/>
        <v>20080509</v>
      </c>
      <c r="C3081" s="12">
        <f t="shared" si="2"/>
        <v>39577</v>
      </c>
      <c r="D3081" s="3" t="str">
        <f t="shared" si="3"/>
        <v>07</v>
      </c>
      <c r="E3081" s="13">
        <v>301.0</v>
      </c>
      <c r="F3081" s="14">
        <f>'Costo de tareas'!$B$15</f>
        <v>0.1964027778</v>
      </c>
      <c r="G3081" s="15">
        <f>'Producción diaria'!$T$3*$L$2*$M$2*$N$2*E3081*1000/'Costo de tareas'!$B$14</f>
        <v>452.5721425</v>
      </c>
      <c r="H3081" s="16">
        <f>IF(G3081 &gt; 'Costo de tareas'!$B$13, 'Costo de tareas'!$B$13, IF(G3081 &lt; 'Costo de tareas'!$B$13*0.2, 0, 'Costo de tareas'!$B$13- G3081))</f>
        <v>39.28055556</v>
      </c>
      <c r="I3081" s="17">
        <f>IF(H3081=0,'Costo de tareas'!$B$13,'Costo de tareas'!$B$13-H3081)</f>
        <v>0</v>
      </c>
      <c r="J3081" s="2"/>
      <c r="K3081" s="2"/>
      <c r="P3081" s="2"/>
    </row>
    <row r="3082">
      <c r="A3082" s="3" t="s">
        <v>4160</v>
      </c>
      <c r="B3082" s="11" t="str">
        <f t="shared" si="1"/>
        <v>20080509</v>
      </c>
      <c r="C3082" s="12">
        <f t="shared" si="2"/>
        <v>39577</v>
      </c>
      <c r="D3082" s="3" t="str">
        <f t="shared" si="3"/>
        <v>08</v>
      </c>
      <c r="E3082" s="13">
        <v>442.0</v>
      </c>
      <c r="F3082" s="14">
        <f>'Costo de tareas'!$B$15</f>
        <v>0.1964027778</v>
      </c>
      <c r="G3082" s="15">
        <f>'Producción diaria'!$T$3*$L$2*$M$2*$N$2*E3082*1000/'Costo de tareas'!$B$14</f>
        <v>664.5743753</v>
      </c>
      <c r="H3082" s="16">
        <f>IF(G3082 &gt; 'Costo de tareas'!$B$13, 'Costo de tareas'!$B$13, IF(G3082 &lt; 'Costo de tareas'!$B$13*0.2, 0, 'Costo de tareas'!$B$13- G3082))</f>
        <v>39.28055556</v>
      </c>
      <c r="I3082" s="17">
        <f>IF(H3082=0,'Costo de tareas'!$B$13,'Costo de tareas'!$B$13-H3082)</f>
        <v>0</v>
      </c>
      <c r="J3082" s="2"/>
      <c r="K3082" s="2"/>
      <c r="P3082" s="2"/>
    </row>
    <row r="3083">
      <c r="A3083" s="3" t="s">
        <v>4161</v>
      </c>
      <c r="B3083" s="11" t="str">
        <f t="shared" si="1"/>
        <v>20080509</v>
      </c>
      <c r="C3083" s="12">
        <f t="shared" si="2"/>
        <v>39577</v>
      </c>
      <c r="D3083" s="3" t="str">
        <f t="shared" si="3"/>
        <v>09</v>
      </c>
      <c r="E3083" s="13">
        <v>696.0</v>
      </c>
      <c r="F3083" s="14">
        <f>'Costo de tareas'!$B$15</f>
        <v>0.1964027778</v>
      </c>
      <c r="G3083" s="15">
        <f>'Producción diaria'!$T$3*$L$2*$M$2*$N$2*E3083*1000/'Costo de tareas'!$B$14</f>
        <v>1046.479107</v>
      </c>
      <c r="H3083" s="16">
        <f>IF(G3083 &gt; 'Costo de tareas'!$B$13, 'Costo de tareas'!$B$13, IF(G3083 &lt; 'Costo de tareas'!$B$13*0.2, 0, 'Costo de tareas'!$B$13- G3083))</f>
        <v>39.28055556</v>
      </c>
      <c r="I3083" s="17">
        <f>IF(H3083=0,'Costo de tareas'!$B$13,'Costo de tareas'!$B$13-H3083)</f>
        <v>0</v>
      </c>
      <c r="J3083" s="2"/>
      <c r="K3083" s="2"/>
      <c r="P3083" s="2"/>
    </row>
    <row r="3084">
      <c r="A3084" s="3" t="s">
        <v>4162</v>
      </c>
      <c r="B3084" s="11" t="str">
        <f t="shared" si="1"/>
        <v>20080509</v>
      </c>
      <c r="C3084" s="12">
        <f t="shared" si="2"/>
        <v>39577</v>
      </c>
      <c r="D3084" s="3" t="str">
        <f t="shared" si="3"/>
        <v>10</v>
      </c>
      <c r="E3084" s="13">
        <v>839.0</v>
      </c>
      <c r="F3084" s="14">
        <f>'Costo de tareas'!$B$15</f>
        <v>0.1964027778</v>
      </c>
      <c r="G3084" s="15">
        <f>'Producción diaria'!$T$3*$L$2*$M$2*$N$2*E3084*1000/'Costo de tareas'!$B$14</f>
        <v>1261.488464</v>
      </c>
      <c r="H3084" s="16">
        <f>IF(G3084 &gt; 'Costo de tareas'!$B$13, 'Costo de tareas'!$B$13, IF(G3084 &lt; 'Costo de tareas'!$B$13*0.2, 0, 'Costo de tareas'!$B$13- G3084))</f>
        <v>39.28055556</v>
      </c>
      <c r="I3084" s="17">
        <f>IF(H3084=0,'Costo de tareas'!$B$13,'Costo de tareas'!$B$13-H3084)</f>
        <v>0</v>
      </c>
      <c r="J3084" s="2"/>
      <c r="K3084" s="2"/>
      <c r="P3084" s="2"/>
    </row>
    <row r="3085">
      <c r="A3085" s="3" t="s">
        <v>4163</v>
      </c>
      <c r="B3085" s="11" t="str">
        <f t="shared" si="1"/>
        <v>20080509</v>
      </c>
      <c r="C3085" s="12">
        <f t="shared" si="2"/>
        <v>39577</v>
      </c>
      <c r="D3085" s="3" t="str">
        <f t="shared" si="3"/>
        <v>11</v>
      </c>
      <c r="E3085" s="13">
        <v>878.0</v>
      </c>
      <c r="F3085" s="14">
        <f>'Costo de tareas'!$B$15</f>
        <v>0.1964027778</v>
      </c>
      <c r="G3085" s="15">
        <f>'Producción diaria'!$T$3*$L$2*$M$2*$N$2*E3085*1000/'Costo de tareas'!$B$14</f>
        <v>1320.127379</v>
      </c>
      <c r="H3085" s="16">
        <f>IF(G3085 &gt; 'Costo de tareas'!$B$13, 'Costo de tareas'!$B$13, IF(G3085 &lt; 'Costo de tareas'!$B$13*0.2, 0, 'Costo de tareas'!$B$13- G3085))</f>
        <v>39.28055556</v>
      </c>
      <c r="I3085" s="17">
        <f>IF(H3085=0,'Costo de tareas'!$B$13,'Costo de tareas'!$B$13-H3085)</f>
        <v>0</v>
      </c>
      <c r="J3085" s="2"/>
      <c r="K3085" s="2"/>
      <c r="P3085" s="2"/>
    </row>
    <row r="3086">
      <c r="A3086" s="3" t="s">
        <v>4164</v>
      </c>
      <c r="B3086" s="11" t="str">
        <f t="shared" si="1"/>
        <v>20080509</v>
      </c>
      <c r="C3086" s="12">
        <f t="shared" si="2"/>
        <v>39577</v>
      </c>
      <c r="D3086" s="3" t="str">
        <f t="shared" si="3"/>
        <v>12</v>
      </c>
      <c r="E3086" s="13">
        <v>807.0</v>
      </c>
      <c r="F3086" s="14">
        <f>'Costo de tareas'!$B$15</f>
        <v>0.1964027778</v>
      </c>
      <c r="G3086" s="15">
        <f>'Producción diaria'!$T$3*$L$2*$M$2*$N$2*E3086*1000/'Costo de tareas'!$B$14</f>
        <v>1213.374482</v>
      </c>
      <c r="H3086" s="16">
        <f>IF(G3086 &gt; 'Costo de tareas'!$B$13, 'Costo de tareas'!$B$13, IF(G3086 &lt; 'Costo de tareas'!$B$13*0.2, 0, 'Costo de tareas'!$B$13- G3086))</f>
        <v>39.28055556</v>
      </c>
      <c r="I3086" s="17">
        <f>IF(H3086=0,'Costo de tareas'!$B$13,'Costo de tareas'!$B$13-H3086)</f>
        <v>0</v>
      </c>
      <c r="J3086" s="2"/>
      <c r="K3086" s="2"/>
      <c r="P3086" s="2"/>
    </row>
    <row r="3087">
      <c r="A3087" s="3" t="s">
        <v>4165</v>
      </c>
      <c r="B3087" s="11" t="str">
        <f t="shared" si="1"/>
        <v>20080509</v>
      </c>
      <c r="C3087" s="12">
        <f t="shared" si="2"/>
        <v>39577</v>
      </c>
      <c r="D3087" s="3" t="str">
        <f t="shared" si="3"/>
        <v>13</v>
      </c>
      <c r="E3087" s="13">
        <v>762.0</v>
      </c>
      <c r="F3087" s="14">
        <f>'Costo de tareas'!$B$15</f>
        <v>0.1964027778</v>
      </c>
      <c r="G3087" s="15">
        <f>'Producción diaria'!$T$3*$L$2*$M$2*$N$2*E3087*1000/'Costo de tareas'!$B$14</f>
        <v>1145.714195</v>
      </c>
      <c r="H3087" s="16">
        <f>IF(G3087 &gt; 'Costo de tareas'!$B$13, 'Costo de tareas'!$B$13, IF(G3087 &lt; 'Costo de tareas'!$B$13*0.2, 0, 'Costo de tareas'!$B$13- G3087))</f>
        <v>39.28055556</v>
      </c>
      <c r="I3087" s="17">
        <f>IF(H3087=0,'Costo de tareas'!$B$13,'Costo de tareas'!$B$13-H3087)</f>
        <v>0</v>
      </c>
      <c r="J3087" s="2"/>
      <c r="K3087" s="2"/>
      <c r="P3087" s="2"/>
    </row>
    <row r="3088">
      <c r="A3088" s="3" t="s">
        <v>4166</v>
      </c>
      <c r="B3088" s="11" t="str">
        <f t="shared" si="1"/>
        <v>20080509</v>
      </c>
      <c r="C3088" s="12">
        <f t="shared" si="2"/>
        <v>39577</v>
      </c>
      <c r="D3088" s="3" t="str">
        <f t="shared" si="3"/>
        <v>14</v>
      </c>
      <c r="E3088" s="13">
        <v>296.0</v>
      </c>
      <c r="F3088" s="14">
        <f>'Costo de tareas'!$B$15</f>
        <v>0.1964027778</v>
      </c>
      <c r="G3088" s="15">
        <f>'Producción diaria'!$T$3*$L$2*$M$2*$N$2*E3088*1000/'Costo de tareas'!$B$14</f>
        <v>445.0543328</v>
      </c>
      <c r="H3088" s="16">
        <f>IF(G3088 &gt; 'Costo de tareas'!$B$13, 'Costo de tareas'!$B$13, IF(G3088 &lt; 'Costo de tareas'!$B$13*0.2, 0, 'Costo de tareas'!$B$13- G3088))</f>
        <v>39.28055556</v>
      </c>
      <c r="I3088" s="17">
        <f>IF(H3088=0,'Costo de tareas'!$B$13,'Costo de tareas'!$B$13-H3088)</f>
        <v>0</v>
      </c>
      <c r="J3088" s="2"/>
      <c r="K3088" s="2"/>
      <c r="P3088" s="2"/>
    </row>
    <row r="3089">
      <c r="A3089" s="3" t="s">
        <v>4167</v>
      </c>
      <c r="B3089" s="11" t="str">
        <f t="shared" si="1"/>
        <v>20080509</v>
      </c>
      <c r="C3089" s="12">
        <f t="shared" si="2"/>
        <v>39577</v>
      </c>
      <c r="D3089" s="3" t="str">
        <f t="shared" si="3"/>
        <v>15</v>
      </c>
      <c r="E3089" s="13">
        <v>488.0</v>
      </c>
      <c r="F3089" s="14">
        <f>'Costo de tareas'!$B$15</f>
        <v>0.1964027778</v>
      </c>
      <c r="G3089" s="15">
        <f>'Producción diaria'!$T$3*$L$2*$M$2*$N$2*E3089*1000/'Costo de tareas'!$B$14</f>
        <v>733.7382243</v>
      </c>
      <c r="H3089" s="16">
        <f>IF(G3089 &gt; 'Costo de tareas'!$B$13, 'Costo de tareas'!$B$13, IF(G3089 &lt; 'Costo de tareas'!$B$13*0.2, 0, 'Costo de tareas'!$B$13- G3089))</f>
        <v>39.28055556</v>
      </c>
      <c r="I3089" s="17">
        <f>IF(H3089=0,'Costo de tareas'!$B$13,'Costo de tareas'!$B$13-H3089)</f>
        <v>0</v>
      </c>
      <c r="J3089" s="2"/>
      <c r="K3089" s="2"/>
      <c r="P3089" s="2"/>
    </row>
    <row r="3090">
      <c r="A3090" s="3" t="s">
        <v>4168</v>
      </c>
      <c r="B3090" s="11" t="str">
        <f t="shared" si="1"/>
        <v>20080509</v>
      </c>
      <c r="C3090" s="12">
        <f t="shared" si="2"/>
        <v>39577</v>
      </c>
      <c r="D3090" s="3" t="str">
        <f t="shared" si="3"/>
        <v>16</v>
      </c>
      <c r="E3090" s="13">
        <v>539.0</v>
      </c>
      <c r="F3090" s="14">
        <f>'Costo de tareas'!$B$15</f>
        <v>0.1964027778</v>
      </c>
      <c r="G3090" s="15">
        <f>'Producción diaria'!$T$3*$L$2*$M$2*$N$2*E3090*1000/'Costo de tareas'!$B$14</f>
        <v>810.419883</v>
      </c>
      <c r="H3090" s="16">
        <f>IF(G3090 &gt; 'Costo de tareas'!$B$13, 'Costo de tareas'!$B$13, IF(G3090 &lt; 'Costo de tareas'!$B$13*0.2, 0, 'Costo de tareas'!$B$13- G3090))</f>
        <v>39.28055556</v>
      </c>
      <c r="I3090" s="17">
        <f>IF(H3090=0,'Costo de tareas'!$B$13,'Costo de tareas'!$B$13-H3090)</f>
        <v>0</v>
      </c>
      <c r="J3090" s="2"/>
      <c r="K3090" s="2"/>
      <c r="P3090" s="2"/>
    </row>
    <row r="3091">
      <c r="A3091" s="3" t="s">
        <v>4169</v>
      </c>
      <c r="B3091" s="11" t="str">
        <f t="shared" si="1"/>
        <v>20080509</v>
      </c>
      <c r="C3091" s="12">
        <f t="shared" si="2"/>
        <v>39577</v>
      </c>
      <c r="D3091" s="3" t="str">
        <f t="shared" si="3"/>
        <v>17</v>
      </c>
      <c r="E3091" s="13">
        <v>331.0</v>
      </c>
      <c r="F3091" s="14">
        <f>'Costo de tareas'!$B$15</f>
        <v>0.1964027778</v>
      </c>
      <c r="G3091" s="15">
        <f>'Producción diaria'!$T$3*$L$2*$M$2*$N$2*E3091*1000/'Costo de tareas'!$B$14</f>
        <v>497.6790005</v>
      </c>
      <c r="H3091" s="16">
        <f>IF(G3091 &gt; 'Costo de tareas'!$B$13, 'Costo de tareas'!$B$13, IF(G3091 &lt; 'Costo de tareas'!$B$13*0.2, 0, 'Costo de tareas'!$B$13- G3091))</f>
        <v>39.28055556</v>
      </c>
      <c r="I3091" s="17">
        <f>IF(H3091=0,'Costo de tareas'!$B$13,'Costo de tareas'!$B$13-H3091)</f>
        <v>0</v>
      </c>
      <c r="J3091" s="2"/>
      <c r="K3091" s="2"/>
      <c r="P3091" s="2"/>
    </row>
    <row r="3092">
      <c r="A3092" s="3" t="s">
        <v>4170</v>
      </c>
      <c r="B3092" s="11" t="str">
        <f t="shared" si="1"/>
        <v>20080509</v>
      </c>
      <c r="C3092" s="12">
        <f t="shared" si="2"/>
        <v>39577</v>
      </c>
      <c r="D3092" s="3" t="str">
        <f t="shared" si="3"/>
        <v>18</v>
      </c>
      <c r="E3092" s="13">
        <v>136.0</v>
      </c>
      <c r="F3092" s="14">
        <f>'Costo de tareas'!$B$15</f>
        <v>0.1964027778</v>
      </c>
      <c r="G3092" s="15">
        <f>'Producción diaria'!$T$3*$L$2*$M$2*$N$2*E3092*1000/'Costo de tareas'!$B$14</f>
        <v>204.4844232</v>
      </c>
      <c r="H3092" s="16">
        <f>IF(G3092 &gt; 'Costo de tareas'!$B$13, 'Costo de tareas'!$B$13, IF(G3092 &lt; 'Costo de tareas'!$B$13*0.2, 0, 'Costo de tareas'!$B$13- G3092))</f>
        <v>39.28055556</v>
      </c>
      <c r="I3092" s="17">
        <f>IF(H3092=0,'Costo de tareas'!$B$13,'Costo de tareas'!$B$13-H3092)</f>
        <v>0</v>
      </c>
      <c r="J3092" s="2"/>
      <c r="K3092" s="2"/>
      <c r="P3092" s="2"/>
    </row>
    <row r="3093">
      <c r="A3093" s="3" t="s">
        <v>4171</v>
      </c>
      <c r="B3093" s="11" t="str">
        <f t="shared" si="1"/>
        <v>20080509</v>
      </c>
      <c r="C3093" s="12">
        <f t="shared" si="2"/>
        <v>39577</v>
      </c>
      <c r="D3093" s="3" t="str">
        <f t="shared" si="3"/>
        <v>19</v>
      </c>
      <c r="E3093" s="13">
        <v>304.8</v>
      </c>
      <c r="F3093" s="14">
        <f>'Costo de tareas'!$B$15</f>
        <v>0.1964027778</v>
      </c>
      <c r="G3093" s="15">
        <f>'Producción diaria'!$T$3*$L$2*$M$2*$N$2*E3093*1000/'Costo de tareas'!$B$14</f>
        <v>458.2856778</v>
      </c>
      <c r="H3093" s="16">
        <f>IF(G3093 &gt; 'Costo de tareas'!$B$13, 'Costo de tareas'!$B$13, IF(G3093 &lt; 'Costo de tareas'!$B$13*0.2, 0, 'Costo de tareas'!$B$13- G3093))</f>
        <v>39.28055556</v>
      </c>
      <c r="I3093" s="17">
        <f>IF(H3093=0,'Costo de tareas'!$B$13,'Costo de tareas'!$B$13-H3093)</f>
        <v>0</v>
      </c>
      <c r="J3093" s="2"/>
      <c r="K3093" s="2"/>
      <c r="P3093" s="2"/>
    </row>
    <row r="3094">
      <c r="A3094" s="3" t="s">
        <v>4173</v>
      </c>
      <c r="B3094" s="11" t="str">
        <f t="shared" si="1"/>
        <v>20080509</v>
      </c>
      <c r="C3094" s="12">
        <f t="shared" si="2"/>
        <v>39577</v>
      </c>
      <c r="D3094" s="3" t="str">
        <f t="shared" si="3"/>
        <v>20</v>
      </c>
      <c r="E3094" s="13">
        <v>0.0</v>
      </c>
      <c r="F3094" s="14">
        <f>'Costo de tareas'!$B$15</f>
        <v>0.1964027778</v>
      </c>
      <c r="G3094" s="15">
        <f>'Producción diaria'!$T$3*$L$2*$M$2*$N$2*E3094*1000/'Costo de tareas'!$B$14</f>
        <v>0</v>
      </c>
      <c r="H3094" s="16">
        <f>IF(G3094 &gt; 'Costo de tareas'!$B$13, 'Costo de tareas'!$B$13, IF(G3094 &lt; 'Costo de tareas'!$B$13*0.2, 0, 'Costo de tareas'!$B$13- G3094))</f>
        <v>0</v>
      </c>
      <c r="I3094" s="17">
        <f>IF(H3094=0,'Costo de tareas'!$B$13,'Costo de tareas'!$B$13-H3094)</f>
        <v>39.28055556</v>
      </c>
      <c r="J3094" s="2"/>
      <c r="K3094" s="2"/>
      <c r="P3094" s="2"/>
    </row>
    <row r="3095">
      <c r="A3095" s="3" t="s">
        <v>4175</v>
      </c>
      <c r="B3095" s="11" t="str">
        <f t="shared" si="1"/>
        <v>20080509</v>
      </c>
      <c r="C3095" s="12">
        <f t="shared" si="2"/>
        <v>39577</v>
      </c>
      <c r="D3095" s="3" t="str">
        <f t="shared" si="3"/>
        <v>21</v>
      </c>
      <c r="E3095" s="13">
        <v>0.0</v>
      </c>
      <c r="F3095" s="14">
        <f>'Costo de tareas'!$B$15</f>
        <v>0.1964027778</v>
      </c>
      <c r="G3095" s="15">
        <f>'Producción diaria'!$T$3*$L$2*$M$2*$N$2*E3095*1000/'Costo de tareas'!$B$14</f>
        <v>0</v>
      </c>
      <c r="H3095" s="16">
        <f>IF(G3095 &gt; 'Costo de tareas'!$B$13, 'Costo de tareas'!$B$13, IF(G3095 &lt; 'Costo de tareas'!$B$13*0.2, 0, 'Costo de tareas'!$B$13- G3095))</f>
        <v>0</v>
      </c>
      <c r="I3095" s="17">
        <f>IF(H3095=0,'Costo de tareas'!$B$13,'Costo de tareas'!$B$13-H3095)</f>
        <v>39.28055556</v>
      </c>
      <c r="J3095" s="2"/>
      <c r="K3095" s="2"/>
      <c r="P3095" s="2"/>
    </row>
    <row r="3096">
      <c r="A3096" s="3" t="s">
        <v>4177</v>
      </c>
      <c r="B3096" s="11" t="str">
        <f t="shared" si="1"/>
        <v>20080509</v>
      </c>
      <c r="C3096" s="12">
        <f t="shared" si="2"/>
        <v>39577</v>
      </c>
      <c r="D3096" s="3" t="str">
        <f t="shared" si="3"/>
        <v>22</v>
      </c>
      <c r="E3096" s="13">
        <v>0.0</v>
      </c>
      <c r="F3096" s="14">
        <f>'Costo de tareas'!$B$15</f>
        <v>0.1964027778</v>
      </c>
      <c r="G3096" s="15">
        <f>'Producción diaria'!$T$3*$L$2*$M$2*$N$2*E3096*1000/'Costo de tareas'!$B$14</f>
        <v>0</v>
      </c>
      <c r="H3096" s="16">
        <f>IF(G3096 &gt; 'Costo de tareas'!$B$13, 'Costo de tareas'!$B$13, IF(G3096 &lt; 'Costo de tareas'!$B$13*0.2, 0, 'Costo de tareas'!$B$13- G3096))</f>
        <v>0</v>
      </c>
      <c r="I3096" s="17">
        <f>IF(H3096=0,'Costo de tareas'!$B$13,'Costo de tareas'!$B$13-H3096)</f>
        <v>39.28055556</v>
      </c>
      <c r="J3096" s="2"/>
      <c r="K3096" s="2"/>
      <c r="P3096" s="2"/>
    </row>
    <row r="3097">
      <c r="A3097" s="3" t="s">
        <v>4179</v>
      </c>
      <c r="B3097" s="11" t="str">
        <f t="shared" si="1"/>
        <v>20080509</v>
      </c>
      <c r="C3097" s="12">
        <f t="shared" si="2"/>
        <v>39577</v>
      </c>
      <c r="D3097" s="3" t="str">
        <f t="shared" si="3"/>
        <v>23</v>
      </c>
      <c r="E3097" s="13">
        <v>0.0</v>
      </c>
      <c r="F3097" s="14">
        <f>'Costo de tareas'!$B$15</f>
        <v>0.1964027778</v>
      </c>
      <c r="G3097" s="15">
        <f>'Producción diaria'!$T$3*$L$2*$M$2*$N$2*E3097*1000/'Costo de tareas'!$B$14</f>
        <v>0</v>
      </c>
      <c r="H3097" s="16">
        <f>IF(G3097 &gt; 'Costo de tareas'!$B$13, 'Costo de tareas'!$B$13, IF(G3097 &lt; 'Costo de tareas'!$B$13*0.2, 0, 'Costo de tareas'!$B$13- G3097))</f>
        <v>0</v>
      </c>
      <c r="I3097" s="17">
        <f>IF(H3097=0,'Costo de tareas'!$B$13,'Costo de tareas'!$B$13-H3097)</f>
        <v>39.28055556</v>
      </c>
      <c r="J3097" s="2"/>
      <c r="K3097" s="2"/>
      <c r="P3097" s="2"/>
    </row>
    <row r="3098">
      <c r="A3098" s="3" t="s">
        <v>4180</v>
      </c>
      <c r="B3098" s="11" t="str">
        <f t="shared" si="1"/>
        <v>20080510</v>
      </c>
      <c r="C3098" s="12">
        <f t="shared" si="2"/>
        <v>39578</v>
      </c>
      <c r="D3098" s="3" t="str">
        <f t="shared" si="3"/>
        <v>00</v>
      </c>
      <c r="E3098" s="13">
        <v>0.0</v>
      </c>
      <c r="F3098" s="14">
        <f>'Costo de tareas'!$B$15</f>
        <v>0.1964027778</v>
      </c>
      <c r="G3098" s="15">
        <f>'Producción diaria'!$T$3*$L$2*$M$2*$N$2*E3098*1000/'Costo de tareas'!$B$14</f>
        <v>0</v>
      </c>
      <c r="H3098" s="16">
        <f>IF(G3098 &gt; 'Costo de tareas'!$B$13, 'Costo de tareas'!$B$13, IF(G3098 &lt; 'Costo de tareas'!$B$13*0.2, 0, 'Costo de tareas'!$B$13- G3098))</f>
        <v>0</v>
      </c>
      <c r="I3098" s="17">
        <f>IF(H3098=0,'Costo de tareas'!$B$13,'Costo de tareas'!$B$13-H3098)</f>
        <v>39.28055556</v>
      </c>
      <c r="J3098" s="2"/>
      <c r="K3098" s="2"/>
      <c r="P3098" s="2"/>
    </row>
    <row r="3099">
      <c r="A3099" s="3" t="s">
        <v>4181</v>
      </c>
      <c r="B3099" s="11" t="str">
        <f t="shared" si="1"/>
        <v>20080510</v>
      </c>
      <c r="C3099" s="12">
        <f t="shared" si="2"/>
        <v>39578</v>
      </c>
      <c r="D3099" s="3" t="str">
        <f t="shared" si="3"/>
        <v>01</v>
      </c>
      <c r="E3099" s="13">
        <v>0.0</v>
      </c>
      <c r="F3099" s="14">
        <f>'Costo de tareas'!$B$15</f>
        <v>0.1964027778</v>
      </c>
      <c r="G3099" s="15">
        <f>'Producción diaria'!$T$3*$L$2*$M$2*$N$2*E3099*1000/'Costo de tareas'!$B$14</f>
        <v>0</v>
      </c>
      <c r="H3099" s="16">
        <f>IF(G3099 &gt; 'Costo de tareas'!$B$13, 'Costo de tareas'!$B$13, IF(G3099 &lt; 'Costo de tareas'!$B$13*0.2, 0, 'Costo de tareas'!$B$13- G3099))</f>
        <v>0</v>
      </c>
      <c r="I3099" s="17">
        <f>IF(H3099=0,'Costo de tareas'!$B$13,'Costo de tareas'!$B$13-H3099)</f>
        <v>39.28055556</v>
      </c>
      <c r="J3099" s="2"/>
      <c r="K3099" s="2"/>
      <c r="P3099" s="2"/>
    </row>
    <row r="3100">
      <c r="A3100" s="3" t="s">
        <v>4182</v>
      </c>
      <c r="B3100" s="11" t="str">
        <f t="shared" si="1"/>
        <v>20080510</v>
      </c>
      <c r="C3100" s="12">
        <f t="shared" si="2"/>
        <v>39578</v>
      </c>
      <c r="D3100" s="3" t="str">
        <f t="shared" si="3"/>
        <v>02</v>
      </c>
      <c r="E3100" s="13">
        <v>0.0</v>
      </c>
      <c r="F3100" s="14">
        <f>'Costo de tareas'!$B$15</f>
        <v>0.1964027778</v>
      </c>
      <c r="G3100" s="15">
        <f>'Producción diaria'!$T$3*$L$2*$M$2*$N$2*E3100*1000/'Costo de tareas'!$B$14</f>
        <v>0</v>
      </c>
      <c r="H3100" s="16">
        <f>IF(G3100 &gt; 'Costo de tareas'!$B$13, 'Costo de tareas'!$B$13, IF(G3100 &lt; 'Costo de tareas'!$B$13*0.2, 0, 'Costo de tareas'!$B$13- G3100))</f>
        <v>0</v>
      </c>
      <c r="I3100" s="17">
        <f>IF(H3100=0,'Costo de tareas'!$B$13,'Costo de tareas'!$B$13-H3100)</f>
        <v>39.28055556</v>
      </c>
      <c r="J3100" s="2"/>
      <c r="K3100" s="2"/>
      <c r="P3100" s="2"/>
    </row>
    <row r="3101">
      <c r="A3101" s="3" t="s">
        <v>4183</v>
      </c>
      <c r="B3101" s="11" t="str">
        <f t="shared" si="1"/>
        <v>20080510</v>
      </c>
      <c r="C3101" s="12">
        <f t="shared" si="2"/>
        <v>39578</v>
      </c>
      <c r="D3101" s="3" t="str">
        <f t="shared" si="3"/>
        <v>03</v>
      </c>
      <c r="E3101" s="13">
        <v>0.0</v>
      </c>
      <c r="F3101" s="14">
        <f>'Costo de tareas'!$B$15</f>
        <v>0.1964027778</v>
      </c>
      <c r="G3101" s="15">
        <f>'Producción diaria'!$T$3*$L$2*$M$2*$N$2*E3101*1000/'Costo de tareas'!$B$14</f>
        <v>0</v>
      </c>
      <c r="H3101" s="16">
        <f>IF(G3101 &gt; 'Costo de tareas'!$B$13, 'Costo de tareas'!$B$13, IF(G3101 &lt; 'Costo de tareas'!$B$13*0.2, 0, 'Costo de tareas'!$B$13- G3101))</f>
        <v>0</v>
      </c>
      <c r="I3101" s="17">
        <f>IF(H3101=0,'Costo de tareas'!$B$13,'Costo de tareas'!$B$13-H3101)</f>
        <v>39.28055556</v>
      </c>
      <c r="J3101" s="2"/>
      <c r="K3101" s="2"/>
      <c r="P3101" s="2"/>
    </row>
    <row r="3102">
      <c r="A3102" s="3" t="s">
        <v>4184</v>
      </c>
      <c r="B3102" s="11" t="str">
        <f t="shared" si="1"/>
        <v>20080510</v>
      </c>
      <c r="C3102" s="12">
        <f t="shared" si="2"/>
        <v>39578</v>
      </c>
      <c r="D3102" s="3" t="str">
        <f t="shared" si="3"/>
        <v>04</v>
      </c>
      <c r="E3102" s="13">
        <v>0.0</v>
      </c>
      <c r="F3102" s="14">
        <f>'Costo de tareas'!$B$15</f>
        <v>0.1964027778</v>
      </c>
      <c r="G3102" s="15">
        <f>'Producción diaria'!$T$3*$L$2*$M$2*$N$2*E3102*1000/'Costo de tareas'!$B$14</f>
        <v>0</v>
      </c>
      <c r="H3102" s="16">
        <f>IF(G3102 &gt; 'Costo de tareas'!$B$13, 'Costo de tareas'!$B$13, IF(G3102 &lt; 'Costo de tareas'!$B$13*0.2, 0, 'Costo de tareas'!$B$13- G3102))</f>
        <v>0</v>
      </c>
      <c r="I3102" s="17">
        <f>IF(H3102=0,'Costo de tareas'!$B$13,'Costo de tareas'!$B$13-H3102)</f>
        <v>39.28055556</v>
      </c>
      <c r="J3102" s="2"/>
      <c r="K3102" s="2"/>
      <c r="P3102" s="2"/>
    </row>
    <row r="3103">
      <c r="A3103" s="3" t="s">
        <v>4185</v>
      </c>
      <c r="B3103" s="11" t="str">
        <f t="shared" si="1"/>
        <v>20080510</v>
      </c>
      <c r="C3103" s="12">
        <f t="shared" si="2"/>
        <v>39578</v>
      </c>
      <c r="D3103" s="3" t="str">
        <f t="shared" si="3"/>
        <v>05</v>
      </c>
      <c r="E3103" s="13">
        <v>0.0</v>
      </c>
      <c r="F3103" s="14">
        <f>'Costo de tareas'!$B$15</f>
        <v>0.1964027778</v>
      </c>
      <c r="G3103" s="15">
        <f>'Producción diaria'!$T$3*$L$2*$M$2*$N$2*E3103*1000/'Costo de tareas'!$B$14</f>
        <v>0</v>
      </c>
      <c r="H3103" s="16">
        <f>IF(G3103 &gt; 'Costo de tareas'!$B$13, 'Costo de tareas'!$B$13, IF(G3103 &lt; 'Costo de tareas'!$B$13*0.2, 0, 'Costo de tareas'!$B$13- G3103))</f>
        <v>0</v>
      </c>
      <c r="I3103" s="17">
        <f>IF(H3103=0,'Costo de tareas'!$B$13,'Costo de tareas'!$B$13-H3103)</f>
        <v>39.28055556</v>
      </c>
      <c r="J3103" s="2"/>
      <c r="K3103" s="2"/>
      <c r="P3103" s="2"/>
    </row>
    <row r="3104">
      <c r="A3104" s="3" t="s">
        <v>4186</v>
      </c>
      <c r="B3104" s="11" t="str">
        <f t="shared" si="1"/>
        <v>20080510</v>
      </c>
      <c r="C3104" s="12">
        <f t="shared" si="2"/>
        <v>39578</v>
      </c>
      <c r="D3104" s="3" t="str">
        <f t="shared" si="3"/>
        <v>06</v>
      </c>
      <c r="E3104" s="13">
        <v>118.0</v>
      </c>
      <c r="F3104" s="14">
        <f>'Costo de tareas'!$B$15</f>
        <v>0.1964027778</v>
      </c>
      <c r="G3104" s="15">
        <f>'Producción diaria'!$T$3*$L$2*$M$2*$N$2*E3104*1000/'Costo de tareas'!$B$14</f>
        <v>177.4203083</v>
      </c>
      <c r="H3104" s="16">
        <f>IF(G3104 &gt; 'Costo de tareas'!$B$13, 'Costo de tareas'!$B$13, IF(G3104 &lt; 'Costo de tareas'!$B$13*0.2, 0, 'Costo de tareas'!$B$13- G3104))</f>
        <v>39.28055556</v>
      </c>
      <c r="I3104" s="17">
        <f>IF(H3104=0,'Costo de tareas'!$B$13,'Costo de tareas'!$B$13-H3104)</f>
        <v>0</v>
      </c>
      <c r="J3104" s="2"/>
      <c r="K3104" s="2"/>
      <c r="P3104" s="2"/>
    </row>
    <row r="3105">
      <c r="A3105" s="3" t="s">
        <v>4187</v>
      </c>
      <c r="B3105" s="11" t="str">
        <f t="shared" si="1"/>
        <v>20080510</v>
      </c>
      <c r="C3105" s="12">
        <f t="shared" si="2"/>
        <v>39578</v>
      </c>
      <c r="D3105" s="3" t="str">
        <f t="shared" si="3"/>
        <v>07</v>
      </c>
      <c r="E3105" s="13">
        <v>253.0</v>
      </c>
      <c r="F3105" s="14">
        <f>'Costo de tareas'!$B$15</f>
        <v>0.1964027778</v>
      </c>
      <c r="G3105" s="15">
        <f>'Producción diaria'!$T$3*$L$2*$M$2*$N$2*E3105*1000/'Costo de tareas'!$B$14</f>
        <v>380.4011696</v>
      </c>
      <c r="H3105" s="16">
        <f>IF(G3105 &gt; 'Costo de tareas'!$B$13, 'Costo de tareas'!$B$13, IF(G3105 &lt; 'Costo de tareas'!$B$13*0.2, 0, 'Costo de tareas'!$B$13- G3105))</f>
        <v>39.28055556</v>
      </c>
      <c r="I3105" s="17">
        <f>IF(H3105=0,'Costo de tareas'!$B$13,'Costo de tareas'!$B$13-H3105)</f>
        <v>0</v>
      </c>
      <c r="J3105" s="2"/>
      <c r="K3105" s="2"/>
      <c r="P3105" s="2"/>
    </row>
    <row r="3106">
      <c r="A3106" s="3" t="s">
        <v>4188</v>
      </c>
      <c r="B3106" s="11" t="str">
        <f t="shared" si="1"/>
        <v>20080510</v>
      </c>
      <c r="C3106" s="12">
        <f t="shared" si="2"/>
        <v>39578</v>
      </c>
      <c r="D3106" s="3" t="str">
        <f t="shared" si="3"/>
        <v>08</v>
      </c>
      <c r="E3106" s="13">
        <v>161.0</v>
      </c>
      <c r="F3106" s="14">
        <f>'Costo de tareas'!$B$15</f>
        <v>0.1964027778</v>
      </c>
      <c r="G3106" s="15">
        <f>'Producción diaria'!$T$3*$L$2*$M$2*$N$2*E3106*1000/'Costo de tareas'!$B$14</f>
        <v>242.0734716</v>
      </c>
      <c r="H3106" s="16">
        <f>IF(G3106 &gt; 'Costo de tareas'!$B$13, 'Costo de tareas'!$B$13, IF(G3106 &lt; 'Costo de tareas'!$B$13*0.2, 0, 'Costo de tareas'!$B$13- G3106))</f>
        <v>39.28055556</v>
      </c>
      <c r="I3106" s="17">
        <f>IF(H3106=0,'Costo de tareas'!$B$13,'Costo de tareas'!$B$13-H3106)</f>
        <v>0</v>
      </c>
      <c r="J3106" s="2"/>
      <c r="K3106" s="2"/>
      <c r="P3106" s="2"/>
    </row>
    <row r="3107">
      <c r="A3107" s="3" t="s">
        <v>4190</v>
      </c>
      <c r="B3107" s="11" t="str">
        <f t="shared" si="1"/>
        <v>20080510</v>
      </c>
      <c r="C3107" s="12">
        <f t="shared" si="2"/>
        <v>39578</v>
      </c>
      <c r="D3107" s="3" t="str">
        <f t="shared" si="3"/>
        <v>09</v>
      </c>
      <c r="E3107" s="13">
        <v>212.0</v>
      </c>
      <c r="F3107" s="14">
        <f>'Costo de tareas'!$B$15</f>
        <v>0.1964027778</v>
      </c>
      <c r="G3107" s="15">
        <f>'Producción diaria'!$T$3*$L$2*$M$2*$N$2*E3107*1000/'Costo de tareas'!$B$14</f>
        <v>318.7551302</v>
      </c>
      <c r="H3107" s="16">
        <f>IF(G3107 &gt; 'Costo de tareas'!$B$13, 'Costo de tareas'!$B$13, IF(G3107 &lt; 'Costo de tareas'!$B$13*0.2, 0, 'Costo de tareas'!$B$13- G3107))</f>
        <v>39.28055556</v>
      </c>
      <c r="I3107" s="17">
        <f>IF(H3107=0,'Costo de tareas'!$B$13,'Costo de tareas'!$B$13-H3107)</f>
        <v>0</v>
      </c>
      <c r="J3107" s="2"/>
      <c r="K3107" s="2"/>
      <c r="P3107" s="2"/>
    </row>
    <row r="3108">
      <c r="A3108" s="3" t="s">
        <v>4192</v>
      </c>
      <c r="B3108" s="11" t="str">
        <f t="shared" si="1"/>
        <v>20080510</v>
      </c>
      <c r="C3108" s="12">
        <f t="shared" si="2"/>
        <v>39578</v>
      </c>
      <c r="D3108" s="3" t="str">
        <f t="shared" si="3"/>
        <v>10</v>
      </c>
      <c r="E3108" s="13">
        <v>203.0</v>
      </c>
      <c r="F3108" s="14">
        <f>'Costo de tareas'!$B$15</f>
        <v>0.1964027778</v>
      </c>
      <c r="G3108" s="15">
        <f>'Producción diaria'!$T$3*$L$2*$M$2*$N$2*E3108*1000/'Costo de tareas'!$B$14</f>
        <v>305.2230728</v>
      </c>
      <c r="H3108" s="16">
        <f>IF(G3108 &gt; 'Costo de tareas'!$B$13, 'Costo de tareas'!$B$13, IF(G3108 &lt; 'Costo de tareas'!$B$13*0.2, 0, 'Costo de tareas'!$B$13- G3108))</f>
        <v>39.28055556</v>
      </c>
      <c r="I3108" s="17">
        <f>IF(H3108=0,'Costo de tareas'!$B$13,'Costo de tareas'!$B$13-H3108)</f>
        <v>0</v>
      </c>
      <c r="J3108" s="2"/>
      <c r="K3108" s="2"/>
      <c r="P3108" s="2"/>
    </row>
    <row r="3109">
      <c r="A3109" s="3" t="s">
        <v>4194</v>
      </c>
      <c r="B3109" s="11" t="str">
        <f t="shared" si="1"/>
        <v>20080510</v>
      </c>
      <c r="C3109" s="12">
        <f t="shared" si="2"/>
        <v>39578</v>
      </c>
      <c r="D3109" s="3" t="str">
        <f t="shared" si="3"/>
        <v>11</v>
      </c>
      <c r="E3109" s="13">
        <v>173.0</v>
      </c>
      <c r="F3109" s="14">
        <f>'Costo de tareas'!$B$15</f>
        <v>0.1964027778</v>
      </c>
      <c r="G3109" s="15">
        <f>'Producción diaria'!$T$3*$L$2*$M$2*$N$2*E3109*1000/'Costo de tareas'!$B$14</f>
        <v>260.1162148</v>
      </c>
      <c r="H3109" s="16">
        <f>IF(G3109 &gt; 'Costo de tareas'!$B$13, 'Costo de tareas'!$B$13, IF(G3109 &lt; 'Costo de tareas'!$B$13*0.2, 0, 'Costo de tareas'!$B$13- G3109))</f>
        <v>39.28055556</v>
      </c>
      <c r="I3109" s="17">
        <f>IF(H3109=0,'Costo de tareas'!$B$13,'Costo de tareas'!$B$13-H3109)</f>
        <v>0</v>
      </c>
      <c r="J3109" s="2"/>
      <c r="K3109" s="2"/>
      <c r="P3109" s="2"/>
    </row>
    <row r="3110">
      <c r="A3110" s="3" t="s">
        <v>4195</v>
      </c>
      <c r="B3110" s="11" t="str">
        <f t="shared" si="1"/>
        <v>20080510</v>
      </c>
      <c r="C3110" s="12">
        <f t="shared" si="2"/>
        <v>39578</v>
      </c>
      <c r="D3110" s="3" t="str">
        <f t="shared" si="3"/>
        <v>12</v>
      </c>
      <c r="E3110" s="13">
        <v>192.0</v>
      </c>
      <c r="F3110" s="14">
        <f>'Costo de tareas'!$B$15</f>
        <v>0.1964027778</v>
      </c>
      <c r="G3110" s="15">
        <f>'Producción diaria'!$T$3*$L$2*$M$2*$N$2*E3110*1000/'Costo de tareas'!$B$14</f>
        <v>288.6838915</v>
      </c>
      <c r="H3110" s="16">
        <f>IF(G3110 &gt; 'Costo de tareas'!$B$13, 'Costo de tareas'!$B$13, IF(G3110 &lt; 'Costo de tareas'!$B$13*0.2, 0, 'Costo de tareas'!$B$13- G3110))</f>
        <v>39.28055556</v>
      </c>
      <c r="I3110" s="17">
        <f>IF(H3110=0,'Costo de tareas'!$B$13,'Costo de tareas'!$B$13-H3110)</f>
        <v>0</v>
      </c>
      <c r="J3110" s="2"/>
      <c r="K3110" s="2"/>
      <c r="P3110" s="2"/>
    </row>
    <row r="3111">
      <c r="A3111" s="3" t="s">
        <v>4197</v>
      </c>
      <c r="B3111" s="11" t="str">
        <f t="shared" si="1"/>
        <v>20080510</v>
      </c>
      <c r="C3111" s="12">
        <f t="shared" si="2"/>
        <v>39578</v>
      </c>
      <c r="D3111" s="3" t="str">
        <f t="shared" si="3"/>
        <v>13</v>
      </c>
      <c r="E3111" s="13">
        <v>16.0</v>
      </c>
      <c r="F3111" s="14">
        <f>'Costo de tareas'!$B$15</f>
        <v>0.1964027778</v>
      </c>
      <c r="G3111" s="15">
        <f>'Producción diaria'!$T$3*$L$2*$M$2*$N$2*E3111*1000/'Costo de tareas'!$B$14</f>
        <v>24.05699096</v>
      </c>
      <c r="H3111" s="16">
        <f>IF(G3111 &gt; 'Costo de tareas'!$B$13, 'Costo de tareas'!$B$13, IF(G3111 &lt; 'Costo de tareas'!$B$13*0.2, 0, 'Costo de tareas'!$B$13- G3111))</f>
        <v>15.22356459</v>
      </c>
      <c r="I3111" s="17">
        <f>IF(H3111=0,'Costo de tareas'!$B$13,'Costo de tareas'!$B$13-H3111)</f>
        <v>24.05699096</v>
      </c>
      <c r="J3111" s="2"/>
      <c r="K3111" s="2"/>
      <c r="P3111" s="2"/>
    </row>
    <row r="3112">
      <c r="A3112" s="3" t="s">
        <v>4198</v>
      </c>
      <c r="B3112" s="11" t="str">
        <f t="shared" si="1"/>
        <v>20080510</v>
      </c>
      <c r="C3112" s="12">
        <f t="shared" si="2"/>
        <v>39578</v>
      </c>
      <c r="D3112" s="3" t="str">
        <f t="shared" si="3"/>
        <v>14</v>
      </c>
      <c r="E3112" s="13">
        <v>191.0</v>
      </c>
      <c r="F3112" s="14">
        <f>'Costo de tareas'!$B$15</f>
        <v>0.1964027778</v>
      </c>
      <c r="G3112" s="15">
        <f>'Producción diaria'!$T$3*$L$2*$M$2*$N$2*E3112*1000/'Costo de tareas'!$B$14</f>
        <v>287.1803296</v>
      </c>
      <c r="H3112" s="16">
        <f>IF(G3112 &gt; 'Costo de tareas'!$B$13, 'Costo de tareas'!$B$13, IF(G3112 &lt; 'Costo de tareas'!$B$13*0.2, 0, 'Costo de tareas'!$B$13- G3112))</f>
        <v>39.28055556</v>
      </c>
      <c r="I3112" s="17">
        <f>IF(H3112=0,'Costo de tareas'!$B$13,'Costo de tareas'!$B$13-H3112)</f>
        <v>0</v>
      </c>
      <c r="J3112" s="2"/>
      <c r="K3112" s="2"/>
      <c r="P3112" s="2"/>
    </row>
    <row r="3113">
      <c r="A3113" s="3" t="s">
        <v>4199</v>
      </c>
      <c r="B3113" s="11" t="str">
        <f t="shared" si="1"/>
        <v>20080510</v>
      </c>
      <c r="C3113" s="12">
        <f t="shared" si="2"/>
        <v>39578</v>
      </c>
      <c r="D3113" s="3" t="str">
        <f t="shared" si="3"/>
        <v>15</v>
      </c>
      <c r="E3113" s="13">
        <v>73.0</v>
      </c>
      <c r="F3113" s="14">
        <f>'Costo de tareas'!$B$15</f>
        <v>0.1964027778</v>
      </c>
      <c r="G3113" s="15">
        <f>'Producción diaria'!$T$3*$L$2*$M$2*$N$2*E3113*1000/'Costo de tareas'!$B$14</f>
        <v>109.7600213</v>
      </c>
      <c r="H3113" s="16">
        <f>IF(G3113 &gt; 'Costo de tareas'!$B$13, 'Costo de tareas'!$B$13, IF(G3113 &lt; 'Costo de tareas'!$B$13*0.2, 0, 'Costo de tareas'!$B$13- G3113))</f>
        <v>39.28055556</v>
      </c>
      <c r="I3113" s="17">
        <f>IF(H3113=0,'Costo de tareas'!$B$13,'Costo de tareas'!$B$13-H3113)</f>
        <v>0</v>
      </c>
      <c r="J3113" s="2"/>
      <c r="K3113" s="2"/>
      <c r="P3113" s="2"/>
    </row>
    <row r="3114">
      <c r="A3114" s="3" t="s">
        <v>4200</v>
      </c>
      <c r="B3114" s="11" t="str">
        <f t="shared" si="1"/>
        <v>20080510</v>
      </c>
      <c r="C3114" s="12">
        <f t="shared" si="2"/>
        <v>39578</v>
      </c>
      <c r="D3114" s="3" t="str">
        <f t="shared" si="3"/>
        <v>16</v>
      </c>
      <c r="E3114" s="13">
        <v>15.0</v>
      </c>
      <c r="F3114" s="14">
        <f>'Costo de tareas'!$B$15</f>
        <v>0.1964027778</v>
      </c>
      <c r="G3114" s="15">
        <f>'Producción diaria'!$T$3*$L$2*$M$2*$N$2*E3114*1000/'Costo de tareas'!$B$14</f>
        <v>22.55342903</v>
      </c>
      <c r="H3114" s="16">
        <f>IF(G3114 &gt; 'Costo de tareas'!$B$13, 'Costo de tareas'!$B$13, IF(G3114 &lt; 'Costo de tareas'!$B$13*0.2, 0, 'Costo de tareas'!$B$13- G3114))</f>
        <v>16.72712653</v>
      </c>
      <c r="I3114" s="17">
        <f>IF(H3114=0,'Costo de tareas'!$B$13,'Costo de tareas'!$B$13-H3114)</f>
        <v>22.55342903</v>
      </c>
      <c r="J3114" s="2"/>
      <c r="K3114" s="2"/>
      <c r="P3114" s="2"/>
    </row>
    <row r="3115">
      <c r="A3115" s="3" t="s">
        <v>4201</v>
      </c>
      <c r="B3115" s="11" t="str">
        <f t="shared" si="1"/>
        <v>20080510</v>
      </c>
      <c r="C3115" s="12">
        <f t="shared" si="2"/>
        <v>39578</v>
      </c>
      <c r="D3115" s="3" t="str">
        <f t="shared" si="3"/>
        <v>17</v>
      </c>
      <c r="E3115" s="13">
        <v>104.0</v>
      </c>
      <c r="F3115" s="14">
        <f>'Costo de tareas'!$B$15</f>
        <v>0.1964027778</v>
      </c>
      <c r="G3115" s="15">
        <f>'Producción diaria'!$T$3*$L$2*$M$2*$N$2*E3115*1000/'Costo de tareas'!$B$14</f>
        <v>156.3704413</v>
      </c>
      <c r="H3115" s="16">
        <f>IF(G3115 &gt; 'Costo de tareas'!$B$13, 'Costo de tareas'!$B$13, IF(G3115 &lt; 'Costo de tareas'!$B$13*0.2, 0, 'Costo de tareas'!$B$13- G3115))</f>
        <v>39.28055556</v>
      </c>
      <c r="I3115" s="17">
        <f>IF(H3115=0,'Costo de tareas'!$B$13,'Costo de tareas'!$B$13-H3115)</f>
        <v>0</v>
      </c>
      <c r="J3115" s="2"/>
      <c r="K3115" s="2"/>
      <c r="P3115" s="2"/>
    </row>
    <row r="3116">
      <c r="A3116" s="3" t="s">
        <v>4202</v>
      </c>
      <c r="B3116" s="11" t="str">
        <f t="shared" si="1"/>
        <v>20080510</v>
      </c>
      <c r="C3116" s="12">
        <f t="shared" si="2"/>
        <v>39578</v>
      </c>
      <c r="D3116" s="3" t="str">
        <f t="shared" si="3"/>
        <v>18</v>
      </c>
      <c r="E3116" s="13">
        <v>77.0</v>
      </c>
      <c r="F3116" s="14">
        <f>'Costo de tareas'!$B$15</f>
        <v>0.1964027778</v>
      </c>
      <c r="G3116" s="15">
        <f>'Producción diaria'!$T$3*$L$2*$M$2*$N$2*E3116*1000/'Costo de tareas'!$B$14</f>
        <v>115.774269</v>
      </c>
      <c r="H3116" s="16">
        <f>IF(G3116 &gt; 'Costo de tareas'!$B$13, 'Costo de tareas'!$B$13, IF(G3116 &lt; 'Costo de tareas'!$B$13*0.2, 0, 'Costo de tareas'!$B$13- G3116))</f>
        <v>39.28055556</v>
      </c>
      <c r="I3116" s="17">
        <f>IF(H3116=0,'Costo de tareas'!$B$13,'Costo de tareas'!$B$13-H3116)</f>
        <v>0</v>
      </c>
      <c r="J3116" s="2"/>
      <c r="K3116" s="2"/>
      <c r="P3116" s="2"/>
    </row>
    <row r="3117">
      <c r="A3117" s="3" t="s">
        <v>4203</v>
      </c>
      <c r="B3117" s="11" t="str">
        <f t="shared" si="1"/>
        <v>20080510</v>
      </c>
      <c r="C3117" s="12">
        <f t="shared" si="2"/>
        <v>39578</v>
      </c>
      <c r="D3117" s="3" t="str">
        <f t="shared" si="3"/>
        <v>19</v>
      </c>
      <c r="E3117" s="13">
        <v>344.65</v>
      </c>
      <c r="F3117" s="14">
        <f>'Costo de tareas'!$B$15</f>
        <v>0.1964027778</v>
      </c>
      <c r="G3117" s="15">
        <f>'Producción diaria'!$T$3*$L$2*$M$2*$N$2*E3117*1000/'Costo de tareas'!$B$14</f>
        <v>518.2026209</v>
      </c>
      <c r="H3117" s="16">
        <f>IF(G3117 &gt; 'Costo de tareas'!$B$13, 'Costo de tareas'!$B$13, IF(G3117 &lt; 'Costo de tareas'!$B$13*0.2, 0, 'Costo de tareas'!$B$13- G3117))</f>
        <v>39.28055556</v>
      </c>
      <c r="I3117" s="17">
        <f>IF(H3117=0,'Costo de tareas'!$B$13,'Costo de tareas'!$B$13-H3117)</f>
        <v>0</v>
      </c>
      <c r="J3117" s="2"/>
      <c r="K3117" s="2"/>
      <c r="P3117" s="2"/>
    </row>
    <row r="3118">
      <c r="A3118" s="3" t="s">
        <v>4205</v>
      </c>
      <c r="B3118" s="11" t="str">
        <f t="shared" si="1"/>
        <v>20080510</v>
      </c>
      <c r="C3118" s="12">
        <f t="shared" si="2"/>
        <v>39578</v>
      </c>
      <c r="D3118" s="3" t="str">
        <f t="shared" si="3"/>
        <v>20</v>
      </c>
      <c r="E3118" s="13">
        <v>0.0</v>
      </c>
      <c r="F3118" s="14">
        <f>'Costo de tareas'!$B$15</f>
        <v>0.1964027778</v>
      </c>
      <c r="G3118" s="15">
        <f>'Producción diaria'!$T$3*$L$2*$M$2*$N$2*E3118*1000/'Costo de tareas'!$B$14</f>
        <v>0</v>
      </c>
      <c r="H3118" s="16">
        <f>IF(G3118 &gt; 'Costo de tareas'!$B$13, 'Costo de tareas'!$B$13, IF(G3118 &lt; 'Costo de tareas'!$B$13*0.2, 0, 'Costo de tareas'!$B$13- G3118))</f>
        <v>0</v>
      </c>
      <c r="I3118" s="17">
        <f>IF(H3118=0,'Costo de tareas'!$B$13,'Costo de tareas'!$B$13-H3118)</f>
        <v>39.28055556</v>
      </c>
      <c r="J3118" s="2"/>
      <c r="K3118" s="2"/>
      <c r="P3118" s="2"/>
    </row>
    <row r="3119">
      <c r="A3119" s="3" t="s">
        <v>4206</v>
      </c>
      <c r="B3119" s="11" t="str">
        <f t="shared" si="1"/>
        <v>20080510</v>
      </c>
      <c r="C3119" s="12">
        <f t="shared" si="2"/>
        <v>39578</v>
      </c>
      <c r="D3119" s="3" t="str">
        <f t="shared" si="3"/>
        <v>21</v>
      </c>
      <c r="E3119" s="13">
        <v>0.0</v>
      </c>
      <c r="F3119" s="14">
        <f>'Costo de tareas'!$B$15</f>
        <v>0.1964027778</v>
      </c>
      <c r="G3119" s="15">
        <f>'Producción diaria'!$T$3*$L$2*$M$2*$N$2*E3119*1000/'Costo de tareas'!$B$14</f>
        <v>0</v>
      </c>
      <c r="H3119" s="16">
        <f>IF(G3119 &gt; 'Costo de tareas'!$B$13, 'Costo de tareas'!$B$13, IF(G3119 &lt; 'Costo de tareas'!$B$13*0.2, 0, 'Costo de tareas'!$B$13- G3119))</f>
        <v>0</v>
      </c>
      <c r="I3119" s="17">
        <f>IF(H3119=0,'Costo de tareas'!$B$13,'Costo de tareas'!$B$13-H3119)</f>
        <v>39.28055556</v>
      </c>
      <c r="J3119" s="2"/>
      <c r="K3119" s="2"/>
      <c r="P3119" s="2"/>
    </row>
    <row r="3120">
      <c r="A3120" s="3" t="s">
        <v>4207</v>
      </c>
      <c r="B3120" s="11" t="str">
        <f t="shared" si="1"/>
        <v>20080510</v>
      </c>
      <c r="C3120" s="12">
        <f t="shared" si="2"/>
        <v>39578</v>
      </c>
      <c r="D3120" s="3" t="str">
        <f t="shared" si="3"/>
        <v>22</v>
      </c>
      <c r="E3120" s="13">
        <v>0.0</v>
      </c>
      <c r="F3120" s="14">
        <f>'Costo de tareas'!$B$15</f>
        <v>0.1964027778</v>
      </c>
      <c r="G3120" s="15">
        <f>'Producción diaria'!$T$3*$L$2*$M$2*$N$2*E3120*1000/'Costo de tareas'!$B$14</f>
        <v>0</v>
      </c>
      <c r="H3120" s="16">
        <f>IF(G3120 &gt; 'Costo de tareas'!$B$13, 'Costo de tareas'!$B$13, IF(G3120 &lt; 'Costo de tareas'!$B$13*0.2, 0, 'Costo de tareas'!$B$13- G3120))</f>
        <v>0</v>
      </c>
      <c r="I3120" s="17">
        <f>IF(H3120=0,'Costo de tareas'!$B$13,'Costo de tareas'!$B$13-H3120)</f>
        <v>39.28055556</v>
      </c>
      <c r="J3120" s="2"/>
      <c r="K3120" s="2"/>
      <c r="P3120" s="2"/>
    </row>
    <row r="3121">
      <c r="A3121" s="3" t="s">
        <v>4208</v>
      </c>
      <c r="B3121" s="11" t="str">
        <f t="shared" si="1"/>
        <v>20080510</v>
      </c>
      <c r="C3121" s="12">
        <f t="shared" si="2"/>
        <v>39578</v>
      </c>
      <c r="D3121" s="3" t="str">
        <f t="shared" si="3"/>
        <v>23</v>
      </c>
      <c r="E3121" s="13">
        <v>0.0</v>
      </c>
      <c r="F3121" s="14">
        <f>'Costo de tareas'!$B$15</f>
        <v>0.1964027778</v>
      </c>
      <c r="G3121" s="15">
        <f>'Producción diaria'!$T$3*$L$2*$M$2*$N$2*E3121*1000/'Costo de tareas'!$B$14</f>
        <v>0</v>
      </c>
      <c r="H3121" s="16">
        <f>IF(G3121 &gt; 'Costo de tareas'!$B$13, 'Costo de tareas'!$B$13, IF(G3121 &lt; 'Costo de tareas'!$B$13*0.2, 0, 'Costo de tareas'!$B$13- G3121))</f>
        <v>0</v>
      </c>
      <c r="I3121" s="17">
        <f>IF(H3121=0,'Costo de tareas'!$B$13,'Costo de tareas'!$B$13-H3121)</f>
        <v>39.28055556</v>
      </c>
      <c r="J3121" s="2"/>
      <c r="K3121" s="2"/>
      <c r="P3121" s="2"/>
    </row>
    <row r="3122">
      <c r="A3122" s="3" t="s">
        <v>4209</v>
      </c>
      <c r="B3122" s="11" t="str">
        <f t="shared" si="1"/>
        <v>20080511</v>
      </c>
      <c r="C3122" s="12">
        <f t="shared" si="2"/>
        <v>39579</v>
      </c>
      <c r="D3122" s="3" t="str">
        <f t="shared" si="3"/>
        <v>00</v>
      </c>
      <c r="E3122" s="13">
        <v>0.0</v>
      </c>
      <c r="F3122" s="14">
        <f>'Costo de tareas'!$B$15</f>
        <v>0.1964027778</v>
      </c>
      <c r="G3122" s="15">
        <f>'Producción diaria'!$T$3*$L$2*$M$2*$N$2*E3122*1000/'Costo de tareas'!$B$14</f>
        <v>0</v>
      </c>
      <c r="H3122" s="16">
        <f>IF(G3122 &gt; 'Costo de tareas'!$B$13, 'Costo de tareas'!$B$13, IF(G3122 &lt; 'Costo de tareas'!$B$13*0.2, 0, 'Costo de tareas'!$B$13- G3122))</f>
        <v>0</v>
      </c>
      <c r="I3122" s="17">
        <f>IF(H3122=0,'Costo de tareas'!$B$13,'Costo de tareas'!$B$13-H3122)</f>
        <v>39.28055556</v>
      </c>
      <c r="J3122" s="2"/>
      <c r="K3122" s="2"/>
      <c r="P3122" s="2"/>
    </row>
    <row r="3123">
      <c r="A3123" s="3" t="s">
        <v>4210</v>
      </c>
      <c r="B3123" s="11" t="str">
        <f t="shared" si="1"/>
        <v>20080511</v>
      </c>
      <c r="C3123" s="12">
        <f t="shared" si="2"/>
        <v>39579</v>
      </c>
      <c r="D3123" s="3" t="str">
        <f t="shared" si="3"/>
        <v>01</v>
      </c>
      <c r="E3123" s="13">
        <v>0.0</v>
      </c>
      <c r="F3123" s="14">
        <f>'Costo de tareas'!$B$15</f>
        <v>0.1964027778</v>
      </c>
      <c r="G3123" s="15">
        <f>'Producción diaria'!$T$3*$L$2*$M$2*$N$2*E3123*1000/'Costo de tareas'!$B$14</f>
        <v>0</v>
      </c>
      <c r="H3123" s="16">
        <f>IF(G3123 &gt; 'Costo de tareas'!$B$13, 'Costo de tareas'!$B$13, IF(G3123 &lt; 'Costo de tareas'!$B$13*0.2, 0, 'Costo de tareas'!$B$13- G3123))</f>
        <v>0</v>
      </c>
      <c r="I3123" s="17">
        <f>IF(H3123=0,'Costo de tareas'!$B$13,'Costo de tareas'!$B$13-H3123)</f>
        <v>39.28055556</v>
      </c>
      <c r="J3123" s="2"/>
      <c r="K3123" s="2"/>
      <c r="P3123" s="2"/>
    </row>
    <row r="3124">
      <c r="A3124" s="3" t="s">
        <v>4211</v>
      </c>
      <c r="B3124" s="11" t="str">
        <f t="shared" si="1"/>
        <v>20080511</v>
      </c>
      <c r="C3124" s="12">
        <f t="shared" si="2"/>
        <v>39579</v>
      </c>
      <c r="D3124" s="3" t="str">
        <f t="shared" si="3"/>
        <v>02</v>
      </c>
      <c r="E3124" s="13">
        <v>0.0</v>
      </c>
      <c r="F3124" s="14">
        <f>'Costo de tareas'!$B$15</f>
        <v>0.1964027778</v>
      </c>
      <c r="G3124" s="15">
        <f>'Producción diaria'!$T$3*$L$2*$M$2*$N$2*E3124*1000/'Costo de tareas'!$B$14</f>
        <v>0</v>
      </c>
      <c r="H3124" s="16">
        <f>IF(G3124 &gt; 'Costo de tareas'!$B$13, 'Costo de tareas'!$B$13, IF(G3124 &lt; 'Costo de tareas'!$B$13*0.2, 0, 'Costo de tareas'!$B$13- G3124))</f>
        <v>0</v>
      </c>
      <c r="I3124" s="17">
        <f>IF(H3124=0,'Costo de tareas'!$B$13,'Costo de tareas'!$B$13-H3124)</f>
        <v>39.28055556</v>
      </c>
      <c r="J3124" s="2"/>
      <c r="K3124" s="2"/>
      <c r="P3124" s="2"/>
    </row>
    <row r="3125">
      <c r="A3125" s="3" t="s">
        <v>4212</v>
      </c>
      <c r="B3125" s="11" t="str">
        <f t="shared" si="1"/>
        <v>20080511</v>
      </c>
      <c r="C3125" s="12">
        <f t="shared" si="2"/>
        <v>39579</v>
      </c>
      <c r="D3125" s="3" t="str">
        <f t="shared" si="3"/>
        <v>03</v>
      </c>
      <c r="E3125" s="13">
        <v>0.0</v>
      </c>
      <c r="F3125" s="14">
        <f>'Costo de tareas'!$B$15</f>
        <v>0.1964027778</v>
      </c>
      <c r="G3125" s="15">
        <f>'Producción diaria'!$T$3*$L$2*$M$2*$N$2*E3125*1000/'Costo de tareas'!$B$14</f>
        <v>0</v>
      </c>
      <c r="H3125" s="16">
        <f>IF(G3125 &gt; 'Costo de tareas'!$B$13, 'Costo de tareas'!$B$13, IF(G3125 &lt; 'Costo de tareas'!$B$13*0.2, 0, 'Costo de tareas'!$B$13- G3125))</f>
        <v>0</v>
      </c>
      <c r="I3125" s="17">
        <f>IF(H3125=0,'Costo de tareas'!$B$13,'Costo de tareas'!$B$13-H3125)</f>
        <v>39.28055556</v>
      </c>
      <c r="J3125" s="2"/>
      <c r="K3125" s="2"/>
      <c r="P3125" s="2"/>
    </row>
    <row r="3126">
      <c r="A3126" s="3" t="s">
        <v>4213</v>
      </c>
      <c r="B3126" s="11" t="str">
        <f t="shared" si="1"/>
        <v>20080511</v>
      </c>
      <c r="C3126" s="12">
        <f t="shared" si="2"/>
        <v>39579</v>
      </c>
      <c r="D3126" s="3" t="str">
        <f t="shared" si="3"/>
        <v>04</v>
      </c>
      <c r="E3126" s="13">
        <v>0.0</v>
      </c>
      <c r="F3126" s="14">
        <f>'Costo de tareas'!$B$15</f>
        <v>0.1964027778</v>
      </c>
      <c r="G3126" s="15">
        <f>'Producción diaria'!$T$3*$L$2*$M$2*$N$2*E3126*1000/'Costo de tareas'!$B$14</f>
        <v>0</v>
      </c>
      <c r="H3126" s="16">
        <f>IF(G3126 &gt; 'Costo de tareas'!$B$13, 'Costo de tareas'!$B$13, IF(G3126 &lt; 'Costo de tareas'!$B$13*0.2, 0, 'Costo de tareas'!$B$13- G3126))</f>
        <v>0</v>
      </c>
      <c r="I3126" s="17">
        <f>IF(H3126=0,'Costo de tareas'!$B$13,'Costo de tareas'!$B$13-H3126)</f>
        <v>39.28055556</v>
      </c>
      <c r="J3126" s="2"/>
      <c r="K3126" s="2"/>
      <c r="P3126" s="2"/>
    </row>
    <row r="3127">
      <c r="A3127" s="3" t="s">
        <v>4214</v>
      </c>
      <c r="B3127" s="11" t="str">
        <f t="shared" si="1"/>
        <v>20080511</v>
      </c>
      <c r="C3127" s="12">
        <f t="shared" si="2"/>
        <v>39579</v>
      </c>
      <c r="D3127" s="3" t="str">
        <f t="shared" si="3"/>
        <v>05</v>
      </c>
      <c r="E3127" s="13">
        <v>0.0</v>
      </c>
      <c r="F3127" s="14">
        <f>'Costo de tareas'!$B$15</f>
        <v>0.1964027778</v>
      </c>
      <c r="G3127" s="15">
        <f>'Producción diaria'!$T$3*$L$2*$M$2*$N$2*E3127*1000/'Costo de tareas'!$B$14</f>
        <v>0</v>
      </c>
      <c r="H3127" s="16">
        <f>IF(G3127 &gt; 'Costo de tareas'!$B$13, 'Costo de tareas'!$B$13, IF(G3127 &lt; 'Costo de tareas'!$B$13*0.2, 0, 'Costo de tareas'!$B$13- G3127))</f>
        <v>0</v>
      </c>
      <c r="I3127" s="17">
        <f>IF(H3127=0,'Costo de tareas'!$B$13,'Costo de tareas'!$B$13-H3127)</f>
        <v>39.28055556</v>
      </c>
      <c r="J3127" s="2"/>
      <c r="K3127" s="2"/>
      <c r="P3127" s="2"/>
    </row>
    <row r="3128">
      <c r="A3128" s="3" t="s">
        <v>4215</v>
      </c>
      <c r="B3128" s="11" t="str">
        <f t="shared" si="1"/>
        <v>20080511</v>
      </c>
      <c r="C3128" s="12">
        <f t="shared" si="2"/>
        <v>39579</v>
      </c>
      <c r="D3128" s="3" t="str">
        <f t="shared" si="3"/>
        <v>06</v>
      </c>
      <c r="E3128" s="13">
        <v>53.0</v>
      </c>
      <c r="F3128" s="14">
        <f>'Costo de tareas'!$B$15</f>
        <v>0.1964027778</v>
      </c>
      <c r="G3128" s="15">
        <f>'Producción diaria'!$T$3*$L$2*$M$2*$N$2*E3128*1000/'Costo de tareas'!$B$14</f>
        <v>79.68878256</v>
      </c>
      <c r="H3128" s="16">
        <f>IF(G3128 &gt; 'Costo de tareas'!$B$13, 'Costo de tareas'!$B$13, IF(G3128 &lt; 'Costo de tareas'!$B$13*0.2, 0, 'Costo de tareas'!$B$13- G3128))</f>
        <v>39.28055556</v>
      </c>
      <c r="I3128" s="17">
        <f>IF(H3128=0,'Costo de tareas'!$B$13,'Costo de tareas'!$B$13-H3128)</f>
        <v>0</v>
      </c>
      <c r="J3128" s="2"/>
      <c r="K3128" s="2"/>
      <c r="P3128" s="2"/>
    </row>
    <row r="3129">
      <c r="A3129" s="3" t="s">
        <v>4216</v>
      </c>
      <c r="B3129" s="11" t="str">
        <f t="shared" si="1"/>
        <v>20080511</v>
      </c>
      <c r="C3129" s="12">
        <f t="shared" si="2"/>
        <v>39579</v>
      </c>
      <c r="D3129" s="3" t="str">
        <f t="shared" si="3"/>
        <v>07</v>
      </c>
      <c r="E3129" s="13">
        <v>9.0</v>
      </c>
      <c r="F3129" s="14">
        <f>'Costo de tareas'!$B$15</f>
        <v>0.1964027778</v>
      </c>
      <c r="G3129" s="15">
        <f>'Producción diaria'!$T$3*$L$2*$M$2*$N$2*E3129*1000/'Costo de tareas'!$B$14</f>
        <v>13.53205742</v>
      </c>
      <c r="H3129" s="16">
        <f>IF(G3129 &gt; 'Costo de tareas'!$B$13, 'Costo de tareas'!$B$13, IF(G3129 &lt; 'Costo de tareas'!$B$13*0.2, 0, 'Costo de tareas'!$B$13- G3129))</f>
        <v>25.74849814</v>
      </c>
      <c r="I3129" s="17">
        <f>IF(H3129=0,'Costo de tareas'!$B$13,'Costo de tareas'!$B$13-H3129)</f>
        <v>13.53205742</v>
      </c>
      <c r="J3129" s="2"/>
      <c r="K3129" s="2"/>
      <c r="P3129" s="2"/>
    </row>
    <row r="3130">
      <c r="A3130" s="3" t="s">
        <v>4217</v>
      </c>
      <c r="B3130" s="11" t="str">
        <f t="shared" si="1"/>
        <v>20080511</v>
      </c>
      <c r="C3130" s="12">
        <f t="shared" si="2"/>
        <v>39579</v>
      </c>
      <c r="D3130" s="3" t="str">
        <f t="shared" si="3"/>
        <v>08</v>
      </c>
      <c r="E3130" s="13">
        <v>135.0</v>
      </c>
      <c r="F3130" s="14">
        <f>'Costo de tareas'!$B$15</f>
        <v>0.1964027778</v>
      </c>
      <c r="G3130" s="15">
        <f>'Producción diaria'!$T$3*$L$2*$M$2*$N$2*E3130*1000/'Costo de tareas'!$B$14</f>
        <v>202.9808612</v>
      </c>
      <c r="H3130" s="16">
        <f>IF(G3130 &gt; 'Costo de tareas'!$B$13, 'Costo de tareas'!$B$13, IF(G3130 &lt; 'Costo de tareas'!$B$13*0.2, 0, 'Costo de tareas'!$B$13- G3130))</f>
        <v>39.28055556</v>
      </c>
      <c r="I3130" s="17">
        <f>IF(H3130=0,'Costo de tareas'!$B$13,'Costo de tareas'!$B$13-H3130)</f>
        <v>0</v>
      </c>
      <c r="J3130" s="2"/>
      <c r="K3130" s="2"/>
      <c r="P3130" s="2"/>
    </row>
    <row r="3131">
      <c r="A3131" s="3" t="s">
        <v>4219</v>
      </c>
      <c r="B3131" s="11" t="str">
        <f t="shared" si="1"/>
        <v>20080511</v>
      </c>
      <c r="C3131" s="12">
        <f t="shared" si="2"/>
        <v>39579</v>
      </c>
      <c r="D3131" s="3" t="str">
        <f t="shared" si="3"/>
        <v>09</v>
      </c>
      <c r="E3131" s="13">
        <v>227.0</v>
      </c>
      <c r="F3131" s="14">
        <f>'Costo de tareas'!$B$15</f>
        <v>0.1964027778</v>
      </c>
      <c r="G3131" s="15">
        <f>'Producción diaria'!$T$3*$L$2*$M$2*$N$2*E3131*1000/'Costo de tareas'!$B$14</f>
        <v>341.3085593</v>
      </c>
      <c r="H3131" s="16">
        <f>IF(G3131 &gt; 'Costo de tareas'!$B$13, 'Costo de tareas'!$B$13, IF(G3131 &lt; 'Costo de tareas'!$B$13*0.2, 0, 'Costo de tareas'!$B$13- G3131))</f>
        <v>39.28055556</v>
      </c>
      <c r="I3131" s="17">
        <f>IF(H3131=0,'Costo de tareas'!$B$13,'Costo de tareas'!$B$13-H3131)</f>
        <v>0</v>
      </c>
      <c r="J3131" s="2"/>
      <c r="K3131" s="2"/>
      <c r="P3131" s="2"/>
    </row>
    <row r="3132">
      <c r="A3132" s="3" t="s">
        <v>4221</v>
      </c>
      <c r="B3132" s="11" t="str">
        <f t="shared" si="1"/>
        <v>20080511</v>
      </c>
      <c r="C3132" s="12">
        <f t="shared" si="2"/>
        <v>39579</v>
      </c>
      <c r="D3132" s="3" t="str">
        <f t="shared" si="3"/>
        <v>10</v>
      </c>
      <c r="E3132" s="13">
        <v>226.0</v>
      </c>
      <c r="F3132" s="14">
        <f>'Costo de tareas'!$B$15</f>
        <v>0.1964027778</v>
      </c>
      <c r="G3132" s="15">
        <f>'Producción diaria'!$T$3*$L$2*$M$2*$N$2*E3132*1000/'Costo de tareas'!$B$14</f>
        <v>339.8049973</v>
      </c>
      <c r="H3132" s="16">
        <f>IF(G3132 &gt; 'Costo de tareas'!$B$13, 'Costo de tareas'!$B$13, IF(G3132 &lt; 'Costo de tareas'!$B$13*0.2, 0, 'Costo de tareas'!$B$13- G3132))</f>
        <v>39.28055556</v>
      </c>
      <c r="I3132" s="17">
        <f>IF(H3132=0,'Costo de tareas'!$B$13,'Costo de tareas'!$B$13-H3132)</f>
        <v>0</v>
      </c>
      <c r="J3132" s="2"/>
      <c r="K3132" s="2"/>
      <c r="P3132" s="2"/>
    </row>
    <row r="3133">
      <c r="A3133" s="3" t="s">
        <v>4223</v>
      </c>
      <c r="B3133" s="11" t="str">
        <f t="shared" si="1"/>
        <v>20080511</v>
      </c>
      <c r="C3133" s="12">
        <f t="shared" si="2"/>
        <v>39579</v>
      </c>
      <c r="D3133" s="3" t="str">
        <f t="shared" si="3"/>
        <v>11</v>
      </c>
      <c r="E3133" s="13">
        <v>224.0</v>
      </c>
      <c r="F3133" s="14">
        <f>'Costo de tareas'!$B$15</f>
        <v>0.1964027778</v>
      </c>
      <c r="G3133" s="15">
        <f>'Producción diaria'!$T$3*$L$2*$M$2*$N$2*E3133*1000/'Costo de tareas'!$B$14</f>
        <v>336.7978735</v>
      </c>
      <c r="H3133" s="16">
        <f>IF(G3133 &gt; 'Costo de tareas'!$B$13, 'Costo de tareas'!$B$13, IF(G3133 &lt; 'Costo de tareas'!$B$13*0.2, 0, 'Costo de tareas'!$B$13- G3133))</f>
        <v>39.28055556</v>
      </c>
      <c r="I3133" s="17">
        <f>IF(H3133=0,'Costo de tareas'!$B$13,'Costo de tareas'!$B$13-H3133)</f>
        <v>0</v>
      </c>
      <c r="J3133" s="2"/>
      <c r="K3133" s="2"/>
      <c r="P3133" s="2"/>
    </row>
    <row r="3134">
      <c r="A3134" s="3" t="s">
        <v>4225</v>
      </c>
      <c r="B3134" s="11" t="str">
        <f t="shared" si="1"/>
        <v>20080511</v>
      </c>
      <c r="C3134" s="12">
        <f t="shared" si="2"/>
        <v>39579</v>
      </c>
      <c r="D3134" s="3" t="str">
        <f t="shared" si="3"/>
        <v>12</v>
      </c>
      <c r="E3134" s="13">
        <v>552.0</v>
      </c>
      <c r="F3134" s="14">
        <f>'Costo de tareas'!$B$15</f>
        <v>0.1964027778</v>
      </c>
      <c r="G3134" s="15">
        <f>'Producción diaria'!$T$3*$L$2*$M$2*$N$2*E3134*1000/'Costo de tareas'!$B$14</f>
        <v>829.9661882</v>
      </c>
      <c r="H3134" s="16">
        <f>IF(G3134 &gt; 'Costo de tareas'!$B$13, 'Costo de tareas'!$B$13, IF(G3134 &lt; 'Costo de tareas'!$B$13*0.2, 0, 'Costo de tareas'!$B$13- G3134))</f>
        <v>39.28055556</v>
      </c>
      <c r="I3134" s="17">
        <f>IF(H3134=0,'Costo de tareas'!$B$13,'Costo de tareas'!$B$13-H3134)</f>
        <v>0</v>
      </c>
      <c r="J3134" s="2"/>
      <c r="K3134" s="2"/>
      <c r="P3134" s="2"/>
    </row>
    <row r="3135">
      <c r="A3135" s="3" t="s">
        <v>4226</v>
      </c>
      <c r="B3135" s="11" t="str">
        <f t="shared" si="1"/>
        <v>20080511</v>
      </c>
      <c r="C3135" s="12">
        <f t="shared" si="2"/>
        <v>39579</v>
      </c>
      <c r="D3135" s="3" t="str">
        <f t="shared" si="3"/>
        <v>13</v>
      </c>
      <c r="E3135" s="13">
        <v>398.0</v>
      </c>
      <c r="F3135" s="14">
        <f>'Costo de tareas'!$B$15</f>
        <v>0.1964027778</v>
      </c>
      <c r="G3135" s="15">
        <f>'Producción diaria'!$T$3*$L$2*$M$2*$N$2*E3135*1000/'Costo de tareas'!$B$14</f>
        <v>598.4176502</v>
      </c>
      <c r="H3135" s="16">
        <f>IF(G3135 &gt; 'Costo de tareas'!$B$13, 'Costo de tareas'!$B$13, IF(G3135 &lt; 'Costo de tareas'!$B$13*0.2, 0, 'Costo de tareas'!$B$13- G3135))</f>
        <v>39.28055556</v>
      </c>
      <c r="I3135" s="17">
        <f>IF(H3135=0,'Costo de tareas'!$B$13,'Costo de tareas'!$B$13-H3135)</f>
        <v>0</v>
      </c>
      <c r="J3135" s="2"/>
      <c r="K3135" s="2"/>
      <c r="P3135" s="2"/>
    </row>
    <row r="3136">
      <c r="A3136" s="3" t="s">
        <v>4227</v>
      </c>
      <c r="B3136" s="11" t="str">
        <f t="shared" si="1"/>
        <v>20080511</v>
      </c>
      <c r="C3136" s="12">
        <f t="shared" si="2"/>
        <v>39579</v>
      </c>
      <c r="D3136" s="3" t="str">
        <f t="shared" si="3"/>
        <v>14</v>
      </c>
      <c r="E3136" s="13">
        <v>31.0</v>
      </c>
      <c r="F3136" s="14">
        <f>'Costo de tareas'!$B$15</f>
        <v>0.1964027778</v>
      </c>
      <c r="G3136" s="15">
        <f>'Producción diaria'!$T$3*$L$2*$M$2*$N$2*E3136*1000/'Costo de tareas'!$B$14</f>
        <v>46.61041999</v>
      </c>
      <c r="H3136" s="16">
        <f>IF(G3136 &gt; 'Costo de tareas'!$B$13, 'Costo de tareas'!$B$13, IF(G3136 &lt; 'Costo de tareas'!$B$13*0.2, 0, 'Costo de tareas'!$B$13- G3136))</f>
        <v>39.28055556</v>
      </c>
      <c r="I3136" s="17">
        <f>IF(H3136=0,'Costo de tareas'!$B$13,'Costo de tareas'!$B$13-H3136)</f>
        <v>0</v>
      </c>
      <c r="J3136" s="2"/>
      <c r="K3136" s="2"/>
      <c r="P3136" s="2"/>
    </row>
    <row r="3137">
      <c r="A3137" s="3" t="s">
        <v>4228</v>
      </c>
      <c r="B3137" s="11" t="str">
        <f t="shared" si="1"/>
        <v>20080511</v>
      </c>
      <c r="C3137" s="12">
        <f t="shared" si="2"/>
        <v>39579</v>
      </c>
      <c r="D3137" s="3" t="str">
        <f t="shared" si="3"/>
        <v>15</v>
      </c>
      <c r="E3137" s="13">
        <v>746.0</v>
      </c>
      <c r="F3137" s="14">
        <f>'Costo de tareas'!$B$15</f>
        <v>0.1964027778</v>
      </c>
      <c r="G3137" s="15">
        <f>'Producción diaria'!$T$3*$L$2*$M$2*$N$2*E3137*1000/'Costo de tareas'!$B$14</f>
        <v>1121.657204</v>
      </c>
      <c r="H3137" s="16">
        <f>IF(G3137 &gt; 'Costo de tareas'!$B$13, 'Costo de tareas'!$B$13, IF(G3137 &lt; 'Costo de tareas'!$B$13*0.2, 0, 'Costo de tareas'!$B$13- G3137))</f>
        <v>39.28055556</v>
      </c>
      <c r="I3137" s="17">
        <f>IF(H3137=0,'Costo de tareas'!$B$13,'Costo de tareas'!$B$13-H3137)</f>
        <v>0</v>
      </c>
      <c r="J3137" s="2"/>
      <c r="K3137" s="2"/>
      <c r="P3137" s="2"/>
    </row>
    <row r="3138">
      <c r="A3138" s="3" t="s">
        <v>4229</v>
      </c>
      <c r="B3138" s="11" t="str">
        <f t="shared" si="1"/>
        <v>20080511</v>
      </c>
      <c r="C3138" s="12">
        <f t="shared" si="2"/>
        <v>39579</v>
      </c>
      <c r="D3138" s="3" t="str">
        <f t="shared" si="3"/>
        <v>16</v>
      </c>
      <c r="E3138" s="13">
        <v>187.0</v>
      </c>
      <c r="F3138" s="14">
        <f>'Costo de tareas'!$B$15</f>
        <v>0.1964027778</v>
      </c>
      <c r="G3138" s="15">
        <f>'Producción diaria'!$T$3*$L$2*$M$2*$N$2*E3138*1000/'Costo de tareas'!$B$14</f>
        <v>281.1660819</v>
      </c>
      <c r="H3138" s="16">
        <f>IF(G3138 &gt; 'Costo de tareas'!$B$13, 'Costo de tareas'!$B$13, IF(G3138 &lt; 'Costo de tareas'!$B$13*0.2, 0, 'Costo de tareas'!$B$13- G3138))</f>
        <v>39.28055556</v>
      </c>
      <c r="I3138" s="17">
        <f>IF(H3138=0,'Costo de tareas'!$B$13,'Costo de tareas'!$B$13-H3138)</f>
        <v>0</v>
      </c>
      <c r="J3138" s="2"/>
      <c r="K3138" s="2"/>
      <c r="P3138" s="2"/>
    </row>
    <row r="3139">
      <c r="A3139" s="3" t="s">
        <v>4230</v>
      </c>
      <c r="B3139" s="11" t="str">
        <f t="shared" si="1"/>
        <v>20080511</v>
      </c>
      <c r="C3139" s="12">
        <f t="shared" si="2"/>
        <v>39579</v>
      </c>
      <c r="D3139" s="3" t="str">
        <f t="shared" si="3"/>
        <v>17</v>
      </c>
      <c r="E3139" s="13">
        <v>229.0</v>
      </c>
      <c r="F3139" s="14">
        <f>'Costo de tareas'!$B$15</f>
        <v>0.1964027778</v>
      </c>
      <c r="G3139" s="15">
        <f>'Producción diaria'!$T$3*$L$2*$M$2*$N$2*E3139*1000/'Costo de tareas'!$B$14</f>
        <v>344.3156831</v>
      </c>
      <c r="H3139" s="16">
        <f>IF(G3139 &gt; 'Costo de tareas'!$B$13, 'Costo de tareas'!$B$13, IF(G3139 &lt; 'Costo de tareas'!$B$13*0.2, 0, 'Costo de tareas'!$B$13- G3139))</f>
        <v>39.28055556</v>
      </c>
      <c r="I3139" s="17">
        <f>IF(H3139=0,'Costo de tareas'!$B$13,'Costo de tareas'!$B$13-H3139)</f>
        <v>0</v>
      </c>
      <c r="J3139" s="2"/>
      <c r="K3139" s="2"/>
      <c r="P3139" s="2"/>
    </row>
    <row r="3140">
      <c r="A3140" s="3" t="s">
        <v>4231</v>
      </c>
      <c r="B3140" s="11" t="str">
        <f t="shared" si="1"/>
        <v>20080511</v>
      </c>
      <c r="C3140" s="12">
        <f t="shared" si="2"/>
        <v>39579</v>
      </c>
      <c r="D3140" s="3" t="str">
        <f t="shared" si="3"/>
        <v>18</v>
      </c>
      <c r="E3140" s="13">
        <v>153.0</v>
      </c>
      <c r="F3140" s="14">
        <f>'Costo de tareas'!$B$15</f>
        <v>0.1964027778</v>
      </c>
      <c r="G3140" s="15">
        <f>'Producción diaria'!$T$3*$L$2*$M$2*$N$2*E3140*1000/'Costo de tareas'!$B$14</f>
        <v>230.0449761</v>
      </c>
      <c r="H3140" s="16">
        <f>IF(G3140 &gt; 'Costo de tareas'!$B$13, 'Costo de tareas'!$B$13, IF(G3140 &lt; 'Costo de tareas'!$B$13*0.2, 0, 'Costo de tareas'!$B$13- G3140))</f>
        <v>39.28055556</v>
      </c>
      <c r="I3140" s="17">
        <f>IF(H3140=0,'Costo de tareas'!$B$13,'Costo de tareas'!$B$13-H3140)</f>
        <v>0</v>
      </c>
      <c r="J3140" s="2"/>
      <c r="K3140" s="2"/>
      <c r="P3140" s="2"/>
    </row>
    <row r="3141">
      <c r="A3141" s="3" t="s">
        <v>4232</v>
      </c>
      <c r="B3141" s="11" t="str">
        <f t="shared" si="1"/>
        <v>20080511</v>
      </c>
      <c r="C3141" s="12">
        <f t="shared" si="2"/>
        <v>39579</v>
      </c>
      <c r="D3141" s="3" t="str">
        <f t="shared" si="3"/>
        <v>19</v>
      </c>
      <c r="E3141" s="13">
        <v>321.0</v>
      </c>
      <c r="F3141" s="14">
        <f>'Costo de tareas'!$B$15</f>
        <v>0.1964027778</v>
      </c>
      <c r="G3141" s="15">
        <f>'Producción diaria'!$T$3*$L$2*$M$2*$N$2*E3141*1000/'Costo de tareas'!$B$14</f>
        <v>482.6433812</v>
      </c>
      <c r="H3141" s="16">
        <f>IF(G3141 &gt; 'Costo de tareas'!$B$13, 'Costo de tareas'!$B$13, IF(G3141 &lt; 'Costo de tareas'!$B$13*0.2, 0, 'Costo de tareas'!$B$13- G3141))</f>
        <v>39.28055556</v>
      </c>
      <c r="I3141" s="17">
        <f>IF(H3141=0,'Costo de tareas'!$B$13,'Costo de tareas'!$B$13-H3141)</f>
        <v>0</v>
      </c>
      <c r="J3141" s="2"/>
      <c r="K3141" s="2"/>
      <c r="P3141" s="2"/>
    </row>
    <row r="3142">
      <c r="A3142" s="3" t="s">
        <v>4235</v>
      </c>
      <c r="B3142" s="11" t="str">
        <f t="shared" si="1"/>
        <v>20080511</v>
      </c>
      <c r="C3142" s="12">
        <f t="shared" si="2"/>
        <v>39579</v>
      </c>
      <c r="D3142" s="3" t="str">
        <f t="shared" si="3"/>
        <v>20</v>
      </c>
      <c r="E3142" s="13">
        <v>0.0</v>
      </c>
      <c r="F3142" s="14">
        <f>'Costo de tareas'!$B$15</f>
        <v>0.1964027778</v>
      </c>
      <c r="G3142" s="15">
        <f>'Producción diaria'!$T$3*$L$2*$M$2*$N$2*E3142*1000/'Costo de tareas'!$B$14</f>
        <v>0</v>
      </c>
      <c r="H3142" s="16">
        <f>IF(G3142 &gt; 'Costo de tareas'!$B$13, 'Costo de tareas'!$B$13, IF(G3142 &lt; 'Costo de tareas'!$B$13*0.2, 0, 'Costo de tareas'!$B$13- G3142))</f>
        <v>0</v>
      </c>
      <c r="I3142" s="17">
        <f>IF(H3142=0,'Costo de tareas'!$B$13,'Costo de tareas'!$B$13-H3142)</f>
        <v>39.28055556</v>
      </c>
      <c r="J3142" s="2"/>
      <c r="K3142" s="2"/>
      <c r="P3142" s="2"/>
    </row>
    <row r="3143">
      <c r="A3143" s="3" t="s">
        <v>4237</v>
      </c>
      <c r="B3143" s="11" t="str">
        <f t="shared" si="1"/>
        <v>20080511</v>
      </c>
      <c r="C3143" s="12">
        <f t="shared" si="2"/>
        <v>39579</v>
      </c>
      <c r="D3143" s="3" t="str">
        <f t="shared" si="3"/>
        <v>21</v>
      </c>
      <c r="E3143" s="13">
        <v>0.0</v>
      </c>
      <c r="F3143" s="14">
        <f>'Costo de tareas'!$B$15</f>
        <v>0.1964027778</v>
      </c>
      <c r="G3143" s="15">
        <f>'Producción diaria'!$T$3*$L$2*$M$2*$N$2*E3143*1000/'Costo de tareas'!$B$14</f>
        <v>0</v>
      </c>
      <c r="H3143" s="16">
        <f>IF(G3143 &gt; 'Costo de tareas'!$B$13, 'Costo de tareas'!$B$13, IF(G3143 &lt; 'Costo de tareas'!$B$13*0.2, 0, 'Costo de tareas'!$B$13- G3143))</f>
        <v>0</v>
      </c>
      <c r="I3143" s="17">
        <f>IF(H3143=0,'Costo de tareas'!$B$13,'Costo de tareas'!$B$13-H3143)</f>
        <v>39.28055556</v>
      </c>
      <c r="J3143" s="2"/>
      <c r="K3143" s="2"/>
      <c r="P3143" s="2"/>
    </row>
    <row r="3144">
      <c r="A3144" s="3" t="s">
        <v>4238</v>
      </c>
      <c r="B3144" s="11" t="str">
        <f t="shared" si="1"/>
        <v>20080511</v>
      </c>
      <c r="C3144" s="12">
        <f t="shared" si="2"/>
        <v>39579</v>
      </c>
      <c r="D3144" s="3" t="str">
        <f t="shared" si="3"/>
        <v>22</v>
      </c>
      <c r="E3144" s="13">
        <v>0.0</v>
      </c>
      <c r="F3144" s="14">
        <f>'Costo de tareas'!$B$15</f>
        <v>0.1964027778</v>
      </c>
      <c r="G3144" s="15">
        <f>'Producción diaria'!$T$3*$L$2*$M$2*$N$2*E3144*1000/'Costo de tareas'!$B$14</f>
        <v>0</v>
      </c>
      <c r="H3144" s="16">
        <f>IF(G3144 &gt; 'Costo de tareas'!$B$13, 'Costo de tareas'!$B$13, IF(G3144 &lt; 'Costo de tareas'!$B$13*0.2, 0, 'Costo de tareas'!$B$13- G3144))</f>
        <v>0</v>
      </c>
      <c r="I3144" s="17">
        <f>IF(H3144=0,'Costo de tareas'!$B$13,'Costo de tareas'!$B$13-H3144)</f>
        <v>39.28055556</v>
      </c>
      <c r="J3144" s="2"/>
      <c r="K3144" s="2"/>
      <c r="P3144" s="2"/>
    </row>
    <row r="3145">
      <c r="A3145" s="3" t="s">
        <v>4239</v>
      </c>
      <c r="B3145" s="11" t="str">
        <f t="shared" si="1"/>
        <v>20080511</v>
      </c>
      <c r="C3145" s="12">
        <f t="shared" si="2"/>
        <v>39579</v>
      </c>
      <c r="D3145" s="3" t="str">
        <f t="shared" si="3"/>
        <v>23</v>
      </c>
      <c r="E3145" s="13">
        <v>0.0</v>
      </c>
      <c r="F3145" s="14">
        <f>'Costo de tareas'!$B$15</f>
        <v>0.1964027778</v>
      </c>
      <c r="G3145" s="15">
        <f>'Producción diaria'!$T$3*$L$2*$M$2*$N$2*E3145*1000/'Costo de tareas'!$B$14</f>
        <v>0</v>
      </c>
      <c r="H3145" s="16">
        <f>IF(G3145 &gt; 'Costo de tareas'!$B$13, 'Costo de tareas'!$B$13, IF(G3145 &lt; 'Costo de tareas'!$B$13*0.2, 0, 'Costo de tareas'!$B$13- G3145))</f>
        <v>0</v>
      </c>
      <c r="I3145" s="17">
        <f>IF(H3145=0,'Costo de tareas'!$B$13,'Costo de tareas'!$B$13-H3145)</f>
        <v>39.28055556</v>
      </c>
      <c r="J3145" s="2"/>
      <c r="K3145" s="2"/>
      <c r="P3145" s="2"/>
    </row>
    <row r="3146">
      <c r="A3146" s="3" t="s">
        <v>4240</v>
      </c>
      <c r="B3146" s="11" t="str">
        <f t="shared" si="1"/>
        <v>20080512</v>
      </c>
      <c r="C3146" s="12">
        <f t="shared" si="2"/>
        <v>39580</v>
      </c>
      <c r="D3146" s="3" t="str">
        <f t="shared" si="3"/>
        <v>00</v>
      </c>
      <c r="E3146" s="13">
        <v>0.0</v>
      </c>
      <c r="F3146" s="14">
        <f>'Costo de tareas'!$B$15</f>
        <v>0.1964027778</v>
      </c>
      <c r="G3146" s="15">
        <f>'Producción diaria'!$T$3*$L$2*$M$2*$N$2*E3146*1000/'Costo de tareas'!$B$14</f>
        <v>0</v>
      </c>
      <c r="H3146" s="16">
        <f>IF(G3146 &gt; 'Costo de tareas'!$B$13, 'Costo de tareas'!$B$13, IF(G3146 &lt; 'Costo de tareas'!$B$13*0.2, 0, 'Costo de tareas'!$B$13- G3146))</f>
        <v>0</v>
      </c>
      <c r="I3146" s="17">
        <f>IF(H3146=0,'Costo de tareas'!$B$13,'Costo de tareas'!$B$13-H3146)</f>
        <v>39.28055556</v>
      </c>
      <c r="J3146" s="2"/>
      <c r="K3146" s="2"/>
      <c r="P3146" s="2"/>
    </row>
    <row r="3147">
      <c r="A3147" s="3" t="s">
        <v>4242</v>
      </c>
      <c r="B3147" s="11" t="str">
        <f t="shared" si="1"/>
        <v>20080512</v>
      </c>
      <c r="C3147" s="12">
        <f t="shared" si="2"/>
        <v>39580</v>
      </c>
      <c r="D3147" s="3" t="str">
        <f t="shared" si="3"/>
        <v>01</v>
      </c>
      <c r="E3147" s="13">
        <v>0.0</v>
      </c>
      <c r="F3147" s="14">
        <f>'Costo de tareas'!$B$15</f>
        <v>0.1964027778</v>
      </c>
      <c r="G3147" s="15">
        <f>'Producción diaria'!$T$3*$L$2*$M$2*$N$2*E3147*1000/'Costo de tareas'!$B$14</f>
        <v>0</v>
      </c>
      <c r="H3147" s="16">
        <f>IF(G3147 &gt; 'Costo de tareas'!$B$13, 'Costo de tareas'!$B$13, IF(G3147 &lt; 'Costo de tareas'!$B$13*0.2, 0, 'Costo de tareas'!$B$13- G3147))</f>
        <v>0</v>
      </c>
      <c r="I3147" s="17">
        <f>IF(H3147=0,'Costo de tareas'!$B$13,'Costo de tareas'!$B$13-H3147)</f>
        <v>39.28055556</v>
      </c>
      <c r="J3147" s="2"/>
      <c r="K3147" s="2"/>
      <c r="P3147" s="2"/>
    </row>
    <row r="3148">
      <c r="A3148" s="3" t="s">
        <v>4244</v>
      </c>
      <c r="B3148" s="11" t="str">
        <f t="shared" si="1"/>
        <v>20080512</v>
      </c>
      <c r="C3148" s="12">
        <f t="shared" si="2"/>
        <v>39580</v>
      </c>
      <c r="D3148" s="3" t="str">
        <f t="shared" si="3"/>
        <v>02</v>
      </c>
      <c r="E3148" s="13">
        <v>0.0</v>
      </c>
      <c r="F3148" s="14">
        <f>'Costo de tareas'!$B$15</f>
        <v>0.1964027778</v>
      </c>
      <c r="G3148" s="15">
        <f>'Producción diaria'!$T$3*$L$2*$M$2*$N$2*E3148*1000/'Costo de tareas'!$B$14</f>
        <v>0</v>
      </c>
      <c r="H3148" s="16">
        <f>IF(G3148 &gt; 'Costo de tareas'!$B$13, 'Costo de tareas'!$B$13, IF(G3148 &lt; 'Costo de tareas'!$B$13*0.2, 0, 'Costo de tareas'!$B$13- G3148))</f>
        <v>0</v>
      </c>
      <c r="I3148" s="17">
        <f>IF(H3148=0,'Costo de tareas'!$B$13,'Costo de tareas'!$B$13-H3148)</f>
        <v>39.28055556</v>
      </c>
      <c r="J3148" s="2"/>
      <c r="K3148" s="2"/>
      <c r="P3148" s="2"/>
    </row>
    <row r="3149">
      <c r="A3149" s="3" t="s">
        <v>4246</v>
      </c>
      <c r="B3149" s="11" t="str">
        <f t="shared" si="1"/>
        <v>20080512</v>
      </c>
      <c r="C3149" s="12">
        <f t="shared" si="2"/>
        <v>39580</v>
      </c>
      <c r="D3149" s="3" t="str">
        <f t="shared" si="3"/>
        <v>03</v>
      </c>
      <c r="E3149" s="13">
        <v>0.0</v>
      </c>
      <c r="F3149" s="14">
        <f>'Costo de tareas'!$B$15</f>
        <v>0.1964027778</v>
      </c>
      <c r="G3149" s="15">
        <f>'Producción diaria'!$T$3*$L$2*$M$2*$N$2*E3149*1000/'Costo de tareas'!$B$14</f>
        <v>0</v>
      </c>
      <c r="H3149" s="16">
        <f>IF(G3149 &gt; 'Costo de tareas'!$B$13, 'Costo de tareas'!$B$13, IF(G3149 &lt; 'Costo de tareas'!$B$13*0.2, 0, 'Costo de tareas'!$B$13- G3149))</f>
        <v>0</v>
      </c>
      <c r="I3149" s="17">
        <f>IF(H3149=0,'Costo de tareas'!$B$13,'Costo de tareas'!$B$13-H3149)</f>
        <v>39.28055556</v>
      </c>
      <c r="J3149" s="2"/>
      <c r="K3149" s="2"/>
      <c r="P3149" s="2"/>
    </row>
    <row r="3150">
      <c r="A3150" s="3" t="s">
        <v>4247</v>
      </c>
      <c r="B3150" s="11" t="str">
        <f t="shared" si="1"/>
        <v>20080512</v>
      </c>
      <c r="C3150" s="12">
        <f t="shared" si="2"/>
        <v>39580</v>
      </c>
      <c r="D3150" s="3" t="str">
        <f t="shared" si="3"/>
        <v>04</v>
      </c>
      <c r="E3150" s="13">
        <v>0.0</v>
      </c>
      <c r="F3150" s="14">
        <f>'Costo de tareas'!$B$15</f>
        <v>0.1964027778</v>
      </c>
      <c r="G3150" s="15">
        <f>'Producción diaria'!$T$3*$L$2*$M$2*$N$2*E3150*1000/'Costo de tareas'!$B$14</f>
        <v>0</v>
      </c>
      <c r="H3150" s="16">
        <f>IF(G3150 &gt; 'Costo de tareas'!$B$13, 'Costo de tareas'!$B$13, IF(G3150 &lt; 'Costo de tareas'!$B$13*0.2, 0, 'Costo de tareas'!$B$13- G3150))</f>
        <v>0</v>
      </c>
      <c r="I3150" s="17">
        <f>IF(H3150=0,'Costo de tareas'!$B$13,'Costo de tareas'!$B$13-H3150)</f>
        <v>39.28055556</v>
      </c>
      <c r="J3150" s="2"/>
      <c r="K3150" s="2"/>
      <c r="P3150" s="2"/>
    </row>
    <row r="3151">
      <c r="A3151" s="3" t="s">
        <v>4248</v>
      </c>
      <c r="B3151" s="11" t="str">
        <f t="shared" si="1"/>
        <v>20080512</v>
      </c>
      <c r="C3151" s="12">
        <f t="shared" si="2"/>
        <v>39580</v>
      </c>
      <c r="D3151" s="3" t="str">
        <f t="shared" si="3"/>
        <v>05</v>
      </c>
      <c r="E3151" s="13">
        <v>274.4</v>
      </c>
      <c r="F3151" s="14">
        <f>'Costo de tareas'!$B$15</f>
        <v>0.1964027778</v>
      </c>
      <c r="G3151" s="15">
        <f>'Producción diaria'!$T$3*$L$2*$M$2*$N$2*E3151*1000/'Costo de tareas'!$B$14</f>
        <v>412.577395</v>
      </c>
      <c r="H3151" s="16">
        <f>IF(G3151 &gt; 'Costo de tareas'!$B$13, 'Costo de tareas'!$B$13, IF(G3151 &lt; 'Costo de tareas'!$B$13*0.2, 0, 'Costo de tareas'!$B$13- G3151))</f>
        <v>39.28055556</v>
      </c>
      <c r="I3151" s="17">
        <f>IF(H3151=0,'Costo de tareas'!$B$13,'Costo de tareas'!$B$13-H3151)</f>
        <v>0</v>
      </c>
      <c r="J3151" s="2"/>
      <c r="K3151" s="2"/>
      <c r="P3151" s="2"/>
    </row>
    <row r="3152">
      <c r="A3152" s="3" t="s">
        <v>4250</v>
      </c>
      <c r="B3152" s="11" t="str">
        <f t="shared" si="1"/>
        <v>20080512</v>
      </c>
      <c r="C3152" s="12">
        <f t="shared" si="2"/>
        <v>39580</v>
      </c>
      <c r="D3152" s="3" t="str">
        <f t="shared" si="3"/>
        <v>06</v>
      </c>
      <c r="E3152" s="13">
        <v>146.0</v>
      </c>
      <c r="F3152" s="14">
        <f>'Costo de tareas'!$B$15</f>
        <v>0.1964027778</v>
      </c>
      <c r="G3152" s="15">
        <f>'Producción diaria'!$T$3*$L$2*$M$2*$N$2*E3152*1000/'Costo de tareas'!$B$14</f>
        <v>219.5200425</v>
      </c>
      <c r="H3152" s="16">
        <f>IF(G3152 &gt; 'Costo de tareas'!$B$13, 'Costo de tareas'!$B$13, IF(G3152 &lt; 'Costo de tareas'!$B$13*0.2, 0, 'Costo de tareas'!$B$13- G3152))</f>
        <v>39.28055556</v>
      </c>
      <c r="I3152" s="17">
        <f>IF(H3152=0,'Costo de tareas'!$B$13,'Costo de tareas'!$B$13-H3152)</f>
        <v>0</v>
      </c>
      <c r="J3152" s="2"/>
      <c r="K3152" s="2"/>
      <c r="P3152" s="2"/>
    </row>
    <row r="3153">
      <c r="A3153" s="3" t="s">
        <v>4252</v>
      </c>
      <c r="B3153" s="11" t="str">
        <f t="shared" si="1"/>
        <v>20080512</v>
      </c>
      <c r="C3153" s="12">
        <f t="shared" si="2"/>
        <v>39580</v>
      </c>
      <c r="D3153" s="3" t="str">
        <f t="shared" si="3"/>
        <v>07</v>
      </c>
      <c r="E3153" s="13">
        <v>346.0</v>
      </c>
      <c r="F3153" s="14">
        <f>'Costo de tareas'!$B$15</f>
        <v>0.1964027778</v>
      </c>
      <c r="G3153" s="15">
        <f>'Producción diaria'!$T$3*$L$2*$M$2*$N$2*E3153*1000/'Costo de tareas'!$B$14</f>
        <v>520.2324296</v>
      </c>
      <c r="H3153" s="16">
        <f>IF(G3153 &gt; 'Costo de tareas'!$B$13, 'Costo de tareas'!$B$13, IF(G3153 &lt; 'Costo de tareas'!$B$13*0.2, 0, 'Costo de tareas'!$B$13- G3153))</f>
        <v>39.28055556</v>
      </c>
      <c r="I3153" s="17">
        <f>IF(H3153=0,'Costo de tareas'!$B$13,'Costo de tareas'!$B$13-H3153)</f>
        <v>0</v>
      </c>
      <c r="J3153" s="2"/>
      <c r="K3153" s="2"/>
      <c r="P3153" s="2"/>
    </row>
    <row r="3154">
      <c r="A3154" s="3" t="s">
        <v>4254</v>
      </c>
      <c r="B3154" s="11" t="str">
        <f t="shared" si="1"/>
        <v>20080512</v>
      </c>
      <c r="C3154" s="12">
        <f t="shared" si="2"/>
        <v>39580</v>
      </c>
      <c r="D3154" s="3" t="str">
        <f t="shared" si="3"/>
        <v>08</v>
      </c>
      <c r="E3154" s="13">
        <v>552.0</v>
      </c>
      <c r="F3154" s="14">
        <f>'Costo de tareas'!$B$15</f>
        <v>0.1964027778</v>
      </c>
      <c r="G3154" s="15">
        <f>'Producción diaria'!$T$3*$L$2*$M$2*$N$2*E3154*1000/'Costo de tareas'!$B$14</f>
        <v>829.9661882</v>
      </c>
      <c r="H3154" s="16">
        <f>IF(G3154 &gt; 'Costo de tareas'!$B$13, 'Costo de tareas'!$B$13, IF(G3154 &lt; 'Costo de tareas'!$B$13*0.2, 0, 'Costo de tareas'!$B$13- G3154))</f>
        <v>39.28055556</v>
      </c>
      <c r="I3154" s="17">
        <f>IF(H3154=0,'Costo de tareas'!$B$13,'Costo de tareas'!$B$13-H3154)</f>
        <v>0</v>
      </c>
      <c r="J3154" s="2"/>
      <c r="K3154" s="2"/>
      <c r="P3154" s="2"/>
    </row>
    <row r="3155">
      <c r="A3155" s="3" t="s">
        <v>4255</v>
      </c>
      <c r="B3155" s="11" t="str">
        <f t="shared" si="1"/>
        <v>20080512</v>
      </c>
      <c r="C3155" s="12">
        <f t="shared" si="2"/>
        <v>39580</v>
      </c>
      <c r="D3155" s="3" t="str">
        <f t="shared" si="3"/>
        <v>09</v>
      </c>
      <c r="E3155" s="13">
        <v>747.0</v>
      </c>
      <c r="F3155" s="14">
        <f>'Costo de tareas'!$B$15</f>
        <v>0.1964027778</v>
      </c>
      <c r="G3155" s="15">
        <f>'Producción diaria'!$T$3*$L$2*$M$2*$N$2*E3155*1000/'Costo de tareas'!$B$14</f>
        <v>1123.160766</v>
      </c>
      <c r="H3155" s="16">
        <f>IF(G3155 &gt; 'Costo de tareas'!$B$13, 'Costo de tareas'!$B$13, IF(G3155 &lt; 'Costo de tareas'!$B$13*0.2, 0, 'Costo de tareas'!$B$13- G3155))</f>
        <v>39.28055556</v>
      </c>
      <c r="I3155" s="17">
        <f>IF(H3155=0,'Costo de tareas'!$B$13,'Costo de tareas'!$B$13-H3155)</f>
        <v>0</v>
      </c>
      <c r="J3155" s="2"/>
      <c r="K3155" s="2"/>
      <c r="P3155" s="2"/>
    </row>
    <row r="3156">
      <c r="A3156" s="3" t="s">
        <v>4256</v>
      </c>
      <c r="B3156" s="11" t="str">
        <f t="shared" si="1"/>
        <v>20080512</v>
      </c>
      <c r="C3156" s="12">
        <f t="shared" si="2"/>
        <v>39580</v>
      </c>
      <c r="D3156" s="3" t="str">
        <f t="shared" si="3"/>
        <v>10</v>
      </c>
      <c r="E3156" s="13">
        <v>852.0</v>
      </c>
      <c r="F3156" s="14">
        <f>'Costo de tareas'!$B$15</f>
        <v>0.1964027778</v>
      </c>
      <c r="G3156" s="15">
        <f>'Producción diaria'!$T$3*$L$2*$M$2*$N$2*E3156*1000/'Costo de tareas'!$B$14</f>
        <v>1281.034769</v>
      </c>
      <c r="H3156" s="16">
        <f>IF(G3156 &gt; 'Costo de tareas'!$B$13, 'Costo de tareas'!$B$13, IF(G3156 &lt; 'Costo de tareas'!$B$13*0.2, 0, 'Costo de tareas'!$B$13- G3156))</f>
        <v>39.28055556</v>
      </c>
      <c r="I3156" s="17">
        <f>IF(H3156=0,'Costo de tareas'!$B$13,'Costo de tareas'!$B$13-H3156)</f>
        <v>0</v>
      </c>
      <c r="J3156" s="2"/>
      <c r="K3156" s="2"/>
      <c r="P3156" s="2"/>
    </row>
    <row r="3157">
      <c r="A3157" s="3" t="s">
        <v>4257</v>
      </c>
      <c r="B3157" s="11" t="str">
        <f t="shared" si="1"/>
        <v>20080512</v>
      </c>
      <c r="C3157" s="12">
        <f t="shared" si="2"/>
        <v>39580</v>
      </c>
      <c r="D3157" s="3" t="str">
        <f t="shared" si="3"/>
        <v>11</v>
      </c>
      <c r="E3157" s="13">
        <v>827.0</v>
      </c>
      <c r="F3157" s="14">
        <f>'Costo de tareas'!$B$15</f>
        <v>0.1964027778</v>
      </c>
      <c r="G3157" s="15">
        <f>'Producción diaria'!$T$3*$L$2*$M$2*$N$2*E3157*1000/'Costo de tareas'!$B$14</f>
        <v>1243.44572</v>
      </c>
      <c r="H3157" s="16">
        <f>IF(G3157 &gt; 'Costo de tareas'!$B$13, 'Costo de tareas'!$B$13, IF(G3157 &lt; 'Costo de tareas'!$B$13*0.2, 0, 'Costo de tareas'!$B$13- G3157))</f>
        <v>39.28055556</v>
      </c>
      <c r="I3157" s="17">
        <f>IF(H3157=0,'Costo de tareas'!$B$13,'Costo de tareas'!$B$13-H3157)</f>
        <v>0</v>
      </c>
      <c r="J3157" s="2"/>
      <c r="K3157" s="2"/>
      <c r="P3157" s="2"/>
    </row>
    <row r="3158">
      <c r="A3158" s="3" t="s">
        <v>4258</v>
      </c>
      <c r="B3158" s="11" t="str">
        <f t="shared" si="1"/>
        <v>20080512</v>
      </c>
      <c r="C3158" s="12">
        <f t="shared" si="2"/>
        <v>39580</v>
      </c>
      <c r="D3158" s="3" t="str">
        <f t="shared" si="3"/>
        <v>12</v>
      </c>
      <c r="E3158" s="13">
        <v>1006.0</v>
      </c>
      <c r="F3158" s="14">
        <f>'Costo de tareas'!$B$15</f>
        <v>0.1964027778</v>
      </c>
      <c r="G3158" s="15">
        <f>'Producción diaria'!$T$3*$L$2*$M$2*$N$2*E3158*1000/'Costo de tareas'!$B$14</f>
        <v>1512.583307</v>
      </c>
      <c r="H3158" s="16">
        <f>IF(G3158 &gt; 'Costo de tareas'!$B$13, 'Costo de tareas'!$B$13, IF(G3158 &lt; 'Costo de tareas'!$B$13*0.2, 0, 'Costo de tareas'!$B$13- G3158))</f>
        <v>39.28055556</v>
      </c>
      <c r="I3158" s="17">
        <f>IF(H3158=0,'Costo de tareas'!$B$13,'Costo de tareas'!$B$13-H3158)</f>
        <v>0</v>
      </c>
      <c r="J3158" s="2"/>
      <c r="K3158" s="2"/>
      <c r="P3158" s="2"/>
    </row>
    <row r="3159">
      <c r="A3159" s="3" t="s">
        <v>4259</v>
      </c>
      <c r="B3159" s="11" t="str">
        <f t="shared" si="1"/>
        <v>20080512</v>
      </c>
      <c r="C3159" s="12">
        <f t="shared" si="2"/>
        <v>39580</v>
      </c>
      <c r="D3159" s="3" t="str">
        <f t="shared" si="3"/>
        <v>13</v>
      </c>
      <c r="E3159" s="13">
        <v>632.0</v>
      </c>
      <c r="F3159" s="14">
        <f>'Costo de tareas'!$B$15</f>
        <v>0.1964027778</v>
      </c>
      <c r="G3159" s="15">
        <f>'Producción diaria'!$T$3*$L$2*$M$2*$N$2*E3159*1000/'Costo de tareas'!$B$14</f>
        <v>950.251143</v>
      </c>
      <c r="H3159" s="16">
        <f>IF(G3159 &gt; 'Costo de tareas'!$B$13, 'Costo de tareas'!$B$13, IF(G3159 &lt; 'Costo de tareas'!$B$13*0.2, 0, 'Costo de tareas'!$B$13- G3159))</f>
        <v>39.28055556</v>
      </c>
      <c r="I3159" s="17">
        <f>IF(H3159=0,'Costo de tareas'!$B$13,'Costo de tareas'!$B$13-H3159)</f>
        <v>0</v>
      </c>
      <c r="J3159" s="2"/>
      <c r="K3159" s="2"/>
      <c r="P3159" s="2"/>
    </row>
    <row r="3160">
      <c r="A3160" s="3" t="s">
        <v>4260</v>
      </c>
      <c r="B3160" s="11" t="str">
        <f t="shared" si="1"/>
        <v>20080512</v>
      </c>
      <c r="C3160" s="12">
        <f t="shared" si="2"/>
        <v>39580</v>
      </c>
      <c r="D3160" s="3" t="str">
        <f t="shared" si="3"/>
        <v>14</v>
      </c>
      <c r="E3160" s="13">
        <v>872.0</v>
      </c>
      <c r="F3160" s="14">
        <f>'Costo de tareas'!$B$15</f>
        <v>0.1964027778</v>
      </c>
      <c r="G3160" s="15">
        <f>'Producción diaria'!$T$3*$L$2*$M$2*$N$2*E3160*1000/'Costo de tareas'!$B$14</f>
        <v>1311.106007</v>
      </c>
      <c r="H3160" s="16">
        <f>IF(G3160 &gt; 'Costo de tareas'!$B$13, 'Costo de tareas'!$B$13, IF(G3160 &lt; 'Costo de tareas'!$B$13*0.2, 0, 'Costo de tareas'!$B$13- G3160))</f>
        <v>39.28055556</v>
      </c>
      <c r="I3160" s="17">
        <f>IF(H3160=0,'Costo de tareas'!$B$13,'Costo de tareas'!$B$13-H3160)</f>
        <v>0</v>
      </c>
      <c r="J3160" s="2"/>
      <c r="K3160" s="2"/>
      <c r="P3160" s="2"/>
    </row>
    <row r="3161">
      <c r="A3161" s="3" t="s">
        <v>4261</v>
      </c>
      <c r="B3161" s="11" t="str">
        <f t="shared" si="1"/>
        <v>20080512</v>
      </c>
      <c r="C3161" s="12">
        <f t="shared" si="2"/>
        <v>39580</v>
      </c>
      <c r="D3161" s="3" t="str">
        <f t="shared" si="3"/>
        <v>15</v>
      </c>
      <c r="E3161" s="13">
        <v>541.0</v>
      </c>
      <c r="F3161" s="14">
        <f>'Costo de tareas'!$B$15</f>
        <v>0.1964027778</v>
      </c>
      <c r="G3161" s="15">
        <f>'Producción diaria'!$T$3*$L$2*$M$2*$N$2*E3161*1000/'Costo de tareas'!$B$14</f>
        <v>813.4270069</v>
      </c>
      <c r="H3161" s="16">
        <f>IF(G3161 &gt; 'Costo de tareas'!$B$13, 'Costo de tareas'!$B$13, IF(G3161 &lt; 'Costo de tareas'!$B$13*0.2, 0, 'Costo de tareas'!$B$13- G3161))</f>
        <v>39.28055556</v>
      </c>
      <c r="I3161" s="17">
        <f>IF(H3161=0,'Costo de tareas'!$B$13,'Costo de tareas'!$B$13-H3161)</f>
        <v>0</v>
      </c>
      <c r="J3161" s="2"/>
      <c r="K3161" s="2"/>
      <c r="P3161" s="2"/>
    </row>
    <row r="3162">
      <c r="A3162" s="3" t="s">
        <v>4262</v>
      </c>
      <c r="B3162" s="11" t="str">
        <f t="shared" si="1"/>
        <v>20080512</v>
      </c>
      <c r="C3162" s="12">
        <f t="shared" si="2"/>
        <v>39580</v>
      </c>
      <c r="D3162" s="3" t="str">
        <f t="shared" si="3"/>
        <v>16</v>
      </c>
      <c r="E3162" s="13">
        <v>577.0</v>
      </c>
      <c r="F3162" s="14">
        <f>'Costo de tareas'!$B$15</f>
        <v>0.1964027778</v>
      </c>
      <c r="G3162" s="15">
        <f>'Producción diaria'!$T$3*$L$2*$M$2*$N$2*E3162*1000/'Costo de tareas'!$B$14</f>
        <v>867.5552366</v>
      </c>
      <c r="H3162" s="16">
        <f>IF(G3162 &gt; 'Costo de tareas'!$B$13, 'Costo de tareas'!$B$13, IF(G3162 &lt; 'Costo de tareas'!$B$13*0.2, 0, 'Costo de tareas'!$B$13- G3162))</f>
        <v>39.28055556</v>
      </c>
      <c r="I3162" s="17">
        <f>IF(H3162=0,'Costo de tareas'!$B$13,'Costo de tareas'!$B$13-H3162)</f>
        <v>0</v>
      </c>
      <c r="J3162" s="2"/>
      <c r="K3162" s="2"/>
      <c r="P3162" s="2"/>
    </row>
    <row r="3163">
      <c r="A3163" s="3" t="s">
        <v>4263</v>
      </c>
      <c r="B3163" s="11" t="str">
        <f t="shared" si="1"/>
        <v>20080512</v>
      </c>
      <c r="C3163" s="12">
        <f t="shared" si="2"/>
        <v>39580</v>
      </c>
      <c r="D3163" s="3" t="str">
        <f t="shared" si="3"/>
        <v>17</v>
      </c>
      <c r="E3163" s="13">
        <v>132.0</v>
      </c>
      <c r="F3163" s="14">
        <f>'Costo de tareas'!$B$15</f>
        <v>0.1964027778</v>
      </c>
      <c r="G3163" s="15">
        <f>'Producción diaria'!$T$3*$L$2*$M$2*$N$2*E3163*1000/'Costo de tareas'!$B$14</f>
        <v>198.4701754</v>
      </c>
      <c r="H3163" s="16">
        <f>IF(G3163 &gt; 'Costo de tareas'!$B$13, 'Costo de tareas'!$B$13, IF(G3163 &lt; 'Costo de tareas'!$B$13*0.2, 0, 'Costo de tareas'!$B$13- G3163))</f>
        <v>39.28055556</v>
      </c>
      <c r="I3163" s="17">
        <f>IF(H3163=0,'Costo de tareas'!$B$13,'Costo de tareas'!$B$13-H3163)</f>
        <v>0</v>
      </c>
      <c r="J3163" s="2"/>
      <c r="K3163" s="2"/>
      <c r="P3163" s="2"/>
    </row>
    <row r="3164">
      <c r="A3164" s="3" t="s">
        <v>4264</v>
      </c>
      <c r="B3164" s="11" t="str">
        <f t="shared" si="1"/>
        <v>20080512</v>
      </c>
      <c r="C3164" s="12">
        <f t="shared" si="2"/>
        <v>39580</v>
      </c>
      <c r="D3164" s="3" t="str">
        <f t="shared" si="3"/>
        <v>18</v>
      </c>
      <c r="E3164" s="13">
        <v>36.0</v>
      </c>
      <c r="F3164" s="14">
        <f>'Costo de tareas'!$B$15</f>
        <v>0.1964027778</v>
      </c>
      <c r="G3164" s="15">
        <f>'Producción diaria'!$T$3*$L$2*$M$2*$N$2*E3164*1000/'Costo de tareas'!$B$14</f>
        <v>54.12822967</v>
      </c>
      <c r="H3164" s="16">
        <f>IF(G3164 &gt; 'Costo de tareas'!$B$13, 'Costo de tareas'!$B$13, IF(G3164 &lt; 'Costo de tareas'!$B$13*0.2, 0, 'Costo de tareas'!$B$13- G3164))</f>
        <v>39.28055556</v>
      </c>
      <c r="I3164" s="17">
        <f>IF(H3164=0,'Costo de tareas'!$B$13,'Costo de tareas'!$B$13-H3164)</f>
        <v>0</v>
      </c>
      <c r="J3164" s="2"/>
      <c r="K3164" s="2"/>
      <c r="P3164" s="2"/>
    </row>
    <row r="3165">
      <c r="A3165" s="3" t="s">
        <v>4265</v>
      </c>
      <c r="B3165" s="11" t="str">
        <f t="shared" si="1"/>
        <v>20080512</v>
      </c>
      <c r="C3165" s="12">
        <f t="shared" si="2"/>
        <v>39580</v>
      </c>
      <c r="D3165" s="3" t="str">
        <f t="shared" si="3"/>
        <v>19</v>
      </c>
      <c r="E3165" s="13">
        <v>326.65</v>
      </c>
      <c r="F3165" s="14">
        <f>'Costo de tareas'!$B$15</f>
        <v>0.1964027778</v>
      </c>
      <c r="G3165" s="15">
        <f>'Producción diaria'!$T$3*$L$2*$M$2*$N$2*E3165*1000/'Costo de tareas'!$B$14</f>
        <v>491.1385061</v>
      </c>
      <c r="H3165" s="16">
        <f>IF(G3165 &gt; 'Costo de tareas'!$B$13, 'Costo de tareas'!$B$13, IF(G3165 &lt; 'Costo de tareas'!$B$13*0.2, 0, 'Costo de tareas'!$B$13- G3165))</f>
        <v>39.28055556</v>
      </c>
      <c r="I3165" s="17">
        <f>IF(H3165=0,'Costo de tareas'!$B$13,'Costo de tareas'!$B$13-H3165)</f>
        <v>0</v>
      </c>
      <c r="J3165" s="2"/>
      <c r="K3165" s="2"/>
      <c r="P3165" s="2"/>
    </row>
    <row r="3166">
      <c r="A3166" s="3" t="s">
        <v>4267</v>
      </c>
      <c r="B3166" s="11" t="str">
        <f t="shared" si="1"/>
        <v>20080512</v>
      </c>
      <c r="C3166" s="12">
        <f t="shared" si="2"/>
        <v>39580</v>
      </c>
      <c r="D3166" s="3" t="str">
        <f t="shared" si="3"/>
        <v>20</v>
      </c>
      <c r="E3166" s="13">
        <v>0.0</v>
      </c>
      <c r="F3166" s="14">
        <f>'Costo de tareas'!$B$15</f>
        <v>0.1964027778</v>
      </c>
      <c r="G3166" s="15">
        <f>'Producción diaria'!$T$3*$L$2*$M$2*$N$2*E3166*1000/'Costo de tareas'!$B$14</f>
        <v>0</v>
      </c>
      <c r="H3166" s="16">
        <f>IF(G3166 &gt; 'Costo de tareas'!$B$13, 'Costo de tareas'!$B$13, IF(G3166 &lt; 'Costo de tareas'!$B$13*0.2, 0, 'Costo de tareas'!$B$13- G3166))</f>
        <v>0</v>
      </c>
      <c r="I3166" s="17">
        <f>IF(H3166=0,'Costo de tareas'!$B$13,'Costo de tareas'!$B$13-H3166)</f>
        <v>39.28055556</v>
      </c>
      <c r="J3166" s="2"/>
      <c r="K3166" s="2"/>
      <c r="P3166" s="2"/>
    </row>
    <row r="3167">
      <c r="A3167" s="3" t="s">
        <v>4269</v>
      </c>
      <c r="B3167" s="11" t="str">
        <f t="shared" si="1"/>
        <v>20080512</v>
      </c>
      <c r="C3167" s="12">
        <f t="shared" si="2"/>
        <v>39580</v>
      </c>
      <c r="D3167" s="3" t="str">
        <f t="shared" si="3"/>
        <v>21</v>
      </c>
      <c r="E3167" s="13">
        <v>0.0</v>
      </c>
      <c r="F3167" s="14">
        <f>'Costo de tareas'!$B$15</f>
        <v>0.1964027778</v>
      </c>
      <c r="G3167" s="15">
        <f>'Producción diaria'!$T$3*$L$2*$M$2*$N$2*E3167*1000/'Costo de tareas'!$B$14</f>
        <v>0</v>
      </c>
      <c r="H3167" s="16">
        <f>IF(G3167 &gt; 'Costo de tareas'!$B$13, 'Costo de tareas'!$B$13, IF(G3167 &lt; 'Costo de tareas'!$B$13*0.2, 0, 'Costo de tareas'!$B$13- G3167))</f>
        <v>0</v>
      </c>
      <c r="I3167" s="17">
        <f>IF(H3167=0,'Costo de tareas'!$B$13,'Costo de tareas'!$B$13-H3167)</f>
        <v>39.28055556</v>
      </c>
      <c r="J3167" s="2"/>
      <c r="K3167" s="2"/>
      <c r="P3167" s="2"/>
    </row>
    <row r="3168">
      <c r="A3168" s="3" t="s">
        <v>4270</v>
      </c>
      <c r="B3168" s="11" t="str">
        <f t="shared" si="1"/>
        <v>20080512</v>
      </c>
      <c r="C3168" s="12">
        <f t="shared" si="2"/>
        <v>39580</v>
      </c>
      <c r="D3168" s="3" t="str">
        <f t="shared" si="3"/>
        <v>22</v>
      </c>
      <c r="E3168" s="13">
        <v>0.0</v>
      </c>
      <c r="F3168" s="14">
        <f>'Costo de tareas'!$B$15</f>
        <v>0.1964027778</v>
      </c>
      <c r="G3168" s="15">
        <f>'Producción diaria'!$T$3*$L$2*$M$2*$N$2*E3168*1000/'Costo de tareas'!$B$14</f>
        <v>0</v>
      </c>
      <c r="H3168" s="16">
        <f>IF(G3168 &gt; 'Costo de tareas'!$B$13, 'Costo de tareas'!$B$13, IF(G3168 &lt; 'Costo de tareas'!$B$13*0.2, 0, 'Costo de tareas'!$B$13- G3168))</f>
        <v>0</v>
      </c>
      <c r="I3168" s="17">
        <f>IF(H3168=0,'Costo de tareas'!$B$13,'Costo de tareas'!$B$13-H3168)</f>
        <v>39.28055556</v>
      </c>
      <c r="J3168" s="2"/>
      <c r="K3168" s="2"/>
      <c r="P3168" s="2"/>
    </row>
    <row r="3169">
      <c r="A3169" s="3" t="s">
        <v>4271</v>
      </c>
      <c r="B3169" s="11" t="str">
        <f t="shared" si="1"/>
        <v>20080512</v>
      </c>
      <c r="C3169" s="12">
        <f t="shared" si="2"/>
        <v>39580</v>
      </c>
      <c r="D3169" s="3" t="str">
        <f t="shared" si="3"/>
        <v>23</v>
      </c>
      <c r="E3169" s="13">
        <v>0.0</v>
      </c>
      <c r="F3169" s="14">
        <f>'Costo de tareas'!$B$15</f>
        <v>0.1964027778</v>
      </c>
      <c r="G3169" s="15">
        <f>'Producción diaria'!$T$3*$L$2*$M$2*$N$2*E3169*1000/'Costo de tareas'!$B$14</f>
        <v>0</v>
      </c>
      <c r="H3169" s="16">
        <f>IF(G3169 &gt; 'Costo de tareas'!$B$13, 'Costo de tareas'!$B$13, IF(G3169 &lt; 'Costo de tareas'!$B$13*0.2, 0, 'Costo de tareas'!$B$13- G3169))</f>
        <v>0</v>
      </c>
      <c r="I3169" s="17">
        <f>IF(H3169=0,'Costo de tareas'!$B$13,'Costo de tareas'!$B$13-H3169)</f>
        <v>39.28055556</v>
      </c>
      <c r="J3169" s="2"/>
      <c r="K3169" s="2"/>
      <c r="P3169" s="2"/>
    </row>
    <row r="3170">
      <c r="A3170" s="3" t="s">
        <v>4272</v>
      </c>
      <c r="B3170" s="11" t="str">
        <f t="shared" si="1"/>
        <v>20080513</v>
      </c>
      <c r="C3170" s="12">
        <f t="shared" si="2"/>
        <v>39581</v>
      </c>
      <c r="D3170" s="3" t="str">
        <f t="shared" si="3"/>
        <v>00</v>
      </c>
      <c r="E3170" s="13">
        <v>0.0</v>
      </c>
      <c r="F3170" s="14">
        <f>'Costo de tareas'!$B$15</f>
        <v>0.1964027778</v>
      </c>
      <c r="G3170" s="15">
        <f>'Producción diaria'!$T$3*$L$2*$M$2*$N$2*E3170*1000/'Costo de tareas'!$B$14</f>
        <v>0</v>
      </c>
      <c r="H3170" s="16">
        <f>IF(G3170 &gt; 'Costo de tareas'!$B$13, 'Costo de tareas'!$B$13, IF(G3170 &lt; 'Costo de tareas'!$B$13*0.2, 0, 'Costo de tareas'!$B$13- G3170))</f>
        <v>0</v>
      </c>
      <c r="I3170" s="17">
        <f>IF(H3170=0,'Costo de tareas'!$B$13,'Costo de tareas'!$B$13-H3170)</f>
        <v>39.28055556</v>
      </c>
      <c r="J3170" s="2"/>
      <c r="K3170" s="2"/>
      <c r="P3170" s="2"/>
    </row>
    <row r="3171">
      <c r="A3171" s="3" t="s">
        <v>4274</v>
      </c>
      <c r="B3171" s="11" t="str">
        <f t="shared" si="1"/>
        <v>20080513</v>
      </c>
      <c r="C3171" s="12">
        <f t="shared" si="2"/>
        <v>39581</v>
      </c>
      <c r="D3171" s="3" t="str">
        <f t="shared" si="3"/>
        <v>01</v>
      </c>
      <c r="E3171" s="13">
        <v>0.0</v>
      </c>
      <c r="F3171" s="14">
        <f>'Costo de tareas'!$B$15</f>
        <v>0.1964027778</v>
      </c>
      <c r="G3171" s="15">
        <f>'Producción diaria'!$T$3*$L$2*$M$2*$N$2*E3171*1000/'Costo de tareas'!$B$14</f>
        <v>0</v>
      </c>
      <c r="H3171" s="16">
        <f>IF(G3171 &gt; 'Costo de tareas'!$B$13, 'Costo de tareas'!$B$13, IF(G3171 &lt; 'Costo de tareas'!$B$13*0.2, 0, 'Costo de tareas'!$B$13- G3171))</f>
        <v>0</v>
      </c>
      <c r="I3171" s="17">
        <f>IF(H3171=0,'Costo de tareas'!$B$13,'Costo de tareas'!$B$13-H3171)</f>
        <v>39.28055556</v>
      </c>
      <c r="J3171" s="2"/>
      <c r="K3171" s="2"/>
      <c r="P3171" s="2"/>
    </row>
    <row r="3172">
      <c r="A3172" s="3" t="s">
        <v>4275</v>
      </c>
      <c r="B3172" s="11" t="str">
        <f t="shared" si="1"/>
        <v>20080513</v>
      </c>
      <c r="C3172" s="12">
        <f t="shared" si="2"/>
        <v>39581</v>
      </c>
      <c r="D3172" s="3" t="str">
        <f t="shared" si="3"/>
        <v>02</v>
      </c>
      <c r="E3172" s="13">
        <v>0.0</v>
      </c>
      <c r="F3172" s="14">
        <f>'Costo de tareas'!$B$15</f>
        <v>0.1964027778</v>
      </c>
      <c r="G3172" s="15">
        <f>'Producción diaria'!$T$3*$L$2*$M$2*$N$2*E3172*1000/'Costo de tareas'!$B$14</f>
        <v>0</v>
      </c>
      <c r="H3172" s="16">
        <f>IF(G3172 &gt; 'Costo de tareas'!$B$13, 'Costo de tareas'!$B$13, IF(G3172 &lt; 'Costo de tareas'!$B$13*0.2, 0, 'Costo de tareas'!$B$13- G3172))</f>
        <v>0</v>
      </c>
      <c r="I3172" s="17">
        <f>IF(H3172=0,'Costo de tareas'!$B$13,'Costo de tareas'!$B$13-H3172)</f>
        <v>39.28055556</v>
      </c>
      <c r="J3172" s="2"/>
      <c r="K3172" s="2"/>
      <c r="P3172" s="2"/>
    </row>
    <row r="3173">
      <c r="A3173" s="3" t="s">
        <v>4276</v>
      </c>
      <c r="B3173" s="11" t="str">
        <f t="shared" si="1"/>
        <v>20080513</v>
      </c>
      <c r="C3173" s="12">
        <f t="shared" si="2"/>
        <v>39581</v>
      </c>
      <c r="D3173" s="3" t="str">
        <f t="shared" si="3"/>
        <v>03</v>
      </c>
      <c r="E3173" s="13">
        <v>0.0</v>
      </c>
      <c r="F3173" s="14">
        <f>'Costo de tareas'!$B$15</f>
        <v>0.1964027778</v>
      </c>
      <c r="G3173" s="15">
        <f>'Producción diaria'!$T$3*$L$2*$M$2*$N$2*E3173*1000/'Costo de tareas'!$B$14</f>
        <v>0</v>
      </c>
      <c r="H3173" s="16">
        <f>IF(G3173 &gt; 'Costo de tareas'!$B$13, 'Costo de tareas'!$B$13, IF(G3173 &lt; 'Costo de tareas'!$B$13*0.2, 0, 'Costo de tareas'!$B$13- G3173))</f>
        <v>0</v>
      </c>
      <c r="I3173" s="17">
        <f>IF(H3173=0,'Costo de tareas'!$B$13,'Costo de tareas'!$B$13-H3173)</f>
        <v>39.28055556</v>
      </c>
      <c r="J3173" s="2"/>
      <c r="K3173" s="2"/>
      <c r="P3173" s="2"/>
    </row>
    <row r="3174">
      <c r="A3174" s="3" t="s">
        <v>4277</v>
      </c>
      <c r="B3174" s="11" t="str">
        <f t="shared" si="1"/>
        <v>20080513</v>
      </c>
      <c r="C3174" s="12">
        <f t="shared" si="2"/>
        <v>39581</v>
      </c>
      <c r="D3174" s="3" t="str">
        <f t="shared" si="3"/>
        <v>04</v>
      </c>
      <c r="E3174" s="13">
        <v>0.0</v>
      </c>
      <c r="F3174" s="14">
        <f>'Costo de tareas'!$B$15</f>
        <v>0.1964027778</v>
      </c>
      <c r="G3174" s="15">
        <f>'Producción diaria'!$T$3*$L$2*$M$2*$N$2*E3174*1000/'Costo de tareas'!$B$14</f>
        <v>0</v>
      </c>
      <c r="H3174" s="16">
        <f>IF(G3174 &gt; 'Costo de tareas'!$B$13, 'Costo de tareas'!$B$13, IF(G3174 &lt; 'Costo de tareas'!$B$13*0.2, 0, 'Costo de tareas'!$B$13- G3174))</f>
        <v>0</v>
      </c>
      <c r="I3174" s="17">
        <f>IF(H3174=0,'Costo de tareas'!$B$13,'Costo de tareas'!$B$13-H3174)</f>
        <v>39.28055556</v>
      </c>
      <c r="J3174" s="2"/>
      <c r="K3174" s="2"/>
      <c r="P3174" s="2"/>
    </row>
    <row r="3175">
      <c r="A3175" s="3" t="s">
        <v>4278</v>
      </c>
      <c r="B3175" s="11" t="str">
        <f t="shared" si="1"/>
        <v>20080513</v>
      </c>
      <c r="C3175" s="12">
        <f t="shared" si="2"/>
        <v>39581</v>
      </c>
      <c r="D3175" s="3" t="str">
        <f t="shared" si="3"/>
        <v>05</v>
      </c>
      <c r="E3175" s="13">
        <v>322.6</v>
      </c>
      <c r="F3175" s="14">
        <f>'Costo de tareas'!$B$15</f>
        <v>0.1964027778</v>
      </c>
      <c r="G3175" s="15">
        <f>'Producción diaria'!$T$3*$L$2*$M$2*$N$2*E3175*1000/'Costo de tareas'!$B$14</f>
        <v>485.0490803</v>
      </c>
      <c r="H3175" s="16">
        <f>IF(G3175 &gt; 'Costo de tareas'!$B$13, 'Costo de tareas'!$B$13, IF(G3175 &lt; 'Costo de tareas'!$B$13*0.2, 0, 'Costo de tareas'!$B$13- G3175))</f>
        <v>39.28055556</v>
      </c>
      <c r="I3175" s="17">
        <f>IF(H3175=0,'Costo de tareas'!$B$13,'Costo de tareas'!$B$13-H3175)</f>
        <v>0</v>
      </c>
      <c r="J3175" s="2"/>
      <c r="K3175" s="2"/>
      <c r="P3175" s="2"/>
    </row>
    <row r="3176">
      <c r="A3176" s="3" t="s">
        <v>4280</v>
      </c>
      <c r="B3176" s="11" t="str">
        <f t="shared" si="1"/>
        <v>20080513</v>
      </c>
      <c r="C3176" s="12">
        <f t="shared" si="2"/>
        <v>39581</v>
      </c>
      <c r="D3176" s="3" t="str">
        <f t="shared" si="3"/>
        <v>06</v>
      </c>
      <c r="E3176" s="13">
        <v>67.0</v>
      </c>
      <c r="F3176" s="14">
        <f>'Costo de tareas'!$B$15</f>
        <v>0.1964027778</v>
      </c>
      <c r="G3176" s="15">
        <f>'Producción diaria'!$T$3*$L$2*$M$2*$N$2*E3176*1000/'Costo de tareas'!$B$14</f>
        <v>100.7386497</v>
      </c>
      <c r="H3176" s="16">
        <f>IF(G3176 &gt; 'Costo de tareas'!$B$13, 'Costo de tareas'!$B$13, IF(G3176 &lt; 'Costo de tareas'!$B$13*0.2, 0, 'Costo de tareas'!$B$13- G3176))</f>
        <v>39.28055556</v>
      </c>
      <c r="I3176" s="17">
        <f>IF(H3176=0,'Costo de tareas'!$B$13,'Costo de tareas'!$B$13-H3176)</f>
        <v>0</v>
      </c>
      <c r="J3176" s="2"/>
      <c r="K3176" s="2"/>
      <c r="P3176" s="2"/>
    </row>
    <row r="3177">
      <c r="A3177" s="3" t="s">
        <v>4281</v>
      </c>
      <c r="B3177" s="11" t="str">
        <f t="shared" si="1"/>
        <v>20080513</v>
      </c>
      <c r="C3177" s="12">
        <f t="shared" si="2"/>
        <v>39581</v>
      </c>
      <c r="D3177" s="3" t="str">
        <f t="shared" si="3"/>
        <v>07</v>
      </c>
      <c r="E3177" s="13">
        <v>18.0</v>
      </c>
      <c r="F3177" s="14">
        <f>'Costo de tareas'!$B$15</f>
        <v>0.1964027778</v>
      </c>
      <c r="G3177" s="15">
        <f>'Producción diaria'!$T$3*$L$2*$M$2*$N$2*E3177*1000/'Costo de tareas'!$B$14</f>
        <v>27.06411483</v>
      </c>
      <c r="H3177" s="16">
        <f>IF(G3177 &gt; 'Costo de tareas'!$B$13, 'Costo de tareas'!$B$13, IF(G3177 &lt; 'Costo de tareas'!$B$13*0.2, 0, 'Costo de tareas'!$B$13- G3177))</f>
        <v>12.21644072</v>
      </c>
      <c r="I3177" s="17">
        <f>IF(H3177=0,'Costo de tareas'!$B$13,'Costo de tareas'!$B$13-H3177)</f>
        <v>27.06411483</v>
      </c>
      <c r="J3177" s="2"/>
      <c r="K3177" s="2"/>
      <c r="P3177" s="2"/>
    </row>
    <row r="3178">
      <c r="A3178" s="3" t="s">
        <v>4282</v>
      </c>
      <c r="B3178" s="11" t="str">
        <f t="shared" si="1"/>
        <v>20080513</v>
      </c>
      <c r="C3178" s="12">
        <f t="shared" si="2"/>
        <v>39581</v>
      </c>
      <c r="D3178" s="3" t="str">
        <f t="shared" si="3"/>
        <v>08</v>
      </c>
      <c r="E3178" s="13">
        <v>25.0</v>
      </c>
      <c r="F3178" s="14">
        <f>'Costo de tareas'!$B$15</f>
        <v>0.1964027778</v>
      </c>
      <c r="G3178" s="15">
        <f>'Producción diaria'!$T$3*$L$2*$M$2*$N$2*E3178*1000/'Costo de tareas'!$B$14</f>
        <v>37.58904838</v>
      </c>
      <c r="H3178" s="16">
        <f>IF(G3178 &gt; 'Costo de tareas'!$B$13, 'Costo de tareas'!$B$13, IF(G3178 &lt; 'Costo de tareas'!$B$13*0.2, 0, 'Costo de tareas'!$B$13- G3178))</f>
        <v>1.691507177</v>
      </c>
      <c r="I3178" s="17">
        <f>IF(H3178=0,'Costo de tareas'!$B$13,'Costo de tareas'!$B$13-H3178)</f>
        <v>37.58904838</v>
      </c>
      <c r="J3178" s="2"/>
      <c r="K3178" s="2"/>
      <c r="P3178" s="2"/>
    </row>
    <row r="3179">
      <c r="A3179" s="3" t="s">
        <v>4283</v>
      </c>
      <c r="B3179" s="11" t="str">
        <f t="shared" si="1"/>
        <v>20080513</v>
      </c>
      <c r="C3179" s="12">
        <f t="shared" si="2"/>
        <v>39581</v>
      </c>
      <c r="D3179" s="3" t="str">
        <f t="shared" si="3"/>
        <v>09</v>
      </c>
      <c r="E3179" s="13">
        <v>391.0</v>
      </c>
      <c r="F3179" s="14">
        <f>'Costo de tareas'!$B$15</f>
        <v>0.1964027778</v>
      </c>
      <c r="G3179" s="15">
        <f>'Producción diaria'!$T$3*$L$2*$M$2*$N$2*E3179*1000/'Costo de tareas'!$B$14</f>
        <v>587.8927166</v>
      </c>
      <c r="H3179" s="16">
        <f>IF(G3179 &gt; 'Costo de tareas'!$B$13, 'Costo de tareas'!$B$13, IF(G3179 &lt; 'Costo de tareas'!$B$13*0.2, 0, 'Costo de tareas'!$B$13- G3179))</f>
        <v>39.28055556</v>
      </c>
      <c r="I3179" s="17">
        <f>IF(H3179=0,'Costo de tareas'!$B$13,'Costo de tareas'!$B$13-H3179)</f>
        <v>0</v>
      </c>
      <c r="J3179" s="2"/>
      <c r="K3179" s="2"/>
      <c r="P3179" s="2"/>
    </row>
    <row r="3180">
      <c r="A3180" s="3" t="s">
        <v>4284</v>
      </c>
      <c r="B3180" s="11" t="str">
        <f t="shared" si="1"/>
        <v>20080513</v>
      </c>
      <c r="C3180" s="12">
        <f t="shared" si="2"/>
        <v>39581</v>
      </c>
      <c r="D3180" s="3" t="str">
        <f t="shared" si="3"/>
        <v>10</v>
      </c>
      <c r="E3180" s="13">
        <v>624.0</v>
      </c>
      <c r="F3180" s="14">
        <f>'Costo de tareas'!$B$15</f>
        <v>0.1964027778</v>
      </c>
      <c r="G3180" s="15">
        <f>'Producción diaria'!$T$3*$L$2*$M$2*$N$2*E3180*1000/'Costo de tareas'!$B$14</f>
        <v>938.2226475</v>
      </c>
      <c r="H3180" s="16">
        <f>IF(G3180 &gt; 'Costo de tareas'!$B$13, 'Costo de tareas'!$B$13, IF(G3180 &lt; 'Costo de tareas'!$B$13*0.2, 0, 'Costo de tareas'!$B$13- G3180))</f>
        <v>39.28055556</v>
      </c>
      <c r="I3180" s="17">
        <f>IF(H3180=0,'Costo de tareas'!$B$13,'Costo de tareas'!$B$13-H3180)</f>
        <v>0</v>
      </c>
      <c r="J3180" s="2"/>
      <c r="K3180" s="2"/>
      <c r="P3180" s="2"/>
    </row>
    <row r="3181">
      <c r="A3181" s="3" t="s">
        <v>4285</v>
      </c>
      <c r="B3181" s="11" t="str">
        <f t="shared" si="1"/>
        <v>20080513</v>
      </c>
      <c r="C3181" s="12">
        <f t="shared" si="2"/>
        <v>39581</v>
      </c>
      <c r="D3181" s="3" t="str">
        <f t="shared" si="3"/>
        <v>11</v>
      </c>
      <c r="E3181" s="13">
        <v>741.0</v>
      </c>
      <c r="F3181" s="14">
        <f>'Costo de tareas'!$B$15</f>
        <v>0.1964027778</v>
      </c>
      <c r="G3181" s="15">
        <f>'Producción diaria'!$T$3*$L$2*$M$2*$N$2*E3181*1000/'Costo de tareas'!$B$14</f>
        <v>1114.139394</v>
      </c>
      <c r="H3181" s="16">
        <f>IF(G3181 &gt; 'Costo de tareas'!$B$13, 'Costo de tareas'!$B$13, IF(G3181 &lt; 'Costo de tareas'!$B$13*0.2, 0, 'Costo de tareas'!$B$13- G3181))</f>
        <v>39.28055556</v>
      </c>
      <c r="I3181" s="17">
        <f>IF(H3181=0,'Costo de tareas'!$B$13,'Costo de tareas'!$B$13-H3181)</f>
        <v>0</v>
      </c>
      <c r="J3181" s="2"/>
      <c r="K3181" s="2"/>
      <c r="P3181" s="2"/>
    </row>
    <row r="3182">
      <c r="A3182" s="3" t="s">
        <v>4286</v>
      </c>
      <c r="B3182" s="11" t="str">
        <f t="shared" si="1"/>
        <v>20080513</v>
      </c>
      <c r="C3182" s="12">
        <f t="shared" si="2"/>
        <v>39581</v>
      </c>
      <c r="D3182" s="3" t="str">
        <f t="shared" si="3"/>
        <v>12</v>
      </c>
      <c r="E3182" s="13">
        <v>936.0</v>
      </c>
      <c r="F3182" s="14">
        <f>'Costo de tareas'!$B$15</f>
        <v>0.1964027778</v>
      </c>
      <c r="G3182" s="15">
        <f>'Producción diaria'!$T$3*$L$2*$M$2*$N$2*E3182*1000/'Costo de tareas'!$B$14</f>
        <v>1407.333971</v>
      </c>
      <c r="H3182" s="16">
        <f>IF(G3182 &gt; 'Costo de tareas'!$B$13, 'Costo de tareas'!$B$13, IF(G3182 &lt; 'Costo de tareas'!$B$13*0.2, 0, 'Costo de tareas'!$B$13- G3182))</f>
        <v>39.28055556</v>
      </c>
      <c r="I3182" s="17">
        <f>IF(H3182=0,'Costo de tareas'!$B$13,'Costo de tareas'!$B$13-H3182)</f>
        <v>0</v>
      </c>
      <c r="J3182" s="2"/>
      <c r="K3182" s="2"/>
      <c r="P3182" s="2"/>
    </row>
    <row r="3183">
      <c r="A3183" s="3" t="s">
        <v>4287</v>
      </c>
      <c r="B3183" s="11" t="str">
        <f t="shared" si="1"/>
        <v>20080513</v>
      </c>
      <c r="C3183" s="12">
        <f t="shared" si="2"/>
        <v>39581</v>
      </c>
      <c r="D3183" s="3" t="str">
        <f t="shared" si="3"/>
        <v>13</v>
      </c>
      <c r="E3183" s="13">
        <v>816.0</v>
      </c>
      <c r="F3183" s="14">
        <f>'Costo de tareas'!$B$15</f>
        <v>0.1964027778</v>
      </c>
      <c r="G3183" s="15">
        <f>'Producción diaria'!$T$3*$L$2*$M$2*$N$2*E3183*1000/'Costo de tareas'!$B$14</f>
        <v>1226.906539</v>
      </c>
      <c r="H3183" s="16">
        <f>IF(G3183 &gt; 'Costo de tareas'!$B$13, 'Costo de tareas'!$B$13, IF(G3183 &lt; 'Costo de tareas'!$B$13*0.2, 0, 'Costo de tareas'!$B$13- G3183))</f>
        <v>39.28055556</v>
      </c>
      <c r="I3183" s="17">
        <f>IF(H3183=0,'Costo de tareas'!$B$13,'Costo de tareas'!$B$13-H3183)</f>
        <v>0</v>
      </c>
      <c r="J3183" s="2"/>
      <c r="K3183" s="2"/>
      <c r="P3183" s="2"/>
    </row>
    <row r="3184">
      <c r="A3184" s="3" t="s">
        <v>4288</v>
      </c>
      <c r="B3184" s="11" t="str">
        <f t="shared" si="1"/>
        <v>20080513</v>
      </c>
      <c r="C3184" s="12">
        <f t="shared" si="2"/>
        <v>39581</v>
      </c>
      <c r="D3184" s="3" t="str">
        <f t="shared" si="3"/>
        <v>14</v>
      </c>
      <c r="E3184" s="13">
        <v>263.0</v>
      </c>
      <c r="F3184" s="14">
        <f>'Costo de tareas'!$B$15</f>
        <v>0.1964027778</v>
      </c>
      <c r="G3184" s="15">
        <f>'Producción diaria'!$T$3*$L$2*$M$2*$N$2*E3184*1000/'Costo de tareas'!$B$14</f>
        <v>395.4367889</v>
      </c>
      <c r="H3184" s="16">
        <f>IF(G3184 &gt; 'Costo de tareas'!$B$13, 'Costo de tareas'!$B$13, IF(G3184 &lt; 'Costo de tareas'!$B$13*0.2, 0, 'Costo de tareas'!$B$13- G3184))</f>
        <v>39.28055556</v>
      </c>
      <c r="I3184" s="17">
        <f>IF(H3184=0,'Costo de tareas'!$B$13,'Costo de tareas'!$B$13-H3184)</f>
        <v>0</v>
      </c>
      <c r="J3184" s="2"/>
      <c r="K3184" s="2"/>
      <c r="P3184" s="2"/>
    </row>
    <row r="3185">
      <c r="A3185" s="3" t="s">
        <v>4290</v>
      </c>
      <c r="B3185" s="11" t="str">
        <f t="shared" si="1"/>
        <v>20080513</v>
      </c>
      <c r="C3185" s="12">
        <f t="shared" si="2"/>
        <v>39581</v>
      </c>
      <c r="D3185" s="3" t="str">
        <f t="shared" si="3"/>
        <v>15</v>
      </c>
      <c r="E3185" s="13">
        <v>578.0</v>
      </c>
      <c r="F3185" s="14">
        <f>'Costo de tareas'!$B$15</f>
        <v>0.1964027778</v>
      </c>
      <c r="G3185" s="15">
        <f>'Producción diaria'!$T$3*$L$2*$M$2*$N$2*E3185*1000/'Costo de tareas'!$B$14</f>
        <v>869.0587985</v>
      </c>
      <c r="H3185" s="16">
        <f>IF(G3185 &gt; 'Costo de tareas'!$B$13, 'Costo de tareas'!$B$13, IF(G3185 &lt; 'Costo de tareas'!$B$13*0.2, 0, 'Costo de tareas'!$B$13- G3185))</f>
        <v>39.28055556</v>
      </c>
      <c r="I3185" s="17">
        <f>IF(H3185=0,'Costo de tareas'!$B$13,'Costo de tareas'!$B$13-H3185)</f>
        <v>0</v>
      </c>
      <c r="J3185" s="2"/>
      <c r="K3185" s="2"/>
      <c r="P3185" s="2"/>
    </row>
    <row r="3186">
      <c r="A3186" s="3" t="s">
        <v>4291</v>
      </c>
      <c r="B3186" s="11" t="str">
        <f t="shared" si="1"/>
        <v>20080513</v>
      </c>
      <c r="C3186" s="12">
        <f t="shared" si="2"/>
        <v>39581</v>
      </c>
      <c r="D3186" s="3" t="str">
        <f t="shared" si="3"/>
        <v>16</v>
      </c>
      <c r="E3186" s="13">
        <v>158.0</v>
      </c>
      <c r="F3186" s="14">
        <f>'Costo de tareas'!$B$15</f>
        <v>0.1964027778</v>
      </c>
      <c r="G3186" s="15">
        <f>'Producción diaria'!$T$3*$L$2*$M$2*$N$2*E3186*1000/'Costo de tareas'!$B$14</f>
        <v>237.5627858</v>
      </c>
      <c r="H3186" s="16">
        <f>IF(G3186 &gt; 'Costo de tareas'!$B$13, 'Costo de tareas'!$B$13, IF(G3186 &lt; 'Costo de tareas'!$B$13*0.2, 0, 'Costo de tareas'!$B$13- G3186))</f>
        <v>39.28055556</v>
      </c>
      <c r="I3186" s="17">
        <f>IF(H3186=0,'Costo de tareas'!$B$13,'Costo de tareas'!$B$13-H3186)</f>
        <v>0</v>
      </c>
      <c r="J3186" s="2"/>
      <c r="K3186" s="2"/>
      <c r="P3186" s="2"/>
    </row>
    <row r="3187">
      <c r="A3187" s="3" t="s">
        <v>4293</v>
      </c>
      <c r="B3187" s="11" t="str">
        <f t="shared" si="1"/>
        <v>20080513</v>
      </c>
      <c r="C3187" s="12">
        <f t="shared" si="2"/>
        <v>39581</v>
      </c>
      <c r="D3187" s="3" t="str">
        <f t="shared" si="3"/>
        <v>17</v>
      </c>
      <c r="E3187" s="13">
        <v>313.0</v>
      </c>
      <c r="F3187" s="14">
        <f>'Costo de tareas'!$B$15</f>
        <v>0.1964027778</v>
      </c>
      <c r="G3187" s="15">
        <f>'Producción diaria'!$T$3*$L$2*$M$2*$N$2*E3187*1000/'Costo de tareas'!$B$14</f>
        <v>470.6148857</v>
      </c>
      <c r="H3187" s="16">
        <f>IF(G3187 &gt; 'Costo de tareas'!$B$13, 'Costo de tareas'!$B$13, IF(G3187 &lt; 'Costo de tareas'!$B$13*0.2, 0, 'Costo de tareas'!$B$13- G3187))</f>
        <v>39.28055556</v>
      </c>
      <c r="I3187" s="17">
        <f>IF(H3187=0,'Costo de tareas'!$B$13,'Costo de tareas'!$B$13-H3187)</f>
        <v>0</v>
      </c>
      <c r="J3187" s="2"/>
      <c r="K3187" s="2"/>
      <c r="P3187" s="2"/>
    </row>
    <row r="3188">
      <c r="A3188" s="3" t="s">
        <v>4294</v>
      </c>
      <c r="B3188" s="11" t="str">
        <f t="shared" si="1"/>
        <v>20080513</v>
      </c>
      <c r="C3188" s="12">
        <f t="shared" si="2"/>
        <v>39581</v>
      </c>
      <c r="D3188" s="3" t="str">
        <f t="shared" si="3"/>
        <v>18</v>
      </c>
      <c r="E3188" s="13">
        <v>96.0</v>
      </c>
      <c r="F3188" s="14">
        <f>'Costo de tareas'!$B$15</f>
        <v>0.1964027778</v>
      </c>
      <c r="G3188" s="15">
        <f>'Producción diaria'!$T$3*$L$2*$M$2*$N$2*E3188*1000/'Costo de tareas'!$B$14</f>
        <v>144.3419458</v>
      </c>
      <c r="H3188" s="16">
        <f>IF(G3188 &gt; 'Costo de tareas'!$B$13, 'Costo de tareas'!$B$13, IF(G3188 &lt; 'Costo de tareas'!$B$13*0.2, 0, 'Costo de tareas'!$B$13- G3188))</f>
        <v>39.28055556</v>
      </c>
      <c r="I3188" s="17">
        <f>IF(H3188=0,'Costo de tareas'!$B$13,'Costo de tareas'!$B$13-H3188)</f>
        <v>0</v>
      </c>
      <c r="J3188" s="2"/>
      <c r="K3188" s="2"/>
      <c r="P3188" s="2"/>
    </row>
    <row r="3189">
      <c r="A3189" s="3" t="s">
        <v>4295</v>
      </c>
      <c r="B3189" s="11" t="str">
        <f t="shared" si="1"/>
        <v>20080513</v>
      </c>
      <c r="C3189" s="12">
        <f t="shared" si="2"/>
        <v>39581</v>
      </c>
      <c r="D3189" s="3" t="str">
        <f t="shared" si="3"/>
        <v>19</v>
      </c>
      <c r="E3189" s="13">
        <v>352.4</v>
      </c>
      <c r="F3189" s="14">
        <f>'Costo de tareas'!$B$15</f>
        <v>0.1964027778</v>
      </c>
      <c r="G3189" s="15">
        <f>'Producción diaria'!$T$3*$L$2*$M$2*$N$2*E3189*1000/'Costo de tareas'!$B$14</f>
        <v>529.8552259</v>
      </c>
      <c r="H3189" s="16">
        <f>IF(G3189 &gt; 'Costo de tareas'!$B$13, 'Costo de tareas'!$B$13, IF(G3189 &lt; 'Costo de tareas'!$B$13*0.2, 0, 'Costo de tareas'!$B$13- G3189))</f>
        <v>39.28055556</v>
      </c>
      <c r="I3189" s="17">
        <f>IF(H3189=0,'Costo de tareas'!$B$13,'Costo de tareas'!$B$13-H3189)</f>
        <v>0</v>
      </c>
      <c r="J3189" s="2"/>
      <c r="K3189" s="2"/>
      <c r="P3189" s="2"/>
    </row>
    <row r="3190">
      <c r="A3190" s="3" t="s">
        <v>4297</v>
      </c>
      <c r="B3190" s="11" t="str">
        <f t="shared" si="1"/>
        <v>20080513</v>
      </c>
      <c r="C3190" s="12">
        <f t="shared" si="2"/>
        <v>39581</v>
      </c>
      <c r="D3190" s="3" t="str">
        <f t="shared" si="3"/>
        <v>20</v>
      </c>
      <c r="E3190" s="13">
        <v>0.0</v>
      </c>
      <c r="F3190" s="14">
        <f>'Costo de tareas'!$B$15</f>
        <v>0.1964027778</v>
      </c>
      <c r="G3190" s="15">
        <f>'Producción diaria'!$T$3*$L$2*$M$2*$N$2*E3190*1000/'Costo de tareas'!$B$14</f>
        <v>0</v>
      </c>
      <c r="H3190" s="16">
        <f>IF(G3190 &gt; 'Costo de tareas'!$B$13, 'Costo de tareas'!$B$13, IF(G3190 &lt; 'Costo de tareas'!$B$13*0.2, 0, 'Costo de tareas'!$B$13- G3190))</f>
        <v>0</v>
      </c>
      <c r="I3190" s="17">
        <f>IF(H3190=0,'Costo de tareas'!$B$13,'Costo de tareas'!$B$13-H3190)</f>
        <v>39.28055556</v>
      </c>
      <c r="J3190" s="2"/>
      <c r="K3190" s="2"/>
      <c r="P3190" s="2"/>
    </row>
    <row r="3191">
      <c r="A3191" s="3" t="s">
        <v>4298</v>
      </c>
      <c r="B3191" s="11" t="str">
        <f t="shared" si="1"/>
        <v>20080513</v>
      </c>
      <c r="C3191" s="12">
        <f t="shared" si="2"/>
        <v>39581</v>
      </c>
      <c r="D3191" s="3" t="str">
        <f t="shared" si="3"/>
        <v>21</v>
      </c>
      <c r="E3191" s="13">
        <v>0.0</v>
      </c>
      <c r="F3191" s="14">
        <f>'Costo de tareas'!$B$15</f>
        <v>0.1964027778</v>
      </c>
      <c r="G3191" s="15">
        <f>'Producción diaria'!$T$3*$L$2*$M$2*$N$2*E3191*1000/'Costo de tareas'!$B$14</f>
        <v>0</v>
      </c>
      <c r="H3191" s="16">
        <f>IF(G3191 &gt; 'Costo de tareas'!$B$13, 'Costo de tareas'!$B$13, IF(G3191 &lt; 'Costo de tareas'!$B$13*0.2, 0, 'Costo de tareas'!$B$13- G3191))</f>
        <v>0</v>
      </c>
      <c r="I3191" s="17">
        <f>IF(H3191=0,'Costo de tareas'!$B$13,'Costo de tareas'!$B$13-H3191)</f>
        <v>39.28055556</v>
      </c>
      <c r="J3191" s="2"/>
      <c r="K3191" s="2"/>
      <c r="P3191" s="2"/>
    </row>
    <row r="3192">
      <c r="A3192" s="3" t="s">
        <v>4300</v>
      </c>
      <c r="B3192" s="11" t="str">
        <f t="shared" si="1"/>
        <v>20080513</v>
      </c>
      <c r="C3192" s="12">
        <f t="shared" si="2"/>
        <v>39581</v>
      </c>
      <c r="D3192" s="3" t="str">
        <f t="shared" si="3"/>
        <v>22</v>
      </c>
      <c r="E3192" s="13">
        <v>0.0</v>
      </c>
      <c r="F3192" s="14">
        <f>'Costo de tareas'!$B$15</f>
        <v>0.1964027778</v>
      </c>
      <c r="G3192" s="15">
        <f>'Producción diaria'!$T$3*$L$2*$M$2*$N$2*E3192*1000/'Costo de tareas'!$B$14</f>
        <v>0</v>
      </c>
      <c r="H3192" s="16">
        <f>IF(G3192 &gt; 'Costo de tareas'!$B$13, 'Costo de tareas'!$B$13, IF(G3192 &lt; 'Costo de tareas'!$B$13*0.2, 0, 'Costo de tareas'!$B$13- G3192))</f>
        <v>0</v>
      </c>
      <c r="I3192" s="17">
        <f>IF(H3192=0,'Costo de tareas'!$B$13,'Costo de tareas'!$B$13-H3192)</f>
        <v>39.28055556</v>
      </c>
      <c r="J3192" s="2"/>
      <c r="K3192" s="2"/>
      <c r="P3192" s="2"/>
    </row>
    <row r="3193">
      <c r="A3193" s="3" t="s">
        <v>4301</v>
      </c>
      <c r="B3193" s="11" t="str">
        <f t="shared" si="1"/>
        <v>20080513</v>
      </c>
      <c r="C3193" s="12">
        <f t="shared" si="2"/>
        <v>39581</v>
      </c>
      <c r="D3193" s="3" t="str">
        <f t="shared" si="3"/>
        <v>23</v>
      </c>
      <c r="E3193" s="13">
        <v>0.0</v>
      </c>
      <c r="F3193" s="14">
        <f>'Costo de tareas'!$B$15</f>
        <v>0.1964027778</v>
      </c>
      <c r="G3193" s="15">
        <f>'Producción diaria'!$T$3*$L$2*$M$2*$N$2*E3193*1000/'Costo de tareas'!$B$14</f>
        <v>0</v>
      </c>
      <c r="H3193" s="16">
        <f>IF(G3193 &gt; 'Costo de tareas'!$B$13, 'Costo de tareas'!$B$13, IF(G3193 &lt; 'Costo de tareas'!$B$13*0.2, 0, 'Costo de tareas'!$B$13- G3193))</f>
        <v>0</v>
      </c>
      <c r="I3193" s="17">
        <f>IF(H3193=0,'Costo de tareas'!$B$13,'Costo de tareas'!$B$13-H3193)</f>
        <v>39.28055556</v>
      </c>
      <c r="J3193" s="2"/>
      <c r="K3193" s="2"/>
      <c r="P3193" s="2"/>
    </row>
    <row r="3194">
      <c r="A3194" s="3" t="s">
        <v>4302</v>
      </c>
      <c r="B3194" s="11" t="str">
        <f t="shared" si="1"/>
        <v>20080514</v>
      </c>
      <c r="C3194" s="12">
        <f t="shared" si="2"/>
        <v>39582</v>
      </c>
      <c r="D3194" s="3" t="str">
        <f t="shared" si="3"/>
        <v>00</v>
      </c>
      <c r="E3194" s="13">
        <v>0.0</v>
      </c>
      <c r="F3194" s="14">
        <f>'Costo de tareas'!$B$15</f>
        <v>0.1964027778</v>
      </c>
      <c r="G3194" s="15">
        <f>'Producción diaria'!$T$3*$L$2*$M$2*$N$2*E3194*1000/'Costo de tareas'!$B$14</f>
        <v>0</v>
      </c>
      <c r="H3194" s="16">
        <f>IF(G3194 &gt; 'Costo de tareas'!$B$13, 'Costo de tareas'!$B$13, IF(G3194 &lt; 'Costo de tareas'!$B$13*0.2, 0, 'Costo de tareas'!$B$13- G3194))</f>
        <v>0</v>
      </c>
      <c r="I3194" s="17">
        <f>IF(H3194=0,'Costo de tareas'!$B$13,'Costo de tareas'!$B$13-H3194)</f>
        <v>39.28055556</v>
      </c>
      <c r="J3194" s="2"/>
      <c r="K3194" s="2"/>
      <c r="P3194" s="2"/>
    </row>
    <row r="3195">
      <c r="A3195" s="3" t="s">
        <v>4303</v>
      </c>
      <c r="B3195" s="11" t="str">
        <f t="shared" si="1"/>
        <v>20080514</v>
      </c>
      <c r="C3195" s="12">
        <f t="shared" si="2"/>
        <v>39582</v>
      </c>
      <c r="D3195" s="3" t="str">
        <f t="shared" si="3"/>
        <v>01</v>
      </c>
      <c r="E3195" s="13">
        <v>0.0</v>
      </c>
      <c r="F3195" s="14">
        <f>'Costo de tareas'!$B$15</f>
        <v>0.1964027778</v>
      </c>
      <c r="G3195" s="15">
        <f>'Producción diaria'!$T$3*$L$2*$M$2*$N$2*E3195*1000/'Costo de tareas'!$B$14</f>
        <v>0</v>
      </c>
      <c r="H3195" s="16">
        <f>IF(G3195 &gt; 'Costo de tareas'!$B$13, 'Costo de tareas'!$B$13, IF(G3195 &lt; 'Costo de tareas'!$B$13*0.2, 0, 'Costo de tareas'!$B$13- G3195))</f>
        <v>0</v>
      </c>
      <c r="I3195" s="17">
        <f>IF(H3195=0,'Costo de tareas'!$B$13,'Costo de tareas'!$B$13-H3195)</f>
        <v>39.28055556</v>
      </c>
      <c r="J3195" s="2"/>
      <c r="K3195" s="2"/>
      <c r="P3195" s="2"/>
    </row>
    <row r="3196">
      <c r="A3196" s="3" t="s">
        <v>4304</v>
      </c>
      <c r="B3196" s="11" t="str">
        <f t="shared" si="1"/>
        <v>20080514</v>
      </c>
      <c r="C3196" s="12">
        <f t="shared" si="2"/>
        <v>39582</v>
      </c>
      <c r="D3196" s="3" t="str">
        <f t="shared" si="3"/>
        <v>02</v>
      </c>
      <c r="E3196" s="13">
        <v>0.0</v>
      </c>
      <c r="F3196" s="14">
        <f>'Costo de tareas'!$B$15</f>
        <v>0.1964027778</v>
      </c>
      <c r="G3196" s="15">
        <f>'Producción diaria'!$T$3*$L$2*$M$2*$N$2*E3196*1000/'Costo de tareas'!$B$14</f>
        <v>0</v>
      </c>
      <c r="H3196" s="16">
        <f>IF(G3196 &gt; 'Costo de tareas'!$B$13, 'Costo de tareas'!$B$13, IF(G3196 &lt; 'Costo de tareas'!$B$13*0.2, 0, 'Costo de tareas'!$B$13- G3196))</f>
        <v>0</v>
      </c>
      <c r="I3196" s="17">
        <f>IF(H3196=0,'Costo de tareas'!$B$13,'Costo de tareas'!$B$13-H3196)</f>
        <v>39.28055556</v>
      </c>
      <c r="J3196" s="2"/>
      <c r="K3196" s="2"/>
      <c r="P3196" s="2"/>
    </row>
    <row r="3197">
      <c r="A3197" s="3" t="s">
        <v>4305</v>
      </c>
      <c r="B3197" s="11" t="str">
        <f t="shared" si="1"/>
        <v>20080514</v>
      </c>
      <c r="C3197" s="12">
        <f t="shared" si="2"/>
        <v>39582</v>
      </c>
      <c r="D3197" s="3" t="str">
        <f t="shared" si="3"/>
        <v>03</v>
      </c>
      <c r="E3197" s="13">
        <v>0.0</v>
      </c>
      <c r="F3197" s="14">
        <f>'Costo de tareas'!$B$15</f>
        <v>0.1964027778</v>
      </c>
      <c r="G3197" s="15">
        <f>'Producción diaria'!$T$3*$L$2*$M$2*$N$2*E3197*1000/'Costo de tareas'!$B$14</f>
        <v>0</v>
      </c>
      <c r="H3197" s="16">
        <f>IF(G3197 &gt; 'Costo de tareas'!$B$13, 'Costo de tareas'!$B$13, IF(G3197 &lt; 'Costo de tareas'!$B$13*0.2, 0, 'Costo de tareas'!$B$13- G3197))</f>
        <v>0</v>
      </c>
      <c r="I3197" s="17">
        <f>IF(H3197=0,'Costo de tareas'!$B$13,'Costo de tareas'!$B$13-H3197)</f>
        <v>39.28055556</v>
      </c>
      <c r="J3197" s="2"/>
      <c r="K3197" s="2"/>
      <c r="P3197" s="2"/>
    </row>
    <row r="3198">
      <c r="A3198" s="3" t="s">
        <v>4306</v>
      </c>
      <c r="B3198" s="11" t="str">
        <f t="shared" si="1"/>
        <v>20080514</v>
      </c>
      <c r="C3198" s="12">
        <f t="shared" si="2"/>
        <v>39582</v>
      </c>
      <c r="D3198" s="3" t="str">
        <f t="shared" si="3"/>
        <v>04</v>
      </c>
      <c r="E3198" s="13">
        <v>0.0</v>
      </c>
      <c r="F3198" s="14">
        <f>'Costo de tareas'!$B$15</f>
        <v>0.1964027778</v>
      </c>
      <c r="G3198" s="15">
        <f>'Producción diaria'!$T$3*$L$2*$M$2*$N$2*E3198*1000/'Costo de tareas'!$B$14</f>
        <v>0</v>
      </c>
      <c r="H3198" s="16">
        <f>IF(G3198 &gt; 'Costo de tareas'!$B$13, 'Costo de tareas'!$B$13, IF(G3198 &lt; 'Costo de tareas'!$B$13*0.2, 0, 'Costo de tareas'!$B$13- G3198))</f>
        <v>0</v>
      </c>
      <c r="I3198" s="17">
        <f>IF(H3198=0,'Costo de tareas'!$B$13,'Costo de tareas'!$B$13-H3198)</f>
        <v>39.28055556</v>
      </c>
      <c r="J3198" s="2"/>
      <c r="K3198" s="2"/>
      <c r="P3198" s="2"/>
    </row>
    <row r="3199">
      <c r="A3199" s="3" t="s">
        <v>4307</v>
      </c>
      <c r="B3199" s="11" t="str">
        <f t="shared" si="1"/>
        <v>20080514</v>
      </c>
      <c r="C3199" s="12">
        <f t="shared" si="2"/>
        <v>39582</v>
      </c>
      <c r="D3199" s="3" t="str">
        <f t="shared" si="3"/>
        <v>05</v>
      </c>
      <c r="E3199" s="13">
        <v>351.85</v>
      </c>
      <c r="F3199" s="14">
        <f>'Costo de tareas'!$B$15</f>
        <v>0.1964027778</v>
      </c>
      <c r="G3199" s="15">
        <f>'Producción diaria'!$T$3*$L$2*$M$2*$N$2*E3199*1000/'Costo de tareas'!$B$14</f>
        <v>529.0282669</v>
      </c>
      <c r="H3199" s="16">
        <f>IF(G3199 &gt; 'Costo de tareas'!$B$13, 'Costo de tareas'!$B$13, IF(G3199 &lt; 'Costo de tareas'!$B$13*0.2, 0, 'Costo de tareas'!$B$13- G3199))</f>
        <v>39.28055556</v>
      </c>
      <c r="I3199" s="17">
        <f>IF(H3199=0,'Costo de tareas'!$B$13,'Costo de tareas'!$B$13-H3199)</f>
        <v>0</v>
      </c>
      <c r="J3199" s="2"/>
      <c r="K3199" s="2"/>
      <c r="P3199" s="2"/>
    </row>
    <row r="3200">
      <c r="A3200" s="3" t="s">
        <v>4309</v>
      </c>
      <c r="B3200" s="11" t="str">
        <f t="shared" si="1"/>
        <v>20080514</v>
      </c>
      <c r="C3200" s="12">
        <f t="shared" si="2"/>
        <v>39582</v>
      </c>
      <c r="D3200" s="3" t="str">
        <f t="shared" si="3"/>
        <v>06</v>
      </c>
      <c r="E3200" s="13">
        <v>71.0</v>
      </c>
      <c r="F3200" s="14">
        <f>'Costo de tareas'!$B$15</f>
        <v>0.1964027778</v>
      </c>
      <c r="G3200" s="15">
        <f>'Producción diaria'!$T$3*$L$2*$M$2*$N$2*E3200*1000/'Costo de tareas'!$B$14</f>
        <v>106.7528974</v>
      </c>
      <c r="H3200" s="16">
        <f>IF(G3200 &gt; 'Costo de tareas'!$B$13, 'Costo de tareas'!$B$13, IF(G3200 &lt; 'Costo de tareas'!$B$13*0.2, 0, 'Costo de tareas'!$B$13- G3200))</f>
        <v>39.28055556</v>
      </c>
      <c r="I3200" s="17">
        <f>IF(H3200=0,'Costo de tareas'!$B$13,'Costo de tareas'!$B$13-H3200)</f>
        <v>0</v>
      </c>
      <c r="J3200" s="2"/>
      <c r="K3200" s="2"/>
      <c r="P3200" s="2"/>
    </row>
    <row r="3201">
      <c r="A3201" s="3" t="s">
        <v>4310</v>
      </c>
      <c r="B3201" s="11" t="str">
        <f t="shared" si="1"/>
        <v>20080514</v>
      </c>
      <c r="C3201" s="12">
        <f t="shared" si="2"/>
        <v>39582</v>
      </c>
      <c r="D3201" s="3" t="str">
        <f t="shared" si="3"/>
        <v>07</v>
      </c>
      <c r="E3201" s="13">
        <v>121.0</v>
      </c>
      <c r="F3201" s="14">
        <f>'Costo de tareas'!$B$15</f>
        <v>0.1964027778</v>
      </c>
      <c r="G3201" s="15">
        <f>'Producción diaria'!$T$3*$L$2*$M$2*$N$2*E3201*1000/'Costo de tareas'!$B$14</f>
        <v>181.9309942</v>
      </c>
      <c r="H3201" s="16">
        <f>IF(G3201 &gt; 'Costo de tareas'!$B$13, 'Costo de tareas'!$B$13, IF(G3201 &lt; 'Costo de tareas'!$B$13*0.2, 0, 'Costo de tareas'!$B$13- G3201))</f>
        <v>39.28055556</v>
      </c>
      <c r="I3201" s="17">
        <f>IF(H3201=0,'Costo de tareas'!$B$13,'Costo de tareas'!$B$13-H3201)</f>
        <v>0</v>
      </c>
      <c r="J3201" s="2"/>
      <c r="K3201" s="2"/>
      <c r="P3201" s="2"/>
    </row>
    <row r="3202">
      <c r="A3202" s="3" t="s">
        <v>4311</v>
      </c>
      <c r="B3202" s="11" t="str">
        <f t="shared" si="1"/>
        <v>20080514</v>
      </c>
      <c r="C3202" s="12">
        <f t="shared" si="2"/>
        <v>39582</v>
      </c>
      <c r="D3202" s="3" t="str">
        <f t="shared" si="3"/>
        <v>08</v>
      </c>
      <c r="E3202" s="13">
        <v>296.0</v>
      </c>
      <c r="F3202" s="14">
        <f>'Costo de tareas'!$B$15</f>
        <v>0.1964027778</v>
      </c>
      <c r="G3202" s="15">
        <f>'Producción diaria'!$T$3*$L$2*$M$2*$N$2*E3202*1000/'Costo de tareas'!$B$14</f>
        <v>445.0543328</v>
      </c>
      <c r="H3202" s="16">
        <f>IF(G3202 &gt; 'Costo de tareas'!$B$13, 'Costo de tareas'!$B$13, IF(G3202 &lt; 'Costo de tareas'!$B$13*0.2, 0, 'Costo de tareas'!$B$13- G3202))</f>
        <v>39.28055556</v>
      </c>
      <c r="I3202" s="17">
        <f>IF(H3202=0,'Costo de tareas'!$B$13,'Costo de tareas'!$B$13-H3202)</f>
        <v>0</v>
      </c>
      <c r="J3202" s="2"/>
      <c r="K3202" s="2"/>
      <c r="P3202" s="2"/>
    </row>
    <row r="3203">
      <c r="A3203" s="3" t="s">
        <v>4312</v>
      </c>
      <c r="B3203" s="11" t="str">
        <f t="shared" si="1"/>
        <v>20080514</v>
      </c>
      <c r="C3203" s="12">
        <f t="shared" si="2"/>
        <v>39582</v>
      </c>
      <c r="D3203" s="3" t="str">
        <f t="shared" si="3"/>
        <v>09</v>
      </c>
      <c r="E3203" s="13">
        <v>278.0</v>
      </c>
      <c r="F3203" s="14">
        <f>'Costo de tareas'!$B$15</f>
        <v>0.1964027778</v>
      </c>
      <c r="G3203" s="15">
        <f>'Producción diaria'!$T$3*$L$2*$M$2*$N$2*E3203*1000/'Costo de tareas'!$B$14</f>
        <v>417.990218</v>
      </c>
      <c r="H3203" s="16">
        <f>IF(G3203 &gt; 'Costo de tareas'!$B$13, 'Costo de tareas'!$B$13, IF(G3203 &lt; 'Costo de tareas'!$B$13*0.2, 0, 'Costo de tareas'!$B$13- G3203))</f>
        <v>39.28055556</v>
      </c>
      <c r="I3203" s="17">
        <f>IF(H3203=0,'Costo de tareas'!$B$13,'Costo de tareas'!$B$13-H3203)</f>
        <v>0</v>
      </c>
      <c r="J3203" s="2"/>
      <c r="K3203" s="2"/>
      <c r="P3203" s="2"/>
    </row>
    <row r="3204">
      <c r="A3204" s="3" t="s">
        <v>4313</v>
      </c>
      <c r="B3204" s="11" t="str">
        <f t="shared" si="1"/>
        <v>20080514</v>
      </c>
      <c r="C3204" s="12">
        <f t="shared" si="2"/>
        <v>39582</v>
      </c>
      <c r="D3204" s="3" t="str">
        <f t="shared" si="3"/>
        <v>10</v>
      </c>
      <c r="E3204" s="13">
        <v>498.0</v>
      </c>
      <c r="F3204" s="14">
        <f>'Costo de tareas'!$B$15</f>
        <v>0.1964027778</v>
      </c>
      <c r="G3204" s="15">
        <f>'Producción diaria'!$T$3*$L$2*$M$2*$N$2*E3204*1000/'Costo de tareas'!$B$14</f>
        <v>748.7738437</v>
      </c>
      <c r="H3204" s="16">
        <f>IF(G3204 &gt; 'Costo de tareas'!$B$13, 'Costo de tareas'!$B$13, IF(G3204 &lt; 'Costo de tareas'!$B$13*0.2, 0, 'Costo de tareas'!$B$13- G3204))</f>
        <v>39.28055556</v>
      </c>
      <c r="I3204" s="17">
        <f>IF(H3204=0,'Costo de tareas'!$B$13,'Costo de tareas'!$B$13-H3204)</f>
        <v>0</v>
      </c>
      <c r="J3204" s="2"/>
      <c r="K3204" s="2"/>
      <c r="P3204" s="2"/>
    </row>
    <row r="3205">
      <c r="A3205" s="3" t="s">
        <v>4314</v>
      </c>
      <c r="B3205" s="11" t="str">
        <f t="shared" si="1"/>
        <v>20080514</v>
      </c>
      <c r="C3205" s="12">
        <f t="shared" si="2"/>
        <v>39582</v>
      </c>
      <c r="D3205" s="3" t="str">
        <f t="shared" si="3"/>
        <v>11</v>
      </c>
      <c r="E3205" s="13">
        <v>71.0</v>
      </c>
      <c r="F3205" s="14">
        <f>'Costo de tareas'!$B$15</f>
        <v>0.1964027778</v>
      </c>
      <c r="G3205" s="15">
        <f>'Producción diaria'!$T$3*$L$2*$M$2*$N$2*E3205*1000/'Costo de tareas'!$B$14</f>
        <v>106.7528974</v>
      </c>
      <c r="H3205" s="16">
        <f>IF(G3205 &gt; 'Costo de tareas'!$B$13, 'Costo de tareas'!$B$13, IF(G3205 &lt; 'Costo de tareas'!$B$13*0.2, 0, 'Costo de tareas'!$B$13- G3205))</f>
        <v>39.28055556</v>
      </c>
      <c r="I3205" s="17">
        <f>IF(H3205=0,'Costo de tareas'!$B$13,'Costo de tareas'!$B$13-H3205)</f>
        <v>0</v>
      </c>
      <c r="J3205" s="2"/>
      <c r="K3205" s="2"/>
      <c r="P3205" s="2"/>
    </row>
    <row r="3206">
      <c r="A3206" s="3" t="s">
        <v>4315</v>
      </c>
      <c r="B3206" s="11" t="str">
        <f t="shared" si="1"/>
        <v>20080514</v>
      </c>
      <c r="C3206" s="12">
        <f t="shared" si="2"/>
        <v>39582</v>
      </c>
      <c r="D3206" s="3" t="str">
        <f t="shared" si="3"/>
        <v>12</v>
      </c>
      <c r="E3206" s="13">
        <v>649.0</v>
      </c>
      <c r="F3206" s="14">
        <f>'Costo de tareas'!$B$15</f>
        <v>0.1964027778</v>
      </c>
      <c r="G3206" s="15">
        <f>'Producción diaria'!$T$3*$L$2*$M$2*$N$2*E3206*1000/'Costo de tareas'!$B$14</f>
        <v>975.8116959</v>
      </c>
      <c r="H3206" s="16">
        <f>IF(G3206 &gt; 'Costo de tareas'!$B$13, 'Costo de tareas'!$B$13, IF(G3206 &lt; 'Costo de tareas'!$B$13*0.2, 0, 'Costo de tareas'!$B$13- G3206))</f>
        <v>39.28055556</v>
      </c>
      <c r="I3206" s="17">
        <f>IF(H3206=0,'Costo de tareas'!$B$13,'Costo de tareas'!$B$13-H3206)</f>
        <v>0</v>
      </c>
      <c r="J3206" s="2"/>
      <c r="K3206" s="2"/>
      <c r="P3206" s="2"/>
    </row>
    <row r="3207">
      <c r="A3207" s="3" t="s">
        <v>4316</v>
      </c>
      <c r="B3207" s="11" t="str">
        <f t="shared" si="1"/>
        <v>20080514</v>
      </c>
      <c r="C3207" s="12">
        <f t="shared" si="2"/>
        <v>39582</v>
      </c>
      <c r="D3207" s="3" t="str">
        <f t="shared" si="3"/>
        <v>13</v>
      </c>
      <c r="E3207" s="13">
        <v>435.0</v>
      </c>
      <c r="F3207" s="14">
        <f>'Costo de tareas'!$B$15</f>
        <v>0.1964027778</v>
      </c>
      <c r="G3207" s="15">
        <f>'Producción diaria'!$T$3*$L$2*$M$2*$N$2*E3207*1000/'Costo de tareas'!$B$14</f>
        <v>654.0494418</v>
      </c>
      <c r="H3207" s="16">
        <f>IF(G3207 &gt; 'Costo de tareas'!$B$13, 'Costo de tareas'!$B$13, IF(G3207 &lt; 'Costo de tareas'!$B$13*0.2, 0, 'Costo de tareas'!$B$13- G3207))</f>
        <v>39.28055556</v>
      </c>
      <c r="I3207" s="17">
        <f>IF(H3207=0,'Costo de tareas'!$B$13,'Costo de tareas'!$B$13-H3207)</f>
        <v>0</v>
      </c>
      <c r="J3207" s="2"/>
      <c r="K3207" s="2"/>
      <c r="P3207" s="2"/>
    </row>
    <row r="3208">
      <c r="A3208" s="3" t="s">
        <v>4317</v>
      </c>
      <c r="B3208" s="11" t="str">
        <f t="shared" si="1"/>
        <v>20080514</v>
      </c>
      <c r="C3208" s="12">
        <f t="shared" si="2"/>
        <v>39582</v>
      </c>
      <c r="D3208" s="3" t="str">
        <f t="shared" si="3"/>
        <v>14</v>
      </c>
      <c r="E3208" s="13">
        <v>367.0</v>
      </c>
      <c r="F3208" s="14">
        <f>'Costo de tareas'!$B$15</f>
        <v>0.1964027778</v>
      </c>
      <c r="G3208" s="15">
        <f>'Producción diaria'!$T$3*$L$2*$M$2*$N$2*E3208*1000/'Costo de tareas'!$B$14</f>
        <v>551.8072302</v>
      </c>
      <c r="H3208" s="16">
        <f>IF(G3208 &gt; 'Costo de tareas'!$B$13, 'Costo de tareas'!$B$13, IF(G3208 &lt; 'Costo de tareas'!$B$13*0.2, 0, 'Costo de tareas'!$B$13- G3208))</f>
        <v>39.28055556</v>
      </c>
      <c r="I3208" s="17">
        <f>IF(H3208=0,'Costo de tareas'!$B$13,'Costo de tareas'!$B$13-H3208)</f>
        <v>0</v>
      </c>
      <c r="J3208" s="2"/>
      <c r="K3208" s="2"/>
      <c r="P3208" s="2"/>
    </row>
    <row r="3209">
      <c r="A3209" s="3" t="s">
        <v>4318</v>
      </c>
      <c r="B3209" s="11" t="str">
        <f t="shared" si="1"/>
        <v>20080514</v>
      </c>
      <c r="C3209" s="12">
        <f t="shared" si="2"/>
        <v>39582</v>
      </c>
      <c r="D3209" s="3" t="str">
        <f t="shared" si="3"/>
        <v>15</v>
      </c>
      <c r="E3209" s="13">
        <v>335.0</v>
      </c>
      <c r="F3209" s="14">
        <f>'Costo de tareas'!$B$15</f>
        <v>0.1964027778</v>
      </c>
      <c r="G3209" s="15">
        <f>'Producción diaria'!$T$3*$L$2*$M$2*$N$2*E3209*1000/'Costo de tareas'!$B$14</f>
        <v>503.6932483</v>
      </c>
      <c r="H3209" s="16">
        <f>IF(G3209 &gt; 'Costo de tareas'!$B$13, 'Costo de tareas'!$B$13, IF(G3209 &lt; 'Costo de tareas'!$B$13*0.2, 0, 'Costo de tareas'!$B$13- G3209))</f>
        <v>39.28055556</v>
      </c>
      <c r="I3209" s="17">
        <f>IF(H3209=0,'Costo de tareas'!$B$13,'Costo de tareas'!$B$13-H3209)</f>
        <v>0</v>
      </c>
      <c r="J3209" s="2"/>
      <c r="K3209" s="2"/>
      <c r="P3209" s="2"/>
    </row>
    <row r="3210">
      <c r="A3210" s="3" t="s">
        <v>4319</v>
      </c>
      <c r="B3210" s="11" t="str">
        <f t="shared" si="1"/>
        <v>20080514</v>
      </c>
      <c r="C3210" s="12">
        <f t="shared" si="2"/>
        <v>39582</v>
      </c>
      <c r="D3210" s="3" t="str">
        <f t="shared" si="3"/>
        <v>16</v>
      </c>
      <c r="E3210" s="13">
        <v>154.0</v>
      </c>
      <c r="F3210" s="14">
        <f>'Costo de tareas'!$B$15</f>
        <v>0.1964027778</v>
      </c>
      <c r="G3210" s="15">
        <f>'Producción diaria'!$T$3*$L$2*$M$2*$N$2*E3210*1000/'Costo de tareas'!$B$14</f>
        <v>231.548538</v>
      </c>
      <c r="H3210" s="16">
        <f>IF(G3210 &gt; 'Costo de tareas'!$B$13, 'Costo de tareas'!$B$13, IF(G3210 &lt; 'Costo de tareas'!$B$13*0.2, 0, 'Costo de tareas'!$B$13- G3210))</f>
        <v>39.28055556</v>
      </c>
      <c r="I3210" s="17">
        <f>IF(H3210=0,'Costo de tareas'!$B$13,'Costo de tareas'!$B$13-H3210)</f>
        <v>0</v>
      </c>
      <c r="J3210" s="2"/>
      <c r="K3210" s="2"/>
      <c r="P3210" s="2"/>
    </row>
    <row r="3211">
      <c r="A3211" s="3" t="s">
        <v>4321</v>
      </c>
      <c r="B3211" s="11" t="str">
        <f t="shared" si="1"/>
        <v>20080514</v>
      </c>
      <c r="C3211" s="12">
        <f t="shared" si="2"/>
        <v>39582</v>
      </c>
      <c r="D3211" s="3" t="str">
        <f t="shared" si="3"/>
        <v>17</v>
      </c>
      <c r="E3211" s="13">
        <v>98.0</v>
      </c>
      <c r="F3211" s="14">
        <f>'Costo de tareas'!$B$15</f>
        <v>0.1964027778</v>
      </c>
      <c r="G3211" s="15">
        <f>'Producción diaria'!$T$3*$L$2*$M$2*$N$2*E3211*1000/'Costo de tareas'!$B$14</f>
        <v>147.3490696</v>
      </c>
      <c r="H3211" s="16">
        <f>IF(G3211 &gt; 'Costo de tareas'!$B$13, 'Costo de tareas'!$B$13, IF(G3211 &lt; 'Costo de tareas'!$B$13*0.2, 0, 'Costo de tareas'!$B$13- G3211))</f>
        <v>39.28055556</v>
      </c>
      <c r="I3211" s="17">
        <f>IF(H3211=0,'Costo de tareas'!$B$13,'Costo de tareas'!$B$13-H3211)</f>
        <v>0</v>
      </c>
      <c r="J3211" s="2"/>
      <c r="K3211" s="2"/>
      <c r="P3211" s="2"/>
    </row>
    <row r="3212">
      <c r="A3212" s="3" t="s">
        <v>4323</v>
      </c>
      <c r="B3212" s="11" t="str">
        <f t="shared" si="1"/>
        <v>20080514</v>
      </c>
      <c r="C3212" s="12">
        <f t="shared" si="2"/>
        <v>39582</v>
      </c>
      <c r="D3212" s="3" t="str">
        <f t="shared" si="3"/>
        <v>18</v>
      </c>
      <c r="E3212" s="13">
        <v>6.0</v>
      </c>
      <c r="F3212" s="14">
        <f>'Costo de tareas'!$B$15</f>
        <v>0.1964027778</v>
      </c>
      <c r="G3212" s="15">
        <f>'Producción diaria'!$T$3*$L$2*$M$2*$N$2*E3212*1000/'Costo de tareas'!$B$14</f>
        <v>9.021371611</v>
      </c>
      <c r="H3212" s="16">
        <f>IF(G3212 &gt; 'Costo de tareas'!$B$13, 'Costo de tareas'!$B$13, IF(G3212 &lt; 'Costo de tareas'!$B$13*0.2, 0, 'Costo de tareas'!$B$13- G3212))</f>
        <v>30.25918394</v>
      </c>
      <c r="I3212" s="17">
        <f>IF(H3212=0,'Costo de tareas'!$B$13,'Costo de tareas'!$B$13-H3212)</f>
        <v>9.021371611</v>
      </c>
      <c r="J3212" s="2"/>
      <c r="K3212" s="2"/>
      <c r="P3212" s="2"/>
    </row>
    <row r="3213">
      <c r="A3213" s="3" t="s">
        <v>4324</v>
      </c>
      <c r="B3213" s="11" t="str">
        <f t="shared" si="1"/>
        <v>20080514</v>
      </c>
      <c r="C3213" s="12">
        <f t="shared" si="2"/>
        <v>39582</v>
      </c>
      <c r="D3213" s="3" t="str">
        <f t="shared" si="3"/>
        <v>19</v>
      </c>
      <c r="E3213" s="13">
        <v>329.2</v>
      </c>
      <c r="F3213" s="14">
        <f>'Costo de tareas'!$B$15</f>
        <v>0.1964027778</v>
      </c>
      <c r="G3213" s="15">
        <f>'Producción diaria'!$T$3*$L$2*$M$2*$N$2*E3213*1000/'Costo de tareas'!$B$14</f>
        <v>494.972589</v>
      </c>
      <c r="H3213" s="16">
        <f>IF(G3213 &gt; 'Costo de tareas'!$B$13, 'Costo de tareas'!$B$13, IF(G3213 &lt; 'Costo de tareas'!$B$13*0.2, 0, 'Costo de tareas'!$B$13- G3213))</f>
        <v>39.28055556</v>
      </c>
      <c r="I3213" s="17">
        <f>IF(H3213=0,'Costo de tareas'!$B$13,'Costo de tareas'!$B$13-H3213)</f>
        <v>0</v>
      </c>
      <c r="J3213" s="2"/>
      <c r="K3213" s="2"/>
      <c r="P3213" s="2"/>
    </row>
    <row r="3214">
      <c r="A3214" s="3" t="s">
        <v>4325</v>
      </c>
      <c r="B3214" s="11" t="str">
        <f t="shared" si="1"/>
        <v>20080514</v>
      </c>
      <c r="C3214" s="12">
        <f t="shared" si="2"/>
        <v>39582</v>
      </c>
      <c r="D3214" s="3" t="str">
        <f t="shared" si="3"/>
        <v>20</v>
      </c>
      <c r="E3214" s="13">
        <v>0.0</v>
      </c>
      <c r="F3214" s="14">
        <f>'Costo de tareas'!$B$15</f>
        <v>0.1964027778</v>
      </c>
      <c r="G3214" s="15">
        <f>'Producción diaria'!$T$3*$L$2*$M$2*$N$2*E3214*1000/'Costo de tareas'!$B$14</f>
        <v>0</v>
      </c>
      <c r="H3214" s="16">
        <f>IF(G3214 &gt; 'Costo de tareas'!$B$13, 'Costo de tareas'!$B$13, IF(G3214 &lt; 'Costo de tareas'!$B$13*0.2, 0, 'Costo de tareas'!$B$13- G3214))</f>
        <v>0</v>
      </c>
      <c r="I3214" s="17">
        <f>IF(H3214=0,'Costo de tareas'!$B$13,'Costo de tareas'!$B$13-H3214)</f>
        <v>39.28055556</v>
      </c>
      <c r="J3214" s="2"/>
      <c r="K3214" s="2"/>
      <c r="P3214" s="2"/>
    </row>
    <row r="3215">
      <c r="A3215" s="3" t="s">
        <v>4326</v>
      </c>
      <c r="B3215" s="11" t="str">
        <f t="shared" si="1"/>
        <v>20080514</v>
      </c>
      <c r="C3215" s="12">
        <f t="shared" si="2"/>
        <v>39582</v>
      </c>
      <c r="D3215" s="3" t="str">
        <f t="shared" si="3"/>
        <v>21</v>
      </c>
      <c r="E3215" s="13">
        <v>0.0</v>
      </c>
      <c r="F3215" s="14">
        <f>'Costo de tareas'!$B$15</f>
        <v>0.1964027778</v>
      </c>
      <c r="G3215" s="15">
        <f>'Producción diaria'!$T$3*$L$2*$M$2*$N$2*E3215*1000/'Costo de tareas'!$B$14</f>
        <v>0</v>
      </c>
      <c r="H3215" s="16">
        <f>IF(G3215 &gt; 'Costo de tareas'!$B$13, 'Costo de tareas'!$B$13, IF(G3215 &lt; 'Costo de tareas'!$B$13*0.2, 0, 'Costo de tareas'!$B$13- G3215))</f>
        <v>0</v>
      </c>
      <c r="I3215" s="17">
        <f>IF(H3215=0,'Costo de tareas'!$B$13,'Costo de tareas'!$B$13-H3215)</f>
        <v>39.28055556</v>
      </c>
      <c r="J3215" s="2"/>
      <c r="K3215" s="2"/>
      <c r="P3215" s="2"/>
    </row>
    <row r="3216">
      <c r="A3216" s="3" t="s">
        <v>4328</v>
      </c>
      <c r="B3216" s="11" t="str">
        <f t="shared" si="1"/>
        <v>20080514</v>
      </c>
      <c r="C3216" s="12">
        <f t="shared" si="2"/>
        <v>39582</v>
      </c>
      <c r="D3216" s="3" t="str">
        <f t="shared" si="3"/>
        <v>22</v>
      </c>
      <c r="E3216" s="13">
        <v>0.0</v>
      </c>
      <c r="F3216" s="14">
        <f>'Costo de tareas'!$B$15</f>
        <v>0.1964027778</v>
      </c>
      <c r="G3216" s="15">
        <f>'Producción diaria'!$T$3*$L$2*$M$2*$N$2*E3216*1000/'Costo de tareas'!$B$14</f>
        <v>0</v>
      </c>
      <c r="H3216" s="16">
        <f>IF(G3216 &gt; 'Costo de tareas'!$B$13, 'Costo de tareas'!$B$13, IF(G3216 &lt; 'Costo de tareas'!$B$13*0.2, 0, 'Costo de tareas'!$B$13- G3216))</f>
        <v>0</v>
      </c>
      <c r="I3216" s="17">
        <f>IF(H3216=0,'Costo de tareas'!$B$13,'Costo de tareas'!$B$13-H3216)</f>
        <v>39.28055556</v>
      </c>
      <c r="J3216" s="2"/>
      <c r="K3216" s="2"/>
      <c r="P3216" s="2"/>
    </row>
    <row r="3217">
      <c r="A3217" s="3" t="s">
        <v>4329</v>
      </c>
      <c r="B3217" s="11" t="str">
        <f t="shared" si="1"/>
        <v>20080514</v>
      </c>
      <c r="C3217" s="12">
        <f t="shared" si="2"/>
        <v>39582</v>
      </c>
      <c r="D3217" s="3" t="str">
        <f t="shared" si="3"/>
        <v>23</v>
      </c>
      <c r="E3217" s="13">
        <v>0.0</v>
      </c>
      <c r="F3217" s="14">
        <f>'Costo de tareas'!$B$15</f>
        <v>0.1964027778</v>
      </c>
      <c r="G3217" s="15">
        <f>'Producción diaria'!$T$3*$L$2*$M$2*$N$2*E3217*1000/'Costo de tareas'!$B$14</f>
        <v>0</v>
      </c>
      <c r="H3217" s="16">
        <f>IF(G3217 &gt; 'Costo de tareas'!$B$13, 'Costo de tareas'!$B$13, IF(G3217 &lt; 'Costo de tareas'!$B$13*0.2, 0, 'Costo de tareas'!$B$13- G3217))</f>
        <v>0</v>
      </c>
      <c r="I3217" s="17">
        <f>IF(H3217=0,'Costo de tareas'!$B$13,'Costo de tareas'!$B$13-H3217)</f>
        <v>39.28055556</v>
      </c>
      <c r="J3217" s="2"/>
      <c r="K3217" s="2"/>
      <c r="P3217" s="2"/>
    </row>
    <row r="3218">
      <c r="A3218" s="3" t="s">
        <v>4330</v>
      </c>
      <c r="B3218" s="11" t="str">
        <f t="shared" si="1"/>
        <v>20080515</v>
      </c>
      <c r="C3218" s="12">
        <f t="shared" si="2"/>
        <v>39583</v>
      </c>
      <c r="D3218" s="3" t="str">
        <f t="shared" si="3"/>
        <v>00</v>
      </c>
      <c r="E3218" s="13">
        <v>0.0</v>
      </c>
      <c r="F3218" s="14">
        <f>'Costo de tareas'!$B$15</f>
        <v>0.1964027778</v>
      </c>
      <c r="G3218" s="15">
        <f>'Producción diaria'!$T$3*$L$2*$M$2*$N$2*E3218*1000/'Costo de tareas'!$B$14</f>
        <v>0</v>
      </c>
      <c r="H3218" s="16">
        <f>IF(G3218 &gt; 'Costo de tareas'!$B$13, 'Costo de tareas'!$B$13, IF(G3218 &lt; 'Costo de tareas'!$B$13*0.2, 0, 'Costo de tareas'!$B$13- G3218))</f>
        <v>0</v>
      </c>
      <c r="I3218" s="17">
        <f>IF(H3218=0,'Costo de tareas'!$B$13,'Costo de tareas'!$B$13-H3218)</f>
        <v>39.28055556</v>
      </c>
      <c r="J3218" s="2"/>
      <c r="K3218" s="2"/>
      <c r="P3218" s="2"/>
    </row>
    <row r="3219">
      <c r="A3219" s="3" t="s">
        <v>4331</v>
      </c>
      <c r="B3219" s="11" t="str">
        <f t="shared" si="1"/>
        <v>20080515</v>
      </c>
      <c r="C3219" s="12">
        <f t="shared" si="2"/>
        <v>39583</v>
      </c>
      <c r="D3219" s="3" t="str">
        <f t="shared" si="3"/>
        <v>01</v>
      </c>
      <c r="E3219" s="13">
        <v>0.0</v>
      </c>
      <c r="F3219" s="14">
        <f>'Costo de tareas'!$B$15</f>
        <v>0.1964027778</v>
      </c>
      <c r="G3219" s="15">
        <f>'Producción diaria'!$T$3*$L$2*$M$2*$N$2*E3219*1000/'Costo de tareas'!$B$14</f>
        <v>0</v>
      </c>
      <c r="H3219" s="16">
        <f>IF(G3219 &gt; 'Costo de tareas'!$B$13, 'Costo de tareas'!$B$13, IF(G3219 &lt; 'Costo de tareas'!$B$13*0.2, 0, 'Costo de tareas'!$B$13- G3219))</f>
        <v>0</v>
      </c>
      <c r="I3219" s="17">
        <f>IF(H3219=0,'Costo de tareas'!$B$13,'Costo de tareas'!$B$13-H3219)</f>
        <v>39.28055556</v>
      </c>
      <c r="J3219" s="2"/>
      <c r="K3219" s="2"/>
      <c r="P3219" s="2"/>
    </row>
    <row r="3220">
      <c r="A3220" s="3" t="s">
        <v>4332</v>
      </c>
      <c r="B3220" s="11" t="str">
        <f t="shared" si="1"/>
        <v>20080515</v>
      </c>
      <c r="C3220" s="12">
        <f t="shared" si="2"/>
        <v>39583</v>
      </c>
      <c r="D3220" s="3" t="str">
        <f t="shared" si="3"/>
        <v>02</v>
      </c>
      <c r="E3220" s="13">
        <v>0.0</v>
      </c>
      <c r="F3220" s="14">
        <f>'Costo de tareas'!$B$15</f>
        <v>0.1964027778</v>
      </c>
      <c r="G3220" s="15">
        <f>'Producción diaria'!$T$3*$L$2*$M$2*$N$2*E3220*1000/'Costo de tareas'!$B$14</f>
        <v>0</v>
      </c>
      <c r="H3220" s="16">
        <f>IF(G3220 &gt; 'Costo de tareas'!$B$13, 'Costo de tareas'!$B$13, IF(G3220 &lt; 'Costo de tareas'!$B$13*0.2, 0, 'Costo de tareas'!$B$13- G3220))</f>
        <v>0</v>
      </c>
      <c r="I3220" s="17">
        <f>IF(H3220=0,'Costo de tareas'!$B$13,'Costo de tareas'!$B$13-H3220)</f>
        <v>39.28055556</v>
      </c>
      <c r="J3220" s="2"/>
      <c r="K3220" s="2"/>
      <c r="P3220" s="2"/>
    </row>
    <row r="3221">
      <c r="A3221" s="3" t="s">
        <v>4333</v>
      </c>
      <c r="B3221" s="11" t="str">
        <f t="shared" si="1"/>
        <v>20080515</v>
      </c>
      <c r="C3221" s="12">
        <f t="shared" si="2"/>
        <v>39583</v>
      </c>
      <c r="D3221" s="3" t="str">
        <f t="shared" si="3"/>
        <v>03</v>
      </c>
      <c r="E3221" s="13">
        <v>0.0</v>
      </c>
      <c r="F3221" s="14">
        <f>'Costo de tareas'!$B$15</f>
        <v>0.1964027778</v>
      </c>
      <c r="G3221" s="15">
        <f>'Producción diaria'!$T$3*$L$2*$M$2*$N$2*E3221*1000/'Costo de tareas'!$B$14</f>
        <v>0</v>
      </c>
      <c r="H3221" s="16">
        <f>IF(G3221 &gt; 'Costo de tareas'!$B$13, 'Costo de tareas'!$B$13, IF(G3221 &lt; 'Costo de tareas'!$B$13*0.2, 0, 'Costo de tareas'!$B$13- G3221))</f>
        <v>0</v>
      </c>
      <c r="I3221" s="17">
        <f>IF(H3221=0,'Costo de tareas'!$B$13,'Costo de tareas'!$B$13-H3221)</f>
        <v>39.28055556</v>
      </c>
      <c r="J3221" s="2"/>
      <c r="K3221" s="2"/>
      <c r="P3221" s="2"/>
    </row>
    <row r="3222">
      <c r="A3222" s="3" t="s">
        <v>4334</v>
      </c>
      <c r="B3222" s="11" t="str">
        <f t="shared" si="1"/>
        <v>20080515</v>
      </c>
      <c r="C3222" s="12">
        <f t="shared" si="2"/>
        <v>39583</v>
      </c>
      <c r="D3222" s="3" t="str">
        <f t="shared" si="3"/>
        <v>04</v>
      </c>
      <c r="E3222" s="13">
        <v>0.0</v>
      </c>
      <c r="F3222" s="14">
        <f>'Costo de tareas'!$B$15</f>
        <v>0.1964027778</v>
      </c>
      <c r="G3222" s="15">
        <f>'Producción diaria'!$T$3*$L$2*$M$2*$N$2*E3222*1000/'Costo de tareas'!$B$14</f>
        <v>0</v>
      </c>
      <c r="H3222" s="16">
        <f>IF(G3222 &gt; 'Costo de tareas'!$B$13, 'Costo de tareas'!$B$13, IF(G3222 &lt; 'Costo de tareas'!$B$13*0.2, 0, 'Costo de tareas'!$B$13- G3222))</f>
        <v>0</v>
      </c>
      <c r="I3222" s="17">
        <f>IF(H3222=0,'Costo de tareas'!$B$13,'Costo de tareas'!$B$13-H3222)</f>
        <v>39.28055556</v>
      </c>
      <c r="J3222" s="2"/>
      <c r="K3222" s="2"/>
      <c r="P3222" s="2"/>
    </row>
    <row r="3223">
      <c r="A3223" s="3" t="s">
        <v>4335</v>
      </c>
      <c r="B3223" s="11" t="str">
        <f t="shared" si="1"/>
        <v>20080515</v>
      </c>
      <c r="C3223" s="12">
        <f t="shared" si="2"/>
        <v>39583</v>
      </c>
      <c r="D3223" s="3" t="str">
        <f t="shared" si="3"/>
        <v>05</v>
      </c>
      <c r="E3223" s="13">
        <v>305.4</v>
      </c>
      <c r="F3223" s="14">
        <f>'Costo de tareas'!$B$15</f>
        <v>0.1964027778</v>
      </c>
      <c r="G3223" s="15">
        <f>'Producción diaria'!$T$3*$L$2*$M$2*$N$2*E3223*1000/'Costo de tareas'!$B$14</f>
        <v>459.187815</v>
      </c>
      <c r="H3223" s="16">
        <f>IF(G3223 &gt; 'Costo de tareas'!$B$13, 'Costo de tareas'!$B$13, IF(G3223 &lt; 'Costo de tareas'!$B$13*0.2, 0, 'Costo de tareas'!$B$13- G3223))</f>
        <v>39.28055556</v>
      </c>
      <c r="I3223" s="17">
        <f>IF(H3223=0,'Costo de tareas'!$B$13,'Costo de tareas'!$B$13-H3223)</f>
        <v>0</v>
      </c>
      <c r="J3223" s="2"/>
      <c r="K3223" s="2"/>
      <c r="P3223" s="2"/>
    </row>
    <row r="3224">
      <c r="A3224" s="3" t="s">
        <v>4337</v>
      </c>
      <c r="B3224" s="11" t="str">
        <f t="shared" si="1"/>
        <v>20080515</v>
      </c>
      <c r="C3224" s="12">
        <f t="shared" si="2"/>
        <v>39583</v>
      </c>
      <c r="D3224" s="3" t="str">
        <f t="shared" si="3"/>
        <v>06</v>
      </c>
      <c r="E3224" s="13">
        <v>133.0</v>
      </c>
      <c r="F3224" s="14">
        <f>'Costo de tareas'!$B$15</f>
        <v>0.1964027778</v>
      </c>
      <c r="G3224" s="15">
        <f>'Producción diaria'!$T$3*$L$2*$M$2*$N$2*E3224*1000/'Costo de tareas'!$B$14</f>
        <v>199.9737374</v>
      </c>
      <c r="H3224" s="16">
        <f>IF(G3224 &gt; 'Costo de tareas'!$B$13, 'Costo de tareas'!$B$13, IF(G3224 &lt; 'Costo de tareas'!$B$13*0.2, 0, 'Costo de tareas'!$B$13- G3224))</f>
        <v>39.28055556</v>
      </c>
      <c r="I3224" s="17">
        <f>IF(H3224=0,'Costo de tareas'!$B$13,'Costo de tareas'!$B$13-H3224)</f>
        <v>0</v>
      </c>
      <c r="J3224" s="2"/>
      <c r="K3224" s="2"/>
      <c r="P3224" s="2"/>
    </row>
    <row r="3225">
      <c r="A3225" s="3" t="s">
        <v>4339</v>
      </c>
      <c r="B3225" s="11" t="str">
        <f t="shared" si="1"/>
        <v>20080515</v>
      </c>
      <c r="C3225" s="12">
        <f t="shared" si="2"/>
        <v>39583</v>
      </c>
      <c r="D3225" s="3" t="str">
        <f t="shared" si="3"/>
        <v>07</v>
      </c>
      <c r="E3225" s="13">
        <v>293.0</v>
      </c>
      <c r="F3225" s="14">
        <f>'Costo de tareas'!$B$15</f>
        <v>0.1964027778</v>
      </c>
      <c r="G3225" s="15">
        <f>'Producción diaria'!$T$3*$L$2*$M$2*$N$2*E3225*1000/'Costo de tareas'!$B$14</f>
        <v>440.543647</v>
      </c>
      <c r="H3225" s="16">
        <f>IF(G3225 &gt; 'Costo de tareas'!$B$13, 'Costo de tareas'!$B$13, IF(G3225 &lt; 'Costo de tareas'!$B$13*0.2, 0, 'Costo de tareas'!$B$13- G3225))</f>
        <v>39.28055556</v>
      </c>
      <c r="I3225" s="17">
        <f>IF(H3225=0,'Costo de tareas'!$B$13,'Costo de tareas'!$B$13-H3225)</f>
        <v>0</v>
      </c>
      <c r="J3225" s="2"/>
      <c r="K3225" s="2"/>
      <c r="P3225" s="2"/>
    </row>
    <row r="3226">
      <c r="A3226" s="3" t="s">
        <v>4340</v>
      </c>
      <c r="B3226" s="11" t="str">
        <f t="shared" si="1"/>
        <v>20080515</v>
      </c>
      <c r="C3226" s="12">
        <f t="shared" si="2"/>
        <v>39583</v>
      </c>
      <c r="D3226" s="3" t="str">
        <f t="shared" si="3"/>
        <v>08</v>
      </c>
      <c r="E3226" s="13">
        <v>411.0</v>
      </c>
      <c r="F3226" s="14">
        <f>'Costo de tareas'!$B$15</f>
        <v>0.1964027778</v>
      </c>
      <c r="G3226" s="15">
        <f>'Producción diaria'!$T$3*$L$2*$M$2*$N$2*E3226*1000/'Costo de tareas'!$B$14</f>
        <v>617.9639553</v>
      </c>
      <c r="H3226" s="16">
        <f>IF(G3226 &gt; 'Costo de tareas'!$B$13, 'Costo de tareas'!$B$13, IF(G3226 &lt; 'Costo de tareas'!$B$13*0.2, 0, 'Costo de tareas'!$B$13- G3226))</f>
        <v>39.28055556</v>
      </c>
      <c r="I3226" s="17">
        <f>IF(H3226=0,'Costo de tareas'!$B$13,'Costo de tareas'!$B$13-H3226)</f>
        <v>0</v>
      </c>
      <c r="J3226" s="2"/>
      <c r="K3226" s="2"/>
      <c r="P3226" s="2"/>
    </row>
    <row r="3227">
      <c r="A3227" s="3" t="s">
        <v>4341</v>
      </c>
      <c r="B3227" s="11" t="str">
        <f t="shared" si="1"/>
        <v>20080515</v>
      </c>
      <c r="C3227" s="12">
        <f t="shared" si="2"/>
        <v>39583</v>
      </c>
      <c r="D3227" s="3" t="str">
        <f t="shared" si="3"/>
        <v>09</v>
      </c>
      <c r="E3227" s="13">
        <v>502.0</v>
      </c>
      <c r="F3227" s="14">
        <f>'Costo de tareas'!$B$15</f>
        <v>0.1964027778</v>
      </c>
      <c r="G3227" s="15">
        <f>'Producción diaria'!$T$3*$L$2*$M$2*$N$2*E3227*1000/'Costo de tareas'!$B$14</f>
        <v>754.7880914</v>
      </c>
      <c r="H3227" s="16">
        <f>IF(G3227 &gt; 'Costo de tareas'!$B$13, 'Costo de tareas'!$B$13, IF(G3227 &lt; 'Costo de tareas'!$B$13*0.2, 0, 'Costo de tareas'!$B$13- G3227))</f>
        <v>39.28055556</v>
      </c>
      <c r="I3227" s="17">
        <f>IF(H3227=0,'Costo de tareas'!$B$13,'Costo de tareas'!$B$13-H3227)</f>
        <v>0</v>
      </c>
      <c r="J3227" s="2"/>
      <c r="K3227" s="2"/>
      <c r="P3227" s="2"/>
    </row>
    <row r="3228">
      <c r="A3228" s="3" t="s">
        <v>4342</v>
      </c>
      <c r="B3228" s="11" t="str">
        <f t="shared" si="1"/>
        <v>20080515</v>
      </c>
      <c r="C3228" s="12">
        <f t="shared" si="2"/>
        <v>39583</v>
      </c>
      <c r="D3228" s="3" t="str">
        <f t="shared" si="3"/>
        <v>10</v>
      </c>
      <c r="E3228" s="13">
        <v>516.0</v>
      </c>
      <c r="F3228" s="14">
        <f>'Costo de tareas'!$B$15</f>
        <v>0.1964027778</v>
      </c>
      <c r="G3228" s="15">
        <f>'Producción diaria'!$T$3*$L$2*$M$2*$N$2*E3228*1000/'Costo de tareas'!$B$14</f>
        <v>775.8379585</v>
      </c>
      <c r="H3228" s="16">
        <f>IF(G3228 &gt; 'Costo de tareas'!$B$13, 'Costo de tareas'!$B$13, IF(G3228 &lt; 'Costo de tareas'!$B$13*0.2, 0, 'Costo de tareas'!$B$13- G3228))</f>
        <v>39.28055556</v>
      </c>
      <c r="I3228" s="17">
        <f>IF(H3228=0,'Costo de tareas'!$B$13,'Costo de tareas'!$B$13-H3228)</f>
        <v>0</v>
      </c>
      <c r="J3228" s="2"/>
      <c r="K3228" s="2"/>
      <c r="P3228" s="2"/>
    </row>
    <row r="3229">
      <c r="A3229" s="3" t="s">
        <v>4343</v>
      </c>
      <c r="B3229" s="11" t="str">
        <f t="shared" si="1"/>
        <v>20080515</v>
      </c>
      <c r="C3229" s="12">
        <f t="shared" si="2"/>
        <v>39583</v>
      </c>
      <c r="D3229" s="3" t="str">
        <f t="shared" si="3"/>
        <v>11</v>
      </c>
      <c r="E3229" s="13">
        <v>616.0</v>
      </c>
      <c r="F3229" s="14">
        <f>'Costo de tareas'!$B$15</f>
        <v>0.1964027778</v>
      </c>
      <c r="G3229" s="15">
        <f>'Producción diaria'!$T$3*$L$2*$M$2*$N$2*E3229*1000/'Costo de tareas'!$B$14</f>
        <v>926.194152</v>
      </c>
      <c r="H3229" s="16">
        <f>IF(G3229 &gt; 'Costo de tareas'!$B$13, 'Costo de tareas'!$B$13, IF(G3229 &lt; 'Costo de tareas'!$B$13*0.2, 0, 'Costo de tareas'!$B$13- G3229))</f>
        <v>39.28055556</v>
      </c>
      <c r="I3229" s="17">
        <f>IF(H3229=0,'Costo de tareas'!$B$13,'Costo de tareas'!$B$13-H3229)</f>
        <v>0</v>
      </c>
      <c r="J3229" s="2"/>
      <c r="K3229" s="2"/>
      <c r="P3229" s="2"/>
    </row>
    <row r="3230">
      <c r="A3230" s="3" t="s">
        <v>4344</v>
      </c>
      <c r="B3230" s="11" t="str">
        <f t="shared" si="1"/>
        <v>20080515</v>
      </c>
      <c r="C3230" s="12">
        <f t="shared" si="2"/>
        <v>39583</v>
      </c>
      <c r="D3230" s="3" t="str">
        <f t="shared" si="3"/>
        <v>12</v>
      </c>
      <c r="E3230" s="13">
        <v>53.0</v>
      </c>
      <c r="F3230" s="14">
        <f>'Costo de tareas'!$B$15</f>
        <v>0.1964027778</v>
      </c>
      <c r="G3230" s="15">
        <f>'Producción diaria'!$T$3*$L$2*$M$2*$N$2*E3230*1000/'Costo de tareas'!$B$14</f>
        <v>79.68878256</v>
      </c>
      <c r="H3230" s="16">
        <f>IF(G3230 &gt; 'Costo de tareas'!$B$13, 'Costo de tareas'!$B$13, IF(G3230 &lt; 'Costo de tareas'!$B$13*0.2, 0, 'Costo de tareas'!$B$13- G3230))</f>
        <v>39.28055556</v>
      </c>
      <c r="I3230" s="17">
        <f>IF(H3230=0,'Costo de tareas'!$B$13,'Costo de tareas'!$B$13-H3230)</f>
        <v>0</v>
      </c>
      <c r="J3230" s="2"/>
      <c r="K3230" s="2"/>
      <c r="P3230" s="2"/>
    </row>
    <row r="3231">
      <c r="A3231" s="3" t="s">
        <v>4345</v>
      </c>
      <c r="B3231" s="11" t="str">
        <f t="shared" si="1"/>
        <v>20080515</v>
      </c>
      <c r="C3231" s="12">
        <f t="shared" si="2"/>
        <v>39583</v>
      </c>
      <c r="D3231" s="3" t="str">
        <f t="shared" si="3"/>
        <v>13</v>
      </c>
      <c r="E3231" s="13">
        <v>816.0</v>
      </c>
      <c r="F3231" s="14">
        <f>'Costo de tareas'!$B$15</f>
        <v>0.1964027778</v>
      </c>
      <c r="G3231" s="15">
        <f>'Producción diaria'!$T$3*$L$2*$M$2*$N$2*E3231*1000/'Costo de tareas'!$B$14</f>
        <v>1226.906539</v>
      </c>
      <c r="H3231" s="16">
        <f>IF(G3231 &gt; 'Costo de tareas'!$B$13, 'Costo de tareas'!$B$13, IF(G3231 &lt; 'Costo de tareas'!$B$13*0.2, 0, 'Costo de tareas'!$B$13- G3231))</f>
        <v>39.28055556</v>
      </c>
      <c r="I3231" s="17">
        <f>IF(H3231=0,'Costo de tareas'!$B$13,'Costo de tareas'!$B$13-H3231)</f>
        <v>0</v>
      </c>
      <c r="J3231" s="2"/>
      <c r="K3231" s="2"/>
      <c r="P3231" s="2"/>
    </row>
    <row r="3232">
      <c r="A3232" s="3" t="s">
        <v>4346</v>
      </c>
      <c r="B3232" s="11" t="str">
        <f t="shared" si="1"/>
        <v>20080515</v>
      </c>
      <c r="C3232" s="12">
        <f t="shared" si="2"/>
        <v>39583</v>
      </c>
      <c r="D3232" s="3" t="str">
        <f t="shared" si="3"/>
        <v>14</v>
      </c>
      <c r="E3232" s="13">
        <v>85.0</v>
      </c>
      <c r="F3232" s="14">
        <f>'Costo de tareas'!$B$15</f>
        <v>0.1964027778</v>
      </c>
      <c r="G3232" s="15">
        <f>'Producción diaria'!$T$3*$L$2*$M$2*$N$2*E3232*1000/'Costo de tareas'!$B$14</f>
        <v>127.8027645</v>
      </c>
      <c r="H3232" s="16">
        <f>IF(G3232 &gt; 'Costo de tareas'!$B$13, 'Costo de tareas'!$B$13, IF(G3232 &lt; 'Costo de tareas'!$B$13*0.2, 0, 'Costo de tareas'!$B$13- G3232))</f>
        <v>39.28055556</v>
      </c>
      <c r="I3232" s="17">
        <f>IF(H3232=0,'Costo de tareas'!$B$13,'Costo de tareas'!$B$13-H3232)</f>
        <v>0</v>
      </c>
      <c r="J3232" s="2"/>
      <c r="K3232" s="2"/>
      <c r="P3232" s="2"/>
    </row>
    <row r="3233">
      <c r="A3233" s="3" t="s">
        <v>4347</v>
      </c>
      <c r="B3233" s="11" t="str">
        <f t="shared" si="1"/>
        <v>20080515</v>
      </c>
      <c r="C3233" s="12">
        <f t="shared" si="2"/>
        <v>39583</v>
      </c>
      <c r="D3233" s="3" t="str">
        <f t="shared" si="3"/>
        <v>15</v>
      </c>
      <c r="E3233" s="13">
        <v>715.0</v>
      </c>
      <c r="F3233" s="14">
        <f>'Costo de tareas'!$B$15</f>
        <v>0.1964027778</v>
      </c>
      <c r="G3233" s="15">
        <f>'Producción diaria'!$T$3*$L$2*$M$2*$N$2*E3233*1000/'Costo de tareas'!$B$14</f>
        <v>1075.046784</v>
      </c>
      <c r="H3233" s="16">
        <f>IF(G3233 &gt; 'Costo de tareas'!$B$13, 'Costo de tareas'!$B$13, IF(G3233 &lt; 'Costo de tareas'!$B$13*0.2, 0, 'Costo de tareas'!$B$13- G3233))</f>
        <v>39.28055556</v>
      </c>
      <c r="I3233" s="17">
        <f>IF(H3233=0,'Costo de tareas'!$B$13,'Costo de tareas'!$B$13-H3233)</f>
        <v>0</v>
      </c>
      <c r="J3233" s="2"/>
      <c r="K3233" s="2"/>
      <c r="P3233" s="2"/>
    </row>
    <row r="3234">
      <c r="A3234" s="3" t="s">
        <v>4348</v>
      </c>
      <c r="B3234" s="11" t="str">
        <f t="shared" si="1"/>
        <v>20080515</v>
      </c>
      <c r="C3234" s="12">
        <f t="shared" si="2"/>
        <v>39583</v>
      </c>
      <c r="D3234" s="3" t="str">
        <f t="shared" si="3"/>
        <v>16</v>
      </c>
      <c r="E3234" s="13">
        <v>503.0</v>
      </c>
      <c r="F3234" s="14">
        <f>'Costo de tareas'!$B$15</f>
        <v>0.1964027778</v>
      </c>
      <c r="G3234" s="15">
        <f>'Producción diaria'!$T$3*$L$2*$M$2*$N$2*E3234*1000/'Costo de tareas'!$B$14</f>
        <v>756.2916534</v>
      </c>
      <c r="H3234" s="16">
        <f>IF(G3234 &gt; 'Costo de tareas'!$B$13, 'Costo de tareas'!$B$13, IF(G3234 &lt; 'Costo de tareas'!$B$13*0.2, 0, 'Costo de tareas'!$B$13- G3234))</f>
        <v>39.28055556</v>
      </c>
      <c r="I3234" s="17">
        <f>IF(H3234=0,'Costo de tareas'!$B$13,'Costo de tareas'!$B$13-H3234)</f>
        <v>0</v>
      </c>
      <c r="J3234" s="2"/>
      <c r="K3234" s="2"/>
      <c r="P3234" s="2"/>
    </row>
    <row r="3235">
      <c r="A3235" s="3" t="s">
        <v>4349</v>
      </c>
      <c r="B3235" s="11" t="str">
        <f t="shared" si="1"/>
        <v>20080515</v>
      </c>
      <c r="C3235" s="12">
        <f t="shared" si="2"/>
        <v>39583</v>
      </c>
      <c r="D3235" s="3" t="str">
        <f t="shared" si="3"/>
        <v>17</v>
      </c>
      <c r="E3235" s="13">
        <v>267.0</v>
      </c>
      <c r="F3235" s="14">
        <f>'Costo de tareas'!$B$15</f>
        <v>0.1964027778</v>
      </c>
      <c r="G3235" s="15">
        <f>'Producción diaria'!$T$3*$L$2*$M$2*$N$2*E3235*1000/'Costo de tareas'!$B$14</f>
        <v>401.4510367</v>
      </c>
      <c r="H3235" s="16">
        <f>IF(G3235 &gt; 'Costo de tareas'!$B$13, 'Costo de tareas'!$B$13, IF(G3235 &lt; 'Costo de tareas'!$B$13*0.2, 0, 'Costo de tareas'!$B$13- G3235))</f>
        <v>39.28055556</v>
      </c>
      <c r="I3235" s="17">
        <f>IF(H3235=0,'Costo de tareas'!$B$13,'Costo de tareas'!$B$13-H3235)</f>
        <v>0</v>
      </c>
      <c r="J3235" s="2"/>
      <c r="K3235" s="2"/>
      <c r="P3235" s="2"/>
    </row>
    <row r="3236">
      <c r="A3236" s="3" t="s">
        <v>4350</v>
      </c>
      <c r="B3236" s="11" t="str">
        <f t="shared" si="1"/>
        <v>20080515</v>
      </c>
      <c r="C3236" s="12">
        <f t="shared" si="2"/>
        <v>39583</v>
      </c>
      <c r="D3236" s="3" t="str">
        <f t="shared" si="3"/>
        <v>18</v>
      </c>
      <c r="E3236" s="13">
        <v>92.0</v>
      </c>
      <c r="F3236" s="14">
        <f>'Costo de tareas'!$B$15</f>
        <v>0.1964027778</v>
      </c>
      <c r="G3236" s="15">
        <f>'Producción diaria'!$T$3*$L$2*$M$2*$N$2*E3236*1000/'Costo de tareas'!$B$14</f>
        <v>138.327698</v>
      </c>
      <c r="H3236" s="16">
        <f>IF(G3236 &gt; 'Costo de tareas'!$B$13, 'Costo de tareas'!$B$13, IF(G3236 &lt; 'Costo de tareas'!$B$13*0.2, 0, 'Costo de tareas'!$B$13- G3236))</f>
        <v>39.28055556</v>
      </c>
      <c r="I3236" s="17">
        <f>IF(H3236=0,'Costo de tareas'!$B$13,'Costo de tareas'!$B$13-H3236)</f>
        <v>0</v>
      </c>
      <c r="J3236" s="2"/>
      <c r="K3236" s="2"/>
      <c r="P3236" s="2"/>
    </row>
    <row r="3237">
      <c r="A3237" s="3" t="s">
        <v>4351</v>
      </c>
      <c r="B3237" s="11" t="str">
        <f t="shared" si="1"/>
        <v>20080515</v>
      </c>
      <c r="C3237" s="12">
        <f t="shared" si="2"/>
        <v>39583</v>
      </c>
      <c r="D3237" s="3" t="str">
        <f t="shared" si="3"/>
        <v>19</v>
      </c>
      <c r="E3237" s="13">
        <v>345.0</v>
      </c>
      <c r="F3237" s="14">
        <f>'Costo de tareas'!$B$15</f>
        <v>0.1964027778</v>
      </c>
      <c r="G3237" s="15">
        <f>'Producción diaria'!$T$3*$L$2*$M$2*$N$2*E3237*1000/'Costo de tareas'!$B$14</f>
        <v>518.7288676</v>
      </c>
      <c r="H3237" s="16">
        <f>IF(G3237 &gt; 'Costo de tareas'!$B$13, 'Costo de tareas'!$B$13, IF(G3237 &lt; 'Costo de tareas'!$B$13*0.2, 0, 'Costo de tareas'!$B$13- G3237))</f>
        <v>39.28055556</v>
      </c>
      <c r="I3237" s="17">
        <f>IF(H3237=0,'Costo de tareas'!$B$13,'Costo de tareas'!$B$13-H3237)</f>
        <v>0</v>
      </c>
      <c r="J3237" s="2"/>
      <c r="K3237" s="2"/>
      <c r="P3237" s="2"/>
    </row>
    <row r="3238">
      <c r="A3238" s="3" t="s">
        <v>4354</v>
      </c>
      <c r="B3238" s="11" t="str">
        <f t="shared" si="1"/>
        <v>20080515</v>
      </c>
      <c r="C3238" s="12">
        <f t="shared" si="2"/>
        <v>39583</v>
      </c>
      <c r="D3238" s="3" t="str">
        <f t="shared" si="3"/>
        <v>20</v>
      </c>
      <c r="E3238" s="13">
        <v>0.0</v>
      </c>
      <c r="F3238" s="14">
        <f>'Costo de tareas'!$B$15</f>
        <v>0.1964027778</v>
      </c>
      <c r="G3238" s="15">
        <f>'Producción diaria'!$T$3*$L$2*$M$2*$N$2*E3238*1000/'Costo de tareas'!$B$14</f>
        <v>0</v>
      </c>
      <c r="H3238" s="16">
        <f>IF(G3238 &gt; 'Costo de tareas'!$B$13, 'Costo de tareas'!$B$13, IF(G3238 &lt; 'Costo de tareas'!$B$13*0.2, 0, 'Costo de tareas'!$B$13- G3238))</f>
        <v>0</v>
      </c>
      <c r="I3238" s="17">
        <f>IF(H3238=0,'Costo de tareas'!$B$13,'Costo de tareas'!$B$13-H3238)</f>
        <v>39.28055556</v>
      </c>
      <c r="J3238" s="2"/>
      <c r="K3238" s="2"/>
      <c r="P3238" s="2"/>
    </row>
    <row r="3239">
      <c r="A3239" s="3" t="s">
        <v>4355</v>
      </c>
      <c r="B3239" s="11" t="str">
        <f t="shared" si="1"/>
        <v>20080515</v>
      </c>
      <c r="C3239" s="12">
        <f t="shared" si="2"/>
        <v>39583</v>
      </c>
      <c r="D3239" s="3" t="str">
        <f t="shared" si="3"/>
        <v>21</v>
      </c>
      <c r="E3239" s="13">
        <v>0.0</v>
      </c>
      <c r="F3239" s="14">
        <f>'Costo de tareas'!$B$15</f>
        <v>0.1964027778</v>
      </c>
      <c r="G3239" s="15">
        <f>'Producción diaria'!$T$3*$L$2*$M$2*$N$2*E3239*1000/'Costo de tareas'!$B$14</f>
        <v>0</v>
      </c>
      <c r="H3239" s="16">
        <f>IF(G3239 &gt; 'Costo de tareas'!$B$13, 'Costo de tareas'!$B$13, IF(G3239 &lt; 'Costo de tareas'!$B$13*0.2, 0, 'Costo de tareas'!$B$13- G3239))</f>
        <v>0</v>
      </c>
      <c r="I3239" s="17">
        <f>IF(H3239=0,'Costo de tareas'!$B$13,'Costo de tareas'!$B$13-H3239)</f>
        <v>39.28055556</v>
      </c>
      <c r="J3239" s="2"/>
      <c r="K3239" s="2"/>
      <c r="P3239" s="2"/>
    </row>
    <row r="3240">
      <c r="A3240" s="3" t="s">
        <v>4357</v>
      </c>
      <c r="B3240" s="11" t="str">
        <f t="shared" si="1"/>
        <v>20080515</v>
      </c>
      <c r="C3240" s="12">
        <f t="shared" si="2"/>
        <v>39583</v>
      </c>
      <c r="D3240" s="3" t="str">
        <f t="shared" si="3"/>
        <v>22</v>
      </c>
      <c r="E3240" s="13">
        <v>0.0</v>
      </c>
      <c r="F3240" s="14">
        <f>'Costo de tareas'!$B$15</f>
        <v>0.1964027778</v>
      </c>
      <c r="G3240" s="15">
        <f>'Producción diaria'!$T$3*$L$2*$M$2*$N$2*E3240*1000/'Costo de tareas'!$B$14</f>
        <v>0</v>
      </c>
      <c r="H3240" s="16">
        <f>IF(G3240 &gt; 'Costo de tareas'!$B$13, 'Costo de tareas'!$B$13, IF(G3240 &lt; 'Costo de tareas'!$B$13*0.2, 0, 'Costo de tareas'!$B$13- G3240))</f>
        <v>0</v>
      </c>
      <c r="I3240" s="17">
        <f>IF(H3240=0,'Costo de tareas'!$B$13,'Costo de tareas'!$B$13-H3240)</f>
        <v>39.28055556</v>
      </c>
      <c r="J3240" s="2"/>
      <c r="K3240" s="2"/>
      <c r="P3240" s="2"/>
    </row>
    <row r="3241">
      <c r="A3241" s="3" t="s">
        <v>4359</v>
      </c>
      <c r="B3241" s="11" t="str">
        <f t="shared" si="1"/>
        <v>20080515</v>
      </c>
      <c r="C3241" s="12">
        <f t="shared" si="2"/>
        <v>39583</v>
      </c>
      <c r="D3241" s="3" t="str">
        <f t="shared" si="3"/>
        <v>23</v>
      </c>
      <c r="E3241" s="13">
        <v>0.0</v>
      </c>
      <c r="F3241" s="14">
        <f>'Costo de tareas'!$B$15</f>
        <v>0.1964027778</v>
      </c>
      <c r="G3241" s="15">
        <f>'Producción diaria'!$T$3*$L$2*$M$2*$N$2*E3241*1000/'Costo de tareas'!$B$14</f>
        <v>0</v>
      </c>
      <c r="H3241" s="16">
        <f>IF(G3241 &gt; 'Costo de tareas'!$B$13, 'Costo de tareas'!$B$13, IF(G3241 &lt; 'Costo de tareas'!$B$13*0.2, 0, 'Costo de tareas'!$B$13- G3241))</f>
        <v>0</v>
      </c>
      <c r="I3241" s="17">
        <f>IF(H3241=0,'Costo de tareas'!$B$13,'Costo de tareas'!$B$13-H3241)</f>
        <v>39.28055556</v>
      </c>
      <c r="J3241" s="2"/>
      <c r="K3241" s="2"/>
      <c r="P3241" s="2"/>
    </row>
    <row r="3242">
      <c r="A3242" s="3" t="s">
        <v>4360</v>
      </c>
      <c r="B3242" s="11" t="str">
        <f t="shared" si="1"/>
        <v>20080516</v>
      </c>
      <c r="C3242" s="12">
        <f t="shared" si="2"/>
        <v>39584</v>
      </c>
      <c r="D3242" s="3" t="str">
        <f t="shared" si="3"/>
        <v>00</v>
      </c>
      <c r="E3242" s="13">
        <v>0.0</v>
      </c>
      <c r="F3242" s="14">
        <f>'Costo de tareas'!$B$15</f>
        <v>0.1964027778</v>
      </c>
      <c r="G3242" s="15">
        <f>'Producción diaria'!$T$3*$L$2*$M$2*$N$2*E3242*1000/'Costo de tareas'!$B$14</f>
        <v>0</v>
      </c>
      <c r="H3242" s="16">
        <f>IF(G3242 &gt; 'Costo de tareas'!$B$13, 'Costo de tareas'!$B$13, IF(G3242 &lt; 'Costo de tareas'!$B$13*0.2, 0, 'Costo de tareas'!$B$13- G3242))</f>
        <v>0</v>
      </c>
      <c r="I3242" s="17">
        <f>IF(H3242=0,'Costo de tareas'!$B$13,'Costo de tareas'!$B$13-H3242)</f>
        <v>39.28055556</v>
      </c>
      <c r="J3242" s="2"/>
      <c r="K3242" s="2"/>
      <c r="P3242" s="2"/>
    </row>
    <row r="3243">
      <c r="A3243" s="3" t="s">
        <v>4361</v>
      </c>
      <c r="B3243" s="11" t="str">
        <f t="shared" si="1"/>
        <v>20080516</v>
      </c>
      <c r="C3243" s="12">
        <f t="shared" si="2"/>
        <v>39584</v>
      </c>
      <c r="D3243" s="3" t="str">
        <f t="shared" si="3"/>
        <v>01</v>
      </c>
      <c r="E3243" s="13">
        <v>0.0</v>
      </c>
      <c r="F3243" s="14">
        <f>'Costo de tareas'!$B$15</f>
        <v>0.1964027778</v>
      </c>
      <c r="G3243" s="15">
        <f>'Producción diaria'!$T$3*$L$2*$M$2*$N$2*E3243*1000/'Costo de tareas'!$B$14</f>
        <v>0</v>
      </c>
      <c r="H3243" s="16">
        <f>IF(G3243 &gt; 'Costo de tareas'!$B$13, 'Costo de tareas'!$B$13, IF(G3243 &lt; 'Costo de tareas'!$B$13*0.2, 0, 'Costo de tareas'!$B$13- G3243))</f>
        <v>0</v>
      </c>
      <c r="I3243" s="17">
        <f>IF(H3243=0,'Costo de tareas'!$B$13,'Costo de tareas'!$B$13-H3243)</f>
        <v>39.28055556</v>
      </c>
      <c r="J3243" s="2"/>
      <c r="K3243" s="2"/>
      <c r="P3243" s="2"/>
    </row>
    <row r="3244">
      <c r="A3244" s="3" t="s">
        <v>4362</v>
      </c>
      <c r="B3244" s="11" t="str">
        <f t="shared" si="1"/>
        <v>20080516</v>
      </c>
      <c r="C3244" s="12">
        <f t="shared" si="2"/>
        <v>39584</v>
      </c>
      <c r="D3244" s="3" t="str">
        <f t="shared" si="3"/>
        <v>02</v>
      </c>
      <c r="E3244" s="13">
        <v>0.0</v>
      </c>
      <c r="F3244" s="14">
        <f>'Costo de tareas'!$B$15</f>
        <v>0.1964027778</v>
      </c>
      <c r="G3244" s="15">
        <f>'Producción diaria'!$T$3*$L$2*$M$2*$N$2*E3244*1000/'Costo de tareas'!$B$14</f>
        <v>0</v>
      </c>
      <c r="H3244" s="16">
        <f>IF(G3244 &gt; 'Costo de tareas'!$B$13, 'Costo de tareas'!$B$13, IF(G3244 &lt; 'Costo de tareas'!$B$13*0.2, 0, 'Costo de tareas'!$B$13- G3244))</f>
        <v>0</v>
      </c>
      <c r="I3244" s="17">
        <f>IF(H3244=0,'Costo de tareas'!$B$13,'Costo de tareas'!$B$13-H3244)</f>
        <v>39.28055556</v>
      </c>
      <c r="J3244" s="2"/>
      <c r="K3244" s="2"/>
      <c r="P3244" s="2"/>
    </row>
    <row r="3245">
      <c r="A3245" s="3" t="s">
        <v>4363</v>
      </c>
      <c r="B3245" s="11" t="str">
        <f t="shared" si="1"/>
        <v>20080516</v>
      </c>
      <c r="C3245" s="12">
        <f t="shared" si="2"/>
        <v>39584</v>
      </c>
      <c r="D3245" s="3" t="str">
        <f t="shared" si="3"/>
        <v>03</v>
      </c>
      <c r="E3245" s="13">
        <v>0.0</v>
      </c>
      <c r="F3245" s="14">
        <f>'Costo de tareas'!$B$15</f>
        <v>0.1964027778</v>
      </c>
      <c r="G3245" s="15">
        <f>'Producción diaria'!$T$3*$L$2*$M$2*$N$2*E3245*1000/'Costo de tareas'!$B$14</f>
        <v>0</v>
      </c>
      <c r="H3245" s="16">
        <f>IF(G3245 &gt; 'Costo de tareas'!$B$13, 'Costo de tareas'!$B$13, IF(G3245 &lt; 'Costo de tareas'!$B$13*0.2, 0, 'Costo de tareas'!$B$13- G3245))</f>
        <v>0</v>
      </c>
      <c r="I3245" s="17">
        <f>IF(H3245=0,'Costo de tareas'!$B$13,'Costo de tareas'!$B$13-H3245)</f>
        <v>39.28055556</v>
      </c>
      <c r="J3245" s="2"/>
      <c r="K3245" s="2"/>
      <c r="P3245" s="2"/>
    </row>
    <row r="3246">
      <c r="A3246" s="3" t="s">
        <v>4364</v>
      </c>
      <c r="B3246" s="11" t="str">
        <f t="shared" si="1"/>
        <v>20080516</v>
      </c>
      <c r="C3246" s="12">
        <f t="shared" si="2"/>
        <v>39584</v>
      </c>
      <c r="D3246" s="3" t="str">
        <f t="shared" si="3"/>
        <v>04</v>
      </c>
      <c r="E3246" s="13">
        <v>0.0</v>
      </c>
      <c r="F3246" s="14">
        <f>'Costo de tareas'!$B$15</f>
        <v>0.1964027778</v>
      </c>
      <c r="G3246" s="15">
        <f>'Producción diaria'!$T$3*$L$2*$M$2*$N$2*E3246*1000/'Costo de tareas'!$B$14</f>
        <v>0</v>
      </c>
      <c r="H3246" s="16">
        <f>IF(G3246 &gt; 'Costo de tareas'!$B$13, 'Costo de tareas'!$B$13, IF(G3246 &lt; 'Costo de tareas'!$B$13*0.2, 0, 'Costo de tareas'!$B$13- G3246))</f>
        <v>0</v>
      </c>
      <c r="I3246" s="17">
        <f>IF(H3246=0,'Costo de tareas'!$B$13,'Costo de tareas'!$B$13-H3246)</f>
        <v>39.28055556</v>
      </c>
      <c r="J3246" s="2"/>
      <c r="K3246" s="2"/>
      <c r="P3246" s="2"/>
    </row>
    <row r="3247">
      <c r="A3247" s="3" t="s">
        <v>4365</v>
      </c>
      <c r="B3247" s="11" t="str">
        <f t="shared" si="1"/>
        <v>20080516</v>
      </c>
      <c r="C3247" s="12">
        <f t="shared" si="2"/>
        <v>39584</v>
      </c>
      <c r="D3247" s="3" t="str">
        <f t="shared" si="3"/>
        <v>05</v>
      </c>
      <c r="E3247" s="13">
        <v>335.0</v>
      </c>
      <c r="F3247" s="14">
        <f>'Costo de tareas'!$B$15</f>
        <v>0.1964027778</v>
      </c>
      <c r="G3247" s="15">
        <f>'Producción diaria'!$T$3*$L$2*$M$2*$N$2*E3247*1000/'Costo de tareas'!$B$14</f>
        <v>503.6932483</v>
      </c>
      <c r="H3247" s="16">
        <f>IF(G3247 &gt; 'Costo de tareas'!$B$13, 'Costo de tareas'!$B$13, IF(G3247 &lt; 'Costo de tareas'!$B$13*0.2, 0, 'Costo de tareas'!$B$13- G3247))</f>
        <v>39.28055556</v>
      </c>
      <c r="I3247" s="17">
        <f>IF(H3247=0,'Costo de tareas'!$B$13,'Costo de tareas'!$B$13-H3247)</f>
        <v>0</v>
      </c>
      <c r="J3247" s="2"/>
      <c r="K3247" s="2"/>
      <c r="P3247" s="2"/>
    </row>
    <row r="3248">
      <c r="A3248" s="3" t="s">
        <v>4368</v>
      </c>
      <c r="B3248" s="11" t="str">
        <f t="shared" si="1"/>
        <v>20080516</v>
      </c>
      <c r="C3248" s="12">
        <f t="shared" si="2"/>
        <v>39584</v>
      </c>
      <c r="D3248" s="3" t="str">
        <f t="shared" si="3"/>
        <v>06</v>
      </c>
      <c r="E3248" s="13">
        <v>112.0</v>
      </c>
      <c r="F3248" s="14">
        <f>'Costo de tareas'!$B$15</f>
        <v>0.1964027778</v>
      </c>
      <c r="G3248" s="15">
        <f>'Producción diaria'!$T$3*$L$2*$M$2*$N$2*E3248*1000/'Costo de tareas'!$B$14</f>
        <v>168.3989367</v>
      </c>
      <c r="H3248" s="16">
        <f>IF(G3248 &gt; 'Costo de tareas'!$B$13, 'Costo de tareas'!$B$13, IF(G3248 &lt; 'Costo de tareas'!$B$13*0.2, 0, 'Costo de tareas'!$B$13- G3248))</f>
        <v>39.28055556</v>
      </c>
      <c r="I3248" s="17">
        <f>IF(H3248=0,'Costo de tareas'!$B$13,'Costo de tareas'!$B$13-H3248)</f>
        <v>0</v>
      </c>
      <c r="J3248" s="2"/>
      <c r="K3248" s="2"/>
      <c r="P3248" s="2"/>
    </row>
    <row r="3249">
      <c r="A3249" s="3" t="s">
        <v>4370</v>
      </c>
      <c r="B3249" s="11" t="str">
        <f t="shared" si="1"/>
        <v>20080516</v>
      </c>
      <c r="C3249" s="12">
        <f t="shared" si="2"/>
        <v>39584</v>
      </c>
      <c r="D3249" s="3" t="str">
        <f t="shared" si="3"/>
        <v>07</v>
      </c>
      <c r="E3249" s="13">
        <v>238.0</v>
      </c>
      <c r="F3249" s="14">
        <f>'Costo de tareas'!$B$15</f>
        <v>0.1964027778</v>
      </c>
      <c r="G3249" s="15">
        <f>'Producción diaria'!$T$3*$L$2*$M$2*$N$2*E3249*1000/'Costo de tareas'!$B$14</f>
        <v>357.8477406</v>
      </c>
      <c r="H3249" s="16">
        <f>IF(G3249 &gt; 'Costo de tareas'!$B$13, 'Costo de tareas'!$B$13, IF(G3249 &lt; 'Costo de tareas'!$B$13*0.2, 0, 'Costo de tareas'!$B$13- G3249))</f>
        <v>39.28055556</v>
      </c>
      <c r="I3249" s="17">
        <f>IF(H3249=0,'Costo de tareas'!$B$13,'Costo de tareas'!$B$13-H3249)</f>
        <v>0</v>
      </c>
      <c r="J3249" s="2"/>
      <c r="K3249" s="2"/>
      <c r="P3249" s="2"/>
    </row>
    <row r="3250">
      <c r="A3250" s="3" t="s">
        <v>4372</v>
      </c>
      <c r="B3250" s="11" t="str">
        <f t="shared" si="1"/>
        <v>20080516</v>
      </c>
      <c r="C3250" s="12">
        <f t="shared" si="2"/>
        <v>39584</v>
      </c>
      <c r="D3250" s="3" t="str">
        <f t="shared" si="3"/>
        <v>08</v>
      </c>
      <c r="E3250" s="13">
        <v>347.0</v>
      </c>
      <c r="F3250" s="14">
        <f>'Costo de tareas'!$B$15</f>
        <v>0.1964027778</v>
      </c>
      <c r="G3250" s="15">
        <f>'Producción diaria'!$T$3*$L$2*$M$2*$N$2*E3250*1000/'Costo de tareas'!$B$14</f>
        <v>521.7359915</v>
      </c>
      <c r="H3250" s="16">
        <f>IF(G3250 &gt; 'Costo de tareas'!$B$13, 'Costo de tareas'!$B$13, IF(G3250 &lt; 'Costo de tareas'!$B$13*0.2, 0, 'Costo de tareas'!$B$13- G3250))</f>
        <v>39.28055556</v>
      </c>
      <c r="I3250" s="17">
        <f>IF(H3250=0,'Costo de tareas'!$B$13,'Costo de tareas'!$B$13-H3250)</f>
        <v>0</v>
      </c>
      <c r="J3250" s="2"/>
      <c r="K3250" s="2"/>
      <c r="P3250" s="2"/>
    </row>
    <row r="3251">
      <c r="A3251" s="3" t="s">
        <v>4373</v>
      </c>
      <c r="B3251" s="11" t="str">
        <f t="shared" si="1"/>
        <v>20080516</v>
      </c>
      <c r="C3251" s="12">
        <f t="shared" si="2"/>
        <v>39584</v>
      </c>
      <c r="D3251" s="3" t="str">
        <f t="shared" si="3"/>
        <v>09</v>
      </c>
      <c r="E3251" s="13">
        <v>586.0</v>
      </c>
      <c r="F3251" s="14">
        <f>'Costo de tareas'!$B$15</f>
        <v>0.1964027778</v>
      </c>
      <c r="G3251" s="15">
        <f>'Producción diaria'!$T$3*$L$2*$M$2*$N$2*E3251*1000/'Costo de tareas'!$B$14</f>
        <v>881.087294</v>
      </c>
      <c r="H3251" s="16">
        <f>IF(G3251 &gt; 'Costo de tareas'!$B$13, 'Costo de tareas'!$B$13, IF(G3251 &lt; 'Costo de tareas'!$B$13*0.2, 0, 'Costo de tareas'!$B$13- G3251))</f>
        <v>39.28055556</v>
      </c>
      <c r="I3251" s="17">
        <f>IF(H3251=0,'Costo de tareas'!$B$13,'Costo de tareas'!$B$13-H3251)</f>
        <v>0</v>
      </c>
      <c r="J3251" s="2"/>
      <c r="K3251" s="2"/>
      <c r="P3251" s="2"/>
    </row>
    <row r="3252">
      <c r="A3252" s="3" t="s">
        <v>4374</v>
      </c>
      <c r="B3252" s="11" t="str">
        <f t="shared" si="1"/>
        <v>20080516</v>
      </c>
      <c r="C3252" s="12">
        <f t="shared" si="2"/>
        <v>39584</v>
      </c>
      <c r="D3252" s="3" t="str">
        <f t="shared" si="3"/>
        <v>10</v>
      </c>
      <c r="E3252" s="13">
        <v>592.0</v>
      </c>
      <c r="F3252" s="14">
        <f>'Costo de tareas'!$B$15</f>
        <v>0.1964027778</v>
      </c>
      <c r="G3252" s="15">
        <f>'Producción diaria'!$T$3*$L$2*$M$2*$N$2*E3252*1000/'Costo de tareas'!$B$14</f>
        <v>890.1086656</v>
      </c>
      <c r="H3252" s="16">
        <f>IF(G3252 &gt; 'Costo de tareas'!$B$13, 'Costo de tareas'!$B$13, IF(G3252 &lt; 'Costo de tareas'!$B$13*0.2, 0, 'Costo de tareas'!$B$13- G3252))</f>
        <v>39.28055556</v>
      </c>
      <c r="I3252" s="17">
        <f>IF(H3252=0,'Costo de tareas'!$B$13,'Costo de tareas'!$B$13-H3252)</f>
        <v>0</v>
      </c>
      <c r="J3252" s="2"/>
      <c r="K3252" s="2"/>
      <c r="P3252" s="2"/>
    </row>
    <row r="3253">
      <c r="A3253" s="3" t="s">
        <v>4375</v>
      </c>
      <c r="B3253" s="11" t="str">
        <f t="shared" si="1"/>
        <v>20080516</v>
      </c>
      <c r="C3253" s="12">
        <f t="shared" si="2"/>
        <v>39584</v>
      </c>
      <c r="D3253" s="3" t="str">
        <f t="shared" si="3"/>
        <v>11</v>
      </c>
      <c r="E3253" s="13">
        <v>715.0</v>
      </c>
      <c r="F3253" s="14">
        <f>'Costo de tareas'!$B$15</f>
        <v>0.1964027778</v>
      </c>
      <c r="G3253" s="15">
        <f>'Producción diaria'!$T$3*$L$2*$M$2*$N$2*E3253*1000/'Costo de tareas'!$B$14</f>
        <v>1075.046784</v>
      </c>
      <c r="H3253" s="16">
        <f>IF(G3253 &gt; 'Costo de tareas'!$B$13, 'Costo de tareas'!$B$13, IF(G3253 &lt; 'Costo de tareas'!$B$13*0.2, 0, 'Costo de tareas'!$B$13- G3253))</f>
        <v>39.28055556</v>
      </c>
      <c r="I3253" s="17">
        <f>IF(H3253=0,'Costo de tareas'!$B$13,'Costo de tareas'!$B$13-H3253)</f>
        <v>0</v>
      </c>
      <c r="J3253" s="2"/>
      <c r="K3253" s="2"/>
      <c r="P3253" s="2"/>
    </row>
    <row r="3254">
      <c r="A3254" s="3" t="s">
        <v>4376</v>
      </c>
      <c r="B3254" s="11" t="str">
        <f t="shared" si="1"/>
        <v>20080516</v>
      </c>
      <c r="C3254" s="12">
        <f t="shared" si="2"/>
        <v>39584</v>
      </c>
      <c r="D3254" s="3" t="str">
        <f t="shared" si="3"/>
        <v>12</v>
      </c>
      <c r="E3254" s="13">
        <v>708.0</v>
      </c>
      <c r="F3254" s="14">
        <f>'Costo de tareas'!$B$15</f>
        <v>0.1964027778</v>
      </c>
      <c r="G3254" s="15">
        <f>'Producción diaria'!$T$3*$L$2*$M$2*$N$2*E3254*1000/'Costo de tareas'!$B$14</f>
        <v>1064.52185</v>
      </c>
      <c r="H3254" s="16">
        <f>IF(G3254 &gt; 'Costo de tareas'!$B$13, 'Costo de tareas'!$B$13, IF(G3254 &lt; 'Costo de tareas'!$B$13*0.2, 0, 'Costo de tareas'!$B$13- G3254))</f>
        <v>39.28055556</v>
      </c>
      <c r="I3254" s="17">
        <f>IF(H3254=0,'Costo de tareas'!$B$13,'Costo de tareas'!$B$13-H3254)</f>
        <v>0</v>
      </c>
      <c r="J3254" s="2"/>
      <c r="K3254" s="2"/>
      <c r="P3254" s="2"/>
    </row>
    <row r="3255">
      <c r="A3255" s="3" t="s">
        <v>4377</v>
      </c>
      <c r="B3255" s="11" t="str">
        <f t="shared" si="1"/>
        <v>20080516</v>
      </c>
      <c r="C3255" s="12">
        <f t="shared" si="2"/>
        <v>39584</v>
      </c>
      <c r="D3255" s="3" t="str">
        <f t="shared" si="3"/>
        <v>13</v>
      </c>
      <c r="E3255" s="13">
        <v>334.4</v>
      </c>
      <c r="F3255" s="14">
        <f>'Costo de tareas'!$B$15</f>
        <v>0.1964027778</v>
      </c>
      <c r="G3255" s="15">
        <f>'Producción diaria'!$T$3*$L$2*$M$2*$N$2*E3255*1000/'Costo de tareas'!$B$14</f>
        <v>502.7911111</v>
      </c>
      <c r="H3255" s="16">
        <f>IF(G3255 &gt; 'Costo de tareas'!$B$13, 'Costo de tareas'!$B$13, IF(G3255 &lt; 'Costo de tareas'!$B$13*0.2, 0, 'Costo de tareas'!$B$13- G3255))</f>
        <v>39.28055556</v>
      </c>
      <c r="I3255" s="17">
        <f>IF(H3255=0,'Costo de tareas'!$B$13,'Costo de tareas'!$B$13-H3255)</f>
        <v>0</v>
      </c>
      <c r="J3255" s="2"/>
      <c r="K3255" s="2"/>
      <c r="P3255" s="2"/>
    </row>
    <row r="3256">
      <c r="A3256" s="3" t="s">
        <v>4379</v>
      </c>
      <c r="B3256" s="11" t="str">
        <f t="shared" si="1"/>
        <v>20080516</v>
      </c>
      <c r="C3256" s="12">
        <f t="shared" si="2"/>
        <v>39584</v>
      </c>
      <c r="D3256" s="3" t="str">
        <f t="shared" si="3"/>
        <v>14</v>
      </c>
      <c r="E3256" s="13">
        <v>332.1</v>
      </c>
      <c r="F3256" s="14">
        <f>'Costo de tareas'!$B$15</f>
        <v>0.1964027778</v>
      </c>
      <c r="G3256" s="15">
        <f>'Producción diaria'!$T$3*$L$2*$M$2*$N$2*E3256*1000/'Costo de tareas'!$B$14</f>
        <v>499.3329187</v>
      </c>
      <c r="H3256" s="16">
        <f>IF(G3256 &gt; 'Costo de tareas'!$B$13, 'Costo de tareas'!$B$13, IF(G3256 &lt; 'Costo de tareas'!$B$13*0.2, 0, 'Costo de tareas'!$B$13- G3256))</f>
        <v>39.28055556</v>
      </c>
      <c r="I3256" s="17">
        <f>IF(H3256=0,'Costo de tareas'!$B$13,'Costo de tareas'!$B$13-H3256)</f>
        <v>0</v>
      </c>
      <c r="J3256" s="2"/>
      <c r="K3256" s="2"/>
      <c r="P3256" s="2"/>
    </row>
    <row r="3257">
      <c r="A3257" s="3" t="s">
        <v>4381</v>
      </c>
      <c r="B3257" s="11" t="str">
        <f t="shared" si="1"/>
        <v>20080516</v>
      </c>
      <c r="C3257" s="12">
        <f t="shared" si="2"/>
        <v>39584</v>
      </c>
      <c r="D3257" s="3" t="str">
        <f t="shared" si="3"/>
        <v>15</v>
      </c>
      <c r="E3257" s="13">
        <v>329.95</v>
      </c>
      <c r="F3257" s="14">
        <f>'Costo de tareas'!$B$15</f>
        <v>0.1964027778</v>
      </c>
      <c r="G3257" s="15">
        <f>'Producción diaria'!$T$3*$L$2*$M$2*$N$2*E3257*1000/'Costo de tareas'!$B$14</f>
        <v>496.1002605</v>
      </c>
      <c r="H3257" s="16">
        <f>IF(G3257 &gt; 'Costo de tareas'!$B$13, 'Costo de tareas'!$B$13, IF(G3257 &lt; 'Costo de tareas'!$B$13*0.2, 0, 'Costo de tareas'!$B$13- G3257))</f>
        <v>39.28055556</v>
      </c>
      <c r="I3257" s="17">
        <f>IF(H3257=0,'Costo de tareas'!$B$13,'Costo de tareas'!$B$13-H3257)</f>
        <v>0</v>
      </c>
      <c r="J3257" s="2"/>
      <c r="K3257" s="2"/>
      <c r="P3257" s="2"/>
    </row>
    <row r="3258">
      <c r="A3258" s="3" t="s">
        <v>4383</v>
      </c>
      <c r="B3258" s="11" t="str">
        <f t="shared" si="1"/>
        <v>20080516</v>
      </c>
      <c r="C3258" s="12">
        <f t="shared" si="2"/>
        <v>39584</v>
      </c>
      <c r="D3258" s="3" t="str">
        <f t="shared" si="3"/>
        <v>16</v>
      </c>
      <c r="E3258" s="13">
        <v>327.65</v>
      </c>
      <c r="F3258" s="14">
        <f>'Costo de tareas'!$B$15</f>
        <v>0.1964027778</v>
      </c>
      <c r="G3258" s="15">
        <f>'Producción diaria'!$T$3*$L$2*$M$2*$N$2*E3258*1000/'Costo de tareas'!$B$14</f>
        <v>492.642068</v>
      </c>
      <c r="H3258" s="16">
        <f>IF(G3258 &gt; 'Costo de tareas'!$B$13, 'Costo de tareas'!$B$13, IF(G3258 &lt; 'Costo de tareas'!$B$13*0.2, 0, 'Costo de tareas'!$B$13- G3258))</f>
        <v>39.28055556</v>
      </c>
      <c r="I3258" s="17">
        <f>IF(H3258=0,'Costo de tareas'!$B$13,'Costo de tareas'!$B$13-H3258)</f>
        <v>0</v>
      </c>
      <c r="J3258" s="2"/>
      <c r="K3258" s="2"/>
      <c r="P3258" s="2"/>
    </row>
    <row r="3259">
      <c r="A3259" s="3" t="s">
        <v>4385</v>
      </c>
      <c r="B3259" s="11" t="str">
        <f t="shared" si="1"/>
        <v>20080516</v>
      </c>
      <c r="C3259" s="12">
        <f t="shared" si="2"/>
        <v>39584</v>
      </c>
      <c r="D3259" s="3" t="str">
        <f t="shared" si="3"/>
        <v>17</v>
      </c>
      <c r="E3259" s="13">
        <v>327.45</v>
      </c>
      <c r="F3259" s="14">
        <f>'Costo de tareas'!$B$15</f>
        <v>0.1964027778</v>
      </c>
      <c r="G3259" s="15">
        <f>'Producción diaria'!$T$3*$L$2*$M$2*$N$2*E3259*1000/'Costo de tareas'!$B$14</f>
        <v>492.3413557</v>
      </c>
      <c r="H3259" s="16">
        <f>IF(G3259 &gt; 'Costo de tareas'!$B$13, 'Costo de tareas'!$B$13, IF(G3259 &lt; 'Costo de tareas'!$B$13*0.2, 0, 'Costo de tareas'!$B$13- G3259))</f>
        <v>39.28055556</v>
      </c>
      <c r="I3259" s="17">
        <f>IF(H3259=0,'Costo de tareas'!$B$13,'Costo de tareas'!$B$13-H3259)</f>
        <v>0</v>
      </c>
      <c r="J3259" s="2"/>
      <c r="K3259" s="2"/>
      <c r="P3259" s="2"/>
    </row>
    <row r="3260">
      <c r="A3260" s="3" t="s">
        <v>4387</v>
      </c>
      <c r="B3260" s="11" t="str">
        <f t="shared" si="1"/>
        <v>20080516</v>
      </c>
      <c r="C3260" s="12">
        <f t="shared" si="2"/>
        <v>39584</v>
      </c>
      <c r="D3260" s="3" t="str">
        <f t="shared" si="3"/>
        <v>18</v>
      </c>
      <c r="E3260" s="13">
        <v>328.6</v>
      </c>
      <c r="F3260" s="14">
        <f>'Costo de tareas'!$B$15</f>
        <v>0.1964027778</v>
      </c>
      <c r="G3260" s="15">
        <f>'Producción diaria'!$T$3*$L$2*$M$2*$N$2*E3260*1000/'Costo de tareas'!$B$14</f>
        <v>494.0704519</v>
      </c>
      <c r="H3260" s="16">
        <f>IF(G3260 &gt; 'Costo de tareas'!$B$13, 'Costo de tareas'!$B$13, IF(G3260 &lt; 'Costo de tareas'!$B$13*0.2, 0, 'Costo de tareas'!$B$13- G3260))</f>
        <v>39.28055556</v>
      </c>
      <c r="I3260" s="17">
        <f>IF(H3260=0,'Costo de tareas'!$B$13,'Costo de tareas'!$B$13-H3260)</f>
        <v>0</v>
      </c>
      <c r="J3260" s="2"/>
      <c r="K3260" s="2"/>
      <c r="P3260" s="2"/>
    </row>
    <row r="3261">
      <c r="A3261" s="3" t="s">
        <v>4389</v>
      </c>
      <c r="B3261" s="11" t="str">
        <f t="shared" si="1"/>
        <v>20080516</v>
      </c>
      <c r="C3261" s="12">
        <f t="shared" si="2"/>
        <v>39584</v>
      </c>
      <c r="D3261" s="3" t="str">
        <f t="shared" si="3"/>
        <v>19</v>
      </c>
      <c r="E3261" s="13">
        <v>326.3</v>
      </c>
      <c r="F3261" s="14">
        <f>'Costo de tareas'!$B$15</f>
        <v>0.1964027778</v>
      </c>
      <c r="G3261" s="15">
        <f>'Producción diaria'!$T$3*$L$2*$M$2*$N$2*E3261*1000/'Costo de tareas'!$B$14</f>
        <v>490.6122594</v>
      </c>
      <c r="H3261" s="16">
        <f>IF(G3261 &gt; 'Costo de tareas'!$B$13, 'Costo de tareas'!$B$13, IF(G3261 &lt; 'Costo de tareas'!$B$13*0.2, 0, 'Costo de tareas'!$B$13- G3261))</f>
        <v>39.28055556</v>
      </c>
      <c r="I3261" s="17">
        <f>IF(H3261=0,'Costo de tareas'!$B$13,'Costo de tareas'!$B$13-H3261)</f>
        <v>0</v>
      </c>
      <c r="J3261" s="2"/>
      <c r="K3261" s="2"/>
      <c r="P3261" s="2"/>
    </row>
    <row r="3262">
      <c r="A3262" s="3" t="s">
        <v>4391</v>
      </c>
      <c r="B3262" s="11" t="str">
        <f t="shared" si="1"/>
        <v>20080516</v>
      </c>
      <c r="C3262" s="12">
        <f t="shared" si="2"/>
        <v>39584</v>
      </c>
      <c r="D3262" s="3" t="str">
        <f t="shared" si="3"/>
        <v>20</v>
      </c>
      <c r="E3262" s="13">
        <v>0.0</v>
      </c>
      <c r="F3262" s="14">
        <f>'Costo de tareas'!$B$15</f>
        <v>0.1964027778</v>
      </c>
      <c r="G3262" s="15">
        <f>'Producción diaria'!$T$3*$L$2*$M$2*$N$2*E3262*1000/'Costo de tareas'!$B$14</f>
        <v>0</v>
      </c>
      <c r="H3262" s="16">
        <f>IF(G3262 &gt; 'Costo de tareas'!$B$13, 'Costo de tareas'!$B$13, IF(G3262 &lt; 'Costo de tareas'!$B$13*0.2, 0, 'Costo de tareas'!$B$13- G3262))</f>
        <v>0</v>
      </c>
      <c r="I3262" s="17">
        <f>IF(H3262=0,'Costo de tareas'!$B$13,'Costo de tareas'!$B$13-H3262)</f>
        <v>39.28055556</v>
      </c>
      <c r="J3262" s="2"/>
      <c r="K3262" s="2"/>
      <c r="P3262" s="2"/>
    </row>
    <row r="3263">
      <c r="A3263" s="3" t="s">
        <v>4392</v>
      </c>
      <c r="B3263" s="11" t="str">
        <f t="shared" si="1"/>
        <v>20080516</v>
      </c>
      <c r="C3263" s="12">
        <f t="shared" si="2"/>
        <v>39584</v>
      </c>
      <c r="D3263" s="3" t="str">
        <f t="shared" si="3"/>
        <v>21</v>
      </c>
      <c r="E3263" s="13">
        <v>0.0</v>
      </c>
      <c r="F3263" s="14">
        <f>'Costo de tareas'!$B$15</f>
        <v>0.1964027778</v>
      </c>
      <c r="G3263" s="15">
        <f>'Producción diaria'!$T$3*$L$2*$M$2*$N$2*E3263*1000/'Costo de tareas'!$B$14</f>
        <v>0</v>
      </c>
      <c r="H3263" s="16">
        <f>IF(G3263 &gt; 'Costo de tareas'!$B$13, 'Costo de tareas'!$B$13, IF(G3263 &lt; 'Costo de tareas'!$B$13*0.2, 0, 'Costo de tareas'!$B$13- G3263))</f>
        <v>0</v>
      </c>
      <c r="I3263" s="17">
        <f>IF(H3263=0,'Costo de tareas'!$B$13,'Costo de tareas'!$B$13-H3263)</f>
        <v>39.28055556</v>
      </c>
      <c r="J3263" s="2"/>
      <c r="K3263" s="2"/>
      <c r="P3263" s="2"/>
    </row>
    <row r="3264">
      <c r="A3264" s="3" t="s">
        <v>4393</v>
      </c>
      <c r="B3264" s="11" t="str">
        <f t="shared" si="1"/>
        <v>20080516</v>
      </c>
      <c r="C3264" s="12">
        <f t="shared" si="2"/>
        <v>39584</v>
      </c>
      <c r="D3264" s="3" t="str">
        <f t="shared" si="3"/>
        <v>22</v>
      </c>
      <c r="E3264" s="13">
        <v>0.0</v>
      </c>
      <c r="F3264" s="14">
        <f>'Costo de tareas'!$B$15</f>
        <v>0.1964027778</v>
      </c>
      <c r="G3264" s="15">
        <f>'Producción diaria'!$T$3*$L$2*$M$2*$N$2*E3264*1000/'Costo de tareas'!$B$14</f>
        <v>0</v>
      </c>
      <c r="H3264" s="16">
        <f>IF(G3264 &gt; 'Costo de tareas'!$B$13, 'Costo de tareas'!$B$13, IF(G3264 &lt; 'Costo de tareas'!$B$13*0.2, 0, 'Costo de tareas'!$B$13- G3264))</f>
        <v>0</v>
      </c>
      <c r="I3264" s="17">
        <f>IF(H3264=0,'Costo de tareas'!$B$13,'Costo de tareas'!$B$13-H3264)</f>
        <v>39.28055556</v>
      </c>
      <c r="J3264" s="2"/>
      <c r="K3264" s="2"/>
      <c r="P3264" s="2"/>
    </row>
    <row r="3265">
      <c r="A3265" s="3" t="s">
        <v>4394</v>
      </c>
      <c r="B3265" s="11" t="str">
        <f t="shared" si="1"/>
        <v>20080516</v>
      </c>
      <c r="C3265" s="12">
        <f t="shared" si="2"/>
        <v>39584</v>
      </c>
      <c r="D3265" s="3" t="str">
        <f t="shared" si="3"/>
        <v>23</v>
      </c>
      <c r="E3265" s="13">
        <v>0.0</v>
      </c>
      <c r="F3265" s="14">
        <f>'Costo de tareas'!$B$15</f>
        <v>0.1964027778</v>
      </c>
      <c r="G3265" s="15">
        <f>'Producción diaria'!$T$3*$L$2*$M$2*$N$2*E3265*1000/'Costo de tareas'!$B$14</f>
        <v>0</v>
      </c>
      <c r="H3265" s="16">
        <f>IF(G3265 &gt; 'Costo de tareas'!$B$13, 'Costo de tareas'!$B$13, IF(G3265 &lt; 'Costo de tareas'!$B$13*0.2, 0, 'Costo de tareas'!$B$13- G3265))</f>
        <v>0</v>
      </c>
      <c r="I3265" s="17">
        <f>IF(H3265=0,'Costo de tareas'!$B$13,'Costo de tareas'!$B$13-H3265)</f>
        <v>39.28055556</v>
      </c>
      <c r="J3265" s="2"/>
      <c r="K3265" s="2"/>
      <c r="P3265" s="2"/>
    </row>
    <row r="3266">
      <c r="A3266" s="3" t="s">
        <v>4395</v>
      </c>
      <c r="B3266" s="11" t="str">
        <f t="shared" si="1"/>
        <v>20080517</v>
      </c>
      <c r="C3266" s="12">
        <f t="shared" si="2"/>
        <v>39585</v>
      </c>
      <c r="D3266" s="3" t="str">
        <f t="shared" si="3"/>
        <v>00</v>
      </c>
      <c r="E3266" s="13">
        <v>0.0</v>
      </c>
      <c r="F3266" s="14">
        <f>'Costo de tareas'!$B$15</f>
        <v>0.1964027778</v>
      </c>
      <c r="G3266" s="15">
        <f>'Producción diaria'!$T$3*$L$2*$M$2*$N$2*E3266*1000/'Costo de tareas'!$B$14</f>
        <v>0</v>
      </c>
      <c r="H3266" s="16">
        <f>IF(G3266 &gt; 'Costo de tareas'!$B$13, 'Costo de tareas'!$B$13, IF(G3266 &lt; 'Costo de tareas'!$B$13*0.2, 0, 'Costo de tareas'!$B$13- G3266))</f>
        <v>0</v>
      </c>
      <c r="I3266" s="17">
        <f>IF(H3266=0,'Costo de tareas'!$B$13,'Costo de tareas'!$B$13-H3266)</f>
        <v>39.28055556</v>
      </c>
      <c r="J3266" s="2"/>
      <c r="K3266" s="2"/>
      <c r="P3266" s="2"/>
    </row>
    <row r="3267">
      <c r="A3267" s="3" t="s">
        <v>4396</v>
      </c>
      <c r="B3267" s="11" t="str">
        <f t="shared" si="1"/>
        <v>20080517</v>
      </c>
      <c r="C3267" s="12">
        <f t="shared" si="2"/>
        <v>39585</v>
      </c>
      <c r="D3267" s="3" t="str">
        <f t="shared" si="3"/>
        <v>01</v>
      </c>
      <c r="E3267" s="13">
        <v>0.0</v>
      </c>
      <c r="F3267" s="14">
        <f>'Costo de tareas'!$B$15</f>
        <v>0.1964027778</v>
      </c>
      <c r="G3267" s="15">
        <f>'Producción diaria'!$T$3*$L$2*$M$2*$N$2*E3267*1000/'Costo de tareas'!$B$14</f>
        <v>0</v>
      </c>
      <c r="H3267" s="16">
        <f>IF(G3267 &gt; 'Costo de tareas'!$B$13, 'Costo de tareas'!$B$13, IF(G3267 &lt; 'Costo de tareas'!$B$13*0.2, 0, 'Costo de tareas'!$B$13- G3267))</f>
        <v>0</v>
      </c>
      <c r="I3267" s="17">
        <f>IF(H3267=0,'Costo de tareas'!$B$13,'Costo de tareas'!$B$13-H3267)</f>
        <v>39.28055556</v>
      </c>
      <c r="J3267" s="2"/>
      <c r="K3267" s="2"/>
      <c r="P3267" s="2"/>
    </row>
    <row r="3268">
      <c r="A3268" s="3" t="s">
        <v>4397</v>
      </c>
      <c r="B3268" s="11" t="str">
        <f t="shared" si="1"/>
        <v>20080517</v>
      </c>
      <c r="C3268" s="12">
        <f t="shared" si="2"/>
        <v>39585</v>
      </c>
      <c r="D3268" s="3" t="str">
        <f t="shared" si="3"/>
        <v>02</v>
      </c>
      <c r="E3268" s="13">
        <v>0.0</v>
      </c>
      <c r="F3268" s="14">
        <f>'Costo de tareas'!$B$15</f>
        <v>0.1964027778</v>
      </c>
      <c r="G3268" s="15">
        <f>'Producción diaria'!$T$3*$L$2*$M$2*$N$2*E3268*1000/'Costo de tareas'!$B$14</f>
        <v>0</v>
      </c>
      <c r="H3268" s="16">
        <f>IF(G3268 &gt; 'Costo de tareas'!$B$13, 'Costo de tareas'!$B$13, IF(G3268 &lt; 'Costo de tareas'!$B$13*0.2, 0, 'Costo de tareas'!$B$13- G3268))</f>
        <v>0</v>
      </c>
      <c r="I3268" s="17">
        <f>IF(H3268=0,'Costo de tareas'!$B$13,'Costo de tareas'!$B$13-H3268)</f>
        <v>39.28055556</v>
      </c>
      <c r="J3268" s="2"/>
      <c r="K3268" s="2"/>
      <c r="P3268" s="2"/>
    </row>
    <row r="3269">
      <c r="A3269" s="3" t="s">
        <v>4398</v>
      </c>
      <c r="B3269" s="11" t="str">
        <f t="shared" si="1"/>
        <v>20080517</v>
      </c>
      <c r="C3269" s="12">
        <f t="shared" si="2"/>
        <v>39585</v>
      </c>
      <c r="D3269" s="3" t="str">
        <f t="shared" si="3"/>
        <v>03</v>
      </c>
      <c r="E3269" s="13">
        <v>0.0</v>
      </c>
      <c r="F3269" s="14">
        <f>'Costo de tareas'!$B$15</f>
        <v>0.1964027778</v>
      </c>
      <c r="G3269" s="15">
        <f>'Producción diaria'!$T$3*$L$2*$M$2*$N$2*E3269*1000/'Costo de tareas'!$B$14</f>
        <v>0</v>
      </c>
      <c r="H3269" s="16">
        <f>IF(G3269 &gt; 'Costo de tareas'!$B$13, 'Costo de tareas'!$B$13, IF(G3269 &lt; 'Costo de tareas'!$B$13*0.2, 0, 'Costo de tareas'!$B$13- G3269))</f>
        <v>0</v>
      </c>
      <c r="I3269" s="17">
        <f>IF(H3269=0,'Costo de tareas'!$B$13,'Costo de tareas'!$B$13-H3269)</f>
        <v>39.28055556</v>
      </c>
      <c r="J3269" s="2"/>
      <c r="K3269" s="2"/>
      <c r="P3269" s="2"/>
    </row>
    <row r="3270">
      <c r="A3270" s="3" t="s">
        <v>4399</v>
      </c>
      <c r="B3270" s="11" t="str">
        <f t="shared" si="1"/>
        <v>20080517</v>
      </c>
      <c r="C3270" s="12">
        <f t="shared" si="2"/>
        <v>39585</v>
      </c>
      <c r="D3270" s="3" t="str">
        <f t="shared" si="3"/>
        <v>04</v>
      </c>
      <c r="E3270" s="13">
        <v>0.0</v>
      </c>
      <c r="F3270" s="14">
        <f>'Costo de tareas'!$B$15</f>
        <v>0.1964027778</v>
      </c>
      <c r="G3270" s="15">
        <f>'Producción diaria'!$T$3*$L$2*$M$2*$N$2*E3270*1000/'Costo de tareas'!$B$14</f>
        <v>0</v>
      </c>
      <c r="H3270" s="16">
        <f>IF(G3270 &gt; 'Costo de tareas'!$B$13, 'Costo de tareas'!$B$13, IF(G3270 &lt; 'Costo de tareas'!$B$13*0.2, 0, 'Costo de tareas'!$B$13- G3270))</f>
        <v>0</v>
      </c>
      <c r="I3270" s="17">
        <f>IF(H3270=0,'Costo de tareas'!$B$13,'Costo de tareas'!$B$13-H3270)</f>
        <v>39.28055556</v>
      </c>
      <c r="J3270" s="2"/>
      <c r="K3270" s="2"/>
      <c r="P3270" s="2"/>
    </row>
    <row r="3271">
      <c r="A3271" s="3" t="s">
        <v>4400</v>
      </c>
      <c r="B3271" s="11" t="str">
        <f t="shared" si="1"/>
        <v>20080517</v>
      </c>
      <c r="C3271" s="12">
        <f t="shared" si="2"/>
        <v>39585</v>
      </c>
      <c r="D3271" s="3" t="str">
        <f t="shared" si="3"/>
        <v>05</v>
      </c>
      <c r="E3271" s="13">
        <v>35.5</v>
      </c>
      <c r="F3271" s="14">
        <f>'Costo de tareas'!$B$15</f>
        <v>0.1964027778</v>
      </c>
      <c r="G3271" s="15">
        <f>'Producción diaria'!$T$3*$L$2*$M$2*$N$2*E3271*1000/'Costo de tareas'!$B$14</f>
        <v>53.3764487</v>
      </c>
      <c r="H3271" s="16">
        <f>IF(G3271 &gt; 'Costo de tareas'!$B$13, 'Costo de tareas'!$B$13, IF(G3271 &lt; 'Costo de tareas'!$B$13*0.2, 0, 'Costo de tareas'!$B$13- G3271))</f>
        <v>39.28055556</v>
      </c>
      <c r="I3271" s="17">
        <f>IF(H3271=0,'Costo de tareas'!$B$13,'Costo de tareas'!$B$13-H3271)</f>
        <v>0</v>
      </c>
      <c r="J3271" s="2"/>
      <c r="K3271" s="2"/>
      <c r="P3271" s="2"/>
    </row>
    <row r="3272">
      <c r="A3272" s="3" t="s">
        <v>4402</v>
      </c>
      <c r="B3272" s="11" t="str">
        <f t="shared" si="1"/>
        <v>20080517</v>
      </c>
      <c r="C3272" s="12">
        <f t="shared" si="2"/>
        <v>39585</v>
      </c>
      <c r="D3272" s="3" t="str">
        <f t="shared" si="3"/>
        <v>06</v>
      </c>
      <c r="E3272" s="13">
        <v>361.1</v>
      </c>
      <c r="F3272" s="14">
        <f>'Costo de tareas'!$B$15</f>
        <v>0.1964027778</v>
      </c>
      <c r="G3272" s="15">
        <f>'Producción diaria'!$T$3*$L$2*$M$2*$N$2*E3272*1000/'Costo de tareas'!$B$14</f>
        <v>542.9362148</v>
      </c>
      <c r="H3272" s="16">
        <f>IF(G3272 &gt; 'Costo de tareas'!$B$13, 'Costo de tareas'!$B$13, IF(G3272 &lt; 'Costo de tareas'!$B$13*0.2, 0, 'Costo de tareas'!$B$13- G3272))</f>
        <v>39.28055556</v>
      </c>
      <c r="I3272" s="17">
        <f>IF(H3272=0,'Costo de tareas'!$B$13,'Costo de tareas'!$B$13-H3272)</f>
        <v>0</v>
      </c>
      <c r="J3272" s="2"/>
      <c r="K3272" s="2"/>
      <c r="P3272" s="2"/>
    </row>
    <row r="3273">
      <c r="A3273" s="3" t="s">
        <v>4403</v>
      </c>
      <c r="B3273" s="11" t="str">
        <f t="shared" si="1"/>
        <v>20080517</v>
      </c>
      <c r="C3273" s="12">
        <f t="shared" si="2"/>
        <v>39585</v>
      </c>
      <c r="D3273" s="3" t="str">
        <f t="shared" si="3"/>
        <v>07</v>
      </c>
      <c r="E3273" s="13">
        <v>36.55</v>
      </c>
      <c r="F3273" s="14">
        <f>'Costo de tareas'!$B$15</f>
        <v>0.1964027778</v>
      </c>
      <c r="G3273" s="15">
        <f>'Producción diaria'!$T$3*$L$2*$M$2*$N$2*E3273*1000/'Costo de tareas'!$B$14</f>
        <v>54.95518873</v>
      </c>
      <c r="H3273" s="16">
        <f>IF(G3273 &gt; 'Costo de tareas'!$B$13, 'Costo de tareas'!$B$13, IF(G3273 &lt; 'Costo de tareas'!$B$13*0.2, 0, 'Costo de tareas'!$B$13- G3273))</f>
        <v>39.28055556</v>
      </c>
      <c r="I3273" s="17">
        <f>IF(H3273=0,'Costo de tareas'!$B$13,'Costo de tareas'!$B$13-H3273)</f>
        <v>0</v>
      </c>
      <c r="J3273" s="2"/>
      <c r="K3273" s="2"/>
      <c r="P3273" s="2"/>
    </row>
    <row r="3274">
      <c r="A3274" s="3" t="s">
        <v>4404</v>
      </c>
      <c r="B3274" s="11" t="str">
        <f t="shared" si="1"/>
        <v>20080517</v>
      </c>
      <c r="C3274" s="12">
        <f t="shared" si="2"/>
        <v>39585</v>
      </c>
      <c r="D3274" s="3" t="str">
        <f t="shared" si="3"/>
        <v>08</v>
      </c>
      <c r="E3274" s="13">
        <v>336.75</v>
      </c>
      <c r="F3274" s="14">
        <f>'Costo de tareas'!$B$15</f>
        <v>0.1964027778</v>
      </c>
      <c r="G3274" s="15">
        <f>'Producción diaria'!$T$3*$L$2*$M$2*$N$2*E3274*1000/'Costo de tareas'!$B$14</f>
        <v>506.3244817</v>
      </c>
      <c r="H3274" s="16">
        <f>IF(G3274 &gt; 'Costo de tareas'!$B$13, 'Costo de tareas'!$B$13, IF(G3274 &lt; 'Costo de tareas'!$B$13*0.2, 0, 'Costo de tareas'!$B$13- G3274))</f>
        <v>39.28055556</v>
      </c>
      <c r="I3274" s="17">
        <f>IF(H3274=0,'Costo de tareas'!$B$13,'Costo de tareas'!$B$13-H3274)</f>
        <v>0</v>
      </c>
      <c r="J3274" s="2"/>
      <c r="K3274" s="2"/>
      <c r="P3274" s="2"/>
    </row>
    <row r="3275">
      <c r="A3275" s="3" t="s">
        <v>4406</v>
      </c>
      <c r="B3275" s="11" t="str">
        <f t="shared" si="1"/>
        <v>20080517</v>
      </c>
      <c r="C3275" s="12">
        <f t="shared" si="2"/>
        <v>39585</v>
      </c>
      <c r="D3275" s="3" t="str">
        <f t="shared" si="3"/>
        <v>09</v>
      </c>
      <c r="E3275" s="13">
        <v>353.0</v>
      </c>
      <c r="F3275" s="14">
        <f>'Costo de tareas'!$B$15</f>
        <v>0.1964027778</v>
      </c>
      <c r="G3275" s="15">
        <f>'Producción diaria'!$T$3*$L$2*$M$2*$N$2*E3275*1000/'Costo de tareas'!$B$14</f>
        <v>530.7573631</v>
      </c>
      <c r="H3275" s="16">
        <f>IF(G3275 &gt; 'Costo de tareas'!$B$13, 'Costo de tareas'!$B$13, IF(G3275 &lt; 'Costo de tareas'!$B$13*0.2, 0, 'Costo de tareas'!$B$13- G3275))</f>
        <v>39.28055556</v>
      </c>
      <c r="I3275" s="17">
        <f>IF(H3275=0,'Costo de tareas'!$B$13,'Costo de tareas'!$B$13-H3275)</f>
        <v>0</v>
      </c>
      <c r="J3275" s="2"/>
      <c r="K3275" s="2"/>
      <c r="P3275" s="2"/>
    </row>
    <row r="3276">
      <c r="A3276" s="3" t="s">
        <v>4408</v>
      </c>
      <c r="B3276" s="11" t="str">
        <f t="shared" si="1"/>
        <v>20080517</v>
      </c>
      <c r="C3276" s="12">
        <f t="shared" si="2"/>
        <v>39585</v>
      </c>
      <c r="D3276" s="3" t="str">
        <f t="shared" si="3"/>
        <v>10</v>
      </c>
      <c r="E3276" s="13">
        <v>369.85</v>
      </c>
      <c r="F3276" s="14">
        <f>'Costo de tareas'!$B$15</f>
        <v>0.1964027778</v>
      </c>
      <c r="G3276" s="15">
        <f>'Producción diaria'!$T$3*$L$2*$M$2*$N$2*E3276*1000/'Costo de tareas'!$B$14</f>
        <v>556.0923817</v>
      </c>
      <c r="H3276" s="16">
        <f>IF(G3276 &gt; 'Costo de tareas'!$B$13, 'Costo de tareas'!$B$13, IF(G3276 &lt; 'Costo de tareas'!$B$13*0.2, 0, 'Costo de tareas'!$B$13- G3276))</f>
        <v>39.28055556</v>
      </c>
      <c r="I3276" s="17">
        <f>IF(H3276=0,'Costo de tareas'!$B$13,'Costo de tareas'!$B$13-H3276)</f>
        <v>0</v>
      </c>
      <c r="J3276" s="2"/>
      <c r="K3276" s="2"/>
      <c r="P3276" s="2"/>
    </row>
    <row r="3277">
      <c r="A3277" s="3" t="s">
        <v>4410</v>
      </c>
      <c r="B3277" s="11" t="str">
        <f t="shared" si="1"/>
        <v>20080517</v>
      </c>
      <c r="C3277" s="12">
        <f t="shared" si="2"/>
        <v>39585</v>
      </c>
      <c r="D3277" s="3" t="str">
        <f t="shared" si="3"/>
        <v>11</v>
      </c>
      <c r="E3277" s="13">
        <v>344.1</v>
      </c>
      <c r="F3277" s="14">
        <f>'Costo de tareas'!$B$15</f>
        <v>0.1964027778</v>
      </c>
      <c r="G3277" s="15">
        <f>'Producción diaria'!$T$3*$L$2*$M$2*$N$2*E3277*1000/'Costo de tareas'!$B$14</f>
        <v>517.3756619</v>
      </c>
      <c r="H3277" s="16">
        <f>IF(G3277 &gt; 'Costo de tareas'!$B$13, 'Costo de tareas'!$B$13, IF(G3277 &lt; 'Costo de tareas'!$B$13*0.2, 0, 'Costo de tareas'!$B$13- G3277))</f>
        <v>39.28055556</v>
      </c>
      <c r="I3277" s="17">
        <f>IF(H3277=0,'Costo de tareas'!$B$13,'Costo de tareas'!$B$13-H3277)</f>
        <v>0</v>
      </c>
      <c r="J3277" s="2"/>
      <c r="K3277" s="2"/>
      <c r="P3277" s="2"/>
    </row>
    <row r="3278">
      <c r="A3278" s="3" t="s">
        <v>4412</v>
      </c>
      <c r="B3278" s="11" t="str">
        <f t="shared" si="1"/>
        <v>20080517</v>
      </c>
      <c r="C3278" s="12">
        <f t="shared" si="2"/>
        <v>39585</v>
      </c>
      <c r="D3278" s="3" t="str">
        <f t="shared" si="3"/>
        <v>12</v>
      </c>
      <c r="E3278" s="13">
        <v>334.8</v>
      </c>
      <c r="F3278" s="14">
        <f>'Costo de tareas'!$B$15</f>
        <v>0.1964027778</v>
      </c>
      <c r="G3278" s="15">
        <f>'Producción diaria'!$T$3*$L$2*$M$2*$N$2*E3278*1000/'Costo de tareas'!$B$14</f>
        <v>503.3925359</v>
      </c>
      <c r="H3278" s="16">
        <f>IF(G3278 &gt; 'Costo de tareas'!$B$13, 'Costo de tareas'!$B$13, IF(G3278 &lt; 'Costo de tareas'!$B$13*0.2, 0, 'Costo de tareas'!$B$13- G3278))</f>
        <v>39.28055556</v>
      </c>
      <c r="I3278" s="17">
        <f>IF(H3278=0,'Costo de tareas'!$B$13,'Costo de tareas'!$B$13-H3278)</f>
        <v>0</v>
      </c>
      <c r="J3278" s="2"/>
      <c r="K3278" s="2"/>
      <c r="P3278" s="2"/>
    </row>
    <row r="3279">
      <c r="A3279" s="3" t="s">
        <v>4414</v>
      </c>
      <c r="B3279" s="11" t="str">
        <f t="shared" si="1"/>
        <v>20080517</v>
      </c>
      <c r="C3279" s="12">
        <f t="shared" si="2"/>
        <v>39585</v>
      </c>
      <c r="D3279" s="3" t="str">
        <f t="shared" si="3"/>
        <v>13</v>
      </c>
      <c r="E3279" s="13">
        <v>333.5</v>
      </c>
      <c r="F3279" s="14">
        <f>'Costo de tareas'!$B$15</f>
        <v>0.1964027778</v>
      </c>
      <c r="G3279" s="15">
        <f>'Producción diaria'!$T$3*$L$2*$M$2*$N$2*E3279*1000/'Costo de tareas'!$B$14</f>
        <v>501.4379054</v>
      </c>
      <c r="H3279" s="16">
        <f>IF(G3279 &gt; 'Costo de tareas'!$B$13, 'Costo de tareas'!$B$13, IF(G3279 &lt; 'Costo de tareas'!$B$13*0.2, 0, 'Costo de tareas'!$B$13- G3279))</f>
        <v>39.28055556</v>
      </c>
      <c r="I3279" s="17">
        <f>IF(H3279=0,'Costo de tareas'!$B$13,'Costo de tareas'!$B$13-H3279)</f>
        <v>0</v>
      </c>
      <c r="J3279" s="2"/>
      <c r="K3279" s="2"/>
      <c r="P3279" s="2"/>
    </row>
    <row r="3280">
      <c r="A3280" s="3" t="s">
        <v>4416</v>
      </c>
      <c r="B3280" s="11" t="str">
        <f t="shared" si="1"/>
        <v>20080517</v>
      </c>
      <c r="C3280" s="12">
        <f t="shared" si="2"/>
        <v>39585</v>
      </c>
      <c r="D3280" s="3" t="str">
        <f t="shared" si="3"/>
        <v>14</v>
      </c>
      <c r="E3280" s="13">
        <v>335.55</v>
      </c>
      <c r="F3280" s="14">
        <f>'Costo de tareas'!$B$15</f>
        <v>0.1964027778</v>
      </c>
      <c r="G3280" s="15">
        <f>'Producción diaria'!$T$3*$L$2*$M$2*$N$2*E3280*1000/'Costo de tareas'!$B$14</f>
        <v>504.5202073</v>
      </c>
      <c r="H3280" s="16">
        <f>IF(G3280 &gt; 'Costo de tareas'!$B$13, 'Costo de tareas'!$B$13, IF(G3280 &lt; 'Costo de tareas'!$B$13*0.2, 0, 'Costo de tareas'!$B$13- G3280))</f>
        <v>39.28055556</v>
      </c>
      <c r="I3280" s="17">
        <f>IF(H3280=0,'Costo de tareas'!$B$13,'Costo de tareas'!$B$13-H3280)</f>
        <v>0</v>
      </c>
      <c r="J3280" s="2"/>
      <c r="K3280" s="2"/>
      <c r="P3280" s="2"/>
    </row>
    <row r="3281">
      <c r="A3281" s="3" t="s">
        <v>4418</v>
      </c>
      <c r="B3281" s="11" t="str">
        <f t="shared" si="1"/>
        <v>20080517</v>
      </c>
      <c r="C3281" s="12">
        <f t="shared" si="2"/>
        <v>39585</v>
      </c>
      <c r="D3281" s="3" t="str">
        <f t="shared" si="3"/>
        <v>15</v>
      </c>
      <c r="E3281" s="13">
        <v>327.25</v>
      </c>
      <c r="F3281" s="14">
        <f>'Costo de tareas'!$B$15</f>
        <v>0.1964027778</v>
      </c>
      <c r="G3281" s="15">
        <f>'Producción diaria'!$T$3*$L$2*$M$2*$N$2*E3281*1000/'Costo de tareas'!$B$14</f>
        <v>492.0406433</v>
      </c>
      <c r="H3281" s="16">
        <f>IF(G3281 &gt; 'Costo de tareas'!$B$13, 'Costo de tareas'!$B$13, IF(G3281 &lt; 'Costo de tareas'!$B$13*0.2, 0, 'Costo de tareas'!$B$13- G3281))</f>
        <v>39.28055556</v>
      </c>
      <c r="I3281" s="17">
        <f>IF(H3281=0,'Costo de tareas'!$B$13,'Costo de tareas'!$B$13-H3281)</f>
        <v>0</v>
      </c>
      <c r="J3281" s="2"/>
      <c r="K3281" s="2"/>
      <c r="P3281" s="2"/>
    </row>
    <row r="3282">
      <c r="A3282" s="3" t="s">
        <v>4420</v>
      </c>
      <c r="B3282" s="11" t="str">
        <f t="shared" si="1"/>
        <v>20080517</v>
      </c>
      <c r="C3282" s="12">
        <f t="shared" si="2"/>
        <v>39585</v>
      </c>
      <c r="D3282" s="3" t="str">
        <f t="shared" si="3"/>
        <v>16</v>
      </c>
      <c r="E3282" s="13">
        <v>329.4</v>
      </c>
      <c r="F3282" s="14">
        <f>'Costo de tareas'!$B$15</f>
        <v>0.1964027778</v>
      </c>
      <c r="G3282" s="15">
        <f>'Producción diaria'!$T$3*$L$2*$M$2*$N$2*E3282*1000/'Costo de tareas'!$B$14</f>
        <v>495.2733014</v>
      </c>
      <c r="H3282" s="16">
        <f>IF(G3282 &gt; 'Costo de tareas'!$B$13, 'Costo de tareas'!$B$13, IF(G3282 &lt; 'Costo de tareas'!$B$13*0.2, 0, 'Costo de tareas'!$B$13- G3282))</f>
        <v>39.28055556</v>
      </c>
      <c r="I3282" s="17">
        <f>IF(H3282=0,'Costo de tareas'!$B$13,'Costo de tareas'!$B$13-H3282)</f>
        <v>0</v>
      </c>
      <c r="J3282" s="2"/>
      <c r="K3282" s="2"/>
      <c r="P3282" s="2"/>
    </row>
    <row r="3283">
      <c r="A3283" s="3" t="s">
        <v>4422</v>
      </c>
      <c r="B3283" s="11" t="str">
        <f t="shared" si="1"/>
        <v>20080517</v>
      </c>
      <c r="C3283" s="12">
        <f t="shared" si="2"/>
        <v>39585</v>
      </c>
      <c r="D3283" s="3" t="str">
        <f t="shared" si="3"/>
        <v>17</v>
      </c>
      <c r="E3283" s="13">
        <v>327.25</v>
      </c>
      <c r="F3283" s="14">
        <f>'Costo de tareas'!$B$15</f>
        <v>0.1964027778</v>
      </c>
      <c r="G3283" s="15">
        <f>'Producción diaria'!$T$3*$L$2*$M$2*$N$2*E3283*1000/'Costo de tareas'!$B$14</f>
        <v>492.0406433</v>
      </c>
      <c r="H3283" s="16">
        <f>IF(G3283 &gt; 'Costo de tareas'!$B$13, 'Costo de tareas'!$B$13, IF(G3283 &lt; 'Costo de tareas'!$B$13*0.2, 0, 'Costo de tareas'!$B$13- G3283))</f>
        <v>39.28055556</v>
      </c>
      <c r="I3283" s="17">
        <f>IF(H3283=0,'Costo de tareas'!$B$13,'Costo de tareas'!$B$13-H3283)</f>
        <v>0</v>
      </c>
      <c r="J3283" s="2"/>
      <c r="K3283" s="2"/>
      <c r="P3283" s="2"/>
    </row>
    <row r="3284">
      <c r="A3284" s="3" t="s">
        <v>4424</v>
      </c>
      <c r="B3284" s="11" t="str">
        <f t="shared" si="1"/>
        <v>20080517</v>
      </c>
      <c r="C3284" s="12">
        <f t="shared" si="2"/>
        <v>39585</v>
      </c>
      <c r="D3284" s="3" t="str">
        <f t="shared" si="3"/>
        <v>18</v>
      </c>
      <c r="E3284" s="13">
        <v>32.5</v>
      </c>
      <c r="F3284" s="14">
        <f>'Costo de tareas'!$B$15</f>
        <v>0.1964027778</v>
      </c>
      <c r="G3284" s="15">
        <f>'Producción diaria'!$T$3*$L$2*$M$2*$N$2*E3284*1000/'Costo de tareas'!$B$14</f>
        <v>48.86576289</v>
      </c>
      <c r="H3284" s="16">
        <f>IF(G3284 &gt; 'Costo de tareas'!$B$13, 'Costo de tareas'!$B$13, IF(G3284 &lt; 'Costo de tareas'!$B$13*0.2, 0, 'Costo de tareas'!$B$13- G3284))</f>
        <v>39.28055556</v>
      </c>
      <c r="I3284" s="17">
        <f>IF(H3284=0,'Costo de tareas'!$B$13,'Costo de tareas'!$B$13-H3284)</f>
        <v>0</v>
      </c>
      <c r="J3284" s="2"/>
      <c r="K3284" s="2"/>
      <c r="P3284" s="2"/>
    </row>
    <row r="3285">
      <c r="A3285" s="3" t="s">
        <v>4426</v>
      </c>
      <c r="B3285" s="11" t="str">
        <f t="shared" si="1"/>
        <v>20080517</v>
      </c>
      <c r="C3285" s="12">
        <f t="shared" si="2"/>
        <v>39585</v>
      </c>
      <c r="D3285" s="3" t="str">
        <f t="shared" si="3"/>
        <v>19</v>
      </c>
      <c r="E3285" s="13">
        <v>311.4</v>
      </c>
      <c r="F3285" s="14">
        <f>'Costo de tareas'!$B$15</f>
        <v>0.1964027778</v>
      </c>
      <c r="G3285" s="15">
        <f>'Producción diaria'!$T$3*$L$2*$M$2*$N$2*E3285*1000/'Costo de tareas'!$B$14</f>
        <v>468.2091866</v>
      </c>
      <c r="H3285" s="16">
        <f>IF(G3285 &gt; 'Costo de tareas'!$B$13, 'Costo de tareas'!$B$13, IF(G3285 &lt; 'Costo de tareas'!$B$13*0.2, 0, 'Costo de tareas'!$B$13- G3285))</f>
        <v>39.28055556</v>
      </c>
      <c r="I3285" s="17">
        <f>IF(H3285=0,'Costo de tareas'!$B$13,'Costo de tareas'!$B$13-H3285)</f>
        <v>0</v>
      </c>
      <c r="J3285" s="2"/>
      <c r="K3285" s="2"/>
      <c r="P3285" s="2"/>
    </row>
    <row r="3286">
      <c r="A3286" s="3" t="s">
        <v>4428</v>
      </c>
      <c r="B3286" s="11" t="str">
        <f t="shared" si="1"/>
        <v>20080517</v>
      </c>
      <c r="C3286" s="12">
        <f t="shared" si="2"/>
        <v>39585</v>
      </c>
      <c r="D3286" s="3" t="str">
        <f t="shared" si="3"/>
        <v>20</v>
      </c>
      <c r="E3286" s="13">
        <v>0.0</v>
      </c>
      <c r="F3286" s="14">
        <f>'Costo de tareas'!$B$15</f>
        <v>0.1964027778</v>
      </c>
      <c r="G3286" s="15">
        <f>'Producción diaria'!$T$3*$L$2*$M$2*$N$2*E3286*1000/'Costo de tareas'!$B$14</f>
        <v>0</v>
      </c>
      <c r="H3286" s="16">
        <f>IF(G3286 &gt; 'Costo de tareas'!$B$13, 'Costo de tareas'!$B$13, IF(G3286 &lt; 'Costo de tareas'!$B$13*0.2, 0, 'Costo de tareas'!$B$13- G3286))</f>
        <v>0</v>
      </c>
      <c r="I3286" s="17">
        <f>IF(H3286=0,'Costo de tareas'!$B$13,'Costo de tareas'!$B$13-H3286)</f>
        <v>39.28055556</v>
      </c>
      <c r="J3286" s="2"/>
      <c r="K3286" s="2"/>
      <c r="P3286" s="2"/>
    </row>
    <row r="3287">
      <c r="A3287" s="3" t="s">
        <v>4429</v>
      </c>
      <c r="B3287" s="11" t="str">
        <f t="shared" si="1"/>
        <v>20080517</v>
      </c>
      <c r="C3287" s="12">
        <f t="shared" si="2"/>
        <v>39585</v>
      </c>
      <c r="D3287" s="3" t="str">
        <f t="shared" si="3"/>
        <v>21</v>
      </c>
      <c r="E3287" s="13">
        <v>0.0</v>
      </c>
      <c r="F3287" s="14">
        <f>'Costo de tareas'!$B$15</f>
        <v>0.1964027778</v>
      </c>
      <c r="G3287" s="15">
        <f>'Producción diaria'!$T$3*$L$2*$M$2*$N$2*E3287*1000/'Costo de tareas'!$B$14</f>
        <v>0</v>
      </c>
      <c r="H3287" s="16">
        <f>IF(G3287 &gt; 'Costo de tareas'!$B$13, 'Costo de tareas'!$B$13, IF(G3287 &lt; 'Costo de tareas'!$B$13*0.2, 0, 'Costo de tareas'!$B$13- G3287))</f>
        <v>0</v>
      </c>
      <c r="I3287" s="17">
        <f>IF(H3287=0,'Costo de tareas'!$B$13,'Costo de tareas'!$B$13-H3287)</f>
        <v>39.28055556</v>
      </c>
      <c r="J3287" s="2"/>
      <c r="K3287" s="2"/>
      <c r="P3287" s="2"/>
    </row>
    <row r="3288">
      <c r="A3288" s="3" t="s">
        <v>4431</v>
      </c>
      <c r="B3288" s="11" t="str">
        <f t="shared" si="1"/>
        <v>20080517</v>
      </c>
      <c r="C3288" s="12">
        <f t="shared" si="2"/>
        <v>39585</v>
      </c>
      <c r="D3288" s="3" t="str">
        <f t="shared" si="3"/>
        <v>22</v>
      </c>
      <c r="E3288" s="13">
        <v>0.0</v>
      </c>
      <c r="F3288" s="14">
        <f>'Costo de tareas'!$B$15</f>
        <v>0.1964027778</v>
      </c>
      <c r="G3288" s="15">
        <f>'Producción diaria'!$T$3*$L$2*$M$2*$N$2*E3288*1000/'Costo de tareas'!$B$14</f>
        <v>0</v>
      </c>
      <c r="H3288" s="16">
        <f>IF(G3288 &gt; 'Costo de tareas'!$B$13, 'Costo de tareas'!$B$13, IF(G3288 &lt; 'Costo de tareas'!$B$13*0.2, 0, 'Costo de tareas'!$B$13- G3288))</f>
        <v>0</v>
      </c>
      <c r="I3288" s="17">
        <f>IF(H3288=0,'Costo de tareas'!$B$13,'Costo de tareas'!$B$13-H3288)</f>
        <v>39.28055556</v>
      </c>
      <c r="J3288" s="2"/>
      <c r="K3288" s="2"/>
      <c r="P3288" s="2"/>
    </row>
    <row r="3289">
      <c r="A3289" s="3" t="s">
        <v>4432</v>
      </c>
      <c r="B3289" s="11" t="str">
        <f t="shared" si="1"/>
        <v>20080517</v>
      </c>
      <c r="C3289" s="12">
        <f t="shared" si="2"/>
        <v>39585</v>
      </c>
      <c r="D3289" s="3" t="str">
        <f t="shared" si="3"/>
        <v>23</v>
      </c>
      <c r="E3289" s="13">
        <v>0.0</v>
      </c>
      <c r="F3289" s="14">
        <f>'Costo de tareas'!$B$15</f>
        <v>0.1964027778</v>
      </c>
      <c r="G3289" s="15">
        <f>'Producción diaria'!$T$3*$L$2*$M$2*$N$2*E3289*1000/'Costo de tareas'!$B$14</f>
        <v>0</v>
      </c>
      <c r="H3289" s="16">
        <f>IF(G3289 &gt; 'Costo de tareas'!$B$13, 'Costo de tareas'!$B$13, IF(G3289 &lt; 'Costo de tareas'!$B$13*0.2, 0, 'Costo de tareas'!$B$13- G3289))</f>
        <v>0</v>
      </c>
      <c r="I3289" s="17">
        <f>IF(H3289=0,'Costo de tareas'!$B$13,'Costo de tareas'!$B$13-H3289)</f>
        <v>39.28055556</v>
      </c>
      <c r="J3289" s="2"/>
      <c r="K3289" s="2"/>
      <c r="P3289" s="2"/>
    </row>
    <row r="3290">
      <c r="A3290" s="3" t="s">
        <v>4433</v>
      </c>
      <c r="B3290" s="11" t="str">
        <f t="shared" si="1"/>
        <v>20080518</v>
      </c>
      <c r="C3290" s="12">
        <f t="shared" si="2"/>
        <v>39586</v>
      </c>
      <c r="D3290" s="3" t="str">
        <f t="shared" si="3"/>
        <v>00</v>
      </c>
      <c r="E3290" s="13">
        <v>0.0</v>
      </c>
      <c r="F3290" s="14">
        <f>'Costo de tareas'!$B$15</f>
        <v>0.1964027778</v>
      </c>
      <c r="G3290" s="15">
        <f>'Producción diaria'!$T$3*$L$2*$M$2*$N$2*E3290*1000/'Costo de tareas'!$B$14</f>
        <v>0</v>
      </c>
      <c r="H3290" s="16">
        <f>IF(G3290 &gt; 'Costo de tareas'!$B$13, 'Costo de tareas'!$B$13, IF(G3290 &lt; 'Costo de tareas'!$B$13*0.2, 0, 'Costo de tareas'!$B$13- G3290))</f>
        <v>0</v>
      </c>
      <c r="I3290" s="17">
        <f>IF(H3290=0,'Costo de tareas'!$B$13,'Costo de tareas'!$B$13-H3290)</f>
        <v>39.28055556</v>
      </c>
      <c r="J3290" s="2"/>
      <c r="K3290" s="2"/>
      <c r="P3290" s="2"/>
    </row>
    <row r="3291">
      <c r="A3291" s="3" t="s">
        <v>4434</v>
      </c>
      <c r="B3291" s="11" t="str">
        <f t="shared" si="1"/>
        <v>20080518</v>
      </c>
      <c r="C3291" s="12">
        <f t="shared" si="2"/>
        <v>39586</v>
      </c>
      <c r="D3291" s="3" t="str">
        <f t="shared" si="3"/>
        <v>01</v>
      </c>
      <c r="E3291" s="13">
        <v>0.0</v>
      </c>
      <c r="F3291" s="14">
        <f>'Costo de tareas'!$B$15</f>
        <v>0.1964027778</v>
      </c>
      <c r="G3291" s="15">
        <f>'Producción diaria'!$T$3*$L$2*$M$2*$N$2*E3291*1000/'Costo de tareas'!$B$14</f>
        <v>0</v>
      </c>
      <c r="H3291" s="16">
        <f>IF(G3291 &gt; 'Costo de tareas'!$B$13, 'Costo de tareas'!$B$13, IF(G3291 &lt; 'Costo de tareas'!$B$13*0.2, 0, 'Costo de tareas'!$B$13- G3291))</f>
        <v>0</v>
      </c>
      <c r="I3291" s="17">
        <f>IF(H3291=0,'Costo de tareas'!$B$13,'Costo de tareas'!$B$13-H3291)</f>
        <v>39.28055556</v>
      </c>
      <c r="J3291" s="2"/>
      <c r="K3291" s="2"/>
      <c r="P3291" s="2"/>
    </row>
    <row r="3292">
      <c r="A3292" s="3" t="s">
        <v>4435</v>
      </c>
      <c r="B3292" s="11" t="str">
        <f t="shared" si="1"/>
        <v>20080518</v>
      </c>
      <c r="C3292" s="12">
        <f t="shared" si="2"/>
        <v>39586</v>
      </c>
      <c r="D3292" s="3" t="str">
        <f t="shared" si="3"/>
        <v>02</v>
      </c>
      <c r="E3292" s="13">
        <v>0.0</v>
      </c>
      <c r="F3292" s="14">
        <f>'Costo de tareas'!$B$15</f>
        <v>0.1964027778</v>
      </c>
      <c r="G3292" s="15">
        <f>'Producción diaria'!$T$3*$L$2*$M$2*$N$2*E3292*1000/'Costo de tareas'!$B$14</f>
        <v>0</v>
      </c>
      <c r="H3292" s="16">
        <f>IF(G3292 &gt; 'Costo de tareas'!$B$13, 'Costo de tareas'!$B$13, IF(G3292 &lt; 'Costo de tareas'!$B$13*0.2, 0, 'Costo de tareas'!$B$13- G3292))</f>
        <v>0</v>
      </c>
      <c r="I3292" s="17">
        <f>IF(H3292=0,'Costo de tareas'!$B$13,'Costo de tareas'!$B$13-H3292)</f>
        <v>39.28055556</v>
      </c>
      <c r="J3292" s="2"/>
      <c r="K3292" s="2"/>
      <c r="P3292" s="2"/>
    </row>
    <row r="3293">
      <c r="A3293" s="3" t="s">
        <v>4436</v>
      </c>
      <c r="B3293" s="11" t="str">
        <f t="shared" si="1"/>
        <v>20080518</v>
      </c>
      <c r="C3293" s="12">
        <f t="shared" si="2"/>
        <v>39586</v>
      </c>
      <c r="D3293" s="3" t="str">
        <f t="shared" si="3"/>
        <v>03</v>
      </c>
      <c r="E3293" s="13">
        <v>0.0</v>
      </c>
      <c r="F3293" s="14">
        <f>'Costo de tareas'!$B$15</f>
        <v>0.1964027778</v>
      </c>
      <c r="G3293" s="15">
        <f>'Producción diaria'!$T$3*$L$2*$M$2*$N$2*E3293*1000/'Costo de tareas'!$B$14</f>
        <v>0</v>
      </c>
      <c r="H3293" s="16">
        <f>IF(G3293 &gt; 'Costo de tareas'!$B$13, 'Costo de tareas'!$B$13, IF(G3293 &lt; 'Costo de tareas'!$B$13*0.2, 0, 'Costo de tareas'!$B$13- G3293))</f>
        <v>0</v>
      </c>
      <c r="I3293" s="17">
        <f>IF(H3293=0,'Costo de tareas'!$B$13,'Costo de tareas'!$B$13-H3293)</f>
        <v>39.28055556</v>
      </c>
      <c r="J3293" s="2"/>
      <c r="K3293" s="2"/>
      <c r="P3293" s="2"/>
    </row>
    <row r="3294">
      <c r="A3294" s="3" t="s">
        <v>4437</v>
      </c>
      <c r="B3294" s="11" t="str">
        <f t="shared" si="1"/>
        <v>20080518</v>
      </c>
      <c r="C3294" s="12">
        <f t="shared" si="2"/>
        <v>39586</v>
      </c>
      <c r="D3294" s="3" t="str">
        <f t="shared" si="3"/>
        <v>04</v>
      </c>
      <c r="E3294" s="13">
        <v>0.0</v>
      </c>
      <c r="F3294" s="14">
        <f>'Costo de tareas'!$B$15</f>
        <v>0.1964027778</v>
      </c>
      <c r="G3294" s="15">
        <f>'Producción diaria'!$T$3*$L$2*$M$2*$N$2*E3294*1000/'Costo de tareas'!$B$14</f>
        <v>0</v>
      </c>
      <c r="H3294" s="16">
        <f>IF(G3294 &gt; 'Costo de tareas'!$B$13, 'Costo de tareas'!$B$13, IF(G3294 &lt; 'Costo de tareas'!$B$13*0.2, 0, 'Costo de tareas'!$B$13- G3294))</f>
        <v>0</v>
      </c>
      <c r="I3294" s="17">
        <f>IF(H3294=0,'Costo de tareas'!$B$13,'Costo de tareas'!$B$13-H3294)</f>
        <v>39.28055556</v>
      </c>
      <c r="J3294" s="2"/>
      <c r="K3294" s="2"/>
      <c r="P3294" s="2"/>
    </row>
    <row r="3295">
      <c r="A3295" s="3" t="s">
        <v>4438</v>
      </c>
      <c r="B3295" s="11" t="str">
        <f t="shared" si="1"/>
        <v>20080518</v>
      </c>
      <c r="C3295" s="12">
        <f t="shared" si="2"/>
        <v>39586</v>
      </c>
      <c r="D3295" s="3" t="str">
        <f t="shared" si="3"/>
        <v>05</v>
      </c>
      <c r="E3295" s="13">
        <v>28.8</v>
      </c>
      <c r="F3295" s="14">
        <f>'Costo de tareas'!$B$15</f>
        <v>0.1964027778</v>
      </c>
      <c r="G3295" s="15">
        <f>'Producción diaria'!$T$3*$L$2*$M$2*$N$2*E3295*1000/'Costo de tareas'!$B$14</f>
        <v>43.30258373</v>
      </c>
      <c r="H3295" s="16">
        <f>IF(G3295 &gt; 'Costo de tareas'!$B$13, 'Costo de tareas'!$B$13, IF(G3295 &lt; 'Costo de tareas'!$B$13*0.2, 0, 'Costo de tareas'!$B$13- G3295))</f>
        <v>39.28055556</v>
      </c>
      <c r="I3295" s="17">
        <f>IF(H3295=0,'Costo de tareas'!$B$13,'Costo de tareas'!$B$13-H3295)</f>
        <v>0</v>
      </c>
      <c r="J3295" s="2"/>
      <c r="K3295" s="2"/>
      <c r="P3295" s="2"/>
    </row>
    <row r="3296">
      <c r="A3296" s="3" t="s">
        <v>4439</v>
      </c>
      <c r="B3296" s="11" t="str">
        <f t="shared" si="1"/>
        <v>20080518</v>
      </c>
      <c r="C3296" s="12">
        <f t="shared" si="2"/>
        <v>39586</v>
      </c>
      <c r="D3296" s="3" t="str">
        <f t="shared" si="3"/>
        <v>06</v>
      </c>
      <c r="E3296" s="13">
        <v>284.85</v>
      </c>
      <c r="F3296" s="14">
        <f>'Costo de tareas'!$B$15</f>
        <v>0.1964027778</v>
      </c>
      <c r="G3296" s="15">
        <f>'Producción diaria'!$T$3*$L$2*$M$2*$N$2*E3296*1000/'Costo de tareas'!$B$14</f>
        <v>428.2896172</v>
      </c>
      <c r="H3296" s="16">
        <f>IF(G3296 &gt; 'Costo de tareas'!$B$13, 'Costo de tareas'!$B$13, IF(G3296 &lt; 'Costo de tareas'!$B$13*0.2, 0, 'Costo de tareas'!$B$13- G3296))</f>
        <v>39.28055556</v>
      </c>
      <c r="I3296" s="17">
        <f>IF(H3296=0,'Costo de tareas'!$B$13,'Costo de tareas'!$B$13-H3296)</f>
        <v>0</v>
      </c>
      <c r="J3296" s="2"/>
      <c r="K3296" s="2"/>
      <c r="P3296" s="2"/>
    </row>
    <row r="3297">
      <c r="A3297" s="3" t="s">
        <v>4441</v>
      </c>
      <c r="B3297" s="11" t="str">
        <f t="shared" si="1"/>
        <v>20080518</v>
      </c>
      <c r="C3297" s="12">
        <f t="shared" si="2"/>
        <v>39586</v>
      </c>
      <c r="D3297" s="3" t="str">
        <f t="shared" si="3"/>
        <v>07</v>
      </c>
      <c r="E3297" s="13">
        <v>288.55</v>
      </c>
      <c r="F3297" s="14">
        <f>'Costo de tareas'!$B$15</f>
        <v>0.1964027778</v>
      </c>
      <c r="G3297" s="15">
        <f>'Producción diaria'!$T$3*$L$2*$M$2*$N$2*E3297*1000/'Costo de tareas'!$B$14</f>
        <v>433.8527964</v>
      </c>
      <c r="H3297" s="16">
        <f>IF(G3297 &gt; 'Costo de tareas'!$B$13, 'Costo de tareas'!$B$13, IF(G3297 &lt; 'Costo de tareas'!$B$13*0.2, 0, 'Costo de tareas'!$B$13- G3297))</f>
        <v>39.28055556</v>
      </c>
      <c r="I3297" s="17">
        <f>IF(H3297=0,'Costo de tareas'!$B$13,'Costo de tareas'!$B$13-H3297)</f>
        <v>0</v>
      </c>
      <c r="J3297" s="2"/>
      <c r="K3297" s="2"/>
      <c r="P3297" s="2"/>
    </row>
    <row r="3298">
      <c r="A3298" s="3" t="s">
        <v>4443</v>
      </c>
      <c r="B3298" s="11" t="str">
        <f t="shared" si="1"/>
        <v>20080518</v>
      </c>
      <c r="C3298" s="12">
        <f t="shared" si="2"/>
        <v>39586</v>
      </c>
      <c r="D3298" s="3" t="str">
        <f t="shared" si="3"/>
        <v>08</v>
      </c>
      <c r="E3298" s="13">
        <v>287.4</v>
      </c>
      <c r="F3298" s="14">
        <f>'Costo de tareas'!$B$15</f>
        <v>0.1964027778</v>
      </c>
      <c r="G3298" s="15">
        <f>'Producción diaria'!$T$3*$L$2*$M$2*$N$2*E3298*1000/'Costo de tareas'!$B$14</f>
        <v>432.1237002</v>
      </c>
      <c r="H3298" s="16">
        <f>IF(G3298 &gt; 'Costo de tareas'!$B$13, 'Costo de tareas'!$B$13, IF(G3298 &lt; 'Costo de tareas'!$B$13*0.2, 0, 'Costo de tareas'!$B$13- G3298))</f>
        <v>39.28055556</v>
      </c>
      <c r="I3298" s="17">
        <f>IF(H3298=0,'Costo de tareas'!$B$13,'Costo de tareas'!$B$13-H3298)</f>
        <v>0</v>
      </c>
      <c r="J3298" s="2"/>
      <c r="K3298" s="2"/>
      <c r="P3298" s="2"/>
    </row>
    <row r="3299">
      <c r="A3299" s="3" t="s">
        <v>4445</v>
      </c>
      <c r="B3299" s="11" t="str">
        <f t="shared" si="1"/>
        <v>20080518</v>
      </c>
      <c r="C3299" s="12">
        <f t="shared" si="2"/>
        <v>39586</v>
      </c>
      <c r="D3299" s="3" t="str">
        <f t="shared" si="3"/>
        <v>09</v>
      </c>
      <c r="E3299" s="13">
        <v>301.7</v>
      </c>
      <c r="F3299" s="14">
        <f>'Costo de tareas'!$B$15</f>
        <v>0.1964027778</v>
      </c>
      <c r="G3299" s="15">
        <f>'Producción diaria'!$T$3*$L$2*$M$2*$N$2*E3299*1000/'Costo de tareas'!$B$14</f>
        <v>453.6246358</v>
      </c>
      <c r="H3299" s="16">
        <f>IF(G3299 &gt; 'Costo de tareas'!$B$13, 'Costo de tareas'!$B$13, IF(G3299 &lt; 'Costo de tareas'!$B$13*0.2, 0, 'Costo de tareas'!$B$13- G3299))</f>
        <v>39.28055556</v>
      </c>
      <c r="I3299" s="17">
        <f>IF(H3299=0,'Costo de tareas'!$B$13,'Costo de tareas'!$B$13-H3299)</f>
        <v>0</v>
      </c>
      <c r="J3299" s="2"/>
      <c r="K3299" s="2"/>
      <c r="P3299" s="2"/>
    </row>
    <row r="3300">
      <c r="A3300" s="3" t="s">
        <v>4447</v>
      </c>
      <c r="B3300" s="11" t="str">
        <f t="shared" si="1"/>
        <v>20080518</v>
      </c>
      <c r="C3300" s="12">
        <f t="shared" si="2"/>
        <v>39586</v>
      </c>
      <c r="D3300" s="3" t="str">
        <f t="shared" si="3"/>
        <v>10</v>
      </c>
      <c r="E3300" s="13">
        <v>303.25</v>
      </c>
      <c r="F3300" s="14">
        <f>'Costo de tareas'!$B$15</f>
        <v>0.1964027778</v>
      </c>
      <c r="G3300" s="15">
        <f>'Producción diaria'!$T$3*$L$2*$M$2*$N$2*E3300*1000/'Costo de tareas'!$B$14</f>
        <v>455.9551568</v>
      </c>
      <c r="H3300" s="16">
        <f>IF(G3300 &gt; 'Costo de tareas'!$B$13, 'Costo de tareas'!$B$13, IF(G3300 &lt; 'Costo de tareas'!$B$13*0.2, 0, 'Costo de tareas'!$B$13- G3300))</f>
        <v>39.28055556</v>
      </c>
      <c r="I3300" s="17">
        <f>IF(H3300=0,'Costo de tareas'!$B$13,'Costo de tareas'!$B$13-H3300)</f>
        <v>0</v>
      </c>
      <c r="J3300" s="2"/>
      <c r="K3300" s="2"/>
      <c r="P3300" s="2"/>
    </row>
    <row r="3301">
      <c r="A3301" s="3" t="s">
        <v>4449</v>
      </c>
      <c r="B3301" s="11" t="str">
        <f t="shared" si="1"/>
        <v>20080518</v>
      </c>
      <c r="C3301" s="12">
        <f t="shared" si="2"/>
        <v>39586</v>
      </c>
      <c r="D3301" s="3" t="str">
        <f t="shared" si="3"/>
        <v>11</v>
      </c>
      <c r="E3301" s="13">
        <v>323.0</v>
      </c>
      <c r="F3301" s="14">
        <f>'Costo de tareas'!$B$15</f>
        <v>0.1964027778</v>
      </c>
      <c r="G3301" s="15">
        <f>'Producción diaria'!$T$3*$L$2*$M$2*$N$2*E3301*1000/'Costo de tareas'!$B$14</f>
        <v>485.6505051</v>
      </c>
      <c r="H3301" s="16">
        <f>IF(G3301 &gt; 'Costo de tareas'!$B$13, 'Costo de tareas'!$B$13, IF(G3301 &lt; 'Costo de tareas'!$B$13*0.2, 0, 'Costo de tareas'!$B$13- G3301))</f>
        <v>39.28055556</v>
      </c>
      <c r="I3301" s="17">
        <f>IF(H3301=0,'Costo de tareas'!$B$13,'Costo de tareas'!$B$13-H3301)</f>
        <v>0</v>
      </c>
      <c r="J3301" s="2"/>
      <c r="K3301" s="2"/>
      <c r="P3301" s="2"/>
    </row>
    <row r="3302">
      <c r="A3302" s="3" t="s">
        <v>4451</v>
      </c>
      <c r="B3302" s="11" t="str">
        <f t="shared" si="1"/>
        <v>20080518</v>
      </c>
      <c r="C3302" s="12">
        <f t="shared" si="2"/>
        <v>39586</v>
      </c>
      <c r="D3302" s="3" t="str">
        <f t="shared" si="3"/>
        <v>12</v>
      </c>
      <c r="E3302" s="13">
        <v>33.75</v>
      </c>
      <c r="F3302" s="14">
        <f>'Costo de tareas'!$B$15</f>
        <v>0.1964027778</v>
      </c>
      <c r="G3302" s="15">
        <f>'Producción diaria'!$T$3*$L$2*$M$2*$N$2*E3302*1000/'Costo de tareas'!$B$14</f>
        <v>50.74521531</v>
      </c>
      <c r="H3302" s="16">
        <f>IF(G3302 &gt; 'Costo de tareas'!$B$13, 'Costo de tareas'!$B$13, IF(G3302 &lt; 'Costo de tareas'!$B$13*0.2, 0, 'Costo de tareas'!$B$13- G3302))</f>
        <v>39.28055556</v>
      </c>
      <c r="I3302" s="17">
        <f>IF(H3302=0,'Costo de tareas'!$B$13,'Costo de tareas'!$B$13-H3302)</f>
        <v>0</v>
      </c>
      <c r="J3302" s="2"/>
      <c r="K3302" s="2"/>
      <c r="P3302" s="2"/>
    </row>
    <row r="3303">
      <c r="A3303" s="3" t="s">
        <v>4452</v>
      </c>
      <c r="B3303" s="11" t="str">
        <f t="shared" si="1"/>
        <v>20080518</v>
      </c>
      <c r="C3303" s="12">
        <f t="shared" si="2"/>
        <v>39586</v>
      </c>
      <c r="D3303" s="3" t="str">
        <f t="shared" si="3"/>
        <v>13</v>
      </c>
      <c r="E3303" s="13">
        <v>33.55</v>
      </c>
      <c r="F3303" s="14">
        <f>'Costo de tareas'!$B$15</f>
        <v>0.1964027778</v>
      </c>
      <c r="G3303" s="15">
        <f>'Producción diaria'!$T$3*$L$2*$M$2*$N$2*E3303*1000/'Costo de tareas'!$B$14</f>
        <v>50.44450292</v>
      </c>
      <c r="H3303" s="16">
        <f>IF(G3303 &gt; 'Costo de tareas'!$B$13, 'Costo de tareas'!$B$13, IF(G3303 &lt; 'Costo de tareas'!$B$13*0.2, 0, 'Costo de tareas'!$B$13- G3303))</f>
        <v>39.28055556</v>
      </c>
      <c r="I3303" s="17">
        <f>IF(H3303=0,'Costo de tareas'!$B$13,'Costo de tareas'!$B$13-H3303)</f>
        <v>0</v>
      </c>
      <c r="J3303" s="2"/>
      <c r="K3303" s="2"/>
      <c r="P3303" s="2"/>
    </row>
    <row r="3304">
      <c r="A3304" s="3" t="s">
        <v>4453</v>
      </c>
      <c r="B3304" s="11" t="str">
        <f t="shared" si="1"/>
        <v>20080518</v>
      </c>
      <c r="C3304" s="12">
        <f t="shared" si="2"/>
        <v>39586</v>
      </c>
      <c r="D3304" s="3" t="str">
        <f t="shared" si="3"/>
        <v>14</v>
      </c>
      <c r="E3304" s="13">
        <v>32.5</v>
      </c>
      <c r="F3304" s="14">
        <f>'Costo de tareas'!$B$15</f>
        <v>0.1964027778</v>
      </c>
      <c r="G3304" s="15">
        <f>'Producción diaria'!$T$3*$L$2*$M$2*$N$2*E3304*1000/'Costo de tareas'!$B$14</f>
        <v>48.86576289</v>
      </c>
      <c r="H3304" s="16">
        <f>IF(G3304 &gt; 'Costo de tareas'!$B$13, 'Costo de tareas'!$B$13, IF(G3304 &lt; 'Costo de tareas'!$B$13*0.2, 0, 'Costo de tareas'!$B$13- G3304))</f>
        <v>39.28055556</v>
      </c>
      <c r="I3304" s="17">
        <f>IF(H3304=0,'Costo de tareas'!$B$13,'Costo de tareas'!$B$13-H3304)</f>
        <v>0</v>
      </c>
      <c r="J3304" s="2"/>
      <c r="K3304" s="2"/>
      <c r="P3304" s="2"/>
    </row>
    <row r="3305">
      <c r="A3305" s="3" t="s">
        <v>4454</v>
      </c>
      <c r="B3305" s="11" t="str">
        <f t="shared" si="1"/>
        <v>20080518</v>
      </c>
      <c r="C3305" s="12">
        <f t="shared" si="2"/>
        <v>39586</v>
      </c>
      <c r="D3305" s="3" t="str">
        <f t="shared" si="3"/>
        <v>15</v>
      </c>
      <c r="E3305" s="13">
        <v>326.3</v>
      </c>
      <c r="F3305" s="14">
        <f>'Costo de tareas'!$B$15</f>
        <v>0.1964027778</v>
      </c>
      <c r="G3305" s="15">
        <f>'Producción diaria'!$T$3*$L$2*$M$2*$N$2*E3305*1000/'Costo de tareas'!$B$14</f>
        <v>490.6122594</v>
      </c>
      <c r="H3305" s="16">
        <f>IF(G3305 &gt; 'Costo de tareas'!$B$13, 'Costo de tareas'!$B$13, IF(G3305 &lt; 'Costo de tareas'!$B$13*0.2, 0, 'Costo de tareas'!$B$13- G3305))</f>
        <v>39.28055556</v>
      </c>
      <c r="I3305" s="17">
        <f>IF(H3305=0,'Costo de tareas'!$B$13,'Costo de tareas'!$B$13-H3305)</f>
        <v>0</v>
      </c>
      <c r="J3305" s="2"/>
      <c r="K3305" s="2"/>
      <c r="P3305" s="2"/>
    </row>
    <row r="3306">
      <c r="A3306" s="3" t="s">
        <v>4455</v>
      </c>
      <c r="B3306" s="11" t="str">
        <f t="shared" si="1"/>
        <v>20080518</v>
      </c>
      <c r="C3306" s="12">
        <f t="shared" si="2"/>
        <v>39586</v>
      </c>
      <c r="D3306" s="3" t="str">
        <f t="shared" si="3"/>
        <v>16</v>
      </c>
      <c r="E3306" s="13">
        <v>311.95</v>
      </c>
      <c r="F3306" s="14">
        <f>'Costo de tareas'!$B$15</f>
        <v>0.1964027778</v>
      </c>
      <c r="G3306" s="15">
        <f>'Producción diaria'!$T$3*$L$2*$M$2*$N$2*E3306*1000/'Costo de tareas'!$B$14</f>
        <v>469.0361457</v>
      </c>
      <c r="H3306" s="16">
        <f>IF(G3306 &gt; 'Costo de tareas'!$B$13, 'Costo de tareas'!$B$13, IF(G3306 &lt; 'Costo de tareas'!$B$13*0.2, 0, 'Costo de tareas'!$B$13- G3306))</f>
        <v>39.28055556</v>
      </c>
      <c r="I3306" s="17">
        <f>IF(H3306=0,'Costo de tareas'!$B$13,'Costo de tareas'!$B$13-H3306)</f>
        <v>0</v>
      </c>
      <c r="J3306" s="2"/>
      <c r="K3306" s="2"/>
      <c r="P3306" s="2"/>
    </row>
    <row r="3307">
      <c r="A3307" s="3" t="s">
        <v>4457</v>
      </c>
      <c r="B3307" s="11" t="str">
        <f t="shared" si="1"/>
        <v>20080518</v>
      </c>
      <c r="C3307" s="12">
        <f t="shared" si="2"/>
        <v>39586</v>
      </c>
      <c r="D3307" s="3" t="str">
        <f t="shared" si="3"/>
        <v>17</v>
      </c>
      <c r="E3307" s="13">
        <v>313.9</v>
      </c>
      <c r="F3307" s="14">
        <f>'Costo de tareas'!$B$15</f>
        <v>0.1964027778</v>
      </c>
      <c r="G3307" s="15">
        <f>'Producción diaria'!$T$3*$L$2*$M$2*$N$2*E3307*1000/'Costo de tareas'!$B$14</f>
        <v>471.9680914</v>
      </c>
      <c r="H3307" s="16">
        <f>IF(G3307 &gt; 'Costo de tareas'!$B$13, 'Costo de tareas'!$B$13, IF(G3307 &lt; 'Costo de tareas'!$B$13*0.2, 0, 'Costo de tareas'!$B$13- G3307))</f>
        <v>39.28055556</v>
      </c>
      <c r="I3307" s="17">
        <f>IF(H3307=0,'Costo de tareas'!$B$13,'Costo de tareas'!$B$13-H3307)</f>
        <v>0</v>
      </c>
      <c r="J3307" s="2"/>
      <c r="K3307" s="2"/>
      <c r="P3307" s="2"/>
    </row>
    <row r="3308">
      <c r="A3308" s="3" t="s">
        <v>4459</v>
      </c>
      <c r="B3308" s="11" t="str">
        <f t="shared" si="1"/>
        <v>20080518</v>
      </c>
      <c r="C3308" s="12">
        <f t="shared" si="2"/>
        <v>39586</v>
      </c>
      <c r="D3308" s="3" t="str">
        <f t="shared" si="3"/>
        <v>18</v>
      </c>
      <c r="E3308" s="13">
        <v>314.3</v>
      </c>
      <c r="F3308" s="14">
        <f>'Costo de tareas'!$B$15</f>
        <v>0.1964027778</v>
      </c>
      <c r="G3308" s="15">
        <f>'Producción diaria'!$T$3*$L$2*$M$2*$N$2*E3308*1000/'Costo de tareas'!$B$14</f>
        <v>472.5695162</v>
      </c>
      <c r="H3308" s="16">
        <f>IF(G3308 &gt; 'Costo de tareas'!$B$13, 'Costo de tareas'!$B$13, IF(G3308 &lt; 'Costo de tareas'!$B$13*0.2, 0, 'Costo de tareas'!$B$13- G3308))</f>
        <v>39.28055556</v>
      </c>
      <c r="I3308" s="17">
        <f>IF(H3308=0,'Costo de tareas'!$B$13,'Costo de tareas'!$B$13-H3308)</f>
        <v>0</v>
      </c>
      <c r="J3308" s="2"/>
      <c r="K3308" s="2"/>
      <c r="P3308" s="2"/>
    </row>
    <row r="3309">
      <c r="A3309" s="3" t="s">
        <v>4461</v>
      </c>
      <c r="B3309" s="11" t="str">
        <f t="shared" si="1"/>
        <v>20080518</v>
      </c>
      <c r="C3309" s="12">
        <f t="shared" si="2"/>
        <v>39586</v>
      </c>
      <c r="D3309" s="3" t="str">
        <f t="shared" si="3"/>
        <v>19</v>
      </c>
      <c r="E3309" s="13">
        <v>312.55</v>
      </c>
      <c r="F3309" s="14">
        <f>'Costo de tareas'!$B$15</f>
        <v>0.1964027778</v>
      </c>
      <c r="G3309" s="15">
        <f>'Producción diaria'!$T$3*$L$2*$M$2*$N$2*E3309*1000/'Costo de tareas'!$B$14</f>
        <v>469.9382828</v>
      </c>
      <c r="H3309" s="16">
        <f>IF(G3309 &gt; 'Costo de tareas'!$B$13, 'Costo de tareas'!$B$13, IF(G3309 &lt; 'Costo de tareas'!$B$13*0.2, 0, 'Costo de tareas'!$B$13- G3309))</f>
        <v>39.28055556</v>
      </c>
      <c r="I3309" s="17">
        <f>IF(H3309=0,'Costo de tareas'!$B$13,'Costo de tareas'!$B$13-H3309)</f>
        <v>0</v>
      </c>
      <c r="J3309" s="2"/>
      <c r="K3309" s="2"/>
      <c r="P3309" s="2"/>
    </row>
    <row r="3310">
      <c r="A3310" s="3" t="s">
        <v>4463</v>
      </c>
      <c r="B3310" s="11" t="str">
        <f t="shared" si="1"/>
        <v>20080518</v>
      </c>
      <c r="C3310" s="12">
        <f t="shared" si="2"/>
        <v>39586</v>
      </c>
      <c r="D3310" s="3" t="str">
        <f t="shared" si="3"/>
        <v>20</v>
      </c>
      <c r="E3310" s="13">
        <v>0.0</v>
      </c>
      <c r="F3310" s="14">
        <f>'Costo de tareas'!$B$15</f>
        <v>0.1964027778</v>
      </c>
      <c r="G3310" s="15">
        <f>'Producción diaria'!$T$3*$L$2*$M$2*$N$2*E3310*1000/'Costo de tareas'!$B$14</f>
        <v>0</v>
      </c>
      <c r="H3310" s="16">
        <f>IF(G3310 &gt; 'Costo de tareas'!$B$13, 'Costo de tareas'!$B$13, IF(G3310 &lt; 'Costo de tareas'!$B$13*0.2, 0, 'Costo de tareas'!$B$13- G3310))</f>
        <v>0</v>
      </c>
      <c r="I3310" s="17">
        <f>IF(H3310=0,'Costo de tareas'!$B$13,'Costo de tareas'!$B$13-H3310)</f>
        <v>39.28055556</v>
      </c>
      <c r="J3310" s="2"/>
      <c r="K3310" s="2"/>
      <c r="P3310" s="2"/>
    </row>
    <row r="3311">
      <c r="A3311" s="3" t="s">
        <v>4465</v>
      </c>
      <c r="B3311" s="11" t="str">
        <f t="shared" si="1"/>
        <v>20080518</v>
      </c>
      <c r="C3311" s="12">
        <f t="shared" si="2"/>
        <v>39586</v>
      </c>
      <c r="D3311" s="3" t="str">
        <f t="shared" si="3"/>
        <v>21</v>
      </c>
      <c r="E3311" s="13">
        <v>0.0</v>
      </c>
      <c r="F3311" s="14">
        <f>'Costo de tareas'!$B$15</f>
        <v>0.1964027778</v>
      </c>
      <c r="G3311" s="15">
        <f>'Producción diaria'!$T$3*$L$2*$M$2*$N$2*E3311*1000/'Costo de tareas'!$B$14</f>
        <v>0</v>
      </c>
      <c r="H3311" s="16">
        <f>IF(G3311 &gt; 'Costo de tareas'!$B$13, 'Costo de tareas'!$B$13, IF(G3311 &lt; 'Costo de tareas'!$B$13*0.2, 0, 'Costo de tareas'!$B$13- G3311))</f>
        <v>0</v>
      </c>
      <c r="I3311" s="17">
        <f>IF(H3311=0,'Costo de tareas'!$B$13,'Costo de tareas'!$B$13-H3311)</f>
        <v>39.28055556</v>
      </c>
      <c r="J3311" s="2"/>
      <c r="K3311" s="2"/>
      <c r="P3311" s="2"/>
    </row>
    <row r="3312">
      <c r="A3312" s="3" t="s">
        <v>4467</v>
      </c>
      <c r="B3312" s="11" t="str">
        <f t="shared" si="1"/>
        <v>20080518</v>
      </c>
      <c r="C3312" s="12">
        <f t="shared" si="2"/>
        <v>39586</v>
      </c>
      <c r="D3312" s="3" t="str">
        <f t="shared" si="3"/>
        <v>22</v>
      </c>
      <c r="E3312" s="13">
        <v>0.0</v>
      </c>
      <c r="F3312" s="14">
        <f>'Costo de tareas'!$B$15</f>
        <v>0.1964027778</v>
      </c>
      <c r="G3312" s="15">
        <f>'Producción diaria'!$T$3*$L$2*$M$2*$N$2*E3312*1000/'Costo de tareas'!$B$14</f>
        <v>0</v>
      </c>
      <c r="H3312" s="16">
        <f>IF(G3312 &gt; 'Costo de tareas'!$B$13, 'Costo de tareas'!$B$13, IF(G3312 &lt; 'Costo de tareas'!$B$13*0.2, 0, 'Costo de tareas'!$B$13- G3312))</f>
        <v>0</v>
      </c>
      <c r="I3312" s="17">
        <f>IF(H3312=0,'Costo de tareas'!$B$13,'Costo de tareas'!$B$13-H3312)</f>
        <v>39.28055556</v>
      </c>
      <c r="J3312" s="2"/>
      <c r="K3312" s="2"/>
      <c r="P3312" s="2"/>
    </row>
    <row r="3313">
      <c r="A3313" s="3" t="s">
        <v>4468</v>
      </c>
      <c r="B3313" s="11" t="str">
        <f t="shared" si="1"/>
        <v>20080518</v>
      </c>
      <c r="C3313" s="12">
        <f t="shared" si="2"/>
        <v>39586</v>
      </c>
      <c r="D3313" s="3" t="str">
        <f t="shared" si="3"/>
        <v>23</v>
      </c>
      <c r="E3313" s="13">
        <v>0.0</v>
      </c>
      <c r="F3313" s="14">
        <f>'Costo de tareas'!$B$15</f>
        <v>0.1964027778</v>
      </c>
      <c r="G3313" s="15">
        <f>'Producción diaria'!$T$3*$L$2*$M$2*$N$2*E3313*1000/'Costo de tareas'!$B$14</f>
        <v>0</v>
      </c>
      <c r="H3313" s="16">
        <f>IF(G3313 &gt; 'Costo de tareas'!$B$13, 'Costo de tareas'!$B$13, IF(G3313 &lt; 'Costo de tareas'!$B$13*0.2, 0, 'Costo de tareas'!$B$13- G3313))</f>
        <v>0</v>
      </c>
      <c r="I3313" s="17">
        <f>IF(H3313=0,'Costo de tareas'!$B$13,'Costo de tareas'!$B$13-H3313)</f>
        <v>39.28055556</v>
      </c>
      <c r="J3313" s="2"/>
      <c r="K3313" s="2"/>
      <c r="P3313" s="2"/>
    </row>
    <row r="3314">
      <c r="A3314" s="3" t="s">
        <v>4470</v>
      </c>
      <c r="B3314" s="11" t="str">
        <f t="shared" si="1"/>
        <v>20080519</v>
      </c>
      <c r="C3314" s="12">
        <f t="shared" si="2"/>
        <v>39587</v>
      </c>
      <c r="D3314" s="3" t="str">
        <f t="shared" si="3"/>
        <v>00</v>
      </c>
      <c r="E3314" s="13">
        <v>0.0</v>
      </c>
      <c r="F3314" s="14">
        <f>'Costo de tareas'!$B$15</f>
        <v>0.1964027778</v>
      </c>
      <c r="G3314" s="15">
        <f>'Producción diaria'!$T$3*$L$2*$M$2*$N$2*E3314*1000/'Costo de tareas'!$B$14</f>
        <v>0</v>
      </c>
      <c r="H3314" s="16">
        <f>IF(G3314 &gt; 'Costo de tareas'!$B$13, 'Costo de tareas'!$B$13, IF(G3314 &lt; 'Costo de tareas'!$B$13*0.2, 0, 'Costo de tareas'!$B$13- G3314))</f>
        <v>0</v>
      </c>
      <c r="I3314" s="17">
        <f>IF(H3314=0,'Costo de tareas'!$B$13,'Costo de tareas'!$B$13-H3314)</f>
        <v>39.28055556</v>
      </c>
      <c r="J3314" s="2"/>
      <c r="K3314" s="2"/>
      <c r="P3314" s="2"/>
    </row>
    <row r="3315">
      <c r="A3315" s="3" t="s">
        <v>4471</v>
      </c>
      <c r="B3315" s="11" t="str">
        <f t="shared" si="1"/>
        <v>20080519</v>
      </c>
      <c r="C3315" s="12">
        <f t="shared" si="2"/>
        <v>39587</v>
      </c>
      <c r="D3315" s="3" t="str">
        <f t="shared" si="3"/>
        <v>01</v>
      </c>
      <c r="E3315" s="13">
        <v>0.0</v>
      </c>
      <c r="F3315" s="14">
        <f>'Costo de tareas'!$B$15</f>
        <v>0.1964027778</v>
      </c>
      <c r="G3315" s="15">
        <f>'Producción diaria'!$T$3*$L$2*$M$2*$N$2*E3315*1000/'Costo de tareas'!$B$14</f>
        <v>0</v>
      </c>
      <c r="H3315" s="16">
        <f>IF(G3315 &gt; 'Costo de tareas'!$B$13, 'Costo de tareas'!$B$13, IF(G3315 &lt; 'Costo de tareas'!$B$13*0.2, 0, 'Costo de tareas'!$B$13- G3315))</f>
        <v>0</v>
      </c>
      <c r="I3315" s="17">
        <f>IF(H3315=0,'Costo de tareas'!$B$13,'Costo de tareas'!$B$13-H3315)</f>
        <v>39.28055556</v>
      </c>
      <c r="J3315" s="2"/>
      <c r="K3315" s="2"/>
      <c r="P3315" s="2"/>
    </row>
    <row r="3316">
      <c r="A3316" s="3" t="s">
        <v>4472</v>
      </c>
      <c r="B3316" s="11" t="str">
        <f t="shared" si="1"/>
        <v>20080519</v>
      </c>
      <c r="C3316" s="12">
        <f t="shared" si="2"/>
        <v>39587</v>
      </c>
      <c r="D3316" s="3" t="str">
        <f t="shared" si="3"/>
        <v>02</v>
      </c>
      <c r="E3316" s="13">
        <v>0.0</v>
      </c>
      <c r="F3316" s="14">
        <f>'Costo de tareas'!$B$15</f>
        <v>0.1964027778</v>
      </c>
      <c r="G3316" s="15">
        <f>'Producción diaria'!$T$3*$L$2*$M$2*$N$2*E3316*1000/'Costo de tareas'!$B$14</f>
        <v>0</v>
      </c>
      <c r="H3316" s="16">
        <f>IF(G3316 &gt; 'Costo de tareas'!$B$13, 'Costo de tareas'!$B$13, IF(G3316 &lt; 'Costo de tareas'!$B$13*0.2, 0, 'Costo de tareas'!$B$13- G3316))</f>
        <v>0</v>
      </c>
      <c r="I3316" s="17">
        <f>IF(H3316=0,'Costo de tareas'!$B$13,'Costo de tareas'!$B$13-H3316)</f>
        <v>39.28055556</v>
      </c>
      <c r="J3316" s="2"/>
      <c r="K3316" s="2"/>
      <c r="P3316" s="2"/>
    </row>
    <row r="3317">
      <c r="A3317" s="3" t="s">
        <v>4473</v>
      </c>
      <c r="B3317" s="11" t="str">
        <f t="shared" si="1"/>
        <v>20080519</v>
      </c>
      <c r="C3317" s="12">
        <f t="shared" si="2"/>
        <v>39587</v>
      </c>
      <c r="D3317" s="3" t="str">
        <f t="shared" si="3"/>
        <v>03</v>
      </c>
      <c r="E3317" s="13">
        <v>0.0</v>
      </c>
      <c r="F3317" s="14">
        <f>'Costo de tareas'!$B$15</f>
        <v>0.1964027778</v>
      </c>
      <c r="G3317" s="15">
        <f>'Producción diaria'!$T$3*$L$2*$M$2*$N$2*E3317*1000/'Costo de tareas'!$B$14</f>
        <v>0</v>
      </c>
      <c r="H3317" s="16">
        <f>IF(G3317 &gt; 'Costo de tareas'!$B$13, 'Costo de tareas'!$B$13, IF(G3317 &lt; 'Costo de tareas'!$B$13*0.2, 0, 'Costo de tareas'!$B$13- G3317))</f>
        <v>0</v>
      </c>
      <c r="I3317" s="17">
        <f>IF(H3317=0,'Costo de tareas'!$B$13,'Costo de tareas'!$B$13-H3317)</f>
        <v>39.28055556</v>
      </c>
      <c r="J3317" s="2"/>
      <c r="K3317" s="2"/>
      <c r="P3317" s="2"/>
    </row>
    <row r="3318">
      <c r="A3318" s="3" t="s">
        <v>4474</v>
      </c>
      <c r="B3318" s="11" t="str">
        <f t="shared" si="1"/>
        <v>20080519</v>
      </c>
      <c r="C3318" s="12">
        <f t="shared" si="2"/>
        <v>39587</v>
      </c>
      <c r="D3318" s="3" t="str">
        <f t="shared" si="3"/>
        <v>04</v>
      </c>
      <c r="E3318" s="13">
        <v>0.0</v>
      </c>
      <c r="F3318" s="14">
        <f>'Costo de tareas'!$B$15</f>
        <v>0.1964027778</v>
      </c>
      <c r="G3318" s="15">
        <f>'Producción diaria'!$T$3*$L$2*$M$2*$N$2*E3318*1000/'Costo de tareas'!$B$14</f>
        <v>0</v>
      </c>
      <c r="H3318" s="16">
        <f>IF(G3318 &gt; 'Costo de tareas'!$B$13, 'Costo de tareas'!$B$13, IF(G3318 &lt; 'Costo de tareas'!$B$13*0.2, 0, 'Costo de tareas'!$B$13- G3318))</f>
        <v>0</v>
      </c>
      <c r="I3318" s="17">
        <f>IF(H3318=0,'Costo de tareas'!$B$13,'Costo de tareas'!$B$13-H3318)</f>
        <v>39.28055556</v>
      </c>
      <c r="J3318" s="2"/>
      <c r="K3318" s="2"/>
      <c r="P3318" s="2"/>
    </row>
    <row r="3319">
      <c r="A3319" s="3" t="s">
        <v>4475</v>
      </c>
      <c r="B3319" s="11" t="str">
        <f t="shared" si="1"/>
        <v>20080519</v>
      </c>
      <c r="C3319" s="12">
        <f t="shared" si="2"/>
        <v>39587</v>
      </c>
      <c r="D3319" s="3" t="str">
        <f t="shared" si="3"/>
        <v>05</v>
      </c>
      <c r="E3319" s="13">
        <v>289.3</v>
      </c>
      <c r="F3319" s="14">
        <f>'Costo de tareas'!$B$15</f>
        <v>0.1964027778</v>
      </c>
      <c r="G3319" s="15">
        <f>'Producción diaria'!$T$3*$L$2*$M$2*$N$2*E3319*1000/'Costo de tareas'!$B$14</f>
        <v>434.9804678</v>
      </c>
      <c r="H3319" s="16">
        <f>IF(G3319 &gt; 'Costo de tareas'!$B$13, 'Costo de tareas'!$B$13, IF(G3319 &lt; 'Costo de tareas'!$B$13*0.2, 0, 'Costo de tareas'!$B$13- G3319))</f>
        <v>39.28055556</v>
      </c>
      <c r="I3319" s="17">
        <f>IF(H3319=0,'Costo de tareas'!$B$13,'Costo de tareas'!$B$13-H3319)</f>
        <v>0</v>
      </c>
      <c r="J3319" s="2"/>
      <c r="K3319" s="2"/>
      <c r="P3319" s="2"/>
    </row>
    <row r="3320">
      <c r="A3320" s="3" t="s">
        <v>4477</v>
      </c>
      <c r="B3320" s="11" t="str">
        <f t="shared" si="1"/>
        <v>20080519</v>
      </c>
      <c r="C3320" s="12">
        <f t="shared" si="2"/>
        <v>39587</v>
      </c>
      <c r="D3320" s="3" t="str">
        <f t="shared" si="3"/>
        <v>06</v>
      </c>
      <c r="E3320" s="13">
        <v>297.85</v>
      </c>
      <c r="F3320" s="14">
        <f>'Costo de tareas'!$B$15</f>
        <v>0.1964027778</v>
      </c>
      <c r="G3320" s="15">
        <f>'Producción diaria'!$T$3*$L$2*$M$2*$N$2*E3320*1000/'Costo de tareas'!$B$14</f>
        <v>447.8359224</v>
      </c>
      <c r="H3320" s="16">
        <f>IF(G3320 &gt; 'Costo de tareas'!$B$13, 'Costo de tareas'!$B$13, IF(G3320 &lt; 'Costo de tareas'!$B$13*0.2, 0, 'Costo de tareas'!$B$13- G3320))</f>
        <v>39.28055556</v>
      </c>
      <c r="I3320" s="17">
        <f>IF(H3320=0,'Costo de tareas'!$B$13,'Costo de tareas'!$B$13-H3320)</f>
        <v>0</v>
      </c>
      <c r="J3320" s="2"/>
      <c r="K3320" s="2"/>
      <c r="P3320" s="2"/>
    </row>
    <row r="3321">
      <c r="A3321" s="3" t="s">
        <v>4479</v>
      </c>
      <c r="B3321" s="11" t="str">
        <f t="shared" si="1"/>
        <v>20080519</v>
      </c>
      <c r="C3321" s="12">
        <f t="shared" si="2"/>
        <v>39587</v>
      </c>
      <c r="D3321" s="3" t="str">
        <f t="shared" si="3"/>
        <v>07</v>
      </c>
      <c r="E3321" s="13">
        <v>333.5</v>
      </c>
      <c r="F3321" s="14">
        <f>'Costo de tareas'!$B$15</f>
        <v>0.1964027778</v>
      </c>
      <c r="G3321" s="15">
        <f>'Producción diaria'!$T$3*$L$2*$M$2*$N$2*E3321*1000/'Costo de tareas'!$B$14</f>
        <v>501.4379054</v>
      </c>
      <c r="H3321" s="16">
        <f>IF(G3321 &gt; 'Costo de tareas'!$B$13, 'Costo de tareas'!$B$13, IF(G3321 &lt; 'Costo de tareas'!$B$13*0.2, 0, 'Costo de tareas'!$B$13- G3321))</f>
        <v>39.28055556</v>
      </c>
      <c r="I3321" s="17">
        <f>IF(H3321=0,'Costo de tareas'!$B$13,'Costo de tareas'!$B$13-H3321)</f>
        <v>0</v>
      </c>
      <c r="J3321" s="2"/>
      <c r="K3321" s="2"/>
      <c r="P3321" s="2"/>
    </row>
    <row r="3322">
      <c r="A3322" s="3" t="s">
        <v>4481</v>
      </c>
      <c r="B3322" s="11" t="str">
        <f t="shared" si="1"/>
        <v>20080519</v>
      </c>
      <c r="C3322" s="12">
        <f t="shared" si="2"/>
        <v>39587</v>
      </c>
      <c r="D3322" s="3" t="str">
        <f t="shared" si="3"/>
        <v>08</v>
      </c>
      <c r="E3322" s="13">
        <v>329.2</v>
      </c>
      <c r="F3322" s="14">
        <f>'Costo de tareas'!$B$15</f>
        <v>0.1964027778</v>
      </c>
      <c r="G3322" s="15">
        <f>'Producción diaria'!$T$3*$L$2*$M$2*$N$2*E3322*1000/'Costo de tareas'!$B$14</f>
        <v>494.972589</v>
      </c>
      <c r="H3322" s="16">
        <f>IF(G3322 &gt; 'Costo de tareas'!$B$13, 'Costo de tareas'!$B$13, IF(G3322 &lt; 'Costo de tareas'!$B$13*0.2, 0, 'Costo de tareas'!$B$13- G3322))</f>
        <v>39.28055556</v>
      </c>
      <c r="I3322" s="17">
        <f>IF(H3322=0,'Costo de tareas'!$B$13,'Costo de tareas'!$B$13-H3322)</f>
        <v>0</v>
      </c>
      <c r="J3322" s="2"/>
      <c r="K3322" s="2"/>
      <c r="P3322" s="2"/>
    </row>
    <row r="3323">
      <c r="A3323" s="3" t="s">
        <v>4483</v>
      </c>
      <c r="B3323" s="11" t="str">
        <f t="shared" si="1"/>
        <v>20080519</v>
      </c>
      <c r="C3323" s="12">
        <f t="shared" si="2"/>
        <v>39587</v>
      </c>
      <c r="D3323" s="3" t="str">
        <f t="shared" si="3"/>
        <v>09</v>
      </c>
      <c r="E3323" s="13">
        <v>347.95</v>
      </c>
      <c r="F3323" s="14">
        <f>'Costo de tareas'!$B$15</f>
        <v>0.1964027778</v>
      </c>
      <c r="G3323" s="15">
        <f>'Producción diaria'!$T$3*$L$2*$M$2*$N$2*E3323*1000/'Costo de tareas'!$B$14</f>
        <v>523.1643753</v>
      </c>
      <c r="H3323" s="16">
        <f>IF(G3323 &gt; 'Costo de tareas'!$B$13, 'Costo de tareas'!$B$13, IF(G3323 &lt; 'Costo de tareas'!$B$13*0.2, 0, 'Costo de tareas'!$B$13- G3323))</f>
        <v>39.28055556</v>
      </c>
      <c r="I3323" s="17">
        <f>IF(H3323=0,'Costo de tareas'!$B$13,'Costo de tareas'!$B$13-H3323)</f>
        <v>0</v>
      </c>
      <c r="J3323" s="2"/>
      <c r="K3323" s="2"/>
      <c r="P3323" s="2"/>
    </row>
    <row r="3324">
      <c r="A3324" s="3" t="s">
        <v>4485</v>
      </c>
      <c r="B3324" s="11" t="str">
        <f t="shared" si="1"/>
        <v>20080519</v>
      </c>
      <c r="C3324" s="12">
        <f t="shared" si="2"/>
        <v>39587</v>
      </c>
      <c r="D3324" s="3" t="str">
        <f t="shared" si="3"/>
        <v>10</v>
      </c>
      <c r="E3324" s="13">
        <v>681.0</v>
      </c>
      <c r="F3324" s="14">
        <f>'Costo de tareas'!$B$15</f>
        <v>0.1964027778</v>
      </c>
      <c r="G3324" s="15">
        <f>'Producción diaria'!$T$3*$L$2*$M$2*$N$2*E3324*1000/'Costo de tareas'!$B$14</f>
        <v>1023.925678</v>
      </c>
      <c r="H3324" s="16">
        <f>IF(G3324 &gt; 'Costo de tareas'!$B$13, 'Costo de tareas'!$B$13, IF(G3324 &lt; 'Costo de tareas'!$B$13*0.2, 0, 'Costo de tareas'!$B$13- G3324))</f>
        <v>39.28055556</v>
      </c>
      <c r="I3324" s="17">
        <f>IF(H3324=0,'Costo de tareas'!$B$13,'Costo de tareas'!$B$13-H3324)</f>
        <v>0</v>
      </c>
      <c r="J3324" s="2"/>
      <c r="K3324" s="2"/>
      <c r="P3324" s="2"/>
    </row>
    <row r="3325">
      <c r="A3325" s="3" t="s">
        <v>4486</v>
      </c>
      <c r="B3325" s="11" t="str">
        <f t="shared" si="1"/>
        <v>20080519</v>
      </c>
      <c r="C3325" s="12">
        <f t="shared" si="2"/>
        <v>39587</v>
      </c>
      <c r="D3325" s="3" t="str">
        <f t="shared" si="3"/>
        <v>11</v>
      </c>
      <c r="E3325" s="13">
        <v>762.0</v>
      </c>
      <c r="F3325" s="14">
        <f>'Costo de tareas'!$B$15</f>
        <v>0.1964027778</v>
      </c>
      <c r="G3325" s="15">
        <f>'Producción diaria'!$T$3*$L$2*$M$2*$N$2*E3325*1000/'Costo de tareas'!$B$14</f>
        <v>1145.714195</v>
      </c>
      <c r="H3325" s="16">
        <f>IF(G3325 &gt; 'Costo de tareas'!$B$13, 'Costo de tareas'!$B$13, IF(G3325 &lt; 'Costo de tareas'!$B$13*0.2, 0, 'Costo de tareas'!$B$13- G3325))</f>
        <v>39.28055556</v>
      </c>
      <c r="I3325" s="17">
        <f>IF(H3325=0,'Costo de tareas'!$B$13,'Costo de tareas'!$B$13-H3325)</f>
        <v>0</v>
      </c>
      <c r="J3325" s="2"/>
      <c r="K3325" s="2"/>
      <c r="P3325" s="2"/>
    </row>
    <row r="3326">
      <c r="A3326" s="3" t="s">
        <v>4487</v>
      </c>
      <c r="B3326" s="11" t="str">
        <f t="shared" si="1"/>
        <v>20080519</v>
      </c>
      <c r="C3326" s="12">
        <f t="shared" si="2"/>
        <v>39587</v>
      </c>
      <c r="D3326" s="3" t="str">
        <f t="shared" si="3"/>
        <v>12</v>
      </c>
      <c r="E3326" s="13">
        <v>491.0</v>
      </c>
      <c r="F3326" s="14">
        <f>'Costo de tareas'!$B$15</f>
        <v>0.1964027778</v>
      </c>
      <c r="G3326" s="15">
        <f>'Producción diaria'!$T$3*$L$2*$M$2*$N$2*E3326*1000/'Costo de tareas'!$B$14</f>
        <v>738.2489102</v>
      </c>
      <c r="H3326" s="16">
        <f>IF(G3326 &gt; 'Costo de tareas'!$B$13, 'Costo de tareas'!$B$13, IF(G3326 &lt; 'Costo de tareas'!$B$13*0.2, 0, 'Costo de tareas'!$B$13- G3326))</f>
        <v>39.28055556</v>
      </c>
      <c r="I3326" s="17">
        <f>IF(H3326=0,'Costo de tareas'!$B$13,'Costo de tareas'!$B$13-H3326)</f>
        <v>0</v>
      </c>
      <c r="J3326" s="2"/>
      <c r="K3326" s="2"/>
      <c r="P3326" s="2"/>
    </row>
    <row r="3327">
      <c r="A3327" s="3" t="s">
        <v>4488</v>
      </c>
      <c r="B3327" s="11" t="str">
        <f t="shared" si="1"/>
        <v>20080519</v>
      </c>
      <c r="C3327" s="12">
        <f t="shared" si="2"/>
        <v>39587</v>
      </c>
      <c r="D3327" s="3" t="str">
        <f t="shared" si="3"/>
        <v>13</v>
      </c>
      <c r="E3327" s="13">
        <v>56.0</v>
      </c>
      <c r="F3327" s="14">
        <f>'Costo de tareas'!$B$15</f>
        <v>0.1964027778</v>
      </c>
      <c r="G3327" s="15">
        <f>'Producción diaria'!$T$3*$L$2*$M$2*$N$2*E3327*1000/'Costo de tareas'!$B$14</f>
        <v>84.19946837</v>
      </c>
      <c r="H3327" s="16">
        <f>IF(G3327 &gt; 'Costo de tareas'!$B$13, 'Costo de tareas'!$B$13, IF(G3327 &lt; 'Costo de tareas'!$B$13*0.2, 0, 'Costo de tareas'!$B$13- G3327))</f>
        <v>39.28055556</v>
      </c>
      <c r="I3327" s="17">
        <f>IF(H3327=0,'Costo de tareas'!$B$13,'Costo de tareas'!$B$13-H3327)</f>
        <v>0</v>
      </c>
      <c r="J3327" s="2"/>
      <c r="K3327" s="2"/>
      <c r="P3327" s="2"/>
    </row>
    <row r="3328">
      <c r="A3328" s="3" t="s">
        <v>4489</v>
      </c>
      <c r="B3328" s="11" t="str">
        <f t="shared" si="1"/>
        <v>20080519</v>
      </c>
      <c r="C3328" s="12">
        <f t="shared" si="2"/>
        <v>39587</v>
      </c>
      <c r="D3328" s="3" t="str">
        <f t="shared" si="3"/>
        <v>14</v>
      </c>
      <c r="E3328" s="13">
        <v>873.0</v>
      </c>
      <c r="F3328" s="14">
        <f>'Costo de tareas'!$B$15</f>
        <v>0.1964027778</v>
      </c>
      <c r="G3328" s="15">
        <f>'Producción diaria'!$T$3*$L$2*$M$2*$N$2*E3328*1000/'Costo de tareas'!$B$14</f>
        <v>1312.609569</v>
      </c>
      <c r="H3328" s="16">
        <f>IF(G3328 &gt; 'Costo de tareas'!$B$13, 'Costo de tareas'!$B$13, IF(G3328 &lt; 'Costo de tareas'!$B$13*0.2, 0, 'Costo de tareas'!$B$13- G3328))</f>
        <v>39.28055556</v>
      </c>
      <c r="I3328" s="17">
        <f>IF(H3328=0,'Costo de tareas'!$B$13,'Costo de tareas'!$B$13-H3328)</f>
        <v>0</v>
      </c>
      <c r="J3328" s="2"/>
      <c r="K3328" s="2"/>
      <c r="P3328" s="2"/>
    </row>
    <row r="3329">
      <c r="A3329" s="3" t="s">
        <v>4490</v>
      </c>
      <c r="B3329" s="11" t="str">
        <f t="shared" si="1"/>
        <v>20080519</v>
      </c>
      <c r="C3329" s="12">
        <f t="shared" si="2"/>
        <v>39587</v>
      </c>
      <c r="D3329" s="3" t="str">
        <f t="shared" si="3"/>
        <v>15</v>
      </c>
      <c r="E3329" s="13">
        <v>728.0</v>
      </c>
      <c r="F3329" s="14">
        <f>'Costo de tareas'!$B$15</f>
        <v>0.1964027778</v>
      </c>
      <c r="G3329" s="15">
        <f>'Producción diaria'!$T$3*$L$2*$M$2*$N$2*E3329*1000/'Costo de tareas'!$B$14</f>
        <v>1094.593089</v>
      </c>
      <c r="H3329" s="16">
        <f>IF(G3329 &gt; 'Costo de tareas'!$B$13, 'Costo de tareas'!$B$13, IF(G3329 &lt; 'Costo de tareas'!$B$13*0.2, 0, 'Costo de tareas'!$B$13- G3329))</f>
        <v>39.28055556</v>
      </c>
      <c r="I3329" s="17">
        <f>IF(H3329=0,'Costo de tareas'!$B$13,'Costo de tareas'!$B$13-H3329)</f>
        <v>0</v>
      </c>
      <c r="J3329" s="2"/>
      <c r="K3329" s="2"/>
      <c r="P3329" s="2"/>
    </row>
    <row r="3330">
      <c r="A3330" s="3" t="s">
        <v>4491</v>
      </c>
      <c r="B3330" s="11" t="str">
        <f t="shared" si="1"/>
        <v>20080519</v>
      </c>
      <c r="C3330" s="12">
        <f t="shared" si="2"/>
        <v>39587</v>
      </c>
      <c r="D3330" s="3" t="str">
        <f t="shared" si="3"/>
        <v>16</v>
      </c>
      <c r="E3330" s="13">
        <v>564.0</v>
      </c>
      <c r="F3330" s="14">
        <f>'Costo de tareas'!$B$15</f>
        <v>0.1964027778</v>
      </c>
      <c r="G3330" s="15">
        <f>'Producción diaria'!$T$3*$L$2*$M$2*$N$2*E3330*1000/'Costo de tareas'!$B$14</f>
        <v>848.0089314</v>
      </c>
      <c r="H3330" s="16">
        <f>IF(G3330 &gt; 'Costo de tareas'!$B$13, 'Costo de tareas'!$B$13, IF(G3330 &lt; 'Costo de tareas'!$B$13*0.2, 0, 'Costo de tareas'!$B$13- G3330))</f>
        <v>39.28055556</v>
      </c>
      <c r="I3330" s="17">
        <f>IF(H3330=0,'Costo de tareas'!$B$13,'Costo de tareas'!$B$13-H3330)</f>
        <v>0</v>
      </c>
      <c r="J3330" s="2"/>
      <c r="K3330" s="2"/>
      <c r="P3330" s="2"/>
    </row>
    <row r="3331">
      <c r="A3331" s="3" t="s">
        <v>4492</v>
      </c>
      <c r="B3331" s="11" t="str">
        <f t="shared" si="1"/>
        <v>20080519</v>
      </c>
      <c r="C3331" s="12">
        <f t="shared" si="2"/>
        <v>39587</v>
      </c>
      <c r="D3331" s="3" t="str">
        <f t="shared" si="3"/>
        <v>17</v>
      </c>
      <c r="E3331" s="13">
        <v>381.0</v>
      </c>
      <c r="F3331" s="14">
        <f>'Costo de tareas'!$B$15</f>
        <v>0.1964027778</v>
      </c>
      <c r="G3331" s="15">
        <f>'Producción diaria'!$T$3*$L$2*$M$2*$N$2*E3331*1000/'Costo de tareas'!$B$14</f>
        <v>572.8570973</v>
      </c>
      <c r="H3331" s="16">
        <f>IF(G3331 &gt; 'Costo de tareas'!$B$13, 'Costo de tareas'!$B$13, IF(G3331 &lt; 'Costo de tareas'!$B$13*0.2, 0, 'Costo de tareas'!$B$13- G3331))</f>
        <v>39.28055556</v>
      </c>
      <c r="I3331" s="17">
        <f>IF(H3331=0,'Costo de tareas'!$B$13,'Costo de tareas'!$B$13-H3331)</f>
        <v>0</v>
      </c>
      <c r="J3331" s="2"/>
      <c r="K3331" s="2"/>
      <c r="P3331" s="2"/>
    </row>
    <row r="3332">
      <c r="A3332" s="3" t="s">
        <v>4493</v>
      </c>
      <c r="B3332" s="11" t="str">
        <f t="shared" si="1"/>
        <v>20080519</v>
      </c>
      <c r="C3332" s="12">
        <f t="shared" si="2"/>
        <v>39587</v>
      </c>
      <c r="D3332" s="3" t="str">
        <f t="shared" si="3"/>
        <v>18</v>
      </c>
      <c r="E3332" s="13">
        <v>15.0</v>
      </c>
      <c r="F3332" s="14">
        <f>'Costo de tareas'!$B$15</f>
        <v>0.1964027778</v>
      </c>
      <c r="G3332" s="15">
        <f>'Producción diaria'!$T$3*$L$2*$M$2*$N$2*E3332*1000/'Costo de tareas'!$B$14</f>
        <v>22.55342903</v>
      </c>
      <c r="H3332" s="16">
        <f>IF(G3332 &gt; 'Costo de tareas'!$B$13, 'Costo de tareas'!$B$13, IF(G3332 &lt; 'Costo de tareas'!$B$13*0.2, 0, 'Costo de tareas'!$B$13- G3332))</f>
        <v>16.72712653</v>
      </c>
      <c r="I3332" s="17">
        <f>IF(H3332=0,'Costo de tareas'!$B$13,'Costo de tareas'!$B$13-H3332)</f>
        <v>22.55342903</v>
      </c>
      <c r="J3332" s="2"/>
      <c r="K3332" s="2"/>
      <c r="P3332" s="2"/>
    </row>
    <row r="3333">
      <c r="A3333" s="3" t="s">
        <v>4494</v>
      </c>
      <c r="B3333" s="11" t="str">
        <f t="shared" si="1"/>
        <v>20080519</v>
      </c>
      <c r="C3333" s="12">
        <f t="shared" si="2"/>
        <v>39587</v>
      </c>
      <c r="D3333" s="3" t="str">
        <f t="shared" si="3"/>
        <v>19</v>
      </c>
      <c r="E3333" s="13">
        <v>3.0</v>
      </c>
      <c r="F3333" s="14">
        <f>'Costo de tareas'!$B$15</f>
        <v>0.1964027778</v>
      </c>
      <c r="G3333" s="15">
        <f>'Producción diaria'!$T$3*$L$2*$M$2*$N$2*E3333*1000/'Costo de tareas'!$B$14</f>
        <v>4.510685805</v>
      </c>
      <c r="H3333" s="16">
        <f>IF(G3333 &gt; 'Costo de tareas'!$B$13, 'Costo de tareas'!$B$13, IF(G3333 &lt; 'Costo de tareas'!$B$13*0.2, 0, 'Costo de tareas'!$B$13- G3333))</f>
        <v>0</v>
      </c>
      <c r="I3333" s="17">
        <f>IF(H3333=0,'Costo de tareas'!$B$13,'Costo de tareas'!$B$13-H3333)</f>
        <v>39.28055556</v>
      </c>
      <c r="J3333" s="2"/>
      <c r="K3333" s="2"/>
      <c r="P3333" s="2"/>
    </row>
    <row r="3334">
      <c r="A3334" s="3" t="s">
        <v>4495</v>
      </c>
      <c r="B3334" s="11" t="str">
        <f t="shared" si="1"/>
        <v>20080519</v>
      </c>
      <c r="C3334" s="12">
        <f t="shared" si="2"/>
        <v>39587</v>
      </c>
      <c r="D3334" s="3" t="str">
        <f t="shared" si="3"/>
        <v>20</v>
      </c>
      <c r="E3334" s="13">
        <v>0.0</v>
      </c>
      <c r="F3334" s="14">
        <f>'Costo de tareas'!$B$15</f>
        <v>0.1964027778</v>
      </c>
      <c r="G3334" s="15">
        <f>'Producción diaria'!$T$3*$L$2*$M$2*$N$2*E3334*1000/'Costo de tareas'!$B$14</f>
        <v>0</v>
      </c>
      <c r="H3334" s="16">
        <f>IF(G3334 &gt; 'Costo de tareas'!$B$13, 'Costo de tareas'!$B$13, IF(G3334 &lt; 'Costo de tareas'!$B$13*0.2, 0, 'Costo de tareas'!$B$13- G3334))</f>
        <v>0</v>
      </c>
      <c r="I3334" s="17">
        <f>IF(H3334=0,'Costo de tareas'!$B$13,'Costo de tareas'!$B$13-H3334)</f>
        <v>39.28055556</v>
      </c>
      <c r="J3334" s="2"/>
      <c r="K3334" s="2"/>
      <c r="P3334" s="2"/>
    </row>
    <row r="3335">
      <c r="A3335" s="3" t="s">
        <v>4496</v>
      </c>
      <c r="B3335" s="11" t="str">
        <f t="shared" si="1"/>
        <v>20080519</v>
      </c>
      <c r="C3335" s="12">
        <f t="shared" si="2"/>
        <v>39587</v>
      </c>
      <c r="D3335" s="3" t="str">
        <f t="shared" si="3"/>
        <v>21</v>
      </c>
      <c r="E3335" s="13">
        <v>0.0</v>
      </c>
      <c r="F3335" s="14">
        <f>'Costo de tareas'!$B$15</f>
        <v>0.1964027778</v>
      </c>
      <c r="G3335" s="15">
        <f>'Producción diaria'!$T$3*$L$2*$M$2*$N$2*E3335*1000/'Costo de tareas'!$B$14</f>
        <v>0</v>
      </c>
      <c r="H3335" s="16">
        <f>IF(G3335 &gt; 'Costo de tareas'!$B$13, 'Costo de tareas'!$B$13, IF(G3335 &lt; 'Costo de tareas'!$B$13*0.2, 0, 'Costo de tareas'!$B$13- G3335))</f>
        <v>0</v>
      </c>
      <c r="I3335" s="17">
        <f>IF(H3335=0,'Costo de tareas'!$B$13,'Costo de tareas'!$B$13-H3335)</f>
        <v>39.28055556</v>
      </c>
      <c r="J3335" s="2"/>
      <c r="K3335" s="2"/>
      <c r="P3335" s="2"/>
    </row>
    <row r="3336">
      <c r="A3336" s="3" t="s">
        <v>4497</v>
      </c>
      <c r="B3336" s="11" t="str">
        <f t="shared" si="1"/>
        <v>20080519</v>
      </c>
      <c r="C3336" s="12">
        <f t="shared" si="2"/>
        <v>39587</v>
      </c>
      <c r="D3336" s="3" t="str">
        <f t="shared" si="3"/>
        <v>22</v>
      </c>
      <c r="E3336" s="13">
        <v>0.0</v>
      </c>
      <c r="F3336" s="14">
        <f>'Costo de tareas'!$B$15</f>
        <v>0.1964027778</v>
      </c>
      <c r="G3336" s="15">
        <f>'Producción diaria'!$T$3*$L$2*$M$2*$N$2*E3336*1000/'Costo de tareas'!$B$14</f>
        <v>0</v>
      </c>
      <c r="H3336" s="16">
        <f>IF(G3336 &gt; 'Costo de tareas'!$B$13, 'Costo de tareas'!$B$13, IF(G3336 &lt; 'Costo de tareas'!$B$13*0.2, 0, 'Costo de tareas'!$B$13- G3336))</f>
        <v>0</v>
      </c>
      <c r="I3336" s="17">
        <f>IF(H3336=0,'Costo de tareas'!$B$13,'Costo de tareas'!$B$13-H3336)</f>
        <v>39.28055556</v>
      </c>
      <c r="J3336" s="2"/>
      <c r="K3336" s="2"/>
      <c r="P3336" s="2"/>
    </row>
    <row r="3337">
      <c r="A3337" s="3" t="s">
        <v>4498</v>
      </c>
      <c r="B3337" s="11" t="str">
        <f t="shared" si="1"/>
        <v>20080519</v>
      </c>
      <c r="C3337" s="12">
        <f t="shared" si="2"/>
        <v>39587</v>
      </c>
      <c r="D3337" s="3" t="str">
        <f t="shared" si="3"/>
        <v>23</v>
      </c>
      <c r="E3337" s="13">
        <v>0.0</v>
      </c>
      <c r="F3337" s="14">
        <f>'Costo de tareas'!$B$15</f>
        <v>0.1964027778</v>
      </c>
      <c r="G3337" s="15">
        <f>'Producción diaria'!$T$3*$L$2*$M$2*$N$2*E3337*1000/'Costo de tareas'!$B$14</f>
        <v>0</v>
      </c>
      <c r="H3337" s="16">
        <f>IF(G3337 &gt; 'Costo de tareas'!$B$13, 'Costo de tareas'!$B$13, IF(G3337 &lt; 'Costo de tareas'!$B$13*0.2, 0, 'Costo de tareas'!$B$13- G3337))</f>
        <v>0</v>
      </c>
      <c r="I3337" s="17">
        <f>IF(H3337=0,'Costo de tareas'!$B$13,'Costo de tareas'!$B$13-H3337)</f>
        <v>39.28055556</v>
      </c>
      <c r="J3337" s="2"/>
      <c r="K3337" s="2"/>
      <c r="P3337" s="2"/>
    </row>
    <row r="3338">
      <c r="A3338" s="3" t="s">
        <v>4499</v>
      </c>
      <c r="B3338" s="11" t="str">
        <f t="shared" si="1"/>
        <v>20080520</v>
      </c>
      <c r="C3338" s="12">
        <f t="shared" si="2"/>
        <v>39588</v>
      </c>
      <c r="D3338" s="3" t="str">
        <f t="shared" si="3"/>
        <v>00</v>
      </c>
      <c r="E3338" s="13">
        <v>0.0</v>
      </c>
      <c r="F3338" s="14">
        <f>'Costo de tareas'!$B$15</f>
        <v>0.1964027778</v>
      </c>
      <c r="G3338" s="15">
        <f>'Producción diaria'!$T$3*$L$2*$M$2*$N$2*E3338*1000/'Costo de tareas'!$B$14</f>
        <v>0</v>
      </c>
      <c r="H3338" s="16">
        <f>IF(G3338 &gt; 'Costo de tareas'!$B$13, 'Costo de tareas'!$B$13, IF(G3338 &lt; 'Costo de tareas'!$B$13*0.2, 0, 'Costo de tareas'!$B$13- G3338))</f>
        <v>0</v>
      </c>
      <c r="I3338" s="17">
        <f>IF(H3338=0,'Costo de tareas'!$B$13,'Costo de tareas'!$B$13-H3338)</f>
        <v>39.28055556</v>
      </c>
      <c r="J3338" s="2"/>
      <c r="K3338" s="2"/>
      <c r="P3338" s="2"/>
    </row>
    <row r="3339">
      <c r="A3339" s="3" t="s">
        <v>4500</v>
      </c>
      <c r="B3339" s="11" t="str">
        <f t="shared" si="1"/>
        <v>20080520</v>
      </c>
      <c r="C3339" s="12">
        <f t="shared" si="2"/>
        <v>39588</v>
      </c>
      <c r="D3339" s="3" t="str">
        <f t="shared" si="3"/>
        <v>01</v>
      </c>
      <c r="E3339" s="13">
        <v>0.0</v>
      </c>
      <c r="F3339" s="14">
        <f>'Costo de tareas'!$B$15</f>
        <v>0.1964027778</v>
      </c>
      <c r="G3339" s="15">
        <f>'Producción diaria'!$T$3*$L$2*$M$2*$N$2*E3339*1000/'Costo de tareas'!$B$14</f>
        <v>0</v>
      </c>
      <c r="H3339" s="16">
        <f>IF(G3339 &gt; 'Costo de tareas'!$B$13, 'Costo de tareas'!$B$13, IF(G3339 &lt; 'Costo de tareas'!$B$13*0.2, 0, 'Costo de tareas'!$B$13- G3339))</f>
        <v>0</v>
      </c>
      <c r="I3339" s="17">
        <f>IF(H3339=0,'Costo de tareas'!$B$13,'Costo de tareas'!$B$13-H3339)</f>
        <v>39.28055556</v>
      </c>
      <c r="J3339" s="2"/>
      <c r="K3339" s="2"/>
      <c r="P3339" s="2"/>
    </row>
    <row r="3340">
      <c r="A3340" s="3" t="s">
        <v>4501</v>
      </c>
      <c r="B3340" s="11" t="str">
        <f t="shared" si="1"/>
        <v>20080520</v>
      </c>
      <c r="C3340" s="12">
        <f t="shared" si="2"/>
        <v>39588</v>
      </c>
      <c r="D3340" s="3" t="str">
        <f t="shared" si="3"/>
        <v>02</v>
      </c>
      <c r="E3340" s="13">
        <v>0.0</v>
      </c>
      <c r="F3340" s="14">
        <f>'Costo de tareas'!$B$15</f>
        <v>0.1964027778</v>
      </c>
      <c r="G3340" s="15">
        <f>'Producción diaria'!$T$3*$L$2*$M$2*$N$2*E3340*1000/'Costo de tareas'!$B$14</f>
        <v>0</v>
      </c>
      <c r="H3340" s="16">
        <f>IF(G3340 &gt; 'Costo de tareas'!$B$13, 'Costo de tareas'!$B$13, IF(G3340 &lt; 'Costo de tareas'!$B$13*0.2, 0, 'Costo de tareas'!$B$13- G3340))</f>
        <v>0</v>
      </c>
      <c r="I3340" s="17">
        <f>IF(H3340=0,'Costo de tareas'!$B$13,'Costo de tareas'!$B$13-H3340)</f>
        <v>39.28055556</v>
      </c>
      <c r="J3340" s="2"/>
      <c r="K3340" s="2"/>
      <c r="P3340" s="2"/>
    </row>
    <row r="3341">
      <c r="A3341" s="3" t="s">
        <v>4502</v>
      </c>
      <c r="B3341" s="11" t="str">
        <f t="shared" si="1"/>
        <v>20080520</v>
      </c>
      <c r="C3341" s="12">
        <f t="shared" si="2"/>
        <v>39588</v>
      </c>
      <c r="D3341" s="3" t="str">
        <f t="shared" si="3"/>
        <v>03</v>
      </c>
      <c r="E3341" s="13">
        <v>0.0</v>
      </c>
      <c r="F3341" s="14">
        <f>'Costo de tareas'!$B$15</f>
        <v>0.1964027778</v>
      </c>
      <c r="G3341" s="15">
        <f>'Producción diaria'!$T$3*$L$2*$M$2*$N$2*E3341*1000/'Costo de tareas'!$B$14</f>
        <v>0</v>
      </c>
      <c r="H3341" s="16">
        <f>IF(G3341 &gt; 'Costo de tareas'!$B$13, 'Costo de tareas'!$B$13, IF(G3341 &lt; 'Costo de tareas'!$B$13*0.2, 0, 'Costo de tareas'!$B$13- G3341))</f>
        <v>0</v>
      </c>
      <c r="I3341" s="17">
        <f>IF(H3341=0,'Costo de tareas'!$B$13,'Costo de tareas'!$B$13-H3341)</f>
        <v>39.28055556</v>
      </c>
      <c r="J3341" s="2"/>
      <c r="K3341" s="2"/>
      <c r="P3341" s="2"/>
    </row>
    <row r="3342">
      <c r="A3342" s="3" t="s">
        <v>4503</v>
      </c>
      <c r="B3342" s="11" t="str">
        <f t="shared" si="1"/>
        <v>20080520</v>
      </c>
      <c r="C3342" s="12">
        <f t="shared" si="2"/>
        <v>39588</v>
      </c>
      <c r="D3342" s="3" t="str">
        <f t="shared" si="3"/>
        <v>04</v>
      </c>
      <c r="E3342" s="13">
        <v>0.0</v>
      </c>
      <c r="F3342" s="14">
        <f>'Costo de tareas'!$B$15</f>
        <v>0.1964027778</v>
      </c>
      <c r="G3342" s="15">
        <f>'Producción diaria'!$T$3*$L$2*$M$2*$N$2*E3342*1000/'Costo de tareas'!$B$14</f>
        <v>0</v>
      </c>
      <c r="H3342" s="16">
        <f>IF(G3342 &gt; 'Costo de tareas'!$B$13, 'Costo de tareas'!$B$13, IF(G3342 &lt; 'Costo de tareas'!$B$13*0.2, 0, 'Costo de tareas'!$B$13- G3342))</f>
        <v>0</v>
      </c>
      <c r="I3342" s="17">
        <f>IF(H3342=0,'Costo de tareas'!$B$13,'Costo de tareas'!$B$13-H3342)</f>
        <v>39.28055556</v>
      </c>
      <c r="J3342" s="2"/>
      <c r="K3342" s="2"/>
      <c r="P3342" s="2"/>
    </row>
    <row r="3343">
      <c r="A3343" s="3" t="s">
        <v>4504</v>
      </c>
      <c r="B3343" s="11" t="str">
        <f t="shared" si="1"/>
        <v>20080520</v>
      </c>
      <c r="C3343" s="12">
        <f t="shared" si="2"/>
        <v>39588</v>
      </c>
      <c r="D3343" s="3" t="str">
        <f t="shared" si="3"/>
        <v>05</v>
      </c>
      <c r="E3343" s="13">
        <v>277.3</v>
      </c>
      <c r="F3343" s="14">
        <f>'Costo de tareas'!$B$15</f>
        <v>0.1964027778</v>
      </c>
      <c r="G3343" s="15">
        <f>'Producción diaria'!$T$3*$L$2*$M$2*$N$2*E3343*1000/'Costo de tareas'!$B$14</f>
        <v>416.9377246</v>
      </c>
      <c r="H3343" s="16">
        <f>IF(G3343 &gt; 'Costo de tareas'!$B$13, 'Costo de tareas'!$B$13, IF(G3343 &lt; 'Costo de tareas'!$B$13*0.2, 0, 'Costo de tareas'!$B$13- G3343))</f>
        <v>39.28055556</v>
      </c>
      <c r="I3343" s="17">
        <f>IF(H3343=0,'Costo de tareas'!$B$13,'Costo de tareas'!$B$13-H3343)</f>
        <v>0</v>
      </c>
      <c r="J3343" s="2"/>
      <c r="K3343" s="2"/>
      <c r="P3343" s="2"/>
    </row>
    <row r="3344">
      <c r="A3344" s="3" t="s">
        <v>4505</v>
      </c>
      <c r="B3344" s="11" t="str">
        <f t="shared" si="1"/>
        <v>20080520</v>
      </c>
      <c r="C3344" s="12">
        <f t="shared" si="2"/>
        <v>39588</v>
      </c>
      <c r="D3344" s="3" t="str">
        <f t="shared" si="3"/>
        <v>06</v>
      </c>
      <c r="E3344" s="13">
        <v>276.95</v>
      </c>
      <c r="F3344" s="14">
        <f>'Costo de tareas'!$B$15</f>
        <v>0.1964027778</v>
      </c>
      <c r="G3344" s="15">
        <f>'Producción diaria'!$T$3*$L$2*$M$2*$N$2*E3344*1000/'Costo de tareas'!$B$14</f>
        <v>416.4114779</v>
      </c>
      <c r="H3344" s="16">
        <f>IF(G3344 &gt; 'Costo de tareas'!$B$13, 'Costo de tareas'!$B$13, IF(G3344 &lt; 'Costo de tareas'!$B$13*0.2, 0, 'Costo de tareas'!$B$13- G3344))</f>
        <v>39.28055556</v>
      </c>
      <c r="I3344" s="17">
        <f>IF(H3344=0,'Costo de tareas'!$B$13,'Costo de tareas'!$B$13-H3344)</f>
        <v>0</v>
      </c>
      <c r="J3344" s="2"/>
      <c r="K3344" s="2"/>
      <c r="P3344" s="2"/>
    </row>
    <row r="3345">
      <c r="A3345" s="3" t="s">
        <v>4506</v>
      </c>
      <c r="B3345" s="11" t="str">
        <f t="shared" si="1"/>
        <v>20080520</v>
      </c>
      <c r="C3345" s="12">
        <f t="shared" si="2"/>
        <v>39588</v>
      </c>
      <c r="D3345" s="3" t="str">
        <f t="shared" si="3"/>
        <v>07</v>
      </c>
      <c r="E3345" s="13">
        <v>368.0</v>
      </c>
      <c r="F3345" s="14">
        <f>'Costo de tareas'!$B$15</f>
        <v>0.1964027778</v>
      </c>
      <c r="G3345" s="15">
        <f>'Producción diaria'!$T$3*$L$2*$M$2*$N$2*E3345*1000/'Costo de tareas'!$B$14</f>
        <v>553.3107921</v>
      </c>
      <c r="H3345" s="16">
        <f>IF(G3345 &gt; 'Costo de tareas'!$B$13, 'Costo de tareas'!$B$13, IF(G3345 &lt; 'Costo de tareas'!$B$13*0.2, 0, 'Costo de tareas'!$B$13- G3345))</f>
        <v>39.28055556</v>
      </c>
      <c r="I3345" s="17">
        <f>IF(H3345=0,'Costo de tareas'!$B$13,'Costo de tareas'!$B$13-H3345)</f>
        <v>0</v>
      </c>
      <c r="J3345" s="2"/>
      <c r="K3345" s="2"/>
      <c r="P3345" s="2"/>
    </row>
    <row r="3346">
      <c r="A3346" s="3" t="s">
        <v>4507</v>
      </c>
      <c r="B3346" s="11" t="str">
        <f t="shared" si="1"/>
        <v>20080520</v>
      </c>
      <c r="C3346" s="12">
        <f t="shared" si="2"/>
        <v>39588</v>
      </c>
      <c r="D3346" s="3" t="str">
        <f t="shared" si="3"/>
        <v>08</v>
      </c>
      <c r="E3346" s="13">
        <v>481.0</v>
      </c>
      <c r="F3346" s="14">
        <f>'Costo de tareas'!$B$15</f>
        <v>0.1964027778</v>
      </c>
      <c r="G3346" s="15">
        <f>'Producción diaria'!$T$3*$L$2*$M$2*$N$2*E3346*1000/'Costo de tareas'!$B$14</f>
        <v>723.2132908</v>
      </c>
      <c r="H3346" s="16">
        <f>IF(G3346 &gt; 'Costo de tareas'!$B$13, 'Costo de tareas'!$B$13, IF(G3346 &lt; 'Costo de tareas'!$B$13*0.2, 0, 'Costo de tareas'!$B$13- G3346))</f>
        <v>39.28055556</v>
      </c>
      <c r="I3346" s="17">
        <f>IF(H3346=0,'Costo de tareas'!$B$13,'Costo de tareas'!$B$13-H3346)</f>
        <v>0</v>
      </c>
      <c r="J3346" s="2"/>
      <c r="K3346" s="2"/>
      <c r="P3346" s="2"/>
    </row>
    <row r="3347">
      <c r="A3347" s="3" t="s">
        <v>4508</v>
      </c>
      <c r="B3347" s="11" t="str">
        <f t="shared" si="1"/>
        <v>20080520</v>
      </c>
      <c r="C3347" s="12">
        <f t="shared" si="2"/>
        <v>39588</v>
      </c>
      <c r="D3347" s="3" t="str">
        <f t="shared" si="3"/>
        <v>09</v>
      </c>
      <c r="E3347" s="13">
        <v>759.0</v>
      </c>
      <c r="F3347" s="14">
        <f>'Costo de tareas'!$B$15</f>
        <v>0.1964027778</v>
      </c>
      <c r="G3347" s="15">
        <f>'Producción diaria'!$T$3*$L$2*$M$2*$N$2*E3347*1000/'Costo de tareas'!$B$14</f>
        <v>1141.203509</v>
      </c>
      <c r="H3347" s="16">
        <f>IF(G3347 &gt; 'Costo de tareas'!$B$13, 'Costo de tareas'!$B$13, IF(G3347 &lt; 'Costo de tareas'!$B$13*0.2, 0, 'Costo de tareas'!$B$13- G3347))</f>
        <v>39.28055556</v>
      </c>
      <c r="I3347" s="17">
        <f>IF(H3347=0,'Costo de tareas'!$B$13,'Costo de tareas'!$B$13-H3347)</f>
        <v>0</v>
      </c>
      <c r="J3347" s="2"/>
      <c r="K3347" s="2"/>
      <c r="P3347" s="2"/>
    </row>
    <row r="3348">
      <c r="A3348" s="3" t="s">
        <v>4509</v>
      </c>
      <c r="B3348" s="11" t="str">
        <f t="shared" si="1"/>
        <v>20080520</v>
      </c>
      <c r="C3348" s="12">
        <f t="shared" si="2"/>
        <v>39588</v>
      </c>
      <c r="D3348" s="3" t="str">
        <f t="shared" si="3"/>
        <v>10</v>
      </c>
      <c r="E3348" s="13">
        <v>903.0</v>
      </c>
      <c r="F3348" s="14">
        <f>'Costo de tareas'!$B$15</f>
        <v>0.1964027778</v>
      </c>
      <c r="G3348" s="15">
        <f>'Producción diaria'!$T$3*$L$2*$M$2*$N$2*E3348*1000/'Costo de tareas'!$B$14</f>
        <v>1357.716427</v>
      </c>
      <c r="H3348" s="16">
        <f>IF(G3348 &gt; 'Costo de tareas'!$B$13, 'Costo de tareas'!$B$13, IF(G3348 &lt; 'Costo de tareas'!$B$13*0.2, 0, 'Costo de tareas'!$B$13- G3348))</f>
        <v>39.28055556</v>
      </c>
      <c r="I3348" s="17">
        <f>IF(H3348=0,'Costo de tareas'!$B$13,'Costo de tareas'!$B$13-H3348)</f>
        <v>0</v>
      </c>
      <c r="J3348" s="2"/>
      <c r="K3348" s="2"/>
      <c r="P3348" s="2"/>
    </row>
    <row r="3349">
      <c r="A3349" s="3" t="s">
        <v>4510</v>
      </c>
      <c r="B3349" s="11" t="str">
        <f t="shared" si="1"/>
        <v>20080520</v>
      </c>
      <c r="C3349" s="12">
        <f t="shared" si="2"/>
        <v>39588</v>
      </c>
      <c r="D3349" s="3" t="str">
        <f t="shared" si="3"/>
        <v>11</v>
      </c>
      <c r="E3349" s="13">
        <v>327.65</v>
      </c>
      <c r="F3349" s="14">
        <f>'Costo de tareas'!$B$15</f>
        <v>0.1964027778</v>
      </c>
      <c r="G3349" s="15">
        <f>'Producción diaria'!$T$3*$L$2*$M$2*$N$2*E3349*1000/'Costo de tareas'!$B$14</f>
        <v>492.642068</v>
      </c>
      <c r="H3349" s="16">
        <f>IF(G3349 &gt; 'Costo de tareas'!$B$13, 'Costo de tareas'!$B$13, IF(G3349 &lt; 'Costo de tareas'!$B$13*0.2, 0, 'Costo de tareas'!$B$13- G3349))</f>
        <v>39.28055556</v>
      </c>
      <c r="I3349" s="17">
        <f>IF(H3349=0,'Costo de tareas'!$B$13,'Costo de tareas'!$B$13-H3349)</f>
        <v>0</v>
      </c>
      <c r="J3349" s="2"/>
      <c r="K3349" s="2"/>
      <c r="P3349" s="2"/>
    </row>
    <row r="3350">
      <c r="A3350" s="3" t="s">
        <v>4512</v>
      </c>
      <c r="B3350" s="11" t="str">
        <f t="shared" si="1"/>
        <v>20080520</v>
      </c>
      <c r="C3350" s="12">
        <f t="shared" si="2"/>
        <v>39588</v>
      </c>
      <c r="D3350" s="3" t="str">
        <f t="shared" si="3"/>
        <v>12</v>
      </c>
      <c r="E3350" s="13">
        <v>164.0</v>
      </c>
      <c r="F3350" s="14">
        <f>'Costo de tareas'!$B$15</f>
        <v>0.1964027778</v>
      </c>
      <c r="G3350" s="15">
        <f>'Producción diaria'!$T$3*$L$2*$M$2*$N$2*E3350*1000/'Costo de tareas'!$B$14</f>
        <v>246.5841574</v>
      </c>
      <c r="H3350" s="16">
        <f>IF(G3350 &gt; 'Costo de tareas'!$B$13, 'Costo de tareas'!$B$13, IF(G3350 &lt; 'Costo de tareas'!$B$13*0.2, 0, 'Costo de tareas'!$B$13- G3350))</f>
        <v>39.28055556</v>
      </c>
      <c r="I3350" s="17">
        <f>IF(H3350=0,'Costo de tareas'!$B$13,'Costo de tareas'!$B$13-H3350)</f>
        <v>0</v>
      </c>
      <c r="J3350" s="2"/>
      <c r="K3350" s="2"/>
      <c r="P3350" s="2"/>
    </row>
    <row r="3351">
      <c r="A3351" s="3" t="s">
        <v>4514</v>
      </c>
      <c r="B3351" s="11" t="str">
        <f t="shared" si="1"/>
        <v>20080520</v>
      </c>
      <c r="C3351" s="12">
        <f t="shared" si="2"/>
        <v>39588</v>
      </c>
      <c r="D3351" s="3" t="str">
        <f t="shared" si="3"/>
        <v>13</v>
      </c>
      <c r="E3351" s="13">
        <v>851.0</v>
      </c>
      <c r="F3351" s="14">
        <f>'Costo de tareas'!$B$15</f>
        <v>0.1964027778</v>
      </c>
      <c r="G3351" s="15">
        <f>'Producción diaria'!$T$3*$L$2*$M$2*$N$2*E3351*1000/'Costo de tareas'!$B$14</f>
        <v>1279.531207</v>
      </c>
      <c r="H3351" s="16">
        <f>IF(G3351 &gt; 'Costo de tareas'!$B$13, 'Costo de tareas'!$B$13, IF(G3351 &lt; 'Costo de tareas'!$B$13*0.2, 0, 'Costo de tareas'!$B$13- G3351))</f>
        <v>39.28055556</v>
      </c>
      <c r="I3351" s="17">
        <f>IF(H3351=0,'Costo de tareas'!$B$13,'Costo de tareas'!$B$13-H3351)</f>
        <v>0</v>
      </c>
      <c r="J3351" s="2"/>
      <c r="K3351" s="2"/>
      <c r="P3351" s="2"/>
    </row>
    <row r="3352">
      <c r="A3352" s="3" t="s">
        <v>4515</v>
      </c>
      <c r="B3352" s="11" t="str">
        <f t="shared" si="1"/>
        <v>20080520</v>
      </c>
      <c r="C3352" s="12">
        <f t="shared" si="2"/>
        <v>39588</v>
      </c>
      <c r="D3352" s="3" t="str">
        <f t="shared" si="3"/>
        <v>14</v>
      </c>
      <c r="E3352" s="13">
        <v>145.0</v>
      </c>
      <c r="F3352" s="14">
        <f>'Costo de tareas'!$B$15</f>
        <v>0.1964027778</v>
      </c>
      <c r="G3352" s="15">
        <f>'Producción diaria'!$T$3*$L$2*$M$2*$N$2*E3352*1000/'Costo de tareas'!$B$14</f>
        <v>218.0164806</v>
      </c>
      <c r="H3352" s="16">
        <f>IF(G3352 &gt; 'Costo de tareas'!$B$13, 'Costo de tareas'!$B$13, IF(G3352 &lt; 'Costo de tareas'!$B$13*0.2, 0, 'Costo de tareas'!$B$13- G3352))</f>
        <v>39.28055556</v>
      </c>
      <c r="I3352" s="17">
        <f>IF(H3352=0,'Costo de tareas'!$B$13,'Costo de tareas'!$B$13-H3352)</f>
        <v>0</v>
      </c>
      <c r="J3352" s="2"/>
      <c r="K3352" s="2"/>
      <c r="P3352" s="2"/>
    </row>
    <row r="3353">
      <c r="A3353" s="3" t="s">
        <v>4516</v>
      </c>
      <c r="B3353" s="11" t="str">
        <f t="shared" si="1"/>
        <v>20080520</v>
      </c>
      <c r="C3353" s="12">
        <f t="shared" si="2"/>
        <v>39588</v>
      </c>
      <c r="D3353" s="3" t="str">
        <f t="shared" si="3"/>
        <v>15</v>
      </c>
      <c r="E3353" s="13">
        <v>122.0</v>
      </c>
      <c r="F3353" s="14">
        <f>'Costo de tareas'!$B$15</f>
        <v>0.1964027778</v>
      </c>
      <c r="G3353" s="15">
        <f>'Producción diaria'!$T$3*$L$2*$M$2*$N$2*E3353*1000/'Costo de tareas'!$B$14</f>
        <v>183.4345561</v>
      </c>
      <c r="H3353" s="16">
        <f>IF(G3353 &gt; 'Costo de tareas'!$B$13, 'Costo de tareas'!$B$13, IF(G3353 &lt; 'Costo de tareas'!$B$13*0.2, 0, 'Costo de tareas'!$B$13- G3353))</f>
        <v>39.28055556</v>
      </c>
      <c r="I3353" s="17">
        <f>IF(H3353=0,'Costo de tareas'!$B$13,'Costo de tareas'!$B$13-H3353)</f>
        <v>0</v>
      </c>
      <c r="J3353" s="2"/>
      <c r="K3353" s="2"/>
      <c r="P3353" s="2"/>
    </row>
    <row r="3354">
      <c r="A3354" s="3" t="s">
        <v>4518</v>
      </c>
      <c r="B3354" s="11" t="str">
        <f t="shared" si="1"/>
        <v>20080520</v>
      </c>
      <c r="C3354" s="12">
        <f t="shared" si="2"/>
        <v>39588</v>
      </c>
      <c r="D3354" s="3" t="str">
        <f t="shared" si="3"/>
        <v>16</v>
      </c>
      <c r="E3354" s="13">
        <v>567.0</v>
      </c>
      <c r="F3354" s="14">
        <f>'Costo de tareas'!$B$15</f>
        <v>0.1964027778</v>
      </c>
      <c r="G3354" s="15">
        <f>'Producción diaria'!$T$3*$L$2*$M$2*$N$2*E3354*1000/'Costo de tareas'!$B$14</f>
        <v>852.5196172</v>
      </c>
      <c r="H3354" s="16">
        <f>IF(G3354 &gt; 'Costo de tareas'!$B$13, 'Costo de tareas'!$B$13, IF(G3354 &lt; 'Costo de tareas'!$B$13*0.2, 0, 'Costo de tareas'!$B$13- G3354))</f>
        <v>39.28055556</v>
      </c>
      <c r="I3354" s="17">
        <f>IF(H3354=0,'Costo de tareas'!$B$13,'Costo de tareas'!$B$13-H3354)</f>
        <v>0</v>
      </c>
      <c r="J3354" s="2"/>
      <c r="K3354" s="2"/>
      <c r="P3354" s="2"/>
    </row>
    <row r="3355">
      <c r="A3355" s="3" t="s">
        <v>4519</v>
      </c>
      <c r="B3355" s="11" t="str">
        <f t="shared" si="1"/>
        <v>20080520</v>
      </c>
      <c r="C3355" s="12">
        <f t="shared" si="2"/>
        <v>39588</v>
      </c>
      <c r="D3355" s="3" t="str">
        <f t="shared" si="3"/>
        <v>17</v>
      </c>
      <c r="E3355" s="13">
        <v>38.0</v>
      </c>
      <c r="F3355" s="14">
        <f>'Costo de tareas'!$B$15</f>
        <v>0.1964027778</v>
      </c>
      <c r="G3355" s="15">
        <f>'Producción diaria'!$T$3*$L$2*$M$2*$N$2*E3355*1000/'Costo de tareas'!$B$14</f>
        <v>57.13535354</v>
      </c>
      <c r="H3355" s="16">
        <f>IF(G3355 &gt; 'Costo de tareas'!$B$13, 'Costo de tareas'!$B$13, IF(G3355 &lt; 'Costo de tareas'!$B$13*0.2, 0, 'Costo de tareas'!$B$13- G3355))</f>
        <v>39.28055556</v>
      </c>
      <c r="I3355" s="17">
        <f>IF(H3355=0,'Costo de tareas'!$B$13,'Costo de tareas'!$B$13-H3355)</f>
        <v>0</v>
      </c>
      <c r="J3355" s="2"/>
      <c r="K3355" s="2"/>
      <c r="P3355" s="2"/>
    </row>
    <row r="3356">
      <c r="A3356" s="3" t="s">
        <v>4520</v>
      </c>
      <c r="B3356" s="11" t="str">
        <f t="shared" si="1"/>
        <v>20080520</v>
      </c>
      <c r="C3356" s="12">
        <f t="shared" si="2"/>
        <v>39588</v>
      </c>
      <c r="D3356" s="3" t="str">
        <f t="shared" si="3"/>
        <v>18</v>
      </c>
      <c r="E3356" s="13">
        <v>175.0</v>
      </c>
      <c r="F3356" s="14">
        <f>'Costo de tareas'!$B$15</f>
        <v>0.1964027778</v>
      </c>
      <c r="G3356" s="15">
        <f>'Producción diaria'!$T$3*$L$2*$M$2*$N$2*E3356*1000/'Costo de tareas'!$B$14</f>
        <v>263.1233386</v>
      </c>
      <c r="H3356" s="16">
        <f>IF(G3356 &gt; 'Costo de tareas'!$B$13, 'Costo de tareas'!$B$13, IF(G3356 &lt; 'Costo de tareas'!$B$13*0.2, 0, 'Costo de tareas'!$B$13- G3356))</f>
        <v>39.28055556</v>
      </c>
      <c r="I3356" s="17">
        <f>IF(H3356=0,'Costo de tareas'!$B$13,'Costo de tareas'!$B$13-H3356)</f>
        <v>0</v>
      </c>
      <c r="J3356" s="2"/>
      <c r="K3356" s="2"/>
      <c r="P3356" s="2"/>
    </row>
    <row r="3357">
      <c r="A3357" s="3" t="s">
        <v>4521</v>
      </c>
      <c r="B3357" s="11" t="str">
        <f t="shared" si="1"/>
        <v>20080520</v>
      </c>
      <c r="C3357" s="12">
        <f t="shared" si="2"/>
        <v>39588</v>
      </c>
      <c r="D3357" s="3" t="str">
        <f t="shared" si="3"/>
        <v>19</v>
      </c>
      <c r="E3357" s="13">
        <v>7.0</v>
      </c>
      <c r="F3357" s="14">
        <f>'Costo de tareas'!$B$15</f>
        <v>0.1964027778</v>
      </c>
      <c r="G3357" s="15">
        <f>'Producción diaria'!$T$3*$L$2*$M$2*$N$2*E3357*1000/'Costo de tareas'!$B$14</f>
        <v>10.52493355</v>
      </c>
      <c r="H3357" s="16">
        <f>IF(G3357 &gt; 'Costo de tareas'!$B$13, 'Costo de tareas'!$B$13, IF(G3357 &lt; 'Costo de tareas'!$B$13*0.2, 0, 'Costo de tareas'!$B$13- G3357))</f>
        <v>28.75562201</v>
      </c>
      <c r="I3357" s="17">
        <f>IF(H3357=0,'Costo de tareas'!$B$13,'Costo de tareas'!$B$13-H3357)</f>
        <v>10.52493355</v>
      </c>
      <c r="J3357" s="2"/>
      <c r="K3357" s="2"/>
      <c r="P3357" s="2"/>
    </row>
    <row r="3358">
      <c r="A3358" s="3" t="s">
        <v>4522</v>
      </c>
      <c r="B3358" s="11" t="str">
        <f t="shared" si="1"/>
        <v>20080520</v>
      </c>
      <c r="C3358" s="12">
        <f t="shared" si="2"/>
        <v>39588</v>
      </c>
      <c r="D3358" s="3" t="str">
        <f t="shared" si="3"/>
        <v>20</v>
      </c>
      <c r="E3358" s="13">
        <v>0.0</v>
      </c>
      <c r="F3358" s="14">
        <f>'Costo de tareas'!$B$15</f>
        <v>0.1964027778</v>
      </c>
      <c r="G3358" s="15">
        <f>'Producción diaria'!$T$3*$L$2*$M$2*$N$2*E3358*1000/'Costo de tareas'!$B$14</f>
        <v>0</v>
      </c>
      <c r="H3358" s="16">
        <f>IF(G3358 &gt; 'Costo de tareas'!$B$13, 'Costo de tareas'!$B$13, IF(G3358 &lt; 'Costo de tareas'!$B$13*0.2, 0, 'Costo de tareas'!$B$13- G3358))</f>
        <v>0</v>
      </c>
      <c r="I3358" s="17">
        <f>IF(H3358=0,'Costo de tareas'!$B$13,'Costo de tareas'!$B$13-H3358)</f>
        <v>39.28055556</v>
      </c>
      <c r="J3358" s="2"/>
      <c r="K3358" s="2"/>
      <c r="P3358" s="2"/>
    </row>
    <row r="3359">
      <c r="A3359" s="3" t="s">
        <v>4523</v>
      </c>
      <c r="B3359" s="11" t="str">
        <f t="shared" si="1"/>
        <v>20080520</v>
      </c>
      <c r="C3359" s="12">
        <f t="shared" si="2"/>
        <v>39588</v>
      </c>
      <c r="D3359" s="3" t="str">
        <f t="shared" si="3"/>
        <v>21</v>
      </c>
      <c r="E3359" s="13">
        <v>0.0</v>
      </c>
      <c r="F3359" s="14">
        <f>'Costo de tareas'!$B$15</f>
        <v>0.1964027778</v>
      </c>
      <c r="G3359" s="15">
        <f>'Producción diaria'!$T$3*$L$2*$M$2*$N$2*E3359*1000/'Costo de tareas'!$B$14</f>
        <v>0</v>
      </c>
      <c r="H3359" s="16">
        <f>IF(G3359 &gt; 'Costo de tareas'!$B$13, 'Costo de tareas'!$B$13, IF(G3359 &lt; 'Costo de tareas'!$B$13*0.2, 0, 'Costo de tareas'!$B$13- G3359))</f>
        <v>0</v>
      </c>
      <c r="I3359" s="17">
        <f>IF(H3359=0,'Costo de tareas'!$B$13,'Costo de tareas'!$B$13-H3359)</f>
        <v>39.28055556</v>
      </c>
      <c r="J3359" s="2"/>
      <c r="K3359" s="2"/>
      <c r="P3359" s="2"/>
    </row>
    <row r="3360">
      <c r="A3360" s="3" t="s">
        <v>4524</v>
      </c>
      <c r="B3360" s="11" t="str">
        <f t="shared" si="1"/>
        <v>20080520</v>
      </c>
      <c r="C3360" s="12">
        <f t="shared" si="2"/>
        <v>39588</v>
      </c>
      <c r="D3360" s="3" t="str">
        <f t="shared" si="3"/>
        <v>22</v>
      </c>
      <c r="E3360" s="13">
        <v>0.0</v>
      </c>
      <c r="F3360" s="14">
        <f>'Costo de tareas'!$B$15</f>
        <v>0.1964027778</v>
      </c>
      <c r="G3360" s="15">
        <f>'Producción diaria'!$T$3*$L$2*$M$2*$N$2*E3360*1000/'Costo de tareas'!$B$14</f>
        <v>0</v>
      </c>
      <c r="H3360" s="16">
        <f>IF(G3360 &gt; 'Costo de tareas'!$B$13, 'Costo de tareas'!$B$13, IF(G3360 &lt; 'Costo de tareas'!$B$13*0.2, 0, 'Costo de tareas'!$B$13- G3360))</f>
        <v>0</v>
      </c>
      <c r="I3360" s="17">
        <f>IF(H3360=0,'Costo de tareas'!$B$13,'Costo de tareas'!$B$13-H3360)</f>
        <v>39.28055556</v>
      </c>
      <c r="J3360" s="2"/>
      <c r="K3360" s="2"/>
      <c r="P3360" s="2"/>
    </row>
    <row r="3361">
      <c r="A3361" s="3" t="s">
        <v>4525</v>
      </c>
      <c r="B3361" s="11" t="str">
        <f t="shared" si="1"/>
        <v>20080520</v>
      </c>
      <c r="C3361" s="12">
        <f t="shared" si="2"/>
        <v>39588</v>
      </c>
      <c r="D3361" s="3" t="str">
        <f t="shared" si="3"/>
        <v>23</v>
      </c>
      <c r="E3361" s="13">
        <v>0.0</v>
      </c>
      <c r="F3361" s="14">
        <f>'Costo de tareas'!$B$15</f>
        <v>0.1964027778</v>
      </c>
      <c r="G3361" s="15">
        <f>'Producción diaria'!$T$3*$L$2*$M$2*$N$2*E3361*1000/'Costo de tareas'!$B$14</f>
        <v>0</v>
      </c>
      <c r="H3361" s="16">
        <f>IF(G3361 &gt; 'Costo de tareas'!$B$13, 'Costo de tareas'!$B$13, IF(G3361 &lt; 'Costo de tareas'!$B$13*0.2, 0, 'Costo de tareas'!$B$13- G3361))</f>
        <v>0</v>
      </c>
      <c r="I3361" s="17">
        <f>IF(H3361=0,'Costo de tareas'!$B$13,'Costo de tareas'!$B$13-H3361)</f>
        <v>39.28055556</v>
      </c>
      <c r="J3361" s="2"/>
      <c r="K3361" s="2"/>
      <c r="P3361" s="2"/>
    </row>
    <row r="3362">
      <c r="A3362" s="3" t="s">
        <v>4526</v>
      </c>
      <c r="B3362" s="11" t="str">
        <f t="shared" si="1"/>
        <v>20080521</v>
      </c>
      <c r="C3362" s="12">
        <f t="shared" si="2"/>
        <v>39589</v>
      </c>
      <c r="D3362" s="3" t="str">
        <f t="shared" si="3"/>
        <v>00</v>
      </c>
      <c r="E3362" s="13">
        <v>0.0</v>
      </c>
      <c r="F3362" s="14">
        <f>'Costo de tareas'!$B$15</f>
        <v>0.1964027778</v>
      </c>
      <c r="G3362" s="15">
        <f>'Producción diaria'!$T$3*$L$2*$M$2*$N$2*E3362*1000/'Costo de tareas'!$B$14</f>
        <v>0</v>
      </c>
      <c r="H3362" s="16">
        <f>IF(G3362 &gt; 'Costo de tareas'!$B$13, 'Costo de tareas'!$B$13, IF(G3362 &lt; 'Costo de tareas'!$B$13*0.2, 0, 'Costo de tareas'!$B$13- G3362))</f>
        <v>0</v>
      </c>
      <c r="I3362" s="17">
        <f>IF(H3362=0,'Costo de tareas'!$B$13,'Costo de tareas'!$B$13-H3362)</f>
        <v>39.28055556</v>
      </c>
      <c r="J3362" s="2"/>
      <c r="K3362" s="2"/>
      <c r="P3362" s="2"/>
    </row>
    <row r="3363">
      <c r="A3363" s="3" t="s">
        <v>4527</v>
      </c>
      <c r="B3363" s="11" t="str">
        <f t="shared" si="1"/>
        <v>20080521</v>
      </c>
      <c r="C3363" s="12">
        <f t="shared" si="2"/>
        <v>39589</v>
      </c>
      <c r="D3363" s="3" t="str">
        <f t="shared" si="3"/>
        <v>01</v>
      </c>
      <c r="E3363" s="13">
        <v>0.0</v>
      </c>
      <c r="F3363" s="14">
        <f>'Costo de tareas'!$B$15</f>
        <v>0.1964027778</v>
      </c>
      <c r="G3363" s="15">
        <f>'Producción diaria'!$T$3*$L$2*$M$2*$N$2*E3363*1000/'Costo de tareas'!$B$14</f>
        <v>0</v>
      </c>
      <c r="H3363" s="16">
        <f>IF(G3363 &gt; 'Costo de tareas'!$B$13, 'Costo de tareas'!$B$13, IF(G3363 &lt; 'Costo de tareas'!$B$13*0.2, 0, 'Costo de tareas'!$B$13- G3363))</f>
        <v>0</v>
      </c>
      <c r="I3363" s="17">
        <f>IF(H3363=0,'Costo de tareas'!$B$13,'Costo de tareas'!$B$13-H3363)</f>
        <v>39.28055556</v>
      </c>
      <c r="J3363" s="2"/>
      <c r="K3363" s="2"/>
      <c r="P3363" s="2"/>
    </row>
    <row r="3364">
      <c r="A3364" s="3" t="s">
        <v>4528</v>
      </c>
      <c r="B3364" s="11" t="str">
        <f t="shared" si="1"/>
        <v>20080521</v>
      </c>
      <c r="C3364" s="12">
        <f t="shared" si="2"/>
        <v>39589</v>
      </c>
      <c r="D3364" s="3" t="str">
        <f t="shared" si="3"/>
        <v>02</v>
      </c>
      <c r="E3364" s="13">
        <v>0.0</v>
      </c>
      <c r="F3364" s="14">
        <f>'Costo de tareas'!$B$15</f>
        <v>0.1964027778</v>
      </c>
      <c r="G3364" s="15">
        <f>'Producción diaria'!$T$3*$L$2*$M$2*$N$2*E3364*1000/'Costo de tareas'!$B$14</f>
        <v>0</v>
      </c>
      <c r="H3364" s="16">
        <f>IF(G3364 &gt; 'Costo de tareas'!$B$13, 'Costo de tareas'!$B$13, IF(G3364 &lt; 'Costo de tareas'!$B$13*0.2, 0, 'Costo de tareas'!$B$13- G3364))</f>
        <v>0</v>
      </c>
      <c r="I3364" s="17">
        <f>IF(H3364=0,'Costo de tareas'!$B$13,'Costo de tareas'!$B$13-H3364)</f>
        <v>39.28055556</v>
      </c>
      <c r="J3364" s="2"/>
      <c r="K3364" s="2"/>
      <c r="P3364" s="2"/>
    </row>
    <row r="3365">
      <c r="A3365" s="3" t="s">
        <v>4530</v>
      </c>
      <c r="B3365" s="11" t="str">
        <f t="shared" si="1"/>
        <v>20080521</v>
      </c>
      <c r="C3365" s="12">
        <f t="shared" si="2"/>
        <v>39589</v>
      </c>
      <c r="D3365" s="3" t="str">
        <f t="shared" si="3"/>
        <v>03</v>
      </c>
      <c r="E3365" s="13">
        <v>0.0</v>
      </c>
      <c r="F3365" s="14">
        <f>'Costo de tareas'!$B$15</f>
        <v>0.1964027778</v>
      </c>
      <c r="G3365" s="15">
        <f>'Producción diaria'!$T$3*$L$2*$M$2*$N$2*E3365*1000/'Costo de tareas'!$B$14</f>
        <v>0</v>
      </c>
      <c r="H3365" s="16">
        <f>IF(G3365 &gt; 'Costo de tareas'!$B$13, 'Costo de tareas'!$B$13, IF(G3365 &lt; 'Costo de tareas'!$B$13*0.2, 0, 'Costo de tareas'!$B$13- G3365))</f>
        <v>0</v>
      </c>
      <c r="I3365" s="17">
        <f>IF(H3365=0,'Costo de tareas'!$B$13,'Costo de tareas'!$B$13-H3365)</f>
        <v>39.28055556</v>
      </c>
      <c r="J3365" s="2"/>
      <c r="K3365" s="2"/>
      <c r="P3365" s="2"/>
    </row>
    <row r="3366">
      <c r="A3366" s="3" t="s">
        <v>4531</v>
      </c>
      <c r="B3366" s="11" t="str">
        <f t="shared" si="1"/>
        <v>20080521</v>
      </c>
      <c r="C3366" s="12">
        <f t="shared" si="2"/>
        <v>39589</v>
      </c>
      <c r="D3366" s="3" t="str">
        <f t="shared" si="3"/>
        <v>04</v>
      </c>
      <c r="E3366" s="13">
        <v>0.0</v>
      </c>
      <c r="F3366" s="14">
        <f>'Costo de tareas'!$B$15</f>
        <v>0.1964027778</v>
      </c>
      <c r="G3366" s="15">
        <f>'Producción diaria'!$T$3*$L$2*$M$2*$N$2*E3366*1000/'Costo de tareas'!$B$14</f>
        <v>0</v>
      </c>
      <c r="H3366" s="16">
        <f>IF(G3366 &gt; 'Costo de tareas'!$B$13, 'Costo de tareas'!$B$13, IF(G3366 &lt; 'Costo de tareas'!$B$13*0.2, 0, 'Costo de tareas'!$B$13- G3366))</f>
        <v>0</v>
      </c>
      <c r="I3366" s="17">
        <f>IF(H3366=0,'Costo de tareas'!$B$13,'Costo de tareas'!$B$13-H3366)</f>
        <v>39.28055556</v>
      </c>
      <c r="J3366" s="2"/>
      <c r="K3366" s="2"/>
      <c r="P3366" s="2"/>
    </row>
    <row r="3367">
      <c r="A3367" s="3" t="s">
        <v>4532</v>
      </c>
      <c r="B3367" s="11" t="str">
        <f t="shared" si="1"/>
        <v>20080521</v>
      </c>
      <c r="C3367" s="12">
        <f t="shared" si="2"/>
        <v>39589</v>
      </c>
      <c r="D3367" s="3" t="str">
        <f t="shared" si="3"/>
        <v>05</v>
      </c>
      <c r="E3367" s="13">
        <v>289.3</v>
      </c>
      <c r="F3367" s="14">
        <f>'Costo de tareas'!$B$15</f>
        <v>0.1964027778</v>
      </c>
      <c r="G3367" s="15">
        <f>'Producción diaria'!$T$3*$L$2*$M$2*$N$2*E3367*1000/'Costo de tareas'!$B$14</f>
        <v>434.9804678</v>
      </c>
      <c r="H3367" s="16">
        <f>IF(G3367 &gt; 'Costo de tareas'!$B$13, 'Costo de tareas'!$B$13, IF(G3367 &lt; 'Costo de tareas'!$B$13*0.2, 0, 'Costo de tareas'!$B$13- G3367))</f>
        <v>39.28055556</v>
      </c>
      <c r="I3367" s="17">
        <f>IF(H3367=0,'Costo de tareas'!$B$13,'Costo de tareas'!$B$13-H3367)</f>
        <v>0</v>
      </c>
      <c r="J3367" s="2"/>
      <c r="K3367" s="2"/>
      <c r="P3367" s="2"/>
    </row>
    <row r="3368">
      <c r="A3368" s="3" t="s">
        <v>4533</v>
      </c>
      <c r="B3368" s="11" t="str">
        <f t="shared" si="1"/>
        <v>20080521</v>
      </c>
      <c r="C3368" s="12">
        <f t="shared" si="2"/>
        <v>39589</v>
      </c>
      <c r="D3368" s="3" t="str">
        <f t="shared" si="3"/>
        <v>06</v>
      </c>
      <c r="E3368" s="13">
        <v>125.0</v>
      </c>
      <c r="F3368" s="14">
        <f>'Costo de tareas'!$B$15</f>
        <v>0.1964027778</v>
      </c>
      <c r="G3368" s="15">
        <f>'Producción diaria'!$T$3*$L$2*$M$2*$N$2*E3368*1000/'Costo de tareas'!$B$14</f>
        <v>187.9452419</v>
      </c>
      <c r="H3368" s="16">
        <f>IF(G3368 &gt; 'Costo de tareas'!$B$13, 'Costo de tareas'!$B$13, IF(G3368 &lt; 'Costo de tareas'!$B$13*0.2, 0, 'Costo de tareas'!$B$13- G3368))</f>
        <v>39.28055556</v>
      </c>
      <c r="I3368" s="17">
        <f>IF(H3368=0,'Costo de tareas'!$B$13,'Costo de tareas'!$B$13-H3368)</f>
        <v>0</v>
      </c>
      <c r="J3368" s="2"/>
      <c r="K3368" s="2"/>
      <c r="P3368" s="2"/>
    </row>
    <row r="3369">
      <c r="A3369" s="3" t="s">
        <v>4534</v>
      </c>
      <c r="B3369" s="11" t="str">
        <f t="shared" si="1"/>
        <v>20080521</v>
      </c>
      <c r="C3369" s="12">
        <f t="shared" si="2"/>
        <v>39589</v>
      </c>
      <c r="D3369" s="3" t="str">
        <f t="shared" si="3"/>
        <v>07</v>
      </c>
      <c r="E3369" s="13">
        <v>183.0</v>
      </c>
      <c r="F3369" s="14">
        <f>'Costo de tareas'!$B$15</f>
        <v>0.1964027778</v>
      </c>
      <c r="G3369" s="15">
        <f>'Producción diaria'!$T$3*$L$2*$M$2*$N$2*E3369*1000/'Costo de tareas'!$B$14</f>
        <v>275.1518341</v>
      </c>
      <c r="H3369" s="16">
        <f>IF(G3369 &gt; 'Costo de tareas'!$B$13, 'Costo de tareas'!$B$13, IF(G3369 &lt; 'Costo de tareas'!$B$13*0.2, 0, 'Costo de tareas'!$B$13- G3369))</f>
        <v>39.28055556</v>
      </c>
      <c r="I3369" s="17">
        <f>IF(H3369=0,'Costo de tareas'!$B$13,'Costo de tareas'!$B$13-H3369)</f>
        <v>0</v>
      </c>
      <c r="J3369" s="2"/>
      <c r="K3369" s="2"/>
      <c r="P3369" s="2"/>
    </row>
    <row r="3370">
      <c r="A3370" s="3" t="s">
        <v>4535</v>
      </c>
      <c r="B3370" s="11" t="str">
        <f t="shared" si="1"/>
        <v>20080521</v>
      </c>
      <c r="C3370" s="12">
        <f t="shared" si="2"/>
        <v>39589</v>
      </c>
      <c r="D3370" s="3" t="str">
        <f t="shared" si="3"/>
        <v>08</v>
      </c>
      <c r="E3370" s="13">
        <v>243.0</v>
      </c>
      <c r="F3370" s="14">
        <f>'Costo de tareas'!$B$15</f>
        <v>0.1964027778</v>
      </c>
      <c r="G3370" s="15">
        <f>'Producción diaria'!$T$3*$L$2*$M$2*$N$2*E3370*1000/'Costo de tareas'!$B$14</f>
        <v>365.3655502</v>
      </c>
      <c r="H3370" s="16">
        <f>IF(G3370 &gt; 'Costo de tareas'!$B$13, 'Costo de tareas'!$B$13, IF(G3370 &lt; 'Costo de tareas'!$B$13*0.2, 0, 'Costo de tareas'!$B$13- G3370))</f>
        <v>39.28055556</v>
      </c>
      <c r="I3370" s="17">
        <f>IF(H3370=0,'Costo de tareas'!$B$13,'Costo de tareas'!$B$13-H3370)</f>
        <v>0</v>
      </c>
      <c r="J3370" s="2"/>
      <c r="K3370" s="2"/>
      <c r="P3370" s="2"/>
    </row>
    <row r="3371">
      <c r="A3371" s="3" t="s">
        <v>4536</v>
      </c>
      <c r="B3371" s="11" t="str">
        <f t="shared" si="1"/>
        <v>20080521</v>
      </c>
      <c r="C3371" s="12">
        <f t="shared" si="2"/>
        <v>39589</v>
      </c>
      <c r="D3371" s="3" t="str">
        <f t="shared" si="3"/>
        <v>09</v>
      </c>
      <c r="E3371" s="13">
        <v>474.0</v>
      </c>
      <c r="F3371" s="14">
        <f>'Costo de tareas'!$B$15</f>
        <v>0.1964027778</v>
      </c>
      <c r="G3371" s="15">
        <f>'Producción diaria'!$T$3*$L$2*$M$2*$N$2*E3371*1000/'Costo de tareas'!$B$14</f>
        <v>712.6883573</v>
      </c>
      <c r="H3371" s="16">
        <f>IF(G3371 &gt; 'Costo de tareas'!$B$13, 'Costo de tareas'!$B$13, IF(G3371 &lt; 'Costo de tareas'!$B$13*0.2, 0, 'Costo de tareas'!$B$13- G3371))</f>
        <v>39.28055556</v>
      </c>
      <c r="I3371" s="17">
        <f>IF(H3371=0,'Costo de tareas'!$B$13,'Costo de tareas'!$B$13-H3371)</f>
        <v>0</v>
      </c>
      <c r="J3371" s="2"/>
      <c r="K3371" s="2"/>
      <c r="P3371" s="2"/>
    </row>
    <row r="3372">
      <c r="A3372" s="3" t="s">
        <v>4537</v>
      </c>
      <c r="B3372" s="11" t="str">
        <f t="shared" si="1"/>
        <v>20080521</v>
      </c>
      <c r="C3372" s="12">
        <f t="shared" si="2"/>
        <v>39589</v>
      </c>
      <c r="D3372" s="3" t="str">
        <f t="shared" si="3"/>
        <v>10</v>
      </c>
      <c r="E3372" s="13">
        <v>12.0</v>
      </c>
      <c r="F3372" s="14">
        <f>'Costo de tareas'!$B$15</f>
        <v>0.1964027778</v>
      </c>
      <c r="G3372" s="15">
        <f>'Producción diaria'!$T$3*$L$2*$M$2*$N$2*E3372*1000/'Costo de tareas'!$B$14</f>
        <v>18.04274322</v>
      </c>
      <c r="H3372" s="16">
        <f>IF(G3372 &gt; 'Costo de tareas'!$B$13, 'Costo de tareas'!$B$13, IF(G3372 &lt; 'Costo de tareas'!$B$13*0.2, 0, 'Costo de tareas'!$B$13- G3372))</f>
        <v>21.23781233</v>
      </c>
      <c r="I3372" s="17">
        <f>IF(H3372=0,'Costo de tareas'!$B$13,'Costo de tareas'!$B$13-H3372)</f>
        <v>18.04274322</v>
      </c>
      <c r="J3372" s="2"/>
      <c r="K3372" s="2"/>
      <c r="P3372" s="2"/>
    </row>
    <row r="3373">
      <c r="A3373" s="3" t="s">
        <v>4538</v>
      </c>
      <c r="B3373" s="11" t="str">
        <f t="shared" si="1"/>
        <v>20080521</v>
      </c>
      <c r="C3373" s="12">
        <f t="shared" si="2"/>
        <v>39589</v>
      </c>
      <c r="D3373" s="3" t="str">
        <f t="shared" si="3"/>
        <v>11</v>
      </c>
      <c r="E3373" s="13">
        <v>329.0</v>
      </c>
      <c r="F3373" s="14">
        <f>'Costo de tareas'!$B$15</f>
        <v>0.1964027778</v>
      </c>
      <c r="G3373" s="15">
        <f>'Producción diaria'!$T$3*$L$2*$M$2*$N$2*E3373*1000/'Costo de tareas'!$B$14</f>
        <v>494.6718767</v>
      </c>
      <c r="H3373" s="16">
        <f>IF(G3373 &gt; 'Costo de tareas'!$B$13, 'Costo de tareas'!$B$13, IF(G3373 &lt; 'Costo de tareas'!$B$13*0.2, 0, 'Costo de tareas'!$B$13- G3373))</f>
        <v>39.28055556</v>
      </c>
      <c r="I3373" s="17">
        <f>IF(H3373=0,'Costo de tareas'!$B$13,'Costo de tareas'!$B$13-H3373)</f>
        <v>0</v>
      </c>
      <c r="J3373" s="2"/>
      <c r="K3373" s="2"/>
      <c r="P3373" s="2"/>
    </row>
    <row r="3374">
      <c r="A3374" s="3" t="s">
        <v>4539</v>
      </c>
      <c r="B3374" s="11" t="str">
        <f t="shared" si="1"/>
        <v>20080521</v>
      </c>
      <c r="C3374" s="12">
        <f t="shared" si="2"/>
        <v>39589</v>
      </c>
      <c r="D3374" s="3" t="str">
        <f t="shared" si="3"/>
        <v>12</v>
      </c>
      <c r="E3374" s="13">
        <v>612.0</v>
      </c>
      <c r="F3374" s="14">
        <f>'Costo de tareas'!$B$15</f>
        <v>0.1964027778</v>
      </c>
      <c r="G3374" s="15">
        <f>'Producción diaria'!$T$3*$L$2*$M$2*$N$2*E3374*1000/'Costo de tareas'!$B$14</f>
        <v>920.1799043</v>
      </c>
      <c r="H3374" s="16">
        <f>IF(G3374 &gt; 'Costo de tareas'!$B$13, 'Costo de tareas'!$B$13, IF(G3374 &lt; 'Costo de tareas'!$B$13*0.2, 0, 'Costo de tareas'!$B$13- G3374))</f>
        <v>39.28055556</v>
      </c>
      <c r="I3374" s="17">
        <f>IF(H3374=0,'Costo de tareas'!$B$13,'Costo de tareas'!$B$13-H3374)</f>
        <v>0</v>
      </c>
      <c r="J3374" s="2"/>
      <c r="K3374" s="2"/>
      <c r="P3374" s="2"/>
    </row>
    <row r="3375">
      <c r="A3375" s="3" t="s">
        <v>4540</v>
      </c>
      <c r="B3375" s="11" t="str">
        <f t="shared" si="1"/>
        <v>20080521</v>
      </c>
      <c r="C3375" s="12">
        <f t="shared" si="2"/>
        <v>39589</v>
      </c>
      <c r="D3375" s="3" t="str">
        <f t="shared" si="3"/>
        <v>13</v>
      </c>
      <c r="E3375" s="13">
        <v>563.0</v>
      </c>
      <c r="F3375" s="14">
        <f>'Costo de tareas'!$B$15</f>
        <v>0.1964027778</v>
      </c>
      <c r="G3375" s="15">
        <f>'Producción diaria'!$T$3*$L$2*$M$2*$N$2*E3375*1000/'Costo de tareas'!$B$14</f>
        <v>846.5053695</v>
      </c>
      <c r="H3375" s="16">
        <f>IF(G3375 &gt; 'Costo de tareas'!$B$13, 'Costo de tareas'!$B$13, IF(G3375 &lt; 'Costo de tareas'!$B$13*0.2, 0, 'Costo de tareas'!$B$13- G3375))</f>
        <v>39.28055556</v>
      </c>
      <c r="I3375" s="17">
        <f>IF(H3375=0,'Costo de tareas'!$B$13,'Costo de tareas'!$B$13-H3375)</f>
        <v>0</v>
      </c>
      <c r="J3375" s="2"/>
      <c r="K3375" s="2"/>
      <c r="P3375" s="2"/>
    </row>
    <row r="3376">
      <c r="A3376" s="3" t="s">
        <v>4541</v>
      </c>
      <c r="B3376" s="11" t="str">
        <f t="shared" si="1"/>
        <v>20080521</v>
      </c>
      <c r="C3376" s="12">
        <f t="shared" si="2"/>
        <v>39589</v>
      </c>
      <c r="D3376" s="3" t="str">
        <f t="shared" si="3"/>
        <v>14</v>
      </c>
      <c r="E3376" s="13">
        <v>512.0</v>
      </c>
      <c r="F3376" s="14">
        <f>'Costo de tareas'!$B$15</f>
        <v>0.1964027778</v>
      </c>
      <c r="G3376" s="15">
        <f>'Producción diaria'!$T$3*$L$2*$M$2*$N$2*E3376*1000/'Costo de tareas'!$B$14</f>
        <v>769.8237108</v>
      </c>
      <c r="H3376" s="16">
        <f>IF(G3376 &gt; 'Costo de tareas'!$B$13, 'Costo de tareas'!$B$13, IF(G3376 &lt; 'Costo de tareas'!$B$13*0.2, 0, 'Costo de tareas'!$B$13- G3376))</f>
        <v>39.28055556</v>
      </c>
      <c r="I3376" s="17">
        <f>IF(H3376=0,'Costo de tareas'!$B$13,'Costo de tareas'!$B$13-H3376)</f>
        <v>0</v>
      </c>
      <c r="J3376" s="2"/>
      <c r="K3376" s="2"/>
      <c r="P3376" s="2"/>
    </row>
    <row r="3377">
      <c r="A3377" s="3" t="s">
        <v>4542</v>
      </c>
      <c r="B3377" s="11" t="str">
        <f t="shared" si="1"/>
        <v>20080521</v>
      </c>
      <c r="C3377" s="12">
        <f t="shared" si="2"/>
        <v>39589</v>
      </c>
      <c r="D3377" s="3" t="str">
        <f t="shared" si="3"/>
        <v>15</v>
      </c>
      <c r="E3377" s="13">
        <v>119.0</v>
      </c>
      <c r="F3377" s="14">
        <f>'Costo de tareas'!$B$15</f>
        <v>0.1964027778</v>
      </c>
      <c r="G3377" s="15">
        <f>'Producción diaria'!$T$3*$L$2*$M$2*$N$2*E3377*1000/'Costo de tareas'!$B$14</f>
        <v>178.9238703</v>
      </c>
      <c r="H3377" s="16">
        <f>IF(G3377 &gt; 'Costo de tareas'!$B$13, 'Costo de tareas'!$B$13, IF(G3377 &lt; 'Costo de tareas'!$B$13*0.2, 0, 'Costo de tareas'!$B$13- G3377))</f>
        <v>39.28055556</v>
      </c>
      <c r="I3377" s="17">
        <f>IF(H3377=0,'Costo de tareas'!$B$13,'Costo de tareas'!$B$13-H3377)</f>
        <v>0</v>
      </c>
      <c r="J3377" s="2"/>
      <c r="K3377" s="2"/>
      <c r="P3377" s="2"/>
    </row>
    <row r="3378">
      <c r="A3378" s="3" t="s">
        <v>4544</v>
      </c>
      <c r="B3378" s="11" t="str">
        <f t="shared" si="1"/>
        <v>20080521</v>
      </c>
      <c r="C3378" s="12">
        <f t="shared" si="2"/>
        <v>39589</v>
      </c>
      <c r="D3378" s="3" t="str">
        <f t="shared" si="3"/>
        <v>16</v>
      </c>
      <c r="E3378" s="13">
        <v>357.0</v>
      </c>
      <c r="F3378" s="14">
        <f>'Costo de tareas'!$B$15</f>
        <v>0.1964027778</v>
      </c>
      <c r="G3378" s="15">
        <f>'Producción diaria'!$T$3*$L$2*$M$2*$N$2*E3378*1000/'Costo de tareas'!$B$14</f>
        <v>536.7716108</v>
      </c>
      <c r="H3378" s="16">
        <f>IF(G3378 &gt; 'Costo de tareas'!$B$13, 'Costo de tareas'!$B$13, IF(G3378 &lt; 'Costo de tareas'!$B$13*0.2, 0, 'Costo de tareas'!$B$13- G3378))</f>
        <v>39.28055556</v>
      </c>
      <c r="I3378" s="17">
        <f>IF(H3378=0,'Costo de tareas'!$B$13,'Costo de tareas'!$B$13-H3378)</f>
        <v>0</v>
      </c>
      <c r="J3378" s="2"/>
      <c r="K3378" s="2"/>
      <c r="P3378" s="2"/>
    </row>
    <row r="3379">
      <c r="A3379" s="3" t="s">
        <v>4545</v>
      </c>
      <c r="B3379" s="11" t="str">
        <f t="shared" si="1"/>
        <v>20080521</v>
      </c>
      <c r="C3379" s="12">
        <f t="shared" si="2"/>
        <v>39589</v>
      </c>
      <c r="D3379" s="3" t="str">
        <f t="shared" si="3"/>
        <v>17</v>
      </c>
      <c r="E3379" s="13">
        <v>249.0</v>
      </c>
      <c r="F3379" s="14">
        <f>'Costo de tareas'!$B$15</f>
        <v>0.1964027778</v>
      </c>
      <c r="G3379" s="15">
        <f>'Producción diaria'!$T$3*$L$2*$M$2*$N$2*E3379*1000/'Costo de tareas'!$B$14</f>
        <v>374.3869219</v>
      </c>
      <c r="H3379" s="16">
        <f>IF(G3379 &gt; 'Costo de tareas'!$B$13, 'Costo de tareas'!$B$13, IF(G3379 &lt; 'Costo de tareas'!$B$13*0.2, 0, 'Costo de tareas'!$B$13- G3379))</f>
        <v>39.28055556</v>
      </c>
      <c r="I3379" s="17">
        <f>IF(H3379=0,'Costo de tareas'!$B$13,'Costo de tareas'!$B$13-H3379)</f>
        <v>0</v>
      </c>
      <c r="J3379" s="2"/>
      <c r="K3379" s="2"/>
      <c r="P3379" s="2"/>
    </row>
    <row r="3380">
      <c r="A3380" s="3" t="s">
        <v>4546</v>
      </c>
      <c r="B3380" s="11" t="str">
        <f t="shared" si="1"/>
        <v>20080521</v>
      </c>
      <c r="C3380" s="12">
        <f t="shared" si="2"/>
        <v>39589</v>
      </c>
      <c r="D3380" s="3" t="str">
        <f t="shared" si="3"/>
        <v>18</v>
      </c>
      <c r="E3380" s="13">
        <v>167.0</v>
      </c>
      <c r="F3380" s="14">
        <f>'Costo de tareas'!$B$15</f>
        <v>0.1964027778</v>
      </c>
      <c r="G3380" s="15">
        <f>'Producción diaria'!$T$3*$L$2*$M$2*$N$2*E3380*1000/'Costo de tareas'!$B$14</f>
        <v>251.0948432</v>
      </c>
      <c r="H3380" s="16">
        <f>IF(G3380 &gt; 'Costo de tareas'!$B$13, 'Costo de tareas'!$B$13, IF(G3380 &lt; 'Costo de tareas'!$B$13*0.2, 0, 'Costo de tareas'!$B$13- G3380))</f>
        <v>39.28055556</v>
      </c>
      <c r="I3380" s="17">
        <f>IF(H3380=0,'Costo de tareas'!$B$13,'Costo de tareas'!$B$13-H3380)</f>
        <v>0</v>
      </c>
      <c r="J3380" s="2"/>
      <c r="K3380" s="2"/>
      <c r="P3380" s="2"/>
    </row>
    <row r="3381">
      <c r="A3381" s="3" t="s">
        <v>4547</v>
      </c>
      <c r="B3381" s="11" t="str">
        <f t="shared" si="1"/>
        <v>20080521</v>
      </c>
      <c r="C3381" s="12">
        <f t="shared" si="2"/>
        <v>39589</v>
      </c>
      <c r="D3381" s="3" t="str">
        <f t="shared" si="3"/>
        <v>19</v>
      </c>
      <c r="E3381" s="13">
        <v>5.0</v>
      </c>
      <c r="F3381" s="14">
        <f>'Costo de tareas'!$B$15</f>
        <v>0.1964027778</v>
      </c>
      <c r="G3381" s="15">
        <f>'Producción diaria'!$T$3*$L$2*$M$2*$N$2*E3381*1000/'Costo de tareas'!$B$14</f>
        <v>7.517809676</v>
      </c>
      <c r="H3381" s="16">
        <f>IF(G3381 &gt; 'Costo de tareas'!$B$13, 'Costo de tareas'!$B$13, IF(G3381 &lt; 'Costo de tareas'!$B$13*0.2, 0, 'Costo de tareas'!$B$13- G3381))</f>
        <v>0</v>
      </c>
      <c r="I3381" s="17">
        <f>IF(H3381=0,'Costo de tareas'!$B$13,'Costo de tareas'!$B$13-H3381)</f>
        <v>39.28055556</v>
      </c>
      <c r="J3381" s="2"/>
      <c r="K3381" s="2"/>
      <c r="P3381" s="2"/>
    </row>
    <row r="3382">
      <c r="A3382" s="3" t="s">
        <v>4548</v>
      </c>
      <c r="B3382" s="11" t="str">
        <f t="shared" si="1"/>
        <v>20080521</v>
      </c>
      <c r="C3382" s="12">
        <f t="shared" si="2"/>
        <v>39589</v>
      </c>
      <c r="D3382" s="3" t="str">
        <f t="shared" si="3"/>
        <v>20</v>
      </c>
      <c r="E3382" s="13">
        <v>0.0</v>
      </c>
      <c r="F3382" s="14">
        <f>'Costo de tareas'!$B$15</f>
        <v>0.1964027778</v>
      </c>
      <c r="G3382" s="15">
        <f>'Producción diaria'!$T$3*$L$2*$M$2*$N$2*E3382*1000/'Costo de tareas'!$B$14</f>
        <v>0</v>
      </c>
      <c r="H3382" s="16">
        <f>IF(G3382 &gt; 'Costo de tareas'!$B$13, 'Costo de tareas'!$B$13, IF(G3382 &lt; 'Costo de tareas'!$B$13*0.2, 0, 'Costo de tareas'!$B$13- G3382))</f>
        <v>0</v>
      </c>
      <c r="I3382" s="17">
        <f>IF(H3382=0,'Costo de tareas'!$B$13,'Costo de tareas'!$B$13-H3382)</f>
        <v>39.28055556</v>
      </c>
      <c r="J3382" s="2"/>
      <c r="K3382" s="2"/>
      <c r="P3382" s="2"/>
    </row>
    <row r="3383">
      <c r="A3383" s="3" t="s">
        <v>4550</v>
      </c>
      <c r="B3383" s="11" t="str">
        <f t="shared" si="1"/>
        <v>20080521</v>
      </c>
      <c r="C3383" s="12">
        <f t="shared" si="2"/>
        <v>39589</v>
      </c>
      <c r="D3383" s="3" t="str">
        <f t="shared" si="3"/>
        <v>21</v>
      </c>
      <c r="E3383" s="13">
        <v>0.0</v>
      </c>
      <c r="F3383" s="14">
        <f>'Costo de tareas'!$B$15</f>
        <v>0.1964027778</v>
      </c>
      <c r="G3383" s="15">
        <f>'Producción diaria'!$T$3*$L$2*$M$2*$N$2*E3383*1000/'Costo de tareas'!$B$14</f>
        <v>0</v>
      </c>
      <c r="H3383" s="16">
        <f>IF(G3383 &gt; 'Costo de tareas'!$B$13, 'Costo de tareas'!$B$13, IF(G3383 &lt; 'Costo de tareas'!$B$13*0.2, 0, 'Costo de tareas'!$B$13- G3383))</f>
        <v>0</v>
      </c>
      <c r="I3383" s="17">
        <f>IF(H3383=0,'Costo de tareas'!$B$13,'Costo de tareas'!$B$13-H3383)</f>
        <v>39.28055556</v>
      </c>
      <c r="J3383" s="2"/>
      <c r="K3383" s="2"/>
      <c r="P3383" s="2"/>
    </row>
    <row r="3384">
      <c r="A3384" s="3" t="s">
        <v>4551</v>
      </c>
      <c r="B3384" s="11" t="str">
        <f t="shared" si="1"/>
        <v>20080521</v>
      </c>
      <c r="C3384" s="12">
        <f t="shared" si="2"/>
        <v>39589</v>
      </c>
      <c r="D3384" s="3" t="str">
        <f t="shared" si="3"/>
        <v>22</v>
      </c>
      <c r="E3384" s="13">
        <v>0.0</v>
      </c>
      <c r="F3384" s="14">
        <f>'Costo de tareas'!$B$15</f>
        <v>0.1964027778</v>
      </c>
      <c r="G3384" s="15">
        <f>'Producción diaria'!$T$3*$L$2*$M$2*$N$2*E3384*1000/'Costo de tareas'!$B$14</f>
        <v>0</v>
      </c>
      <c r="H3384" s="16">
        <f>IF(G3384 &gt; 'Costo de tareas'!$B$13, 'Costo de tareas'!$B$13, IF(G3384 &lt; 'Costo de tareas'!$B$13*0.2, 0, 'Costo de tareas'!$B$13- G3384))</f>
        <v>0</v>
      </c>
      <c r="I3384" s="17">
        <f>IF(H3384=0,'Costo de tareas'!$B$13,'Costo de tareas'!$B$13-H3384)</f>
        <v>39.28055556</v>
      </c>
      <c r="J3384" s="2"/>
      <c r="K3384" s="2"/>
      <c r="P3384" s="2"/>
    </row>
    <row r="3385">
      <c r="A3385" s="3" t="s">
        <v>4553</v>
      </c>
      <c r="B3385" s="11" t="str">
        <f t="shared" si="1"/>
        <v>20080521</v>
      </c>
      <c r="C3385" s="12">
        <f t="shared" si="2"/>
        <v>39589</v>
      </c>
      <c r="D3385" s="3" t="str">
        <f t="shared" si="3"/>
        <v>23</v>
      </c>
      <c r="E3385" s="13">
        <v>0.0</v>
      </c>
      <c r="F3385" s="14">
        <f>'Costo de tareas'!$B$15</f>
        <v>0.1964027778</v>
      </c>
      <c r="G3385" s="15">
        <f>'Producción diaria'!$T$3*$L$2*$M$2*$N$2*E3385*1000/'Costo de tareas'!$B$14</f>
        <v>0</v>
      </c>
      <c r="H3385" s="16">
        <f>IF(G3385 &gt; 'Costo de tareas'!$B$13, 'Costo de tareas'!$B$13, IF(G3385 &lt; 'Costo de tareas'!$B$13*0.2, 0, 'Costo de tareas'!$B$13- G3385))</f>
        <v>0</v>
      </c>
      <c r="I3385" s="17">
        <f>IF(H3385=0,'Costo de tareas'!$B$13,'Costo de tareas'!$B$13-H3385)</f>
        <v>39.28055556</v>
      </c>
      <c r="J3385" s="2"/>
      <c r="K3385" s="2"/>
      <c r="P3385" s="2"/>
    </row>
    <row r="3386">
      <c r="A3386" s="3" t="s">
        <v>4554</v>
      </c>
      <c r="B3386" s="11" t="str">
        <f t="shared" si="1"/>
        <v>20080522</v>
      </c>
      <c r="C3386" s="12">
        <f t="shared" si="2"/>
        <v>39590</v>
      </c>
      <c r="D3386" s="3" t="str">
        <f t="shared" si="3"/>
        <v>00</v>
      </c>
      <c r="E3386" s="13">
        <v>0.0</v>
      </c>
      <c r="F3386" s="14">
        <f>'Costo de tareas'!$B$15</f>
        <v>0.1964027778</v>
      </c>
      <c r="G3386" s="15">
        <f>'Producción diaria'!$T$3*$L$2*$M$2*$N$2*E3386*1000/'Costo de tareas'!$B$14</f>
        <v>0</v>
      </c>
      <c r="H3386" s="16">
        <f>IF(G3386 &gt; 'Costo de tareas'!$B$13, 'Costo de tareas'!$B$13, IF(G3386 &lt; 'Costo de tareas'!$B$13*0.2, 0, 'Costo de tareas'!$B$13- G3386))</f>
        <v>0</v>
      </c>
      <c r="I3386" s="17">
        <f>IF(H3386=0,'Costo de tareas'!$B$13,'Costo de tareas'!$B$13-H3386)</f>
        <v>39.28055556</v>
      </c>
      <c r="J3386" s="2"/>
      <c r="K3386" s="2"/>
      <c r="P3386" s="2"/>
    </row>
    <row r="3387">
      <c r="A3387" s="3" t="s">
        <v>4555</v>
      </c>
      <c r="B3387" s="11" t="str">
        <f t="shared" si="1"/>
        <v>20080522</v>
      </c>
      <c r="C3387" s="12">
        <f t="shared" si="2"/>
        <v>39590</v>
      </c>
      <c r="D3387" s="3" t="str">
        <f t="shared" si="3"/>
        <v>01</v>
      </c>
      <c r="E3387" s="13">
        <v>0.0</v>
      </c>
      <c r="F3387" s="14">
        <f>'Costo de tareas'!$B$15</f>
        <v>0.1964027778</v>
      </c>
      <c r="G3387" s="15">
        <f>'Producción diaria'!$T$3*$L$2*$M$2*$N$2*E3387*1000/'Costo de tareas'!$B$14</f>
        <v>0</v>
      </c>
      <c r="H3387" s="16">
        <f>IF(G3387 &gt; 'Costo de tareas'!$B$13, 'Costo de tareas'!$B$13, IF(G3387 &lt; 'Costo de tareas'!$B$13*0.2, 0, 'Costo de tareas'!$B$13- G3387))</f>
        <v>0</v>
      </c>
      <c r="I3387" s="17">
        <f>IF(H3387=0,'Costo de tareas'!$B$13,'Costo de tareas'!$B$13-H3387)</f>
        <v>39.28055556</v>
      </c>
      <c r="J3387" s="2"/>
      <c r="K3387" s="2"/>
      <c r="P3387" s="2"/>
    </row>
    <row r="3388">
      <c r="A3388" s="3" t="s">
        <v>4556</v>
      </c>
      <c r="B3388" s="11" t="str">
        <f t="shared" si="1"/>
        <v>20080522</v>
      </c>
      <c r="C3388" s="12">
        <f t="shared" si="2"/>
        <v>39590</v>
      </c>
      <c r="D3388" s="3" t="str">
        <f t="shared" si="3"/>
        <v>02</v>
      </c>
      <c r="E3388" s="13">
        <v>0.0</v>
      </c>
      <c r="F3388" s="14">
        <f>'Costo de tareas'!$B$15</f>
        <v>0.1964027778</v>
      </c>
      <c r="G3388" s="15">
        <f>'Producción diaria'!$T$3*$L$2*$M$2*$N$2*E3388*1000/'Costo de tareas'!$B$14</f>
        <v>0</v>
      </c>
      <c r="H3388" s="16">
        <f>IF(G3388 &gt; 'Costo de tareas'!$B$13, 'Costo de tareas'!$B$13, IF(G3388 &lt; 'Costo de tareas'!$B$13*0.2, 0, 'Costo de tareas'!$B$13- G3388))</f>
        <v>0</v>
      </c>
      <c r="I3388" s="17">
        <f>IF(H3388=0,'Costo de tareas'!$B$13,'Costo de tareas'!$B$13-H3388)</f>
        <v>39.28055556</v>
      </c>
      <c r="J3388" s="2"/>
      <c r="K3388" s="2"/>
      <c r="P3388" s="2"/>
    </row>
    <row r="3389">
      <c r="A3389" s="3" t="s">
        <v>4557</v>
      </c>
      <c r="B3389" s="11" t="str">
        <f t="shared" si="1"/>
        <v>20080522</v>
      </c>
      <c r="C3389" s="12">
        <f t="shared" si="2"/>
        <v>39590</v>
      </c>
      <c r="D3389" s="3" t="str">
        <f t="shared" si="3"/>
        <v>03</v>
      </c>
      <c r="E3389" s="13">
        <v>0.0</v>
      </c>
      <c r="F3389" s="14">
        <f>'Costo de tareas'!$B$15</f>
        <v>0.1964027778</v>
      </c>
      <c r="G3389" s="15">
        <f>'Producción diaria'!$T$3*$L$2*$M$2*$N$2*E3389*1000/'Costo de tareas'!$B$14</f>
        <v>0</v>
      </c>
      <c r="H3389" s="16">
        <f>IF(G3389 &gt; 'Costo de tareas'!$B$13, 'Costo de tareas'!$B$13, IF(G3389 &lt; 'Costo de tareas'!$B$13*0.2, 0, 'Costo de tareas'!$B$13- G3389))</f>
        <v>0</v>
      </c>
      <c r="I3389" s="17">
        <f>IF(H3389=0,'Costo de tareas'!$B$13,'Costo de tareas'!$B$13-H3389)</f>
        <v>39.28055556</v>
      </c>
      <c r="J3389" s="2"/>
      <c r="K3389" s="2"/>
      <c r="P3389" s="2"/>
    </row>
    <row r="3390">
      <c r="A3390" s="3" t="s">
        <v>4558</v>
      </c>
      <c r="B3390" s="11" t="str">
        <f t="shared" si="1"/>
        <v>20080522</v>
      </c>
      <c r="C3390" s="12">
        <f t="shared" si="2"/>
        <v>39590</v>
      </c>
      <c r="D3390" s="3" t="str">
        <f t="shared" si="3"/>
        <v>04</v>
      </c>
      <c r="E3390" s="13">
        <v>0.0</v>
      </c>
      <c r="F3390" s="14">
        <f>'Costo de tareas'!$B$15</f>
        <v>0.1964027778</v>
      </c>
      <c r="G3390" s="15">
        <f>'Producción diaria'!$T$3*$L$2*$M$2*$N$2*E3390*1000/'Costo de tareas'!$B$14</f>
        <v>0</v>
      </c>
      <c r="H3390" s="16">
        <f>IF(G3390 &gt; 'Costo de tareas'!$B$13, 'Costo de tareas'!$B$13, IF(G3390 &lt; 'Costo de tareas'!$B$13*0.2, 0, 'Costo de tareas'!$B$13- G3390))</f>
        <v>0</v>
      </c>
      <c r="I3390" s="17">
        <f>IF(H3390=0,'Costo de tareas'!$B$13,'Costo de tareas'!$B$13-H3390)</f>
        <v>39.28055556</v>
      </c>
      <c r="J3390" s="2"/>
      <c r="K3390" s="2"/>
      <c r="P3390" s="2"/>
    </row>
    <row r="3391">
      <c r="A3391" s="3" t="s">
        <v>4559</v>
      </c>
      <c r="B3391" s="11" t="str">
        <f t="shared" si="1"/>
        <v>20080522</v>
      </c>
      <c r="C3391" s="12">
        <f t="shared" si="2"/>
        <v>39590</v>
      </c>
      <c r="D3391" s="3" t="str">
        <f t="shared" si="3"/>
        <v>05</v>
      </c>
      <c r="E3391" s="13">
        <v>4.0</v>
      </c>
      <c r="F3391" s="14">
        <f>'Costo de tareas'!$B$15</f>
        <v>0.1964027778</v>
      </c>
      <c r="G3391" s="15">
        <f>'Producción diaria'!$T$3*$L$2*$M$2*$N$2*E3391*1000/'Costo de tareas'!$B$14</f>
        <v>6.014247741</v>
      </c>
      <c r="H3391" s="16">
        <f>IF(G3391 &gt; 'Costo de tareas'!$B$13, 'Costo de tareas'!$B$13, IF(G3391 &lt; 'Costo de tareas'!$B$13*0.2, 0, 'Costo de tareas'!$B$13- G3391))</f>
        <v>0</v>
      </c>
      <c r="I3391" s="17">
        <f>IF(H3391=0,'Costo de tareas'!$B$13,'Costo de tareas'!$B$13-H3391)</f>
        <v>39.28055556</v>
      </c>
      <c r="J3391" s="2"/>
      <c r="K3391" s="2"/>
      <c r="P3391" s="2"/>
    </row>
    <row r="3392">
      <c r="A3392" s="3" t="s">
        <v>4560</v>
      </c>
      <c r="B3392" s="11" t="str">
        <f t="shared" si="1"/>
        <v>20080522</v>
      </c>
      <c r="C3392" s="12">
        <f t="shared" si="2"/>
        <v>39590</v>
      </c>
      <c r="D3392" s="3" t="str">
        <f t="shared" si="3"/>
        <v>06</v>
      </c>
      <c r="E3392" s="13">
        <v>164.0</v>
      </c>
      <c r="F3392" s="14">
        <f>'Costo de tareas'!$B$15</f>
        <v>0.1964027778</v>
      </c>
      <c r="G3392" s="15">
        <f>'Producción diaria'!$T$3*$L$2*$M$2*$N$2*E3392*1000/'Costo de tareas'!$B$14</f>
        <v>246.5841574</v>
      </c>
      <c r="H3392" s="16">
        <f>IF(G3392 &gt; 'Costo de tareas'!$B$13, 'Costo de tareas'!$B$13, IF(G3392 &lt; 'Costo de tareas'!$B$13*0.2, 0, 'Costo de tareas'!$B$13- G3392))</f>
        <v>39.28055556</v>
      </c>
      <c r="I3392" s="17">
        <f>IF(H3392=0,'Costo de tareas'!$B$13,'Costo de tareas'!$B$13-H3392)</f>
        <v>0</v>
      </c>
      <c r="J3392" s="2"/>
      <c r="K3392" s="2"/>
      <c r="P3392" s="2"/>
    </row>
    <row r="3393">
      <c r="A3393" s="3" t="s">
        <v>4561</v>
      </c>
      <c r="B3393" s="11" t="str">
        <f t="shared" si="1"/>
        <v>20080522</v>
      </c>
      <c r="C3393" s="12">
        <f t="shared" si="2"/>
        <v>39590</v>
      </c>
      <c r="D3393" s="3" t="str">
        <f t="shared" si="3"/>
        <v>07</v>
      </c>
      <c r="E3393" s="13">
        <v>305.0</v>
      </c>
      <c r="F3393" s="14">
        <f>'Costo de tareas'!$B$15</f>
        <v>0.1964027778</v>
      </c>
      <c r="G3393" s="15">
        <f>'Producción diaria'!$T$3*$L$2*$M$2*$N$2*E3393*1000/'Costo de tareas'!$B$14</f>
        <v>458.5863902</v>
      </c>
      <c r="H3393" s="16">
        <f>IF(G3393 &gt; 'Costo de tareas'!$B$13, 'Costo de tareas'!$B$13, IF(G3393 &lt; 'Costo de tareas'!$B$13*0.2, 0, 'Costo de tareas'!$B$13- G3393))</f>
        <v>39.28055556</v>
      </c>
      <c r="I3393" s="17">
        <f>IF(H3393=0,'Costo de tareas'!$B$13,'Costo de tareas'!$B$13-H3393)</f>
        <v>0</v>
      </c>
      <c r="J3393" s="2"/>
      <c r="K3393" s="2"/>
      <c r="P3393" s="2"/>
    </row>
    <row r="3394">
      <c r="A3394" s="3" t="s">
        <v>4562</v>
      </c>
      <c r="B3394" s="11" t="str">
        <f t="shared" si="1"/>
        <v>20080522</v>
      </c>
      <c r="C3394" s="12">
        <f t="shared" si="2"/>
        <v>39590</v>
      </c>
      <c r="D3394" s="3" t="str">
        <f t="shared" si="3"/>
        <v>08</v>
      </c>
      <c r="E3394" s="13">
        <v>575.0</v>
      </c>
      <c r="F3394" s="14">
        <f>'Costo de tareas'!$B$15</f>
        <v>0.1964027778</v>
      </c>
      <c r="G3394" s="15">
        <f>'Producción diaria'!$T$3*$L$2*$M$2*$N$2*E3394*1000/'Costo de tareas'!$B$14</f>
        <v>864.5481127</v>
      </c>
      <c r="H3394" s="16">
        <f>IF(G3394 &gt; 'Costo de tareas'!$B$13, 'Costo de tareas'!$B$13, IF(G3394 &lt; 'Costo de tareas'!$B$13*0.2, 0, 'Costo de tareas'!$B$13- G3394))</f>
        <v>39.28055556</v>
      </c>
      <c r="I3394" s="17">
        <f>IF(H3394=0,'Costo de tareas'!$B$13,'Costo de tareas'!$B$13-H3394)</f>
        <v>0</v>
      </c>
      <c r="J3394" s="2"/>
      <c r="K3394" s="2"/>
      <c r="P3394" s="2"/>
    </row>
    <row r="3395">
      <c r="A3395" s="3" t="s">
        <v>4563</v>
      </c>
      <c r="B3395" s="11" t="str">
        <f t="shared" si="1"/>
        <v>20080522</v>
      </c>
      <c r="C3395" s="12">
        <f t="shared" si="2"/>
        <v>39590</v>
      </c>
      <c r="D3395" s="3" t="str">
        <f t="shared" si="3"/>
        <v>09</v>
      </c>
      <c r="E3395" s="13">
        <v>73.0</v>
      </c>
      <c r="F3395" s="14">
        <f>'Costo de tareas'!$B$15</f>
        <v>0.1964027778</v>
      </c>
      <c r="G3395" s="15">
        <f>'Producción diaria'!$T$3*$L$2*$M$2*$N$2*E3395*1000/'Costo de tareas'!$B$14</f>
        <v>109.7600213</v>
      </c>
      <c r="H3395" s="16">
        <f>IF(G3395 &gt; 'Costo de tareas'!$B$13, 'Costo de tareas'!$B$13, IF(G3395 &lt; 'Costo de tareas'!$B$13*0.2, 0, 'Costo de tareas'!$B$13- G3395))</f>
        <v>39.28055556</v>
      </c>
      <c r="I3395" s="17">
        <f>IF(H3395=0,'Costo de tareas'!$B$13,'Costo de tareas'!$B$13-H3395)</f>
        <v>0</v>
      </c>
      <c r="J3395" s="2"/>
      <c r="K3395" s="2"/>
      <c r="P3395" s="2"/>
    </row>
    <row r="3396">
      <c r="A3396" s="3" t="s">
        <v>4564</v>
      </c>
      <c r="B3396" s="11" t="str">
        <f t="shared" si="1"/>
        <v>20080522</v>
      </c>
      <c r="C3396" s="12">
        <f t="shared" si="2"/>
        <v>39590</v>
      </c>
      <c r="D3396" s="3" t="str">
        <f t="shared" si="3"/>
        <v>10</v>
      </c>
      <c r="E3396" s="13">
        <v>902.0</v>
      </c>
      <c r="F3396" s="14">
        <f>'Costo de tareas'!$B$15</f>
        <v>0.1964027778</v>
      </c>
      <c r="G3396" s="15">
        <f>'Producción diaria'!$T$3*$L$2*$M$2*$N$2*E3396*1000/'Costo de tareas'!$B$14</f>
        <v>1356.212865</v>
      </c>
      <c r="H3396" s="16">
        <f>IF(G3396 &gt; 'Costo de tareas'!$B$13, 'Costo de tareas'!$B$13, IF(G3396 &lt; 'Costo de tareas'!$B$13*0.2, 0, 'Costo de tareas'!$B$13- G3396))</f>
        <v>39.28055556</v>
      </c>
      <c r="I3396" s="17">
        <f>IF(H3396=0,'Costo de tareas'!$B$13,'Costo de tareas'!$B$13-H3396)</f>
        <v>0</v>
      </c>
      <c r="J3396" s="2"/>
      <c r="K3396" s="2"/>
      <c r="P3396" s="2"/>
    </row>
    <row r="3397">
      <c r="A3397" s="3" t="s">
        <v>4565</v>
      </c>
      <c r="B3397" s="11" t="str">
        <f t="shared" si="1"/>
        <v>20080522</v>
      </c>
      <c r="C3397" s="12">
        <f t="shared" si="2"/>
        <v>39590</v>
      </c>
      <c r="D3397" s="3" t="str">
        <f t="shared" si="3"/>
        <v>11</v>
      </c>
      <c r="E3397" s="13">
        <v>1.0</v>
      </c>
      <c r="F3397" s="14">
        <f>'Costo de tareas'!$B$15</f>
        <v>0.1964027778</v>
      </c>
      <c r="G3397" s="15">
        <f>'Producción diaria'!$T$3*$L$2*$M$2*$N$2*E3397*1000/'Costo de tareas'!$B$14</f>
        <v>1.503561935</v>
      </c>
      <c r="H3397" s="16">
        <f>IF(G3397 &gt; 'Costo de tareas'!$B$13, 'Costo de tareas'!$B$13, IF(G3397 &lt; 'Costo de tareas'!$B$13*0.2, 0, 'Costo de tareas'!$B$13- G3397))</f>
        <v>0</v>
      </c>
      <c r="I3397" s="17">
        <f>IF(H3397=0,'Costo de tareas'!$B$13,'Costo de tareas'!$B$13-H3397)</f>
        <v>39.28055556</v>
      </c>
      <c r="J3397" s="2"/>
      <c r="K3397" s="2"/>
      <c r="P3397" s="2"/>
    </row>
    <row r="3398">
      <c r="A3398" s="3" t="s">
        <v>4566</v>
      </c>
      <c r="B3398" s="11" t="str">
        <f t="shared" si="1"/>
        <v>20080522</v>
      </c>
      <c r="C3398" s="12">
        <f t="shared" si="2"/>
        <v>39590</v>
      </c>
      <c r="D3398" s="3" t="str">
        <f t="shared" si="3"/>
        <v>12</v>
      </c>
      <c r="E3398" s="13">
        <v>1028.0</v>
      </c>
      <c r="F3398" s="14">
        <f>'Costo de tareas'!$B$15</f>
        <v>0.1964027778</v>
      </c>
      <c r="G3398" s="15">
        <f>'Producción diaria'!$T$3*$L$2*$M$2*$N$2*E3398*1000/'Costo de tareas'!$B$14</f>
        <v>1545.661669</v>
      </c>
      <c r="H3398" s="16">
        <f>IF(G3398 &gt; 'Costo de tareas'!$B$13, 'Costo de tareas'!$B$13, IF(G3398 &lt; 'Costo de tareas'!$B$13*0.2, 0, 'Costo de tareas'!$B$13- G3398))</f>
        <v>39.28055556</v>
      </c>
      <c r="I3398" s="17">
        <f>IF(H3398=0,'Costo de tareas'!$B$13,'Costo de tareas'!$B$13-H3398)</f>
        <v>0</v>
      </c>
      <c r="J3398" s="2"/>
      <c r="K3398" s="2"/>
      <c r="P3398" s="2"/>
    </row>
    <row r="3399">
      <c r="A3399" s="3" t="s">
        <v>4567</v>
      </c>
      <c r="B3399" s="11" t="str">
        <f t="shared" si="1"/>
        <v>20080522</v>
      </c>
      <c r="C3399" s="12">
        <f t="shared" si="2"/>
        <v>39590</v>
      </c>
      <c r="D3399" s="3" t="str">
        <f t="shared" si="3"/>
        <v>13</v>
      </c>
      <c r="E3399" s="13">
        <v>905.0</v>
      </c>
      <c r="F3399" s="14">
        <f>'Costo de tareas'!$B$15</f>
        <v>0.1964027778</v>
      </c>
      <c r="G3399" s="15">
        <f>'Producción diaria'!$T$3*$L$2*$M$2*$N$2*E3399*1000/'Costo de tareas'!$B$14</f>
        <v>1360.723551</v>
      </c>
      <c r="H3399" s="16">
        <f>IF(G3399 &gt; 'Costo de tareas'!$B$13, 'Costo de tareas'!$B$13, IF(G3399 &lt; 'Costo de tareas'!$B$13*0.2, 0, 'Costo de tareas'!$B$13- G3399))</f>
        <v>39.28055556</v>
      </c>
      <c r="I3399" s="17">
        <f>IF(H3399=0,'Costo de tareas'!$B$13,'Costo de tareas'!$B$13-H3399)</f>
        <v>0</v>
      </c>
      <c r="J3399" s="2"/>
      <c r="K3399" s="2"/>
      <c r="P3399" s="2"/>
    </row>
    <row r="3400">
      <c r="A3400" s="3" t="s">
        <v>4568</v>
      </c>
      <c r="B3400" s="11" t="str">
        <f t="shared" si="1"/>
        <v>20080522</v>
      </c>
      <c r="C3400" s="12">
        <f t="shared" si="2"/>
        <v>39590</v>
      </c>
      <c r="D3400" s="3" t="str">
        <f t="shared" si="3"/>
        <v>14</v>
      </c>
      <c r="E3400" s="13">
        <v>886.0</v>
      </c>
      <c r="F3400" s="14">
        <f>'Costo de tareas'!$B$15</f>
        <v>0.1964027778</v>
      </c>
      <c r="G3400" s="15">
        <f>'Producción diaria'!$T$3*$L$2*$M$2*$N$2*E3400*1000/'Costo de tareas'!$B$14</f>
        <v>1332.155875</v>
      </c>
      <c r="H3400" s="16">
        <f>IF(G3400 &gt; 'Costo de tareas'!$B$13, 'Costo de tareas'!$B$13, IF(G3400 &lt; 'Costo de tareas'!$B$13*0.2, 0, 'Costo de tareas'!$B$13- G3400))</f>
        <v>39.28055556</v>
      </c>
      <c r="I3400" s="17">
        <f>IF(H3400=0,'Costo de tareas'!$B$13,'Costo de tareas'!$B$13-H3400)</f>
        <v>0</v>
      </c>
      <c r="J3400" s="2"/>
      <c r="K3400" s="2"/>
      <c r="P3400" s="2"/>
    </row>
    <row r="3401">
      <c r="A3401" s="3" t="s">
        <v>4569</v>
      </c>
      <c r="B3401" s="11" t="str">
        <f t="shared" si="1"/>
        <v>20080522</v>
      </c>
      <c r="C3401" s="12">
        <f t="shared" si="2"/>
        <v>39590</v>
      </c>
      <c r="D3401" s="3" t="str">
        <f t="shared" si="3"/>
        <v>15</v>
      </c>
      <c r="E3401" s="13">
        <v>715.0</v>
      </c>
      <c r="F3401" s="14">
        <f>'Costo de tareas'!$B$15</f>
        <v>0.1964027778</v>
      </c>
      <c r="G3401" s="15">
        <f>'Producción diaria'!$T$3*$L$2*$M$2*$N$2*E3401*1000/'Costo de tareas'!$B$14</f>
        <v>1075.046784</v>
      </c>
      <c r="H3401" s="16">
        <f>IF(G3401 &gt; 'Costo de tareas'!$B$13, 'Costo de tareas'!$B$13, IF(G3401 &lt; 'Costo de tareas'!$B$13*0.2, 0, 'Costo de tareas'!$B$13- G3401))</f>
        <v>39.28055556</v>
      </c>
      <c r="I3401" s="17">
        <f>IF(H3401=0,'Costo de tareas'!$B$13,'Costo de tareas'!$B$13-H3401)</f>
        <v>0</v>
      </c>
      <c r="J3401" s="2"/>
      <c r="K3401" s="2"/>
      <c r="P3401" s="2"/>
    </row>
    <row r="3402">
      <c r="A3402" s="3" t="s">
        <v>4570</v>
      </c>
      <c r="B3402" s="11" t="str">
        <f t="shared" si="1"/>
        <v>20080522</v>
      </c>
      <c r="C3402" s="12">
        <f t="shared" si="2"/>
        <v>39590</v>
      </c>
      <c r="D3402" s="3" t="str">
        <f t="shared" si="3"/>
        <v>16</v>
      </c>
      <c r="E3402" s="13">
        <v>522.0</v>
      </c>
      <c r="F3402" s="14">
        <f>'Costo de tareas'!$B$15</f>
        <v>0.1964027778</v>
      </c>
      <c r="G3402" s="15">
        <f>'Producción diaria'!$T$3*$L$2*$M$2*$N$2*E3402*1000/'Costo de tareas'!$B$14</f>
        <v>784.8593301</v>
      </c>
      <c r="H3402" s="16">
        <f>IF(G3402 &gt; 'Costo de tareas'!$B$13, 'Costo de tareas'!$B$13, IF(G3402 &lt; 'Costo de tareas'!$B$13*0.2, 0, 'Costo de tareas'!$B$13- G3402))</f>
        <v>39.28055556</v>
      </c>
      <c r="I3402" s="17">
        <f>IF(H3402=0,'Costo de tareas'!$B$13,'Costo de tareas'!$B$13-H3402)</f>
        <v>0</v>
      </c>
      <c r="J3402" s="2"/>
      <c r="K3402" s="2"/>
      <c r="P3402" s="2"/>
    </row>
    <row r="3403">
      <c r="A3403" s="3" t="s">
        <v>4571</v>
      </c>
      <c r="B3403" s="11" t="str">
        <f t="shared" si="1"/>
        <v>20080522</v>
      </c>
      <c r="C3403" s="12">
        <f t="shared" si="2"/>
        <v>39590</v>
      </c>
      <c r="D3403" s="3" t="str">
        <f t="shared" si="3"/>
        <v>17</v>
      </c>
      <c r="E3403" s="13">
        <v>223.0</v>
      </c>
      <c r="F3403" s="14">
        <f>'Costo de tareas'!$B$15</f>
        <v>0.1964027778</v>
      </c>
      <c r="G3403" s="15">
        <f>'Producción diaria'!$T$3*$L$2*$M$2*$N$2*E3403*1000/'Costo de tareas'!$B$14</f>
        <v>335.2943115</v>
      </c>
      <c r="H3403" s="16">
        <f>IF(G3403 &gt; 'Costo de tareas'!$B$13, 'Costo de tareas'!$B$13, IF(G3403 &lt; 'Costo de tareas'!$B$13*0.2, 0, 'Costo de tareas'!$B$13- G3403))</f>
        <v>39.28055556</v>
      </c>
      <c r="I3403" s="17">
        <f>IF(H3403=0,'Costo de tareas'!$B$13,'Costo de tareas'!$B$13-H3403)</f>
        <v>0</v>
      </c>
      <c r="J3403" s="2"/>
      <c r="K3403" s="2"/>
      <c r="P3403" s="2"/>
    </row>
    <row r="3404">
      <c r="A3404" s="3" t="s">
        <v>4572</v>
      </c>
      <c r="B3404" s="11" t="str">
        <f t="shared" si="1"/>
        <v>20080522</v>
      </c>
      <c r="C3404" s="12">
        <f t="shared" si="2"/>
        <v>39590</v>
      </c>
      <c r="D3404" s="3" t="str">
        <f t="shared" si="3"/>
        <v>18</v>
      </c>
      <c r="E3404" s="13">
        <v>8.0</v>
      </c>
      <c r="F3404" s="14">
        <f>'Costo de tareas'!$B$15</f>
        <v>0.1964027778</v>
      </c>
      <c r="G3404" s="15">
        <f>'Producción diaria'!$T$3*$L$2*$M$2*$N$2*E3404*1000/'Costo de tareas'!$B$14</f>
        <v>12.02849548</v>
      </c>
      <c r="H3404" s="16">
        <f>IF(G3404 &gt; 'Costo de tareas'!$B$13, 'Costo de tareas'!$B$13, IF(G3404 &lt; 'Costo de tareas'!$B$13*0.2, 0, 'Costo de tareas'!$B$13- G3404))</f>
        <v>27.25206007</v>
      </c>
      <c r="I3404" s="17">
        <f>IF(H3404=0,'Costo de tareas'!$B$13,'Costo de tareas'!$B$13-H3404)</f>
        <v>12.02849548</v>
      </c>
      <c r="J3404" s="2"/>
      <c r="K3404" s="2"/>
      <c r="P3404" s="2"/>
    </row>
    <row r="3405">
      <c r="A3405" s="3" t="s">
        <v>4573</v>
      </c>
      <c r="B3405" s="11" t="str">
        <f t="shared" si="1"/>
        <v>20080522</v>
      </c>
      <c r="C3405" s="12">
        <f t="shared" si="2"/>
        <v>39590</v>
      </c>
      <c r="D3405" s="3" t="str">
        <f t="shared" si="3"/>
        <v>19</v>
      </c>
      <c r="E3405" s="13">
        <v>1.0</v>
      </c>
      <c r="F3405" s="14">
        <f>'Costo de tareas'!$B$15</f>
        <v>0.1964027778</v>
      </c>
      <c r="G3405" s="15">
        <f>'Producción diaria'!$T$3*$L$2*$M$2*$N$2*E3405*1000/'Costo de tareas'!$B$14</f>
        <v>1.503561935</v>
      </c>
      <c r="H3405" s="16">
        <f>IF(G3405 &gt; 'Costo de tareas'!$B$13, 'Costo de tareas'!$B$13, IF(G3405 &lt; 'Costo de tareas'!$B$13*0.2, 0, 'Costo de tareas'!$B$13- G3405))</f>
        <v>0</v>
      </c>
      <c r="I3405" s="17">
        <f>IF(H3405=0,'Costo de tareas'!$B$13,'Costo de tareas'!$B$13-H3405)</f>
        <v>39.28055556</v>
      </c>
      <c r="J3405" s="2"/>
      <c r="K3405" s="2"/>
      <c r="P3405" s="2"/>
    </row>
    <row r="3406">
      <c r="A3406" s="3" t="s">
        <v>4574</v>
      </c>
      <c r="B3406" s="11" t="str">
        <f t="shared" si="1"/>
        <v>20080522</v>
      </c>
      <c r="C3406" s="12">
        <f t="shared" si="2"/>
        <v>39590</v>
      </c>
      <c r="D3406" s="3" t="str">
        <f t="shared" si="3"/>
        <v>20</v>
      </c>
      <c r="E3406" s="13">
        <v>0.0</v>
      </c>
      <c r="F3406" s="14">
        <f>'Costo de tareas'!$B$15</f>
        <v>0.1964027778</v>
      </c>
      <c r="G3406" s="15">
        <f>'Producción diaria'!$T$3*$L$2*$M$2*$N$2*E3406*1000/'Costo de tareas'!$B$14</f>
        <v>0</v>
      </c>
      <c r="H3406" s="16">
        <f>IF(G3406 &gt; 'Costo de tareas'!$B$13, 'Costo de tareas'!$B$13, IF(G3406 &lt; 'Costo de tareas'!$B$13*0.2, 0, 'Costo de tareas'!$B$13- G3406))</f>
        <v>0</v>
      </c>
      <c r="I3406" s="17">
        <f>IF(H3406=0,'Costo de tareas'!$B$13,'Costo de tareas'!$B$13-H3406)</f>
        <v>39.28055556</v>
      </c>
      <c r="J3406" s="2"/>
      <c r="K3406" s="2"/>
      <c r="P3406" s="2"/>
    </row>
    <row r="3407">
      <c r="A3407" s="3" t="s">
        <v>4575</v>
      </c>
      <c r="B3407" s="11" t="str">
        <f t="shared" si="1"/>
        <v>20080522</v>
      </c>
      <c r="C3407" s="12">
        <f t="shared" si="2"/>
        <v>39590</v>
      </c>
      <c r="D3407" s="3" t="str">
        <f t="shared" si="3"/>
        <v>21</v>
      </c>
      <c r="E3407" s="13">
        <v>0.0</v>
      </c>
      <c r="F3407" s="14">
        <f>'Costo de tareas'!$B$15</f>
        <v>0.1964027778</v>
      </c>
      <c r="G3407" s="15">
        <f>'Producción diaria'!$T$3*$L$2*$M$2*$N$2*E3407*1000/'Costo de tareas'!$B$14</f>
        <v>0</v>
      </c>
      <c r="H3407" s="16">
        <f>IF(G3407 &gt; 'Costo de tareas'!$B$13, 'Costo de tareas'!$B$13, IF(G3407 &lt; 'Costo de tareas'!$B$13*0.2, 0, 'Costo de tareas'!$B$13- G3407))</f>
        <v>0</v>
      </c>
      <c r="I3407" s="17">
        <f>IF(H3407=0,'Costo de tareas'!$B$13,'Costo de tareas'!$B$13-H3407)</f>
        <v>39.28055556</v>
      </c>
      <c r="J3407" s="2"/>
      <c r="K3407" s="2"/>
      <c r="P3407" s="2"/>
    </row>
    <row r="3408">
      <c r="A3408" s="3" t="s">
        <v>4576</v>
      </c>
      <c r="B3408" s="11" t="str">
        <f t="shared" si="1"/>
        <v>20080522</v>
      </c>
      <c r="C3408" s="12">
        <f t="shared" si="2"/>
        <v>39590</v>
      </c>
      <c r="D3408" s="3" t="str">
        <f t="shared" si="3"/>
        <v>22</v>
      </c>
      <c r="E3408" s="13">
        <v>0.0</v>
      </c>
      <c r="F3408" s="14">
        <f>'Costo de tareas'!$B$15</f>
        <v>0.1964027778</v>
      </c>
      <c r="G3408" s="15">
        <f>'Producción diaria'!$T$3*$L$2*$M$2*$N$2*E3408*1000/'Costo de tareas'!$B$14</f>
        <v>0</v>
      </c>
      <c r="H3408" s="16">
        <f>IF(G3408 &gt; 'Costo de tareas'!$B$13, 'Costo de tareas'!$B$13, IF(G3408 &lt; 'Costo de tareas'!$B$13*0.2, 0, 'Costo de tareas'!$B$13- G3408))</f>
        <v>0</v>
      </c>
      <c r="I3408" s="17">
        <f>IF(H3408=0,'Costo de tareas'!$B$13,'Costo de tareas'!$B$13-H3408)</f>
        <v>39.28055556</v>
      </c>
      <c r="J3408" s="2"/>
      <c r="K3408" s="2"/>
      <c r="P3408" s="2"/>
    </row>
    <row r="3409">
      <c r="A3409" s="3" t="s">
        <v>4577</v>
      </c>
      <c r="B3409" s="11" t="str">
        <f t="shared" si="1"/>
        <v>20080522</v>
      </c>
      <c r="C3409" s="12">
        <f t="shared" si="2"/>
        <v>39590</v>
      </c>
      <c r="D3409" s="3" t="str">
        <f t="shared" si="3"/>
        <v>23</v>
      </c>
      <c r="E3409" s="13">
        <v>0.0</v>
      </c>
      <c r="F3409" s="14">
        <f>'Costo de tareas'!$B$15</f>
        <v>0.1964027778</v>
      </c>
      <c r="G3409" s="15">
        <f>'Producción diaria'!$T$3*$L$2*$M$2*$N$2*E3409*1000/'Costo de tareas'!$B$14</f>
        <v>0</v>
      </c>
      <c r="H3409" s="16">
        <f>IF(G3409 &gt; 'Costo de tareas'!$B$13, 'Costo de tareas'!$B$13, IF(G3409 &lt; 'Costo de tareas'!$B$13*0.2, 0, 'Costo de tareas'!$B$13- G3409))</f>
        <v>0</v>
      </c>
      <c r="I3409" s="17">
        <f>IF(H3409=0,'Costo de tareas'!$B$13,'Costo de tareas'!$B$13-H3409)</f>
        <v>39.28055556</v>
      </c>
      <c r="J3409" s="2"/>
      <c r="K3409" s="2"/>
      <c r="P3409" s="2"/>
    </row>
    <row r="3410">
      <c r="A3410" s="3" t="s">
        <v>4578</v>
      </c>
      <c r="B3410" s="11" t="str">
        <f t="shared" si="1"/>
        <v>20080523</v>
      </c>
      <c r="C3410" s="12">
        <f t="shared" si="2"/>
        <v>39591</v>
      </c>
      <c r="D3410" s="3" t="str">
        <f t="shared" si="3"/>
        <v>00</v>
      </c>
      <c r="E3410" s="13">
        <v>0.0</v>
      </c>
      <c r="F3410" s="14">
        <f>'Costo de tareas'!$B$15</f>
        <v>0.1964027778</v>
      </c>
      <c r="G3410" s="15">
        <f>'Producción diaria'!$T$3*$L$2*$M$2*$N$2*E3410*1000/'Costo de tareas'!$B$14</f>
        <v>0</v>
      </c>
      <c r="H3410" s="16">
        <f>IF(G3410 &gt; 'Costo de tareas'!$B$13, 'Costo de tareas'!$B$13, IF(G3410 &lt; 'Costo de tareas'!$B$13*0.2, 0, 'Costo de tareas'!$B$13- G3410))</f>
        <v>0</v>
      </c>
      <c r="I3410" s="17">
        <f>IF(H3410=0,'Costo de tareas'!$B$13,'Costo de tareas'!$B$13-H3410)</f>
        <v>39.28055556</v>
      </c>
      <c r="J3410" s="2"/>
      <c r="K3410" s="2"/>
      <c r="P3410" s="2"/>
    </row>
    <row r="3411">
      <c r="A3411" s="3" t="s">
        <v>4579</v>
      </c>
      <c r="B3411" s="11" t="str">
        <f t="shared" si="1"/>
        <v>20080523</v>
      </c>
      <c r="C3411" s="12">
        <f t="shared" si="2"/>
        <v>39591</v>
      </c>
      <c r="D3411" s="3" t="str">
        <f t="shared" si="3"/>
        <v>01</v>
      </c>
      <c r="E3411" s="13">
        <v>0.0</v>
      </c>
      <c r="F3411" s="14">
        <f>'Costo de tareas'!$B$15</f>
        <v>0.1964027778</v>
      </c>
      <c r="G3411" s="15">
        <f>'Producción diaria'!$T$3*$L$2*$M$2*$N$2*E3411*1000/'Costo de tareas'!$B$14</f>
        <v>0</v>
      </c>
      <c r="H3411" s="16">
        <f>IF(G3411 &gt; 'Costo de tareas'!$B$13, 'Costo de tareas'!$B$13, IF(G3411 &lt; 'Costo de tareas'!$B$13*0.2, 0, 'Costo de tareas'!$B$13- G3411))</f>
        <v>0</v>
      </c>
      <c r="I3411" s="17">
        <f>IF(H3411=0,'Costo de tareas'!$B$13,'Costo de tareas'!$B$13-H3411)</f>
        <v>39.28055556</v>
      </c>
      <c r="J3411" s="2"/>
      <c r="K3411" s="2"/>
      <c r="P3411" s="2"/>
    </row>
    <row r="3412">
      <c r="A3412" s="3" t="s">
        <v>4580</v>
      </c>
      <c r="B3412" s="11" t="str">
        <f t="shared" si="1"/>
        <v>20080523</v>
      </c>
      <c r="C3412" s="12">
        <f t="shared" si="2"/>
        <v>39591</v>
      </c>
      <c r="D3412" s="3" t="str">
        <f t="shared" si="3"/>
        <v>02</v>
      </c>
      <c r="E3412" s="13">
        <v>0.0</v>
      </c>
      <c r="F3412" s="14">
        <f>'Costo de tareas'!$B$15</f>
        <v>0.1964027778</v>
      </c>
      <c r="G3412" s="15">
        <f>'Producción diaria'!$T$3*$L$2*$M$2*$N$2*E3412*1000/'Costo de tareas'!$B$14</f>
        <v>0</v>
      </c>
      <c r="H3412" s="16">
        <f>IF(G3412 &gt; 'Costo de tareas'!$B$13, 'Costo de tareas'!$B$13, IF(G3412 &lt; 'Costo de tareas'!$B$13*0.2, 0, 'Costo de tareas'!$B$13- G3412))</f>
        <v>0</v>
      </c>
      <c r="I3412" s="17">
        <f>IF(H3412=0,'Costo de tareas'!$B$13,'Costo de tareas'!$B$13-H3412)</f>
        <v>39.28055556</v>
      </c>
      <c r="J3412" s="2"/>
      <c r="K3412" s="2"/>
      <c r="P3412" s="2"/>
    </row>
    <row r="3413">
      <c r="A3413" s="3" t="s">
        <v>4581</v>
      </c>
      <c r="B3413" s="11" t="str">
        <f t="shared" si="1"/>
        <v>20080523</v>
      </c>
      <c r="C3413" s="12">
        <f t="shared" si="2"/>
        <v>39591</v>
      </c>
      <c r="D3413" s="3" t="str">
        <f t="shared" si="3"/>
        <v>03</v>
      </c>
      <c r="E3413" s="13">
        <v>0.0</v>
      </c>
      <c r="F3413" s="14">
        <f>'Costo de tareas'!$B$15</f>
        <v>0.1964027778</v>
      </c>
      <c r="G3413" s="15">
        <f>'Producción diaria'!$T$3*$L$2*$M$2*$N$2*E3413*1000/'Costo de tareas'!$B$14</f>
        <v>0</v>
      </c>
      <c r="H3413" s="16">
        <f>IF(G3413 &gt; 'Costo de tareas'!$B$13, 'Costo de tareas'!$B$13, IF(G3413 &lt; 'Costo de tareas'!$B$13*0.2, 0, 'Costo de tareas'!$B$13- G3413))</f>
        <v>0</v>
      </c>
      <c r="I3413" s="17">
        <f>IF(H3413=0,'Costo de tareas'!$B$13,'Costo de tareas'!$B$13-H3413)</f>
        <v>39.28055556</v>
      </c>
      <c r="J3413" s="2"/>
      <c r="K3413" s="2"/>
      <c r="P3413" s="2"/>
    </row>
    <row r="3414">
      <c r="A3414" s="3" t="s">
        <v>4582</v>
      </c>
      <c r="B3414" s="11" t="str">
        <f t="shared" si="1"/>
        <v>20080523</v>
      </c>
      <c r="C3414" s="12">
        <f t="shared" si="2"/>
        <v>39591</v>
      </c>
      <c r="D3414" s="3" t="str">
        <f t="shared" si="3"/>
        <v>04</v>
      </c>
      <c r="E3414" s="13">
        <v>0.0</v>
      </c>
      <c r="F3414" s="14">
        <f>'Costo de tareas'!$B$15</f>
        <v>0.1964027778</v>
      </c>
      <c r="G3414" s="15">
        <f>'Producción diaria'!$T$3*$L$2*$M$2*$N$2*E3414*1000/'Costo de tareas'!$B$14</f>
        <v>0</v>
      </c>
      <c r="H3414" s="16">
        <f>IF(G3414 &gt; 'Costo de tareas'!$B$13, 'Costo de tareas'!$B$13, IF(G3414 &lt; 'Costo de tareas'!$B$13*0.2, 0, 'Costo de tareas'!$B$13- G3414))</f>
        <v>0</v>
      </c>
      <c r="I3414" s="17">
        <f>IF(H3414=0,'Costo de tareas'!$B$13,'Costo de tareas'!$B$13-H3414)</f>
        <v>39.28055556</v>
      </c>
      <c r="J3414" s="2"/>
      <c r="K3414" s="2"/>
      <c r="P3414" s="2"/>
    </row>
    <row r="3415">
      <c r="A3415" s="3" t="s">
        <v>4583</v>
      </c>
      <c r="B3415" s="11" t="str">
        <f t="shared" si="1"/>
        <v>20080523</v>
      </c>
      <c r="C3415" s="12">
        <f t="shared" si="2"/>
        <v>39591</v>
      </c>
      <c r="D3415" s="3" t="str">
        <f t="shared" si="3"/>
        <v>05</v>
      </c>
      <c r="E3415" s="13">
        <v>6.0</v>
      </c>
      <c r="F3415" s="14">
        <f>'Costo de tareas'!$B$15</f>
        <v>0.1964027778</v>
      </c>
      <c r="G3415" s="15">
        <f>'Producción diaria'!$T$3*$L$2*$M$2*$N$2*E3415*1000/'Costo de tareas'!$B$14</f>
        <v>9.021371611</v>
      </c>
      <c r="H3415" s="16">
        <f>IF(G3415 &gt; 'Costo de tareas'!$B$13, 'Costo de tareas'!$B$13, IF(G3415 &lt; 'Costo de tareas'!$B$13*0.2, 0, 'Costo de tareas'!$B$13- G3415))</f>
        <v>30.25918394</v>
      </c>
      <c r="I3415" s="17">
        <f>IF(H3415=0,'Costo de tareas'!$B$13,'Costo de tareas'!$B$13-H3415)</f>
        <v>9.021371611</v>
      </c>
      <c r="J3415" s="2"/>
      <c r="K3415" s="2"/>
      <c r="P3415" s="2"/>
    </row>
    <row r="3416">
      <c r="A3416" s="3" t="s">
        <v>4584</v>
      </c>
      <c r="B3416" s="11" t="str">
        <f t="shared" si="1"/>
        <v>20080523</v>
      </c>
      <c r="C3416" s="12">
        <f t="shared" si="2"/>
        <v>39591</v>
      </c>
      <c r="D3416" s="3" t="str">
        <f t="shared" si="3"/>
        <v>06</v>
      </c>
      <c r="E3416" s="13">
        <v>157.0</v>
      </c>
      <c r="F3416" s="14">
        <f>'Costo de tareas'!$B$15</f>
        <v>0.1964027778</v>
      </c>
      <c r="G3416" s="15">
        <f>'Producción diaria'!$T$3*$L$2*$M$2*$N$2*E3416*1000/'Costo de tareas'!$B$14</f>
        <v>236.0592238</v>
      </c>
      <c r="H3416" s="16">
        <f>IF(G3416 &gt; 'Costo de tareas'!$B$13, 'Costo de tareas'!$B$13, IF(G3416 &lt; 'Costo de tareas'!$B$13*0.2, 0, 'Costo de tareas'!$B$13- G3416))</f>
        <v>39.28055556</v>
      </c>
      <c r="I3416" s="17">
        <f>IF(H3416=0,'Costo de tareas'!$B$13,'Costo de tareas'!$B$13-H3416)</f>
        <v>0</v>
      </c>
      <c r="J3416" s="2"/>
      <c r="K3416" s="2"/>
      <c r="P3416" s="2"/>
    </row>
    <row r="3417">
      <c r="A3417" s="3" t="s">
        <v>4585</v>
      </c>
      <c r="B3417" s="11" t="str">
        <f t="shared" si="1"/>
        <v>20080523</v>
      </c>
      <c r="C3417" s="12">
        <f t="shared" si="2"/>
        <v>39591</v>
      </c>
      <c r="D3417" s="3" t="str">
        <f t="shared" si="3"/>
        <v>07</v>
      </c>
      <c r="E3417" s="13">
        <v>326.0</v>
      </c>
      <c r="F3417" s="14">
        <f>'Costo de tareas'!$B$15</f>
        <v>0.1964027778</v>
      </c>
      <c r="G3417" s="15">
        <f>'Producción diaria'!$T$3*$L$2*$M$2*$N$2*E3417*1000/'Costo de tareas'!$B$14</f>
        <v>490.1611909</v>
      </c>
      <c r="H3417" s="16">
        <f>IF(G3417 &gt; 'Costo de tareas'!$B$13, 'Costo de tareas'!$B$13, IF(G3417 &lt; 'Costo de tareas'!$B$13*0.2, 0, 'Costo de tareas'!$B$13- G3417))</f>
        <v>39.28055556</v>
      </c>
      <c r="I3417" s="17">
        <f>IF(H3417=0,'Costo de tareas'!$B$13,'Costo de tareas'!$B$13-H3417)</f>
        <v>0</v>
      </c>
      <c r="J3417" s="2"/>
      <c r="K3417" s="2"/>
      <c r="P3417" s="2"/>
    </row>
    <row r="3418">
      <c r="A3418" s="3" t="s">
        <v>4586</v>
      </c>
      <c r="B3418" s="11" t="str">
        <f t="shared" si="1"/>
        <v>20080523</v>
      </c>
      <c r="C3418" s="12">
        <f t="shared" si="2"/>
        <v>39591</v>
      </c>
      <c r="D3418" s="3" t="str">
        <f t="shared" si="3"/>
        <v>08</v>
      </c>
      <c r="E3418" s="13">
        <v>508.0</v>
      </c>
      <c r="F3418" s="14">
        <f>'Costo de tareas'!$B$15</f>
        <v>0.1964027778</v>
      </c>
      <c r="G3418" s="15">
        <f>'Producción diaria'!$T$3*$L$2*$M$2*$N$2*E3418*1000/'Costo de tareas'!$B$14</f>
        <v>763.8094631</v>
      </c>
      <c r="H3418" s="16">
        <f>IF(G3418 &gt; 'Costo de tareas'!$B$13, 'Costo de tareas'!$B$13, IF(G3418 &lt; 'Costo de tareas'!$B$13*0.2, 0, 'Costo de tareas'!$B$13- G3418))</f>
        <v>39.28055556</v>
      </c>
      <c r="I3418" s="17">
        <f>IF(H3418=0,'Costo de tareas'!$B$13,'Costo de tareas'!$B$13-H3418)</f>
        <v>0</v>
      </c>
      <c r="J3418" s="2"/>
      <c r="K3418" s="2"/>
      <c r="P3418" s="2"/>
    </row>
    <row r="3419">
      <c r="A3419" s="3" t="s">
        <v>4587</v>
      </c>
      <c r="B3419" s="11" t="str">
        <f t="shared" si="1"/>
        <v>20080523</v>
      </c>
      <c r="C3419" s="12">
        <f t="shared" si="2"/>
        <v>39591</v>
      </c>
      <c r="D3419" s="3" t="str">
        <f t="shared" si="3"/>
        <v>09</v>
      </c>
      <c r="E3419" s="13">
        <v>588.0</v>
      </c>
      <c r="F3419" s="14">
        <f>'Costo de tareas'!$B$15</f>
        <v>0.1964027778</v>
      </c>
      <c r="G3419" s="15">
        <f>'Producción diaria'!$T$3*$L$2*$M$2*$N$2*E3419*1000/'Costo de tareas'!$B$14</f>
        <v>884.0944179</v>
      </c>
      <c r="H3419" s="16">
        <f>IF(G3419 &gt; 'Costo de tareas'!$B$13, 'Costo de tareas'!$B$13, IF(G3419 &lt; 'Costo de tareas'!$B$13*0.2, 0, 'Costo de tareas'!$B$13- G3419))</f>
        <v>39.28055556</v>
      </c>
      <c r="I3419" s="17">
        <f>IF(H3419=0,'Costo de tareas'!$B$13,'Costo de tareas'!$B$13-H3419)</f>
        <v>0</v>
      </c>
      <c r="J3419" s="2"/>
      <c r="K3419" s="2"/>
      <c r="P3419" s="2"/>
    </row>
    <row r="3420">
      <c r="A3420" s="3" t="s">
        <v>4588</v>
      </c>
      <c r="B3420" s="11" t="str">
        <f t="shared" si="1"/>
        <v>20080523</v>
      </c>
      <c r="C3420" s="12">
        <f t="shared" si="2"/>
        <v>39591</v>
      </c>
      <c r="D3420" s="3" t="str">
        <f t="shared" si="3"/>
        <v>10</v>
      </c>
      <c r="E3420" s="13">
        <v>63.0</v>
      </c>
      <c r="F3420" s="14">
        <f>'Costo de tareas'!$B$15</f>
        <v>0.1964027778</v>
      </c>
      <c r="G3420" s="15">
        <f>'Producción diaria'!$T$3*$L$2*$M$2*$N$2*E3420*1000/'Costo de tareas'!$B$14</f>
        <v>94.72440191</v>
      </c>
      <c r="H3420" s="16">
        <f>IF(G3420 &gt; 'Costo de tareas'!$B$13, 'Costo de tareas'!$B$13, IF(G3420 &lt; 'Costo de tareas'!$B$13*0.2, 0, 'Costo de tareas'!$B$13- G3420))</f>
        <v>39.28055556</v>
      </c>
      <c r="I3420" s="17">
        <f>IF(H3420=0,'Costo de tareas'!$B$13,'Costo de tareas'!$B$13-H3420)</f>
        <v>0</v>
      </c>
      <c r="J3420" s="2"/>
      <c r="K3420" s="2"/>
      <c r="P3420" s="2"/>
    </row>
    <row r="3421">
      <c r="A3421" s="3" t="s">
        <v>4589</v>
      </c>
      <c r="B3421" s="11" t="str">
        <f t="shared" si="1"/>
        <v>20080523</v>
      </c>
      <c r="C3421" s="12">
        <f t="shared" si="2"/>
        <v>39591</v>
      </c>
      <c r="D3421" s="3" t="str">
        <f t="shared" si="3"/>
        <v>11</v>
      </c>
      <c r="E3421" s="13">
        <v>592.0</v>
      </c>
      <c r="F3421" s="14">
        <f>'Costo de tareas'!$B$15</f>
        <v>0.1964027778</v>
      </c>
      <c r="G3421" s="15">
        <f>'Producción diaria'!$T$3*$L$2*$M$2*$N$2*E3421*1000/'Costo de tareas'!$B$14</f>
        <v>890.1086656</v>
      </c>
      <c r="H3421" s="16">
        <f>IF(G3421 &gt; 'Costo de tareas'!$B$13, 'Costo de tareas'!$B$13, IF(G3421 &lt; 'Costo de tareas'!$B$13*0.2, 0, 'Costo de tareas'!$B$13- G3421))</f>
        <v>39.28055556</v>
      </c>
      <c r="I3421" s="17">
        <f>IF(H3421=0,'Costo de tareas'!$B$13,'Costo de tareas'!$B$13-H3421)</f>
        <v>0</v>
      </c>
      <c r="J3421" s="2"/>
      <c r="K3421" s="2"/>
      <c r="P3421" s="2"/>
    </row>
    <row r="3422">
      <c r="A3422" s="3" t="s">
        <v>4590</v>
      </c>
      <c r="B3422" s="11" t="str">
        <f t="shared" si="1"/>
        <v>20080523</v>
      </c>
      <c r="C3422" s="12">
        <f t="shared" si="2"/>
        <v>39591</v>
      </c>
      <c r="D3422" s="3" t="str">
        <f t="shared" si="3"/>
        <v>12</v>
      </c>
      <c r="E3422" s="13">
        <v>84.0</v>
      </c>
      <c r="F3422" s="14">
        <f>'Costo de tareas'!$B$15</f>
        <v>0.1964027778</v>
      </c>
      <c r="G3422" s="15">
        <f>'Producción diaria'!$T$3*$L$2*$M$2*$N$2*E3422*1000/'Costo de tareas'!$B$14</f>
        <v>126.2992026</v>
      </c>
      <c r="H3422" s="16">
        <f>IF(G3422 &gt; 'Costo de tareas'!$B$13, 'Costo de tareas'!$B$13, IF(G3422 &lt; 'Costo de tareas'!$B$13*0.2, 0, 'Costo de tareas'!$B$13- G3422))</f>
        <v>39.28055556</v>
      </c>
      <c r="I3422" s="17">
        <f>IF(H3422=0,'Costo de tareas'!$B$13,'Costo de tareas'!$B$13-H3422)</f>
        <v>0</v>
      </c>
      <c r="J3422" s="2"/>
      <c r="K3422" s="2"/>
      <c r="P3422" s="2"/>
    </row>
    <row r="3423">
      <c r="A3423" s="3" t="s">
        <v>4591</v>
      </c>
      <c r="B3423" s="11" t="str">
        <f t="shared" si="1"/>
        <v>20080523</v>
      </c>
      <c r="C3423" s="12">
        <f t="shared" si="2"/>
        <v>39591</v>
      </c>
      <c r="D3423" s="3" t="str">
        <f t="shared" si="3"/>
        <v>13</v>
      </c>
      <c r="E3423" s="13">
        <v>61.0</v>
      </c>
      <c r="F3423" s="14">
        <f>'Costo de tareas'!$B$15</f>
        <v>0.1964027778</v>
      </c>
      <c r="G3423" s="15">
        <f>'Producción diaria'!$T$3*$L$2*$M$2*$N$2*E3423*1000/'Costo de tareas'!$B$14</f>
        <v>91.71727804</v>
      </c>
      <c r="H3423" s="16">
        <f>IF(G3423 &gt; 'Costo de tareas'!$B$13, 'Costo de tareas'!$B$13, IF(G3423 &lt; 'Costo de tareas'!$B$13*0.2, 0, 'Costo de tareas'!$B$13- G3423))</f>
        <v>39.28055556</v>
      </c>
      <c r="I3423" s="17">
        <f>IF(H3423=0,'Costo de tareas'!$B$13,'Costo de tareas'!$B$13-H3423)</f>
        <v>0</v>
      </c>
      <c r="J3423" s="2"/>
      <c r="K3423" s="2"/>
      <c r="P3423" s="2"/>
    </row>
    <row r="3424">
      <c r="A3424" s="3" t="s">
        <v>4592</v>
      </c>
      <c r="B3424" s="11" t="str">
        <f t="shared" si="1"/>
        <v>20080523</v>
      </c>
      <c r="C3424" s="12">
        <f t="shared" si="2"/>
        <v>39591</v>
      </c>
      <c r="D3424" s="3" t="str">
        <f t="shared" si="3"/>
        <v>14</v>
      </c>
      <c r="E3424" s="13">
        <v>677.0</v>
      </c>
      <c r="F3424" s="14">
        <f>'Costo de tareas'!$B$15</f>
        <v>0.1964027778</v>
      </c>
      <c r="G3424" s="15">
        <f>'Producción diaria'!$T$3*$L$2*$M$2*$N$2*E3424*1000/'Costo de tareas'!$B$14</f>
        <v>1017.91143</v>
      </c>
      <c r="H3424" s="16">
        <f>IF(G3424 &gt; 'Costo de tareas'!$B$13, 'Costo de tareas'!$B$13, IF(G3424 &lt; 'Costo de tareas'!$B$13*0.2, 0, 'Costo de tareas'!$B$13- G3424))</f>
        <v>39.28055556</v>
      </c>
      <c r="I3424" s="17">
        <f>IF(H3424=0,'Costo de tareas'!$B$13,'Costo de tareas'!$B$13-H3424)</f>
        <v>0</v>
      </c>
      <c r="J3424" s="2"/>
      <c r="K3424" s="2"/>
      <c r="P3424" s="2"/>
    </row>
    <row r="3425">
      <c r="A3425" s="3" t="s">
        <v>4593</v>
      </c>
      <c r="B3425" s="11" t="str">
        <f t="shared" si="1"/>
        <v>20080523</v>
      </c>
      <c r="C3425" s="12">
        <f t="shared" si="2"/>
        <v>39591</v>
      </c>
      <c r="D3425" s="3" t="str">
        <f t="shared" si="3"/>
        <v>15</v>
      </c>
      <c r="E3425" s="13">
        <v>58.0</v>
      </c>
      <c r="F3425" s="14">
        <f>'Costo de tareas'!$B$15</f>
        <v>0.1964027778</v>
      </c>
      <c r="G3425" s="15">
        <f>'Producción diaria'!$T$3*$L$2*$M$2*$N$2*E3425*1000/'Costo de tareas'!$B$14</f>
        <v>87.20659224</v>
      </c>
      <c r="H3425" s="16">
        <f>IF(G3425 &gt; 'Costo de tareas'!$B$13, 'Costo de tareas'!$B$13, IF(G3425 &lt; 'Costo de tareas'!$B$13*0.2, 0, 'Costo de tareas'!$B$13- G3425))</f>
        <v>39.28055556</v>
      </c>
      <c r="I3425" s="17">
        <f>IF(H3425=0,'Costo de tareas'!$B$13,'Costo de tareas'!$B$13-H3425)</f>
        <v>0</v>
      </c>
      <c r="J3425" s="2"/>
      <c r="K3425" s="2"/>
      <c r="P3425" s="2"/>
    </row>
    <row r="3426">
      <c r="A3426" s="3" t="s">
        <v>4594</v>
      </c>
      <c r="B3426" s="11" t="str">
        <f t="shared" si="1"/>
        <v>20080523</v>
      </c>
      <c r="C3426" s="12">
        <f t="shared" si="2"/>
        <v>39591</v>
      </c>
      <c r="D3426" s="3" t="str">
        <f t="shared" si="3"/>
        <v>16</v>
      </c>
      <c r="E3426" s="13">
        <v>352.0</v>
      </c>
      <c r="F3426" s="14">
        <f>'Costo de tareas'!$B$15</f>
        <v>0.1964027778</v>
      </c>
      <c r="G3426" s="15">
        <f>'Producción diaria'!$T$3*$L$2*$M$2*$N$2*E3426*1000/'Costo de tareas'!$B$14</f>
        <v>529.2538012</v>
      </c>
      <c r="H3426" s="16">
        <f>IF(G3426 &gt; 'Costo de tareas'!$B$13, 'Costo de tareas'!$B$13, IF(G3426 &lt; 'Costo de tareas'!$B$13*0.2, 0, 'Costo de tareas'!$B$13- G3426))</f>
        <v>39.28055556</v>
      </c>
      <c r="I3426" s="17">
        <f>IF(H3426=0,'Costo de tareas'!$B$13,'Costo de tareas'!$B$13-H3426)</f>
        <v>0</v>
      </c>
      <c r="J3426" s="2"/>
      <c r="K3426" s="2"/>
      <c r="P3426" s="2"/>
    </row>
    <row r="3427">
      <c r="A3427" s="3" t="s">
        <v>4595</v>
      </c>
      <c r="B3427" s="11" t="str">
        <f t="shared" si="1"/>
        <v>20080523</v>
      </c>
      <c r="C3427" s="12">
        <f t="shared" si="2"/>
        <v>39591</v>
      </c>
      <c r="D3427" s="3" t="str">
        <f t="shared" si="3"/>
        <v>17</v>
      </c>
      <c r="E3427" s="13">
        <v>258.0</v>
      </c>
      <c r="F3427" s="14">
        <f>'Costo de tareas'!$B$15</f>
        <v>0.1964027778</v>
      </c>
      <c r="G3427" s="15">
        <f>'Producción diaria'!$T$3*$L$2*$M$2*$N$2*E3427*1000/'Costo de tareas'!$B$14</f>
        <v>387.9189793</v>
      </c>
      <c r="H3427" s="16">
        <f>IF(G3427 &gt; 'Costo de tareas'!$B$13, 'Costo de tareas'!$B$13, IF(G3427 &lt; 'Costo de tareas'!$B$13*0.2, 0, 'Costo de tareas'!$B$13- G3427))</f>
        <v>39.28055556</v>
      </c>
      <c r="I3427" s="17">
        <f>IF(H3427=0,'Costo de tareas'!$B$13,'Costo de tareas'!$B$13-H3427)</f>
        <v>0</v>
      </c>
      <c r="J3427" s="2"/>
      <c r="K3427" s="2"/>
      <c r="P3427" s="2"/>
    </row>
    <row r="3428">
      <c r="A3428" s="3" t="s">
        <v>4596</v>
      </c>
      <c r="B3428" s="11" t="str">
        <f t="shared" si="1"/>
        <v>20080523</v>
      </c>
      <c r="C3428" s="12">
        <f t="shared" si="2"/>
        <v>39591</v>
      </c>
      <c r="D3428" s="3" t="str">
        <f t="shared" si="3"/>
        <v>18</v>
      </c>
      <c r="E3428" s="13">
        <v>126.0</v>
      </c>
      <c r="F3428" s="14">
        <f>'Costo de tareas'!$B$15</f>
        <v>0.1964027778</v>
      </c>
      <c r="G3428" s="15">
        <f>'Producción diaria'!$T$3*$L$2*$M$2*$N$2*E3428*1000/'Costo de tareas'!$B$14</f>
        <v>189.4488038</v>
      </c>
      <c r="H3428" s="16">
        <f>IF(G3428 &gt; 'Costo de tareas'!$B$13, 'Costo de tareas'!$B$13, IF(G3428 &lt; 'Costo de tareas'!$B$13*0.2, 0, 'Costo de tareas'!$B$13- G3428))</f>
        <v>39.28055556</v>
      </c>
      <c r="I3428" s="17">
        <f>IF(H3428=0,'Costo de tareas'!$B$13,'Costo de tareas'!$B$13-H3428)</f>
        <v>0</v>
      </c>
      <c r="J3428" s="2"/>
      <c r="K3428" s="2"/>
      <c r="P3428" s="2"/>
    </row>
    <row r="3429">
      <c r="A3429" s="3" t="s">
        <v>4597</v>
      </c>
      <c r="B3429" s="11" t="str">
        <f t="shared" si="1"/>
        <v>20080523</v>
      </c>
      <c r="C3429" s="12">
        <f t="shared" si="2"/>
        <v>39591</v>
      </c>
      <c r="D3429" s="3" t="str">
        <f t="shared" si="3"/>
        <v>19</v>
      </c>
      <c r="E3429" s="13">
        <v>12.0</v>
      </c>
      <c r="F3429" s="14">
        <f>'Costo de tareas'!$B$15</f>
        <v>0.1964027778</v>
      </c>
      <c r="G3429" s="15">
        <f>'Producción diaria'!$T$3*$L$2*$M$2*$N$2*E3429*1000/'Costo de tareas'!$B$14</f>
        <v>18.04274322</v>
      </c>
      <c r="H3429" s="16">
        <f>IF(G3429 &gt; 'Costo de tareas'!$B$13, 'Costo de tareas'!$B$13, IF(G3429 &lt; 'Costo de tareas'!$B$13*0.2, 0, 'Costo de tareas'!$B$13- G3429))</f>
        <v>21.23781233</v>
      </c>
      <c r="I3429" s="17">
        <f>IF(H3429=0,'Costo de tareas'!$B$13,'Costo de tareas'!$B$13-H3429)</f>
        <v>18.04274322</v>
      </c>
      <c r="J3429" s="2"/>
      <c r="K3429" s="2"/>
      <c r="P3429" s="2"/>
    </row>
    <row r="3430">
      <c r="A3430" s="3" t="s">
        <v>4598</v>
      </c>
      <c r="B3430" s="11" t="str">
        <f t="shared" si="1"/>
        <v>20080523</v>
      </c>
      <c r="C3430" s="12">
        <f t="shared" si="2"/>
        <v>39591</v>
      </c>
      <c r="D3430" s="3" t="str">
        <f t="shared" si="3"/>
        <v>20</v>
      </c>
      <c r="E3430" s="13">
        <v>0.0</v>
      </c>
      <c r="F3430" s="14">
        <f>'Costo de tareas'!$B$15</f>
        <v>0.1964027778</v>
      </c>
      <c r="G3430" s="15">
        <f>'Producción diaria'!$T$3*$L$2*$M$2*$N$2*E3430*1000/'Costo de tareas'!$B$14</f>
        <v>0</v>
      </c>
      <c r="H3430" s="16">
        <f>IF(G3430 &gt; 'Costo de tareas'!$B$13, 'Costo de tareas'!$B$13, IF(G3430 &lt; 'Costo de tareas'!$B$13*0.2, 0, 'Costo de tareas'!$B$13- G3430))</f>
        <v>0</v>
      </c>
      <c r="I3430" s="17">
        <f>IF(H3430=0,'Costo de tareas'!$B$13,'Costo de tareas'!$B$13-H3430)</f>
        <v>39.28055556</v>
      </c>
      <c r="J3430" s="2"/>
      <c r="K3430" s="2"/>
      <c r="P3430" s="2"/>
    </row>
    <row r="3431">
      <c r="A3431" s="3" t="s">
        <v>4599</v>
      </c>
      <c r="B3431" s="11" t="str">
        <f t="shared" si="1"/>
        <v>20080523</v>
      </c>
      <c r="C3431" s="12">
        <f t="shared" si="2"/>
        <v>39591</v>
      </c>
      <c r="D3431" s="3" t="str">
        <f t="shared" si="3"/>
        <v>21</v>
      </c>
      <c r="E3431" s="13">
        <v>0.0</v>
      </c>
      <c r="F3431" s="14">
        <f>'Costo de tareas'!$B$15</f>
        <v>0.1964027778</v>
      </c>
      <c r="G3431" s="15">
        <f>'Producción diaria'!$T$3*$L$2*$M$2*$N$2*E3431*1000/'Costo de tareas'!$B$14</f>
        <v>0</v>
      </c>
      <c r="H3431" s="16">
        <f>IF(G3431 &gt; 'Costo de tareas'!$B$13, 'Costo de tareas'!$B$13, IF(G3431 &lt; 'Costo de tareas'!$B$13*0.2, 0, 'Costo de tareas'!$B$13- G3431))</f>
        <v>0</v>
      </c>
      <c r="I3431" s="17">
        <f>IF(H3431=0,'Costo de tareas'!$B$13,'Costo de tareas'!$B$13-H3431)</f>
        <v>39.28055556</v>
      </c>
      <c r="J3431" s="2"/>
      <c r="K3431" s="2"/>
      <c r="P3431" s="2"/>
    </row>
    <row r="3432">
      <c r="A3432" s="3" t="s">
        <v>4600</v>
      </c>
      <c r="B3432" s="11" t="str">
        <f t="shared" si="1"/>
        <v>20080523</v>
      </c>
      <c r="C3432" s="12">
        <f t="shared" si="2"/>
        <v>39591</v>
      </c>
      <c r="D3432" s="3" t="str">
        <f t="shared" si="3"/>
        <v>22</v>
      </c>
      <c r="E3432" s="13">
        <v>0.0</v>
      </c>
      <c r="F3432" s="14">
        <f>'Costo de tareas'!$B$15</f>
        <v>0.1964027778</v>
      </c>
      <c r="G3432" s="15">
        <f>'Producción diaria'!$T$3*$L$2*$M$2*$N$2*E3432*1000/'Costo de tareas'!$B$14</f>
        <v>0</v>
      </c>
      <c r="H3432" s="16">
        <f>IF(G3432 &gt; 'Costo de tareas'!$B$13, 'Costo de tareas'!$B$13, IF(G3432 &lt; 'Costo de tareas'!$B$13*0.2, 0, 'Costo de tareas'!$B$13- G3432))</f>
        <v>0</v>
      </c>
      <c r="I3432" s="17">
        <f>IF(H3432=0,'Costo de tareas'!$B$13,'Costo de tareas'!$B$13-H3432)</f>
        <v>39.28055556</v>
      </c>
      <c r="J3432" s="2"/>
      <c r="K3432" s="2"/>
      <c r="P3432" s="2"/>
    </row>
    <row r="3433">
      <c r="A3433" s="3" t="s">
        <v>4602</v>
      </c>
      <c r="B3433" s="11" t="str">
        <f t="shared" si="1"/>
        <v>20080523</v>
      </c>
      <c r="C3433" s="12">
        <f t="shared" si="2"/>
        <v>39591</v>
      </c>
      <c r="D3433" s="3" t="str">
        <f t="shared" si="3"/>
        <v>23</v>
      </c>
      <c r="E3433" s="13">
        <v>0.0</v>
      </c>
      <c r="F3433" s="14">
        <f>'Costo de tareas'!$B$15</f>
        <v>0.1964027778</v>
      </c>
      <c r="G3433" s="15">
        <f>'Producción diaria'!$T$3*$L$2*$M$2*$N$2*E3433*1000/'Costo de tareas'!$B$14</f>
        <v>0</v>
      </c>
      <c r="H3433" s="16">
        <f>IF(G3433 &gt; 'Costo de tareas'!$B$13, 'Costo de tareas'!$B$13, IF(G3433 &lt; 'Costo de tareas'!$B$13*0.2, 0, 'Costo de tareas'!$B$13- G3433))</f>
        <v>0</v>
      </c>
      <c r="I3433" s="17">
        <f>IF(H3433=0,'Costo de tareas'!$B$13,'Costo de tareas'!$B$13-H3433)</f>
        <v>39.28055556</v>
      </c>
      <c r="J3433" s="2"/>
      <c r="K3433" s="2"/>
      <c r="P3433" s="2"/>
    </row>
    <row r="3434">
      <c r="A3434" s="3" t="s">
        <v>4603</v>
      </c>
      <c r="B3434" s="11" t="str">
        <f t="shared" si="1"/>
        <v>20080524</v>
      </c>
      <c r="C3434" s="12">
        <f t="shared" si="2"/>
        <v>39592</v>
      </c>
      <c r="D3434" s="3" t="str">
        <f t="shared" si="3"/>
        <v>00</v>
      </c>
      <c r="E3434" s="13">
        <v>0.0</v>
      </c>
      <c r="F3434" s="14">
        <f>'Costo de tareas'!$B$15</f>
        <v>0.1964027778</v>
      </c>
      <c r="G3434" s="15">
        <f>'Producción diaria'!$T$3*$L$2*$M$2*$N$2*E3434*1000/'Costo de tareas'!$B$14</f>
        <v>0</v>
      </c>
      <c r="H3434" s="16">
        <f>IF(G3434 &gt; 'Costo de tareas'!$B$13, 'Costo de tareas'!$B$13, IF(G3434 &lt; 'Costo de tareas'!$B$13*0.2, 0, 'Costo de tareas'!$B$13- G3434))</f>
        <v>0</v>
      </c>
      <c r="I3434" s="17">
        <f>IF(H3434=0,'Costo de tareas'!$B$13,'Costo de tareas'!$B$13-H3434)</f>
        <v>39.28055556</v>
      </c>
      <c r="J3434" s="2"/>
      <c r="K3434" s="2"/>
      <c r="P3434" s="2"/>
    </row>
    <row r="3435">
      <c r="A3435" s="3" t="s">
        <v>4604</v>
      </c>
      <c r="B3435" s="11" t="str">
        <f t="shared" si="1"/>
        <v>20080524</v>
      </c>
      <c r="C3435" s="12">
        <f t="shared" si="2"/>
        <v>39592</v>
      </c>
      <c r="D3435" s="3" t="str">
        <f t="shared" si="3"/>
        <v>01</v>
      </c>
      <c r="E3435" s="13">
        <v>0.0</v>
      </c>
      <c r="F3435" s="14">
        <f>'Costo de tareas'!$B$15</f>
        <v>0.1964027778</v>
      </c>
      <c r="G3435" s="15">
        <f>'Producción diaria'!$T$3*$L$2*$M$2*$N$2*E3435*1000/'Costo de tareas'!$B$14</f>
        <v>0</v>
      </c>
      <c r="H3435" s="16">
        <f>IF(G3435 &gt; 'Costo de tareas'!$B$13, 'Costo de tareas'!$B$13, IF(G3435 &lt; 'Costo de tareas'!$B$13*0.2, 0, 'Costo de tareas'!$B$13- G3435))</f>
        <v>0</v>
      </c>
      <c r="I3435" s="17">
        <f>IF(H3435=0,'Costo de tareas'!$B$13,'Costo de tareas'!$B$13-H3435)</f>
        <v>39.28055556</v>
      </c>
      <c r="J3435" s="2"/>
      <c r="K3435" s="2"/>
      <c r="P3435" s="2"/>
    </row>
    <row r="3436">
      <c r="A3436" s="3" t="s">
        <v>4605</v>
      </c>
      <c r="B3436" s="11" t="str">
        <f t="shared" si="1"/>
        <v>20080524</v>
      </c>
      <c r="C3436" s="12">
        <f t="shared" si="2"/>
        <v>39592</v>
      </c>
      <c r="D3436" s="3" t="str">
        <f t="shared" si="3"/>
        <v>02</v>
      </c>
      <c r="E3436" s="13">
        <v>0.0</v>
      </c>
      <c r="F3436" s="14">
        <f>'Costo de tareas'!$B$15</f>
        <v>0.1964027778</v>
      </c>
      <c r="G3436" s="15">
        <f>'Producción diaria'!$T$3*$L$2*$M$2*$N$2*E3436*1000/'Costo de tareas'!$B$14</f>
        <v>0</v>
      </c>
      <c r="H3436" s="16">
        <f>IF(G3436 &gt; 'Costo de tareas'!$B$13, 'Costo de tareas'!$B$13, IF(G3436 &lt; 'Costo de tareas'!$B$13*0.2, 0, 'Costo de tareas'!$B$13- G3436))</f>
        <v>0</v>
      </c>
      <c r="I3436" s="17">
        <f>IF(H3436=0,'Costo de tareas'!$B$13,'Costo de tareas'!$B$13-H3436)</f>
        <v>39.28055556</v>
      </c>
      <c r="J3436" s="2"/>
      <c r="K3436" s="2"/>
      <c r="P3436" s="2"/>
    </row>
    <row r="3437">
      <c r="A3437" s="3" t="s">
        <v>4607</v>
      </c>
      <c r="B3437" s="11" t="str">
        <f t="shared" si="1"/>
        <v>20080524</v>
      </c>
      <c r="C3437" s="12">
        <f t="shared" si="2"/>
        <v>39592</v>
      </c>
      <c r="D3437" s="3" t="str">
        <f t="shared" si="3"/>
        <v>03</v>
      </c>
      <c r="E3437" s="13">
        <v>0.0</v>
      </c>
      <c r="F3437" s="14">
        <f>'Costo de tareas'!$B$15</f>
        <v>0.1964027778</v>
      </c>
      <c r="G3437" s="15">
        <f>'Producción diaria'!$T$3*$L$2*$M$2*$N$2*E3437*1000/'Costo de tareas'!$B$14</f>
        <v>0</v>
      </c>
      <c r="H3437" s="16">
        <f>IF(G3437 &gt; 'Costo de tareas'!$B$13, 'Costo de tareas'!$B$13, IF(G3437 &lt; 'Costo de tareas'!$B$13*0.2, 0, 'Costo de tareas'!$B$13- G3437))</f>
        <v>0</v>
      </c>
      <c r="I3437" s="17">
        <f>IF(H3437=0,'Costo de tareas'!$B$13,'Costo de tareas'!$B$13-H3437)</f>
        <v>39.28055556</v>
      </c>
      <c r="J3437" s="2"/>
      <c r="K3437" s="2"/>
      <c r="P3437" s="2"/>
    </row>
    <row r="3438">
      <c r="A3438" s="3" t="s">
        <v>4608</v>
      </c>
      <c r="B3438" s="11" t="str">
        <f t="shared" si="1"/>
        <v>20080524</v>
      </c>
      <c r="C3438" s="12">
        <f t="shared" si="2"/>
        <v>39592</v>
      </c>
      <c r="D3438" s="3" t="str">
        <f t="shared" si="3"/>
        <v>04</v>
      </c>
      <c r="E3438" s="13">
        <v>0.0</v>
      </c>
      <c r="F3438" s="14">
        <f>'Costo de tareas'!$B$15</f>
        <v>0.1964027778</v>
      </c>
      <c r="G3438" s="15">
        <f>'Producción diaria'!$T$3*$L$2*$M$2*$N$2*E3438*1000/'Costo de tareas'!$B$14</f>
        <v>0</v>
      </c>
      <c r="H3438" s="16">
        <f>IF(G3438 &gt; 'Costo de tareas'!$B$13, 'Costo de tareas'!$B$13, IF(G3438 &lt; 'Costo de tareas'!$B$13*0.2, 0, 'Costo de tareas'!$B$13- G3438))</f>
        <v>0</v>
      </c>
      <c r="I3438" s="17">
        <f>IF(H3438=0,'Costo de tareas'!$B$13,'Costo de tareas'!$B$13-H3438)</f>
        <v>39.28055556</v>
      </c>
      <c r="J3438" s="2"/>
      <c r="K3438" s="2"/>
      <c r="P3438" s="2"/>
    </row>
    <row r="3439">
      <c r="A3439" s="3" t="s">
        <v>4609</v>
      </c>
      <c r="B3439" s="11" t="str">
        <f t="shared" si="1"/>
        <v>20080524</v>
      </c>
      <c r="C3439" s="12">
        <f t="shared" si="2"/>
        <v>39592</v>
      </c>
      <c r="D3439" s="3" t="str">
        <f t="shared" si="3"/>
        <v>05</v>
      </c>
      <c r="E3439" s="13">
        <v>7.0</v>
      </c>
      <c r="F3439" s="14">
        <f>'Costo de tareas'!$B$15</f>
        <v>0.1964027778</v>
      </c>
      <c r="G3439" s="15">
        <f>'Producción diaria'!$T$3*$L$2*$M$2*$N$2*E3439*1000/'Costo de tareas'!$B$14</f>
        <v>10.52493355</v>
      </c>
      <c r="H3439" s="16">
        <f>IF(G3439 &gt; 'Costo de tareas'!$B$13, 'Costo de tareas'!$B$13, IF(G3439 &lt; 'Costo de tareas'!$B$13*0.2, 0, 'Costo de tareas'!$B$13- G3439))</f>
        <v>28.75562201</v>
      </c>
      <c r="I3439" s="17">
        <f>IF(H3439=0,'Costo de tareas'!$B$13,'Costo de tareas'!$B$13-H3439)</f>
        <v>10.52493355</v>
      </c>
      <c r="J3439" s="2"/>
      <c r="K3439" s="2"/>
      <c r="P3439" s="2"/>
    </row>
    <row r="3440">
      <c r="A3440" s="3" t="s">
        <v>4610</v>
      </c>
      <c r="B3440" s="11" t="str">
        <f t="shared" si="1"/>
        <v>20080524</v>
      </c>
      <c r="C3440" s="12">
        <f t="shared" si="2"/>
        <v>39592</v>
      </c>
      <c r="D3440" s="3" t="str">
        <f t="shared" si="3"/>
        <v>06</v>
      </c>
      <c r="E3440" s="13">
        <v>64.0</v>
      </c>
      <c r="F3440" s="14">
        <f>'Costo de tareas'!$B$15</f>
        <v>0.1964027778</v>
      </c>
      <c r="G3440" s="15">
        <f>'Producción diaria'!$T$3*$L$2*$M$2*$N$2*E3440*1000/'Costo de tareas'!$B$14</f>
        <v>96.22796385</v>
      </c>
      <c r="H3440" s="16">
        <f>IF(G3440 &gt; 'Costo de tareas'!$B$13, 'Costo de tareas'!$B$13, IF(G3440 &lt; 'Costo de tareas'!$B$13*0.2, 0, 'Costo de tareas'!$B$13- G3440))</f>
        <v>39.28055556</v>
      </c>
      <c r="I3440" s="17">
        <f>IF(H3440=0,'Costo de tareas'!$B$13,'Costo de tareas'!$B$13-H3440)</f>
        <v>0</v>
      </c>
      <c r="J3440" s="2"/>
      <c r="K3440" s="2"/>
      <c r="P3440" s="2"/>
    </row>
    <row r="3441">
      <c r="A3441" s="3" t="s">
        <v>4611</v>
      </c>
      <c r="B3441" s="11" t="str">
        <f t="shared" si="1"/>
        <v>20080524</v>
      </c>
      <c r="C3441" s="12">
        <f t="shared" si="2"/>
        <v>39592</v>
      </c>
      <c r="D3441" s="3" t="str">
        <f t="shared" si="3"/>
        <v>07</v>
      </c>
      <c r="E3441" s="13">
        <v>385.0</v>
      </c>
      <c r="F3441" s="14">
        <f>'Costo de tareas'!$B$15</f>
        <v>0.1964027778</v>
      </c>
      <c r="G3441" s="15">
        <f>'Producción diaria'!$T$3*$L$2*$M$2*$N$2*E3441*1000/'Costo de tareas'!$B$14</f>
        <v>578.871345</v>
      </c>
      <c r="H3441" s="16">
        <f>IF(G3441 &gt; 'Costo de tareas'!$B$13, 'Costo de tareas'!$B$13, IF(G3441 &lt; 'Costo de tareas'!$B$13*0.2, 0, 'Costo de tareas'!$B$13- G3441))</f>
        <v>39.28055556</v>
      </c>
      <c r="I3441" s="17">
        <f>IF(H3441=0,'Costo de tareas'!$B$13,'Costo de tareas'!$B$13-H3441)</f>
        <v>0</v>
      </c>
      <c r="J3441" s="2"/>
      <c r="K3441" s="2"/>
      <c r="P3441" s="2"/>
    </row>
    <row r="3442">
      <c r="A3442" s="3" t="s">
        <v>4612</v>
      </c>
      <c r="B3442" s="11" t="str">
        <f t="shared" si="1"/>
        <v>20080524</v>
      </c>
      <c r="C3442" s="12">
        <f t="shared" si="2"/>
        <v>39592</v>
      </c>
      <c r="D3442" s="3" t="str">
        <f t="shared" si="3"/>
        <v>08</v>
      </c>
      <c r="E3442" s="13">
        <v>519.0</v>
      </c>
      <c r="F3442" s="14">
        <f>'Costo de tareas'!$B$15</f>
        <v>0.1964027778</v>
      </c>
      <c r="G3442" s="15">
        <f>'Producción diaria'!$T$3*$L$2*$M$2*$N$2*E3442*1000/'Costo de tareas'!$B$14</f>
        <v>780.3486443</v>
      </c>
      <c r="H3442" s="16">
        <f>IF(G3442 &gt; 'Costo de tareas'!$B$13, 'Costo de tareas'!$B$13, IF(G3442 &lt; 'Costo de tareas'!$B$13*0.2, 0, 'Costo de tareas'!$B$13- G3442))</f>
        <v>39.28055556</v>
      </c>
      <c r="I3442" s="17">
        <f>IF(H3442=0,'Costo de tareas'!$B$13,'Costo de tareas'!$B$13-H3442)</f>
        <v>0</v>
      </c>
      <c r="J3442" s="2"/>
      <c r="K3442" s="2"/>
      <c r="P3442" s="2"/>
    </row>
    <row r="3443">
      <c r="A3443" s="3" t="s">
        <v>4613</v>
      </c>
      <c r="B3443" s="11" t="str">
        <f t="shared" si="1"/>
        <v>20080524</v>
      </c>
      <c r="C3443" s="12">
        <f t="shared" si="2"/>
        <v>39592</v>
      </c>
      <c r="D3443" s="3" t="str">
        <f t="shared" si="3"/>
        <v>09</v>
      </c>
      <c r="E3443" s="13">
        <v>734.0</v>
      </c>
      <c r="F3443" s="14">
        <f>'Costo de tareas'!$B$15</f>
        <v>0.1964027778</v>
      </c>
      <c r="G3443" s="15">
        <f>'Producción diaria'!$T$3*$L$2*$M$2*$N$2*E3443*1000/'Costo de tareas'!$B$14</f>
        <v>1103.61446</v>
      </c>
      <c r="H3443" s="16">
        <f>IF(G3443 &gt; 'Costo de tareas'!$B$13, 'Costo de tareas'!$B$13, IF(G3443 &lt; 'Costo de tareas'!$B$13*0.2, 0, 'Costo de tareas'!$B$13- G3443))</f>
        <v>39.28055556</v>
      </c>
      <c r="I3443" s="17">
        <f>IF(H3443=0,'Costo de tareas'!$B$13,'Costo de tareas'!$B$13-H3443)</f>
        <v>0</v>
      </c>
      <c r="J3443" s="2"/>
      <c r="K3443" s="2"/>
      <c r="P3443" s="2"/>
    </row>
    <row r="3444">
      <c r="A3444" s="3" t="s">
        <v>4614</v>
      </c>
      <c r="B3444" s="11" t="str">
        <f t="shared" si="1"/>
        <v>20080524</v>
      </c>
      <c r="C3444" s="12">
        <f t="shared" si="2"/>
        <v>39592</v>
      </c>
      <c r="D3444" s="3" t="str">
        <f t="shared" si="3"/>
        <v>10</v>
      </c>
      <c r="E3444" s="13">
        <v>574.0</v>
      </c>
      <c r="F3444" s="14">
        <f>'Costo de tareas'!$B$15</f>
        <v>0.1964027778</v>
      </c>
      <c r="G3444" s="15">
        <f>'Producción diaria'!$T$3*$L$2*$M$2*$N$2*E3444*1000/'Costo de tareas'!$B$14</f>
        <v>863.0445508</v>
      </c>
      <c r="H3444" s="16">
        <f>IF(G3444 &gt; 'Costo de tareas'!$B$13, 'Costo de tareas'!$B$13, IF(G3444 &lt; 'Costo de tareas'!$B$13*0.2, 0, 'Costo de tareas'!$B$13- G3444))</f>
        <v>39.28055556</v>
      </c>
      <c r="I3444" s="17">
        <f>IF(H3444=0,'Costo de tareas'!$B$13,'Costo de tareas'!$B$13-H3444)</f>
        <v>0</v>
      </c>
      <c r="J3444" s="2"/>
      <c r="K3444" s="2"/>
      <c r="P3444" s="2"/>
    </row>
    <row r="3445">
      <c r="A3445" s="3" t="s">
        <v>4615</v>
      </c>
      <c r="B3445" s="11" t="str">
        <f t="shared" si="1"/>
        <v>20080524</v>
      </c>
      <c r="C3445" s="12">
        <f t="shared" si="2"/>
        <v>39592</v>
      </c>
      <c r="D3445" s="3" t="str">
        <f t="shared" si="3"/>
        <v>11</v>
      </c>
      <c r="E3445" s="13">
        <v>877.0</v>
      </c>
      <c r="F3445" s="14">
        <f>'Costo de tareas'!$B$15</f>
        <v>0.1964027778</v>
      </c>
      <c r="G3445" s="15">
        <f>'Producción diaria'!$T$3*$L$2*$M$2*$N$2*E3445*1000/'Costo de tareas'!$B$14</f>
        <v>1318.623817</v>
      </c>
      <c r="H3445" s="16">
        <f>IF(G3445 &gt; 'Costo de tareas'!$B$13, 'Costo de tareas'!$B$13, IF(G3445 &lt; 'Costo de tareas'!$B$13*0.2, 0, 'Costo de tareas'!$B$13- G3445))</f>
        <v>39.28055556</v>
      </c>
      <c r="I3445" s="17">
        <f>IF(H3445=0,'Costo de tareas'!$B$13,'Costo de tareas'!$B$13-H3445)</f>
        <v>0</v>
      </c>
      <c r="J3445" s="2"/>
      <c r="K3445" s="2"/>
      <c r="P3445" s="2"/>
    </row>
    <row r="3446">
      <c r="A3446" s="3" t="s">
        <v>4616</v>
      </c>
      <c r="B3446" s="11" t="str">
        <f t="shared" si="1"/>
        <v>20080524</v>
      </c>
      <c r="C3446" s="12">
        <f t="shared" si="2"/>
        <v>39592</v>
      </c>
      <c r="D3446" s="3" t="str">
        <f t="shared" si="3"/>
        <v>12</v>
      </c>
      <c r="E3446" s="13">
        <v>1016.0</v>
      </c>
      <c r="F3446" s="14">
        <f>'Costo de tareas'!$B$15</f>
        <v>0.1964027778</v>
      </c>
      <c r="G3446" s="15">
        <f>'Producción diaria'!$T$3*$L$2*$M$2*$N$2*E3446*1000/'Costo de tareas'!$B$14</f>
        <v>1527.618926</v>
      </c>
      <c r="H3446" s="16">
        <f>IF(G3446 &gt; 'Costo de tareas'!$B$13, 'Costo de tareas'!$B$13, IF(G3446 &lt; 'Costo de tareas'!$B$13*0.2, 0, 'Costo de tareas'!$B$13- G3446))</f>
        <v>39.28055556</v>
      </c>
      <c r="I3446" s="17">
        <f>IF(H3446=0,'Costo de tareas'!$B$13,'Costo de tareas'!$B$13-H3446)</f>
        <v>0</v>
      </c>
      <c r="J3446" s="2"/>
      <c r="K3446" s="2"/>
      <c r="P3446" s="2"/>
    </row>
    <row r="3447">
      <c r="A3447" s="3" t="s">
        <v>4617</v>
      </c>
      <c r="B3447" s="11" t="str">
        <f t="shared" si="1"/>
        <v>20080524</v>
      </c>
      <c r="C3447" s="12">
        <f t="shared" si="2"/>
        <v>39592</v>
      </c>
      <c r="D3447" s="3" t="str">
        <f t="shared" si="3"/>
        <v>13</v>
      </c>
      <c r="E3447" s="13">
        <v>773.0</v>
      </c>
      <c r="F3447" s="14">
        <f>'Costo de tareas'!$B$15</f>
        <v>0.1964027778</v>
      </c>
      <c r="G3447" s="15">
        <f>'Producción diaria'!$T$3*$L$2*$M$2*$N$2*E3447*1000/'Costo de tareas'!$B$14</f>
        <v>1162.253376</v>
      </c>
      <c r="H3447" s="16">
        <f>IF(G3447 &gt; 'Costo de tareas'!$B$13, 'Costo de tareas'!$B$13, IF(G3447 &lt; 'Costo de tareas'!$B$13*0.2, 0, 'Costo de tareas'!$B$13- G3447))</f>
        <v>39.28055556</v>
      </c>
      <c r="I3447" s="17">
        <f>IF(H3447=0,'Costo de tareas'!$B$13,'Costo de tareas'!$B$13-H3447)</f>
        <v>0</v>
      </c>
      <c r="J3447" s="2"/>
      <c r="K3447" s="2"/>
      <c r="P3447" s="2"/>
    </row>
    <row r="3448">
      <c r="A3448" s="3" t="s">
        <v>4618</v>
      </c>
      <c r="B3448" s="11" t="str">
        <f t="shared" si="1"/>
        <v>20080524</v>
      </c>
      <c r="C3448" s="12">
        <f t="shared" si="2"/>
        <v>39592</v>
      </c>
      <c r="D3448" s="3" t="str">
        <f t="shared" si="3"/>
        <v>14</v>
      </c>
      <c r="E3448" s="13">
        <v>851.0</v>
      </c>
      <c r="F3448" s="14">
        <f>'Costo de tareas'!$B$15</f>
        <v>0.1964027778</v>
      </c>
      <c r="G3448" s="15">
        <f>'Producción diaria'!$T$3*$L$2*$M$2*$N$2*E3448*1000/'Costo de tareas'!$B$14</f>
        <v>1279.531207</v>
      </c>
      <c r="H3448" s="16">
        <f>IF(G3448 &gt; 'Costo de tareas'!$B$13, 'Costo de tareas'!$B$13, IF(G3448 &lt; 'Costo de tareas'!$B$13*0.2, 0, 'Costo de tareas'!$B$13- G3448))</f>
        <v>39.28055556</v>
      </c>
      <c r="I3448" s="17">
        <f>IF(H3448=0,'Costo de tareas'!$B$13,'Costo de tareas'!$B$13-H3448)</f>
        <v>0</v>
      </c>
      <c r="J3448" s="2"/>
      <c r="K3448" s="2"/>
      <c r="P3448" s="2"/>
    </row>
    <row r="3449">
      <c r="A3449" s="3" t="s">
        <v>4619</v>
      </c>
      <c r="B3449" s="11" t="str">
        <f t="shared" si="1"/>
        <v>20080524</v>
      </c>
      <c r="C3449" s="12">
        <f t="shared" si="2"/>
        <v>39592</v>
      </c>
      <c r="D3449" s="3" t="str">
        <f t="shared" si="3"/>
        <v>15</v>
      </c>
      <c r="E3449" s="13">
        <v>629.0</v>
      </c>
      <c r="F3449" s="14">
        <f>'Costo de tareas'!$B$15</f>
        <v>0.1964027778</v>
      </c>
      <c r="G3449" s="15">
        <f>'Producción diaria'!$T$3*$L$2*$M$2*$N$2*E3449*1000/'Costo de tareas'!$B$14</f>
        <v>945.7404572</v>
      </c>
      <c r="H3449" s="16">
        <f>IF(G3449 &gt; 'Costo de tareas'!$B$13, 'Costo de tareas'!$B$13, IF(G3449 &lt; 'Costo de tareas'!$B$13*0.2, 0, 'Costo de tareas'!$B$13- G3449))</f>
        <v>39.28055556</v>
      </c>
      <c r="I3449" s="17">
        <f>IF(H3449=0,'Costo de tareas'!$B$13,'Costo de tareas'!$B$13-H3449)</f>
        <v>0</v>
      </c>
      <c r="J3449" s="2"/>
      <c r="K3449" s="2"/>
      <c r="P3449" s="2"/>
    </row>
    <row r="3450">
      <c r="A3450" s="3" t="s">
        <v>4620</v>
      </c>
      <c r="B3450" s="11" t="str">
        <f t="shared" si="1"/>
        <v>20080524</v>
      </c>
      <c r="C3450" s="12">
        <f t="shared" si="2"/>
        <v>39592</v>
      </c>
      <c r="D3450" s="3" t="str">
        <f t="shared" si="3"/>
        <v>16</v>
      </c>
      <c r="E3450" s="13">
        <v>571.0</v>
      </c>
      <c r="F3450" s="14">
        <f>'Costo de tareas'!$B$15</f>
        <v>0.1964027778</v>
      </c>
      <c r="G3450" s="15">
        <f>'Producción diaria'!$T$3*$L$2*$M$2*$N$2*E3450*1000/'Costo de tareas'!$B$14</f>
        <v>858.533865</v>
      </c>
      <c r="H3450" s="16">
        <f>IF(G3450 &gt; 'Costo de tareas'!$B$13, 'Costo de tareas'!$B$13, IF(G3450 &lt; 'Costo de tareas'!$B$13*0.2, 0, 'Costo de tareas'!$B$13- G3450))</f>
        <v>39.28055556</v>
      </c>
      <c r="I3450" s="17">
        <f>IF(H3450=0,'Costo de tareas'!$B$13,'Costo de tareas'!$B$13-H3450)</f>
        <v>0</v>
      </c>
      <c r="J3450" s="2"/>
      <c r="K3450" s="2"/>
      <c r="P3450" s="2"/>
    </row>
    <row r="3451">
      <c r="A3451" s="3" t="s">
        <v>4621</v>
      </c>
      <c r="B3451" s="11" t="str">
        <f t="shared" si="1"/>
        <v>20080524</v>
      </c>
      <c r="C3451" s="12">
        <f t="shared" si="2"/>
        <v>39592</v>
      </c>
      <c r="D3451" s="3" t="str">
        <f t="shared" si="3"/>
        <v>17</v>
      </c>
      <c r="E3451" s="13">
        <v>295.0</v>
      </c>
      <c r="F3451" s="14">
        <f>'Costo de tareas'!$B$15</f>
        <v>0.1964027778</v>
      </c>
      <c r="G3451" s="15">
        <f>'Producción diaria'!$T$3*$L$2*$M$2*$N$2*E3451*1000/'Costo de tareas'!$B$14</f>
        <v>443.5507709</v>
      </c>
      <c r="H3451" s="16">
        <f>IF(G3451 &gt; 'Costo de tareas'!$B$13, 'Costo de tareas'!$B$13, IF(G3451 &lt; 'Costo de tareas'!$B$13*0.2, 0, 'Costo de tareas'!$B$13- G3451))</f>
        <v>39.28055556</v>
      </c>
      <c r="I3451" s="17">
        <f>IF(H3451=0,'Costo de tareas'!$B$13,'Costo de tareas'!$B$13-H3451)</f>
        <v>0</v>
      </c>
      <c r="J3451" s="2"/>
      <c r="K3451" s="2"/>
      <c r="P3451" s="2"/>
    </row>
    <row r="3452">
      <c r="A3452" s="3" t="s">
        <v>4622</v>
      </c>
      <c r="B3452" s="11" t="str">
        <f t="shared" si="1"/>
        <v>20080524</v>
      </c>
      <c r="C3452" s="12">
        <f t="shared" si="2"/>
        <v>39592</v>
      </c>
      <c r="D3452" s="3" t="str">
        <f t="shared" si="3"/>
        <v>18</v>
      </c>
      <c r="E3452" s="13">
        <v>118.0</v>
      </c>
      <c r="F3452" s="14">
        <f>'Costo de tareas'!$B$15</f>
        <v>0.1964027778</v>
      </c>
      <c r="G3452" s="15">
        <f>'Producción diaria'!$T$3*$L$2*$M$2*$N$2*E3452*1000/'Costo de tareas'!$B$14</f>
        <v>177.4203083</v>
      </c>
      <c r="H3452" s="16">
        <f>IF(G3452 &gt; 'Costo de tareas'!$B$13, 'Costo de tareas'!$B$13, IF(G3452 &lt; 'Costo de tareas'!$B$13*0.2, 0, 'Costo de tareas'!$B$13- G3452))</f>
        <v>39.28055556</v>
      </c>
      <c r="I3452" s="17">
        <f>IF(H3452=0,'Costo de tareas'!$B$13,'Costo de tareas'!$B$13-H3452)</f>
        <v>0</v>
      </c>
      <c r="J3452" s="2"/>
      <c r="K3452" s="2"/>
      <c r="P3452" s="2"/>
    </row>
    <row r="3453">
      <c r="A3453" s="3" t="s">
        <v>4623</v>
      </c>
      <c r="B3453" s="11" t="str">
        <f t="shared" si="1"/>
        <v>20080524</v>
      </c>
      <c r="C3453" s="12">
        <f t="shared" si="2"/>
        <v>39592</v>
      </c>
      <c r="D3453" s="3" t="str">
        <f t="shared" si="3"/>
        <v>19</v>
      </c>
      <c r="E3453" s="13">
        <v>11.0</v>
      </c>
      <c r="F3453" s="14">
        <f>'Costo de tareas'!$B$15</f>
        <v>0.1964027778</v>
      </c>
      <c r="G3453" s="15">
        <f>'Producción diaria'!$T$3*$L$2*$M$2*$N$2*E3453*1000/'Costo de tareas'!$B$14</f>
        <v>16.53918129</v>
      </c>
      <c r="H3453" s="16">
        <f>IF(G3453 &gt; 'Costo de tareas'!$B$13, 'Costo de tareas'!$B$13, IF(G3453 &lt; 'Costo de tareas'!$B$13*0.2, 0, 'Costo de tareas'!$B$13- G3453))</f>
        <v>22.74137427</v>
      </c>
      <c r="I3453" s="17">
        <f>IF(H3453=0,'Costo de tareas'!$B$13,'Costo de tareas'!$B$13-H3453)</f>
        <v>16.53918129</v>
      </c>
      <c r="J3453" s="2"/>
      <c r="K3453" s="2"/>
      <c r="P3453" s="2"/>
    </row>
    <row r="3454">
      <c r="A3454" s="3" t="s">
        <v>4624</v>
      </c>
      <c r="B3454" s="11" t="str">
        <f t="shared" si="1"/>
        <v>20080524</v>
      </c>
      <c r="C3454" s="12">
        <f t="shared" si="2"/>
        <v>39592</v>
      </c>
      <c r="D3454" s="3" t="str">
        <f t="shared" si="3"/>
        <v>20</v>
      </c>
      <c r="E3454" s="13">
        <v>0.0</v>
      </c>
      <c r="F3454" s="14">
        <f>'Costo de tareas'!$B$15</f>
        <v>0.1964027778</v>
      </c>
      <c r="G3454" s="15">
        <f>'Producción diaria'!$T$3*$L$2*$M$2*$N$2*E3454*1000/'Costo de tareas'!$B$14</f>
        <v>0</v>
      </c>
      <c r="H3454" s="16">
        <f>IF(G3454 &gt; 'Costo de tareas'!$B$13, 'Costo de tareas'!$B$13, IF(G3454 &lt; 'Costo de tareas'!$B$13*0.2, 0, 'Costo de tareas'!$B$13- G3454))</f>
        <v>0</v>
      </c>
      <c r="I3454" s="17">
        <f>IF(H3454=0,'Costo de tareas'!$B$13,'Costo de tareas'!$B$13-H3454)</f>
        <v>39.28055556</v>
      </c>
      <c r="J3454" s="2"/>
      <c r="K3454" s="2"/>
      <c r="P3454" s="2"/>
    </row>
    <row r="3455">
      <c r="A3455" s="3" t="s">
        <v>4625</v>
      </c>
      <c r="B3455" s="11" t="str">
        <f t="shared" si="1"/>
        <v>20080524</v>
      </c>
      <c r="C3455" s="12">
        <f t="shared" si="2"/>
        <v>39592</v>
      </c>
      <c r="D3455" s="3" t="str">
        <f t="shared" si="3"/>
        <v>21</v>
      </c>
      <c r="E3455" s="13">
        <v>0.0</v>
      </c>
      <c r="F3455" s="14">
        <f>'Costo de tareas'!$B$15</f>
        <v>0.1964027778</v>
      </c>
      <c r="G3455" s="15">
        <f>'Producción diaria'!$T$3*$L$2*$M$2*$N$2*E3455*1000/'Costo de tareas'!$B$14</f>
        <v>0</v>
      </c>
      <c r="H3455" s="16">
        <f>IF(G3455 &gt; 'Costo de tareas'!$B$13, 'Costo de tareas'!$B$13, IF(G3455 &lt; 'Costo de tareas'!$B$13*0.2, 0, 'Costo de tareas'!$B$13- G3455))</f>
        <v>0</v>
      </c>
      <c r="I3455" s="17">
        <f>IF(H3455=0,'Costo de tareas'!$B$13,'Costo de tareas'!$B$13-H3455)</f>
        <v>39.28055556</v>
      </c>
      <c r="J3455" s="2"/>
      <c r="K3455" s="2"/>
      <c r="P3455" s="2"/>
    </row>
    <row r="3456">
      <c r="A3456" s="3" t="s">
        <v>4626</v>
      </c>
      <c r="B3456" s="11" t="str">
        <f t="shared" si="1"/>
        <v>20080524</v>
      </c>
      <c r="C3456" s="12">
        <f t="shared" si="2"/>
        <v>39592</v>
      </c>
      <c r="D3456" s="3" t="str">
        <f t="shared" si="3"/>
        <v>22</v>
      </c>
      <c r="E3456" s="13">
        <v>0.0</v>
      </c>
      <c r="F3456" s="14">
        <f>'Costo de tareas'!$B$15</f>
        <v>0.1964027778</v>
      </c>
      <c r="G3456" s="15">
        <f>'Producción diaria'!$T$3*$L$2*$M$2*$N$2*E3456*1000/'Costo de tareas'!$B$14</f>
        <v>0</v>
      </c>
      <c r="H3456" s="16">
        <f>IF(G3456 &gt; 'Costo de tareas'!$B$13, 'Costo de tareas'!$B$13, IF(G3456 &lt; 'Costo de tareas'!$B$13*0.2, 0, 'Costo de tareas'!$B$13- G3456))</f>
        <v>0</v>
      </c>
      <c r="I3456" s="17">
        <f>IF(H3456=0,'Costo de tareas'!$B$13,'Costo de tareas'!$B$13-H3456)</f>
        <v>39.28055556</v>
      </c>
      <c r="J3456" s="2"/>
      <c r="K3456" s="2"/>
      <c r="P3456" s="2"/>
    </row>
    <row r="3457">
      <c r="A3457" s="3" t="s">
        <v>4627</v>
      </c>
      <c r="B3457" s="11" t="str">
        <f t="shared" si="1"/>
        <v>20080524</v>
      </c>
      <c r="C3457" s="12">
        <f t="shared" si="2"/>
        <v>39592</v>
      </c>
      <c r="D3457" s="3" t="str">
        <f t="shared" si="3"/>
        <v>23</v>
      </c>
      <c r="E3457" s="13">
        <v>0.0</v>
      </c>
      <c r="F3457" s="14">
        <f>'Costo de tareas'!$B$15</f>
        <v>0.1964027778</v>
      </c>
      <c r="G3457" s="15">
        <f>'Producción diaria'!$T$3*$L$2*$M$2*$N$2*E3457*1000/'Costo de tareas'!$B$14</f>
        <v>0</v>
      </c>
      <c r="H3457" s="16">
        <f>IF(G3457 &gt; 'Costo de tareas'!$B$13, 'Costo de tareas'!$B$13, IF(G3457 &lt; 'Costo de tareas'!$B$13*0.2, 0, 'Costo de tareas'!$B$13- G3457))</f>
        <v>0</v>
      </c>
      <c r="I3457" s="17">
        <f>IF(H3457=0,'Costo de tareas'!$B$13,'Costo de tareas'!$B$13-H3457)</f>
        <v>39.28055556</v>
      </c>
      <c r="J3457" s="2"/>
      <c r="K3457" s="2"/>
      <c r="P3457" s="2"/>
    </row>
    <row r="3458">
      <c r="A3458" s="3" t="s">
        <v>4628</v>
      </c>
      <c r="B3458" s="11" t="str">
        <f t="shared" si="1"/>
        <v>20080525</v>
      </c>
      <c r="C3458" s="12">
        <f t="shared" si="2"/>
        <v>39593</v>
      </c>
      <c r="D3458" s="3" t="str">
        <f t="shared" si="3"/>
        <v>00</v>
      </c>
      <c r="E3458" s="13">
        <v>0.0</v>
      </c>
      <c r="F3458" s="14">
        <f>'Costo de tareas'!$B$15</f>
        <v>0.1964027778</v>
      </c>
      <c r="G3458" s="15">
        <f>'Producción diaria'!$T$3*$L$2*$M$2*$N$2*E3458*1000/'Costo de tareas'!$B$14</f>
        <v>0</v>
      </c>
      <c r="H3458" s="16">
        <f>IF(G3458 &gt; 'Costo de tareas'!$B$13, 'Costo de tareas'!$B$13, IF(G3458 &lt; 'Costo de tareas'!$B$13*0.2, 0, 'Costo de tareas'!$B$13- G3458))</f>
        <v>0</v>
      </c>
      <c r="I3458" s="17">
        <f>IF(H3458=0,'Costo de tareas'!$B$13,'Costo de tareas'!$B$13-H3458)</f>
        <v>39.28055556</v>
      </c>
      <c r="J3458" s="2"/>
      <c r="K3458" s="2"/>
      <c r="P3458" s="2"/>
    </row>
    <row r="3459">
      <c r="A3459" s="3" t="s">
        <v>4629</v>
      </c>
      <c r="B3459" s="11" t="str">
        <f t="shared" si="1"/>
        <v>20080525</v>
      </c>
      <c r="C3459" s="12">
        <f t="shared" si="2"/>
        <v>39593</v>
      </c>
      <c r="D3459" s="3" t="str">
        <f t="shared" si="3"/>
        <v>01</v>
      </c>
      <c r="E3459" s="13">
        <v>0.0</v>
      </c>
      <c r="F3459" s="14">
        <f>'Costo de tareas'!$B$15</f>
        <v>0.1964027778</v>
      </c>
      <c r="G3459" s="15">
        <f>'Producción diaria'!$T$3*$L$2*$M$2*$N$2*E3459*1000/'Costo de tareas'!$B$14</f>
        <v>0</v>
      </c>
      <c r="H3459" s="16">
        <f>IF(G3459 &gt; 'Costo de tareas'!$B$13, 'Costo de tareas'!$B$13, IF(G3459 &lt; 'Costo de tareas'!$B$13*0.2, 0, 'Costo de tareas'!$B$13- G3459))</f>
        <v>0</v>
      </c>
      <c r="I3459" s="17">
        <f>IF(H3459=0,'Costo de tareas'!$B$13,'Costo de tareas'!$B$13-H3459)</f>
        <v>39.28055556</v>
      </c>
      <c r="J3459" s="2"/>
      <c r="K3459" s="2"/>
      <c r="P3459" s="2"/>
    </row>
    <row r="3460">
      <c r="A3460" s="3" t="s">
        <v>4630</v>
      </c>
      <c r="B3460" s="11" t="str">
        <f t="shared" si="1"/>
        <v>20080525</v>
      </c>
      <c r="C3460" s="12">
        <f t="shared" si="2"/>
        <v>39593</v>
      </c>
      <c r="D3460" s="3" t="str">
        <f t="shared" si="3"/>
        <v>02</v>
      </c>
      <c r="E3460" s="13">
        <v>0.0</v>
      </c>
      <c r="F3460" s="14">
        <f>'Costo de tareas'!$B$15</f>
        <v>0.1964027778</v>
      </c>
      <c r="G3460" s="15">
        <f>'Producción diaria'!$T$3*$L$2*$M$2*$N$2*E3460*1000/'Costo de tareas'!$B$14</f>
        <v>0</v>
      </c>
      <c r="H3460" s="16">
        <f>IF(G3460 &gt; 'Costo de tareas'!$B$13, 'Costo de tareas'!$B$13, IF(G3460 &lt; 'Costo de tareas'!$B$13*0.2, 0, 'Costo de tareas'!$B$13- G3460))</f>
        <v>0</v>
      </c>
      <c r="I3460" s="17">
        <f>IF(H3460=0,'Costo de tareas'!$B$13,'Costo de tareas'!$B$13-H3460)</f>
        <v>39.28055556</v>
      </c>
      <c r="J3460" s="2"/>
      <c r="K3460" s="2"/>
      <c r="P3460" s="2"/>
    </row>
    <row r="3461">
      <c r="A3461" s="3" t="s">
        <v>4631</v>
      </c>
      <c r="B3461" s="11" t="str">
        <f t="shared" si="1"/>
        <v>20080525</v>
      </c>
      <c r="C3461" s="12">
        <f t="shared" si="2"/>
        <v>39593</v>
      </c>
      <c r="D3461" s="3" t="str">
        <f t="shared" si="3"/>
        <v>03</v>
      </c>
      <c r="E3461" s="13">
        <v>0.0</v>
      </c>
      <c r="F3461" s="14">
        <f>'Costo de tareas'!$B$15</f>
        <v>0.1964027778</v>
      </c>
      <c r="G3461" s="15">
        <f>'Producción diaria'!$T$3*$L$2*$M$2*$N$2*E3461*1000/'Costo de tareas'!$B$14</f>
        <v>0</v>
      </c>
      <c r="H3461" s="16">
        <f>IF(G3461 &gt; 'Costo de tareas'!$B$13, 'Costo de tareas'!$B$13, IF(G3461 &lt; 'Costo de tareas'!$B$13*0.2, 0, 'Costo de tareas'!$B$13- G3461))</f>
        <v>0</v>
      </c>
      <c r="I3461" s="17">
        <f>IF(H3461=0,'Costo de tareas'!$B$13,'Costo de tareas'!$B$13-H3461)</f>
        <v>39.28055556</v>
      </c>
      <c r="J3461" s="2"/>
      <c r="K3461" s="2"/>
      <c r="P3461" s="2"/>
    </row>
    <row r="3462">
      <c r="A3462" s="3" t="s">
        <v>4634</v>
      </c>
      <c r="B3462" s="11" t="str">
        <f t="shared" si="1"/>
        <v>20080525</v>
      </c>
      <c r="C3462" s="12">
        <f t="shared" si="2"/>
        <v>39593</v>
      </c>
      <c r="D3462" s="3" t="str">
        <f t="shared" si="3"/>
        <v>04</v>
      </c>
      <c r="E3462" s="13">
        <v>0.0</v>
      </c>
      <c r="F3462" s="14">
        <f>'Costo de tareas'!$B$15</f>
        <v>0.1964027778</v>
      </c>
      <c r="G3462" s="15">
        <f>'Producción diaria'!$T$3*$L$2*$M$2*$N$2*E3462*1000/'Costo de tareas'!$B$14</f>
        <v>0</v>
      </c>
      <c r="H3462" s="16">
        <f>IF(G3462 &gt; 'Costo de tareas'!$B$13, 'Costo de tareas'!$B$13, IF(G3462 &lt; 'Costo de tareas'!$B$13*0.2, 0, 'Costo de tareas'!$B$13- G3462))</f>
        <v>0</v>
      </c>
      <c r="I3462" s="17">
        <f>IF(H3462=0,'Costo de tareas'!$B$13,'Costo de tareas'!$B$13-H3462)</f>
        <v>39.28055556</v>
      </c>
      <c r="J3462" s="2"/>
      <c r="K3462" s="2"/>
      <c r="P3462" s="2"/>
    </row>
    <row r="3463">
      <c r="A3463" s="3" t="s">
        <v>4636</v>
      </c>
      <c r="B3463" s="11" t="str">
        <f t="shared" si="1"/>
        <v>20080525</v>
      </c>
      <c r="C3463" s="12">
        <f t="shared" si="2"/>
        <v>39593</v>
      </c>
      <c r="D3463" s="3" t="str">
        <f t="shared" si="3"/>
        <v>05</v>
      </c>
      <c r="E3463" s="13">
        <v>6.0</v>
      </c>
      <c r="F3463" s="14">
        <f>'Costo de tareas'!$B$15</f>
        <v>0.1964027778</v>
      </c>
      <c r="G3463" s="15">
        <f>'Producción diaria'!$T$3*$L$2*$M$2*$N$2*E3463*1000/'Costo de tareas'!$B$14</f>
        <v>9.021371611</v>
      </c>
      <c r="H3463" s="16">
        <f>IF(G3463 &gt; 'Costo de tareas'!$B$13, 'Costo de tareas'!$B$13, IF(G3463 &lt; 'Costo de tareas'!$B$13*0.2, 0, 'Costo de tareas'!$B$13- G3463))</f>
        <v>30.25918394</v>
      </c>
      <c r="I3463" s="17">
        <f>IF(H3463=0,'Costo de tareas'!$B$13,'Costo de tareas'!$B$13-H3463)</f>
        <v>9.021371611</v>
      </c>
      <c r="J3463" s="2"/>
      <c r="K3463" s="2"/>
      <c r="P3463" s="2"/>
    </row>
    <row r="3464">
      <c r="A3464" s="3" t="s">
        <v>4638</v>
      </c>
      <c r="B3464" s="11" t="str">
        <f t="shared" si="1"/>
        <v>20080525</v>
      </c>
      <c r="C3464" s="12">
        <f t="shared" si="2"/>
        <v>39593</v>
      </c>
      <c r="D3464" s="3" t="str">
        <f t="shared" si="3"/>
        <v>06</v>
      </c>
      <c r="E3464" s="13">
        <v>23.0</v>
      </c>
      <c r="F3464" s="14">
        <f>'Costo de tareas'!$B$15</f>
        <v>0.1964027778</v>
      </c>
      <c r="G3464" s="15">
        <f>'Producción diaria'!$T$3*$L$2*$M$2*$N$2*E3464*1000/'Costo de tareas'!$B$14</f>
        <v>34.58192451</v>
      </c>
      <c r="H3464" s="16">
        <f>IF(G3464 &gt; 'Costo de tareas'!$B$13, 'Costo de tareas'!$B$13, IF(G3464 &lt; 'Costo de tareas'!$B$13*0.2, 0, 'Costo de tareas'!$B$13- G3464))</f>
        <v>4.698631047</v>
      </c>
      <c r="I3464" s="17">
        <f>IF(H3464=0,'Costo de tareas'!$B$13,'Costo de tareas'!$B$13-H3464)</f>
        <v>34.58192451</v>
      </c>
      <c r="J3464" s="2"/>
      <c r="K3464" s="2"/>
      <c r="P3464" s="2"/>
    </row>
    <row r="3465">
      <c r="A3465" s="3" t="s">
        <v>4640</v>
      </c>
      <c r="B3465" s="11" t="str">
        <f t="shared" si="1"/>
        <v>20080525</v>
      </c>
      <c r="C3465" s="12">
        <f t="shared" si="2"/>
        <v>39593</v>
      </c>
      <c r="D3465" s="3" t="str">
        <f t="shared" si="3"/>
        <v>07</v>
      </c>
      <c r="E3465" s="13">
        <v>128.0</v>
      </c>
      <c r="F3465" s="14">
        <f>'Costo de tareas'!$B$15</f>
        <v>0.1964027778</v>
      </c>
      <c r="G3465" s="15">
        <f>'Producción diaria'!$T$3*$L$2*$M$2*$N$2*E3465*1000/'Costo de tareas'!$B$14</f>
        <v>192.4559277</v>
      </c>
      <c r="H3465" s="16">
        <f>IF(G3465 &gt; 'Costo de tareas'!$B$13, 'Costo de tareas'!$B$13, IF(G3465 &lt; 'Costo de tareas'!$B$13*0.2, 0, 'Costo de tareas'!$B$13- G3465))</f>
        <v>39.28055556</v>
      </c>
      <c r="I3465" s="17">
        <f>IF(H3465=0,'Costo de tareas'!$B$13,'Costo de tareas'!$B$13-H3465)</f>
        <v>0</v>
      </c>
      <c r="J3465" s="2"/>
      <c r="K3465" s="2"/>
      <c r="P3465" s="2"/>
    </row>
    <row r="3466">
      <c r="A3466" s="3" t="s">
        <v>4641</v>
      </c>
      <c r="B3466" s="11" t="str">
        <f t="shared" si="1"/>
        <v>20080525</v>
      </c>
      <c r="C3466" s="12">
        <f t="shared" si="2"/>
        <v>39593</v>
      </c>
      <c r="D3466" s="3" t="str">
        <f t="shared" si="3"/>
        <v>08</v>
      </c>
      <c r="E3466" s="13">
        <v>121.0</v>
      </c>
      <c r="F3466" s="14">
        <f>'Costo de tareas'!$B$15</f>
        <v>0.1964027778</v>
      </c>
      <c r="G3466" s="15">
        <f>'Producción diaria'!$T$3*$L$2*$M$2*$N$2*E3466*1000/'Costo de tareas'!$B$14</f>
        <v>181.9309942</v>
      </c>
      <c r="H3466" s="16">
        <f>IF(G3466 &gt; 'Costo de tareas'!$B$13, 'Costo de tareas'!$B$13, IF(G3466 &lt; 'Costo de tareas'!$B$13*0.2, 0, 'Costo de tareas'!$B$13- G3466))</f>
        <v>39.28055556</v>
      </c>
      <c r="I3466" s="17">
        <f>IF(H3466=0,'Costo de tareas'!$B$13,'Costo de tareas'!$B$13-H3466)</f>
        <v>0</v>
      </c>
      <c r="J3466" s="2"/>
      <c r="K3466" s="2"/>
      <c r="P3466" s="2"/>
    </row>
    <row r="3467">
      <c r="A3467" s="3" t="s">
        <v>4642</v>
      </c>
      <c r="B3467" s="11" t="str">
        <f t="shared" si="1"/>
        <v>20080525</v>
      </c>
      <c r="C3467" s="12">
        <f t="shared" si="2"/>
        <v>39593</v>
      </c>
      <c r="D3467" s="3" t="str">
        <f t="shared" si="3"/>
        <v>09</v>
      </c>
      <c r="E3467" s="13">
        <v>627.0</v>
      </c>
      <c r="F3467" s="14">
        <f>'Costo de tareas'!$B$15</f>
        <v>0.1964027778</v>
      </c>
      <c r="G3467" s="15">
        <f>'Producción diaria'!$T$3*$L$2*$M$2*$N$2*E3467*1000/'Costo de tareas'!$B$14</f>
        <v>942.7333333</v>
      </c>
      <c r="H3467" s="16">
        <f>IF(G3467 &gt; 'Costo de tareas'!$B$13, 'Costo de tareas'!$B$13, IF(G3467 &lt; 'Costo de tareas'!$B$13*0.2, 0, 'Costo de tareas'!$B$13- G3467))</f>
        <v>39.28055556</v>
      </c>
      <c r="I3467" s="17">
        <f>IF(H3467=0,'Costo de tareas'!$B$13,'Costo de tareas'!$B$13-H3467)</f>
        <v>0</v>
      </c>
      <c r="J3467" s="2"/>
      <c r="K3467" s="2"/>
      <c r="P3467" s="2"/>
    </row>
    <row r="3468">
      <c r="A3468" s="3" t="s">
        <v>4643</v>
      </c>
      <c r="B3468" s="11" t="str">
        <f t="shared" si="1"/>
        <v>20080525</v>
      </c>
      <c r="C3468" s="12">
        <f t="shared" si="2"/>
        <v>39593</v>
      </c>
      <c r="D3468" s="3" t="str">
        <f t="shared" si="3"/>
        <v>10</v>
      </c>
      <c r="E3468" s="13">
        <v>321.0</v>
      </c>
      <c r="F3468" s="14">
        <f>'Costo de tareas'!$B$15</f>
        <v>0.1964027778</v>
      </c>
      <c r="G3468" s="15">
        <f>'Producción diaria'!$T$3*$L$2*$M$2*$N$2*E3468*1000/'Costo de tareas'!$B$14</f>
        <v>482.6433812</v>
      </c>
      <c r="H3468" s="16">
        <f>IF(G3468 &gt; 'Costo de tareas'!$B$13, 'Costo de tareas'!$B$13, IF(G3468 &lt; 'Costo de tareas'!$B$13*0.2, 0, 'Costo de tareas'!$B$13- G3468))</f>
        <v>39.28055556</v>
      </c>
      <c r="I3468" s="17">
        <f>IF(H3468=0,'Costo de tareas'!$B$13,'Costo de tareas'!$B$13-H3468)</f>
        <v>0</v>
      </c>
      <c r="J3468" s="2"/>
      <c r="K3468" s="2"/>
      <c r="P3468" s="2"/>
    </row>
    <row r="3469">
      <c r="A3469" s="3" t="s">
        <v>4644</v>
      </c>
      <c r="B3469" s="11" t="str">
        <f t="shared" si="1"/>
        <v>20080525</v>
      </c>
      <c r="C3469" s="12">
        <f t="shared" si="2"/>
        <v>39593</v>
      </c>
      <c r="D3469" s="3" t="str">
        <f t="shared" si="3"/>
        <v>11</v>
      </c>
      <c r="E3469" s="13">
        <v>51.0</v>
      </c>
      <c r="F3469" s="14">
        <f>'Costo de tareas'!$B$15</f>
        <v>0.1964027778</v>
      </c>
      <c r="G3469" s="15">
        <f>'Producción diaria'!$T$3*$L$2*$M$2*$N$2*E3469*1000/'Costo de tareas'!$B$14</f>
        <v>76.68165869</v>
      </c>
      <c r="H3469" s="16">
        <f>IF(G3469 &gt; 'Costo de tareas'!$B$13, 'Costo de tareas'!$B$13, IF(G3469 &lt; 'Costo de tareas'!$B$13*0.2, 0, 'Costo de tareas'!$B$13- G3469))</f>
        <v>39.28055556</v>
      </c>
      <c r="I3469" s="17">
        <f>IF(H3469=0,'Costo de tareas'!$B$13,'Costo de tareas'!$B$13-H3469)</f>
        <v>0</v>
      </c>
      <c r="J3469" s="2"/>
      <c r="K3469" s="2"/>
      <c r="P3469" s="2"/>
    </row>
    <row r="3470">
      <c r="A3470" s="3" t="s">
        <v>4645</v>
      </c>
      <c r="B3470" s="11" t="str">
        <f t="shared" si="1"/>
        <v>20080525</v>
      </c>
      <c r="C3470" s="12">
        <f t="shared" si="2"/>
        <v>39593</v>
      </c>
      <c r="D3470" s="3" t="str">
        <f t="shared" si="3"/>
        <v>12</v>
      </c>
      <c r="E3470" s="13">
        <v>554.0</v>
      </c>
      <c r="F3470" s="14">
        <f>'Costo de tareas'!$B$15</f>
        <v>0.1964027778</v>
      </c>
      <c r="G3470" s="15">
        <f>'Producción diaria'!$T$3*$L$2*$M$2*$N$2*E3470*1000/'Costo de tareas'!$B$14</f>
        <v>832.9733121</v>
      </c>
      <c r="H3470" s="16">
        <f>IF(G3470 &gt; 'Costo de tareas'!$B$13, 'Costo de tareas'!$B$13, IF(G3470 &lt; 'Costo de tareas'!$B$13*0.2, 0, 'Costo de tareas'!$B$13- G3470))</f>
        <v>39.28055556</v>
      </c>
      <c r="I3470" s="17">
        <f>IF(H3470=0,'Costo de tareas'!$B$13,'Costo de tareas'!$B$13-H3470)</f>
        <v>0</v>
      </c>
      <c r="J3470" s="2"/>
      <c r="K3470" s="2"/>
      <c r="P3470" s="2"/>
    </row>
    <row r="3471">
      <c r="A3471" s="3" t="s">
        <v>4646</v>
      </c>
      <c r="B3471" s="11" t="str">
        <f t="shared" si="1"/>
        <v>20080525</v>
      </c>
      <c r="C3471" s="12">
        <f t="shared" si="2"/>
        <v>39593</v>
      </c>
      <c r="D3471" s="3" t="str">
        <f t="shared" si="3"/>
        <v>13</v>
      </c>
      <c r="E3471" s="13">
        <v>539.0</v>
      </c>
      <c r="F3471" s="14">
        <f>'Costo de tareas'!$B$15</f>
        <v>0.1964027778</v>
      </c>
      <c r="G3471" s="15">
        <f>'Producción diaria'!$T$3*$L$2*$M$2*$N$2*E3471*1000/'Costo de tareas'!$B$14</f>
        <v>810.419883</v>
      </c>
      <c r="H3471" s="16">
        <f>IF(G3471 &gt; 'Costo de tareas'!$B$13, 'Costo de tareas'!$B$13, IF(G3471 &lt; 'Costo de tareas'!$B$13*0.2, 0, 'Costo de tareas'!$B$13- G3471))</f>
        <v>39.28055556</v>
      </c>
      <c r="I3471" s="17">
        <f>IF(H3471=0,'Costo de tareas'!$B$13,'Costo de tareas'!$B$13-H3471)</f>
        <v>0</v>
      </c>
      <c r="J3471" s="2"/>
      <c r="K3471" s="2"/>
      <c r="P3471" s="2"/>
    </row>
    <row r="3472">
      <c r="A3472" s="3" t="s">
        <v>4647</v>
      </c>
      <c r="B3472" s="11" t="str">
        <f t="shared" si="1"/>
        <v>20080525</v>
      </c>
      <c r="C3472" s="12">
        <f t="shared" si="2"/>
        <v>39593</v>
      </c>
      <c r="D3472" s="3" t="str">
        <f t="shared" si="3"/>
        <v>14</v>
      </c>
      <c r="E3472" s="13">
        <v>481.0</v>
      </c>
      <c r="F3472" s="14">
        <f>'Costo de tareas'!$B$15</f>
        <v>0.1964027778</v>
      </c>
      <c r="G3472" s="15">
        <f>'Producción diaria'!$T$3*$L$2*$M$2*$N$2*E3472*1000/'Costo de tareas'!$B$14</f>
        <v>723.2132908</v>
      </c>
      <c r="H3472" s="16">
        <f>IF(G3472 &gt; 'Costo de tareas'!$B$13, 'Costo de tareas'!$B$13, IF(G3472 &lt; 'Costo de tareas'!$B$13*0.2, 0, 'Costo de tareas'!$B$13- G3472))</f>
        <v>39.28055556</v>
      </c>
      <c r="I3472" s="17">
        <f>IF(H3472=0,'Costo de tareas'!$B$13,'Costo de tareas'!$B$13-H3472)</f>
        <v>0</v>
      </c>
      <c r="J3472" s="2"/>
      <c r="K3472" s="2"/>
      <c r="P3472" s="2"/>
    </row>
    <row r="3473">
      <c r="A3473" s="3" t="s">
        <v>4648</v>
      </c>
      <c r="B3473" s="11" t="str">
        <f t="shared" si="1"/>
        <v>20080525</v>
      </c>
      <c r="C3473" s="12">
        <f t="shared" si="2"/>
        <v>39593</v>
      </c>
      <c r="D3473" s="3" t="str">
        <f t="shared" si="3"/>
        <v>15</v>
      </c>
      <c r="E3473" s="13">
        <v>456.0</v>
      </c>
      <c r="F3473" s="14">
        <f>'Costo de tareas'!$B$15</f>
        <v>0.1964027778</v>
      </c>
      <c r="G3473" s="15">
        <f>'Producción diaria'!$T$3*$L$2*$M$2*$N$2*E3473*1000/'Costo de tareas'!$B$14</f>
        <v>685.6242424</v>
      </c>
      <c r="H3473" s="16">
        <f>IF(G3473 &gt; 'Costo de tareas'!$B$13, 'Costo de tareas'!$B$13, IF(G3473 &lt; 'Costo de tareas'!$B$13*0.2, 0, 'Costo de tareas'!$B$13- G3473))</f>
        <v>39.28055556</v>
      </c>
      <c r="I3473" s="17">
        <f>IF(H3473=0,'Costo de tareas'!$B$13,'Costo de tareas'!$B$13-H3473)</f>
        <v>0</v>
      </c>
      <c r="J3473" s="2"/>
      <c r="K3473" s="2"/>
      <c r="P3473" s="2"/>
    </row>
    <row r="3474">
      <c r="A3474" s="3" t="s">
        <v>4649</v>
      </c>
      <c r="B3474" s="11" t="str">
        <f t="shared" si="1"/>
        <v>20080525</v>
      </c>
      <c r="C3474" s="12">
        <f t="shared" si="2"/>
        <v>39593</v>
      </c>
      <c r="D3474" s="3" t="str">
        <f t="shared" si="3"/>
        <v>16</v>
      </c>
      <c r="E3474" s="13">
        <v>46.0</v>
      </c>
      <c r="F3474" s="14">
        <f>'Costo de tareas'!$B$15</f>
        <v>0.1964027778</v>
      </c>
      <c r="G3474" s="15">
        <f>'Producción diaria'!$T$3*$L$2*$M$2*$N$2*E3474*1000/'Costo de tareas'!$B$14</f>
        <v>69.16384902</v>
      </c>
      <c r="H3474" s="16">
        <f>IF(G3474 &gt; 'Costo de tareas'!$B$13, 'Costo de tareas'!$B$13, IF(G3474 &lt; 'Costo de tareas'!$B$13*0.2, 0, 'Costo de tareas'!$B$13- G3474))</f>
        <v>39.28055556</v>
      </c>
      <c r="I3474" s="17">
        <f>IF(H3474=0,'Costo de tareas'!$B$13,'Costo de tareas'!$B$13-H3474)</f>
        <v>0</v>
      </c>
      <c r="J3474" s="2"/>
      <c r="K3474" s="2"/>
      <c r="P3474" s="2"/>
    </row>
    <row r="3475">
      <c r="A3475" s="3" t="s">
        <v>4650</v>
      </c>
      <c r="B3475" s="11" t="str">
        <f t="shared" si="1"/>
        <v>20080525</v>
      </c>
      <c r="C3475" s="12">
        <f t="shared" si="2"/>
        <v>39593</v>
      </c>
      <c r="D3475" s="3" t="str">
        <f t="shared" si="3"/>
        <v>17</v>
      </c>
      <c r="E3475" s="13">
        <v>307.0</v>
      </c>
      <c r="F3475" s="14">
        <f>'Costo de tareas'!$B$15</f>
        <v>0.1964027778</v>
      </c>
      <c r="G3475" s="15">
        <f>'Producción diaria'!$T$3*$L$2*$M$2*$N$2*E3475*1000/'Costo de tareas'!$B$14</f>
        <v>461.5935141</v>
      </c>
      <c r="H3475" s="16">
        <f>IF(G3475 &gt; 'Costo de tareas'!$B$13, 'Costo de tareas'!$B$13, IF(G3475 &lt; 'Costo de tareas'!$B$13*0.2, 0, 'Costo de tareas'!$B$13- G3475))</f>
        <v>39.28055556</v>
      </c>
      <c r="I3475" s="17">
        <f>IF(H3475=0,'Costo de tareas'!$B$13,'Costo de tareas'!$B$13-H3475)</f>
        <v>0</v>
      </c>
      <c r="J3475" s="2"/>
      <c r="K3475" s="2"/>
      <c r="P3475" s="2"/>
    </row>
    <row r="3476">
      <c r="A3476" s="3" t="s">
        <v>4651</v>
      </c>
      <c r="B3476" s="11" t="str">
        <f t="shared" si="1"/>
        <v>20080525</v>
      </c>
      <c r="C3476" s="12">
        <f t="shared" si="2"/>
        <v>39593</v>
      </c>
      <c r="D3476" s="3" t="str">
        <f t="shared" si="3"/>
        <v>18</v>
      </c>
      <c r="E3476" s="13">
        <v>187.0</v>
      </c>
      <c r="F3476" s="14">
        <f>'Costo de tareas'!$B$15</f>
        <v>0.1964027778</v>
      </c>
      <c r="G3476" s="15">
        <f>'Producción diaria'!$T$3*$L$2*$M$2*$N$2*E3476*1000/'Costo de tareas'!$B$14</f>
        <v>281.1660819</v>
      </c>
      <c r="H3476" s="16">
        <f>IF(G3476 &gt; 'Costo de tareas'!$B$13, 'Costo de tareas'!$B$13, IF(G3476 &lt; 'Costo de tareas'!$B$13*0.2, 0, 'Costo de tareas'!$B$13- G3476))</f>
        <v>39.28055556</v>
      </c>
      <c r="I3476" s="17">
        <f>IF(H3476=0,'Costo de tareas'!$B$13,'Costo de tareas'!$B$13-H3476)</f>
        <v>0</v>
      </c>
      <c r="J3476" s="2"/>
      <c r="K3476" s="2"/>
      <c r="P3476" s="2"/>
    </row>
    <row r="3477">
      <c r="A3477" s="3" t="s">
        <v>4652</v>
      </c>
      <c r="B3477" s="11" t="str">
        <f t="shared" si="1"/>
        <v>20080525</v>
      </c>
      <c r="C3477" s="12">
        <f t="shared" si="2"/>
        <v>39593</v>
      </c>
      <c r="D3477" s="3" t="str">
        <f t="shared" si="3"/>
        <v>19</v>
      </c>
      <c r="E3477" s="13">
        <v>2.0</v>
      </c>
      <c r="F3477" s="14">
        <f>'Costo de tareas'!$B$15</f>
        <v>0.1964027778</v>
      </c>
      <c r="G3477" s="15">
        <f>'Producción diaria'!$T$3*$L$2*$M$2*$N$2*E3477*1000/'Costo de tareas'!$B$14</f>
        <v>3.00712387</v>
      </c>
      <c r="H3477" s="16">
        <f>IF(G3477 &gt; 'Costo de tareas'!$B$13, 'Costo de tareas'!$B$13, IF(G3477 &lt; 'Costo de tareas'!$B$13*0.2, 0, 'Costo de tareas'!$B$13- G3477))</f>
        <v>0</v>
      </c>
      <c r="I3477" s="17">
        <f>IF(H3477=0,'Costo de tareas'!$B$13,'Costo de tareas'!$B$13-H3477)</f>
        <v>39.28055556</v>
      </c>
      <c r="J3477" s="2"/>
      <c r="K3477" s="2"/>
      <c r="P3477" s="2"/>
    </row>
    <row r="3478">
      <c r="A3478" s="3" t="s">
        <v>4653</v>
      </c>
      <c r="B3478" s="11" t="str">
        <f t="shared" si="1"/>
        <v>20080525</v>
      </c>
      <c r="C3478" s="12">
        <f t="shared" si="2"/>
        <v>39593</v>
      </c>
      <c r="D3478" s="3" t="str">
        <f t="shared" si="3"/>
        <v>20</v>
      </c>
      <c r="E3478" s="13">
        <v>0.0</v>
      </c>
      <c r="F3478" s="14">
        <f>'Costo de tareas'!$B$15</f>
        <v>0.1964027778</v>
      </c>
      <c r="G3478" s="15">
        <f>'Producción diaria'!$T$3*$L$2*$M$2*$N$2*E3478*1000/'Costo de tareas'!$B$14</f>
        <v>0</v>
      </c>
      <c r="H3478" s="16">
        <f>IF(G3478 &gt; 'Costo de tareas'!$B$13, 'Costo de tareas'!$B$13, IF(G3478 &lt; 'Costo de tareas'!$B$13*0.2, 0, 'Costo de tareas'!$B$13- G3478))</f>
        <v>0</v>
      </c>
      <c r="I3478" s="17">
        <f>IF(H3478=0,'Costo de tareas'!$B$13,'Costo de tareas'!$B$13-H3478)</f>
        <v>39.28055556</v>
      </c>
      <c r="J3478" s="2"/>
      <c r="K3478" s="2"/>
      <c r="P3478" s="2"/>
    </row>
    <row r="3479">
      <c r="A3479" s="3" t="s">
        <v>4654</v>
      </c>
      <c r="B3479" s="11" t="str">
        <f t="shared" si="1"/>
        <v>20080525</v>
      </c>
      <c r="C3479" s="12">
        <f t="shared" si="2"/>
        <v>39593</v>
      </c>
      <c r="D3479" s="3" t="str">
        <f t="shared" si="3"/>
        <v>21</v>
      </c>
      <c r="E3479" s="13">
        <v>0.0</v>
      </c>
      <c r="F3479" s="14">
        <f>'Costo de tareas'!$B$15</f>
        <v>0.1964027778</v>
      </c>
      <c r="G3479" s="15">
        <f>'Producción diaria'!$T$3*$L$2*$M$2*$N$2*E3479*1000/'Costo de tareas'!$B$14</f>
        <v>0</v>
      </c>
      <c r="H3479" s="16">
        <f>IF(G3479 &gt; 'Costo de tareas'!$B$13, 'Costo de tareas'!$B$13, IF(G3479 &lt; 'Costo de tareas'!$B$13*0.2, 0, 'Costo de tareas'!$B$13- G3479))</f>
        <v>0</v>
      </c>
      <c r="I3479" s="17">
        <f>IF(H3479=0,'Costo de tareas'!$B$13,'Costo de tareas'!$B$13-H3479)</f>
        <v>39.28055556</v>
      </c>
      <c r="J3479" s="2"/>
      <c r="K3479" s="2"/>
      <c r="P3479" s="2"/>
    </row>
    <row r="3480">
      <c r="A3480" s="3" t="s">
        <v>4655</v>
      </c>
      <c r="B3480" s="11" t="str">
        <f t="shared" si="1"/>
        <v>20080525</v>
      </c>
      <c r="C3480" s="12">
        <f t="shared" si="2"/>
        <v>39593</v>
      </c>
      <c r="D3480" s="3" t="str">
        <f t="shared" si="3"/>
        <v>22</v>
      </c>
      <c r="E3480" s="13">
        <v>0.0</v>
      </c>
      <c r="F3480" s="14">
        <f>'Costo de tareas'!$B$15</f>
        <v>0.1964027778</v>
      </c>
      <c r="G3480" s="15">
        <f>'Producción diaria'!$T$3*$L$2*$M$2*$N$2*E3480*1000/'Costo de tareas'!$B$14</f>
        <v>0</v>
      </c>
      <c r="H3480" s="16">
        <f>IF(G3480 &gt; 'Costo de tareas'!$B$13, 'Costo de tareas'!$B$13, IF(G3480 &lt; 'Costo de tareas'!$B$13*0.2, 0, 'Costo de tareas'!$B$13- G3480))</f>
        <v>0</v>
      </c>
      <c r="I3480" s="17">
        <f>IF(H3480=0,'Costo de tareas'!$B$13,'Costo de tareas'!$B$13-H3480)</f>
        <v>39.28055556</v>
      </c>
      <c r="J3480" s="2"/>
      <c r="K3480" s="2"/>
      <c r="P3480" s="2"/>
    </row>
    <row r="3481">
      <c r="A3481" s="3" t="s">
        <v>4656</v>
      </c>
      <c r="B3481" s="11" t="str">
        <f t="shared" si="1"/>
        <v>20080525</v>
      </c>
      <c r="C3481" s="12">
        <f t="shared" si="2"/>
        <v>39593</v>
      </c>
      <c r="D3481" s="3" t="str">
        <f t="shared" si="3"/>
        <v>23</v>
      </c>
      <c r="E3481" s="13">
        <v>0.0</v>
      </c>
      <c r="F3481" s="14">
        <f>'Costo de tareas'!$B$15</f>
        <v>0.1964027778</v>
      </c>
      <c r="G3481" s="15">
        <f>'Producción diaria'!$T$3*$L$2*$M$2*$N$2*E3481*1000/'Costo de tareas'!$B$14</f>
        <v>0</v>
      </c>
      <c r="H3481" s="16">
        <f>IF(G3481 &gt; 'Costo de tareas'!$B$13, 'Costo de tareas'!$B$13, IF(G3481 &lt; 'Costo de tareas'!$B$13*0.2, 0, 'Costo de tareas'!$B$13- G3481))</f>
        <v>0</v>
      </c>
      <c r="I3481" s="17">
        <f>IF(H3481=0,'Costo de tareas'!$B$13,'Costo de tareas'!$B$13-H3481)</f>
        <v>39.28055556</v>
      </c>
      <c r="J3481" s="2"/>
      <c r="K3481" s="2"/>
      <c r="P3481" s="2"/>
    </row>
    <row r="3482">
      <c r="A3482" s="3" t="s">
        <v>4657</v>
      </c>
      <c r="B3482" s="11" t="str">
        <f t="shared" si="1"/>
        <v>20080526</v>
      </c>
      <c r="C3482" s="12">
        <f t="shared" si="2"/>
        <v>39594</v>
      </c>
      <c r="D3482" s="3" t="str">
        <f t="shared" si="3"/>
        <v>00</v>
      </c>
      <c r="E3482" s="13">
        <v>0.0</v>
      </c>
      <c r="F3482" s="14">
        <f>'Costo de tareas'!$B$15</f>
        <v>0.1964027778</v>
      </c>
      <c r="G3482" s="15">
        <f>'Producción diaria'!$T$3*$L$2*$M$2*$N$2*E3482*1000/'Costo de tareas'!$B$14</f>
        <v>0</v>
      </c>
      <c r="H3482" s="16">
        <f>IF(G3482 &gt; 'Costo de tareas'!$B$13, 'Costo de tareas'!$B$13, IF(G3482 &lt; 'Costo de tareas'!$B$13*0.2, 0, 'Costo de tareas'!$B$13- G3482))</f>
        <v>0</v>
      </c>
      <c r="I3482" s="17">
        <f>IF(H3482=0,'Costo de tareas'!$B$13,'Costo de tareas'!$B$13-H3482)</f>
        <v>39.28055556</v>
      </c>
      <c r="J3482" s="2"/>
      <c r="K3482" s="2"/>
      <c r="P3482" s="2"/>
    </row>
    <row r="3483">
      <c r="A3483" s="3" t="s">
        <v>4658</v>
      </c>
      <c r="B3483" s="11" t="str">
        <f t="shared" si="1"/>
        <v>20080526</v>
      </c>
      <c r="C3483" s="12">
        <f t="shared" si="2"/>
        <v>39594</v>
      </c>
      <c r="D3483" s="3" t="str">
        <f t="shared" si="3"/>
        <v>01</v>
      </c>
      <c r="E3483" s="13">
        <v>0.0</v>
      </c>
      <c r="F3483" s="14">
        <f>'Costo de tareas'!$B$15</f>
        <v>0.1964027778</v>
      </c>
      <c r="G3483" s="15">
        <f>'Producción diaria'!$T$3*$L$2*$M$2*$N$2*E3483*1000/'Costo de tareas'!$B$14</f>
        <v>0</v>
      </c>
      <c r="H3483" s="16">
        <f>IF(G3483 &gt; 'Costo de tareas'!$B$13, 'Costo de tareas'!$B$13, IF(G3483 &lt; 'Costo de tareas'!$B$13*0.2, 0, 'Costo de tareas'!$B$13- G3483))</f>
        <v>0</v>
      </c>
      <c r="I3483" s="17">
        <f>IF(H3483=0,'Costo de tareas'!$B$13,'Costo de tareas'!$B$13-H3483)</f>
        <v>39.28055556</v>
      </c>
      <c r="J3483" s="2"/>
      <c r="K3483" s="2"/>
      <c r="P3483" s="2"/>
    </row>
    <row r="3484">
      <c r="A3484" s="3" t="s">
        <v>4659</v>
      </c>
      <c r="B3484" s="11" t="str">
        <f t="shared" si="1"/>
        <v>20080526</v>
      </c>
      <c r="C3484" s="12">
        <f t="shared" si="2"/>
        <v>39594</v>
      </c>
      <c r="D3484" s="3" t="str">
        <f t="shared" si="3"/>
        <v>02</v>
      </c>
      <c r="E3484" s="13">
        <v>0.0</v>
      </c>
      <c r="F3484" s="14">
        <f>'Costo de tareas'!$B$15</f>
        <v>0.1964027778</v>
      </c>
      <c r="G3484" s="15">
        <f>'Producción diaria'!$T$3*$L$2*$M$2*$N$2*E3484*1000/'Costo de tareas'!$B$14</f>
        <v>0</v>
      </c>
      <c r="H3484" s="16">
        <f>IF(G3484 &gt; 'Costo de tareas'!$B$13, 'Costo de tareas'!$B$13, IF(G3484 &lt; 'Costo de tareas'!$B$13*0.2, 0, 'Costo de tareas'!$B$13- G3484))</f>
        <v>0</v>
      </c>
      <c r="I3484" s="17">
        <f>IF(H3484=0,'Costo de tareas'!$B$13,'Costo de tareas'!$B$13-H3484)</f>
        <v>39.28055556</v>
      </c>
      <c r="J3484" s="2"/>
      <c r="K3484" s="2"/>
      <c r="P3484" s="2"/>
    </row>
    <row r="3485">
      <c r="A3485" s="3" t="s">
        <v>4660</v>
      </c>
      <c r="B3485" s="11" t="str">
        <f t="shared" si="1"/>
        <v>20080526</v>
      </c>
      <c r="C3485" s="12">
        <f t="shared" si="2"/>
        <v>39594</v>
      </c>
      <c r="D3485" s="3" t="str">
        <f t="shared" si="3"/>
        <v>03</v>
      </c>
      <c r="E3485" s="13">
        <v>0.0</v>
      </c>
      <c r="F3485" s="14">
        <f>'Costo de tareas'!$B$15</f>
        <v>0.1964027778</v>
      </c>
      <c r="G3485" s="15">
        <f>'Producción diaria'!$T$3*$L$2*$M$2*$N$2*E3485*1000/'Costo de tareas'!$B$14</f>
        <v>0</v>
      </c>
      <c r="H3485" s="16">
        <f>IF(G3485 &gt; 'Costo de tareas'!$B$13, 'Costo de tareas'!$B$13, IF(G3485 &lt; 'Costo de tareas'!$B$13*0.2, 0, 'Costo de tareas'!$B$13- G3485))</f>
        <v>0</v>
      </c>
      <c r="I3485" s="17">
        <f>IF(H3485=0,'Costo de tareas'!$B$13,'Costo de tareas'!$B$13-H3485)</f>
        <v>39.28055556</v>
      </c>
      <c r="J3485" s="2"/>
      <c r="K3485" s="2"/>
      <c r="P3485" s="2"/>
    </row>
    <row r="3486">
      <c r="A3486" s="3" t="s">
        <v>4661</v>
      </c>
      <c r="B3486" s="11" t="str">
        <f t="shared" si="1"/>
        <v>20080526</v>
      </c>
      <c r="C3486" s="12">
        <f t="shared" si="2"/>
        <v>39594</v>
      </c>
      <c r="D3486" s="3" t="str">
        <f t="shared" si="3"/>
        <v>04</v>
      </c>
      <c r="E3486" s="13">
        <v>0.0</v>
      </c>
      <c r="F3486" s="14">
        <f>'Costo de tareas'!$B$15</f>
        <v>0.1964027778</v>
      </c>
      <c r="G3486" s="15">
        <f>'Producción diaria'!$T$3*$L$2*$M$2*$N$2*E3486*1000/'Costo de tareas'!$B$14</f>
        <v>0</v>
      </c>
      <c r="H3486" s="16">
        <f>IF(G3486 &gt; 'Costo de tareas'!$B$13, 'Costo de tareas'!$B$13, IF(G3486 &lt; 'Costo de tareas'!$B$13*0.2, 0, 'Costo de tareas'!$B$13- G3486))</f>
        <v>0</v>
      </c>
      <c r="I3486" s="17">
        <f>IF(H3486=0,'Costo de tareas'!$B$13,'Costo de tareas'!$B$13-H3486)</f>
        <v>39.28055556</v>
      </c>
      <c r="J3486" s="2"/>
      <c r="K3486" s="2"/>
      <c r="P3486" s="2"/>
    </row>
    <row r="3487">
      <c r="A3487" s="3" t="s">
        <v>4662</v>
      </c>
      <c r="B3487" s="11" t="str">
        <f t="shared" si="1"/>
        <v>20080526</v>
      </c>
      <c r="C3487" s="12">
        <f t="shared" si="2"/>
        <v>39594</v>
      </c>
      <c r="D3487" s="3" t="str">
        <f t="shared" si="3"/>
        <v>05</v>
      </c>
      <c r="E3487" s="13">
        <v>8.0</v>
      </c>
      <c r="F3487" s="14">
        <f>'Costo de tareas'!$B$15</f>
        <v>0.1964027778</v>
      </c>
      <c r="G3487" s="15">
        <f>'Producción diaria'!$T$3*$L$2*$M$2*$N$2*E3487*1000/'Costo de tareas'!$B$14</f>
        <v>12.02849548</v>
      </c>
      <c r="H3487" s="16">
        <f>IF(G3487 &gt; 'Costo de tareas'!$B$13, 'Costo de tareas'!$B$13, IF(G3487 &lt; 'Costo de tareas'!$B$13*0.2, 0, 'Costo de tareas'!$B$13- G3487))</f>
        <v>27.25206007</v>
      </c>
      <c r="I3487" s="17">
        <f>IF(H3487=0,'Costo de tareas'!$B$13,'Costo de tareas'!$B$13-H3487)</f>
        <v>12.02849548</v>
      </c>
      <c r="J3487" s="2"/>
      <c r="K3487" s="2"/>
      <c r="P3487" s="2"/>
    </row>
    <row r="3488">
      <c r="A3488" s="3" t="s">
        <v>4664</v>
      </c>
      <c r="B3488" s="11" t="str">
        <f t="shared" si="1"/>
        <v>20080526</v>
      </c>
      <c r="C3488" s="12">
        <f t="shared" si="2"/>
        <v>39594</v>
      </c>
      <c r="D3488" s="3" t="str">
        <f t="shared" si="3"/>
        <v>06</v>
      </c>
      <c r="E3488" s="13">
        <v>176.0</v>
      </c>
      <c r="F3488" s="14">
        <f>'Costo de tareas'!$B$15</f>
        <v>0.1964027778</v>
      </c>
      <c r="G3488" s="15">
        <f>'Producción diaria'!$T$3*$L$2*$M$2*$N$2*E3488*1000/'Costo de tareas'!$B$14</f>
        <v>264.6269006</v>
      </c>
      <c r="H3488" s="16">
        <f>IF(G3488 &gt; 'Costo de tareas'!$B$13, 'Costo de tareas'!$B$13, IF(G3488 &lt; 'Costo de tareas'!$B$13*0.2, 0, 'Costo de tareas'!$B$13- G3488))</f>
        <v>39.28055556</v>
      </c>
      <c r="I3488" s="17">
        <f>IF(H3488=0,'Costo de tareas'!$B$13,'Costo de tareas'!$B$13-H3488)</f>
        <v>0</v>
      </c>
      <c r="J3488" s="2"/>
      <c r="K3488" s="2"/>
      <c r="P3488" s="2"/>
    </row>
    <row r="3489">
      <c r="A3489" s="3" t="s">
        <v>4666</v>
      </c>
      <c r="B3489" s="11" t="str">
        <f t="shared" si="1"/>
        <v>20080526</v>
      </c>
      <c r="C3489" s="12">
        <f t="shared" si="2"/>
        <v>39594</v>
      </c>
      <c r="D3489" s="3" t="str">
        <f t="shared" si="3"/>
        <v>07</v>
      </c>
      <c r="E3489" s="13">
        <v>372.0</v>
      </c>
      <c r="F3489" s="14">
        <f>'Costo de tareas'!$B$15</f>
        <v>0.1964027778</v>
      </c>
      <c r="G3489" s="15">
        <f>'Producción diaria'!$T$3*$L$2*$M$2*$N$2*E3489*1000/'Costo de tareas'!$B$14</f>
        <v>559.3250399</v>
      </c>
      <c r="H3489" s="16">
        <f>IF(G3489 &gt; 'Costo de tareas'!$B$13, 'Costo de tareas'!$B$13, IF(G3489 &lt; 'Costo de tareas'!$B$13*0.2, 0, 'Costo de tareas'!$B$13- G3489))</f>
        <v>39.28055556</v>
      </c>
      <c r="I3489" s="17">
        <f>IF(H3489=0,'Costo de tareas'!$B$13,'Costo de tareas'!$B$13-H3489)</f>
        <v>0</v>
      </c>
      <c r="J3489" s="2"/>
      <c r="K3489" s="2"/>
      <c r="P3489" s="2"/>
    </row>
    <row r="3490">
      <c r="A3490" s="3" t="s">
        <v>4667</v>
      </c>
      <c r="B3490" s="11" t="str">
        <f t="shared" si="1"/>
        <v>20080526</v>
      </c>
      <c r="C3490" s="12">
        <f t="shared" si="2"/>
        <v>39594</v>
      </c>
      <c r="D3490" s="3" t="str">
        <f t="shared" si="3"/>
        <v>08</v>
      </c>
      <c r="E3490" s="13">
        <v>549.0</v>
      </c>
      <c r="F3490" s="14">
        <f>'Costo de tareas'!$B$15</f>
        <v>0.1964027778</v>
      </c>
      <c r="G3490" s="15">
        <f>'Producción diaria'!$T$3*$L$2*$M$2*$N$2*E3490*1000/'Costo de tareas'!$B$14</f>
        <v>825.4555024</v>
      </c>
      <c r="H3490" s="16">
        <f>IF(G3490 &gt; 'Costo de tareas'!$B$13, 'Costo de tareas'!$B$13, IF(G3490 &lt; 'Costo de tareas'!$B$13*0.2, 0, 'Costo de tareas'!$B$13- G3490))</f>
        <v>39.28055556</v>
      </c>
      <c r="I3490" s="17">
        <f>IF(H3490=0,'Costo de tareas'!$B$13,'Costo de tareas'!$B$13-H3490)</f>
        <v>0</v>
      </c>
      <c r="J3490" s="2"/>
      <c r="K3490" s="2"/>
      <c r="P3490" s="2"/>
    </row>
    <row r="3491">
      <c r="A3491" s="3" t="s">
        <v>4668</v>
      </c>
      <c r="B3491" s="11" t="str">
        <f t="shared" si="1"/>
        <v>20080526</v>
      </c>
      <c r="C3491" s="12">
        <f t="shared" si="2"/>
        <v>39594</v>
      </c>
      <c r="D3491" s="3" t="str">
        <f t="shared" si="3"/>
        <v>09</v>
      </c>
      <c r="E3491" s="13">
        <v>66.0</v>
      </c>
      <c r="F3491" s="14">
        <f>'Costo de tareas'!$B$15</f>
        <v>0.1964027778</v>
      </c>
      <c r="G3491" s="15">
        <f>'Producción diaria'!$T$3*$L$2*$M$2*$N$2*E3491*1000/'Costo de tareas'!$B$14</f>
        <v>99.23508772</v>
      </c>
      <c r="H3491" s="16">
        <f>IF(G3491 &gt; 'Costo de tareas'!$B$13, 'Costo de tareas'!$B$13, IF(G3491 &lt; 'Costo de tareas'!$B$13*0.2, 0, 'Costo de tareas'!$B$13- G3491))</f>
        <v>39.28055556</v>
      </c>
      <c r="I3491" s="17">
        <f>IF(H3491=0,'Costo de tareas'!$B$13,'Costo de tareas'!$B$13-H3491)</f>
        <v>0</v>
      </c>
      <c r="J3491" s="2"/>
      <c r="K3491" s="2"/>
      <c r="P3491" s="2"/>
    </row>
    <row r="3492">
      <c r="A3492" s="3" t="s">
        <v>4669</v>
      </c>
      <c r="B3492" s="11" t="str">
        <f t="shared" si="1"/>
        <v>20080526</v>
      </c>
      <c r="C3492" s="12">
        <f t="shared" si="2"/>
        <v>39594</v>
      </c>
      <c r="D3492" s="3" t="str">
        <f t="shared" si="3"/>
        <v>10</v>
      </c>
      <c r="E3492" s="13">
        <v>687.0</v>
      </c>
      <c r="F3492" s="14">
        <f>'Costo de tareas'!$B$15</f>
        <v>0.1964027778</v>
      </c>
      <c r="G3492" s="15">
        <f>'Producción diaria'!$T$3*$L$2*$M$2*$N$2*E3492*1000/'Costo de tareas'!$B$14</f>
        <v>1032.947049</v>
      </c>
      <c r="H3492" s="16">
        <f>IF(G3492 &gt; 'Costo de tareas'!$B$13, 'Costo de tareas'!$B$13, IF(G3492 &lt; 'Costo de tareas'!$B$13*0.2, 0, 'Costo de tareas'!$B$13- G3492))</f>
        <v>39.28055556</v>
      </c>
      <c r="I3492" s="17">
        <f>IF(H3492=0,'Costo de tareas'!$B$13,'Costo de tareas'!$B$13-H3492)</f>
        <v>0</v>
      </c>
      <c r="J3492" s="2"/>
      <c r="K3492" s="2"/>
      <c r="P3492" s="2"/>
    </row>
    <row r="3493">
      <c r="A3493" s="3" t="s">
        <v>4670</v>
      </c>
      <c r="B3493" s="11" t="str">
        <f t="shared" si="1"/>
        <v>20080526</v>
      </c>
      <c r="C3493" s="12">
        <f t="shared" si="2"/>
        <v>39594</v>
      </c>
      <c r="D3493" s="3" t="str">
        <f t="shared" si="3"/>
        <v>11</v>
      </c>
      <c r="E3493" s="13">
        <v>831.0</v>
      </c>
      <c r="F3493" s="14">
        <f>'Costo de tareas'!$B$15</f>
        <v>0.1964027778</v>
      </c>
      <c r="G3493" s="15">
        <f>'Producción diaria'!$T$3*$L$2*$M$2*$N$2*E3493*1000/'Costo de tareas'!$B$14</f>
        <v>1249.459968</v>
      </c>
      <c r="H3493" s="16">
        <f>IF(G3493 &gt; 'Costo de tareas'!$B$13, 'Costo de tareas'!$B$13, IF(G3493 &lt; 'Costo de tareas'!$B$13*0.2, 0, 'Costo de tareas'!$B$13- G3493))</f>
        <v>39.28055556</v>
      </c>
      <c r="I3493" s="17">
        <f>IF(H3493=0,'Costo de tareas'!$B$13,'Costo de tareas'!$B$13-H3493)</f>
        <v>0</v>
      </c>
      <c r="J3493" s="2"/>
      <c r="K3493" s="2"/>
      <c r="P3493" s="2"/>
    </row>
    <row r="3494">
      <c r="A3494" s="3" t="s">
        <v>4671</v>
      </c>
      <c r="B3494" s="11" t="str">
        <f t="shared" si="1"/>
        <v>20080526</v>
      </c>
      <c r="C3494" s="12">
        <f t="shared" si="2"/>
        <v>39594</v>
      </c>
      <c r="D3494" s="3" t="str">
        <f t="shared" si="3"/>
        <v>12</v>
      </c>
      <c r="E3494" s="13">
        <v>98.0</v>
      </c>
      <c r="F3494" s="14">
        <f>'Costo de tareas'!$B$15</f>
        <v>0.1964027778</v>
      </c>
      <c r="G3494" s="15">
        <f>'Producción diaria'!$T$3*$L$2*$M$2*$N$2*E3494*1000/'Costo de tareas'!$B$14</f>
        <v>147.3490696</v>
      </c>
      <c r="H3494" s="16">
        <f>IF(G3494 &gt; 'Costo de tareas'!$B$13, 'Costo de tareas'!$B$13, IF(G3494 &lt; 'Costo de tareas'!$B$13*0.2, 0, 'Costo de tareas'!$B$13- G3494))</f>
        <v>39.28055556</v>
      </c>
      <c r="I3494" s="17">
        <f>IF(H3494=0,'Costo de tareas'!$B$13,'Costo de tareas'!$B$13-H3494)</f>
        <v>0</v>
      </c>
      <c r="J3494" s="2"/>
      <c r="K3494" s="2"/>
      <c r="P3494" s="2"/>
    </row>
    <row r="3495">
      <c r="A3495" s="3" t="s">
        <v>4672</v>
      </c>
      <c r="B3495" s="11" t="str">
        <f t="shared" si="1"/>
        <v>20080526</v>
      </c>
      <c r="C3495" s="12">
        <f t="shared" si="2"/>
        <v>39594</v>
      </c>
      <c r="D3495" s="3" t="str">
        <f t="shared" si="3"/>
        <v>13</v>
      </c>
      <c r="E3495" s="13">
        <v>76.0</v>
      </c>
      <c r="F3495" s="14">
        <f>'Costo de tareas'!$B$15</f>
        <v>0.1964027778</v>
      </c>
      <c r="G3495" s="15">
        <f>'Producción diaria'!$T$3*$L$2*$M$2*$N$2*E3495*1000/'Costo de tareas'!$B$14</f>
        <v>114.2707071</v>
      </c>
      <c r="H3495" s="16">
        <f>IF(G3495 &gt; 'Costo de tareas'!$B$13, 'Costo de tareas'!$B$13, IF(G3495 &lt; 'Costo de tareas'!$B$13*0.2, 0, 'Costo de tareas'!$B$13- G3495))</f>
        <v>39.28055556</v>
      </c>
      <c r="I3495" s="17">
        <f>IF(H3495=0,'Costo de tareas'!$B$13,'Costo de tareas'!$B$13-H3495)</f>
        <v>0</v>
      </c>
      <c r="J3495" s="2"/>
      <c r="K3495" s="2"/>
      <c r="P3495" s="2"/>
    </row>
    <row r="3496">
      <c r="A3496" s="3" t="s">
        <v>4673</v>
      </c>
      <c r="B3496" s="11" t="str">
        <f t="shared" si="1"/>
        <v>20080526</v>
      </c>
      <c r="C3496" s="12">
        <f t="shared" si="2"/>
        <v>39594</v>
      </c>
      <c r="D3496" s="3" t="str">
        <f t="shared" si="3"/>
        <v>14</v>
      </c>
      <c r="E3496" s="13">
        <v>899.0</v>
      </c>
      <c r="F3496" s="14">
        <f>'Costo de tareas'!$B$15</f>
        <v>0.1964027778</v>
      </c>
      <c r="G3496" s="15">
        <f>'Producción diaria'!$T$3*$L$2*$M$2*$N$2*E3496*1000/'Costo de tareas'!$B$14</f>
        <v>1351.70218</v>
      </c>
      <c r="H3496" s="16">
        <f>IF(G3496 &gt; 'Costo de tareas'!$B$13, 'Costo de tareas'!$B$13, IF(G3496 &lt; 'Costo de tareas'!$B$13*0.2, 0, 'Costo de tareas'!$B$13- G3496))</f>
        <v>39.28055556</v>
      </c>
      <c r="I3496" s="17">
        <f>IF(H3496=0,'Costo de tareas'!$B$13,'Costo de tareas'!$B$13-H3496)</f>
        <v>0</v>
      </c>
      <c r="J3496" s="2"/>
      <c r="K3496" s="2"/>
      <c r="P3496" s="2"/>
    </row>
    <row r="3497">
      <c r="A3497" s="3" t="s">
        <v>4674</v>
      </c>
      <c r="B3497" s="11" t="str">
        <f t="shared" si="1"/>
        <v>20080526</v>
      </c>
      <c r="C3497" s="12">
        <f t="shared" si="2"/>
        <v>39594</v>
      </c>
      <c r="D3497" s="3" t="str">
        <f t="shared" si="3"/>
        <v>15</v>
      </c>
      <c r="E3497" s="13">
        <v>6.0</v>
      </c>
      <c r="F3497" s="14">
        <f>'Costo de tareas'!$B$15</f>
        <v>0.1964027778</v>
      </c>
      <c r="G3497" s="15">
        <f>'Producción diaria'!$T$3*$L$2*$M$2*$N$2*E3497*1000/'Costo de tareas'!$B$14</f>
        <v>9.021371611</v>
      </c>
      <c r="H3497" s="16">
        <f>IF(G3497 &gt; 'Costo de tareas'!$B$13, 'Costo de tareas'!$B$13, IF(G3497 &lt; 'Costo de tareas'!$B$13*0.2, 0, 'Costo de tareas'!$B$13- G3497))</f>
        <v>30.25918394</v>
      </c>
      <c r="I3497" s="17">
        <f>IF(H3497=0,'Costo de tareas'!$B$13,'Costo de tareas'!$B$13-H3497)</f>
        <v>9.021371611</v>
      </c>
      <c r="J3497" s="2"/>
      <c r="K3497" s="2"/>
      <c r="P3497" s="2"/>
    </row>
    <row r="3498">
      <c r="A3498" s="3" t="s">
        <v>4675</v>
      </c>
      <c r="B3498" s="11" t="str">
        <f t="shared" si="1"/>
        <v>20080526</v>
      </c>
      <c r="C3498" s="12">
        <f t="shared" si="2"/>
        <v>39594</v>
      </c>
      <c r="D3498" s="3" t="str">
        <f t="shared" si="3"/>
        <v>16</v>
      </c>
      <c r="E3498" s="13">
        <v>3.0</v>
      </c>
      <c r="F3498" s="14">
        <f>'Costo de tareas'!$B$15</f>
        <v>0.1964027778</v>
      </c>
      <c r="G3498" s="15">
        <f>'Producción diaria'!$T$3*$L$2*$M$2*$N$2*E3498*1000/'Costo de tareas'!$B$14</f>
        <v>4.510685805</v>
      </c>
      <c r="H3498" s="16">
        <f>IF(G3498 &gt; 'Costo de tareas'!$B$13, 'Costo de tareas'!$B$13, IF(G3498 &lt; 'Costo de tareas'!$B$13*0.2, 0, 'Costo de tareas'!$B$13- G3498))</f>
        <v>0</v>
      </c>
      <c r="I3498" s="17">
        <f>IF(H3498=0,'Costo de tareas'!$B$13,'Costo de tareas'!$B$13-H3498)</f>
        <v>39.28055556</v>
      </c>
      <c r="J3498" s="2"/>
      <c r="K3498" s="2"/>
      <c r="P3498" s="2"/>
    </row>
    <row r="3499">
      <c r="A3499" s="3" t="s">
        <v>4676</v>
      </c>
      <c r="B3499" s="11" t="str">
        <f t="shared" si="1"/>
        <v>20080526</v>
      </c>
      <c r="C3499" s="12">
        <f t="shared" si="2"/>
        <v>39594</v>
      </c>
      <c r="D3499" s="3" t="str">
        <f t="shared" si="3"/>
        <v>17</v>
      </c>
      <c r="E3499" s="13">
        <v>219.0</v>
      </c>
      <c r="F3499" s="14">
        <f>'Costo de tareas'!$B$15</f>
        <v>0.1964027778</v>
      </c>
      <c r="G3499" s="15">
        <f>'Producción diaria'!$T$3*$L$2*$M$2*$N$2*E3499*1000/'Costo de tareas'!$B$14</f>
        <v>329.2800638</v>
      </c>
      <c r="H3499" s="16">
        <f>IF(G3499 &gt; 'Costo de tareas'!$B$13, 'Costo de tareas'!$B$13, IF(G3499 &lt; 'Costo de tareas'!$B$13*0.2, 0, 'Costo de tareas'!$B$13- G3499))</f>
        <v>39.28055556</v>
      </c>
      <c r="I3499" s="17">
        <f>IF(H3499=0,'Costo de tareas'!$B$13,'Costo de tareas'!$B$13-H3499)</f>
        <v>0</v>
      </c>
      <c r="J3499" s="2"/>
      <c r="K3499" s="2"/>
      <c r="P3499" s="2"/>
    </row>
    <row r="3500">
      <c r="A3500" s="3" t="s">
        <v>4677</v>
      </c>
      <c r="B3500" s="11" t="str">
        <f t="shared" si="1"/>
        <v>20080526</v>
      </c>
      <c r="C3500" s="12">
        <f t="shared" si="2"/>
        <v>39594</v>
      </c>
      <c r="D3500" s="3" t="str">
        <f t="shared" si="3"/>
        <v>18</v>
      </c>
      <c r="E3500" s="13">
        <v>53.0</v>
      </c>
      <c r="F3500" s="14">
        <f>'Costo de tareas'!$B$15</f>
        <v>0.1964027778</v>
      </c>
      <c r="G3500" s="15">
        <f>'Producción diaria'!$T$3*$L$2*$M$2*$N$2*E3500*1000/'Costo de tareas'!$B$14</f>
        <v>79.68878256</v>
      </c>
      <c r="H3500" s="16">
        <f>IF(G3500 &gt; 'Costo de tareas'!$B$13, 'Costo de tareas'!$B$13, IF(G3500 &lt; 'Costo de tareas'!$B$13*0.2, 0, 'Costo de tareas'!$B$13- G3500))</f>
        <v>39.28055556</v>
      </c>
      <c r="I3500" s="17">
        <f>IF(H3500=0,'Costo de tareas'!$B$13,'Costo de tareas'!$B$13-H3500)</f>
        <v>0</v>
      </c>
      <c r="J3500" s="2"/>
      <c r="K3500" s="2"/>
      <c r="P3500" s="2"/>
    </row>
    <row r="3501">
      <c r="A3501" s="3" t="s">
        <v>4679</v>
      </c>
      <c r="B3501" s="11" t="str">
        <f t="shared" si="1"/>
        <v>20080526</v>
      </c>
      <c r="C3501" s="12">
        <f t="shared" si="2"/>
        <v>39594</v>
      </c>
      <c r="D3501" s="3" t="str">
        <f t="shared" si="3"/>
        <v>19</v>
      </c>
      <c r="E3501" s="13">
        <v>13.0</v>
      </c>
      <c r="F3501" s="14">
        <f>'Costo de tareas'!$B$15</f>
        <v>0.1964027778</v>
      </c>
      <c r="G3501" s="15">
        <f>'Producción diaria'!$T$3*$L$2*$M$2*$N$2*E3501*1000/'Costo de tareas'!$B$14</f>
        <v>19.54630516</v>
      </c>
      <c r="H3501" s="16">
        <f>IF(G3501 &gt; 'Costo de tareas'!$B$13, 'Costo de tareas'!$B$13, IF(G3501 &lt; 'Costo de tareas'!$B$13*0.2, 0, 'Costo de tareas'!$B$13- G3501))</f>
        <v>19.7342504</v>
      </c>
      <c r="I3501" s="17">
        <f>IF(H3501=0,'Costo de tareas'!$B$13,'Costo de tareas'!$B$13-H3501)</f>
        <v>19.54630516</v>
      </c>
      <c r="J3501" s="2"/>
      <c r="K3501" s="2"/>
      <c r="P3501" s="2"/>
    </row>
    <row r="3502">
      <c r="A3502" s="3" t="s">
        <v>4680</v>
      </c>
      <c r="B3502" s="11" t="str">
        <f t="shared" si="1"/>
        <v>20080526</v>
      </c>
      <c r="C3502" s="12">
        <f t="shared" si="2"/>
        <v>39594</v>
      </c>
      <c r="D3502" s="3" t="str">
        <f t="shared" si="3"/>
        <v>20</v>
      </c>
      <c r="E3502" s="13">
        <v>0.0</v>
      </c>
      <c r="F3502" s="14">
        <f>'Costo de tareas'!$B$15</f>
        <v>0.1964027778</v>
      </c>
      <c r="G3502" s="15">
        <f>'Producción diaria'!$T$3*$L$2*$M$2*$N$2*E3502*1000/'Costo de tareas'!$B$14</f>
        <v>0</v>
      </c>
      <c r="H3502" s="16">
        <f>IF(G3502 &gt; 'Costo de tareas'!$B$13, 'Costo de tareas'!$B$13, IF(G3502 &lt; 'Costo de tareas'!$B$13*0.2, 0, 'Costo de tareas'!$B$13- G3502))</f>
        <v>0</v>
      </c>
      <c r="I3502" s="17">
        <f>IF(H3502=0,'Costo de tareas'!$B$13,'Costo de tareas'!$B$13-H3502)</f>
        <v>39.28055556</v>
      </c>
      <c r="J3502" s="2"/>
      <c r="K3502" s="2"/>
      <c r="P3502" s="2"/>
    </row>
    <row r="3503">
      <c r="A3503" s="3" t="s">
        <v>4681</v>
      </c>
      <c r="B3503" s="11" t="str">
        <f t="shared" si="1"/>
        <v>20080526</v>
      </c>
      <c r="C3503" s="12">
        <f t="shared" si="2"/>
        <v>39594</v>
      </c>
      <c r="D3503" s="3" t="str">
        <f t="shared" si="3"/>
        <v>21</v>
      </c>
      <c r="E3503" s="13">
        <v>0.0</v>
      </c>
      <c r="F3503" s="14">
        <f>'Costo de tareas'!$B$15</f>
        <v>0.1964027778</v>
      </c>
      <c r="G3503" s="15">
        <f>'Producción diaria'!$T$3*$L$2*$M$2*$N$2*E3503*1000/'Costo de tareas'!$B$14</f>
        <v>0</v>
      </c>
      <c r="H3503" s="16">
        <f>IF(G3503 &gt; 'Costo de tareas'!$B$13, 'Costo de tareas'!$B$13, IF(G3503 &lt; 'Costo de tareas'!$B$13*0.2, 0, 'Costo de tareas'!$B$13- G3503))</f>
        <v>0</v>
      </c>
      <c r="I3503" s="17">
        <f>IF(H3503=0,'Costo de tareas'!$B$13,'Costo de tareas'!$B$13-H3503)</f>
        <v>39.28055556</v>
      </c>
      <c r="J3503" s="2"/>
      <c r="K3503" s="2"/>
      <c r="P3503" s="2"/>
    </row>
    <row r="3504">
      <c r="A3504" s="3" t="s">
        <v>4682</v>
      </c>
      <c r="B3504" s="11" t="str">
        <f t="shared" si="1"/>
        <v>20080526</v>
      </c>
      <c r="C3504" s="12">
        <f t="shared" si="2"/>
        <v>39594</v>
      </c>
      <c r="D3504" s="3" t="str">
        <f t="shared" si="3"/>
        <v>22</v>
      </c>
      <c r="E3504" s="13">
        <v>0.0</v>
      </c>
      <c r="F3504" s="14">
        <f>'Costo de tareas'!$B$15</f>
        <v>0.1964027778</v>
      </c>
      <c r="G3504" s="15">
        <f>'Producción diaria'!$T$3*$L$2*$M$2*$N$2*E3504*1000/'Costo de tareas'!$B$14</f>
        <v>0</v>
      </c>
      <c r="H3504" s="16">
        <f>IF(G3504 &gt; 'Costo de tareas'!$B$13, 'Costo de tareas'!$B$13, IF(G3504 &lt; 'Costo de tareas'!$B$13*0.2, 0, 'Costo de tareas'!$B$13- G3504))</f>
        <v>0</v>
      </c>
      <c r="I3504" s="17">
        <f>IF(H3504=0,'Costo de tareas'!$B$13,'Costo de tareas'!$B$13-H3504)</f>
        <v>39.28055556</v>
      </c>
      <c r="J3504" s="2"/>
      <c r="K3504" s="2"/>
      <c r="P3504" s="2"/>
    </row>
    <row r="3505">
      <c r="A3505" s="3" t="s">
        <v>4683</v>
      </c>
      <c r="B3505" s="11" t="str">
        <f t="shared" si="1"/>
        <v>20080526</v>
      </c>
      <c r="C3505" s="12">
        <f t="shared" si="2"/>
        <v>39594</v>
      </c>
      <c r="D3505" s="3" t="str">
        <f t="shared" si="3"/>
        <v>23</v>
      </c>
      <c r="E3505" s="13">
        <v>0.0</v>
      </c>
      <c r="F3505" s="14">
        <f>'Costo de tareas'!$B$15</f>
        <v>0.1964027778</v>
      </c>
      <c r="G3505" s="15">
        <f>'Producción diaria'!$T$3*$L$2*$M$2*$N$2*E3505*1000/'Costo de tareas'!$B$14</f>
        <v>0</v>
      </c>
      <c r="H3505" s="16">
        <f>IF(G3505 &gt; 'Costo de tareas'!$B$13, 'Costo de tareas'!$B$13, IF(G3505 &lt; 'Costo de tareas'!$B$13*0.2, 0, 'Costo de tareas'!$B$13- G3505))</f>
        <v>0</v>
      </c>
      <c r="I3505" s="17">
        <f>IF(H3505=0,'Costo de tareas'!$B$13,'Costo de tareas'!$B$13-H3505)</f>
        <v>39.28055556</v>
      </c>
      <c r="J3505" s="2"/>
      <c r="K3505" s="2"/>
      <c r="P3505" s="2"/>
    </row>
    <row r="3506">
      <c r="A3506" s="3" t="s">
        <v>4684</v>
      </c>
      <c r="B3506" s="11" t="str">
        <f t="shared" si="1"/>
        <v>20080527</v>
      </c>
      <c r="C3506" s="12">
        <f t="shared" si="2"/>
        <v>39595</v>
      </c>
      <c r="D3506" s="3" t="str">
        <f t="shared" si="3"/>
        <v>00</v>
      </c>
      <c r="E3506" s="13">
        <v>0.0</v>
      </c>
      <c r="F3506" s="14">
        <f>'Costo de tareas'!$B$15</f>
        <v>0.1964027778</v>
      </c>
      <c r="G3506" s="15">
        <f>'Producción diaria'!$T$3*$L$2*$M$2*$N$2*E3506*1000/'Costo de tareas'!$B$14</f>
        <v>0</v>
      </c>
      <c r="H3506" s="16">
        <f>IF(G3506 &gt; 'Costo de tareas'!$B$13, 'Costo de tareas'!$B$13, IF(G3506 &lt; 'Costo de tareas'!$B$13*0.2, 0, 'Costo de tareas'!$B$13- G3506))</f>
        <v>0</v>
      </c>
      <c r="I3506" s="17">
        <f>IF(H3506=0,'Costo de tareas'!$B$13,'Costo de tareas'!$B$13-H3506)</f>
        <v>39.28055556</v>
      </c>
      <c r="J3506" s="2"/>
      <c r="K3506" s="2"/>
      <c r="P3506" s="2"/>
    </row>
    <row r="3507">
      <c r="A3507" s="3" t="s">
        <v>4685</v>
      </c>
      <c r="B3507" s="11" t="str">
        <f t="shared" si="1"/>
        <v>20080527</v>
      </c>
      <c r="C3507" s="12">
        <f t="shared" si="2"/>
        <v>39595</v>
      </c>
      <c r="D3507" s="3" t="str">
        <f t="shared" si="3"/>
        <v>01</v>
      </c>
      <c r="E3507" s="13">
        <v>0.0</v>
      </c>
      <c r="F3507" s="14">
        <f>'Costo de tareas'!$B$15</f>
        <v>0.1964027778</v>
      </c>
      <c r="G3507" s="15">
        <f>'Producción diaria'!$T$3*$L$2*$M$2*$N$2*E3507*1000/'Costo de tareas'!$B$14</f>
        <v>0</v>
      </c>
      <c r="H3507" s="16">
        <f>IF(G3507 &gt; 'Costo de tareas'!$B$13, 'Costo de tareas'!$B$13, IF(G3507 &lt; 'Costo de tareas'!$B$13*0.2, 0, 'Costo de tareas'!$B$13- G3507))</f>
        <v>0</v>
      </c>
      <c r="I3507" s="17">
        <f>IF(H3507=0,'Costo de tareas'!$B$13,'Costo de tareas'!$B$13-H3507)</f>
        <v>39.28055556</v>
      </c>
      <c r="J3507" s="2"/>
      <c r="K3507" s="2"/>
      <c r="P3507" s="2"/>
    </row>
    <row r="3508">
      <c r="A3508" s="3" t="s">
        <v>4686</v>
      </c>
      <c r="B3508" s="11" t="str">
        <f t="shared" si="1"/>
        <v>20080527</v>
      </c>
      <c r="C3508" s="12">
        <f t="shared" si="2"/>
        <v>39595</v>
      </c>
      <c r="D3508" s="3" t="str">
        <f t="shared" si="3"/>
        <v>02</v>
      </c>
      <c r="E3508" s="13">
        <v>0.0</v>
      </c>
      <c r="F3508" s="14">
        <f>'Costo de tareas'!$B$15</f>
        <v>0.1964027778</v>
      </c>
      <c r="G3508" s="15">
        <f>'Producción diaria'!$T$3*$L$2*$M$2*$N$2*E3508*1000/'Costo de tareas'!$B$14</f>
        <v>0</v>
      </c>
      <c r="H3508" s="16">
        <f>IF(G3508 &gt; 'Costo de tareas'!$B$13, 'Costo de tareas'!$B$13, IF(G3508 &lt; 'Costo de tareas'!$B$13*0.2, 0, 'Costo de tareas'!$B$13- G3508))</f>
        <v>0</v>
      </c>
      <c r="I3508" s="17">
        <f>IF(H3508=0,'Costo de tareas'!$B$13,'Costo de tareas'!$B$13-H3508)</f>
        <v>39.28055556</v>
      </c>
      <c r="J3508" s="2"/>
      <c r="K3508" s="2"/>
      <c r="P3508" s="2"/>
    </row>
    <row r="3509">
      <c r="A3509" s="3" t="s">
        <v>4687</v>
      </c>
      <c r="B3509" s="11" t="str">
        <f t="shared" si="1"/>
        <v>20080527</v>
      </c>
      <c r="C3509" s="12">
        <f t="shared" si="2"/>
        <v>39595</v>
      </c>
      <c r="D3509" s="3" t="str">
        <f t="shared" si="3"/>
        <v>03</v>
      </c>
      <c r="E3509" s="13">
        <v>0.0</v>
      </c>
      <c r="F3509" s="14">
        <f>'Costo de tareas'!$B$15</f>
        <v>0.1964027778</v>
      </c>
      <c r="G3509" s="15">
        <f>'Producción diaria'!$T$3*$L$2*$M$2*$N$2*E3509*1000/'Costo de tareas'!$B$14</f>
        <v>0</v>
      </c>
      <c r="H3509" s="16">
        <f>IF(G3509 &gt; 'Costo de tareas'!$B$13, 'Costo de tareas'!$B$13, IF(G3509 &lt; 'Costo de tareas'!$B$13*0.2, 0, 'Costo de tareas'!$B$13- G3509))</f>
        <v>0</v>
      </c>
      <c r="I3509" s="17">
        <f>IF(H3509=0,'Costo de tareas'!$B$13,'Costo de tareas'!$B$13-H3509)</f>
        <v>39.28055556</v>
      </c>
      <c r="J3509" s="2"/>
      <c r="K3509" s="2"/>
      <c r="P3509" s="2"/>
    </row>
    <row r="3510">
      <c r="A3510" s="3" t="s">
        <v>4688</v>
      </c>
      <c r="B3510" s="11" t="str">
        <f t="shared" si="1"/>
        <v>20080527</v>
      </c>
      <c r="C3510" s="12">
        <f t="shared" si="2"/>
        <v>39595</v>
      </c>
      <c r="D3510" s="3" t="str">
        <f t="shared" si="3"/>
        <v>04</v>
      </c>
      <c r="E3510" s="13">
        <v>0.0</v>
      </c>
      <c r="F3510" s="14">
        <f>'Costo de tareas'!$B$15</f>
        <v>0.1964027778</v>
      </c>
      <c r="G3510" s="15">
        <f>'Producción diaria'!$T$3*$L$2*$M$2*$N$2*E3510*1000/'Costo de tareas'!$B$14</f>
        <v>0</v>
      </c>
      <c r="H3510" s="16">
        <f>IF(G3510 &gt; 'Costo de tareas'!$B$13, 'Costo de tareas'!$B$13, IF(G3510 &lt; 'Costo de tareas'!$B$13*0.2, 0, 'Costo de tareas'!$B$13- G3510))</f>
        <v>0</v>
      </c>
      <c r="I3510" s="17">
        <f>IF(H3510=0,'Costo de tareas'!$B$13,'Costo de tareas'!$B$13-H3510)</f>
        <v>39.28055556</v>
      </c>
      <c r="J3510" s="2"/>
      <c r="K3510" s="2"/>
      <c r="P3510" s="2"/>
    </row>
    <row r="3511">
      <c r="A3511" s="3" t="s">
        <v>4689</v>
      </c>
      <c r="B3511" s="11" t="str">
        <f t="shared" si="1"/>
        <v>20080527</v>
      </c>
      <c r="C3511" s="12">
        <f t="shared" si="2"/>
        <v>39595</v>
      </c>
      <c r="D3511" s="3" t="str">
        <f t="shared" si="3"/>
        <v>05</v>
      </c>
      <c r="E3511" s="13">
        <v>6.0</v>
      </c>
      <c r="F3511" s="14">
        <f>'Costo de tareas'!$B$15</f>
        <v>0.1964027778</v>
      </c>
      <c r="G3511" s="15">
        <f>'Producción diaria'!$T$3*$L$2*$M$2*$N$2*E3511*1000/'Costo de tareas'!$B$14</f>
        <v>9.021371611</v>
      </c>
      <c r="H3511" s="16">
        <f>IF(G3511 &gt; 'Costo de tareas'!$B$13, 'Costo de tareas'!$B$13, IF(G3511 &lt; 'Costo de tareas'!$B$13*0.2, 0, 'Costo de tareas'!$B$13- G3511))</f>
        <v>30.25918394</v>
      </c>
      <c r="I3511" s="17">
        <f>IF(H3511=0,'Costo de tareas'!$B$13,'Costo de tareas'!$B$13-H3511)</f>
        <v>9.021371611</v>
      </c>
      <c r="J3511" s="2"/>
      <c r="K3511" s="2"/>
      <c r="P3511" s="2"/>
    </row>
    <row r="3512">
      <c r="A3512" s="3" t="s">
        <v>4690</v>
      </c>
      <c r="B3512" s="11" t="str">
        <f t="shared" si="1"/>
        <v>20080527</v>
      </c>
      <c r="C3512" s="12">
        <f t="shared" si="2"/>
        <v>39595</v>
      </c>
      <c r="D3512" s="3" t="str">
        <f t="shared" si="3"/>
        <v>06</v>
      </c>
      <c r="E3512" s="13">
        <v>66.0</v>
      </c>
      <c r="F3512" s="14">
        <f>'Costo de tareas'!$B$15</f>
        <v>0.1964027778</v>
      </c>
      <c r="G3512" s="15">
        <f>'Producción diaria'!$T$3*$L$2*$M$2*$N$2*E3512*1000/'Costo de tareas'!$B$14</f>
        <v>99.23508772</v>
      </c>
      <c r="H3512" s="16">
        <f>IF(G3512 &gt; 'Costo de tareas'!$B$13, 'Costo de tareas'!$B$13, IF(G3512 &lt; 'Costo de tareas'!$B$13*0.2, 0, 'Costo de tareas'!$B$13- G3512))</f>
        <v>39.28055556</v>
      </c>
      <c r="I3512" s="17">
        <f>IF(H3512=0,'Costo de tareas'!$B$13,'Costo de tareas'!$B$13-H3512)</f>
        <v>0</v>
      </c>
      <c r="J3512" s="2"/>
      <c r="K3512" s="2"/>
      <c r="P3512" s="2"/>
    </row>
    <row r="3513">
      <c r="A3513" s="3" t="s">
        <v>4691</v>
      </c>
      <c r="B3513" s="11" t="str">
        <f t="shared" si="1"/>
        <v>20080527</v>
      </c>
      <c r="C3513" s="12">
        <f t="shared" si="2"/>
        <v>39595</v>
      </c>
      <c r="D3513" s="3" t="str">
        <f t="shared" si="3"/>
        <v>07</v>
      </c>
      <c r="E3513" s="13">
        <v>288.0</v>
      </c>
      <c r="F3513" s="14">
        <f>'Costo de tareas'!$B$15</f>
        <v>0.1964027778</v>
      </c>
      <c r="G3513" s="15">
        <f>'Producción diaria'!$T$3*$L$2*$M$2*$N$2*E3513*1000/'Costo de tareas'!$B$14</f>
        <v>433.0258373</v>
      </c>
      <c r="H3513" s="16">
        <f>IF(G3513 &gt; 'Costo de tareas'!$B$13, 'Costo de tareas'!$B$13, IF(G3513 &lt; 'Costo de tareas'!$B$13*0.2, 0, 'Costo de tareas'!$B$13- G3513))</f>
        <v>39.28055556</v>
      </c>
      <c r="I3513" s="17">
        <f>IF(H3513=0,'Costo de tareas'!$B$13,'Costo de tareas'!$B$13-H3513)</f>
        <v>0</v>
      </c>
      <c r="J3513" s="2"/>
      <c r="K3513" s="2"/>
      <c r="P3513" s="2"/>
    </row>
    <row r="3514">
      <c r="A3514" s="3" t="s">
        <v>4692</v>
      </c>
      <c r="B3514" s="11" t="str">
        <f t="shared" si="1"/>
        <v>20080527</v>
      </c>
      <c r="C3514" s="12">
        <f t="shared" si="2"/>
        <v>39595</v>
      </c>
      <c r="D3514" s="3" t="str">
        <f t="shared" si="3"/>
        <v>08</v>
      </c>
      <c r="E3514" s="13">
        <v>368.0</v>
      </c>
      <c r="F3514" s="14">
        <f>'Costo de tareas'!$B$15</f>
        <v>0.1964027778</v>
      </c>
      <c r="G3514" s="15">
        <f>'Producción diaria'!$T$3*$L$2*$M$2*$N$2*E3514*1000/'Costo de tareas'!$B$14</f>
        <v>553.3107921</v>
      </c>
      <c r="H3514" s="16">
        <f>IF(G3514 &gt; 'Costo de tareas'!$B$13, 'Costo de tareas'!$B$13, IF(G3514 &lt; 'Costo de tareas'!$B$13*0.2, 0, 'Costo de tareas'!$B$13- G3514))</f>
        <v>39.28055556</v>
      </c>
      <c r="I3514" s="17">
        <f>IF(H3514=0,'Costo de tareas'!$B$13,'Costo de tareas'!$B$13-H3514)</f>
        <v>0</v>
      </c>
      <c r="J3514" s="2"/>
      <c r="K3514" s="2"/>
      <c r="P3514" s="2"/>
    </row>
    <row r="3515">
      <c r="A3515" s="3" t="s">
        <v>4693</v>
      </c>
      <c r="B3515" s="11" t="str">
        <f t="shared" si="1"/>
        <v>20080527</v>
      </c>
      <c r="C3515" s="12">
        <f t="shared" si="2"/>
        <v>39595</v>
      </c>
      <c r="D3515" s="3" t="str">
        <f t="shared" si="3"/>
        <v>09</v>
      </c>
      <c r="E3515" s="13">
        <v>62.0</v>
      </c>
      <c r="F3515" s="14">
        <f>'Costo de tareas'!$B$15</f>
        <v>0.1964027778</v>
      </c>
      <c r="G3515" s="15">
        <f>'Producción diaria'!$T$3*$L$2*$M$2*$N$2*E3515*1000/'Costo de tareas'!$B$14</f>
        <v>93.22083998</v>
      </c>
      <c r="H3515" s="16">
        <f>IF(G3515 &gt; 'Costo de tareas'!$B$13, 'Costo de tareas'!$B$13, IF(G3515 &lt; 'Costo de tareas'!$B$13*0.2, 0, 'Costo de tareas'!$B$13- G3515))</f>
        <v>39.28055556</v>
      </c>
      <c r="I3515" s="17">
        <f>IF(H3515=0,'Costo de tareas'!$B$13,'Costo de tareas'!$B$13-H3515)</f>
        <v>0</v>
      </c>
      <c r="J3515" s="2"/>
      <c r="K3515" s="2"/>
      <c r="P3515" s="2"/>
    </row>
    <row r="3516">
      <c r="A3516" s="3" t="s">
        <v>4694</v>
      </c>
      <c r="B3516" s="11" t="str">
        <f t="shared" si="1"/>
        <v>20080527</v>
      </c>
      <c r="C3516" s="12">
        <f t="shared" si="2"/>
        <v>39595</v>
      </c>
      <c r="D3516" s="3" t="str">
        <f t="shared" si="3"/>
        <v>10</v>
      </c>
      <c r="E3516" s="13">
        <v>564.0</v>
      </c>
      <c r="F3516" s="14">
        <f>'Costo de tareas'!$B$15</f>
        <v>0.1964027778</v>
      </c>
      <c r="G3516" s="15">
        <f>'Producción diaria'!$T$3*$L$2*$M$2*$N$2*E3516*1000/'Costo de tareas'!$B$14</f>
        <v>848.0089314</v>
      </c>
      <c r="H3516" s="16">
        <f>IF(G3516 &gt; 'Costo de tareas'!$B$13, 'Costo de tareas'!$B$13, IF(G3516 &lt; 'Costo de tareas'!$B$13*0.2, 0, 'Costo de tareas'!$B$13- G3516))</f>
        <v>39.28055556</v>
      </c>
      <c r="I3516" s="17">
        <f>IF(H3516=0,'Costo de tareas'!$B$13,'Costo de tareas'!$B$13-H3516)</f>
        <v>0</v>
      </c>
      <c r="J3516" s="2"/>
      <c r="K3516" s="2"/>
      <c r="P3516" s="2"/>
    </row>
    <row r="3517">
      <c r="A3517" s="3" t="s">
        <v>4695</v>
      </c>
      <c r="B3517" s="11" t="str">
        <f t="shared" si="1"/>
        <v>20080527</v>
      </c>
      <c r="C3517" s="12">
        <f t="shared" si="2"/>
        <v>39595</v>
      </c>
      <c r="D3517" s="3" t="str">
        <f t="shared" si="3"/>
        <v>11</v>
      </c>
      <c r="E3517" s="13">
        <v>459.0</v>
      </c>
      <c r="F3517" s="14">
        <f>'Costo de tareas'!$B$15</f>
        <v>0.1964027778</v>
      </c>
      <c r="G3517" s="15">
        <f>'Producción diaria'!$T$3*$L$2*$M$2*$N$2*E3517*1000/'Costo de tareas'!$B$14</f>
        <v>690.1349282</v>
      </c>
      <c r="H3517" s="16">
        <f>IF(G3517 &gt; 'Costo de tareas'!$B$13, 'Costo de tareas'!$B$13, IF(G3517 &lt; 'Costo de tareas'!$B$13*0.2, 0, 'Costo de tareas'!$B$13- G3517))</f>
        <v>39.28055556</v>
      </c>
      <c r="I3517" s="17">
        <f>IF(H3517=0,'Costo de tareas'!$B$13,'Costo de tareas'!$B$13-H3517)</f>
        <v>0</v>
      </c>
      <c r="J3517" s="2"/>
      <c r="K3517" s="2"/>
      <c r="P3517" s="2"/>
    </row>
    <row r="3518">
      <c r="A3518" s="3" t="s">
        <v>4696</v>
      </c>
      <c r="B3518" s="11" t="str">
        <f t="shared" si="1"/>
        <v>20080527</v>
      </c>
      <c r="C3518" s="12">
        <f t="shared" si="2"/>
        <v>39595</v>
      </c>
      <c r="D3518" s="3" t="str">
        <f t="shared" si="3"/>
        <v>12</v>
      </c>
      <c r="E3518" s="13">
        <v>904.0</v>
      </c>
      <c r="F3518" s="14">
        <f>'Costo de tareas'!$B$15</f>
        <v>0.1964027778</v>
      </c>
      <c r="G3518" s="15">
        <f>'Producción diaria'!$T$3*$L$2*$M$2*$N$2*E3518*1000/'Costo de tareas'!$B$14</f>
        <v>1359.219989</v>
      </c>
      <c r="H3518" s="16">
        <f>IF(G3518 &gt; 'Costo de tareas'!$B$13, 'Costo de tareas'!$B$13, IF(G3518 &lt; 'Costo de tareas'!$B$13*0.2, 0, 'Costo de tareas'!$B$13- G3518))</f>
        <v>39.28055556</v>
      </c>
      <c r="I3518" s="17">
        <f>IF(H3518=0,'Costo de tareas'!$B$13,'Costo de tareas'!$B$13-H3518)</f>
        <v>0</v>
      </c>
      <c r="J3518" s="2"/>
      <c r="K3518" s="2"/>
      <c r="P3518" s="2"/>
    </row>
    <row r="3519">
      <c r="A3519" s="3" t="s">
        <v>4697</v>
      </c>
      <c r="B3519" s="11" t="str">
        <f t="shared" si="1"/>
        <v>20080527</v>
      </c>
      <c r="C3519" s="12">
        <f t="shared" si="2"/>
        <v>39595</v>
      </c>
      <c r="D3519" s="3" t="str">
        <f t="shared" si="3"/>
        <v>13</v>
      </c>
      <c r="E3519" s="13">
        <v>73.0</v>
      </c>
      <c r="F3519" s="14">
        <f>'Costo de tareas'!$B$15</f>
        <v>0.1964027778</v>
      </c>
      <c r="G3519" s="15">
        <f>'Producción diaria'!$T$3*$L$2*$M$2*$N$2*E3519*1000/'Costo de tareas'!$B$14</f>
        <v>109.7600213</v>
      </c>
      <c r="H3519" s="16">
        <f>IF(G3519 &gt; 'Costo de tareas'!$B$13, 'Costo de tareas'!$B$13, IF(G3519 &lt; 'Costo de tareas'!$B$13*0.2, 0, 'Costo de tareas'!$B$13- G3519))</f>
        <v>39.28055556</v>
      </c>
      <c r="I3519" s="17">
        <f>IF(H3519=0,'Costo de tareas'!$B$13,'Costo de tareas'!$B$13-H3519)</f>
        <v>0</v>
      </c>
      <c r="J3519" s="2"/>
      <c r="K3519" s="2"/>
      <c r="P3519" s="2"/>
    </row>
    <row r="3520">
      <c r="A3520" s="3" t="s">
        <v>4698</v>
      </c>
      <c r="B3520" s="11" t="str">
        <f t="shared" si="1"/>
        <v>20080527</v>
      </c>
      <c r="C3520" s="12">
        <f t="shared" si="2"/>
        <v>39595</v>
      </c>
      <c r="D3520" s="3" t="str">
        <f t="shared" si="3"/>
        <v>14</v>
      </c>
      <c r="E3520" s="13">
        <v>531.0</v>
      </c>
      <c r="F3520" s="14">
        <f>'Costo de tareas'!$B$15</f>
        <v>0.1964027778</v>
      </c>
      <c r="G3520" s="15">
        <f>'Producción diaria'!$T$3*$L$2*$M$2*$N$2*E3520*1000/'Costo de tareas'!$B$14</f>
        <v>798.3913876</v>
      </c>
      <c r="H3520" s="16">
        <f>IF(G3520 &gt; 'Costo de tareas'!$B$13, 'Costo de tareas'!$B$13, IF(G3520 &lt; 'Costo de tareas'!$B$13*0.2, 0, 'Costo de tareas'!$B$13- G3520))</f>
        <v>39.28055556</v>
      </c>
      <c r="I3520" s="17">
        <f>IF(H3520=0,'Costo de tareas'!$B$13,'Costo de tareas'!$B$13-H3520)</f>
        <v>0</v>
      </c>
      <c r="J3520" s="2"/>
      <c r="K3520" s="2"/>
      <c r="P3520" s="2"/>
    </row>
    <row r="3521">
      <c r="A3521" s="3" t="s">
        <v>4699</v>
      </c>
      <c r="B3521" s="11" t="str">
        <f t="shared" si="1"/>
        <v>20080527</v>
      </c>
      <c r="C3521" s="12">
        <f t="shared" si="2"/>
        <v>39595</v>
      </c>
      <c r="D3521" s="3" t="str">
        <f t="shared" si="3"/>
        <v>15</v>
      </c>
      <c r="E3521" s="13">
        <v>482.0</v>
      </c>
      <c r="F3521" s="14">
        <f>'Costo de tareas'!$B$15</f>
        <v>0.1964027778</v>
      </c>
      <c r="G3521" s="15">
        <f>'Producción diaria'!$T$3*$L$2*$M$2*$N$2*E3521*1000/'Costo de tareas'!$B$14</f>
        <v>724.7168527</v>
      </c>
      <c r="H3521" s="16">
        <f>IF(G3521 &gt; 'Costo de tareas'!$B$13, 'Costo de tareas'!$B$13, IF(G3521 &lt; 'Costo de tareas'!$B$13*0.2, 0, 'Costo de tareas'!$B$13- G3521))</f>
        <v>39.28055556</v>
      </c>
      <c r="I3521" s="17">
        <f>IF(H3521=0,'Costo de tareas'!$B$13,'Costo de tareas'!$B$13-H3521)</f>
        <v>0</v>
      </c>
      <c r="J3521" s="2"/>
      <c r="K3521" s="2"/>
      <c r="P3521" s="2"/>
    </row>
    <row r="3522">
      <c r="A3522" s="3" t="s">
        <v>4700</v>
      </c>
      <c r="B3522" s="11" t="str">
        <f t="shared" si="1"/>
        <v>20080527</v>
      </c>
      <c r="C3522" s="12">
        <f t="shared" si="2"/>
        <v>39595</v>
      </c>
      <c r="D3522" s="3" t="str">
        <f t="shared" si="3"/>
        <v>16</v>
      </c>
      <c r="E3522" s="13">
        <v>211.0</v>
      </c>
      <c r="F3522" s="14">
        <f>'Costo de tareas'!$B$15</f>
        <v>0.1964027778</v>
      </c>
      <c r="G3522" s="15">
        <f>'Producción diaria'!$T$3*$L$2*$M$2*$N$2*E3522*1000/'Costo de tareas'!$B$14</f>
        <v>317.2515683</v>
      </c>
      <c r="H3522" s="16">
        <f>IF(G3522 &gt; 'Costo de tareas'!$B$13, 'Costo de tareas'!$B$13, IF(G3522 &lt; 'Costo de tareas'!$B$13*0.2, 0, 'Costo de tareas'!$B$13- G3522))</f>
        <v>39.28055556</v>
      </c>
      <c r="I3522" s="17">
        <f>IF(H3522=0,'Costo de tareas'!$B$13,'Costo de tareas'!$B$13-H3522)</f>
        <v>0</v>
      </c>
      <c r="J3522" s="2"/>
      <c r="K3522" s="2"/>
      <c r="P3522" s="2"/>
    </row>
    <row r="3523">
      <c r="A3523" s="3" t="s">
        <v>4701</v>
      </c>
      <c r="B3523" s="11" t="str">
        <f t="shared" si="1"/>
        <v>20080527</v>
      </c>
      <c r="C3523" s="12">
        <f t="shared" si="2"/>
        <v>39595</v>
      </c>
      <c r="D3523" s="3" t="str">
        <f t="shared" si="3"/>
        <v>17</v>
      </c>
      <c r="E3523" s="13">
        <v>177.0</v>
      </c>
      <c r="F3523" s="14">
        <f>'Costo de tareas'!$B$15</f>
        <v>0.1964027778</v>
      </c>
      <c r="G3523" s="15">
        <f>'Producción diaria'!$T$3*$L$2*$M$2*$N$2*E3523*1000/'Costo de tareas'!$B$14</f>
        <v>266.1304625</v>
      </c>
      <c r="H3523" s="16">
        <f>IF(G3523 &gt; 'Costo de tareas'!$B$13, 'Costo de tareas'!$B$13, IF(G3523 &lt; 'Costo de tareas'!$B$13*0.2, 0, 'Costo de tareas'!$B$13- G3523))</f>
        <v>39.28055556</v>
      </c>
      <c r="I3523" s="17">
        <f>IF(H3523=0,'Costo de tareas'!$B$13,'Costo de tareas'!$B$13-H3523)</f>
        <v>0</v>
      </c>
      <c r="J3523" s="2"/>
      <c r="K3523" s="2"/>
      <c r="P3523" s="2"/>
    </row>
    <row r="3524">
      <c r="A3524" s="3" t="s">
        <v>4702</v>
      </c>
      <c r="B3524" s="11" t="str">
        <f t="shared" si="1"/>
        <v>20080527</v>
      </c>
      <c r="C3524" s="12">
        <f t="shared" si="2"/>
        <v>39595</v>
      </c>
      <c r="D3524" s="3" t="str">
        <f t="shared" si="3"/>
        <v>18</v>
      </c>
      <c r="E3524" s="13">
        <v>18.0</v>
      </c>
      <c r="F3524" s="14">
        <f>'Costo de tareas'!$B$15</f>
        <v>0.1964027778</v>
      </c>
      <c r="G3524" s="15">
        <f>'Producción diaria'!$T$3*$L$2*$M$2*$N$2*E3524*1000/'Costo de tareas'!$B$14</f>
        <v>27.06411483</v>
      </c>
      <c r="H3524" s="16">
        <f>IF(G3524 &gt; 'Costo de tareas'!$B$13, 'Costo de tareas'!$B$13, IF(G3524 &lt; 'Costo de tareas'!$B$13*0.2, 0, 'Costo de tareas'!$B$13- G3524))</f>
        <v>12.21644072</v>
      </c>
      <c r="I3524" s="17">
        <f>IF(H3524=0,'Costo de tareas'!$B$13,'Costo de tareas'!$B$13-H3524)</f>
        <v>27.06411483</v>
      </c>
      <c r="J3524" s="2"/>
      <c r="K3524" s="2"/>
      <c r="P3524" s="2"/>
    </row>
    <row r="3525">
      <c r="A3525" s="3" t="s">
        <v>4703</v>
      </c>
      <c r="B3525" s="11" t="str">
        <f t="shared" si="1"/>
        <v>20080527</v>
      </c>
      <c r="C3525" s="12">
        <f t="shared" si="2"/>
        <v>39595</v>
      </c>
      <c r="D3525" s="3" t="str">
        <f t="shared" si="3"/>
        <v>19</v>
      </c>
      <c r="E3525" s="13">
        <v>5.0</v>
      </c>
      <c r="F3525" s="14">
        <f>'Costo de tareas'!$B$15</f>
        <v>0.1964027778</v>
      </c>
      <c r="G3525" s="15">
        <f>'Producción diaria'!$T$3*$L$2*$M$2*$N$2*E3525*1000/'Costo de tareas'!$B$14</f>
        <v>7.517809676</v>
      </c>
      <c r="H3525" s="16">
        <f>IF(G3525 &gt; 'Costo de tareas'!$B$13, 'Costo de tareas'!$B$13, IF(G3525 &lt; 'Costo de tareas'!$B$13*0.2, 0, 'Costo de tareas'!$B$13- G3525))</f>
        <v>0</v>
      </c>
      <c r="I3525" s="17">
        <f>IF(H3525=0,'Costo de tareas'!$B$13,'Costo de tareas'!$B$13-H3525)</f>
        <v>39.28055556</v>
      </c>
      <c r="J3525" s="2"/>
      <c r="K3525" s="2"/>
      <c r="P3525" s="2"/>
    </row>
    <row r="3526">
      <c r="A3526" s="3" t="s">
        <v>4704</v>
      </c>
      <c r="B3526" s="11" t="str">
        <f t="shared" si="1"/>
        <v>20080527</v>
      </c>
      <c r="C3526" s="12">
        <f t="shared" si="2"/>
        <v>39595</v>
      </c>
      <c r="D3526" s="3" t="str">
        <f t="shared" si="3"/>
        <v>20</v>
      </c>
      <c r="E3526" s="13">
        <v>0.0</v>
      </c>
      <c r="F3526" s="14">
        <f>'Costo de tareas'!$B$15</f>
        <v>0.1964027778</v>
      </c>
      <c r="G3526" s="15">
        <f>'Producción diaria'!$T$3*$L$2*$M$2*$N$2*E3526*1000/'Costo de tareas'!$B$14</f>
        <v>0</v>
      </c>
      <c r="H3526" s="16">
        <f>IF(G3526 &gt; 'Costo de tareas'!$B$13, 'Costo de tareas'!$B$13, IF(G3526 &lt; 'Costo de tareas'!$B$13*0.2, 0, 'Costo de tareas'!$B$13- G3526))</f>
        <v>0</v>
      </c>
      <c r="I3526" s="17">
        <f>IF(H3526=0,'Costo de tareas'!$B$13,'Costo de tareas'!$B$13-H3526)</f>
        <v>39.28055556</v>
      </c>
      <c r="J3526" s="2"/>
      <c r="K3526" s="2"/>
      <c r="P3526" s="2"/>
    </row>
    <row r="3527">
      <c r="A3527" s="3" t="s">
        <v>4706</v>
      </c>
      <c r="B3527" s="11" t="str">
        <f t="shared" si="1"/>
        <v>20080527</v>
      </c>
      <c r="C3527" s="12">
        <f t="shared" si="2"/>
        <v>39595</v>
      </c>
      <c r="D3527" s="3" t="str">
        <f t="shared" si="3"/>
        <v>21</v>
      </c>
      <c r="E3527" s="13">
        <v>0.0</v>
      </c>
      <c r="F3527" s="14">
        <f>'Costo de tareas'!$B$15</f>
        <v>0.1964027778</v>
      </c>
      <c r="G3527" s="15">
        <f>'Producción diaria'!$T$3*$L$2*$M$2*$N$2*E3527*1000/'Costo de tareas'!$B$14</f>
        <v>0</v>
      </c>
      <c r="H3527" s="16">
        <f>IF(G3527 &gt; 'Costo de tareas'!$B$13, 'Costo de tareas'!$B$13, IF(G3527 &lt; 'Costo de tareas'!$B$13*0.2, 0, 'Costo de tareas'!$B$13- G3527))</f>
        <v>0</v>
      </c>
      <c r="I3527" s="17">
        <f>IF(H3527=0,'Costo de tareas'!$B$13,'Costo de tareas'!$B$13-H3527)</f>
        <v>39.28055556</v>
      </c>
      <c r="J3527" s="2"/>
      <c r="K3527" s="2"/>
      <c r="P3527" s="2"/>
    </row>
    <row r="3528">
      <c r="A3528" s="3" t="s">
        <v>4707</v>
      </c>
      <c r="B3528" s="11" t="str">
        <f t="shared" si="1"/>
        <v>20080527</v>
      </c>
      <c r="C3528" s="12">
        <f t="shared" si="2"/>
        <v>39595</v>
      </c>
      <c r="D3528" s="3" t="str">
        <f t="shared" si="3"/>
        <v>22</v>
      </c>
      <c r="E3528" s="13">
        <v>0.0</v>
      </c>
      <c r="F3528" s="14">
        <f>'Costo de tareas'!$B$15</f>
        <v>0.1964027778</v>
      </c>
      <c r="G3528" s="15">
        <f>'Producción diaria'!$T$3*$L$2*$M$2*$N$2*E3528*1000/'Costo de tareas'!$B$14</f>
        <v>0</v>
      </c>
      <c r="H3528" s="16">
        <f>IF(G3528 &gt; 'Costo de tareas'!$B$13, 'Costo de tareas'!$B$13, IF(G3528 &lt; 'Costo de tareas'!$B$13*0.2, 0, 'Costo de tareas'!$B$13- G3528))</f>
        <v>0</v>
      </c>
      <c r="I3528" s="17">
        <f>IF(H3528=0,'Costo de tareas'!$B$13,'Costo de tareas'!$B$13-H3528)</f>
        <v>39.28055556</v>
      </c>
      <c r="J3528" s="2"/>
      <c r="K3528" s="2"/>
      <c r="P3528" s="2"/>
    </row>
    <row r="3529">
      <c r="A3529" s="3" t="s">
        <v>4708</v>
      </c>
      <c r="B3529" s="11" t="str">
        <f t="shared" si="1"/>
        <v>20080527</v>
      </c>
      <c r="C3529" s="12">
        <f t="shared" si="2"/>
        <v>39595</v>
      </c>
      <c r="D3529" s="3" t="str">
        <f t="shared" si="3"/>
        <v>23</v>
      </c>
      <c r="E3529" s="13">
        <v>0.0</v>
      </c>
      <c r="F3529" s="14">
        <f>'Costo de tareas'!$B$15</f>
        <v>0.1964027778</v>
      </c>
      <c r="G3529" s="15">
        <f>'Producción diaria'!$T$3*$L$2*$M$2*$N$2*E3529*1000/'Costo de tareas'!$B$14</f>
        <v>0</v>
      </c>
      <c r="H3529" s="16">
        <f>IF(G3529 &gt; 'Costo de tareas'!$B$13, 'Costo de tareas'!$B$13, IF(G3529 &lt; 'Costo de tareas'!$B$13*0.2, 0, 'Costo de tareas'!$B$13- G3529))</f>
        <v>0</v>
      </c>
      <c r="I3529" s="17">
        <f>IF(H3529=0,'Costo de tareas'!$B$13,'Costo de tareas'!$B$13-H3529)</f>
        <v>39.28055556</v>
      </c>
      <c r="J3529" s="2"/>
      <c r="K3529" s="2"/>
      <c r="P3529" s="2"/>
    </row>
    <row r="3530">
      <c r="A3530" s="3" t="s">
        <v>4709</v>
      </c>
      <c r="B3530" s="11" t="str">
        <f t="shared" si="1"/>
        <v>20080528</v>
      </c>
      <c r="C3530" s="12">
        <f t="shared" si="2"/>
        <v>39596</v>
      </c>
      <c r="D3530" s="3" t="str">
        <f t="shared" si="3"/>
        <v>00</v>
      </c>
      <c r="E3530" s="13">
        <v>0.0</v>
      </c>
      <c r="F3530" s="14">
        <f>'Costo de tareas'!$B$15</f>
        <v>0.1964027778</v>
      </c>
      <c r="G3530" s="15">
        <f>'Producción diaria'!$T$3*$L$2*$M$2*$N$2*E3530*1000/'Costo de tareas'!$B$14</f>
        <v>0</v>
      </c>
      <c r="H3530" s="16">
        <f>IF(G3530 &gt; 'Costo de tareas'!$B$13, 'Costo de tareas'!$B$13, IF(G3530 &lt; 'Costo de tareas'!$B$13*0.2, 0, 'Costo de tareas'!$B$13- G3530))</f>
        <v>0</v>
      </c>
      <c r="I3530" s="17">
        <f>IF(H3530=0,'Costo de tareas'!$B$13,'Costo de tareas'!$B$13-H3530)</f>
        <v>39.28055556</v>
      </c>
      <c r="J3530" s="2"/>
      <c r="K3530" s="2"/>
      <c r="P3530" s="2"/>
    </row>
    <row r="3531">
      <c r="A3531" s="3" t="s">
        <v>4710</v>
      </c>
      <c r="B3531" s="11" t="str">
        <f t="shared" si="1"/>
        <v>20080528</v>
      </c>
      <c r="C3531" s="12">
        <f t="shared" si="2"/>
        <v>39596</v>
      </c>
      <c r="D3531" s="3" t="str">
        <f t="shared" si="3"/>
        <v>01</v>
      </c>
      <c r="E3531" s="13">
        <v>0.0</v>
      </c>
      <c r="F3531" s="14">
        <f>'Costo de tareas'!$B$15</f>
        <v>0.1964027778</v>
      </c>
      <c r="G3531" s="15">
        <f>'Producción diaria'!$T$3*$L$2*$M$2*$N$2*E3531*1000/'Costo de tareas'!$B$14</f>
        <v>0</v>
      </c>
      <c r="H3531" s="16">
        <f>IF(G3531 &gt; 'Costo de tareas'!$B$13, 'Costo de tareas'!$B$13, IF(G3531 &lt; 'Costo de tareas'!$B$13*0.2, 0, 'Costo de tareas'!$B$13- G3531))</f>
        <v>0</v>
      </c>
      <c r="I3531" s="17">
        <f>IF(H3531=0,'Costo de tareas'!$B$13,'Costo de tareas'!$B$13-H3531)</f>
        <v>39.28055556</v>
      </c>
      <c r="J3531" s="2"/>
      <c r="K3531" s="2"/>
      <c r="P3531" s="2"/>
    </row>
    <row r="3532">
      <c r="A3532" s="3" t="s">
        <v>4711</v>
      </c>
      <c r="B3532" s="11" t="str">
        <f t="shared" si="1"/>
        <v>20080528</v>
      </c>
      <c r="C3532" s="12">
        <f t="shared" si="2"/>
        <v>39596</v>
      </c>
      <c r="D3532" s="3" t="str">
        <f t="shared" si="3"/>
        <v>02</v>
      </c>
      <c r="E3532" s="13">
        <v>0.0</v>
      </c>
      <c r="F3532" s="14">
        <f>'Costo de tareas'!$B$15</f>
        <v>0.1964027778</v>
      </c>
      <c r="G3532" s="15">
        <f>'Producción diaria'!$T$3*$L$2*$M$2*$N$2*E3532*1000/'Costo de tareas'!$B$14</f>
        <v>0</v>
      </c>
      <c r="H3532" s="16">
        <f>IF(G3532 &gt; 'Costo de tareas'!$B$13, 'Costo de tareas'!$B$13, IF(G3532 &lt; 'Costo de tareas'!$B$13*0.2, 0, 'Costo de tareas'!$B$13- G3532))</f>
        <v>0</v>
      </c>
      <c r="I3532" s="17">
        <f>IF(H3532=0,'Costo de tareas'!$B$13,'Costo de tareas'!$B$13-H3532)</f>
        <v>39.28055556</v>
      </c>
      <c r="J3532" s="2"/>
      <c r="K3532" s="2"/>
      <c r="P3532" s="2"/>
    </row>
    <row r="3533">
      <c r="A3533" s="3" t="s">
        <v>4712</v>
      </c>
      <c r="B3533" s="11" t="str">
        <f t="shared" si="1"/>
        <v>20080528</v>
      </c>
      <c r="C3533" s="12">
        <f t="shared" si="2"/>
        <v>39596</v>
      </c>
      <c r="D3533" s="3" t="str">
        <f t="shared" si="3"/>
        <v>03</v>
      </c>
      <c r="E3533" s="13">
        <v>0.0</v>
      </c>
      <c r="F3533" s="14">
        <f>'Costo de tareas'!$B$15</f>
        <v>0.1964027778</v>
      </c>
      <c r="G3533" s="15">
        <f>'Producción diaria'!$T$3*$L$2*$M$2*$N$2*E3533*1000/'Costo de tareas'!$B$14</f>
        <v>0</v>
      </c>
      <c r="H3533" s="16">
        <f>IF(G3533 &gt; 'Costo de tareas'!$B$13, 'Costo de tareas'!$B$13, IF(G3533 &lt; 'Costo de tareas'!$B$13*0.2, 0, 'Costo de tareas'!$B$13- G3533))</f>
        <v>0</v>
      </c>
      <c r="I3533" s="17">
        <f>IF(H3533=0,'Costo de tareas'!$B$13,'Costo de tareas'!$B$13-H3533)</f>
        <v>39.28055556</v>
      </c>
      <c r="J3533" s="2"/>
      <c r="K3533" s="2"/>
      <c r="P3533" s="2"/>
    </row>
    <row r="3534">
      <c r="A3534" s="3" t="s">
        <v>4713</v>
      </c>
      <c r="B3534" s="11" t="str">
        <f t="shared" si="1"/>
        <v>20080528</v>
      </c>
      <c r="C3534" s="12">
        <f t="shared" si="2"/>
        <v>39596</v>
      </c>
      <c r="D3534" s="3" t="str">
        <f t="shared" si="3"/>
        <v>04</v>
      </c>
      <c r="E3534" s="13">
        <v>0.0</v>
      </c>
      <c r="F3534" s="14">
        <f>'Costo de tareas'!$B$15</f>
        <v>0.1964027778</v>
      </c>
      <c r="G3534" s="15">
        <f>'Producción diaria'!$T$3*$L$2*$M$2*$N$2*E3534*1000/'Costo de tareas'!$B$14</f>
        <v>0</v>
      </c>
      <c r="H3534" s="16">
        <f>IF(G3534 &gt; 'Costo de tareas'!$B$13, 'Costo de tareas'!$B$13, IF(G3534 &lt; 'Costo de tareas'!$B$13*0.2, 0, 'Costo de tareas'!$B$13- G3534))</f>
        <v>0</v>
      </c>
      <c r="I3534" s="17">
        <f>IF(H3534=0,'Costo de tareas'!$B$13,'Costo de tareas'!$B$13-H3534)</f>
        <v>39.28055556</v>
      </c>
      <c r="J3534" s="2"/>
      <c r="K3534" s="2"/>
      <c r="P3534" s="2"/>
    </row>
    <row r="3535">
      <c r="A3535" s="3" t="s">
        <v>4714</v>
      </c>
      <c r="B3535" s="11" t="str">
        <f t="shared" si="1"/>
        <v>20080528</v>
      </c>
      <c r="C3535" s="12">
        <f t="shared" si="2"/>
        <v>39596</v>
      </c>
      <c r="D3535" s="3" t="str">
        <f t="shared" si="3"/>
        <v>05</v>
      </c>
      <c r="E3535" s="13">
        <v>9.0</v>
      </c>
      <c r="F3535" s="14">
        <f>'Costo de tareas'!$B$15</f>
        <v>0.1964027778</v>
      </c>
      <c r="G3535" s="15">
        <f>'Producción diaria'!$T$3*$L$2*$M$2*$N$2*E3535*1000/'Costo de tareas'!$B$14</f>
        <v>13.53205742</v>
      </c>
      <c r="H3535" s="16">
        <f>IF(G3535 &gt; 'Costo de tareas'!$B$13, 'Costo de tareas'!$B$13, IF(G3535 &lt; 'Costo de tareas'!$B$13*0.2, 0, 'Costo de tareas'!$B$13- G3535))</f>
        <v>25.74849814</v>
      </c>
      <c r="I3535" s="17">
        <f>IF(H3535=0,'Costo de tareas'!$B$13,'Costo de tareas'!$B$13-H3535)</f>
        <v>13.53205742</v>
      </c>
      <c r="J3535" s="2"/>
      <c r="K3535" s="2"/>
      <c r="P3535" s="2"/>
    </row>
    <row r="3536">
      <c r="A3536" s="3" t="s">
        <v>4715</v>
      </c>
      <c r="B3536" s="11" t="str">
        <f t="shared" si="1"/>
        <v>20080528</v>
      </c>
      <c r="C3536" s="12">
        <f t="shared" si="2"/>
        <v>39596</v>
      </c>
      <c r="D3536" s="3" t="str">
        <f t="shared" si="3"/>
        <v>06</v>
      </c>
      <c r="E3536" s="13">
        <v>21.0</v>
      </c>
      <c r="F3536" s="14">
        <f>'Costo de tareas'!$B$15</f>
        <v>0.1964027778</v>
      </c>
      <c r="G3536" s="15">
        <f>'Producción diaria'!$T$3*$L$2*$M$2*$N$2*E3536*1000/'Costo de tareas'!$B$14</f>
        <v>31.57480064</v>
      </c>
      <c r="H3536" s="16">
        <f>IF(G3536 &gt; 'Costo de tareas'!$B$13, 'Costo de tareas'!$B$13, IF(G3536 &lt; 'Costo de tareas'!$B$13*0.2, 0, 'Costo de tareas'!$B$13- G3536))</f>
        <v>7.705754918</v>
      </c>
      <c r="I3536" s="17">
        <f>IF(H3536=0,'Costo de tareas'!$B$13,'Costo de tareas'!$B$13-H3536)</f>
        <v>31.57480064</v>
      </c>
      <c r="J3536" s="2"/>
      <c r="K3536" s="2"/>
      <c r="P3536" s="2"/>
    </row>
    <row r="3537">
      <c r="A3537" s="3" t="s">
        <v>4716</v>
      </c>
      <c r="B3537" s="11" t="str">
        <f t="shared" si="1"/>
        <v>20080528</v>
      </c>
      <c r="C3537" s="12">
        <f t="shared" si="2"/>
        <v>39596</v>
      </c>
      <c r="D3537" s="3" t="str">
        <f t="shared" si="3"/>
        <v>07</v>
      </c>
      <c r="E3537" s="13">
        <v>46.0</v>
      </c>
      <c r="F3537" s="14">
        <f>'Costo de tareas'!$B$15</f>
        <v>0.1964027778</v>
      </c>
      <c r="G3537" s="15">
        <f>'Producción diaria'!$T$3*$L$2*$M$2*$N$2*E3537*1000/'Costo de tareas'!$B$14</f>
        <v>69.16384902</v>
      </c>
      <c r="H3537" s="16">
        <f>IF(G3537 &gt; 'Costo de tareas'!$B$13, 'Costo de tareas'!$B$13, IF(G3537 &lt; 'Costo de tareas'!$B$13*0.2, 0, 'Costo de tareas'!$B$13- G3537))</f>
        <v>39.28055556</v>
      </c>
      <c r="I3537" s="17">
        <f>IF(H3537=0,'Costo de tareas'!$B$13,'Costo de tareas'!$B$13-H3537)</f>
        <v>0</v>
      </c>
      <c r="J3537" s="2"/>
      <c r="K3537" s="2"/>
      <c r="P3537" s="2"/>
    </row>
    <row r="3538">
      <c r="A3538" s="3" t="s">
        <v>4718</v>
      </c>
      <c r="B3538" s="11" t="str">
        <f t="shared" si="1"/>
        <v>20080528</v>
      </c>
      <c r="C3538" s="12">
        <f t="shared" si="2"/>
        <v>39596</v>
      </c>
      <c r="D3538" s="3" t="str">
        <f t="shared" si="3"/>
        <v>08</v>
      </c>
      <c r="E3538" s="13">
        <v>315.0</v>
      </c>
      <c r="F3538" s="14">
        <f>'Costo de tareas'!$B$15</f>
        <v>0.1964027778</v>
      </c>
      <c r="G3538" s="15">
        <f>'Producción diaria'!$T$3*$L$2*$M$2*$N$2*E3538*1000/'Costo de tareas'!$B$14</f>
        <v>473.6220096</v>
      </c>
      <c r="H3538" s="16">
        <f>IF(G3538 &gt; 'Costo de tareas'!$B$13, 'Costo de tareas'!$B$13, IF(G3538 &lt; 'Costo de tareas'!$B$13*0.2, 0, 'Costo de tareas'!$B$13- G3538))</f>
        <v>39.28055556</v>
      </c>
      <c r="I3538" s="17">
        <f>IF(H3538=0,'Costo de tareas'!$B$13,'Costo de tareas'!$B$13-H3538)</f>
        <v>0</v>
      </c>
      <c r="J3538" s="2"/>
      <c r="K3538" s="2"/>
      <c r="P3538" s="2"/>
    </row>
    <row r="3539">
      <c r="A3539" s="3" t="s">
        <v>4719</v>
      </c>
      <c r="B3539" s="11" t="str">
        <f t="shared" si="1"/>
        <v>20080528</v>
      </c>
      <c r="C3539" s="12">
        <f t="shared" si="2"/>
        <v>39596</v>
      </c>
      <c r="D3539" s="3" t="str">
        <f t="shared" si="3"/>
        <v>09</v>
      </c>
      <c r="E3539" s="13">
        <v>382.0</v>
      </c>
      <c r="F3539" s="14">
        <f>'Costo de tareas'!$B$15</f>
        <v>0.1964027778</v>
      </c>
      <c r="G3539" s="15">
        <f>'Producción diaria'!$T$3*$L$2*$M$2*$N$2*E3539*1000/'Costo de tareas'!$B$14</f>
        <v>574.3606592</v>
      </c>
      <c r="H3539" s="16">
        <f>IF(G3539 &gt; 'Costo de tareas'!$B$13, 'Costo de tareas'!$B$13, IF(G3539 &lt; 'Costo de tareas'!$B$13*0.2, 0, 'Costo de tareas'!$B$13- G3539))</f>
        <v>39.28055556</v>
      </c>
      <c r="I3539" s="17">
        <f>IF(H3539=0,'Costo de tareas'!$B$13,'Costo de tareas'!$B$13-H3539)</f>
        <v>0</v>
      </c>
      <c r="J3539" s="2"/>
      <c r="K3539" s="2"/>
      <c r="P3539" s="2"/>
    </row>
    <row r="3540">
      <c r="A3540" s="3" t="s">
        <v>4720</v>
      </c>
      <c r="B3540" s="11" t="str">
        <f t="shared" si="1"/>
        <v>20080528</v>
      </c>
      <c r="C3540" s="12">
        <f t="shared" si="2"/>
        <v>39596</v>
      </c>
      <c r="D3540" s="3" t="str">
        <f t="shared" si="3"/>
        <v>10</v>
      </c>
      <c r="E3540" s="13">
        <v>629.0</v>
      </c>
      <c r="F3540" s="14">
        <f>'Costo de tareas'!$B$15</f>
        <v>0.1964027778</v>
      </c>
      <c r="G3540" s="15">
        <f>'Producción diaria'!$T$3*$L$2*$M$2*$N$2*E3540*1000/'Costo de tareas'!$B$14</f>
        <v>945.7404572</v>
      </c>
      <c r="H3540" s="16">
        <f>IF(G3540 &gt; 'Costo de tareas'!$B$13, 'Costo de tareas'!$B$13, IF(G3540 &lt; 'Costo de tareas'!$B$13*0.2, 0, 'Costo de tareas'!$B$13- G3540))</f>
        <v>39.28055556</v>
      </c>
      <c r="I3540" s="17">
        <f>IF(H3540=0,'Costo de tareas'!$B$13,'Costo de tareas'!$B$13-H3540)</f>
        <v>0</v>
      </c>
      <c r="J3540" s="2"/>
      <c r="K3540" s="2"/>
      <c r="P3540" s="2"/>
    </row>
    <row r="3541">
      <c r="A3541" s="3" t="s">
        <v>4721</v>
      </c>
      <c r="B3541" s="11" t="str">
        <f t="shared" si="1"/>
        <v>20080528</v>
      </c>
      <c r="C3541" s="12">
        <f t="shared" si="2"/>
        <v>39596</v>
      </c>
      <c r="D3541" s="3" t="str">
        <f t="shared" si="3"/>
        <v>11</v>
      </c>
      <c r="E3541" s="13">
        <v>92.0</v>
      </c>
      <c r="F3541" s="14">
        <f>'Costo de tareas'!$B$15</f>
        <v>0.1964027778</v>
      </c>
      <c r="G3541" s="15">
        <f>'Producción diaria'!$T$3*$L$2*$M$2*$N$2*E3541*1000/'Costo de tareas'!$B$14</f>
        <v>138.327698</v>
      </c>
      <c r="H3541" s="16">
        <f>IF(G3541 &gt; 'Costo de tareas'!$B$13, 'Costo de tareas'!$B$13, IF(G3541 &lt; 'Costo de tareas'!$B$13*0.2, 0, 'Costo de tareas'!$B$13- G3541))</f>
        <v>39.28055556</v>
      </c>
      <c r="I3541" s="17">
        <f>IF(H3541=0,'Costo de tareas'!$B$13,'Costo de tareas'!$B$13-H3541)</f>
        <v>0</v>
      </c>
      <c r="J3541" s="2"/>
      <c r="K3541" s="2"/>
      <c r="P3541" s="2"/>
    </row>
    <row r="3542">
      <c r="A3542" s="3" t="s">
        <v>4722</v>
      </c>
      <c r="B3542" s="11" t="str">
        <f t="shared" si="1"/>
        <v>20080528</v>
      </c>
      <c r="C3542" s="12">
        <f t="shared" si="2"/>
        <v>39596</v>
      </c>
      <c r="D3542" s="3" t="str">
        <f t="shared" si="3"/>
        <v>12</v>
      </c>
      <c r="E3542" s="13">
        <v>902.0</v>
      </c>
      <c r="F3542" s="14">
        <f>'Costo de tareas'!$B$15</f>
        <v>0.1964027778</v>
      </c>
      <c r="G3542" s="15">
        <f>'Producción diaria'!$T$3*$L$2*$M$2*$N$2*E3542*1000/'Costo de tareas'!$B$14</f>
        <v>1356.212865</v>
      </c>
      <c r="H3542" s="16">
        <f>IF(G3542 &gt; 'Costo de tareas'!$B$13, 'Costo de tareas'!$B$13, IF(G3542 &lt; 'Costo de tareas'!$B$13*0.2, 0, 'Costo de tareas'!$B$13- G3542))</f>
        <v>39.28055556</v>
      </c>
      <c r="I3542" s="17">
        <f>IF(H3542=0,'Costo de tareas'!$B$13,'Costo de tareas'!$B$13-H3542)</f>
        <v>0</v>
      </c>
      <c r="J3542" s="2"/>
      <c r="K3542" s="2"/>
      <c r="P3542" s="2"/>
    </row>
    <row r="3543">
      <c r="A3543" s="3" t="s">
        <v>4723</v>
      </c>
      <c r="B3543" s="11" t="str">
        <f t="shared" si="1"/>
        <v>20080528</v>
      </c>
      <c r="C3543" s="12">
        <f t="shared" si="2"/>
        <v>39596</v>
      </c>
      <c r="D3543" s="3" t="str">
        <f t="shared" si="3"/>
        <v>13</v>
      </c>
      <c r="E3543" s="13">
        <v>84.0</v>
      </c>
      <c r="F3543" s="14">
        <f>'Costo de tareas'!$B$15</f>
        <v>0.1964027778</v>
      </c>
      <c r="G3543" s="15">
        <f>'Producción diaria'!$T$3*$L$2*$M$2*$N$2*E3543*1000/'Costo de tareas'!$B$14</f>
        <v>126.2992026</v>
      </c>
      <c r="H3543" s="16">
        <f>IF(G3543 &gt; 'Costo de tareas'!$B$13, 'Costo de tareas'!$B$13, IF(G3543 &lt; 'Costo de tareas'!$B$13*0.2, 0, 'Costo de tareas'!$B$13- G3543))</f>
        <v>39.28055556</v>
      </c>
      <c r="I3543" s="17">
        <f>IF(H3543=0,'Costo de tareas'!$B$13,'Costo de tareas'!$B$13-H3543)</f>
        <v>0</v>
      </c>
      <c r="J3543" s="2"/>
      <c r="K3543" s="2"/>
      <c r="P3543" s="2"/>
    </row>
    <row r="3544">
      <c r="A3544" s="3" t="s">
        <v>4724</v>
      </c>
      <c r="B3544" s="11" t="str">
        <f t="shared" si="1"/>
        <v>20080528</v>
      </c>
      <c r="C3544" s="12">
        <f t="shared" si="2"/>
        <v>39596</v>
      </c>
      <c r="D3544" s="3" t="str">
        <f t="shared" si="3"/>
        <v>14</v>
      </c>
      <c r="E3544" s="13">
        <v>858.0</v>
      </c>
      <c r="F3544" s="14">
        <f>'Costo de tareas'!$B$15</f>
        <v>0.1964027778</v>
      </c>
      <c r="G3544" s="15">
        <f>'Producción diaria'!$T$3*$L$2*$M$2*$N$2*E3544*1000/'Costo de tareas'!$B$14</f>
        <v>1290.05614</v>
      </c>
      <c r="H3544" s="16">
        <f>IF(G3544 &gt; 'Costo de tareas'!$B$13, 'Costo de tareas'!$B$13, IF(G3544 &lt; 'Costo de tareas'!$B$13*0.2, 0, 'Costo de tareas'!$B$13- G3544))</f>
        <v>39.28055556</v>
      </c>
      <c r="I3544" s="17">
        <f>IF(H3544=0,'Costo de tareas'!$B$13,'Costo de tareas'!$B$13-H3544)</f>
        <v>0</v>
      </c>
      <c r="J3544" s="2"/>
      <c r="K3544" s="2"/>
      <c r="P3544" s="2"/>
    </row>
    <row r="3545">
      <c r="A3545" s="3" t="s">
        <v>4725</v>
      </c>
      <c r="B3545" s="11" t="str">
        <f t="shared" si="1"/>
        <v>20080528</v>
      </c>
      <c r="C3545" s="12">
        <f t="shared" si="2"/>
        <v>39596</v>
      </c>
      <c r="D3545" s="3" t="str">
        <f t="shared" si="3"/>
        <v>15</v>
      </c>
      <c r="E3545" s="13">
        <v>474.0</v>
      </c>
      <c r="F3545" s="14">
        <f>'Costo de tareas'!$B$15</f>
        <v>0.1964027778</v>
      </c>
      <c r="G3545" s="15">
        <f>'Producción diaria'!$T$3*$L$2*$M$2*$N$2*E3545*1000/'Costo de tareas'!$B$14</f>
        <v>712.6883573</v>
      </c>
      <c r="H3545" s="16">
        <f>IF(G3545 &gt; 'Costo de tareas'!$B$13, 'Costo de tareas'!$B$13, IF(G3545 &lt; 'Costo de tareas'!$B$13*0.2, 0, 'Costo de tareas'!$B$13- G3545))</f>
        <v>39.28055556</v>
      </c>
      <c r="I3545" s="17">
        <f>IF(H3545=0,'Costo de tareas'!$B$13,'Costo de tareas'!$B$13-H3545)</f>
        <v>0</v>
      </c>
      <c r="J3545" s="2"/>
      <c r="K3545" s="2"/>
      <c r="P3545" s="2"/>
    </row>
    <row r="3546">
      <c r="A3546" s="3" t="s">
        <v>4726</v>
      </c>
      <c r="B3546" s="11" t="str">
        <f t="shared" si="1"/>
        <v>20080528</v>
      </c>
      <c r="C3546" s="12">
        <f t="shared" si="2"/>
        <v>39596</v>
      </c>
      <c r="D3546" s="3" t="str">
        <f t="shared" si="3"/>
        <v>16</v>
      </c>
      <c r="E3546" s="13">
        <v>271.0</v>
      </c>
      <c r="F3546" s="14">
        <f>'Costo de tareas'!$B$15</f>
        <v>0.1964027778</v>
      </c>
      <c r="G3546" s="15">
        <f>'Producción diaria'!$T$3*$L$2*$M$2*$N$2*E3546*1000/'Costo de tareas'!$B$14</f>
        <v>407.4652844</v>
      </c>
      <c r="H3546" s="16">
        <f>IF(G3546 &gt; 'Costo de tareas'!$B$13, 'Costo de tareas'!$B$13, IF(G3546 &lt; 'Costo de tareas'!$B$13*0.2, 0, 'Costo de tareas'!$B$13- G3546))</f>
        <v>39.28055556</v>
      </c>
      <c r="I3546" s="17">
        <f>IF(H3546=0,'Costo de tareas'!$B$13,'Costo de tareas'!$B$13-H3546)</f>
        <v>0</v>
      </c>
      <c r="J3546" s="2"/>
      <c r="K3546" s="2"/>
      <c r="P3546" s="2"/>
    </row>
    <row r="3547">
      <c r="A3547" s="3" t="s">
        <v>4727</v>
      </c>
      <c r="B3547" s="11" t="str">
        <f t="shared" si="1"/>
        <v>20080528</v>
      </c>
      <c r="C3547" s="12">
        <f t="shared" si="2"/>
        <v>39596</v>
      </c>
      <c r="D3547" s="3" t="str">
        <f t="shared" si="3"/>
        <v>17</v>
      </c>
      <c r="E3547" s="13">
        <v>221.0</v>
      </c>
      <c r="F3547" s="14">
        <f>'Costo de tareas'!$B$15</f>
        <v>0.1964027778</v>
      </c>
      <c r="G3547" s="15">
        <f>'Producción diaria'!$T$3*$L$2*$M$2*$N$2*E3547*1000/'Costo de tareas'!$B$14</f>
        <v>332.2871877</v>
      </c>
      <c r="H3547" s="16">
        <f>IF(G3547 &gt; 'Costo de tareas'!$B$13, 'Costo de tareas'!$B$13, IF(G3547 &lt; 'Costo de tareas'!$B$13*0.2, 0, 'Costo de tareas'!$B$13- G3547))</f>
        <v>39.28055556</v>
      </c>
      <c r="I3547" s="17">
        <f>IF(H3547=0,'Costo de tareas'!$B$13,'Costo de tareas'!$B$13-H3547)</f>
        <v>0</v>
      </c>
      <c r="J3547" s="2"/>
      <c r="K3547" s="2"/>
      <c r="P3547" s="2"/>
    </row>
    <row r="3548">
      <c r="A3548" s="3" t="s">
        <v>4728</v>
      </c>
      <c r="B3548" s="11" t="str">
        <f t="shared" si="1"/>
        <v>20080528</v>
      </c>
      <c r="C3548" s="12">
        <f t="shared" si="2"/>
        <v>39596</v>
      </c>
      <c r="D3548" s="3" t="str">
        <f t="shared" si="3"/>
        <v>18</v>
      </c>
      <c r="E3548" s="13">
        <v>15.0</v>
      </c>
      <c r="F3548" s="14">
        <f>'Costo de tareas'!$B$15</f>
        <v>0.1964027778</v>
      </c>
      <c r="G3548" s="15">
        <f>'Producción diaria'!$T$3*$L$2*$M$2*$N$2*E3548*1000/'Costo de tareas'!$B$14</f>
        <v>22.55342903</v>
      </c>
      <c r="H3548" s="16">
        <f>IF(G3548 &gt; 'Costo de tareas'!$B$13, 'Costo de tareas'!$B$13, IF(G3548 &lt; 'Costo de tareas'!$B$13*0.2, 0, 'Costo de tareas'!$B$13- G3548))</f>
        <v>16.72712653</v>
      </c>
      <c r="I3548" s="17">
        <f>IF(H3548=0,'Costo de tareas'!$B$13,'Costo de tareas'!$B$13-H3548)</f>
        <v>22.55342903</v>
      </c>
      <c r="J3548" s="2"/>
      <c r="K3548" s="2"/>
      <c r="P3548" s="2"/>
    </row>
    <row r="3549">
      <c r="A3549" s="3" t="s">
        <v>4729</v>
      </c>
      <c r="B3549" s="11" t="str">
        <f t="shared" si="1"/>
        <v>20080528</v>
      </c>
      <c r="C3549" s="12">
        <f t="shared" si="2"/>
        <v>39596</v>
      </c>
      <c r="D3549" s="3" t="str">
        <f t="shared" si="3"/>
        <v>19</v>
      </c>
      <c r="E3549" s="13">
        <v>15.0</v>
      </c>
      <c r="F3549" s="14">
        <f>'Costo de tareas'!$B$15</f>
        <v>0.1964027778</v>
      </c>
      <c r="G3549" s="15">
        <f>'Producción diaria'!$T$3*$L$2*$M$2*$N$2*E3549*1000/'Costo de tareas'!$B$14</f>
        <v>22.55342903</v>
      </c>
      <c r="H3549" s="16">
        <f>IF(G3549 &gt; 'Costo de tareas'!$B$13, 'Costo de tareas'!$B$13, IF(G3549 &lt; 'Costo de tareas'!$B$13*0.2, 0, 'Costo de tareas'!$B$13- G3549))</f>
        <v>16.72712653</v>
      </c>
      <c r="I3549" s="17">
        <f>IF(H3549=0,'Costo de tareas'!$B$13,'Costo de tareas'!$B$13-H3549)</f>
        <v>22.55342903</v>
      </c>
      <c r="J3549" s="2"/>
      <c r="K3549" s="2"/>
      <c r="P3549" s="2"/>
    </row>
    <row r="3550">
      <c r="A3550" s="3" t="s">
        <v>4730</v>
      </c>
      <c r="B3550" s="11" t="str">
        <f t="shared" si="1"/>
        <v>20080528</v>
      </c>
      <c r="C3550" s="12">
        <f t="shared" si="2"/>
        <v>39596</v>
      </c>
      <c r="D3550" s="3" t="str">
        <f t="shared" si="3"/>
        <v>20</v>
      </c>
      <c r="E3550" s="13">
        <v>0.0</v>
      </c>
      <c r="F3550" s="14">
        <f>'Costo de tareas'!$B$15</f>
        <v>0.1964027778</v>
      </c>
      <c r="G3550" s="15">
        <f>'Producción diaria'!$T$3*$L$2*$M$2*$N$2*E3550*1000/'Costo de tareas'!$B$14</f>
        <v>0</v>
      </c>
      <c r="H3550" s="16">
        <f>IF(G3550 &gt; 'Costo de tareas'!$B$13, 'Costo de tareas'!$B$13, IF(G3550 &lt; 'Costo de tareas'!$B$13*0.2, 0, 'Costo de tareas'!$B$13- G3550))</f>
        <v>0</v>
      </c>
      <c r="I3550" s="17">
        <f>IF(H3550=0,'Costo de tareas'!$B$13,'Costo de tareas'!$B$13-H3550)</f>
        <v>39.28055556</v>
      </c>
      <c r="J3550" s="2"/>
      <c r="K3550" s="2"/>
      <c r="P3550" s="2"/>
    </row>
    <row r="3551">
      <c r="A3551" s="3" t="s">
        <v>4731</v>
      </c>
      <c r="B3551" s="11" t="str">
        <f t="shared" si="1"/>
        <v>20080528</v>
      </c>
      <c r="C3551" s="12">
        <f t="shared" si="2"/>
        <v>39596</v>
      </c>
      <c r="D3551" s="3" t="str">
        <f t="shared" si="3"/>
        <v>21</v>
      </c>
      <c r="E3551" s="13">
        <v>0.0</v>
      </c>
      <c r="F3551" s="14">
        <f>'Costo de tareas'!$B$15</f>
        <v>0.1964027778</v>
      </c>
      <c r="G3551" s="15">
        <f>'Producción diaria'!$T$3*$L$2*$M$2*$N$2*E3551*1000/'Costo de tareas'!$B$14</f>
        <v>0</v>
      </c>
      <c r="H3551" s="16">
        <f>IF(G3551 &gt; 'Costo de tareas'!$B$13, 'Costo de tareas'!$B$13, IF(G3551 &lt; 'Costo de tareas'!$B$13*0.2, 0, 'Costo de tareas'!$B$13- G3551))</f>
        <v>0</v>
      </c>
      <c r="I3551" s="17">
        <f>IF(H3551=0,'Costo de tareas'!$B$13,'Costo de tareas'!$B$13-H3551)</f>
        <v>39.28055556</v>
      </c>
      <c r="J3551" s="2"/>
      <c r="K3551" s="2"/>
      <c r="P3551" s="2"/>
    </row>
    <row r="3552">
      <c r="A3552" s="3" t="s">
        <v>4732</v>
      </c>
      <c r="B3552" s="11" t="str">
        <f t="shared" si="1"/>
        <v>20080528</v>
      </c>
      <c r="C3552" s="12">
        <f t="shared" si="2"/>
        <v>39596</v>
      </c>
      <c r="D3552" s="3" t="str">
        <f t="shared" si="3"/>
        <v>22</v>
      </c>
      <c r="E3552" s="13">
        <v>0.0</v>
      </c>
      <c r="F3552" s="14">
        <f>'Costo de tareas'!$B$15</f>
        <v>0.1964027778</v>
      </c>
      <c r="G3552" s="15">
        <f>'Producción diaria'!$T$3*$L$2*$M$2*$N$2*E3552*1000/'Costo de tareas'!$B$14</f>
        <v>0</v>
      </c>
      <c r="H3552" s="16">
        <f>IF(G3552 &gt; 'Costo de tareas'!$B$13, 'Costo de tareas'!$B$13, IF(G3552 &lt; 'Costo de tareas'!$B$13*0.2, 0, 'Costo de tareas'!$B$13- G3552))</f>
        <v>0</v>
      </c>
      <c r="I3552" s="17">
        <f>IF(H3552=0,'Costo de tareas'!$B$13,'Costo de tareas'!$B$13-H3552)</f>
        <v>39.28055556</v>
      </c>
      <c r="J3552" s="2"/>
      <c r="K3552" s="2"/>
      <c r="P3552" s="2"/>
    </row>
    <row r="3553">
      <c r="A3553" s="3" t="s">
        <v>4733</v>
      </c>
      <c r="B3553" s="11" t="str">
        <f t="shared" si="1"/>
        <v>20080528</v>
      </c>
      <c r="C3553" s="12">
        <f t="shared" si="2"/>
        <v>39596</v>
      </c>
      <c r="D3553" s="3" t="str">
        <f t="shared" si="3"/>
        <v>23</v>
      </c>
      <c r="E3553" s="13">
        <v>0.0</v>
      </c>
      <c r="F3553" s="14">
        <f>'Costo de tareas'!$B$15</f>
        <v>0.1964027778</v>
      </c>
      <c r="G3553" s="15">
        <f>'Producción diaria'!$T$3*$L$2*$M$2*$N$2*E3553*1000/'Costo de tareas'!$B$14</f>
        <v>0</v>
      </c>
      <c r="H3553" s="16">
        <f>IF(G3553 &gt; 'Costo de tareas'!$B$13, 'Costo de tareas'!$B$13, IF(G3553 &lt; 'Costo de tareas'!$B$13*0.2, 0, 'Costo de tareas'!$B$13- G3553))</f>
        <v>0</v>
      </c>
      <c r="I3553" s="17">
        <f>IF(H3553=0,'Costo de tareas'!$B$13,'Costo de tareas'!$B$13-H3553)</f>
        <v>39.28055556</v>
      </c>
      <c r="J3553" s="2"/>
      <c r="K3553" s="2"/>
      <c r="P3553" s="2"/>
    </row>
    <row r="3554">
      <c r="A3554" s="3" t="s">
        <v>4734</v>
      </c>
      <c r="B3554" s="11" t="str">
        <f t="shared" si="1"/>
        <v>20080529</v>
      </c>
      <c r="C3554" s="12">
        <f t="shared" si="2"/>
        <v>39597</v>
      </c>
      <c r="D3554" s="3" t="str">
        <f t="shared" si="3"/>
        <v>00</v>
      </c>
      <c r="E3554" s="13">
        <v>0.0</v>
      </c>
      <c r="F3554" s="14">
        <f>'Costo de tareas'!$B$15</f>
        <v>0.1964027778</v>
      </c>
      <c r="G3554" s="15">
        <f>'Producción diaria'!$T$3*$L$2*$M$2*$N$2*E3554*1000/'Costo de tareas'!$B$14</f>
        <v>0</v>
      </c>
      <c r="H3554" s="16">
        <f>IF(G3554 &gt; 'Costo de tareas'!$B$13, 'Costo de tareas'!$B$13, IF(G3554 &lt; 'Costo de tareas'!$B$13*0.2, 0, 'Costo de tareas'!$B$13- G3554))</f>
        <v>0</v>
      </c>
      <c r="I3554" s="17">
        <f>IF(H3554=0,'Costo de tareas'!$B$13,'Costo de tareas'!$B$13-H3554)</f>
        <v>39.28055556</v>
      </c>
      <c r="J3554" s="2"/>
      <c r="K3554" s="2"/>
      <c r="P3554" s="2"/>
    </row>
    <row r="3555">
      <c r="A3555" s="3" t="s">
        <v>4735</v>
      </c>
      <c r="B3555" s="11" t="str">
        <f t="shared" si="1"/>
        <v>20080529</v>
      </c>
      <c r="C3555" s="12">
        <f t="shared" si="2"/>
        <v>39597</v>
      </c>
      <c r="D3555" s="3" t="str">
        <f t="shared" si="3"/>
        <v>01</v>
      </c>
      <c r="E3555" s="13">
        <v>0.0</v>
      </c>
      <c r="F3555" s="14">
        <f>'Costo de tareas'!$B$15</f>
        <v>0.1964027778</v>
      </c>
      <c r="G3555" s="15">
        <f>'Producción diaria'!$T$3*$L$2*$M$2*$N$2*E3555*1000/'Costo de tareas'!$B$14</f>
        <v>0</v>
      </c>
      <c r="H3555" s="16">
        <f>IF(G3555 &gt; 'Costo de tareas'!$B$13, 'Costo de tareas'!$B$13, IF(G3555 &lt; 'Costo de tareas'!$B$13*0.2, 0, 'Costo de tareas'!$B$13- G3555))</f>
        <v>0</v>
      </c>
      <c r="I3555" s="17">
        <f>IF(H3555=0,'Costo de tareas'!$B$13,'Costo de tareas'!$B$13-H3555)</f>
        <v>39.28055556</v>
      </c>
      <c r="J3555" s="2"/>
      <c r="K3555" s="2"/>
      <c r="P3555" s="2"/>
    </row>
    <row r="3556">
      <c r="A3556" s="3" t="s">
        <v>4736</v>
      </c>
      <c r="B3556" s="11" t="str">
        <f t="shared" si="1"/>
        <v>20080529</v>
      </c>
      <c r="C3556" s="12">
        <f t="shared" si="2"/>
        <v>39597</v>
      </c>
      <c r="D3556" s="3" t="str">
        <f t="shared" si="3"/>
        <v>02</v>
      </c>
      <c r="E3556" s="13">
        <v>0.0</v>
      </c>
      <c r="F3556" s="14">
        <f>'Costo de tareas'!$B$15</f>
        <v>0.1964027778</v>
      </c>
      <c r="G3556" s="15">
        <f>'Producción diaria'!$T$3*$L$2*$M$2*$N$2*E3556*1000/'Costo de tareas'!$B$14</f>
        <v>0</v>
      </c>
      <c r="H3556" s="16">
        <f>IF(G3556 &gt; 'Costo de tareas'!$B$13, 'Costo de tareas'!$B$13, IF(G3556 &lt; 'Costo de tareas'!$B$13*0.2, 0, 'Costo de tareas'!$B$13- G3556))</f>
        <v>0</v>
      </c>
      <c r="I3556" s="17">
        <f>IF(H3556=0,'Costo de tareas'!$B$13,'Costo de tareas'!$B$13-H3556)</f>
        <v>39.28055556</v>
      </c>
      <c r="J3556" s="2"/>
      <c r="K3556" s="2"/>
      <c r="P3556" s="2"/>
    </row>
    <row r="3557">
      <c r="A3557" s="3" t="s">
        <v>4737</v>
      </c>
      <c r="B3557" s="11" t="str">
        <f t="shared" si="1"/>
        <v>20080529</v>
      </c>
      <c r="C3557" s="12">
        <f t="shared" si="2"/>
        <v>39597</v>
      </c>
      <c r="D3557" s="3" t="str">
        <f t="shared" si="3"/>
        <v>03</v>
      </c>
      <c r="E3557" s="13">
        <v>0.0</v>
      </c>
      <c r="F3557" s="14">
        <f>'Costo de tareas'!$B$15</f>
        <v>0.1964027778</v>
      </c>
      <c r="G3557" s="15">
        <f>'Producción diaria'!$T$3*$L$2*$M$2*$N$2*E3557*1000/'Costo de tareas'!$B$14</f>
        <v>0</v>
      </c>
      <c r="H3557" s="16">
        <f>IF(G3557 &gt; 'Costo de tareas'!$B$13, 'Costo de tareas'!$B$13, IF(G3557 &lt; 'Costo de tareas'!$B$13*0.2, 0, 'Costo de tareas'!$B$13- G3557))</f>
        <v>0</v>
      </c>
      <c r="I3557" s="17">
        <f>IF(H3557=0,'Costo de tareas'!$B$13,'Costo de tareas'!$B$13-H3557)</f>
        <v>39.28055556</v>
      </c>
      <c r="J3557" s="2"/>
      <c r="K3557" s="2"/>
      <c r="P3557" s="2"/>
    </row>
    <row r="3558">
      <c r="A3558" s="3" t="s">
        <v>4738</v>
      </c>
      <c r="B3558" s="11" t="str">
        <f t="shared" si="1"/>
        <v>20080529</v>
      </c>
      <c r="C3558" s="12">
        <f t="shared" si="2"/>
        <v>39597</v>
      </c>
      <c r="D3558" s="3" t="str">
        <f t="shared" si="3"/>
        <v>04</v>
      </c>
      <c r="E3558" s="13">
        <v>0.0</v>
      </c>
      <c r="F3558" s="14">
        <f>'Costo de tareas'!$B$15</f>
        <v>0.1964027778</v>
      </c>
      <c r="G3558" s="15">
        <f>'Producción diaria'!$T$3*$L$2*$M$2*$N$2*E3558*1000/'Costo de tareas'!$B$14</f>
        <v>0</v>
      </c>
      <c r="H3558" s="16">
        <f>IF(G3558 &gt; 'Costo de tareas'!$B$13, 'Costo de tareas'!$B$13, IF(G3558 &lt; 'Costo de tareas'!$B$13*0.2, 0, 'Costo de tareas'!$B$13- G3558))</f>
        <v>0</v>
      </c>
      <c r="I3558" s="17">
        <f>IF(H3558=0,'Costo de tareas'!$B$13,'Costo de tareas'!$B$13-H3558)</f>
        <v>39.28055556</v>
      </c>
      <c r="J3558" s="2"/>
      <c r="K3558" s="2"/>
      <c r="P3558" s="2"/>
    </row>
    <row r="3559">
      <c r="A3559" s="3" t="s">
        <v>4739</v>
      </c>
      <c r="B3559" s="11" t="str">
        <f t="shared" si="1"/>
        <v>20080529</v>
      </c>
      <c r="C3559" s="12">
        <f t="shared" si="2"/>
        <v>39597</v>
      </c>
      <c r="D3559" s="3" t="str">
        <f t="shared" si="3"/>
        <v>05</v>
      </c>
      <c r="E3559" s="13">
        <v>1.0</v>
      </c>
      <c r="F3559" s="14">
        <f>'Costo de tareas'!$B$15</f>
        <v>0.1964027778</v>
      </c>
      <c r="G3559" s="15">
        <f>'Producción diaria'!$T$3*$L$2*$M$2*$N$2*E3559*1000/'Costo de tareas'!$B$14</f>
        <v>1.503561935</v>
      </c>
      <c r="H3559" s="16">
        <f>IF(G3559 &gt; 'Costo de tareas'!$B$13, 'Costo de tareas'!$B$13, IF(G3559 &lt; 'Costo de tareas'!$B$13*0.2, 0, 'Costo de tareas'!$B$13- G3559))</f>
        <v>0</v>
      </c>
      <c r="I3559" s="17">
        <f>IF(H3559=0,'Costo de tareas'!$B$13,'Costo de tareas'!$B$13-H3559)</f>
        <v>39.28055556</v>
      </c>
      <c r="J3559" s="2"/>
      <c r="K3559" s="2"/>
      <c r="P3559" s="2"/>
    </row>
    <row r="3560">
      <c r="A3560" s="3" t="s">
        <v>4740</v>
      </c>
      <c r="B3560" s="11" t="str">
        <f t="shared" si="1"/>
        <v>20080529</v>
      </c>
      <c r="C3560" s="12">
        <f t="shared" si="2"/>
        <v>39597</v>
      </c>
      <c r="D3560" s="3" t="str">
        <f t="shared" si="3"/>
        <v>06</v>
      </c>
      <c r="E3560" s="13">
        <v>18.0</v>
      </c>
      <c r="F3560" s="14">
        <f>'Costo de tareas'!$B$15</f>
        <v>0.1964027778</v>
      </c>
      <c r="G3560" s="15">
        <f>'Producción diaria'!$T$3*$L$2*$M$2*$N$2*E3560*1000/'Costo de tareas'!$B$14</f>
        <v>27.06411483</v>
      </c>
      <c r="H3560" s="16">
        <f>IF(G3560 &gt; 'Costo de tareas'!$B$13, 'Costo de tareas'!$B$13, IF(G3560 &lt; 'Costo de tareas'!$B$13*0.2, 0, 'Costo de tareas'!$B$13- G3560))</f>
        <v>12.21644072</v>
      </c>
      <c r="I3560" s="17">
        <f>IF(H3560=0,'Costo de tareas'!$B$13,'Costo de tareas'!$B$13-H3560)</f>
        <v>27.06411483</v>
      </c>
      <c r="J3560" s="2"/>
      <c r="K3560" s="2"/>
      <c r="P3560" s="2"/>
    </row>
    <row r="3561">
      <c r="A3561" s="3" t="s">
        <v>4741</v>
      </c>
      <c r="B3561" s="11" t="str">
        <f t="shared" si="1"/>
        <v>20080529</v>
      </c>
      <c r="C3561" s="12">
        <f t="shared" si="2"/>
        <v>39597</v>
      </c>
      <c r="D3561" s="3" t="str">
        <f t="shared" si="3"/>
        <v>07</v>
      </c>
      <c r="E3561" s="13">
        <v>295.0</v>
      </c>
      <c r="F3561" s="14">
        <f>'Costo de tareas'!$B$15</f>
        <v>0.1964027778</v>
      </c>
      <c r="G3561" s="15">
        <f>'Producción diaria'!$T$3*$L$2*$M$2*$N$2*E3561*1000/'Costo de tareas'!$B$14</f>
        <v>443.5507709</v>
      </c>
      <c r="H3561" s="16">
        <f>IF(G3561 &gt; 'Costo de tareas'!$B$13, 'Costo de tareas'!$B$13, IF(G3561 &lt; 'Costo de tareas'!$B$13*0.2, 0, 'Costo de tareas'!$B$13- G3561))</f>
        <v>39.28055556</v>
      </c>
      <c r="I3561" s="17">
        <f>IF(H3561=0,'Costo de tareas'!$B$13,'Costo de tareas'!$B$13-H3561)</f>
        <v>0</v>
      </c>
      <c r="J3561" s="2"/>
      <c r="K3561" s="2"/>
      <c r="P3561" s="2"/>
    </row>
    <row r="3562">
      <c r="A3562" s="3" t="s">
        <v>4742</v>
      </c>
      <c r="B3562" s="11" t="str">
        <f t="shared" si="1"/>
        <v>20080529</v>
      </c>
      <c r="C3562" s="12">
        <f t="shared" si="2"/>
        <v>39597</v>
      </c>
      <c r="D3562" s="3" t="str">
        <f t="shared" si="3"/>
        <v>08</v>
      </c>
      <c r="E3562" s="13">
        <v>283.0</v>
      </c>
      <c r="F3562" s="14">
        <f>'Costo de tareas'!$B$15</f>
        <v>0.1964027778</v>
      </c>
      <c r="G3562" s="15">
        <f>'Producción diaria'!$T$3*$L$2*$M$2*$N$2*E3562*1000/'Costo de tareas'!$B$14</f>
        <v>425.5080276</v>
      </c>
      <c r="H3562" s="16">
        <f>IF(G3562 &gt; 'Costo de tareas'!$B$13, 'Costo de tareas'!$B$13, IF(G3562 &lt; 'Costo de tareas'!$B$13*0.2, 0, 'Costo de tareas'!$B$13- G3562))</f>
        <v>39.28055556</v>
      </c>
      <c r="I3562" s="17">
        <f>IF(H3562=0,'Costo de tareas'!$B$13,'Costo de tareas'!$B$13-H3562)</f>
        <v>0</v>
      </c>
      <c r="J3562" s="2"/>
      <c r="K3562" s="2"/>
      <c r="P3562" s="2"/>
    </row>
    <row r="3563">
      <c r="A3563" s="3" t="s">
        <v>4743</v>
      </c>
      <c r="B3563" s="11" t="str">
        <f t="shared" si="1"/>
        <v>20080529</v>
      </c>
      <c r="C3563" s="12">
        <f t="shared" si="2"/>
        <v>39597</v>
      </c>
      <c r="D3563" s="3" t="str">
        <f t="shared" si="3"/>
        <v>09</v>
      </c>
      <c r="E3563" s="13">
        <v>55.0</v>
      </c>
      <c r="F3563" s="14">
        <f>'Costo de tareas'!$B$15</f>
        <v>0.1964027778</v>
      </c>
      <c r="G3563" s="15">
        <f>'Producción diaria'!$T$3*$L$2*$M$2*$N$2*E3563*1000/'Costo de tareas'!$B$14</f>
        <v>82.69590643</v>
      </c>
      <c r="H3563" s="16">
        <f>IF(G3563 &gt; 'Costo de tareas'!$B$13, 'Costo de tareas'!$B$13, IF(G3563 &lt; 'Costo de tareas'!$B$13*0.2, 0, 'Costo de tareas'!$B$13- G3563))</f>
        <v>39.28055556</v>
      </c>
      <c r="I3563" s="17">
        <f>IF(H3563=0,'Costo de tareas'!$B$13,'Costo de tareas'!$B$13-H3563)</f>
        <v>0</v>
      </c>
      <c r="J3563" s="2"/>
      <c r="K3563" s="2"/>
      <c r="P3563" s="2"/>
    </row>
    <row r="3564">
      <c r="A3564" s="3" t="s">
        <v>4744</v>
      </c>
      <c r="B3564" s="11" t="str">
        <f t="shared" si="1"/>
        <v>20080529</v>
      </c>
      <c r="C3564" s="12">
        <f t="shared" si="2"/>
        <v>39597</v>
      </c>
      <c r="D3564" s="3" t="str">
        <f t="shared" si="3"/>
        <v>10</v>
      </c>
      <c r="E3564" s="13">
        <v>154.0</v>
      </c>
      <c r="F3564" s="14">
        <f>'Costo de tareas'!$B$15</f>
        <v>0.1964027778</v>
      </c>
      <c r="G3564" s="15">
        <f>'Producción diaria'!$T$3*$L$2*$M$2*$N$2*E3564*1000/'Costo de tareas'!$B$14</f>
        <v>231.548538</v>
      </c>
      <c r="H3564" s="16">
        <f>IF(G3564 &gt; 'Costo de tareas'!$B$13, 'Costo de tareas'!$B$13, IF(G3564 &lt; 'Costo de tareas'!$B$13*0.2, 0, 'Costo de tareas'!$B$13- G3564))</f>
        <v>39.28055556</v>
      </c>
      <c r="I3564" s="17">
        <f>IF(H3564=0,'Costo de tareas'!$B$13,'Costo de tareas'!$B$13-H3564)</f>
        <v>0</v>
      </c>
      <c r="J3564" s="2"/>
      <c r="K3564" s="2"/>
      <c r="P3564" s="2"/>
    </row>
    <row r="3565">
      <c r="A3565" s="3" t="s">
        <v>4745</v>
      </c>
      <c r="B3565" s="11" t="str">
        <f t="shared" si="1"/>
        <v>20080529</v>
      </c>
      <c r="C3565" s="12">
        <f t="shared" si="2"/>
        <v>39597</v>
      </c>
      <c r="D3565" s="3" t="str">
        <f t="shared" si="3"/>
        <v>11</v>
      </c>
      <c r="E3565" s="13">
        <v>249.0</v>
      </c>
      <c r="F3565" s="14">
        <f>'Costo de tareas'!$B$15</f>
        <v>0.1964027778</v>
      </c>
      <c r="G3565" s="15">
        <f>'Producción diaria'!$T$3*$L$2*$M$2*$N$2*E3565*1000/'Costo de tareas'!$B$14</f>
        <v>374.3869219</v>
      </c>
      <c r="H3565" s="16">
        <f>IF(G3565 &gt; 'Costo de tareas'!$B$13, 'Costo de tareas'!$B$13, IF(G3565 &lt; 'Costo de tareas'!$B$13*0.2, 0, 'Costo de tareas'!$B$13- G3565))</f>
        <v>39.28055556</v>
      </c>
      <c r="I3565" s="17">
        <f>IF(H3565=0,'Costo de tareas'!$B$13,'Costo de tareas'!$B$13-H3565)</f>
        <v>0</v>
      </c>
      <c r="J3565" s="2"/>
      <c r="K3565" s="2"/>
      <c r="P3565" s="2"/>
    </row>
    <row r="3566">
      <c r="A3566" s="3" t="s">
        <v>4747</v>
      </c>
      <c r="B3566" s="11" t="str">
        <f t="shared" si="1"/>
        <v>20080529</v>
      </c>
      <c r="C3566" s="12">
        <f t="shared" si="2"/>
        <v>39597</v>
      </c>
      <c r="D3566" s="3" t="str">
        <f t="shared" si="3"/>
        <v>12</v>
      </c>
      <c r="E3566" s="13">
        <v>215.0</v>
      </c>
      <c r="F3566" s="14">
        <f>'Costo de tareas'!$B$15</f>
        <v>0.1964027778</v>
      </c>
      <c r="G3566" s="15">
        <f>'Producción diaria'!$T$3*$L$2*$M$2*$N$2*E3566*1000/'Costo de tareas'!$B$14</f>
        <v>323.2658161</v>
      </c>
      <c r="H3566" s="16">
        <f>IF(G3566 &gt; 'Costo de tareas'!$B$13, 'Costo de tareas'!$B$13, IF(G3566 &lt; 'Costo de tareas'!$B$13*0.2, 0, 'Costo de tareas'!$B$13- G3566))</f>
        <v>39.28055556</v>
      </c>
      <c r="I3566" s="17">
        <f>IF(H3566=0,'Costo de tareas'!$B$13,'Costo de tareas'!$B$13-H3566)</f>
        <v>0</v>
      </c>
      <c r="J3566" s="2"/>
      <c r="K3566" s="2"/>
      <c r="P3566" s="2"/>
    </row>
    <row r="3567">
      <c r="A3567" s="3" t="s">
        <v>4749</v>
      </c>
      <c r="B3567" s="11" t="str">
        <f t="shared" si="1"/>
        <v>20080529</v>
      </c>
      <c r="C3567" s="12">
        <f t="shared" si="2"/>
        <v>39597</v>
      </c>
      <c r="D3567" s="3" t="str">
        <f t="shared" si="3"/>
        <v>13</v>
      </c>
      <c r="E3567" s="13">
        <v>219.0</v>
      </c>
      <c r="F3567" s="14">
        <f>'Costo de tareas'!$B$15</f>
        <v>0.1964027778</v>
      </c>
      <c r="G3567" s="15">
        <f>'Producción diaria'!$T$3*$L$2*$M$2*$N$2*E3567*1000/'Costo de tareas'!$B$14</f>
        <v>329.2800638</v>
      </c>
      <c r="H3567" s="16">
        <f>IF(G3567 &gt; 'Costo de tareas'!$B$13, 'Costo de tareas'!$B$13, IF(G3567 &lt; 'Costo de tareas'!$B$13*0.2, 0, 'Costo de tareas'!$B$13- G3567))</f>
        <v>39.28055556</v>
      </c>
      <c r="I3567" s="17">
        <f>IF(H3567=0,'Costo de tareas'!$B$13,'Costo de tareas'!$B$13-H3567)</f>
        <v>0</v>
      </c>
      <c r="J3567" s="2"/>
      <c r="K3567" s="2"/>
      <c r="P3567" s="2"/>
    </row>
    <row r="3568">
      <c r="A3568" s="3" t="s">
        <v>4750</v>
      </c>
      <c r="B3568" s="11" t="str">
        <f t="shared" si="1"/>
        <v>20080529</v>
      </c>
      <c r="C3568" s="12">
        <f t="shared" si="2"/>
        <v>39597</v>
      </c>
      <c r="D3568" s="3" t="str">
        <f t="shared" si="3"/>
        <v>14</v>
      </c>
      <c r="E3568" s="13">
        <v>346.0</v>
      </c>
      <c r="F3568" s="14">
        <f>'Costo de tareas'!$B$15</f>
        <v>0.1964027778</v>
      </c>
      <c r="G3568" s="15">
        <f>'Producción diaria'!$T$3*$L$2*$M$2*$N$2*E3568*1000/'Costo de tareas'!$B$14</f>
        <v>520.2324296</v>
      </c>
      <c r="H3568" s="16">
        <f>IF(G3568 &gt; 'Costo de tareas'!$B$13, 'Costo de tareas'!$B$13, IF(G3568 &lt; 'Costo de tareas'!$B$13*0.2, 0, 'Costo de tareas'!$B$13- G3568))</f>
        <v>39.28055556</v>
      </c>
      <c r="I3568" s="17">
        <f>IF(H3568=0,'Costo de tareas'!$B$13,'Costo de tareas'!$B$13-H3568)</f>
        <v>0</v>
      </c>
      <c r="J3568" s="2"/>
      <c r="K3568" s="2"/>
      <c r="P3568" s="2"/>
    </row>
    <row r="3569">
      <c r="A3569" s="3" t="s">
        <v>4751</v>
      </c>
      <c r="B3569" s="11" t="str">
        <f t="shared" si="1"/>
        <v>20080529</v>
      </c>
      <c r="C3569" s="12">
        <f t="shared" si="2"/>
        <v>39597</v>
      </c>
      <c r="D3569" s="3" t="str">
        <f t="shared" si="3"/>
        <v>15</v>
      </c>
      <c r="E3569" s="13">
        <v>181.0</v>
      </c>
      <c r="F3569" s="14">
        <f>'Costo de tareas'!$B$15</f>
        <v>0.1964027778</v>
      </c>
      <c r="G3569" s="15">
        <f>'Producción diaria'!$T$3*$L$2*$M$2*$N$2*E3569*1000/'Costo de tareas'!$B$14</f>
        <v>272.1447103</v>
      </c>
      <c r="H3569" s="16">
        <f>IF(G3569 &gt; 'Costo de tareas'!$B$13, 'Costo de tareas'!$B$13, IF(G3569 &lt; 'Costo de tareas'!$B$13*0.2, 0, 'Costo de tareas'!$B$13- G3569))</f>
        <v>39.28055556</v>
      </c>
      <c r="I3569" s="17">
        <f>IF(H3569=0,'Costo de tareas'!$B$13,'Costo de tareas'!$B$13-H3569)</f>
        <v>0</v>
      </c>
      <c r="J3569" s="2"/>
      <c r="K3569" s="2"/>
      <c r="P3569" s="2"/>
    </row>
    <row r="3570">
      <c r="A3570" s="3" t="s">
        <v>4753</v>
      </c>
      <c r="B3570" s="11" t="str">
        <f t="shared" si="1"/>
        <v>20080529</v>
      </c>
      <c r="C3570" s="12">
        <f t="shared" si="2"/>
        <v>39597</v>
      </c>
      <c r="D3570" s="3" t="str">
        <f t="shared" si="3"/>
        <v>16</v>
      </c>
      <c r="E3570" s="13">
        <v>105.0</v>
      </c>
      <c r="F3570" s="14">
        <f>'Costo de tareas'!$B$15</f>
        <v>0.1964027778</v>
      </c>
      <c r="G3570" s="15">
        <f>'Producción diaria'!$T$3*$L$2*$M$2*$N$2*E3570*1000/'Costo de tareas'!$B$14</f>
        <v>157.8740032</v>
      </c>
      <c r="H3570" s="16">
        <f>IF(G3570 &gt; 'Costo de tareas'!$B$13, 'Costo de tareas'!$B$13, IF(G3570 &lt; 'Costo de tareas'!$B$13*0.2, 0, 'Costo de tareas'!$B$13- G3570))</f>
        <v>39.28055556</v>
      </c>
      <c r="I3570" s="17">
        <f>IF(H3570=0,'Costo de tareas'!$B$13,'Costo de tareas'!$B$13-H3570)</f>
        <v>0</v>
      </c>
      <c r="J3570" s="2"/>
      <c r="K3570" s="2"/>
      <c r="P3570" s="2"/>
    </row>
    <row r="3571">
      <c r="A3571" s="3" t="s">
        <v>4754</v>
      </c>
      <c r="B3571" s="11" t="str">
        <f t="shared" si="1"/>
        <v>20080529</v>
      </c>
      <c r="C3571" s="12">
        <f t="shared" si="2"/>
        <v>39597</v>
      </c>
      <c r="D3571" s="3" t="str">
        <f t="shared" si="3"/>
        <v>17</v>
      </c>
      <c r="E3571" s="13">
        <v>234.0</v>
      </c>
      <c r="F3571" s="14">
        <f>'Costo de tareas'!$B$15</f>
        <v>0.1964027778</v>
      </c>
      <c r="G3571" s="15">
        <f>'Producción diaria'!$T$3*$L$2*$M$2*$N$2*E3571*1000/'Costo de tareas'!$B$14</f>
        <v>351.8334928</v>
      </c>
      <c r="H3571" s="16">
        <f>IF(G3571 &gt; 'Costo de tareas'!$B$13, 'Costo de tareas'!$B$13, IF(G3571 &lt; 'Costo de tareas'!$B$13*0.2, 0, 'Costo de tareas'!$B$13- G3571))</f>
        <v>39.28055556</v>
      </c>
      <c r="I3571" s="17">
        <f>IF(H3571=0,'Costo de tareas'!$B$13,'Costo de tareas'!$B$13-H3571)</f>
        <v>0</v>
      </c>
      <c r="J3571" s="2"/>
      <c r="K3571" s="2"/>
      <c r="P3571" s="2"/>
    </row>
    <row r="3572">
      <c r="A3572" s="3" t="s">
        <v>4755</v>
      </c>
      <c r="B3572" s="11" t="str">
        <f t="shared" si="1"/>
        <v>20080529</v>
      </c>
      <c r="C3572" s="12">
        <f t="shared" si="2"/>
        <v>39597</v>
      </c>
      <c r="D3572" s="3" t="str">
        <f t="shared" si="3"/>
        <v>18</v>
      </c>
      <c r="E3572" s="13">
        <v>44.0</v>
      </c>
      <c r="F3572" s="14">
        <f>'Costo de tareas'!$B$15</f>
        <v>0.1964027778</v>
      </c>
      <c r="G3572" s="15">
        <f>'Producción diaria'!$T$3*$L$2*$M$2*$N$2*E3572*1000/'Costo de tareas'!$B$14</f>
        <v>66.15672515</v>
      </c>
      <c r="H3572" s="16">
        <f>IF(G3572 &gt; 'Costo de tareas'!$B$13, 'Costo de tareas'!$B$13, IF(G3572 &lt; 'Costo de tareas'!$B$13*0.2, 0, 'Costo de tareas'!$B$13- G3572))</f>
        <v>39.28055556</v>
      </c>
      <c r="I3572" s="17">
        <f>IF(H3572=0,'Costo de tareas'!$B$13,'Costo de tareas'!$B$13-H3572)</f>
        <v>0</v>
      </c>
      <c r="J3572" s="2"/>
      <c r="K3572" s="2"/>
      <c r="P3572" s="2"/>
    </row>
    <row r="3573">
      <c r="A3573" s="3" t="s">
        <v>4757</v>
      </c>
      <c r="B3573" s="11" t="str">
        <f t="shared" si="1"/>
        <v>20080529</v>
      </c>
      <c r="C3573" s="12">
        <f t="shared" si="2"/>
        <v>39597</v>
      </c>
      <c r="D3573" s="3" t="str">
        <f t="shared" si="3"/>
        <v>19</v>
      </c>
      <c r="E3573" s="13">
        <v>8.0</v>
      </c>
      <c r="F3573" s="14">
        <f>'Costo de tareas'!$B$15</f>
        <v>0.1964027778</v>
      </c>
      <c r="G3573" s="15">
        <f>'Producción diaria'!$T$3*$L$2*$M$2*$N$2*E3573*1000/'Costo de tareas'!$B$14</f>
        <v>12.02849548</v>
      </c>
      <c r="H3573" s="16">
        <f>IF(G3573 &gt; 'Costo de tareas'!$B$13, 'Costo de tareas'!$B$13, IF(G3573 &lt; 'Costo de tareas'!$B$13*0.2, 0, 'Costo de tareas'!$B$13- G3573))</f>
        <v>27.25206007</v>
      </c>
      <c r="I3573" s="17">
        <f>IF(H3573=0,'Costo de tareas'!$B$13,'Costo de tareas'!$B$13-H3573)</f>
        <v>12.02849548</v>
      </c>
      <c r="J3573" s="2"/>
      <c r="K3573" s="2"/>
      <c r="P3573" s="2"/>
    </row>
    <row r="3574">
      <c r="A3574" s="3" t="s">
        <v>4758</v>
      </c>
      <c r="B3574" s="11" t="str">
        <f t="shared" si="1"/>
        <v>20080529</v>
      </c>
      <c r="C3574" s="12">
        <f t="shared" si="2"/>
        <v>39597</v>
      </c>
      <c r="D3574" s="3" t="str">
        <f t="shared" si="3"/>
        <v>20</v>
      </c>
      <c r="E3574" s="13">
        <v>0.0</v>
      </c>
      <c r="F3574" s="14">
        <f>'Costo de tareas'!$B$15</f>
        <v>0.1964027778</v>
      </c>
      <c r="G3574" s="15">
        <f>'Producción diaria'!$T$3*$L$2*$M$2*$N$2*E3574*1000/'Costo de tareas'!$B$14</f>
        <v>0</v>
      </c>
      <c r="H3574" s="16">
        <f>IF(G3574 &gt; 'Costo de tareas'!$B$13, 'Costo de tareas'!$B$13, IF(G3574 &lt; 'Costo de tareas'!$B$13*0.2, 0, 'Costo de tareas'!$B$13- G3574))</f>
        <v>0</v>
      </c>
      <c r="I3574" s="17">
        <f>IF(H3574=0,'Costo de tareas'!$B$13,'Costo de tareas'!$B$13-H3574)</f>
        <v>39.28055556</v>
      </c>
      <c r="J3574" s="2"/>
      <c r="K3574" s="2"/>
      <c r="P3574" s="2"/>
    </row>
    <row r="3575">
      <c r="A3575" s="3" t="s">
        <v>4759</v>
      </c>
      <c r="B3575" s="11" t="str">
        <f t="shared" si="1"/>
        <v>20080529</v>
      </c>
      <c r="C3575" s="12">
        <f t="shared" si="2"/>
        <v>39597</v>
      </c>
      <c r="D3575" s="3" t="str">
        <f t="shared" si="3"/>
        <v>21</v>
      </c>
      <c r="E3575" s="13">
        <v>0.0</v>
      </c>
      <c r="F3575" s="14">
        <f>'Costo de tareas'!$B$15</f>
        <v>0.1964027778</v>
      </c>
      <c r="G3575" s="15">
        <f>'Producción diaria'!$T$3*$L$2*$M$2*$N$2*E3575*1000/'Costo de tareas'!$B$14</f>
        <v>0</v>
      </c>
      <c r="H3575" s="16">
        <f>IF(G3575 &gt; 'Costo de tareas'!$B$13, 'Costo de tareas'!$B$13, IF(G3575 &lt; 'Costo de tareas'!$B$13*0.2, 0, 'Costo de tareas'!$B$13- G3575))</f>
        <v>0</v>
      </c>
      <c r="I3575" s="17">
        <f>IF(H3575=0,'Costo de tareas'!$B$13,'Costo de tareas'!$B$13-H3575)</f>
        <v>39.28055556</v>
      </c>
      <c r="J3575" s="2"/>
      <c r="K3575" s="2"/>
      <c r="P3575" s="2"/>
    </row>
    <row r="3576">
      <c r="A3576" s="3" t="s">
        <v>4760</v>
      </c>
      <c r="B3576" s="11" t="str">
        <f t="shared" si="1"/>
        <v>20080529</v>
      </c>
      <c r="C3576" s="12">
        <f t="shared" si="2"/>
        <v>39597</v>
      </c>
      <c r="D3576" s="3" t="str">
        <f t="shared" si="3"/>
        <v>22</v>
      </c>
      <c r="E3576" s="13">
        <v>0.0</v>
      </c>
      <c r="F3576" s="14">
        <f>'Costo de tareas'!$B$15</f>
        <v>0.1964027778</v>
      </c>
      <c r="G3576" s="15">
        <f>'Producción diaria'!$T$3*$L$2*$M$2*$N$2*E3576*1000/'Costo de tareas'!$B$14</f>
        <v>0</v>
      </c>
      <c r="H3576" s="16">
        <f>IF(G3576 &gt; 'Costo de tareas'!$B$13, 'Costo de tareas'!$B$13, IF(G3576 &lt; 'Costo de tareas'!$B$13*0.2, 0, 'Costo de tareas'!$B$13- G3576))</f>
        <v>0</v>
      </c>
      <c r="I3576" s="17">
        <f>IF(H3576=0,'Costo de tareas'!$B$13,'Costo de tareas'!$B$13-H3576)</f>
        <v>39.28055556</v>
      </c>
      <c r="J3576" s="2"/>
      <c r="K3576" s="2"/>
      <c r="P3576" s="2"/>
    </row>
    <row r="3577">
      <c r="A3577" s="3" t="s">
        <v>4761</v>
      </c>
      <c r="B3577" s="11" t="str">
        <f t="shared" si="1"/>
        <v>20080529</v>
      </c>
      <c r="C3577" s="12">
        <f t="shared" si="2"/>
        <v>39597</v>
      </c>
      <c r="D3577" s="3" t="str">
        <f t="shared" si="3"/>
        <v>23</v>
      </c>
      <c r="E3577" s="13">
        <v>0.0</v>
      </c>
      <c r="F3577" s="14">
        <f>'Costo de tareas'!$B$15</f>
        <v>0.1964027778</v>
      </c>
      <c r="G3577" s="15">
        <f>'Producción diaria'!$T$3*$L$2*$M$2*$N$2*E3577*1000/'Costo de tareas'!$B$14</f>
        <v>0</v>
      </c>
      <c r="H3577" s="16">
        <f>IF(G3577 &gt; 'Costo de tareas'!$B$13, 'Costo de tareas'!$B$13, IF(G3577 &lt; 'Costo de tareas'!$B$13*0.2, 0, 'Costo de tareas'!$B$13- G3577))</f>
        <v>0</v>
      </c>
      <c r="I3577" s="17">
        <f>IF(H3577=0,'Costo de tareas'!$B$13,'Costo de tareas'!$B$13-H3577)</f>
        <v>39.28055556</v>
      </c>
      <c r="J3577" s="2"/>
      <c r="K3577" s="2"/>
      <c r="P3577" s="2"/>
    </row>
    <row r="3578">
      <c r="A3578" s="3" t="s">
        <v>4762</v>
      </c>
      <c r="B3578" s="11" t="str">
        <f t="shared" si="1"/>
        <v>20080530</v>
      </c>
      <c r="C3578" s="12">
        <f t="shared" si="2"/>
        <v>39598</v>
      </c>
      <c r="D3578" s="3" t="str">
        <f t="shared" si="3"/>
        <v>00</v>
      </c>
      <c r="E3578" s="13">
        <v>0.0</v>
      </c>
      <c r="F3578" s="14">
        <f>'Costo de tareas'!$B$15</f>
        <v>0.1964027778</v>
      </c>
      <c r="G3578" s="15">
        <f>'Producción diaria'!$T$3*$L$2*$M$2*$N$2*E3578*1000/'Costo de tareas'!$B$14</f>
        <v>0</v>
      </c>
      <c r="H3578" s="16">
        <f>IF(G3578 &gt; 'Costo de tareas'!$B$13, 'Costo de tareas'!$B$13, IF(G3578 &lt; 'Costo de tareas'!$B$13*0.2, 0, 'Costo de tareas'!$B$13- G3578))</f>
        <v>0</v>
      </c>
      <c r="I3578" s="17">
        <f>IF(H3578=0,'Costo de tareas'!$B$13,'Costo de tareas'!$B$13-H3578)</f>
        <v>39.28055556</v>
      </c>
      <c r="J3578" s="2"/>
      <c r="K3578" s="2"/>
      <c r="P3578" s="2"/>
    </row>
    <row r="3579">
      <c r="A3579" s="3" t="s">
        <v>4763</v>
      </c>
      <c r="B3579" s="11" t="str">
        <f t="shared" si="1"/>
        <v>20080530</v>
      </c>
      <c r="C3579" s="12">
        <f t="shared" si="2"/>
        <v>39598</v>
      </c>
      <c r="D3579" s="3" t="str">
        <f t="shared" si="3"/>
        <v>01</v>
      </c>
      <c r="E3579" s="13">
        <v>0.0</v>
      </c>
      <c r="F3579" s="14">
        <f>'Costo de tareas'!$B$15</f>
        <v>0.1964027778</v>
      </c>
      <c r="G3579" s="15">
        <f>'Producción diaria'!$T$3*$L$2*$M$2*$N$2*E3579*1000/'Costo de tareas'!$B$14</f>
        <v>0</v>
      </c>
      <c r="H3579" s="16">
        <f>IF(G3579 &gt; 'Costo de tareas'!$B$13, 'Costo de tareas'!$B$13, IF(G3579 &lt; 'Costo de tareas'!$B$13*0.2, 0, 'Costo de tareas'!$B$13- G3579))</f>
        <v>0</v>
      </c>
      <c r="I3579" s="17">
        <f>IF(H3579=0,'Costo de tareas'!$B$13,'Costo de tareas'!$B$13-H3579)</f>
        <v>39.28055556</v>
      </c>
      <c r="J3579" s="2"/>
      <c r="K3579" s="2"/>
      <c r="P3579" s="2"/>
    </row>
    <row r="3580">
      <c r="A3580" s="3" t="s">
        <v>4764</v>
      </c>
      <c r="B3580" s="11" t="str">
        <f t="shared" si="1"/>
        <v>20080530</v>
      </c>
      <c r="C3580" s="12">
        <f t="shared" si="2"/>
        <v>39598</v>
      </c>
      <c r="D3580" s="3" t="str">
        <f t="shared" si="3"/>
        <v>02</v>
      </c>
      <c r="E3580" s="13">
        <v>0.0</v>
      </c>
      <c r="F3580" s="14">
        <f>'Costo de tareas'!$B$15</f>
        <v>0.1964027778</v>
      </c>
      <c r="G3580" s="15">
        <f>'Producción diaria'!$T$3*$L$2*$M$2*$N$2*E3580*1000/'Costo de tareas'!$B$14</f>
        <v>0</v>
      </c>
      <c r="H3580" s="16">
        <f>IF(G3580 &gt; 'Costo de tareas'!$B$13, 'Costo de tareas'!$B$13, IF(G3580 &lt; 'Costo de tareas'!$B$13*0.2, 0, 'Costo de tareas'!$B$13- G3580))</f>
        <v>0</v>
      </c>
      <c r="I3580" s="17">
        <f>IF(H3580=0,'Costo de tareas'!$B$13,'Costo de tareas'!$B$13-H3580)</f>
        <v>39.28055556</v>
      </c>
      <c r="J3580" s="2"/>
      <c r="K3580" s="2"/>
      <c r="P3580" s="2"/>
    </row>
    <row r="3581">
      <c r="A3581" s="3" t="s">
        <v>4765</v>
      </c>
      <c r="B3581" s="11" t="str">
        <f t="shared" si="1"/>
        <v>20080530</v>
      </c>
      <c r="C3581" s="12">
        <f t="shared" si="2"/>
        <v>39598</v>
      </c>
      <c r="D3581" s="3" t="str">
        <f t="shared" si="3"/>
        <v>03</v>
      </c>
      <c r="E3581" s="13">
        <v>0.0</v>
      </c>
      <c r="F3581" s="14">
        <f>'Costo de tareas'!$B$15</f>
        <v>0.1964027778</v>
      </c>
      <c r="G3581" s="15">
        <f>'Producción diaria'!$T$3*$L$2*$M$2*$N$2*E3581*1000/'Costo de tareas'!$B$14</f>
        <v>0</v>
      </c>
      <c r="H3581" s="16">
        <f>IF(G3581 &gt; 'Costo de tareas'!$B$13, 'Costo de tareas'!$B$13, IF(G3581 &lt; 'Costo de tareas'!$B$13*0.2, 0, 'Costo de tareas'!$B$13- G3581))</f>
        <v>0</v>
      </c>
      <c r="I3581" s="17">
        <f>IF(H3581=0,'Costo de tareas'!$B$13,'Costo de tareas'!$B$13-H3581)</f>
        <v>39.28055556</v>
      </c>
      <c r="J3581" s="2"/>
      <c r="K3581" s="2"/>
      <c r="P3581" s="2"/>
    </row>
    <row r="3582">
      <c r="A3582" s="3" t="s">
        <v>4766</v>
      </c>
      <c r="B3582" s="11" t="str">
        <f t="shared" si="1"/>
        <v>20080530</v>
      </c>
      <c r="C3582" s="12">
        <f t="shared" si="2"/>
        <v>39598</v>
      </c>
      <c r="D3582" s="3" t="str">
        <f t="shared" si="3"/>
        <v>04</v>
      </c>
      <c r="E3582" s="13">
        <v>0.0</v>
      </c>
      <c r="F3582" s="14">
        <f>'Costo de tareas'!$B$15</f>
        <v>0.1964027778</v>
      </c>
      <c r="G3582" s="15">
        <f>'Producción diaria'!$T$3*$L$2*$M$2*$N$2*E3582*1000/'Costo de tareas'!$B$14</f>
        <v>0</v>
      </c>
      <c r="H3582" s="16">
        <f>IF(G3582 &gt; 'Costo de tareas'!$B$13, 'Costo de tareas'!$B$13, IF(G3582 &lt; 'Costo de tareas'!$B$13*0.2, 0, 'Costo de tareas'!$B$13- G3582))</f>
        <v>0</v>
      </c>
      <c r="I3582" s="17">
        <f>IF(H3582=0,'Costo de tareas'!$B$13,'Costo de tareas'!$B$13-H3582)</f>
        <v>39.28055556</v>
      </c>
      <c r="J3582" s="2"/>
      <c r="K3582" s="2"/>
      <c r="P3582" s="2"/>
    </row>
    <row r="3583">
      <c r="A3583" s="3" t="s">
        <v>4767</v>
      </c>
      <c r="B3583" s="11" t="str">
        <f t="shared" si="1"/>
        <v>20080530</v>
      </c>
      <c r="C3583" s="12">
        <f t="shared" si="2"/>
        <v>39598</v>
      </c>
      <c r="D3583" s="3" t="str">
        <f t="shared" si="3"/>
        <v>05</v>
      </c>
      <c r="E3583" s="13">
        <v>1.0</v>
      </c>
      <c r="F3583" s="14">
        <f>'Costo de tareas'!$B$15</f>
        <v>0.1964027778</v>
      </c>
      <c r="G3583" s="15">
        <f>'Producción diaria'!$T$3*$L$2*$M$2*$N$2*E3583*1000/'Costo de tareas'!$B$14</f>
        <v>1.503561935</v>
      </c>
      <c r="H3583" s="16">
        <f>IF(G3583 &gt; 'Costo de tareas'!$B$13, 'Costo de tareas'!$B$13, IF(G3583 &lt; 'Costo de tareas'!$B$13*0.2, 0, 'Costo de tareas'!$B$13- G3583))</f>
        <v>0</v>
      </c>
      <c r="I3583" s="17">
        <f>IF(H3583=0,'Costo de tareas'!$B$13,'Costo de tareas'!$B$13-H3583)</f>
        <v>39.28055556</v>
      </c>
      <c r="J3583" s="2"/>
      <c r="K3583" s="2"/>
      <c r="P3583" s="2"/>
    </row>
    <row r="3584">
      <c r="A3584" s="3" t="s">
        <v>4768</v>
      </c>
      <c r="B3584" s="11" t="str">
        <f t="shared" si="1"/>
        <v>20080530</v>
      </c>
      <c r="C3584" s="12">
        <f t="shared" si="2"/>
        <v>39598</v>
      </c>
      <c r="D3584" s="3" t="str">
        <f t="shared" si="3"/>
        <v>06</v>
      </c>
      <c r="E3584" s="13">
        <v>154.0</v>
      </c>
      <c r="F3584" s="14">
        <f>'Costo de tareas'!$B$15</f>
        <v>0.1964027778</v>
      </c>
      <c r="G3584" s="15">
        <f>'Producción diaria'!$T$3*$L$2*$M$2*$N$2*E3584*1000/'Costo de tareas'!$B$14</f>
        <v>231.548538</v>
      </c>
      <c r="H3584" s="16">
        <f>IF(G3584 &gt; 'Costo de tareas'!$B$13, 'Costo de tareas'!$B$13, IF(G3584 &lt; 'Costo de tareas'!$B$13*0.2, 0, 'Costo de tareas'!$B$13- G3584))</f>
        <v>39.28055556</v>
      </c>
      <c r="I3584" s="17">
        <f>IF(H3584=0,'Costo de tareas'!$B$13,'Costo de tareas'!$B$13-H3584)</f>
        <v>0</v>
      </c>
      <c r="J3584" s="2"/>
      <c r="K3584" s="2"/>
      <c r="P3584" s="2"/>
    </row>
    <row r="3585">
      <c r="A3585" s="3" t="s">
        <v>4769</v>
      </c>
      <c r="B3585" s="11" t="str">
        <f t="shared" si="1"/>
        <v>20080530</v>
      </c>
      <c r="C3585" s="12">
        <f t="shared" si="2"/>
        <v>39598</v>
      </c>
      <c r="D3585" s="3" t="str">
        <f t="shared" si="3"/>
        <v>07</v>
      </c>
      <c r="E3585" s="13">
        <v>22.0</v>
      </c>
      <c r="F3585" s="14">
        <f>'Costo de tareas'!$B$15</f>
        <v>0.1964027778</v>
      </c>
      <c r="G3585" s="15">
        <f>'Producción diaria'!$T$3*$L$2*$M$2*$N$2*E3585*1000/'Costo de tareas'!$B$14</f>
        <v>33.07836257</v>
      </c>
      <c r="H3585" s="16">
        <f>IF(G3585 &gt; 'Costo de tareas'!$B$13, 'Costo de tareas'!$B$13, IF(G3585 &lt; 'Costo de tareas'!$B$13*0.2, 0, 'Costo de tareas'!$B$13- G3585))</f>
        <v>6.202192982</v>
      </c>
      <c r="I3585" s="17">
        <f>IF(H3585=0,'Costo de tareas'!$B$13,'Costo de tareas'!$B$13-H3585)</f>
        <v>33.07836257</v>
      </c>
      <c r="J3585" s="2"/>
      <c r="K3585" s="2"/>
      <c r="P3585" s="2"/>
    </row>
    <row r="3586">
      <c r="A3586" s="3" t="s">
        <v>4770</v>
      </c>
      <c r="B3586" s="11" t="str">
        <f t="shared" si="1"/>
        <v>20080530</v>
      </c>
      <c r="C3586" s="12">
        <f t="shared" si="2"/>
        <v>39598</v>
      </c>
      <c r="D3586" s="3" t="str">
        <f t="shared" si="3"/>
        <v>08</v>
      </c>
      <c r="E3586" s="13">
        <v>568.0</v>
      </c>
      <c r="F3586" s="14">
        <f>'Costo de tareas'!$B$15</f>
        <v>0.1964027778</v>
      </c>
      <c r="G3586" s="15">
        <f>'Producción diaria'!$T$3*$L$2*$M$2*$N$2*E3586*1000/'Costo de tareas'!$B$14</f>
        <v>854.0231792</v>
      </c>
      <c r="H3586" s="16">
        <f>IF(G3586 &gt; 'Costo de tareas'!$B$13, 'Costo de tareas'!$B$13, IF(G3586 &lt; 'Costo de tareas'!$B$13*0.2, 0, 'Costo de tareas'!$B$13- G3586))</f>
        <v>39.28055556</v>
      </c>
      <c r="I3586" s="17">
        <f>IF(H3586=0,'Costo de tareas'!$B$13,'Costo de tareas'!$B$13-H3586)</f>
        <v>0</v>
      </c>
      <c r="J3586" s="2"/>
      <c r="K3586" s="2"/>
      <c r="P3586" s="2"/>
    </row>
    <row r="3587">
      <c r="A3587" s="3" t="s">
        <v>4771</v>
      </c>
      <c r="B3587" s="11" t="str">
        <f t="shared" si="1"/>
        <v>20080530</v>
      </c>
      <c r="C3587" s="12">
        <f t="shared" si="2"/>
        <v>39598</v>
      </c>
      <c r="D3587" s="3" t="str">
        <f t="shared" si="3"/>
        <v>09</v>
      </c>
      <c r="E3587" s="13">
        <v>525.0</v>
      </c>
      <c r="F3587" s="14">
        <f>'Costo de tareas'!$B$15</f>
        <v>0.1964027778</v>
      </c>
      <c r="G3587" s="15">
        <f>'Producción diaria'!$T$3*$L$2*$M$2*$N$2*E3587*1000/'Costo de tareas'!$B$14</f>
        <v>789.3700159</v>
      </c>
      <c r="H3587" s="16">
        <f>IF(G3587 &gt; 'Costo de tareas'!$B$13, 'Costo de tareas'!$B$13, IF(G3587 &lt; 'Costo de tareas'!$B$13*0.2, 0, 'Costo de tareas'!$B$13- G3587))</f>
        <v>39.28055556</v>
      </c>
      <c r="I3587" s="17">
        <f>IF(H3587=0,'Costo de tareas'!$B$13,'Costo de tareas'!$B$13-H3587)</f>
        <v>0</v>
      </c>
      <c r="J3587" s="2"/>
      <c r="K3587" s="2"/>
      <c r="P3587" s="2"/>
    </row>
    <row r="3588">
      <c r="A3588" s="3" t="s">
        <v>4772</v>
      </c>
      <c r="B3588" s="11" t="str">
        <f t="shared" si="1"/>
        <v>20080530</v>
      </c>
      <c r="C3588" s="12">
        <f t="shared" si="2"/>
        <v>39598</v>
      </c>
      <c r="D3588" s="3" t="str">
        <f t="shared" si="3"/>
        <v>10</v>
      </c>
      <c r="E3588" s="13">
        <v>643.0</v>
      </c>
      <c r="F3588" s="14">
        <f>'Costo de tareas'!$B$15</f>
        <v>0.1964027778</v>
      </c>
      <c r="G3588" s="15">
        <f>'Producción diaria'!$T$3*$L$2*$M$2*$N$2*E3588*1000/'Costo de tareas'!$B$14</f>
        <v>966.7903243</v>
      </c>
      <c r="H3588" s="16">
        <f>IF(G3588 &gt; 'Costo de tareas'!$B$13, 'Costo de tareas'!$B$13, IF(G3588 &lt; 'Costo de tareas'!$B$13*0.2, 0, 'Costo de tareas'!$B$13- G3588))</f>
        <v>39.28055556</v>
      </c>
      <c r="I3588" s="17">
        <f>IF(H3588=0,'Costo de tareas'!$B$13,'Costo de tareas'!$B$13-H3588)</f>
        <v>0</v>
      </c>
      <c r="J3588" s="2"/>
      <c r="K3588" s="2"/>
      <c r="P3588" s="2"/>
    </row>
    <row r="3589">
      <c r="A3589" s="3" t="s">
        <v>4773</v>
      </c>
      <c r="B3589" s="11" t="str">
        <f t="shared" si="1"/>
        <v>20080530</v>
      </c>
      <c r="C3589" s="12">
        <f t="shared" si="2"/>
        <v>39598</v>
      </c>
      <c r="D3589" s="3" t="str">
        <f t="shared" si="3"/>
        <v>11</v>
      </c>
      <c r="E3589" s="13">
        <v>392.0</v>
      </c>
      <c r="F3589" s="14">
        <f>'Costo de tareas'!$B$15</f>
        <v>0.1964027778</v>
      </c>
      <c r="G3589" s="15">
        <f>'Producción diaria'!$T$3*$L$2*$M$2*$N$2*E3589*1000/'Costo de tareas'!$B$14</f>
        <v>589.3962786</v>
      </c>
      <c r="H3589" s="16">
        <f>IF(G3589 &gt; 'Costo de tareas'!$B$13, 'Costo de tareas'!$B$13, IF(G3589 &lt; 'Costo de tareas'!$B$13*0.2, 0, 'Costo de tareas'!$B$13- G3589))</f>
        <v>39.28055556</v>
      </c>
      <c r="I3589" s="17">
        <f>IF(H3589=0,'Costo de tareas'!$B$13,'Costo de tareas'!$B$13-H3589)</f>
        <v>0</v>
      </c>
      <c r="J3589" s="2"/>
      <c r="K3589" s="2"/>
      <c r="P3589" s="2"/>
    </row>
    <row r="3590">
      <c r="A3590" s="3" t="s">
        <v>4774</v>
      </c>
      <c r="B3590" s="11" t="str">
        <f t="shared" si="1"/>
        <v>20080530</v>
      </c>
      <c r="C3590" s="12">
        <f t="shared" si="2"/>
        <v>39598</v>
      </c>
      <c r="D3590" s="3" t="str">
        <f t="shared" si="3"/>
        <v>12</v>
      </c>
      <c r="E3590" s="13">
        <v>315.0</v>
      </c>
      <c r="F3590" s="14">
        <f>'Costo de tareas'!$B$15</f>
        <v>0.1964027778</v>
      </c>
      <c r="G3590" s="15">
        <f>'Producción diaria'!$T$3*$L$2*$M$2*$N$2*E3590*1000/'Costo de tareas'!$B$14</f>
        <v>473.6220096</v>
      </c>
      <c r="H3590" s="16">
        <f>IF(G3590 &gt; 'Costo de tareas'!$B$13, 'Costo de tareas'!$B$13, IF(G3590 &lt; 'Costo de tareas'!$B$13*0.2, 0, 'Costo de tareas'!$B$13- G3590))</f>
        <v>39.28055556</v>
      </c>
      <c r="I3590" s="17">
        <f>IF(H3590=0,'Costo de tareas'!$B$13,'Costo de tareas'!$B$13-H3590)</f>
        <v>0</v>
      </c>
      <c r="J3590" s="2"/>
      <c r="K3590" s="2"/>
      <c r="P3590" s="2"/>
    </row>
    <row r="3591">
      <c r="A3591" s="3" t="s">
        <v>4775</v>
      </c>
      <c r="B3591" s="11" t="str">
        <f t="shared" si="1"/>
        <v>20080530</v>
      </c>
      <c r="C3591" s="12">
        <f t="shared" si="2"/>
        <v>39598</v>
      </c>
      <c r="D3591" s="3" t="str">
        <f t="shared" si="3"/>
        <v>13</v>
      </c>
      <c r="E3591" s="13">
        <v>576.0</v>
      </c>
      <c r="F3591" s="14">
        <f>'Costo de tareas'!$B$15</f>
        <v>0.1964027778</v>
      </c>
      <c r="G3591" s="15">
        <f>'Producción diaria'!$T$3*$L$2*$M$2*$N$2*E3591*1000/'Costo de tareas'!$B$14</f>
        <v>866.0516746</v>
      </c>
      <c r="H3591" s="16">
        <f>IF(G3591 &gt; 'Costo de tareas'!$B$13, 'Costo de tareas'!$B$13, IF(G3591 &lt; 'Costo de tareas'!$B$13*0.2, 0, 'Costo de tareas'!$B$13- G3591))</f>
        <v>39.28055556</v>
      </c>
      <c r="I3591" s="17">
        <f>IF(H3591=0,'Costo de tareas'!$B$13,'Costo de tareas'!$B$13-H3591)</f>
        <v>0</v>
      </c>
      <c r="J3591" s="2"/>
      <c r="K3591" s="2"/>
      <c r="P3591" s="2"/>
    </row>
    <row r="3592">
      <c r="A3592" s="3" t="s">
        <v>4776</v>
      </c>
      <c r="B3592" s="11" t="str">
        <f t="shared" si="1"/>
        <v>20080530</v>
      </c>
      <c r="C3592" s="12">
        <f t="shared" si="2"/>
        <v>39598</v>
      </c>
      <c r="D3592" s="3" t="str">
        <f t="shared" si="3"/>
        <v>14</v>
      </c>
      <c r="E3592" s="13">
        <v>474.0</v>
      </c>
      <c r="F3592" s="14">
        <f>'Costo de tareas'!$B$15</f>
        <v>0.1964027778</v>
      </c>
      <c r="G3592" s="15">
        <f>'Producción diaria'!$T$3*$L$2*$M$2*$N$2*E3592*1000/'Costo de tareas'!$B$14</f>
        <v>712.6883573</v>
      </c>
      <c r="H3592" s="16">
        <f>IF(G3592 &gt; 'Costo de tareas'!$B$13, 'Costo de tareas'!$B$13, IF(G3592 &lt; 'Costo de tareas'!$B$13*0.2, 0, 'Costo de tareas'!$B$13- G3592))</f>
        <v>39.28055556</v>
      </c>
      <c r="I3592" s="17">
        <f>IF(H3592=0,'Costo de tareas'!$B$13,'Costo de tareas'!$B$13-H3592)</f>
        <v>0</v>
      </c>
      <c r="J3592" s="2"/>
      <c r="K3592" s="2"/>
      <c r="P3592" s="2"/>
    </row>
    <row r="3593">
      <c r="A3593" s="3" t="s">
        <v>4777</v>
      </c>
      <c r="B3593" s="11" t="str">
        <f t="shared" si="1"/>
        <v>20080530</v>
      </c>
      <c r="C3593" s="12">
        <f t="shared" si="2"/>
        <v>39598</v>
      </c>
      <c r="D3593" s="3" t="str">
        <f t="shared" si="3"/>
        <v>15</v>
      </c>
      <c r="E3593" s="13">
        <v>173.0</v>
      </c>
      <c r="F3593" s="14">
        <f>'Costo de tareas'!$B$15</f>
        <v>0.1964027778</v>
      </c>
      <c r="G3593" s="15">
        <f>'Producción diaria'!$T$3*$L$2*$M$2*$N$2*E3593*1000/'Costo de tareas'!$B$14</f>
        <v>260.1162148</v>
      </c>
      <c r="H3593" s="16">
        <f>IF(G3593 &gt; 'Costo de tareas'!$B$13, 'Costo de tareas'!$B$13, IF(G3593 &lt; 'Costo de tareas'!$B$13*0.2, 0, 'Costo de tareas'!$B$13- G3593))</f>
        <v>39.28055556</v>
      </c>
      <c r="I3593" s="17">
        <f>IF(H3593=0,'Costo de tareas'!$B$13,'Costo de tareas'!$B$13-H3593)</f>
        <v>0</v>
      </c>
      <c r="J3593" s="2"/>
      <c r="K3593" s="2"/>
      <c r="P3593" s="2"/>
    </row>
    <row r="3594">
      <c r="A3594" s="3" t="s">
        <v>4778</v>
      </c>
      <c r="B3594" s="11" t="str">
        <f t="shared" si="1"/>
        <v>20080530</v>
      </c>
      <c r="C3594" s="12">
        <f t="shared" si="2"/>
        <v>39598</v>
      </c>
      <c r="D3594" s="3" t="str">
        <f t="shared" si="3"/>
        <v>16</v>
      </c>
      <c r="E3594" s="13">
        <v>269.0</v>
      </c>
      <c r="F3594" s="14">
        <f>'Costo de tareas'!$B$15</f>
        <v>0.1964027778</v>
      </c>
      <c r="G3594" s="15">
        <f>'Producción diaria'!$T$3*$L$2*$M$2*$N$2*E3594*1000/'Costo de tareas'!$B$14</f>
        <v>404.4581606</v>
      </c>
      <c r="H3594" s="16">
        <f>IF(G3594 &gt; 'Costo de tareas'!$B$13, 'Costo de tareas'!$B$13, IF(G3594 &lt; 'Costo de tareas'!$B$13*0.2, 0, 'Costo de tareas'!$B$13- G3594))</f>
        <v>39.28055556</v>
      </c>
      <c r="I3594" s="17">
        <f>IF(H3594=0,'Costo de tareas'!$B$13,'Costo de tareas'!$B$13-H3594)</f>
        <v>0</v>
      </c>
      <c r="J3594" s="2"/>
      <c r="K3594" s="2"/>
      <c r="P3594" s="2"/>
    </row>
    <row r="3595">
      <c r="A3595" s="3" t="s">
        <v>4779</v>
      </c>
      <c r="B3595" s="11" t="str">
        <f t="shared" si="1"/>
        <v>20080530</v>
      </c>
      <c r="C3595" s="12">
        <f t="shared" si="2"/>
        <v>39598</v>
      </c>
      <c r="D3595" s="3" t="str">
        <f t="shared" si="3"/>
        <v>17</v>
      </c>
      <c r="E3595" s="13">
        <v>309.0</v>
      </c>
      <c r="F3595" s="14">
        <f>'Costo de tareas'!$B$15</f>
        <v>0.1964027778</v>
      </c>
      <c r="G3595" s="15">
        <f>'Producción diaria'!$T$3*$L$2*$M$2*$N$2*E3595*1000/'Costo de tareas'!$B$14</f>
        <v>464.600638</v>
      </c>
      <c r="H3595" s="16">
        <f>IF(G3595 &gt; 'Costo de tareas'!$B$13, 'Costo de tareas'!$B$13, IF(G3595 &lt; 'Costo de tareas'!$B$13*0.2, 0, 'Costo de tareas'!$B$13- G3595))</f>
        <v>39.28055556</v>
      </c>
      <c r="I3595" s="17">
        <f>IF(H3595=0,'Costo de tareas'!$B$13,'Costo de tareas'!$B$13-H3595)</f>
        <v>0</v>
      </c>
      <c r="J3595" s="2"/>
      <c r="K3595" s="2"/>
      <c r="P3595" s="2"/>
    </row>
    <row r="3596">
      <c r="A3596" s="3" t="s">
        <v>4780</v>
      </c>
      <c r="B3596" s="11" t="str">
        <f t="shared" si="1"/>
        <v>20080530</v>
      </c>
      <c r="C3596" s="12">
        <f t="shared" si="2"/>
        <v>39598</v>
      </c>
      <c r="D3596" s="3" t="str">
        <f t="shared" si="3"/>
        <v>18</v>
      </c>
      <c r="E3596" s="13">
        <v>136.0</v>
      </c>
      <c r="F3596" s="14">
        <f>'Costo de tareas'!$B$15</f>
        <v>0.1964027778</v>
      </c>
      <c r="G3596" s="15">
        <f>'Producción diaria'!$T$3*$L$2*$M$2*$N$2*E3596*1000/'Costo de tareas'!$B$14</f>
        <v>204.4844232</v>
      </c>
      <c r="H3596" s="16">
        <f>IF(G3596 &gt; 'Costo de tareas'!$B$13, 'Costo de tareas'!$B$13, IF(G3596 &lt; 'Costo de tareas'!$B$13*0.2, 0, 'Costo de tareas'!$B$13- G3596))</f>
        <v>39.28055556</v>
      </c>
      <c r="I3596" s="17">
        <f>IF(H3596=0,'Costo de tareas'!$B$13,'Costo de tareas'!$B$13-H3596)</f>
        <v>0</v>
      </c>
      <c r="J3596" s="2"/>
      <c r="K3596" s="2"/>
      <c r="P3596" s="2"/>
    </row>
    <row r="3597">
      <c r="A3597" s="3" t="s">
        <v>4781</v>
      </c>
      <c r="B3597" s="11" t="str">
        <f t="shared" si="1"/>
        <v>20080530</v>
      </c>
      <c r="C3597" s="12">
        <f t="shared" si="2"/>
        <v>39598</v>
      </c>
      <c r="D3597" s="3" t="str">
        <f t="shared" si="3"/>
        <v>19</v>
      </c>
      <c r="E3597" s="13">
        <v>2.0</v>
      </c>
      <c r="F3597" s="14">
        <f>'Costo de tareas'!$B$15</f>
        <v>0.1964027778</v>
      </c>
      <c r="G3597" s="15">
        <f>'Producción diaria'!$T$3*$L$2*$M$2*$N$2*E3597*1000/'Costo de tareas'!$B$14</f>
        <v>3.00712387</v>
      </c>
      <c r="H3597" s="16">
        <f>IF(G3597 &gt; 'Costo de tareas'!$B$13, 'Costo de tareas'!$B$13, IF(G3597 &lt; 'Costo de tareas'!$B$13*0.2, 0, 'Costo de tareas'!$B$13- G3597))</f>
        <v>0</v>
      </c>
      <c r="I3597" s="17">
        <f>IF(H3597=0,'Costo de tareas'!$B$13,'Costo de tareas'!$B$13-H3597)</f>
        <v>39.28055556</v>
      </c>
      <c r="J3597" s="2"/>
      <c r="K3597" s="2"/>
      <c r="P3597" s="2"/>
    </row>
    <row r="3598">
      <c r="A3598" s="3" t="s">
        <v>4782</v>
      </c>
      <c r="B3598" s="11" t="str">
        <f t="shared" si="1"/>
        <v>20080530</v>
      </c>
      <c r="C3598" s="12">
        <f t="shared" si="2"/>
        <v>39598</v>
      </c>
      <c r="D3598" s="3" t="str">
        <f t="shared" si="3"/>
        <v>20</v>
      </c>
      <c r="E3598" s="13">
        <v>0.0</v>
      </c>
      <c r="F3598" s="14">
        <f>'Costo de tareas'!$B$15</f>
        <v>0.1964027778</v>
      </c>
      <c r="G3598" s="15">
        <f>'Producción diaria'!$T$3*$L$2*$M$2*$N$2*E3598*1000/'Costo de tareas'!$B$14</f>
        <v>0</v>
      </c>
      <c r="H3598" s="16">
        <f>IF(G3598 &gt; 'Costo de tareas'!$B$13, 'Costo de tareas'!$B$13, IF(G3598 &lt; 'Costo de tareas'!$B$13*0.2, 0, 'Costo de tareas'!$B$13- G3598))</f>
        <v>0</v>
      </c>
      <c r="I3598" s="17">
        <f>IF(H3598=0,'Costo de tareas'!$B$13,'Costo de tareas'!$B$13-H3598)</f>
        <v>39.28055556</v>
      </c>
      <c r="J3598" s="2"/>
      <c r="K3598" s="2"/>
      <c r="P3598" s="2"/>
    </row>
    <row r="3599">
      <c r="A3599" s="3" t="s">
        <v>4783</v>
      </c>
      <c r="B3599" s="11" t="str">
        <f t="shared" si="1"/>
        <v>20080530</v>
      </c>
      <c r="C3599" s="12">
        <f t="shared" si="2"/>
        <v>39598</v>
      </c>
      <c r="D3599" s="3" t="str">
        <f t="shared" si="3"/>
        <v>21</v>
      </c>
      <c r="E3599" s="13">
        <v>0.0</v>
      </c>
      <c r="F3599" s="14">
        <f>'Costo de tareas'!$B$15</f>
        <v>0.1964027778</v>
      </c>
      <c r="G3599" s="15">
        <f>'Producción diaria'!$T$3*$L$2*$M$2*$N$2*E3599*1000/'Costo de tareas'!$B$14</f>
        <v>0</v>
      </c>
      <c r="H3599" s="16">
        <f>IF(G3599 &gt; 'Costo de tareas'!$B$13, 'Costo de tareas'!$B$13, IF(G3599 &lt; 'Costo de tareas'!$B$13*0.2, 0, 'Costo de tareas'!$B$13- G3599))</f>
        <v>0</v>
      </c>
      <c r="I3599" s="17">
        <f>IF(H3599=0,'Costo de tareas'!$B$13,'Costo de tareas'!$B$13-H3599)</f>
        <v>39.28055556</v>
      </c>
      <c r="J3599" s="2"/>
      <c r="K3599" s="2"/>
      <c r="P3599" s="2"/>
    </row>
    <row r="3600">
      <c r="A3600" s="3" t="s">
        <v>4784</v>
      </c>
      <c r="B3600" s="11" t="str">
        <f t="shared" si="1"/>
        <v>20080530</v>
      </c>
      <c r="C3600" s="12">
        <f t="shared" si="2"/>
        <v>39598</v>
      </c>
      <c r="D3600" s="3" t="str">
        <f t="shared" si="3"/>
        <v>22</v>
      </c>
      <c r="E3600" s="13">
        <v>0.0</v>
      </c>
      <c r="F3600" s="14">
        <f>'Costo de tareas'!$B$15</f>
        <v>0.1964027778</v>
      </c>
      <c r="G3600" s="15">
        <f>'Producción diaria'!$T$3*$L$2*$M$2*$N$2*E3600*1000/'Costo de tareas'!$B$14</f>
        <v>0</v>
      </c>
      <c r="H3600" s="16">
        <f>IF(G3600 &gt; 'Costo de tareas'!$B$13, 'Costo de tareas'!$B$13, IF(G3600 &lt; 'Costo de tareas'!$B$13*0.2, 0, 'Costo de tareas'!$B$13- G3600))</f>
        <v>0</v>
      </c>
      <c r="I3600" s="17">
        <f>IF(H3600=0,'Costo de tareas'!$B$13,'Costo de tareas'!$B$13-H3600)</f>
        <v>39.28055556</v>
      </c>
      <c r="J3600" s="2"/>
      <c r="K3600" s="2"/>
      <c r="P3600" s="2"/>
    </row>
    <row r="3601">
      <c r="A3601" s="3" t="s">
        <v>4785</v>
      </c>
      <c r="B3601" s="11" t="str">
        <f t="shared" si="1"/>
        <v>20080530</v>
      </c>
      <c r="C3601" s="12">
        <f t="shared" si="2"/>
        <v>39598</v>
      </c>
      <c r="D3601" s="3" t="str">
        <f t="shared" si="3"/>
        <v>23</v>
      </c>
      <c r="E3601" s="13">
        <v>0.0</v>
      </c>
      <c r="F3601" s="14">
        <f>'Costo de tareas'!$B$15</f>
        <v>0.1964027778</v>
      </c>
      <c r="G3601" s="15">
        <f>'Producción diaria'!$T$3*$L$2*$M$2*$N$2*E3601*1000/'Costo de tareas'!$B$14</f>
        <v>0</v>
      </c>
      <c r="H3601" s="16">
        <f>IF(G3601 &gt; 'Costo de tareas'!$B$13, 'Costo de tareas'!$B$13, IF(G3601 &lt; 'Costo de tareas'!$B$13*0.2, 0, 'Costo de tareas'!$B$13- G3601))</f>
        <v>0</v>
      </c>
      <c r="I3601" s="17">
        <f>IF(H3601=0,'Costo de tareas'!$B$13,'Costo de tareas'!$B$13-H3601)</f>
        <v>39.28055556</v>
      </c>
      <c r="J3601" s="2"/>
      <c r="K3601" s="2"/>
      <c r="P3601" s="2"/>
    </row>
    <row r="3602">
      <c r="A3602" s="3" t="s">
        <v>4786</v>
      </c>
      <c r="B3602" s="11" t="str">
        <f t="shared" si="1"/>
        <v>20080531</v>
      </c>
      <c r="C3602" s="12">
        <f t="shared" si="2"/>
        <v>39599</v>
      </c>
      <c r="D3602" s="3" t="str">
        <f t="shared" si="3"/>
        <v>00</v>
      </c>
      <c r="E3602" s="13">
        <v>0.0</v>
      </c>
      <c r="F3602" s="14">
        <f>'Costo de tareas'!$B$15</f>
        <v>0.1964027778</v>
      </c>
      <c r="G3602" s="15">
        <f>'Producción diaria'!$T$3*$L$2*$M$2*$N$2*E3602*1000/'Costo de tareas'!$B$14</f>
        <v>0</v>
      </c>
      <c r="H3602" s="16">
        <f>IF(G3602 &gt; 'Costo de tareas'!$B$13, 'Costo de tareas'!$B$13, IF(G3602 &lt; 'Costo de tareas'!$B$13*0.2, 0, 'Costo de tareas'!$B$13- G3602))</f>
        <v>0</v>
      </c>
      <c r="I3602" s="17">
        <f>IF(H3602=0,'Costo de tareas'!$B$13,'Costo de tareas'!$B$13-H3602)</f>
        <v>39.28055556</v>
      </c>
      <c r="J3602" s="2"/>
      <c r="K3602" s="2"/>
      <c r="P3602" s="2"/>
    </row>
    <row r="3603">
      <c r="A3603" s="3" t="s">
        <v>4787</v>
      </c>
      <c r="B3603" s="11" t="str">
        <f t="shared" si="1"/>
        <v>20080531</v>
      </c>
      <c r="C3603" s="12">
        <f t="shared" si="2"/>
        <v>39599</v>
      </c>
      <c r="D3603" s="3" t="str">
        <f t="shared" si="3"/>
        <v>01</v>
      </c>
      <c r="E3603" s="13">
        <v>0.0</v>
      </c>
      <c r="F3603" s="14">
        <f>'Costo de tareas'!$B$15</f>
        <v>0.1964027778</v>
      </c>
      <c r="G3603" s="15">
        <f>'Producción diaria'!$T$3*$L$2*$M$2*$N$2*E3603*1000/'Costo de tareas'!$B$14</f>
        <v>0</v>
      </c>
      <c r="H3603" s="16">
        <f>IF(G3603 &gt; 'Costo de tareas'!$B$13, 'Costo de tareas'!$B$13, IF(G3603 &lt; 'Costo de tareas'!$B$13*0.2, 0, 'Costo de tareas'!$B$13- G3603))</f>
        <v>0</v>
      </c>
      <c r="I3603" s="17">
        <f>IF(H3603=0,'Costo de tareas'!$B$13,'Costo de tareas'!$B$13-H3603)</f>
        <v>39.28055556</v>
      </c>
      <c r="J3603" s="2"/>
      <c r="K3603" s="2"/>
      <c r="P3603" s="2"/>
    </row>
    <row r="3604">
      <c r="A3604" s="3" t="s">
        <v>4788</v>
      </c>
      <c r="B3604" s="11" t="str">
        <f t="shared" si="1"/>
        <v>20080531</v>
      </c>
      <c r="C3604" s="12">
        <f t="shared" si="2"/>
        <v>39599</v>
      </c>
      <c r="D3604" s="3" t="str">
        <f t="shared" si="3"/>
        <v>02</v>
      </c>
      <c r="E3604" s="13">
        <v>0.0</v>
      </c>
      <c r="F3604" s="14">
        <f>'Costo de tareas'!$B$15</f>
        <v>0.1964027778</v>
      </c>
      <c r="G3604" s="15">
        <f>'Producción diaria'!$T$3*$L$2*$M$2*$N$2*E3604*1000/'Costo de tareas'!$B$14</f>
        <v>0</v>
      </c>
      <c r="H3604" s="16">
        <f>IF(G3604 &gt; 'Costo de tareas'!$B$13, 'Costo de tareas'!$B$13, IF(G3604 &lt; 'Costo de tareas'!$B$13*0.2, 0, 'Costo de tareas'!$B$13- G3604))</f>
        <v>0</v>
      </c>
      <c r="I3604" s="17">
        <f>IF(H3604=0,'Costo de tareas'!$B$13,'Costo de tareas'!$B$13-H3604)</f>
        <v>39.28055556</v>
      </c>
      <c r="J3604" s="2"/>
      <c r="K3604" s="2"/>
      <c r="P3604" s="2"/>
    </row>
    <row r="3605">
      <c r="A3605" s="3" t="s">
        <v>4789</v>
      </c>
      <c r="B3605" s="11" t="str">
        <f t="shared" si="1"/>
        <v>20080531</v>
      </c>
      <c r="C3605" s="12">
        <f t="shared" si="2"/>
        <v>39599</v>
      </c>
      <c r="D3605" s="3" t="str">
        <f t="shared" si="3"/>
        <v>03</v>
      </c>
      <c r="E3605" s="13">
        <v>0.0</v>
      </c>
      <c r="F3605" s="14">
        <f>'Costo de tareas'!$B$15</f>
        <v>0.1964027778</v>
      </c>
      <c r="G3605" s="15">
        <f>'Producción diaria'!$T$3*$L$2*$M$2*$N$2*E3605*1000/'Costo de tareas'!$B$14</f>
        <v>0</v>
      </c>
      <c r="H3605" s="16">
        <f>IF(G3605 &gt; 'Costo de tareas'!$B$13, 'Costo de tareas'!$B$13, IF(G3605 &lt; 'Costo de tareas'!$B$13*0.2, 0, 'Costo de tareas'!$B$13- G3605))</f>
        <v>0</v>
      </c>
      <c r="I3605" s="17">
        <f>IF(H3605=0,'Costo de tareas'!$B$13,'Costo de tareas'!$B$13-H3605)</f>
        <v>39.28055556</v>
      </c>
      <c r="J3605" s="2"/>
      <c r="K3605" s="2"/>
      <c r="P3605" s="2"/>
    </row>
    <row r="3606">
      <c r="A3606" s="3" t="s">
        <v>4790</v>
      </c>
      <c r="B3606" s="11" t="str">
        <f t="shared" si="1"/>
        <v>20080531</v>
      </c>
      <c r="C3606" s="12">
        <f t="shared" si="2"/>
        <v>39599</v>
      </c>
      <c r="D3606" s="3" t="str">
        <f t="shared" si="3"/>
        <v>04</v>
      </c>
      <c r="E3606" s="13">
        <v>0.0</v>
      </c>
      <c r="F3606" s="14">
        <f>'Costo de tareas'!$B$15</f>
        <v>0.1964027778</v>
      </c>
      <c r="G3606" s="15">
        <f>'Producción diaria'!$T$3*$L$2*$M$2*$N$2*E3606*1000/'Costo de tareas'!$B$14</f>
        <v>0</v>
      </c>
      <c r="H3606" s="16">
        <f>IF(G3606 &gt; 'Costo de tareas'!$B$13, 'Costo de tareas'!$B$13, IF(G3606 &lt; 'Costo de tareas'!$B$13*0.2, 0, 'Costo de tareas'!$B$13- G3606))</f>
        <v>0</v>
      </c>
      <c r="I3606" s="17">
        <f>IF(H3606=0,'Costo de tareas'!$B$13,'Costo de tareas'!$B$13-H3606)</f>
        <v>39.28055556</v>
      </c>
      <c r="J3606" s="2"/>
      <c r="K3606" s="2"/>
      <c r="P3606" s="2"/>
    </row>
    <row r="3607">
      <c r="A3607" s="3" t="s">
        <v>4791</v>
      </c>
      <c r="B3607" s="11" t="str">
        <f t="shared" si="1"/>
        <v>20080531</v>
      </c>
      <c r="C3607" s="12">
        <f t="shared" si="2"/>
        <v>39599</v>
      </c>
      <c r="D3607" s="3" t="str">
        <f t="shared" si="3"/>
        <v>05</v>
      </c>
      <c r="E3607" s="13">
        <v>1.0</v>
      </c>
      <c r="F3607" s="14">
        <f>'Costo de tareas'!$B$15</f>
        <v>0.1964027778</v>
      </c>
      <c r="G3607" s="15">
        <f>'Producción diaria'!$T$3*$L$2*$M$2*$N$2*E3607*1000/'Costo de tareas'!$B$14</f>
        <v>1.503561935</v>
      </c>
      <c r="H3607" s="16">
        <f>IF(G3607 &gt; 'Costo de tareas'!$B$13, 'Costo de tareas'!$B$13, IF(G3607 &lt; 'Costo de tareas'!$B$13*0.2, 0, 'Costo de tareas'!$B$13- G3607))</f>
        <v>0</v>
      </c>
      <c r="I3607" s="17">
        <f>IF(H3607=0,'Costo de tareas'!$B$13,'Costo de tareas'!$B$13-H3607)</f>
        <v>39.28055556</v>
      </c>
      <c r="J3607" s="2"/>
      <c r="K3607" s="2"/>
      <c r="P3607" s="2"/>
    </row>
    <row r="3608">
      <c r="A3608" s="3" t="s">
        <v>4792</v>
      </c>
      <c r="B3608" s="11" t="str">
        <f t="shared" si="1"/>
        <v>20080531</v>
      </c>
      <c r="C3608" s="12">
        <f t="shared" si="2"/>
        <v>39599</v>
      </c>
      <c r="D3608" s="3" t="str">
        <f t="shared" si="3"/>
        <v>06</v>
      </c>
      <c r="E3608" s="13">
        <v>66.0</v>
      </c>
      <c r="F3608" s="14">
        <f>'Costo de tareas'!$B$15</f>
        <v>0.1964027778</v>
      </c>
      <c r="G3608" s="15">
        <f>'Producción diaria'!$T$3*$L$2*$M$2*$N$2*E3608*1000/'Costo de tareas'!$B$14</f>
        <v>99.23508772</v>
      </c>
      <c r="H3608" s="16">
        <f>IF(G3608 &gt; 'Costo de tareas'!$B$13, 'Costo de tareas'!$B$13, IF(G3608 &lt; 'Costo de tareas'!$B$13*0.2, 0, 'Costo de tareas'!$B$13- G3608))</f>
        <v>39.28055556</v>
      </c>
      <c r="I3608" s="17">
        <f>IF(H3608=0,'Costo de tareas'!$B$13,'Costo de tareas'!$B$13-H3608)</f>
        <v>0</v>
      </c>
      <c r="J3608" s="2"/>
      <c r="K3608" s="2"/>
      <c r="P3608" s="2"/>
    </row>
    <row r="3609">
      <c r="A3609" s="3" t="s">
        <v>4793</v>
      </c>
      <c r="B3609" s="11" t="str">
        <f t="shared" si="1"/>
        <v>20080531</v>
      </c>
      <c r="C3609" s="12">
        <f t="shared" si="2"/>
        <v>39599</v>
      </c>
      <c r="D3609" s="3" t="str">
        <f t="shared" si="3"/>
        <v>07</v>
      </c>
      <c r="E3609" s="13">
        <v>121.0</v>
      </c>
      <c r="F3609" s="14">
        <f>'Costo de tareas'!$B$15</f>
        <v>0.1964027778</v>
      </c>
      <c r="G3609" s="15">
        <f>'Producción diaria'!$T$3*$L$2*$M$2*$N$2*E3609*1000/'Costo de tareas'!$B$14</f>
        <v>181.9309942</v>
      </c>
      <c r="H3609" s="16">
        <f>IF(G3609 &gt; 'Costo de tareas'!$B$13, 'Costo de tareas'!$B$13, IF(G3609 &lt; 'Costo de tareas'!$B$13*0.2, 0, 'Costo de tareas'!$B$13- G3609))</f>
        <v>39.28055556</v>
      </c>
      <c r="I3609" s="17">
        <f>IF(H3609=0,'Costo de tareas'!$B$13,'Costo de tareas'!$B$13-H3609)</f>
        <v>0</v>
      </c>
      <c r="J3609" s="2"/>
      <c r="K3609" s="2"/>
      <c r="P3609" s="2"/>
    </row>
    <row r="3610">
      <c r="A3610" s="3" t="s">
        <v>4794</v>
      </c>
      <c r="B3610" s="11" t="str">
        <f t="shared" si="1"/>
        <v>20080531</v>
      </c>
      <c r="C3610" s="12">
        <f t="shared" si="2"/>
        <v>39599</v>
      </c>
      <c r="D3610" s="3" t="str">
        <f t="shared" si="3"/>
        <v>08</v>
      </c>
      <c r="E3610" s="13">
        <v>267.0</v>
      </c>
      <c r="F3610" s="14">
        <f>'Costo de tareas'!$B$15</f>
        <v>0.1964027778</v>
      </c>
      <c r="G3610" s="15">
        <f>'Producción diaria'!$T$3*$L$2*$M$2*$N$2*E3610*1000/'Costo de tareas'!$B$14</f>
        <v>401.4510367</v>
      </c>
      <c r="H3610" s="16">
        <f>IF(G3610 &gt; 'Costo de tareas'!$B$13, 'Costo de tareas'!$B$13, IF(G3610 &lt; 'Costo de tareas'!$B$13*0.2, 0, 'Costo de tareas'!$B$13- G3610))</f>
        <v>39.28055556</v>
      </c>
      <c r="I3610" s="17">
        <f>IF(H3610=0,'Costo de tareas'!$B$13,'Costo de tareas'!$B$13-H3610)</f>
        <v>0</v>
      </c>
      <c r="J3610" s="2"/>
      <c r="K3610" s="2"/>
      <c r="P3610" s="2"/>
    </row>
    <row r="3611">
      <c r="A3611" s="3" t="s">
        <v>4795</v>
      </c>
      <c r="B3611" s="11" t="str">
        <f t="shared" si="1"/>
        <v>20080531</v>
      </c>
      <c r="C3611" s="12">
        <f t="shared" si="2"/>
        <v>39599</v>
      </c>
      <c r="D3611" s="3" t="str">
        <f t="shared" si="3"/>
        <v>09</v>
      </c>
      <c r="E3611" s="13">
        <v>362.0</v>
      </c>
      <c r="F3611" s="14">
        <f>'Costo de tareas'!$B$15</f>
        <v>0.1964027778</v>
      </c>
      <c r="G3611" s="15">
        <f>'Producción diaria'!$T$3*$L$2*$M$2*$N$2*E3611*1000/'Costo de tareas'!$B$14</f>
        <v>544.2894205</v>
      </c>
      <c r="H3611" s="16">
        <f>IF(G3611 &gt; 'Costo de tareas'!$B$13, 'Costo de tareas'!$B$13, IF(G3611 &lt; 'Costo de tareas'!$B$13*0.2, 0, 'Costo de tareas'!$B$13- G3611))</f>
        <v>39.28055556</v>
      </c>
      <c r="I3611" s="17">
        <f>IF(H3611=0,'Costo de tareas'!$B$13,'Costo de tareas'!$B$13-H3611)</f>
        <v>0</v>
      </c>
      <c r="J3611" s="2"/>
      <c r="K3611" s="2"/>
      <c r="P3611" s="2"/>
    </row>
    <row r="3612">
      <c r="A3612" s="3" t="s">
        <v>4796</v>
      </c>
      <c r="B3612" s="11" t="str">
        <f t="shared" si="1"/>
        <v>20080531</v>
      </c>
      <c r="C3612" s="12">
        <f t="shared" si="2"/>
        <v>39599</v>
      </c>
      <c r="D3612" s="3" t="str">
        <f t="shared" si="3"/>
        <v>10</v>
      </c>
      <c r="E3612" s="13">
        <v>227.0</v>
      </c>
      <c r="F3612" s="14">
        <f>'Costo de tareas'!$B$15</f>
        <v>0.1964027778</v>
      </c>
      <c r="G3612" s="15">
        <f>'Producción diaria'!$T$3*$L$2*$M$2*$N$2*E3612*1000/'Costo de tareas'!$B$14</f>
        <v>341.3085593</v>
      </c>
      <c r="H3612" s="16">
        <f>IF(G3612 &gt; 'Costo de tareas'!$B$13, 'Costo de tareas'!$B$13, IF(G3612 &lt; 'Costo de tareas'!$B$13*0.2, 0, 'Costo de tareas'!$B$13- G3612))</f>
        <v>39.28055556</v>
      </c>
      <c r="I3612" s="17">
        <f>IF(H3612=0,'Costo de tareas'!$B$13,'Costo de tareas'!$B$13-H3612)</f>
        <v>0</v>
      </c>
      <c r="J3612" s="2"/>
      <c r="K3612" s="2"/>
      <c r="P3612" s="2"/>
    </row>
    <row r="3613">
      <c r="A3613" s="3" t="s">
        <v>4797</v>
      </c>
      <c r="B3613" s="11" t="str">
        <f t="shared" si="1"/>
        <v>20080531</v>
      </c>
      <c r="C3613" s="12">
        <f t="shared" si="2"/>
        <v>39599</v>
      </c>
      <c r="D3613" s="3" t="str">
        <f t="shared" si="3"/>
        <v>11</v>
      </c>
      <c r="E3613" s="13">
        <v>189.0</v>
      </c>
      <c r="F3613" s="14">
        <f>'Costo de tareas'!$B$15</f>
        <v>0.1964027778</v>
      </c>
      <c r="G3613" s="15">
        <f>'Producción diaria'!$T$3*$L$2*$M$2*$N$2*E3613*1000/'Costo de tareas'!$B$14</f>
        <v>284.1732057</v>
      </c>
      <c r="H3613" s="16">
        <f>IF(G3613 &gt; 'Costo de tareas'!$B$13, 'Costo de tareas'!$B$13, IF(G3613 &lt; 'Costo de tareas'!$B$13*0.2, 0, 'Costo de tareas'!$B$13- G3613))</f>
        <v>39.28055556</v>
      </c>
      <c r="I3613" s="17">
        <f>IF(H3613=0,'Costo de tareas'!$B$13,'Costo de tareas'!$B$13-H3613)</f>
        <v>0</v>
      </c>
      <c r="J3613" s="2"/>
      <c r="K3613" s="2"/>
      <c r="P3613" s="2"/>
    </row>
    <row r="3614">
      <c r="A3614" s="3" t="s">
        <v>4799</v>
      </c>
      <c r="B3614" s="11" t="str">
        <f t="shared" si="1"/>
        <v>20080531</v>
      </c>
      <c r="C3614" s="12">
        <f t="shared" si="2"/>
        <v>39599</v>
      </c>
      <c r="D3614" s="3" t="str">
        <f t="shared" si="3"/>
        <v>12</v>
      </c>
      <c r="E3614" s="13">
        <v>339.0</v>
      </c>
      <c r="F3614" s="14">
        <f>'Costo de tareas'!$B$15</f>
        <v>0.1964027778</v>
      </c>
      <c r="G3614" s="15">
        <f>'Producción diaria'!$T$3*$L$2*$M$2*$N$2*E3614*1000/'Costo de tareas'!$B$14</f>
        <v>509.707496</v>
      </c>
      <c r="H3614" s="16">
        <f>IF(G3614 &gt; 'Costo de tareas'!$B$13, 'Costo de tareas'!$B$13, IF(G3614 &lt; 'Costo de tareas'!$B$13*0.2, 0, 'Costo de tareas'!$B$13- G3614))</f>
        <v>39.28055556</v>
      </c>
      <c r="I3614" s="17">
        <f>IF(H3614=0,'Costo de tareas'!$B$13,'Costo de tareas'!$B$13-H3614)</f>
        <v>0</v>
      </c>
      <c r="J3614" s="2"/>
      <c r="K3614" s="2"/>
      <c r="P3614" s="2"/>
    </row>
    <row r="3615">
      <c r="A3615" s="3" t="s">
        <v>4800</v>
      </c>
      <c r="B3615" s="11" t="str">
        <f t="shared" si="1"/>
        <v>20080531</v>
      </c>
      <c r="C3615" s="12">
        <f t="shared" si="2"/>
        <v>39599</v>
      </c>
      <c r="D3615" s="3" t="str">
        <f t="shared" si="3"/>
        <v>13</v>
      </c>
      <c r="E3615" s="13">
        <v>989.0</v>
      </c>
      <c r="F3615" s="14">
        <f>'Costo de tareas'!$B$15</f>
        <v>0.1964027778</v>
      </c>
      <c r="G3615" s="15">
        <f>'Producción diaria'!$T$3*$L$2*$M$2*$N$2*E3615*1000/'Costo de tareas'!$B$14</f>
        <v>1487.022754</v>
      </c>
      <c r="H3615" s="16">
        <f>IF(G3615 &gt; 'Costo de tareas'!$B$13, 'Costo de tareas'!$B$13, IF(G3615 &lt; 'Costo de tareas'!$B$13*0.2, 0, 'Costo de tareas'!$B$13- G3615))</f>
        <v>39.28055556</v>
      </c>
      <c r="I3615" s="17">
        <f>IF(H3615=0,'Costo de tareas'!$B$13,'Costo de tareas'!$B$13-H3615)</f>
        <v>0</v>
      </c>
      <c r="J3615" s="2"/>
      <c r="K3615" s="2"/>
      <c r="P3615" s="2"/>
    </row>
    <row r="3616">
      <c r="A3616" s="3" t="s">
        <v>4801</v>
      </c>
      <c r="B3616" s="11" t="str">
        <f t="shared" si="1"/>
        <v>20080531</v>
      </c>
      <c r="C3616" s="12">
        <f t="shared" si="2"/>
        <v>39599</v>
      </c>
      <c r="D3616" s="3" t="str">
        <f t="shared" si="3"/>
        <v>14</v>
      </c>
      <c r="E3616" s="13">
        <v>42.0</v>
      </c>
      <c r="F3616" s="14">
        <f>'Costo de tareas'!$B$15</f>
        <v>0.1964027778</v>
      </c>
      <c r="G3616" s="15">
        <f>'Producción diaria'!$T$3*$L$2*$M$2*$N$2*E3616*1000/'Costo de tareas'!$B$14</f>
        <v>63.14960128</v>
      </c>
      <c r="H3616" s="16">
        <f>IF(G3616 &gt; 'Costo de tareas'!$B$13, 'Costo de tareas'!$B$13, IF(G3616 &lt; 'Costo de tareas'!$B$13*0.2, 0, 'Costo de tareas'!$B$13- G3616))</f>
        <v>39.28055556</v>
      </c>
      <c r="I3616" s="17">
        <f>IF(H3616=0,'Costo de tareas'!$B$13,'Costo de tareas'!$B$13-H3616)</f>
        <v>0</v>
      </c>
      <c r="J3616" s="2"/>
      <c r="K3616" s="2"/>
      <c r="P3616" s="2"/>
    </row>
    <row r="3617">
      <c r="A3617" s="3" t="s">
        <v>4802</v>
      </c>
      <c r="B3617" s="11" t="str">
        <f t="shared" si="1"/>
        <v>20080531</v>
      </c>
      <c r="C3617" s="12">
        <f t="shared" si="2"/>
        <v>39599</v>
      </c>
      <c r="D3617" s="3" t="str">
        <f t="shared" si="3"/>
        <v>15</v>
      </c>
      <c r="E3617" s="13">
        <v>3.0</v>
      </c>
      <c r="F3617" s="14">
        <f>'Costo de tareas'!$B$15</f>
        <v>0.1964027778</v>
      </c>
      <c r="G3617" s="15">
        <f>'Producción diaria'!$T$3*$L$2*$M$2*$N$2*E3617*1000/'Costo de tareas'!$B$14</f>
        <v>4.510685805</v>
      </c>
      <c r="H3617" s="16">
        <f>IF(G3617 &gt; 'Costo de tareas'!$B$13, 'Costo de tareas'!$B$13, IF(G3617 &lt; 'Costo de tareas'!$B$13*0.2, 0, 'Costo de tareas'!$B$13- G3617))</f>
        <v>0</v>
      </c>
      <c r="I3617" s="17">
        <f>IF(H3617=0,'Costo de tareas'!$B$13,'Costo de tareas'!$B$13-H3617)</f>
        <v>39.28055556</v>
      </c>
      <c r="J3617" s="2"/>
      <c r="K3617" s="2"/>
      <c r="P3617" s="2"/>
    </row>
    <row r="3618">
      <c r="A3618" s="3" t="s">
        <v>4803</v>
      </c>
      <c r="B3618" s="11" t="str">
        <f t="shared" si="1"/>
        <v>20080531</v>
      </c>
      <c r="C3618" s="12">
        <f t="shared" si="2"/>
        <v>39599</v>
      </c>
      <c r="D3618" s="3" t="str">
        <f t="shared" si="3"/>
        <v>16</v>
      </c>
      <c r="E3618" s="13">
        <v>55.0</v>
      </c>
      <c r="F3618" s="14">
        <f>'Costo de tareas'!$B$15</f>
        <v>0.1964027778</v>
      </c>
      <c r="G3618" s="15">
        <f>'Producción diaria'!$T$3*$L$2*$M$2*$N$2*E3618*1000/'Costo de tareas'!$B$14</f>
        <v>82.69590643</v>
      </c>
      <c r="H3618" s="16">
        <f>IF(G3618 &gt; 'Costo de tareas'!$B$13, 'Costo de tareas'!$B$13, IF(G3618 &lt; 'Costo de tareas'!$B$13*0.2, 0, 'Costo de tareas'!$B$13- G3618))</f>
        <v>39.28055556</v>
      </c>
      <c r="I3618" s="17">
        <f>IF(H3618=0,'Costo de tareas'!$B$13,'Costo de tareas'!$B$13-H3618)</f>
        <v>0</v>
      </c>
      <c r="J3618" s="2"/>
      <c r="K3618" s="2"/>
      <c r="P3618" s="2"/>
    </row>
    <row r="3619">
      <c r="A3619" s="3" t="s">
        <v>4804</v>
      </c>
      <c r="B3619" s="11" t="str">
        <f t="shared" si="1"/>
        <v>20080531</v>
      </c>
      <c r="C3619" s="12">
        <f t="shared" si="2"/>
        <v>39599</v>
      </c>
      <c r="D3619" s="3" t="str">
        <f t="shared" si="3"/>
        <v>17</v>
      </c>
      <c r="E3619" s="13">
        <v>399.0</v>
      </c>
      <c r="F3619" s="14">
        <f>'Costo de tareas'!$B$15</f>
        <v>0.1964027778</v>
      </c>
      <c r="G3619" s="15">
        <f>'Producción diaria'!$T$3*$L$2*$M$2*$N$2*E3619*1000/'Costo de tareas'!$B$14</f>
        <v>599.9212121</v>
      </c>
      <c r="H3619" s="16">
        <f>IF(G3619 &gt; 'Costo de tareas'!$B$13, 'Costo de tareas'!$B$13, IF(G3619 &lt; 'Costo de tareas'!$B$13*0.2, 0, 'Costo de tareas'!$B$13- G3619))</f>
        <v>39.28055556</v>
      </c>
      <c r="I3619" s="17">
        <f>IF(H3619=0,'Costo de tareas'!$B$13,'Costo de tareas'!$B$13-H3619)</f>
        <v>0</v>
      </c>
      <c r="J3619" s="2"/>
      <c r="K3619" s="2"/>
      <c r="P3619" s="2"/>
    </row>
    <row r="3620">
      <c r="A3620" s="3" t="s">
        <v>4805</v>
      </c>
      <c r="B3620" s="11" t="str">
        <f t="shared" si="1"/>
        <v>20080531</v>
      </c>
      <c r="C3620" s="12">
        <f t="shared" si="2"/>
        <v>39599</v>
      </c>
      <c r="D3620" s="3" t="str">
        <f t="shared" si="3"/>
        <v>18</v>
      </c>
      <c r="E3620" s="13">
        <v>104.0</v>
      </c>
      <c r="F3620" s="14">
        <f>'Costo de tareas'!$B$15</f>
        <v>0.1964027778</v>
      </c>
      <c r="G3620" s="15">
        <f>'Producción diaria'!$T$3*$L$2*$M$2*$N$2*E3620*1000/'Costo de tareas'!$B$14</f>
        <v>156.3704413</v>
      </c>
      <c r="H3620" s="16">
        <f>IF(G3620 &gt; 'Costo de tareas'!$B$13, 'Costo de tareas'!$B$13, IF(G3620 &lt; 'Costo de tareas'!$B$13*0.2, 0, 'Costo de tareas'!$B$13- G3620))</f>
        <v>39.28055556</v>
      </c>
      <c r="I3620" s="17">
        <f>IF(H3620=0,'Costo de tareas'!$B$13,'Costo de tareas'!$B$13-H3620)</f>
        <v>0</v>
      </c>
      <c r="J3620" s="2"/>
      <c r="K3620" s="2"/>
      <c r="P3620" s="2"/>
    </row>
    <row r="3621">
      <c r="A3621" s="3" t="s">
        <v>4806</v>
      </c>
      <c r="B3621" s="11" t="str">
        <f t="shared" si="1"/>
        <v>20080531</v>
      </c>
      <c r="C3621" s="12">
        <f t="shared" si="2"/>
        <v>39599</v>
      </c>
      <c r="D3621" s="3" t="str">
        <f t="shared" si="3"/>
        <v>19</v>
      </c>
      <c r="E3621" s="13">
        <v>27.0</v>
      </c>
      <c r="F3621" s="14">
        <f>'Costo de tareas'!$B$15</f>
        <v>0.1964027778</v>
      </c>
      <c r="G3621" s="15">
        <f>'Producción diaria'!$T$3*$L$2*$M$2*$N$2*E3621*1000/'Costo de tareas'!$B$14</f>
        <v>40.59617225</v>
      </c>
      <c r="H3621" s="16">
        <f>IF(G3621 &gt; 'Costo de tareas'!$B$13, 'Costo de tareas'!$B$13, IF(G3621 &lt; 'Costo de tareas'!$B$13*0.2, 0, 'Costo de tareas'!$B$13- G3621))</f>
        <v>39.28055556</v>
      </c>
      <c r="I3621" s="17">
        <f>IF(H3621=0,'Costo de tareas'!$B$13,'Costo de tareas'!$B$13-H3621)</f>
        <v>0</v>
      </c>
      <c r="J3621" s="2"/>
      <c r="K3621" s="2"/>
      <c r="P3621" s="2"/>
    </row>
    <row r="3622">
      <c r="A3622" s="3" t="s">
        <v>4807</v>
      </c>
      <c r="B3622" s="11" t="str">
        <f t="shared" si="1"/>
        <v>20080531</v>
      </c>
      <c r="C3622" s="12">
        <f t="shared" si="2"/>
        <v>39599</v>
      </c>
      <c r="D3622" s="3" t="str">
        <f t="shared" si="3"/>
        <v>20</v>
      </c>
      <c r="E3622" s="13">
        <v>0.0</v>
      </c>
      <c r="F3622" s="14">
        <f>'Costo de tareas'!$B$15</f>
        <v>0.1964027778</v>
      </c>
      <c r="G3622" s="15">
        <f>'Producción diaria'!$T$3*$L$2*$M$2*$N$2*E3622*1000/'Costo de tareas'!$B$14</f>
        <v>0</v>
      </c>
      <c r="H3622" s="16">
        <f>IF(G3622 &gt; 'Costo de tareas'!$B$13, 'Costo de tareas'!$B$13, IF(G3622 &lt; 'Costo de tareas'!$B$13*0.2, 0, 'Costo de tareas'!$B$13- G3622))</f>
        <v>0</v>
      </c>
      <c r="I3622" s="17">
        <f>IF(H3622=0,'Costo de tareas'!$B$13,'Costo de tareas'!$B$13-H3622)</f>
        <v>39.28055556</v>
      </c>
      <c r="J3622" s="2"/>
      <c r="K3622" s="2"/>
      <c r="P3622" s="2"/>
    </row>
    <row r="3623">
      <c r="A3623" s="3" t="s">
        <v>4809</v>
      </c>
      <c r="B3623" s="11" t="str">
        <f t="shared" si="1"/>
        <v>20080531</v>
      </c>
      <c r="C3623" s="12">
        <f t="shared" si="2"/>
        <v>39599</v>
      </c>
      <c r="D3623" s="3" t="str">
        <f t="shared" si="3"/>
        <v>21</v>
      </c>
      <c r="E3623" s="13">
        <v>0.0</v>
      </c>
      <c r="F3623" s="14">
        <f>'Costo de tareas'!$B$15</f>
        <v>0.1964027778</v>
      </c>
      <c r="G3623" s="15">
        <f>'Producción diaria'!$T$3*$L$2*$M$2*$N$2*E3623*1000/'Costo de tareas'!$B$14</f>
        <v>0</v>
      </c>
      <c r="H3623" s="16">
        <f>IF(G3623 &gt; 'Costo de tareas'!$B$13, 'Costo de tareas'!$B$13, IF(G3623 &lt; 'Costo de tareas'!$B$13*0.2, 0, 'Costo de tareas'!$B$13- G3623))</f>
        <v>0</v>
      </c>
      <c r="I3623" s="17">
        <f>IF(H3623=0,'Costo de tareas'!$B$13,'Costo de tareas'!$B$13-H3623)</f>
        <v>39.28055556</v>
      </c>
      <c r="J3623" s="2"/>
      <c r="K3623" s="2"/>
      <c r="P3623" s="2"/>
    </row>
    <row r="3624">
      <c r="A3624" s="3" t="s">
        <v>4811</v>
      </c>
      <c r="B3624" s="11" t="str">
        <f t="shared" si="1"/>
        <v>20080531</v>
      </c>
      <c r="C3624" s="12">
        <f t="shared" si="2"/>
        <v>39599</v>
      </c>
      <c r="D3624" s="3" t="str">
        <f t="shared" si="3"/>
        <v>22</v>
      </c>
      <c r="E3624" s="13">
        <v>0.0</v>
      </c>
      <c r="F3624" s="14">
        <f>'Costo de tareas'!$B$15</f>
        <v>0.1964027778</v>
      </c>
      <c r="G3624" s="15">
        <f>'Producción diaria'!$T$3*$L$2*$M$2*$N$2*E3624*1000/'Costo de tareas'!$B$14</f>
        <v>0</v>
      </c>
      <c r="H3624" s="16">
        <f>IF(G3624 &gt; 'Costo de tareas'!$B$13, 'Costo de tareas'!$B$13, IF(G3624 &lt; 'Costo de tareas'!$B$13*0.2, 0, 'Costo de tareas'!$B$13- G3624))</f>
        <v>0</v>
      </c>
      <c r="I3624" s="17">
        <f>IF(H3624=0,'Costo de tareas'!$B$13,'Costo de tareas'!$B$13-H3624)</f>
        <v>39.28055556</v>
      </c>
      <c r="J3624" s="2"/>
      <c r="K3624" s="2"/>
      <c r="P3624" s="2"/>
    </row>
    <row r="3625">
      <c r="A3625" s="3" t="s">
        <v>4813</v>
      </c>
      <c r="B3625" s="11" t="str">
        <f t="shared" si="1"/>
        <v>20080531</v>
      </c>
      <c r="C3625" s="12">
        <f t="shared" si="2"/>
        <v>39599</v>
      </c>
      <c r="D3625" s="3" t="str">
        <f t="shared" si="3"/>
        <v>23</v>
      </c>
      <c r="E3625" s="13">
        <v>0.0</v>
      </c>
      <c r="F3625" s="14">
        <f>'Costo de tareas'!$B$15</f>
        <v>0.1964027778</v>
      </c>
      <c r="G3625" s="15">
        <f>'Producción diaria'!$T$3*$L$2*$M$2*$N$2*E3625*1000/'Costo de tareas'!$B$14</f>
        <v>0</v>
      </c>
      <c r="H3625" s="16">
        <f>IF(G3625 &gt; 'Costo de tareas'!$B$13, 'Costo de tareas'!$B$13, IF(G3625 &lt; 'Costo de tareas'!$B$13*0.2, 0, 'Costo de tareas'!$B$13- G3625))</f>
        <v>0</v>
      </c>
      <c r="I3625" s="17">
        <f>IF(H3625=0,'Costo de tareas'!$B$13,'Costo de tareas'!$B$13-H3625)</f>
        <v>39.28055556</v>
      </c>
      <c r="J3625" s="2"/>
      <c r="K3625" s="2"/>
      <c r="P3625" s="2"/>
    </row>
    <row r="3626">
      <c r="A3626" s="3" t="s">
        <v>4814</v>
      </c>
      <c r="B3626" s="11" t="str">
        <f t="shared" si="1"/>
        <v>20210601</v>
      </c>
      <c r="C3626" s="12">
        <f t="shared" si="2"/>
        <v>44348</v>
      </c>
      <c r="D3626" s="3" t="str">
        <f t="shared" si="3"/>
        <v>00</v>
      </c>
      <c r="E3626" s="13">
        <v>0.0</v>
      </c>
      <c r="F3626" s="14">
        <f>'Costo de tareas'!$B$15</f>
        <v>0.1964027778</v>
      </c>
      <c r="G3626" s="15">
        <f>'Producción diaria'!$T$3*$L$2*$M$2*$N$2*E3626*1000/'Costo de tareas'!$B$14</f>
        <v>0</v>
      </c>
      <c r="H3626" s="16">
        <f>IF(G3626 &gt; 'Costo de tareas'!$B$13, 'Costo de tareas'!$B$13, IF(G3626 &lt; 'Costo de tareas'!$B$13*0.2, 0, 'Costo de tareas'!$B$13- G3626))</f>
        <v>0</v>
      </c>
      <c r="I3626" s="17">
        <f>IF(H3626=0,'Costo de tareas'!$B$13,'Costo de tareas'!$B$13-H3626)</f>
        <v>39.28055556</v>
      </c>
      <c r="J3626" s="2"/>
      <c r="K3626" s="2"/>
      <c r="P3626" s="2"/>
    </row>
    <row r="3627">
      <c r="A3627" s="3" t="s">
        <v>4816</v>
      </c>
      <c r="B3627" s="11" t="str">
        <f t="shared" si="1"/>
        <v>20210601</v>
      </c>
      <c r="C3627" s="12">
        <f t="shared" si="2"/>
        <v>44348</v>
      </c>
      <c r="D3627" s="3" t="str">
        <f t="shared" si="3"/>
        <v>01</v>
      </c>
      <c r="E3627" s="13">
        <v>0.0</v>
      </c>
      <c r="F3627" s="14">
        <f>'Costo de tareas'!$B$15</f>
        <v>0.1964027778</v>
      </c>
      <c r="G3627" s="15">
        <f>'Producción diaria'!$T$3*$L$2*$M$2*$N$2*E3627*1000/'Costo de tareas'!$B$14</f>
        <v>0</v>
      </c>
      <c r="H3627" s="16">
        <f>IF(G3627 &gt; 'Costo de tareas'!$B$13, 'Costo de tareas'!$B$13, IF(G3627 &lt; 'Costo de tareas'!$B$13*0.2, 0, 'Costo de tareas'!$B$13- G3627))</f>
        <v>0</v>
      </c>
      <c r="I3627" s="17">
        <f>IF(H3627=0,'Costo de tareas'!$B$13,'Costo de tareas'!$B$13-H3627)</f>
        <v>39.28055556</v>
      </c>
      <c r="J3627" s="2"/>
      <c r="K3627" s="2"/>
      <c r="P3627" s="2"/>
    </row>
    <row r="3628">
      <c r="A3628" s="3" t="s">
        <v>4818</v>
      </c>
      <c r="B3628" s="11" t="str">
        <f t="shared" si="1"/>
        <v>20210601</v>
      </c>
      <c r="C3628" s="12">
        <f t="shared" si="2"/>
        <v>44348</v>
      </c>
      <c r="D3628" s="3" t="str">
        <f t="shared" si="3"/>
        <v>02</v>
      </c>
      <c r="E3628" s="13">
        <v>0.0</v>
      </c>
      <c r="F3628" s="14">
        <f>'Costo de tareas'!$B$15</f>
        <v>0.1964027778</v>
      </c>
      <c r="G3628" s="15">
        <f>'Producción diaria'!$T$3*$L$2*$M$2*$N$2*E3628*1000/'Costo de tareas'!$B$14</f>
        <v>0</v>
      </c>
      <c r="H3628" s="16">
        <f>IF(G3628 &gt; 'Costo de tareas'!$B$13, 'Costo de tareas'!$B$13, IF(G3628 &lt; 'Costo de tareas'!$B$13*0.2, 0, 'Costo de tareas'!$B$13- G3628))</f>
        <v>0</v>
      </c>
      <c r="I3628" s="17">
        <f>IF(H3628=0,'Costo de tareas'!$B$13,'Costo de tareas'!$B$13-H3628)</f>
        <v>39.28055556</v>
      </c>
      <c r="J3628" s="2"/>
      <c r="K3628" s="2"/>
      <c r="P3628" s="2"/>
    </row>
    <row r="3629">
      <c r="A3629" s="3" t="s">
        <v>4820</v>
      </c>
      <c r="B3629" s="11" t="str">
        <f t="shared" si="1"/>
        <v>20210601</v>
      </c>
      <c r="C3629" s="12">
        <f t="shared" si="2"/>
        <v>44348</v>
      </c>
      <c r="D3629" s="3" t="str">
        <f t="shared" si="3"/>
        <v>03</v>
      </c>
      <c r="E3629" s="13">
        <v>0.0</v>
      </c>
      <c r="F3629" s="14">
        <f>'Costo de tareas'!$B$15</f>
        <v>0.1964027778</v>
      </c>
      <c r="G3629" s="15">
        <f>'Producción diaria'!$T$3*$L$2*$M$2*$N$2*E3629*1000/'Costo de tareas'!$B$14</f>
        <v>0</v>
      </c>
      <c r="H3629" s="16">
        <f>IF(G3629 &gt; 'Costo de tareas'!$B$13, 'Costo de tareas'!$B$13, IF(G3629 &lt; 'Costo de tareas'!$B$13*0.2, 0, 'Costo de tareas'!$B$13- G3629))</f>
        <v>0</v>
      </c>
      <c r="I3629" s="17">
        <f>IF(H3629=0,'Costo de tareas'!$B$13,'Costo de tareas'!$B$13-H3629)</f>
        <v>39.28055556</v>
      </c>
      <c r="J3629" s="2"/>
      <c r="K3629" s="2"/>
      <c r="P3629" s="2"/>
    </row>
    <row r="3630">
      <c r="A3630" s="3" t="s">
        <v>4822</v>
      </c>
      <c r="B3630" s="11" t="str">
        <f t="shared" si="1"/>
        <v>20210601</v>
      </c>
      <c r="C3630" s="12">
        <f t="shared" si="2"/>
        <v>44348</v>
      </c>
      <c r="D3630" s="3" t="str">
        <f t="shared" si="3"/>
        <v>04</v>
      </c>
      <c r="E3630" s="13">
        <v>0.0</v>
      </c>
      <c r="F3630" s="14">
        <f>'Costo de tareas'!$B$15</f>
        <v>0.1964027778</v>
      </c>
      <c r="G3630" s="15">
        <f>'Producción diaria'!$T$3*$L$2*$M$2*$N$2*E3630*1000/'Costo de tareas'!$B$14</f>
        <v>0</v>
      </c>
      <c r="H3630" s="16">
        <f>IF(G3630 &gt; 'Costo de tareas'!$B$13, 'Costo de tareas'!$B$13, IF(G3630 &lt; 'Costo de tareas'!$B$13*0.2, 0, 'Costo de tareas'!$B$13- G3630))</f>
        <v>0</v>
      </c>
      <c r="I3630" s="17">
        <f>IF(H3630=0,'Costo de tareas'!$B$13,'Costo de tareas'!$B$13-H3630)</f>
        <v>39.28055556</v>
      </c>
      <c r="J3630" s="2"/>
      <c r="K3630" s="2"/>
      <c r="P3630" s="2"/>
    </row>
    <row r="3631">
      <c r="A3631" s="3" t="s">
        <v>4824</v>
      </c>
      <c r="B3631" s="11" t="str">
        <f t="shared" si="1"/>
        <v>20210601</v>
      </c>
      <c r="C3631" s="12">
        <f t="shared" si="2"/>
        <v>44348</v>
      </c>
      <c r="D3631" s="3" t="str">
        <f t="shared" si="3"/>
        <v>05</v>
      </c>
      <c r="E3631" s="13">
        <v>8.0</v>
      </c>
      <c r="F3631" s="14">
        <f>'Costo de tareas'!$B$15</f>
        <v>0.1964027778</v>
      </c>
      <c r="G3631" s="15">
        <f>'Producción diaria'!$T$3*$L$2*$M$2*$N$2*E3631*1000/'Costo de tareas'!$B$14</f>
        <v>12.02849548</v>
      </c>
      <c r="H3631" s="16">
        <f>IF(G3631 &gt; 'Costo de tareas'!$B$13, 'Costo de tareas'!$B$13, IF(G3631 &lt; 'Costo de tareas'!$B$13*0.2, 0, 'Costo de tareas'!$B$13- G3631))</f>
        <v>27.25206007</v>
      </c>
      <c r="I3631" s="17">
        <f>IF(H3631=0,'Costo de tareas'!$B$13,'Costo de tareas'!$B$13-H3631)</f>
        <v>12.02849548</v>
      </c>
      <c r="J3631" s="2"/>
      <c r="K3631" s="2"/>
      <c r="P3631" s="2"/>
    </row>
    <row r="3632">
      <c r="A3632" s="3" t="s">
        <v>4825</v>
      </c>
      <c r="B3632" s="11" t="str">
        <f t="shared" si="1"/>
        <v>20210601</v>
      </c>
      <c r="C3632" s="12">
        <f t="shared" si="2"/>
        <v>44348</v>
      </c>
      <c r="D3632" s="3" t="str">
        <f t="shared" si="3"/>
        <v>06</v>
      </c>
      <c r="E3632" s="13">
        <v>113.0</v>
      </c>
      <c r="F3632" s="14">
        <f>'Costo de tareas'!$B$15</f>
        <v>0.1964027778</v>
      </c>
      <c r="G3632" s="15">
        <f>'Producción diaria'!$T$3*$L$2*$M$2*$N$2*E3632*1000/'Costo de tareas'!$B$14</f>
        <v>169.9024987</v>
      </c>
      <c r="H3632" s="16">
        <f>IF(G3632 &gt; 'Costo de tareas'!$B$13, 'Costo de tareas'!$B$13, IF(G3632 &lt; 'Costo de tareas'!$B$13*0.2, 0, 'Costo de tareas'!$B$13- G3632))</f>
        <v>39.28055556</v>
      </c>
      <c r="I3632" s="17">
        <f>IF(H3632=0,'Costo de tareas'!$B$13,'Costo de tareas'!$B$13-H3632)</f>
        <v>0</v>
      </c>
      <c r="J3632" s="2"/>
      <c r="K3632" s="2"/>
      <c r="P3632" s="2"/>
    </row>
    <row r="3633">
      <c r="A3633" s="3" t="s">
        <v>4826</v>
      </c>
      <c r="B3633" s="11" t="str">
        <f t="shared" si="1"/>
        <v>20210601</v>
      </c>
      <c r="C3633" s="12">
        <f t="shared" si="2"/>
        <v>44348</v>
      </c>
      <c r="D3633" s="3" t="str">
        <f t="shared" si="3"/>
        <v>07</v>
      </c>
      <c r="E3633" s="13">
        <v>273.0</v>
      </c>
      <c r="F3633" s="14">
        <f>'Costo de tareas'!$B$15</f>
        <v>0.1964027778</v>
      </c>
      <c r="G3633" s="15">
        <f>'Producción diaria'!$T$3*$L$2*$M$2*$N$2*E3633*1000/'Costo de tareas'!$B$14</f>
        <v>410.4724083</v>
      </c>
      <c r="H3633" s="16">
        <f>IF(G3633 &gt; 'Costo de tareas'!$B$13, 'Costo de tareas'!$B$13, IF(G3633 &lt; 'Costo de tareas'!$B$13*0.2, 0, 'Costo de tareas'!$B$13- G3633))</f>
        <v>39.28055556</v>
      </c>
      <c r="I3633" s="17">
        <f>IF(H3633=0,'Costo de tareas'!$B$13,'Costo de tareas'!$B$13-H3633)</f>
        <v>0</v>
      </c>
      <c r="J3633" s="2"/>
      <c r="K3633" s="2"/>
      <c r="P3633" s="2"/>
    </row>
    <row r="3634">
      <c r="A3634" s="3" t="s">
        <v>4827</v>
      </c>
      <c r="B3634" s="11" t="str">
        <f t="shared" si="1"/>
        <v>20210601</v>
      </c>
      <c r="C3634" s="12">
        <f t="shared" si="2"/>
        <v>44348</v>
      </c>
      <c r="D3634" s="3" t="str">
        <f t="shared" si="3"/>
        <v>08</v>
      </c>
      <c r="E3634" s="13">
        <v>187.0</v>
      </c>
      <c r="F3634" s="14">
        <f>'Costo de tareas'!$B$15</f>
        <v>0.1964027778</v>
      </c>
      <c r="G3634" s="15">
        <f>'Producción diaria'!$T$3*$L$2*$M$2*$N$2*E3634*1000/'Costo de tareas'!$B$14</f>
        <v>281.1660819</v>
      </c>
      <c r="H3634" s="16">
        <f>IF(G3634 &gt; 'Costo de tareas'!$B$13, 'Costo de tareas'!$B$13, IF(G3634 &lt; 'Costo de tareas'!$B$13*0.2, 0, 'Costo de tareas'!$B$13- G3634))</f>
        <v>39.28055556</v>
      </c>
      <c r="I3634" s="17">
        <f>IF(H3634=0,'Costo de tareas'!$B$13,'Costo de tareas'!$B$13-H3634)</f>
        <v>0</v>
      </c>
      <c r="J3634" s="2"/>
      <c r="K3634" s="2"/>
      <c r="P3634" s="2"/>
    </row>
    <row r="3635">
      <c r="A3635" s="3" t="s">
        <v>4828</v>
      </c>
      <c r="B3635" s="11" t="str">
        <f t="shared" si="1"/>
        <v>20210601</v>
      </c>
      <c r="C3635" s="12">
        <f t="shared" si="2"/>
        <v>44348</v>
      </c>
      <c r="D3635" s="3" t="str">
        <f t="shared" si="3"/>
        <v>09</v>
      </c>
      <c r="E3635" s="13">
        <v>496.0</v>
      </c>
      <c r="F3635" s="14">
        <f>'Costo de tareas'!$B$15</f>
        <v>0.1964027778</v>
      </c>
      <c r="G3635" s="15">
        <f>'Producción diaria'!$T$3*$L$2*$M$2*$N$2*E3635*1000/'Costo de tareas'!$B$14</f>
        <v>745.7667198</v>
      </c>
      <c r="H3635" s="16">
        <f>IF(G3635 &gt; 'Costo de tareas'!$B$13, 'Costo de tareas'!$B$13, IF(G3635 &lt; 'Costo de tareas'!$B$13*0.2, 0, 'Costo de tareas'!$B$13- G3635))</f>
        <v>39.28055556</v>
      </c>
      <c r="I3635" s="17">
        <f>IF(H3635=0,'Costo de tareas'!$B$13,'Costo de tareas'!$B$13-H3635)</f>
        <v>0</v>
      </c>
      <c r="J3635" s="2"/>
      <c r="K3635" s="2"/>
      <c r="P3635" s="2"/>
    </row>
    <row r="3636">
      <c r="A3636" s="3" t="s">
        <v>4829</v>
      </c>
      <c r="B3636" s="11" t="str">
        <f t="shared" si="1"/>
        <v>20210601</v>
      </c>
      <c r="C3636" s="12">
        <f t="shared" si="2"/>
        <v>44348</v>
      </c>
      <c r="D3636" s="3" t="str">
        <f t="shared" si="3"/>
        <v>10</v>
      </c>
      <c r="E3636" s="13">
        <v>788.0</v>
      </c>
      <c r="F3636" s="14">
        <f>'Costo de tareas'!$B$15</f>
        <v>0.1964027778</v>
      </c>
      <c r="G3636" s="15">
        <f>'Producción diaria'!$T$3*$L$2*$M$2*$N$2*E3636*1000/'Costo de tareas'!$B$14</f>
        <v>1184.806805</v>
      </c>
      <c r="H3636" s="16">
        <f>IF(G3636 &gt; 'Costo de tareas'!$B$13, 'Costo de tareas'!$B$13, IF(G3636 &lt; 'Costo de tareas'!$B$13*0.2, 0, 'Costo de tareas'!$B$13- G3636))</f>
        <v>39.28055556</v>
      </c>
      <c r="I3636" s="17">
        <f>IF(H3636=0,'Costo de tareas'!$B$13,'Costo de tareas'!$B$13-H3636)</f>
        <v>0</v>
      </c>
      <c r="J3636" s="2"/>
      <c r="K3636" s="2"/>
      <c r="P3636" s="2"/>
    </row>
    <row r="3637">
      <c r="A3637" s="3" t="s">
        <v>4830</v>
      </c>
      <c r="B3637" s="11" t="str">
        <f t="shared" si="1"/>
        <v>20210601</v>
      </c>
      <c r="C3637" s="12">
        <f t="shared" si="2"/>
        <v>44348</v>
      </c>
      <c r="D3637" s="3" t="str">
        <f t="shared" si="3"/>
        <v>11</v>
      </c>
      <c r="E3637" s="13">
        <v>879.0</v>
      </c>
      <c r="F3637" s="14">
        <f>'Costo de tareas'!$B$15</f>
        <v>0.1964027778</v>
      </c>
      <c r="G3637" s="15">
        <f>'Producción diaria'!$T$3*$L$2*$M$2*$N$2*E3637*1000/'Costo de tareas'!$B$14</f>
        <v>1321.630941</v>
      </c>
      <c r="H3637" s="16">
        <f>IF(G3637 &gt; 'Costo de tareas'!$B$13, 'Costo de tareas'!$B$13, IF(G3637 &lt; 'Costo de tareas'!$B$13*0.2, 0, 'Costo de tareas'!$B$13- G3637))</f>
        <v>39.28055556</v>
      </c>
      <c r="I3637" s="17">
        <f>IF(H3637=0,'Costo de tareas'!$B$13,'Costo de tareas'!$B$13-H3637)</f>
        <v>0</v>
      </c>
      <c r="J3637" s="2"/>
      <c r="K3637" s="2"/>
      <c r="P3637" s="2"/>
    </row>
    <row r="3638">
      <c r="A3638" s="3" t="s">
        <v>4831</v>
      </c>
      <c r="B3638" s="11" t="str">
        <f t="shared" si="1"/>
        <v>20210601</v>
      </c>
      <c r="C3638" s="12">
        <f t="shared" si="2"/>
        <v>44348</v>
      </c>
      <c r="D3638" s="3" t="str">
        <f t="shared" si="3"/>
        <v>12</v>
      </c>
      <c r="E3638" s="13">
        <v>962.0</v>
      </c>
      <c r="F3638" s="14">
        <f>'Costo de tareas'!$B$15</f>
        <v>0.1964027778</v>
      </c>
      <c r="G3638" s="15">
        <f>'Producción diaria'!$T$3*$L$2*$M$2*$N$2*E3638*1000/'Costo de tareas'!$B$14</f>
        <v>1446.426582</v>
      </c>
      <c r="H3638" s="16">
        <f>IF(G3638 &gt; 'Costo de tareas'!$B$13, 'Costo de tareas'!$B$13, IF(G3638 &lt; 'Costo de tareas'!$B$13*0.2, 0, 'Costo de tareas'!$B$13- G3638))</f>
        <v>39.28055556</v>
      </c>
      <c r="I3638" s="17">
        <f>IF(H3638=0,'Costo de tareas'!$B$13,'Costo de tareas'!$B$13-H3638)</f>
        <v>0</v>
      </c>
      <c r="J3638" s="2"/>
      <c r="K3638" s="2"/>
      <c r="P3638" s="2"/>
    </row>
    <row r="3639">
      <c r="A3639" s="3" t="s">
        <v>4832</v>
      </c>
      <c r="B3639" s="11" t="str">
        <f t="shared" si="1"/>
        <v>20210601</v>
      </c>
      <c r="C3639" s="12">
        <f t="shared" si="2"/>
        <v>44348</v>
      </c>
      <c r="D3639" s="3" t="str">
        <f t="shared" si="3"/>
        <v>13</v>
      </c>
      <c r="E3639" s="13">
        <v>911.0</v>
      </c>
      <c r="F3639" s="14">
        <f>'Costo de tareas'!$B$15</f>
        <v>0.1964027778</v>
      </c>
      <c r="G3639" s="15">
        <f>'Producción diaria'!$T$3*$L$2*$M$2*$N$2*E3639*1000/'Costo de tareas'!$B$14</f>
        <v>1369.744923</v>
      </c>
      <c r="H3639" s="16">
        <f>IF(G3639 &gt; 'Costo de tareas'!$B$13, 'Costo de tareas'!$B$13, IF(G3639 &lt; 'Costo de tareas'!$B$13*0.2, 0, 'Costo de tareas'!$B$13- G3639))</f>
        <v>39.28055556</v>
      </c>
      <c r="I3639" s="17">
        <f>IF(H3639=0,'Costo de tareas'!$B$13,'Costo de tareas'!$B$13-H3639)</f>
        <v>0</v>
      </c>
      <c r="J3639" s="2"/>
      <c r="K3639" s="2"/>
      <c r="P3639" s="2"/>
    </row>
    <row r="3640">
      <c r="A3640" s="3" t="s">
        <v>4833</v>
      </c>
      <c r="B3640" s="11" t="str">
        <f t="shared" si="1"/>
        <v>20210601</v>
      </c>
      <c r="C3640" s="12">
        <f t="shared" si="2"/>
        <v>44348</v>
      </c>
      <c r="D3640" s="3" t="str">
        <f t="shared" si="3"/>
        <v>14</v>
      </c>
      <c r="E3640" s="13">
        <v>759.0</v>
      </c>
      <c r="F3640" s="14">
        <f>'Costo de tareas'!$B$15</f>
        <v>0.1964027778</v>
      </c>
      <c r="G3640" s="15">
        <f>'Producción diaria'!$T$3*$L$2*$M$2*$N$2*E3640*1000/'Costo de tareas'!$B$14</f>
        <v>1141.203509</v>
      </c>
      <c r="H3640" s="16">
        <f>IF(G3640 &gt; 'Costo de tareas'!$B$13, 'Costo de tareas'!$B$13, IF(G3640 &lt; 'Costo de tareas'!$B$13*0.2, 0, 'Costo de tareas'!$B$13- G3640))</f>
        <v>39.28055556</v>
      </c>
      <c r="I3640" s="17">
        <f>IF(H3640=0,'Costo de tareas'!$B$13,'Costo de tareas'!$B$13-H3640)</f>
        <v>0</v>
      </c>
      <c r="J3640" s="2"/>
      <c r="K3640" s="2"/>
      <c r="P3640" s="2"/>
    </row>
    <row r="3641">
      <c r="A3641" s="3" t="s">
        <v>4834</v>
      </c>
      <c r="B3641" s="11" t="str">
        <f t="shared" si="1"/>
        <v>20210601</v>
      </c>
      <c r="C3641" s="12">
        <f t="shared" si="2"/>
        <v>44348</v>
      </c>
      <c r="D3641" s="3" t="str">
        <f t="shared" si="3"/>
        <v>15</v>
      </c>
      <c r="E3641" s="13">
        <v>636.0</v>
      </c>
      <c r="F3641" s="14">
        <f>'Costo de tareas'!$B$15</f>
        <v>0.1964027778</v>
      </c>
      <c r="G3641" s="15">
        <f>'Producción diaria'!$T$3*$L$2*$M$2*$N$2*E3641*1000/'Costo de tareas'!$B$14</f>
        <v>956.2653907</v>
      </c>
      <c r="H3641" s="16">
        <f>IF(G3641 &gt; 'Costo de tareas'!$B$13, 'Costo de tareas'!$B$13, IF(G3641 &lt; 'Costo de tareas'!$B$13*0.2, 0, 'Costo de tareas'!$B$13- G3641))</f>
        <v>39.28055556</v>
      </c>
      <c r="I3641" s="17">
        <f>IF(H3641=0,'Costo de tareas'!$B$13,'Costo de tareas'!$B$13-H3641)</f>
        <v>0</v>
      </c>
      <c r="J3641" s="2"/>
      <c r="K3641" s="2"/>
      <c r="P3641" s="2"/>
    </row>
    <row r="3642">
      <c r="A3642" s="3" t="s">
        <v>4835</v>
      </c>
      <c r="B3642" s="11" t="str">
        <f t="shared" si="1"/>
        <v>20210601</v>
      </c>
      <c r="C3642" s="12">
        <f t="shared" si="2"/>
        <v>44348</v>
      </c>
      <c r="D3642" s="3" t="str">
        <f t="shared" si="3"/>
        <v>16</v>
      </c>
      <c r="E3642" s="13">
        <v>557.0</v>
      </c>
      <c r="F3642" s="14">
        <f>'Costo de tareas'!$B$15</f>
        <v>0.1964027778</v>
      </c>
      <c r="G3642" s="15">
        <f>'Producción diaria'!$T$3*$L$2*$M$2*$N$2*E3642*1000/'Costo de tareas'!$B$14</f>
        <v>837.4839979</v>
      </c>
      <c r="H3642" s="16">
        <f>IF(G3642 &gt; 'Costo de tareas'!$B$13, 'Costo de tareas'!$B$13, IF(G3642 &lt; 'Costo de tareas'!$B$13*0.2, 0, 'Costo de tareas'!$B$13- G3642))</f>
        <v>39.28055556</v>
      </c>
      <c r="I3642" s="17">
        <f>IF(H3642=0,'Costo de tareas'!$B$13,'Costo de tareas'!$B$13-H3642)</f>
        <v>0</v>
      </c>
      <c r="J3642" s="2"/>
      <c r="K3642" s="2"/>
      <c r="P3642" s="2"/>
    </row>
    <row r="3643">
      <c r="A3643" s="3" t="s">
        <v>4836</v>
      </c>
      <c r="B3643" s="11" t="str">
        <f t="shared" si="1"/>
        <v>20210601</v>
      </c>
      <c r="C3643" s="12">
        <f t="shared" si="2"/>
        <v>44348</v>
      </c>
      <c r="D3643" s="3" t="str">
        <f t="shared" si="3"/>
        <v>17</v>
      </c>
      <c r="E3643" s="13">
        <v>377.0</v>
      </c>
      <c r="F3643" s="14">
        <f>'Costo de tareas'!$B$15</f>
        <v>0.1964027778</v>
      </c>
      <c r="G3643" s="15">
        <f>'Producción diaria'!$T$3*$L$2*$M$2*$N$2*E3643*1000/'Costo de tareas'!$B$14</f>
        <v>566.8428495</v>
      </c>
      <c r="H3643" s="16">
        <f>IF(G3643 &gt; 'Costo de tareas'!$B$13, 'Costo de tareas'!$B$13, IF(G3643 &lt; 'Costo de tareas'!$B$13*0.2, 0, 'Costo de tareas'!$B$13- G3643))</f>
        <v>39.28055556</v>
      </c>
      <c r="I3643" s="17">
        <f>IF(H3643=0,'Costo de tareas'!$B$13,'Costo de tareas'!$B$13-H3643)</f>
        <v>0</v>
      </c>
      <c r="J3643" s="2"/>
      <c r="K3643" s="2"/>
      <c r="P3643" s="2"/>
    </row>
    <row r="3644">
      <c r="A3644" s="3" t="s">
        <v>4837</v>
      </c>
      <c r="B3644" s="11" t="str">
        <f t="shared" si="1"/>
        <v>20210601</v>
      </c>
      <c r="C3644" s="12">
        <f t="shared" si="2"/>
        <v>44348</v>
      </c>
      <c r="D3644" s="3" t="str">
        <f t="shared" si="3"/>
        <v>18</v>
      </c>
      <c r="E3644" s="13">
        <v>186.0</v>
      </c>
      <c r="F3644" s="14">
        <f>'Costo de tareas'!$B$15</f>
        <v>0.1964027778</v>
      </c>
      <c r="G3644" s="15">
        <f>'Producción diaria'!$T$3*$L$2*$M$2*$N$2*E3644*1000/'Costo de tareas'!$B$14</f>
        <v>279.6625199</v>
      </c>
      <c r="H3644" s="16">
        <f>IF(G3644 &gt; 'Costo de tareas'!$B$13, 'Costo de tareas'!$B$13, IF(G3644 &lt; 'Costo de tareas'!$B$13*0.2, 0, 'Costo de tareas'!$B$13- G3644))</f>
        <v>39.28055556</v>
      </c>
      <c r="I3644" s="17">
        <f>IF(H3644=0,'Costo de tareas'!$B$13,'Costo de tareas'!$B$13-H3644)</f>
        <v>0</v>
      </c>
      <c r="J3644" s="2"/>
      <c r="K3644" s="2"/>
      <c r="P3644" s="2"/>
    </row>
    <row r="3645">
      <c r="A3645" s="3" t="s">
        <v>4838</v>
      </c>
      <c r="B3645" s="11" t="str">
        <f t="shared" si="1"/>
        <v>20210601</v>
      </c>
      <c r="C3645" s="12">
        <f t="shared" si="2"/>
        <v>44348</v>
      </c>
      <c r="D3645" s="3" t="str">
        <f t="shared" si="3"/>
        <v>19</v>
      </c>
      <c r="E3645" s="13">
        <v>19.0</v>
      </c>
      <c r="F3645" s="14">
        <f>'Costo de tareas'!$B$15</f>
        <v>0.1964027778</v>
      </c>
      <c r="G3645" s="15">
        <f>'Producción diaria'!$T$3*$L$2*$M$2*$N$2*E3645*1000/'Costo de tareas'!$B$14</f>
        <v>28.56767677</v>
      </c>
      <c r="H3645" s="16">
        <f>IF(G3645 &gt; 'Costo de tareas'!$B$13, 'Costo de tareas'!$B$13, IF(G3645 &lt; 'Costo de tareas'!$B$13*0.2, 0, 'Costo de tareas'!$B$13- G3645))</f>
        <v>10.71287879</v>
      </c>
      <c r="I3645" s="17">
        <f>IF(H3645=0,'Costo de tareas'!$B$13,'Costo de tareas'!$B$13-H3645)</f>
        <v>28.56767677</v>
      </c>
      <c r="J3645" s="2"/>
      <c r="K3645" s="2"/>
      <c r="P3645" s="2"/>
    </row>
    <row r="3646">
      <c r="A3646" s="3" t="s">
        <v>4839</v>
      </c>
      <c r="B3646" s="11" t="str">
        <f t="shared" si="1"/>
        <v>20210601</v>
      </c>
      <c r="C3646" s="12">
        <f t="shared" si="2"/>
        <v>44348</v>
      </c>
      <c r="D3646" s="3" t="str">
        <f t="shared" si="3"/>
        <v>20</v>
      </c>
      <c r="E3646" s="13">
        <v>0.0</v>
      </c>
      <c r="F3646" s="14">
        <f>'Costo de tareas'!$B$15</f>
        <v>0.1964027778</v>
      </c>
      <c r="G3646" s="15">
        <f>'Producción diaria'!$T$3*$L$2*$M$2*$N$2*E3646*1000/'Costo de tareas'!$B$14</f>
        <v>0</v>
      </c>
      <c r="H3646" s="16">
        <f>IF(G3646 &gt; 'Costo de tareas'!$B$13, 'Costo de tareas'!$B$13, IF(G3646 &lt; 'Costo de tareas'!$B$13*0.2, 0, 'Costo de tareas'!$B$13- G3646))</f>
        <v>0</v>
      </c>
      <c r="I3646" s="17">
        <f>IF(H3646=0,'Costo de tareas'!$B$13,'Costo de tareas'!$B$13-H3646)</f>
        <v>39.28055556</v>
      </c>
      <c r="J3646" s="2"/>
      <c r="K3646" s="2"/>
      <c r="P3646" s="2"/>
    </row>
    <row r="3647">
      <c r="A3647" s="3" t="s">
        <v>4841</v>
      </c>
      <c r="B3647" s="11" t="str">
        <f t="shared" si="1"/>
        <v>20210601</v>
      </c>
      <c r="C3647" s="12">
        <f t="shared" si="2"/>
        <v>44348</v>
      </c>
      <c r="D3647" s="3" t="str">
        <f t="shared" si="3"/>
        <v>21</v>
      </c>
      <c r="E3647" s="13">
        <v>0.0</v>
      </c>
      <c r="F3647" s="14">
        <f>'Costo de tareas'!$B$15</f>
        <v>0.1964027778</v>
      </c>
      <c r="G3647" s="15">
        <f>'Producción diaria'!$T$3*$L$2*$M$2*$N$2*E3647*1000/'Costo de tareas'!$B$14</f>
        <v>0</v>
      </c>
      <c r="H3647" s="16">
        <f>IF(G3647 &gt; 'Costo de tareas'!$B$13, 'Costo de tareas'!$B$13, IF(G3647 &lt; 'Costo de tareas'!$B$13*0.2, 0, 'Costo de tareas'!$B$13- G3647))</f>
        <v>0</v>
      </c>
      <c r="I3647" s="17">
        <f>IF(H3647=0,'Costo de tareas'!$B$13,'Costo de tareas'!$B$13-H3647)</f>
        <v>39.28055556</v>
      </c>
      <c r="J3647" s="2"/>
      <c r="K3647" s="2"/>
      <c r="P3647" s="2"/>
    </row>
    <row r="3648">
      <c r="A3648" s="3" t="s">
        <v>4843</v>
      </c>
      <c r="B3648" s="11" t="str">
        <f t="shared" si="1"/>
        <v>20210601</v>
      </c>
      <c r="C3648" s="12">
        <f t="shared" si="2"/>
        <v>44348</v>
      </c>
      <c r="D3648" s="3" t="str">
        <f t="shared" si="3"/>
        <v>22</v>
      </c>
      <c r="E3648" s="13">
        <v>0.0</v>
      </c>
      <c r="F3648" s="14">
        <f>'Costo de tareas'!$B$15</f>
        <v>0.1964027778</v>
      </c>
      <c r="G3648" s="15">
        <f>'Producción diaria'!$T$3*$L$2*$M$2*$N$2*E3648*1000/'Costo de tareas'!$B$14</f>
        <v>0</v>
      </c>
      <c r="H3648" s="16">
        <f>IF(G3648 &gt; 'Costo de tareas'!$B$13, 'Costo de tareas'!$B$13, IF(G3648 &lt; 'Costo de tareas'!$B$13*0.2, 0, 'Costo de tareas'!$B$13- G3648))</f>
        <v>0</v>
      </c>
      <c r="I3648" s="17">
        <f>IF(H3648=0,'Costo de tareas'!$B$13,'Costo de tareas'!$B$13-H3648)</f>
        <v>39.28055556</v>
      </c>
      <c r="J3648" s="2"/>
      <c r="K3648" s="2"/>
      <c r="P3648" s="2"/>
    </row>
    <row r="3649">
      <c r="A3649" s="3" t="s">
        <v>4845</v>
      </c>
      <c r="B3649" s="11" t="str">
        <f t="shared" si="1"/>
        <v>20210601</v>
      </c>
      <c r="C3649" s="12">
        <f t="shared" si="2"/>
        <v>44348</v>
      </c>
      <c r="D3649" s="3" t="str">
        <f t="shared" si="3"/>
        <v>23</v>
      </c>
      <c r="E3649" s="13">
        <v>0.0</v>
      </c>
      <c r="F3649" s="14">
        <f>'Costo de tareas'!$B$15</f>
        <v>0.1964027778</v>
      </c>
      <c r="G3649" s="15">
        <f>'Producción diaria'!$T$3*$L$2*$M$2*$N$2*E3649*1000/'Costo de tareas'!$B$14</f>
        <v>0</v>
      </c>
      <c r="H3649" s="16">
        <f>IF(G3649 &gt; 'Costo de tareas'!$B$13, 'Costo de tareas'!$B$13, IF(G3649 &lt; 'Costo de tareas'!$B$13*0.2, 0, 'Costo de tareas'!$B$13- G3649))</f>
        <v>0</v>
      </c>
      <c r="I3649" s="17">
        <f>IF(H3649=0,'Costo de tareas'!$B$13,'Costo de tareas'!$B$13-H3649)</f>
        <v>39.28055556</v>
      </c>
      <c r="J3649" s="2"/>
      <c r="K3649" s="2"/>
      <c r="P3649" s="2"/>
    </row>
    <row r="3650">
      <c r="A3650" s="3" t="s">
        <v>4846</v>
      </c>
      <c r="B3650" s="11" t="str">
        <f t="shared" si="1"/>
        <v>20210602</v>
      </c>
      <c r="C3650" s="12">
        <f t="shared" si="2"/>
        <v>44349</v>
      </c>
      <c r="D3650" s="3" t="str">
        <f t="shared" si="3"/>
        <v>00</v>
      </c>
      <c r="E3650" s="13">
        <v>0.0</v>
      </c>
      <c r="F3650" s="14">
        <f>'Costo de tareas'!$B$15</f>
        <v>0.1964027778</v>
      </c>
      <c r="G3650" s="15">
        <f>'Producción diaria'!$T$3*$L$2*$M$2*$N$2*E3650*1000/'Costo de tareas'!$B$14</f>
        <v>0</v>
      </c>
      <c r="H3650" s="16">
        <f>IF(G3650 &gt; 'Costo de tareas'!$B$13, 'Costo de tareas'!$B$13, IF(G3650 &lt; 'Costo de tareas'!$B$13*0.2, 0, 'Costo de tareas'!$B$13- G3650))</f>
        <v>0</v>
      </c>
      <c r="I3650" s="17">
        <f>IF(H3650=0,'Costo de tareas'!$B$13,'Costo de tareas'!$B$13-H3650)</f>
        <v>39.28055556</v>
      </c>
      <c r="J3650" s="2"/>
      <c r="K3650" s="2"/>
      <c r="P3650" s="2"/>
    </row>
    <row r="3651">
      <c r="A3651" s="3" t="s">
        <v>4848</v>
      </c>
      <c r="B3651" s="11" t="str">
        <f t="shared" si="1"/>
        <v>20210602</v>
      </c>
      <c r="C3651" s="12">
        <f t="shared" si="2"/>
        <v>44349</v>
      </c>
      <c r="D3651" s="3" t="str">
        <f t="shared" si="3"/>
        <v>01</v>
      </c>
      <c r="E3651" s="13">
        <v>0.0</v>
      </c>
      <c r="F3651" s="14">
        <f>'Costo de tareas'!$B$15</f>
        <v>0.1964027778</v>
      </c>
      <c r="G3651" s="15">
        <f>'Producción diaria'!$T$3*$L$2*$M$2*$N$2*E3651*1000/'Costo de tareas'!$B$14</f>
        <v>0</v>
      </c>
      <c r="H3651" s="16">
        <f>IF(G3651 &gt; 'Costo de tareas'!$B$13, 'Costo de tareas'!$B$13, IF(G3651 &lt; 'Costo de tareas'!$B$13*0.2, 0, 'Costo de tareas'!$B$13- G3651))</f>
        <v>0</v>
      </c>
      <c r="I3651" s="17">
        <f>IF(H3651=0,'Costo de tareas'!$B$13,'Costo de tareas'!$B$13-H3651)</f>
        <v>39.28055556</v>
      </c>
      <c r="J3651" s="2"/>
      <c r="K3651" s="2"/>
      <c r="P3651" s="2"/>
    </row>
    <row r="3652">
      <c r="A3652" s="3" t="s">
        <v>4849</v>
      </c>
      <c r="B3652" s="11" t="str">
        <f t="shared" si="1"/>
        <v>20210602</v>
      </c>
      <c r="C3652" s="12">
        <f t="shared" si="2"/>
        <v>44349</v>
      </c>
      <c r="D3652" s="3" t="str">
        <f t="shared" si="3"/>
        <v>02</v>
      </c>
      <c r="E3652" s="13">
        <v>0.0</v>
      </c>
      <c r="F3652" s="14">
        <f>'Costo de tareas'!$B$15</f>
        <v>0.1964027778</v>
      </c>
      <c r="G3652" s="15">
        <f>'Producción diaria'!$T$3*$L$2*$M$2*$N$2*E3652*1000/'Costo de tareas'!$B$14</f>
        <v>0</v>
      </c>
      <c r="H3652" s="16">
        <f>IF(G3652 &gt; 'Costo de tareas'!$B$13, 'Costo de tareas'!$B$13, IF(G3652 &lt; 'Costo de tareas'!$B$13*0.2, 0, 'Costo de tareas'!$B$13- G3652))</f>
        <v>0</v>
      </c>
      <c r="I3652" s="17">
        <f>IF(H3652=0,'Costo de tareas'!$B$13,'Costo de tareas'!$B$13-H3652)</f>
        <v>39.28055556</v>
      </c>
      <c r="J3652" s="2"/>
      <c r="K3652" s="2"/>
      <c r="P3652" s="2"/>
    </row>
    <row r="3653">
      <c r="A3653" s="3" t="s">
        <v>4851</v>
      </c>
      <c r="B3653" s="11" t="str">
        <f t="shared" si="1"/>
        <v>20210602</v>
      </c>
      <c r="C3653" s="12">
        <f t="shared" si="2"/>
        <v>44349</v>
      </c>
      <c r="D3653" s="3" t="str">
        <f t="shared" si="3"/>
        <v>03</v>
      </c>
      <c r="E3653" s="13">
        <v>0.0</v>
      </c>
      <c r="F3653" s="14">
        <f>'Costo de tareas'!$B$15</f>
        <v>0.1964027778</v>
      </c>
      <c r="G3653" s="15">
        <f>'Producción diaria'!$T$3*$L$2*$M$2*$N$2*E3653*1000/'Costo de tareas'!$B$14</f>
        <v>0</v>
      </c>
      <c r="H3653" s="16">
        <f>IF(G3653 &gt; 'Costo de tareas'!$B$13, 'Costo de tareas'!$B$13, IF(G3653 &lt; 'Costo de tareas'!$B$13*0.2, 0, 'Costo de tareas'!$B$13- G3653))</f>
        <v>0</v>
      </c>
      <c r="I3653" s="17">
        <f>IF(H3653=0,'Costo de tareas'!$B$13,'Costo de tareas'!$B$13-H3653)</f>
        <v>39.28055556</v>
      </c>
      <c r="J3653" s="2"/>
      <c r="K3653" s="2"/>
      <c r="P3653" s="2"/>
    </row>
    <row r="3654">
      <c r="A3654" s="3" t="s">
        <v>4854</v>
      </c>
      <c r="B3654" s="11" t="str">
        <f t="shared" si="1"/>
        <v>20210602</v>
      </c>
      <c r="C3654" s="12">
        <f t="shared" si="2"/>
        <v>44349</v>
      </c>
      <c r="D3654" s="3" t="str">
        <f t="shared" si="3"/>
        <v>04</v>
      </c>
      <c r="E3654" s="13">
        <v>0.0</v>
      </c>
      <c r="F3654" s="14">
        <f>'Costo de tareas'!$B$15</f>
        <v>0.1964027778</v>
      </c>
      <c r="G3654" s="15">
        <f>'Producción diaria'!$T$3*$L$2*$M$2*$N$2*E3654*1000/'Costo de tareas'!$B$14</f>
        <v>0</v>
      </c>
      <c r="H3654" s="16">
        <f>IF(G3654 &gt; 'Costo de tareas'!$B$13, 'Costo de tareas'!$B$13, IF(G3654 &lt; 'Costo de tareas'!$B$13*0.2, 0, 'Costo de tareas'!$B$13- G3654))</f>
        <v>0</v>
      </c>
      <c r="I3654" s="17">
        <f>IF(H3654=0,'Costo de tareas'!$B$13,'Costo de tareas'!$B$13-H3654)</f>
        <v>39.28055556</v>
      </c>
      <c r="J3654" s="2"/>
      <c r="K3654" s="2"/>
      <c r="P3654" s="2"/>
    </row>
    <row r="3655">
      <c r="A3655" s="3" t="s">
        <v>4856</v>
      </c>
      <c r="B3655" s="11" t="str">
        <f t="shared" si="1"/>
        <v>20210602</v>
      </c>
      <c r="C3655" s="12">
        <f t="shared" si="2"/>
        <v>44349</v>
      </c>
      <c r="D3655" s="3" t="str">
        <f t="shared" si="3"/>
        <v>05</v>
      </c>
      <c r="E3655" s="13">
        <v>6.0</v>
      </c>
      <c r="F3655" s="14">
        <f>'Costo de tareas'!$B$15</f>
        <v>0.1964027778</v>
      </c>
      <c r="G3655" s="15">
        <f>'Producción diaria'!$T$3*$L$2*$M$2*$N$2*E3655*1000/'Costo de tareas'!$B$14</f>
        <v>9.021371611</v>
      </c>
      <c r="H3655" s="16">
        <f>IF(G3655 &gt; 'Costo de tareas'!$B$13, 'Costo de tareas'!$B$13, IF(G3655 &lt; 'Costo de tareas'!$B$13*0.2, 0, 'Costo de tareas'!$B$13- G3655))</f>
        <v>30.25918394</v>
      </c>
      <c r="I3655" s="17">
        <f>IF(H3655=0,'Costo de tareas'!$B$13,'Costo de tareas'!$B$13-H3655)</f>
        <v>9.021371611</v>
      </c>
      <c r="J3655" s="2"/>
      <c r="K3655" s="2"/>
      <c r="P3655" s="2"/>
    </row>
    <row r="3656">
      <c r="A3656" s="3" t="s">
        <v>4858</v>
      </c>
      <c r="B3656" s="11" t="str">
        <f t="shared" si="1"/>
        <v>20210602</v>
      </c>
      <c r="C3656" s="12">
        <f t="shared" si="2"/>
        <v>44349</v>
      </c>
      <c r="D3656" s="3" t="str">
        <f t="shared" si="3"/>
        <v>06</v>
      </c>
      <c r="E3656" s="13">
        <v>173.0</v>
      </c>
      <c r="F3656" s="14">
        <f>'Costo de tareas'!$B$15</f>
        <v>0.1964027778</v>
      </c>
      <c r="G3656" s="15">
        <f>'Producción diaria'!$T$3*$L$2*$M$2*$N$2*E3656*1000/'Costo de tareas'!$B$14</f>
        <v>260.1162148</v>
      </c>
      <c r="H3656" s="16">
        <f>IF(G3656 &gt; 'Costo de tareas'!$B$13, 'Costo de tareas'!$B$13, IF(G3656 &lt; 'Costo de tareas'!$B$13*0.2, 0, 'Costo de tareas'!$B$13- G3656))</f>
        <v>39.28055556</v>
      </c>
      <c r="I3656" s="17">
        <f>IF(H3656=0,'Costo de tareas'!$B$13,'Costo de tareas'!$B$13-H3656)</f>
        <v>0</v>
      </c>
      <c r="J3656" s="2"/>
      <c r="K3656" s="2"/>
      <c r="P3656" s="2"/>
    </row>
    <row r="3657">
      <c r="A3657" s="3" t="s">
        <v>4860</v>
      </c>
      <c r="B3657" s="11" t="str">
        <f t="shared" si="1"/>
        <v>20210602</v>
      </c>
      <c r="C3657" s="12">
        <f t="shared" si="2"/>
        <v>44349</v>
      </c>
      <c r="D3657" s="3" t="str">
        <f t="shared" si="3"/>
        <v>07</v>
      </c>
      <c r="E3657" s="13">
        <v>367.0</v>
      </c>
      <c r="F3657" s="14">
        <f>'Costo de tareas'!$B$15</f>
        <v>0.1964027778</v>
      </c>
      <c r="G3657" s="15">
        <f>'Producción diaria'!$T$3*$L$2*$M$2*$N$2*E3657*1000/'Costo de tareas'!$B$14</f>
        <v>551.8072302</v>
      </c>
      <c r="H3657" s="16">
        <f>IF(G3657 &gt; 'Costo de tareas'!$B$13, 'Costo de tareas'!$B$13, IF(G3657 &lt; 'Costo de tareas'!$B$13*0.2, 0, 'Costo de tareas'!$B$13- G3657))</f>
        <v>39.28055556</v>
      </c>
      <c r="I3657" s="17">
        <f>IF(H3657=0,'Costo de tareas'!$B$13,'Costo de tareas'!$B$13-H3657)</f>
        <v>0</v>
      </c>
      <c r="J3657" s="2"/>
      <c r="K3657" s="2"/>
      <c r="P3657" s="2"/>
    </row>
    <row r="3658">
      <c r="A3658" s="3" t="s">
        <v>4862</v>
      </c>
      <c r="B3658" s="11" t="str">
        <f t="shared" si="1"/>
        <v>20210602</v>
      </c>
      <c r="C3658" s="12">
        <f t="shared" si="2"/>
        <v>44349</v>
      </c>
      <c r="D3658" s="3" t="str">
        <f t="shared" si="3"/>
        <v>08</v>
      </c>
      <c r="E3658" s="13">
        <v>554.0</v>
      </c>
      <c r="F3658" s="14">
        <f>'Costo de tareas'!$B$15</f>
        <v>0.1964027778</v>
      </c>
      <c r="G3658" s="15">
        <f>'Producción diaria'!$T$3*$L$2*$M$2*$N$2*E3658*1000/'Costo de tareas'!$B$14</f>
        <v>832.9733121</v>
      </c>
      <c r="H3658" s="16">
        <f>IF(G3658 &gt; 'Costo de tareas'!$B$13, 'Costo de tareas'!$B$13, IF(G3658 &lt; 'Costo de tareas'!$B$13*0.2, 0, 'Costo de tareas'!$B$13- G3658))</f>
        <v>39.28055556</v>
      </c>
      <c r="I3658" s="17">
        <f>IF(H3658=0,'Costo de tareas'!$B$13,'Costo de tareas'!$B$13-H3658)</f>
        <v>0</v>
      </c>
      <c r="J3658" s="2"/>
      <c r="K3658" s="2"/>
      <c r="P3658" s="2"/>
    </row>
    <row r="3659">
      <c r="A3659" s="3" t="s">
        <v>4864</v>
      </c>
      <c r="B3659" s="11" t="str">
        <f t="shared" si="1"/>
        <v>20210602</v>
      </c>
      <c r="C3659" s="12">
        <f t="shared" si="2"/>
        <v>44349</v>
      </c>
      <c r="D3659" s="3" t="str">
        <f t="shared" si="3"/>
        <v>09</v>
      </c>
      <c r="E3659" s="13">
        <v>725.0</v>
      </c>
      <c r="F3659" s="14">
        <f>'Costo de tareas'!$B$15</f>
        <v>0.1964027778</v>
      </c>
      <c r="G3659" s="15">
        <f>'Producción diaria'!$T$3*$L$2*$M$2*$N$2*E3659*1000/'Costo de tareas'!$B$14</f>
        <v>1090.082403</v>
      </c>
      <c r="H3659" s="16">
        <f>IF(G3659 &gt; 'Costo de tareas'!$B$13, 'Costo de tareas'!$B$13, IF(G3659 &lt; 'Costo de tareas'!$B$13*0.2, 0, 'Costo de tareas'!$B$13- G3659))</f>
        <v>39.28055556</v>
      </c>
      <c r="I3659" s="17">
        <f>IF(H3659=0,'Costo de tareas'!$B$13,'Costo de tareas'!$B$13-H3659)</f>
        <v>0</v>
      </c>
      <c r="J3659" s="2"/>
      <c r="K3659" s="2"/>
      <c r="P3659" s="2"/>
    </row>
    <row r="3660">
      <c r="A3660" s="3" t="s">
        <v>4866</v>
      </c>
      <c r="B3660" s="11" t="str">
        <f t="shared" si="1"/>
        <v>20210602</v>
      </c>
      <c r="C3660" s="12">
        <f t="shared" si="2"/>
        <v>44349</v>
      </c>
      <c r="D3660" s="3" t="str">
        <f t="shared" si="3"/>
        <v>10</v>
      </c>
      <c r="E3660" s="13">
        <v>87.0</v>
      </c>
      <c r="F3660" s="14">
        <f>'Costo de tareas'!$B$15</f>
        <v>0.1964027778</v>
      </c>
      <c r="G3660" s="15">
        <f>'Producción diaria'!$T$3*$L$2*$M$2*$N$2*E3660*1000/'Costo de tareas'!$B$14</f>
        <v>130.8098884</v>
      </c>
      <c r="H3660" s="16">
        <f>IF(G3660 &gt; 'Costo de tareas'!$B$13, 'Costo de tareas'!$B$13, IF(G3660 &lt; 'Costo de tareas'!$B$13*0.2, 0, 'Costo de tareas'!$B$13- G3660))</f>
        <v>39.28055556</v>
      </c>
      <c r="I3660" s="17">
        <f>IF(H3660=0,'Costo de tareas'!$B$13,'Costo de tareas'!$B$13-H3660)</f>
        <v>0</v>
      </c>
      <c r="J3660" s="2"/>
      <c r="K3660" s="2"/>
      <c r="P3660" s="2"/>
    </row>
    <row r="3661">
      <c r="A3661" s="3" t="s">
        <v>4868</v>
      </c>
      <c r="B3661" s="11" t="str">
        <f t="shared" si="1"/>
        <v>20210602</v>
      </c>
      <c r="C3661" s="12">
        <f t="shared" si="2"/>
        <v>44349</v>
      </c>
      <c r="D3661" s="3" t="str">
        <f t="shared" si="3"/>
        <v>11</v>
      </c>
      <c r="E3661" s="13">
        <v>964.0</v>
      </c>
      <c r="F3661" s="14">
        <f>'Costo de tareas'!$B$15</f>
        <v>0.1964027778</v>
      </c>
      <c r="G3661" s="15">
        <f>'Producción diaria'!$T$3*$L$2*$M$2*$N$2*E3661*1000/'Costo de tareas'!$B$14</f>
        <v>1449.433705</v>
      </c>
      <c r="H3661" s="16">
        <f>IF(G3661 &gt; 'Costo de tareas'!$B$13, 'Costo de tareas'!$B$13, IF(G3661 &lt; 'Costo de tareas'!$B$13*0.2, 0, 'Costo de tareas'!$B$13- G3661))</f>
        <v>39.28055556</v>
      </c>
      <c r="I3661" s="17">
        <f>IF(H3661=0,'Costo de tareas'!$B$13,'Costo de tareas'!$B$13-H3661)</f>
        <v>0</v>
      </c>
      <c r="J3661" s="2"/>
      <c r="K3661" s="2"/>
      <c r="P3661" s="2"/>
    </row>
    <row r="3662">
      <c r="A3662" s="3" t="s">
        <v>4870</v>
      </c>
      <c r="B3662" s="11" t="str">
        <f t="shared" si="1"/>
        <v>20210602</v>
      </c>
      <c r="C3662" s="12">
        <f t="shared" si="2"/>
        <v>44349</v>
      </c>
      <c r="D3662" s="3" t="str">
        <f t="shared" si="3"/>
        <v>12</v>
      </c>
      <c r="E3662" s="13">
        <v>1008.0</v>
      </c>
      <c r="F3662" s="14">
        <f>'Costo de tareas'!$B$15</f>
        <v>0.1964027778</v>
      </c>
      <c r="G3662" s="15">
        <f>'Producción diaria'!$T$3*$L$2*$M$2*$N$2*E3662*1000/'Costo de tareas'!$B$14</f>
        <v>1515.590431</v>
      </c>
      <c r="H3662" s="16">
        <f>IF(G3662 &gt; 'Costo de tareas'!$B$13, 'Costo de tareas'!$B$13, IF(G3662 &lt; 'Costo de tareas'!$B$13*0.2, 0, 'Costo de tareas'!$B$13- G3662))</f>
        <v>39.28055556</v>
      </c>
      <c r="I3662" s="17">
        <f>IF(H3662=0,'Costo de tareas'!$B$13,'Costo de tareas'!$B$13-H3662)</f>
        <v>0</v>
      </c>
      <c r="J3662" s="2"/>
      <c r="K3662" s="2"/>
      <c r="P3662" s="2"/>
    </row>
    <row r="3663">
      <c r="A3663" s="3" t="s">
        <v>4872</v>
      </c>
      <c r="B3663" s="11" t="str">
        <f t="shared" si="1"/>
        <v>20210602</v>
      </c>
      <c r="C3663" s="12">
        <f t="shared" si="2"/>
        <v>44349</v>
      </c>
      <c r="D3663" s="3" t="str">
        <f t="shared" si="3"/>
        <v>13</v>
      </c>
      <c r="E3663" s="13">
        <v>964.0</v>
      </c>
      <c r="F3663" s="14">
        <f>'Costo de tareas'!$B$15</f>
        <v>0.1964027778</v>
      </c>
      <c r="G3663" s="15">
        <f>'Producción diaria'!$T$3*$L$2*$M$2*$N$2*E3663*1000/'Costo de tareas'!$B$14</f>
        <v>1449.433705</v>
      </c>
      <c r="H3663" s="16">
        <f>IF(G3663 &gt; 'Costo de tareas'!$B$13, 'Costo de tareas'!$B$13, IF(G3663 &lt; 'Costo de tareas'!$B$13*0.2, 0, 'Costo de tareas'!$B$13- G3663))</f>
        <v>39.28055556</v>
      </c>
      <c r="I3663" s="17">
        <f>IF(H3663=0,'Costo de tareas'!$B$13,'Costo de tareas'!$B$13-H3663)</f>
        <v>0</v>
      </c>
      <c r="J3663" s="2"/>
      <c r="K3663" s="2"/>
      <c r="P3663" s="2"/>
    </row>
    <row r="3664">
      <c r="A3664" s="3" t="s">
        <v>4873</v>
      </c>
      <c r="B3664" s="11" t="str">
        <f t="shared" si="1"/>
        <v>20210602</v>
      </c>
      <c r="C3664" s="12">
        <f t="shared" si="2"/>
        <v>44349</v>
      </c>
      <c r="D3664" s="3" t="str">
        <f t="shared" si="3"/>
        <v>14</v>
      </c>
      <c r="E3664" s="13">
        <v>881.0</v>
      </c>
      <c r="F3664" s="14">
        <f>'Costo de tareas'!$B$15</f>
        <v>0.1964027778</v>
      </c>
      <c r="G3664" s="15">
        <f>'Producción diaria'!$T$3*$L$2*$M$2*$N$2*E3664*1000/'Costo de tareas'!$B$14</f>
        <v>1324.638065</v>
      </c>
      <c r="H3664" s="16">
        <f>IF(G3664 &gt; 'Costo de tareas'!$B$13, 'Costo de tareas'!$B$13, IF(G3664 &lt; 'Costo de tareas'!$B$13*0.2, 0, 'Costo de tareas'!$B$13- G3664))</f>
        <v>39.28055556</v>
      </c>
      <c r="I3664" s="17">
        <f>IF(H3664=0,'Costo de tareas'!$B$13,'Costo de tareas'!$B$13-H3664)</f>
        <v>0</v>
      </c>
      <c r="J3664" s="2"/>
      <c r="K3664" s="2"/>
      <c r="P3664" s="2"/>
    </row>
    <row r="3665">
      <c r="A3665" s="3" t="s">
        <v>4874</v>
      </c>
      <c r="B3665" s="11" t="str">
        <f t="shared" si="1"/>
        <v>20210602</v>
      </c>
      <c r="C3665" s="12">
        <f t="shared" si="2"/>
        <v>44349</v>
      </c>
      <c r="D3665" s="3" t="str">
        <f t="shared" si="3"/>
        <v>15</v>
      </c>
      <c r="E3665" s="13">
        <v>744.0</v>
      </c>
      <c r="F3665" s="14">
        <f>'Costo de tareas'!$B$15</f>
        <v>0.1964027778</v>
      </c>
      <c r="G3665" s="15">
        <f>'Producción diaria'!$T$3*$L$2*$M$2*$N$2*E3665*1000/'Costo de tareas'!$B$14</f>
        <v>1118.65008</v>
      </c>
      <c r="H3665" s="16">
        <f>IF(G3665 &gt; 'Costo de tareas'!$B$13, 'Costo de tareas'!$B$13, IF(G3665 &lt; 'Costo de tareas'!$B$13*0.2, 0, 'Costo de tareas'!$B$13- G3665))</f>
        <v>39.28055556</v>
      </c>
      <c r="I3665" s="17">
        <f>IF(H3665=0,'Costo de tareas'!$B$13,'Costo de tareas'!$B$13-H3665)</f>
        <v>0</v>
      </c>
      <c r="J3665" s="2"/>
      <c r="K3665" s="2"/>
      <c r="P3665" s="2"/>
    </row>
    <row r="3666">
      <c r="A3666" s="3" t="s">
        <v>4875</v>
      </c>
      <c r="B3666" s="11" t="str">
        <f t="shared" si="1"/>
        <v>20210602</v>
      </c>
      <c r="C3666" s="12">
        <f t="shared" si="2"/>
        <v>44349</v>
      </c>
      <c r="D3666" s="3" t="str">
        <f t="shared" si="3"/>
        <v>16</v>
      </c>
      <c r="E3666" s="13">
        <v>569.0</v>
      </c>
      <c r="F3666" s="14">
        <f>'Costo de tareas'!$B$15</f>
        <v>0.1964027778</v>
      </c>
      <c r="G3666" s="15">
        <f>'Producción diaria'!$T$3*$L$2*$M$2*$N$2*E3666*1000/'Costo de tareas'!$B$14</f>
        <v>855.5267411</v>
      </c>
      <c r="H3666" s="16">
        <f>IF(G3666 &gt; 'Costo de tareas'!$B$13, 'Costo de tareas'!$B$13, IF(G3666 &lt; 'Costo de tareas'!$B$13*0.2, 0, 'Costo de tareas'!$B$13- G3666))</f>
        <v>39.28055556</v>
      </c>
      <c r="I3666" s="17">
        <f>IF(H3666=0,'Costo de tareas'!$B$13,'Costo de tareas'!$B$13-H3666)</f>
        <v>0</v>
      </c>
      <c r="J3666" s="2"/>
      <c r="K3666" s="2"/>
      <c r="P3666" s="2"/>
    </row>
    <row r="3667">
      <c r="A3667" s="3" t="s">
        <v>4876</v>
      </c>
      <c r="B3667" s="11" t="str">
        <f t="shared" si="1"/>
        <v>20210602</v>
      </c>
      <c r="C3667" s="12">
        <f t="shared" si="2"/>
        <v>44349</v>
      </c>
      <c r="D3667" s="3" t="str">
        <f t="shared" si="3"/>
        <v>17</v>
      </c>
      <c r="E3667" s="13">
        <v>384.0</v>
      </c>
      <c r="F3667" s="14">
        <f>'Costo de tareas'!$B$15</f>
        <v>0.1964027778</v>
      </c>
      <c r="G3667" s="15">
        <f>'Producción diaria'!$T$3*$L$2*$M$2*$N$2*E3667*1000/'Costo de tareas'!$B$14</f>
        <v>577.3677831</v>
      </c>
      <c r="H3667" s="16">
        <f>IF(G3667 &gt; 'Costo de tareas'!$B$13, 'Costo de tareas'!$B$13, IF(G3667 &lt; 'Costo de tareas'!$B$13*0.2, 0, 'Costo de tareas'!$B$13- G3667))</f>
        <v>39.28055556</v>
      </c>
      <c r="I3667" s="17">
        <f>IF(H3667=0,'Costo de tareas'!$B$13,'Costo de tareas'!$B$13-H3667)</f>
        <v>0</v>
      </c>
      <c r="J3667" s="2"/>
      <c r="K3667" s="2"/>
      <c r="P3667" s="2"/>
    </row>
    <row r="3668">
      <c r="A3668" s="3" t="s">
        <v>4877</v>
      </c>
      <c r="B3668" s="11" t="str">
        <f t="shared" si="1"/>
        <v>20210602</v>
      </c>
      <c r="C3668" s="12">
        <f t="shared" si="2"/>
        <v>44349</v>
      </c>
      <c r="D3668" s="3" t="str">
        <f t="shared" si="3"/>
        <v>18</v>
      </c>
      <c r="E3668" s="13">
        <v>19.0</v>
      </c>
      <c r="F3668" s="14">
        <f>'Costo de tareas'!$B$15</f>
        <v>0.1964027778</v>
      </c>
      <c r="G3668" s="15">
        <f>'Producción diaria'!$T$3*$L$2*$M$2*$N$2*E3668*1000/'Costo de tareas'!$B$14</f>
        <v>28.56767677</v>
      </c>
      <c r="H3668" s="16">
        <f>IF(G3668 &gt; 'Costo de tareas'!$B$13, 'Costo de tareas'!$B$13, IF(G3668 &lt; 'Costo de tareas'!$B$13*0.2, 0, 'Costo de tareas'!$B$13- G3668))</f>
        <v>10.71287879</v>
      </c>
      <c r="I3668" s="17">
        <f>IF(H3668=0,'Costo de tareas'!$B$13,'Costo de tareas'!$B$13-H3668)</f>
        <v>28.56767677</v>
      </c>
      <c r="J3668" s="2"/>
      <c r="K3668" s="2"/>
      <c r="P3668" s="2"/>
    </row>
    <row r="3669">
      <c r="A3669" s="3" t="s">
        <v>4878</v>
      </c>
      <c r="B3669" s="11" t="str">
        <f t="shared" si="1"/>
        <v>20210602</v>
      </c>
      <c r="C3669" s="12">
        <f t="shared" si="2"/>
        <v>44349</v>
      </c>
      <c r="D3669" s="3" t="str">
        <f t="shared" si="3"/>
        <v>19</v>
      </c>
      <c r="E3669" s="13">
        <v>22.0</v>
      </c>
      <c r="F3669" s="14">
        <f>'Costo de tareas'!$B$15</f>
        <v>0.1964027778</v>
      </c>
      <c r="G3669" s="15">
        <f>'Producción diaria'!$T$3*$L$2*$M$2*$N$2*E3669*1000/'Costo de tareas'!$B$14</f>
        <v>33.07836257</v>
      </c>
      <c r="H3669" s="16">
        <f>IF(G3669 &gt; 'Costo de tareas'!$B$13, 'Costo de tareas'!$B$13, IF(G3669 &lt; 'Costo de tareas'!$B$13*0.2, 0, 'Costo de tareas'!$B$13- G3669))</f>
        <v>6.202192982</v>
      </c>
      <c r="I3669" s="17">
        <f>IF(H3669=0,'Costo de tareas'!$B$13,'Costo de tareas'!$B$13-H3669)</f>
        <v>33.07836257</v>
      </c>
      <c r="J3669" s="2"/>
      <c r="K3669" s="2"/>
      <c r="P3669" s="2"/>
    </row>
    <row r="3670">
      <c r="A3670" s="3" t="s">
        <v>4879</v>
      </c>
      <c r="B3670" s="11" t="str">
        <f t="shared" si="1"/>
        <v>20210602</v>
      </c>
      <c r="C3670" s="12">
        <f t="shared" si="2"/>
        <v>44349</v>
      </c>
      <c r="D3670" s="3" t="str">
        <f t="shared" si="3"/>
        <v>20</v>
      </c>
      <c r="E3670" s="13">
        <v>0.0</v>
      </c>
      <c r="F3670" s="14">
        <f>'Costo de tareas'!$B$15</f>
        <v>0.1964027778</v>
      </c>
      <c r="G3670" s="15">
        <f>'Producción diaria'!$T$3*$L$2*$M$2*$N$2*E3670*1000/'Costo de tareas'!$B$14</f>
        <v>0</v>
      </c>
      <c r="H3670" s="16">
        <f>IF(G3670 &gt; 'Costo de tareas'!$B$13, 'Costo de tareas'!$B$13, IF(G3670 &lt; 'Costo de tareas'!$B$13*0.2, 0, 'Costo de tareas'!$B$13- G3670))</f>
        <v>0</v>
      </c>
      <c r="I3670" s="17">
        <f>IF(H3670=0,'Costo de tareas'!$B$13,'Costo de tareas'!$B$13-H3670)</f>
        <v>39.28055556</v>
      </c>
      <c r="J3670" s="2"/>
      <c r="K3670" s="2"/>
      <c r="P3670" s="2"/>
    </row>
    <row r="3671">
      <c r="A3671" s="3" t="s">
        <v>4881</v>
      </c>
      <c r="B3671" s="11" t="str">
        <f t="shared" si="1"/>
        <v>20210602</v>
      </c>
      <c r="C3671" s="12">
        <f t="shared" si="2"/>
        <v>44349</v>
      </c>
      <c r="D3671" s="3" t="str">
        <f t="shared" si="3"/>
        <v>21</v>
      </c>
      <c r="E3671" s="13">
        <v>0.0</v>
      </c>
      <c r="F3671" s="14">
        <f>'Costo de tareas'!$B$15</f>
        <v>0.1964027778</v>
      </c>
      <c r="G3671" s="15">
        <f>'Producción diaria'!$T$3*$L$2*$M$2*$N$2*E3671*1000/'Costo de tareas'!$B$14</f>
        <v>0</v>
      </c>
      <c r="H3671" s="16">
        <f>IF(G3671 &gt; 'Costo de tareas'!$B$13, 'Costo de tareas'!$B$13, IF(G3671 &lt; 'Costo de tareas'!$B$13*0.2, 0, 'Costo de tareas'!$B$13- G3671))</f>
        <v>0</v>
      </c>
      <c r="I3671" s="17">
        <f>IF(H3671=0,'Costo de tareas'!$B$13,'Costo de tareas'!$B$13-H3671)</f>
        <v>39.28055556</v>
      </c>
      <c r="J3671" s="2"/>
      <c r="K3671" s="2"/>
      <c r="P3671" s="2"/>
    </row>
    <row r="3672">
      <c r="A3672" s="3" t="s">
        <v>4883</v>
      </c>
      <c r="B3672" s="11" t="str">
        <f t="shared" si="1"/>
        <v>20210602</v>
      </c>
      <c r="C3672" s="12">
        <f t="shared" si="2"/>
        <v>44349</v>
      </c>
      <c r="D3672" s="3" t="str">
        <f t="shared" si="3"/>
        <v>22</v>
      </c>
      <c r="E3672" s="13">
        <v>0.0</v>
      </c>
      <c r="F3672" s="14">
        <f>'Costo de tareas'!$B$15</f>
        <v>0.1964027778</v>
      </c>
      <c r="G3672" s="15">
        <f>'Producción diaria'!$T$3*$L$2*$M$2*$N$2*E3672*1000/'Costo de tareas'!$B$14</f>
        <v>0</v>
      </c>
      <c r="H3672" s="16">
        <f>IF(G3672 &gt; 'Costo de tareas'!$B$13, 'Costo de tareas'!$B$13, IF(G3672 &lt; 'Costo de tareas'!$B$13*0.2, 0, 'Costo de tareas'!$B$13- G3672))</f>
        <v>0</v>
      </c>
      <c r="I3672" s="17">
        <f>IF(H3672=0,'Costo de tareas'!$B$13,'Costo de tareas'!$B$13-H3672)</f>
        <v>39.28055556</v>
      </c>
      <c r="J3672" s="2"/>
      <c r="K3672" s="2"/>
      <c r="P3672" s="2"/>
    </row>
    <row r="3673">
      <c r="A3673" s="3" t="s">
        <v>4885</v>
      </c>
      <c r="B3673" s="11" t="str">
        <f t="shared" si="1"/>
        <v>20210602</v>
      </c>
      <c r="C3673" s="12">
        <f t="shared" si="2"/>
        <v>44349</v>
      </c>
      <c r="D3673" s="3" t="str">
        <f t="shared" si="3"/>
        <v>23</v>
      </c>
      <c r="E3673" s="13">
        <v>0.0</v>
      </c>
      <c r="F3673" s="14">
        <f>'Costo de tareas'!$B$15</f>
        <v>0.1964027778</v>
      </c>
      <c r="G3673" s="15">
        <f>'Producción diaria'!$T$3*$L$2*$M$2*$N$2*E3673*1000/'Costo de tareas'!$B$14</f>
        <v>0</v>
      </c>
      <c r="H3673" s="16">
        <f>IF(G3673 &gt; 'Costo de tareas'!$B$13, 'Costo de tareas'!$B$13, IF(G3673 &lt; 'Costo de tareas'!$B$13*0.2, 0, 'Costo de tareas'!$B$13- G3673))</f>
        <v>0</v>
      </c>
      <c r="I3673" s="17">
        <f>IF(H3673=0,'Costo de tareas'!$B$13,'Costo de tareas'!$B$13-H3673)</f>
        <v>39.28055556</v>
      </c>
      <c r="J3673" s="2"/>
      <c r="K3673" s="2"/>
      <c r="P3673" s="2"/>
    </row>
    <row r="3674">
      <c r="A3674" s="3" t="s">
        <v>4886</v>
      </c>
      <c r="B3674" s="11" t="str">
        <f t="shared" si="1"/>
        <v>20210603</v>
      </c>
      <c r="C3674" s="12">
        <f t="shared" si="2"/>
        <v>44350</v>
      </c>
      <c r="D3674" s="3" t="str">
        <f t="shared" si="3"/>
        <v>00</v>
      </c>
      <c r="E3674" s="13">
        <v>0.0</v>
      </c>
      <c r="F3674" s="14">
        <f>'Costo de tareas'!$B$15</f>
        <v>0.1964027778</v>
      </c>
      <c r="G3674" s="15">
        <f>'Producción diaria'!$T$3*$L$2*$M$2*$N$2*E3674*1000/'Costo de tareas'!$B$14</f>
        <v>0</v>
      </c>
      <c r="H3674" s="16">
        <f>IF(G3674 &gt; 'Costo de tareas'!$B$13, 'Costo de tareas'!$B$13, IF(G3674 &lt; 'Costo de tareas'!$B$13*0.2, 0, 'Costo de tareas'!$B$13- G3674))</f>
        <v>0</v>
      </c>
      <c r="I3674" s="17">
        <f>IF(H3674=0,'Costo de tareas'!$B$13,'Costo de tareas'!$B$13-H3674)</f>
        <v>39.28055556</v>
      </c>
      <c r="J3674" s="2"/>
      <c r="K3674" s="2"/>
      <c r="P3674" s="2"/>
    </row>
    <row r="3675">
      <c r="A3675" s="3" t="s">
        <v>4887</v>
      </c>
      <c r="B3675" s="11" t="str">
        <f t="shared" si="1"/>
        <v>20210603</v>
      </c>
      <c r="C3675" s="12">
        <f t="shared" si="2"/>
        <v>44350</v>
      </c>
      <c r="D3675" s="3" t="str">
        <f t="shared" si="3"/>
        <v>01</v>
      </c>
      <c r="E3675" s="13">
        <v>0.0</v>
      </c>
      <c r="F3675" s="14">
        <f>'Costo de tareas'!$B$15</f>
        <v>0.1964027778</v>
      </c>
      <c r="G3675" s="15">
        <f>'Producción diaria'!$T$3*$L$2*$M$2*$N$2*E3675*1000/'Costo de tareas'!$B$14</f>
        <v>0</v>
      </c>
      <c r="H3675" s="16">
        <f>IF(G3675 &gt; 'Costo de tareas'!$B$13, 'Costo de tareas'!$B$13, IF(G3675 &lt; 'Costo de tareas'!$B$13*0.2, 0, 'Costo de tareas'!$B$13- G3675))</f>
        <v>0</v>
      </c>
      <c r="I3675" s="17">
        <f>IF(H3675=0,'Costo de tareas'!$B$13,'Costo de tareas'!$B$13-H3675)</f>
        <v>39.28055556</v>
      </c>
      <c r="J3675" s="2"/>
      <c r="K3675" s="2"/>
      <c r="P3675" s="2"/>
    </row>
    <row r="3676">
      <c r="A3676" s="3" t="s">
        <v>4888</v>
      </c>
      <c r="B3676" s="11" t="str">
        <f t="shared" si="1"/>
        <v>20210603</v>
      </c>
      <c r="C3676" s="12">
        <f t="shared" si="2"/>
        <v>44350</v>
      </c>
      <c r="D3676" s="3" t="str">
        <f t="shared" si="3"/>
        <v>02</v>
      </c>
      <c r="E3676" s="13">
        <v>0.0</v>
      </c>
      <c r="F3676" s="14">
        <f>'Costo de tareas'!$B$15</f>
        <v>0.1964027778</v>
      </c>
      <c r="G3676" s="15">
        <f>'Producción diaria'!$T$3*$L$2*$M$2*$N$2*E3676*1000/'Costo de tareas'!$B$14</f>
        <v>0</v>
      </c>
      <c r="H3676" s="16">
        <f>IF(G3676 &gt; 'Costo de tareas'!$B$13, 'Costo de tareas'!$B$13, IF(G3676 &lt; 'Costo de tareas'!$B$13*0.2, 0, 'Costo de tareas'!$B$13- G3676))</f>
        <v>0</v>
      </c>
      <c r="I3676" s="17">
        <f>IF(H3676=0,'Costo de tareas'!$B$13,'Costo de tareas'!$B$13-H3676)</f>
        <v>39.28055556</v>
      </c>
      <c r="J3676" s="2"/>
      <c r="K3676" s="2"/>
      <c r="P3676" s="2"/>
    </row>
    <row r="3677">
      <c r="A3677" s="3" t="s">
        <v>4889</v>
      </c>
      <c r="B3677" s="11" t="str">
        <f t="shared" si="1"/>
        <v>20210603</v>
      </c>
      <c r="C3677" s="12">
        <f t="shared" si="2"/>
        <v>44350</v>
      </c>
      <c r="D3677" s="3" t="str">
        <f t="shared" si="3"/>
        <v>03</v>
      </c>
      <c r="E3677" s="13">
        <v>0.0</v>
      </c>
      <c r="F3677" s="14">
        <f>'Costo de tareas'!$B$15</f>
        <v>0.1964027778</v>
      </c>
      <c r="G3677" s="15">
        <f>'Producción diaria'!$T$3*$L$2*$M$2*$N$2*E3677*1000/'Costo de tareas'!$B$14</f>
        <v>0</v>
      </c>
      <c r="H3677" s="16">
        <f>IF(G3677 &gt; 'Costo de tareas'!$B$13, 'Costo de tareas'!$B$13, IF(G3677 &lt; 'Costo de tareas'!$B$13*0.2, 0, 'Costo de tareas'!$B$13- G3677))</f>
        <v>0</v>
      </c>
      <c r="I3677" s="17">
        <f>IF(H3677=0,'Costo de tareas'!$B$13,'Costo de tareas'!$B$13-H3677)</f>
        <v>39.28055556</v>
      </c>
      <c r="J3677" s="2"/>
      <c r="K3677" s="2"/>
      <c r="P3677" s="2"/>
    </row>
    <row r="3678">
      <c r="A3678" s="3" t="s">
        <v>4891</v>
      </c>
      <c r="B3678" s="11" t="str">
        <f t="shared" si="1"/>
        <v>20210603</v>
      </c>
      <c r="C3678" s="12">
        <f t="shared" si="2"/>
        <v>44350</v>
      </c>
      <c r="D3678" s="3" t="str">
        <f t="shared" si="3"/>
        <v>04</v>
      </c>
      <c r="E3678" s="13">
        <v>0.0</v>
      </c>
      <c r="F3678" s="14">
        <f>'Costo de tareas'!$B$15</f>
        <v>0.1964027778</v>
      </c>
      <c r="G3678" s="15">
        <f>'Producción diaria'!$T$3*$L$2*$M$2*$N$2*E3678*1000/'Costo de tareas'!$B$14</f>
        <v>0</v>
      </c>
      <c r="H3678" s="16">
        <f>IF(G3678 &gt; 'Costo de tareas'!$B$13, 'Costo de tareas'!$B$13, IF(G3678 &lt; 'Costo de tareas'!$B$13*0.2, 0, 'Costo de tareas'!$B$13- G3678))</f>
        <v>0</v>
      </c>
      <c r="I3678" s="17">
        <f>IF(H3678=0,'Costo de tareas'!$B$13,'Costo de tareas'!$B$13-H3678)</f>
        <v>39.28055556</v>
      </c>
      <c r="J3678" s="2"/>
      <c r="K3678" s="2"/>
      <c r="P3678" s="2"/>
    </row>
    <row r="3679">
      <c r="A3679" s="3" t="s">
        <v>4892</v>
      </c>
      <c r="B3679" s="11" t="str">
        <f t="shared" si="1"/>
        <v>20210603</v>
      </c>
      <c r="C3679" s="12">
        <f t="shared" si="2"/>
        <v>44350</v>
      </c>
      <c r="D3679" s="3" t="str">
        <f t="shared" si="3"/>
        <v>05</v>
      </c>
      <c r="E3679" s="13">
        <v>5.0</v>
      </c>
      <c r="F3679" s="14">
        <f>'Costo de tareas'!$B$15</f>
        <v>0.1964027778</v>
      </c>
      <c r="G3679" s="15">
        <f>'Producción diaria'!$T$3*$L$2*$M$2*$N$2*E3679*1000/'Costo de tareas'!$B$14</f>
        <v>7.517809676</v>
      </c>
      <c r="H3679" s="16">
        <f>IF(G3679 &gt; 'Costo de tareas'!$B$13, 'Costo de tareas'!$B$13, IF(G3679 &lt; 'Costo de tareas'!$B$13*0.2, 0, 'Costo de tareas'!$B$13- G3679))</f>
        <v>0</v>
      </c>
      <c r="I3679" s="17">
        <f>IF(H3679=0,'Costo de tareas'!$B$13,'Costo de tareas'!$B$13-H3679)</f>
        <v>39.28055556</v>
      </c>
      <c r="J3679" s="2"/>
      <c r="K3679" s="2"/>
      <c r="P3679" s="2"/>
    </row>
    <row r="3680">
      <c r="A3680" s="3" t="s">
        <v>4893</v>
      </c>
      <c r="B3680" s="11" t="str">
        <f t="shared" si="1"/>
        <v>20210603</v>
      </c>
      <c r="C3680" s="12">
        <f t="shared" si="2"/>
        <v>44350</v>
      </c>
      <c r="D3680" s="3" t="str">
        <f t="shared" si="3"/>
        <v>06</v>
      </c>
      <c r="E3680" s="13">
        <v>171.0</v>
      </c>
      <c r="F3680" s="14">
        <f>'Costo de tareas'!$B$15</f>
        <v>0.1964027778</v>
      </c>
      <c r="G3680" s="15">
        <f>'Producción diaria'!$T$3*$L$2*$M$2*$N$2*E3680*1000/'Costo de tareas'!$B$14</f>
        <v>257.1090909</v>
      </c>
      <c r="H3680" s="16">
        <f>IF(G3680 &gt; 'Costo de tareas'!$B$13, 'Costo de tareas'!$B$13, IF(G3680 &lt; 'Costo de tareas'!$B$13*0.2, 0, 'Costo de tareas'!$B$13- G3680))</f>
        <v>39.28055556</v>
      </c>
      <c r="I3680" s="17">
        <f>IF(H3680=0,'Costo de tareas'!$B$13,'Costo de tareas'!$B$13-H3680)</f>
        <v>0</v>
      </c>
      <c r="J3680" s="2"/>
      <c r="K3680" s="2"/>
      <c r="P3680" s="2"/>
    </row>
    <row r="3681">
      <c r="A3681" s="3" t="s">
        <v>4894</v>
      </c>
      <c r="B3681" s="11" t="str">
        <f t="shared" si="1"/>
        <v>20210603</v>
      </c>
      <c r="C3681" s="12">
        <f t="shared" si="2"/>
        <v>44350</v>
      </c>
      <c r="D3681" s="3" t="str">
        <f t="shared" si="3"/>
        <v>07</v>
      </c>
      <c r="E3681" s="13">
        <v>358.0</v>
      </c>
      <c r="F3681" s="14">
        <f>'Costo de tareas'!$B$15</f>
        <v>0.1964027778</v>
      </c>
      <c r="G3681" s="15">
        <f>'Producción diaria'!$T$3*$L$2*$M$2*$N$2*E3681*1000/'Costo de tareas'!$B$14</f>
        <v>538.2751728</v>
      </c>
      <c r="H3681" s="16">
        <f>IF(G3681 &gt; 'Costo de tareas'!$B$13, 'Costo de tareas'!$B$13, IF(G3681 &lt; 'Costo de tareas'!$B$13*0.2, 0, 'Costo de tareas'!$B$13- G3681))</f>
        <v>39.28055556</v>
      </c>
      <c r="I3681" s="17">
        <f>IF(H3681=0,'Costo de tareas'!$B$13,'Costo de tareas'!$B$13-H3681)</f>
        <v>0</v>
      </c>
      <c r="J3681" s="2"/>
      <c r="K3681" s="2"/>
      <c r="P3681" s="2"/>
    </row>
    <row r="3682">
      <c r="A3682" s="3" t="s">
        <v>4895</v>
      </c>
      <c r="B3682" s="11" t="str">
        <f t="shared" si="1"/>
        <v>20210603</v>
      </c>
      <c r="C3682" s="12">
        <f t="shared" si="2"/>
        <v>44350</v>
      </c>
      <c r="D3682" s="3" t="str">
        <f t="shared" si="3"/>
        <v>08</v>
      </c>
      <c r="E3682" s="13">
        <v>546.0</v>
      </c>
      <c r="F3682" s="14">
        <f>'Costo de tareas'!$B$15</f>
        <v>0.1964027778</v>
      </c>
      <c r="G3682" s="15">
        <f>'Producción diaria'!$T$3*$L$2*$M$2*$N$2*E3682*1000/'Costo de tareas'!$B$14</f>
        <v>820.9448166</v>
      </c>
      <c r="H3682" s="16">
        <f>IF(G3682 &gt; 'Costo de tareas'!$B$13, 'Costo de tareas'!$B$13, IF(G3682 &lt; 'Costo de tareas'!$B$13*0.2, 0, 'Costo de tareas'!$B$13- G3682))</f>
        <v>39.28055556</v>
      </c>
      <c r="I3682" s="17">
        <f>IF(H3682=0,'Costo de tareas'!$B$13,'Costo de tareas'!$B$13-H3682)</f>
        <v>0</v>
      </c>
      <c r="J3682" s="2"/>
      <c r="K3682" s="2"/>
      <c r="P3682" s="2"/>
    </row>
    <row r="3683">
      <c r="A3683" s="3" t="s">
        <v>4896</v>
      </c>
      <c r="B3683" s="11" t="str">
        <f t="shared" si="1"/>
        <v>20210603</v>
      </c>
      <c r="C3683" s="12">
        <f t="shared" si="2"/>
        <v>44350</v>
      </c>
      <c r="D3683" s="3" t="str">
        <f t="shared" si="3"/>
        <v>09</v>
      </c>
      <c r="E3683" s="13">
        <v>719.0</v>
      </c>
      <c r="F3683" s="14">
        <f>'Costo de tareas'!$B$15</f>
        <v>0.1964027778</v>
      </c>
      <c r="G3683" s="15">
        <f>'Producción diaria'!$T$3*$L$2*$M$2*$N$2*E3683*1000/'Costo de tareas'!$B$14</f>
        <v>1081.061031</v>
      </c>
      <c r="H3683" s="16">
        <f>IF(G3683 &gt; 'Costo de tareas'!$B$13, 'Costo de tareas'!$B$13, IF(G3683 &lt; 'Costo de tareas'!$B$13*0.2, 0, 'Costo de tareas'!$B$13- G3683))</f>
        <v>39.28055556</v>
      </c>
      <c r="I3683" s="17">
        <f>IF(H3683=0,'Costo de tareas'!$B$13,'Costo de tareas'!$B$13-H3683)</f>
        <v>0</v>
      </c>
      <c r="J3683" s="2"/>
      <c r="K3683" s="2"/>
      <c r="P3683" s="2"/>
    </row>
    <row r="3684">
      <c r="A3684" s="3" t="s">
        <v>4897</v>
      </c>
      <c r="B3684" s="11" t="str">
        <f t="shared" si="1"/>
        <v>20210603</v>
      </c>
      <c r="C3684" s="12">
        <f t="shared" si="2"/>
        <v>44350</v>
      </c>
      <c r="D3684" s="3" t="str">
        <f t="shared" si="3"/>
        <v>10</v>
      </c>
      <c r="E3684" s="13">
        <v>868.0</v>
      </c>
      <c r="F3684" s="14">
        <f>'Costo de tareas'!$B$15</f>
        <v>0.1964027778</v>
      </c>
      <c r="G3684" s="15">
        <f>'Producción diaria'!$T$3*$L$2*$M$2*$N$2*E3684*1000/'Costo de tareas'!$B$14</f>
        <v>1305.09176</v>
      </c>
      <c r="H3684" s="16">
        <f>IF(G3684 &gt; 'Costo de tareas'!$B$13, 'Costo de tareas'!$B$13, IF(G3684 &lt; 'Costo de tareas'!$B$13*0.2, 0, 'Costo de tareas'!$B$13- G3684))</f>
        <v>39.28055556</v>
      </c>
      <c r="I3684" s="17">
        <f>IF(H3684=0,'Costo de tareas'!$B$13,'Costo de tareas'!$B$13-H3684)</f>
        <v>0</v>
      </c>
      <c r="J3684" s="2"/>
      <c r="K3684" s="2"/>
      <c r="P3684" s="2"/>
    </row>
    <row r="3685">
      <c r="A3685" s="3" t="s">
        <v>4898</v>
      </c>
      <c r="B3685" s="11" t="str">
        <f t="shared" si="1"/>
        <v>20210603</v>
      </c>
      <c r="C3685" s="12">
        <f t="shared" si="2"/>
        <v>44350</v>
      </c>
      <c r="D3685" s="3" t="str">
        <f t="shared" si="3"/>
        <v>11</v>
      </c>
      <c r="E3685" s="13">
        <v>914.0</v>
      </c>
      <c r="F3685" s="14">
        <f>'Costo de tareas'!$B$15</f>
        <v>0.1964027778</v>
      </c>
      <c r="G3685" s="15">
        <f>'Producción diaria'!$T$3*$L$2*$M$2*$N$2*E3685*1000/'Costo de tareas'!$B$14</f>
        <v>1374.255609</v>
      </c>
      <c r="H3685" s="16">
        <f>IF(G3685 &gt; 'Costo de tareas'!$B$13, 'Costo de tareas'!$B$13, IF(G3685 &lt; 'Costo de tareas'!$B$13*0.2, 0, 'Costo de tareas'!$B$13- G3685))</f>
        <v>39.28055556</v>
      </c>
      <c r="I3685" s="17">
        <f>IF(H3685=0,'Costo de tareas'!$B$13,'Costo de tareas'!$B$13-H3685)</f>
        <v>0</v>
      </c>
      <c r="J3685" s="2"/>
      <c r="K3685" s="2"/>
      <c r="P3685" s="2"/>
    </row>
    <row r="3686">
      <c r="A3686" s="3" t="s">
        <v>4899</v>
      </c>
      <c r="B3686" s="11" t="str">
        <f t="shared" si="1"/>
        <v>20210603</v>
      </c>
      <c r="C3686" s="12">
        <f t="shared" si="2"/>
        <v>44350</v>
      </c>
      <c r="D3686" s="3" t="str">
        <f t="shared" si="3"/>
        <v>12</v>
      </c>
      <c r="E3686" s="13">
        <v>966.0</v>
      </c>
      <c r="F3686" s="14">
        <f>'Costo de tareas'!$B$15</f>
        <v>0.1964027778</v>
      </c>
      <c r="G3686" s="15">
        <f>'Producción diaria'!$T$3*$L$2*$M$2*$N$2*E3686*1000/'Costo de tareas'!$B$14</f>
        <v>1452.440829</v>
      </c>
      <c r="H3686" s="16">
        <f>IF(G3686 &gt; 'Costo de tareas'!$B$13, 'Costo de tareas'!$B$13, IF(G3686 &lt; 'Costo de tareas'!$B$13*0.2, 0, 'Costo de tareas'!$B$13- G3686))</f>
        <v>39.28055556</v>
      </c>
      <c r="I3686" s="17">
        <f>IF(H3686=0,'Costo de tareas'!$B$13,'Costo de tareas'!$B$13-H3686)</f>
        <v>0</v>
      </c>
      <c r="J3686" s="2"/>
      <c r="K3686" s="2"/>
      <c r="P3686" s="2"/>
    </row>
    <row r="3687">
      <c r="A3687" s="3" t="s">
        <v>4900</v>
      </c>
      <c r="B3687" s="11" t="str">
        <f t="shared" si="1"/>
        <v>20210603</v>
      </c>
      <c r="C3687" s="12">
        <f t="shared" si="2"/>
        <v>44350</v>
      </c>
      <c r="D3687" s="3" t="str">
        <f t="shared" si="3"/>
        <v>13</v>
      </c>
      <c r="E3687" s="13">
        <v>819.0</v>
      </c>
      <c r="F3687" s="14">
        <f>'Costo de tareas'!$B$15</f>
        <v>0.1964027778</v>
      </c>
      <c r="G3687" s="15">
        <f>'Producción diaria'!$T$3*$L$2*$M$2*$N$2*E3687*1000/'Costo de tareas'!$B$14</f>
        <v>1231.417225</v>
      </c>
      <c r="H3687" s="16">
        <f>IF(G3687 &gt; 'Costo de tareas'!$B$13, 'Costo de tareas'!$B$13, IF(G3687 &lt; 'Costo de tareas'!$B$13*0.2, 0, 'Costo de tareas'!$B$13- G3687))</f>
        <v>39.28055556</v>
      </c>
      <c r="I3687" s="17">
        <f>IF(H3687=0,'Costo de tareas'!$B$13,'Costo de tareas'!$B$13-H3687)</f>
        <v>0</v>
      </c>
      <c r="J3687" s="2"/>
      <c r="K3687" s="2"/>
      <c r="P3687" s="2"/>
    </row>
    <row r="3688">
      <c r="A3688" s="3" t="s">
        <v>4901</v>
      </c>
      <c r="B3688" s="11" t="str">
        <f t="shared" si="1"/>
        <v>20210603</v>
      </c>
      <c r="C3688" s="12">
        <f t="shared" si="2"/>
        <v>44350</v>
      </c>
      <c r="D3688" s="3" t="str">
        <f t="shared" si="3"/>
        <v>14</v>
      </c>
      <c r="E3688" s="13">
        <v>856.0</v>
      </c>
      <c r="F3688" s="14">
        <f>'Costo de tareas'!$B$15</f>
        <v>0.1964027778</v>
      </c>
      <c r="G3688" s="15">
        <f>'Producción diaria'!$T$3*$L$2*$M$2*$N$2*E3688*1000/'Costo de tareas'!$B$14</f>
        <v>1287.049016</v>
      </c>
      <c r="H3688" s="16">
        <f>IF(G3688 &gt; 'Costo de tareas'!$B$13, 'Costo de tareas'!$B$13, IF(G3688 &lt; 'Costo de tareas'!$B$13*0.2, 0, 'Costo de tareas'!$B$13- G3688))</f>
        <v>39.28055556</v>
      </c>
      <c r="I3688" s="17">
        <f>IF(H3688=0,'Costo de tareas'!$B$13,'Costo de tareas'!$B$13-H3688)</f>
        <v>0</v>
      </c>
      <c r="J3688" s="2"/>
      <c r="K3688" s="2"/>
      <c r="P3688" s="2"/>
    </row>
    <row r="3689">
      <c r="A3689" s="3" t="s">
        <v>4902</v>
      </c>
      <c r="B3689" s="11" t="str">
        <f t="shared" si="1"/>
        <v>20210603</v>
      </c>
      <c r="C3689" s="12">
        <f t="shared" si="2"/>
        <v>44350</v>
      </c>
      <c r="D3689" s="3" t="str">
        <f t="shared" si="3"/>
        <v>15</v>
      </c>
      <c r="E3689" s="13">
        <v>669.0</v>
      </c>
      <c r="F3689" s="14">
        <f>'Costo de tareas'!$B$15</f>
        <v>0.1964027778</v>
      </c>
      <c r="G3689" s="15">
        <f>'Producción diaria'!$T$3*$L$2*$M$2*$N$2*E3689*1000/'Costo de tareas'!$B$14</f>
        <v>1005.882935</v>
      </c>
      <c r="H3689" s="16">
        <f>IF(G3689 &gt; 'Costo de tareas'!$B$13, 'Costo de tareas'!$B$13, IF(G3689 &lt; 'Costo de tareas'!$B$13*0.2, 0, 'Costo de tareas'!$B$13- G3689))</f>
        <v>39.28055556</v>
      </c>
      <c r="I3689" s="17">
        <f>IF(H3689=0,'Costo de tareas'!$B$13,'Costo de tareas'!$B$13-H3689)</f>
        <v>0</v>
      </c>
      <c r="J3689" s="2"/>
      <c r="K3689" s="2"/>
      <c r="P3689" s="2"/>
    </row>
    <row r="3690">
      <c r="A3690" s="3" t="s">
        <v>4903</v>
      </c>
      <c r="B3690" s="11" t="str">
        <f t="shared" si="1"/>
        <v>20210603</v>
      </c>
      <c r="C3690" s="12">
        <f t="shared" si="2"/>
        <v>44350</v>
      </c>
      <c r="D3690" s="3" t="str">
        <f t="shared" si="3"/>
        <v>16</v>
      </c>
      <c r="E3690" s="13">
        <v>568.0</v>
      </c>
      <c r="F3690" s="14">
        <f>'Costo de tareas'!$B$15</f>
        <v>0.1964027778</v>
      </c>
      <c r="G3690" s="15">
        <f>'Producción diaria'!$T$3*$L$2*$M$2*$N$2*E3690*1000/'Costo de tareas'!$B$14</f>
        <v>854.0231792</v>
      </c>
      <c r="H3690" s="16">
        <f>IF(G3690 &gt; 'Costo de tareas'!$B$13, 'Costo de tareas'!$B$13, IF(G3690 &lt; 'Costo de tareas'!$B$13*0.2, 0, 'Costo de tareas'!$B$13- G3690))</f>
        <v>39.28055556</v>
      </c>
      <c r="I3690" s="17">
        <f>IF(H3690=0,'Costo de tareas'!$B$13,'Costo de tareas'!$B$13-H3690)</f>
        <v>0</v>
      </c>
      <c r="J3690" s="2"/>
      <c r="K3690" s="2"/>
      <c r="P3690" s="2"/>
    </row>
    <row r="3691">
      <c r="A3691" s="3" t="s">
        <v>4904</v>
      </c>
      <c r="B3691" s="11" t="str">
        <f t="shared" si="1"/>
        <v>20210603</v>
      </c>
      <c r="C3691" s="12">
        <f t="shared" si="2"/>
        <v>44350</v>
      </c>
      <c r="D3691" s="3" t="str">
        <f t="shared" si="3"/>
        <v>17</v>
      </c>
      <c r="E3691" s="13">
        <v>386.0</v>
      </c>
      <c r="F3691" s="14">
        <f>'Costo de tareas'!$B$15</f>
        <v>0.1964027778</v>
      </c>
      <c r="G3691" s="15">
        <f>'Producción diaria'!$T$3*$L$2*$M$2*$N$2*E3691*1000/'Costo de tareas'!$B$14</f>
        <v>580.374907</v>
      </c>
      <c r="H3691" s="16">
        <f>IF(G3691 &gt; 'Costo de tareas'!$B$13, 'Costo de tareas'!$B$13, IF(G3691 &lt; 'Costo de tareas'!$B$13*0.2, 0, 'Costo de tareas'!$B$13- G3691))</f>
        <v>39.28055556</v>
      </c>
      <c r="I3691" s="17">
        <f>IF(H3691=0,'Costo de tareas'!$B$13,'Costo de tareas'!$B$13-H3691)</f>
        <v>0</v>
      </c>
      <c r="J3691" s="2"/>
      <c r="K3691" s="2"/>
      <c r="P3691" s="2"/>
    </row>
    <row r="3692">
      <c r="A3692" s="3" t="s">
        <v>4905</v>
      </c>
      <c r="B3692" s="11" t="str">
        <f t="shared" si="1"/>
        <v>20210603</v>
      </c>
      <c r="C3692" s="12">
        <f t="shared" si="2"/>
        <v>44350</v>
      </c>
      <c r="D3692" s="3" t="str">
        <f t="shared" si="3"/>
        <v>18</v>
      </c>
      <c r="E3692" s="13">
        <v>156.0</v>
      </c>
      <c r="F3692" s="14">
        <f>'Costo de tareas'!$B$15</f>
        <v>0.1964027778</v>
      </c>
      <c r="G3692" s="15">
        <f>'Producción diaria'!$T$3*$L$2*$M$2*$N$2*E3692*1000/'Costo de tareas'!$B$14</f>
        <v>234.5556619</v>
      </c>
      <c r="H3692" s="16">
        <f>IF(G3692 &gt; 'Costo de tareas'!$B$13, 'Costo de tareas'!$B$13, IF(G3692 &lt; 'Costo de tareas'!$B$13*0.2, 0, 'Costo de tareas'!$B$13- G3692))</f>
        <v>39.28055556</v>
      </c>
      <c r="I3692" s="17">
        <f>IF(H3692=0,'Costo de tareas'!$B$13,'Costo de tareas'!$B$13-H3692)</f>
        <v>0</v>
      </c>
      <c r="J3692" s="2"/>
      <c r="K3692" s="2"/>
      <c r="P3692" s="2"/>
    </row>
    <row r="3693">
      <c r="A3693" s="3" t="s">
        <v>4906</v>
      </c>
      <c r="B3693" s="11" t="str">
        <f t="shared" si="1"/>
        <v>20210603</v>
      </c>
      <c r="C3693" s="12">
        <f t="shared" si="2"/>
        <v>44350</v>
      </c>
      <c r="D3693" s="3" t="str">
        <f t="shared" si="3"/>
        <v>19</v>
      </c>
      <c r="E3693" s="13">
        <v>23.0</v>
      </c>
      <c r="F3693" s="14">
        <f>'Costo de tareas'!$B$15</f>
        <v>0.1964027778</v>
      </c>
      <c r="G3693" s="15">
        <f>'Producción diaria'!$T$3*$L$2*$M$2*$N$2*E3693*1000/'Costo de tareas'!$B$14</f>
        <v>34.58192451</v>
      </c>
      <c r="H3693" s="16">
        <f>IF(G3693 &gt; 'Costo de tareas'!$B$13, 'Costo de tareas'!$B$13, IF(G3693 &lt; 'Costo de tareas'!$B$13*0.2, 0, 'Costo de tareas'!$B$13- G3693))</f>
        <v>4.698631047</v>
      </c>
      <c r="I3693" s="17">
        <f>IF(H3693=0,'Costo de tareas'!$B$13,'Costo de tareas'!$B$13-H3693)</f>
        <v>34.58192451</v>
      </c>
      <c r="J3693" s="2"/>
      <c r="K3693" s="2"/>
      <c r="P3693" s="2"/>
    </row>
    <row r="3694">
      <c r="A3694" s="3" t="s">
        <v>4907</v>
      </c>
      <c r="B3694" s="11" t="str">
        <f t="shared" si="1"/>
        <v>20210603</v>
      </c>
      <c r="C3694" s="12">
        <f t="shared" si="2"/>
        <v>44350</v>
      </c>
      <c r="D3694" s="3" t="str">
        <f t="shared" si="3"/>
        <v>20</v>
      </c>
      <c r="E3694" s="13">
        <v>0.0</v>
      </c>
      <c r="F3694" s="14">
        <f>'Costo de tareas'!$B$15</f>
        <v>0.1964027778</v>
      </c>
      <c r="G3694" s="15">
        <f>'Producción diaria'!$T$3*$L$2*$M$2*$N$2*E3694*1000/'Costo de tareas'!$B$14</f>
        <v>0</v>
      </c>
      <c r="H3694" s="16">
        <f>IF(G3694 &gt; 'Costo de tareas'!$B$13, 'Costo de tareas'!$B$13, IF(G3694 &lt; 'Costo de tareas'!$B$13*0.2, 0, 'Costo de tareas'!$B$13- G3694))</f>
        <v>0</v>
      </c>
      <c r="I3694" s="17">
        <f>IF(H3694=0,'Costo de tareas'!$B$13,'Costo de tareas'!$B$13-H3694)</f>
        <v>39.28055556</v>
      </c>
      <c r="J3694" s="2"/>
      <c r="K3694" s="2"/>
      <c r="P3694" s="2"/>
    </row>
    <row r="3695">
      <c r="A3695" s="3" t="s">
        <v>4909</v>
      </c>
      <c r="B3695" s="11" t="str">
        <f t="shared" si="1"/>
        <v>20210603</v>
      </c>
      <c r="C3695" s="12">
        <f t="shared" si="2"/>
        <v>44350</v>
      </c>
      <c r="D3695" s="3" t="str">
        <f t="shared" si="3"/>
        <v>21</v>
      </c>
      <c r="E3695" s="13">
        <v>0.0</v>
      </c>
      <c r="F3695" s="14">
        <f>'Costo de tareas'!$B$15</f>
        <v>0.1964027778</v>
      </c>
      <c r="G3695" s="15">
        <f>'Producción diaria'!$T$3*$L$2*$M$2*$N$2*E3695*1000/'Costo de tareas'!$B$14</f>
        <v>0</v>
      </c>
      <c r="H3695" s="16">
        <f>IF(G3695 &gt; 'Costo de tareas'!$B$13, 'Costo de tareas'!$B$13, IF(G3695 &lt; 'Costo de tareas'!$B$13*0.2, 0, 'Costo de tareas'!$B$13- G3695))</f>
        <v>0</v>
      </c>
      <c r="I3695" s="17">
        <f>IF(H3695=0,'Costo de tareas'!$B$13,'Costo de tareas'!$B$13-H3695)</f>
        <v>39.28055556</v>
      </c>
      <c r="J3695" s="2"/>
      <c r="K3695" s="2"/>
      <c r="P3695" s="2"/>
    </row>
    <row r="3696">
      <c r="A3696" s="3" t="s">
        <v>4911</v>
      </c>
      <c r="B3696" s="11" t="str">
        <f t="shared" si="1"/>
        <v>20210603</v>
      </c>
      <c r="C3696" s="12">
        <f t="shared" si="2"/>
        <v>44350</v>
      </c>
      <c r="D3696" s="3" t="str">
        <f t="shared" si="3"/>
        <v>22</v>
      </c>
      <c r="E3696" s="13">
        <v>0.0</v>
      </c>
      <c r="F3696" s="14">
        <f>'Costo de tareas'!$B$15</f>
        <v>0.1964027778</v>
      </c>
      <c r="G3696" s="15">
        <f>'Producción diaria'!$T$3*$L$2*$M$2*$N$2*E3696*1000/'Costo de tareas'!$B$14</f>
        <v>0</v>
      </c>
      <c r="H3696" s="16">
        <f>IF(G3696 &gt; 'Costo de tareas'!$B$13, 'Costo de tareas'!$B$13, IF(G3696 &lt; 'Costo de tareas'!$B$13*0.2, 0, 'Costo de tareas'!$B$13- G3696))</f>
        <v>0</v>
      </c>
      <c r="I3696" s="17">
        <f>IF(H3696=0,'Costo de tareas'!$B$13,'Costo de tareas'!$B$13-H3696)</f>
        <v>39.28055556</v>
      </c>
      <c r="J3696" s="2"/>
      <c r="K3696" s="2"/>
      <c r="P3696" s="2"/>
    </row>
    <row r="3697">
      <c r="A3697" s="3" t="s">
        <v>4913</v>
      </c>
      <c r="B3697" s="11" t="str">
        <f t="shared" si="1"/>
        <v>20210603</v>
      </c>
      <c r="C3697" s="12">
        <f t="shared" si="2"/>
        <v>44350</v>
      </c>
      <c r="D3697" s="3" t="str">
        <f t="shared" si="3"/>
        <v>23</v>
      </c>
      <c r="E3697" s="13">
        <v>0.0</v>
      </c>
      <c r="F3697" s="14">
        <f>'Costo de tareas'!$B$15</f>
        <v>0.1964027778</v>
      </c>
      <c r="G3697" s="15">
        <f>'Producción diaria'!$T$3*$L$2*$M$2*$N$2*E3697*1000/'Costo de tareas'!$B$14</f>
        <v>0</v>
      </c>
      <c r="H3697" s="16">
        <f>IF(G3697 &gt; 'Costo de tareas'!$B$13, 'Costo de tareas'!$B$13, IF(G3697 &lt; 'Costo de tareas'!$B$13*0.2, 0, 'Costo de tareas'!$B$13- G3697))</f>
        <v>0</v>
      </c>
      <c r="I3697" s="17">
        <f>IF(H3697=0,'Costo de tareas'!$B$13,'Costo de tareas'!$B$13-H3697)</f>
        <v>39.28055556</v>
      </c>
      <c r="J3697" s="2"/>
      <c r="K3697" s="2"/>
      <c r="P3697" s="2"/>
    </row>
    <row r="3698">
      <c r="A3698" s="3" t="s">
        <v>4915</v>
      </c>
      <c r="B3698" s="11" t="str">
        <f t="shared" si="1"/>
        <v>20210604</v>
      </c>
      <c r="C3698" s="12">
        <f t="shared" si="2"/>
        <v>44351</v>
      </c>
      <c r="D3698" s="3" t="str">
        <f t="shared" si="3"/>
        <v>00</v>
      </c>
      <c r="E3698" s="13">
        <v>0.0</v>
      </c>
      <c r="F3698" s="14">
        <f>'Costo de tareas'!$B$15</f>
        <v>0.1964027778</v>
      </c>
      <c r="G3698" s="15">
        <f>'Producción diaria'!$T$3*$L$2*$M$2*$N$2*E3698*1000/'Costo de tareas'!$B$14</f>
        <v>0</v>
      </c>
      <c r="H3698" s="16">
        <f>IF(G3698 &gt; 'Costo de tareas'!$B$13, 'Costo de tareas'!$B$13, IF(G3698 &lt; 'Costo de tareas'!$B$13*0.2, 0, 'Costo de tareas'!$B$13- G3698))</f>
        <v>0</v>
      </c>
      <c r="I3698" s="17">
        <f>IF(H3698=0,'Costo de tareas'!$B$13,'Costo de tareas'!$B$13-H3698)</f>
        <v>39.28055556</v>
      </c>
      <c r="J3698" s="2"/>
      <c r="K3698" s="2"/>
      <c r="P3698" s="2"/>
    </row>
    <row r="3699">
      <c r="A3699" s="3" t="s">
        <v>4917</v>
      </c>
      <c r="B3699" s="11" t="str">
        <f t="shared" si="1"/>
        <v>20210604</v>
      </c>
      <c r="C3699" s="12">
        <f t="shared" si="2"/>
        <v>44351</v>
      </c>
      <c r="D3699" s="3" t="str">
        <f t="shared" si="3"/>
        <v>01</v>
      </c>
      <c r="E3699" s="13">
        <v>0.0</v>
      </c>
      <c r="F3699" s="14">
        <f>'Costo de tareas'!$B$15</f>
        <v>0.1964027778</v>
      </c>
      <c r="G3699" s="15">
        <f>'Producción diaria'!$T$3*$L$2*$M$2*$N$2*E3699*1000/'Costo de tareas'!$B$14</f>
        <v>0</v>
      </c>
      <c r="H3699" s="16">
        <f>IF(G3699 &gt; 'Costo de tareas'!$B$13, 'Costo de tareas'!$B$13, IF(G3699 &lt; 'Costo de tareas'!$B$13*0.2, 0, 'Costo de tareas'!$B$13- G3699))</f>
        <v>0</v>
      </c>
      <c r="I3699" s="17">
        <f>IF(H3699=0,'Costo de tareas'!$B$13,'Costo de tareas'!$B$13-H3699)</f>
        <v>39.28055556</v>
      </c>
      <c r="J3699" s="2"/>
      <c r="K3699" s="2"/>
      <c r="P3699" s="2"/>
    </row>
    <row r="3700">
      <c r="A3700" s="3" t="s">
        <v>4918</v>
      </c>
      <c r="B3700" s="11" t="str">
        <f t="shared" si="1"/>
        <v>20210604</v>
      </c>
      <c r="C3700" s="12">
        <f t="shared" si="2"/>
        <v>44351</v>
      </c>
      <c r="D3700" s="3" t="str">
        <f t="shared" si="3"/>
        <v>02</v>
      </c>
      <c r="E3700" s="13">
        <v>0.0</v>
      </c>
      <c r="F3700" s="14">
        <f>'Costo de tareas'!$B$15</f>
        <v>0.1964027778</v>
      </c>
      <c r="G3700" s="15">
        <f>'Producción diaria'!$T$3*$L$2*$M$2*$N$2*E3700*1000/'Costo de tareas'!$B$14</f>
        <v>0</v>
      </c>
      <c r="H3700" s="16">
        <f>IF(G3700 &gt; 'Costo de tareas'!$B$13, 'Costo de tareas'!$B$13, IF(G3700 &lt; 'Costo de tareas'!$B$13*0.2, 0, 'Costo de tareas'!$B$13- G3700))</f>
        <v>0</v>
      </c>
      <c r="I3700" s="17">
        <f>IF(H3700=0,'Costo de tareas'!$B$13,'Costo de tareas'!$B$13-H3700)</f>
        <v>39.28055556</v>
      </c>
      <c r="J3700" s="2"/>
      <c r="K3700" s="2"/>
      <c r="P3700" s="2"/>
    </row>
    <row r="3701">
      <c r="A3701" s="3" t="s">
        <v>4920</v>
      </c>
      <c r="B3701" s="11" t="str">
        <f t="shared" si="1"/>
        <v>20210604</v>
      </c>
      <c r="C3701" s="12">
        <f t="shared" si="2"/>
        <v>44351</v>
      </c>
      <c r="D3701" s="3" t="str">
        <f t="shared" si="3"/>
        <v>03</v>
      </c>
      <c r="E3701" s="13">
        <v>0.0</v>
      </c>
      <c r="F3701" s="14">
        <f>'Costo de tareas'!$B$15</f>
        <v>0.1964027778</v>
      </c>
      <c r="G3701" s="15">
        <f>'Producción diaria'!$T$3*$L$2*$M$2*$N$2*E3701*1000/'Costo de tareas'!$B$14</f>
        <v>0</v>
      </c>
      <c r="H3701" s="16">
        <f>IF(G3701 &gt; 'Costo de tareas'!$B$13, 'Costo de tareas'!$B$13, IF(G3701 &lt; 'Costo de tareas'!$B$13*0.2, 0, 'Costo de tareas'!$B$13- G3701))</f>
        <v>0</v>
      </c>
      <c r="I3701" s="17">
        <f>IF(H3701=0,'Costo de tareas'!$B$13,'Costo de tareas'!$B$13-H3701)</f>
        <v>39.28055556</v>
      </c>
      <c r="J3701" s="2"/>
      <c r="K3701" s="2"/>
      <c r="P3701" s="2"/>
    </row>
    <row r="3702">
      <c r="A3702" s="3" t="s">
        <v>4922</v>
      </c>
      <c r="B3702" s="11" t="str">
        <f t="shared" si="1"/>
        <v>20210604</v>
      </c>
      <c r="C3702" s="12">
        <f t="shared" si="2"/>
        <v>44351</v>
      </c>
      <c r="D3702" s="3" t="str">
        <f t="shared" si="3"/>
        <v>04</v>
      </c>
      <c r="E3702" s="13">
        <v>0.0</v>
      </c>
      <c r="F3702" s="14">
        <f>'Costo de tareas'!$B$15</f>
        <v>0.1964027778</v>
      </c>
      <c r="G3702" s="15">
        <f>'Producción diaria'!$T$3*$L$2*$M$2*$N$2*E3702*1000/'Costo de tareas'!$B$14</f>
        <v>0</v>
      </c>
      <c r="H3702" s="16">
        <f>IF(G3702 &gt; 'Costo de tareas'!$B$13, 'Costo de tareas'!$B$13, IF(G3702 &lt; 'Costo de tareas'!$B$13*0.2, 0, 'Costo de tareas'!$B$13- G3702))</f>
        <v>0</v>
      </c>
      <c r="I3702" s="17">
        <f>IF(H3702=0,'Costo de tareas'!$B$13,'Costo de tareas'!$B$13-H3702)</f>
        <v>39.28055556</v>
      </c>
      <c r="J3702" s="2"/>
      <c r="K3702" s="2"/>
      <c r="P3702" s="2"/>
    </row>
    <row r="3703">
      <c r="A3703" s="3" t="s">
        <v>4923</v>
      </c>
      <c r="B3703" s="11" t="str">
        <f t="shared" si="1"/>
        <v>20210604</v>
      </c>
      <c r="C3703" s="12">
        <f t="shared" si="2"/>
        <v>44351</v>
      </c>
      <c r="D3703" s="3" t="str">
        <f t="shared" si="3"/>
        <v>05</v>
      </c>
      <c r="E3703" s="13">
        <v>5.0</v>
      </c>
      <c r="F3703" s="14">
        <f>'Costo de tareas'!$B$15</f>
        <v>0.1964027778</v>
      </c>
      <c r="G3703" s="15">
        <f>'Producción diaria'!$T$3*$L$2*$M$2*$N$2*E3703*1000/'Costo de tareas'!$B$14</f>
        <v>7.517809676</v>
      </c>
      <c r="H3703" s="16">
        <f>IF(G3703 &gt; 'Costo de tareas'!$B$13, 'Costo de tareas'!$B$13, IF(G3703 &lt; 'Costo de tareas'!$B$13*0.2, 0, 'Costo de tareas'!$B$13- G3703))</f>
        <v>0</v>
      </c>
      <c r="I3703" s="17">
        <f>IF(H3703=0,'Costo de tareas'!$B$13,'Costo de tareas'!$B$13-H3703)</f>
        <v>39.28055556</v>
      </c>
      <c r="J3703" s="2"/>
      <c r="K3703" s="2"/>
      <c r="P3703" s="2"/>
    </row>
    <row r="3704">
      <c r="A3704" s="3" t="s">
        <v>4924</v>
      </c>
      <c r="B3704" s="11" t="str">
        <f t="shared" si="1"/>
        <v>20210604</v>
      </c>
      <c r="C3704" s="12">
        <f t="shared" si="2"/>
        <v>44351</v>
      </c>
      <c r="D3704" s="3" t="str">
        <f t="shared" si="3"/>
        <v>06</v>
      </c>
      <c r="E3704" s="13">
        <v>117.0</v>
      </c>
      <c r="F3704" s="14">
        <f>'Costo de tareas'!$B$15</f>
        <v>0.1964027778</v>
      </c>
      <c r="G3704" s="15">
        <f>'Producción diaria'!$T$3*$L$2*$M$2*$N$2*E3704*1000/'Costo de tareas'!$B$14</f>
        <v>175.9167464</v>
      </c>
      <c r="H3704" s="16">
        <f>IF(G3704 &gt; 'Costo de tareas'!$B$13, 'Costo de tareas'!$B$13, IF(G3704 &lt; 'Costo de tareas'!$B$13*0.2, 0, 'Costo de tareas'!$B$13- G3704))</f>
        <v>39.28055556</v>
      </c>
      <c r="I3704" s="17">
        <f>IF(H3704=0,'Costo de tareas'!$B$13,'Costo de tareas'!$B$13-H3704)</f>
        <v>0</v>
      </c>
      <c r="J3704" s="2"/>
      <c r="K3704" s="2"/>
      <c r="P3704" s="2"/>
    </row>
    <row r="3705">
      <c r="A3705" s="3" t="s">
        <v>4925</v>
      </c>
      <c r="B3705" s="11" t="str">
        <f t="shared" si="1"/>
        <v>20210604</v>
      </c>
      <c r="C3705" s="12">
        <f t="shared" si="2"/>
        <v>44351</v>
      </c>
      <c r="D3705" s="3" t="str">
        <f t="shared" si="3"/>
        <v>07</v>
      </c>
      <c r="E3705" s="13">
        <v>337.0</v>
      </c>
      <c r="F3705" s="14">
        <f>'Costo de tareas'!$B$15</f>
        <v>0.1964027778</v>
      </c>
      <c r="G3705" s="15">
        <f>'Producción diaria'!$T$3*$L$2*$M$2*$N$2*E3705*1000/'Costo de tareas'!$B$14</f>
        <v>506.7003721</v>
      </c>
      <c r="H3705" s="16">
        <f>IF(G3705 &gt; 'Costo de tareas'!$B$13, 'Costo de tareas'!$B$13, IF(G3705 &lt; 'Costo de tareas'!$B$13*0.2, 0, 'Costo de tareas'!$B$13- G3705))</f>
        <v>39.28055556</v>
      </c>
      <c r="I3705" s="17">
        <f>IF(H3705=0,'Costo de tareas'!$B$13,'Costo de tareas'!$B$13-H3705)</f>
        <v>0</v>
      </c>
      <c r="J3705" s="2"/>
      <c r="K3705" s="2"/>
      <c r="P3705" s="2"/>
    </row>
    <row r="3706">
      <c r="A3706" s="3" t="s">
        <v>4926</v>
      </c>
      <c r="B3706" s="11" t="str">
        <f t="shared" si="1"/>
        <v>20210604</v>
      </c>
      <c r="C3706" s="12">
        <f t="shared" si="2"/>
        <v>44351</v>
      </c>
      <c r="D3706" s="3" t="str">
        <f t="shared" si="3"/>
        <v>08</v>
      </c>
      <c r="E3706" s="13">
        <v>554.0</v>
      </c>
      <c r="F3706" s="14">
        <f>'Costo de tareas'!$B$15</f>
        <v>0.1964027778</v>
      </c>
      <c r="G3706" s="15">
        <f>'Producción diaria'!$T$3*$L$2*$M$2*$N$2*E3706*1000/'Costo de tareas'!$B$14</f>
        <v>832.9733121</v>
      </c>
      <c r="H3706" s="16">
        <f>IF(G3706 &gt; 'Costo de tareas'!$B$13, 'Costo de tareas'!$B$13, IF(G3706 &lt; 'Costo de tareas'!$B$13*0.2, 0, 'Costo de tareas'!$B$13- G3706))</f>
        <v>39.28055556</v>
      </c>
      <c r="I3706" s="17">
        <f>IF(H3706=0,'Costo de tareas'!$B$13,'Costo de tareas'!$B$13-H3706)</f>
        <v>0</v>
      </c>
      <c r="J3706" s="2"/>
      <c r="K3706" s="2"/>
      <c r="P3706" s="2"/>
    </row>
    <row r="3707">
      <c r="A3707" s="3" t="s">
        <v>4927</v>
      </c>
      <c r="B3707" s="11" t="str">
        <f t="shared" si="1"/>
        <v>20210604</v>
      </c>
      <c r="C3707" s="12">
        <f t="shared" si="2"/>
        <v>44351</v>
      </c>
      <c r="D3707" s="3" t="str">
        <f t="shared" si="3"/>
        <v>09</v>
      </c>
      <c r="E3707" s="13">
        <v>729.0</v>
      </c>
      <c r="F3707" s="14">
        <f>'Costo de tareas'!$B$15</f>
        <v>0.1964027778</v>
      </c>
      <c r="G3707" s="15">
        <f>'Producción diaria'!$T$3*$L$2*$M$2*$N$2*E3707*1000/'Costo de tareas'!$B$14</f>
        <v>1096.096651</v>
      </c>
      <c r="H3707" s="16">
        <f>IF(G3707 &gt; 'Costo de tareas'!$B$13, 'Costo de tareas'!$B$13, IF(G3707 &lt; 'Costo de tareas'!$B$13*0.2, 0, 'Costo de tareas'!$B$13- G3707))</f>
        <v>39.28055556</v>
      </c>
      <c r="I3707" s="17">
        <f>IF(H3707=0,'Costo de tareas'!$B$13,'Costo de tareas'!$B$13-H3707)</f>
        <v>0</v>
      </c>
      <c r="J3707" s="2"/>
      <c r="K3707" s="2"/>
      <c r="P3707" s="2"/>
    </row>
    <row r="3708">
      <c r="A3708" s="3" t="s">
        <v>4928</v>
      </c>
      <c r="B3708" s="11" t="str">
        <f t="shared" si="1"/>
        <v>20210604</v>
      </c>
      <c r="C3708" s="12">
        <f t="shared" si="2"/>
        <v>44351</v>
      </c>
      <c r="D3708" s="3" t="str">
        <f t="shared" si="3"/>
        <v>10</v>
      </c>
      <c r="E3708" s="13">
        <v>866.0</v>
      </c>
      <c r="F3708" s="14">
        <f>'Costo de tareas'!$B$15</f>
        <v>0.1964027778</v>
      </c>
      <c r="G3708" s="15">
        <f>'Producción diaria'!$T$3*$L$2*$M$2*$N$2*E3708*1000/'Costo de tareas'!$B$14</f>
        <v>1302.084636</v>
      </c>
      <c r="H3708" s="16">
        <f>IF(G3708 &gt; 'Costo de tareas'!$B$13, 'Costo de tareas'!$B$13, IF(G3708 &lt; 'Costo de tareas'!$B$13*0.2, 0, 'Costo de tareas'!$B$13- G3708))</f>
        <v>39.28055556</v>
      </c>
      <c r="I3708" s="17">
        <f>IF(H3708=0,'Costo de tareas'!$B$13,'Costo de tareas'!$B$13-H3708)</f>
        <v>0</v>
      </c>
      <c r="J3708" s="2"/>
      <c r="K3708" s="2"/>
      <c r="P3708" s="2"/>
    </row>
    <row r="3709">
      <c r="A3709" s="3" t="s">
        <v>4929</v>
      </c>
      <c r="B3709" s="11" t="str">
        <f t="shared" si="1"/>
        <v>20210604</v>
      </c>
      <c r="C3709" s="12">
        <f t="shared" si="2"/>
        <v>44351</v>
      </c>
      <c r="D3709" s="3" t="str">
        <f t="shared" si="3"/>
        <v>11</v>
      </c>
      <c r="E3709" s="13">
        <v>938.0</v>
      </c>
      <c r="F3709" s="14">
        <f>'Costo de tareas'!$B$15</f>
        <v>0.1964027778</v>
      </c>
      <c r="G3709" s="15">
        <f>'Producción diaria'!$T$3*$L$2*$M$2*$N$2*E3709*1000/'Costo de tareas'!$B$14</f>
        <v>1410.341095</v>
      </c>
      <c r="H3709" s="16">
        <f>IF(G3709 &gt; 'Costo de tareas'!$B$13, 'Costo de tareas'!$B$13, IF(G3709 &lt; 'Costo de tareas'!$B$13*0.2, 0, 'Costo de tareas'!$B$13- G3709))</f>
        <v>39.28055556</v>
      </c>
      <c r="I3709" s="17">
        <f>IF(H3709=0,'Costo de tareas'!$B$13,'Costo de tareas'!$B$13-H3709)</f>
        <v>0</v>
      </c>
      <c r="J3709" s="2"/>
      <c r="K3709" s="2"/>
      <c r="P3709" s="2"/>
    </row>
    <row r="3710">
      <c r="A3710" s="3" t="s">
        <v>4930</v>
      </c>
      <c r="B3710" s="11" t="str">
        <f t="shared" si="1"/>
        <v>20210604</v>
      </c>
      <c r="C3710" s="12">
        <f t="shared" si="2"/>
        <v>44351</v>
      </c>
      <c r="D3710" s="3" t="str">
        <f t="shared" si="3"/>
        <v>12</v>
      </c>
      <c r="E3710" s="13">
        <v>856.0</v>
      </c>
      <c r="F3710" s="14">
        <f>'Costo de tareas'!$B$15</f>
        <v>0.1964027778</v>
      </c>
      <c r="G3710" s="15">
        <f>'Producción diaria'!$T$3*$L$2*$M$2*$N$2*E3710*1000/'Costo de tareas'!$B$14</f>
        <v>1287.049016</v>
      </c>
      <c r="H3710" s="16">
        <f>IF(G3710 &gt; 'Costo de tareas'!$B$13, 'Costo de tareas'!$B$13, IF(G3710 &lt; 'Costo de tareas'!$B$13*0.2, 0, 'Costo de tareas'!$B$13- G3710))</f>
        <v>39.28055556</v>
      </c>
      <c r="I3710" s="17">
        <f>IF(H3710=0,'Costo de tareas'!$B$13,'Costo de tareas'!$B$13-H3710)</f>
        <v>0</v>
      </c>
      <c r="J3710" s="2"/>
      <c r="K3710" s="2"/>
      <c r="P3710" s="2"/>
    </row>
    <row r="3711">
      <c r="A3711" s="3" t="s">
        <v>4931</v>
      </c>
      <c r="B3711" s="11" t="str">
        <f t="shared" si="1"/>
        <v>20210604</v>
      </c>
      <c r="C3711" s="12">
        <f t="shared" si="2"/>
        <v>44351</v>
      </c>
      <c r="D3711" s="3" t="str">
        <f t="shared" si="3"/>
        <v>13</v>
      </c>
      <c r="E3711" s="13">
        <v>801.0</v>
      </c>
      <c r="F3711" s="14">
        <f>'Costo de tareas'!$B$15</f>
        <v>0.1964027778</v>
      </c>
      <c r="G3711" s="15">
        <f>'Producción diaria'!$T$3*$L$2*$M$2*$N$2*E3711*1000/'Costo de tareas'!$B$14</f>
        <v>1204.35311</v>
      </c>
      <c r="H3711" s="16">
        <f>IF(G3711 &gt; 'Costo de tareas'!$B$13, 'Costo de tareas'!$B$13, IF(G3711 &lt; 'Costo de tareas'!$B$13*0.2, 0, 'Costo de tareas'!$B$13- G3711))</f>
        <v>39.28055556</v>
      </c>
      <c r="I3711" s="17">
        <f>IF(H3711=0,'Costo de tareas'!$B$13,'Costo de tareas'!$B$13-H3711)</f>
        <v>0</v>
      </c>
      <c r="J3711" s="2"/>
      <c r="K3711" s="2"/>
      <c r="P3711" s="2"/>
    </row>
    <row r="3712">
      <c r="A3712" s="3" t="s">
        <v>4932</v>
      </c>
      <c r="B3712" s="11" t="str">
        <f t="shared" si="1"/>
        <v>20210604</v>
      </c>
      <c r="C3712" s="12">
        <f t="shared" si="2"/>
        <v>44351</v>
      </c>
      <c r="D3712" s="3" t="str">
        <f t="shared" si="3"/>
        <v>14</v>
      </c>
      <c r="E3712" s="13">
        <v>54.0</v>
      </c>
      <c r="F3712" s="14">
        <f>'Costo de tareas'!$B$15</f>
        <v>0.1964027778</v>
      </c>
      <c r="G3712" s="15">
        <f>'Producción diaria'!$T$3*$L$2*$M$2*$N$2*E3712*1000/'Costo de tareas'!$B$14</f>
        <v>81.1923445</v>
      </c>
      <c r="H3712" s="16">
        <f>IF(G3712 &gt; 'Costo de tareas'!$B$13, 'Costo de tareas'!$B$13, IF(G3712 &lt; 'Costo de tareas'!$B$13*0.2, 0, 'Costo de tareas'!$B$13- G3712))</f>
        <v>39.28055556</v>
      </c>
      <c r="I3712" s="17">
        <f>IF(H3712=0,'Costo de tareas'!$B$13,'Costo de tareas'!$B$13-H3712)</f>
        <v>0</v>
      </c>
      <c r="J3712" s="2"/>
      <c r="K3712" s="2"/>
      <c r="P3712" s="2"/>
    </row>
    <row r="3713">
      <c r="A3713" s="3" t="s">
        <v>4933</v>
      </c>
      <c r="B3713" s="11" t="str">
        <f t="shared" si="1"/>
        <v>20210604</v>
      </c>
      <c r="C3713" s="12">
        <f t="shared" si="2"/>
        <v>44351</v>
      </c>
      <c r="D3713" s="3" t="str">
        <f t="shared" si="3"/>
        <v>15</v>
      </c>
      <c r="E3713" s="13">
        <v>569.0</v>
      </c>
      <c r="F3713" s="14">
        <f>'Costo de tareas'!$B$15</f>
        <v>0.1964027778</v>
      </c>
      <c r="G3713" s="15">
        <f>'Producción diaria'!$T$3*$L$2*$M$2*$N$2*E3713*1000/'Costo de tareas'!$B$14</f>
        <v>855.5267411</v>
      </c>
      <c r="H3713" s="16">
        <f>IF(G3713 &gt; 'Costo de tareas'!$B$13, 'Costo de tareas'!$B$13, IF(G3713 &lt; 'Costo de tareas'!$B$13*0.2, 0, 'Costo de tareas'!$B$13- G3713))</f>
        <v>39.28055556</v>
      </c>
      <c r="I3713" s="17">
        <f>IF(H3713=0,'Costo de tareas'!$B$13,'Costo de tareas'!$B$13-H3713)</f>
        <v>0</v>
      </c>
      <c r="J3713" s="2"/>
      <c r="K3713" s="2"/>
      <c r="P3713" s="2"/>
    </row>
    <row r="3714">
      <c r="A3714" s="3" t="s">
        <v>4934</v>
      </c>
      <c r="B3714" s="11" t="str">
        <f t="shared" si="1"/>
        <v>20210604</v>
      </c>
      <c r="C3714" s="12">
        <f t="shared" si="2"/>
        <v>44351</v>
      </c>
      <c r="D3714" s="3" t="str">
        <f t="shared" si="3"/>
        <v>16</v>
      </c>
      <c r="E3714" s="13">
        <v>298.0</v>
      </c>
      <c r="F3714" s="14">
        <f>'Costo de tareas'!$B$15</f>
        <v>0.1964027778</v>
      </c>
      <c r="G3714" s="15">
        <f>'Producción diaria'!$T$3*$L$2*$M$2*$N$2*E3714*1000/'Costo de tareas'!$B$14</f>
        <v>448.0614567</v>
      </c>
      <c r="H3714" s="16">
        <f>IF(G3714 &gt; 'Costo de tareas'!$B$13, 'Costo de tareas'!$B$13, IF(G3714 &lt; 'Costo de tareas'!$B$13*0.2, 0, 'Costo de tareas'!$B$13- G3714))</f>
        <v>39.28055556</v>
      </c>
      <c r="I3714" s="17">
        <f>IF(H3714=0,'Costo de tareas'!$B$13,'Costo de tareas'!$B$13-H3714)</f>
        <v>0</v>
      </c>
      <c r="J3714" s="2"/>
      <c r="K3714" s="2"/>
      <c r="P3714" s="2"/>
    </row>
    <row r="3715">
      <c r="A3715" s="3" t="s">
        <v>4935</v>
      </c>
      <c r="B3715" s="11" t="str">
        <f t="shared" si="1"/>
        <v>20210604</v>
      </c>
      <c r="C3715" s="12">
        <f t="shared" si="2"/>
        <v>44351</v>
      </c>
      <c r="D3715" s="3" t="str">
        <f t="shared" si="3"/>
        <v>17</v>
      </c>
      <c r="E3715" s="13">
        <v>325.0</v>
      </c>
      <c r="F3715" s="14">
        <f>'Costo de tareas'!$B$15</f>
        <v>0.1964027778</v>
      </c>
      <c r="G3715" s="15">
        <f>'Producción diaria'!$T$3*$L$2*$M$2*$N$2*E3715*1000/'Costo de tareas'!$B$14</f>
        <v>488.6576289</v>
      </c>
      <c r="H3715" s="16">
        <f>IF(G3715 &gt; 'Costo de tareas'!$B$13, 'Costo de tareas'!$B$13, IF(G3715 &lt; 'Costo de tareas'!$B$13*0.2, 0, 'Costo de tareas'!$B$13- G3715))</f>
        <v>39.28055556</v>
      </c>
      <c r="I3715" s="17">
        <f>IF(H3715=0,'Costo de tareas'!$B$13,'Costo de tareas'!$B$13-H3715)</f>
        <v>0</v>
      </c>
      <c r="J3715" s="2"/>
      <c r="K3715" s="2"/>
      <c r="P3715" s="2"/>
    </row>
    <row r="3716">
      <c r="A3716" s="3" t="s">
        <v>4936</v>
      </c>
      <c r="B3716" s="11" t="str">
        <f t="shared" si="1"/>
        <v>20210604</v>
      </c>
      <c r="C3716" s="12">
        <f t="shared" si="2"/>
        <v>44351</v>
      </c>
      <c r="D3716" s="3" t="str">
        <f t="shared" si="3"/>
        <v>18</v>
      </c>
      <c r="E3716" s="13">
        <v>45.0</v>
      </c>
      <c r="F3716" s="14">
        <f>'Costo de tareas'!$B$15</f>
        <v>0.1964027778</v>
      </c>
      <c r="G3716" s="15">
        <f>'Producción diaria'!$T$3*$L$2*$M$2*$N$2*E3716*1000/'Costo de tareas'!$B$14</f>
        <v>67.66028708</v>
      </c>
      <c r="H3716" s="16">
        <f>IF(G3716 &gt; 'Costo de tareas'!$B$13, 'Costo de tareas'!$B$13, IF(G3716 &lt; 'Costo de tareas'!$B$13*0.2, 0, 'Costo de tareas'!$B$13- G3716))</f>
        <v>39.28055556</v>
      </c>
      <c r="I3716" s="17">
        <f>IF(H3716=0,'Costo de tareas'!$B$13,'Costo de tareas'!$B$13-H3716)</f>
        <v>0</v>
      </c>
      <c r="J3716" s="2"/>
      <c r="K3716" s="2"/>
      <c r="P3716" s="2"/>
    </row>
    <row r="3717">
      <c r="A3717" s="3" t="s">
        <v>4937</v>
      </c>
      <c r="B3717" s="11" t="str">
        <f t="shared" si="1"/>
        <v>20210604</v>
      </c>
      <c r="C3717" s="12">
        <f t="shared" si="2"/>
        <v>44351</v>
      </c>
      <c r="D3717" s="3" t="str">
        <f t="shared" si="3"/>
        <v>19</v>
      </c>
      <c r="E3717" s="13">
        <v>14.0</v>
      </c>
      <c r="F3717" s="14">
        <f>'Costo de tareas'!$B$15</f>
        <v>0.1964027778</v>
      </c>
      <c r="G3717" s="15">
        <f>'Producción diaria'!$T$3*$L$2*$M$2*$N$2*E3717*1000/'Costo de tareas'!$B$14</f>
        <v>21.04986709</v>
      </c>
      <c r="H3717" s="16">
        <f>IF(G3717 &gt; 'Costo de tareas'!$B$13, 'Costo de tareas'!$B$13, IF(G3717 &lt; 'Costo de tareas'!$B$13*0.2, 0, 'Costo de tareas'!$B$13- G3717))</f>
        <v>18.23068846</v>
      </c>
      <c r="I3717" s="17">
        <f>IF(H3717=0,'Costo de tareas'!$B$13,'Costo de tareas'!$B$13-H3717)</f>
        <v>21.04986709</v>
      </c>
      <c r="J3717" s="2"/>
      <c r="K3717" s="2"/>
      <c r="P3717" s="2"/>
    </row>
    <row r="3718">
      <c r="A3718" s="3" t="s">
        <v>4938</v>
      </c>
      <c r="B3718" s="11" t="str">
        <f t="shared" si="1"/>
        <v>20210604</v>
      </c>
      <c r="C3718" s="12">
        <f t="shared" si="2"/>
        <v>44351</v>
      </c>
      <c r="D3718" s="3" t="str">
        <f t="shared" si="3"/>
        <v>20</v>
      </c>
      <c r="E3718" s="13">
        <v>0.0</v>
      </c>
      <c r="F3718" s="14">
        <f>'Costo de tareas'!$B$15</f>
        <v>0.1964027778</v>
      </c>
      <c r="G3718" s="15">
        <f>'Producción diaria'!$T$3*$L$2*$M$2*$N$2*E3718*1000/'Costo de tareas'!$B$14</f>
        <v>0</v>
      </c>
      <c r="H3718" s="16">
        <f>IF(G3718 &gt; 'Costo de tareas'!$B$13, 'Costo de tareas'!$B$13, IF(G3718 &lt; 'Costo de tareas'!$B$13*0.2, 0, 'Costo de tareas'!$B$13- G3718))</f>
        <v>0</v>
      </c>
      <c r="I3718" s="17">
        <f>IF(H3718=0,'Costo de tareas'!$B$13,'Costo de tareas'!$B$13-H3718)</f>
        <v>39.28055556</v>
      </c>
      <c r="J3718" s="2"/>
      <c r="K3718" s="2"/>
      <c r="P3718" s="2"/>
    </row>
    <row r="3719">
      <c r="A3719" s="3" t="s">
        <v>4940</v>
      </c>
      <c r="B3719" s="11" t="str">
        <f t="shared" si="1"/>
        <v>20210604</v>
      </c>
      <c r="C3719" s="12">
        <f t="shared" si="2"/>
        <v>44351</v>
      </c>
      <c r="D3719" s="3" t="str">
        <f t="shared" si="3"/>
        <v>21</v>
      </c>
      <c r="E3719" s="13">
        <v>0.0</v>
      </c>
      <c r="F3719" s="14">
        <f>'Costo de tareas'!$B$15</f>
        <v>0.1964027778</v>
      </c>
      <c r="G3719" s="15">
        <f>'Producción diaria'!$T$3*$L$2*$M$2*$N$2*E3719*1000/'Costo de tareas'!$B$14</f>
        <v>0</v>
      </c>
      <c r="H3719" s="16">
        <f>IF(G3719 &gt; 'Costo de tareas'!$B$13, 'Costo de tareas'!$B$13, IF(G3719 &lt; 'Costo de tareas'!$B$13*0.2, 0, 'Costo de tareas'!$B$13- G3719))</f>
        <v>0</v>
      </c>
      <c r="I3719" s="17">
        <f>IF(H3719=0,'Costo de tareas'!$B$13,'Costo de tareas'!$B$13-H3719)</f>
        <v>39.28055556</v>
      </c>
      <c r="J3719" s="2"/>
      <c r="K3719" s="2"/>
      <c r="P3719" s="2"/>
    </row>
    <row r="3720">
      <c r="A3720" s="3" t="s">
        <v>4942</v>
      </c>
      <c r="B3720" s="11" t="str">
        <f t="shared" si="1"/>
        <v>20210604</v>
      </c>
      <c r="C3720" s="12">
        <f t="shared" si="2"/>
        <v>44351</v>
      </c>
      <c r="D3720" s="3" t="str">
        <f t="shared" si="3"/>
        <v>22</v>
      </c>
      <c r="E3720" s="13">
        <v>0.0</v>
      </c>
      <c r="F3720" s="14">
        <f>'Costo de tareas'!$B$15</f>
        <v>0.1964027778</v>
      </c>
      <c r="G3720" s="15">
        <f>'Producción diaria'!$T$3*$L$2*$M$2*$N$2*E3720*1000/'Costo de tareas'!$B$14</f>
        <v>0</v>
      </c>
      <c r="H3720" s="16">
        <f>IF(G3720 &gt; 'Costo de tareas'!$B$13, 'Costo de tareas'!$B$13, IF(G3720 &lt; 'Costo de tareas'!$B$13*0.2, 0, 'Costo de tareas'!$B$13- G3720))</f>
        <v>0</v>
      </c>
      <c r="I3720" s="17">
        <f>IF(H3720=0,'Costo de tareas'!$B$13,'Costo de tareas'!$B$13-H3720)</f>
        <v>39.28055556</v>
      </c>
      <c r="J3720" s="2"/>
      <c r="K3720" s="2"/>
      <c r="P3720" s="2"/>
    </row>
    <row r="3721">
      <c r="A3721" s="3" t="s">
        <v>4944</v>
      </c>
      <c r="B3721" s="11" t="str">
        <f t="shared" si="1"/>
        <v>20210604</v>
      </c>
      <c r="C3721" s="12">
        <f t="shared" si="2"/>
        <v>44351</v>
      </c>
      <c r="D3721" s="3" t="str">
        <f t="shared" si="3"/>
        <v>23</v>
      </c>
      <c r="E3721" s="13">
        <v>0.0</v>
      </c>
      <c r="F3721" s="14">
        <f>'Costo de tareas'!$B$15</f>
        <v>0.1964027778</v>
      </c>
      <c r="G3721" s="15">
        <f>'Producción diaria'!$T$3*$L$2*$M$2*$N$2*E3721*1000/'Costo de tareas'!$B$14</f>
        <v>0</v>
      </c>
      <c r="H3721" s="16">
        <f>IF(G3721 &gt; 'Costo de tareas'!$B$13, 'Costo de tareas'!$B$13, IF(G3721 &lt; 'Costo de tareas'!$B$13*0.2, 0, 'Costo de tareas'!$B$13- G3721))</f>
        <v>0</v>
      </c>
      <c r="I3721" s="17">
        <f>IF(H3721=0,'Costo de tareas'!$B$13,'Costo de tareas'!$B$13-H3721)</f>
        <v>39.28055556</v>
      </c>
      <c r="J3721" s="2"/>
      <c r="K3721" s="2"/>
      <c r="P3721" s="2"/>
    </row>
    <row r="3722">
      <c r="A3722" s="3" t="s">
        <v>4946</v>
      </c>
      <c r="B3722" s="11" t="str">
        <f t="shared" si="1"/>
        <v>20210605</v>
      </c>
      <c r="C3722" s="12">
        <f t="shared" si="2"/>
        <v>44352</v>
      </c>
      <c r="D3722" s="3" t="str">
        <f t="shared" si="3"/>
        <v>00</v>
      </c>
      <c r="E3722" s="13">
        <v>0.0</v>
      </c>
      <c r="F3722" s="14">
        <f>'Costo de tareas'!$B$15</f>
        <v>0.1964027778</v>
      </c>
      <c r="G3722" s="15">
        <f>'Producción diaria'!$T$3*$L$2*$M$2*$N$2*E3722*1000/'Costo de tareas'!$B$14</f>
        <v>0</v>
      </c>
      <c r="H3722" s="16">
        <f>IF(G3722 &gt; 'Costo de tareas'!$B$13, 'Costo de tareas'!$B$13, IF(G3722 &lt; 'Costo de tareas'!$B$13*0.2, 0, 'Costo de tareas'!$B$13- G3722))</f>
        <v>0</v>
      </c>
      <c r="I3722" s="17">
        <f>IF(H3722=0,'Costo de tareas'!$B$13,'Costo de tareas'!$B$13-H3722)</f>
        <v>39.28055556</v>
      </c>
      <c r="J3722" s="2"/>
      <c r="K3722" s="2"/>
      <c r="P3722" s="2"/>
    </row>
    <row r="3723">
      <c r="A3723" s="3" t="s">
        <v>4948</v>
      </c>
      <c r="B3723" s="11" t="str">
        <f t="shared" si="1"/>
        <v>20210605</v>
      </c>
      <c r="C3723" s="12">
        <f t="shared" si="2"/>
        <v>44352</v>
      </c>
      <c r="D3723" s="3" t="str">
        <f t="shared" si="3"/>
        <v>01</v>
      </c>
      <c r="E3723" s="13">
        <v>0.0</v>
      </c>
      <c r="F3723" s="14">
        <f>'Costo de tareas'!$B$15</f>
        <v>0.1964027778</v>
      </c>
      <c r="G3723" s="15">
        <f>'Producción diaria'!$T$3*$L$2*$M$2*$N$2*E3723*1000/'Costo de tareas'!$B$14</f>
        <v>0</v>
      </c>
      <c r="H3723" s="16">
        <f>IF(G3723 &gt; 'Costo de tareas'!$B$13, 'Costo de tareas'!$B$13, IF(G3723 &lt; 'Costo de tareas'!$B$13*0.2, 0, 'Costo de tareas'!$B$13- G3723))</f>
        <v>0</v>
      </c>
      <c r="I3723" s="17">
        <f>IF(H3723=0,'Costo de tareas'!$B$13,'Costo de tareas'!$B$13-H3723)</f>
        <v>39.28055556</v>
      </c>
      <c r="J3723" s="2"/>
      <c r="K3723" s="2"/>
      <c r="P3723" s="2"/>
    </row>
    <row r="3724">
      <c r="A3724" s="3" t="s">
        <v>4950</v>
      </c>
      <c r="B3724" s="11" t="str">
        <f t="shared" si="1"/>
        <v>20210605</v>
      </c>
      <c r="C3724" s="12">
        <f t="shared" si="2"/>
        <v>44352</v>
      </c>
      <c r="D3724" s="3" t="str">
        <f t="shared" si="3"/>
        <v>02</v>
      </c>
      <c r="E3724" s="13">
        <v>0.0</v>
      </c>
      <c r="F3724" s="14">
        <f>'Costo de tareas'!$B$15</f>
        <v>0.1964027778</v>
      </c>
      <c r="G3724" s="15">
        <f>'Producción diaria'!$T$3*$L$2*$M$2*$N$2*E3724*1000/'Costo de tareas'!$B$14</f>
        <v>0</v>
      </c>
      <c r="H3724" s="16">
        <f>IF(G3724 &gt; 'Costo de tareas'!$B$13, 'Costo de tareas'!$B$13, IF(G3724 &lt; 'Costo de tareas'!$B$13*0.2, 0, 'Costo de tareas'!$B$13- G3724))</f>
        <v>0</v>
      </c>
      <c r="I3724" s="17">
        <f>IF(H3724=0,'Costo de tareas'!$B$13,'Costo de tareas'!$B$13-H3724)</f>
        <v>39.28055556</v>
      </c>
      <c r="J3724" s="2"/>
      <c r="K3724" s="2"/>
      <c r="P3724" s="2"/>
    </row>
    <row r="3725">
      <c r="A3725" s="3" t="s">
        <v>4951</v>
      </c>
      <c r="B3725" s="11" t="str">
        <f t="shared" si="1"/>
        <v>20210605</v>
      </c>
      <c r="C3725" s="12">
        <f t="shared" si="2"/>
        <v>44352</v>
      </c>
      <c r="D3725" s="3" t="str">
        <f t="shared" si="3"/>
        <v>03</v>
      </c>
      <c r="E3725" s="13">
        <v>0.0</v>
      </c>
      <c r="F3725" s="14">
        <f>'Costo de tareas'!$B$15</f>
        <v>0.1964027778</v>
      </c>
      <c r="G3725" s="15">
        <f>'Producción diaria'!$T$3*$L$2*$M$2*$N$2*E3725*1000/'Costo de tareas'!$B$14</f>
        <v>0</v>
      </c>
      <c r="H3725" s="16">
        <f>IF(G3725 &gt; 'Costo de tareas'!$B$13, 'Costo de tareas'!$B$13, IF(G3725 &lt; 'Costo de tareas'!$B$13*0.2, 0, 'Costo de tareas'!$B$13- G3725))</f>
        <v>0</v>
      </c>
      <c r="I3725" s="17">
        <f>IF(H3725=0,'Costo de tareas'!$B$13,'Costo de tareas'!$B$13-H3725)</f>
        <v>39.28055556</v>
      </c>
      <c r="J3725" s="2"/>
      <c r="K3725" s="2"/>
      <c r="P3725" s="2"/>
    </row>
    <row r="3726">
      <c r="A3726" s="3" t="s">
        <v>4952</v>
      </c>
      <c r="B3726" s="11" t="str">
        <f t="shared" si="1"/>
        <v>20210605</v>
      </c>
      <c r="C3726" s="12">
        <f t="shared" si="2"/>
        <v>44352</v>
      </c>
      <c r="D3726" s="3" t="str">
        <f t="shared" si="3"/>
        <v>04</v>
      </c>
      <c r="E3726" s="13">
        <v>0.0</v>
      </c>
      <c r="F3726" s="14">
        <f>'Costo de tareas'!$B$15</f>
        <v>0.1964027778</v>
      </c>
      <c r="G3726" s="15">
        <f>'Producción diaria'!$T$3*$L$2*$M$2*$N$2*E3726*1000/'Costo de tareas'!$B$14</f>
        <v>0</v>
      </c>
      <c r="H3726" s="16">
        <f>IF(G3726 &gt; 'Costo de tareas'!$B$13, 'Costo de tareas'!$B$13, IF(G3726 &lt; 'Costo de tareas'!$B$13*0.2, 0, 'Costo de tareas'!$B$13- G3726))</f>
        <v>0</v>
      </c>
      <c r="I3726" s="17">
        <f>IF(H3726=0,'Costo de tareas'!$B$13,'Costo de tareas'!$B$13-H3726)</f>
        <v>39.28055556</v>
      </c>
      <c r="J3726" s="2"/>
      <c r="K3726" s="2"/>
      <c r="P3726" s="2"/>
    </row>
    <row r="3727">
      <c r="A3727" s="3" t="s">
        <v>4955</v>
      </c>
      <c r="B3727" s="11" t="str">
        <f t="shared" si="1"/>
        <v>20210605</v>
      </c>
      <c r="C3727" s="12">
        <f t="shared" si="2"/>
        <v>44352</v>
      </c>
      <c r="D3727" s="3" t="str">
        <f t="shared" si="3"/>
        <v>05</v>
      </c>
      <c r="E3727" s="13">
        <v>2.0</v>
      </c>
      <c r="F3727" s="14">
        <f>'Costo de tareas'!$B$15</f>
        <v>0.1964027778</v>
      </c>
      <c r="G3727" s="15">
        <f>'Producción diaria'!$T$3*$L$2*$M$2*$N$2*E3727*1000/'Costo de tareas'!$B$14</f>
        <v>3.00712387</v>
      </c>
      <c r="H3727" s="16">
        <f>IF(G3727 &gt; 'Costo de tareas'!$B$13, 'Costo de tareas'!$B$13, IF(G3727 &lt; 'Costo de tareas'!$B$13*0.2, 0, 'Costo de tareas'!$B$13- G3727))</f>
        <v>0</v>
      </c>
      <c r="I3727" s="17">
        <f>IF(H3727=0,'Costo de tareas'!$B$13,'Costo de tareas'!$B$13-H3727)</f>
        <v>39.28055556</v>
      </c>
      <c r="J3727" s="2"/>
      <c r="K3727" s="2"/>
      <c r="P3727" s="2"/>
    </row>
    <row r="3728">
      <c r="A3728" s="3" t="s">
        <v>4957</v>
      </c>
      <c r="B3728" s="11" t="str">
        <f t="shared" si="1"/>
        <v>20210605</v>
      </c>
      <c r="C3728" s="12">
        <f t="shared" si="2"/>
        <v>44352</v>
      </c>
      <c r="D3728" s="3" t="str">
        <f t="shared" si="3"/>
        <v>06</v>
      </c>
      <c r="E3728" s="13">
        <v>24.0</v>
      </c>
      <c r="F3728" s="14">
        <f>'Costo de tareas'!$B$15</f>
        <v>0.1964027778</v>
      </c>
      <c r="G3728" s="15">
        <f>'Producción diaria'!$T$3*$L$2*$M$2*$N$2*E3728*1000/'Costo de tareas'!$B$14</f>
        <v>36.08548644</v>
      </c>
      <c r="H3728" s="16">
        <f>IF(G3728 &gt; 'Costo de tareas'!$B$13, 'Costo de tareas'!$B$13, IF(G3728 &lt; 'Costo de tareas'!$B$13*0.2, 0, 'Costo de tareas'!$B$13- G3728))</f>
        <v>3.195069112</v>
      </c>
      <c r="I3728" s="17">
        <f>IF(H3728=0,'Costo de tareas'!$B$13,'Costo de tareas'!$B$13-H3728)</f>
        <v>36.08548644</v>
      </c>
      <c r="J3728" s="2"/>
      <c r="K3728" s="2"/>
      <c r="P3728" s="2"/>
    </row>
    <row r="3729">
      <c r="A3729" s="3" t="s">
        <v>4959</v>
      </c>
      <c r="B3729" s="11" t="str">
        <f t="shared" si="1"/>
        <v>20210605</v>
      </c>
      <c r="C3729" s="12">
        <f t="shared" si="2"/>
        <v>44352</v>
      </c>
      <c r="D3729" s="3" t="str">
        <f t="shared" si="3"/>
        <v>07</v>
      </c>
      <c r="E3729" s="13">
        <v>46.0</v>
      </c>
      <c r="F3729" s="14">
        <f>'Costo de tareas'!$B$15</f>
        <v>0.1964027778</v>
      </c>
      <c r="G3729" s="15">
        <f>'Producción diaria'!$T$3*$L$2*$M$2*$N$2*E3729*1000/'Costo de tareas'!$B$14</f>
        <v>69.16384902</v>
      </c>
      <c r="H3729" s="16">
        <f>IF(G3729 &gt; 'Costo de tareas'!$B$13, 'Costo de tareas'!$B$13, IF(G3729 &lt; 'Costo de tareas'!$B$13*0.2, 0, 'Costo de tareas'!$B$13- G3729))</f>
        <v>39.28055556</v>
      </c>
      <c r="I3729" s="17">
        <f>IF(H3729=0,'Costo de tareas'!$B$13,'Costo de tareas'!$B$13-H3729)</f>
        <v>0</v>
      </c>
      <c r="J3729" s="2"/>
      <c r="K3729" s="2"/>
      <c r="P3729" s="2"/>
    </row>
    <row r="3730">
      <c r="A3730" s="3" t="s">
        <v>4961</v>
      </c>
      <c r="B3730" s="11" t="str">
        <f t="shared" si="1"/>
        <v>20210605</v>
      </c>
      <c r="C3730" s="12">
        <f t="shared" si="2"/>
        <v>44352</v>
      </c>
      <c r="D3730" s="3" t="str">
        <f t="shared" si="3"/>
        <v>08</v>
      </c>
      <c r="E3730" s="13">
        <v>228.0</v>
      </c>
      <c r="F3730" s="14">
        <f>'Costo de tareas'!$B$15</f>
        <v>0.1964027778</v>
      </c>
      <c r="G3730" s="15">
        <f>'Producción diaria'!$T$3*$L$2*$M$2*$N$2*E3730*1000/'Costo de tareas'!$B$14</f>
        <v>342.8121212</v>
      </c>
      <c r="H3730" s="16">
        <f>IF(G3730 &gt; 'Costo de tareas'!$B$13, 'Costo de tareas'!$B$13, IF(G3730 &lt; 'Costo de tareas'!$B$13*0.2, 0, 'Costo de tareas'!$B$13- G3730))</f>
        <v>39.28055556</v>
      </c>
      <c r="I3730" s="17">
        <f>IF(H3730=0,'Costo de tareas'!$B$13,'Costo de tareas'!$B$13-H3730)</f>
        <v>0</v>
      </c>
      <c r="J3730" s="2"/>
      <c r="K3730" s="2"/>
      <c r="P3730" s="2"/>
    </row>
    <row r="3731">
      <c r="A3731" s="3" t="s">
        <v>4963</v>
      </c>
      <c r="B3731" s="11" t="str">
        <f t="shared" si="1"/>
        <v>20210605</v>
      </c>
      <c r="C3731" s="12">
        <f t="shared" si="2"/>
        <v>44352</v>
      </c>
      <c r="D3731" s="3" t="str">
        <f t="shared" si="3"/>
        <v>09</v>
      </c>
      <c r="E3731" s="13">
        <v>127.0</v>
      </c>
      <c r="F3731" s="14">
        <f>'Costo de tareas'!$B$15</f>
        <v>0.1964027778</v>
      </c>
      <c r="G3731" s="15">
        <f>'Producción diaria'!$T$3*$L$2*$M$2*$N$2*E3731*1000/'Costo de tareas'!$B$14</f>
        <v>190.9523658</v>
      </c>
      <c r="H3731" s="16">
        <f>IF(G3731 &gt; 'Costo de tareas'!$B$13, 'Costo de tareas'!$B$13, IF(G3731 &lt; 'Costo de tareas'!$B$13*0.2, 0, 'Costo de tareas'!$B$13- G3731))</f>
        <v>39.28055556</v>
      </c>
      <c r="I3731" s="17">
        <f>IF(H3731=0,'Costo de tareas'!$B$13,'Costo de tareas'!$B$13-H3731)</f>
        <v>0</v>
      </c>
      <c r="J3731" s="2"/>
      <c r="K3731" s="2"/>
      <c r="P3731" s="2"/>
    </row>
    <row r="3732">
      <c r="A3732" s="3" t="s">
        <v>4965</v>
      </c>
      <c r="B3732" s="11" t="str">
        <f t="shared" si="1"/>
        <v>20210605</v>
      </c>
      <c r="C3732" s="12">
        <f t="shared" si="2"/>
        <v>44352</v>
      </c>
      <c r="D3732" s="3" t="str">
        <f t="shared" si="3"/>
        <v>10</v>
      </c>
      <c r="E3732" s="13">
        <v>116.0</v>
      </c>
      <c r="F3732" s="14">
        <f>'Costo de tareas'!$B$15</f>
        <v>0.1964027778</v>
      </c>
      <c r="G3732" s="15">
        <f>'Producción diaria'!$T$3*$L$2*$M$2*$N$2*E3732*1000/'Costo de tareas'!$B$14</f>
        <v>174.4131845</v>
      </c>
      <c r="H3732" s="16">
        <f>IF(G3732 &gt; 'Costo de tareas'!$B$13, 'Costo de tareas'!$B$13, IF(G3732 &lt; 'Costo de tareas'!$B$13*0.2, 0, 'Costo de tareas'!$B$13- G3732))</f>
        <v>39.28055556</v>
      </c>
      <c r="I3732" s="17">
        <f>IF(H3732=0,'Costo de tareas'!$B$13,'Costo de tareas'!$B$13-H3732)</f>
        <v>0</v>
      </c>
      <c r="J3732" s="2"/>
      <c r="K3732" s="2"/>
      <c r="P3732" s="2"/>
    </row>
    <row r="3733">
      <c r="A3733" s="3" t="s">
        <v>4966</v>
      </c>
      <c r="B3733" s="11" t="str">
        <f t="shared" si="1"/>
        <v>20210605</v>
      </c>
      <c r="C3733" s="12">
        <f t="shared" si="2"/>
        <v>44352</v>
      </c>
      <c r="D3733" s="3" t="str">
        <f t="shared" si="3"/>
        <v>11</v>
      </c>
      <c r="E3733" s="13">
        <v>142.0</v>
      </c>
      <c r="F3733" s="14">
        <f>'Costo de tareas'!$B$15</f>
        <v>0.1964027778</v>
      </c>
      <c r="G3733" s="15">
        <f>'Producción diaria'!$T$3*$L$2*$M$2*$N$2*E3733*1000/'Costo de tareas'!$B$14</f>
        <v>213.5057948</v>
      </c>
      <c r="H3733" s="16">
        <f>IF(G3733 &gt; 'Costo de tareas'!$B$13, 'Costo de tareas'!$B$13, IF(G3733 &lt; 'Costo de tareas'!$B$13*0.2, 0, 'Costo de tareas'!$B$13- G3733))</f>
        <v>39.28055556</v>
      </c>
      <c r="I3733" s="17">
        <f>IF(H3733=0,'Costo de tareas'!$B$13,'Costo de tareas'!$B$13-H3733)</f>
        <v>0</v>
      </c>
      <c r="J3733" s="2"/>
      <c r="K3733" s="2"/>
      <c r="P3733" s="2"/>
    </row>
    <row r="3734">
      <c r="A3734" s="3" t="s">
        <v>4967</v>
      </c>
      <c r="B3734" s="11" t="str">
        <f t="shared" si="1"/>
        <v>20210605</v>
      </c>
      <c r="C3734" s="12">
        <f t="shared" si="2"/>
        <v>44352</v>
      </c>
      <c r="D3734" s="3" t="str">
        <f t="shared" si="3"/>
        <v>12</v>
      </c>
      <c r="E3734" s="13">
        <v>277.0</v>
      </c>
      <c r="F3734" s="14">
        <f>'Costo de tareas'!$B$15</f>
        <v>0.1964027778</v>
      </c>
      <c r="G3734" s="15">
        <f>'Producción diaria'!$T$3*$L$2*$M$2*$N$2*E3734*1000/'Costo de tareas'!$B$14</f>
        <v>416.486656</v>
      </c>
      <c r="H3734" s="16">
        <f>IF(G3734 &gt; 'Costo de tareas'!$B$13, 'Costo de tareas'!$B$13, IF(G3734 &lt; 'Costo de tareas'!$B$13*0.2, 0, 'Costo de tareas'!$B$13- G3734))</f>
        <v>39.28055556</v>
      </c>
      <c r="I3734" s="17">
        <f>IF(H3734=0,'Costo de tareas'!$B$13,'Costo de tareas'!$B$13-H3734)</f>
        <v>0</v>
      </c>
      <c r="J3734" s="2"/>
      <c r="K3734" s="2"/>
      <c r="P3734" s="2"/>
    </row>
    <row r="3735">
      <c r="A3735" s="3" t="s">
        <v>4969</v>
      </c>
      <c r="B3735" s="11" t="str">
        <f t="shared" si="1"/>
        <v>20210605</v>
      </c>
      <c r="C3735" s="12">
        <f t="shared" si="2"/>
        <v>44352</v>
      </c>
      <c r="D3735" s="3" t="str">
        <f t="shared" si="3"/>
        <v>13</v>
      </c>
      <c r="E3735" s="13">
        <v>176.0</v>
      </c>
      <c r="F3735" s="14">
        <f>'Costo de tareas'!$B$15</f>
        <v>0.1964027778</v>
      </c>
      <c r="G3735" s="15">
        <f>'Producción diaria'!$T$3*$L$2*$M$2*$N$2*E3735*1000/'Costo de tareas'!$B$14</f>
        <v>264.6269006</v>
      </c>
      <c r="H3735" s="16">
        <f>IF(G3735 &gt; 'Costo de tareas'!$B$13, 'Costo de tareas'!$B$13, IF(G3735 &lt; 'Costo de tareas'!$B$13*0.2, 0, 'Costo de tareas'!$B$13- G3735))</f>
        <v>39.28055556</v>
      </c>
      <c r="I3735" s="17">
        <f>IF(H3735=0,'Costo de tareas'!$B$13,'Costo de tareas'!$B$13-H3735)</f>
        <v>0</v>
      </c>
      <c r="J3735" s="2"/>
      <c r="K3735" s="2"/>
      <c r="P3735" s="2"/>
    </row>
    <row r="3736">
      <c r="A3736" s="3" t="s">
        <v>4971</v>
      </c>
      <c r="B3736" s="11" t="str">
        <f t="shared" si="1"/>
        <v>20210605</v>
      </c>
      <c r="C3736" s="12">
        <f t="shared" si="2"/>
        <v>44352</v>
      </c>
      <c r="D3736" s="3" t="str">
        <f t="shared" si="3"/>
        <v>14</v>
      </c>
      <c r="E3736" s="13">
        <v>79.0</v>
      </c>
      <c r="F3736" s="14">
        <f>'Costo de tareas'!$B$15</f>
        <v>0.1964027778</v>
      </c>
      <c r="G3736" s="15">
        <f>'Producción diaria'!$T$3*$L$2*$M$2*$N$2*E3736*1000/'Costo de tareas'!$B$14</f>
        <v>118.7813929</v>
      </c>
      <c r="H3736" s="16">
        <f>IF(G3736 &gt; 'Costo de tareas'!$B$13, 'Costo de tareas'!$B$13, IF(G3736 &lt; 'Costo de tareas'!$B$13*0.2, 0, 'Costo de tareas'!$B$13- G3736))</f>
        <v>39.28055556</v>
      </c>
      <c r="I3736" s="17">
        <f>IF(H3736=0,'Costo de tareas'!$B$13,'Costo de tareas'!$B$13-H3736)</f>
        <v>0</v>
      </c>
      <c r="J3736" s="2"/>
      <c r="K3736" s="2"/>
      <c r="P3736" s="2"/>
    </row>
    <row r="3737">
      <c r="A3737" s="3" t="s">
        <v>4972</v>
      </c>
      <c r="B3737" s="11" t="str">
        <f t="shared" si="1"/>
        <v>20210605</v>
      </c>
      <c r="C3737" s="12">
        <f t="shared" si="2"/>
        <v>44352</v>
      </c>
      <c r="D3737" s="3" t="str">
        <f t="shared" si="3"/>
        <v>15</v>
      </c>
      <c r="E3737" s="13">
        <v>68.0</v>
      </c>
      <c r="F3737" s="14">
        <f>'Costo de tareas'!$B$15</f>
        <v>0.1964027778</v>
      </c>
      <c r="G3737" s="15">
        <f>'Producción diaria'!$T$3*$L$2*$M$2*$N$2*E3737*1000/'Costo de tareas'!$B$14</f>
        <v>102.2422116</v>
      </c>
      <c r="H3737" s="16">
        <f>IF(G3737 &gt; 'Costo de tareas'!$B$13, 'Costo de tareas'!$B$13, IF(G3737 &lt; 'Costo de tareas'!$B$13*0.2, 0, 'Costo de tareas'!$B$13- G3737))</f>
        <v>39.28055556</v>
      </c>
      <c r="I3737" s="17">
        <f>IF(H3737=0,'Costo de tareas'!$B$13,'Costo de tareas'!$B$13-H3737)</f>
        <v>0</v>
      </c>
      <c r="J3737" s="2"/>
      <c r="K3737" s="2"/>
      <c r="P3737" s="2"/>
    </row>
    <row r="3738">
      <c r="A3738" s="3" t="s">
        <v>4974</v>
      </c>
      <c r="B3738" s="11" t="str">
        <f t="shared" si="1"/>
        <v>20210605</v>
      </c>
      <c r="C3738" s="12">
        <f t="shared" si="2"/>
        <v>44352</v>
      </c>
      <c r="D3738" s="3" t="str">
        <f t="shared" si="3"/>
        <v>16</v>
      </c>
      <c r="E3738" s="13">
        <v>96.0</v>
      </c>
      <c r="F3738" s="14">
        <f>'Costo de tareas'!$B$15</f>
        <v>0.1964027778</v>
      </c>
      <c r="G3738" s="15">
        <f>'Producción diaria'!$T$3*$L$2*$M$2*$N$2*E3738*1000/'Costo de tareas'!$B$14</f>
        <v>144.3419458</v>
      </c>
      <c r="H3738" s="16">
        <f>IF(G3738 &gt; 'Costo de tareas'!$B$13, 'Costo de tareas'!$B$13, IF(G3738 &lt; 'Costo de tareas'!$B$13*0.2, 0, 'Costo de tareas'!$B$13- G3738))</f>
        <v>39.28055556</v>
      </c>
      <c r="I3738" s="17">
        <f>IF(H3738=0,'Costo de tareas'!$B$13,'Costo de tareas'!$B$13-H3738)</f>
        <v>0</v>
      </c>
      <c r="J3738" s="2"/>
      <c r="K3738" s="2"/>
      <c r="P3738" s="2"/>
    </row>
    <row r="3739">
      <c r="A3739" s="3" t="s">
        <v>4975</v>
      </c>
      <c r="B3739" s="11" t="str">
        <f t="shared" si="1"/>
        <v>20210605</v>
      </c>
      <c r="C3739" s="12">
        <f t="shared" si="2"/>
        <v>44352</v>
      </c>
      <c r="D3739" s="3" t="str">
        <f t="shared" si="3"/>
        <v>17</v>
      </c>
      <c r="E3739" s="13">
        <v>96.0</v>
      </c>
      <c r="F3739" s="14">
        <f>'Costo de tareas'!$B$15</f>
        <v>0.1964027778</v>
      </c>
      <c r="G3739" s="15">
        <f>'Producción diaria'!$T$3*$L$2*$M$2*$N$2*E3739*1000/'Costo de tareas'!$B$14</f>
        <v>144.3419458</v>
      </c>
      <c r="H3739" s="16">
        <f>IF(G3739 &gt; 'Costo de tareas'!$B$13, 'Costo de tareas'!$B$13, IF(G3739 &lt; 'Costo de tareas'!$B$13*0.2, 0, 'Costo de tareas'!$B$13- G3739))</f>
        <v>39.28055556</v>
      </c>
      <c r="I3739" s="17">
        <f>IF(H3739=0,'Costo de tareas'!$B$13,'Costo de tareas'!$B$13-H3739)</f>
        <v>0</v>
      </c>
      <c r="J3739" s="2"/>
      <c r="K3739" s="2"/>
      <c r="P3739" s="2"/>
    </row>
    <row r="3740">
      <c r="A3740" s="3" t="s">
        <v>4976</v>
      </c>
      <c r="B3740" s="11" t="str">
        <f t="shared" si="1"/>
        <v>20210605</v>
      </c>
      <c r="C3740" s="12">
        <f t="shared" si="2"/>
        <v>44352</v>
      </c>
      <c r="D3740" s="3" t="str">
        <f t="shared" si="3"/>
        <v>18</v>
      </c>
      <c r="E3740" s="13">
        <v>95.0</v>
      </c>
      <c r="F3740" s="14">
        <f>'Costo de tareas'!$B$15</f>
        <v>0.1964027778</v>
      </c>
      <c r="G3740" s="15">
        <f>'Producción diaria'!$T$3*$L$2*$M$2*$N$2*E3740*1000/'Costo de tareas'!$B$14</f>
        <v>142.8383838</v>
      </c>
      <c r="H3740" s="16">
        <f>IF(G3740 &gt; 'Costo de tareas'!$B$13, 'Costo de tareas'!$B$13, IF(G3740 &lt; 'Costo de tareas'!$B$13*0.2, 0, 'Costo de tareas'!$B$13- G3740))</f>
        <v>39.28055556</v>
      </c>
      <c r="I3740" s="17">
        <f>IF(H3740=0,'Costo de tareas'!$B$13,'Costo de tareas'!$B$13-H3740)</f>
        <v>0</v>
      </c>
      <c r="J3740" s="2"/>
      <c r="K3740" s="2"/>
      <c r="P3740" s="2"/>
    </row>
    <row r="3741">
      <c r="A3741" s="3" t="s">
        <v>4977</v>
      </c>
      <c r="B3741" s="11" t="str">
        <f t="shared" si="1"/>
        <v>20210605</v>
      </c>
      <c r="C3741" s="12">
        <f t="shared" si="2"/>
        <v>44352</v>
      </c>
      <c r="D3741" s="3" t="str">
        <f t="shared" si="3"/>
        <v>19</v>
      </c>
      <c r="E3741" s="13">
        <v>17.0</v>
      </c>
      <c r="F3741" s="14">
        <f>'Costo de tareas'!$B$15</f>
        <v>0.1964027778</v>
      </c>
      <c r="G3741" s="15">
        <f>'Producción diaria'!$T$3*$L$2*$M$2*$N$2*E3741*1000/'Costo de tareas'!$B$14</f>
        <v>25.5605529</v>
      </c>
      <c r="H3741" s="16">
        <f>IF(G3741 &gt; 'Costo de tareas'!$B$13, 'Costo de tareas'!$B$13, IF(G3741 &lt; 'Costo de tareas'!$B$13*0.2, 0, 'Costo de tareas'!$B$13- G3741))</f>
        <v>13.72000266</v>
      </c>
      <c r="I3741" s="17">
        <f>IF(H3741=0,'Costo de tareas'!$B$13,'Costo de tareas'!$B$13-H3741)</f>
        <v>25.5605529</v>
      </c>
      <c r="J3741" s="2"/>
      <c r="K3741" s="2"/>
      <c r="P3741" s="2"/>
    </row>
    <row r="3742">
      <c r="A3742" s="3" t="s">
        <v>4979</v>
      </c>
      <c r="B3742" s="11" t="str">
        <f t="shared" si="1"/>
        <v>20210605</v>
      </c>
      <c r="C3742" s="12">
        <f t="shared" si="2"/>
        <v>44352</v>
      </c>
      <c r="D3742" s="3" t="str">
        <f t="shared" si="3"/>
        <v>20</v>
      </c>
      <c r="E3742" s="13">
        <v>0.0</v>
      </c>
      <c r="F3742" s="14">
        <f>'Costo de tareas'!$B$15</f>
        <v>0.1964027778</v>
      </c>
      <c r="G3742" s="15">
        <f>'Producción diaria'!$T$3*$L$2*$M$2*$N$2*E3742*1000/'Costo de tareas'!$B$14</f>
        <v>0</v>
      </c>
      <c r="H3742" s="16">
        <f>IF(G3742 &gt; 'Costo de tareas'!$B$13, 'Costo de tareas'!$B$13, IF(G3742 &lt; 'Costo de tareas'!$B$13*0.2, 0, 'Costo de tareas'!$B$13- G3742))</f>
        <v>0</v>
      </c>
      <c r="I3742" s="17">
        <f>IF(H3742=0,'Costo de tareas'!$B$13,'Costo de tareas'!$B$13-H3742)</f>
        <v>39.28055556</v>
      </c>
      <c r="J3742" s="2"/>
      <c r="K3742" s="2"/>
      <c r="P3742" s="2"/>
    </row>
    <row r="3743">
      <c r="A3743" s="3" t="s">
        <v>4980</v>
      </c>
      <c r="B3743" s="11" t="str">
        <f t="shared" si="1"/>
        <v>20210605</v>
      </c>
      <c r="C3743" s="12">
        <f t="shared" si="2"/>
        <v>44352</v>
      </c>
      <c r="D3743" s="3" t="str">
        <f t="shared" si="3"/>
        <v>21</v>
      </c>
      <c r="E3743" s="13">
        <v>0.0</v>
      </c>
      <c r="F3743" s="14">
        <f>'Costo de tareas'!$B$15</f>
        <v>0.1964027778</v>
      </c>
      <c r="G3743" s="15">
        <f>'Producción diaria'!$T$3*$L$2*$M$2*$N$2*E3743*1000/'Costo de tareas'!$B$14</f>
        <v>0</v>
      </c>
      <c r="H3743" s="16">
        <f>IF(G3743 &gt; 'Costo de tareas'!$B$13, 'Costo de tareas'!$B$13, IF(G3743 &lt; 'Costo de tareas'!$B$13*0.2, 0, 'Costo de tareas'!$B$13- G3743))</f>
        <v>0</v>
      </c>
      <c r="I3743" s="17">
        <f>IF(H3743=0,'Costo de tareas'!$B$13,'Costo de tareas'!$B$13-H3743)</f>
        <v>39.28055556</v>
      </c>
      <c r="J3743" s="2"/>
      <c r="K3743" s="2"/>
      <c r="P3743" s="2"/>
    </row>
    <row r="3744">
      <c r="A3744" s="3" t="s">
        <v>4982</v>
      </c>
      <c r="B3744" s="11" t="str">
        <f t="shared" si="1"/>
        <v>20210605</v>
      </c>
      <c r="C3744" s="12">
        <f t="shared" si="2"/>
        <v>44352</v>
      </c>
      <c r="D3744" s="3" t="str">
        <f t="shared" si="3"/>
        <v>22</v>
      </c>
      <c r="E3744" s="13">
        <v>0.0</v>
      </c>
      <c r="F3744" s="14">
        <f>'Costo de tareas'!$B$15</f>
        <v>0.1964027778</v>
      </c>
      <c r="G3744" s="15">
        <f>'Producción diaria'!$T$3*$L$2*$M$2*$N$2*E3744*1000/'Costo de tareas'!$B$14</f>
        <v>0</v>
      </c>
      <c r="H3744" s="16">
        <f>IF(G3744 &gt; 'Costo de tareas'!$B$13, 'Costo de tareas'!$B$13, IF(G3744 &lt; 'Costo de tareas'!$B$13*0.2, 0, 'Costo de tareas'!$B$13- G3744))</f>
        <v>0</v>
      </c>
      <c r="I3744" s="17">
        <f>IF(H3744=0,'Costo de tareas'!$B$13,'Costo de tareas'!$B$13-H3744)</f>
        <v>39.28055556</v>
      </c>
      <c r="J3744" s="2"/>
      <c r="K3744" s="2"/>
      <c r="P3744" s="2"/>
    </row>
    <row r="3745">
      <c r="A3745" s="3" t="s">
        <v>4983</v>
      </c>
      <c r="B3745" s="11" t="str">
        <f t="shared" si="1"/>
        <v>20210605</v>
      </c>
      <c r="C3745" s="12">
        <f t="shared" si="2"/>
        <v>44352</v>
      </c>
      <c r="D3745" s="3" t="str">
        <f t="shared" si="3"/>
        <v>23</v>
      </c>
      <c r="E3745" s="13">
        <v>0.0</v>
      </c>
      <c r="F3745" s="14">
        <f>'Costo de tareas'!$B$15</f>
        <v>0.1964027778</v>
      </c>
      <c r="G3745" s="15">
        <f>'Producción diaria'!$T$3*$L$2*$M$2*$N$2*E3745*1000/'Costo de tareas'!$B$14</f>
        <v>0</v>
      </c>
      <c r="H3745" s="16">
        <f>IF(G3745 &gt; 'Costo de tareas'!$B$13, 'Costo de tareas'!$B$13, IF(G3745 &lt; 'Costo de tareas'!$B$13*0.2, 0, 'Costo de tareas'!$B$13- G3745))</f>
        <v>0</v>
      </c>
      <c r="I3745" s="17">
        <f>IF(H3745=0,'Costo de tareas'!$B$13,'Costo de tareas'!$B$13-H3745)</f>
        <v>39.28055556</v>
      </c>
      <c r="J3745" s="2"/>
      <c r="K3745" s="2"/>
      <c r="P3745" s="2"/>
    </row>
    <row r="3746">
      <c r="A3746" s="3" t="s">
        <v>4984</v>
      </c>
      <c r="B3746" s="11" t="str">
        <f t="shared" si="1"/>
        <v>20210606</v>
      </c>
      <c r="C3746" s="12">
        <f t="shared" si="2"/>
        <v>44353</v>
      </c>
      <c r="D3746" s="3" t="str">
        <f t="shared" si="3"/>
        <v>00</v>
      </c>
      <c r="E3746" s="13">
        <v>0.0</v>
      </c>
      <c r="F3746" s="14">
        <f>'Costo de tareas'!$B$15</f>
        <v>0.1964027778</v>
      </c>
      <c r="G3746" s="15">
        <f>'Producción diaria'!$T$3*$L$2*$M$2*$N$2*E3746*1000/'Costo de tareas'!$B$14</f>
        <v>0</v>
      </c>
      <c r="H3746" s="16">
        <f>IF(G3746 &gt; 'Costo de tareas'!$B$13, 'Costo de tareas'!$B$13, IF(G3746 &lt; 'Costo de tareas'!$B$13*0.2, 0, 'Costo de tareas'!$B$13- G3746))</f>
        <v>0</v>
      </c>
      <c r="I3746" s="17">
        <f>IF(H3746=0,'Costo de tareas'!$B$13,'Costo de tareas'!$B$13-H3746)</f>
        <v>39.28055556</v>
      </c>
      <c r="J3746" s="2"/>
      <c r="K3746" s="2"/>
      <c r="P3746" s="2"/>
    </row>
    <row r="3747">
      <c r="A3747" s="3" t="s">
        <v>4987</v>
      </c>
      <c r="B3747" s="11" t="str">
        <f t="shared" si="1"/>
        <v>20210606</v>
      </c>
      <c r="C3747" s="12">
        <f t="shared" si="2"/>
        <v>44353</v>
      </c>
      <c r="D3747" s="3" t="str">
        <f t="shared" si="3"/>
        <v>01</v>
      </c>
      <c r="E3747" s="13">
        <v>0.0</v>
      </c>
      <c r="F3747" s="14">
        <f>'Costo de tareas'!$B$15</f>
        <v>0.1964027778</v>
      </c>
      <c r="G3747" s="15">
        <f>'Producción diaria'!$T$3*$L$2*$M$2*$N$2*E3747*1000/'Costo de tareas'!$B$14</f>
        <v>0</v>
      </c>
      <c r="H3747" s="16">
        <f>IF(G3747 &gt; 'Costo de tareas'!$B$13, 'Costo de tareas'!$B$13, IF(G3747 &lt; 'Costo de tareas'!$B$13*0.2, 0, 'Costo de tareas'!$B$13- G3747))</f>
        <v>0</v>
      </c>
      <c r="I3747" s="17">
        <f>IF(H3747=0,'Costo de tareas'!$B$13,'Costo de tareas'!$B$13-H3747)</f>
        <v>39.28055556</v>
      </c>
      <c r="J3747" s="2"/>
      <c r="K3747" s="2"/>
      <c r="P3747" s="2"/>
    </row>
    <row r="3748">
      <c r="A3748" s="3" t="s">
        <v>4989</v>
      </c>
      <c r="B3748" s="11" t="str">
        <f t="shared" si="1"/>
        <v>20210606</v>
      </c>
      <c r="C3748" s="12">
        <f t="shared" si="2"/>
        <v>44353</v>
      </c>
      <c r="D3748" s="3" t="str">
        <f t="shared" si="3"/>
        <v>02</v>
      </c>
      <c r="E3748" s="13">
        <v>0.0</v>
      </c>
      <c r="F3748" s="14">
        <f>'Costo de tareas'!$B$15</f>
        <v>0.1964027778</v>
      </c>
      <c r="G3748" s="15">
        <f>'Producción diaria'!$T$3*$L$2*$M$2*$N$2*E3748*1000/'Costo de tareas'!$B$14</f>
        <v>0</v>
      </c>
      <c r="H3748" s="16">
        <f>IF(G3748 &gt; 'Costo de tareas'!$B$13, 'Costo de tareas'!$B$13, IF(G3748 &lt; 'Costo de tareas'!$B$13*0.2, 0, 'Costo de tareas'!$B$13- G3748))</f>
        <v>0</v>
      </c>
      <c r="I3748" s="17">
        <f>IF(H3748=0,'Costo de tareas'!$B$13,'Costo de tareas'!$B$13-H3748)</f>
        <v>39.28055556</v>
      </c>
      <c r="J3748" s="2"/>
      <c r="K3748" s="2"/>
      <c r="P3748" s="2"/>
    </row>
    <row r="3749">
      <c r="A3749" s="3" t="s">
        <v>4992</v>
      </c>
      <c r="B3749" s="11" t="str">
        <f t="shared" si="1"/>
        <v>20210606</v>
      </c>
      <c r="C3749" s="12">
        <f t="shared" si="2"/>
        <v>44353</v>
      </c>
      <c r="D3749" s="3" t="str">
        <f t="shared" si="3"/>
        <v>03</v>
      </c>
      <c r="E3749" s="13">
        <v>0.0</v>
      </c>
      <c r="F3749" s="14">
        <f>'Costo de tareas'!$B$15</f>
        <v>0.1964027778</v>
      </c>
      <c r="G3749" s="15">
        <f>'Producción diaria'!$T$3*$L$2*$M$2*$N$2*E3749*1000/'Costo de tareas'!$B$14</f>
        <v>0</v>
      </c>
      <c r="H3749" s="16">
        <f>IF(G3749 &gt; 'Costo de tareas'!$B$13, 'Costo de tareas'!$B$13, IF(G3749 &lt; 'Costo de tareas'!$B$13*0.2, 0, 'Costo de tareas'!$B$13- G3749))</f>
        <v>0</v>
      </c>
      <c r="I3749" s="17">
        <f>IF(H3749=0,'Costo de tareas'!$B$13,'Costo de tareas'!$B$13-H3749)</f>
        <v>39.28055556</v>
      </c>
      <c r="J3749" s="2"/>
      <c r="K3749" s="2"/>
      <c r="P3749" s="2"/>
    </row>
    <row r="3750">
      <c r="A3750" s="3" t="s">
        <v>4993</v>
      </c>
      <c r="B3750" s="11" t="str">
        <f t="shared" si="1"/>
        <v>20210606</v>
      </c>
      <c r="C3750" s="12">
        <f t="shared" si="2"/>
        <v>44353</v>
      </c>
      <c r="D3750" s="3" t="str">
        <f t="shared" si="3"/>
        <v>04</v>
      </c>
      <c r="E3750" s="13">
        <v>0.0</v>
      </c>
      <c r="F3750" s="14">
        <f>'Costo de tareas'!$B$15</f>
        <v>0.1964027778</v>
      </c>
      <c r="G3750" s="15">
        <f>'Producción diaria'!$T$3*$L$2*$M$2*$N$2*E3750*1000/'Costo de tareas'!$B$14</f>
        <v>0</v>
      </c>
      <c r="H3750" s="16">
        <f>IF(G3750 &gt; 'Costo de tareas'!$B$13, 'Costo de tareas'!$B$13, IF(G3750 &lt; 'Costo de tareas'!$B$13*0.2, 0, 'Costo de tareas'!$B$13- G3750))</f>
        <v>0</v>
      </c>
      <c r="I3750" s="17">
        <f>IF(H3750=0,'Costo de tareas'!$B$13,'Costo de tareas'!$B$13-H3750)</f>
        <v>39.28055556</v>
      </c>
      <c r="J3750" s="2"/>
      <c r="K3750" s="2"/>
      <c r="P3750" s="2"/>
    </row>
    <row r="3751">
      <c r="A3751" s="3" t="s">
        <v>4995</v>
      </c>
      <c r="B3751" s="11" t="str">
        <f t="shared" si="1"/>
        <v>20210606</v>
      </c>
      <c r="C3751" s="12">
        <f t="shared" si="2"/>
        <v>44353</v>
      </c>
      <c r="D3751" s="3" t="str">
        <f t="shared" si="3"/>
        <v>05</v>
      </c>
      <c r="E3751" s="13">
        <v>14.0</v>
      </c>
      <c r="F3751" s="14">
        <f>'Costo de tareas'!$B$15</f>
        <v>0.1964027778</v>
      </c>
      <c r="G3751" s="15">
        <f>'Producción diaria'!$T$3*$L$2*$M$2*$N$2*E3751*1000/'Costo de tareas'!$B$14</f>
        <v>21.04986709</v>
      </c>
      <c r="H3751" s="16">
        <f>IF(G3751 &gt; 'Costo de tareas'!$B$13, 'Costo de tareas'!$B$13, IF(G3751 &lt; 'Costo de tareas'!$B$13*0.2, 0, 'Costo de tareas'!$B$13- G3751))</f>
        <v>18.23068846</v>
      </c>
      <c r="I3751" s="17">
        <f>IF(H3751=0,'Costo de tareas'!$B$13,'Costo de tareas'!$B$13-H3751)</f>
        <v>21.04986709</v>
      </c>
      <c r="J3751" s="2"/>
      <c r="K3751" s="2"/>
      <c r="P3751" s="2"/>
    </row>
    <row r="3752">
      <c r="A3752" s="3" t="s">
        <v>4997</v>
      </c>
      <c r="B3752" s="11" t="str">
        <f t="shared" si="1"/>
        <v>20210606</v>
      </c>
      <c r="C3752" s="12">
        <f t="shared" si="2"/>
        <v>44353</v>
      </c>
      <c r="D3752" s="3" t="str">
        <f t="shared" si="3"/>
        <v>06</v>
      </c>
      <c r="E3752" s="13">
        <v>173.0</v>
      </c>
      <c r="F3752" s="14">
        <f>'Costo de tareas'!$B$15</f>
        <v>0.1964027778</v>
      </c>
      <c r="G3752" s="15">
        <f>'Producción diaria'!$T$3*$L$2*$M$2*$N$2*E3752*1000/'Costo de tareas'!$B$14</f>
        <v>260.1162148</v>
      </c>
      <c r="H3752" s="16">
        <f>IF(G3752 &gt; 'Costo de tareas'!$B$13, 'Costo de tareas'!$B$13, IF(G3752 &lt; 'Costo de tareas'!$B$13*0.2, 0, 'Costo de tareas'!$B$13- G3752))</f>
        <v>39.28055556</v>
      </c>
      <c r="I3752" s="17">
        <f>IF(H3752=0,'Costo de tareas'!$B$13,'Costo de tareas'!$B$13-H3752)</f>
        <v>0</v>
      </c>
      <c r="J3752" s="2"/>
      <c r="K3752" s="2"/>
      <c r="P3752" s="2"/>
    </row>
    <row r="3753">
      <c r="A3753" s="3" t="s">
        <v>4999</v>
      </c>
      <c r="B3753" s="11" t="str">
        <f t="shared" si="1"/>
        <v>20210606</v>
      </c>
      <c r="C3753" s="12">
        <f t="shared" si="2"/>
        <v>44353</v>
      </c>
      <c r="D3753" s="3" t="str">
        <f t="shared" si="3"/>
        <v>07</v>
      </c>
      <c r="E3753" s="13">
        <v>363.0</v>
      </c>
      <c r="F3753" s="14">
        <f>'Costo de tareas'!$B$15</f>
        <v>0.1964027778</v>
      </c>
      <c r="G3753" s="15">
        <f>'Producción diaria'!$T$3*$L$2*$M$2*$N$2*E3753*1000/'Costo de tareas'!$B$14</f>
        <v>545.7929825</v>
      </c>
      <c r="H3753" s="16">
        <f>IF(G3753 &gt; 'Costo de tareas'!$B$13, 'Costo de tareas'!$B$13, IF(G3753 &lt; 'Costo de tareas'!$B$13*0.2, 0, 'Costo de tareas'!$B$13- G3753))</f>
        <v>39.28055556</v>
      </c>
      <c r="I3753" s="17">
        <f>IF(H3753=0,'Costo de tareas'!$B$13,'Costo de tareas'!$B$13-H3753)</f>
        <v>0</v>
      </c>
      <c r="J3753" s="2"/>
      <c r="K3753" s="2"/>
      <c r="P3753" s="2"/>
    </row>
    <row r="3754">
      <c r="A3754" s="3" t="s">
        <v>5001</v>
      </c>
      <c r="B3754" s="11" t="str">
        <f t="shared" si="1"/>
        <v>20210606</v>
      </c>
      <c r="C3754" s="12">
        <f t="shared" si="2"/>
        <v>44353</v>
      </c>
      <c r="D3754" s="3" t="str">
        <f t="shared" si="3"/>
        <v>08</v>
      </c>
      <c r="E3754" s="13">
        <v>557.0</v>
      </c>
      <c r="F3754" s="14">
        <f>'Costo de tareas'!$B$15</f>
        <v>0.1964027778</v>
      </c>
      <c r="G3754" s="15">
        <f>'Producción diaria'!$T$3*$L$2*$M$2*$N$2*E3754*1000/'Costo de tareas'!$B$14</f>
        <v>837.4839979</v>
      </c>
      <c r="H3754" s="16">
        <f>IF(G3754 &gt; 'Costo de tareas'!$B$13, 'Costo de tareas'!$B$13, IF(G3754 &lt; 'Costo de tareas'!$B$13*0.2, 0, 'Costo de tareas'!$B$13- G3754))</f>
        <v>39.28055556</v>
      </c>
      <c r="I3754" s="17">
        <f>IF(H3754=0,'Costo de tareas'!$B$13,'Costo de tareas'!$B$13-H3754)</f>
        <v>0</v>
      </c>
      <c r="J3754" s="2"/>
      <c r="K3754" s="2"/>
      <c r="P3754" s="2"/>
    </row>
    <row r="3755">
      <c r="A3755" s="3" t="s">
        <v>5002</v>
      </c>
      <c r="B3755" s="11" t="str">
        <f t="shared" si="1"/>
        <v>20210606</v>
      </c>
      <c r="C3755" s="12">
        <f t="shared" si="2"/>
        <v>44353</v>
      </c>
      <c r="D3755" s="3" t="str">
        <f t="shared" si="3"/>
        <v>09</v>
      </c>
      <c r="E3755" s="13">
        <v>745.0</v>
      </c>
      <c r="F3755" s="14">
        <f>'Costo de tareas'!$B$15</f>
        <v>0.1964027778</v>
      </c>
      <c r="G3755" s="15">
        <f>'Producción diaria'!$T$3*$L$2*$M$2*$N$2*E3755*1000/'Costo de tareas'!$B$14</f>
        <v>1120.153642</v>
      </c>
      <c r="H3755" s="16">
        <f>IF(G3755 &gt; 'Costo de tareas'!$B$13, 'Costo de tareas'!$B$13, IF(G3755 &lt; 'Costo de tareas'!$B$13*0.2, 0, 'Costo de tareas'!$B$13- G3755))</f>
        <v>39.28055556</v>
      </c>
      <c r="I3755" s="17">
        <f>IF(H3755=0,'Costo de tareas'!$B$13,'Costo de tareas'!$B$13-H3755)</f>
        <v>0</v>
      </c>
      <c r="J3755" s="2"/>
      <c r="K3755" s="2"/>
      <c r="P3755" s="2"/>
    </row>
    <row r="3756">
      <c r="A3756" s="3" t="s">
        <v>5003</v>
      </c>
      <c r="B3756" s="11" t="str">
        <f t="shared" si="1"/>
        <v>20210606</v>
      </c>
      <c r="C3756" s="12">
        <f t="shared" si="2"/>
        <v>44353</v>
      </c>
      <c r="D3756" s="3" t="str">
        <f t="shared" si="3"/>
        <v>10</v>
      </c>
      <c r="E3756" s="13">
        <v>884.0</v>
      </c>
      <c r="F3756" s="14">
        <f>'Costo de tareas'!$B$15</f>
        <v>0.1964027778</v>
      </c>
      <c r="G3756" s="15">
        <f>'Producción diaria'!$T$3*$L$2*$M$2*$N$2*E3756*1000/'Costo de tareas'!$B$14</f>
        <v>1329.148751</v>
      </c>
      <c r="H3756" s="16">
        <f>IF(G3756 &gt; 'Costo de tareas'!$B$13, 'Costo de tareas'!$B$13, IF(G3756 &lt; 'Costo de tareas'!$B$13*0.2, 0, 'Costo de tareas'!$B$13- G3756))</f>
        <v>39.28055556</v>
      </c>
      <c r="I3756" s="17">
        <f>IF(H3756=0,'Costo de tareas'!$B$13,'Costo de tareas'!$B$13-H3756)</f>
        <v>0</v>
      </c>
      <c r="J3756" s="2"/>
      <c r="K3756" s="2"/>
      <c r="P3756" s="2"/>
    </row>
    <row r="3757">
      <c r="A3757" s="3" t="s">
        <v>5004</v>
      </c>
      <c r="B3757" s="11" t="str">
        <f t="shared" si="1"/>
        <v>20210606</v>
      </c>
      <c r="C3757" s="12">
        <f t="shared" si="2"/>
        <v>44353</v>
      </c>
      <c r="D3757" s="3" t="str">
        <f t="shared" si="3"/>
        <v>11</v>
      </c>
      <c r="E3757" s="13">
        <v>975.0</v>
      </c>
      <c r="F3757" s="14">
        <f>'Costo de tareas'!$B$15</f>
        <v>0.1964027778</v>
      </c>
      <c r="G3757" s="15">
        <f>'Producción diaria'!$T$3*$L$2*$M$2*$N$2*E3757*1000/'Costo de tareas'!$B$14</f>
        <v>1465.972887</v>
      </c>
      <c r="H3757" s="16">
        <f>IF(G3757 &gt; 'Costo de tareas'!$B$13, 'Costo de tareas'!$B$13, IF(G3757 &lt; 'Costo de tareas'!$B$13*0.2, 0, 'Costo de tareas'!$B$13- G3757))</f>
        <v>39.28055556</v>
      </c>
      <c r="I3757" s="17">
        <f>IF(H3757=0,'Costo de tareas'!$B$13,'Costo de tareas'!$B$13-H3757)</f>
        <v>0</v>
      </c>
      <c r="J3757" s="2"/>
      <c r="K3757" s="2"/>
      <c r="P3757" s="2"/>
    </row>
    <row r="3758">
      <c r="A3758" s="3" t="s">
        <v>5005</v>
      </c>
      <c r="B3758" s="11" t="str">
        <f t="shared" si="1"/>
        <v>20210606</v>
      </c>
      <c r="C3758" s="12">
        <f t="shared" si="2"/>
        <v>44353</v>
      </c>
      <c r="D3758" s="3" t="str">
        <f t="shared" si="3"/>
        <v>12</v>
      </c>
      <c r="E3758" s="13">
        <v>1003.0</v>
      </c>
      <c r="F3758" s="14">
        <f>'Costo de tareas'!$B$15</f>
        <v>0.1964027778</v>
      </c>
      <c r="G3758" s="15">
        <f>'Producción diaria'!$T$3*$L$2*$M$2*$N$2*E3758*1000/'Costo de tareas'!$B$14</f>
        <v>1508.072621</v>
      </c>
      <c r="H3758" s="16">
        <f>IF(G3758 &gt; 'Costo de tareas'!$B$13, 'Costo de tareas'!$B$13, IF(G3758 &lt; 'Costo de tareas'!$B$13*0.2, 0, 'Costo de tareas'!$B$13- G3758))</f>
        <v>39.28055556</v>
      </c>
      <c r="I3758" s="17">
        <f>IF(H3758=0,'Costo de tareas'!$B$13,'Costo de tareas'!$B$13-H3758)</f>
        <v>0</v>
      </c>
      <c r="J3758" s="2"/>
      <c r="K3758" s="2"/>
      <c r="P3758" s="2"/>
    </row>
    <row r="3759">
      <c r="A3759" s="3" t="s">
        <v>5006</v>
      </c>
      <c r="B3759" s="11" t="str">
        <f t="shared" si="1"/>
        <v>20210606</v>
      </c>
      <c r="C3759" s="12">
        <f t="shared" si="2"/>
        <v>44353</v>
      </c>
      <c r="D3759" s="3" t="str">
        <f t="shared" si="3"/>
        <v>13</v>
      </c>
      <c r="E3759" s="13">
        <v>966.0</v>
      </c>
      <c r="F3759" s="14">
        <f>'Costo de tareas'!$B$15</f>
        <v>0.1964027778</v>
      </c>
      <c r="G3759" s="15">
        <f>'Producción diaria'!$T$3*$L$2*$M$2*$N$2*E3759*1000/'Costo de tareas'!$B$14</f>
        <v>1452.440829</v>
      </c>
      <c r="H3759" s="16">
        <f>IF(G3759 &gt; 'Costo de tareas'!$B$13, 'Costo de tareas'!$B$13, IF(G3759 &lt; 'Costo de tareas'!$B$13*0.2, 0, 'Costo de tareas'!$B$13- G3759))</f>
        <v>39.28055556</v>
      </c>
      <c r="I3759" s="17">
        <f>IF(H3759=0,'Costo de tareas'!$B$13,'Costo de tareas'!$B$13-H3759)</f>
        <v>0</v>
      </c>
      <c r="J3759" s="2"/>
      <c r="K3759" s="2"/>
      <c r="P3759" s="2"/>
    </row>
    <row r="3760">
      <c r="A3760" s="3" t="s">
        <v>5007</v>
      </c>
      <c r="B3760" s="11" t="str">
        <f t="shared" si="1"/>
        <v>20210606</v>
      </c>
      <c r="C3760" s="12">
        <f t="shared" si="2"/>
        <v>44353</v>
      </c>
      <c r="D3760" s="3" t="str">
        <f t="shared" si="3"/>
        <v>14</v>
      </c>
      <c r="E3760" s="13">
        <v>855.0</v>
      </c>
      <c r="F3760" s="14">
        <f>'Costo de tareas'!$B$15</f>
        <v>0.1964027778</v>
      </c>
      <c r="G3760" s="15">
        <f>'Producción diaria'!$T$3*$L$2*$M$2*$N$2*E3760*1000/'Costo de tareas'!$B$14</f>
        <v>1285.545455</v>
      </c>
      <c r="H3760" s="16">
        <f>IF(G3760 &gt; 'Costo de tareas'!$B$13, 'Costo de tareas'!$B$13, IF(G3760 &lt; 'Costo de tareas'!$B$13*0.2, 0, 'Costo de tareas'!$B$13- G3760))</f>
        <v>39.28055556</v>
      </c>
      <c r="I3760" s="17">
        <f>IF(H3760=0,'Costo de tareas'!$B$13,'Costo de tareas'!$B$13-H3760)</f>
        <v>0</v>
      </c>
      <c r="J3760" s="2"/>
      <c r="K3760" s="2"/>
      <c r="P3760" s="2"/>
    </row>
    <row r="3761">
      <c r="A3761" s="3" t="s">
        <v>5008</v>
      </c>
      <c r="B3761" s="11" t="str">
        <f t="shared" si="1"/>
        <v>20210606</v>
      </c>
      <c r="C3761" s="12">
        <f t="shared" si="2"/>
        <v>44353</v>
      </c>
      <c r="D3761" s="3" t="str">
        <f t="shared" si="3"/>
        <v>15</v>
      </c>
      <c r="E3761" s="13">
        <v>739.0</v>
      </c>
      <c r="F3761" s="14">
        <f>'Costo de tareas'!$B$15</f>
        <v>0.1964027778</v>
      </c>
      <c r="G3761" s="15">
        <f>'Producción diaria'!$T$3*$L$2*$M$2*$N$2*E3761*1000/'Costo de tareas'!$B$14</f>
        <v>1111.13227</v>
      </c>
      <c r="H3761" s="16">
        <f>IF(G3761 &gt; 'Costo de tareas'!$B$13, 'Costo de tareas'!$B$13, IF(G3761 &lt; 'Costo de tareas'!$B$13*0.2, 0, 'Costo de tareas'!$B$13- G3761))</f>
        <v>39.28055556</v>
      </c>
      <c r="I3761" s="17">
        <f>IF(H3761=0,'Costo de tareas'!$B$13,'Costo de tareas'!$B$13-H3761)</f>
        <v>0</v>
      </c>
      <c r="J3761" s="2"/>
      <c r="K3761" s="2"/>
      <c r="P3761" s="2"/>
    </row>
    <row r="3762">
      <c r="A3762" s="3" t="s">
        <v>5009</v>
      </c>
      <c r="B3762" s="11" t="str">
        <f t="shared" si="1"/>
        <v>20210606</v>
      </c>
      <c r="C3762" s="12">
        <f t="shared" si="2"/>
        <v>44353</v>
      </c>
      <c r="D3762" s="3" t="str">
        <f t="shared" si="3"/>
        <v>16</v>
      </c>
      <c r="E3762" s="13">
        <v>573.0</v>
      </c>
      <c r="F3762" s="14">
        <f>'Costo de tareas'!$B$15</f>
        <v>0.1964027778</v>
      </c>
      <c r="G3762" s="15">
        <f>'Producción diaria'!$T$3*$L$2*$M$2*$N$2*E3762*1000/'Costo de tareas'!$B$14</f>
        <v>861.5409888</v>
      </c>
      <c r="H3762" s="16">
        <f>IF(G3762 &gt; 'Costo de tareas'!$B$13, 'Costo de tareas'!$B$13, IF(G3762 &lt; 'Costo de tareas'!$B$13*0.2, 0, 'Costo de tareas'!$B$13- G3762))</f>
        <v>39.28055556</v>
      </c>
      <c r="I3762" s="17">
        <f>IF(H3762=0,'Costo de tareas'!$B$13,'Costo de tareas'!$B$13-H3762)</f>
        <v>0</v>
      </c>
      <c r="J3762" s="2"/>
      <c r="K3762" s="2"/>
      <c r="P3762" s="2"/>
    </row>
    <row r="3763">
      <c r="A3763" s="3" t="s">
        <v>5010</v>
      </c>
      <c r="B3763" s="11" t="str">
        <f t="shared" si="1"/>
        <v>20210606</v>
      </c>
      <c r="C3763" s="12">
        <f t="shared" si="2"/>
        <v>44353</v>
      </c>
      <c r="D3763" s="3" t="str">
        <f t="shared" si="3"/>
        <v>17</v>
      </c>
      <c r="E3763" s="13">
        <v>394.0</v>
      </c>
      <c r="F3763" s="14">
        <f>'Costo de tareas'!$B$15</f>
        <v>0.1964027778</v>
      </c>
      <c r="G3763" s="15">
        <f>'Producción diaria'!$T$3*$L$2*$M$2*$N$2*E3763*1000/'Costo de tareas'!$B$14</f>
        <v>592.4034024</v>
      </c>
      <c r="H3763" s="16">
        <f>IF(G3763 &gt; 'Costo de tareas'!$B$13, 'Costo de tareas'!$B$13, IF(G3763 &lt; 'Costo de tareas'!$B$13*0.2, 0, 'Costo de tareas'!$B$13- G3763))</f>
        <v>39.28055556</v>
      </c>
      <c r="I3763" s="17">
        <f>IF(H3763=0,'Costo de tareas'!$B$13,'Costo de tareas'!$B$13-H3763)</f>
        <v>0</v>
      </c>
      <c r="J3763" s="2"/>
      <c r="K3763" s="2"/>
      <c r="P3763" s="2"/>
    </row>
    <row r="3764">
      <c r="A3764" s="3" t="s">
        <v>5011</v>
      </c>
      <c r="B3764" s="11" t="str">
        <f t="shared" si="1"/>
        <v>20210606</v>
      </c>
      <c r="C3764" s="12">
        <f t="shared" si="2"/>
        <v>44353</v>
      </c>
      <c r="D3764" s="3" t="str">
        <f t="shared" si="3"/>
        <v>18</v>
      </c>
      <c r="E3764" s="13">
        <v>202.0</v>
      </c>
      <c r="F3764" s="14">
        <f>'Costo de tareas'!$B$15</f>
        <v>0.1964027778</v>
      </c>
      <c r="G3764" s="15">
        <f>'Producción diaria'!$T$3*$L$2*$M$2*$N$2*E3764*1000/'Costo de tareas'!$B$14</f>
        <v>303.7195109</v>
      </c>
      <c r="H3764" s="16">
        <f>IF(G3764 &gt; 'Costo de tareas'!$B$13, 'Costo de tareas'!$B$13, IF(G3764 &lt; 'Costo de tareas'!$B$13*0.2, 0, 'Costo de tareas'!$B$13- G3764))</f>
        <v>39.28055556</v>
      </c>
      <c r="I3764" s="17">
        <f>IF(H3764=0,'Costo de tareas'!$B$13,'Costo de tareas'!$B$13-H3764)</f>
        <v>0</v>
      </c>
      <c r="J3764" s="2"/>
      <c r="K3764" s="2"/>
      <c r="P3764" s="2"/>
    </row>
    <row r="3765">
      <c r="A3765" s="3" t="s">
        <v>5012</v>
      </c>
      <c r="B3765" s="11" t="str">
        <f t="shared" si="1"/>
        <v>20210606</v>
      </c>
      <c r="C3765" s="12">
        <f t="shared" si="2"/>
        <v>44353</v>
      </c>
      <c r="D3765" s="3" t="str">
        <f t="shared" si="3"/>
        <v>19</v>
      </c>
      <c r="E3765" s="13">
        <v>3.0</v>
      </c>
      <c r="F3765" s="14">
        <f>'Costo de tareas'!$B$15</f>
        <v>0.1964027778</v>
      </c>
      <c r="G3765" s="15">
        <f>'Producción diaria'!$T$3*$L$2*$M$2*$N$2*E3765*1000/'Costo de tareas'!$B$14</f>
        <v>4.510685805</v>
      </c>
      <c r="H3765" s="16">
        <f>IF(G3765 &gt; 'Costo de tareas'!$B$13, 'Costo de tareas'!$B$13, IF(G3765 &lt; 'Costo de tareas'!$B$13*0.2, 0, 'Costo de tareas'!$B$13- G3765))</f>
        <v>0</v>
      </c>
      <c r="I3765" s="17">
        <f>IF(H3765=0,'Costo de tareas'!$B$13,'Costo de tareas'!$B$13-H3765)</f>
        <v>39.28055556</v>
      </c>
      <c r="J3765" s="2"/>
      <c r="K3765" s="2"/>
      <c r="P3765" s="2"/>
    </row>
    <row r="3766">
      <c r="A3766" s="3" t="s">
        <v>5013</v>
      </c>
      <c r="B3766" s="11" t="str">
        <f t="shared" si="1"/>
        <v>20210606</v>
      </c>
      <c r="C3766" s="12">
        <f t="shared" si="2"/>
        <v>44353</v>
      </c>
      <c r="D3766" s="3" t="str">
        <f t="shared" si="3"/>
        <v>20</v>
      </c>
      <c r="E3766" s="13">
        <v>0.0</v>
      </c>
      <c r="F3766" s="14">
        <f>'Costo de tareas'!$B$15</f>
        <v>0.1964027778</v>
      </c>
      <c r="G3766" s="15">
        <f>'Producción diaria'!$T$3*$L$2*$M$2*$N$2*E3766*1000/'Costo de tareas'!$B$14</f>
        <v>0</v>
      </c>
      <c r="H3766" s="16">
        <f>IF(G3766 &gt; 'Costo de tareas'!$B$13, 'Costo de tareas'!$B$13, IF(G3766 &lt; 'Costo de tareas'!$B$13*0.2, 0, 'Costo de tareas'!$B$13- G3766))</f>
        <v>0</v>
      </c>
      <c r="I3766" s="17">
        <f>IF(H3766=0,'Costo de tareas'!$B$13,'Costo de tareas'!$B$13-H3766)</f>
        <v>39.28055556</v>
      </c>
      <c r="J3766" s="2"/>
      <c r="K3766" s="2"/>
      <c r="P3766" s="2"/>
    </row>
    <row r="3767">
      <c r="A3767" s="3" t="s">
        <v>5015</v>
      </c>
      <c r="B3767" s="11" t="str">
        <f t="shared" si="1"/>
        <v>20210606</v>
      </c>
      <c r="C3767" s="12">
        <f t="shared" si="2"/>
        <v>44353</v>
      </c>
      <c r="D3767" s="3" t="str">
        <f t="shared" si="3"/>
        <v>21</v>
      </c>
      <c r="E3767" s="13">
        <v>0.0</v>
      </c>
      <c r="F3767" s="14">
        <f>'Costo de tareas'!$B$15</f>
        <v>0.1964027778</v>
      </c>
      <c r="G3767" s="15">
        <f>'Producción diaria'!$T$3*$L$2*$M$2*$N$2*E3767*1000/'Costo de tareas'!$B$14</f>
        <v>0</v>
      </c>
      <c r="H3767" s="16">
        <f>IF(G3767 &gt; 'Costo de tareas'!$B$13, 'Costo de tareas'!$B$13, IF(G3767 &lt; 'Costo de tareas'!$B$13*0.2, 0, 'Costo de tareas'!$B$13- G3767))</f>
        <v>0</v>
      </c>
      <c r="I3767" s="17">
        <f>IF(H3767=0,'Costo de tareas'!$B$13,'Costo de tareas'!$B$13-H3767)</f>
        <v>39.28055556</v>
      </c>
      <c r="J3767" s="2"/>
      <c r="K3767" s="2"/>
      <c r="P3767" s="2"/>
    </row>
    <row r="3768">
      <c r="A3768" s="3" t="s">
        <v>5017</v>
      </c>
      <c r="B3768" s="11" t="str">
        <f t="shared" si="1"/>
        <v>20210606</v>
      </c>
      <c r="C3768" s="12">
        <f t="shared" si="2"/>
        <v>44353</v>
      </c>
      <c r="D3768" s="3" t="str">
        <f t="shared" si="3"/>
        <v>22</v>
      </c>
      <c r="E3768" s="13">
        <v>0.0</v>
      </c>
      <c r="F3768" s="14">
        <f>'Costo de tareas'!$B$15</f>
        <v>0.1964027778</v>
      </c>
      <c r="G3768" s="15">
        <f>'Producción diaria'!$T$3*$L$2*$M$2*$N$2*E3768*1000/'Costo de tareas'!$B$14</f>
        <v>0</v>
      </c>
      <c r="H3768" s="16">
        <f>IF(G3768 &gt; 'Costo de tareas'!$B$13, 'Costo de tareas'!$B$13, IF(G3768 &lt; 'Costo de tareas'!$B$13*0.2, 0, 'Costo de tareas'!$B$13- G3768))</f>
        <v>0</v>
      </c>
      <c r="I3768" s="17">
        <f>IF(H3768=0,'Costo de tareas'!$B$13,'Costo de tareas'!$B$13-H3768)</f>
        <v>39.28055556</v>
      </c>
      <c r="J3768" s="2"/>
      <c r="K3768" s="2"/>
      <c r="P3768" s="2"/>
    </row>
    <row r="3769">
      <c r="A3769" s="3" t="s">
        <v>5019</v>
      </c>
      <c r="B3769" s="11" t="str">
        <f t="shared" si="1"/>
        <v>20210606</v>
      </c>
      <c r="C3769" s="12">
        <f t="shared" si="2"/>
        <v>44353</v>
      </c>
      <c r="D3769" s="3" t="str">
        <f t="shared" si="3"/>
        <v>23</v>
      </c>
      <c r="E3769" s="13">
        <v>0.0</v>
      </c>
      <c r="F3769" s="14">
        <f>'Costo de tareas'!$B$15</f>
        <v>0.1964027778</v>
      </c>
      <c r="G3769" s="15">
        <f>'Producción diaria'!$T$3*$L$2*$M$2*$N$2*E3769*1000/'Costo de tareas'!$B$14</f>
        <v>0</v>
      </c>
      <c r="H3769" s="16">
        <f>IF(G3769 &gt; 'Costo de tareas'!$B$13, 'Costo de tareas'!$B$13, IF(G3769 &lt; 'Costo de tareas'!$B$13*0.2, 0, 'Costo de tareas'!$B$13- G3769))</f>
        <v>0</v>
      </c>
      <c r="I3769" s="17">
        <f>IF(H3769=0,'Costo de tareas'!$B$13,'Costo de tareas'!$B$13-H3769)</f>
        <v>39.28055556</v>
      </c>
      <c r="J3769" s="2"/>
      <c r="K3769" s="2"/>
      <c r="P3769" s="2"/>
    </row>
    <row r="3770">
      <c r="A3770" s="3" t="s">
        <v>5021</v>
      </c>
      <c r="B3770" s="11" t="str">
        <f t="shared" si="1"/>
        <v>20210607</v>
      </c>
      <c r="C3770" s="12">
        <f t="shared" si="2"/>
        <v>44354</v>
      </c>
      <c r="D3770" s="3" t="str">
        <f t="shared" si="3"/>
        <v>00</v>
      </c>
      <c r="E3770" s="13">
        <v>0.0</v>
      </c>
      <c r="F3770" s="14">
        <f>'Costo de tareas'!$B$15</f>
        <v>0.1964027778</v>
      </c>
      <c r="G3770" s="15">
        <f>'Producción diaria'!$T$3*$L$2*$M$2*$N$2*E3770*1000/'Costo de tareas'!$B$14</f>
        <v>0</v>
      </c>
      <c r="H3770" s="16">
        <f>IF(G3770 &gt; 'Costo de tareas'!$B$13, 'Costo de tareas'!$B$13, IF(G3770 &lt; 'Costo de tareas'!$B$13*0.2, 0, 'Costo de tareas'!$B$13- G3770))</f>
        <v>0</v>
      </c>
      <c r="I3770" s="17">
        <f>IF(H3770=0,'Costo de tareas'!$B$13,'Costo de tareas'!$B$13-H3770)</f>
        <v>39.28055556</v>
      </c>
      <c r="J3770" s="2"/>
      <c r="K3770" s="2"/>
      <c r="P3770" s="2"/>
    </row>
    <row r="3771">
      <c r="A3771" s="3" t="s">
        <v>5023</v>
      </c>
      <c r="B3771" s="11" t="str">
        <f t="shared" si="1"/>
        <v>20210607</v>
      </c>
      <c r="C3771" s="12">
        <f t="shared" si="2"/>
        <v>44354</v>
      </c>
      <c r="D3771" s="3" t="str">
        <f t="shared" si="3"/>
        <v>01</v>
      </c>
      <c r="E3771" s="13">
        <v>0.0</v>
      </c>
      <c r="F3771" s="14">
        <f>'Costo de tareas'!$B$15</f>
        <v>0.1964027778</v>
      </c>
      <c r="G3771" s="15">
        <f>'Producción diaria'!$T$3*$L$2*$M$2*$N$2*E3771*1000/'Costo de tareas'!$B$14</f>
        <v>0</v>
      </c>
      <c r="H3771" s="16">
        <f>IF(G3771 &gt; 'Costo de tareas'!$B$13, 'Costo de tareas'!$B$13, IF(G3771 &lt; 'Costo de tareas'!$B$13*0.2, 0, 'Costo de tareas'!$B$13- G3771))</f>
        <v>0</v>
      </c>
      <c r="I3771" s="17">
        <f>IF(H3771=0,'Costo de tareas'!$B$13,'Costo de tareas'!$B$13-H3771)</f>
        <v>39.28055556</v>
      </c>
      <c r="J3771" s="2"/>
      <c r="K3771" s="2"/>
      <c r="P3771" s="2"/>
    </row>
    <row r="3772">
      <c r="A3772" s="3" t="s">
        <v>5026</v>
      </c>
      <c r="B3772" s="11" t="str">
        <f t="shared" si="1"/>
        <v>20210607</v>
      </c>
      <c r="C3772" s="12">
        <f t="shared" si="2"/>
        <v>44354</v>
      </c>
      <c r="D3772" s="3" t="str">
        <f t="shared" si="3"/>
        <v>02</v>
      </c>
      <c r="E3772" s="13">
        <v>0.0</v>
      </c>
      <c r="F3772" s="14">
        <f>'Costo de tareas'!$B$15</f>
        <v>0.1964027778</v>
      </c>
      <c r="G3772" s="15">
        <f>'Producción diaria'!$T$3*$L$2*$M$2*$N$2*E3772*1000/'Costo de tareas'!$B$14</f>
        <v>0</v>
      </c>
      <c r="H3772" s="16">
        <f>IF(G3772 &gt; 'Costo de tareas'!$B$13, 'Costo de tareas'!$B$13, IF(G3772 &lt; 'Costo de tareas'!$B$13*0.2, 0, 'Costo de tareas'!$B$13- G3772))</f>
        <v>0</v>
      </c>
      <c r="I3772" s="17">
        <f>IF(H3772=0,'Costo de tareas'!$B$13,'Costo de tareas'!$B$13-H3772)</f>
        <v>39.28055556</v>
      </c>
      <c r="J3772" s="2"/>
      <c r="K3772" s="2"/>
      <c r="P3772" s="2"/>
    </row>
    <row r="3773">
      <c r="A3773" s="3" t="s">
        <v>5027</v>
      </c>
      <c r="B3773" s="11" t="str">
        <f t="shared" si="1"/>
        <v>20210607</v>
      </c>
      <c r="C3773" s="12">
        <f t="shared" si="2"/>
        <v>44354</v>
      </c>
      <c r="D3773" s="3" t="str">
        <f t="shared" si="3"/>
        <v>03</v>
      </c>
      <c r="E3773" s="13">
        <v>0.0</v>
      </c>
      <c r="F3773" s="14">
        <f>'Costo de tareas'!$B$15</f>
        <v>0.1964027778</v>
      </c>
      <c r="G3773" s="15">
        <f>'Producción diaria'!$T$3*$L$2*$M$2*$N$2*E3773*1000/'Costo de tareas'!$B$14</f>
        <v>0</v>
      </c>
      <c r="H3773" s="16">
        <f>IF(G3773 &gt; 'Costo de tareas'!$B$13, 'Costo de tareas'!$B$13, IF(G3773 &lt; 'Costo de tareas'!$B$13*0.2, 0, 'Costo de tareas'!$B$13- G3773))</f>
        <v>0</v>
      </c>
      <c r="I3773" s="17">
        <f>IF(H3773=0,'Costo de tareas'!$B$13,'Costo de tareas'!$B$13-H3773)</f>
        <v>39.28055556</v>
      </c>
      <c r="J3773" s="2"/>
      <c r="K3773" s="2"/>
      <c r="P3773" s="2"/>
    </row>
    <row r="3774">
      <c r="A3774" s="3" t="s">
        <v>5028</v>
      </c>
      <c r="B3774" s="11" t="str">
        <f t="shared" si="1"/>
        <v>20210607</v>
      </c>
      <c r="C3774" s="12">
        <f t="shared" si="2"/>
        <v>44354</v>
      </c>
      <c r="D3774" s="3" t="str">
        <f t="shared" si="3"/>
        <v>04</v>
      </c>
      <c r="E3774" s="13">
        <v>0.0</v>
      </c>
      <c r="F3774" s="14">
        <f>'Costo de tareas'!$B$15</f>
        <v>0.1964027778</v>
      </c>
      <c r="G3774" s="15">
        <f>'Producción diaria'!$T$3*$L$2*$M$2*$N$2*E3774*1000/'Costo de tareas'!$B$14</f>
        <v>0</v>
      </c>
      <c r="H3774" s="16">
        <f>IF(G3774 &gt; 'Costo de tareas'!$B$13, 'Costo de tareas'!$B$13, IF(G3774 &lt; 'Costo de tareas'!$B$13*0.2, 0, 'Costo de tareas'!$B$13- G3774))</f>
        <v>0</v>
      </c>
      <c r="I3774" s="17">
        <f>IF(H3774=0,'Costo de tareas'!$B$13,'Costo de tareas'!$B$13-H3774)</f>
        <v>39.28055556</v>
      </c>
      <c r="J3774" s="2"/>
      <c r="K3774" s="2"/>
      <c r="P3774" s="2"/>
    </row>
    <row r="3775">
      <c r="A3775" s="3" t="s">
        <v>5030</v>
      </c>
      <c r="B3775" s="11" t="str">
        <f t="shared" si="1"/>
        <v>20210607</v>
      </c>
      <c r="C3775" s="12">
        <f t="shared" si="2"/>
        <v>44354</v>
      </c>
      <c r="D3775" s="3" t="str">
        <f t="shared" si="3"/>
        <v>05</v>
      </c>
      <c r="E3775" s="13">
        <v>16.0</v>
      </c>
      <c r="F3775" s="14">
        <f>'Costo de tareas'!$B$15</f>
        <v>0.1964027778</v>
      </c>
      <c r="G3775" s="15">
        <f>'Producción diaria'!$T$3*$L$2*$M$2*$N$2*E3775*1000/'Costo de tareas'!$B$14</f>
        <v>24.05699096</v>
      </c>
      <c r="H3775" s="16">
        <f>IF(G3775 &gt; 'Costo de tareas'!$B$13, 'Costo de tareas'!$B$13, IF(G3775 &lt; 'Costo de tareas'!$B$13*0.2, 0, 'Costo de tareas'!$B$13- G3775))</f>
        <v>15.22356459</v>
      </c>
      <c r="I3775" s="17">
        <f>IF(H3775=0,'Costo de tareas'!$B$13,'Costo de tareas'!$B$13-H3775)</f>
        <v>24.05699096</v>
      </c>
      <c r="J3775" s="2"/>
      <c r="K3775" s="2"/>
      <c r="P3775" s="2"/>
    </row>
    <row r="3776">
      <c r="A3776" s="3" t="s">
        <v>5031</v>
      </c>
      <c r="B3776" s="11" t="str">
        <f t="shared" si="1"/>
        <v>20210607</v>
      </c>
      <c r="C3776" s="12">
        <f t="shared" si="2"/>
        <v>44354</v>
      </c>
      <c r="D3776" s="3" t="str">
        <f t="shared" si="3"/>
        <v>06</v>
      </c>
      <c r="E3776" s="13">
        <v>176.0</v>
      </c>
      <c r="F3776" s="14">
        <f>'Costo de tareas'!$B$15</f>
        <v>0.1964027778</v>
      </c>
      <c r="G3776" s="15">
        <f>'Producción diaria'!$T$3*$L$2*$M$2*$N$2*E3776*1000/'Costo de tareas'!$B$14</f>
        <v>264.6269006</v>
      </c>
      <c r="H3776" s="16">
        <f>IF(G3776 &gt; 'Costo de tareas'!$B$13, 'Costo de tareas'!$B$13, IF(G3776 &lt; 'Costo de tareas'!$B$13*0.2, 0, 'Costo de tareas'!$B$13- G3776))</f>
        <v>39.28055556</v>
      </c>
      <c r="I3776" s="17">
        <f>IF(H3776=0,'Costo de tareas'!$B$13,'Costo de tareas'!$B$13-H3776)</f>
        <v>0</v>
      </c>
      <c r="J3776" s="2"/>
      <c r="K3776" s="2"/>
      <c r="P3776" s="2"/>
    </row>
    <row r="3777">
      <c r="A3777" s="3" t="s">
        <v>5032</v>
      </c>
      <c r="B3777" s="11" t="str">
        <f t="shared" si="1"/>
        <v>20210607</v>
      </c>
      <c r="C3777" s="12">
        <f t="shared" si="2"/>
        <v>44354</v>
      </c>
      <c r="D3777" s="3" t="str">
        <f t="shared" si="3"/>
        <v>07</v>
      </c>
      <c r="E3777" s="13">
        <v>369.0</v>
      </c>
      <c r="F3777" s="14">
        <f>'Costo de tareas'!$B$15</f>
        <v>0.1964027778</v>
      </c>
      <c r="G3777" s="15">
        <f>'Producción diaria'!$T$3*$L$2*$M$2*$N$2*E3777*1000/'Costo de tareas'!$B$14</f>
        <v>554.8143541</v>
      </c>
      <c r="H3777" s="16">
        <f>IF(G3777 &gt; 'Costo de tareas'!$B$13, 'Costo de tareas'!$B$13, IF(G3777 &lt; 'Costo de tareas'!$B$13*0.2, 0, 'Costo de tareas'!$B$13- G3777))</f>
        <v>39.28055556</v>
      </c>
      <c r="I3777" s="17">
        <f>IF(H3777=0,'Costo de tareas'!$B$13,'Costo de tareas'!$B$13-H3777)</f>
        <v>0</v>
      </c>
      <c r="J3777" s="2"/>
      <c r="K3777" s="2"/>
      <c r="P3777" s="2"/>
    </row>
    <row r="3778">
      <c r="A3778" s="3" t="s">
        <v>5034</v>
      </c>
      <c r="B3778" s="11" t="str">
        <f t="shared" si="1"/>
        <v>20210607</v>
      </c>
      <c r="C3778" s="12">
        <f t="shared" si="2"/>
        <v>44354</v>
      </c>
      <c r="D3778" s="3" t="str">
        <f t="shared" si="3"/>
        <v>08</v>
      </c>
      <c r="E3778" s="13">
        <v>556.0</v>
      </c>
      <c r="F3778" s="14">
        <f>'Costo de tareas'!$B$15</f>
        <v>0.1964027778</v>
      </c>
      <c r="G3778" s="15">
        <f>'Producción diaria'!$T$3*$L$2*$M$2*$N$2*E3778*1000/'Costo de tareas'!$B$14</f>
        <v>835.9804359</v>
      </c>
      <c r="H3778" s="16">
        <f>IF(G3778 &gt; 'Costo de tareas'!$B$13, 'Costo de tareas'!$B$13, IF(G3778 &lt; 'Costo de tareas'!$B$13*0.2, 0, 'Costo de tareas'!$B$13- G3778))</f>
        <v>39.28055556</v>
      </c>
      <c r="I3778" s="17">
        <f>IF(H3778=0,'Costo de tareas'!$B$13,'Costo de tareas'!$B$13-H3778)</f>
        <v>0</v>
      </c>
      <c r="J3778" s="2"/>
      <c r="K3778" s="2"/>
      <c r="P3778" s="2"/>
    </row>
    <row r="3779">
      <c r="A3779" s="3" t="s">
        <v>5035</v>
      </c>
      <c r="B3779" s="11" t="str">
        <f t="shared" si="1"/>
        <v>20210607</v>
      </c>
      <c r="C3779" s="12">
        <f t="shared" si="2"/>
        <v>44354</v>
      </c>
      <c r="D3779" s="3" t="str">
        <f t="shared" si="3"/>
        <v>09</v>
      </c>
      <c r="E3779" s="13">
        <v>74.0</v>
      </c>
      <c r="F3779" s="14">
        <f>'Costo de tareas'!$B$15</f>
        <v>0.1964027778</v>
      </c>
      <c r="G3779" s="15">
        <f>'Producción diaria'!$T$3*$L$2*$M$2*$N$2*E3779*1000/'Costo de tareas'!$B$14</f>
        <v>111.2635832</v>
      </c>
      <c r="H3779" s="16">
        <f>IF(G3779 &gt; 'Costo de tareas'!$B$13, 'Costo de tareas'!$B$13, IF(G3779 &lt; 'Costo de tareas'!$B$13*0.2, 0, 'Costo de tareas'!$B$13- G3779))</f>
        <v>39.28055556</v>
      </c>
      <c r="I3779" s="17">
        <f>IF(H3779=0,'Costo de tareas'!$B$13,'Costo de tareas'!$B$13-H3779)</f>
        <v>0</v>
      </c>
      <c r="J3779" s="2"/>
      <c r="K3779" s="2"/>
      <c r="P3779" s="2"/>
    </row>
    <row r="3780">
      <c r="A3780" s="3" t="s">
        <v>5036</v>
      </c>
      <c r="B3780" s="11" t="str">
        <f t="shared" si="1"/>
        <v>20210607</v>
      </c>
      <c r="C3780" s="12">
        <f t="shared" si="2"/>
        <v>44354</v>
      </c>
      <c r="D3780" s="3" t="str">
        <f t="shared" si="3"/>
        <v>10</v>
      </c>
      <c r="E3780" s="13">
        <v>878.0</v>
      </c>
      <c r="F3780" s="14">
        <f>'Costo de tareas'!$B$15</f>
        <v>0.1964027778</v>
      </c>
      <c r="G3780" s="15">
        <f>'Producción diaria'!$T$3*$L$2*$M$2*$N$2*E3780*1000/'Costo de tareas'!$B$14</f>
        <v>1320.127379</v>
      </c>
      <c r="H3780" s="16">
        <f>IF(G3780 &gt; 'Costo de tareas'!$B$13, 'Costo de tareas'!$B$13, IF(G3780 &lt; 'Costo de tareas'!$B$13*0.2, 0, 'Costo de tareas'!$B$13- G3780))</f>
        <v>39.28055556</v>
      </c>
      <c r="I3780" s="17">
        <f>IF(H3780=0,'Costo de tareas'!$B$13,'Costo de tareas'!$B$13-H3780)</f>
        <v>0</v>
      </c>
      <c r="J3780" s="2"/>
      <c r="K3780" s="2"/>
      <c r="P3780" s="2"/>
    </row>
    <row r="3781">
      <c r="A3781" s="3" t="s">
        <v>5037</v>
      </c>
      <c r="B3781" s="11" t="str">
        <f t="shared" si="1"/>
        <v>20210607</v>
      </c>
      <c r="C3781" s="12">
        <f t="shared" si="2"/>
        <v>44354</v>
      </c>
      <c r="D3781" s="3" t="str">
        <f t="shared" si="3"/>
        <v>11</v>
      </c>
      <c r="E3781" s="13">
        <v>951.0</v>
      </c>
      <c r="F3781" s="14">
        <f>'Costo de tareas'!$B$15</f>
        <v>0.1964027778</v>
      </c>
      <c r="G3781" s="15">
        <f>'Producción diaria'!$T$3*$L$2*$M$2*$N$2*E3781*1000/'Costo de tareas'!$B$14</f>
        <v>1429.8874</v>
      </c>
      <c r="H3781" s="16">
        <f>IF(G3781 &gt; 'Costo de tareas'!$B$13, 'Costo de tareas'!$B$13, IF(G3781 &lt; 'Costo de tareas'!$B$13*0.2, 0, 'Costo de tareas'!$B$13- G3781))</f>
        <v>39.28055556</v>
      </c>
      <c r="I3781" s="17">
        <f>IF(H3781=0,'Costo de tareas'!$B$13,'Costo de tareas'!$B$13-H3781)</f>
        <v>0</v>
      </c>
      <c r="J3781" s="2"/>
      <c r="K3781" s="2"/>
      <c r="P3781" s="2"/>
    </row>
    <row r="3782">
      <c r="A3782" s="3" t="s">
        <v>5038</v>
      </c>
      <c r="B3782" s="11" t="str">
        <f t="shared" si="1"/>
        <v>20210607</v>
      </c>
      <c r="C3782" s="12">
        <f t="shared" si="2"/>
        <v>44354</v>
      </c>
      <c r="D3782" s="3" t="str">
        <f t="shared" si="3"/>
        <v>12</v>
      </c>
      <c r="E3782" s="13">
        <v>891.0</v>
      </c>
      <c r="F3782" s="14">
        <f>'Costo de tareas'!$B$15</f>
        <v>0.1964027778</v>
      </c>
      <c r="G3782" s="15">
        <f>'Producción diaria'!$T$3*$L$2*$M$2*$N$2*E3782*1000/'Costo de tareas'!$B$14</f>
        <v>1339.673684</v>
      </c>
      <c r="H3782" s="16">
        <f>IF(G3782 &gt; 'Costo de tareas'!$B$13, 'Costo de tareas'!$B$13, IF(G3782 &lt; 'Costo de tareas'!$B$13*0.2, 0, 'Costo de tareas'!$B$13- G3782))</f>
        <v>39.28055556</v>
      </c>
      <c r="I3782" s="17">
        <f>IF(H3782=0,'Costo de tareas'!$B$13,'Costo de tareas'!$B$13-H3782)</f>
        <v>0</v>
      </c>
      <c r="J3782" s="2"/>
      <c r="K3782" s="2"/>
      <c r="P3782" s="2"/>
    </row>
    <row r="3783">
      <c r="A3783" s="3" t="s">
        <v>5039</v>
      </c>
      <c r="B3783" s="11" t="str">
        <f t="shared" si="1"/>
        <v>20210607</v>
      </c>
      <c r="C3783" s="12">
        <f t="shared" si="2"/>
        <v>44354</v>
      </c>
      <c r="D3783" s="3" t="str">
        <f t="shared" si="3"/>
        <v>13</v>
      </c>
      <c r="E3783" s="13">
        <v>82.0</v>
      </c>
      <c r="F3783" s="14">
        <f>'Costo de tareas'!$B$15</f>
        <v>0.1964027778</v>
      </c>
      <c r="G3783" s="15">
        <f>'Producción diaria'!$T$3*$L$2*$M$2*$N$2*E3783*1000/'Costo de tareas'!$B$14</f>
        <v>123.2920787</v>
      </c>
      <c r="H3783" s="16">
        <f>IF(G3783 &gt; 'Costo de tareas'!$B$13, 'Costo de tareas'!$B$13, IF(G3783 &lt; 'Costo de tareas'!$B$13*0.2, 0, 'Costo de tareas'!$B$13- G3783))</f>
        <v>39.28055556</v>
      </c>
      <c r="I3783" s="17">
        <f>IF(H3783=0,'Costo de tareas'!$B$13,'Costo de tareas'!$B$13-H3783)</f>
        <v>0</v>
      </c>
      <c r="J3783" s="2"/>
      <c r="K3783" s="2"/>
      <c r="P3783" s="2"/>
    </row>
    <row r="3784">
      <c r="A3784" s="3" t="s">
        <v>5040</v>
      </c>
      <c r="B3784" s="11" t="str">
        <f t="shared" si="1"/>
        <v>20210607</v>
      </c>
      <c r="C3784" s="12">
        <f t="shared" si="2"/>
        <v>44354</v>
      </c>
      <c r="D3784" s="3" t="str">
        <f t="shared" si="3"/>
        <v>14</v>
      </c>
      <c r="E3784" s="13">
        <v>683.0</v>
      </c>
      <c r="F3784" s="14">
        <f>'Costo de tareas'!$B$15</f>
        <v>0.1964027778</v>
      </c>
      <c r="G3784" s="15">
        <f>'Producción diaria'!$T$3*$L$2*$M$2*$N$2*E3784*1000/'Costo de tareas'!$B$14</f>
        <v>1026.932802</v>
      </c>
      <c r="H3784" s="16">
        <f>IF(G3784 &gt; 'Costo de tareas'!$B$13, 'Costo de tareas'!$B$13, IF(G3784 &lt; 'Costo de tareas'!$B$13*0.2, 0, 'Costo de tareas'!$B$13- G3784))</f>
        <v>39.28055556</v>
      </c>
      <c r="I3784" s="17">
        <f>IF(H3784=0,'Costo de tareas'!$B$13,'Costo de tareas'!$B$13-H3784)</f>
        <v>0</v>
      </c>
      <c r="J3784" s="2"/>
      <c r="K3784" s="2"/>
      <c r="P3784" s="2"/>
    </row>
    <row r="3785">
      <c r="A3785" s="3" t="s">
        <v>5041</v>
      </c>
      <c r="B3785" s="11" t="str">
        <f t="shared" si="1"/>
        <v>20210607</v>
      </c>
      <c r="C3785" s="12">
        <f t="shared" si="2"/>
        <v>44354</v>
      </c>
      <c r="D3785" s="3" t="str">
        <f t="shared" si="3"/>
        <v>15</v>
      </c>
      <c r="E3785" s="13">
        <v>8.0</v>
      </c>
      <c r="F3785" s="14">
        <f>'Costo de tareas'!$B$15</f>
        <v>0.1964027778</v>
      </c>
      <c r="G3785" s="15">
        <f>'Producción diaria'!$T$3*$L$2*$M$2*$N$2*E3785*1000/'Costo de tareas'!$B$14</f>
        <v>12.02849548</v>
      </c>
      <c r="H3785" s="16">
        <f>IF(G3785 &gt; 'Costo de tareas'!$B$13, 'Costo de tareas'!$B$13, IF(G3785 &lt; 'Costo de tareas'!$B$13*0.2, 0, 'Costo de tareas'!$B$13- G3785))</f>
        <v>27.25206007</v>
      </c>
      <c r="I3785" s="17">
        <f>IF(H3785=0,'Costo de tareas'!$B$13,'Costo de tareas'!$B$13-H3785)</f>
        <v>12.02849548</v>
      </c>
      <c r="J3785" s="2"/>
      <c r="K3785" s="2"/>
      <c r="P3785" s="2"/>
    </row>
    <row r="3786">
      <c r="A3786" s="3" t="s">
        <v>5042</v>
      </c>
      <c r="B3786" s="11" t="str">
        <f t="shared" si="1"/>
        <v>20210607</v>
      </c>
      <c r="C3786" s="12">
        <f t="shared" si="2"/>
        <v>44354</v>
      </c>
      <c r="D3786" s="3" t="str">
        <f t="shared" si="3"/>
        <v>16</v>
      </c>
      <c r="E3786" s="13">
        <v>502.0</v>
      </c>
      <c r="F3786" s="14">
        <f>'Costo de tareas'!$B$15</f>
        <v>0.1964027778</v>
      </c>
      <c r="G3786" s="15">
        <f>'Producción diaria'!$T$3*$L$2*$M$2*$N$2*E3786*1000/'Costo de tareas'!$B$14</f>
        <v>754.7880914</v>
      </c>
      <c r="H3786" s="16">
        <f>IF(G3786 &gt; 'Costo de tareas'!$B$13, 'Costo de tareas'!$B$13, IF(G3786 &lt; 'Costo de tareas'!$B$13*0.2, 0, 'Costo de tareas'!$B$13- G3786))</f>
        <v>39.28055556</v>
      </c>
      <c r="I3786" s="17">
        <f>IF(H3786=0,'Costo de tareas'!$B$13,'Costo de tareas'!$B$13-H3786)</f>
        <v>0</v>
      </c>
      <c r="J3786" s="2"/>
      <c r="K3786" s="2"/>
      <c r="P3786" s="2"/>
    </row>
    <row r="3787">
      <c r="A3787" s="3" t="s">
        <v>5043</v>
      </c>
      <c r="B3787" s="11" t="str">
        <f t="shared" si="1"/>
        <v>20210607</v>
      </c>
      <c r="C3787" s="12">
        <f t="shared" si="2"/>
        <v>44354</v>
      </c>
      <c r="D3787" s="3" t="str">
        <f t="shared" si="3"/>
        <v>17</v>
      </c>
      <c r="E3787" s="13">
        <v>403.0</v>
      </c>
      <c r="F3787" s="14">
        <f>'Costo de tareas'!$B$15</f>
        <v>0.1964027778</v>
      </c>
      <c r="G3787" s="15">
        <f>'Producción diaria'!$T$3*$L$2*$M$2*$N$2*E3787*1000/'Costo de tareas'!$B$14</f>
        <v>605.9354599</v>
      </c>
      <c r="H3787" s="16">
        <f>IF(G3787 &gt; 'Costo de tareas'!$B$13, 'Costo de tareas'!$B$13, IF(G3787 &lt; 'Costo de tareas'!$B$13*0.2, 0, 'Costo de tareas'!$B$13- G3787))</f>
        <v>39.28055556</v>
      </c>
      <c r="I3787" s="17">
        <f>IF(H3787=0,'Costo de tareas'!$B$13,'Costo de tareas'!$B$13-H3787)</f>
        <v>0</v>
      </c>
      <c r="J3787" s="2"/>
      <c r="K3787" s="2"/>
      <c r="P3787" s="2"/>
    </row>
    <row r="3788">
      <c r="A3788" s="3" t="s">
        <v>5044</v>
      </c>
      <c r="B3788" s="11" t="str">
        <f t="shared" si="1"/>
        <v>20210607</v>
      </c>
      <c r="C3788" s="12">
        <f t="shared" si="2"/>
        <v>44354</v>
      </c>
      <c r="D3788" s="3" t="str">
        <f t="shared" si="3"/>
        <v>18</v>
      </c>
      <c r="E3788" s="13">
        <v>114.0</v>
      </c>
      <c r="F3788" s="14">
        <f>'Costo de tareas'!$B$15</f>
        <v>0.1964027778</v>
      </c>
      <c r="G3788" s="15">
        <f>'Producción diaria'!$T$3*$L$2*$M$2*$N$2*E3788*1000/'Costo de tareas'!$B$14</f>
        <v>171.4060606</v>
      </c>
      <c r="H3788" s="16">
        <f>IF(G3788 &gt; 'Costo de tareas'!$B$13, 'Costo de tareas'!$B$13, IF(G3788 &lt; 'Costo de tareas'!$B$13*0.2, 0, 'Costo de tareas'!$B$13- G3788))</f>
        <v>39.28055556</v>
      </c>
      <c r="I3788" s="17">
        <f>IF(H3788=0,'Costo de tareas'!$B$13,'Costo de tareas'!$B$13-H3788)</f>
        <v>0</v>
      </c>
      <c r="J3788" s="2"/>
      <c r="K3788" s="2"/>
      <c r="P3788" s="2"/>
    </row>
    <row r="3789">
      <c r="A3789" s="3" t="s">
        <v>5045</v>
      </c>
      <c r="B3789" s="11" t="str">
        <f t="shared" si="1"/>
        <v>20210607</v>
      </c>
      <c r="C3789" s="12">
        <f t="shared" si="2"/>
        <v>44354</v>
      </c>
      <c r="D3789" s="3" t="str">
        <f t="shared" si="3"/>
        <v>19</v>
      </c>
      <c r="E3789" s="13">
        <v>1.0</v>
      </c>
      <c r="F3789" s="14">
        <f>'Costo de tareas'!$B$15</f>
        <v>0.1964027778</v>
      </c>
      <c r="G3789" s="15">
        <f>'Producción diaria'!$T$3*$L$2*$M$2*$N$2*E3789*1000/'Costo de tareas'!$B$14</f>
        <v>1.503561935</v>
      </c>
      <c r="H3789" s="16">
        <f>IF(G3789 &gt; 'Costo de tareas'!$B$13, 'Costo de tareas'!$B$13, IF(G3789 &lt; 'Costo de tareas'!$B$13*0.2, 0, 'Costo de tareas'!$B$13- G3789))</f>
        <v>0</v>
      </c>
      <c r="I3789" s="17">
        <f>IF(H3789=0,'Costo de tareas'!$B$13,'Costo de tareas'!$B$13-H3789)</f>
        <v>39.28055556</v>
      </c>
      <c r="J3789" s="2"/>
      <c r="K3789" s="2"/>
      <c r="P3789" s="2"/>
    </row>
    <row r="3790">
      <c r="A3790" s="3" t="s">
        <v>5046</v>
      </c>
      <c r="B3790" s="11" t="str">
        <f t="shared" si="1"/>
        <v>20210607</v>
      </c>
      <c r="C3790" s="12">
        <f t="shared" si="2"/>
        <v>44354</v>
      </c>
      <c r="D3790" s="3" t="str">
        <f t="shared" si="3"/>
        <v>20</v>
      </c>
      <c r="E3790" s="13">
        <v>0.0</v>
      </c>
      <c r="F3790" s="14">
        <f>'Costo de tareas'!$B$15</f>
        <v>0.1964027778</v>
      </c>
      <c r="G3790" s="15">
        <f>'Producción diaria'!$T$3*$L$2*$M$2*$N$2*E3790*1000/'Costo de tareas'!$B$14</f>
        <v>0</v>
      </c>
      <c r="H3790" s="16">
        <f>IF(G3790 &gt; 'Costo de tareas'!$B$13, 'Costo de tareas'!$B$13, IF(G3790 &lt; 'Costo de tareas'!$B$13*0.2, 0, 'Costo de tareas'!$B$13- G3790))</f>
        <v>0</v>
      </c>
      <c r="I3790" s="17">
        <f>IF(H3790=0,'Costo de tareas'!$B$13,'Costo de tareas'!$B$13-H3790)</f>
        <v>39.28055556</v>
      </c>
      <c r="J3790" s="2"/>
      <c r="K3790" s="2"/>
      <c r="P3790" s="2"/>
    </row>
    <row r="3791">
      <c r="A3791" s="3" t="s">
        <v>5048</v>
      </c>
      <c r="B3791" s="11" t="str">
        <f t="shared" si="1"/>
        <v>20210607</v>
      </c>
      <c r="C3791" s="12">
        <f t="shared" si="2"/>
        <v>44354</v>
      </c>
      <c r="D3791" s="3" t="str">
        <f t="shared" si="3"/>
        <v>21</v>
      </c>
      <c r="E3791" s="13">
        <v>0.0</v>
      </c>
      <c r="F3791" s="14">
        <f>'Costo de tareas'!$B$15</f>
        <v>0.1964027778</v>
      </c>
      <c r="G3791" s="15">
        <f>'Producción diaria'!$T$3*$L$2*$M$2*$N$2*E3791*1000/'Costo de tareas'!$B$14</f>
        <v>0</v>
      </c>
      <c r="H3791" s="16">
        <f>IF(G3791 &gt; 'Costo de tareas'!$B$13, 'Costo de tareas'!$B$13, IF(G3791 &lt; 'Costo de tareas'!$B$13*0.2, 0, 'Costo de tareas'!$B$13- G3791))</f>
        <v>0</v>
      </c>
      <c r="I3791" s="17">
        <f>IF(H3791=0,'Costo de tareas'!$B$13,'Costo de tareas'!$B$13-H3791)</f>
        <v>39.28055556</v>
      </c>
      <c r="J3791" s="2"/>
      <c r="K3791" s="2"/>
      <c r="P3791" s="2"/>
    </row>
    <row r="3792">
      <c r="A3792" s="3" t="s">
        <v>5050</v>
      </c>
      <c r="B3792" s="11" t="str">
        <f t="shared" si="1"/>
        <v>20210607</v>
      </c>
      <c r="C3792" s="12">
        <f t="shared" si="2"/>
        <v>44354</v>
      </c>
      <c r="D3792" s="3" t="str">
        <f t="shared" si="3"/>
        <v>22</v>
      </c>
      <c r="E3792" s="13">
        <v>0.0</v>
      </c>
      <c r="F3792" s="14">
        <f>'Costo de tareas'!$B$15</f>
        <v>0.1964027778</v>
      </c>
      <c r="G3792" s="15">
        <f>'Producción diaria'!$T$3*$L$2*$M$2*$N$2*E3792*1000/'Costo de tareas'!$B$14</f>
        <v>0</v>
      </c>
      <c r="H3792" s="16">
        <f>IF(G3792 &gt; 'Costo de tareas'!$B$13, 'Costo de tareas'!$B$13, IF(G3792 &lt; 'Costo de tareas'!$B$13*0.2, 0, 'Costo de tareas'!$B$13- G3792))</f>
        <v>0</v>
      </c>
      <c r="I3792" s="17">
        <f>IF(H3792=0,'Costo de tareas'!$B$13,'Costo de tareas'!$B$13-H3792)</f>
        <v>39.28055556</v>
      </c>
      <c r="J3792" s="2"/>
      <c r="K3792" s="2"/>
      <c r="P3792" s="2"/>
    </row>
    <row r="3793">
      <c r="A3793" s="3" t="s">
        <v>5051</v>
      </c>
      <c r="B3793" s="11" t="str">
        <f t="shared" si="1"/>
        <v>20210607</v>
      </c>
      <c r="C3793" s="12">
        <f t="shared" si="2"/>
        <v>44354</v>
      </c>
      <c r="D3793" s="3" t="str">
        <f t="shared" si="3"/>
        <v>23</v>
      </c>
      <c r="E3793" s="13">
        <v>0.0</v>
      </c>
      <c r="F3793" s="14">
        <f>'Costo de tareas'!$B$15</f>
        <v>0.1964027778</v>
      </c>
      <c r="G3793" s="15">
        <f>'Producción diaria'!$T$3*$L$2*$M$2*$N$2*E3793*1000/'Costo de tareas'!$B$14</f>
        <v>0</v>
      </c>
      <c r="H3793" s="16">
        <f>IF(G3793 &gt; 'Costo de tareas'!$B$13, 'Costo de tareas'!$B$13, IF(G3793 &lt; 'Costo de tareas'!$B$13*0.2, 0, 'Costo de tareas'!$B$13- G3793))</f>
        <v>0</v>
      </c>
      <c r="I3793" s="17">
        <f>IF(H3793=0,'Costo de tareas'!$B$13,'Costo de tareas'!$B$13-H3793)</f>
        <v>39.28055556</v>
      </c>
      <c r="J3793" s="2"/>
      <c r="K3793" s="2"/>
      <c r="P3793" s="2"/>
    </row>
    <row r="3794">
      <c r="A3794" s="3" t="s">
        <v>5052</v>
      </c>
      <c r="B3794" s="11" t="str">
        <f t="shared" si="1"/>
        <v>20210608</v>
      </c>
      <c r="C3794" s="12">
        <f t="shared" si="2"/>
        <v>44355</v>
      </c>
      <c r="D3794" s="3" t="str">
        <f t="shared" si="3"/>
        <v>00</v>
      </c>
      <c r="E3794" s="13">
        <v>0.0</v>
      </c>
      <c r="F3794" s="14">
        <f>'Costo de tareas'!$B$15</f>
        <v>0.1964027778</v>
      </c>
      <c r="G3794" s="15">
        <f>'Producción diaria'!$T$3*$L$2*$M$2*$N$2*E3794*1000/'Costo de tareas'!$B$14</f>
        <v>0</v>
      </c>
      <c r="H3794" s="16">
        <f>IF(G3794 &gt; 'Costo de tareas'!$B$13, 'Costo de tareas'!$B$13, IF(G3794 &lt; 'Costo de tareas'!$B$13*0.2, 0, 'Costo de tareas'!$B$13- G3794))</f>
        <v>0</v>
      </c>
      <c r="I3794" s="17">
        <f>IF(H3794=0,'Costo de tareas'!$B$13,'Costo de tareas'!$B$13-H3794)</f>
        <v>39.28055556</v>
      </c>
      <c r="J3794" s="2"/>
      <c r="K3794" s="2"/>
      <c r="P3794" s="2"/>
    </row>
    <row r="3795">
      <c r="A3795" s="3" t="s">
        <v>5054</v>
      </c>
      <c r="B3795" s="11" t="str">
        <f t="shared" si="1"/>
        <v>20210608</v>
      </c>
      <c r="C3795" s="12">
        <f t="shared" si="2"/>
        <v>44355</v>
      </c>
      <c r="D3795" s="3" t="str">
        <f t="shared" si="3"/>
        <v>01</v>
      </c>
      <c r="E3795" s="13">
        <v>0.0</v>
      </c>
      <c r="F3795" s="14">
        <f>'Costo de tareas'!$B$15</f>
        <v>0.1964027778</v>
      </c>
      <c r="G3795" s="15">
        <f>'Producción diaria'!$T$3*$L$2*$M$2*$N$2*E3795*1000/'Costo de tareas'!$B$14</f>
        <v>0</v>
      </c>
      <c r="H3795" s="16">
        <f>IF(G3795 &gt; 'Costo de tareas'!$B$13, 'Costo de tareas'!$B$13, IF(G3795 &lt; 'Costo de tareas'!$B$13*0.2, 0, 'Costo de tareas'!$B$13- G3795))</f>
        <v>0</v>
      </c>
      <c r="I3795" s="17">
        <f>IF(H3795=0,'Costo de tareas'!$B$13,'Costo de tareas'!$B$13-H3795)</f>
        <v>39.28055556</v>
      </c>
      <c r="J3795" s="2"/>
      <c r="K3795" s="2"/>
      <c r="P3795" s="2"/>
    </row>
    <row r="3796">
      <c r="A3796" s="3" t="s">
        <v>5056</v>
      </c>
      <c r="B3796" s="11" t="str">
        <f t="shared" si="1"/>
        <v>20210608</v>
      </c>
      <c r="C3796" s="12">
        <f t="shared" si="2"/>
        <v>44355</v>
      </c>
      <c r="D3796" s="3" t="str">
        <f t="shared" si="3"/>
        <v>02</v>
      </c>
      <c r="E3796" s="13">
        <v>0.0</v>
      </c>
      <c r="F3796" s="14">
        <f>'Costo de tareas'!$B$15</f>
        <v>0.1964027778</v>
      </c>
      <c r="G3796" s="15">
        <f>'Producción diaria'!$T$3*$L$2*$M$2*$N$2*E3796*1000/'Costo de tareas'!$B$14</f>
        <v>0</v>
      </c>
      <c r="H3796" s="16">
        <f>IF(G3796 &gt; 'Costo de tareas'!$B$13, 'Costo de tareas'!$B$13, IF(G3796 &lt; 'Costo de tareas'!$B$13*0.2, 0, 'Costo de tareas'!$B$13- G3796))</f>
        <v>0</v>
      </c>
      <c r="I3796" s="17">
        <f>IF(H3796=0,'Costo de tareas'!$B$13,'Costo de tareas'!$B$13-H3796)</f>
        <v>39.28055556</v>
      </c>
      <c r="J3796" s="2"/>
      <c r="K3796" s="2"/>
      <c r="P3796" s="2"/>
    </row>
    <row r="3797">
      <c r="A3797" s="3" t="s">
        <v>5057</v>
      </c>
      <c r="B3797" s="11" t="str">
        <f t="shared" si="1"/>
        <v>20210608</v>
      </c>
      <c r="C3797" s="12">
        <f t="shared" si="2"/>
        <v>44355</v>
      </c>
      <c r="D3797" s="3" t="str">
        <f t="shared" si="3"/>
        <v>03</v>
      </c>
      <c r="E3797" s="13">
        <v>0.0</v>
      </c>
      <c r="F3797" s="14">
        <f>'Costo de tareas'!$B$15</f>
        <v>0.1964027778</v>
      </c>
      <c r="G3797" s="15">
        <f>'Producción diaria'!$T$3*$L$2*$M$2*$N$2*E3797*1000/'Costo de tareas'!$B$14</f>
        <v>0</v>
      </c>
      <c r="H3797" s="16">
        <f>IF(G3797 &gt; 'Costo de tareas'!$B$13, 'Costo de tareas'!$B$13, IF(G3797 &lt; 'Costo de tareas'!$B$13*0.2, 0, 'Costo de tareas'!$B$13- G3797))</f>
        <v>0</v>
      </c>
      <c r="I3797" s="17">
        <f>IF(H3797=0,'Costo de tareas'!$B$13,'Costo de tareas'!$B$13-H3797)</f>
        <v>39.28055556</v>
      </c>
      <c r="J3797" s="2"/>
      <c r="K3797" s="2"/>
      <c r="P3797" s="2"/>
    </row>
    <row r="3798">
      <c r="A3798" s="3" t="s">
        <v>5059</v>
      </c>
      <c r="B3798" s="11" t="str">
        <f t="shared" si="1"/>
        <v>20210608</v>
      </c>
      <c r="C3798" s="12">
        <f t="shared" si="2"/>
        <v>44355</v>
      </c>
      <c r="D3798" s="3" t="str">
        <f t="shared" si="3"/>
        <v>04</v>
      </c>
      <c r="E3798" s="13">
        <v>0.0</v>
      </c>
      <c r="F3798" s="14">
        <f>'Costo de tareas'!$B$15</f>
        <v>0.1964027778</v>
      </c>
      <c r="G3798" s="15">
        <f>'Producción diaria'!$T$3*$L$2*$M$2*$N$2*E3798*1000/'Costo de tareas'!$B$14</f>
        <v>0</v>
      </c>
      <c r="H3798" s="16">
        <f>IF(G3798 &gt; 'Costo de tareas'!$B$13, 'Costo de tareas'!$B$13, IF(G3798 &lt; 'Costo de tareas'!$B$13*0.2, 0, 'Costo de tareas'!$B$13- G3798))</f>
        <v>0</v>
      </c>
      <c r="I3798" s="17">
        <f>IF(H3798=0,'Costo de tareas'!$B$13,'Costo de tareas'!$B$13-H3798)</f>
        <v>39.28055556</v>
      </c>
      <c r="J3798" s="2"/>
      <c r="K3798" s="2"/>
      <c r="P3798" s="2"/>
    </row>
    <row r="3799">
      <c r="A3799" s="3" t="s">
        <v>5061</v>
      </c>
      <c r="B3799" s="11" t="str">
        <f t="shared" si="1"/>
        <v>20210608</v>
      </c>
      <c r="C3799" s="12">
        <f t="shared" si="2"/>
        <v>44355</v>
      </c>
      <c r="D3799" s="3" t="str">
        <f t="shared" si="3"/>
        <v>05</v>
      </c>
      <c r="E3799" s="13">
        <v>17.0</v>
      </c>
      <c r="F3799" s="14">
        <f>'Costo de tareas'!$B$15</f>
        <v>0.1964027778</v>
      </c>
      <c r="G3799" s="15">
        <f>'Producción diaria'!$T$3*$L$2*$M$2*$N$2*E3799*1000/'Costo de tareas'!$B$14</f>
        <v>25.5605529</v>
      </c>
      <c r="H3799" s="16">
        <f>IF(G3799 &gt; 'Costo de tareas'!$B$13, 'Costo de tareas'!$B$13, IF(G3799 &lt; 'Costo de tareas'!$B$13*0.2, 0, 'Costo de tareas'!$B$13- G3799))</f>
        <v>13.72000266</v>
      </c>
      <c r="I3799" s="17">
        <f>IF(H3799=0,'Costo de tareas'!$B$13,'Costo de tareas'!$B$13-H3799)</f>
        <v>25.5605529</v>
      </c>
      <c r="J3799" s="2"/>
      <c r="K3799" s="2"/>
      <c r="P3799" s="2"/>
    </row>
    <row r="3800">
      <c r="A3800" s="3" t="s">
        <v>5062</v>
      </c>
      <c r="B3800" s="11" t="str">
        <f t="shared" si="1"/>
        <v>20210608</v>
      </c>
      <c r="C3800" s="12">
        <f t="shared" si="2"/>
        <v>44355</v>
      </c>
      <c r="D3800" s="3" t="str">
        <f t="shared" si="3"/>
        <v>06</v>
      </c>
      <c r="E3800" s="13">
        <v>176.0</v>
      </c>
      <c r="F3800" s="14">
        <f>'Costo de tareas'!$B$15</f>
        <v>0.1964027778</v>
      </c>
      <c r="G3800" s="15">
        <f>'Producción diaria'!$T$3*$L$2*$M$2*$N$2*E3800*1000/'Costo de tareas'!$B$14</f>
        <v>264.6269006</v>
      </c>
      <c r="H3800" s="16">
        <f>IF(G3800 &gt; 'Costo de tareas'!$B$13, 'Costo de tareas'!$B$13, IF(G3800 &lt; 'Costo de tareas'!$B$13*0.2, 0, 'Costo de tareas'!$B$13- G3800))</f>
        <v>39.28055556</v>
      </c>
      <c r="I3800" s="17">
        <f>IF(H3800=0,'Costo de tareas'!$B$13,'Costo de tareas'!$B$13-H3800)</f>
        <v>0</v>
      </c>
      <c r="J3800" s="2"/>
      <c r="K3800" s="2"/>
      <c r="P3800" s="2"/>
    </row>
    <row r="3801">
      <c r="A3801" s="3" t="s">
        <v>5064</v>
      </c>
      <c r="B3801" s="11" t="str">
        <f t="shared" si="1"/>
        <v>20210608</v>
      </c>
      <c r="C3801" s="12">
        <f t="shared" si="2"/>
        <v>44355</v>
      </c>
      <c r="D3801" s="3" t="str">
        <f t="shared" si="3"/>
        <v>07</v>
      </c>
      <c r="E3801" s="13">
        <v>368.0</v>
      </c>
      <c r="F3801" s="14">
        <f>'Costo de tareas'!$B$15</f>
        <v>0.1964027778</v>
      </c>
      <c r="G3801" s="15">
        <f>'Producción diaria'!$T$3*$L$2*$M$2*$N$2*E3801*1000/'Costo de tareas'!$B$14</f>
        <v>553.3107921</v>
      </c>
      <c r="H3801" s="16">
        <f>IF(G3801 &gt; 'Costo de tareas'!$B$13, 'Costo de tareas'!$B$13, IF(G3801 &lt; 'Costo de tareas'!$B$13*0.2, 0, 'Costo de tareas'!$B$13- G3801))</f>
        <v>39.28055556</v>
      </c>
      <c r="I3801" s="17">
        <f>IF(H3801=0,'Costo de tareas'!$B$13,'Costo de tareas'!$B$13-H3801)</f>
        <v>0</v>
      </c>
      <c r="J3801" s="2"/>
      <c r="K3801" s="2"/>
      <c r="P3801" s="2"/>
    </row>
    <row r="3802">
      <c r="A3802" s="3" t="s">
        <v>5066</v>
      </c>
      <c r="B3802" s="11" t="str">
        <f t="shared" si="1"/>
        <v>20210608</v>
      </c>
      <c r="C3802" s="12">
        <f t="shared" si="2"/>
        <v>44355</v>
      </c>
      <c r="D3802" s="3" t="str">
        <f t="shared" si="3"/>
        <v>08</v>
      </c>
      <c r="E3802" s="13">
        <v>56.0</v>
      </c>
      <c r="F3802" s="14">
        <f>'Costo de tareas'!$B$15</f>
        <v>0.1964027778</v>
      </c>
      <c r="G3802" s="15">
        <f>'Producción diaria'!$T$3*$L$2*$M$2*$N$2*E3802*1000/'Costo de tareas'!$B$14</f>
        <v>84.19946837</v>
      </c>
      <c r="H3802" s="16">
        <f>IF(G3802 &gt; 'Costo de tareas'!$B$13, 'Costo de tareas'!$B$13, IF(G3802 &lt; 'Costo de tareas'!$B$13*0.2, 0, 'Costo de tareas'!$B$13- G3802))</f>
        <v>39.28055556</v>
      </c>
      <c r="I3802" s="17">
        <f>IF(H3802=0,'Costo de tareas'!$B$13,'Costo de tareas'!$B$13-H3802)</f>
        <v>0</v>
      </c>
      <c r="J3802" s="2"/>
      <c r="K3802" s="2"/>
      <c r="P3802" s="2"/>
    </row>
    <row r="3803">
      <c r="A3803" s="3" t="s">
        <v>5067</v>
      </c>
      <c r="B3803" s="11" t="str">
        <f t="shared" si="1"/>
        <v>20210608</v>
      </c>
      <c r="C3803" s="12">
        <f t="shared" si="2"/>
        <v>44355</v>
      </c>
      <c r="D3803" s="3" t="str">
        <f t="shared" si="3"/>
        <v>09</v>
      </c>
      <c r="E3803" s="13">
        <v>745.0</v>
      </c>
      <c r="F3803" s="14">
        <f>'Costo de tareas'!$B$15</f>
        <v>0.1964027778</v>
      </c>
      <c r="G3803" s="15">
        <f>'Producción diaria'!$T$3*$L$2*$M$2*$N$2*E3803*1000/'Costo de tareas'!$B$14</f>
        <v>1120.153642</v>
      </c>
      <c r="H3803" s="16">
        <f>IF(G3803 &gt; 'Costo de tareas'!$B$13, 'Costo de tareas'!$B$13, IF(G3803 &lt; 'Costo de tareas'!$B$13*0.2, 0, 'Costo de tareas'!$B$13- G3803))</f>
        <v>39.28055556</v>
      </c>
      <c r="I3803" s="17">
        <f>IF(H3803=0,'Costo de tareas'!$B$13,'Costo de tareas'!$B$13-H3803)</f>
        <v>0</v>
      </c>
      <c r="J3803" s="2"/>
      <c r="K3803" s="2"/>
      <c r="P3803" s="2"/>
    </row>
    <row r="3804">
      <c r="A3804" s="3" t="s">
        <v>5068</v>
      </c>
      <c r="B3804" s="11" t="str">
        <f t="shared" si="1"/>
        <v>20210608</v>
      </c>
      <c r="C3804" s="12">
        <f t="shared" si="2"/>
        <v>44355</v>
      </c>
      <c r="D3804" s="3" t="str">
        <f t="shared" si="3"/>
        <v>10</v>
      </c>
      <c r="E3804" s="13">
        <v>883.0</v>
      </c>
      <c r="F3804" s="14">
        <f>'Costo de tareas'!$B$15</f>
        <v>0.1964027778</v>
      </c>
      <c r="G3804" s="15">
        <f>'Producción diaria'!$T$3*$L$2*$M$2*$N$2*E3804*1000/'Costo de tareas'!$B$14</f>
        <v>1327.645189</v>
      </c>
      <c r="H3804" s="16">
        <f>IF(G3804 &gt; 'Costo de tareas'!$B$13, 'Costo de tareas'!$B$13, IF(G3804 &lt; 'Costo de tareas'!$B$13*0.2, 0, 'Costo de tareas'!$B$13- G3804))</f>
        <v>39.28055556</v>
      </c>
      <c r="I3804" s="17">
        <f>IF(H3804=0,'Costo de tareas'!$B$13,'Costo de tareas'!$B$13-H3804)</f>
        <v>0</v>
      </c>
      <c r="J3804" s="2"/>
      <c r="K3804" s="2"/>
      <c r="P3804" s="2"/>
    </row>
    <row r="3805">
      <c r="A3805" s="3" t="s">
        <v>5069</v>
      </c>
      <c r="B3805" s="11" t="str">
        <f t="shared" si="1"/>
        <v>20210608</v>
      </c>
      <c r="C3805" s="12">
        <f t="shared" si="2"/>
        <v>44355</v>
      </c>
      <c r="D3805" s="3" t="str">
        <f t="shared" si="3"/>
        <v>11</v>
      </c>
      <c r="E3805" s="13">
        <v>968.0</v>
      </c>
      <c r="F3805" s="14">
        <f>'Costo de tareas'!$B$15</f>
        <v>0.1964027778</v>
      </c>
      <c r="G3805" s="15">
        <f>'Producción diaria'!$T$3*$L$2*$M$2*$N$2*E3805*1000/'Costo de tareas'!$B$14</f>
        <v>1455.447953</v>
      </c>
      <c r="H3805" s="16">
        <f>IF(G3805 &gt; 'Costo de tareas'!$B$13, 'Costo de tareas'!$B$13, IF(G3805 &lt; 'Costo de tareas'!$B$13*0.2, 0, 'Costo de tareas'!$B$13- G3805))</f>
        <v>39.28055556</v>
      </c>
      <c r="I3805" s="17">
        <f>IF(H3805=0,'Costo de tareas'!$B$13,'Costo de tareas'!$B$13-H3805)</f>
        <v>0</v>
      </c>
      <c r="J3805" s="2"/>
      <c r="K3805" s="2"/>
      <c r="P3805" s="2"/>
    </row>
    <row r="3806">
      <c r="A3806" s="3" t="s">
        <v>5070</v>
      </c>
      <c r="B3806" s="11" t="str">
        <f t="shared" si="1"/>
        <v>20210608</v>
      </c>
      <c r="C3806" s="12">
        <f t="shared" si="2"/>
        <v>44355</v>
      </c>
      <c r="D3806" s="3" t="str">
        <f t="shared" si="3"/>
        <v>12</v>
      </c>
      <c r="E3806" s="13">
        <v>99.0</v>
      </c>
      <c r="F3806" s="14">
        <f>'Costo de tareas'!$B$15</f>
        <v>0.1964027778</v>
      </c>
      <c r="G3806" s="15">
        <f>'Producción diaria'!$T$3*$L$2*$M$2*$N$2*E3806*1000/'Costo de tareas'!$B$14</f>
        <v>148.8526316</v>
      </c>
      <c r="H3806" s="16">
        <f>IF(G3806 &gt; 'Costo de tareas'!$B$13, 'Costo de tareas'!$B$13, IF(G3806 &lt; 'Costo de tareas'!$B$13*0.2, 0, 'Costo de tareas'!$B$13- G3806))</f>
        <v>39.28055556</v>
      </c>
      <c r="I3806" s="17">
        <f>IF(H3806=0,'Costo de tareas'!$B$13,'Costo de tareas'!$B$13-H3806)</f>
        <v>0</v>
      </c>
      <c r="J3806" s="2"/>
      <c r="K3806" s="2"/>
      <c r="P3806" s="2"/>
    </row>
    <row r="3807">
      <c r="A3807" s="3" t="s">
        <v>5071</v>
      </c>
      <c r="B3807" s="11" t="str">
        <f t="shared" si="1"/>
        <v>20210608</v>
      </c>
      <c r="C3807" s="12">
        <f t="shared" si="2"/>
        <v>44355</v>
      </c>
      <c r="D3807" s="3" t="str">
        <f t="shared" si="3"/>
        <v>13</v>
      </c>
      <c r="E3807" s="13">
        <v>911.0</v>
      </c>
      <c r="F3807" s="14">
        <f>'Costo de tareas'!$B$15</f>
        <v>0.1964027778</v>
      </c>
      <c r="G3807" s="15">
        <f>'Producción diaria'!$T$3*$L$2*$M$2*$N$2*E3807*1000/'Costo de tareas'!$B$14</f>
        <v>1369.744923</v>
      </c>
      <c r="H3807" s="16">
        <f>IF(G3807 &gt; 'Costo de tareas'!$B$13, 'Costo de tareas'!$B$13, IF(G3807 &lt; 'Costo de tareas'!$B$13*0.2, 0, 'Costo de tareas'!$B$13- G3807))</f>
        <v>39.28055556</v>
      </c>
      <c r="I3807" s="17">
        <f>IF(H3807=0,'Costo de tareas'!$B$13,'Costo de tareas'!$B$13-H3807)</f>
        <v>0</v>
      </c>
      <c r="J3807" s="2"/>
      <c r="K3807" s="2"/>
      <c r="P3807" s="2"/>
    </row>
    <row r="3808">
      <c r="A3808" s="3" t="s">
        <v>5072</v>
      </c>
      <c r="B3808" s="11" t="str">
        <f t="shared" si="1"/>
        <v>20210608</v>
      </c>
      <c r="C3808" s="12">
        <f t="shared" si="2"/>
        <v>44355</v>
      </c>
      <c r="D3808" s="3" t="str">
        <f t="shared" si="3"/>
        <v>14</v>
      </c>
      <c r="E3808" s="13">
        <v>79.0</v>
      </c>
      <c r="F3808" s="14">
        <f>'Costo de tareas'!$B$15</f>
        <v>0.1964027778</v>
      </c>
      <c r="G3808" s="15">
        <f>'Producción diaria'!$T$3*$L$2*$M$2*$N$2*E3808*1000/'Costo de tareas'!$B$14</f>
        <v>118.7813929</v>
      </c>
      <c r="H3808" s="16">
        <f>IF(G3808 &gt; 'Costo de tareas'!$B$13, 'Costo de tareas'!$B$13, IF(G3808 &lt; 'Costo de tareas'!$B$13*0.2, 0, 'Costo de tareas'!$B$13- G3808))</f>
        <v>39.28055556</v>
      </c>
      <c r="I3808" s="17">
        <f>IF(H3808=0,'Costo de tareas'!$B$13,'Costo de tareas'!$B$13-H3808)</f>
        <v>0</v>
      </c>
      <c r="J3808" s="2"/>
      <c r="K3808" s="2"/>
      <c r="P3808" s="2"/>
    </row>
    <row r="3809">
      <c r="A3809" s="3" t="s">
        <v>5073</v>
      </c>
      <c r="B3809" s="11" t="str">
        <f t="shared" si="1"/>
        <v>20210608</v>
      </c>
      <c r="C3809" s="12">
        <f t="shared" si="2"/>
        <v>44355</v>
      </c>
      <c r="D3809" s="3" t="str">
        <f t="shared" si="3"/>
        <v>15</v>
      </c>
      <c r="E3809" s="13">
        <v>586.0</v>
      </c>
      <c r="F3809" s="14">
        <f>'Costo de tareas'!$B$15</f>
        <v>0.1964027778</v>
      </c>
      <c r="G3809" s="15">
        <f>'Producción diaria'!$T$3*$L$2*$M$2*$N$2*E3809*1000/'Costo de tareas'!$B$14</f>
        <v>881.087294</v>
      </c>
      <c r="H3809" s="16">
        <f>IF(G3809 &gt; 'Costo de tareas'!$B$13, 'Costo de tareas'!$B$13, IF(G3809 &lt; 'Costo de tareas'!$B$13*0.2, 0, 'Costo de tareas'!$B$13- G3809))</f>
        <v>39.28055556</v>
      </c>
      <c r="I3809" s="17">
        <f>IF(H3809=0,'Costo de tareas'!$B$13,'Costo de tareas'!$B$13-H3809)</f>
        <v>0</v>
      </c>
      <c r="J3809" s="2"/>
      <c r="K3809" s="2"/>
      <c r="P3809" s="2"/>
    </row>
    <row r="3810">
      <c r="A3810" s="3" t="s">
        <v>5074</v>
      </c>
      <c r="B3810" s="11" t="str">
        <f t="shared" si="1"/>
        <v>20210608</v>
      </c>
      <c r="C3810" s="12">
        <f t="shared" si="2"/>
        <v>44355</v>
      </c>
      <c r="D3810" s="3" t="str">
        <f t="shared" si="3"/>
        <v>16</v>
      </c>
      <c r="E3810" s="13">
        <v>255.0</v>
      </c>
      <c r="F3810" s="14">
        <f>'Costo de tareas'!$B$15</f>
        <v>0.1964027778</v>
      </c>
      <c r="G3810" s="15">
        <f>'Producción diaria'!$T$3*$L$2*$M$2*$N$2*E3810*1000/'Costo de tareas'!$B$14</f>
        <v>383.4082935</v>
      </c>
      <c r="H3810" s="16">
        <f>IF(G3810 &gt; 'Costo de tareas'!$B$13, 'Costo de tareas'!$B$13, IF(G3810 &lt; 'Costo de tareas'!$B$13*0.2, 0, 'Costo de tareas'!$B$13- G3810))</f>
        <v>39.28055556</v>
      </c>
      <c r="I3810" s="17">
        <f>IF(H3810=0,'Costo de tareas'!$B$13,'Costo de tareas'!$B$13-H3810)</f>
        <v>0</v>
      </c>
      <c r="J3810" s="2"/>
      <c r="K3810" s="2"/>
      <c r="P3810" s="2"/>
    </row>
    <row r="3811">
      <c r="A3811" s="3" t="s">
        <v>5075</v>
      </c>
      <c r="B3811" s="11" t="str">
        <f t="shared" si="1"/>
        <v>20210608</v>
      </c>
      <c r="C3811" s="12">
        <f t="shared" si="2"/>
        <v>44355</v>
      </c>
      <c r="D3811" s="3" t="str">
        <f t="shared" si="3"/>
        <v>17</v>
      </c>
      <c r="E3811" s="13">
        <v>209.0</v>
      </c>
      <c r="F3811" s="14">
        <f>'Costo de tareas'!$B$15</f>
        <v>0.1964027778</v>
      </c>
      <c r="G3811" s="15">
        <f>'Producción diaria'!$T$3*$L$2*$M$2*$N$2*E3811*1000/'Costo de tareas'!$B$14</f>
        <v>314.2444444</v>
      </c>
      <c r="H3811" s="16">
        <f>IF(G3811 &gt; 'Costo de tareas'!$B$13, 'Costo de tareas'!$B$13, IF(G3811 &lt; 'Costo de tareas'!$B$13*0.2, 0, 'Costo de tareas'!$B$13- G3811))</f>
        <v>39.28055556</v>
      </c>
      <c r="I3811" s="17">
        <f>IF(H3811=0,'Costo de tareas'!$B$13,'Costo de tareas'!$B$13-H3811)</f>
        <v>0</v>
      </c>
      <c r="J3811" s="2"/>
      <c r="K3811" s="2"/>
      <c r="P3811" s="2"/>
    </row>
    <row r="3812">
      <c r="A3812" s="3" t="s">
        <v>5076</v>
      </c>
      <c r="B3812" s="11" t="str">
        <f t="shared" si="1"/>
        <v>20210608</v>
      </c>
      <c r="C3812" s="12">
        <f t="shared" si="2"/>
        <v>44355</v>
      </c>
      <c r="D3812" s="3" t="str">
        <f t="shared" si="3"/>
        <v>18</v>
      </c>
      <c r="E3812" s="13">
        <v>165.0</v>
      </c>
      <c r="F3812" s="14">
        <f>'Costo de tareas'!$B$15</f>
        <v>0.1964027778</v>
      </c>
      <c r="G3812" s="15">
        <f>'Producción diaria'!$T$3*$L$2*$M$2*$N$2*E3812*1000/'Costo de tareas'!$B$14</f>
        <v>248.0877193</v>
      </c>
      <c r="H3812" s="16">
        <f>IF(G3812 &gt; 'Costo de tareas'!$B$13, 'Costo de tareas'!$B$13, IF(G3812 &lt; 'Costo de tareas'!$B$13*0.2, 0, 'Costo de tareas'!$B$13- G3812))</f>
        <v>39.28055556</v>
      </c>
      <c r="I3812" s="17">
        <f>IF(H3812=0,'Costo de tareas'!$B$13,'Costo de tareas'!$B$13-H3812)</f>
        <v>0</v>
      </c>
      <c r="J3812" s="2"/>
      <c r="K3812" s="2"/>
      <c r="P3812" s="2"/>
    </row>
    <row r="3813">
      <c r="A3813" s="3" t="s">
        <v>5077</v>
      </c>
      <c r="B3813" s="11" t="str">
        <f t="shared" si="1"/>
        <v>20210608</v>
      </c>
      <c r="C3813" s="12">
        <f t="shared" si="2"/>
        <v>44355</v>
      </c>
      <c r="D3813" s="3" t="str">
        <f t="shared" si="3"/>
        <v>19</v>
      </c>
      <c r="E3813" s="13">
        <v>23.0</v>
      </c>
      <c r="F3813" s="14">
        <f>'Costo de tareas'!$B$15</f>
        <v>0.1964027778</v>
      </c>
      <c r="G3813" s="15">
        <f>'Producción diaria'!$T$3*$L$2*$M$2*$N$2*E3813*1000/'Costo de tareas'!$B$14</f>
        <v>34.58192451</v>
      </c>
      <c r="H3813" s="16">
        <f>IF(G3813 &gt; 'Costo de tareas'!$B$13, 'Costo de tareas'!$B$13, IF(G3813 &lt; 'Costo de tareas'!$B$13*0.2, 0, 'Costo de tareas'!$B$13- G3813))</f>
        <v>4.698631047</v>
      </c>
      <c r="I3813" s="17">
        <f>IF(H3813=0,'Costo de tareas'!$B$13,'Costo de tareas'!$B$13-H3813)</f>
        <v>34.58192451</v>
      </c>
      <c r="J3813" s="2"/>
      <c r="K3813" s="2"/>
      <c r="P3813" s="2"/>
    </row>
    <row r="3814">
      <c r="A3814" s="3" t="s">
        <v>5078</v>
      </c>
      <c r="B3814" s="11" t="str">
        <f t="shared" si="1"/>
        <v>20210608</v>
      </c>
      <c r="C3814" s="12">
        <f t="shared" si="2"/>
        <v>44355</v>
      </c>
      <c r="D3814" s="3" t="str">
        <f t="shared" si="3"/>
        <v>20</v>
      </c>
      <c r="E3814" s="13">
        <v>0.0</v>
      </c>
      <c r="F3814" s="14">
        <f>'Costo de tareas'!$B$15</f>
        <v>0.1964027778</v>
      </c>
      <c r="G3814" s="15">
        <f>'Producción diaria'!$T$3*$L$2*$M$2*$N$2*E3814*1000/'Costo de tareas'!$B$14</f>
        <v>0</v>
      </c>
      <c r="H3814" s="16">
        <f>IF(G3814 &gt; 'Costo de tareas'!$B$13, 'Costo de tareas'!$B$13, IF(G3814 &lt; 'Costo de tareas'!$B$13*0.2, 0, 'Costo de tareas'!$B$13- G3814))</f>
        <v>0</v>
      </c>
      <c r="I3814" s="17">
        <f>IF(H3814=0,'Costo de tareas'!$B$13,'Costo de tareas'!$B$13-H3814)</f>
        <v>39.28055556</v>
      </c>
      <c r="J3814" s="2"/>
      <c r="K3814" s="2"/>
      <c r="P3814" s="2"/>
    </row>
    <row r="3815">
      <c r="A3815" s="3" t="s">
        <v>5080</v>
      </c>
      <c r="B3815" s="11" t="str">
        <f t="shared" si="1"/>
        <v>20210608</v>
      </c>
      <c r="C3815" s="12">
        <f t="shared" si="2"/>
        <v>44355</v>
      </c>
      <c r="D3815" s="3" t="str">
        <f t="shared" si="3"/>
        <v>21</v>
      </c>
      <c r="E3815" s="13">
        <v>0.0</v>
      </c>
      <c r="F3815" s="14">
        <f>'Costo de tareas'!$B$15</f>
        <v>0.1964027778</v>
      </c>
      <c r="G3815" s="15">
        <f>'Producción diaria'!$T$3*$L$2*$M$2*$N$2*E3815*1000/'Costo de tareas'!$B$14</f>
        <v>0</v>
      </c>
      <c r="H3815" s="16">
        <f>IF(G3815 &gt; 'Costo de tareas'!$B$13, 'Costo de tareas'!$B$13, IF(G3815 &lt; 'Costo de tareas'!$B$13*0.2, 0, 'Costo de tareas'!$B$13- G3815))</f>
        <v>0</v>
      </c>
      <c r="I3815" s="17">
        <f>IF(H3815=0,'Costo de tareas'!$B$13,'Costo de tareas'!$B$13-H3815)</f>
        <v>39.28055556</v>
      </c>
      <c r="J3815" s="2"/>
      <c r="K3815" s="2"/>
      <c r="P3815" s="2"/>
    </row>
    <row r="3816">
      <c r="A3816" s="3" t="s">
        <v>5082</v>
      </c>
      <c r="B3816" s="11" t="str">
        <f t="shared" si="1"/>
        <v>20210608</v>
      </c>
      <c r="C3816" s="12">
        <f t="shared" si="2"/>
        <v>44355</v>
      </c>
      <c r="D3816" s="3" t="str">
        <f t="shared" si="3"/>
        <v>22</v>
      </c>
      <c r="E3816" s="13">
        <v>0.0</v>
      </c>
      <c r="F3816" s="14">
        <f>'Costo de tareas'!$B$15</f>
        <v>0.1964027778</v>
      </c>
      <c r="G3816" s="15">
        <f>'Producción diaria'!$T$3*$L$2*$M$2*$N$2*E3816*1000/'Costo de tareas'!$B$14</f>
        <v>0</v>
      </c>
      <c r="H3816" s="16">
        <f>IF(G3816 &gt; 'Costo de tareas'!$B$13, 'Costo de tareas'!$B$13, IF(G3816 &lt; 'Costo de tareas'!$B$13*0.2, 0, 'Costo de tareas'!$B$13- G3816))</f>
        <v>0</v>
      </c>
      <c r="I3816" s="17">
        <f>IF(H3816=0,'Costo de tareas'!$B$13,'Costo de tareas'!$B$13-H3816)</f>
        <v>39.28055556</v>
      </c>
      <c r="J3816" s="2"/>
      <c r="K3816" s="2"/>
      <c r="P3816" s="2"/>
    </row>
    <row r="3817">
      <c r="A3817" s="3" t="s">
        <v>5084</v>
      </c>
      <c r="B3817" s="11" t="str">
        <f t="shared" si="1"/>
        <v>20210608</v>
      </c>
      <c r="C3817" s="12">
        <f t="shared" si="2"/>
        <v>44355</v>
      </c>
      <c r="D3817" s="3" t="str">
        <f t="shared" si="3"/>
        <v>23</v>
      </c>
      <c r="E3817" s="13">
        <v>0.0</v>
      </c>
      <c r="F3817" s="14">
        <f>'Costo de tareas'!$B$15</f>
        <v>0.1964027778</v>
      </c>
      <c r="G3817" s="15">
        <f>'Producción diaria'!$T$3*$L$2*$M$2*$N$2*E3817*1000/'Costo de tareas'!$B$14</f>
        <v>0</v>
      </c>
      <c r="H3817" s="16">
        <f>IF(G3817 &gt; 'Costo de tareas'!$B$13, 'Costo de tareas'!$B$13, IF(G3817 &lt; 'Costo de tareas'!$B$13*0.2, 0, 'Costo de tareas'!$B$13- G3817))</f>
        <v>0</v>
      </c>
      <c r="I3817" s="17">
        <f>IF(H3817=0,'Costo de tareas'!$B$13,'Costo de tareas'!$B$13-H3817)</f>
        <v>39.28055556</v>
      </c>
      <c r="J3817" s="2"/>
      <c r="K3817" s="2"/>
      <c r="P3817" s="2"/>
    </row>
    <row r="3818">
      <c r="A3818" s="3" t="s">
        <v>5086</v>
      </c>
      <c r="B3818" s="11" t="str">
        <f t="shared" si="1"/>
        <v>20210609</v>
      </c>
      <c r="C3818" s="12">
        <f t="shared" si="2"/>
        <v>44356</v>
      </c>
      <c r="D3818" s="3" t="str">
        <f t="shared" si="3"/>
        <v>00</v>
      </c>
      <c r="E3818" s="13">
        <v>0.0</v>
      </c>
      <c r="F3818" s="14">
        <f>'Costo de tareas'!$B$15</f>
        <v>0.1964027778</v>
      </c>
      <c r="G3818" s="15">
        <f>'Producción diaria'!$T$3*$L$2*$M$2*$N$2*E3818*1000/'Costo de tareas'!$B$14</f>
        <v>0</v>
      </c>
      <c r="H3818" s="16">
        <f>IF(G3818 &gt; 'Costo de tareas'!$B$13, 'Costo de tareas'!$B$13, IF(G3818 &lt; 'Costo de tareas'!$B$13*0.2, 0, 'Costo de tareas'!$B$13- G3818))</f>
        <v>0</v>
      </c>
      <c r="I3818" s="17">
        <f>IF(H3818=0,'Costo de tareas'!$B$13,'Costo de tareas'!$B$13-H3818)</f>
        <v>39.28055556</v>
      </c>
      <c r="J3818" s="2"/>
      <c r="K3818" s="2"/>
      <c r="P3818" s="2"/>
    </row>
    <row r="3819">
      <c r="A3819" s="3" t="s">
        <v>5088</v>
      </c>
      <c r="B3819" s="11" t="str">
        <f t="shared" si="1"/>
        <v>20210609</v>
      </c>
      <c r="C3819" s="12">
        <f t="shared" si="2"/>
        <v>44356</v>
      </c>
      <c r="D3819" s="3" t="str">
        <f t="shared" si="3"/>
        <v>01</v>
      </c>
      <c r="E3819" s="13">
        <v>0.0</v>
      </c>
      <c r="F3819" s="14">
        <f>'Costo de tareas'!$B$15</f>
        <v>0.1964027778</v>
      </c>
      <c r="G3819" s="15">
        <f>'Producción diaria'!$T$3*$L$2*$M$2*$N$2*E3819*1000/'Costo de tareas'!$B$14</f>
        <v>0</v>
      </c>
      <c r="H3819" s="16">
        <f>IF(G3819 &gt; 'Costo de tareas'!$B$13, 'Costo de tareas'!$B$13, IF(G3819 &lt; 'Costo de tareas'!$B$13*0.2, 0, 'Costo de tareas'!$B$13- G3819))</f>
        <v>0</v>
      </c>
      <c r="I3819" s="17">
        <f>IF(H3819=0,'Costo de tareas'!$B$13,'Costo de tareas'!$B$13-H3819)</f>
        <v>39.28055556</v>
      </c>
      <c r="J3819" s="2"/>
      <c r="K3819" s="2"/>
      <c r="P3819" s="2"/>
    </row>
    <row r="3820">
      <c r="A3820" s="3" t="s">
        <v>5089</v>
      </c>
      <c r="B3820" s="11" t="str">
        <f t="shared" si="1"/>
        <v>20210609</v>
      </c>
      <c r="C3820" s="12">
        <f t="shared" si="2"/>
        <v>44356</v>
      </c>
      <c r="D3820" s="3" t="str">
        <f t="shared" si="3"/>
        <v>02</v>
      </c>
      <c r="E3820" s="13">
        <v>0.0</v>
      </c>
      <c r="F3820" s="14">
        <f>'Costo de tareas'!$B$15</f>
        <v>0.1964027778</v>
      </c>
      <c r="G3820" s="15">
        <f>'Producción diaria'!$T$3*$L$2*$M$2*$N$2*E3820*1000/'Costo de tareas'!$B$14</f>
        <v>0</v>
      </c>
      <c r="H3820" s="16">
        <f>IF(G3820 &gt; 'Costo de tareas'!$B$13, 'Costo de tareas'!$B$13, IF(G3820 &lt; 'Costo de tareas'!$B$13*0.2, 0, 'Costo de tareas'!$B$13- G3820))</f>
        <v>0</v>
      </c>
      <c r="I3820" s="17">
        <f>IF(H3820=0,'Costo de tareas'!$B$13,'Costo de tareas'!$B$13-H3820)</f>
        <v>39.28055556</v>
      </c>
      <c r="J3820" s="2"/>
      <c r="K3820" s="2"/>
      <c r="P3820" s="2"/>
    </row>
    <row r="3821">
      <c r="A3821" s="3" t="s">
        <v>5090</v>
      </c>
      <c r="B3821" s="11" t="str">
        <f t="shared" si="1"/>
        <v>20210609</v>
      </c>
      <c r="C3821" s="12">
        <f t="shared" si="2"/>
        <v>44356</v>
      </c>
      <c r="D3821" s="3" t="str">
        <f t="shared" si="3"/>
        <v>03</v>
      </c>
      <c r="E3821" s="13">
        <v>0.0</v>
      </c>
      <c r="F3821" s="14">
        <f>'Costo de tareas'!$B$15</f>
        <v>0.1964027778</v>
      </c>
      <c r="G3821" s="15">
        <f>'Producción diaria'!$T$3*$L$2*$M$2*$N$2*E3821*1000/'Costo de tareas'!$B$14</f>
        <v>0</v>
      </c>
      <c r="H3821" s="16">
        <f>IF(G3821 &gt; 'Costo de tareas'!$B$13, 'Costo de tareas'!$B$13, IF(G3821 &lt; 'Costo de tareas'!$B$13*0.2, 0, 'Costo de tareas'!$B$13- G3821))</f>
        <v>0</v>
      </c>
      <c r="I3821" s="17">
        <f>IF(H3821=0,'Costo de tareas'!$B$13,'Costo de tareas'!$B$13-H3821)</f>
        <v>39.28055556</v>
      </c>
      <c r="J3821" s="2"/>
      <c r="K3821" s="2"/>
      <c r="P3821" s="2"/>
    </row>
    <row r="3822">
      <c r="A3822" s="3" t="s">
        <v>5091</v>
      </c>
      <c r="B3822" s="11" t="str">
        <f t="shared" si="1"/>
        <v>20210609</v>
      </c>
      <c r="C3822" s="12">
        <f t="shared" si="2"/>
        <v>44356</v>
      </c>
      <c r="D3822" s="3" t="str">
        <f t="shared" si="3"/>
        <v>04</v>
      </c>
      <c r="E3822" s="13">
        <v>0.0</v>
      </c>
      <c r="F3822" s="14">
        <f>'Costo de tareas'!$B$15</f>
        <v>0.1964027778</v>
      </c>
      <c r="G3822" s="15">
        <f>'Producción diaria'!$T$3*$L$2*$M$2*$N$2*E3822*1000/'Costo de tareas'!$B$14</f>
        <v>0</v>
      </c>
      <c r="H3822" s="16">
        <f>IF(G3822 &gt; 'Costo de tareas'!$B$13, 'Costo de tareas'!$B$13, IF(G3822 &lt; 'Costo de tareas'!$B$13*0.2, 0, 'Costo de tareas'!$B$13- G3822))</f>
        <v>0</v>
      </c>
      <c r="I3822" s="17">
        <f>IF(H3822=0,'Costo de tareas'!$B$13,'Costo de tareas'!$B$13-H3822)</f>
        <v>39.28055556</v>
      </c>
      <c r="J3822" s="2"/>
      <c r="K3822" s="2"/>
      <c r="P3822" s="2"/>
    </row>
    <row r="3823">
      <c r="A3823" s="3" t="s">
        <v>5093</v>
      </c>
      <c r="B3823" s="11" t="str">
        <f t="shared" si="1"/>
        <v>20210609</v>
      </c>
      <c r="C3823" s="12">
        <f t="shared" si="2"/>
        <v>44356</v>
      </c>
      <c r="D3823" s="3" t="str">
        <f t="shared" si="3"/>
        <v>05</v>
      </c>
      <c r="E3823" s="13">
        <v>16.0</v>
      </c>
      <c r="F3823" s="14">
        <f>'Costo de tareas'!$B$15</f>
        <v>0.1964027778</v>
      </c>
      <c r="G3823" s="15">
        <f>'Producción diaria'!$T$3*$L$2*$M$2*$N$2*E3823*1000/'Costo de tareas'!$B$14</f>
        <v>24.05699096</v>
      </c>
      <c r="H3823" s="16">
        <f>IF(G3823 &gt; 'Costo de tareas'!$B$13, 'Costo de tareas'!$B$13, IF(G3823 &lt; 'Costo de tareas'!$B$13*0.2, 0, 'Costo de tareas'!$B$13- G3823))</f>
        <v>15.22356459</v>
      </c>
      <c r="I3823" s="17">
        <f>IF(H3823=0,'Costo de tareas'!$B$13,'Costo de tareas'!$B$13-H3823)</f>
        <v>24.05699096</v>
      </c>
      <c r="J3823" s="2"/>
      <c r="K3823" s="2"/>
      <c r="P3823" s="2"/>
    </row>
    <row r="3824">
      <c r="A3824" s="3" t="s">
        <v>5094</v>
      </c>
      <c r="B3824" s="11" t="str">
        <f t="shared" si="1"/>
        <v>20210609</v>
      </c>
      <c r="C3824" s="12">
        <f t="shared" si="2"/>
        <v>44356</v>
      </c>
      <c r="D3824" s="3" t="str">
        <f t="shared" si="3"/>
        <v>06</v>
      </c>
      <c r="E3824" s="13">
        <v>176.0</v>
      </c>
      <c r="F3824" s="14">
        <f>'Costo de tareas'!$B$15</f>
        <v>0.1964027778</v>
      </c>
      <c r="G3824" s="15">
        <f>'Producción diaria'!$T$3*$L$2*$M$2*$N$2*E3824*1000/'Costo de tareas'!$B$14</f>
        <v>264.6269006</v>
      </c>
      <c r="H3824" s="16">
        <f>IF(G3824 &gt; 'Costo de tareas'!$B$13, 'Costo de tareas'!$B$13, IF(G3824 &lt; 'Costo de tareas'!$B$13*0.2, 0, 'Costo de tareas'!$B$13- G3824))</f>
        <v>39.28055556</v>
      </c>
      <c r="I3824" s="17">
        <f>IF(H3824=0,'Costo de tareas'!$B$13,'Costo de tareas'!$B$13-H3824)</f>
        <v>0</v>
      </c>
      <c r="J3824" s="2"/>
      <c r="K3824" s="2"/>
      <c r="P3824" s="2"/>
    </row>
    <row r="3825">
      <c r="A3825" s="3" t="s">
        <v>5095</v>
      </c>
      <c r="B3825" s="11" t="str">
        <f t="shared" si="1"/>
        <v>20210609</v>
      </c>
      <c r="C3825" s="12">
        <f t="shared" si="2"/>
        <v>44356</v>
      </c>
      <c r="D3825" s="3" t="str">
        <f t="shared" si="3"/>
        <v>07</v>
      </c>
      <c r="E3825" s="13">
        <v>369.0</v>
      </c>
      <c r="F3825" s="14">
        <f>'Costo de tareas'!$B$15</f>
        <v>0.1964027778</v>
      </c>
      <c r="G3825" s="15">
        <f>'Producción diaria'!$T$3*$L$2*$M$2*$N$2*E3825*1000/'Costo de tareas'!$B$14</f>
        <v>554.8143541</v>
      </c>
      <c r="H3825" s="16">
        <f>IF(G3825 &gt; 'Costo de tareas'!$B$13, 'Costo de tareas'!$B$13, IF(G3825 &lt; 'Costo de tareas'!$B$13*0.2, 0, 'Costo de tareas'!$B$13- G3825))</f>
        <v>39.28055556</v>
      </c>
      <c r="I3825" s="17">
        <f>IF(H3825=0,'Costo de tareas'!$B$13,'Costo de tareas'!$B$13-H3825)</f>
        <v>0</v>
      </c>
      <c r="J3825" s="2"/>
      <c r="K3825" s="2"/>
      <c r="P3825" s="2"/>
    </row>
    <row r="3826">
      <c r="A3826" s="3" t="s">
        <v>5096</v>
      </c>
      <c r="B3826" s="11" t="str">
        <f t="shared" si="1"/>
        <v>20210609</v>
      </c>
      <c r="C3826" s="12">
        <f t="shared" si="2"/>
        <v>44356</v>
      </c>
      <c r="D3826" s="3" t="str">
        <f t="shared" si="3"/>
        <v>08</v>
      </c>
      <c r="E3826" s="13">
        <v>564.0</v>
      </c>
      <c r="F3826" s="14">
        <f>'Costo de tareas'!$B$15</f>
        <v>0.1964027778</v>
      </c>
      <c r="G3826" s="15">
        <f>'Producción diaria'!$T$3*$L$2*$M$2*$N$2*E3826*1000/'Costo de tareas'!$B$14</f>
        <v>848.0089314</v>
      </c>
      <c r="H3826" s="16">
        <f>IF(G3826 &gt; 'Costo de tareas'!$B$13, 'Costo de tareas'!$B$13, IF(G3826 &lt; 'Costo de tareas'!$B$13*0.2, 0, 'Costo de tareas'!$B$13- G3826))</f>
        <v>39.28055556</v>
      </c>
      <c r="I3826" s="17">
        <f>IF(H3826=0,'Costo de tareas'!$B$13,'Costo de tareas'!$B$13-H3826)</f>
        <v>0</v>
      </c>
      <c r="J3826" s="2"/>
      <c r="K3826" s="2"/>
      <c r="P3826" s="2"/>
    </row>
    <row r="3827">
      <c r="A3827" s="3" t="s">
        <v>5097</v>
      </c>
      <c r="B3827" s="11" t="str">
        <f t="shared" si="1"/>
        <v>20210609</v>
      </c>
      <c r="C3827" s="12">
        <f t="shared" si="2"/>
        <v>44356</v>
      </c>
      <c r="D3827" s="3" t="str">
        <f t="shared" si="3"/>
        <v>09</v>
      </c>
      <c r="E3827" s="13">
        <v>749.0</v>
      </c>
      <c r="F3827" s="14">
        <f>'Costo de tareas'!$B$15</f>
        <v>0.1964027778</v>
      </c>
      <c r="G3827" s="15">
        <f>'Producción diaria'!$T$3*$L$2*$M$2*$N$2*E3827*1000/'Costo de tareas'!$B$14</f>
        <v>1126.167889</v>
      </c>
      <c r="H3827" s="16">
        <f>IF(G3827 &gt; 'Costo de tareas'!$B$13, 'Costo de tareas'!$B$13, IF(G3827 &lt; 'Costo de tareas'!$B$13*0.2, 0, 'Costo de tareas'!$B$13- G3827))</f>
        <v>39.28055556</v>
      </c>
      <c r="I3827" s="17">
        <f>IF(H3827=0,'Costo de tareas'!$B$13,'Costo de tareas'!$B$13-H3827)</f>
        <v>0</v>
      </c>
      <c r="J3827" s="2"/>
      <c r="K3827" s="2"/>
      <c r="P3827" s="2"/>
    </row>
    <row r="3828">
      <c r="A3828" s="3" t="s">
        <v>5098</v>
      </c>
      <c r="B3828" s="11" t="str">
        <f t="shared" si="1"/>
        <v>20210609</v>
      </c>
      <c r="C3828" s="12">
        <f t="shared" si="2"/>
        <v>44356</v>
      </c>
      <c r="D3828" s="3" t="str">
        <f t="shared" si="3"/>
        <v>10</v>
      </c>
      <c r="E3828" s="13">
        <v>884.0</v>
      </c>
      <c r="F3828" s="14">
        <f>'Costo de tareas'!$B$15</f>
        <v>0.1964027778</v>
      </c>
      <c r="G3828" s="15">
        <f>'Producción diaria'!$T$3*$L$2*$M$2*$N$2*E3828*1000/'Costo de tareas'!$B$14</f>
        <v>1329.148751</v>
      </c>
      <c r="H3828" s="16">
        <f>IF(G3828 &gt; 'Costo de tareas'!$B$13, 'Costo de tareas'!$B$13, IF(G3828 &lt; 'Costo de tareas'!$B$13*0.2, 0, 'Costo de tareas'!$B$13- G3828))</f>
        <v>39.28055556</v>
      </c>
      <c r="I3828" s="17">
        <f>IF(H3828=0,'Costo de tareas'!$B$13,'Costo de tareas'!$B$13-H3828)</f>
        <v>0</v>
      </c>
      <c r="J3828" s="2"/>
      <c r="K3828" s="2"/>
      <c r="P3828" s="2"/>
    </row>
    <row r="3829">
      <c r="A3829" s="3" t="s">
        <v>5099</v>
      </c>
      <c r="B3829" s="11" t="str">
        <f t="shared" si="1"/>
        <v>20210609</v>
      </c>
      <c r="C3829" s="12">
        <f t="shared" si="2"/>
        <v>44356</v>
      </c>
      <c r="D3829" s="3" t="str">
        <f t="shared" si="3"/>
        <v>11</v>
      </c>
      <c r="E3829" s="13">
        <v>974.0</v>
      </c>
      <c r="F3829" s="14">
        <f>'Costo de tareas'!$B$15</f>
        <v>0.1964027778</v>
      </c>
      <c r="G3829" s="15">
        <f>'Producción diaria'!$T$3*$L$2*$M$2*$N$2*E3829*1000/'Costo de tareas'!$B$14</f>
        <v>1464.469325</v>
      </c>
      <c r="H3829" s="16">
        <f>IF(G3829 &gt; 'Costo de tareas'!$B$13, 'Costo de tareas'!$B$13, IF(G3829 &lt; 'Costo de tareas'!$B$13*0.2, 0, 'Costo de tareas'!$B$13- G3829))</f>
        <v>39.28055556</v>
      </c>
      <c r="I3829" s="17">
        <f>IF(H3829=0,'Costo de tareas'!$B$13,'Costo de tareas'!$B$13-H3829)</f>
        <v>0</v>
      </c>
      <c r="J3829" s="2"/>
      <c r="K3829" s="2"/>
      <c r="P3829" s="2"/>
    </row>
    <row r="3830">
      <c r="A3830" s="3" t="s">
        <v>5100</v>
      </c>
      <c r="B3830" s="11" t="str">
        <f t="shared" si="1"/>
        <v>20210609</v>
      </c>
      <c r="C3830" s="12">
        <f t="shared" si="2"/>
        <v>44356</v>
      </c>
      <c r="D3830" s="3" t="str">
        <f t="shared" si="3"/>
        <v>12</v>
      </c>
      <c r="E3830" s="13">
        <v>996.0</v>
      </c>
      <c r="F3830" s="14">
        <f>'Costo de tareas'!$B$15</f>
        <v>0.1964027778</v>
      </c>
      <c r="G3830" s="15">
        <f>'Producción diaria'!$T$3*$L$2*$M$2*$N$2*E3830*1000/'Costo de tareas'!$B$14</f>
        <v>1497.547687</v>
      </c>
      <c r="H3830" s="16">
        <f>IF(G3830 &gt; 'Costo de tareas'!$B$13, 'Costo de tareas'!$B$13, IF(G3830 &lt; 'Costo de tareas'!$B$13*0.2, 0, 'Costo de tareas'!$B$13- G3830))</f>
        <v>39.28055556</v>
      </c>
      <c r="I3830" s="17">
        <f>IF(H3830=0,'Costo de tareas'!$B$13,'Costo de tareas'!$B$13-H3830)</f>
        <v>0</v>
      </c>
      <c r="J3830" s="2"/>
      <c r="K3830" s="2"/>
      <c r="P3830" s="2"/>
    </row>
    <row r="3831">
      <c r="A3831" s="3" t="s">
        <v>5101</v>
      </c>
      <c r="B3831" s="11" t="str">
        <f t="shared" si="1"/>
        <v>20210609</v>
      </c>
      <c r="C3831" s="12">
        <f t="shared" si="2"/>
        <v>44356</v>
      </c>
      <c r="D3831" s="3" t="str">
        <f t="shared" si="3"/>
        <v>13</v>
      </c>
      <c r="E3831" s="13">
        <v>949.0</v>
      </c>
      <c r="F3831" s="14">
        <f>'Costo de tareas'!$B$15</f>
        <v>0.1964027778</v>
      </c>
      <c r="G3831" s="15">
        <f>'Producción diaria'!$T$3*$L$2*$M$2*$N$2*E3831*1000/'Costo de tareas'!$B$14</f>
        <v>1426.880276</v>
      </c>
      <c r="H3831" s="16">
        <f>IF(G3831 &gt; 'Costo de tareas'!$B$13, 'Costo de tareas'!$B$13, IF(G3831 &lt; 'Costo de tareas'!$B$13*0.2, 0, 'Costo de tareas'!$B$13- G3831))</f>
        <v>39.28055556</v>
      </c>
      <c r="I3831" s="17">
        <f>IF(H3831=0,'Costo de tareas'!$B$13,'Costo de tareas'!$B$13-H3831)</f>
        <v>0</v>
      </c>
      <c r="J3831" s="2"/>
      <c r="K3831" s="2"/>
      <c r="P3831" s="2"/>
    </row>
    <row r="3832">
      <c r="A3832" s="3" t="s">
        <v>5102</v>
      </c>
      <c r="B3832" s="11" t="str">
        <f t="shared" si="1"/>
        <v>20210609</v>
      </c>
      <c r="C3832" s="12">
        <f t="shared" si="2"/>
        <v>44356</v>
      </c>
      <c r="D3832" s="3" t="str">
        <f t="shared" si="3"/>
        <v>14</v>
      </c>
      <c r="E3832" s="13">
        <v>879.0</v>
      </c>
      <c r="F3832" s="14">
        <f>'Costo de tareas'!$B$15</f>
        <v>0.1964027778</v>
      </c>
      <c r="G3832" s="15">
        <f>'Producción diaria'!$T$3*$L$2*$M$2*$N$2*E3832*1000/'Costo de tareas'!$B$14</f>
        <v>1321.630941</v>
      </c>
      <c r="H3832" s="16">
        <f>IF(G3832 &gt; 'Costo de tareas'!$B$13, 'Costo de tareas'!$B$13, IF(G3832 &lt; 'Costo de tareas'!$B$13*0.2, 0, 'Costo de tareas'!$B$13- G3832))</f>
        <v>39.28055556</v>
      </c>
      <c r="I3832" s="17">
        <f>IF(H3832=0,'Costo de tareas'!$B$13,'Costo de tareas'!$B$13-H3832)</f>
        <v>0</v>
      </c>
      <c r="J3832" s="2"/>
      <c r="K3832" s="2"/>
      <c r="P3832" s="2"/>
    </row>
    <row r="3833">
      <c r="A3833" s="3" t="s">
        <v>5103</v>
      </c>
      <c r="B3833" s="11" t="str">
        <f t="shared" si="1"/>
        <v>20210609</v>
      </c>
      <c r="C3833" s="12">
        <f t="shared" si="2"/>
        <v>44356</v>
      </c>
      <c r="D3833" s="3" t="str">
        <f t="shared" si="3"/>
        <v>15</v>
      </c>
      <c r="E3833" s="13">
        <v>729.0</v>
      </c>
      <c r="F3833" s="14">
        <f>'Costo de tareas'!$B$15</f>
        <v>0.1964027778</v>
      </c>
      <c r="G3833" s="15">
        <f>'Producción diaria'!$T$3*$L$2*$M$2*$N$2*E3833*1000/'Costo de tareas'!$B$14</f>
        <v>1096.096651</v>
      </c>
      <c r="H3833" s="16">
        <f>IF(G3833 &gt; 'Costo de tareas'!$B$13, 'Costo de tareas'!$B$13, IF(G3833 &lt; 'Costo de tareas'!$B$13*0.2, 0, 'Costo de tareas'!$B$13- G3833))</f>
        <v>39.28055556</v>
      </c>
      <c r="I3833" s="17">
        <f>IF(H3833=0,'Costo de tareas'!$B$13,'Costo de tareas'!$B$13-H3833)</f>
        <v>0</v>
      </c>
      <c r="J3833" s="2"/>
      <c r="K3833" s="2"/>
      <c r="P3833" s="2"/>
    </row>
    <row r="3834">
      <c r="A3834" s="3" t="s">
        <v>5104</v>
      </c>
      <c r="B3834" s="11" t="str">
        <f t="shared" si="1"/>
        <v>20210609</v>
      </c>
      <c r="C3834" s="12">
        <f t="shared" si="2"/>
        <v>44356</v>
      </c>
      <c r="D3834" s="3" t="str">
        <f t="shared" si="3"/>
        <v>16</v>
      </c>
      <c r="E3834" s="13">
        <v>583.0</v>
      </c>
      <c r="F3834" s="14">
        <f>'Costo de tareas'!$B$15</f>
        <v>0.1964027778</v>
      </c>
      <c r="G3834" s="15">
        <f>'Producción diaria'!$T$3*$L$2*$M$2*$N$2*E3834*1000/'Costo de tareas'!$B$14</f>
        <v>876.5766082</v>
      </c>
      <c r="H3834" s="16">
        <f>IF(G3834 &gt; 'Costo de tareas'!$B$13, 'Costo de tareas'!$B$13, IF(G3834 &lt; 'Costo de tareas'!$B$13*0.2, 0, 'Costo de tareas'!$B$13- G3834))</f>
        <v>39.28055556</v>
      </c>
      <c r="I3834" s="17">
        <f>IF(H3834=0,'Costo de tareas'!$B$13,'Costo de tareas'!$B$13-H3834)</f>
        <v>0</v>
      </c>
      <c r="J3834" s="2"/>
      <c r="K3834" s="2"/>
      <c r="P3834" s="2"/>
    </row>
    <row r="3835">
      <c r="A3835" s="3" t="s">
        <v>5105</v>
      </c>
      <c r="B3835" s="11" t="str">
        <f t="shared" si="1"/>
        <v>20210609</v>
      </c>
      <c r="C3835" s="12">
        <f t="shared" si="2"/>
        <v>44356</v>
      </c>
      <c r="D3835" s="3" t="str">
        <f t="shared" si="3"/>
        <v>17</v>
      </c>
      <c r="E3835" s="13">
        <v>394.0</v>
      </c>
      <c r="F3835" s="14">
        <f>'Costo de tareas'!$B$15</f>
        <v>0.1964027778</v>
      </c>
      <c r="G3835" s="15">
        <f>'Producción diaria'!$T$3*$L$2*$M$2*$N$2*E3835*1000/'Costo de tareas'!$B$14</f>
        <v>592.4034024</v>
      </c>
      <c r="H3835" s="16">
        <f>IF(G3835 &gt; 'Costo de tareas'!$B$13, 'Costo de tareas'!$B$13, IF(G3835 &lt; 'Costo de tareas'!$B$13*0.2, 0, 'Costo de tareas'!$B$13- G3835))</f>
        <v>39.28055556</v>
      </c>
      <c r="I3835" s="17">
        <f>IF(H3835=0,'Costo de tareas'!$B$13,'Costo de tareas'!$B$13-H3835)</f>
        <v>0</v>
      </c>
      <c r="J3835" s="2"/>
      <c r="K3835" s="2"/>
      <c r="P3835" s="2"/>
    </row>
    <row r="3836">
      <c r="A3836" s="3" t="s">
        <v>5106</v>
      </c>
      <c r="B3836" s="11" t="str">
        <f t="shared" si="1"/>
        <v>20210609</v>
      </c>
      <c r="C3836" s="12">
        <f t="shared" si="2"/>
        <v>44356</v>
      </c>
      <c r="D3836" s="3" t="str">
        <f t="shared" si="3"/>
        <v>18</v>
      </c>
      <c r="E3836" s="13">
        <v>2.0</v>
      </c>
      <c r="F3836" s="14">
        <f>'Costo de tareas'!$B$15</f>
        <v>0.1964027778</v>
      </c>
      <c r="G3836" s="15">
        <f>'Producción diaria'!$T$3*$L$2*$M$2*$N$2*E3836*1000/'Costo de tareas'!$B$14</f>
        <v>3.00712387</v>
      </c>
      <c r="H3836" s="16">
        <f>IF(G3836 &gt; 'Costo de tareas'!$B$13, 'Costo de tareas'!$B$13, IF(G3836 &lt; 'Costo de tareas'!$B$13*0.2, 0, 'Costo de tareas'!$B$13- G3836))</f>
        <v>0</v>
      </c>
      <c r="I3836" s="17">
        <f>IF(H3836=0,'Costo de tareas'!$B$13,'Costo de tareas'!$B$13-H3836)</f>
        <v>39.28055556</v>
      </c>
      <c r="J3836" s="2"/>
      <c r="K3836" s="2"/>
      <c r="P3836" s="2"/>
    </row>
    <row r="3837">
      <c r="A3837" s="3" t="s">
        <v>5107</v>
      </c>
      <c r="B3837" s="11" t="str">
        <f t="shared" si="1"/>
        <v>20210609</v>
      </c>
      <c r="C3837" s="12">
        <f t="shared" si="2"/>
        <v>44356</v>
      </c>
      <c r="D3837" s="3" t="str">
        <f t="shared" si="3"/>
        <v>19</v>
      </c>
      <c r="E3837" s="13">
        <v>25.0</v>
      </c>
      <c r="F3837" s="14">
        <f>'Costo de tareas'!$B$15</f>
        <v>0.1964027778</v>
      </c>
      <c r="G3837" s="15">
        <f>'Producción diaria'!$T$3*$L$2*$M$2*$N$2*E3837*1000/'Costo de tareas'!$B$14</f>
        <v>37.58904838</v>
      </c>
      <c r="H3837" s="16">
        <f>IF(G3837 &gt; 'Costo de tareas'!$B$13, 'Costo de tareas'!$B$13, IF(G3837 &lt; 'Costo de tareas'!$B$13*0.2, 0, 'Costo de tareas'!$B$13- G3837))</f>
        <v>1.691507177</v>
      </c>
      <c r="I3837" s="17">
        <f>IF(H3837=0,'Costo de tareas'!$B$13,'Costo de tareas'!$B$13-H3837)</f>
        <v>37.58904838</v>
      </c>
      <c r="J3837" s="2"/>
      <c r="K3837" s="2"/>
      <c r="P3837" s="2"/>
    </row>
    <row r="3838">
      <c r="A3838" s="3" t="s">
        <v>5108</v>
      </c>
      <c r="B3838" s="11" t="str">
        <f t="shared" si="1"/>
        <v>20210609</v>
      </c>
      <c r="C3838" s="12">
        <f t="shared" si="2"/>
        <v>44356</v>
      </c>
      <c r="D3838" s="3" t="str">
        <f t="shared" si="3"/>
        <v>20</v>
      </c>
      <c r="E3838" s="13">
        <v>0.0</v>
      </c>
      <c r="F3838" s="14">
        <f>'Costo de tareas'!$B$15</f>
        <v>0.1964027778</v>
      </c>
      <c r="G3838" s="15">
        <f>'Producción diaria'!$T$3*$L$2*$M$2*$N$2*E3838*1000/'Costo de tareas'!$B$14</f>
        <v>0</v>
      </c>
      <c r="H3838" s="16">
        <f>IF(G3838 &gt; 'Costo de tareas'!$B$13, 'Costo de tareas'!$B$13, IF(G3838 &lt; 'Costo de tareas'!$B$13*0.2, 0, 'Costo de tareas'!$B$13- G3838))</f>
        <v>0</v>
      </c>
      <c r="I3838" s="17">
        <f>IF(H3838=0,'Costo de tareas'!$B$13,'Costo de tareas'!$B$13-H3838)</f>
        <v>39.28055556</v>
      </c>
      <c r="J3838" s="2"/>
      <c r="K3838" s="2"/>
      <c r="P3838" s="2"/>
    </row>
    <row r="3839">
      <c r="A3839" s="3" t="s">
        <v>5110</v>
      </c>
      <c r="B3839" s="11" t="str">
        <f t="shared" si="1"/>
        <v>20210609</v>
      </c>
      <c r="C3839" s="12">
        <f t="shared" si="2"/>
        <v>44356</v>
      </c>
      <c r="D3839" s="3" t="str">
        <f t="shared" si="3"/>
        <v>21</v>
      </c>
      <c r="E3839" s="13">
        <v>0.0</v>
      </c>
      <c r="F3839" s="14">
        <f>'Costo de tareas'!$B$15</f>
        <v>0.1964027778</v>
      </c>
      <c r="G3839" s="15">
        <f>'Producción diaria'!$T$3*$L$2*$M$2*$N$2*E3839*1000/'Costo de tareas'!$B$14</f>
        <v>0</v>
      </c>
      <c r="H3839" s="16">
        <f>IF(G3839 &gt; 'Costo de tareas'!$B$13, 'Costo de tareas'!$B$13, IF(G3839 &lt; 'Costo de tareas'!$B$13*0.2, 0, 'Costo de tareas'!$B$13- G3839))</f>
        <v>0</v>
      </c>
      <c r="I3839" s="17">
        <f>IF(H3839=0,'Costo de tareas'!$B$13,'Costo de tareas'!$B$13-H3839)</f>
        <v>39.28055556</v>
      </c>
      <c r="J3839" s="2"/>
      <c r="K3839" s="2"/>
      <c r="P3839" s="2"/>
    </row>
    <row r="3840">
      <c r="A3840" s="3" t="s">
        <v>5112</v>
      </c>
      <c r="B3840" s="11" t="str">
        <f t="shared" si="1"/>
        <v>20210609</v>
      </c>
      <c r="C3840" s="12">
        <f t="shared" si="2"/>
        <v>44356</v>
      </c>
      <c r="D3840" s="3" t="str">
        <f t="shared" si="3"/>
        <v>22</v>
      </c>
      <c r="E3840" s="13">
        <v>0.0</v>
      </c>
      <c r="F3840" s="14">
        <f>'Costo de tareas'!$B$15</f>
        <v>0.1964027778</v>
      </c>
      <c r="G3840" s="15">
        <f>'Producción diaria'!$T$3*$L$2*$M$2*$N$2*E3840*1000/'Costo de tareas'!$B$14</f>
        <v>0</v>
      </c>
      <c r="H3840" s="16">
        <f>IF(G3840 &gt; 'Costo de tareas'!$B$13, 'Costo de tareas'!$B$13, IF(G3840 &lt; 'Costo de tareas'!$B$13*0.2, 0, 'Costo de tareas'!$B$13- G3840))</f>
        <v>0</v>
      </c>
      <c r="I3840" s="17">
        <f>IF(H3840=0,'Costo de tareas'!$B$13,'Costo de tareas'!$B$13-H3840)</f>
        <v>39.28055556</v>
      </c>
      <c r="J3840" s="2"/>
      <c r="K3840" s="2"/>
      <c r="P3840" s="2"/>
    </row>
    <row r="3841">
      <c r="A3841" s="3" t="s">
        <v>5114</v>
      </c>
      <c r="B3841" s="11" t="str">
        <f t="shared" si="1"/>
        <v>20210609</v>
      </c>
      <c r="C3841" s="12">
        <f t="shared" si="2"/>
        <v>44356</v>
      </c>
      <c r="D3841" s="3" t="str">
        <f t="shared" si="3"/>
        <v>23</v>
      </c>
      <c r="E3841" s="13">
        <v>0.0</v>
      </c>
      <c r="F3841" s="14">
        <f>'Costo de tareas'!$B$15</f>
        <v>0.1964027778</v>
      </c>
      <c r="G3841" s="15">
        <f>'Producción diaria'!$T$3*$L$2*$M$2*$N$2*E3841*1000/'Costo de tareas'!$B$14</f>
        <v>0</v>
      </c>
      <c r="H3841" s="16">
        <f>IF(G3841 &gt; 'Costo de tareas'!$B$13, 'Costo de tareas'!$B$13, IF(G3841 &lt; 'Costo de tareas'!$B$13*0.2, 0, 'Costo de tareas'!$B$13- G3841))</f>
        <v>0</v>
      </c>
      <c r="I3841" s="17">
        <f>IF(H3841=0,'Costo de tareas'!$B$13,'Costo de tareas'!$B$13-H3841)</f>
        <v>39.28055556</v>
      </c>
      <c r="J3841" s="2"/>
      <c r="K3841" s="2"/>
      <c r="P3841" s="2"/>
    </row>
    <row r="3842">
      <c r="A3842" s="3" t="s">
        <v>5115</v>
      </c>
      <c r="B3842" s="11" t="str">
        <f t="shared" si="1"/>
        <v>20210610</v>
      </c>
      <c r="C3842" s="12">
        <f t="shared" si="2"/>
        <v>44357</v>
      </c>
      <c r="D3842" s="3" t="str">
        <f t="shared" si="3"/>
        <v>00</v>
      </c>
      <c r="E3842" s="13">
        <v>0.0</v>
      </c>
      <c r="F3842" s="14">
        <f>'Costo de tareas'!$B$15</f>
        <v>0.1964027778</v>
      </c>
      <c r="G3842" s="15">
        <f>'Producción diaria'!$T$3*$L$2*$M$2*$N$2*E3842*1000/'Costo de tareas'!$B$14</f>
        <v>0</v>
      </c>
      <c r="H3842" s="16">
        <f>IF(G3842 &gt; 'Costo de tareas'!$B$13, 'Costo de tareas'!$B$13, IF(G3842 &lt; 'Costo de tareas'!$B$13*0.2, 0, 'Costo de tareas'!$B$13- G3842))</f>
        <v>0</v>
      </c>
      <c r="I3842" s="17">
        <f>IF(H3842=0,'Costo de tareas'!$B$13,'Costo de tareas'!$B$13-H3842)</f>
        <v>39.28055556</v>
      </c>
      <c r="J3842" s="2"/>
      <c r="K3842" s="2"/>
      <c r="P3842" s="2"/>
    </row>
    <row r="3843">
      <c r="A3843" s="3" t="s">
        <v>5117</v>
      </c>
      <c r="B3843" s="11" t="str">
        <f t="shared" si="1"/>
        <v>20210610</v>
      </c>
      <c r="C3843" s="12">
        <f t="shared" si="2"/>
        <v>44357</v>
      </c>
      <c r="D3843" s="3" t="str">
        <f t="shared" si="3"/>
        <v>01</v>
      </c>
      <c r="E3843" s="13">
        <v>0.0</v>
      </c>
      <c r="F3843" s="14">
        <f>'Costo de tareas'!$B$15</f>
        <v>0.1964027778</v>
      </c>
      <c r="G3843" s="15">
        <f>'Producción diaria'!$T$3*$L$2*$M$2*$N$2*E3843*1000/'Costo de tareas'!$B$14</f>
        <v>0</v>
      </c>
      <c r="H3843" s="16">
        <f>IF(G3843 &gt; 'Costo de tareas'!$B$13, 'Costo de tareas'!$B$13, IF(G3843 &lt; 'Costo de tareas'!$B$13*0.2, 0, 'Costo de tareas'!$B$13- G3843))</f>
        <v>0</v>
      </c>
      <c r="I3843" s="17">
        <f>IF(H3843=0,'Costo de tareas'!$B$13,'Costo de tareas'!$B$13-H3843)</f>
        <v>39.28055556</v>
      </c>
      <c r="J3843" s="2"/>
      <c r="K3843" s="2"/>
      <c r="P3843" s="2"/>
    </row>
    <row r="3844">
      <c r="A3844" s="3" t="s">
        <v>5119</v>
      </c>
      <c r="B3844" s="11" t="str">
        <f t="shared" si="1"/>
        <v>20210610</v>
      </c>
      <c r="C3844" s="12">
        <f t="shared" si="2"/>
        <v>44357</v>
      </c>
      <c r="D3844" s="3" t="str">
        <f t="shared" si="3"/>
        <v>02</v>
      </c>
      <c r="E3844" s="13">
        <v>0.0</v>
      </c>
      <c r="F3844" s="14">
        <f>'Costo de tareas'!$B$15</f>
        <v>0.1964027778</v>
      </c>
      <c r="G3844" s="15">
        <f>'Producción diaria'!$T$3*$L$2*$M$2*$N$2*E3844*1000/'Costo de tareas'!$B$14</f>
        <v>0</v>
      </c>
      <c r="H3844" s="16">
        <f>IF(G3844 &gt; 'Costo de tareas'!$B$13, 'Costo de tareas'!$B$13, IF(G3844 &lt; 'Costo de tareas'!$B$13*0.2, 0, 'Costo de tareas'!$B$13- G3844))</f>
        <v>0</v>
      </c>
      <c r="I3844" s="17">
        <f>IF(H3844=0,'Costo de tareas'!$B$13,'Costo de tareas'!$B$13-H3844)</f>
        <v>39.28055556</v>
      </c>
      <c r="J3844" s="2"/>
      <c r="K3844" s="2"/>
      <c r="P3844" s="2"/>
    </row>
    <row r="3845">
      <c r="A3845" s="3" t="s">
        <v>5121</v>
      </c>
      <c r="B3845" s="11" t="str">
        <f t="shared" si="1"/>
        <v>20210610</v>
      </c>
      <c r="C3845" s="12">
        <f t="shared" si="2"/>
        <v>44357</v>
      </c>
      <c r="D3845" s="3" t="str">
        <f t="shared" si="3"/>
        <v>03</v>
      </c>
      <c r="E3845" s="13">
        <v>0.0</v>
      </c>
      <c r="F3845" s="14">
        <f>'Costo de tareas'!$B$15</f>
        <v>0.1964027778</v>
      </c>
      <c r="G3845" s="15">
        <f>'Producción diaria'!$T$3*$L$2*$M$2*$N$2*E3845*1000/'Costo de tareas'!$B$14</f>
        <v>0</v>
      </c>
      <c r="H3845" s="16">
        <f>IF(G3845 &gt; 'Costo de tareas'!$B$13, 'Costo de tareas'!$B$13, IF(G3845 &lt; 'Costo de tareas'!$B$13*0.2, 0, 'Costo de tareas'!$B$13- G3845))</f>
        <v>0</v>
      </c>
      <c r="I3845" s="17">
        <f>IF(H3845=0,'Costo de tareas'!$B$13,'Costo de tareas'!$B$13-H3845)</f>
        <v>39.28055556</v>
      </c>
      <c r="J3845" s="2"/>
      <c r="K3845" s="2"/>
      <c r="P3845" s="2"/>
    </row>
    <row r="3846">
      <c r="A3846" s="3" t="s">
        <v>5122</v>
      </c>
      <c r="B3846" s="11" t="str">
        <f t="shared" si="1"/>
        <v>20210610</v>
      </c>
      <c r="C3846" s="12">
        <f t="shared" si="2"/>
        <v>44357</v>
      </c>
      <c r="D3846" s="3" t="str">
        <f t="shared" si="3"/>
        <v>04</v>
      </c>
      <c r="E3846" s="13">
        <v>0.0</v>
      </c>
      <c r="F3846" s="14">
        <f>'Costo de tareas'!$B$15</f>
        <v>0.1964027778</v>
      </c>
      <c r="G3846" s="15">
        <f>'Producción diaria'!$T$3*$L$2*$M$2*$N$2*E3846*1000/'Costo de tareas'!$B$14</f>
        <v>0</v>
      </c>
      <c r="H3846" s="16">
        <f>IF(G3846 &gt; 'Costo de tareas'!$B$13, 'Costo de tareas'!$B$13, IF(G3846 &lt; 'Costo de tareas'!$B$13*0.2, 0, 'Costo de tareas'!$B$13- G3846))</f>
        <v>0</v>
      </c>
      <c r="I3846" s="17">
        <f>IF(H3846=0,'Costo de tareas'!$B$13,'Costo de tareas'!$B$13-H3846)</f>
        <v>39.28055556</v>
      </c>
      <c r="J3846" s="2"/>
      <c r="K3846" s="2"/>
      <c r="P3846" s="2"/>
    </row>
    <row r="3847">
      <c r="A3847" s="3" t="s">
        <v>5123</v>
      </c>
      <c r="B3847" s="11" t="str">
        <f t="shared" si="1"/>
        <v>20210610</v>
      </c>
      <c r="C3847" s="12">
        <f t="shared" si="2"/>
        <v>44357</v>
      </c>
      <c r="D3847" s="3" t="str">
        <f t="shared" si="3"/>
        <v>05</v>
      </c>
      <c r="E3847" s="13">
        <v>17.0</v>
      </c>
      <c r="F3847" s="14">
        <f>'Costo de tareas'!$B$15</f>
        <v>0.1964027778</v>
      </c>
      <c r="G3847" s="15">
        <f>'Producción diaria'!$T$3*$L$2*$M$2*$N$2*E3847*1000/'Costo de tareas'!$B$14</f>
        <v>25.5605529</v>
      </c>
      <c r="H3847" s="16">
        <f>IF(G3847 &gt; 'Costo de tareas'!$B$13, 'Costo de tareas'!$B$13, IF(G3847 &lt; 'Costo de tareas'!$B$13*0.2, 0, 'Costo de tareas'!$B$13- G3847))</f>
        <v>13.72000266</v>
      </c>
      <c r="I3847" s="17">
        <f>IF(H3847=0,'Costo de tareas'!$B$13,'Costo de tareas'!$B$13-H3847)</f>
        <v>25.5605529</v>
      </c>
      <c r="J3847" s="2"/>
      <c r="K3847" s="2"/>
      <c r="P3847" s="2"/>
    </row>
    <row r="3848">
      <c r="A3848" s="3" t="s">
        <v>5125</v>
      </c>
      <c r="B3848" s="11" t="str">
        <f t="shared" si="1"/>
        <v>20210610</v>
      </c>
      <c r="C3848" s="12">
        <f t="shared" si="2"/>
        <v>44357</v>
      </c>
      <c r="D3848" s="3" t="str">
        <f t="shared" si="3"/>
        <v>06</v>
      </c>
      <c r="E3848" s="13">
        <v>177.0</v>
      </c>
      <c r="F3848" s="14">
        <f>'Costo de tareas'!$B$15</f>
        <v>0.1964027778</v>
      </c>
      <c r="G3848" s="15">
        <f>'Producción diaria'!$T$3*$L$2*$M$2*$N$2*E3848*1000/'Costo de tareas'!$B$14</f>
        <v>266.1304625</v>
      </c>
      <c r="H3848" s="16">
        <f>IF(G3848 &gt; 'Costo de tareas'!$B$13, 'Costo de tareas'!$B$13, IF(G3848 &lt; 'Costo de tareas'!$B$13*0.2, 0, 'Costo de tareas'!$B$13- G3848))</f>
        <v>39.28055556</v>
      </c>
      <c r="I3848" s="17">
        <f>IF(H3848=0,'Costo de tareas'!$B$13,'Costo de tareas'!$B$13-H3848)</f>
        <v>0</v>
      </c>
      <c r="J3848" s="2"/>
      <c r="K3848" s="2"/>
      <c r="P3848" s="2"/>
    </row>
    <row r="3849">
      <c r="A3849" s="3" t="s">
        <v>5127</v>
      </c>
      <c r="B3849" s="11" t="str">
        <f t="shared" si="1"/>
        <v>20210610</v>
      </c>
      <c r="C3849" s="12">
        <f t="shared" si="2"/>
        <v>44357</v>
      </c>
      <c r="D3849" s="3" t="str">
        <f t="shared" si="3"/>
        <v>07</v>
      </c>
      <c r="E3849" s="13">
        <v>365.0</v>
      </c>
      <c r="F3849" s="14">
        <f>'Costo de tareas'!$B$15</f>
        <v>0.1964027778</v>
      </c>
      <c r="G3849" s="15">
        <f>'Producción diaria'!$T$3*$L$2*$M$2*$N$2*E3849*1000/'Costo de tareas'!$B$14</f>
        <v>548.8001063</v>
      </c>
      <c r="H3849" s="16">
        <f>IF(G3849 &gt; 'Costo de tareas'!$B$13, 'Costo de tareas'!$B$13, IF(G3849 &lt; 'Costo de tareas'!$B$13*0.2, 0, 'Costo de tareas'!$B$13- G3849))</f>
        <v>39.28055556</v>
      </c>
      <c r="I3849" s="17">
        <f>IF(H3849=0,'Costo de tareas'!$B$13,'Costo de tareas'!$B$13-H3849)</f>
        <v>0</v>
      </c>
      <c r="J3849" s="2"/>
      <c r="K3849" s="2"/>
      <c r="P3849" s="2"/>
    </row>
    <row r="3850">
      <c r="A3850" s="3" t="s">
        <v>5129</v>
      </c>
      <c r="B3850" s="11" t="str">
        <f t="shared" si="1"/>
        <v>20210610</v>
      </c>
      <c r="C3850" s="12">
        <f t="shared" si="2"/>
        <v>44357</v>
      </c>
      <c r="D3850" s="3" t="str">
        <f t="shared" si="3"/>
        <v>08</v>
      </c>
      <c r="E3850" s="13">
        <v>559.0</v>
      </c>
      <c r="F3850" s="14">
        <f>'Costo de tareas'!$B$15</f>
        <v>0.1964027778</v>
      </c>
      <c r="G3850" s="15">
        <f>'Producción diaria'!$T$3*$L$2*$M$2*$N$2*E3850*1000/'Costo de tareas'!$B$14</f>
        <v>840.4911217</v>
      </c>
      <c r="H3850" s="16">
        <f>IF(G3850 &gt; 'Costo de tareas'!$B$13, 'Costo de tareas'!$B$13, IF(G3850 &lt; 'Costo de tareas'!$B$13*0.2, 0, 'Costo de tareas'!$B$13- G3850))</f>
        <v>39.28055556</v>
      </c>
      <c r="I3850" s="17">
        <f>IF(H3850=0,'Costo de tareas'!$B$13,'Costo de tareas'!$B$13-H3850)</f>
        <v>0</v>
      </c>
      <c r="J3850" s="2"/>
      <c r="K3850" s="2"/>
      <c r="P3850" s="2"/>
    </row>
    <row r="3851">
      <c r="A3851" s="3" t="s">
        <v>5130</v>
      </c>
      <c r="B3851" s="11" t="str">
        <f t="shared" si="1"/>
        <v>20210610</v>
      </c>
      <c r="C3851" s="12">
        <f t="shared" si="2"/>
        <v>44357</v>
      </c>
      <c r="D3851" s="3" t="str">
        <f t="shared" si="3"/>
        <v>09</v>
      </c>
      <c r="E3851" s="13">
        <v>735.0</v>
      </c>
      <c r="F3851" s="14">
        <f>'Costo de tareas'!$B$15</f>
        <v>0.1964027778</v>
      </c>
      <c r="G3851" s="15">
        <f>'Producción diaria'!$T$3*$L$2*$M$2*$N$2*E3851*1000/'Costo de tareas'!$B$14</f>
        <v>1105.118022</v>
      </c>
      <c r="H3851" s="16">
        <f>IF(G3851 &gt; 'Costo de tareas'!$B$13, 'Costo de tareas'!$B$13, IF(G3851 &lt; 'Costo de tareas'!$B$13*0.2, 0, 'Costo de tareas'!$B$13- G3851))</f>
        <v>39.28055556</v>
      </c>
      <c r="I3851" s="17">
        <f>IF(H3851=0,'Costo de tareas'!$B$13,'Costo de tareas'!$B$13-H3851)</f>
        <v>0</v>
      </c>
      <c r="J3851" s="2"/>
      <c r="K3851" s="2"/>
      <c r="P3851" s="2"/>
    </row>
    <row r="3852">
      <c r="A3852" s="3" t="s">
        <v>5131</v>
      </c>
      <c r="B3852" s="11" t="str">
        <f t="shared" si="1"/>
        <v>20210610</v>
      </c>
      <c r="C3852" s="12">
        <f t="shared" si="2"/>
        <v>44357</v>
      </c>
      <c r="D3852" s="3" t="str">
        <f t="shared" si="3"/>
        <v>10</v>
      </c>
      <c r="E3852" s="13">
        <v>881.0</v>
      </c>
      <c r="F3852" s="14">
        <f>'Costo de tareas'!$B$15</f>
        <v>0.1964027778</v>
      </c>
      <c r="G3852" s="15">
        <f>'Producción diaria'!$T$3*$L$2*$M$2*$N$2*E3852*1000/'Costo de tareas'!$B$14</f>
        <v>1324.638065</v>
      </c>
      <c r="H3852" s="16">
        <f>IF(G3852 &gt; 'Costo de tareas'!$B$13, 'Costo de tareas'!$B$13, IF(G3852 &lt; 'Costo de tareas'!$B$13*0.2, 0, 'Costo de tareas'!$B$13- G3852))</f>
        <v>39.28055556</v>
      </c>
      <c r="I3852" s="17">
        <f>IF(H3852=0,'Costo de tareas'!$B$13,'Costo de tareas'!$B$13-H3852)</f>
        <v>0</v>
      </c>
      <c r="J3852" s="2"/>
      <c r="K3852" s="2"/>
      <c r="P3852" s="2"/>
    </row>
    <row r="3853">
      <c r="A3853" s="3" t="s">
        <v>5132</v>
      </c>
      <c r="B3853" s="11" t="str">
        <f t="shared" si="1"/>
        <v>20210610</v>
      </c>
      <c r="C3853" s="12">
        <f t="shared" si="2"/>
        <v>44357</v>
      </c>
      <c r="D3853" s="3" t="str">
        <f t="shared" si="3"/>
        <v>11</v>
      </c>
      <c r="E3853" s="13">
        <v>955.0</v>
      </c>
      <c r="F3853" s="14">
        <f>'Costo de tareas'!$B$15</f>
        <v>0.1964027778</v>
      </c>
      <c r="G3853" s="15">
        <f>'Producción diaria'!$T$3*$L$2*$M$2*$N$2*E3853*1000/'Costo de tareas'!$B$14</f>
        <v>1435.901648</v>
      </c>
      <c r="H3853" s="16">
        <f>IF(G3853 &gt; 'Costo de tareas'!$B$13, 'Costo de tareas'!$B$13, IF(G3853 &lt; 'Costo de tareas'!$B$13*0.2, 0, 'Costo de tareas'!$B$13- G3853))</f>
        <v>39.28055556</v>
      </c>
      <c r="I3853" s="17">
        <f>IF(H3853=0,'Costo de tareas'!$B$13,'Costo de tareas'!$B$13-H3853)</f>
        <v>0</v>
      </c>
      <c r="J3853" s="2"/>
      <c r="K3853" s="2"/>
      <c r="P3853" s="2"/>
    </row>
    <row r="3854">
      <c r="A3854" s="3" t="s">
        <v>5133</v>
      </c>
      <c r="B3854" s="11" t="str">
        <f t="shared" si="1"/>
        <v>20210610</v>
      </c>
      <c r="C3854" s="12">
        <f t="shared" si="2"/>
        <v>44357</v>
      </c>
      <c r="D3854" s="3" t="str">
        <f t="shared" si="3"/>
        <v>12</v>
      </c>
      <c r="E3854" s="13">
        <v>983.0</v>
      </c>
      <c r="F3854" s="14">
        <f>'Costo de tareas'!$B$15</f>
        <v>0.1964027778</v>
      </c>
      <c r="G3854" s="15">
        <f>'Producción diaria'!$T$3*$L$2*$M$2*$N$2*E3854*1000/'Costo de tareas'!$B$14</f>
        <v>1478.001382</v>
      </c>
      <c r="H3854" s="16">
        <f>IF(G3854 &gt; 'Costo de tareas'!$B$13, 'Costo de tareas'!$B$13, IF(G3854 &lt; 'Costo de tareas'!$B$13*0.2, 0, 'Costo de tareas'!$B$13- G3854))</f>
        <v>39.28055556</v>
      </c>
      <c r="I3854" s="17">
        <f>IF(H3854=0,'Costo de tareas'!$B$13,'Costo de tareas'!$B$13-H3854)</f>
        <v>0</v>
      </c>
      <c r="J3854" s="2"/>
      <c r="K3854" s="2"/>
      <c r="P3854" s="2"/>
    </row>
    <row r="3855">
      <c r="A3855" s="3" t="s">
        <v>5134</v>
      </c>
      <c r="B3855" s="11" t="str">
        <f t="shared" si="1"/>
        <v>20210610</v>
      </c>
      <c r="C3855" s="12">
        <f t="shared" si="2"/>
        <v>44357</v>
      </c>
      <c r="D3855" s="3" t="str">
        <f t="shared" si="3"/>
        <v>13</v>
      </c>
      <c r="E3855" s="13">
        <v>958.0</v>
      </c>
      <c r="F3855" s="14">
        <f>'Costo de tareas'!$B$15</f>
        <v>0.1964027778</v>
      </c>
      <c r="G3855" s="15">
        <f>'Producción diaria'!$T$3*$L$2*$M$2*$N$2*E3855*1000/'Costo de tareas'!$B$14</f>
        <v>1440.412334</v>
      </c>
      <c r="H3855" s="16">
        <f>IF(G3855 &gt; 'Costo de tareas'!$B$13, 'Costo de tareas'!$B$13, IF(G3855 &lt; 'Costo de tareas'!$B$13*0.2, 0, 'Costo de tareas'!$B$13- G3855))</f>
        <v>39.28055556</v>
      </c>
      <c r="I3855" s="17">
        <f>IF(H3855=0,'Costo de tareas'!$B$13,'Costo de tareas'!$B$13-H3855)</f>
        <v>0</v>
      </c>
      <c r="J3855" s="2"/>
      <c r="K3855" s="2"/>
      <c r="P3855" s="2"/>
    </row>
    <row r="3856">
      <c r="A3856" s="3" t="s">
        <v>5135</v>
      </c>
      <c r="B3856" s="11" t="str">
        <f t="shared" si="1"/>
        <v>20210610</v>
      </c>
      <c r="C3856" s="12">
        <f t="shared" si="2"/>
        <v>44357</v>
      </c>
      <c r="D3856" s="3" t="str">
        <f t="shared" si="3"/>
        <v>14</v>
      </c>
      <c r="E3856" s="13">
        <v>888.0</v>
      </c>
      <c r="F3856" s="14">
        <f>'Costo de tareas'!$B$15</f>
        <v>0.1964027778</v>
      </c>
      <c r="G3856" s="15">
        <f>'Producción diaria'!$T$3*$L$2*$M$2*$N$2*E3856*1000/'Costo de tareas'!$B$14</f>
        <v>1335.162998</v>
      </c>
      <c r="H3856" s="16">
        <f>IF(G3856 &gt; 'Costo de tareas'!$B$13, 'Costo de tareas'!$B$13, IF(G3856 &lt; 'Costo de tareas'!$B$13*0.2, 0, 'Costo de tareas'!$B$13- G3856))</f>
        <v>39.28055556</v>
      </c>
      <c r="I3856" s="17">
        <f>IF(H3856=0,'Costo de tareas'!$B$13,'Costo de tareas'!$B$13-H3856)</f>
        <v>0</v>
      </c>
      <c r="J3856" s="2"/>
      <c r="K3856" s="2"/>
      <c r="P3856" s="2"/>
    </row>
    <row r="3857">
      <c r="A3857" s="3" t="s">
        <v>5136</v>
      </c>
      <c r="B3857" s="11" t="str">
        <f t="shared" si="1"/>
        <v>20210610</v>
      </c>
      <c r="C3857" s="12">
        <f t="shared" si="2"/>
        <v>44357</v>
      </c>
      <c r="D3857" s="3" t="str">
        <f t="shared" si="3"/>
        <v>15</v>
      </c>
      <c r="E3857" s="13">
        <v>757.0</v>
      </c>
      <c r="F3857" s="14">
        <f>'Costo de tareas'!$B$15</f>
        <v>0.1964027778</v>
      </c>
      <c r="G3857" s="15">
        <f>'Producción diaria'!$T$3*$L$2*$M$2*$N$2*E3857*1000/'Costo de tareas'!$B$14</f>
        <v>1138.196385</v>
      </c>
      <c r="H3857" s="16">
        <f>IF(G3857 &gt; 'Costo de tareas'!$B$13, 'Costo de tareas'!$B$13, IF(G3857 &lt; 'Costo de tareas'!$B$13*0.2, 0, 'Costo de tareas'!$B$13- G3857))</f>
        <v>39.28055556</v>
      </c>
      <c r="I3857" s="17">
        <f>IF(H3857=0,'Costo de tareas'!$B$13,'Costo de tareas'!$B$13-H3857)</f>
        <v>0</v>
      </c>
      <c r="J3857" s="2"/>
      <c r="K3857" s="2"/>
      <c r="P3857" s="2"/>
    </row>
    <row r="3858">
      <c r="A3858" s="3" t="s">
        <v>5137</v>
      </c>
      <c r="B3858" s="11" t="str">
        <f t="shared" si="1"/>
        <v>20210610</v>
      </c>
      <c r="C3858" s="12">
        <f t="shared" si="2"/>
        <v>44357</v>
      </c>
      <c r="D3858" s="3" t="str">
        <f t="shared" si="3"/>
        <v>16</v>
      </c>
      <c r="E3858" s="13">
        <v>553.0</v>
      </c>
      <c r="F3858" s="14">
        <f>'Costo de tareas'!$B$15</f>
        <v>0.1964027778</v>
      </c>
      <c r="G3858" s="15">
        <f>'Producción diaria'!$T$3*$L$2*$M$2*$N$2*E3858*1000/'Costo de tareas'!$B$14</f>
        <v>831.4697501</v>
      </c>
      <c r="H3858" s="16">
        <f>IF(G3858 &gt; 'Costo de tareas'!$B$13, 'Costo de tareas'!$B$13, IF(G3858 &lt; 'Costo de tareas'!$B$13*0.2, 0, 'Costo de tareas'!$B$13- G3858))</f>
        <v>39.28055556</v>
      </c>
      <c r="I3858" s="17">
        <f>IF(H3858=0,'Costo de tareas'!$B$13,'Costo de tareas'!$B$13-H3858)</f>
        <v>0</v>
      </c>
      <c r="J3858" s="2"/>
      <c r="K3858" s="2"/>
      <c r="P3858" s="2"/>
    </row>
    <row r="3859">
      <c r="A3859" s="3" t="s">
        <v>5138</v>
      </c>
      <c r="B3859" s="11" t="str">
        <f t="shared" si="1"/>
        <v>20210610</v>
      </c>
      <c r="C3859" s="12">
        <f t="shared" si="2"/>
        <v>44357</v>
      </c>
      <c r="D3859" s="3" t="str">
        <f t="shared" si="3"/>
        <v>17</v>
      </c>
      <c r="E3859" s="13">
        <v>352.0</v>
      </c>
      <c r="F3859" s="14">
        <f>'Costo de tareas'!$B$15</f>
        <v>0.1964027778</v>
      </c>
      <c r="G3859" s="15">
        <f>'Producción diaria'!$T$3*$L$2*$M$2*$N$2*E3859*1000/'Costo de tareas'!$B$14</f>
        <v>529.2538012</v>
      </c>
      <c r="H3859" s="16">
        <f>IF(G3859 &gt; 'Costo de tareas'!$B$13, 'Costo de tareas'!$B$13, IF(G3859 &lt; 'Costo de tareas'!$B$13*0.2, 0, 'Costo de tareas'!$B$13- G3859))</f>
        <v>39.28055556</v>
      </c>
      <c r="I3859" s="17">
        <f>IF(H3859=0,'Costo de tareas'!$B$13,'Costo de tareas'!$B$13-H3859)</f>
        <v>0</v>
      </c>
      <c r="J3859" s="2"/>
      <c r="K3859" s="2"/>
      <c r="P3859" s="2"/>
    </row>
    <row r="3860">
      <c r="A3860" s="3" t="s">
        <v>5139</v>
      </c>
      <c r="B3860" s="11" t="str">
        <f t="shared" si="1"/>
        <v>20210610</v>
      </c>
      <c r="C3860" s="12">
        <f t="shared" si="2"/>
        <v>44357</v>
      </c>
      <c r="D3860" s="3" t="str">
        <f t="shared" si="3"/>
        <v>18</v>
      </c>
      <c r="E3860" s="13">
        <v>164.0</v>
      </c>
      <c r="F3860" s="14">
        <f>'Costo de tareas'!$B$15</f>
        <v>0.1964027778</v>
      </c>
      <c r="G3860" s="15">
        <f>'Producción diaria'!$T$3*$L$2*$M$2*$N$2*E3860*1000/'Costo de tareas'!$B$14</f>
        <v>246.5841574</v>
      </c>
      <c r="H3860" s="16">
        <f>IF(G3860 &gt; 'Costo de tareas'!$B$13, 'Costo de tareas'!$B$13, IF(G3860 &lt; 'Costo de tareas'!$B$13*0.2, 0, 'Costo de tareas'!$B$13- G3860))</f>
        <v>39.28055556</v>
      </c>
      <c r="I3860" s="17">
        <f>IF(H3860=0,'Costo de tareas'!$B$13,'Costo de tareas'!$B$13-H3860)</f>
        <v>0</v>
      </c>
      <c r="J3860" s="2"/>
      <c r="K3860" s="2"/>
      <c r="P3860" s="2"/>
    </row>
    <row r="3861">
      <c r="A3861" s="3" t="s">
        <v>5140</v>
      </c>
      <c r="B3861" s="11" t="str">
        <f t="shared" si="1"/>
        <v>20210610</v>
      </c>
      <c r="C3861" s="12">
        <f t="shared" si="2"/>
        <v>44357</v>
      </c>
      <c r="D3861" s="3" t="str">
        <f t="shared" si="3"/>
        <v>19</v>
      </c>
      <c r="E3861" s="13">
        <v>6.0</v>
      </c>
      <c r="F3861" s="14">
        <f>'Costo de tareas'!$B$15</f>
        <v>0.1964027778</v>
      </c>
      <c r="G3861" s="15">
        <f>'Producción diaria'!$T$3*$L$2*$M$2*$N$2*E3861*1000/'Costo de tareas'!$B$14</f>
        <v>9.021371611</v>
      </c>
      <c r="H3861" s="16">
        <f>IF(G3861 &gt; 'Costo de tareas'!$B$13, 'Costo de tareas'!$B$13, IF(G3861 &lt; 'Costo de tareas'!$B$13*0.2, 0, 'Costo de tareas'!$B$13- G3861))</f>
        <v>30.25918394</v>
      </c>
      <c r="I3861" s="17">
        <f>IF(H3861=0,'Costo de tareas'!$B$13,'Costo de tareas'!$B$13-H3861)</f>
        <v>9.021371611</v>
      </c>
      <c r="J3861" s="2"/>
      <c r="K3861" s="2"/>
      <c r="P3861" s="2"/>
    </row>
    <row r="3862">
      <c r="A3862" s="3" t="s">
        <v>5141</v>
      </c>
      <c r="B3862" s="11" t="str">
        <f t="shared" si="1"/>
        <v>20210610</v>
      </c>
      <c r="C3862" s="12">
        <f t="shared" si="2"/>
        <v>44357</v>
      </c>
      <c r="D3862" s="3" t="str">
        <f t="shared" si="3"/>
        <v>20</v>
      </c>
      <c r="E3862" s="13">
        <v>0.0</v>
      </c>
      <c r="F3862" s="14">
        <f>'Costo de tareas'!$B$15</f>
        <v>0.1964027778</v>
      </c>
      <c r="G3862" s="15">
        <f>'Producción diaria'!$T$3*$L$2*$M$2*$N$2*E3862*1000/'Costo de tareas'!$B$14</f>
        <v>0</v>
      </c>
      <c r="H3862" s="16">
        <f>IF(G3862 &gt; 'Costo de tareas'!$B$13, 'Costo de tareas'!$B$13, IF(G3862 &lt; 'Costo de tareas'!$B$13*0.2, 0, 'Costo de tareas'!$B$13- G3862))</f>
        <v>0</v>
      </c>
      <c r="I3862" s="17">
        <f>IF(H3862=0,'Costo de tareas'!$B$13,'Costo de tareas'!$B$13-H3862)</f>
        <v>39.28055556</v>
      </c>
      <c r="J3862" s="2"/>
      <c r="K3862" s="2"/>
      <c r="P3862" s="2"/>
    </row>
    <row r="3863">
      <c r="A3863" s="3" t="s">
        <v>5143</v>
      </c>
      <c r="B3863" s="11" t="str">
        <f t="shared" si="1"/>
        <v>20210610</v>
      </c>
      <c r="C3863" s="12">
        <f t="shared" si="2"/>
        <v>44357</v>
      </c>
      <c r="D3863" s="3" t="str">
        <f t="shared" si="3"/>
        <v>21</v>
      </c>
      <c r="E3863" s="13">
        <v>0.0</v>
      </c>
      <c r="F3863" s="14">
        <f>'Costo de tareas'!$B$15</f>
        <v>0.1964027778</v>
      </c>
      <c r="G3863" s="15">
        <f>'Producción diaria'!$T$3*$L$2*$M$2*$N$2*E3863*1000/'Costo de tareas'!$B$14</f>
        <v>0</v>
      </c>
      <c r="H3863" s="16">
        <f>IF(G3863 &gt; 'Costo de tareas'!$B$13, 'Costo de tareas'!$B$13, IF(G3863 &lt; 'Costo de tareas'!$B$13*0.2, 0, 'Costo de tareas'!$B$13- G3863))</f>
        <v>0</v>
      </c>
      <c r="I3863" s="17">
        <f>IF(H3863=0,'Costo de tareas'!$B$13,'Costo de tareas'!$B$13-H3863)</f>
        <v>39.28055556</v>
      </c>
      <c r="J3863" s="2"/>
      <c r="K3863" s="2"/>
      <c r="P3863" s="2"/>
    </row>
    <row r="3864">
      <c r="A3864" s="3" t="s">
        <v>5144</v>
      </c>
      <c r="B3864" s="11" t="str">
        <f t="shared" si="1"/>
        <v>20210610</v>
      </c>
      <c r="C3864" s="12">
        <f t="shared" si="2"/>
        <v>44357</v>
      </c>
      <c r="D3864" s="3" t="str">
        <f t="shared" si="3"/>
        <v>22</v>
      </c>
      <c r="E3864" s="13">
        <v>0.0</v>
      </c>
      <c r="F3864" s="14">
        <f>'Costo de tareas'!$B$15</f>
        <v>0.1964027778</v>
      </c>
      <c r="G3864" s="15">
        <f>'Producción diaria'!$T$3*$L$2*$M$2*$N$2*E3864*1000/'Costo de tareas'!$B$14</f>
        <v>0</v>
      </c>
      <c r="H3864" s="16">
        <f>IF(G3864 &gt; 'Costo de tareas'!$B$13, 'Costo de tareas'!$B$13, IF(G3864 &lt; 'Costo de tareas'!$B$13*0.2, 0, 'Costo de tareas'!$B$13- G3864))</f>
        <v>0</v>
      </c>
      <c r="I3864" s="17">
        <f>IF(H3864=0,'Costo de tareas'!$B$13,'Costo de tareas'!$B$13-H3864)</f>
        <v>39.28055556</v>
      </c>
      <c r="J3864" s="2"/>
      <c r="K3864" s="2"/>
      <c r="P3864" s="2"/>
    </row>
    <row r="3865">
      <c r="A3865" s="3" t="s">
        <v>5146</v>
      </c>
      <c r="B3865" s="11" t="str">
        <f t="shared" si="1"/>
        <v>20210610</v>
      </c>
      <c r="C3865" s="12">
        <f t="shared" si="2"/>
        <v>44357</v>
      </c>
      <c r="D3865" s="3" t="str">
        <f t="shared" si="3"/>
        <v>23</v>
      </c>
      <c r="E3865" s="13">
        <v>0.0</v>
      </c>
      <c r="F3865" s="14">
        <f>'Costo de tareas'!$B$15</f>
        <v>0.1964027778</v>
      </c>
      <c r="G3865" s="15">
        <f>'Producción diaria'!$T$3*$L$2*$M$2*$N$2*E3865*1000/'Costo de tareas'!$B$14</f>
        <v>0</v>
      </c>
      <c r="H3865" s="16">
        <f>IF(G3865 &gt; 'Costo de tareas'!$B$13, 'Costo de tareas'!$B$13, IF(G3865 &lt; 'Costo de tareas'!$B$13*0.2, 0, 'Costo de tareas'!$B$13- G3865))</f>
        <v>0</v>
      </c>
      <c r="I3865" s="17">
        <f>IF(H3865=0,'Costo de tareas'!$B$13,'Costo de tareas'!$B$13-H3865)</f>
        <v>39.28055556</v>
      </c>
      <c r="J3865" s="2"/>
      <c r="K3865" s="2"/>
      <c r="P3865" s="2"/>
    </row>
    <row r="3866">
      <c r="A3866" s="3" t="s">
        <v>5148</v>
      </c>
      <c r="B3866" s="11" t="str">
        <f t="shared" si="1"/>
        <v>20210611</v>
      </c>
      <c r="C3866" s="12">
        <f t="shared" si="2"/>
        <v>44358</v>
      </c>
      <c r="D3866" s="3" t="str">
        <f t="shared" si="3"/>
        <v>00</v>
      </c>
      <c r="E3866" s="13">
        <v>0.0</v>
      </c>
      <c r="F3866" s="14">
        <f>'Costo de tareas'!$B$15</f>
        <v>0.1964027778</v>
      </c>
      <c r="G3866" s="15">
        <f>'Producción diaria'!$T$3*$L$2*$M$2*$N$2*E3866*1000/'Costo de tareas'!$B$14</f>
        <v>0</v>
      </c>
      <c r="H3866" s="16">
        <f>IF(G3866 &gt; 'Costo de tareas'!$B$13, 'Costo de tareas'!$B$13, IF(G3866 &lt; 'Costo de tareas'!$B$13*0.2, 0, 'Costo de tareas'!$B$13- G3866))</f>
        <v>0</v>
      </c>
      <c r="I3866" s="17">
        <f>IF(H3866=0,'Costo de tareas'!$B$13,'Costo de tareas'!$B$13-H3866)</f>
        <v>39.28055556</v>
      </c>
      <c r="J3866" s="2"/>
      <c r="K3866" s="2"/>
      <c r="P3866" s="2"/>
    </row>
    <row r="3867">
      <c r="A3867" s="3" t="s">
        <v>5150</v>
      </c>
      <c r="B3867" s="11" t="str">
        <f t="shared" si="1"/>
        <v>20210611</v>
      </c>
      <c r="C3867" s="12">
        <f t="shared" si="2"/>
        <v>44358</v>
      </c>
      <c r="D3867" s="3" t="str">
        <f t="shared" si="3"/>
        <v>01</v>
      </c>
      <c r="E3867" s="13">
        <v>0.0</v>
      </c>
      <c r="F3867" s="14">
        <f>'Costo de tareas'!$B$15</f>
        <v>0.1964027778</v>
      </c>
      <c r="G3867" s="15">
        <f>'Producción diaria'!$T$3*$L$2*$M$2*$N$2*E3867*1000/'Costo de tareas'!$B$14</f>
        <v>0</v>
      </c>
      <c r="H3867" s="16">
        <f>IF(G3867 &gt; 'Costo de tareas'!$B$13, 'Costo de tareas'!$B$13, IF(G3867 &lt; 'Costo de tareas'!$B$13*0.2, 0, 'Costo de tareas'!$B$13- G3867))</f>
        <v>0</v>
      </c>
      <c r="I3867" s="17">
        <f>IF(H3867=0,'Costo de tareas'!$B$13,'Costo de tareas'!$B$13-H3867)</f>
        <v>39.28055556</v>
      </c>
      <c r="J3867" s="2"/>
      <c r="K3867" s="2"/>
      <c r="P3867" s="2"/>
    </row>
    <row r="3868">
      <c r="A3868" s="3" t="s">
        <v>5152</v>
      </c>
      <c r="B3868" s="11" t="str">
        <f t="shared" si="1"/>
        <v>20210611</v>
      </c>
      <c r="C3868" s="12">
        <f t="shared" si="2"/>
        <v>44358</v>
      </c>
      <c r="D3868" s="3" t="str">
        <f t="shared" si="3"/>
        <v>02</v>
      </c>
      <c r="E3868" s="13">
        <v>0.0</v>
      </c>
      <c r="F3868" s="14">
        <f>'Costo de tareas'!$B$15</f>
        <v>0.1964027778</v>
      </c>
      <c r="G3868" s="15">
        <f>'Producción diaria'!$T$3*$L$2*$M$2*$N$2*E3868*1000/'Costo de tareas'!$B$14</f>
        <v>0</v>
      </c>
      <c r="H3868" s="16">
        <f>IF(G3868 &gt; 'Costo de tareas'!$B$13, 'Costo de tareas'!$B$13, IF(G3868 &lt; 'Costo de tareas'!$B$13*0.2, 0, 'Costo de tareas'!$B$13- G3868))</f>
        <v>0</v>
      </c>
      <c r="I3868" s="17">
        <f>IF(H3868=0,'Costo de tareas'!$B$13,'Costo de tareas'!$B$13-H3868)</f>
        <v>39.28055556</v>
      </c>
      <c r="J3868" s="2"/>
      <c r="K3868" s="2"/>
      <c r="P3868" s="2"/>
    </row>
    <row r="3869">
      <c r="A3869" s="3" t="s">
        <v>5154</v>
      </c>
      <c r="B3869" s="11" t="str">
        <f t="shared" si="1"/>
        <v>20210611</v>
      </c>
      <c r="C3869" s="12">
        <f t="shared" si="2"/>
        <v>44358</v>
      </c>
      <c r="D3869" s="3" t="str">
        <f t="shared" si="3"/>
        <v>03</v>
      </c>
      <c r="E3869" s="13">
        <v>0.0</v>
      </c>
      <c r="F3869" s="14">
        <f>'Costo de tareas'!$B$15</f>
        <v>0.1964027778</v>
      </c>
      <c r="G3869" s="15">
        <f>'Producción diaria'!$T$3*$L$2*$M$2*$N$2*E3869*1000/'Costo de tareas'!$B$14</f>
        <v>0</v>
      </c>
      <c r="H3869" s="16">
        <f>IF(G3869 &gt; 'Costo de tareas'!$B$13, 'Costo de tareas'!$B$13, IF(G3869 &lt; 'Costo de tareas'!$B$13*0.2, 0, 'Costo de tareas'!$B$13- G3869))</f>
        <v>0</v>
      </c>
      <c r="I3869" s="17">
        <f>IF(H3869=0,'Costo de tareas'!$B$13,'Costo de tareas'!$B$13-H3869)</f>
        <v>39.28055556</v>
      </c>
      <c r="J3869" s="2"/>
      <c r="K3869" s="2"/>
      <c r="P3869" s="2"/>
    </row>
    <row r="3870">
      <c r="A3870" s="3" t="s">
        <v>5156</v>
      </c>
      <c r="B3870" s="11" t="str">
        <f t="shared" si="1"/>
        <v>20210611</v>
      </c>
      <c r="C3870" s="12">
        <f t="shared" si="2"/>
        <v>44358</v>
      </c>
      <c r="D3870" s="3" t="str">
        <f t="shared" si="3"/>
        <v>04</v>
      </c>
      <c r="E3870" s="13">
        <v>0.0</v>
      </c>
      <c r="F3870" s="14">
        <f>'Costo de tareas'!$B$15</f>
        <v>0.1964027778</v>
      </c>
      <c r="G3870" s="15">
        <f>'Producción diaria'!$T$3*$L$2*$M$2*$N$2*E3870*1000/'Costo de tareas'!$B$14</f>
        <v>0</v>
      </c>
      <c r="H3870" s="16">
        <f>IF(G3870 &gt; 'Costo de tareas'!$B$13, 'Costo de tareas'!$B$13, IF(G3870 &lt; 'Costo de tareas'!$B$13*0.2, 0, 'Costo de tareas'!$B$13- G3870))</f>
        <v>0</v>
      </c>
      <c r="I3870" s="17">
        <f>IF(H3870=0,'Costo de tareas'!$B$13,'Costo de tareas'!$B$13-H3870)</f>
        <v>39.28055556</v>
      </c>
      <c r="J3870" s="2"/>
      <c r="K3870" s="2"/>
      <c r="P3870" s="2"/>
    </row>
    <row r="3871">
      <c r="A3871" s="3" t="s">
        <v>5157</v>
      </c>
      <c r="B3871" s="11" t="str">
        <f t="shared" si="1"/>
        <v>20210611</v>
      </c>
      <c r="C3871" s="12">
        <f t="shared" si="2"/>
        <v>44358</v>
      </c>
      <c r="D3871" s="3" t="str">
        <f t="shared" si="3"/>
        <v>05</v>
      </c>
      <c r="E3871" s="13">
        <v>17.0</v>
      </c>
      <c r="F3871" s="14">
        <f>'Costo de tareas'!$B$15</f>
        <v>0.1964027778</v>
      </c>
      <c r="G3871" s="15">
        <f>'Producción diaria'!$T$3*$L$2*$M$2*$N$2*E3871*1000/'Costo de tareas'!$B$14</f>
        <v>25.5605529</v>
      </c>
      <c r="H3871" s="16">
        <f>IF(G3871 &gt; 'Costo de tareas'!$B$13, 'Costo de tareas'!$B$13, IF(G3871 &lt; 'Costo de tareas'!$B$13*0.2, 0, 'Costo de tareas'!$B$13- G3871))</f>
        <v>13.72000266</v>
      </c>
      <c r="I3871" s="17">
        <f>IF(H3871=0,'Costo de tareas'!$B$13,'Costo de tareas'!$B$13-H3871)</f>
        <v>25.5605529</v>
      </c>
      <c r="J3871" s="2"/>
      <c r="K3871" s="2"/>
      <c r="P3871" s="2"/>
    </row>
    <row r="3872">
      <c r="A3872" s="3" t="s">
        <v>5158</v>
      </c>
      <c r="B3872" s="11" t="str">
        <f t="shared" si="1"/>
        <v>20210611</v>
      </c>
      <c r="C3872" s="12">
        <f t="shared" si="2"/>
        <v>44358</v>
      </c>
      <c r="D3872" s="3" t="str">
        <f t="shared" si="3"/>
        <v>06</v>
      </c>
      <c r="E3872" s="13">
        <v>172.0</v>
      </c>
      <c r="F3872" s="14">
        <f>'Costo de tareas'!$B$15</f>
        <v>0.1964027778</v>
      </c>
      <c r="G3872" s="15">
        <f>'Producción diaria'!$T$3*$L$2*$M$2*$N$2*E3872*1000/'Costo de tareas'!$B$14</f>
        <v>258.6126528</v>
      </c>
      <c r="H3872" s="16">
        <f>IF(G3872 &gt; 'Costo de tareas'!$B$13, 'Costo de tareas'!$B$13, IF(G3872 &lt; 'Costo de tareas'!$B$13*0.2, 0, 'Costo de tareas'!$B$13- G3872))</f>
        <v>39.28055556</v>
      </c>
      <c r="I3872" s="17">
        <f>IF(H3872=0,'Costo de tareas'!$B$13,'Costo de tareas'!$B$13-H3872)</f>
        <v>0</v>
      </c>
      <c r="J3872" s="2"/>
      <c r="K3872" s="2"/>
      <c r="P3872" s="2"/>
    </row>
    <row r="3873">
      <c r="A3873" s="3" t="s">
        <v>5159</v>
      </c>
      <c r="B3873" s="11" t="str">
        <f t="shared" si="1"/>
        <v>20210611</v>
      </c>
      <c r="C3873" s="12">
        <f t="shared" si="2"/>
        <v>44358</v>
      </c>
      <c r="D3873" s="3" t="str">
        <f t="shared" si="3"/>
        <v>07</v>
      </c>
      <c r="E3873" s="13">
        <v>366.0</v>
      </c>
      <c r="F3873" s="14">
        <f>'Costo de tareas'!$B$15</f>
        <v>0.1964027778</v>
      </c>
      <c r="G3873" s="15">
        <f>'Producción diaria'!$T$3*$L$2*$M$2*$N$2*E3873*1000/'Costo de tareas'!$B$14</f>
        <v>550.3036683</v>
      </c>
      <c r="H3873" s="16">
        <f>IF(G3873 &gt; 'Costo de tareas'!$B$13, 'Costo de tareas'!$B$13, IF(G3873 &lt; 'Costo de tareas'!$B$13*0.2, 0, 'Costo de tareas'!$B$13- G3873))</f>
        <v>39.28055556</v>
      </c>
      <c r="I3873" s="17">
        <f>IF(H3873=0,'Costo de tareas'!$B$13,'Costo de tareas'!$B$13-H3873)</f>
        <v>0</v>
      </c>
      <c r="J3873" s="2"/>
      <c r="K3873" s="2"/>
      <c r="P3873" s="2"/>
    </row>
    <row r="3874">
      <c r="A3874" s="3" t="s">
        <v>5160</v>
      </c>
      <c r="B3874" s="11" t="str">
        <f t="shared" si="1"/>
        <v>20210611</v>
      </c>
      <c r="C3874" s="12">
        <f t="shared" si="2"/>
        <v>44358</v>
      </c>
      <c r="D3874" s="3" t="str">
        <f t="shared" si="3"/>
        <v>08</v>
      </c>
      <c r="E3874" s="13">
        <v>557.0</v>
      </c>
      <c r="F3874" s="14">
        <f>'Costo de tareas'!$B$15</f>
        <v>0.1964027778</v>
      </c>
      <c r="G3874" s="15">
        <f>'Producción diaria'!$T$3*$L$2*$M$2*$N$2*E3874*1000/'Costo de tareas'!$B$14</f>
        <v>837.4839979</v>
      </c>
      <c r="H3874" s="16">
        <f>IF(G3874 &gt; 'Costo de tareas'!$B$13, 'Costo de tareas'!$B$13, IF(G3874 &lt; 'Costo de tareas'!$B$13*0.2, 0, 'Costo de tareas'!$B$13- G3874))</f>
        <v>39.28055556</v>
      </c>
      <c r="I3874" s="17">
        <f>IF(H3874=0,'Costo de tareas'!$B$13,'Costo de tareas'!$B$13-H3874)</f>
        <v>0</v>
      </c>
      <c r="J3874" s="2"/>
      <c r="K3874" s="2"/>
      <c r="P3874" s="2"/>
    </row>
    <row r="3875">
      <c r="A3875" s="3" t="s">
        <v>5161</v>
      </c>
      <c r="B3875" s="11" t="str">
        <f t="shared" si="1"/>
        <v>20210611</v>
      </c>
      <c r="C3875" s="12">
        <f t="shared" si="2"/>
        <v>44358</v>
      </c>
      <c r="D3875" s="3" t="str">
        <f t="shared" si="3"/>
        <v>09</v>
      </c>
      <c r="E3875" s="13">
        <v>736.0</v>
      </c>
      <c r="F3875" s="14">
        <f>'Costo de tareas'!$B$15</f>
        <v>0.1964027778</v>
      </c>
      <c r="G3875" s="15">
        <f>'Producción diaria'!$T$3*$L$2*$M$2*$N$2*E3875*1000/'Costo de tareas'!$B$14</f>
        <v>1106.621584</v>
      </c>
      <c r="H3875" s="16">
        <f>IF(G3875 &gt; 'Costo de tareas'!$B$13, 'Costo de tareas'!$B$13, IF(G3875 &lt; 'Costo de tareas'!$B$13*0.2, 0, 'Costo de tareas'!$B$13- G3875))</f>
        <v>39.28055556</v>
      </c>
      <c r="I3875" s="17">
        <f>IF(H3875=0,'Costo de tareas'!$B$13,'Costo de tareas'!$B$13-H3875)</f>
        <v>0</v>
      </c>
      <c r="J3875" s="2"/>
      <c r="K3875" s="2"/>
      <c r="P3875" s="2"/>
    </row>
    <row r="3876">
      <c r="A3876" s="3" t="s">
        <v>5162</v>
      </c>
      <c r="B3876" s="11" t="str">
        <f t="shared" si="1"/>
        <v>20210611</v>
      </c>
      <c r="C3876" s="12">
        <f t="shared" si="2"/>
        <v>44358</v>
      </c>
      <c r="D3876" s="3" t="str">
        <f t="shared" si="3"/>
        <v>10</v>
      </c>
      <c r="E3876" s="13">
        <v>878.0</v>
      </c>
      <c r="F3876" s="14">
        <f>'Costo de tareas'!$B$15</f>
        <v>0.1964027778</v>
      </c>
      <c r="G3876" s="15">
        <f>'Producción diaria'!$T$3*$L$2*$M$2*$N$2*E3876*1000/'Costo de tareas'!$B$14</f>
        <v>1320.127379</v>
      </c>
      <c r="H3876" s="16">
        <f>IF(G3876 &gt; 'Costo de tareas'!$B$13, 'Costo de tareas'!$B$13, IF(G3876 &lt; 'Costo de tareas'!$B$13*0.2, 0, 'Costo de tareas'!$B$13- G3876))</f>
        <v>39.28055556</v>
      </c>
      <c r="I3876" s="17">
        <f>IF(H3876=0,'Costo de tareas'!$B$13,'Costo de tareas'!$B$13-H3876)</f>
        <v>0</v>
      </c>
      <c r="J3876" s="2"/>
      <c r="K3876" s="2"/>
      <c r="P3876" s="2"/>
    </row>
    <row r="3877">
      <c r="A3877" s="3" t="s">
        <v>5163</v>
      </c>
      <c r="B3877" s="11" t="str">
        <f t="shared" si="1"/>
        <v>20210611</v>
      </c>
      <c r="C3877" s="12">
        <f t="shared" si="2"/>
        <v>44358</v>
      </c>
      <c r="D3877" s="3" t="str">
        <f t="shared" si="3"/>
        <v>11</v>
      </c>
      <c r="E3877" s="13">
        <v>963.0</v>
      </c>
      <c r="F3877" s="14">
        <f>'Costo de tareas'!$B$15</f>
        <v>0.1964027778</v>
      </c>
      <c r="G3877" s="15">
        <f>'Producción diaria'!$T$3*$L$2*$M$2*$N$2*E3877*1000/'Costo de tareas'!$B$14</f>
        <v>1447.930144</v>
      </c>
      <c r="H3877" s="16">
        <f>IF(G3877 &gt; 'Costo de tareas'!$B$13, 'Costo de tareas'!$B$13, IF(G3877 &lt; 'Costo de tareas'!$B$13*0.2, 0, 'Costo de tareas'!$B$13- G3877))</f>
        <v>39.28055556</v>
      </c>
      <c r="I3877" s="17">
        <f>IF(H3877=0,'Costo de tareas'!$B$13,'Costo de tareas'!$B$13-H3877)</f>
        <v>0</v>
      </c>
      <c r="J3877" s="2"/>
      <c r="K3877" s="2"/>
      <c r="P3877" s="2"/>
    </row>
    <row r="3878">
      <c r="A3878" s="3" t="s">
        <v>5164</v>
      </c>
      <c r="B3878" s="11" t="str">
        <f t="shared" si="1"/>
        <v>20210611</v>
      </c>
      <c r="C3878" s="12">
        <f t="shared" si="2"/>
        <v>44358</v>
      </c>
      <c r="D3878" s="3" t="str">
        <f t="shared" si="3"/>
        <v>12</v>
      </c>
      <c r="E3878" s="13">
        <v>986.0</v>
      </c>
      <c r="F3878" s="14">
        <f>'Costo de tareas'!$B$15</f>
        <v>0.1964027778</v>
      </c>
      <c r="G3878" s="15">
        <f>'Producción diaria'!$T$3*$L$2*$M$2*$N$2*E3878*1000/'Costo de tareas'!$B$14</f>
        <v>1482.512068</v>
      </c>
      <c r="H3878" s="16">
        <f>IF(G3878 &gt; 'Costo de tareas'!$B$13, 'Costo de tareas'!$B$13, IF(G3878 &lt; 'Costo de tareas'!$B$13*0.2, 0, 'Costo de tareas'!$B$13- G3878))</f>
        <v>39.28055556</v>
      </c>
      <c r="I3878" s="17">
        <f>IF(H3878=0,'Costo de tareas'!$B$13,'Costo de tareas'!$B$13-H3878)</f>
        <v>0</v>
      </c>
      <c r="J3878" s="2"/>
      <c r="K3878" s="2"/>
      <c r="P3878" s="2"/>
    </row>
    <row r="3879">
      <c r="A3879" s="3" t="s">
        <v>5165</v>
      </c>
      <c r="B3879" s="11" t="str">
        <f t="shared" si="1"/>
        <v>20210611</v>
      </c>
      <c r="C3879" s="12">
        <f t="shared" si="2"/>
        <v>44358</v>
      </c>
      <c r="D3879" s="3" t="str">
        <f t="shared" si="3"/>
        <v>13</v>
      </c>
      <c r="E3879" s="13">
        <v>919.0</v>
      </c>
      <c r="F3879" s="14">
        <f>'Costo de tareas'!$B$15</f>
        <v>0.1964027778</v>
      </c>
      <c r="G3879" s="15">
        <f>'Producción diaria'!$T$3*$L$2*$M$2*$N$2*E3879*1000/'Costo de tareas'!$B$14</f>
        <v>1381.773418</v>
      </c>
      <c r="H3879" s="16">
        <f>IF(G3879 &gt; 'Costo de tareas'!$B$13, 'Costo de tareas'!$B$13, IF(G3879 &lt; 'Costo de tareas'!$B$13*0.2, 0, 'Costo de tareas'!$B$13- G3879))</f>
        <v>39.28055556</v>
      </c>
      <c r="I3879" s="17">
        <f>IF(H3879=0,'Costo de tareas'!$B$13,'Costo de tareas'!$B$13-H3879)</f>
        <v>0</v>
      </c>
      <c r="J3879" s="2"/>
      <c r="K3879" s="2"/>
      <c r="P3879" s="2"/>
    </row>
    <row r="3880">
      <c r="A3880" s="3" t="s">
        <v>5166</v>
      </c>
      <c r="B3880" s="11" t="str">
        <f t="shared" si="1"/>
        <v>20210611</v>
      </c>
      <c r="C3880" s="12">
        <f t="shared" si="2"/>
        <v>44358</v>
      </c>
      <c r="D3880" s="3" t="str">
        <f t="shared" si="3"/>
        <v>14</v>
      </c>
      <c r="E3880" s="13">
        <v>71.0</v>
      </c>
      <c r="F3880" s="14">
        <f>'Costo de tareas'!$B$15</f>
        <v>0.1964027778</v>
      </c>
      <c r="G3880" s="15">
        <f>'Producción diaria'!$T$3*$L$2*$M$2*$N$2*E3880*1000/'Costo de tareas'!$B$14</f>
        <v>106.7528974</v>
      </c>
      <c r="H3880" s="16">
        <f>IF(G3880 &gt; 'Costo de tareas'!$B$13, 'Costo de tareas'!$B$13, IF(G3880 &lt; 'Costo de tareas'!$B$13*0.2, 0, 'Costo de tareas'!$B$13- G3880))</f>
        <v>39.28055556</v>
      </c>
      <c r="I3880" s="17">
        <f>IF(H3880=0,'Costo de tareas'!$B$13,'Costo de tareas'!$B$13-H3880)</f>
        <v>0</v>
      </c>
      <c r="J3880" s="2"/>
      <c r="K3880" s="2"/>
      <c r="P3880" s="2"/>
    </row>
    <row r="3881">
      <c r="A3881" s="3" t="s">
        <v>5167</v>
      </c>
      <c r="B3881" s="11" t="str">
        <f t="shared" si="1"/>
        <v>20210611</v>
      </c>
      <c r="C3881" s="12">
        <f t="shared" si="2"/>
        <v>44358</v>
      </c>
      <c r="D3881" s="3" t="str">
        <f t="shared" si="3"/>
        <v>15</v>
      </c>
      <c r="E3881" s="13">
        <v>726.0</v>
      </c>
      <c r="F3881" s="14">
        <f>'Costo de tareas'!$B$15</f>
        <v>0.1964027778</v>
      </c>
      <c r="G3881" s="15">
        <f>'Producción diaria'!$T$3*$L$2*$M$2*$N$2*E3881*1000/'Costo de tareas'!$B$14</f>
        <v>1091.585965</v>
      </c>
      <c r="H3881" s="16">
        <f>IF(G3881 &gt; 'Costo de tareas'!$B$13, 'Costo de tareas'!$B$13, IF(G3881 &lt; 'Costo de tareas'!$B$13*0.2, 0, 'Costo de tareas'!$B$13- G3881))</f>
        <v>39.28055556</v>
      </c>
      <c r="I3881" s="17">
        <f>IF(H3881=0,'Costo de tareas'!$B$13,'Costo de tareas'!$B$13-H3881)</f>
        <v>0</v>
      </c>
      <c r="J3881" s="2"/>
      <c r="K3881" s="2"/>
      <c r="P3881" s="2"/>
    </row>
    <row r="3882">
      <c r="A3882" s="3" t="s">
        <v>5168</v>
      </c>
      <c r="B3882" s="11" t="str">
        <f t="shared" si="1"/>
        <v>20210611</v>
      </c>
      <c r="C3882" s="12">
        <f t="shared" si="2"/>
        <v>44358</v>
      </c>
      <c r="D3882" s="3" t="str">
        <f t="shared" si="3"/>
        <v>16</v>
      </c>
      <c r="E3882" s="13">
        <v>601.0</v>
      </c>
      <c r="F3882" s="14">
        <f>'Costo de tareas'!$B$15</f>
        <v>0.1964027778</v>
      </c>
      <c r="G3882" s="15">
        <f>'Producción diaria'!$T$3*$L$2*$M$2*$N$2*E3882*1000/'Costo de tareas'!$B$14</f>
        <v>903.640723</v>
      </c>
      <c r="H3882" s="16">
        <f>IF(G3882 &gt; 'Costo de tareas'!$B$13, 'Costo de tareas'!$B$13, IF(G3882 &lt; 'Costo de tareas'!$B$13*0.2, 0, 'Costo de tareas'!$B$13- G3882))</f>
        <v>39.28055556</v>
      </c>
      <c r="I3882" s="17">
        <f>IF(H3882=0,'Costo de tareas'!$B$13,'Costo de tareas'!$B$13-H3882)</f>
        <v>0</v>
      </c>
      <c r="J3882" s="2"/>
      <c r="K3882" s="2"/>
      <c r="P3882" s="2"/>
    </row>
    <row r="3883">
      <c r="A3883" s="3" t="s">
        <v>5169</v>
      </c>
      <c r="B3883" s="11" t="str">
        <f t="shared" si="1"/>
        <v>20210611</v>
      </c>
      <c r="C3883" s="12">
        <f t="shared" si="2"/>
        <v>44358</v>
      </c>
      <c r="D3883" s="3" t="str">
        <f t="shared" si="3"/>
        <v>17</v>
      </c>
      <c r="E3883" s="13">
        <v>398.0</v>
      </c>
      <c r="F3883" s="14">
        <f>'Costo de tareas'!$B$15</f>
        <v>0.1964027778</v>
      </c>
      <c r="G3883" s="15">
        <f>'Producción diaria'!$T$3*$L$2*$M$2*$N$2*E3883*1000/'Costo de tareas'!$B$14</f>
        <v>598.4176502</v>
      </c>
      <c r="H3883" s="16">
        <f>IF(G3883 &gt; 'Costo de tareas'!$B$13, 'Costo de tareas'!$B$13, IF(G3883 &lt; 'Costo de tareas'!$B$13*0.2, 0, 'Costo de tareas'!$B$13- G3883))</f>
        <v>39.28055556</v>
      </c>
      <c r="I3883" s="17">
        <f>IF(H3883=0,'Costo de tareas'!$B$13,'Costo de tareas'!$B$13-H3883)</f>
        <v>0</v>
      </c>
      <c r="J3883" s="2"/>
      <c r="K3883" s="2"/>
      <c r="P3883" s="2"/>
    </row>
    <row r="3884">
      <c r="A3884" s="3" t="s">
        <v>5170</v>
      </c>
      <c r="B3884" s="11" t="str">
        <f t="shared" si="1"/>
        <v>20210611</v>
      </c>
      <c r="C3884" s="12">
        <f t="shared" si="2"/>
        <v>44358</v>
      </c>
      <c r="D3884" s="3" t="str">
        <f t="shared" si="3"/>
        <v>18</v>
      </c>
      <c r="E3884" s="13">
        <v>196.0</v>
      </c>
      <c r="F3884" s="14">
        <f>'Costo de tareas'!$B$15</f>
        <v>0.1964027778</v>
      </c>
      <c r="G3884" s="15">
        <f>'Producción diaria'!$T$3*$L$2*$M$2*$N$2*E3884*1000/'Costo de tareas'!$B$14</f>
        <v>294.6981393</v>
      </c>
      <c r="H3884" s="16">
        <f>IF(G3884 &gt; 'Costo de tareas'!$B$13, 'Costo de tareas'!$B$13, IF(G3884 &lt; 'Costo de tareas'!$B$13*0.2, 0, 'Costo de tareas'!$B$13- G3884))</f>
        <v>39.28055556</v>
      </c>
      <c r="I3884" s="17">
        <f>IF(H3884=0,'Costo de tareas'!$B$13,'Costo de tareas'!$B$13-H3884)</f>
        <v>0</v>
      </c>
      <c r="J3884" s="2"/>
      <c r="K3884" s="2"/>
      <c r="P3884" s="2"/>
    </row>
    <row r="3885">
      <c r="A3885" s="3" t="s">
        <v>5171</v>
      </c>
      <c r="B3885" s="11" t="str">
        <f t="shared" si="1"/>
        <v>20210611</v>
      </c>
      <c r="C3885" s="12">
        <f t="shared" si="2"/>
        <v>44358</v>
      </c>
      <c r="D3885" s="3" t="str">
        <f t="shared" si="3"/>
        <v>19</v>
      </c>
      <c r="E3885" s="13">
        <v>42.0</v>
      </c>
      <c r="F3885" s="14">
        <f>'Costo de tareas'!$B$15</f>
        <v>0.1964027778</v>
      </c>
      <c r="G3885" s="15">
        <f>'Producción diaria'!$T$3*$L$2*$M$2*$N$2*E3885*1000/'Costo de tareas'!$B$14</f>
        <v>63.14960128</v>
      </c>
      <c r="H3885" s="16">
        <f>IF(G3885 &gt; 'Costo de tareas'!$B$13, 'Costo de tareas'!$B$13, IF(G3885 &lt; 'Costo de tareas'!$B$13*0.2, 0, 'Costo de tareas'!$B$13- G3885))</f>
        <v>39.28055556</v>
      </c>
      <c r="I3885" s="17">
        <f>IF(H3885=0,'Costo de tareas'!$B$13,'Costo de tareas'!$B$13-H3885)</f>
        <v>0</v>
      </c>
      <c r="J3885" s="2"/>
      <c r="K3885" s="2"/>
      <c r="P3885" s="2"/>
    </row>
    <row r="3886">
      <c r="A3886" s="3" t="s">
        <v>5172</v>
      </c>
      <c r="B3886" s="11" t="str">
        <f t="shared" si="1"/>
        <v>20210611</v>
      </c>
      <c r="C3886" s="12">
        <f t="shared" si="2"/>
        <v>44358</v>
      </c>
      <c r="D3886" s="3" t="str">
        <f t="shared" si="3"/>
        <v>20</v>
      </c>
      <c r="E3886" s="13">
        <v>0.0</v>
      </c>
      <c r="F3886" s="14">
        <f>'Costo de tareas'!$B$15</f>
        <v>0.1964027778</v>
      </c>
      <c r="G3886" s="15">
        <f>'Producción diaria'!$T$3*$L$2*$M$2*$N$2*E3886*1000/'Costo de tareas'!$B$14</f>
        <v>0</v>
      </c>
      <c r="H3886" s="16">
        <f>IF(G3886 &gt; 'Costo de tareas'!$B$13, 'Costo de tareas'!$B$13, IF(G3886 &lt; 'Costo de tareas'!$B$13*0.2, 0, 'Costo de tareas'!$B$13- G3886))</f>
        <v>0</v>
      </c>
      <c r="I3886" s="17">
        <f>IF(H3886=0,'Costo de tareas'!$B$13,'Costo de tareas'!$B$13-H3886)</f>
        <v>39.28055556</v>
      </c>
      <c r="J3886" s="2"/>
      <c r="K3886" s="2"/>
      <c r="P3886" s="2"/>
    </row>
    <row r="3887">
      <c r="A3887" s="3" t="s">
        <v>5174</v>
      </c>
      <c r="B3887" s="11" t="str">
        <f t="shared" si="1"/>
        <v>20210611</v>
      </c>
      <c r="C3887" s="12">
        <f t="shared" si="2"/>
        <v>44358</v>
      </c>
      <c r="D3887" s="3" t="str">
        <f t="shared" si="3"/>
        <v>21</v>
      </c>
      <c r="E3887" s="13">
        <v>0.0</v>
      </c>
      <c r="F3887" s="14">
        <f>'Costo de tareas'!$B$15</f>
        <v>0.1964027778</v>
      </c>
      <c r="G3887" s="15">
        <f>'Producción diaria'!$T$3*$L$2*$M$2*$N$2*E3887*1000/'Costo de tareas'!$B$14</f>
        <v>0</v>
      </c>
      <c r="H3887" s="16">
        <f>IF(G3887 &gt; 'Costo de tareas'!$B$13, 'Costo de tareas'!$B$13, IF(G3887 &lt; 'Costo de tareas'!$B$13*0.2, 0, 'Costo de tareas'!$B$13- G3887))</f>
        <v>0</v>
      </c>
      <c r="I3887" s="17">
        <f>IF(H3887=0,'Costo de tareas'!$B$13,'Costo de tareas'!$B$13-H3887)</f>
        <v>39.28055556</v>
      </c>
      <c r="J3887" s="2"/>
      <c r="K3887" s="2"/>
      <c r="P3887" s="2"/>
    </row>
    <row r="3888">
      <c r="A3888" s="3" t="s">
        <v>5175</v>
      </c>
      <c r="B3888" s="11" t="str">
        <f t="shared" si="1"/>
        <v>20210611</v>
      </c>
      <c r="C3888" s="12">
        <f t="shared" si="2"/>
        <v>44358</v>
      </c>
      <c r="D3888" s="3" t="str">
        <f t="shared" si="3"/>
        <v>22</v>
      </c>
      <c r="E3888" s="13">
        <v>0.0</v>
      </c>
      <c r="F3888" s="14">
        <f>'Costo de tareas'!$B$15</f>
        <v>0.1964027778</v>
      </c>
      <c r="G3888" s="15">
        <f>'Producción diaria'!$T$3*$L$2*$M$2*$N$2*E3888*1000/'Costo de tareas'!$B$14</f>
        <v>0</v>
      </c>
      <c r="H3888" s="16">
        <f>IF(G3888 &gt; 'Costo de tareas'!$B$13, 'Costo de tareas'!$B$13, IF(G3888 &lt; 'Costo de tareas'!$B$13*0.2, 0, 'Costo de tareas'!$B$13- G3888))</f>
        <v>0</v>
      </c>
      <c r="I3888" s="17">
        <f>IF(H3888=0,'Costo de tareas'!$B$13,'Costo de tareas'!$B$13-H3888)</f>
        <v>39.28055556</v>
      </c>
      <c r="J3888" s="2"/>
      <c r="K3888" s="2"/>
      <c r="P3888" s="2"/>
    </row>
    <row r="3889">
      <c r="A3889" s="3" t="s">
        <v>5177</v>
      </c>
      <c r="B3889" s="11" t="str">
        <f t="shared" si="1"/>
        <v>20210611</v>
      </c>
      <c r="C3889" s="12">
        <f t="shared" si="2"/>
        <v>44358</v>
      </c>
      <c r="D3889" s="3" t="str">
        <f t="shared" si="3"/>
        <v>23</v>
      </c>
      <c r="E3889" s="13">
        <v>0.0</v>
      </c>
      <c r="F3889" s="14">
        <f>'Costo de tareas'!$B$15</f>
        <v>0.1964027778</v>
      </c>
      <c r="G3889" s="15">
        <f>'Producción diaria'!$T$3*$L$2*$M$2*$N$2*E3889*1000/'Costo de tareas'!$B$14</f>
        <v>0</v>
      </c>
      <c r="H3889" s="16">
        <f>IF(G3889 &gt; 'Costo de tareas'!$B$13, 'Costo de tareas'!$B$13, IF(G3889 &lt; 'Costo de tareas'!$B$13*0.2, 0, 'Costo de tareas'!$B$13- G3889))</f>
        <v>0</v>
      </c>
      <c r="I3889" s="17">
        <f>IF(H3889=0,'Costo de tareas'!$B$13,'Costo de tareas'!$B$13-H3889)</f>
        <v>39.28055556</v>
      </c>
      <c r="J3889" s="2"/>
      <c r="K3889" s="2"/>
      <c r="P3889" s="2"/>
    </row>
    <row r="3890">
      <c r="A3890" s="3" t="s">
        <v>5179</v>
      </c>
      <c r="B3890" s="11" t="str">
        <f t="shared" si="1"/>
        <v>20210612</v>
      </c>
      <c r="C3890" s="12">
        <f t="shared" si="2"/>
        <v>44359</v>
      </c>
      <c r="D3890" s="3" t="str">
        <f t="shared" si="3"/>
        <v>00</v>
      </c>
      <c r="E3890" s="13">
        <v>0.0</v>
      </c>
      <c r="F3890" s="14">
        <f>'Costo de tareas'!$B$15</f>
        <v>0.1964027778</v>
      </c>
      <c r="G3890" s="15">
        <f>'Producción diaria'!$T$3*$L$2*$M$2*$N$2*E3890*1000/'Costo de tareas'!$B$14</f>
        <v>0</v>
      </c>
      <c r="H3890" s="16">
        <f>IF(G3890 &gt; 'Costo de tareas'!$B$13, 'Costo de tareas'!$B$13, IF(G3890 &lt; 'Costo de tareas'!$B$13*0.2, 0, 'Costo de tareas'!$B$13- G3890))</f>
        <v>0</v>
      </c>
      <c r="I3890" s="17">
        <f>IF(H3890=0,'Costo de tareas'!$B$13,'Costo de tareas'!$B$13-H3890)</f>
        <v>39.28055556</v>
      </c>
      <c r="J3890" s="2"/>
      <c r="K3890" s="2"/>
      <c r="P3890" s="2"/>
    </row>
    <row r="3891">
      <c r="A3891" s="3" t="s">
        <v>5182</v>
      </c>
      <c r="B3891" s="11" t="str">
        <f t="shared" si="1"/>
        <v>20210612</v>
      </c>
      <c r="C3891" s="12">
        <f t="shared" si="2"/>
        <v>44359</v>
      </c>
      <c r="D3891" s="3" t="str">
        <f t="shared" si="3"/>
        <v>01</v>
      </c>
      <c r="E3891" s="13">
        <v>0.0</v>
      </c>
      <c r="F3891" s="14">
        <f>'Costo de tareas'!$B$15</f>
        <v>0.1964027778</v>
      </c>
      <c r="G3891" s="15">
        <f>'Producción diaria'!$T$3*$L$2*$M$2*$N$2*E3891*1000/'Costo de tareas'!$B$14</f>
        <v>0</v>
      </c>
      <c r="H3891" s="16">
        <f>IF(G3891 &gt; 'Costo de tareas'!$B$13, 'Costo de tareas'!$B$13, IF(G3891 &lt; 'Costo de tareas'!$B$13*0.2, 0, 'Costo de tareas'!$B$13- G3891))</f>
        <v>0</v>
      </c>
      <c r="I3891" s="17">
        <f>IF(H3891=0,'Costo de tareas'!$B$13,'Costo de tareas'!$B$13-H3891)</f>
        <v>39.28055556</v>
      </c>
      <c r="J3891" s="2"/>
      <c r="K3891" s="2"/>
      <c r="P3891" s="2"/>
    </row>
    <row r="3892">
      <c r="A3892" s="3" t="s">
        <v>5183</v>
      </c>
      <c r="B3892" s="11" t="str">
        <f t="shared" si="1"/>
        <v>20210612</v>
      </c>
      <c r="C3892" s="12">
        <f t="shared" si="2"/>
        <v>44359</v>
      </c>
      <c r="D3892" s="3" t="str">
        <f t="shared" si="3"/>
        <v>02</v>
      </c>
      <c r="E3892" s="13">
        <v>0.0</v>
      </c>
      <c r="F3892" s="14">
        <f>'Costo de tareas'!$B$15</f>
        <v>0.1964027778</v>
      </c>
      <c r="G3892" s="15">
        <f>'Producción diaria'!$T$3*$L$2*$M$2*$N$2*E3892*1000/'Costo de tareas'!$B$14</f>
        <v>0</v>
      </c>
      <c r="H3892" s="16">
        <f>IF(G3892 &gt; 'Costo de tareas'!$B$13, 'Costo de tareas'!$B$13, IF(G3892 &lt; 'Costo de tareas'!$B$13*0.2, 0, 'Costo de tareas'!$B$13- G3892))</f>
        <v>0</v>
      </c>
      <c r="I3892" s="17">
        <f>IF(H3892=0,'Costo de tareas'!$B$13,'Costo de tareas'!$B$13-H3892)</f>
        <v>39.28055556</v>
      </c>
      <c r="J3892" s="2"/>
      <c r="K3892" s="2"/>
      <c r="P3892" s="2"/>
    </row>
    <row r="3893">
      <c r="A3893" s="3" t="s">
        <v>5185</v>
      </c>
      <c r="B3893" s="11" t="str">
        <f t="shared" si="1"/>
        <v>20210612</v>
      </c>
      <c r="C3893" s="12">
        <f t="shared" si="2"/>
        <v>44359</v>
      </c>
      <c r="D3893" s="3" t="str">
        <f t="shared" si="3"/>
        <v>03</v>
      </c>
      <c r="E3893" s="13">
        <v>0.0</v>
      </c>
      <c r="F3893" s="14">
        <f>'Costo de tareas'!$B$15</f>
        <v>0.1964027778</v>
      </c>
      <c r="G3893" s="15">
        <f>'Producción diaria'!$T$3*$L$2*$M$2*$N$2*E3893*1000/'Costo de tareas'!$B$14</f>
        <v>0</v>
      </c>
      <c r="H3893" s="16">
        <f>IF(G3893 &gt; 'Costo de tareas'!$B$13, 'Costo de tareas'!$B$13, IF(G3893 &lt; 'Costo de tareas'!$B$13*0.2, 0, 'Costo de tareas'!$B$13- G3893))</f>
        <v>0</v>
      </c>
      <c r="I3893" s="17">
        <f>IF(H3893=0,'Costo de tareas'!$B$13,'Costo de tareas'!$B$13-H3893)</f>
        <v>39.28055556</v>
      </c>
      <c r="J3893" s="2"/>
      <c r="K3893" s="2"/>
      <c r="P3893" s="2"/>
    </row>
    <row r="3894">
      <c r="A3894" s="3" t="s">
        <v>5186</v>
      </c>
      <c r="B3894" s="11" t="str">
        <f t="shared" si="1"/>
        <v>20210612</v>
      </c>
      <c r="C3894" s="12">
        <f t="shared" si="2"/>
        <v>44359</v>
      </c>
      <c r="D3894" s="3" t="str">
        <f t="shared" si="3"/>
        <v>04</v>
      </c>
      <c r="E3894" s="13">
        <v>0.0</v>
      </c>
      <c r="F3894" s="14">
        <f>'Costo de tareas'!$B$15</f>
        <v>0.1964027778</v>
      </c>
      <c r="G3894" s="15">
        <f>'Producción diaria'!$T$3*$L$2*$M$2*$N$2*E3894*1000/'Costo de tareas'!$B$14</f>
        <v>0</v>
      </c>
      <c r="H3894" s="16">
        <f>IF(G3894 &gt; 'Costo de tareas'!$B$13, 'Costo de tareas'!$B$13, IF(G3894 &lt; 'Costo de tareas'!$B$13*0.2, 0, 'Costo de tareas'!$B$13- G3894))</f>
        <v>0</v>
      </c>
      <c r="I3894" s="17">
        <f>IF(H3894=0,'Costo de tareas'!$B$13,'Costo de tareas'!$B$13-H3894)</f>
        <v>39.28055556</v>
      </c>
      <c r="J3894" s="2"/>
      <c r="K3894" s="2"/>
      <c r="P3894" s="2"/>
    </row>
    <row r="3895">
      <c r="A3895" s="3" t="s">
        <v>5187</v>
      </c>
      <c r="B3895" s="11" t="str">
        <f t="shared" si="1"/>
        <v>20210612</v>
      </c>
      <c r="C3895" s="12">
        <f t="shared" si="2"/>
        <v>44359</v>
      </c>
      <c r="D3895" s="3" t="str">
        <f t="shared" si="3"/>
        <v>05</v>
      </c>
      <c r="E3895" s="13">
        <v>18.0</v>
      </c>
      <c r="F3895" s="14">
        <f>'Costo de tareas'!$B$15</f>
        <v>0.1964027778</v>
      </c>
      <c r="G3895" s="15">
        <f>'Producción diaria'!$T$3*$L$2*$M$2*$N$2*E3895*1000/'Costo de tareas'!$B$14</f>
        <v>27.06411483</v>
      </c>
      <c r="H3895" s="16">
        <f>IF(G3895 &gt; 'Costo de tareas'!$B$13, 'Costo de tareas'!$B$13, IF(G3895 &lt; 'Costo de tareas'!$B$13*0.2, 0, 'Costo de tareas'!$B$13- G3895))</f>
        <v>12.21644072</v>
      </c>
      <c r="I3895" s="17">
        <f>IF(H3895=0,'Costo de tareas'!$B$13,'Costo de tareas'!$B$13-H3895)</f>
        <v>27.06411483</v>
      </c>
      <c r="J3895" s="2"/>
      <c r="K3895" s="2"/>
      <c r="P3895" s="2"/>
    </row>
    <row r="3896">
      <c r="A3896" s="3" t="s">
        <v>5188</v>
      </c>
      <c r="B3896" s="11" t="str">
        <f t="shared" si="1"/>
        <v>20210612</v>
      </c>
      <c r="C3896" s="12">
        <f t="shared" si="2"/>
        <v>44359</v>
      </c>
      <c r="D3896" s="3" t="str">
        <f t="shared" si="3"/>
        <v>06</v>
      </c>
      <c r="E3896" s="13">
        <v>17.0</v>
      </c>
      <c r="F3896" s="14">
        <f>'Costo de tareas'!$B$15</f>
        <v>0.1964027778</v>
      </c>
      <c r="G3896" s="15">
        <f>'Producción diaria'!$T$3*$L$2*$M$2*$N$2*E3896*1000/'Costo de tareas'!$B$14</f>
        <v>25.5605529</v>
      </c>
      <c r="H3896" s="16">
        <f>IF(G3896 &gt; 'Costo de tareas'!$B$13, 'Costo de tareas'!$B$13, IF(G3896 &lt; 'Costo de tareas'!$B$13*0.2, 0, 'Costo de tareas'!$B$13- G3896))</f>
        <v>13.72000266</v>
      </c>
      <c r="I3896" s="17">
        <f>IF(H3896=0,'Costo de tareas'!$B$13,'Costo de tareas'!$B$13-H3896)</f>
        <v>25.5605529</v>
      </c>
      <c r="J3896" s="2"/>
      <c r="K3896" s="2"/>
      <c r="P3896" s="2"/>
    </row>
    <row r="3897">
      <c r="A3897" s="3" t="s">
        <v>5189</v>
      </c>
      <c r="B3897" s="11" t="str">
        <f t="shared" si="1"/>
        <v>20210612</v>
      </c>
      <c r="C3897" s="12">
        <f t="shared" si="2"/>
        <v>44359</v>
      </c>
      <c r="D3897" s="3" t="str">
        <f t="shared" si="3"/>
        <v>07</v>
      </c>
      <c r="E3897" s="13">
        <v>36.0</v>
      </c>
      <c r="F3897" s="14">
        <f>'Costo de tareas'!$B$15</f>
        <v>0.1964027778</v>
      </c>
      <c r="G3897" s="15">
        <f>'Producción diaria'!$T$3*$L$2*$M$2*$N$2*E3897*1000/'Costo de tareas'!$B$14</f>
        <v>54.12822967</v>
      </c>
      <c r="H3897" s="16">
        <f>IF(G3897 &gt; 'Costo de tareas'!$B$13, 'Costo de tareas'!$B$13, IF(G3897 &lt; 'Costo de tareas'!$B$13*0.2, 0, 'Costo de tareas'!$B$13- G3897))</f>
        <v>39.28055556</v>
      </c>
      <c r="I3897" s="17">
        <f>IF(H3897=0,'Costo de tareas'!$B$13,'Costo de tareas'!$B$13-H3897)</f>
        <v>0</v>
      </c>
      <c r="J3897" s="2"/>
      <c r="K3897" s="2"/>
      <c r="P3897" s="2"/>
    </row>
    <row r="3898">
      <c r="A3898" s="3" t="s">
        <v>5190</v>
      </c>
      <c r="B3898" s="11" t="str">
        <f t="shared" si="1"/>
        <v>20210612</v>
      </c>
      <c r="C3898" s="12">
        <f t="shared" si="2"/>
        <v>44359</v>
      </c>
      <c r="D3898" s="3" t="str">
        <f t="shared" si="3"/>
        <v>08</v>
      </c>
      <c r="E3898" s="13">
        <v>548.0</v>
      </c>
      <c r="F3898" s="14">
        <f>'Costo de tareas'!$B$15</f>
        <v>0.1964027778</v>
      </c>
      <c r="G3898" s="15">
        <f>'Producción diaria'!$T$3*$L$2*$M$2*$N$2*E3898*1000/'Costo de tareas'!$B$14</f>
        <v>823.9519405</v>
      </c>
      <c r="H3898" s="16">
        <f>IF(G3898 &gt; 'Costo de tareas'!$B$13, 'Costo de tareas'!$B$13, IF(G3898 &lt; 'Costo de tareas'!$B$13*0.2, 0, 'Costo de tareas'!$B$13- G3898))</f>
        <v>39.28055556</v>
      </c>
      <c r="I3898" s="17">
        <f>IF(H3898=0,'Costo de tareas'!$B$13,'Costo de tareas'!$B$13-H3898)</f>
        <v>0</v>
      </c>
      <c r="J3898" s="2"/>
      <c r="K3898" s="2"/>
      <c r="P3898" s="2"/>
    </row>
    <row r="3899">
      <c r="A3899" s="3" t="s">
        <v>5191</v>
      </c>
      <c r="B3899" s="11" t="str">
        <f t="shared" si="1"/>
        <v>20210612</v>
      </c>
      <c r="C3899" s="12">
        <f t="shared" si="2"/>
        <v>44359</v>
      </c>
      <c r="D3899" s="3" t="str">
        <f t="shared" si="3"/>
        <v>09</v>
      </c>
      <c r="E3899" s="13">
        <v>689.0</v>
      </c>
      <c r="F3899" s="14">
        <f>'Costo de tareas'!$B$15</f>
        <v>0.1964027778</v>
      </c>
      <c r="G3899" s="15">
        <f>'Producción diaria'!$T$3*$L$2*$M$2*$N$2*E3899*1000/'Costo de tareas'!$B$14</f>
        <v>1035.954173</v>
      </c>
      <c r="H3899" s="16">
        <f>IF(G3899 &gt; 'Costo de tareas'!$B$13, 'Costo de tareas'!$B$13, IF(G3899 &lt; 'Costo de tareas'!$B$13*0.2, 0, 'Costo de tareas'!$B$13- G3899))</f>
        <v>39.28055556</v>
      </c>
      <c r="I3899" s="17">
        <f>IF(H3899=0,'Costo de tareas'!$B$13,'Costo de tareas'!$B$13-H3899)</f>
        <v>0</v>
      </c>
      <c r="J3899" s="2"/>
      <c r="K3899" s="2"/>
      <c r="P3899" s="2"/>
    </row>
    <row r="3900">
      <c r="A3900" s="3" t="s">
        <v>5192</v>
      </c>
      <c r="B3900" s="11" t="str">
        <f t="shared" si="1"/>
        <v>20210612</v>
      </c>
      <c r="C3900" s="12">
        <f t="shared" si="2"/>
        <v>44359</v>
      </c>
      <c r="D3900" s="3" t="str">
        <f t="shared" si="3"/>
        <v>10</v>
      </c>
      <c r="E3900" s="13">
        <v>851.0</v>
      </c>
      <c r="F3900" s="14">
        <f>'Costo de tareas'!$B$15</f>
        <v>0.1964027778</v>
      </c>
      <c r="G3900" s="15">
        <f>'Producción diaria'!$T$3*$L$2*$M$2*$N$2*E3900*1000/'Costo de tareas'!$B$14</f>
        <v>1279.531207</v>
      </c>
      <c r="H3900" s="16">
        <f>IF(G3900 &gt; 'Costo de tareas'!$B$13, 'Costo de tareas'!$B$13, IF(G3900 &lt; 'Costo de tareas'!$B$13*0.2, 0, 'Costo de tareas'!$B$13- G3900))</f>
        <v>39.28055556</v>
      </c>
      <c r="I3900" s="17">
        <f>IF(H3900=0,'Costo de tareas'!$B$13,'Costo de tareas'!$B$13-H3900)</f>
        <v>0</v>
      </c>
      <c r="J3900" s="2"/>
      <c r="K3900" s="2"/>
      <c r="P3900" s="2"/>
    </row>
    <row r="3901">
      <c r="A3901" s="3" t="s">
        <v>5193</v>
      </c>
      <c r="B3901" s="11" t="str">
        <f t="shared" si="1"/>
        <v>20210612</v>
      </c>
      <c r="C3901" s="12">
        <f t="shared" si="2"/>
        <v>44359</v>
      </c>
      <c r="D3901" s="3" t="str">
        <f t="shared" si="3"/>
        <v>11</v>
      </c>
      <c r="E3901" s="13">
        <v>949.0</v>
      </c>
      <c r="F3901" s="14">
        <f>'Costo de tareas'!$B$15</f>
        <v>0.1964027778</v>
      </c>
      <c r="G3901" s="15">
        <f>'Producción diaria'!$T$3*$L$2*$M$2*$N$2*E3901*1000/'Costo de tareas'!$B$14</f>
        <v>1426.880276</v>
      </c>
      <c r="H3901" s="16">
        <f>IF(G3901 &gt; 'Costo de tareas'!$B$13, 'Costo de tareas'!$B$13, IF(G3901 &lt; 'Costo de tareas'!$B$13*0.2, 0, 'Costo de tareas'!$B$13- G3901))</f>
        <v>39.28055556</v>
      </c>
      <c r="I3901" s="17">
        <f>IF(H3901=0,'Costo de tareas'!$B$13,'Costo de tareas'!$B$13-H3901)</f>
        <v>0</v>
      </c>
      <c r="J3901" s="2"/>
      <c r="K3901" s="2"/>
      <c r="P3901" s="2"/>
    </row>
    <row r="3902">
      <c r="A3902" s="3" t="s">
        <v>5194</v>
      </c>
      <c r="B3902" s="11" t="str">
        <f t="shared" si="1"/>
        <v>20210612</v>
      </c>
      <c r="C3902" s="12">
        <f t="shared" si="2"/>
        <v>44359</v>
      </c>
      <c r="D3902" s="3" t="str">
        <f t="shared" si="3"/>
        <v>12</v>
      </c>
      <c r="E3902" s="13">
        <v>972.0</v>
      </c>
      <c r="F3902" s="14">
        <f>'Costo de tareas'!$B$15</f>
        <v>0.1964027778</v>
      </c>
      <c r="G3902" s="15">
        <f>'Producción diaria'!$T$3*$L$2*$M$2*$N$2*E3902*1000/'Costo de tareas'!$B$14</f>
        <v>1461.462201</v>
      </c>
      <c r="H3902" s="16">
        <f>IF(G3902 &gt; 'Costo de tareas'!$B$13, 'Costo de tareas'!$B$13, IF(G3902 &lt; 'Costo de tareas'!$B$13*0.2, 0, 'Costo de tareas'!$B$13- G3902))</f>
        <v>39.28055556</v>
      </c>
      <c r="I3902" s="17">
        <f>IF(H3902=0,'Costo de tareas'!$B$13,'Costo de tareas'!$B$13-H3902)</f>
        <v>0</v>
      </c>
      <c r="J3902" s="2"/>
      <c r="K3902" s="2"/>
      <c r="P3902" s="2"/>
    </row>
    <row r="3903">
      <c r="A3903" s="3" t="s">
        <v>5195</v>
      </c>
      <c r="B3903" s="11" t="str">
        <f t="shared" si="1"/>
        <v>20210612</v>
      </c>
      <c r="C3903" s="12">
        <f t="shared" si="2"/>
        <v>44359</v>
      </c>
      <c r="D3903" s="3" t="str">
        <f t="shared" si="3"/>
        <v>13</v>
      </c>
      <c r="E3903" s="13">
        <v>89.0</v>
      </c>
      <c r="F3903" s="14">
        <f>'Costo de tareas'!$B$15</f>
        <v>0.1964027778</v>
      </c>
      <c r="G3903" s="15">
        <f>'Producción diaria'!$T$3*$L$2*$M$2*$N$2*E3903*1000/'Costo de tareas'!$B$14</f>
        <v>133.8170122</v>
      </c>
      <c r="H3903" s="16">
        <f>IF(G3903 &gt; 'Costo de tareas'!$B$13, 'Costo de tareas'!$B$13, IF(G3903 &lt; 'Costo de tareas'!$B$13*0.2, 0, 'Costo de tareas'!$B$13- G3903))</f>
        <v>39.28055556</v>
      </c>
      <c r="I3903" s="17">
        <f>IF(H3903=0,'Costo de tareas'!$B$13,'Costo de tareas'!$B$13-H3903)</f>
        <v>0</v>
      </c>
      <c r="J3903" s="2"/>
      <c r="K3903" s="2"/>
      <c r="P3903" s="2"/>
    </row>
    <row r="3904">
      <c r="A3904" s="3" t="s">
        <v>5196</v>
      </c>
      <c r="B3904" s="11" t="str">
        <f t="shared" si="1"/>
        <v>20210612</v>
      </c>
      <c r="C3904" s="12">
        <f t="shared" si="2"/>
        <v>44359</v>
      </c>
      <c r="D3904" s="3" t="str">
        <f t="shared" si="3"/>
        <v>14</v>
      </c>
      <c r="E3904" s="13">
        <v>724.0</v>
      </c>
      <c r="F3904" s="14">
        <f>'Costo de tareas'!$B$15</f>
        <v>0.1964027778</v>
      </c>
      <c r="G3904" s="15">
        <f>'Producción diaria'!$T$3*$L$2*$M$2*$N$2*E3904*1000/'Costo de tareas'!$B$14</f>
        <v>1088.578841</v>
      </c>
      <c r="H3904" s="16">
        <f>IF(G3904 &gt; 'Costo de tareas'!$B$13, 'Costo de tareas'!$B$13, IF(G3904 &lt; 'Costo de tareas'!$B$13*0.2, 0, 'Costo de tareas'!$B$13- G3904))</f>
        <v>39.28055556</v>
      </c>
      <c r="I3904" s="17">
        <f>IF(H3904=0,'Costo de tareas'!$B$13,'Costo de tareas'!$B$13-H3904)</f>
        <v>0</v>
      </c>
      <c r="J3904" s="2"/>
      <c r="K3904" s="2"/>
      <c r="P3904" s="2"/>
    </row>
    <row r="3905">
      <c r="A3905" s="3" t="s">
        <v>5197</v>
      </c>
      <c r="B3905" s="11" t="str">
        <f t="shared" si="1"/>
        <v>20210612</v>
      </c>
      <c r="C3905" s="12">
        <f t="shared" si="2"/>
        <v>44359</v>
      </c>
      <c r="D3905" s="3" t="str">
        <f t="shared" si="3"/>
        <v>15</v>
      </c>
      <c r="E3905" s="13">
        <v>445.0</v>
      </c>
      <c r="F3905" s="14">
        <f>'Costo de tareas'!$B$15</f>
        <v>0.1964027778</v>
      </c>
      <c r="G3905" s="15">
        <f>'Producción diaria'!$T$3*$L$2*$M$2*$N$2*E3905*1000/'Costo de tareas'!$B$14</f>
        <v>669.0850611</v>
      </c>
      <c r="H3905" s="16">
        <f>IF(G3905 &gt; 'Costo de tareas'!$B$13, 'Costo de tareas'!$B$13, IF(G3905 &lt; 'Costo de tareas'!$B$13*0.2, 0, 'Costo de tareas'!$B$13- G3905))</f>
        <v>39.28055556</v>
      </c>
      <c r="I3905" s="17">
        <f>IF(H3905=0,'Costo de tareas'!$B$13,'Costo de tareas'!$B$13-H3905)</f>
        <v>0</v>
      </c>
      <c r="J3905" s="2"/>
      <c r="K3905" s="2"/>
      <c r="P3905" s="2"/>
    </row>
    <row r="3906">
      <c r="A3906" s="3" t="s">
        <v>5198</v>
      </c>
      <c r="B3906" s="11" t="str">
        <f t="shared" si="1"/>
        <v>20210612</v>
      </c>
      <c r="C3906" s="12">
        <f t="shared" si="2"/>
        <v>44359</v>
      </c>
      <c r="D3906" s="3" t="str">
        <f t="shared" si="3"/>
        <v>16</v>
      </c>
      <c r="E3906" s="13">
        <v>264.0</v>
      </c>
      <c r="F3906" s="14">
        <f>'Costo de tareas'!$B$15</f>
        <v>0.1964027778</v>
      </c>
      <c r="G3906" s="15">
        <f>'Producción diaria'!$T$3*$L$2*$M$2*$N$2*E3906*1000/'Costo de tareas'!$B$14</f>
        <v>396.9403509</v>
      </c>
      <c r="H3906" s="16">
        <f>IF(G3906 &gt; 'Costo de tareas'!$B$13, 'Costo de tareas'!$B$13, IF(G3906 &lt; 'Costo de tareas'!$B$13*0.2, 0, 'Costo de tareas'!$B$13- G3906))</f>
        <v>39.28055556</v>
      </c>
      <c r="I3906" s="17">
        <f>IF(H3906=0,'Costo de tareas'!$B$13,'Costo de tareas'!$B$13-H3906)</f>
        <v>0</v>
      </c>
      <c r="J3906" s="2"/>
      <c r="K3906" s="2"/>
      <c r="P3906" s="2"/>
    </row>
    <row r="3907">
      <c r="A3907" s="3" t="s">
        <v>5199</v>
      </c>
      <c r="B3907" s="11" t="str">
        <f t="shared" si="1"/>
        <v>20210612</v>
      </c>
      <c r="C3907" s="12">
        <f t="shared" si="2"/>
        <v>44359</v>
      </c>
      <c r="D3907" s="3" t="str">
        <f t="shared" si="3"/>
        <v>17</v>
      </c>
      <c r="E3907" s="13">
        <v>52.0</v>
      </c>
      <c r="F3907" s="14">
        <f>'Costo de tareas'!$B$15</f>
        <v>0.1964027778</v>
      </c>
      <c r="G3907" s="15">
        <f>'Producción diaria'!$T$3*$L$2*$M$2*$N$2*E3907*1000/'Costo de tareas'!$B$14</f>
        <v>78.18522063</v>
      </c>
      <c r="H3907" s="16">
        <f>IF(G3907 &gt; 'Costo de tareas'!$B$13, 'Costo de tareas'!$B$13, IF(G3907 &lt; 'Costo de tareas'!$B$13*0.2, 0, 'Costo de tareas'!$B$13- G3907))</f>
        <v>39.28055556</v>
      </c>
      <c r="I3907" s="17">
        <f>IF(H3907=0,'Costo de tareas'!$B$13,'Costo de tareas'!$B$13-H3907)</f>
        <v>0</v>
      </c>
      <c r="J3907" s="2"/>
      <c r="K3907" s="2"/>
      <c r="P3907" s="2"/>
    </row>
    <row r="3908">
      <c r="A3908" s="3" t="s">
        <v>5200</v>
      </c>
      <c r="B3908" s="11" t="str">
        <f t="shared" si="1"/>
        <v>20210612</v>
      </c>
      <c r="C3908" s="12">
        <f t="shared" si="2"/>
        <v>44359</v>
      </c>
      <c r="D3908" s="3" t="str">
        <f t="shared" si="3"/>
        <v>18</v>
      </c>
      <c r="E3908" s="13">
        <v>208.0</v>
      </c>
      <c r="F3908" s="14">
        <f>'Costo de tareas'!$B$15</f>
        <v>0.1964027778</v>
      </c>
      <c r="G3908" s="15">
        <f>'Producción diaria'!$T$3*$L$2*$M$2*$N$2*E3908*1000/'Costo de tareas'!$B$14</f>
        <v>312.7408825</v>
      </c>
      <c r="H3908" s="16">
        <f>IF(G3908 &gt; 'Costo de tareas'!$B$13, 'Costo de tareas'!$B$13, IF(G3908 &lt; 'Costo de tareas'!$B$13*0.2, 0, 'Costo de tareas'!$B$13- G3908))</f>
        <v>39.28055556</v>
      </c>
      <c r="I3908" s="17">
        <f>IF(H3908=0,'Costo de tareas'!$B$13,'Costo de tareas'!$B$13-H3908)</f>
        <v>0</v>
      </c>
      <c r="J3908" s="2"/>
      <c r="K3908" s="2"/>
      <c r="P3908" s="2"/>
    </row>
    <row r="3909">
      <c r="A3909" s="3" t="s">
        <v>5201</v>
      </c>
      <c r="B3909" s="11" t="str">
        <f t="shared" si="1"/>
        <v>20210612</v>
      </c>
      <c r="C3909" s="12">
        <f t="shared" si="2"/>
        <v>44359</v>
      </c>
      <c r="D3909" s="3" t="str">
        <f t="shared" si="3"/>
        <v>19</v>
      </c>
      <c r="E3909" s="13">
        <v>35.0</v>
      </c>
      <c r="F3909" s="14">
        <f>'Costo de tareas'!$B$15</f>
        <v>0.1964027778</v>
      </c>
      <c r="G3909" s="15">
        <f>'Producción diaria'!$T$3*$L$2*$M$2*$N$2*E3909*1000/'Costo de tareas'!$B$14</f>
        <v>52.62466773</v>
      </c>
      <c r="H3909" s="16">
        <f>IF(G3909 &gt; 'Costo de tareas'!$B$13, 'Costo de tareas'!$B$13, IF(G3909 &lt; 'Costo de tareas'!$B$13*0.2, 0, 'Costo de tareas'!$B$13- G3909))</f>
        <v>39.28055556</v>
      </c>
      <c r="I3909" s="17">
        <f>IF(H3909=0,'Costo de tareas'!$B$13,'Costo de tareas'!$B$13-H3909)</f>
        <v>0</v>
      </c>
      <c r="J3909" s="2"/>
      <c r="K3909" s="2"/>
      <c r="P3909" s="2"/>
    </row>
    <row r="3910">
      <c r="A3910" s="3" t="s">
        <v>5202</v>
      </c>
      <c r="B3910" s="11" t="str">
        <f t="shared" si="1"/>
        <v>20210612</v>
      </c>
      <c r="C3910" s="12">
        <f t="shared" si="2"/>
        <v>44359</v>
      </c>
      <c r="D3910" s="3" t="str">
        <f t="shared" si="3"/>
        <v>20</v>
      </c>
      <c r="E3910" s="13">
        <v>0.0</v>
      </c>
      <c r="F3910" s="14">
        <f>'Costo de tareas'!$B$15</f>
        <v>0.1964027778</v>
      </c>
      <c r="G3910" s="15">
        <f>'Producción diaria'!$T$3*$L$2*$M$2*$N$2*E3910*1000/'Costo de tareas'!$B$14</f>
        <v>0</v>
      </c>
      <c r="H3910" s="16">
        <f>IF(G3910 &gt; 'Costo de tareas'!$B$13, 'Costo de tareas'!$B$13, IF(G3910 &lt; 'Costo de tareas'!$B$13*0.2, 0, 'Costo de tareas'!$B$13- G3910))</f>
        <v>0</v>
      </c>
      <c r="I3910" s="17">
        <f>IF(H3910=0,'Costo de tareas'!$B$13,'Costo de tareas'!$B$13-H3910)</f>
        <v>39.28055556</v>
      </c>
      <c r="J3910" s="2"/>
      <c r="K3910" s="2"/>
      <c r="P3910" s="2"/>
    </row>
    <row r="3911">
      <c r="A3911" s="3" t="s">
        <v>5203</v>
      </c>
      <c r="B3911" s="11" t="str">
        <f t="shared" si="1"/>
        <v>20210612</v>
      </c>
      <c r="C3911" s="12">
        <f t="shared" si="2"/>
        <v>44359</v>
      </c>
      <c r="D3911" s="3" t="str">
        <f t="shared" si="3"/>
        <v>21</v>
      </c>
      <c r="E3911" s="13">
        <v>0.0</v>
      </c>
      <c r="F3911" s="14">
        <f>'Costo de tareas'!$B$15</f>
        <v>0.1964027778</v>
      </c>
      <c r="G3911" s="15">
        <f>'Producción diaria'!$T$3*$L$2*$M$2*$N$2*E3911*1000/'Costo de tareas'!$B$14</f>
        <v>0</v>
      </c>
      <c r="H3911" s="16">
        <f>IF(G3911 &gt; 'Costo de tareas'!$B$13, 'Costo de tareas'!$B$13, IF(G3911 &lt; 'Costo de tareas'!$B$13*0.2, 0, 'Costo de tareas'!$B$13- G3911))</f>
        <v>0</v>
      </c>
      <c r="I3911" s="17">
        <f>IF(H3911=0,'Costo de tareas'!$B$13,'Costo de tareas'!$B$13-H3911)</f>
        <v>39.28055556</v>
      </c>
      <c r="J3911" s="2"/>
      <c r="K3911" s="2"/>
      <c r="P3911" s="2"/>
    </row>
    <row r="3912">
      <c r="A3912" s="3" t="s">
        <v>5204</v>
      </c>
      <c r="B3912" s="11" t="str">
        <f t="shared" si="1"/>
        <v>20210612</v>
      </c>
      <c r="C3912" s="12">
        <f t="shared" si="2"/>
        <v>44359</v>
      </c>
      <c r="D3912" s="3" t="str">
        <f t="shared" si="3"/>
        <v>22</v>
      </c>
      <c r="E3912" s="13">
        <v>0.0</v>
      </c>
      <c r="F3912" s="14">
        <f>'Costo de tareas'!$B$15</f>
        <v>0.1964027778</v>
      </c>
      <c r="G3912" s="15">
        <f>'Producción diaria'!$T$3*$L$2*$M$2*$N$2*E3912*1000/'Costo de tareas'!$B$14</f>
        <v>0</v>
      </c>
      <c r="H3912" s="16">
        <f>IF(G3912 &gt; 'Costo de tareas'!$B$13, 'Costo de tareas'!$B$13, IF(G3912 &lt; 'Costo de tareas'!$B$13*0.2, 0, 'Costo de tareas'!$B$13- G3912))</f>
        <v>0</v>
      </c>
      <c r="I3912" s="17">
        <f>IF(H3912=0,'Costo de tareas'!$B$13,'Costo de tareas'!$B$13-H3912)</f>
        <v>39.28055556</v>
      </c>
      <c r="J3912" s="2"/>
      <c r="K3912" s="2"/>
      <c r="P3912" s="2"/>
    </row>
    <row r="3913">
      <c r="A3913" s="3" t="s">
        <v>5205</v>
      </c>
      <c r="B3913" s="11" t="str">
        <f t="shared" si="1"/>
        <v>20210612</v>
      </c>
      <c r="C3913" s="12">
        <f t="shared" si="2"/>
        <v>44359</v>
      </c>
      <c r="D3913" s="3" t="str">
        <f t="shared" si="3"/>
        <v>23</v>
      </c>
      <c r="E3913" s="13">
        <v>0.0</v>
      </c>
      <c r="F3913" s="14">
        <f>'Costo de tareas'!$B$15</f>
        <v>0.1964027778</v>
      </c>
      <c r="G3913" s="15">
        <f>'Producción diaria'!$T$3*$L$2*$M$2*$N$2*E3913*1000/'Costo de tareas'!$B$14</f>
        <v>0</v>
      </c>
      <c r="H3913" s="16">
        <f>IF(G3913 &gt; 'Costo de tareas'!$B$13, 'Costo de tareas'!$B$13, IF(G3913 &lt; 'Costo de tareas'!$B$13*0.2, 0, 'Costo de tareas'!$B$13- G3913))</f>
        <v>0</v>
      </c>
      <c r="I3913" s="17">
        <f>IF(H3913=0,'Costo de tareas'!$B$13,'Costo de tareas'!$B$13-H3913)</f>
        <v>39.28055556</v>
      </c>
      <c r="J3913" s="2"/>
      <c r="K3913" s="2"/>
      <c r="P3913" s="2"/>
    </row>
    <row r="3914">
      <c r="A3914" s="3" t="s">
        <v>5207</v>
      </c>
      <c r="B3914" s="11" t="str">
        <f t="shared" si="1"/>
        <v>20210613</v>
      </c>
      <c r="C3914" s="12">
        <f t="shared" si="2"/>
        <v>44360</v>
      </c>
      <c r="D3914" s="3" t="str">
        <f t="shared" si="3"/>
        <v>00</v>
      </c>
      <c r="E3914" s="13">
        <v>0.0</v>
      </c>
      <c r="F3914" s="14">
        <f>'Costo de tareas'!$B$15</f>
        <v>0.1964027778</v>
      </c>
      <c r="G3914" s="15">
        <f>'Producción diaria'!$T$3*$L$2*$M$2*$N$2*E3914*1000/'Costo de tareas'!$B$14</f>
        <v>0</v>
      </c>
      <c r="H3914" s="16">
        <f>IF(G3914 &gt; 'Costo de tareas'!$B$13, 'Costo de tareas'!$B$13, IF(G3914 &lt; 'Costo de tareas'!$B$13*0.2, 0, 'Costo de tareas'!$B$13- G3914))</f>
        <v>0</v>
      </c>
      <c r="I3914" s="17">
        <f>IF(H3914=0,'Costo de tareas'!$B$13,'Costo de tareas'!$B$13-H3914)</f>
        <v>39.28055556</v>
      </c>
      <c r="J3914" s="2"/>
      <c r="K3914" s="2"/>
      <c r="P3914" s="2"/>
    </row>
    <row r="3915">
      <c r="A3915" s="3" t="s">
        <v>5209</v>
      </c>
      <c r="B3915" s="11" t="str">
        <f t="shared" si="1"/>
        <v>20210613</v>
      </c>
      <c r="C3915" s="12">
        <f t="shared" si="2"/>
        <v>44360</v>
      </c>
      <c r="D3915" s="3" t="str">
        <f t="shared" si="3"/>
        <v>01</v>
      </c>
      <c r="E3915" s="13">
        <v>0.0</v>
      </c>
      <c r="F3915" s="14">
        <f>'Costo de tareas'!$B$15</f>
        <v>0.1964027778</v>
      </c>
      <c r="G3915" s="15">
        <f>'Producción diaria'!$T$3*$L$2*$M$2*$N$2*E3915*1000/'Costo de tareas'!$B$14</f>
        <v>0</v>
      </c>
      <c r="H3915" s="16">
        <f>IF(G3915 &gt; 'Costo de tareas'!$B$13, 'Costo de tareas'!$B$13, IF(G3915 &lt; 'Costo de tareas'!$B$13*0.2, 0, 'Costo de tareas'!$B$13- G3915))</f>
        <v>0</v>
      </c>
      <c r="I3915" s="17">
        <f>IF(H3915=0,'Costo de tareas'!$B$13,'Costo de tareas'!$B$13-H3915)</f>
        <v>39.28055556</v>
      </c>
      <c r="J3915" s="2"/>
      <c r="K3915" s="2"/>
      <c r="P3915" s="2"/>
    </row>
    <row r="3916">
      <c r="A3916" s="3" t="s">
        <v>5210</v>
      </c>
      <c r="B3916" s="11" t="str">
        <f t="shared" si="1"/>
        <v>20210613</v>
      </c>
      <c r="C3916" s="12">
        <f t="shared" si="2"/>
        <v>44360</v>
      </c>
      <c r="D3916" s="3" t="str">
        <f t="shared" si="3"/>
        <v>02</v>
      </c>
      <c r="E3916" s="13">
        <v>0.0</v>
      </c>
      <c r="F3916" s="14">
        <f>'Costo de tareas'!$B$15</f>
        <v>0.1964027778</v>
      </c>
      <c r="G3916" s="15">
        <f>'Producción diaria'!$T$3*$L$2*$M$2*$N$2*E3916*1000/'Costo de tareas'!$B$14</f>
        <v>0</v>
      </c>
      <c r="H3916" s="16">
        <f>IF(G3916 &gt; 'Costo de tareas'!$B$13, 'Costo de tareas'!$B$13, IF(G3916 &lt; 'Costo de tareas'!$B$13*0.2, 0, 'Costo de tareas'!$B$13- G3916))</f>
        <v>0</v>
      </c>
      <c r="I3916" s="17">
        <f>IF(H3916=0,'Costo de tareas'!$B$13,'Costo de tareas'!$B$13-H3916)</f>
        <v>39.28055556</v>
      </c>
      <c r="J3916" s="2"/>
      <c r="K3916" s="2"/>
      <c r="P3916" s="2"/>
    </row>
    <row r="3917">
      <c r="A3917" s="3" t="s">
        <v>5211</v>
      </c>
      <c r="B3917" s="11" t="str">
        <f t="shared" si="1"/>
        <v>20210613</v>
      </c>
      <c r="C3917" s="12">
        <f t="shared" si="2"/>
        <v>44360</v>
      </c>
      <c r="D3917" s="3" t="str">
        <f t="shared" si="3"/>
        <v>03</v>
      </c>
      <c r="E3917" s="13">
        <v>0.0</v>
      </c>
      <c r="F3917" s="14">
        <f>'Costo de tareas'!$B$15</f>
        <v>0.1964027778</v>
      </c>
      <c r="G3917" s="15">
        <f>'Producción diaria'!$T$3*$L$2*$M$2*$N$2*E3917*1000/'Costo de tareas'!$B$14</f>
        <v>0</v>
      </c>
      <c r="H3917" s="16">
        <f>IF(G3917 &gt; 'Costo de tareas'!$B$13, 'Costo de tareas'!$B$13, IF(G3917 &lt; 'Costo de tareas'!$B$13*0.2, 0, 'Costo de tareas'!$B$13- G3917))</f>
        <v>0</v>
      </c>
      <c r="I3917" s="17">
        <f>IF(H3917=0,'Costo de tareas'!$B$13,'Costo de tareas'!$B$13-H3917)</f>
        <v>39.28055556</v>
      </c>
      <c r="J3917" s="2"/>
      <c r="K3917" s="2"/>
      <c r="P3917" s="2"/>
    </row>
    <row r="3918">
      <c r="A3918" s="3" t="s">
        <v>5213</v>
      </c>
      <c r="B3918" s="11" t="str">
        <f t="shared" si="1"/>
        <v>20210613</v>
      </c>
      <c r="C3918" s="12">
        <f t="shared" si="2"/>
        <v>44360</v>
      </c>
      <c r="D3918" s="3" t="str">
        <f t="shared" si="3"/>
        <v>04</v>
      </c>
      <c r="E3918" s="13">
        <v>0.0</v>
      </c>
      <c r="F3918" s="14">
        <f>'Costo de tareas'!$B$15</f>
        <v>0.1964027778</v>
      </c>
      <c r="G3918" s="15">
        <f>'Producción diaria'!$T$3*$L$2*$M$2*$N$2*E3918*1000/'Costo de tareas'!$B$14</f>
        <v>0</v>
      </c>
      <c r="H3918" s="16">
        <f>IF(G3918 &gt; 'Costo de tareas'!$B$13, 'Costo de tareas'!$B$13, IF(G3918 &lt; 'Costo de tareas'!$B$13*0.2, 0, 'Costo de tareas'!$B$13- G3918))</f>
        <v>0</v>
      </c>
      <c r="I3918" s="17">
        <f>IF(H3918=0,'Costo de tareas'!$B$13,'Costo de tareas'!$B$13-H3918)</f>
        <v>39.28055556</v>
      </c>
      <c r="J3918" s="2"/>
      <c r="K3918" s="2"/>
      <c r="P3918" s="2"/>
    </row>
    <row r="3919">
      <c r="A3919" s="3" t="s">
        <v>5215</v>
      </c>
      <c r="B3919" s="11" t="str">
        <f t="shared" si="1"/>
        <v>20210613</v>
      </c>
      <c r="C3919" s="12">
        <f t="shared" si="2"/>
        <v>44360</v>
      </c>
      <c r="D3919" s="3" t="str">
        <f t="shared" si="3"/>
        <v>05</v>
      </c>
      <c r="E3919" s="13">
        <v>19.0</v>
      </c>
      <c r="F3919" s="14">
        <f>'Costo de tareas'!$B$15</f>
        <v>0.1964027778</v>
      </c>
      <c r="G3919" s="15">
        <f>'Producción diaria'!$T$3*$L$2*$M$2*$N$2*E3919*1000/'Costo de tareas'!$B$14</f>
        <v>28.56767677</v>
      </c>
      <c r="H3919" s="16">
        <f>IF(G3919 &gt; 'Costo de tareas'!$B$13, 'Costo de tareas'!$B$13, IF(G3919 &lt; 'Costo de tareas'!$B$13*0.2, 0, 'Costo de tareas'!$B$13- G3919))</f>
        <v>10.71287879</v>
      </c>
      <c r="I3919" s="17">
        <f>IF(H3919=0,'Costo de tareas'!$B$13,'Costo de tareas'!$B$13-H3919)</f>
        <v>28.56767677</v>
      </c>
      <c r="J3919" s="2"/>
      <c r="K3919" s="2"/>
      <c r="P3919" s="2"/>
    </row>
    <row r="3920">
      <c r="A3920" s="3" t="s">
        <v>5216</v>
      </c>
      <c r="B3920" s="11" t="str">
        <f t="shared" si="1"/>
        <v>20210613</v>
      </c>
      <c r="C3920" s="12">
        <f t="shared" si="2"/>
        <v>44360</v>
      </c>
      <c r="D3920" s="3" t="str">
        <f t="shared" si="3"/>
        <v>06</v>
      </c>
      <c r="E3920" s="13">
        <v>172.0</v>
      </c>
      <c r="F3920" s="14">
        <f>'Costo de tareas'!$B$15</f>
        <v>0.1964027778</v>
      </c>
      <c r="G3920" s="15">
        <f>'Producción diaria'!$T$3*$L$2*$M$2*$N$2*E3920*1000/'Costo de tareas'!$B$14</f>
        <v>258.6126528</v>
      </c>
      <c r="H3920" s="16">
        <f>IF(G3920 &gt; 'Costo de tareas'!$B$13, 'Costo de tareas'!$B$13, IF(G3920 &lt; 'Costo de tareas'!$B$13*0.2, 0, 'Costo de tareas'!$B$13- G3920))</f>
        <v>39.28055556</v>
      </c>
      <c r="I3920" s="17">
        <f>IF(H3920=0,'Costo de tareas'!$B$13,'Costo de tareas'!$B$13-H3920)</f>
        <v>0</v>
      </c>
      <c r="J3920" s="2"/>
      <c r="K3920" s="2"/>
      <c r="P3920" s="2"/>
    </row>
    <row r="3921">
      <c r="A3921" s="3" t="s">
        <v>5217</v>
      </c>
      <c r="B3921" s="11" t="str">
        <f t="shared" si="1"/>
        <v>20210613</v>
      </c>
      <c r="C3921" s="12">
        <f t="shared" si="2"/>
        <v>44360</v>
      </c>
      <c r="D3921" s="3" t="str">
        <f t="shared" si="3"/>
        <v>07</v>
      </c>
      <c r="E3921" s="13">
        <v>349.0</v>
      </c>
      <c r="F3921" s="14">
        <f>'Costo de tareas'!$B$15</f>
        <v>0.1964027778</v>
      </c>
      <c r="G3921" s="15">
        <f>'Producción diaria'!$T$3*$L$2*$M$2*$N$2*E3921*1000/'Costo de tareas'!$B$14</f>
        <v>524.7431154</v>
      </c>
      <c r="H3921" s="16">
        <f>IF(G3921 &gt; 'Costo de tareas'!$B$13, 'Costo de tareas'!$B$13, IF(G3921 &lt; 'Costo de tareas'!$B$13*0.2, 0, 'Costo de tareas'!$B$13- G3921))</f>
        <v>39.28055556</v>
      </c>
      <c r="I3921" s="17">
        <f>IF(H3921=0,'Costo de tareas'!$B$13,'Costo de tareas'!$B$13-H3921)</f>
        <v>0</v>
      </c>
      <c r="J3921" s="2"/>
      <c r="K3921" s="2"/>
      <c r="P3921" s="2"/>
    </row>
    <row r="3922">
      <c r="A3922" s="3" t="s">
        <v>5218</v>
      </c>
      <c r="B3922" s="11" t="str">
        <f t="shared" si="1"/>
        <v>20210613</v>
      </c>
      <c r="C3922" s="12">
        <f t="shared" si="2"/>
        <v>44360</v>
      </c>
      <c r="D3922" s="3" t="str">
        <f t="shared" si="3"/>
        <v>08</v>
      </c>
      <c r="E3922" s="13">
        <v>552.0</v>
      </c>
      <c r="F3922" s="14">
        <f>'Costo de tareas'!$B$15</f>
        <v>0.1964027778</v>
      </c>
      <c r="G3922" s="15">
        <f>'Producción diaria'!$T$3*$L$2*$M$2*$N$2*E3922*1000/'Costo de tareas'!$B$14</f>
        <v>829.9661882</v>
      </c>
      <c r="H3922" s="16">
        <f>IF(G3922 &gt; 'Costo de tareas'!$B$13, 'Costo de tareas'!$B$13, IF(G3922 &lt; 'Costo de tareas'!$B$13*0.2, 0, 'Costo de tareas'!$B$13- G3922))</f>
        <v>39.28055556</v>
      </c>
      <c r="I3922" s="17">
        <f>IF(H3922=0,'Costo de tareas'!$B$13,'Costo de tareas'!$B$13-H3922)</f>
        <v>0</v>
      </c>
      <c r="J3922" s="2"/>
      <c r="K3922" s="2"/>
      <c r="P3922" s="2"/>
    </row>
    <row r="3923">
      <c r="A3923" s="3" t="s">
        <v>5219</v>
      </c>
      <c r="B3923" s="11" t="str">
        <f t="shared" si="1"/>
        <v>20210613</v>
      </c>
      <c r="C3923" s="12">
        <f t="shared" si="2"/>
        <v>44360</v>
      </c>
      <c r="D3923" s="3" t="str">
        <f t="shared" si="3"/>
        <v>09</v>
      </c>
      <c r="E3923" s="13">
        <v>735.0</v>
      </c>
      <c r="F3923" s="14">
        <f>'Costo de tareas'!$B$15</f>
        <v>0.1964027778</v>
      </c>
      <c r="G3923" s="15">
        <f>'Producción diaria'!$T$3*$L$2*$M$2*$N$2*E3923*1000/'Costo de tareas'!$B$14</f>
        <v>1105.118022</v>
      </c>
      <c r="H3923" s="16">
        <f>IF(G3923 &gt; 'Costo de tareas'!$B$13, 'Costo de tareas'!$B$13, IF(G3923 &lt; 'Costo de tareas'!$B$13*0.2, 0, 'Costo de tareas'!$B$13- G3923))</f>
        <v>39.28055556</v>
      </c>
      <c r="I3923" s="17">
        <f>IF(H3923=0,'Costo de tareas'!$B$13,'Costo de tareas'!$B$13-H3923)</f>
        <v>0</v>
      </c>
      <c r="J3923" s="2"/>
      <c r="K3923" s="2"/>
      <c r="P3923" s="2"/>
    </row>
    <row r="3924">
      <c r="A3924" s="3" t="s">
        <v>5220</v>
      </c>
      <c r="B3924" s="11" t="str">
        <f t="shared" si="1"/>
        <v>20210613</v>
      </c>
      <c r="C3924" s="12">
        <f t="shared" si="2"/>
        <v>44360</v>
      </c>
      <c r="D3924" s="3" t="str">
        <f t="shared" si="3"/>
        <v>10</v>
      </c>
      <c r="E3924" s="13">
        <v>873.0</v>
      </c>
      <c r="F3924" s="14">
        <f>'Costo de tareas'!$B$15</f>
        <v>0.1964027778</v>
      </c>
      <c r="G3924" s="15">
        <f>'Producción diaria'!$T$3*$L$2*$M$2*$N$2*E3924*1000/'Costo de tareas'!$B$14</f>
        <v>1312.609569</v>
      </c>
      <c r="H3924" s="16">
        <f>IF(G3924 &gt; 'Costo de tareas'!$B$13, 'Costo de tareas'!$B$13, IF(G3924 &lt; 'Costo de tareas'!$B$13*0.2, 0, 'Costo de tareas'!$B$13- G3924))</f>
        <v>39.28055556</v>
      </c>
      <c r="I3924" s="17">
        <f>IF(H3924=0,'Costo de tareas'!$B$13,'Costo de tareas'!$B$13-H3924)</f>
        <v>0</v>
      </c>
      <c r="J3924" s="2"/>
      <c r="K3924" s="2"/>
      <c r="P3924" s="2"/>
    </row>
    <row r="3925">
      <c r="A3925" s="3" t="s">
        <v>5221</v>
      </c>
      <c r="B3925" s="11" t="str">
        <f t="shared" si="1"/>
        <v>20210613</v>
      </c>
      <c r="C3925" s="12">
        <f t="shared" si="2"/>
        <v>44360</v>
      </c>
      <c r="D3925" s="3" t="str">
        <f t="shared" si="3"/>
        <v>11</v>
      </c>
      <c r="E3925" s="13">
        <v>963.0</v>
      </c>
      <c r="F3925" s="14">
        <f>'Costo de tareas'!$B$15</f>
        <v>0.1964027778</v>
      </c>
      <c r="G3925" s="15">
        <f>'Producción diaria'!$T$3*$L$2*$M$2*$N$2*E3925*1000/'Costo de tareas'!$B$14</f>
        <v>1447.930144</v>
      </c>
      <c r="H3925" s="16">
        <f>IF(G3925 &gt; 'Costo de tareas'!$B$13, 'Costo de tareas'!$B$13, IF(G3925 &lt; 'Costo de tareas'!$B$13*0.2, 0, 'Costo de tareas'!$B$13- G3925))</f>
        <v>39.28055556</v>
      </c>
      <c r="I3925" s="17">
        <f>IF(H3925=0,'Costo de tareas'!$B$13,'Costo de tareas'!$B$13-H3925)</f>
        <v>0</v>
      </c>
      <c r="J3925" s="2"/>
      <c r="K3925" s="2"/>
      <c r="P3925" s="2"/>
    </row>
    <row r="3926">
      <c r="A3926" s="3" t="s">
        <v>5222</v>
      </c>
      <c r="B3926" s="11" t="str">
        <f t="shared" si="1"/>
        <v>20210613</v>
      </c>
      <c r="C3926" s="12">
        <f t="shared" si="2"/>
        <v>44360</v>
      </c>
      <c r="D3926" s="3" t="str">
        <f t="shared" si="3"/>
        <v>12</v>
      </c>
      <c r="E3926" s="13">
        <v>991.0</v>
      </c>
      <c r="F3926" s="14">
        <f>'Costo de tareas'!$B$15</f>
        <v>0.1964027778</v>
      </c>
      <c r="G3926" s="15">
        <f>'Producción diaria'!$T$3*$L$2*$M$2*$N$2*E3926*1000/'Costo de tareas'!$B$14</f>
        <v>1490.029878</v>
      </c>
      <c r="H3926" s="16">
        <f>IF(G3926 &gt; 'Costo de tareas'!$B$13, 'Costo de tareas'!$B$13, IF(G3926 &lt; 'Costo de tareas'!$B$13*0.2, 0, 'Costo de tareas'!$B$13- G3926))</f>
        <v>39.28055556</v>
      </c>
      <c r="I3926" s="17">
        <f>IF(H3926=0,'Costo de tareas'!$B$13,'Costo de tareas'!$B$13-H3926)</f>
        <v>0</v>
      </c>
      <c r="J3926" s="2"/>
      <c r="K3926" s="2"/>
      <c r="P3926" s="2"/>
    </row>
    <row r="3927">
      <c r="A3927" s="3" t="s">
        <v>5223</v>
      </c>
      <c r="B3927" s="11" t="str">
        <f t="shared" si="1"/>
        <v>20210613</v>
      </c>
      <c r="C3927" s="12">
        <f t="shared" si="2"/>
        <v>44360</v>
      </c>
      <c r="D3927" s="3" t="str">
        <f t="shared" si="3"/>
        <v>13</v>
      </c>
      <c r="E3927" s="13">
        <v>962.0</v>
      </c>
      <c r="F3927" s="14">
        <f>'Costo de tareas'!$B$15</f>
        <v>0.1964027778</v>
      </c>
      <c r="G3927" s="15">
        <f>'Producción diaria'!$T$3*$L$2*$M$2*$N$2*E3927*1000/'Costo de tareas'!$B$14</f>
        <v>1446.426582</v>
      </c>
      <c r="H3927" s="16">
        <f>IF(G3927 &gt; 'Costo de tareas'!$B$13, 'Costo de tareas'!$B$13, IF(G3927 &lt; 'Costo de tareas'!$B$13*0.2, 0, 'Costo de tareas'!$B$13- G3927))</f>
        <v>39.28055556</v>
      </c>
      <c r="I3927" s="17">
        <f>IF(H3927=0,'Costo de tareas'!$B$13,'Costo de tareas'!$B$13-H3927)</f>
        <v>0</v>
      </c>
      <c r="J3927" s="2"/>
      <c r="K3927" s="2"/>
      <c r="P3927" s="2"/>
    </row>
    <row r="3928">
      <c r="A3928" s="3" t="s">
        <v>5224</v>
      </c>
      <c r="B3928" s="11" t="str">
        <f t="shared" si="1"/>
        <v>20210613</v>
      </c>
      <c r="C3928" s="12">
        <f t="shared" si="2"/>
        <v>44360</v>
      </c>
      <c r="D3928" s="3" t="str">
        <f t="shared" si="3"/>
        <v>14</v>
      </c>
      <c r="E3928" s="13">
        <v>454.0</v>
      </c>
      <c r="F3928" s="14">
        <f>'Costo de tareas'!$B$15</f>
        <v>0.1964027778</v>
      </c>
      <c r="G3928" s="15">
        <f>'Producción diaria'!$T$3*$L$2*$M$2*$N$2*E3928*1000/'Costo de tareas'!$B$14</f>
        <v>682.6171186</v>
      </c>
      <c r="H3928" s="16">
        <f>IF(G3928 &gt; 'Costo de tareas'!$B$13, 'Costo de tareas'!$B$13, IF(G3928 &lt; 'Costo de tareas'!$B$13*0.2, 0, 'Costo de tareas'!$B$13- G3928))</f>
        <v>39.28055556</v>
      </c>
      <c r="I3928" s="17">
        <f>IF(H3928=0,'Costo de tareas'!$B$13,'Costo de tareas'!$B$13-H3928)</f>
        <v>0</v>
      </c>
      <c r="J3928" s="2"/>
      <c r="K3928" s="2"/>
      <c r="P3928" s="2"/>
    </row>
    <row r="3929">
      <c r="A3929" s="3" t="s">
        <v>5225</v>
      </c>
      <c r="B3929" s="11" t="str">
        <f t="shared" si="1"/>
        <v>20210613</v>
      </c>
      <c r="C3929" s="12">
        <f t="shared" si="2"/>
        <v>44360</v>
      </c>
      <c r="D3929" s="3" t="str">
        <f t="shared" si="3"/>
        <v>15</v>
      </c>
      <c r="E3929" s="13">
        <v>192.0</v>
      </c>
      <c r="F3929" s="14">
        <f>'Costo de tareas'!$B$15</f>
        <v>0.1964027778</v>
      </c>
      <c r="G3929" s="15">
        <f>'Producción diaria'!$T$3*$L$2*$M$2*$N$2*E3929*1000/'Costo de tareas'!$B$14</f>
        <v>288.6838915</v>
      </c>
      <c r="H3929" s="16">
        <f>IF(G3929 &gt; 'Costo de tareas'!$B$13, 'Costo de tareas'!$B$13, IF(G3929 &lt; 'Costo de tareas'!$B$13*0.2, 0, 'Costo de tareas'!$B$13- G3929))</f>
        <v>39.28055556</v>
      </c>
      <c r="I3929" s="17">
        <f>IF(H3929=0,'Costo de tareas'!$B$13,'Costo de tareas'!$B$13-H3929)</f>
        <v>0</v>
      </c>
      <c r="J3929" s="2"/>
      <c r="K3929" s="2"/>
      <c r="P3929" s="2"/>
    </row>
    <row r="3930">
      <c r="A3930" s="3" t="s">
        <v>5226</v>
      </c>
      <c r="B3930" s="11" t="str">
        <f t="shared" si="1"/>
        <v>20210613</v>
      </c>
      <c r="C3930" s="12">
        <f t="shared" si="2"/>
        <v>44360</v>
      </c>
      <c r="D3930" s="3" t="str">
        <f t="shared" si="3"/>
        <v>16</v>
      </c>
      <c r="E3930" s="13">
        <v>8.0</v>
      </c>
      <c r="F3930" s="14">
        <f>'Costo de tareas'!$B$15</f>
        <v>0.1964027778</v>
      </c>
      <c r="G3930" s="15">
        <f>'Producción diaria'!$T$3*$L$2*$M$2*$N$2*E3930*1000/'Costo de tareas'!$B$14</f>
        <v>12.02849548</v>
      </c>
      <c r="H3930" s="16">
        <f>IF(G3930 &gt; 'Costo de tareas'!$B$13, 'Costo de tareas'!$B$13, IF(G3930 &lt; 'Costo de tareas'!$B$13*0.2, 0, 'Costo de tareas'!$B$13- G3930))</f>
        <v>27.25206007</v>
      </c>
      <c r="I3930" s="17">
        <f>IF(H3930=0,'Costo de tareas'!$B$13,'Costo de tareas'!$B$13-H3930)</f>
        <v>12.02849548</v>
      </c>
      <c r="J3930" s="2"/>
      <c r="K3930" s="2"/>
      <c r="P3930" s="2"/>
    </row>
    <row r="3931">
      <c r="A3931" s="3" t="s">
        <v>5227</v>
      </c>
      <c r="B3931" s="11" t="str">
        <f t="shared" si="1"/>
        <v>20210613</v>
      </c>
      <c r="C3931" s="12">
        <f t="shared" si="2"/>
        <v>44360</v>
      </c>
      <c r="D3931" s="3" t="str">
        <f t="shared" si="3"/>
        <v>17</v>
      </c>
      <c r="E3931" s="13">
        <v>2.0</v>
      </c>
      <c r="F3931" s="14">
        <f>'Costo de tareas'!$B$15</f>
        <v>0.1964027778</v>
      </c>
      <c r="G3931" s="15">
        <f>'Producción diaria'!$T$3*$L$2*$M$2*$N$2*E3931*1000/'Costo de tareas'!$B$14</f>
        <v>3.00712387</v>
      </c>
      <c r="H3931" s="16">
        <f>IF(G3931 &gt; 'Costo de tareas'!$B$13, 'Costo de tareas'!$B$13, IF(G3931 &lt; 'Costo de tareas'!$B$13*0.2, 0, 'Costo de tareas'!$B$13- G3931))</f>
        <v>0</v>
      </c>
      <c r="I3931" s="17">
        <f>IF(H3931=0,'Costo de tareas'!$B$13,'Costo de tareas'!$B$13-H3931)</f>
        <v>39.28055556</v>
      </c>
      <c r="J3931" s="2"/>
      <c r="K3931" s="2"/>
      <c r="P3931" s="2"/>
    </row>
    <row r="3932">
      <c r="A3932" s="3" t="s">
        <v>5228</v>
      </c>
      <c r="B3932" s="11" t="str">
        <f t="shared" si="1"/>
        <v>20210613</v>
      </c>
      <c r="C3932" s="12">
        <f t="shared" si="2"/>
        <v>44360</v>
      </c>
      <c r="D3932" s="3" t="str">
        <f t="shared" si="3"/>
        <v>18</v>
      </c>
      <c r="E3932" s="13">
        <v>19.0</v>
      </c>
      <c r="F3932" s="14">
        <f>'Costo de tareas'!$B$15</f>
        <v>0.1964027778</v>
      </c>
      <c r="G3932" s="15">
        <f>'Producción diaria'!$T$3*$L$2*$M$2*$N$2*E3932*1000/'Costo de tareas'!$B$14</f>
        <v>28.56767677</v>
      </c>
      <c r="H3932" s="16">
        <f>IF(G3932 &gt; 'Costo de tareas'!$B$13, 'Costo de tareas'!$B$13, IF(G3932 &lt; 'Costo de tareas'!$B$13*0.2, 0, 'Costo de tareas'!$B$13- G3932))</f>
        <v>10.71287879</v>
      </c>
      <c r="I3932" s="17">
        <f>IF(H3932=0,'Costo de tareas'!$B$13,'Costo de tareas'!$B$13-H3932)</f>
        <v>28.56767677</v>
      </c>
      <c r="J3932" s="2"/>
      <c r="K3932" s="2"/>
      <c r="P3932" s="2"/>
    </row>
    <row r="3933">
      <c r="A3933" s="3" t="s">
        <v>5229</v>
      </c>
      <c r="B3933" s="11" t="str">
        <f t="shared" si="1"/>
        <v>20210613</v>
      </c>
      <c r="C3933" s="12">
        <f t="shared" si="2"/>
        <v>44360</v>
      </c>
      <c r="D3933" s="3" t="str">
        <f t="shared" si="3"/>
        <v>19</v>
      </c>
      <c r="E3933" s="13">
        <v>25.0</v>
      </c>
      <c r="F3933" s="14">
        <f>'Costo de tareas'!$B$15</f>
        <v>0.1964027778</v>
      </c>
      <c r="G3933" s="15">
        <f>'Producción diaria'!$T$3*$L$2*$M$2*$N$2*E3933*1000/'Costo de tareas'!$B$14</f>
        <v>37.58904838</v>
      </c>
      <c r="H3933" s="16">
        <f>IF(G3933 &gt; 'Costo de tareas'!$B$13, 'Costo de tareas'!$B$13, IF(G3933 &lt; 'Costo de tareas'!$B$13*0.2, 0, 'Costo de tareas'!$B$13- G3933))</f>
        <v>1.691507177</v>
      </c>
      <c r="I3933" s="17">
        <f>IF(H3933=0,'Costo de tareas'!$B$13,'Costo de tareas'!$B$13-H3933)</f>
        <v>37.58904838</v>
      </c>
      <c r="J3933" s="2"/>
      <c r="K3933" s="2"/>
      <c r="P3933" s="2"/>
    </row>
    <row r="3934">
      <c r="A3934" s="3" t="s">
        <v>5230</v>
      </c>
      <c r="B3934" s="11" t="str">
        <f t="shared" si="1"/>
        <v>20210613</v>
      </c>
      <c r="C3934" s="12">
        <f t="shared" si="2"/>
        <v>44360</v>
      </c>
      <c r="D3934" s="3" t="str">
        <f t="shared" si="3"/>
        <v>20</v>
      </c>
      <c r="E3934" s="13">
        <v>0.0</v>
      </c>
      <c r="F3934" s="14">
        <f>'Costo de tareas'!$B$15</f>
        <v>0.1964027778</v>
      </c>
      <c r="G3934" s="15">
        <f>'Producción diaria'!$T$3*$L$2*$M$2*$N$2*E3934*1000/'Costo de tareas'!$B$14</f>
        <v>0</v>
      </c>
      <c r="H3934" s="16">
        <f>IF(G3934 &gt; 'Costo de tareas'!$B$13, 'Costo de tareas'!$B$13, IF(G3934 &lt; 'Costo de tareas'!$B$13*0.2, 0, 'Costo de tareas'!$B$13- G3934))</f>
        <v>0</v>
      </c>
      <c r="I3934" s="17">
        <f>IF(H3934=0,'Costo de tareas'!$B$13,'Costo de tareas'!$B$13-H3934)</f>
        <v>39.28055556</v>
      </c>
      <c r="J3934" s="2"/>
      <c r="K3934" s="2"/>
      <c r="P3934" s="2"/>
    </row>
    <row r="3935">
      <c r="A3935" s="3" t="s">
        <v>5232</v>
      </c>
      <c r="B3935" s="11" t="str">
        <f t="shared" si="1"/>
        <v>20210613</v>
      </c>
      <c r="C3935" s="12">
        <f t="shared" si="2"/>
        <v>44360</v>
      </c>
      <c r="D3935" s="3" t="str">
        <f t="shared" si="3"/>
        <v>21</v>
      </c>
      <c r="E3935" s="13">
        <v>0.0</v>
      </c>
      <c r="F3935" s="14">
        <f>'Costo de tareas'!$B$15</f>
        <v>0.1964027778</v>
      </c>
      <c r="G3935" s="15">
        <f>'Producción diaria'!$T$3*$L$2*$M$2*$N$2*E3935*1000/'Costo de tareas'!$B$14</f>
        <v>0</v>
      </c>
      <c r="H3935" s="16">
        <f>IF(G3935 &gt; 'Costo de tareas'!$B$13, 'Costo de tareas'!$B$13, IF(G3935 &lt; 'Costo de tareas'!$B$13*0.2, 0, 'Costo de tareas'!$B$13- G3935))</f>
        <v>0</v>
      </c>
      <c r="I3935" s="17">
        <f>IF(H3935=0,'Costo de tareas'!$B$13,'Costo de tareas'!$B$13-H3935)</f>
        <v>39.28055556</v>
      </c>
      <c r="J3935" s="2"/>
      <c r="K3935" s="2"/>
      <c r="P3935" s="2"/>
    </row>
    <row r="3936">
      <c r="A3936" s="3" t="s">
        <v>5234</v>
      </c>
      <c r="B3936" s="11" t="str">
        <f t="shared" si="1"/>
        <v>20210613</v>
      </c>
      <c r="C3936" s="12">
        <f t="shared" si="2"/>
        <v>44360</v>
      </c>
      <c r="D3936" s="3" t="str">
        <f t="shared" si="3"/>
        <v>22</v>
      </c>
      <c r="E3936" s="13">
        <v>0.0</v>
      </c>
      <c r="F3936" s="14">
        <f>'Costo de tareas'!$B$15</f>
        <v>0.1964027778</v>
      </c>
      <c r="G3936" s="15">
        <f>'Producción diaria'!$T$3*$L$2*$M$2*$N$2*E3936*1000/'Costo de tareas'!$B$14</f>
        <v>0</v>
      </c>
      <c r="H3936" s="16">
        <f>IF(G3936 &gt; 'Costo de tareas'!$B$13, 'Costo de tareas'!$B$13, IF(G3936 &lt; 'Costo de tareas'!$B$13*0.2, 0, 'Costo de tareas'!$B$13- G3936))</f>
        <v>0</v>
      </c>
      <c r="I3936" s="17">
        <f>IF(H3936=0,'Costo de tareas'!$B$13,'Costo de tareas'!$B$13-H3936)</f>
        <v>39.28055556</v>
      </c>
      <c r="J3936" s="2"/>
      <c r="K3936" s="2"/>
      <c r="P3936" s="2"/>
    </row>
    <row r="3937">
      <c r="A3937" s="3" t="s">
        <v>5236</v>
      </c>
      <c r="B3937" s="11" t="str">
        <f t="shared" si="1"/>
        <v>20210613</v>
      </c>
      <c r="C3937" s="12">
        <f t="shared" si="2"/>
        <v>44360</v>
      </c>
      <c r="D3937" s="3" t="str">
        <f t="shared" si="3"/>
        <v>23</v>
      </c>
      <c r="E3937" s="13">
        <v>0.0</v>
      </c>
      <c r="F3937" s="14">
        <f>'Costo de tareas'!$B$15</f>
        <v>0.1964027778</v>
      </c>
      <c r="G3937" s="15">
        <f>'Producción diaria'!$T$3*$L$2*$M$2*$N$2*E3937*1000/'Costo de tareas'!$B$14</f>
        <v>0</v>
      </c>
      <c r="H3937" s="16">
        <f>IF(G3937 &gt; 'Costo de tareas'!$B$13, 'Costo de tareas'!$B$13, IF(G3937 &lt; 'Costo de tareas'!$B$13*0.2, 0, 'Costo de tareas'!$B$13- G3937))</f>
        <v>0</v>
      </c>
      <c r="I3937" s="17">
        <f>IF(H3937=0,'Costo de tareas'!$B$13,'Costo de tareas'!$B$13-H3937)</f>
        <v>39.28055556</v>
      </c>
      <c r="J3937" s="2"/>
      <c r="K3937" s="2"/>
      <c r="P3937" s="2"/>
    </row>
    <row r="3938">
      <c r="A3938" s="3" t="s">
        <v>5237</v>
      </c>
      <c r="B3938" s="11" t="str">
        <f t="shared" si="1"/>
        <v>20210614</v>
      </c>
      <c r="C3938" s="12">
        <f t="shared" si="2"/>
        <v>44361</v>
      </c>
      <c r="D3938" s="3" t="str">
        <f t="shared" si="3"/>
        <v>00</v>
      </c>
      <c r="E3938" s="13">
        <v>0.0</v>
      </c>
      <c r="F3938" s="14">
        <f>'Costo de tareas'!$B$15</f>
        <v>0.1964027778</v>
      </c>
      <c r="G3938" s="15">
        <f>'Producción diaria'!$T$3*$L$2*$M$2*$N$2*E3938*1000/'Costo de tareas'!$B$14</f>
        <v>0</v>
      </c>
      <c r="H3938" s="16">
        <f>IF(G3938 &gt; 'Costo de tareas'!$B$13, 'Costo de tareas'!$B$13, IF(G3938 &lt; 'Costo de tareas'!$B$13*0.2, 0, 'Costo de tareas'!$B$13- G3938))</f>
        <v>0</v>
      </c>
      <c r="I3938" s="17">
        <f>IF(H3938=0,'Costo de tareas'!$B$13,'Costo de tareas'!$B$13-H3938)</f>
        <v>39.28055556</v>
      </c>
      <c r="J3938" s="2"/>
      <c r="K3938" s="2"/>
      <c r="P3938" s="2"/>
    </row>
    <row r="3939">
      <c r="A3939" s="3" t="s">
        <v>5239</v>
      </c>
      <c r="B3939" s="11" t="str">
        <f t="shared" si="1"/>
        <v>20210614</v>
      </c>
      <c r="C3939" s="12">
        <f t="shared" si="2"/>
        <v>44361</v>
      </c>
      <c r="D3939" s="3" t="str">
        <f t="shared" si="3"/>
        <v>01</v>
      </c>
      <c r="E3939" s="13">
        <v>0.0</v>
      </c>
      <c r="F3939" s="14">
        <f>'Costo de tareas'!$B$15</f>
        <v>0.1964027778</v>
      </c>
      <c r="G3939" s="15">
        <f>'Producción diaria'!$T$3*$L$2*$M$2*$N$2*E3939*1000/'Costo de tareas'!$B$14</f>
        <v>0</v>
      </c>
      <c r="H3939" s="16">
        <f>IF(G3939 &gt; 'Costo de tareas'!$B$13, 'Costo de tareas'!$B$13, IF(G3939 &lt; 'Costo de tareas'!$B$13*0.2, 0, 'Costo de tareas'!$B$13- G3939))</f>
        <v>0</v>
      </c>
      <c r="I3939" s="17">
        <f>IF(H3939=0,'Costo de tareas'!$B$13,'Costo de tareas'!$B$13-H3939)</f>
        <v>39.28055556</v>
      </c>
      <c r="J3939" s="2"/>
      <c r="K3939" s="2"/>
      <c r="P3939" s="2"/>
    </row>
    <row r="3940">
      <c r="A3940" s="3" t="s">
        <v>5241</v>
      </c>
      <c r="B3940" s="11" t="str">
        <f t="shared" si="1"/>
        <v>20210614</v>
      </c>
      <c r="C3940" s="12">
        <f t="shared" si="2"/>
        <v>44361</v>
      </c>
      <c r="D3940" s="3" t="str">
        <f t="shared" si="3"/>
        <v>02</v>
      </c>
      <c r="E3940" s="13">
        <v>0.0</v>
      </c>
      <c r="F3940" s="14">
        <f>'Costo de tareas'!$B$15</f>
        <v>0.1964027778</v>
      </c>
      <c r="G3940" s="15">
        <f>'Producción diaria'!$T$3*$L$2*$M$2*$N$2*E3940*1000/'Costo de tareas'!$B$14</f>
        <v>0</v>
      </c>
      <c r="H3940" s="16">
        <f>IF(G3940 &gt; 'Costo de tareas'!$B$13, 'Costo de tareas'!$B$13, IF(G3940 &lt; 'Costo de tareas'!$B$13*0.2, 0, 'Costo de tareas'!$B$13- G3940))</f>
        <v>0</v>
      </c>
      <c r="I3940" s="17">
        <f>IF(H3940=0,'Costo de tareas'!$B$13,'Costo de tareas'!$B$13-H3940)</f>
        <v>39.28055556</v>
      </c>
      <c r="J3940" s="2"/>
      <c r="K3940" s="2"/>
      <c r="P3940" s="2"/>
    </row>
    <row r="3941">
      <c r="A3941" s="3" t="s">
        <v>5242</v>
      </c>
      <c r="B3941" s="11" t="str">
        <f t="shared" si="1"/>
        <v>20210614</v>
      </c>
      <c r="C3941" s="12">
        <f t="shared" si="2"/>
        <v>44361</v>
      </c>
      <c r="D3941" s="3" t="str">
        <f t="shared" si="3"/>
        <v>03</v>
      </c>
      <c r="E3941" s="13">
        <v>0.0</v>
      </c>
      <c r="F3941" s="14">
        <f>'Costo de tareas'!$B$15</f>
        <v>0.1964027778</v>
      </c>
      <c r="G3941" s="15">
        <f>'Producción diaria'!$T$3*$L$2*$M$2*$N$2*E3941*1000/'Costo de tareas'!$B$14</f>
        <v>0</v>
      </c>
      <c r="H3941" s="16">
        <f>IF(G3941 &gt; 'Costo de tareas'!$B$13, 'Costo de tareas'!$B$13, IF(G3941 &lt; 'Costo de tareas'!$B$13*0.2, 0, 'Costo de tareas'!$B$13- G3941))</f>
        <v>0</v>
      </c>
      <c r="I3941" s="17">
        <f>IF(H3941=0,'Costo de tareas'!$B$13,'Costo de tareas'!$B$13-H3941)</f>
        <v>39.28055556</v>
      </c>
      <c r="J3941" s="2"/>
      <c r="K3941" s="2"/>
      <c r="P3941" s="2"/>
    </row>
    <row r="3942">
      <c r="A3942" s="3" t="s">
        <v>5243</v>
      </c>
      <c r="B3942" s="11" t="str">
        <f t="shared" si="1"/>
        <v>20210614</v>
      </c>
      <c r="C3942" s="12">
        <f t="shared" si="2"/>
        <v>44361</v>
      </c>
      <c r="D3942" s="3" t="str">
        <f t="shared" si="3"/>
        <v>04</v>
      </c>
      <c r="E3942" s="13">
        <v>0.0</v>
      </c>
      <c r="F3942" s="14">
        <f>'Costo de tareas'!$B$15</f>
        <v>0.1964027778</v>
      </c>
      <c r="G3942" s="15">
        <f>'Producción diaria'!$T$3*$L$2*$M$2*$N$2*E3942*1000/'Costo de tareas'!$B$14</f>
        <v>0</v>
      </c>
      <c r="H3942" s="16">
        <f>IF(G3942 &gt; 'Costo de tareas'!$B$13, 'Costo de tareas'!$B$13, IF(G3942 &lt; 'Costo de tareas'!$B$13*0.2, 0, 'Costo de tareas'!$B$13- G3942))</f>
        <v>0</v>
      </c>
      <c r="I3942" s="17">
        <f>IF(H3942=0,'Costo de tareas'!$B$13,'Costo de tareas'!$B$13-H3942)</f>
        <v>39.28055556</v>
      </c>
      <c r="J3942" s="2"/>
      <c r="K3942" s="2"/>
      <c r="P3942" s="2"/>
    </row>
    <row r="3943">
      <c r="A3943" s="3" t="s">
        <v>5244</v>
      </c>
      <c r="B3943" s="11" t="str">
        <f t="shared" si="1"/>
        <v>20210614</v>
      </c>
      <c r="C3943" s="12">
        <f t="shared" si="2"/>
        <v>44361</v>
      </c>
      <c r="D3943" s="3" t="str">
        <f t="shared" si="3"/>
        <v>05</v>
      </c>
      <c r="E3943" s="13">
        <v>19.0</v>
      </c>
      <c r="F3943" s="14">
        <f>'Costo de tareas'!$B$15</f>
        <v>0.1964027778</v>
      </c>
      <c r="G3943" s="15">
        <f>'Producción diaria'!$T$3*$L$2*$M$2*$N$2*E3943*1000/'Costo de tareas'!$B$14</f>
        <v>28.56767677</v>
      </c>
      <c r="H3943" s="16">
        <f>IF(G3943 &gt; 'Costo de tareas'!$B$13, 'Costo de tareas'!$B$13, IF(G3943 &lt; 'Costo de tareas'!$B$13*0.2, 0, 'Costo de tareas'!$B$13- G3943))</f>
        <v>10.71287879</v>
      </c>
      <c r="I3943" s="17">
        <f>IF(H3943=0,'Costo de tareas'!$B$13,'Costo de tareas'!$B$13-H3943)</f>
        <v>28.56767677</v>
      </c>
      <c r="J3943" s="2"/>
      <c r="K3943" s="2"/>
      <c r="P3943" s="2"/>
    </row>
    <row r="3944">
      <c r="A3944" s="3" t="s">
        <v>5245</v>
      </c>
      <c r="B3944" s="11" t="str">
        <f t="shared" si="1"/>
        <v>20210614</v>
      </c>
      <c r="C3944" s="12">
        <f t="shared" si="2"/>
        <v>44361</v>
      </c>
      <c r="D3944" s="3" t="str">
        <f t="shared" si="3"/>
        <v>06</v>
      </c>
      <c r="E3944" s="13">
        <v>174.0</v>
      </c>
      <c r="F3944" s="14">
        <f>'Costo de tareas'!$B$15</f>
        <v>0.1964027778</v>
      </c>
      <c r="G3944" s="15">
        <f>'Producción diaria'!$T$3*$L$2*$M$2*$N$2*E3944*1000/'Costo de tareas'!$B$14</f>
        <v>261.6197767</v>
      </c>
      <c r="H3944" s="16">
        <f>IF(G3944 &gt; 'Costo de tareas'!$B$13, 'Costo de tareas'!$B$13, IF(G3944 &lt; 'Costo de tareas'!$B$13*0.2, 0, 'Costo de tareas'!$B$13- G3944))</f>
        <v>39.28055556</v>
      </c>
      <c r="I3944" s="17">
        <f>IF(H3944=0,'Costo de tareas'!$B$13,'Costo de tareas'!$B$13-H3944)</f>
        <v>0</v>
      </c>
      <c r="J3944" s="2"/>
      <c r="K3944" s="2"/>
      <c r="P3944" s="2"/>
    </row>
    <row r="3945">
      <c r="A3945" s="3" t="s">
        <v>5246</v>
      </c>
      <c r="B3945" s="11" t="str">
        <f t="shared" si="1"/>
        <v>20210614</v>
      </c>
      <c r="C3945" s="12">
        <f t="shared" si="2"/>
        <v>44361</v>
      </c>
      <c r="D3945" s="3" t="str">
        <f t="shared" si="3"/>
        <v>07</v>
      </c>
      <c r="E3945" s="13">
        <v>361.0</v>
      </c>
      <c r="F3945" s="14">
        <f>'Costo de tareas'!$B$15</f>
        <v>0.1964027778</v>
      </c>
      <c r="G3945" s="15">
        <f>'Producción diaria'!$T$3*$L$2*$M$2*$N$2*E3945*1000/'Costo de tareas'!$B$14</f>
        <v>542.7858586</v>
      </c>
      <c r="H3945" s="16">
        <f>IF(G3945 &gt; 'Costo de tareas'!$B$13, 'Costo de tareas'!$B$13, IF(G3945 &lt; 'Costo de tareas'!$B$13*0.2, 0, 'Costo de tareas'!$B$13- G3945))</f>
        <v>39.28055556</v>
      </c>
      <c r="I3945" s="17">
        <f>IF(H3945=0,'Costo de tareas'!$B$13,'Costo de tareas'!$B$13-H3945)</f>
        <v>0</v>
      </c>
      <c r="J3945" s="2"/>
      <c r="K3945" s="2"/>
      <c r="P3945" s="2"/>
    </row>
    <row r="3946">
      <c r="A3946" s="3" t="s">
        <v>5247</v>
      </c>
      <c r="B3946" s="11" t="str">
        <f t="shared" si="1"/>
        <v>20210614</v>
      </c>
      <c r="C3946" s="12">
        <f t="shared" si="2"/>
        <v>44361</v>
      </c>
      <c r="D3946" s="3" t="str">
        <f t="shared" si="3"/>
        <v>08</v>
      </c>
      <c r="E3946" s="13">
        <v>549.0</v>
      </c>
      <c r="F3946" s="14">
        <f>'Costo de tareas'!$B$15</f>
        <v>0.1964027778</v>
      </c>
      <c r="G3946" s="15">
        <f>'Producción diaria'!$T$3*$L$2*$M$2*$N$2*E3946*1000/'Costo de tareas'!$B$14</f>
        <v>825.4555024</v>
      </c>
      <c r="H3946" s="16">
        <f>IF(G3946 &gt; 'Costo de tareas'!$B$13, 'Costo de tareas'!$B$13, IF(G3946 &lt; 'Costo de tareas'!$B$13*0.2, 0, 'Costo de tareas'!$B$13- G3946))</f>
        <v>39.28055556</v>
      </c>
      <c r="I3946" s="17">
        <f>IF(H3946=0,'Costo de tareas'!$B$13,'Costo de tareas'!$B$13-H3946)</f>
        <v>0</v>
      </c>
      <c r="J3946" s="2"/>
      <c r="K3946" s="2"/>
      <c r="P3946" s="2"/>
    </row>
    <row r="3947">
      <c r="A3947" s="3" t="s">
        <v>5248</v>
      </c>
      <c r="B3947" s="11" t="str">
        <f t="shared" si="1"/>
        <v>20210614</v>
      </c>
      <c r="C3947" s="12">
        <f t="shared" si="2"/>
        <v>44361</v>
      </c>
      <c r="D3947" s="3" t="str">
        <f t="shared" si="3"/>
        <v>09</v>
      </c>
      <c r="E3947" s="13">
        <v>731.0</v>
      </c>
      <c r="F3947" s="14">
        <f>'Costo de tareas'!$B$15</f>
        <v>0.1964027778</v>
      </c>
      <c r="G3947" s="15">
        <f>'Producción diaria'!$T$3*$L$2*$M$2*$N$2*E3947*1000/'Costo de tareas'!$B$14</f>
        <v>1099.103775</v>
      </c>
      <c r="H3947" s="16">
        <f>IF(G3947 &gt; 'Costo de tareas'!$B$13, 'Costo de tareas'!$B$13, IF(G3947 &lt; 'Costo de tareas'!$B$13*0.2, 0, 'Costo de tareas'!$B$13- G3947))</f>
        <v>39.28055556</v>
      </c>
      <c r="I3947" s="17">
        <f>IF(H3947=0,'Costo de tareas'!$B$13,'Costo de tareas'!$B$13-H3947)</f>
        <v>0</v>
      </c>
      <c r="J3947" s="2"/>
      <c r="K3947" s="2"/>
      <c r="P3947" s="2"/>
    </row>
    <row r="3948">
      <c r="A3948" s="3" t="s">
        <v>5249</v>
      </c>
      <c r="B3948" s="11" t="str">
        <f t="shared" si="1"/>
        <v>20210614</v>
      </c>
      <c r="C3948" s="12">
        <f t="shared" si="2"/>
        <v>44361</v>
      </c>
      <c r="D3948" s="3" t="str">
        <f t="shared" si="3"/>
        <v>10</v>
      </c>
      <c r="E3948" s="13">
        <v>869.0</v>
      </c>
      <c r="F3948" s="14">
        <f>'Costo de tareas'!$B$15</f>
        <v>0.1964027778</v>
      </c>
      <c r="G3948" s="15">
        <f>'Producción diaria'!$T$3*$L$2*$M$2*$N$2*E3948*1000/'Costo de tareas'!$B$14</f>
        <v>1306.595322</v>
      </c>
      <c r="H3948" s="16">
        <f>IF(G3948 &gt; 'Costo de tareas'!$B$13, 'Costo de tareas'!$B$13, IF(G3948 &lt; 'Costo de tareas'!$B$13*0.2, 0, 'Costo de tareas'!$B$13- G3948))</f>
        <v>39.28055556</v>
      </c>
      <c r="I3948" s="17">
        <f>IF(H3948=0,'Costo de tareas'!$B$13,'Costo de tareas'!$B$13-H3948)</f>
        <v>0</v>
      </c>
      <c r="J3948" s="2"/>
      <c r="K3948" s="2"/>
      <c r="P3948" s="2"/>
    </row>
    <row r="3949">
      <c r="A3949" s="3" t="s">
        <v>5251</v>
      </c>
      <c r="B3949" s="11" t="str">
        <f t="shared" si="1"/>
        <v>20210614</v>
      </c>
      <c r="C3949" s="12">
        <f t="shared" si="2"/>
        <v>44361</v>
      </c>
      <c r="D3949" s="3" t="str">
        <f t="shared" si="3"/>
        <v>11</v>
      </c>
      <c r="E3949" s="13">
        <v>958.0</v>
      </c>
      <c r="F3949" s="14">
        <f>'Costo de tareas'!$B$15</f>
        <v>0.1964027778</v>
      </c>
      <c r="G3949" s="15">
        <f>'Producción diaria'!$T$3*$L$2*$M$2*$N$2*E3949*1000/'Costo de tareas'!$B$14</f>
        <v>1440.412334</v>
      </c>
      <c r="H3949" s="16">
        <f>IF(G3949 &gt; 'Costo de tareas'!$B$13, 'Costo de tareas'!$B$13, IF(G3949 &lt; 'Costo de tareas'!$B$13*0.2, 0, 'Costo de tareas'!$B$13- G3949))</f>
        <v>39.28055556</v>
      </c>
      <c r="I3949" s="17">
        <f>IF(H3949=0,'Costo de tareas'!$B$13,'Costo de tareas'!$B$13-H3949)</f>
        <v>0</v>
      </c>
      <c r="J3949" s="2"/>
      <c r="K3949" s="2"/>
      <c r="P3949" s="2"/>
    </row>
    <row r="3950">
      <c r="A3950" s="3" t="s">
        <v>5253</v>
      </c>
      <c r="B3950" s="11" t="str">
        <f t="shared" si="1"/>
        <v>20210614</v>
      </c>
      <c r="C3950" s="12">
        <f t="shared" si="2"/>
        <v>44361</v>
      </c>
      <c r="D3950" s="3" t="str">
        <f t="shared" si="3"/>
        <v>12</v>
      </c>
      <c r="E3950" s="13">
        <v>944.0</v>
      </c>
      <c r="F3950" s="14">
        <f>'Costo de tareas'!$B$15</f>
        <v>0.1964027778</v>
      </c>
      <c r="G3950" s="15">
        <f>'Producción diaria'!$T$3*$L$2*$M$2*$N$2*E3950*1000/'Costo de tareas'!$B$14</f>
        <v>1419.362467</v>
      </c>
      <c r="H3950" s="16">
        <f>IF(G3950 &gt; 'Costo de tareas'!$B$13, 'Costo de tareas'!$B$13, IF(G3950 &lt; 'Costo de tareas'!$B$13*0.2, 0, 'Costo de tareas'!$B$13- G3950))</f>
        <v>39.28055556</v>
      </c>
      <c r="I3950" s="17">
        <f>IF(H3950=0,'Costo de tareas'!$B$13,'Costo de tareas'!$B$13-H3950)</f>
        <v>0</v>
      </c>
      <c r="J3950" s="2"/>
      <c r="K3950" s="2"/>
      <c r="P3950" s="2"/>
    </row>
    <row r="3951">
      <c r="A3951" s="3" t="s">
        <v>5255</v>
      </c>
      <c r="B3951" s="11" t="str">
        <f t="shared" si="1"/>
        <v>20210614</v>
      </c>
      <c r="C3951" s="12">
        <f t="shared" si="2"/>
        <v>44361</v>
      </c>
      <c r="D3951" s="3" t="str">
        <f t="shared" si="3"/>
        <v>13</v>
      </c>
      <c r="E3951" s="13">
        <v>81.0</v>
      </c>
      <c r="F3951" s="14">
        <f>'Costo de tareas'!$B$15</f>
        <v>0.1964027778</v>
      </c>
      <c r="G3951" s="15">
        <f>'Producción diaria'!$T$3*$L$2*$M$2*$N$2*E3951*1000/'Costo de tareas'!$B$14</f>
        <v>121.7885167</v>
      </c>
      <c r="H3951" s="16">
        <f>IF(G3951 &gt; 'Costo de tareas'!$B$13, 'Costo de tareas'!$B$13, IF(G3951 &lt; 'Costo de tareas'!$B$13*0.2, 0, 'Costo de tareas'!$B$13- G3951))</f>
        <v>39.28055556</v>
      </c>
      <c r="I3951" s="17">
        <f>IF(H3951=0,'Costo de tareas'!$B$13,'Costo de tareas'!$B$13-H3951)</f>
        <v>0</v>
      </c>
      <c r="J3951" s="2"/>
      <c r="K3951" s="2"/>
      <c r="P3951" s="2"/>
    </row>
    <row r="3952">
      <c r="A3952" s="3" t="s">
        <v>5257</v>
      </c>
      <c r="B3952" s="11" t="str">
        <f t="shared" si="1"/>
        <v>20210614</v>
      </c>
      <c r="C3952" s="12">
        <f t="shared" si="2"/>
        <v>44361</v>
      </c>
      <c r="D3952" s="3" t="str">
        <f t="shared" si="3"/>
        <v>14</v>
      </c>
      <c r="E3952" s="13">
        <v>435.0</v>
      </c>
      <c r="F3952" s="14">
        <f>'Costo de tareas'!$B$15</f>
        <v>0.1964027778</v>
      </c>
      <c r="G3952" s="15">
        <f>'Producción diaria'!$T$3*$L$2*$M$2*$N$2*E3952*1000/'Costo de tareas'!$B$14</f>
        <v>654.0494418</v>
      </c>
      <c r="H3952" s="16">
        <f>IF(G3952 &gt; 'Costo de tareas'!$B$13, 'Costo de tareas'!$B$13, IF(G3952 &lt; 'Costo de tareas'!$B$13*0.2, 0, 'Costo de tareas'!$B$13- G3952))</f>
        <v>39.28055556</v>
      </c>
      <c r="I3952" s="17">
        <f>IF(H3952=0,'Costo de tareas'!$B$13,'Costo de tareas'!$B$13-H3952)</f>
        <v>0</v>
      </c>
      <c r="J3952" s="2"/>
      <c r="K3952" s="2"/>
      <c r="P3952" s="2"/>
    </row>
    <row r="3953">
      <c r="A3953" s="3" t="s">
        <v>5258</v>
      </c>
      <c r="B3953" s="11" t="str">
        <f t="shared" si="1"/>
        <v>20210614</v>
      </c>
      <c r="C3953" s="12">
        <f t="shared" si="2"/>
        <v>44361</v>
      </c>
      <c r="D3953" s="3" t="str">
        <f t="shared" si="3"/>
        <v>15</v>
      </c>
      <c r="E3953" s="13">
        <v>56.0</v>
      </c>
      <c r="F3953" s="14">
        <f>'Costo de tareas'!$B$15</f>
        <v>0.1964027778</v>
      </c>
      <c r="G3953" s="15">
        <f>'Producción diaria'!$T$3*$L$2*$M$2*$N$2*E3953*1000/'Costo de tareas'!$B$14</f>
        <v>84.19946837</v>
      </c>
      <c r="H3953" s="16">
        <f>IF(G3953 &gt; 'Costo de tareas'!$B$13, 'Costo de tareas'!$B$13, IF(G3953 &lt; 'Costo de tareas'!$B$13*0.2, 0, 'Costo de tareas'!$B$13- G3953))</f>
        <v>39.28055556</v>
      </c>
      <c r="I3953" s="17">
        <f>IF(H3953=0,'Costo de tareas'!$B$13,'Costo de tareas'!$B$13-H3953)</f>
        <v>0</v>
      </c>
      <c r="J3953" s="2"/>
      <c r="K3953" s="2"/>
      <c r="P3953" s="2"/>
    </row>
    <row r="3954">
      <c r="A3954" s="3" t="s">
        <v>5259</v>
      </c>
      <c r="B3954" s="11" t="str">
        <f t="shared" si="1"/>
        <v>20210614</v>
      </c>
      <c r="C3954" s="12">
        <f t="shared" si="2"/>
        <v>44361</v>
      </c>
      <c r="D3954" s="3" t="str">
        <f t="shared" si="3"/>
        <v>16</v>
      </c>
      <c r="E3954" s="13">
        <v>533.0</v>
      </c>
      <c r="F3954" s="14">
        <f>'Costo de tareas'!$B$15</f>
        <v>0.1964027778</v>
      </c>
      <c r="G3954" s="15">
        <f>'Producción diaria'!$T$3*$L$2*$M$2*$N$2*E3954*1000/'Costo de tareas'!$B$14</f>
        <v>801.3985114</v>
      </c>
      <c r="H3954" s="16">
        <f>IF(G3954 &gt; 'Costo de tareas'!$B$13, 'Costo de tareas'!$B$13, IF(G3954 &lt; 'Costo de tareas'!$B$13*0.2, 0, 'Costo de tareas'!$B$13- G3954))</f>
        <v>39.28055556</v>
      </c>
      <c r="I3954" s="17">
        <f>IF(H3954=0,'Costo de tareas'!$B$13,'Costo de tareas'!$B$13-H3954)</f>
        <v>0</v>
      </c>
      <c r="J3954" s="2"/>
      <c r="K3954" s="2"/>
      <c r="P3954" s="2"/>
    </row>
    <row r="3955">
      <c r="A3955" s="3" t="s">
        <v>5260</v>
      </c>
      <c r="B3955" s="11" t="str">
        <f t="shared" si="1"/>
        <v>20210614</v>
      </c>
      <c r="C3955" s="12">
        <f t="shared" si="2"/>
        <v>44361</v>
      </c>
      <c r="D3955" s="3" t="str">
        <f t="shared" si="3"/>
        <v>17</v>
      </c>
      <c r="E3955" s="13">
        <v>326.0</v>
      </c>
      <c r="F3955" s="14">
        <f>'Costo de tareas'!$B$15</f>
        <v>0.1964027778</v>
      </c>
      <c r="G3955" s="15">
        <f>'Producción diaria'!$T$3*$L$2*$M$2*$N$2*E3955*1000/'Costo de tareas'!$B$14</f>
        <v>490.1611909</v>
      </c>
      <c r="H3955" s="16">
        <f>IF(G3955 &gt; 'Costo de tareas'!$B$13, 'Costo de tareas'!$B$13, IF(G3955 &lt; 'Costo de tareas'!$B$13*0.2, 0, 'Costo de tareas'!$B$13- G3955))</f>
        <v>39.28055556</v>
      </c>
      <c r="I3955" s="17">
        <f>IF(H3955=0,'Costo de tareas'!$B$13,'Costo de tareas'!$B$13-H3955)</f>
        <v>0</v>
      </c>
      <c r="J3955" s="2"/>
      <c r="K3955" s="2"/>
      <c r="P3955" s="2"/>
    </row>
    <row r="3956">
      <c r="A3956" s="3" t="s">
        <v>5261</v>
      </c>
      <c r="B3956" s="11" t="str">
        <f t="shared" si="1"/>
        <v>20210614</v>
      </c>
      <c r="C3956" s="12">
        <f t="shared" si="2"/>
        <v>44361</v>
      </c>
      <c r="D3956" s="3" t="str">
        <f t="shared" si="3"/>
        <v>18</v>
      </c>
      <c r="E3956" s="13">
        <v>167.0</v>
      </c>
      <c r="F3956" s="14">
        <f>'Costo de tareas'!$B$15</f>
        <v>0.1964027778</v>
      </c>
      <c r="G3956" s="15">
        <f>'Producción diaria'!$T$3*$L$2*$M$2*$N$2*E3956*1000/'Costo de tareas'!$B$14</f>
        <v>251.0948432</v>
      </c>
      <c r="H3956" s="16">
        <f>IF(G3956 &gt; 'Costo de tareas'!$B$13, 'Costo de tareas'!$B$13, IF(G3956 &lt; 'Costo de tareas'!$B$13*0.2, 0, 'Costo de tareas'!$B$13- G3956))</f>
        <v>39.28055556</v>
      </c>
      <c r="I3956" s="17">
        <f>IF(H3956=0,'Costo de tareas'!$B$13,'Costo de tareas'!$B$13-H3956)</f>
        <v>0</v>
      </c>
      <c r="J3956" s="2"/>
      <c r="K3956" s="2"/>
      <c r="P3956" s="2"/>
    </row>
    <row r="3957">
      <c r="A3957" s="3" t="s">
        <v>5262</v>
      </c>
      <c r="B3957" s="11" t="str">
        <f t="shared" si="1"/>
        <v>20210614</v>
      </c>
      <c r="C3957" s="12">
        <f t="shared" si="2"/>
        <v>44361</v>
      </c>
      <c r="D3957" s="3" t="str">
        <f t="shared" si="3"/>
        <v>19</v>
      </c>
      <c r="E3957" s="13">
        <v>36.0</v>
      </c>
      <c r="F3957" s="14">
        <f>'Costo de tareas'!$B$15</f>
        <v>0.1964027778</v>
      </c>
      <c r="G3957" s="15">
        <f>'Producción diaria'!$T$3*$L$2*$M$2*$N$2*E3957*1000/'Costo de tareas'!$B$14</f>
        <v>54.12822967</v>
      </c>
      <c r="H3957" s="16">
        <f>IF(G3957 &gt; 'Costo de tareas'!$B$13, 'Costo de tareas'!$B$13, IF(G3957 &lt; 'Costo de tareas'!$B$13*0.2, 0, 'Costo de tareas'!$B$13- G3957))</f>
        <v>39.28055556</v>
      </c>
      <c r="I3957" s="17">
        <f>IF(H3957=0,'Costo de tareas'!$B$13,'Costo de tareas'!$B$13-H3957)</f>
        <v>0</v>
      </c>
      <c r="J3957" s="2"/>
      <c r="K3957" s="2"/>
      <c r="P3957" s="2"/>
    </row>
    <row r="3958">
      <c r="A3958" s="3" t="s">
        <v>5263</v>
      </c>
      <c r="B3958" s="11" t="str">
        <f t="shared" si="1"/>
        <v>20210614</v>
      </c>
      <c r="C3958" s="12">
        <f t="shared" si="2"/>
        <v>44361</v>
      </c>
      <c r="D3958" s="3" t="str">
        <f t="shared" si="3"/>
        <v>20</v>
      </c>
      <c r="E3958" s="13">
        <v>0.0</v>
      </c>
      <c r="F3958" s="14">
        <f>'Costo de tareas'!$B$15</f>
        <v>0.1964027778</v>
      </c>
      <c r="G3958" s="15">
        <f>'Producción diaria'!$T$3*$L$2*$M$2*$N$2*E3958*1000/'Costo de tareas'!$B$14</f>
        <v>0</v>
      </c>
      <c r="H3958" s="16">
        <f>IF(G3958 &gt; 'Costo de tareas'!$B$13, 'Costo de tareas'!$B$13, IF(G3958 &lt; 'Costo de tareas'!$B$13*0.2, 0, 'Costo de tareas'!$B$13- G3958))</f>
        <v>0</v>
      </c>
      <c r="I3958" s="17">
        <f>IF(H3958=0,'Costo de tareas'!$B$13,'Costo de tareas'!$B$13-H3958)</f>
        <v>39.28055556</v>
      </c>
      <c r="J3958" s="2"/>
      <c r="K3958" s="2"/>
      <c r="P3958" s="2"/>
    </row>
    <row r="3959">
      <c r="A3959" s="3" t="s">
        <v>5265</v>
      </c>
      <c r="B3959" s="11" t="str">
        <f t="shared" si="1"/>
        <v>20210614</v>
      </c>
      <c r="C3959" s="12">
        <f t="shared" si="2"/>
        <v>44361</v>
      </c>
      <c r="D3959" s="3" t="str">
        <f t="shared" si="3"/>
        <v>21</v>
      </c>
      <c r="E3959" s="13">
        <v>0.0</v>
      </c>
      <c r="F3959" s="14">
        <f>'Costo de tareas'!$B$15</f>
        <v>0.1964027778</v>
      </c>
      <c r="G3959" s="15">
        <f>'Producción diaria'!$T$3*$L$2*$M$2*$N$2*E3959*1000/'Costo de tareas'!$B$14</f>
        <v>0</v>
      </c>
      <c r="H3959" s="16">
        <f>IF(G3959 &gt; 'Costo de tareas'!$B$13, 'Costo de tareas'!$B$13, IF(G3959 &lt; 'Costo de tareas'!$B$13*0.2, 0, 'Costo de tareas'!$B$13- G3959))</f>
        <v>0</v>
      </c>
      <c r="I3959" s="17">
        <f>IF(H3959=0,'Costo de tareas'!$B$13,'Costo de tareas'!$B$13-H3959)</f>
        <v>39.28055556</v>
      </c>
      <c r="J3959" s="2"/>
      <c r="K3959" s="2"/>
      <c r="P3959" s="2"/>
    </row>
    <row r="3960">
      <c r="A3960" s="3" t="s">
        <v>5267</v>
      </c>
      <c r="B3960" s="11" t="str">
        <f t="shared" si="1"/>
        <v>20210614</v>
      </c>
      <c r="C3960" s="12">
        <f t="shared" si="2"/>
        <v>44361</v>
      </c>
      <c r="D3960" s="3" t="str">
        <f t="shared" si="3"/>
        <v>22</v>
      </c>
      <c r="E3960" s="13">
        <v>0.0</v>
      </c>
      <c r="F3960" s="14">
        <f>'Costo de tareas'!$B$15</f>
        <v>0.1964027778</v>
      </c>
      <c r="G3960" s="15">
        <f>'Producción diaria'!$T$3*$L$2*$M$2*$N$2*E3960*1000/'Costo de tareas'!$B$14</f>
        <v>0</v>
      </c>
      <c r="H3960" s="16">
        <f>IF(G3960 &gt; 'Costo de tareas'!$B$13, 'Costo de tareas'!$B$13, IF(G3960 &lt; 'Costo de tareas'!$B$13*0.2, 0, 'Costo de tareas'!$B$13- G3960))</f>
        <v>0</v>
      </c>
      <c r="I3960" s="17">
        <f>IF(H3960=0,'Costo de tareas'!$B$13,'Costo de tareas'!$B$13-H3960)</f>
        <v>39.28055556</v>
      </c>
      <c r="J3960" s="2"/>
      <c r="K3960" s="2"/>
      <c r="P3960" s="2"/>
    </row>
    <row r="3961">
      <c r="A3961" s="3" t="s">
        <v>5269</v>
      </c>
      <c r="B3961" s="11" t="str">
        <f t="shared" si="1"/>
        <v>20210614</v>
      </c>
      <c r="C3961" s="12">
        <f t="shared" si="2"/>
        <v>44361</v>
      </c>
      <c r="D3961" s="3" t="str">
        <f t="shared" si="3"/>
        <v>23</v>
      </c>
      <c r="E3961" s="13">
        <v>0.0</v>
      </c>
      <c r="F3961" s="14">
        <f>'Costo de tareas'!$B$15</f>
        <v>0.1964027778</v>
      </c>
      <c r="G3961" s="15">
        <f>'Producción diaria'!$T$3*$L$2*$M$2*$N$2*E3961*1000/'Costo de tareas'!$B$14</f>
        <v>0</v>
      </c>
      <c r="H3961" s="16">
        <f>IF(G3961 &gt; 'Costo de tareas'!$B$13, 'Costo de tareas'!$B$13, IF(G3961 &lt; 'Costo de tareas'!$B$13*0.2, 0, 'Costo de tareas'!$B$13- G3961))</f>
        <v>0</v>
      </c>
      <c r="I3961" s="17">
        <f>IF(H3961=0,'Costo de tareas'!$B$13,'Costo de tareas'!$B$13-H3961)</f>
        <v>39.28055556</v>
      </c>
      <c r="J3961" s="2"/>
      <c r="K3961" s="2"/>
      <c r="P3961" s="2"/>
    </row>
    <row r="3962">
      <c r="A3962" s="3" t="s">
        <v>5271</v>
      </c>
      <c r="B3962" s="11" t="str">
        <f t="shared" si="1"/>
        <v>20210615</v>
      </c>
      <c r="C3962" s="12">
        <f t="shared" si="2"/>
        <v>44362</v>
      </c>
      <c r="D3962" s="3" t="str">
        <f t="shared" si="3"/>
        <v>00</v>
      </c>
      <c r="E3962" s="13">
        <v>0.0</v>
      </c>
      <c r="F3962" s="14">
        <f>'Costo de tareas'!$B$15</f>
        <v>0.1964027778</v>
      </c>
      <c r="G3962" s="15">
        <f>'Producción diaria'!$T$3*$L$2*$M$2*$N$2*E3962*1000/'Costo de tareas'!$B$14</f>
        <v>0</v>
      </c>
      <c r="H3962" s="16">
        <f>IF(G3962 &gt; 'Costo de tareas'!$B$13, 'Costo de tareas'!$B$13, IF(G3962 &lt; 'Costo de tareas'!$B$13*0.2, 0, 'Costo de tareas'!$B$13- G3962))</f>
        <v>0</v>
      </c>
      <c r="I3962" s="17">
        <f>IF(H3962=0,'Costo de tareas'!$B$13,'Costo de tareas'!$B$13-H3962)</f>
        <v>39.28055556</v>
      </c>
      <c r="J3962" s="2"/>
      <c r="K3962" s="2"/>
      <c r="P3962" s="2"/>
    </row>
    <row r="3963">
      <c r="A3963" s="3" t="s">
        <v>5272</v>
      </c>
      <c r="B3963" s="11" t="str">
        <f t="shared" si="1"/>
        <v>20210615</v>
      </c>
      <c r="C3963" s="12">
        <f t="shared" si="2"/>
        <v>44362</v>
      </c>
      <c r="D3963" s="3" t="str">
        <f t="shared" si="3"/>
        <v>01</v>
      </c>
      <c r="E3963" s="13">
        <v>0.0</v>
      </c>
      <c r="F3963" s="14">
        <f>'Costo de tareas'!$B$15</f>
        <v>0.1964027778</v>
      </c>
      <c r="G3963" s="15">
        <f>'Producción diaria'!$T$3*$L$2*$M$2*$N$2*E3963*1000/'Costo de tareas'!$B$14</f>
        <v>0</v>
      </c>
      <c r="H3963" s="16">
        <f>IF(G3963 &gt; 'Costo de tareas'!$B$13, 'Costo de tareas'!$B$13, IF(G3963 &lt; 'Costo de tareas'!$B$13*0.2, 0, 'Costo de tareas'!$B$13- G3963))</f>
        <v>0</v>
      </c>
      <c r="I3963" s="17">
        <f>IF(H3963=0,'Costo de tareas'!$B$13,'Costo de tareas'!$B$13-H3963)</f>
        <v>39.28055556</v>
      </c>
      <c r="J3963" s="2"/>
      <c r="K3963" s="2"/>
      <c r="P3963" s="2"/>
    </row>
    <row r="3964">
      <c r="A3964" s="3" t="s">
        <v>5273</v>
      </c>
      <c r="B3964" s="11" t="str">
        <f t="shared" si="1"/>
        <v>20210615</v>
      </c>
      <c r="C3964" s="12">
        <f t="shared" si="2"/>
        <v>44362</v>
      </c>
      <c r="D3964" s="3" t="str">
        <f t="shared" si="3"/>
        <v>02</v>
      </c>
      <c r="E3964" s="13">
        <v>0.0</v>
      </c>
      <c r="F3964" s="14">
        <f>'Costo de tareas'!$B$15</f>
        <v>0.1964027778</v>
      </c>
      <c r="G3964" s="15">
        <f>'Producción diaria'!$T$3*$L$2*$M$2*$N$2*E3964*1000/'Costo de tareas'!$B$14</f>
        <v>0</v>
      </c>
      <c r="H3964" s="16">
        <f>IF(G3964 &gt; 'Costo de tareas'!$B$13, 'Costo de tareas'!$B$13, IF(G3964 &lt; 'Costo de tareas'!$B$13*0.2, 0, 'Costo de tareas'!$B$13- G3964))</f>
        <v>0</v>
      </c>
      <c r="I3964" s="17">
        <f>IF(H3964=0,'Costo de tareas'!$B$13,'Costo de tareas'!$B$13-H3964)</f>
        <v>39.28055556</v>
      </c>
      <c r="J3964" s="2"/>
      <c r="K3964" s="2"/>
      <c r="P3964" s="2"/>
    </row>
    <row r="3965">
      <c r="A3965" s="3" t="s">
        <v>5276</v>
      </c>
      <c r="B3965" s="11" t="str">
        <f t="shared" si="1"/>
        <v>20210615</v>
      </c>
      <c r="C3965" s="12">
        <f t="shared" si="2"/>
        <v>44362</v>
      </c>
      <c r="D3965" s="3" t="str">
        <f t="shared" si="3"/>
        <v>03</v>
      </c>
      <c r="E3965" s="13">
        <v>0.0</v>
      </c>
      <c r="F3965" s="14">
        <f>'Costo de tareas'!$B$15</f>
        <v>0.1964027778</v>
      </c>
      <c r="G3965" s="15">
        <f>'Producción diaria'!$T$3*$L$2*$M$2*$N$2*E3965*1000/'Costo de tareas'!$B$14</f>
        <v>0</v>
      </c>
      <c r="H3965" s="16">
        <f>IF(G3965 &gt; 'Costo de tareas'!$B$13, 'Costo de tareas'!$B$13, IF(G3965 &lt; 'Costo de tareas'!$B$13*0.2, 0, 'Costo de tareas'!$B$13- G3965))</f>
        <v>0</v>
      </c>
      <c r="I3965" s="17">
        <f>IF(H3965=0,'Costo de tareas'!$B$13,'Costo de tareas'!$B$13-H3965)</f>
        <v>39.28055556</v>
      </c>
      <c r="J3965" s="2"/>
      <c r="K3965" s="2"/>
      <c r="P3965" s="2"/>
    </row>
    <row r="3966">
      <c r="A3966" s="3" t="s">
        <v>5277</v>
      </c>
      <c r="B3966" s="11" t="str">
        <f t="shared" si="1"/>
        <v>20210615</v>
      </c>
      <c r="C3966" s="12">
        <f t="shared" si="2"/>
        <v>44362</v>
      </c>
      <c r="D3966" s="3" t="str">
        <f t="shared" si="3"/>
        <v>04</v>
      </c>
      <c r="E3966" s="13">
        <v>0.0</v>
      </c>
      <c r="F3966" s="14">
        <f>'Costo de tareas'!$B$15</f>
        <v>0.1964027778</v>
      </c>
      <c r="G3966" s="15">
        <f>'Producción diaria'!$T$3*$L$2*$M$2*$N$2*E3966*1000/'Costo de tareas'!$B$14</f>
        <v>0</v>
      </c>
      <c r="H3966" s="16">
        <f>IF(G3966 &gt; 'Costo de tareas'!$B$13, 'Costo de tareas'!$B$13, IF(G3966 &lt; 'Costo de tareas'!$B$13*0.2, 0, 'Costo de tareas'!$B$13- G3966))</f>
        <v>0</v>
      </c>
      <c r="I3966" s="17">
        <f>IF(H3966=0,'Costo de tareas'!$B$13,'Costo de tareas'!$B$13-H3966)</f>
        <v>39.28055556</v>
      </c>
      <c r="J3966" s="2"/>
      <c r="K3966" s="2"/>
      <c r="P3966" s="2"/>
    </row>
    <row r="3967">
      <c r="A3967" s="3" t="s">
        <v>5278</v>
      </c>
      <c r="B3967" s="11" t="str">
        <f t="shared" si="1"/>
        <v>20210615</v>
      </c>
      <c r="C3967" s="12">
        <f t="shared" si="2"/>
        <v>44362</v>
      </c>
      <c r="D3967" s="3" t="str">
        <f t="shared" si="3"/>
        <v>05</v>
      </c>
      <c r="E3967" s="13">
        <v>17.0</v>
      </c>
      <c r="F3967" s="14">
        <f>'Costo de tareas'!$B$15</f>
        <v>0.1964027778</v>
      </c>
      <c r="G3967" s="15">
        <f>'Producción diaria'!$T$3*$L$2*$M$2*$N$2*E3967*1000/'Costo de tareas'!$B$14</f>
        <v>25.5605529</v>
      </c>
      <c r="H3967" s="16">
        <f>IF(G3967 &gt; 'Costo de tareas'!$B$13, 'Costo de tareas'!$B$13, IF(G3967 &lt; 'Costo de tareas'!$B$13*0.2, 0, 'Costo de tareas'!$B$13- G3967))</f>
        <v>13.72000266</v>
      </c>
      <c r="I3967" s="17">
        <f>IF(H3967=0,'Costo de tareas'!$B$13,'Costo de tareas'!$B$13-H3967)</f>
        <v>25.5605529</v>
      </c>
      <c r="J3967" s="2"/>
      <c r="K3967" s="2"/>
      <c r="P3967" s="2"/>
    </row>
    <row r="3968">
      <c r="A3968" s="3" t="s">
        <v>5279</v>
      </c>
      <c r="B3968" s="11" t="str">
        <f t="shared" si="1"/>
        <v>20210615</v>
      </c>
      <c r="C3968" s="12">
        <f t="shared" si="2"/>
        <v>44362</v>
      </c>
      <c r="D3968" s="3" t="str">
        <f t="shared" si="3"/>
        <v>06</v>
      </c>
      <c r="E3968" s="13">
        <v>164.0</v>
      </c>
      <c r="F3968" s="14">
        <f>'Costo de tareas'!$B$15</f>
        <v>0.1964027778</v>
      </c>
      <c r="G3968" s="15">
        <f>'Producción diaria'!$T$3*$L$2*$M$2*$N$2*E3968*1000/'Costo de tareas'!$B$14</f>
        <v>246.5841574</v>
      </c>
      <c r="H3968" s="16">
        <f>IF(G3968 &gt; 'Costo de tareas'!$B$13, 'Costo de tareas'!$B$13, IF(G3968 &lt; 'Costo de tareas'!$B$13*0.2, 0, 'Costo de tareas'!$B$13- G3968))</f>
        <v>39.28055556</v>
      </c>
      <c r="I3968" s="17">
        <f>IF(H3968=0,'Costo de tareas'!$B$13,'Costo de tareas'!$B$13-H3968)</f>
        <v>0</v>
      </c>
      <c r="J3968" s="2"/>
      <c r="K3968" s="2"/>
      <c r="P3968" s="2"/>
    </row>
    <row r="3969">
      <c r="A3969" s="3" t="s">
        <v>5281</v>
      </c>
      <c r="B3969" s="11" t="str">
        <f t="shared" si="1"/>
        <v>20210615</v>
      </c>
      <c r="C3969" s="12">
        <f t="shared" si="2"/>
        <v>44362</v>
      </c>
      <c r="D3969" s="3" t="str">
        <f t="shared" si="3"/>
        <v>07</v>
      </c>
      <c r="E3969" s="13">
        <v>369.0</v>
      </c>
      <c r="F3969" s="14">
        <f>'Costo de tareas'!$B$15</f>
        <v>0.1964027778</v>
      </c>
      <c r="G3969" s="15">
        <f>'Producción diaria'!$T$3*$L$2*$M$2*$N$2*E3969*1000/'Costo de tareas'!$B$14</f>
        <v>554.8143541</v>
      </c>
      <c r="H3969" s="16">
        <f>IF(G3969 &gt; 'Costo de tareas'!$B$13, 'Costo de tareas'!$B$13, IF(G3969 &lt; 'Costo de tareas'!$B$13*0.2, 0, 'Costo de tareas'!$B$13- G3969))</f>
        <v>39.28055556</v>
      </c>
      <c r="I3969" s="17">
        <f>IF(H3969=0,'Costo de tareas'!$B$13,'Costo de tareas'!$B$13-H3969)</f>
        <v>0</v>
      </c>
      <c r="J3969" s="2"/>
      <c r="K3969" s="2"/>
      <c r="P3969" s="2"/>
    </row>
    <row r="3970">
      <c r="A3970" s="3" t="s">
        <v>5282</v>
      </c>
      <c r="B3970" s="11" t="str">
        <f t="shared" si="1"/>
        <v>20210615</v>
      </c>
      <c r="C3970" s="12">
        <f t="shared" si="2"/>
        <v>44362</v>
      </c>
      <c r="D3970" s="3" t="str">
        <f t="shared" si="3"/>
        <v>08</v>
      </c>
      <c r="E3970" s="13">
        <v>514.0</v>
      </c>
      <c r="F3970" s="14">
        <f>'Costo de tareas'!$B$15</f>
        <v>0.1964027778</v>
      </c>
      <c r="G3970" s="15">
        <f>'Producción diaria'!$T$3*$L$2*$M$2*$N$2*E3970*1000/'Costo de tareas'!$B$14</f>
        <v>772.8308347</v>
      </c>
      <c r="H3970" s="16">
        <f>IF(G3970 &gt; 'Costo de tareas'!$B$13, 'Costo de tareas'!$B$13, IF(G3970 &lt; 'Costo de tareas'!$B$13*0.2, 0, 'Costo de tareas'!$B$13- G3970))</f>
        <v>39.28055556</v>
      </c>
      <c r="I3970" s="17">
        <f>IF(H3970=0,'Costo de tareas'!$B$13,'Costo de tareas'!$B$13-H3970)</f>
        <v>0</v>
      </c>
      <c r="J3970" s="2"/>
      <c r="K3970" s="2"/>
      <c r="P3970" s="2"/>
    </row>
    <row r="3971">
      <c r="A3971" s="3" t="s">
        <v>5283</v>
      </c>
      <c r="B3971" s="11" t="str">
        <f t="shared" si="1"/>
        <v>20210615</v>
      </c>
      <c r="C3971" s="12">
        <f t="shared" si="2"/>
        <v>44362</v>
      </c>
      <c r="D3971" s="3" t="str">
        <f t="shared" si="3"/>
        <v>09</v>
      </c>
      <c r="E3971" s="13">
        <v>477.0</v>
      </c>
      <c r="F3971" s="14">
        <f>'Costo de tareas'!$B$15</f>
        <v>0.1964027778</v>
      </c>
      <c r="G3971" s="15">
        <f>'Producción diaria'!$T$3*$L$2*$M$2*$N$2*E3971*1000/'Costo de tareas'!$B$14</f>
        <v>717.1990431</v>
      </c>
      <c r="H3971" s="16">
        <f>IF(G3971 &gt; 'Costo de tareas'!$B$13, 'Costo de tareas'!$B$13, IF(G3971 &lt; 'Costo de tareas'!$B$13*0.2, 0, 'Costo de tareas'!$B$13- G3971))</f>
        <v>39.28055556</v>
      </c>
      <c r="I3971" s="17">
        <f>IF(H3971=0,'Costo de tareas'!$B$13,'Costo de tareas'!$B$13-H3971)</f>
        <v>0</v>
      </c>
      <c r="J3971" s="2"/>
      <c r="K3971" s="2"/>
      <c r="P3971" s="2"/>
    </row>
    <row r="3972">
      <c r="A3972" s="3" t="s">
        <v>5284</v>
      </c>
      <c r="B3972" s="11" t="str">
        <f t="shared" si="1"/>
        <v>20210615</v>
      </c>
      <c r="C3972" s="12">
        <f t="shared" si="2"/>
        <v>44362</v>
      </c>
      <c r="D3972" s="3" t="str">
        <f t="shared" si="3"/>
        <v>10</v>
      </c>
      <c r="E3972" s="13">
        <v>362.0</v>
      </c>
      <c r="F3972" s="14">
        <f>'Costo de tareas'!$B$15</f>
        <v>0.1964027778</v>
      </c>
      <c r="G3972" s="15">
        <f>'Producción diaria'!$T$3*$L$2*$M$2*$N$2*E3972*1000/'Costo de tareas'!$B$14</f>
        <v>544.2894205</v>
      </c>
      <c r="H3972" s="16">
        <f>IF(G3972 &gt; 'Costo de tareas'!$B$13, 'Costo de tareas'!$B$13, IF(G3972 &lt; 'Costo de tareas'!$B$13*0.2, 0, 'Costo de tareas'!$B$13- G3972))</f>
        <v>39.28055556</v>
      </c>
      <c r="I3972" s="17">
        <f>IF(H3972=0,'Costo de tareas'!$B$13,'Costo de tareas'!$B$13-H3972)</f>
        <v>0</v>
      </c>
      <c r="J3972" s="2"/>
      <c r="K3972" s="2"/>
      <c r="P3972" s="2"/>
    </row>
    <row r="3973">
      <c r="A3973" s="3" t="s">
        <v>5285</v>
      </c>
      <c r="B3973" s="11" t="str">
        <f t="shared" si="1"/>
        <v>20210615</v>
      </c>
      <c r="C3973" s="12">
        <f t="shared" si="2"/>
        <v>44362</v>
      </c>
      <c r="D3973" s="3" t="str">
        <f t="shared" si="3"/>
        <v>11</v>
      </c>
      <c r="E3973" s="13">
        <v>466.0</v>
      </c>
      <c r="F3973" s="14">
        <f>'Costo de tareas'!$B$15</f>
        <v>0.1964027778</v>
      </c>
      <c r="G3973" s="15">
        <f>'Producción diaria'!$T$3*$L$2*$M$2*$N$2*E3973*1000/'Costo de tareas'!$B$14</f>
        <v>700.6598618</v>
      </c>
      <c r="H3973" s="16">
        <f>IF(G3973 &gt; 'Costo de tareas'!$B$13, 'Costo de tareas'!$B$13, IF(G3973 &lt; 'Costo de tareas'!$B$13*0.2, 0, 'Costo de tareas'!$B$13- G3973))</f>
        <v>39.28055556</v>
      </c>
      <c r="I3973" s="17">
        <f>IF(H3973=0,'Costo de tareas'!$B$13,'Costo de tareas'!$B$13-H3973)</f>
        <v>0</v>
      </c>
      <c r="J3973" s="2"/>
      <c r="K3973" s="2"/>
      <c r="P3973" s="2"/>
    </row>
    <row r="3974">
      <c r="A3974" s="3" t="s">
        <v>5286</v>
      </c>
      <c r="B3974" s="11" t="str">
        <f t="shared" si="1"/>
        <v>20210615</v>
      </c>
      <c r="C3974" s="12">
        <f t="shared" si="2"/>
        <v>44362</v>
      </c>
      <c r="D3974" s="3" t="str">
        <f t="shared" si="3"/>
        <v>12</v>
      </c>
      <c r="E3974" s="13">
        <v>755.0</v>
      </c>
      <c r="F3974" s="14">
        <f>'Costo de tareas'!$B$15</f>
        <v>0.1964027778</v>
      </c>
      <c r="G3974" s="15">
        <f>'Producción diaria'!$T$3*$L$2*$M$2*$N$2*E3974*1000/'Costo de tareas'!$B$14</f>
        <v>1135.189261</v>
      </c>
      <c r="H3974" s="16">
        <f>IF(G3974 &gt; 'Costo de tareas'!$B$13, 'Costo de tareas'!$B$13, IF(G3974 &lt; 'Costo de tareas'!$B$13*0.2, 0, 'Costo de tareas'!$B$13- G3974))</f>
        <v>39.28055556</v>
      </c>
      <c r="I3974" s="17">
        <f>IF(H3974=0,'Costo de tareas'!$B$13,'Costo de tareas'!$B$13-H3974)</f>
        <v>0</v>
      </c>
      <c r="J3974" s="2"/>
      <c r="K3974" s="2"/>
      <c r="P3974" s="2"/>
    </row>
    <row r="3975">
      <c r="A3975" s="3" t="s">
        <v>5287</v>
      </c>
      <c r="B3975" s="11" t="str">
        <f t="shared" si="1"/>
        <v>20210615</v>
      </c>
      <c r="C3975" s="12">
        <f t="shared" si="2"/>
        <v>44362</v>
      </c>
      <c r="D3975" s="3" t="str">
        <f t="shared" si="3"/>
        <v>13</v>
      </c>
      <c r="E3975" s="13">
        <v>877.0</v>
      </c>
      <c r="F3975" s="14">
        <f>'Costo de tareas'!$B$15</f>
        <v>0.1964027778</v>
      </c>
      <c r="G3975" s="15">
        <f>'Producción diaria'!$T$3*$L$2*$M$2*$N$2*E3975*1000/'Costo de tareas'!$B$14</f>
        <v>1318.623817</v>
      </c>
      <c r="H3975" s="16">
        <f>IF(G3975 &gt; 'Costo de tareas'!$B$13, 'Costo de tareas'!$B$13, IF(G3975 &lt; 'Costo de tareas'!$B$13*0.2, 0, 'Costo de tareas'!$B$13- G3975))</f>
        <v>39.28055556</v>
      </c>
      <c r="I3975" s="17">
        <f>IF(H3975=0,'Costo de tareas'!$B$13,'Costo de tareas'!$B$13-H3975)</f>
        <v>0</v>
      </c>
      <c r="J3975" s="2"/>
      <c r="K3975" s="2"/>
      <c r="P3975" s="2"/>
    </row>
    <row r="3976">
      <c r="A3976" s="3" t="s">
        <v>5288</v>
      </c>
      <c r="B3976" s="11" t="str">
        <f t="shared" si="1"/>
        <v>20210615</v>
      </c>
      <c r="C3976" s="12">
        <f t="shared" si="2"/>
        <v>44362</v>
      </c>
      <c r="D3976" s="3" t="str">
        <f t="shared" si="3"/>
        <v>14</v>
      </c>
      <c r="E3976" s="13">
        <v>8.0</v>
      </c>
      <c r="F3976" s="14">
        <f>'Costo de tareas'!$B$15</f>
        <v>0.1964027778</v>
      </c>
      <c r="G3976" s="15">
        <f>'Producción diaria'!$T$3*$L$2*$M$2*$N$2*E3976*1000/'Costo de tareas'!$B$14</f>
        <v>12.02849548</v>
      </c>
      <c r="H3976" s="16">
        <f>IF(G3976 &gt; 'Costo de tareas'!$B$13, 'Costo de tareas'!$B$13, IF(G3976 &lt; 'Costo de tareas'!$B$13*0.2, 0, 'Costo de tareas'!$B$13- G3976))</f>
        <v>27.25206007</v>
      </c>
      <c r="I3976" s="17">
        <f>IF(H3976=0,'Costo de tareas'!$B$13,'Costo de tareas'!$B$13-H3976)</f>
        <v>12.02849548</v>
      </c>
      <c r="J3976" s="2"/>
      <c r="K3976" s="2"/>
      <c r="P3976" s="2"/>
    </row>
    <row r="3977">
      <c r="A3977" s="3" t="s">
        <v>5289</v>
      </c>
      <c r="B3977" s="11" t="str">
        <f t="shared" si="1"/>
        <v>20210615</v>
      </c>
      <c r="C3977" s="12">
        <f t="shared" si="2"/>
        <v>44362</v>
      </c>
      <c r="D3977" s="3" t="str">
        <f t="shared" si="3"/>
        <v>15</v>
      </c>
      <c r="E3977" s="13">
        <v>683.0</v>
      </c>
      <c r="F3977" s="14">
        <f>'Costo de tareas'!$B$15</f>
        <v>0.1964027778</v>
      </c>
      <c r="G3977" s="15">
        <f>'Producción diaria'!$T$3*$L$2*$M$2*$N$2*E3977*1000/'Costo de tareas'!$B$14</f>
        <v>1026.932802</v>
      </c>
      <c r="H3977" s="16">
        <f>IF(G3977 &gt; 'Costo de tareas'!$B$13, 'Costo de tareas'!$B$13, IF(G3977 &lt; 'Costo de tareas'!$B$13*0.2, 0, 'Costo de tareas'!$B$13- G3977))</f>
        <v>39.28055556</v>
      </c>
      <c r="I3977" s="17">
        <f>IF(H3977=0,'Costo de tareas'!$B$13,'Costo de tareas'!$B$13-H3977)</f>
        <v>0</v>
      </c>
      <c r="J3977" s="2"/>
      <c r="K3977" s="2"/>
      <c r="P3977" s="2"/>
    </row>
    <row r="3978">
      <c r="A3978" s="3" t="s">
        <v>5290</v>
      </c>
      <c r="B3978" s="11" t="str">
        <f t="shared" si="1"/>
        <v>20210615</v>
      </c>
      <c r="C3978" s="12">
        <f t="shared" si="2"/>
        <v>44362</v>
      </c>
      <c r="D3978" s="3" t="str">
        <f t="shared" si="3"/>
        <v>16</v>
      </c>
      <c r="E3978" s="13">
        <v>545.0</v>
      </c>
      <c r="F3978" s="14">
        <f>'Costo de tareas'!$B$15</f>
        <v>0.1964027778</v>
      </c>
      <c r="G3978" s="15">
        <f>'Producción diaria'!$T$3*$L$2*$M$2*$N$2*E3978*1000/'Costo de tareas'!$B$14</f>
        <v>819.4412547</v>
      </c>
      <c r="H3978" s="16">
        <f>IF(G3978 &gt; 'Costo de tareas'!$B$13, 'Costo de tareas'!$B$13, IF(G3978 &lt; 'Costo de tareas'!$B$13*0.2, 0, 'Costo de tareas'!$B$13- G3978))</f>
        <v>39.28055556</v>
      </c>
      <c r="I3978" s="17">
        <f>IF(H3978=0,'Costo de tareas'!$B$13,'Costo de tareas'!$B$13-H3978)</f>
        <v>0</v>
      </c>
      <c r="J3978" s="2"/>
      <c r="K3978" s="2"/>
      <c r="P3978" s="2"/>
    </row>
    <row r="3979">
      <c r="A3979" s="3" t="s">
        <v>5291</v>
      </c>
      <c r="B3979" s="11" t="str">
        <f t="shared" si="1"/>
        <v>20210615</v>
      </c>
      <c r="C3979" s="12">
        <f t="shared" si="2"/>
        <v>44362</v>
      </c>
      <c r="D3979" s="3" t="str">
        <f t="shared" si="3"/>
        <v>17</v>
      </c>
      <c r="E3979" s="13">
        <v>247.0</v>
      </c>
      <c r="F3979" s="14">
        <f>'Costo de tareas'!$B$15</f>
        <v>0.1964027778</v>
      </c>
      <c r="G3979" s="15">
        <f>'Producción diaria'!$T$3*$L$2*$M$2*$N$2*E3979*1000/'Costo de tareas'!$B$14</f>
        <v>371.379798</v>
      </c>
      <c r="H3979" s="16">
        <f>IF(G3979 &gt; 'Costo de tareas'!$B$13, 'Costo de tareas'!$B$13, IF(G3979 &lt; 'Costo de tareas'!$B$13*0.2, 0, 'Costo de tareas'!$B$13- G3979))</f>
        <v>39.28055556</v>
      </c>
      <c r="I3979" s="17">
        <f>IF(H3979=0,'Costo de tareas'!$B$13,'Costo de tareas'!$B$13-H3979)</f>
        <v>0</v>
      </c>
      <c r="J3979" s="2"/>
      <c r="K3979" s="2"/>
      <c r="P3979" s="2"/>
    </row>
    <row r="3980">
      <c r="A3980" s="3" t="s">
        <v>5292</v>
      </c>
      <c r="B3980" s="11" t="str">
        <f t="shared" si="1"/>
        <v>20210615</v>
      </c>
      <c r="C3980" s="12">
        <f t="shared" si="2"/>
        <v>44362</v>
      </c>
      <c r="D3980" s="3" t="str">
        <f t="shared" si="3"/>
        <v>18</v>
      </c>
      <c r="E3980" s="13">
        <v>135.0</v>
      </c>
      <c r="F3980" s="14">
        <f>'Costo de tareas'!$B$15</f>
        <v>0.1964027778</v>
      </c>
      <c r="G3980" s="15">
        <f>'Producción diaria'!$T$3*$L$2*$M$2*$N$2*E3980*1000/'Costo de tareas'!$B$14</f>
        <v>202.9808612</v>
      </c>
      <c r="H3980" s="16">
        <f>IF(G3980 &gt; 'Costo de tareas'!$B$13, 'Costo de tareas'!$B$13, IF(G3980 &lt; 'Costo de tareas'!$B$13*0.2, 0, 'Costo de tareas'!$B$13- G3980))</f>
        <v>39.28055556</v>
      </c>
      <c r="I3980" s="17">
        <f>IF(H3980=0,'Costo de tareas'!$B$13,'Costo de tareas'!$B$13-H3980)</f>
        <v>0</v>
      </c>
      <c r="J3980" s="2"/>
      <c r="K3980" s="2"/>
      <c r="P3980" s="2"/>
    </row>
    <row r="3981">
      <c r="A3981" s="3" t="s">
        <v>5293</v>
      </c>
      <c r="B3981" s="11" t="str">
        <f t="shared" si="1"/>
        <v>20210615</v>
      </c>
      <c r="C3981" s="12">
        <f t="shared" si="2"/>
        <v>44362</v>
      </c>
      <c r="D3981" s="3" t="str">
        <f t="shared" si="3"/>
        <v>19</v>
      </c>
      <c r="E3981" s="13">
        <v>21.0</v>
      </c>
      <c r="F3981" s="14">
        <f>'Costo de tareas'!$B$15</f>
        <v>0.1964027778</v>
      </c>
      <c r="G3981" s="15">
        <f>'Producción diaria'!$T$3*$L$2*$M$2*$N$2*E3981*1000/'Costo de tareas'!$B$14</f>
        <v>31.57480064</v>
      </c>
      <c r="H3981" s="16">
        <f>IF(G3981 &gt; 'Costo de tareas'!$B$13, 'Costo de tareas'!$B$13, IF(G3981 &lt; 'Costo de tareas'!$B$13*0.2, 0, 'Costo de tareas'!$B$13- G3981))</f>
        <v>7.705754918</v>
      </c>
      <c r="I3981" s="17">
        <f>IF(H3981=0,'Costo de tareas'!$B$13,'Costo de tareas'!$B$13-H3981)</f>
        <v>31.57480064</v>
      </c>
      <c r="J3981" s="2"/>
      <c r="K3981" s="2"/>
      <c r="P3981" s="2"/>
    </row>
    <row r="3982">
      <c r="A3982" s="3" t="s">
        <v>5294</v>
      </c>
      <c r="B3982" s="11" t="str">
        <f t="shared" si="1"/>
        <v>20210615</v>
      </c>
      <c r="C3982" s="12">
        <f t="shared" si="2"/>
        <v>44362</v>
      </c>
      <c r="D3982" s="3" t="str">
        <f t="shared" si="3"/>
        <v>20</v>
      </c>
      <c r="E3982" s="13">
        <v>0.0</v>
      </c>
      <c r="F3982" s="14">
        <f>'Costo de tareas'!$B$15</f>
        <v>0.1964027778</v>
      </c>
      <c r="G3982" s="15">
        <f>'Producción diaria'!$T$3*$L$2*$M$2*$N$2*E3982*1000/'Costo de tareas'!$B$14</f>
        <v>0</v>
      </c>
      <c r="H3982" s="16">
        <f>IF(G3982 &gt; 'Costo de tareas'!$B$13, 'Costo de tareas'!$B$13, IF(G3982 &lt; 'Costo de tareas'!$B$13*0.2, 0, 'Costo de tareas'!$B$13- G3982))</f>
        <v>0</v>
      </c>
      <c r="I3982" s="17">
        <f>IF(H3982=0,'Costo de tareas'!$B$13,'Costo de tareas'!$B$13-H3982)</f>
        <v>39.28055556</v>
      </c>
      <c r="J3982" s="2"/>
      <c r="K3982" s="2"/>
      <c r="P3982" s="2"/>
    </row>
    <row r="3983">
      <c r="A3983" s="3" t="s">
        <v>5296</v>
      </c>
      <c r="B3983" s="11" t="str">
        <f t="shared" si="1"/>
        <v>20210615</v>
      </c>
      <c r="C3983" s="12">
        <f t="shared" si="2"/>
        <v>44362</v>
      </c>
      <c r="D3983" s="3" t="str">
        <f t="shared" si="3"/>
        <v>21</v>
      </c>
      <c r="E3983" s="13">
        <v>0.0</v>
      </c>
      <c r="F3983" s="14">
        <f>'Costo de tareas'!$B$15</f>
        <v>0.1964027778</v>
      </c>
      <c r="G3983" s="15">
        <f>'Producción diaria'!$T$3*$L$2*$M$2*$N$2*E3983*1000/'Costo de tareas'!$B$14</f>
        <v>0</v>
      </c>
      <c r="H3983" s="16">
        <f>IF(G3983 &gt; 'Costo de tareas'!$B$13, 'Costo de tareas'!$B$13, IF(G3983 &lt; 'Costo de tareas'!$B$13*0.2, 0, 'Costo de tareas'!$B$13- G3983))</f>
        <v>0</v>
      </c>
      <c r="I3983" s="17">
        <f>IF(H3983=0,'Costo de tareas'!$B$13,'Costo de tareas'!$B$13-H3983)</f>
        <v>39.28055556</v>
      </c>
      <c r="J3983" s="2"/>
      <c r="K3983" s="2"/>
      <c r="P3983" s="2"/>
    </row>
    <row r="3984">
      <c r="A3984" s="3" t="s">
        <v>5298</v>
      </c>
      <c r="B3984" s="11" t="str">
        <f t="shared" si="1"/>
        <v>20210615</v>
      </c>
      <c r="C3984" s="12">
        <f t="shared" si="2"/>
        <v>44362</v>
      </c>
      <c r="D3984" s="3" t="str">
        <f t="shared" si="3"/>
        <v>22</v>
      </c>
      <c r="E3984" s="13">
        <v>0.0</v>
      </c>
      <c r="F3984" s="14">
        <f>'Costo de tareas'!$B$15</f>
        <v>0.1964027778</v>
      </c>
      <c r="G3984" s="15">
        <f>'Producción diaria'!$T$3*$L$2*$M$2*$N$2*E3984*1000/'Costo de tareas'!$B$14</f>
        <v>0</v>
      </c>
      <c r="H3984" s="16">
        <f>IF(G3984 &gt; 'Costo de tareas'!$B$13, 'Costo de tareas'!$B$13, IF(G3984 &lt; 'Costo de tareas'!$B$13*0.2, 0, 'Costo de tareas'!$B$13- G3984))</f>
        <v>0</v>
      </c>
      <c r="I3984" s="17">
        <f>IF(H3984=0,'Costo de tareas'!$B$13,'Costo de tareas'!$B$13-H3984)</f>
        <v>39.28055556</v>
      </c>
      <c r="J3984" s="2"/>
      <c r="K3984" s="2"/>
      <c r="P3984" s="2"/>
    </row>
    <row r="3985">
      <c r="A3985" s="3" t="s">
        <v>5299</v>
      </c>
      <c r="B3985" s="11" t="str">
        <f t="shared" si="1"/>
        <v>20210615</v>
      </c>
      <c r="C3985" s="12">
        <f t="shared" si="2"/>
        <v>44362</v>
      </c>
      <c r="D3985" s="3" t="str">
        <f t="shared" si="3"/>
        <v>23</v>
      </c>
      <c r="E3985" s="13">
        <v>0.0</v>
      </c>
      <c r="F3985" s="14">
        <f>'Costo de tareas'!$B$15</f>
        <v>0.1964027778</v>
      </c>
      <c r="G3985" s="15">
        <f>'Producción diaria'!$T$3*$L$2*$M$2*$N$2*E3985*1000/'Costo de tareas'!$B$14</f>
        <v>0</v>
      </c>
      <c r="H3985" s="16">
        <f>IF(G3985 &gt; 'Costo de tareas'!$B$13, 'Costo de tareas'!$B$13, IF(G3985 &lt; 'Costo de tareas'!$B$13*0.2, 0, 'Costo de tareas'!$B$13- G3985))</f>
        <v>0</v>
      </c>
      <c r="I3985" s="17">
        <f>IF(H3985=0,'Costo de tareas'!$B$13,'Costo de tareas'!$B$13-H3985)</f>
        <v>39.28055556</v>
      </c>
      <c r="J3985" s="2"/>
      <c r="K3985" s="2"/>
      <c r="P3985" s="2"/>
    </row>
    <row r="3986">
      <c r="A3986" s="3" t="s">
        <v>5301</v>
      </c>
      <c r="B3986" s="11" t="str">
        <f t="shared" si="1"/>
        <v>20210616</v>
      </c>
      <c r="C3986" s="12">
        <f t="shared" si="2"/>
        <v>44363</v>
      </c>
      <c r="D3986" s="3" t="str">
        <f t="shared" si="3"/>
        <v>00</v>
      </c>
      <c r="E3986" s="13">
        <v>0.0</v>
      </c>
      <c r="F3986" s="14">
        <f>'Costo de tareas'!$B$15</f>
        <v>0.1964027778</v>
      </c>
      <c r="G3986" s="15">
        <f>'Producción diaria'!$T$3*$L$2*$M$2*$N$2*E3986*1000/'Costo de tareas'!$B$14</f>
        <v>0</v>
      </c>
      <c r="H3986" s="16">
        <f>IF(G3986 &gt; 'Costo de tareas'!$B$13, 'Costo de tareas'!$B$13, IF(G3986 &lt; 'Costo de tareas'!$B$13*0.2, 0, 'Costo de tareas'!$B$13- G3986))</f>
        <v>0</v>
      </c>
      <c r="I3986" s="17">
        <f>IF(H3986=0,'Costo de tareas'!$B$13,'Costo de tareas'!$B$13-H3986)</f>
        <v>39.28055556</v>
      </c>
      <c r="J3986" s="2"/>
      <c r="K3986" s="2"/>
      <c r="P3986" s="2"/>
    </row>
    <row r="3987">
      <c r="A3987" s="3" t="s">
        <v>5302</v>
      </c>
      <c r="B3987" s="11" t="str">
        <f t="shared" si="1"/>
        <v>20210616</v>
      </c>
      <c r="C3987" s="12">
        <f t="shared" si="2"/>
        <v>44363</v>
      </c>
      <c r="D3987" s="3" t="str">
        <f t="shared" si="3"/>
        <v>01</v>
      </c>
      <c r="E3987" s="13">
        <v>0.0</v>
      </c>
      <c r="F3987" s="14">
        <f>'Costo de tareas'!$B$15</f>
        <v>0.1964027778</v>
      </c>
      <c r="G3987" s="15">
        <f>'Producción diaria'!$T$3*$L$2*$M$2*$N$2*E3987*1000/'Costo de tareas'!$B$14</f>
        <v>0</v>
      </c>
      <c r="H3987" s="16">
        <f>IF(G3987 &gt; 'Costo de tareas'!$B$13, 'Costo de tareas'!$B$13, IF(G3987 &lt; 'Costo de tareas'!$B$13*0.2, 0, 'Costo de tareas'!$B$13- G3987))</f>
        <v>0</v>
      </c>
      <c r="I3987" s="17">
        <f>IF(H3987=0,'Costo de tareas'!$B$13,'Costo de tareas'!$B$13-H3987)</f>
        <v>39.28055556</v>
      </c>
      <c r="J3987" s="2"/>
      <c r="K3987" s="2"/>
      <c r="P3987" s="2"/>
    </row>
    <row r="3988">
      <c r="A3988" s="3" t="s">
        <v>5304</v>
      </c>
      <c r="B3988" s="11" t="str">
        <f t="shared" si="1"/>
        <v>20210616</v>
      </c>
      <c r="C3988" s="12">
        <f t="shared" si="2"/>
        <v>44363</v>
      </c>
      <c r="D3988" s="3" t="str">
        <f t="shared" si="3"/>
        <v>02</v>
      </c>
      <c r="E3988" s="13">
        <v>0.0</v>
      </c>
      <c r="F3988" s="14">
        <f>'Costo de tareas'!$B$15</f>
        <v>0.1964027778</v>
      </c>
      <c r="G3988" s="15">
        <f>'Producción diaria'!$T$3*$L$2*$M$2*$N$2*E3988*1000/'Costo de tareas'!$B$14</f>
        <v>0</v>
      </c>
      <c r="H3988" s="16">
        <f>IF(G3988 &gt; 'Costo de tareas'!$B$13, 'Costo de tareas'!$B$13, IF(G3988 &lt; 'Costo de tareas'!$B$13*0.2, 0, 'Costo de tareas'!$B$13- G3988))</f>
        <v>0</v>
      </c>
      <c r="I3988" s="17">
        <f>IF(H3988=0,'Costo de tareas'!$B$13,'Costo de tareas'!$B$13-H3988)</f>
        <v>39.28055556</v>
      </c>
      <c r="J3988" s="2"/>
      <c r="K3988" s="2"/>
      <c r="P3988" s="2"/>
    </row>
    <row r="3989">
      <c r="A3989" s="3" t="s">
        <v>5305</v>
      </c>
      <c r="B3989" s="11" t="str">
        <f t="shared" si="1"/>
        <v>20210616</v>
      </c>
      <c r="C3989" s="12">
        <f t="shared" si="2"/>
        <v>44363</v>
      </c>
      <c r="D3989" s="3" t="str">
        <f t="shared" si="3"/>
        <v>03</v>
      </c>
      <c r="E3989" s="13">
        <v>0.0</v>
      </c>
      <c r="F3989" s="14">
        <f>'Costo de tareas'!$B$15</f>
        <v>0.1964027778</v>
      </c>
      <c r="G3989" s="15">
        <f>'Producción diaria'!$T$3*$L$2*$M$2*$N$2*E3989*1000/'Costo de tareas'!$B$14</f>
        <v>0</v>
      </c>
      <c r="H3989" s="16">
        <f>IF(G3989 &gt; 'Costo de tareas'!$B$13, 'Costo de tareas'!$B$13, IF(G3989 &lt; 'Costo de tareas'!$B$13*0.2, 0, 'Costo de tareas'!$B$13- G3989))</f>
        <v>0</v>
      </c>
      <c r="I3989" s="17">
        <f>IF(H3989=0,'Costo de tareas'!$B$13,'Costo de tareas'!$B$13-H3989)</f>
        <v>39.28055556</v>
      </c>
      <c r="J3989" s="2"/>
      <c r="K3989" s="2"/>
      <c r="P3989" s="2"/>
    </row>
    <row r="3990">
      <c r="A3990" s="3" t="s">
        <v>5306</v>
      </c>
      <c r="B3990" s="11" t="str">
        <f t="shared" si="1"/>
        <v>20210616</v>
      </c>
      <c r="C3990" s="12">
        <f t="shared" si="2"/>
        <v>44363</v>
      </c>
      <c r="D3990" s="3" t="str">
        <f t="shared" si="3"/>
        <v>04</v>
      </c>
      <c r="E3990" s="13">
        <v>0.0</v>
      </c>
      <c r="F3990" s="14">
        <f>'Costo de tareas'!$B$15</f>
        <v>0.1964027778</v>
      </c>
      <c r="G3990" s="15">
        <f>'Producción diaria'!$T$3*$L$2*$M$2*$N$2*E3990*1000/'Costo de tareas'!$B$14</f>
        <v>0</v>
      </c>
      <c r="H3990" s="16">
        <f>IF(G3990 &gt; 'Costo de tareas'!$B$13, 'Costo de tareas'!$B$13, IF(G3990 &lt; 'Costo de tareas'!$B$13*0.2, 0, 'Costo de tareas'!$B$13- G3990))</f>
        <v>0</v>
      </c>
      <c r="I3990" s="17">
        <f>IF(H3990=0,'Costo de tareas'!$B$13,'Costo de tareas'!$B$13-H3990)</f>
        <v>39.28055556</v>
      </c>
      <c r="J3990" s="2"/>
      <c r="K3990" s="2"/>
      <c r="P3990" s="2"/>
    </row>
    <row r="3991">
      <c r="A3991" s="3" t="s">
        <v>5307</v>
      </c>
      <c r="B3991" s="11" t="str">
        <f t="shared" si="1"/>
        <v>20210616</v>
      </c>
      <c r="C3991" s="12">
        <f t="shared" si="2"/>
        <v>44363</v>
      </c>
      <c r="D3991" s="3" t="str">
        <f t="shared" si="3"/>
        <v>05</v>
      </c>
      <c r="E3991" s="13">
        <v>14.0</v>
      </c>
      <c r="F3991" s="14">
        <f>'Costo de tareas'!$B$15</f>
        <v>0.1964027778</v>
      </c>
      <c r="G3991" s="15">
        <f>'Producción diaria'!$T$3*$L$2*$M$2*$N$2*E3991*1000/'Costo de tareas'!$B$14</f>
        <v>21.04986709</v>
      </c>
      <c r="H3991" s="16">
        <f>IF(G3991 &gt; 'Costo de tareas'!$B$13, 'Costo de tareas'!$B$13, IF(G3991 &lt; 'Costo de tareas'!$B$13*0.2, 0, 'Costo de tareas'!$B$13- G3991))</f>
        <v>18.23068846</v>
      </c>
      <c r="I3991" s="17">
        <f>IF(H3991=0,'Costo de tareas'!$B$13,'Costo de tareas'!$B$13-H3991)</f>
        <v>21.04986709</v>
      </c>
      <c r="J3991" s="2"/>
      <c r="K3991" s="2"/>
      <c r="P3991" s="2"/>
    </row>
    <row r="3992">
      <c r="A3992" s="3" t="s">
        <v>5309</v>
      </c>
      <c r="B3992" s="11" t="str">
        <f t="shared" si="1"/>
        <v>20210616</v>
      </c>
      <c r="C3992" s="12">
        <f t="shared" si="2"/>
        <v>44363</v>
      </c>
      <c r="D3992" s="3" t="str">
        <f t="shared" si="3"/>
        <v>06</v>
      </c>
      <c r="E3992" s="13">
        <v>125.0</v>
      </c>
      <c r="F3992" s="14">
        <f>'Costo de tareas'!$B$15</f>
        <v>0.1964027778</v>
      </c>
      <c r="G3992" s="15">
        <f>'Producción diaria'!$T$3*$L$2*$M$2*$N$2*E3992*1000/'Costo de tareas'!$B$14</f>
        <v>187.9452419</v>
      </c>
      <c r="H3992" s="16">
        <f>IF(G3992 &gt; 'Costo de tareas'!$B$13, 'Costo de tareas'!$B$13, IF(G3992 &lt; 'Costo de tareas'!$B$13*0.2, 0, 'Costo de tareas'!$B$13- G3992))</f>
        <v>39.28055556</v>
      </c>
      <c r="I3992" s="17">
        <f>IF(H3992=0,'Costo de tareas'!$B$13,'Costo de tareas'!$B$13-H3992)</f>
        <v>0</v>
      </c>
      <c r="J3992" s="2"/>
      <c r="K3992" s="2"/>
      <c r="P3992" s="2"/>
    </row>
    <row r="3993">
      <c r="A3993" s="3" t="s">
        <v>5311</v>
      </c>
      <c r="B3993" s="11" t="str">
        <f t="shared" si="1"/>
        <v>20210616</v>
      </c>
      <c r="C3993" s="12">
        <f t="shared" si="2"/>
        <v>44363</v>
      </c>
      <c r="D3993" s="3" t="str">
        <f t="shared" si="3"/>
        <v>07</v>
      </c>
      <c r="E3993" s="13">
        <v>284.0</v>
      </c>
      <c r="F3993" s="14">
        <f>'Costo de tareas'!$B$15</f>
        <v>0.1964027778</v>
      </c>
      <c r="G3993" s="15">
        <f>'Producción diaria'!$T$3*$L$2*$M$2*$N$2*E3993*1000/'Costo de tareas'!$B$14</f>
        <v>427.0115896</v>
      </c>
      <c r="H3993" s="16">
        <f>IF(G3993 &gt; 'Costo de tareas'!$B$13, 'Costo de tareas'!$B$13, IF(G3993 &lt; 'Costo de tareas'!$B$13*0.2, 0, 'Costo de tareas'!$B$13- G3993))</f>
        <v>39.28055556</v>
      </c>
      <c r="I3993" s="17">
        <f>IF(H3993=0,'Costo de tareas'!$B$13,'Costo de tareas'!$B$13-H3993)</f>
        <v>0</v>
      </c>
      <c r="J3993" s="2"/>
      <c r="K3993" s="2"/>
      <c r="P3993" s="2"/>
    </row>
    <row r="3994">
      <c r="A3994" s="3" t="s">
        <v>5312</v>
      </c>
      <c r="B3994" s="11" t="str">
        <f t="shared" si="1"/>
        <v>20210616</v>
      </c>
      <c r="C3994" s="12">
        <f t="shared" si="2"/>
        <v>44363</v>
      </c>
      <c r="D3994" s="3" t="str">
        <f t="shared" si="3"/>
        <v>08</v>
      </c>
      <c r="E3994" s="13">
        <v>502.0</v>
      </c>
      <c r="F3994" s="14">
        <f>'Costo de tareas'!$B$15</f>
        <v>0.1964027778</v>
      </c>
      <c r="G3994" s="15">
        <f>'Producción diaria'!$T$3*$L$2*$M$2*$N$2*E3994*1000/'Costo de tareas'!$B$14</f>
        <v>754.7880914</v>
      </c>
      <c r="H3994" s="16">
        <f>IF(G3994 &gt; 'Costo de tareas'!$B$13, 'Costo de tareas'!$B$13, IF(G3994 &lt; 'Costo de tareas'!$B$13*0.2, 0, 'Costo de tareas'!$B$13- G3994))</f>
        <v>39.28055556</v>
      </c>
      <c r="I3994" s="17">
        <f>IF(H3994=0,'Costo de tareas'!$B$13,'Costo de tareas'!$B$13-H3994)</f>
        <v>0</v>
      </c>
      <c r="J3994" s="2"/>
      <c r="K3994" s="2"/>
      <c r="P3994" s="2"/>
    </row>
    <row r="3995">
      <c r="A3995" s="3" t="s">
        <v>5313</v>
      </c>
      <c r="B3995" s="11" t="str">
        <f t="shared" si="1"/>
        <v>20210616</v>
      </c>
      <c r="C3995" s="12">
        <f t="shared" si="2"/>
        <v>44363</v>
      </c>
      <c r="D3995" s="3" t="str">
        <f t="shared" si="3"/>
        <v>09</v>
      </c>
      <c r="E3995" s="13">
        <v>65.0</v>
      </c>
      <c r="F3995" s="14">
        <f>'Costo de tareas'!$B$15</f>
        <v>0.1964027778</v>
      </c>
      <c r="G3995" s="15">
        <f>'Producción diaria'!$T$3*$L$2*$M$2*$N$2*E3995*1000/'Costo de tareas'!$B$14</f>
        <v>97.73152578</v>
      </c>
      <c r="H3995" s="16">
        <f>IF(G3995 &gt; 'Costo de tareas'!$B$13, 'Costo de tareas'!$B$13, IF(G3995 &lt; 'Costo de tareas'!$B$13*0.2, 0, 'Costo de tareas'!$B$13- G3995))</f>
        <v>39.28055556</v>
      </c>
      <c r="I3995" s="17">
        <f>IF(H3995=0,'Costo de tareas'!$B$13,'Costo de tareas'!$B$13-H3995)</f>
        <v>0</v>
      </c>
      <c r="J3995" s="2"/>
      <c r="K3995" s="2"/>
      <c r="P3995" s="2"/>
    </row>
    <row r="3996">
      <c r="A3996" s="3" t="s">
        <v>5315</v>
      </c>
      <c r="B3996" s="11" t="str">
        <f t="shared" si="1"/>
        <v>20210616</v>
      </c>
      <c r="C3996" s="12">
        <f t="shared" si="2"/>
        <v>44363</v>
      </c>
      <c r="D3996" s="3" t="str">
        <f t="shared" si="3"/>
        <v>10</v>
      </c>
      <c r="E3996" s="13">
        <v>632.0</v>
      </c>
      <c r="F3996" s="14">
        <f>'Costo de tareas'!$B$15</f>
        <v>0.1964027778</v>
      </c>
      <c r="G3996" s="15">
        <f>'Producción diaria'!$T$3*$L$2*$M$2*$N$2*E3996*1000/'Costo de tareas'!$B$14</f>
        <v>950.251143</v>
      </c>
      <c r="H3996" s="16">
        <f>IF(G3996 &gt; 'Costo de tareas'!$B$13, 'Costo de tareas'!$B$13, IF(G3996 &lt; 'Costo de tareas'!$B$13*0.2, 0, 'Costo de tareas'!$B$13- G3996))</f>
        <v>39.28055556</v>
      </c>
      <c r="I3996" s="17">
        <f>IF(H3996=0,'Costo de tareas'!$B$13,'Costo de tareas'!$B$13-H3996)</f>
        <v>0</v>
      </c>
      <c r="J3996" s="2"/>
      <c r="K3996" s="2"/>
      <c r="P3996" s="2"/>
    </row>
    <row r="3997">
      <c r="A3997" s="3" t="s">
        <v>5317</v>
      </c>
      <c r="B3997" s="11" t="str">
        <f t="shared" si="1"/>
        <v>20210616</v>
      </c>
      <c r="C3997" s="12">
        <f t="shared" si="2"/>
        <v>44363</v>
      </c>
      <c r="D3997" s="3" t="str">
        <f t="shared" si="3"/>
        <v>11</v>
      </c>
      <c r="E3997" s="13">
        <v>672.0</v>
      </c>
      <c r="F3997" s="14">
        <f>'Costo de tareas'!$B$15</f>
        <v>0.1964027778</v>
      </c>
      <c r="G3997" s="15">
        <f>'Producción diaria'!$T$3*$L$2*$M$2*$N$2*E3997*1000/'Costo de tareas'!$B$14</f>
        <v>1010.39362</v>
      </c>
      <c r="H3997" s="16">
        <f>IF(G3997 &gt; 'Costo de tareas'!$B$13, 'Costo de tareas'!$B$13, IF(G3997 &lt; 'Costo de tareas'!$B$13*0.2, 0, 'Costo de tareas'!$B$13- G3997))</f>
        <v>39.28055556</v>
      </c>
      <c r="I3997" s="17">
        <f>IF(H3997=0,'Costo de tareas'!$B$13,'Costo de tareas'!$B$13-H3997)</f>
        <v>0</v>
      </c>
      <c r="J3997" s="2"/>
      <c r="K3997" s="2"/>
      <c r="P3997" s="2"/>
    </row>
    <row r="3998">
      <c r="A3998" s="3" t="s">
        <v>5318</v>
      </c>
      <c r="B3998" s="11" t="str">
        <f t="shared" si="1"/>
        <v>20210616</v>
      </c>
      <c r="C3998" s="12">
        <f t="shared" si="2"/>
        <v>44363</v>
      </c>
      <c r="D3998" s="3" t="str">
        <f t="shared" si="3"/>
        <v>12</v>
      </c>
      <c r="E3998" s="13">
        <v>819.0</v>
      </c>
      <c r="F3998" s="14">
        <f>'Costo de tareas'!$B$15</f>
        <v>0.1964027778</v>
      </c>
      <c r="G3998" s="15">
        <f>'Producción diaria'!$T$3*$L$2*$M$2*$N$2*E3998*1000/'Costo de tareas'!$B$14</f>
        <v>1231.417225</v>
      </c>
      <c r="H3998" s="16">
        <f>IF(G3998 &gt; 'Costo de tareas'!$B$13, 'Costo de tareas'!$B$13, IF(G3998 &lt; 'Costo de tareas'!$B$13*0.2, 0, 'Costo de tareas'!$B$13- G3998))</f>
        <v>39.28055556</v>
      </c>
      <c r="I3998" s="17">
        <f>IF(H3998=0,'Costo de tareas'!$B$13,'Costo de tareas'!$B$13-H3998)</f>
        <v>0</v>
      </c>
      <c r="J3998" s="2"/>
      <c r="K3998" s="2"/>
      <c r="P3998" s="2"/>
    </row>
    <row r="3999">
      <c r="A3999" s="3" t="s">
        <v>5319</v>
      </c>
      <c r="B3999" s="11" t="str">
        <f t="shared" si="1"/>
        <v>20210616</v>
      </c>
      <c r="C3999" s="12">
        <f t="shared" si="2"/>
        <v>44363</v>
      </c>
      <c r="D3999" s="3" t="str">
        <f t="shared" si="3"/>
        <v>13</v>
      </c>
      <c r="E3999" s="13">
        <v>852.0</v>
      </c>
      <c r="F3999" s="14">
        <f>'Costo de tareas'!$B$15</f>
        <v>0.1964027778</v>
      </c>
      <c r="G3999" s="15">
        <f>'Producción diaria'!$T$3*$L$2*$M$2*$N$2*E3999*1000/'Costo de tareas'!$B$14</f>
        <v>1281.034769</v>
      </c>
      <c r="H3999" s="16">
        <f>IF(G3999 &gt; 'Costo de tareas'!$B$13, 'Costo de tareas'!$B$13, IF(G3999 &lt; 'Costo de tareas'!$B$13*0.2, 0, 'Costo de tareas'!$B$13- G3999))</f>
        <v>39.28055556</v>
      </c>
      <c r="I3999" s="17">
        <f>IF(H3999=0,'Costo de tareas'!$B$13,'Costo de tareas'!$B$13-H3999)</f>
        <v>0</v>
      </c>
      <c r="J3999" s="2"/>
      <c r="K3999" s="2"/>
      <c r="P3999" s="2"/>
    </row>
    <row r="4000">
      <c r="A4000" s="3" t="s">
        <v>5320</v>
      </c>
      <c r="B4000" s="11" t="str">
        <f t="shared" si="1"/>
        <v>20210616</v>
      </c>
      <c r="C4000" s="12">
        <f t="shared" si="2"/>
        <v>44363</v>
      </c>
      <c r="D4000" s="3" t="str">
        <f t="shared" si="3"/>
        <v>14</v>
      </c>
      <c r="E4000" s="13">
        <v>815.0</v>
      </c>
      <c r="F4000" s="14">
        <f>'Costo de tareas'!$B$15</f>
        <v>0.1964027778</v>
      </c>
      <c r="G4000" s="15">
        <f>'Producción diaria'!$T$3*$L$2*$M$2*$N$2*E4000*1000/'Costo de tareas'!$B$14</f>
        <v>1225.402977</v>
      </c>
      <c r="H4000" s="16">
        <f>IF(G4000 &gt; 'Costo de tareas'!$B$13, 'Costo de tareas'!$B$13, IF(G4000 &lt; 'Costo de tareas'!$B$13*0.2, 0, 'Costo de tareas'!$B$13- G4000))</f>
        <v>39.28055556</v>
      </c>
      <c r="I4000" s="17">
        <f>IF(H4000=0,'Costo de tareas'!$B$13,'Costo de tareas'!$B$13-H4000)</f>
        <v>0</v>
      </c>
      <c r="J4000" s="2"/>
      <c r="K4000" s="2"/>
      <c r="P4000" s="2"/>
    </row>
    <row r="4001">
      <c r="A4001" s="3" t="s">
        <v>5321</v>
      </c>
      <c r="B4001" s="11" t="str">
        <f t="shared" si="1"/>
        <v>20210616</v>
      </c>
      <c r="C4001" s="12">
        <f t="shared" si="2"/>
        <v>44363</v>
      </c>
      <c r="D4001" s="3" t="str">
        <f t="shared" si="3"/>
        <v>15</v>
      </c>
      <c r="E4001" s="13">
        <v>618.0</v>
      </c>
      <c r="F4001" s="14">
        <f>'Costo de tareas'!$B$15</f>
        <v>0.1964027778</v>
      </c>
      <c r="G4001" s="15">
        <f>'Producción diaria'!$T$3*$L$2*$M$2*$N$2*E4001*1000/'Costo de tareas'!$B$14</f>
        <v>929.2012759</v>
      </c>
      <c r="H4001" s="16">
        <f>IF(G4001 &gt; 'Costo de tareas'!$B$13, 'Costo de tareas'!$B$13, IF(G4001 &lt; 'Costo de tareas'!$B$13*0.2, 0, 'Costo de tareas'!$B$13- G4001))</f>
        <v>39.28055556</v>
      </c>
      <c r="I4001" s="17">
        <f>IF(H4001=0,'Costo de tareas'!$B$13,'Costo de tareas'!$B$13-H4001)</f>
        <v>0</v>
      </c>
      <c r="J4001" s="2"/>
      <c r="K4001" s="2"/>
      <c r="P4001" s="2"/>
    </row>
    <row r="4002">
      <c r="A4002" s="3" t="s">
        <v>5322</v>
      </c>
      <c r="B4002" s="11" t="str">
        <f t="shared" si="1"/>
        <v>20210616</v>
      </c>
      <c r="C4002" s="12">
        <f t="shared" si="2"/>
        <v>44363</v>
      </c>
      <c r="D4002" s="3" t="str">
        <f t="shared" si="3"/>
        <v>16</v>
      </c>
      <c r="E4002" s="13">
        <v>603.0</v>
      </c>
      <c r="F4002" s="14">
        <f>'Costo de tareas'!$B$15</f>
        <v>0.1964027778</v>
      </c>
      <c r="G4002" s="15">
        <f>'Producción diaria'!$T$3*$L$2*$M$2*$N$2*E4002*1000/'Costo de tareas'!$B$14</f>
        <v>906.6478469</v>
      </c>
      <c r="H4002" s="16">
        <f>IF(G4002 &gt; 'Costo de tareas'!$B$13, 'Costo de tareas'!$B$13, IF(G4002 &lt; 'Costo de tareas'!$B$13*0.2, 0, 'Costo de tareas'!$B$13- G4002))</f>
        <v>39.28055556</v>
      </c>
      <c r="I4002" s="17">
        <f>IF(H4002=0,'Costo de tareas'!$B$13,'Costo de tareas'!$B$13-H4002)</f>
        <v>0</v>
      </c>
      <c r="J4002" s="2"/>
      <c r="K4002" s="2"/>
      <c r="P4002" s="2"/>
    </row>
    <row r="4003">
      <c r="A4003" s="3" t="s">
        <v>5323</v>
      </c>
      <c r="B4003" s="11" t="str">
        <f t="shared" si="1"/>
        <v>20210616</v>
      </c>
      <c r="C4003" s="12">
        <f t="shared" si="2"/>
        <v>44363</v>
      </c>
      <c r="D4003" s="3" t="str">
        <f t="shared" si="3"/>
        <v>17</v>
      </c>
      <c r="E4003" s="13">
        <v>368.0</v>
      </c>
      <c r="F4003" s="14">
        <f>'Costo de tareas'!$B$15</f>
        <v>0.1964027778</v>
      </c>
      <c r="G4003" s="15">
        <f>'Producción diaria'!$T$3*$L$2*$M$2*$N$2*E4003*1000/'Costo de tareas'!$B$14</f>
        <v>553.3107921</v>
      </c>
      <c r="H4003" s="16">
        <f>IF(G4003 &gt; 'Costo de tareas'!$B$13, 'Costo de tareas'!$B$13, IF(G4003 &lt; 'Costo de tareas'!$B$13*0.2, 0, 'Costo de tareas'!$B$13- G4003))</f>
        <v>39.28055556</v>
      </c>
      <c r="I4003" s="17">
        <f>IF(H4003=0,'Costo de tareas'!$B$13,'Costo de tareas'!$B$13-H4003)</f>
        <v>0</v>
      </c>
      <c r="J4003" s="2"/>
      <c r="K4003" s="2"/>
      <c r="P4003" s="2"/>
    </row>
    <row r="4004">
      <c r="A4004" s="3" t="s">
        <v>5324</v>
      </c>
      <c r="B4004" s="11" t="str">
        <f t="shared" si="1"/>
        <v>20210616</v>
      </c>
      <c r="C4004" s="12">
        <f t="shared" si="2"/>
        <v>44363</v>
      </c>
      <c r="D4004" s="3" t="str">
        <f t="shared" si="3"/>
        <v>18</v>
      </c>
      <c r="E4004" s="13">
        <v>164.0</v>
      </c>
      <c r="F4004" s="14">
        <f>'Costo de tareas'!$B$15</f>
        <v>0.1964027778</v>
      </c>
      <c r="G4004" s="15">
        <f>'Producción diaria'!$T$3*$L$2*$M$2*$N$2*E4004*1000/'Costo de tareas'!$B$14</f>
        <v>246.5841574</v>
      </c>
      <c r="H4004" s="16">
        <f>IF(G4004 &gt; 'Costo de tareas'!$B$13, 'Costo de tareas'!$B$13, IF(G4004 &lt; 'Costo de tareas'!$B$13*0.2, 0, 'Costo de tareas'!$B$13- G4004))</f>
        <v>39.28055556</v>
      </c>
      <c r="I4004" s="17">
        <f>IF(H4004=0,'Costo de tareas'!$B$13,'Costo de tareas'!$B$13-H4004)</f>
        <v>0</v>
      </c>
      <c r="J4004" s="2"/>
      <c r="K4004" s="2"/>
      <c r="P4004" s="2"/>
    </row>
    <row r="4005">
      <c r="A4005" s="3" t="s">
        <v>5325</v>
      </c>
      <c r="B4005" s="11" t="str">
        <f t="shared" si="1"/>
        <v>20210616</v>
      </c>
      <c r="C4005" s="12">
        <f t="shared" si="2"/>
        <v>44363</v>
      </c>
      <c r="D4005" s="3" t="str">
        <f t="shared" si="3"/>
        <v>19</v>
      </c>
      <c r="E4005" s="13">
        <v>4.0</v>
      </c>
      <c r="F4005" s="14">
        <f>'Costo de tareas'!$B$15</f>
        <v>0.1964027778</v>
      </c>
      <c r="G4005" s="15">
        <f>'Producción diaria'!$T$3*$L$2*$M$2*$N$2*E4005*1000/'Costo de tareas'!$B$14</f>
        <v>6.014247741</v>
      </c>
      <c r="H4005" s="16">
        <f>IF(G4005 &gt; 'Costo de tareas'!$B$13, 'Costo de tareas'!$B$13, IF(G4005 &lt; 'Costo de tareas'!$B$13*0.2, 0, 'Costo de tareas'!$B$13- G4005))</f>
        <v>0</v>
      </c>
      <c r="I4005" s="17">
        <f>IF(H4005=0,'Costo de tareas'!$B$13,'Costo de tareas'!$B$13-H4005)</f>
        <v>39.28055556</v>
      </c>
      <c r="J4005" s="2"/>
      <c r="K4005" s="2"/>
      <c r="P4005" s="2"/>
    </row>
    <row r="4006">
      <c r="A4006" s="3" t="s">
        <v>5326</v>
      </c>
      <c r="B4006" s="11" t="str">
        <f t="shared" si="1"/>
        <v>20210616</v>
      </c>
      <c r="C4006" s="12">
        <f t="shared" si="2"/>
        <v>44363</v>
      </c>
      <c r="D4006" s="3" t="str">
        <f t="shared" si="3"/>
        <v>20</v>
      </c>
      <c r="E4006" s="13">
        <v>0.0</v>
      </c>
      <c r="F4006" s="14">
        <f>'Costo de tareas'!$B$15</f>
        <v>0.1964027778</v>
      </c>
      <c r="G4006" s="15">
        <f>'Producción diaria'!$T$3*$L$2*$M$2*$N$2*E4006*1000/'Costo de tareas'!$B$14</f>
        <v>0</v>
      </c>
      <c r="H4006" s="16">
        <f>IF(G4006 &gt; 'Costo de tareas'!$B$13, 'Costo de tareas'!$B$13, IF(G4006 &lt; 'Costo de tareas'!$B$13*0.2, 0, 'Costo de tareas'!$B$13- G4006))</f>
        <v>0</v>
      </c>
      <c r="I4006" s="17">
        <f>IF(H4006=0,'Costo de tareas'!$B$13,'Costo de tareas'!$B$13-H4006)</f>
        <v>39.28055556</v>
      </c>
      <c r="J4006" s="2"/>
      <c r="K4006" s="2"/>
      <c r="P4006" s="2"/>
    </row>
    <row r="4007">
      <c r="A4007" s="3" t="s">
        <v>5328</v>
      </c>
      <c r="B4007" s="11" t="str">
        <f t="shared" si="1"/>
        <v>20210616</v>
      </c>
      <c r="C4007" s="12">
        <f t="shared" si="2"/>
        <v>44363</v>
      </c>
      <c r="D4007" s="3" t="str">
        <f t="shared" si="3"/>
        <v>21</v>
      </c>
      <c r="E4007" s="13">
        <v>0.0</v>
      </c>
      <c r="F4007" s="14">
        <f>'Costo de tareas'!$B$15</f>
        <v>0.1964027778</v>
      </c>
      <c r="G4007" s="15">
        <f>'Producción diaria'!$T$3*$L$2*$M$2*$N$2*E4007*1000/'Costo de tareas'!$B$14</f>
        <v>0</v>
      </c>
      <c r="H4007" s="16">
        <f>IF(G4007 &gt; 'Costo de tareas'!$B$13, 'Costo de tareas'!$B$13, IF(G4007 &lt; 'Costo de tareas'!$B$13*0.2, 0, 'Costo de tareas'!$B$13- G4007))</f>
        <v>0</v>
      </c>
      <c r="I4007" s="17">
        <f>IF(H4007=0,'Costo de tareas'!$B$13,'Costo de tareas'!$B$13-H4007)</f>
        <v>39.28055556</v>
      </c>
      <c r="J4007" s="2"/>
      <c r="K4007" s="2"/>
      <c r="P4007" s="2"/>
    </row>
    <row r="4008">
      <c r="A4008" s="3" t="s">
        <v>5330</v>
      </c>
      <c r="B4008" s="11" t="str">
        <f t="shared" si="1"/>
        <v>20210616</v>
      </c>
      <c r="C4008" s="12">
        <f t="shared" si="2"/>
        <v>44363</v>
      </c>
      <c r="D4008" s="3" t="str">
        <f t="shared" si="3"/>
        <v>22</v>
      </c>
      <c r="E4008" s="13">
        <v>0.0</v>
      </c>
      <c r="F4008" s="14">
        <f>'Costo de tareas'!$B$15</f>
        <v>0.1964027778</v>
      </c>
      <c r="G4008" s="15">
        <f>'Producción diaria'!$T$3*$L$2*$M$2*$N$2*E4008*1000/'Costo de tareas'!$B$14</f>
        <v>0</v>
      </c>
      <c r="H4008" s="16">
        <f>IF(G4008 &gt; 'Costo de tareas'!$B$13, 'Costo de tareas'!$B$13, IF(G4008 &lt; 'Costo de tareas'!$B$13*0.2, 0, 'Costo de tareas'!$B$13- G4008))</f>
        <v>0</v>
      </c>
      <c r="I4008" s="17">
        <f>IF(H4008=0,'Costo de tareas'!$B$13,'Costo de tareas'!$B$13-H4008)</f>
        <v>39.28055556</v>
      </c>
      <c r="J4008" s="2"/>
      <c r="K4008" s="2"/>
      <c r="P4008" s="2"/>
    </row>
    <row r="4009">
      <c r="A4009" s="3" t="s">
        <v>5332</v>
      </c>
      <c r="B4009" s="11" t="str">
        <f t="shared" si="1"/>
        <v>20210616</v>
      </c>
      <c r="C4009" s="12">
        <f t="shared" si="2"/>
        <v>44363</v>
      </c>
      <c r="D4009" s="3" t="str">
        <f t="shared" si="3"/>
        <v>23</v>
      </c>
      <c r="E4009" s="13">
        <v>0.0</v>
      </c>
      <c r="F4009" s="14">
        <f>'Costo de tareas'!$B$15</f>
        <v>0.1964027778</v>
      </c>
      <c r="G4009" s="15">
        <f>'Producción diaria'!$T$3*$L$2*$M$2*$N$2*E4009*1000/'Costo de tareas'!$B$14</f>
        <v>0</v>
      </c>
      <c r="H4009" s="16">
        <f>IF(G4009 &gt; 'Costo de tareas'!$B$13, 'Costo de tareas'!$B$13, IF(G4009 &lt; 'Costo de tareas'!$B$13*0.2, 0, 'Costo de tareas'!$B$13- G4009))</f>
        <v>0</v>
      </c>
      <c r="I4009" s="17">
        <f>IF(H4009=0,'Costo de tareas'!$B$13,'Costo de tareas'!$B$13-H4009)</f>
        <v>39.28055556</v>
      </c>
      <c r="J4009" s="2"/>
      <c r="K4009" s="2"/>
      <c r="P4009" s="2"/>
    </row>
    <row r="4010">
      <c r="A4010" s="3" t="s">
        <v>5334</v>
      </c>
      <c r="B4010" s="11" t="str">
        <f t="shared" si="1"/>
        <v>20210617</v>
      </c>
      <c r="C4010" s="12">
        <f t="shared" si="2"/>
        <v>44364</v>
      </c>
      <c r="D4010" s="3" t="str">
        <f t="shared" si="3"/>
        <v>00</v>
      </c>
      <c r="E4010" s="13">
        <v>0.0</v>
      </c>
      <c r="F4010" s="14">
        <f>'Costo de tareas'!$B$15</f>
        <v>0.1964027778</v>
      </c>
      <c r="G4010" s="15">
        <f>'Producción diaria'!$T$3*$L$2*$M$2*$N$2*E4010*1000/'Costo de tareas'!$B$14</f>
        <v>0</v>
      </c>
      <c r="H4010" s="16">
        <f>IF(G4010 &gt; 'Costo de tareas'!$B$13, 'Costo de tareas'!$B$13, IF(G4010 &lt; 'Costo de tareas'!$B$13*0.2, 0, 'Costo de tareas'!$B$13- G4010))</f>
        <v>0</v>
      </c>
      <c r="I4010" s="17">
        <f>IF(H4010=0,'Costo de tareas'!$B$13,'Costo de tareas'!$B$13-H4010)</f>
        <v>39.28055556</v>
      </c>
      <c r="J4010" s="2"/>
      <c r="K4010" s="2"/>
      <c r="P4010" s="2"/>
    </row>
    <row r="4011">
      <c r="A4011" s="3" t="s">
        <v>5336</v>
      </c>
      <c r="B4011" s="11" t="str">
        <f t="shared" si="1"/>
        <v>20210617</v>
      </c>
      <c r="C4011" s="12">
        <f t="shared" si="2"/>
        <v>44364</v>
      </c>
      <c r="D4011" s="3" t="str">
        <f t="shared" si="3"/>
        <v>01</v>
      </c>
      <c r="E4011" s="13">
        <v>0.0</v>
      </c>
      <c r="F4011" s="14">
        <f>'Costo de tareas'!$B$15</f>
        <v>0.1964027778</v>
      </c>
      <c r="G4011" s="15">
        <f>'Producción diaria'!$T$3*$L$2*$M$2*$N$2*E4011*1000/'Costo de tareas'!$B$14</f>
        <v>0</v>
      </c>
      <c r="H4011" s="16">
        <f>IF(G4011 &gt; 'Costo de tareas'!$B$13, 'Costo de tareas'!$B$13, IF(G4011 &lt; 'Costo de tareas'!$B$13*0.2, 0, 'Costo de tareas'!$B$13- G4011))</f>
        <v>0</v>
      </c>
      <c r="I4011" s="17">
        <f>IF(H4011=0,'Costo de tareas'!$B$13,'Costo de tareas'!$B$13-H4011)</f>
        <v>39.28055556</v>
      </c>
      <c r="J4011" s="2"/>
      <c r="K4011" s="2"/>
      <c r="P4011" s="2"/>
    </row>
    <row r="4012">
      <c r="A4012" s="3" t="s">
        <v>5337</v>
      </c>
      <c r="B4012" s="11" t="str">
        <f t="shared" si="1"/>
        <v>20210617</v>
      </c>
      <c r="C4012" s="12">
        <f t="shared" si="2"/>
        <v>44364</v>
      </c>
      <c r="D4012" s="3" t="str">
        <f t="shared" si="3"/>
        <v>02</v>
      </c>
      <c r="E4012" s="13">
        <v>0.0</v>
      </c>
      <c r="F4012" s="14">
        <f>'Costo de tareas'!$B$15</f>
        <v>0.1964027778</v>
      </c>
      <c r="G4012" s="15">
        <f>'Producción diaria'!$T$3*$L$2*$M$2*$N$2*E4012*1000/'Costo de tareas'!$B$14</f>
        <v>0</v>
      </c>
      <c r="H4012" s="16">
        <f>IF(G4012 &gt; 'Costo de tareas'!$B$13, 'Costo de tareas'!$B$13, IF(G4012 &lt; 'Costo de tareas'!$B$13*0.2, 0, 'Costo de tareas'!$B$13- G4012))</f>
        <v>0</v>
      </c>
      <c r="I4012" s="17">
        <f>IF(H4012=0,'Costo de tareas'!$B$13,'Costo de tareas'!$B$13-H4012)</f>
        <v>39.28055556</v>
      </c>
      <c r="J4012" s="2"/>
      <c r="K4012" s="2"/>
      <c r="P4012" s="2"/>
    </row>
    <row r="4013">
      <c r="A4013" s="3" t="s">
        <v>5338</v>
      </c>
      <c r="B4013" s="11" t="str">
        <f t="shared" si="1"/>
        <v>20210617</v>
      </c>
      <c r="C4013" s="12">
        <f t="shared" si="2"/>
        <v>44364</v>
      </c>
      <c r="D4013" s="3" t="str">
        <f t="shared" si="3"/>
        <v>03</v>
      </c>
      <c r="E4013" s="13">
        <v>0.0</v>
      </c>
      <c r="F4013" s="14">
        <f>'Costo de tareas'!$B$15</f>
        <v>0.1964027778</v>
      </c>
      <c r="G4013" s="15">
        <f>'Producción diaria'!$T$3*$L$2*$M$2*$N$2*E4013*1000/'Costo de tareas'!$B$14</f>
        <v>0</v>
      </c>
      <c r="H4013" s="16">
        <f>IF(G4013 &gt; 'Costo de tareas'!$B$13, 'Costo de tareas'!$B$13, IF(G4013 &lt; 'Costo de tareas'!$B$13*0.2, 0, 'Costo de tareas'!$B$13- G4013))</f>
        <v>0</v>
      </c>
      <c r="I4013" s="17">
        <f>IF(H4013=0,'Costo de tareas'!$B$13,'Costo de tareas'!$B$13-H4013)</f>
        <v>39.28055556</v>
      </c>
      <c r="J4013" s="2"/>
      <c r="K4013" s="2"/>
      <c r="P4013" s="2"/>
    </row>
    <row r="4014">
      <c r="A4014" s="3" t="s">
        <v>5339</v>
      </c>
      <c r="B4014" s="11" t="str">
        <f t="shared" si="1"/>
        <v>20210617</v>
      </c>
      <c r="C4014" s="12">
        <f t="shared" si="2"/>
        <v>44364</v>
      </c>
      <c r="D4014" s="3" t="str">
        <f t="shared" si="3"/>
        <v>04</v>
      </c>
      <c r="E4014" s="13">
        <v>0.0</v>
      </c>
      <c r="F4014" s="14">
        <f>'Costo de tareas'!$B$15</f>
        <v>0.1964027778</v>
      </c>
      <c r="G4014" s="15">
        <f>'Producción diaria'!$T$3*$L$2*$M$2*$N$2*E4014*1000/'Costo de tareas'!$B$14</f>
        <v>0</v>
      </c>
      <c r="H4014" s="16">
        <f>IF(G4014 &gt; 'Costo de tareas'!$B$13, 'Costo de tareas'!$B$13, IF(G4014 &lt; 'Costo de tareas'!$B$13*0.2, 0, 'Costo de tareas'!$B$13- G4014))</f>
        <v>0</v>
      </c>
      <c r="I4014" s="17">
        <f>IF(H4014=0,'Costo de tareas'!$B$13,'Costo de tareas'!$B$13-H4014)</f>
        <v>39.28055556</v>
      </c>
      <c r="J4014" s="2"/>
      <c r="K4014" s="2"/>
      <c r="P4014" s="2"/>
    </row>
    <row r="4015">
      <c r="A4015" s="3" t="s">
        <v>5340</v>
      </c>
      <c r="B4015" s="11" t="str">
        <f t="shared" si="1"/>
        <v>20210617</v>
      </c>
      <c r="C4015" s="12">
        <f t="shared" si="2"/>
        <v>44364</v>
      </c>
      <c r="D4015" s="3" t="str">
        <f t="shared" si="3"/>
        <v>05</v>
      </c>
      <c r="E4015" s="13">
        <v>5.0</v>
      </c>
      <c r="F4015" s="14">
        <f>'Costo de tareas'!$B$15</f>
        <v>0.1964027778</v>
      </c>
      <c r="G4015" s="15">
        <f>'Producción diaria'!$T$3*$L$2*$M$2*$N$2*E4015*1000/'Costo de tareas'!$B$14</f>
        <v>7.517809676</v>
      </c>
      <c r="H4015" s="16">
        <f>IF(G4015 &gt; 'Costo de tareas'!$B$13, 'Costo de tareas'!$B$13, IF(G4015 &lt; 'Costo de tareas'!$B$13*0.2, 0, 'Costo de tareas'!$B$13- G4015))</f>
        <v>0</v>
      </c>
      <c r="I4015" s="17">
        <f>IF(H4015=0,'Costo de tareas'!$B$13,'Costo de tareas'!$B$13-H4015)</f>
        <v>39.28055556</v>
      </c>
      <c r="J4015" s="2"/>
      <c r="K4015" s="2"/>
      <c r="P4015" s="2"/>
    </row>
    <row r="4016">
      <c r="A4016" s="3" t="s">
        <v>5341</v>
      </c>
      <c r="B4016" s="11" t="str">
        <f t="shared" si="1"/>
        <v>20210617</v>
      </c>
      <c r="C4016" s="12">
        <f t="shared" si="2"/>
        <v>44364</v>
      </c>
      <c r="D4016" s="3" t="str">
        <f t="shared" si="3"/>
        <v>06</v>
      </c>
      <c r="E4016" s="13">
        <v>117.0</v>
      </c>
      <c r="F4016" s="14">
        <f>'Costo de tareas'!$B$15</f>
        <v>0.1964027778</v>
      </c>
      <c r="G4016" s="15">
        <f>'Producción diaria'!$T$3*$L$2*$M$2*$N$2*E4016*1000/'Costo de tareas'!$B$14</f>
        <v>175.9167464</v>
      </c>
      <c r="H4016" s="16">
        <f>IF(G4016 &gt; 'Costo de tareas'!$B$13, 'Costo de tareas'!$B$13, IF(G4016 &lt; 'Costo de tareas'!$B$13*0.2, 0, 'Costo de tareas'!$B$13- G4016))</f>
        <v>39.28055556</v>
      </c>
      <c r="I4016" s="17">
        <f>IF(H4016=0,'Costo de tareas'!$B$13,'Costo de tareas'!$B$13-H4016)</f>
        <v>0</v>
      </c>
      <c r="J4016" s="2"/>
      <c r="K4016" s="2"/>
      <c r="P4016" s="2"/>
    </row>
    <row r="4017">
      <c r="A4017" s="3" t="s">
        <v>5342</v>
      </c>
      <c r="B4017" s="11" t="str">
        <f t="shared" si="1"/>
        <v>20210617</v>
      </c>
      <c r="C4017" s="12">
        <f t="shared" si="2"/>
        <v>44364</v>
      </c>
      <c r="D4017" s="3" t="str">
        <f t="shared" si="3"/>
        <v>07</v>
      </c>
      <c r="E4017" s="13">
        <v>201.0</v>
      </c>
      <c r="F4017" s="14">
        <f>'Costo de tareas'!$B$15</f>
        <v>0.1964027778</v>
      </c>
      <c r="G4017" s="15">
        <f>'Producción diaria'!$T$3*$L$2*$M$2*$N$2*E4017*1000/'Costo de tareas'!$B$14</f>
        <v>302.215949</v>
      </c>
      <c r="H4017" s="16">
        <f>IF(G4017 &gt; 'Costo de tareas'!$B$13, 'Costo de tareas'!$B$13, IF(G4017 &lt; 'Costo de tareas'!$B$13*0.2, 0, 'Costo de tareas'!$B$13- G4017))</f>
        <v>39.28055556</v>
      </c>
      <c r="I4017" s="17">
        <f>IF(H4017=0,'Costo de tareas'!$B$13,'Costo de tareas'!$B$13-H4017)</f>
        <v>0</v>
      </c>
      <c r="J4017" s="2"/>
      <c r="K4017" s="2"/>
      <c r="P4017" s="2"/>
    </row>
    <row r="4018">
      <c r="A4018" s="3" t="s">
        <v>5343</v>
      </c>
      <c r="B4018" s="11" t="str">
        <f t="shared" si="1"/>
        <v>20210617</v>
      </c>
      <c r="C4018" s="12">
        <f t="shared" si="2"/>
        <v>44364</v>
      </c>
      <c r="D4018" s="3" t="str">
        <f t="shared" si="3"/>
        <v>08</v>
      </c>
      <c r="E4018" s="13">
        <v>98.0</v>
      </c>
      <c r="F4018" s="14">
        <f>'Costo de tareas'!$B$15</f>
        <v>0.1964027778</v>
      </c>
      <c r="G4018" s="15">
        <f>'Producción diaria'!$T$3*$L$2*$M$2*$N$2*E4018*1000/'Costo de tareas'!$B$14</f>
        <v>147.3490696</v>
      </c>
      <c r="H4018" s="16">
        <f>IF(G4018 &gt; 'Costo de tareas'!$B$13, 'Costo de tareas'!$B$13, IF(G4018 &lt; 'Costo de tareas'!$B$13*0.2, 0, 'Costo de tareas'!$B$13- G4018))</f>
        <v>39.28055556</v>
      </c>
      <c r="I4018" s="17">
        <f>IF(H4018=0,'Costo de tareas'!$B$13,'Costo de tareas'!$B$13-H4018)</f>
        <v>0</v>
      </c>
      <c r="J4018" s="2"/>
      <c r="K4018" s="2"/>
      <c r="P4018" s="2"/>
    </row>
    <row r="4019">
      <c r="A4019" s="3" t="s">
        <v>5344</v>
      </c>
      <c r="B4019" s="11" t="str">
        <f t="shared" si="1"/>
        <v>20210617</v>
      </c>
      <c r="C4019" s="12">
        <f t="shared" si="2"/>
        <v>44364</v>
      </c>
      <c r="D4019" s="3" t="str">
        <f t="shared" si="3"/>
        <v>09</v>
      </c>
      <c r="E4019" s="13">
        <v>477.0</v>
      </c>
      <c r="F4019" s="14">
        <f>'Costo de tareas'!$B$15</f>
        <v>0.1964027778</v>
      </c>
      <c r="G4019" s="15">
        <f>'Producción diaria'!$T$3*$L$2*$M$2*$N$2*E4019*1000/'Costo de tareas'!$B$14</f>
        <v>717.1990431</v>
      </c>
      <c r="H4019" s="16">
        <f>IF(G4019 &gt; 'Costo de tareas'!$B$13, 'Costo de tareas'!$B$13, IF(G4019 &lt; 'Costo de tareas'!$B$13*0.2, 0, 'Costo de tareas'!$B$13- G4019))</f>
        <v>39.28055556</v>
      </c>
      <c r="I4019" s="17">
        <f>IF(H4019=0,'Costo de tareas'!$B$13,'Costo de tareas'!$B$13-H4019)</f>
        <v>0</v>
      </c>
      <c r="J4019" s="2"/>
      <c r="K4019" s="2"/>
      <c r="P4019" s="2"/>
    </row>
    <row r="4020">
      <c r="A4020" s="3" t="s">
        <v>5345</v>
      </c>
      <c r="B4020" s="11" t="str">
        <f t="shared" si="1"/>
        <v>20210617</v>
      </c>
      <c r="C4020" s="12">
        <f t="shared" si="2"/>
        <v>44364</v>
      </c>
      <c r="D4020" s="3" t="str">
        <f t="shared" si="3"/>
        <v>10</v>
      </c>
      <c r="E4020" s="13">
        <v>876.0</v>
      </c>
      <c r="F4020" s="14">
        <f>'Costo de tareas'!$B$15</f>
        <v>0.1964027778</v>
      </c>
      <c r="G4020" s="15">
        <f>'Producción diaria'!$T$3*$L$2*$M$2*$N$2*E4020*1000/'Costo de tareas'!$B$14</f>
        <v>1317.120255</v>
      </c>
      <c r="H4020" s="16">
        <f>IF(G4020 &gt; 'Costo de tareas'!$B$13, 'Costo de tareas'!$B$13, IF(G4020 &lt; 'Costo de tareas'!$B$13*0.2, 0, 'Costo de tareas'!$B$13- G4020))</f>
        <v>39.28055556</v>
      </c>
      <c r="I4020" s="17">
        <f>IF(H4020=0,'Costo de tareas'!$B$13,'Costo de tareas'!$B$13-H4020)</f>
        <v>0</v>
      </c>
      <c r="J4020" s="2"/>
      <c r="K4020" s="2"/>
      <c r="P4020" s="2"/>
    </row>
    <row r="4021">
      <c r="A4021" s="3" t="s">
        <v>5346</v>
      </c>
      <c r="B4021" s="11" t="str">
        <f t="shared" si="1"/>
        <v>20210617</v>
      </c>
      <c r="C4021" s="12">
        <f t="shared" si="2"/>
        <v>44364</v>
      </c>
      <c r="D4021" s="3" t="str">
        <f t="shared" si="3"/>
        <v>11</v>
      </c>
      <c r="E4021" s="13">
        <v>868.0</v>
      </c>
      <c r="F4021" s="14">
        <f>'Costo de tareas'!$B$15</f>
        <v>0.1964027778</v>
      </c>
      <c r="G4021" s="15">
        <f>'Producción diaria'!$T$3*$L$2*$M$2*$N$2*E4021*1000/'Costo de tareas'!$B$14</f>
        <v>1305.09176</v>
      </c>
      <c r="H4021" s="16">
        <f>IF(G4021 &gt; 'Costo de tareas'!$B$13, 'Costo de tareas'!$B$13, IF(G4021 &lt; 'Costo de tareas'!$B$13*0.2, 0, 'Costo de tareas'!$B$13- G4021))</f>
        <v>39.28055556</v>
      </c>
      <c r="I4021" s="17">
        <f>IF(H4021=0,'Costo de tareas'!$B$13,'Costo de tareas'!$B$13-H4021)</f>
        <v>0</v>
      </c>
      <c r="J4021" s="2"/>
      <c r="K4021" s="2"/>
      <c r="P4021" s="2"/>
    </row>
    <row r="4022">
      <c r="A4022" s="3" t="s">
        <v>5347</v>
      </c>
      <c r="B4022" s="11" t="str">
        <f t="shared" si="1"/>
        <v>20210617</v>
      </c>
      <c r="C4022" s="12">
        <f t="shared" si="2"/>
        <v>44364</v>
      </c>
      <c r="D4022" s="3" t="str">
        <f t="shared" si="3"/>
        <v>12</v>
      </c>
      <c r="E4022" s="13">
        <v>884.0</v>
      </c>
      <c r="F4022" s="14">
        <f>'Costo de tareas'!$B$15</f>
        <v>0.1964027778</v>
      </c>
      <c r="G4022" s="15">
        <f>'Producción diaria'!$T$3*$L$2*$M$2*$N$2*E4022*1000/'Costo de tareas'!$B$14</f>
        <v>1329.148751</v>
      </c>
      <c r="H4022" s="16">
        <f>IF(G4022 &gt; 'Costo de tareas'!$B$13, 'Costo de tareas'!$B$13, IF(G4022 &lt; 'Costo de tareas'!$B$13*0.2, 0, 'Costo de tareas'!$B$13- G4022))</f>
        <v>39.28055556</v>
      </c>
      <c r="I4022" s="17">
        <f>IF(H4022=0,'Costo de tareas'!$B$13,'Costo de tareas'!$B$13-H4022)</f>
        <v>0</v>
      </c>
      <c r="J4022" s="2"/>
      <c r="K4022" s="2"/>
      <c r="P4022" s="2"/>
    </row>
    <row r="4023">
      <c r="A4023" s="3" t="s">
        <v>5348</v>
      </c>
      <c r="B4023" s="11" t="str">
        <f t="shared" si="1"/>
        <v>20210617</v>
      </c>
      <c r="C4023" s="12">
        <f t="shared" si="2"/>
        <v>44364</v>
      </c>
      <c r="D4023" s="3" t="str">
        <f t="shared" si="3"/>
        <v>13</v>
      </c>
      <c r="E4023" s="13">
        <v>868.0</v>
      </c>
      <c r="F4023" s="14">
        <f>'Costo de tareas'!$B$15</f>
        <v>0.1964027778</v>
      </c>
      <c r="G4023" s="15">
        <f>'Producción diaria'!$T$3*$L$2*$M$2*$N$2*E4023*1000/'Costo de tareas'!$B$14</f>
        <v>1305.09176</v>
      </c>
      <c r="H4023" s="16">
        <f>IF(G4023 &gt; 'Costo de tareas'!$B$13, 'Costo de tareas'!$B$13, IF(G4023 &lt; 'Costo de tareas'!$B$13*0.2, 0, 'Costo de tareas'!$B$13- G4023))</f>
        <v>39.28055556</v>
      </c>
      <c r="I4023" s="17">
        <f>IF(H4023=0,'Costo de tareas'!$B$13,'Costo de tareas'!$B$13-H4023)</f>
        <v>0</v>
      </c>
      <c r="J4023" s="2"/>
      <c r="K4023" s="2"/>
      <c r="P4023" s="2"/>
    </row>
    <row r="4024">
      <c r="A4024" s="3" t="s">
        <v>5349</v>
      </c>
      <c r="B4024" s="11" t="str">
        <f t="shared" si="1"/>
        <v>20210617</v>
      </c>
      <c r="C4024" s="12">
        <f t="shared" si="2"/>
        <v>44364</v>
      </c>
      <c r="D4024" s="3" t="str">
        <f t="shared" si="3"/>
        <v>14</v>
      </c>
      <c r="E4024" s="13">
        <v>49.0</v>
      </c>
      <c r="F4024" s="14">
        <f>'Costo de tareas'!$B$15</f>
        <v>0.1964027778</v>
      </c>
      <c r="G4024" s="15">
        <f>'Producción diaria'!$T$3*$L$2*$M$2*$N$2*E4024*1000/'Costo de tareas'!$B$14</f>
        <v>73.67453482</v>
      </c>
      <c r="H4024" s="16">
        <f>IF(G4024 &gt; 'Costo de tareas'!$B$13, 'Costo de tareas'!$B$13, IF(G4024 &lt; 'Costo de tareas'!$B$13*0.2, 0, 'Costo de tareas'!$B$13- G4024))</f>
        <v>39.28055556</v>
      </c>
      <c r="I4024" s="17">
        <f>IF(H4024=0,'Costo de tareas'!$B$13,'Costo de tareas'!$B$13-H4024)</f>
        <v>0</v>
      </c>
      <c r="J4024" s="2"/>
      <c r="K4024" s="2"/>
      <c r="P4024" s="2"/>
    </row>
    <row r="4025">
      <c r="A4025" s="3" t="s">
        <v>5350</v>
      </c>
      <c r="B4025" s="11" t="str">
        <f t="shared" si="1"/>
        <v>20210617</v>
      </c>
      <c r="C4025" s="12">
        <f t="shared" si="2"/>
        <v>44364</v>
      </c>
      <c r="D4025" s="3" t="str">
        <f t="shared" si="3"/>
        <v>15</v>
      </c>
      <c r="E4025" s="13">
        <v>75.0</v>
      </c>
      <c r="F4025" s="14">
        <f>'Costo de tareas'!$B$15</f>
        <v>0.1964027778</v>
      </c>
      <c r="G4025" s="15">
        <f>'Producción diaria'!$T$3*$L$2*$M$2*$N$2*E4025*1000/'Costo de tareas'!$B$14</f>
        <v>112.7671451</v>
      </c>
      <c r="H4025" s="16">
        <f>IF(G4025 &gt; 'Costo de tareas'!$B$13, 'Costo de tareas'!$B$13, IF(G4025 &lt; 'Costo de tareas'!$B$13*0.2, 0, 'Costo de tareas'!$B$13- G4025))</f>
        <v>39.28055556</v>
      </c>
      <c r="I4025" s="17">
        <f>IF(H4025=0,'Costo de tareas'!$B$13,'Costo de tareas'!$B$13-H4025)</f>
        <v>0</v>
      </c>
      <c r="J4025" s="2"/>
      <c r="K4025" s="2"/>
      <c r="P4025" s="2"/>
    </row>
    <row r="4026">
      <c r="A4026" s="3" t="s">
        <v>5351</v>
      </c>
      <c r="B4026" s="11" t="str">
        <f t="shared" si="1"/>
        <v>20210617</v>
      </c>
      <c r="C4026" s="12">
        <f t="shared" si="2"/>
        <v>44364</v>
      </c>
      <c r="D4026" s="3" t="str">
        <f t="shared" si="3"/>
        <v>16</v>
      </c>
      <c r="E4026" s="13">
        <v>512.0</v>
      </c>
      <c r="F4026" s="14">
        <f>'Costo de tareas'!$B$15</f>
        <v>0.1964027778</v>
      </c>
      <c r="G4026" s="15">
        <f>'Producción diaria'!$T$3*$L$2*$M$2*$N$2*E4026*1000/'Costo de tareas'!$B$14</f>
        <v>769.8237108</v>
      </c>
      <c r="H4026" s="16">
        <f>IF(G4026 &gt; 'Costo de tareas'!$B$13, 'Costo de tareas'!$B$13, IF(G4026 &lt; 'Costo de tareas'!$B$13*0.2, 0, 'Costo de tareas'!$B$13- G4026))</f>
        <v>39.28055556</v>
      </c>
      <c r="I4026" s="17">
        <f>IF(H4026=0,'Costo de tareas'!$B$13,'Costo de tareas'!$B$13-H4026)</f>
        <v>0</v>
      </c>
      <c r="J4026" s="2"/>
      <c r="K4026" s="2"/>
      <c r="P4026" s="2"/>
    </row>
    <row r="4027">
      <c r="A4027" s="3" t="s">
        <v>5352</v>
      </c>
      <c r="B4027" s="11" t="str">
        <f t="shared" si="1"/>
        <v>20210617</v>
      </c>
      <c r="C4027" s="12">
        <f t="shared" si="2"/>
        <v>44364</v>
      </c>
      <c r="D4027" s="3" t="str">
        <f t="shared" si="3"/>
        <v>17</v>
      </c>
      <c r="E4027" s="13">
        <v>387.0</v>
      </c>
      <c r="F4027" s="14">
        <f>'Costo de tareas'!$B$15</f>
        <v>0.1964027778</v>
      </c>
      <c r="G4027" s="15">
        <f>'Producción diaria'!$T$3*$L$2*$M$2*$N$2*E4027*1000/'Costo de tareas'!$B$14</f>
        <v>581.8784689</v>
      </c>
      <c r="H4027" s="16">
        <f>IF(G4027 &gt; 'Costo de tareas'!$B$13, 'Costo de tareas'!$B$13, IF(G4027 &lt; 'Costo de tareas'!$B$13*0.2, 0, 'Costo de tareas'!$B$13- G4027))</f>
        <v>39.28055556</v>
      </c>
      <c r="I4027" s="17">
        <f>IF(H4027=0,'Costo de tareas'!$B$13,'Costo de tareas'!$B$13-H4027)</f>
        <v>0</v>
      </c>
      <c r="J4027" s="2"/>
      <c r="K4027" s="2"/>
      <c r="P4027" s="2"/>
    </row>
    <row r="4028">
      <c r="A4028" s="3" t="s">
        <v>5353</v>
      </c>
      <c r="B4028" s="11" t="str">
        <f t="shared" si="1"/>
        <v>20210617</v>
      </c>
      <c r="C4028" s="12">
        <f t="shared" si="2"/>
        <v>44364</v>
      </c>
      <c r="D4028" s="3" t="str">
        <f t="shared" si="3"/>
        <v>18</v>
      </c>
      <c r="E4028" s="13">
        <v>162.0</v>
      </c>
      <c r="F4028" s="14">
        <f>'Costo de tareas'!$B$15</f>
        <v>0.1964027778</v>
      </c>
      <c r="G4028" s="15">
        <f>'Producción diaria'!$T$3*$L$2*$M$2*$N$2*E4028*1000/'Costo de tareas'!$B$14</f>
        <v>243.5770335</v>
      </c>
      <c r="H4028" s="16">
        <f>IF(G4028 &gt; 'Costo de tareas'!$B$13, 'Costo de tareas'!$B$13, IF(G4028 &lt; 'Costo de tareas'!$B$13*0.2, 0, 'Costo de tareas'!$B$13- G4028))</f>
        <v>39.28055556</v>
      </c>
      <c r="I4028" s="17">
        <f>IF(H4028=0,'Costo de tareas'!$B$13,'Costo de tareas'!$B$13-H4028)</f>
        <v>0</v>
      </c>
      <c r="J4028" s="2"/>
      <c r="K4028" s="2"/>
      <c r="P4028" s="2"/>
    </row>
    <row r="4029">
      <c r="A4029" s="3" t="s">
        <v>5354</v>
      </c>
      <c r="B4029" s="11" t="str">
        <f t="shared" si="1"/>
        <v>20210617</v>
      </c>
      <c r="C4029" s="12">
        <f t="shared" si="2"/>
        <v>44364</v>
      </c>
      <c r="D4029" s="3" t="str">
        <f t="shared" si="3"/>
        <v>19</v>
      </c>
      <c r="E4029" s="13">
        <v>42.0</v>
      </c>
      <c r="F4029" s="14">
        <f>'Costo de tareas'!$B$15</f>
        <v>0.1964027778</v>
      </c>
      <c r="G4029" s="15">
        <f>'Producción diaria'!$T$3*$L$2*$M$2*$N$2*E4029*1000/'Costo de tareas'!$B$14</f>
        <v>63.14960128</v>
      </c>
      <c r="H4029" s="16">
        <f>IF(G4029 &gt; 'Costo de tareas'!$B$13, 'Costo de tareas'!$B$13, IF(G4029 &lt; 'Costo de tareas'!$B$13*0.2, 0, 'Costo de tareas'!$B$13- G4029))</f>
        <v>39.28055556</v>
      </c>
      <c r="I4029" s="17">
        <f>IF(H4029=0,'Costo de tareas'!$B$13,'Costo de tareas'!$B$13-H4029)</f>
        <v>0</v>
      </c>
      <c r="J4029" s="2"/>
      <c r="K4029" s="2"/>
      <c r="P4029" s="2"/>
    </row>
    <row r="4030">
      <c r="A4030" s="3" t="s">
        <v>5355</v>
      </c>
      <c r="B4030" s="11" t="str">
        <f t="shared" si="1"/>
        <v>20210617</v>
      </c>
      <c r="C4030" s="12">
        <f t="shared" si="2"/>
        <v>44364</v>
      </c>
      <c r="D4030" s="3" t="str">
        <f t="shared" si="3"/>
        <v>20</v>
      </c>
      <c r="E4030" s="13">
        <v>0.0</v>
      </c>
      <c r="F4030" s="14">
        <f>'Costo de tareas'!$B$15</f>
        <v>0.1964027778</v>
      </c>
      <c r="G4030" s="15">
        <f>'Producción diaria'!$T$3*$L$2*$M$2*$N$2*E4030*1000/'Costo de tareas'!$B$14</f>
        <v>0</v>
      </c>
      <c r="H4030" s="16">
        <f>IF(G4030 &gt; 'Costo de tareas'!$B$13, 'Costo de tareas'!$B$13, IF(G4030 &lt; 'Costo de tareas'!$B$13*0.2, 0, 'Costo de tareas'!$B$13- G4030))</f>
        <v>0</v>
      </c>
      <c r="I4030" s="17">
        <f>IF(H4030=0,'Costo de tareas'!$B$13,'Costo de tareas'!$B$13-H4030)</f>
        <v>39.28055556</v>
      </c>
      <c r="J4030" s="2"/>
      <c r="K4030" s="2"/>
      <c r="P4030" s="2"/>
    </row>
    <row r="4031">
      <c r="A4031" s="3" t="s">
        <v>5356</v>
      </c>
      <c r="B4031" s="11" t="str">
        <f t="shared" si="1"/>
        <v>20210617</v>
      </c>
      <c r="C4031" s="12">
        <f t="shared" si="2"/>
        <v>44364</v>
      </c>
      <c r="D4031" s="3" t="str">
        <f t="shared" si="3"/>
        <v>21</v>
      </c>
      <c r="E4031" s="13">
        <v>0.0</v>
      </c>
      <c r="F4031" s="14">
        <f>'Costo de tareas'!$B$15</f>
        <v>0.1964027778</v>
      </c>
      <c r="G4031" s="15">
        <f>'Producción diaria'!$T$3*$L$2*$M$2*$N$2*E4031*1000/'Costo de tareas'!$B$14</f>
        <v>0</v>
      </c>
      <c r="H4031" s="16">
        <f>IF(G4031 &gt; 'Costo de tareas'!$B$13, 'Costo de tareas'!$B$13, IF(G4031 &lt; 'Costo de tareas'!$B$13*0.2, 0, 'Costo de tareas'!$B$13- G4031))</f>
        <v>0</v>
      </c>
      <c r="I4031" s="17">
        <f>IF(H4031=0,'Costo de tareas'!$B$13,'Costo de tareas'!$B$13-H4031)</f>
        <v>39.28055556</v>
      </c>
      <c r="J4031" s="2"/>
      <c r="K4031" s="2"/>
      <c r="P4031" s="2"/>
    </row>
    <row r="4032">
      <c r="A4032" s="3" t="s">
        <v>5358</v>
      </c>
      <c r="B4032" s="11" t="str">
        <f t="shared" si="1"/>
        <v>20210617</v>
      </c>
      <c r="C4032" s="12">
        <f t="shared" si="2"/>
        <v>44364</v>
      </c>
      <c r="D4032" s="3" t="str">
        <f t="shared" si="3"/>
        <v>22</v>
      </c>
      <c r="E4032" s="13">
        <v>0.0</v>
      </c>
      <c r="F4032" s="14">
        <f>'Costo de tareas'!$B$15</f>
        <v>0.1964027778</v>
      </c>
      <c r="G4032" s="15">
        <f>'Producción diaria'!$T$3*$L$2*$M$2*$N$2*E4032*1000/'Costo de tareas'!$B$14</f>
        <v>0</v>
      </c>
      <c r="H4032" s="16">
        <f>IF(G4032 &gt; 'Costo de tareas'!$B$13, 'Costo de tareas'!$B$13, IF(G4032 &lt; 'Costo de tareas'!$B$13*0.2, 0, 'Costo de tareas'!$B$13- G4032))</f>
        <v>0</v>
      </c>
      <c r="I4032" s="17">
        <f>IF(H4032=0,'Costo de tareas'!$B$13,'Costo de tareas'!$B$13-H4032)</f>
        <v>39.28055556</v>
      </c>
      <c r="J4032" s="2"/>
      <c r="K4032" s="2"/>
      <c r="P4032" s="2"/>
    </row>
    <row r="4033">
      <c r="A4033" s="3" t="s">
        <v>5360</v>
      </c>
      <c r="B4033" s="11" t="str">
        <f t="shared" si="1"/>
        <v>20210617</v>
      </c>
      <c r="C4033" s="12">
        <f t="shared" si="2"/>
        <v>44364</v>
      </c>
      <c r="D4033" s="3" t="str">
        <f t="shared" si="3"/>
        <v>23</v>
      </c>
      <c r="E4033" s="13">
        <v>0.0</v>
      </c>
      <c r="F4033" s="14">
        <f>'Costo de tareas'!$B$15</f>
        <v>0.1964027778</v>
      </c>
      <c r="G4033" s="15">
        <f>'Producción diaria'!$T$3*$L$2*$M$2*$N$2*E4033*1000/'Costo de tareas'!$B$14</f>
        <v>0</v>
      </c>
      <c r="H4033" s="16">
        <f>IF(G4033 &gt; 'Costo de tareas'!$B$13, 'Costo de tareas'!$B$13, IF(G4033 &lt; 'Costo de tareas'!$B$13*0.2, 0, 'Costo de tareas'!$B$13- G4033))</f>
        <v>0</v>
      </c>
      <c r="I4033" s="17">
        <f>IF(H4033=0,'Costo de tareas'!$B$13,'Costo de tareas'!$B$13-H4033)</f>
        <v>39.28055556</v>
      </c>
      <c r="J4033" s="2"/>
      <c r="K4033" s="2"/>
      <c r="P4033" s="2"/>
    </row>
    <row r="4034">
      <c r="A4034" s="3" t="s">
        <v>5362</v>
      </c>
      <c r="B4034" s="11" t="str">
        <f t="shared" si="1"/>
        <v>20210618</v>
      </c>
      <c r="C4034" s="12">
        <f t="shared" si="2"/>
        <v>44365</v>
      </c>
      <c r="D4034" s="3" t="str">
        <f t="shared" si="3"/>
        <v>00</v>
      </c>
      <c r="E4034" s="13">
        <v>0.0</v>
      </c>
      <c r="F4034" s="14">
        <f>'Costo de tareas'!$B$15</f>
        <v>0.1964027778</v>
      </c>
      <c r="G4034" s="15">
        <f>'Producción diaria'!$T$3*$L$2*$M$2*$N$2*E4034*1000/'Costo de tareas'!$B$14</f>
        <v>0</v>
      </c>
      <c r="H4034" s="16">
        <f>IF(G4034 &gt; 'Costo de tareas'!$B$13, 'Costo de tareas'!$B$13, IF(G4034 &lt; 'Costo de tareas'!$B$13*0.2, 0, 'Costo de tareas'!$B$13- G4034))</f>
        <v>0</v>
      </c>
      <c r="I4034" s="17">
        <f>IF(H4034=0,'Costo de tareas'!$B$13,'Costo de tareas'!$B$13-H4034)</f>
        <v>39.28055556</v>
      </c>
      <c r="J4034" s="2"/>
      <c r="K4034" s="2"/>
      <c r="P4034" s="2"/>
    </row>
    <row r="4035">
      <c r="A4035" s="3" t="s">
        <v>5364</v>
      </c>
      <c r="B4035" s="11" t="str">
        <f t="shared" si="1"/>
        <v>20210618</v>
      </c>
      <c r="C4035" s="12">
        <f t="shared" si="2"/>
        <v>44365</v>
      </c>
      <c r="D4035" s="3" t="str">
        <f t="shared" si="3"/>
        <v>01</v>
      </c>
      <c r="E4035" s="13">
        <v>0.0</v>
      </c>
      <c r="F4035" s="14">
        <f>'Costo de tareas'!$B$15</f>
        <v>0.1964027778</v>
      </c>
      <c r="G4035" s="15">
        <f>'Producción diaria'!$T$3*$L$2*$M$2*$N$2*E4035*1000/'Costo de tareas'!$B$14</f>
        <v>0</v>
      </c>
      <c r="H4035" s="16">
        <f>IF(G4035 &gt; 'Costo de tareas'!$B$13, 'Costo de tareas'!$B$13, IF(G4035 &lt; 'Costo de tareas'!$B$13*0.2, 0, 'Costo de tareas'!$B$13- G4035))</f>
        <v>0</v>
      </c>
      <c r="I4035" s="17">
        <f>IF(H4035=0,'Costo de tareas'!$B$13,'Costo de tareas'!$B$13-H4035)</f>
        <v>39.28055556</v>
      </c>
      <c r="J4035" s="2"/>
      <c r="K4035" s="2"/>
      <c r="P4035" s="2"/>
    </row>
    <row r="4036">
      <c r="A4036" s="3" t="s">
        <v>5365</v>
      </c>
      <c r="B4036" s="11" t="str">
        <f t="shared" si="1"/>
        <v>20210618</v>
      </c>
      <c r="C4036" s="12">
        <f t="shared" si="2"/>
        <v>44365</v>
      </c>
      <c r="D4036" s="3" t="str">
        <f t="shared" si="3"/>
        <v>02</v>
      </c>
      <c r="E4036" s="13">
        <v>0.0</v>
      </c>
      <c r="F4036" s="14">
        <f>'Costo de tareas'!$B$15</f>
        <v>0.1964027778</v>
      </c>
      <c r="G4036" s="15">
        <f>'Producción diaria'!$T$3*$L$2*$M$2*$N$2*E4036*1000/'Costo de tareas'!$B$14</f>
        <v>0</v>
      </c>
      <c r="H4036" s="16">
        <f>IF(G4036 &gt; 'Costo de tareas'!$B$13, 'Costo de tareas'!$B$13, IF(G4036 &lt; 'Costo de tareas'!$B$13*0.2, 0, 'Costo de tareas'!$B$13- G4036))</f>
        <v>0</v>
      </c>
      <c r="I4036" s="17">
        <f>IF(H4036=0,'Costo de tareas'!$B$13,'Costo de tareas'!$B$13-H4036)</f>
        <v>39.28055556</v>
      </c>
      <c r="J4036" s="2"/>
      <c r="K4036" s="2"/>
      <c r="P4036" s="2"/>
    </row>
    <row r="4037">
      <c r="A4037" s="3" t="s">
        <v>5366</v>
      </c>
      <c r="B4037" s="11" t="str">
        <f t="shared" si="1"/>
        <v>20210618</v>
      </c>
      <c r="C4037" s="12">
        <f t="shared" si="2"/>
        <v>44365</v>
      </c>
      <c r="D4037" s="3" t="str">
        <f t="shared" si="3"/>
        <v>03</v>
      </c>
      <c r="E4037" s="13">
        <v>0.0</v>
      </c>
      <c r="F4037" s="14">
        <f>'Costo de tareas'!$B$15</f>
        <v>0.1964027778</v>
      </c>
      <c r="G4037" s="15">
        <f>'Producción diaria'!$T$3*$L$2*$M$2*$N$2*E4037*1000/'Costo de tareas'!$B$14</f>
        <v>0</v>
      </c>
      <c r="H4037" s="16">
        <f>IF(G4037 &gt; 'Costo de tareas'!$B$13, 'Costo de tareas'!$B$13, IF(G4037 &lt; 'Costo de tareas'!$B$13*0.2, 0, 'Costo de tareas'!$B$13- G4037))</f>
        <v>0</v>
      </c>
      <c r="I4037" s="17">
        <f>IF(H4037=0,'Costo de tareas'!$B$13,'Costo de tareas'!$B$13-H4037)</f>
        <v>39.28055556</v>
      </c>
      <c r="J4037" s="2"/>
      <c r="K4037" s="2"/>
      <c r="P4037" s="2"/>
    </row>
    <row r="4038">
      <c r="A4038" s="3" t="s">
        <v>5367</v>
      </c>
      <c r="B4038" s="11" t="str">
        <f t="shared" si="1"/>
        <v>20210618</v>
      </c>
      <c r="C4038" s="12">
        <f t="shared" si="2"/>
        <v>44365</v>
      </c>
      <c r="D4038" s="3" t="str">
        <f t="shared" si="3"/>
        <v>04</v>
      </c>
      <c r="E4038" s="13">
        <v>0.0</v>
      </c>
      <c r="F4038" s="14">
        <f>'Costo de tareas'!$B$15</f>
        <v>0.1964027778</v>
      </c>
      <c r="G4038" s="15">
        <f>'Producción diaria'!$T$3*$L$2*$M$2*$N$2*E4038*1000/'Costo de tareas'!$B$14</f>
        <v>0</v>
      </c>
      <c r="H4038" s="16">
        <f>IF(G4038 &gt; 'Costo de tareas'!$B$13, 'Costo de tareas'!$B$13, IF(G4038 &lt; 'Costo de tareas'!$B$13*0.2, 0, 'Costo de tareas'!$B$13- G4038))</f>
        <v>0</v>
      </c>
      <c r="I4038" s="17">
        <f>IF(H4038=0,'Costo de tareas'!$B$13,'Costo de tareas'!$B$13-H4038)</f>
        <v>39.28055556</v>
      </c>
      <c r="J4038" s="2"/>
      <c r="K4038" s="2"/>
      <c r="P4038" s="2"/>
    </row>
    <row r="4039">
      <c r="A4039" s="3" t="s">
        <v>5369</v>
      </c>
      <c r="B4039" s="11" t="str">
        <f t="shared" si="1"/>
        <v>20210618</v>
      </c>
      <c r="C4039" s="12">
        <f t="shared" si="2"/>
        <v>44365</v>
      </c>
      <c r="D4039" s="3" t="str">
        <f t="shared" si="3"/>
        <v>05</v>
      </c>
      <c r="E4039" s="13">
        <v>15.0</v>
      </c>
      <c r="F4039" s="14">
        <f>'Costo de tareas'!$B$15</f>
        <v>0.1964027778</v>
      </c>
      <c r="G4039" s="15">
        <f>'Producción diaria'!$T$3*$L$2*$M$2*$N$2*E4039*1000/'Costo de tareas'!$B$14</f>
        <v>22.55342903</v>
      </c>
      <c r="H4039" s="16">
        <f>IF(G4039 &gt; 'Costo de tareas'!$B$13, 'Costo de tareas'!$B$13, IF(G4039 &lt; 'Costo de tareas'!$B$13*0.2, 0, 'Costo de tareas'!$B$13- G4039))</f>
        <v>16.72712653</v>
      </c>
      <c r="I4039" s="17">
        <f>IF(H4039=0,'Costo de tareas'!$B$13,'Costo de tareas'!$B$13-H4039)</f>
        <v>22.55342903</v>
      </c>
      <c r="J4039" s="2"/>
      <c r="K4039" s="2"/>
      <c r="P4039" s="2"/>
    </row>
    <row r="4040">
      <c r="A4040" s="3" t="s">
        <v>5371</v>
      </c>
      <c r="B4040" s="11" t="str">
        <f t="shared" si="1"/>
        <v>20210618</v>
      </c>
      <c r="C4040" s="12">
        <f t="shared" si="2"/>
        <v>44365</v>
      </c>
      <c r="D4040" s="3" t="str">
        <f t="shared" si="3"/>
        <v>06</v>
      </c>
      <c r="E4040" s="13">
        <v>115.0</v>
      </c>
      <c r="F4040" s="14">
        <f>'Costo de tareas'!$B$15</f>
        <v>0.1964027778</v>
      </c>
      <c r="G4040" s="15">
        <f>'Producción diaria'!$T$3*$L$2*$M$2*$N$2*E4040*1000/'Costo de tareas'!$B$14</f>
        <v>172.9096225</v>
      </c>
      <c r="H4040" s="16">
        <f>IF(G4040 &gt; 'Costo de tareas'!$B$13, 'Costo de tareas'!$B$13, IF(G4040 &lt; 'Costo de tareas'!$B$13*0.2, 0, 'Costo de tareas'!$B$13- G4040))</f>
        <v>39.28055556</v>
      </c>
      <c r="I4040" s="17">
        <f>IF(H4040=0,'Costo de tareas'!$B$13,'Costo de tareas'!$B$13-H4040)</f>
        <v>0</v>
      </c>
      <c r="J4040" s="2"/>
      <c r="K4040" s="2"/>
      <c r="P4040" s="2"/>
    </row>
    <row r="4041">
      <c r="A4041" s="3" t="s">
        <v>5372</v>
      </c>
      <c r="B4041" s="11" t="str">
        <f t="shared" si="1"/>
        <v>20210618</v>
      </c>
      <c r="C4041" s="12">
        <f t="shared" si="2"/>
        <v>44365</v>
      </c>
      <c r="D4041" s="3" t="str">
        <f t="shared" si="3"/>
        <v>07</v>
      </c>
      <c r="E4041" s="13">
        <v>38.0</v>
      </c>
      <c r="F4041" s="14">
        <f>'Costo de tareas'!$B$15</f>
        <v>0.1964027778</v>
      </c>
      <c r="G4041" s="15">
        <f>'Producción diaria'!$T$3*$L$2*$M$2*$N$2*E4041*1000/'Costo de tareas'!$B$14</f>
        <v>57.13535354</v>
      </c>
      <c r="H4041" s="16">
        <f>IF(G4041 &gt; 'Costo de tareas'!$B$13, 'Costo de tareas'!$B$13, IF(G4041 &lt; 'Costo de tareas'!$B$13*0.2, 0, 'Costo de tareas'!$B$13- G4041))</f>
        <v>39.28055556</v>
      </c>
      <c r="I4041" s="17">
        <f>IF(H4041=0,'Costo de tareas'!$B$13,'Costo de tareas'!$B$13-H4041)</f>
        <v>0</v>
      </c>
      <c r="J4041" s="2"/>
      <c r="K4041" s="2"/>
      <c r="P4041" s="2"/>
    </row>
    <row r="4042">
      <c r="A4042" s="3" t="s">
        <v>5373</v>
      </c>
      <c r="B4042" s="11" t="str">
        <f t="shared" si="1"/>
        <v>20210618</v>
      </c>
      <c r="C4042" s="12">
        <f t="shared" si="2"/>
        <v>44365</v>
      </c>
      <c r="D4042" s="3" t="str">
        <f t="shared" si="3"/>
        <v>08</v>
      </c>
      <c r="E4042" s="13">
        <v>467.0</v>
      </c>
      <c r="F4042" s="14">
        <f>'Costo de tareas'!$B$15</f>
        <v>0.1964027778</v>
      </c>
      <c r="G4042" s="15">
        <f>'Producción diaria'!$T$3*$L$2*$M$2*$N$2*E4042*1000/'Costo de tareas'!$B$14</f>
        <v>702.1634237</v>
      </c>
      <c r="H4042" s="16">
        <f>IF(G4042 &gt; 'Costo de tareas'!$B$13, 'Costo de tareas'!$B$13, IF(G4042 &lt; 'Costo de tareas'!$B$13*0.2, 0, 'Costo de tareas'!$B$13- G4042))</f>
        <v>39.28055556</v>
      </c>
      <c r="I4042" s="17">
        <f>IF(H4042=0,'Costo de tareas'!$B$13,'Costo de tareas'!$B$13-H4042)</f>
        <v>0</v>
      </c>
      <c r="J4042" s="2"/>
      <c r="K4042" s="2"/>
      <c r="P4042" s="2"/>
    </row>
    <row r="4043">
      <c r="A4043" s="3" t="s">
        <v>5374</v>
      </c>
      <c r="B4043" s="11" t="str">
        <f t="shared" si="1"/>
        <v>20210618</v>
      </c>
      <c r="C4043" s="12">
        <f t="shared" si="2"/>
        <v>44365</v>
      </c>
      <c r="D4043" s="3" t="str">
        <f t="shared" si="3"/>
        <v>09</v>
      </c>
      <c r="E4043" s="13">
        <v>409.0</v>
      </c>
      <c r="F4043" s="14">
        <f>'Costo de tareas'!$B$15</f>
        <v>0.1964027778</v>
      </c>
      <c r="G4043" s="15">
        <f>'Producción diaria'!$T$3*$L$2*$M$2*$N$2*E4043*1000/'Costo de tareas'!$B$14</f>
        <v>614.9568315</v>
      </c>
      <c r="H4043" s="16">
        <f>IF(G4043 &gt; 'Costo de tareas'!$B$13, 'Costo de tareas'!$B$13, IF(G4043 &lt; 'Costo de tareas'!$B$13*0.2, 0, 'Costo de tareas'!$B$13- G4043))</f>
        <v>39.28055556</v>
      </c>
      <c r="I4043" s="17">
        <f>IF(H4043=0,'Costo de tareas'!$B$13,'Costo de tareas'!$B$13-H4043)</f>
        <v>0</v>
      </c>
      <c r="J4043" s="2"/>
      <c r="K4043" s="2"/>
      <c r="P4043" s="2"/>
    </row>
    <row r="4044">
      <c r="A4044" s="3" t="s">
        <v>5375</v>
      </c>
      <c r="B4044" s="11" t="str">
        <f t="shared" si="1"/>
        <v>20210618</v>
      </c>
      <c r="C4044" s="12">
        <f t="shared" si="2"/>
        <v>44365</v>
      </c>
      <c r="D4044" s="3" t="str">
        <f t="shared" si="3"/>
        <v>10</v>
      </c>
      <c r="E4044" s="13">
        <v>491.0</v>
      </c>
      <c r="F4044" s="14">
        <f>'Costo de tareas'!$B$15</f>
        <v>0.1964027778</v>
      </c>
      <c r="G4044" s="15">
        <f>'Producción diaria'!$T$3*$L$2*$M$2*$N$2*E4044*1000/'Costo de tareas'!$B$14</f>
        <v>738.2489102</v>
      </c>
      <c r="H4044" s="16">
        <f>IF(G4044 &gt; 'Costo de tareas'!$B$13, 'Costo de tareas'!$B$13, IF(G4044 &lt; 'Costo de tareas'!$B$13*0.2, 0, 'Costo de tareas'!$B$13- G4044))</f>
        <v>39.28055556</v>
      </c>
      <c r="I4044" s="17">
        <f>IF(H4044=0,'Costo de tareas'!$B$13,'Costo de tareas'!$B$13-H4044)</f>
        <v>0</v>
      </c>
      <c r="J4044" s="2"/>
      <c r="K4044" s="2"/>
      <c r="P4044" s="2"/>
    </row>
    <row r="4045">
      <c r="A4045" s="3" t="s">
        <v>5376</v>
      </c>
      <c r="B4045" s="11" t="str">
        <f t="shared" si="1"/>
        <v>20210618</v>
      </c>
      <c r="C4045" s="12">
        <f t="shared" si="2"/>
        <v>44365</v>
      </c>
      <c r="D4045" s="3" t="str">
        <f t="shared" si="3"/>
        <v>11</v>
      </c>
      <c r="E4045" s="13">
        <v>641.0</v>
      </c>
      <c r="F4045" s="14">
        <f>'Costo de tareas'!$B$15</f>
        <v>0.1964027778</v>
      </c>
      <c r="G4045" s="15">
        <f>'Producción diaria'!$T$3*$L$2*$M$2*$N$2*E4045*1000/'Costo de tareas'!$B$14</f>
        <v>963.7832004</v>
      </c>
      <c r="H4045" s="16">
        <f>IF(G4045 &gt; 'Costo de tareas'!$B$13, 'Costo de tareas'!$B$13, IF(G4045 &lt; 'Costo de tareas'!$B$13*0.2, 0, 'Costo de tareas'!$B$13- G4045))</f>
        <v>39.28055556</v>
      </c>
      <c r="I4045" s="17">
        <f>IF(H4045=0,'Costo de tareas'!$B$13,'Costo de tareas'!$B$13-H4045)</f>
        <v>0</v>
      </c>
      <c r="J4045" s="2"/>
      <c r="K4045" s="2"/>
      <c r="P4045" s="2"/>
    </row>
    <row r="4046">
      <c r="A4046" s="3" t="s">
        <v>5377</v>
      </c>
      <c r="B4046" s="11" t="str">
        <f t="shared" si="1"/>
        <v>20210618</v>
      </c>
      <c r="C4046" s="12">
        <f t="shared" si="2"/>
        <v>44365</v>
      </c>
      <c r="D4046" s="3" t="str">
        <f t="shared" si="3"/>
        <v>12</v>
      </c>
      <c r="E4046" s="13">
        <v>697.0</v>
      </c>
      <c r="F4046" s="14">
        <f>'Costo de tareas'!$B$15</f>
        <v>0.1964027778</v>
      </c>
      <c r="G4046" s="15">
        <f>'Producción diaria'!$T$3*$L$2*$M$2*$N$2*E4046*1000/'Costo de tareas'!$B$14</f>
        <v>1047.982669</v>
      </c>
      <c r="H4046" s="16">
        <f>IF(G4046 &gt; 'Costo de tareas'!$B$13, 'Costo de tareas'!$B$13, IF(G4046 &lt; 'Costo de tareas'!$B$13*0.2, 0, 'Costo de tareas'!$B$13- G4046))</f>
        <v>39.28055556</v>
      </c>
      <c r="I4046" s="17">
        <f>IF(H4046=0,'Costo de tareas'!$B$13,'Costo de tareas'!$B$13-H4046)</f>
        <v>0</v>
      </c>
      <c r="J4046" s="2"/>
      <c r="K4046" s="2"/>
      <c r="P4046" s="2"/>
    </row>
    <row r="4047">
      <c r="A4047" s="3" t="s">
        <v>5378</v>
      </c>
      <c r="B4047" s="11" t="str">
        <f t="shared" si="1"/>
        <v>20210618</v>
      </c>
      <c r="C4047" s="12">
        <f t="shared" si="2"/>
        <v>44365</v>
      </c>
      <c r="D4047" s="3" t="str">
        <f t="shared" si="3"/>
        <v>13</v>
      </c>
      <c r="E4047" s="13">
        <v>923.0</v>
      </c>
      <c r="F4047" s="14">
        <f>'Costo de tareas'!$B$15</f>
        <v>0.1964027778</v>
      </c>
      <c r="G4047" s="15">
        <f>'Producción diaria'!$T$3*$L$2*$M$2*$N$2*E4047*1000/'Costo de tareas'!$B$14</f>
        <v>1387.787666</v>
      </c>
      <c r="H4047" s="16">
        <f>IF(G4047 &gt; 'Costo de tareas'!$B$13, 'Costo de tareas'!$B$13, IF(G4047 &lt; 'Costo de tareas'!$B$13*0.2, 0, 'Costo de tareas'!$B$13- G4047))</f>
        <v>39.28055556</v>
      </c>
      <c r="I4047" s="17">
        <f>IF(H4047=0,'Costo de tareas'!$B$13,'Costo de tareas'!$B$13-H4047)</f>
        <v>0</v>
      </c>
      <c r="J4047" s="2"/>
      <c r="K4047" s="2"/>
      <c r="P4047" s="2"/>
    </row>
    <row r="4048">
      <c r="A4048" s="3" t="s">
        <v>5379</v>
      </c>
      <c r="B4048" s="11" t="str">
        <f t="shared" si="1"/>
        <v>20210618</v>
      </c>
      <c r="C4048" s="12">
        <f t="shared" si="2"/>
        <v>44365</v>
      </c>
      <c r="D4048" s="3" t="str">
        <f t="shared" si="3"/>
        <v>14</v>
      </c>
      <c r="E4048" s="13">
        <v>76.0</v>
      </c>
      <c r="F4048" s="14">
        <f>'Costo de tareas'!$B$15</f>
        <v>0.1964027778</v>
      </c>
      <c r="G4048" s="15">
        <f>'Producción diaria'!$T$3*$L$2*$M$2*$N$2*E4048*1000/'Costo de tareas'!$B$14</f>
        <v>114.2707071</v>
      </c>
      <c r="H4048" s="16">
        <f>IF(G4048 &gt; 'Costo de tareas'!$B$13, 'Costo de tareas'!$B$13, IF(G4048 &lt; 'Costo de tareas'!$B$13*0.2, 0, 'Costo de tareas'!$B$13- G4048))</f>
        <v>39.28055556</v>
      </c>
      <c r="I4048" s="17">
        <f>IF(H4048=0,'Costo de tareas'!$B$13,'Costo de tareas'!$B$13-H4048)</f>
        <v>0</v>
      </c>
      <c r="J4048" s="2"/>
      <c r="K4048" s="2"/>
      <c r="P4048" s="2"/>
    </row>
    <row r="4049">
      <c r="A4049" s="3" t="s">
        <v>5380</v>
      </c>
      <c r="B4049" s="11" t="str">
        <f t="shared" si="1"/>
        <v>20210618</v>
      </c>
      <c r="C4049" s="12">
        <f t="shared" si="2"/>
        <v>44365</v>
      </c>
      <c r="D4049" s="3" t="str">
        <f t="shared" si="3"/>
        <v>15</v>
      </c>
      <c r="E4049" s="13">
        <v>48.0</v>
      </c>
      <c r="F4049" s="14">
        <f>'Costo de tareas'!$B$15</f>
        <v>0.1964027778</v>
      </c>
      <c r="G4049" s="15">
        <f>'Producción diaria'!$T$3*$L$2*$M$2*$N$2*E4049*1000/'Costo de tareas'!$B$14</f>
        <v>72.17097289</v>
      </c>
      <c r="H4049" s="16">
        <f>IF(G4049 &gt; 'Costo de tareas'!$B$13, 'Costo de tareas'!$B$13, IF(G4049 &lt; 'Costo de tareas'!$B$13*0.2, 0, 'Costo de tareas'!$B$13- G4049))</f>
        <v>39.28055556</v>
      </c>
      <c r="I4049" s="17">
        <f>IF(H4049=0,'Costo de tareas'!$B$13,'Costo de tareas'!$B$13-H4049)</f>
        <v>0</v>
      </c>
      <c r="J4049" s="2"/>
      <c r="K4049" s="2"/>
      <c r="P4049" s="2"/>
    </row>
    <row r="4050">
      <c r="A4050" s="3" t="s">
        <v>5381</v>
      </c>
      <c r="B4050" s="11" t="str">
        <f t="shared" si="1"/>
        <v>20210618</v>
      </c>
      <c r="C4050" s="12">
        <f t="shared" si="2"/>
        <v>44365</v>
      </c>
      <c r="D4050" s="3" t="str">
        <f t="shared" si="3"/>
        <v>16</v>
      </c>
      <c r="E4050" s="13">
        <v>443.0</v>
      </c>
      <c r="F4050" s="14">
        <f>'Costo de tareas'!$B$15</f>
        <v>0.1964027778</v>
      </c>
      <c r="G4050" s="15">
        <f>'Producción diaria'!$T$3*$L$2*$M$2*$N$2*E4050*1000/'Costo de tareas'!$B$14</f>
        <v>666.0779373</v>
      </c>
      <c r="H4050" s="16">
        <f>IF(G4050 &gt; 'Costo de tareas'!$B$13, 'Costo de tareas'!$B$13, IF(G4050 &lt; 'Costo de tareas'!$B$13*0.2, 0, 'Costo de tareas'!$B$13- G4050))</f>
        <v>39.28055556</v>
      </c>
      <c r="I4050" s="17">
        <f>IF(H4050=0,'Costo de tareas'!$B$13,'Costo de tareas'!$B$13-H4050)</f>
        <v>0</v>
      </c>
      <c r="J4050" s="2"/>
      <c r="K4050" s="2"/>
      <c r="P4050" s="2"/>
    </row>
    <row r="4051">
      <c r="A4051" s="3" t="s">
        <v>5382</v>
      </c>
      <c r="B4051" s="11" t="str">
        <f t="shared" si="1"/>
        <v>20210618</v>
      </c>
      <c r="C4051" s="12">
        <f t="shared" si="2"/>
        <v>44365</v>
      </c>
      <c r="D4051" s="3" t="str">
        <f t="shared" si="3"/>
        <v>17</v>
      </c>
      <c r="E4051" s="13">
        <v>416.0</v>
      </c>
      <c r="F4051" s="14">
        <f>'Costo de tareas'!$B$15</f>
        <v>0.1964027778</v>
      </c>
      <c r="G4051" s="15">
        <f>'Producción diaria'!$T$3*$L$2*$M$2*$N$2*E4051*1000/'Costo de tareas'!$B$14</f>
        <v>625.481765</v>
      </c>
      <c r="H4051" s="16">
        <f>IF(G4051 &gt; 'Costo de tareas'!$B$13, 'Costo de tareas'!$B$13, IF(G4051 &lt; 'Costo de tareas'!$B$13*0.2, 0, 'Costo de tareas'!$B$13- G4051))</f>
        <v>39.28055556</v>
      </c>
      <c r="I4051" s="17">
        <f>IF(H4051=0,'Costo de tareas'!$B$13,'Costo de tareas'!$B$13-H4051)</f>
        <v>0</v>
      </c>
      <c r="J4051" s="2"/>
      <c r="K4051" s="2"/>
      <c r="P4051" s="2"/>
    </row>
    <row r="4052">
      <c r="A4052" s="3" t="s">
        <v>5383</v>
      </c>
      <c r="B4052" s="11" t="str">
        <f t="shared" si="1"/>
        <v>20210618</v>
      </c>
      <c r="C4052" s="12">
        <f t="shared" si="2"/>
        <v>44365</v>
      </c>
      <c r="D4052" s="3" t="str">
        <f t="shared" si="3"/>
        <v>18</v>
      </c>
      <c r="E4052" s="13">
        <v>178.0</v>
      </c>
      <c r="F4052" s="14">
        <f>'Costo de tareas'!$B$15</f>
        <v>0.1964027778</v>
      </c>
      <c r="G4052" s="15">
        <f>'Producción diaria'!$T$3*$L$2*$M$2*$N$2*E4052*1000/'Costo de tareas'!$B$14</f>
        <v>267.6340245</v>
      </c>
      <c r="H4052" s="16">
        <f>IF(G4052 &gt; 'Costo de tareas'!$B$13, 'Costo de tareas'!$B$13, IF(G4052 &lt; 'Costo de tareas'!$B$13*0.2, 0, 'Costo de tareas'!$B$13- G4052))</f>
        <v>39.28055556</v>
      </c>
      <c r="I4052" s="17">
        <f>IF(H4052=0,'Costo de tareas'!$B$13,'Costo de tareas'!$B$13-H4052)</f>
        <v>0</v>
      </c>
      <c r="J4052" s="2"/>
      <c r="K4052" s="2"/>
      <c r="P4052" s="2"/>
    </row>
    <row r="4053">
      <c r="A4053" s="3" t="s">
        <v>5384</v>
      </c>
      <c r="B4053" s="11" t="str">
        <f t="shared" si="1"/>
        <v>20210618</v>
      </c>
      <c r="C4053" s="12">
        <f t="shared" si="2"/>
        <v>44365</v>
      </c>
      <c r="D4053" s="3" t="str">
        <f t="shared" si="3"/>
        <v>19</v>
      </c>
      <c r="E4053" s="13">
        <v>29.0</v>
      </c>
      <c r="F4053" s="14">
        <f>'Costo de tareas'!$B$15</f>
        <v>0.1964027778</v>
      </c>
      <c r="G4053" s="15">
        <f>'Producción diaria'!$T$3*$L$2*$M$2*$N$2*E4053*1000/'Costo de tareas'!$B$14</f>
        <v>43.60329612</v>
      </c>
      <c r="H4053" s="16">
        <f>IF(G4053 &gt; 'Costo de tareas'!$B$13, 'Costo de tareas'!$B$13, IF(G4053 &lt; 'Costo de tareas'!$B$13*0.2, 0, 'Costo de tareas'!$B$13- G4053))</f>
        <v>39.28055556</v>
      </c>
      <c r="I4053" s="17">
        <f>IF(H4053=0,'Costo de tareas'!$B$13,'Costo de tareas'!$B$13-H4053)</f>
        <v>0</v>
      </c>
      <c r="J4053" s="2"/>
      <c r="K4053" s="2"/>
      <c r="P4053" s="2"/>
    </row>
    <row r="4054">
      <c r="A4054" s="3" t="s">
        <v>5385</v>
      </c>
      <c r="B4054" s="11" t="str">
        <f t="shared" si="1"/>
        <v>20210618</v>
      </c>
      <c r="C4054" s="12">
        <f t="shared" si="2"/>
        <v>44365</v>
      </c>
      <c r="D4054" s="3" t="str">
        <f t="shared" si="3"/>
        <v>20</v>
      </c>
      <c r="E4054" s="13">
        <v>0.0</v>
      </c>
      <c r="F4054" s="14">
        <f>'Costo de tareas'!$B$15</f>
        <v>0.1964027778</v>
      </c>
      <c r="G4054" s="15">
        <f>'Producción diaria'!$T$3*$L$2*$M$2*$N$2*E4054*1000/'Costo de tareas'!$B$14</f>
        <v>0</v>
      </c>
      <c r="H4054" s="16">
        <f>IF(G4054 &gt; 'Costo de tareas'!$B$13, 'Costo de tareas'!$B$13, IF(G4054 &lt; 'Costo de tareas'!$B$13*0.2, 0, 'Costo de tareas'!$B$13- G4054))</f>
        <v>0</v>
      </c>
      <c r="I4054" s="17">
        <f>IF(H4054=0,'Costo de tareas'!$B$13,'Costo de tareas'!$B$13-H4054)</f>
        <v>39.28055556</v>
      </c>
      <c r="J4054" s="2"/>
      <c r="K4054" s="2"/>
      <c r="P4054" s="2"/>
    </row>
    <row r="4055">
      <c r="A4055" s="3" t="s">
        <v>5386</v>
      </c>
      <c r="B4055" s="11" t="str">
        <f t="shared" si="1"/>
        <v>20210618</v>
      </c>
      <c r="C4055" s="12">
        <f t="shared" si="2"/>
        <v>44365</v>
      </c>
      <c r="D4055" s="3" t="str">
        <f t="shared" si="3"/>
        <v>21</v>
      </c>
      <c r="E4055" s="13">
        <v>0.0</v>
      </c>
      <c r="F4055" s="14">
        <f>'Costo de tareas'!$B$15</f>
        <v>0.1964027778</v>
      </c>
      <c r="G4055" s="15">
        <f>'Producción diaria'!$T$3*$L$2*$M$2*$N$2*E4055*1000/'Costo de tareas'!$B$14</f>
        <v>0</v>
      </c>
      <c r="H4055" s="16">
        <f>IF(G4055 &gt; 'Costo de tareas'!$B$13, 'Costo de tareas'!$B$13, IF(G4055 &lt; 'Costo de tareas'!$B$13*0.2, 0, 'Costo de tareas'!$B$13- G4055))</f>
        <v>0</v>
      </c>
      <c r="I4055" s="17">
        <f>IF(H4055=0,'Costo de tareas'!$B$13,'Costo de tareas'!$B$13-H4055)</f>
        <v>39.28055556</v>
      </c>
      <c r="J4055" s="2"/>
      <c r="K4055" s="2"/>
      <c r="P4055" s="2"/>
    </row>
    <row r="4056">
      <c r="A4056" s="3" t="s">
        <v>5387</v>
      </c>
      <c r="B4056" s="11" t="str">
        <f t="shared" si="1"/>
        <v>20210618</v>
      </c>
      <c r="C4056" s="12">
        <f t="shared" si="2"/>
        <v>44365</v>
      </c>
      <c r="D4056" s="3" t="str">
        <f t="shared" si="3"/>
        <v>22</v>
      </c>
      <c r="E4056" s="13">
        <v>0.0</v>
      </c>
      <c r="F4056" s="14">
        <f>'Costo de tareas'!$B$15</f>
        <v>0.1964027778</v>
      </c>
      <c r="G4056" s="15">
        <f>'Producción diaria'!$T$3*$L$2*$M$2*$N$2*E4056*1000/'Costo de tareas'!$B$14</f>
        <v>0</v>
      </c>
      <c r="H4056" s="16">
        <f>IF(G4056 &gt; 'Costo de tareas'!$B$13, 'Costo de tareas'!$B$13, IF(G4056 &lt; 'Costo de tareas'!$B$13*0.2, 0, 'Costo de tareas'!$B$13- G4056))</f>
        <v>0</v>
      </c>
      <c r="I4056" s="17">
        <f>IF(H4056=0,'Costo de tareas'!$B$13,'Costo de tareas'!$B$13-H4056)</f>
        <v>39.28055556</v>
      </c>
      <c r="J4056" s="2"/>
      <c r="K4056" s="2"/>
      <c r="P4056" s="2"/>
    </row>
    <row r="4057">
      <c r="A4057" s="3" t="s">
        <v>5388</v>
      </c>
      <c r="B4057" s="11" t="str">
        <f t="shared" si="1"/>
        <v>20210618</v>
      </c>
      <c r="C4057" s="12">
        <f t="shared" si="2"/>
        <v>44365</v>
      </c>
      <c r="D4057" s="3" t="str">
        <f t="shared" si="3"/>
        <v>23</v>
      </c>
      <c r="E4057" s="13">
        <v>0.0</v>
      </c>
      <c r="F4057" s="14">
        <f>'Costo de tareas'!$B$15</f>
        <v>0.1964027778</v>
      </c>
      <c r="G4057" s="15">
        <f>'Producción diaria'!$T$3*$L$2*$M$2*$N$2*E4057*1000/'Costo de tareas'!$B$14</f>
        <v>0</v>
      </c>
      <c r="H4057" s="16">
        <f>IF(G4057 &gt; 'Costo de tareas'!$B$13, 'Costo de tareas'!$B$13, IF(G4057 &lt; 'Costo de tareas'!$B$13*0.2, 0, 'Costo de tareas'!$B$13- G4057))</f>
        <v>0</v>
      </c>
      <c r="I4057" s="17">
        <f>IF(H4057=0,'Costo de tareas'!$B$13,'Costo de tareas'!$B$13-H4057)</f>
        <v>39.28055556</v>
      </c>
      <c r="J4057" s="2"/>
      <c r="K4057" s="2"/>
      <c r="P4057" s="2"/>
    </row>
    <row r="4058">
      <c r="A4058" s="3" t="s">
        <v>5390</v>
      </c>
      <c r="B4058" s="11" t="str">
        <f t="shared" si="1"/>
        <v>20210619</v>
      </c>
      <c r="C4058" s="12">
        <f t="shared" si="2"/>
        <v>44366</v>
      </c>
      <c r="D4058" s="3" t="str">
        <f t="shared" si="3"/>
        <v>00</v>
      </c>
      <c r="E4058" s="13">
        <v>0.0</v>
      </c>
      <c r="F4058" s="14">
        <f>'Costo de tareas'!$B$15</f>
        <v>0.1964027778</v>
      </c>
      <c r="G4058" s="15">
        <f>'Producción diaria'!$T$3*$L$2*$M$2*$N$2*E4058*1000/'Costo de tareas'!$B$14</f>
        <v>0</v>
      </c>
      <c r="H4058" s="16">
        <f>IF(G4058 &gt; 'Costo de tareas'!$B$13, 'Costo de tareas'!$B$13, IF(G4058 &lt; 'Costo de tareas'!$B$13*0.2, 0, 'Costo de tareas'!$B$13- G4058))</f>
        <v>0</v>
      </c>
      <c r="I4058" s="17">
        <f>IF(H4058=0,'Costo de tareas'!$B$13,'Costo de tareas'!$B$13-H4058)</f>
        <v>39.28055556</v>
      </c>
      <c r="J4058" s="2"/>
      <c r="K4058" s="2"/>
      <c r="P4058" s="2"/>
    </row>
    <row r="4059">
      <c r="A4059" s="3" t="s">
        <v>5392</v>
      </c>
      <c r="B4059" s="11" t="str">
        <f t="shared" si="1"/>
        <v>20210619</v>
      </c>
      <c r="C4059" s="12">
        <f t="shared" si="2"/>
        <v>44366</v>
      </c>
      <c r="D4059" s="3" t="str">
        <f t="shared" si="3"/>
        <v>01</v>
      </c>
      <c r="E4059" s="13">
        <v>0.0</v>
      </c>
      <c r="F4059" s="14">
        <f>'Costo de tareas'!$B$15</f>
        <v>0.1964027778</v>
      </c>
      <c r="G4059" s="15">
        <f>'Producción diaria'!$T$3*$L$2*$M$2*$N$2*E4059*1000/'Costo de tareas'!$B$14</f>
        <v>0</v>
      </c>
      <c r="H4059" s="16">
        <f>IF(G4059 &gt; 'Costo de tareas'!$B$13, 'Costo de tareas'!$B$13, IF(G4059 &lt; 'Costo de tareas'!$B$13*0.2, 0, 'Costo de tareas'!$B$13- G4059))</f>
        <v>0</v>
      </c>
      <c r="I4059" s="17">
        <f>IF(H4059=0,'Costo de tareas'!$B$13,'Costo de tareas'!$B$13-H4059)</f>
        <v>39.28055556</v>
      </c>
      <c r="J4059" s="2"/>
      <c r="K4059" s="2"/>
      <c r="P4059" s="2"/>
    </row>
    <row r="4060">
      <c r="A4060" s="3" t="s">
        <v>5393</v>
      </c>
      <c r="B4060" s="11" t="str">
        <f t="shared" si="1"/>
        <v>20210619</v>
      </c>
      <c r="C4060" s="12">
        <f t="shared" si="2"/>
        <v>44366</v>
      </c>
      <c r="D4060" s="3" t="str">
        <f t="shared" si="3"/>
        <v>02</v>
      </c>
      <c r="E4060" s="13">
        <v>0.0</v>
      </c>
      <c r="F4060" s="14">
        <f>'Costo de tareas'!$B$15</f>
        <v>0.1964027778</v>
      </c>
      <c r="G4060" s="15">
        <f>'Producción diaria'!$T$3*$L$2*$M$2*$N$2*E4060*1000/'Costo de tareas'!$B$14</f>
        <v>0</v>
      </c>
      <c r="H4060" s="16">
        <f>IF(G4060 &gt; 'Costo de tareas'!$B$13, 'Costo de tareas'!$B$13, IF(G4060 &lt; 'Costo de tareas'!$B$13*0.2, 0, 'Costo de tareas'!$B$13- G4060))</f>
        <v>0</v>
      </c>
      <c r="I4060" s="17">
        <f>IF(H4060=0,'Costo de tareas'!$B$13,'Costo de tareas'!$B$13-H4060)</f>
        <v>39.28055556</v>
      </c>
      <c r="J4060" s="2"/>
      <c r="K4060" s="2"/>
      <c r="P4060" s="2"/>
    </row>
    <row r="4061">
      <c r="A4061" s="3" t="s">
        <v>5394</v>
      </c>
      <c r="B4061" s="11" t="str">
        <f t="shared" si="1"/>
        <v>20210619</v>
      </c>
      <c r="C4061" s="12">
        <f t="shared" si="2"/>
        <v>44366</v>
      </c>
      <c r="D4061" s="3" t="str">
        <f t="shared" si="3"/>
        <v>03</v>
      </c>
      <c r="E4061" s="13">
        <v>0.0</v>
      </c>
      <c r="F4061" s="14">
        <f>'Costo de tareas'!$B$15</f>
        <v>0.1964027778</v>
      </c>
      <c r="G4061" s="15">
        <f>'Producción diaria'!$T$3*$L$2*$M$2*$N$2*E4061*1000/'Costo de tareas'!$B$14</f>
        <v>0</v>
      </c>
      <c r="H4061" s="16">
        <f>IF(G4061 &gt; 'Costo de tareas'!$B$13, 'Costo de tareas'!$B$13, IF(G4061 &lt; 'Costo de tareas'!$B$13*0.2, 0, 'Costo de tareas'!$B$13- G4061))</f>
        <v>0</v>
      </c>
      <c r="I4061" s="17">
        <f>IF(H4061=0,'Costo de tareas'!$B$13,'Costo de tareas'!$B$13-H4061)</f>
        <v>39.28055556</v>
      </c>
      <c r="J4061" s="2"/>
      <c r="K4061" s="2"/>
      <c r="P4061" s="2"/>
    </row>
    <row r="4062">
      <c r="A4062" s="3" t="s">
        <v>5395</v>
      </c>
      <c r="B4062" s="11" t="str">
        <f t="shared" si="1"/>
        <v>20210619</v>
      </c>
      <c r="C4062" s="12">
        <f t="shared" si="2"/>
        <v>44366</v>
      </c>
      <c r="D4062" s="3" t="str">
        <f t="shared" si="3"/>
        <v>04</v>
      </c>
      <c r="E4062" s="13">
        <v>0.0</v>
      </c>
      <c r="F4062" s="14">
        <f>'Costo de tareas'!$B$15</f>
        <v>0.1964027778</v>
      </c>
      <c r="G4062" s="15">
        <f>'Producción diaria'!$T$3*$L$2*$M$2*$N$2*E4062*1000/'Costo de tareas'!$B$14</f>
        <v>0</v>
      </c>
      <c r="H4062" s="16">
        <f>IF(G4062 &gt; 'Costo de tareas'!$B$13, 'Costo de tareas'!$B$13, IF(G4062 &lt; 'Costo de tareas'!$B$13*0.2, 0, 'Costo de tareas'!$B$13- G4062))</f>
        <v>0</v>
      </c>
      <c r="I4062" s="17">
        <f>IF(H4062=0,'Costo de tareas'!$B$13,'Costo de tareas'!$B$13-H4062)</f>
        <v>39.28055556</v>
      </c>
      <c r="J4062" s="2"/>
      <c r="K4062" s="2"/>
      <c r="P4062" s="2"/>
    </row>
    <row r="4063">
      <c r="A4063" s="3" t="s">
        <v>5396</v>
      </c>
      <c r="B4063" s="11" t="str">
        <f t="shared" si="1"/>
        <v>20210619</v>
      </c>
      <c r="C4063" s="12">
        <f t="shared" si="2"/>
        <v>44366</v>
      </c>
      <c r="D4063" s="3" t="str">
        <f t="shared" si="3"/>
        <v>05</v>
      </c>
      <c r="E4063" s="13">
        <v>21.0</v>
      </c>
      <c r="F4063" s="14">
        <f>'Costo de tareas'!$B$15</f>
        <v>0.1964027778</v>
      </c>
      <c r="G4063" s="15">
        <f>'Producción diaria'!$T$3*$L$2*$M$2*$N$2*E4063*1000/'Costo de tareas'!$B$14</f>
        <v>31.57480064</v>
      </c>
      <c r="H4063" s="16">
        <f>IF(G4063 &gt; 'Costo de tareas'!$B$13, 'Costo de tareas'!$B$13, IF(G4063 &lt; 'Costo de tareas'!$B$13*0.2, 0, 'Costo de tareas'!$B$13- G4063))</f>
        <v>7.705754918</v>
      </c>
      <c r="I4063" s="17">
        <f>IF(H4063=0,'Costo de tareas'!$B$13,'Costo de tareas'!$B$13-H4063)</f>
        <v>31.57480064</v>
      </c>
      <c r="J4063" s="2"/>
      <c r="K4063" s="2"/>
      <c r="P4063" s="2"/>
    </row>
    <row r="4064">
      <c r="A4064" s="3" t="s">
        <v>5397</v>
      </c>
      <c r="B4064" s="11" t="str">
        <f t="shared" si="1"/>
        <v>20210619</v>
      </c>
      <c r="C4064" s="12">
        <f t="shared" si="2"/>
        <v>44366</v>
      </c>
      <c r="D4064" s="3" t="str">
        <f t="shared" si="3"/>
        <v>06</v>
      </c>
      <c r="E4064" s="13">
        <v>111.0</v>
      </c>
      <c r="F4064" s="14">
        <f>'Costo de tareas'!$B$15</f>
        <v>0.1964027778</v>
      </c>
      <c r="G4064" s="15">
        <f>'Producción diaria'!$T$3*$L$2*$M$2*$N$2*E4064*1000/'Costo de tareas'!$B$14</f>
        <v>166.8953748</v>
      </c>
      <c r="H4064" s="16">
        <f>IF(G4064 &gt; 'Costo de tareas'!$B$13, 'Costo de tareas'!$B$13, IF(G4064 &lt; 'Costo de tareas'!$B$13*0.2, 0, 'Costo de tareas'!$B$13- G4064))</f>
        <v>39.28055556</v>
      </c>
      <c r="I4064" s="17">
        <f>IF(H4064=0,'Costo de tareas'!$B$13,'Costo de tareas'!$B$13-H4064)</f>
        <v>0</v>
      </c>
      <c r="J4064" s="2"/>
      <c r="K4064" s="2"/>
      <c r="P4064" s="2"/>
    </row>
    <row r="4065">
      <c r="A4065" s="3" t="s">
        <v>5398</v>
      </c>
      <c r="B4065" s="11" t="str">
        <f t="shared" si="1"/>
        <v>20210619</v>
      </c>
      <c r="C4065" s="12">
        <f t="shared" si="2"/>
        <v>44366</v>
      </c>
      <c r="D4065" s="3" t="str">
        <f t="shared" si="3"/>
        <v>07</v>
      </c>
      <c r="E4065" s="13">
        <v>112.0</v>
      </c>
      <c r="F4065" s="14">
        <f>'Costo de tareas'!$B$15</f>
        <v>0.1964027778</v>
      </c>
      <c r="G4065" s="15">
        <f>'Producción diaria'!$T$3*$L$2*$M$2*$N$2*E4065*1000/'Costo de tareas'!$B$14</f>
        <v>168.3989367</v>
      </c>
      <c r="H4065" s="16">
        <f>IF(G4065 &gt; 'Costo de tareas'!$B$13, 'Costo de tareas'!$B$13, IF(G4065 &lt; 'Costo de tareas'!$B$13*0.2, 0, 'Costo de tareas'!$B$13- G4065))</f>
        <v>39.28055556</v>
      </c>
      <c r="I4065" s="17">
        <f>IF(H4065=0,'Costo de tareas'!$B$13,'Costo de tareas'!$B$13-H4065)</f>
        <v>0</v>
      </c>
      <c r="J4065" s="2"/>
      <c r="K4065" s="2"/>
      <c r="P4065" s="2"/>
    </row>
    <row r="4066">
      <c r="A4066" s="3" t="s">
        <v>5400</v>
      </c>
      <c r="B4066" s="11" t="str">
        <f t="shared" si="1"/>
        <v>20210619</v>
      </c>
      <c r="C4066" s="12">
        <f t="shared" si="2"/>
        <v>44366</v>
      </c>
      <c r="D4066" s="3" t="str">
        <f t="shared" si="3"/>
        <v>08</v>
      </c>
      <c r="E4066" s="13">
        <v>231.0</v>
      </c>
      <c r="F4066" s="14">
        <f>'Costo de tareas'!$B$15</f>
        <v>0.1964027778</v>
      </c>
      <c r="G4066" s="15">
        <f>'Producción diaria'!$T$3*$L$2*$M$2*$N$2*E4066*1000/'Costo de tareas'!$B$14</f>
        <v>347.322807</v>
      </c>
      <c r="H4066" s="16">
        <f>IF(G4066 &gt; 'Costo de tareas'!$B$13, 'Costo de tareas'!$B$13, IF(G4066 &lt; 'Costo de tareas'!$B$13*0.2, 0, 'Costo de tareas'!$B$13- G4066))</f>
        <v>39.28055556</v>
      </c>
      <c r="I4066" s="17">
        <f>IF(H4066=0,'Costo de tareas'!$B$13,'Costo de tareas'!$B$13-H4066)</f>
        <v>0</v>
      </c>
      <c r="J4066" s="2"/>
      <c r="K4066" s="2"/>
      <c r="P4066" s="2"/>
    </row>
    <row r="4067">
      <c r="A4067" s="3" t="s">
        <v>5401</v>
      </c>
      <c r="B4067" s="11" t="str">
        <f t="shared" si="1"/>
        <v>20210619</v>
      </c>
      <c r="C4067" s="12">
        <f t="shared" si="2"/>
        <v>44366</v>
      </c>
      <c r="D4067" s="3" t="str">
        <f t="shared" si="3"/>
        <v>09</v>
      </c>
      <c r="E4067" s="13">
        <v>294.0</v>
      </c>
      <c r="F4067" s="14">
        <f>'Costo de tareas'!$B$15</f>
        <v>0.1964027778</v>
      </c>
      <c r="G4067" s="15">
        <f>'Producción diaria'!$T$3*$L$2*$M$2*$N$2*E4067*1000/'Costo de tareas'!$B$14</f>
        <v>442.0472089</v>
      </c>
      <c r="H4067" s="16">
        <f>IF(G4067 &gt; 'Costo de tareas'!$B$13, 'Costo de tareas'!$B$13, IF(G4067 &lt; 'Costo de tareas'!$B$13*0.2, 0, 'Costo de tareas'!$B$13- G4067))</f>
        <v>39.28055556</v>
      </c>
      <c r="I4067" s="17">
        <f>IF(H4067=0,'Costo de tareas'!$B$13,'Costo de tareas'!$B$13-H4067)</f>
        <v>0</v>
      </c>
      <c r="J4067" s="2"/>
      <c r="K4067" s="2"/>
      <c r="P4067" s="2"/>
    </row>
    <row r="4068">
      <c r="A4068" s="3" t="s">
        <v>5402</v>
      </c>
      <c r="B4068" s="11" t="str">
        <f t="shared" si="1"/>
        <v>20210619</v>
      </c>
      <c r="C4068" s="12">
        <f t="shared" si="2"/>
        <v>44366</v>
      </c>
      <c r="D4068" s="3" t="str">
        <f t="shared" si="3"/>
        <v>10</v>
      </c>
      <c r="E4068" s="13">
        <v>307.0</v>
      </c>
      <c r="F4068" s="14">
        <f>'Costo de tareas'!$B$15</f>
        <v>0.1964027778</v>
      </c>
      <c r="G4068" s="15">
        <f>'Producción diaria'!$T$3*$L$2*$M$2*$N$2*E4068*1000/'Costo de tareas'!$B$14</f>
        <v>461.5935141</v>
      </c>
      <c r="H4068" s="16">
        <f>IF(G4068 &gt; 'Costo de tareas'!$B$13, 'Costo de tareas'!$B$13, IF(G4068 &lt; 'Costo de tareas'!$B$13*0.2, 0, 'Costo de tareas'!$B$13- G4068))</f>
        <v>39.28055556</v>
      </c>
      <c r="I4068" s="17">
        <f>IF(H4068=0,'Costo de tareas'!$B$13,'Costo de tareas'!$B$13-H4068)</f>
        <v>0</v>
      </c>
      <c r="J4068" s="2"/>
      <c r="K4068" s="2"/>
      <c r="P4068" s="2"/>
    </row>
    <row r="4069">
      <c r="A4069" s="3" t="s">
        <v>5403</v>
      </c>
      <c r="B4069" s="11" t="str">
        <f t="shared" si="1"/>
        <v>20210619</v>
      </c>
      <c r="C4069" s="12">
        <f t="shared" si="2"/>
        <v>44366</v>
      </c>
      <c r="D4069" s="3" t="str">
        <f t="shared" si="3"/>
        <v>11</v>
      </c>
      <c r="E4069" s="13">
        <v>454.0</v>
      </c>
      <c r="F4069" s="14">
        <f>'Costo de tareas'!$B$15</f>
        <v>0.1964027778</v>
      </c>
      <c r="G4069" s="15">
        <f>'Producción diaria'!$T$3*$L$2*$M$2*$N$2*E4069*1000/'Costo de tareas'!$B$14</f>
        <v>682.6171186</v>
      </c>
      <c r="H4069" s="16">
        <f>IF(G4069 &gt; 'Costo de tareas'!$B$13, 'Costo de tareas'!$B$13, IF(G4069 &lt; 'Costo de tareas'!$B$13*0.2, 0, 'Costo de tareas'!$B$13- G4069))</f>
        <v>39.28055556</v>
      </c>
      <c r="I4069" s="17">
        <f>IF(H4069=0,'Costo de tareas'!$B$13,'Costo de tareas'!$B$13-H4069)</f>
        <v>0</v>
      </c>
      <c r="J4069" s="2"/>
      <c r="K4069" s="2"/>
      <c r="P4069" s="2"/>
    </row>
    <row r="4070">
      <c r="A4070" s="3" t="s">
        <v>5404</v>
      </c>
      <c r="B4070" s="11" t="str">
        <f t="shared" si="1"/>
        <v>20210619</v>
      </c>
      <c r="C4070" s="12">
        <f t="shared" si="2"/>
        <v>44366</v>
      </c>
      <c r="D4070" s="3" t="str">
        <f t="shared" si="3"/>
        <v>12</v>
      </c>
      <c r="E4070" s="13">
        <v>509.0</v>
      </c>
      <c r="F4070" s="14">
        <f>'Costo de tareas'!$B$15</f>
        <v>0.1964027778</v>
      </c>
      <c r="G4070" s="15">
        <f>'Producción diaria'!$T$3*$L$2*$M$2*$N$2*E4070*1000/'Costo de tareas'!$B$14</f>
        <v>765.313025</v>
      </c>
      <c r="H4070" s="16">
        <f>IF(G4070 &gt; 'Costo de tareas'!$B$13, 'Costo de tareas'!$B$13, IF(G4070 &lt; 'Costo de tareas'!$B$13*0.2, 0, 'Costo de tareas'!$B$13- G4070))</f>
        <v>39.28055556</v>
      </c>
      <c r="I4070" s="17">
        <f>IF(H4070=0,'Costo de tareas'!$B$13,'Costo de tareas'!$B$13-H4070)</f>
        <v>0</v>
      </c>
      <c r="J4070" s="2"/>
      <c r="K4070" s="2"/>
      <c r="P4070" s="2"/>
    </row>
    <row r="4071">
      <c r="A4071" s="3" t="s">
        <v>5405</v>
      </c>
      <c r="B4071" s="11" t="str">
        <f t="shared" si="1"/>
        <v>20210619</v>
      </c>
      <c r="C4071" s="12">
        <f t="shared" si="2"/>
        <v>44366</v>
      </c>
      <c r="D4071" s="3" t="str">
        <f t="shared" si="3"/>
        <v>13</v>
      </c>
      <c r="E4071" s="13">
        <v>46.0</v>
      </c>
      <c r="F4071" s="14">
        <f>'Costo de tareas'!$B$15</f>
        <v>0.1964027778</v>
      </c>
      <c r="G4071" s="15">
        <f>'Producción diaria'!$T$3*$L$2*$M$2*$N$2*E4071*1000/'Costo de tareas'!$B$14</f>
        <v>69.16384902</v>
      </c>
      <c r="H4071" s="16">
        <f>IF(G4071 &gt; 'Costo de tareas'!$B$13, 'Costo de tareas'!$B$13, IF(G4071 &lt; 'Costo de tareas'!$B$13*0.2, 0, 'Costo de tareas'!$B$13- G4071))</f>
        <v>39.28055556</v>
      </c>
      <c r="I4071" s="17">
        <f>IF(H4071=0,'Costo de tareas'!$B$13,'Costo de tareas'!$B$13-H4071)</f>
        <v>0</v>
      </c>
      <c r="J4071" s="2"/>
      <c r="K4071" s="2"/>
      <c r="P4071" s="2"/>
    </row>
    <row r="4072">
      <c r="A4072" s="3" t="s">
        <v>5406</v>
      </c>
      <c r="B4072" s="11" t="str">
        <f t="shared" si="1"/>
        <v>20210619</v>
      </c>
      <c r="C4072" s="12">
        <f t="shared" si="2"/>
        <v>44366</v>
      </c>
      <c r="D4072" s="3" t="str">
        <f t="shared" si="3"/>
        <v>14</v>
      </c>
      <c r="E4072" s="13">
        <v>657.0</v>
      </c>
      <c r="F4072" s="14">
        <f>'Costo de tareas'!$B$15</f>
        <v>0.1964027778</v>
      </c>
      <c r="G4072" s="15">
        <f>'Producción diaria'!$T$3*$L$2*$M$2*$N$2*E4072*1000/'Costo de tareas'!$B$14</f>
        <v>987.8401914</v>
      </c>
      <c r="H4072" s="16">
        <f>IF(G4072 &gt; 'Costo de tareas'!$B$13, 'Costo de tareas'!$B$13, IF(G4072 &lt; 'Costo de tareas'!$B$13*0.2, 0, 'Costo de tareas'!$B$13- G4072))</f>
        <v>39.28055556</v>
      </c>
      <c r="I4072" s="17">
        <f>IF(H4072=0,'Costo de tareas'!$B$13,'Costo de tareas'!$B$13-H4072)</f>
        <v>0</v>
      </c>
      <c r="J4072" s="2"/>
      <c r="K4072" s="2"/>
      <c r="P4072" s="2"/>
    </row>
    <row r="4073">
      <c r="A4073" s="3" t="s">
        <v>5407</v>
      </c>
      <c r="B4073" s="11" t="str">
        <f t="shared" si="1"/>
        <v>20210619</v>
      </c>
      <c r="C4073" s="12">
        <f t="shared" si="2"/>
        <v>44366</v>
      </c>
      <c r="D4073" s="3" t="str">
        <f t="shared" si="3"/>
        <v>15</v>
      </c>
      <c r="E4073" s="13">
        <v>68.0</v>
      </c>
      <c r="F4073" s="14">
        <f>'Costo de tareas'!$B$15</f>
        <v>0.1964027778</v>
      </c>
      <c r="G4073" s="15">
        <f>'Producción diaria'!$T$3*$L$2*$M$2*$N$2*E4073*1000/'Costo de tareas'!$B$14</f>
        <v>102.2422116</v>
      </c>
      <c r="H4073" s="16">
        <f>IF(G4073 &gt; 'Costo de tareas'!$B$13, 'Costo de tareas'!$B$13, IF(G4073 &lt; 'Costo de tareas'!$B$13*0.2, 0, 'Costo de tareas'!$B$13- G4073))</f>
        <v>39.28055556</v>
      </c>
      <c r="I4073" s="17">
        <f>IF(H4073=0,'Costo de tareas'!$B$13,'Costo de tareas'!$B$13-H4073)</f>
        <v>0</v>
      </c>
      <c r="J4073" s="2"/>
      <c r="K4073" s="2"/>
      <c r="P4073" s="2"/>
    </row>
    <row r="4074">
      <c r="A4074" s="3" t="s">
        <v>5408</v>
      </c>
      <c r="B4074" s="11" t="str">
        <f t="shared" si="1"/>
        <v>20210619</v>
      </c>
      <c r="C4074" s="12">
        <f t="shared" si="2"/>
        <v>44366</v>
      </c>
      <c r="D4074" s="3" t="str">
        <f t="shared" si="3"/>
        <v>16</v>
      </c>
      <c r="E4074" s="13">
        <v>247.0</v>
      </c>
      <c r="F4074" s="14">
        <f>'Costo de tareas'!$B$15</f>
        <v>0.1964027778</v>
      </c>
      <c r="G4074" s="15">
        <f>'Producción diaria'!$T$3*$L$2*$M$2*$N$2*E4074*1000/'Costo de tareas'!$B$14</f>
        <v>371.379798</v>
      </c>
      <c r="H4074" s="16">
        <f>IF(G4074 &gt; 'Costo de tareas'!$B$13, 'Costo de tareas'!$B$13, IF(G4074 &lt; 'Costo de tareas'!$B$13*0.2, 0, 'Costo de tareas'!$B$13- G4074))</f>
        <v>39.28055556</v>
      </c>
      <c r="I4074" s="17">
        <f>IF(H4074=0,'Costo de tareas'!$B$13,'Costo de tareas'!$B$13-H4074)</f>
        <v>0</v>
      </c>
      <c r="J4074" s="2"/>
      <c r="K4074" s="2"/>
      <c r="P4074" s="2"/>
    </row>
    <row r="4075">
      <c r="A4075" s="3" t="s">
        <v>5409</v>
      </c>
      <c r="B4075" s="11" t="str">
        <f t="shared" si="1"/>
        <v>20210619</v>
      </c>
      <c r="C4075" s="12">
        <f t="shared" si="2"/>
        <v>44366</v>
      </c>
      <c r="D4075" s="3" t="str">
        <f t="shared" si="3"/>
        <v>17</v>
      </c>
      <c r="E4075" s="13">
        <v>51.0</v>
      </c>
      <c r="F4075" s="14">
        <f>'Costo de tareas'!$B$15</f>
        <v>0.1964027778</v>
      </c>
      <c r="G4075" s="15">
        <f>'Producción diaria'!$T$3*$L$2*$M$2*$N$2*E4075*1000/'Costo de tareas'!$B$14</f>
        <v>76.68165869</v>
      </c>
      <c r="H4075" s="16">
        <f>IF(G4075 &gt; 'Costo de tareas'!$B$13, 'Costo de tareas'!$B$13, IF(G4075 &lt; 'Costo de tareas'!$B$13*0.2, 0, 'Costo de tareas'!$B$13- G4075))</f>
        <v>39.28055556</v>
      </c>
      <c r="I4075" s="17">
        <f>IF(H4075=0,'Costo de tareas'!$B$13,'Costo de tareas'!$B$13-H4075)</f>
        <v>0</v>
      </c>
      <c r="J4075" s="2"/>
      <c r="K4075" s="2"/>
      <c r="P4075" s="2"/>
    </row>
    <row r="4076">
      <c r="A4076" s="3" t="s">
        <v>5411</v>
      </c>
      <c r="B4076" s="11" t="str">
        <f t="shared" si="1"/>
        <v>20210619</v>
      </c>
      <c r="C4076" s="12">
        <f t="shared" si="2"/>
        <v>44366</v>
      </c>
      <c r="D4076" s="3" t="str">
        <f t="shared" si="3"/>
        <v>18</v>
      </c>
      <c r="E4076" s="13">
        <v>99.0</v>
      </c>
      <c r="F4076" s="14">
        <f>'Costo de tareas'!$B$15</f>
        <v>0.1964027778</v>
      </c>
      <c r="G4076" s="15">
        <f>'Producción diaria'!$T$3*$L$2*$M$2*$N$2*E4076*1000/'Costo de tareas'!$B$14</f>
        <v>148.8526316</v>
      </c>
      <c r="H4076" s="16">
        <f>IF(G4076 &gt; 'Costo de tareas'!$B$13, 'Costo de tareas'!$B$13, IF(G4076 &lt; 'Costo de tareas'!$B$13*0.2, 0, 'Costo de tareas'!$B$13- G4076))</f>
        <v>39.28055556</v>
      </c>
      <c r="I4076" s="17">
        <f>IF(H4076=0,'Costo de tareas'!$B$13,'Costo de tareas'!$B$13-H4076)</f>
        <v>0</v>
      </c>
      <c r="J4076" s="2"/>
      <c r="K4076" s="2"/>
      <c r="P4076" s="2"/>
    </row>
    <row r="4077">
      <c r="A4077" s="3" t="s">
        <v>5412</v>
      </c>
      <c r="B4077" s="11" t="str">
        <f t="shared" si="1"/>
        <v>20210619</v>
      </c>
      <c r="C4077" s="12">
        <f t="shared" si="2"/>
        <v>44366</v>
      </c>
      <c r="D4077" s="3" t="str">
        <f t="shared" si="3"/>
        <v>19</v>
      </c>
      <c r="E4077" s="13">
        <v>18.0</v>
      </c>
      <c r="F4077" s="14">
        <f>'Costo de tareas'!$B$15</f>
        <v>0.1964027778</v>
      </c>
      <c r="G4077" s="15">
        <f>'Producción diaria'!$T$3*$L$2*$M$2*$N$2*E4077*1000/'Costo de tareas'!$B$14</f>
        <v>27.06411483</v>
      </c>
      <c r="H4077" s="16">
        <f>IF(G4077 &gt; 'Costo de tareas'!$B$13, 'Costo de tareas'!$B$13, IF(G4077 &lt; 'Costo de tareas'!$B$13*0.2, 0, 'Costo de tareas'!$B$13- G4077))</f>
        <v>12.21644072</v>
      </c>
      <c r="I4077" s="17">
        <f>IF(H4077=0,'Costo de tareas'!$B$13,'Costo de tareas'!$B$13-H4077)</f>
        <v>27.06411483</v>
      </c>
      <c r="J4077" s="2"/>
      <c r="K4077" s="2"/>
      <c r="P4077" s="2"/>
    </row>
    <row r="4078">
      <c r="A4078" s="3" t="s">
        <v>5414</v>
      </c>
      <c r="B4078" s="11" t="str">
        <f t="shared" si="1"/>
        <v>20210619</v>
      </c>
      <c r="C4078" s="12">
        <f t="shared" si="2"/>
        <v>44366</v>
      </c>
      <c r="D4078" s="3" t="str">
        <f t="shared" si="3"/>
        <v>20</v>
      </c>
      <c r="E4078" s="13">
        <v>0.0</v>
      </c>
      <c r="F4078" s="14">
        <f>'Costo de tareas'!$B$15</f>
        <v>0.1964027778</v>
      </c>
      <c r="G4078" s="15">
        <f>'Producción diaria'!$T$3*$L$2*$M$2*$N$2*E4078*1000/'Costo de tareas'!$B$14</f>
        <v>0</v>
      </c>
      <c r="H4078" s="16">
        <f>IF(G4078 &gt; 'Costo de tareas'!$B$13, 'Costo de tareas'!$B$13, IF(G4078 &lt; 'Costo de tareas'!$B$13*0.2, 0, 'Costo de tareas'!$B$13- G4078))</f>
        <v>0</v>
      </c>
      <c r="I4078" s="17">
        <f>IF(H4078=0,'Costo de tareas'!$B$13,'Costo de tareas'!$B$13-H4078)</f>
        <v>39.28055556</v>
      </c>
      <c r="J4078" s="2"/>
      <c r="K4078" s="2"/>
      <c r="P4078" s="2"/>
    </row>
    <row r="4079">
      <c r="A4079" s="3" t="s">
        <v>5415</v>
      </c>
      <c r="B4079" s="11" t="str">
        <f t="shared" si="1"/>
        <v>20210619</v>
      </c>
      <c r="C4079" s="12">
        <f t="shared" si="2"/>
        <v>44366</v>
      </c>
      <c r="D4079" s="3" t="str">
        <f t="shared" si="3"/>
        <v>21</v>
      </c>
      <c r="E4079" s="13">
        <v>0.0</v>
      </c>
      <c r="F4079" s="14">
        <f>'Costo de tareas'!$B$15</f>
        <v>0.1964027778</v>
      </c>
      <c r="G4079" s="15">
        <f>'Producción diaria'!$T$3*$L$2*$M$2*$N$2*E4079*1000/'Costo de tareas'!$B$14</f>
        <v>0</v>
      </c>
      <c r="H4079" s="16">
        <f>IF(G4079 &gt; 'Costo de tareas'!$B$13, 'Costo de tareas'!$B$13, IF(G4079 &lt; 'Costo de tareas'!$B$13*0.2, 0, 'Costo de tareas'!$B$13- G4079))</f>
        <v>0</v>
      </c>
      <c r="I4079" s="17">
        <f>IF(H4079=0,'Costo de tareas'!$B$13,'Costo de tareas'!$B$13-H4079)</f>
        <v>39.28055556</v>
      </c>
      <c r="J4079" s="2"/>
      <c r="K4079" s="2"/>
      <c r="P4079" s="2"/>
    </row>
    <row r="4080">
      <c r="A4080" s="3" t="s">
        <v>5416</v>
      </c>
      <c r="B4080" s="11" t="str">
        <f t="shared" si="1"/>
        <v>20210619</v>
      </c>
      <c r="C4080" s="12">
        <f t="shared" si="2"/>
        <v>44366</v>
      </c>
      <c r="D4080" s="3" t="str">
        <f t="shared" si="3"/>
        <v>22</v>
      </c>
      <c r="E4080" s="13">
        <v>0.0</v>
      </c>
      <c r="F4080" s="14">
        <f>'Costo de tareas'!$B$15</f>
        <v>0.1964027778</v>
      </c>
      <c r="G4080" s="15">
        <f>'Producción diaria'!$T$3*$L$2*$M$2*$N$2*E4080*1000/'Costo de tareas'!$B$14</f>
        <v>0</v>
      </c>
      <c r="H4080" s="16">
        <f>IF(G4080 &gt; 'Costo de tareas'!$B$13, 'Costo de tareas'!$B$13, IF(G4080 &lt; 'Costo de tareas'!$B$13*0.2, 0, 'Costo de tareas'!$B$13- G4080))</f>
        <v>0</v>
      </c>
      <c r="I4080" s="17">
        <f>IF(H4080=0,'Costo de tareas'!$B$13,'Costo de tareas'!$B$13-H4080)</f>
        <v>39.28055556</v>
      </c>
      <c r="J4080" s="2"/>
      <c r="K4080" s="2"/>
      <c r="P4080" s="2"/>
    </row>
    <row r="4081">
      <c r="A4081" s="3" t="s">
        <v>5417</v>
      </c>
      <c r="B4081" s="11" t="str">
        <f t="shared" si="1"/>
        <v>20210619</v>
      </c>
      <c r="C4081" s="12">
        <f t="shared" si="2"/>
        <v>44366</v>
      </c>
      <c r="D4081" s="3" t="str">
        <f t="shared" si="3"/>
        <v>23</v>
      </c>
      <c r="E4081" s="13">
        <v>0.0</v>
      </c>
      <c r="F4081" s="14">
        <f>'Costo de tareas'!$B$15</f>
        <v>0.1964027778</v>
      </c>
      <c r="G4081" s="15">
        <f>'Producción diaria'!$T$3*$L$2*$M$2*$N$2*E4081*1000/'Costo de tareas'!$B$14</f>
        <v>0</v>
      </c>
      <c r="H4081" s="16">
        <f>IF(G4081 &gt; 'Costo de tareas'!$B$13, 'Costo de tareas'!$B$13, IF(G4081 &lt; 'Costo de tareas'!$B$13*0.2, 0, 'Costo de tareas'!$B$13- G4081))</f>
        <v>0</v>
      </c>
      <c r="I4081" s="17">
        <f>IF(H4081=0,'Costo de tareas'!$B$13,'Costo de tareas'!$B$13-H4081)</f>
        <v>39.28055556</v>
      </c>
      <c r="J4081" s="2"/>
      <c r="K4081" s="2"/>
      <c r="P4081" s="2"/>
    </row>
    <row r="4082">
      <c r="A4082" s="3" t="s">
        <v>5419</v>
      </c>
      <c r="B4082" s="11" t="str">
        <f t="shared" si="1"/>
        <v>20210620</v>
      </c>
      <c r="C4082" s="12">
        <f t="shared" si="2"/>
        <v>44367</v>
      </c>
      <c r="D4082" s="3" t="str">
        <f t="shared" si="3"/>
        <v>00</v>
      </c>
      <c r="E4082" s="13">
        <v>0.0</v>
      </c>
      <c r="F4082" s="14">
        <f>'Costo de tareas'!$B$15</f>
        <v>0.1964027778</v>
      </c>
      <c r="G4082" s="15">
        <f>'Producción diaria'!$T$3*$L$2*$M$2*$N$2*E4082*1000/'Costo de tareas'!$B$14</f>
        <v>0</v>
      </c>
      <c r="H4082" s="16">
        <f>IF(G4082 &gt; 'Costo de tareas'!$B$13, 'Costo de tareas'!$B$13, IF(G4082 &lt; 'Costo de tareas'!$B$13*0.2, 0, 'Costo de tareas'!$B$13- G4082))</f>
        <v>0</v>
      </c>
      <c r="I4082" s="17">
        <f>IF(H4082=0,'Costo de tareas'!$B$13,'Costo de tareas'!$B$13-H4082)</f>
        <v>39.28055556</v>
      </c>
      <c r="J4082" s="2"/>
      <c r="K4082" s="2"/>
      <c r="P4082" s="2"/>
    </row>
    <row r="4083">
      <c r="A4083" s="3" t="s">
        <v>5420</v>
      </c>
      <c r="B4083" s="11" t="str">
        <f t="shared" si="1"/>
        <v>20210620</v>
      </c>
      <c r="C4083" s="12">
        <f t="shared" si="2"/>
        <v>44367</v>
      </c>
      <c r="D4083" s="3" t="str">
        <f t="shared" si="3"/>
        <v>01</v>
      </c>
      <c r="E4083" s="13">
        <v>0.0</v>
      </c>
      <c r="F4083" s="14">
        <f>'Costo de tareas'!$B$15</f>
        <v>0.1964027778</v>
      </c>
      <c r="G4083" s="15">
        <f>'Producción diaria'!$T$3*$L$2*$M$2*$N$2*E4083*1000/'Costo de tareas'!$B$14</f>
        <v>0</v>
      </c>
      <c r="H4083" s="16">
        <f>IF(G4083 &gt; 'Costo de tareas'!$B$13, 'Costo de tareas'!$B$13, IF(G4083 &lt; 'Costo de tareas'!$B$13*0.2, 0, 'Costo de tareas'!$B$13- G4083))</f>
        <v>0</v>
      </c>
      <c r="I4083" s="17">
        <f>IF(H4083=0,'Costo de tareas'!$B$13,'Costo de tareas'!$B$13-H4083)</f>
        <v>39.28055556</v>
      </c>
      <c r="J4083" s="2"/>
      <c r="K4083" s="2"/>
      <c r="P4083" s="2"/>
    </row>
    <row r="4084">
      <c r="A4084" s="3" t="s">
        <v>5421</v>
      </c>
      <c r="B4084" s="11" t="str">
        <f t="shared" si="1"/>
        <v>20210620</v>
      </c>
      <c r="C4084" s="12">
        <f t="shared" si="2"/>
        <v>44367</v>
      </c>
      <c r="D4084" s="3" t="str">
        <f t="shared" si="3"/>
        <v>02</v>
      </c>
      <c r="E4084" s="13">
        <v>0.0</v>
      </c>
      <c r="F4084" s="14">
        <f>'Costo de tareas'!$B$15</f>
        <v>0.1964027778</v>
      </c>
      <c r="G4084" s="15">
        <f>'Producción diaria'!$T$3*$L$2*$M$2*$N$2*E4084*1000/'Costo de tareas'!$B$14</f>
        <v>0</v>
      </c>
      <c r="H4084" s="16">
        <f>IF(G4084 &gt; 'Costo de tareas'!$B$13, 'Costo de tareas'!$B$13, IF(G4084 &lt; 'Costo de tareas'!$B$13*0.2, 0, 'Costo de tareas'!$B$13- G4084))</f>
        <v>0</v>
      </c>
      <c r="I4084" s="17">
        <f>IF(H4084=0,'Costo de tareas'!$B$13,'Costo de tareas'!$B$13-H4084)</f>
        <v>39.28055556</v>
      </c>
      <c r="J4084" s="2"/>
      <c r="K4084" s="2"/>
      <c r="P4084" s="2"/>
    </row>
    <row r="4085">
      <c r="A4085" s="3" t="s">
        <v>5422</v>
      </c>
      <c r="B4085" s="11" t="str">
        <f t="shared" si="1"/>
        <v>20210620</v>
      </c>
      <c r="C4085" s="12">
        <f t="shared" si="2"/>
        <v>44367</v>
      </c>
      <c r="D4085" s="3" t="str">
        <f t="shared" si="3"/>
        <v>03</v>
      </c>
      <c r="E4085" s="13">
        <v>0.0</v>
      </c>
      <c r="F4085" s="14">
        <f>'Costo de tareas'!$B$15</f>
        <v>0.1964027778</v>
      </c>
      <c r="G4085" s="15">
        <f>'Producción diaria'!$T$3*$L$2*$M$2*$N$2*E4085*1000/'Costo de tareas'!$B$14</f>
        <v>0</v>
      </c>
      <c r="H4085" s="16">
        <f>IF(G4085 &gt; 'Costo de tareas'!$B$13, 'Costo de tareas'!$B$13, IF(G4085 &lt; 'Costo de tareas'!$B$13*0.2, 0, 'Costo de tareas'!$B$13- G4085))</f>
        <v>0</v>
      </c>
      <c r="I4085" s="17">
        <f>IF(H4085=0,'Costo de tareas'!$B$13,'Costo de tareas'!$B$13-H4085)</f>
        <v>39.28055556</v>
      </c>
      <c r="J4085" s="2"/>
      <c r="K4085" s="2"/>
      <c r="P4085" s="2"/>
    </row>
    <row r="4086">
      <c r="A4086" s="3" t="s">
        <v>5423</v>
      </c>
      <c r="B4086" s="11" t="str">
        <f t="shared" si="1"/>
        <v>20210620</v>
      </c>
      <c r="C4086" s="12">
        <f t="shared" si="2"/>
        <v>44367</v>
      </c>
      <c r="D4086" s="3" t="str">
        <f t="shared" si="3"/>
        <v>04</v>
      </c>
      <c r="E4086" s="13">
        <v>0.0</v>
      </c>
      <c r="F4086" s="14">
        <f>'Costo de tareas'!$B$15</f>
        <v>0.1964027778</v>
      </c>
      <c r="G4086" s="15">
        <f>'Producción diaria'!$T$3*$L$2*$M$2*$N$2*E4086*1000/'Costo de tareas'!$B$14</f>
        <v>0</v>
      </c>
      <c r="H4086" s="16">
        <f>IF(G4086 &gt; 'Costo de tareas'!$B$13, 'Costo de tareas'!$B$13, IF(G4086 &lt; 'Costo de tareas'!$B$13*0.2, 0, 'Costo de tareas'!$B$13- G4086))</f>
        <v>0</v>
      </c>
      <c r="I4086" s="17">
        <f>IF(H4086=0,'Costo de tareas'!$B$13,'Costo de tareas'!$B$13-H4086)</f>
        <v>39.28055556</v>
      </c>
      <c r="J4086" s="2"/>
      <c r="K4086" s="2"/>
      <c r="P4086" s="2"/>
    </row>
    <row r="4087">
      <c r="A4087" s="3" t="s">
        <v>5424</v>
      </c>
      <c r="B4087" s="11" t="str">
        <f t="shared" si="1"/>
        <v>20210620</v>
      </c>
      <c r="C4087" s="12">
        <f t="shared" si="2"/>
        <v>44367</v>
      </c>
      <c r="D4087" s="3" t="str">
        <f t="shared" si="3"/>
        <v>05</v>
      </c>
      <c r="E4087" s="13">
        <v>2.0</v>
      </c>
      <c r="F4087" s="14">
        <f>'Costo de tareas'!$B$15</f>
        <v>0.1964027778</v>
      </c>
      <c r="G4087" s="15">
        <f>'Producción diaria'!$T$3*$L$2*$M$2*$N$2*E4087*1000/'Costo de tareas'!$B$14</f>
        <v>3.00712387</v>
      </c>
      <c r="H4087" s="16">
        <f>IF(G4087 &gt; 'Costo de tareas'!$B$13, 'Costo de tareas'!$B$13, IF(G4087 &lt; 'Costo de tareas'!$B$13*0.2, 0, 'Costo de tareas'!$B$13- G4087))</f>
        <v>0</v>
      </c>
      <c r="I4087" s="17">
        <f>IF(H4087=0,'Costo de tareas'!$B$13,'Costo de tareas'!$B$13-H4087)</f>
        <v>39.28055556</v>
      </c>
      <c r="J4087" s="2"/>
      <c r="K4087" s="2"/>
      <c r="P4087" s="2"/>
    </row>
    <row r="4088">
      <c r="A4088" s="3" t="s">
        <v>5425</v>
      </c>
      <c r="B4088" s="11" t="str">
        <f t="shared" si="1"/>
        <v>20210620</v>
      </c>
      <c r="C4088" s="12">
        <f t="shared" si="2"/>
        <v>44367</v>
      </c>
      <c r="D4088" s="3" t="str">
        <f t="shared" si="3"/>
        <v>06</v>
      </c>
      <c r="E4088" s="13">
        <v>184.0</v>
      </c>
      <c r="F4088" s="14">
        <f>'Costo de tareas'!$B$15</f>
        <v>0.1964027778</v>
      </c>
      <c r="G4088" s="15">
        <f>'Producción diaria'!$T$3*$L$2*$M$2*$N$2*E4088*1000/'Costo de tareas'!$B$14</f>
        <v>276.6553961</v>
      </c>
      <c r="H4088" s="16">
        <f>IF(G4088 &gt; 'Costo de tareas'!$B$13, 'Costo de tareas'!$B$13, IF(G4088 &lt; 'Costo de tareas'!$B$13*0.2, 0, 'Costo de tareas'!$B$13- G4088))</f>
        <v>39.28055556</v>
      </c>
      <c r="I4088" s="17">
        <f>IF(H4088=0,'Costo de tareas'!$B$13,'Costo de tareas'!$B$13-H4088)</f>
        <v>0</v>
      </c>
      <c r="J4088" s="2"/>
      <c r="K4088" s="2"/>
      <c r="P4088" s="2"/>
    </row>
    <row r="4089">
      <c r="A4089" s="3" t="s">
        <v>5426</v>
      </c>
      <c r="B4089" s="11" t="str">
        <f t="shared" si="1"/>
        <v>20210620</v>
      </c>
      <c r="C4089" s="12">
        <f t="shared" si="2"/>
        <v>44367</v>
      </c>
      <c r="D4089" s="3" t="str">
        <f t="shared" si="3"/>
        <v>07</v>
      </c>
      <c r="E4089" s="13">
        <v>357.0</v>
      </c>
      <c r="F4089" s="14">
        <f>'Costo de tareas'!$B$15</f>
        <v>0.1964027778</v>
      </c>
      <c r="G4089" s="15">
        <f>'Producción diaria'!$T$3*$L$2*$M$2*$N$2*E4089*1000/'Costo de tareas'!$B$14</f>
        <v>536.7716108</v>
      </c>
      <c r="H4089" s="16">
        <f>IF(G4089 &gt; 'Costo de tareas'!$B$13, 'Costo de tareas'!$B$13, IF(G4089 &lt; 'Costo de tareas'!$B$13*0.2, 0, 'Costo de tareas'!$B$13- G4089))</f>
        <v>39.28055556</v>
      </c>
      <c r="I4089" s="17">
        <f>IF(H4089=0,'Costo de tareas'!$B$13,'Costo de tareas'!$B$13-H4089)</f>
        <v>0</v>
      </c>
      <c r="J4089" s="2"/>
      <c r="K4089" s="2"/>
      <c r="P4089" s="2"/>
    </row>
    <row r="4090">
      <c r="A4090" s="3" t="s">
        <v>5427</v>
      </c>
      <c r="B4090" s="11" t="str">
        <f t="shared" si="1"/>
        <v>20210620</v>
      </c>
      <c r="C4090" s="12">
        <f t="shared" si="2"/>
        <v>44367</v>
      </c>
      <c r="D4090" s="3" t="str">
        <f t="shared" si="3"/>
        <v>08</v>
      </c>
      <c r="E4090" s="13">
        <v>466.0</v>
      </c>
      <c r="F4090" s="14">
        <f>'Costo de tareas'!$B$15</f>
        <v>0.1964027778</v>
      </c>
      <c r="G4090" s="15">
        <f>'Producción diaria'!$T$3*$L$2*$M$2*$N$2*E4090*1000/'Costo de tareas'!$B$14</f>
        <v>700.6598618</v>
      </c>
      <c r="H4090" s="16">
        <f>IF(G4090 &gt; 'Costo de tareas'!$B$13, 'Costo de tareas'!$B$13, IF(G4090 &lt; 'Costo de tareas'!$B$13*0.2, 0, 'Costo de tareas'!$B$13- G4090))</f>
        <v>39.28055556</v>
      </c>
      <c r="I4090" s="17">
        <f>IF(H4090=0,'Costo de tareas'!$B$13,'Costo de tareas'!$B$13-H4090)</f>
        <v>0</v>
      </c>
      <c r="J4090" s="2"/>
      <c r="K4090" s="2"/>
      <c r="P4090" s="2"/>
    </row>
    <row r="4091">
      <c r="A4091" s="3" t="s">
        <v>5428</v>
      </c>
      <c r="B4091" s="11" t="str">
        <f t="shared" si="1"/>
        <v>20210620</v>
      </c>
      <c r="C4091" s="12">
        <f t="shared" si="2"/>
        <v>44367</v>
      </c>
      <c r="D4091" s="3" t="str">
        <f t="shared" si="3"/>
        <v>09</v>
      </c>
      <c r="E4091" s="13">
        <v>532.0</v>
      </c>
      <c r="F4091" s="14">
        <f>'Costo de tareas'!$B$15</f>
        <v>0.1964027778</v>
      </c>
      <c r="G4091" s="15">
        <f>'Producción diaria'!$T$3*$L$2*$M$2*$N$2*E4091*1000/'Costo de tareas'!$B$14</f>
        <v>799.8949495</v>
      </c>
      <c r="H4091" s="16">
        <f>IF(G4091 &gt; 'Costo de tareas'!$B$13, 'Costo de tareas'!$B$13, IF(G4091 &lt; 'Costo de tareas'!$B$13*0.2, 0, 'Costo de tareas'!$B$13- G4091))</f>
        <v>39.28055556</v>
      </c>
      <c r="I4091" s="17">
        <f>IF(H4091=0,'Costo de tareas'!$B$13,'Costo de tareas'!$B$13-H4091)</f>
        <v>0</v>
      </c>
      <c r="J4091" s="2"/>
      <c r="K4091" s="2"/>
      <c r="P4091" s="2"/>
    </row>
    <row r="4092">
      <c r="A4092" s="3" t="s">
        <v>5429</v>
      </c>
      <c r="B4092" s="11" t="str">
        <f t="shared" si="1"/>
        <v>20210620</v>
      </c>
      <c r="C4092" s="12">
        <f t="shared" si="2"/>
        <v>44367</v>
      </c>
      <c r="D4092" s="3" t="str">
        <f t="shared" si="3"/>
        <v>10</v>
      </c>
      <c r="E4092" s="13">
        <v>477.0</v>
      </c>
      <c r="F4092" s="14">
        <f>'Costo de tareas'!$B$15</f>
        <v>0.1964027778</v>
      </c>
      <c r="G4092" s="15">
        <f>'Producción diaria'!$T$3*$L$2*$M$2*$N$2*E4092*1000/'Costo de tareas'!$B$14</f>
        <v>717.1990431</v>
      </c>
      <c r="H4092" s="16">
        <f>IF(G4092 &gt; 'Costo de tareas'!$B$13, 'Costo de tareas'!$B$13, IF(G4092 &lt; 'Costo de tareas'!$B$13*0.2, 0, 'Costo de tareas'!$B$13- G4092))</f>
        <v>39.28055556</v>
      </c>
      <c r="I4092" s="17">
        <f>IF(H4092=0,'Costo de tareas'!$B$13,'Costo de tareas'!$B$13-H4092)</f>
        <v>0</v>
      </c>
      <c r="J4092" s="2"/>
      <c r="K4092" s="2"/>
      <c r="P4092" s="2"/>
    </row>
    <row r="4093">
      <c r="A4093" s="3" t="s">
        <v>5430</v>
      </c>
      <c r="B4093" s="11" t="str">
        <f t="shared" si="1"/>
        <v>20210620</v>
      </c>
      <c r="C4093" s="12">
        <f t="shared" si="2"/>
        <v>44367</v>
      </c>
      <c r="D4093" s="3" t="str">
        <f t="shared" si="3"/>
        <v>11</v>
      </c>
      <c r="E4093" s="13">
        <v>579.0</v>
      </c>
      <c r="F4093" s="14">
        <f>'Costo de tareas'!$B$15</f>
        <v>0.1964027778</v>
      </c>
      <c r="G4093" s="15">
        <f>'Producción diaria'!$T$3*$L$2*$M$2*$N$2*E4093*1000/'Costo de tareas'!$B$14</f>
        <v>870.5623604</v>
      </c>
      <c r="H4093" s="16">
        <f>IF(G4093 &gt; 'Costo de tareas'!$B$13, 'Costo de tareas'!$B$13, IF(G4093 &lt; 'Costo de tareas'!$B$13*0.2, 0, 'Costo de tareas'!$B$13- G4093))</f>
        <v>39.28055556</v>
      </c>
      <c r="I4093" s="17">
        <f>IF(H4093=0,'Costo de tareas'!$B$13,'Costo de tareas'!$B$13-H4093)</f>
        <v>0</v>
      </c>
      <c r="J4093" s="2"/>
      <c r="K4093" s="2"/>
      <c r="P4093" s="2"/>
    </row>
    <row r="4094">
      <c r="A4094" s="3" t="s">
        <v>5431</v>
      </c>
      <c r="B4094" s="11" t="str">
        <f t="shared" si="1"/>
        <v>20210620</v>
      </c>
      <c r="C4094" s="12">
        <f t="shared" si="2"/>
        <v>44367</v>
      </c>
      <c r="D4094" s="3" t="str">
        <f t="shared" si="3"/>
        <v>12</v>
      </c>
      <c r="E4094" s="13">
        <v>606.0</v>
      </c>
      <c r="F4094" s="14">
        <f>'Costo de tareas'!$B$15</f>
        <v>0.1964027778</v>
      </c>
      <c r="G4094" s="15">
        <f>'Producción diaria'!$T$3*$L$2*$M$2*$N$2*E4094*1000/'Costo de tareas'!$B$14</f>
        <v>911.1585327</v>
      </c>
      <c r="H4094" s="16">
        <f>IF(G4094 &gt; 'Costo de tareas'!$B$13, 'Costo de tareas'!$B$13, IF(G4094 &lt; 'Costo de tareas'!$B$13*0.2, 0, 'Costo de tareas'!$B$13- G4094))</f>
        <v>39.28055556</v>
      </c>
      <c r="I4094" s="17">
        <f>IF(H4094=0,'Costo de tareas'!$B$13,'Costo de tareas'!$B$13-H4094)</f>
        <v>0</v>
      </c>
      <c r="J4094" s="2"/>
      <c r="K4094" s="2"/>
      <c r="P4094" s="2"/>
    </row>
    <row r="4095">
      <c r="A4095" s="3" t="s">
        <v>5432</v>
      </c>
      <c r="B4095" s="11" t="str">
        <f t="shared" si="1"/>
        <v>20210620</v>
      </c>
      <c r="C4095" s="12">
        <f t="shared" si="2"/>
        <v>44367</v>
      </c>
      <c r="D4095" s="3" t="str">
        <f t="shared" si="3"/>
        <v>13</v>
      </c>
      <c r="E4095" s="13">
        <v>187.0</v>
      </c>
      <c r="F4095" s="14">
        <f>'Costo de tareas'!$B$15</f>
        <v>0.1964027778</v>
      </c>
      <c r="G4095" s="15">
        <f>'Producción diaria'!$T$3*$L$2*$M$2*$N$2*E4095*1000/'Costo de tareas'!$B$14</f>
        <v>281.1660819</v>
      </c>
      <c r="H4095" s="16">
        <f>IF(G4095 &gt; 'Costo de tareas'!$B$13, 'Costo de tareas'!$B$13, IF(G4095 &lt; 'Costo de tareas'!$B$13*0.2, 0, 'Costo de tareas'!$B$13- G4095))</f>
        <v>39.28055556</v>
      </c>
      <c r="I4095" s="17">
        <f>IF(H4095=0,'Costo de tareas'!$B$13,'Costo de tareas'!$B$13-H4095)</f>
        <v>0</v>
      </c>
      <c r="J4095" s="2"/>
      <c r="K4095" s="2"/>
      <c r="P4095" s="2"/>
    </row>
    <row r="4096">
      <c r="A4096" s="3" t="s">
        <v>5434</v>
      </c>
      <c r="B4096" s="11" t="str">
        <f t="shared" si="1"/>
        <v>20210620</v>
      </c>
      <c r="C4096" s="12">
        <f t="shared" si="2"/>
        <v>44367</v>
      </c>
      <c r="D4096" s="3" t="str">
        <f t="shared" si="3"/>
        <v>14</v>
      </c>
      <c r="E4096" s="13">
        <v>543.0</v>
      </c>
      <c r="F4096" s="14">
        <f>'Costo de tareas'!$B$15</f>
        <v>0.1964027778</v>
      </c>
      <c r="G4096" s="15">
        <f>'Producción diaria'!$T$3*$L$2*$M$2*$N$2*E4096*1000/'Costo de tareas'!$B$14</f>
        <v>816.4341308</v>
      </c>
      <c r="H4096" s="16">
        <f>IF(G4096 &gt; 'Costo de tareas'!$B$13, 'Costo de tareas'!$B$13, IF(G4096 &lt; 'Costo de tareas'!$B$13*0.2, 0, 'Costo de tareas'!$B$13- G4096))</f>
        <v>39.28055556</v>
      </c>
      <c r="I4096" s="17">
        <f>IF(H4096=0,'Costo de tareas'!$B$13,'Costo de tareas'!$B$13-H4096)</f>
        <v>0</v>
      </c>
      <c r="J4096" s="2"/>
      <c r="K4096" s="2"/>
      <c r="P4096" s="2"/>
    </row>
    <row r="4097">
      <c r="A4097" s="3" t="s">
        <v>5435</v>
      </c>
      <c r="B4097" s="11" t="str">
        <f t="shared" si="1"/>
        <v>20210620</v>
      </c>
      <c r="C4097" s="12">
        <f t="shared" si="2"/>
        <v>44367</v>
      </c>
      <c r="D4097" s="3" t="str">
        <f t="shared" si="3"/>
        <v>15</v>
      </c>
      <c r="E4097" s="13">
        <v>627.0</v>
      </c>
      <c r="F4097" s="14">
        <f>'Costo de tareas'!$B$15</f>
        <v>0.1964027778</v>
      </c>
      <c r="G4097" s="15">
        <f>'Producción diaria'!$T$3*$L$2*$M$2*$N$2*E4097*1000/'Costo de tareas'!$B$14</f>
        <v>942.7333333</v>
      </c>
      <c r="H4097" s="16">
        <f>IF(G4097 &gt; 'Costo de tareas'!$B$13, 'Costo de tareas'!$B$13, IF(G4097 &lt; 'Costo de tareas'!$B$13*0.2, 0, 'Costo de tareas'!$B$13- G4097))</f>
        <v>39.28055556</v>
      </c>
      <c r="I4097" s="17">
        <f>IF(H4097=0,'Costo de tareas'!$B$13,'Costo de tareas'!$B$13-H4097)</f>
        <v>0</v>
      </c>
      <c r="J4097" s="2"/>
      <c r="K4097" s="2"/>
      <c r="P4097" s="2"/>
    </row>
    <row r="4098">
      <c r="A4098" s="3" t="s">
        <v>5436</v>
      </c>
      <c r="B4098" s="11" t="str">
        <f t="shared" si="1"/>
        <v>20210620</v>
      </c>
      <c r="C4098" s="12">
        <f t="shared" si="2"/>
        <v>44367</v>
      </c>
      <c r="D4098" s="3" t="str">
        <f t="shared" si="3"/>
        <v>16</v>
      </c>
      <c r="E4098" s="13">
        <v>594.0</v>
      </c>
      <c r="F4098" s="14">
        <f>'Costo de tareas'!$B$15</f>
        <v>0.1964027778</v>
      </c>
      <c r="G4098" s="15">
        <f>'Producción diaria'!$T$3*$L$2*$M$2*$N$2*E4098*1000/'Costo de tareas'!$B$14</f>
        <v>893.1157895</v>
      </c>
      <c r="H4098" s="16">
        <f>IF(G4098 &gt; 'Costo de tareas'!$B$13, 'Costo de tareas'!$B$13, IF(G4098 &lt; 'Costo de tareas'!$B$13*0.2, 0, 'Costo de tareas'!$B$13- G4098))</f>
        <v>39.28055556</v>
      </c>
      <c r="I4098" s="17">
        <f>IF(H4098=0,'Costo de tareas'!$B$13,'Costo de tareas'!$B$13-H4098)</f>
        <v>0</v>
      </c>
      <c r="J4098" s="2"/>
      <c r="K4098" s="2"/>
      <c r="P4098" s="2"/>
    </row>
    <row r="4099">
      <c r="A4099" s="3" t="s">
        <v>5437</v>
      </c>
      <c r="B4099" s="11" t="str">
        <f t="shared" si="1"/>
        <v>20210620</v>
      </c>
      <c r="C4099" s="12">
        <f t="shared" si="2"/>
        <v>44367</v>
      </c>
      <c r="D4099" s="3" t="str">
        <f t="shared" si="3"/>
        <v>17</v>
      </c>
      <c r="E4099" s="13">
        <v>383.0</v>
      </c>
      <c r="F4099" s="14">
        <f>'Costo de tareas'!$B$15</f>
        <v>0.1964027778</v>
      </c>
      <c r="G4099" s="15">
        <f>'Producción diaria'!$T$3*$L$2*$M$2*$N$2*E4099*1000/'Costo de tareas'!$B$14</f>
        <v>575.8642212</v>
      </c>
      <c r="H4099" s="16">
        <f>IF(G4099 &gt; 'Costo de tareas'!$B$13, 'Costo de tareas'!$B$13, IF(G4099 &lt; 'Costo de tareas'!$B$13*0.2, 0, 'Costo de tareas'!$B$13- G4099))</f>
        <v>39.28055556</v>
      </c>
      <c r="I4099" s="17">
        <f>IF(H4099=0,'Costo de tareas'!$B$13,'Costo de tareas'!$B$13-H4099)</f>
        <v>0</v>
      </c>
      <c r="J4099" s="2"/>
      <c r="K4099" s="2"/>
      <c r="P4099" s="2"/>
    </row>
    <row r="4100">
      <c r="A4100" s="3" t="s">
        <v>5438</v>
      </c>
      <c r="B4100" s="11" t="str">
        <f t="shared" si="1"/>
        <v>20210620</v>
      </c>
      <c r="C4100" s="12">
        <f t="shared" si="2"/>
        <v>44367</v>
      </c>
      <c r="D4100" s="3" t="str">
        <f t="shared" si="3"/>
        <v>18</v>
      </c>
      <c r="E4100" s="13">
        <v>224.0</v>
      </c>
      <c r="F4100" s="14">
        <f>'Costo de tareas'!$B$15</f>
        <v>0.1964027778</v>
      </c>
      <c r="G4100" s="15">
        <f>'Producción diaria'!$T$3*$L$2*$M$2*$N$2*E4100*1000/'Costo de tareas'!$B$14</f>
        <v>336.7978735</v>
      </c>
      <c r="H4100" s="16">
        <f>IF(G4100 &gt; 'Costo de tareas'!$B$13, 'Costo de tareas'!$B$13, IF(G4100 &lt; 'Costo de tareas'!$B$13*0.2, 0, 'Costo de tareas'!$B$13- G4100))</f>
        <v>39.28055556</v>
      </c>
      <c r="I4100" s="17">
        <f>IF(H4100=0,'Costo de tareas'!$B$13,'Costo de tareas'!$B$13-H4100)</f>
        <v>0</v>
      </c>
      <c r="J4100" s="2"/>
      <c r="K4100" s="2"/>
      <c r="P4100" s="2"/>
    </row>
    <row r="4101">
      <c r="A4101" s="3" t="s">
        <v>5439</v>
      </c>
      <c r="B4101" s="11" t="str">
        <f t="shared" si="1"/>
        <v>20210620</v>
      </c>
      <c r="C4101" s="12">
        <f t="shared" si="2"/>
        <v>44367</v>
      </c>
      <c r="D4101" s="3" t="str">
        <f t="shared" si="3"/>
        <v>19</v>
      </c>
      <c r="E4101" s="13">
        <v>47.0</v>
      </c>
      <c r="F4101" s="14">
        <f>'Costo de tareas'!$B$15</f>
        <v>0.1964027778</v>
      </c>
      <c r="G4101" s="15">
        <f>'Producción diaria'!$T$3*$L$2*$M$2*$N$2*E4101*1000/'Costo de tareas'!$B$14</f>
        <v>70.66741095</v>
      </c>
      <c r="H4101" s="16">
        <f>IF(G4101 &gt; 'Costo de tareas'!$B$13, 'Costo de tareas'!$B$13, IF(G4101 &lt; 'Costo de tareas'!$B$13*0.2, 0, 'Costo de tareas'!$B$13- G4101))</f>
        <v>39.28055556</v>
      </c>
      <c r="I4101" s="17">
        <f>IF(H4101=0,'Costo de tareas'!$B$13,'Costo de tareas'!$B$13-H4101)</f>
        <v>0</v>
      </c>
      <c r="J4101" s="2"/>
      <c r="K4101" s="2"/>
      <c r="P4101" s="2"/>
    </row>
    <row r="4102">
      <c r="A4102" s="3" t="s">
        <v>5440</v>
      </c>
      <c r="B4102" s="11" t="str">
        <f t="shared" si="1"/>
        <v>20210620</v>
      </c>
      <c r="C4102" s="12">
        <f t="shared" si="2"/>
        <v>44367</v>
      </c>
      <c r="D4102" s="3" t="str">
        <f t="shared" si="3"/>
        <v>20</v>
      </c>
      <c r="E4102" s="13">
        <v>0.0</v>
      </c>
      <c r="F4102" s="14">
        <f>'Costo de tareas'!$B$15</f>
        <v>0.1964027778</v>
      </c>
      <c r="G4102" s="15">
        <f>'Producción diaria'!$T$3*$L$2*$M$2*$N$2*E4102*1000/'Costo de tareas'!$B$14</f>
        <v>0</v>
      </c>
      <c r="H4102" s="16">
        <f>IF(G4102 &gt; 'Costo de tareas'!$B$13, 'Costo de tareas'!$B$13, IF(G4102 &lt; 'Costo de tareas'!$B$13*0.2, 0, 'Costo de tareas'!$B$13- G4102))</f>
        <v>0</v>
      </c>
      <c r="I4102" s="17">
        <f>IF(H4102=0,'Costo de tareas'!$B$13,'Costo de tareas'!$B$13-H4102)</f>
        <v>39.28055556</v>
      </c>
      <c r="J4102" s="2"/>
      <c r="K4102" s="2"/>
      <c r="P4102" s="2"/>
    </row>
    <row r="4103">
      <c r="A4103" s="3" t="s">
        <v>5441</v>
      </c>
      <c r="B4103" s="11" t="str">
        <f t="shared" si="1"/>
        <v>20210620</v>
      </c>
      <c r="C4103" s="12">
        <f t="shared" si="2"/>
        <v>44367</v>
      </c>
      <c r="D4103" s="3" t="str">
        <f t="shared" si="3"/>
        <v>21</v>
      </c>
      <c r="E4103" s="13">
        <v>0.0</v>
      </c>
      <c r="F4103" s="14">
        <f>'Costo de tareas'!$B$15</f>
        <v>0.1964027778</v>
      </c>
      <c r="G4103" s="15">
        <f>'Producción diaria'!$T$3*$L$2*$M$2*$N$2*E4103*1000/'Costo de tareas'!$B$14</f>
        <v>0</v>
      </c>
      <c r="H4103" s="16">
        <f>IF(G4103 &gt; 'Costo de tareas'!$B$13, 'Costo de tareas'!$B$13, IF(G4103 &lt; 'Costo de tareas'!$B$13*0.2, 0, 'Costo de tareas'!$B$13- G4103))</f>
        <v>0</v>
      </c>
      <c r="I4103" s="17">
        <f>IF(H4103=0,'Costo de tareas'!$B$13,'Costo de tareas'!$B$13-H4103)</f>
        <v>39.28055556</v>
      </c>
      <c r="J4103" s="2"/>
      <c r="K4103" s="2"/>
      <c r="P4103" s="2"/>
    </row>
    <row r="4104">
      <c r="A4104" s="3" t="s">
        <v>5442</v>
      </c>
      <c r="B4104" s="11" t="str">
        <f t="shared" si="1"/>
        <v>20210620</v>
      </c>
      <c r="C4104" s="12">
        <f t="shared" si="2"/>
        <v>44367</v>
      </c>
      <c r="D4104" s="3" t="str">
        <f t="shared" si="3"/>
        <v>22</v>
      </c>
      <c r="E4104" s="13">
        <v>0.0</v>
      </c>
      <c r="F4104" s="14">
        <f>'Costo de tareas'!$B$15</f>
        <v>0.1964027778</v>
      </c>
      <c r="G4104" s="15">
        <f>'Producción diaria'!$T$3*$L$2*$M$2*$N$2*E4104*1000/'Costo de tareas'!$B$14</f>
        <v>0</v>
      </c>
      <c r="H4104" s="16">
        <f>IF(G4104 &gt; 'Costo de tareas'!$B$13, 'Costo de tareas'!$B$13, IF(G4104 &lt; 'Costo de tareas'!$B$13*0.2, 0, 'Costo de tareas'!$B$13- G4104))</f>
        <v>0</v>
      </c>
      <c r="I4104" s="17">
        <f>IF(H4104=0,'Costo de tareas'!$B$13,'Costo de tareas'!$B$13-H4104)</f>
        <v>39.28055556</v>
      </c>
      <c r="J4104" s="2"/>
      <c r="K4104" s="2"/>
      <c r="P4104" s="2"/>
    </row>
    <row r="4105">
      <c r="A4105" s="3" t="s">
        <v>5444</v>
      </c>
      <c r="B4105" s="11" t="str">
        <f t="shared" si="1"/>
        <v>20210620</v>
      </c>
      <c r="C4105" s="12">
        <f t="shared" si="2"/>
        <v>44367</v>
      </c>
      <c r="D4105" s="3" t="str">
        <f t="shared" si="3"/>
        <v>23</v>
      </c>
      <c r="E4105" s="13">
        <v>0.0</v>
      </c>
      <c r="F4105" s="14">
        <f>'Costo de tareas'!$B$15</f>
        <v>0.1964027778</v>
      </c>
      <c r="G4105" s="15">
        <f>'Producción diaria'!$T$3*$L$2*$M$2*$N$2*E4105*1000/'Costo de tareas'!$B$14</f>
        <v>0</v>
      </c>
      <c r="H4105" s="16">
        <f>IF(G4105 &gt; 'Costo de tareas'!$B$13, 'Costo de tareas'!$B$13, IF(G4105 &lt; 'Costo de tareas'!$B$13*0.2, 0, 'Costo de tareas'!$B$13- G4105))</f>
        <v>0</v>
      </c>
      <c r="I4105" s="17">
        <f>IF(H4105=0,'Costo de tareas'!$B$13,'Costo de tareas'!$B$13-H4105)</f>
        <v>39.28055556</v>
      </c>
      <c r="J4105" s="2"/>
      <c r="K4105" s="2"/>
      <c r="P4105" s="2"/>
    </row>
    <row r="4106">
      <c r="A4106" s="3" t="s">
        <v>5446</v>
      </c>
      <c r="B4106" s="11" t="str">
        <f t="shared" si="1"/>
        <v>20210621</v>
      </c>
      <c r="C4106" s="12">
        <f t="shared" si="2"/>
        <v>44368</v>
      </c>
      <c r="D4106" s="3" t="str">
        <f t="shared" si="3"/>
        <v>00</v>
      </c>
      <c r="E4106" s="13">
        <v>0.0</v>
      </c>
      <c r="F4106" s="14">
        <f>'Costo de tareas'!$B$15</f>
        <v>0.1964027778</v>
      </c>
      <c r="G4106" s="15">
        <f>'Producción diaria'!$T$3*$L$2*$M$2*$N$2*E4106*1000/'Costo de tareas'!$B$14</f>
        <v>0</v>
      </c>
      <c r="H4106" s="16">
        <f>IF(G4106 &gt; 'Costo de tareas'!$B$13, 'Costo de tareas'!$B$13, IF(G4106 &lt; 'Costo de tareas'!$B$13*0.2, 0, 'Costo de tareas'!$B$13- G4106))</f>
        <v>0</v>
      </c>
      <c r="I4106" s="17">
        <f>IF(H4106=0,'Costo de tareas'!$B$13,'Costo de tareas'!$B$13-H4106)</f>
        <v>39.28055556</v>
      </c>
      <c r="J4106" s="2"/>
      <c r="K4106" s="2"/>
      <c r="P4106" s="2"/>
    </row>
    <row r="4107">
      <c r="A4107" s="3" t="s">
        <v>5448</v>
      </c>
      <c r="B4107" s="11" t="str">
        <f t="shared" si="1"/>
        <v>20210621</v>
      </c>
      <c r="C4107" s="12">
        <f t="shared" si="2"/>
        <v>44368</v>
      </c>
      <c r="D4107" s="3" t="str">
        <f t="shared" si="3"/>
        <v>01</v>
      </c>
      <c r="E4107" s="13">
        <v>0.0</v>
      </c>
      <c r="F4107" s="14">
        <f>'Costo de tareas'!$B$15</f>
        <v>0.1964027778</v>
      </c>
      <c r="G4107" s="15">
        <f>'Producción diaria'!$T$3*$L$2*$M$2*$N$2*E4107*1000/'Costo de tareas'!$B$14</f>
        <v>0</v>
      </c>
      <c r="H4107" s="16">
        <f>IF(G4107 &gt; 'Costo de tareas'!$B$13, 'Costo de tareas'!$B$13, IF(G4107 &lt; 'Costo de tareas'!$B$13*0.2, 0, 'Costo de tareas'!$B$13- G4107))</f>
        <v>0</v>
      </c>
      <c r="I4107" s="17">
        <f>IF(H4107=0,'Costo de tareas'!$B$13,'Costo de tareas'!$B$13-H4107)</f>
        <v>39.28055556</v>
      </c>
      <c r="J4107" s="2"/>
      <c r="K4107" s="2"/>
      <c r="P4107" s="2"/>
    </row>
    <row r="4108">
      <c r="A4108" s="3" t="s">
        <v>5450</v>
      </c>
      <c r="B4108" s="11" t="str">
        <f t="shared" si="1"/>
        <v>20210621</v>
      </c>
      <c r="C4108" s="12">
        <f t="shared" si="2"/>
        <v>44368</v>
      </c>
      <c r="D4108" s="3" t="str">
        <f t="shared" si="3"/>
        <v>02</v>
      </c>
      <c r="E4108" s="13">
        <v>0.0</v>
      </c>
      <c r="F4108" s="14">
        <f>'Costo de tareas'!$B$15</f>
        <v>0.1964027778</v>
      </c>
      <c r="G4108" s="15">
        <f>'Producción diaria'!$T$3*$L$2*$M$2*$N$2*E4108*1000/'Costo de tareas'!$B$14</f>
        <v>0</v>
      </c>
      <c r="H4108" s="16">
        <f>IF(G4108 &gt; 'Costo de tareas'!$B$13, 'Costo de tareas'!$B$13, IF(G4108 &lt; 'Costo de tareas'!$B$13*0.2, 0, 'Costo de tareas'!$B$13- G4108))</f>
        <v>0</v>
      </c>
      <c r="I4108" s="17">
        <f>IF(H4108=0,'Costo de tareas'!$B$13,'Costo de tareas'!$B$13-H4108)</f>
        <v>39.28055556</v>
      </c>
      <c r="J4108" s="2"/>
      <c r="K4108" s="2"/>
      <c r="P4108" s="2"/>
    </row>
    <row r="4109">
      <c r="A4109" s="3" t="s">
        <v>5452</v>
      </c>
      <c r="B4109" s="11" t="str">
        <f t="shared" si="1"/>
        <v>20210621</v>
      </c>
      <c r="C4109" s="12">
        <f t="shared" si="2"/>
        <v>44368</v>
      </c>
      <c r="D4109" s="3" t="str">
        <f t="shared" si="3"/>
        <v>03</v>
      </c>
      <c r="E4109" s="13">
        <v>0.0</v>
      </c>
      <c r="F4109" s="14">
        <f>'Costo de tareas'!$B$15</f>
        <v>0.1964027778</v>
      </c>
      <c r="G4109" s="15">
        <f>'Producción diaria'!$T$3*$L$2*$M$2*$N$2*E4109*1000/'Costo de tareas'!$B$14</f>
        <v>0</v>
      </c>
      <c r="H4109" s="16">
        <f>IF(G4109 &gt; 'Costo de tareas'!$B$13, 'Costo de tareas'!$B$13, IF(G4109 &lt; 'Costo de tareas'!$B$13*0.2, 0, 'Costo de tareas'!$B$13- G4109))</f>
        <v>0</v>
      </c>
      <c r="I4109" s="17">
        <f>IF(H4109=0,'Costo de tareas'!$B$13,'Costo de tareas'!$B$13-H4109)</f>
        <v>39.28055556</v>
      </c>
      <c r="J4109" s="2"/>
      <c r="K4109" s="2"/>
      <c r="P4109" s="2"/>
    </row>
    <row r="4110">
      <c r="A4110" s="3" t="s">
        <v>5453</v>
      </c>
      <c r="B4110" s="11" t="str">
        <f t="shared" si="1"/>
        <v>20210621</v>
      </c>
      <c r="C4110" s="12">
        <f t="shared" si="2"/>
        <v>44368</v>
      </c>
      <c r="D4110" s="3" t="str">
        <f t="shared" si="3"/>
        <v>04</v>
      </c>
      <c r="E4110" s="13">
        <v>0.0</v>
      </c>
      <c r="F4110" s="14">
        <f>'Costo de tareas'!$B$15</f>
        <v>0.1964027778</v>
      </c>
      <c r="G4110" s="15">
        <f>'Producción diaria'!$T$3*$L$2*$M$2*$N$2*E4110*1000/'Costo de tareas'!$B$14</f>
        <v>0</v>
      </c>
      <c r="H4110" s="16">
        <f>IF(G4110 &gt; 'Costo de tareas'!$B$13, 'Costo de tareas'!$B$13, IF(G4110 &lt; 'Costo de tareas'!$B$13*0.2, 0, 'Costo de tareas'!$B$13- G4110))</f>
        <v>0</v>
      </c>
      <c r="I4110" s="17">
        <f>IF(H4110=0,'Costo de tareas'!$B$13,'Costo de tareas'!$B$13-H4110)</f>
        <v>39.28055556</v>
      </c>
      <c r="J4110" s="2"/>
      <c r="K4110" s="2"/>
      <c r="P4110" s="2"/>
    </row>
    <row r="4111">
      <c r="A4111" s="3" t="s">
        <v>5455</v>
      </c>
      <c r="B4111" s="11" t="str">
        <f t="shared" si="1"/>
        <v>20210621</v>
      </c>
      <c r="C4111" s="12">
        <f t="shared" si="2"/>
        <v>44368</v>
      </c>
      <c r="D4111" s="3" t="str">
        <f t="shared" si="3"/>
        <v>05</v>
      </c>
      <c r="E4111" s="13">
        <v>8.0</v>
      </c>
      <c r="F4111" s="14">
        <f>'Costo de tareas'!$B$15</f>
        <v>0.1964027778</v>
      </c>
      <c r="G4111" s="15">
        <f>'Producción diaria'!$T$3*$L$2*$M$2*$N$2*E4111*1000/'Costo de tareas'!$B$14</f>
        <v>12.02849548</v>
      </c>
      <c r="H4111" s="16">
        <f>IF(G4111 &gt; 'Costo de tareas'!$B$13, 'Costo de tareas'!$B$13, IF(G4111 &lt; 'Costo de tareas'!$B$13*0.2, 0, 'Costo de tareas'!$B$13- G4111))</f>
        <v>27.25206007</v>
      </c>
      <c r="I4111" s="17">
        <f>IF(H4111=0,'Costo de tareas'!$B$13,'Costo de tareas'!$B$13-H4111)</f>
        <v>12.02849548</v>
      </c>
      <c r="J4111" s="2"/>
      <c r="K4111" s="2"/>
      <c r="P4111" s="2"/>
    </row>
    <row r="4112">
      <c r="A4112" s="3" t="s">
        <v>5456</v>
      </c>
      <c r="B4112" s="11" t="str">
        <f t="shared" si="1"/>
        <v>20210621</v>
      </c>
      <c r="C4112" s="12">
        <f t="shared" si="2"/>
        <v>44368</v>
      </c>
      <c r="D4112" s="3" t="str">
        <f t="shared" si="3"/>
        <v>06</v>
      </c>
      <c r="E4112" s="13">
        <v>168.0</v>
      </c>
      <c r="F4112" s="14">
        <f>'Costo de tareas'!$B$15</f>
        <v>0.1964027778</v>
      </c>
      <c r="G4112" s="15">
        <f>'Producción diaria'!$T$3*$L$2*$M$2*$N$2*E4112*1000/'Costo de tareas'!$B$14</f>
        <v>252.5984051</v>
      </c>
      <c r="H4112" s="16">
        <f>IF(G4112 &gt; 'Costo de tareas'!$B$13, 'Costo de tareas'!$B$13, IF(G4112 &lt; 'Costo de tareas'!$B$13*0.2, 0, 'Costo de tareas'!$B$13- G4112))</f>
        <v>39.28055556</v>
      </c>
      <c r="I4112" s="17">
        <f>IF(H4112=0,'Costo de tareas'!$B$13,'Costo de tareas'!$B$13-H4112)</f>
        <v>0</v>
      </c>
      <c r="J4112" s="2"/>
      <c r="K4112" s="2"/>
      <c r="P4112" s="2"/>
    </row>
    <row r="4113">
      <c r="A4113" s="3" t="s">
        <v>5457</v>
      </c>
      <c r="B4113" s="11" t="str">
        <f t="shared" si="1"/>
        <v>20210621</v>
      </c>
      <c r="C4113" s="12">
        <f t="shared" si="2"/>
        <v>44368</v>
      </c>
      <c r="D4113" s="3" t="str">
        <f t="shared" si="3"/>
        <v>07</v>
      </c>
      <c r="E4113" s="13">
        <v>366.0</v>
      </c>
      <c r="F4113" s="14">
        <f>'Costo de tareas'!$B$15</f>
        <v>0.1964027778</v>
      </c>
      <c r="G4113" s="15">
        <f>'Producción diaria'!$T$3*$L$2*$M$2*$N$2*E4113*1000/'Costo de tareas'!$B$14</f>
        <v>550.3036683</v>
      </c>
      <c r="H4113" s="16">
        <f>IF(G4113 &gt; 'Costo de tareas'!$B$13, 'Costo de tareas'!$B$13, IF(G4113 &lt; 'Costo de tareas'!$B$13*0.2, 0, 'Costo de tareas'!$B$13- G4113))</f>
        <v>39.28055556</v>
      </c>
      <c r="I4113" s="17">
        <f>IF(H4113=0,'Costo de tareas'!$B$13,'Costo de tareas'!$B$13-H4113)</f>
        <v>0</v>
      </c>
      <c r="J4113" s="2"/>
      <c r="K4113" s="2"/>
      <c r="P4113" s="2"/>
    </row>
    <row r="4114">
      <c r="A4114" s="3" t="s">
        <v>5458</v>
      </c>
      <c r="B4114" s="11" t="str">
        <f t="shared" si="1"/>
        <v>20210621</v>
      </c>
      <c r="C4114" s="12">
        <f t="shared" si="2"/>
        <v>44368</v>
      </c>
      <c r="D4114" s="3" t="str">
        <f t="shared" si="3"/>
        <v>08</v>
      </c>
      <c r="E4114" s="13">
        <v>487.0</v>
      </c>
      <c r="F4114" s="14">
        <f>'Costo de tareas'!$B$15</f>
        <v>0.1964027778</v>
      </c>
      <c r="G4114" s="15">
        <f>'Producción diaria'!$T$3*$L$2*$M$2*$N$2*E4114*1000/'Costo de tareas'!$B$14</f>
        <v>732.2346624</v>
      </c>
      <c r="H4114" s="16">
        <f>IF(G4114 &gt; 'Costo de tareas'!$B$13, 'Costo de tareas'!$B$13, IF(G4114 &lt; 'Costo de tareas'!$B$13*0.2, 0, 'Costo de tareas'!$B$13- G4114))</f>
        <v>39.28055556</v>
      </c>
      <c r="I4114" s="17">
        <f>IF(H4114=0,'Costo de tareas'!$B$13,'Costo de tareas'!$B$13-H4114)</f>
        <v>0</v>
      </c>
      <c r="J4114" s="2"/>
      <c r="K4114" s="2"/>
      <c r="P4114" s="2"/>
    </row>
    <row r="4115">
      <c r="A4115" s="3" t="s">
        <v>5459</v>
      </c>
      <c r="B4115" s="11" t="str">
        <f t="shared" si="1"/>
        <v>20210621</v>
      </c>
      <c r="C4115" s="12">
        <f t="shared" si="2"/>
        <v>44368</v>
      </c>
      <c r="D4115" s="3" t="str">
        <f t="shared" si="3"/>
        <v>09</v>
      </c>
      <c r="E4115" s="13">
        <v>614.0</v>
      </c>
      <c r="F4115" s="14">
        <f>'Costo de tareas'!$B$15</f>
        <v>0.1964027778</v>
      </c>
      <c r="G4115" s="15">
        <f>'Producción diaria'!$T$3*$L$2*$M$2*$N$2*E4115*1000/'Costo de tareas'!$B$14</f>
        <v>923.1870282</v>
      </c>
      <c r="H4115" s="16">
        <f>IF(G4115 &gt; 'Costo de tareas'!$B$13, 'Costo de tareas'!$B$13, IF(G4115 &lt; 'Costo de tareas'!$B$13*0.2, 0, 'Costo de tareas'!$B$13- G4115))</f>
        <v>39.28055556</v>
      </c>
      <c r="I4115" s="17">
        <f>IF(H4115=0,'Costo de tareas'!$B$13,'Costo de tareas'!$B$13-H4115)</f>
        <v>0</v>
      </c>
      <c r="J4115" s="2"/>
      <c r="K4115" s="2"/>
      <c r="P4115" s="2"/>
    </row>
    <row r="4116">
      <c r="A4116" s="3" t="s">
        <v>5460</v>
      </c>
      <c r="B4116" s="11" t="str">
        <f t="shared" si="1"/>
        <v>20210621</v>
      </c>
      <c r="C4116" s="12">
        <f t="shared" si="2"/>
        <v>44368</v>
      </c>
      <c r="D4116" s="3" t="str">
        <f t="shared" si="3"/>
        <v>10</v>
      </c>
      <c r="E4116" s="13">
        <v>744.0</v>
      </c>
      <c r="F4116" s="14">
        <f>'Costo de tareas'!$B$15</f>
        <v>0.1964027778</v>
      </c>
      <c r="G4116" s="15">
        <f>'Producción diaria'!$T$3*$L$2*$M$2*$N$2*E4116*1000/'Costo de tareas'!$B$14</f>
        <v>1118.65008</v>
      </c>
      <c r="H4116" s="16">
        <f>IF(G4116 &gt; 'Costo de tareas'!$B$13, 'Costo de tareas'!$B$13, IF(G4116 &lt; 'Costo de tareas'!$B$13*0.2, 0, 'Costo de tareas'!$B$13- G4116))</f>
        <v>39.28055556</v>
      </c>
      <c r="I4116" s="17">
        <f>IF(H4116=0,'Costo de tareas'!$B$13,'Costo de tareas'!$B$13-H4116)</f>
        <v>0</v>
      </c>
      <c r="J4116" s="2"/>
      <c r="K4116" s="2"/>
      <c r="P4116" s="2"/>
    </row>
    <row r="4117">
      <c r="A4117" s="3" t="s">
        <v>5461</v>
      </c>
      <c r="B4117" s="11" t="str">
        <f t="shared" si="1"/>
        <v>20210621</v>
      </c>
      <c r="C4117" s="12">
        <f t="shared" si="2"/>
        <v>44368</v>
      </c>
      <c r="D4117" s="3" t="str">
        <f t="shared" si="3"/>
        <v>11</v>
      </c>
      <c r="E4117" s="13">
        <v>906.0</v>
      </c>
      <c r="F4117" s="14">
        <f>'Costo de tareas'!$B$15</f>
        <v>0.1964027778</v>
      </c>
      <c r="G4117" s="15">
        <f>'Producción diaria'!$T$3*$L$2*$M$2*$N$2*E4117*1000/'Costo de tareas'!$B$14</f>
        <v>1362.227113</v>
      </c>
      <c r="H4117" s="16">
        <f>IF(G4117 &gt; 'Costo de tareas'!$B$13, 'Costo de tareas'!$B$13, IF(G4117 &lt; 'Costo de tareas'!$B$13*0.2, 0, 'Costo de tareas'!$B$13- G4117))</f>
        <v>39.28055556</v>
      </c>
      <c r="I4117" s="17">
        <f>IF(H4117=0,'Costo de tareas'!$B$13,'Costo de tareas'!$B$13-H4117)</f>
        <v>0</v>
      </c>
      <c r="J4117" s="2"/>
      <c r="K4117" s="2"/>
      <c r="P4117" s="2"/>
    </row>
    <row r="4118">
      <c r="A4118" s="3" t="s">
        <v>5462</v>
      </c>
      <c r="B4118" s="11" t="str">
        <f t="shared" si="1"/>
        <v>20210621</v>
      </c>
      <c r="C4118" s="12">
        <f t="shared" si="2"/>
        <v>44368</v>
      </c>
      <c r="D4118" s="3" t="str">
        <f t="shared" si="3"/>
        <v>12</v>
      </c>
      <c r="E4118" s="13">
        <v>983.0</v>
      </c>
      <c r="F4118" s="14">
        <f>'Costo de tareas'!$B$15</f>
        <v>0.1964027778</v>
      </c>
      <c r="G4118" s="15">
        <f>'Producción diaria'!$T$3*$L$2*$M$2*$N$2*E4118*1000/'Costo de tareas'!$B$14</f>
        <v>1478.001382</v>
      </c>
      <c r="H4118" s="16">
        <f>IF(G4118 &gt; 'Costo de tareas'!$B$13, 'Costo de tareas'!$B$13, IF(G4118 &lt; 'Costo de tareas'!$B$13*0.2, 0, 'Costo de tareas'!$B$13- G4118))</f>
        <v>39.28055556</v>
      </c>
      <c r="I4118" s="17">
        <f>IF(H4118=0,'Costo de tareas'!$B$13,'Costo de tareas'!$B$13-H4118)</f>
        <v>0</v>
      </c>
      <c r="J4118" s="2"/>
      <c r="K4118" s="2"/>
      <c r="P4118" s="2"/>
    </row>
    <row r="4119">
      <c r="A4119" s="3" t="s">
        <v>5463</v>
      </c>
      <c r="B4119" s="11" t="str">
        <f t="shared" si="1"/>
        <v>20210621</v>
      </c>
      <c r="C4119" s="12">
        <f t="shared" si="2"/>
        <v>44368</v>
      </c>
      <c r="D4119" s="3" t="str">
        <f t="shared" si="3"/>
        <v>13</v>
      </c>
      <c r="E4119" s="13">
        <v>988.0</v>
      </c>
      <c r="F4119" s="14">
        <f>'Costo de tareas'!$B$15</f>
        <v>0.1964027778</v>
      </c>
      <c r="G4119" s="15">
        <f>'Producción diaria'!$T$3*$L$2*$M$2*$N$2*E4119*1000/'Costo de tareas'!$B$14</f>
        <v>1485.519192</v>
      </c>
      <c r="H4119" s="16">
        <f>IF(G4119 &gt; 'Costo de tareas'!$B$13, 'Costo de tareas'!$B$13, IF(G4119 &lt; 'Costo de tareas'!$B$13*0.2, 0, 'Costo de tareas'!$B$13- G4119))</f>
        <v>39.28055556</v>
      </c>
      <c r="I4119" s="17">
        <f>IF(H4119=0,'Costo de tareas'!$B$13,'Costo de tareas'!$B$13-H4119)</f>
        <v>0</v>
      </c>
      <c r="J4119" s="2"/>
      <c r="K4119" s="2"/>
      <c r="P4119" s="2"/>
    </row>
    <row r="4120">
      <c r="A4120" s="3" t="s">
        <v>5464</v>
      </c>
      <c r="B4120" s="11" t="str">
        <f t="shared" si="1"/>
        <v>20210621</v>
      </c>
      <c r="C4120" s="12">
        <f t="shared" si="2"/>
        <v>44368</v>
      </c>
      <c r="D4120" s="3" t="str">
        <f t="shared" si="3"/>
        <v>14</v>
      </c>
      <c r="E4120" s="13">
        <v>913.0</v>
      </c>
      <c r="F4120" s="14">
        <f>'Costo de tareas'!$B$15</f>
        <v>0.1964027778</v>
      </c>
      <c r="G4120" s="15">
        <f>'Producción diaria'!$T$3*$L$2*$M$2*$N$2*E4120*1000/'Costo de tareas'!$B$14</f>
        <v>1372.752047</v>
      </c>
      <c r="H4120" s="16">
        <f>IF(G4120 &gt; 'Costo de tareas'!$B$13, 'Costo de tareas'!$B$13, IF(G4120 &lt; 'Costo de tareas'!$B$13*0.2, 0, 'Costo de tareas'!$B$13- G4120))</f>
        <v>39.28055556</v>
      </c>
      <c r="I4120" s="17">
        <f>IF(H4120=0,'Costo de tareas'!$B$13,'Costo de tareas'!$B$13-H4120)</f>
        <v>0</v>
      </c>
      <c r="J4120" s="2"/>
      <c r="K4120" s="2"/>
      <c r="P4120" s="2"/>
    </row>
    <row r="4121">
      <c r="A4121" s="3" t="s">
        <v>5465</v>
      </c>
      <c r="B4121" s="11" t="str">
        <f t="shared" si="1"/>
        <v>20210621</v>
      </c>
      <c r="C4121" s="12">
        <f t="shared" si="2"/>
        <v>44368</v>
      </c>
      <c r="D4121" s="3" t="str">
        <f t="shared" si="3"/>
        <v>15</v>
      </c>
      <c r="E4121" s="13">
        <v>786.0</v>
      </c>
      <c r="F4121" s="14">
        <f>'Costo de tareas'!$B$15</f>
        <v>0.1964027778</v>
      </c>
      <c r="G4121" s="15">
        <f>'Producción diaria'!$T$3*$L$2*$M$2*$N$2*E4121*1000/'Costo de tareas'!$B$14</f>
        <v>1181.799681</v>
      </c>
      <c r="H4121" s="16">
        <f>IF(G4121 &gt; 'Costo de tareas'!$B$13, 'Costo de tareas'!$B$13, IF(G4121 &lt; 'Costo de tareas'!$B$13*0.2, 0, 'Costo de tareas'!$B$13- G4121))</f>
        <v>39.28055556</v>
      </c>
      <c r="I4121" s="17">
        <f>IF(H4121=0,'Costo de tareas'!$B$13,'Costo de tareas'!$B$13-H4121)</f>
        <v>0</v>
      </c>
      <c r="J4121" s="2"/>
      <c r="K4121" s="2"/>
      <c r="P4121" s="2"/>
    </row>
    <row r="4122">
      <c r="A4122" s="3" t="s">
        <v>5466</v>
      </c>
      <c r="B4122" s="11" t="str">
        <f t="shared" si="1"/>
        <v>20210621</v>
      </c>
      <c r="C4122" s="12">
        <f t="shared" si="2"/>
        <v>44368</v>
      </c>
      <c r="D4122" s="3" t="str">
        <f t="shared" si="3"/>
        <v>16</v>
      </c>
      <c r="E4122" s="13">
        <v>612.0</v>
      </c>
      <c r="F4122" s="14">
        <f>'Costo de tareas'!$B$15</f>
        <v>0.1964027778</v>
      </c>
      <c r="G4122" s="15">
        <f>'Producción diaria'!$T$3*$L$2*$M$2*$N$2*E4122*1000/'Costo de tareas'!$B$14</f>
        <v>920.1799043</v>
      </c>
      <c r="H4122" s="16">
        <f>IF(G4122 &gt; 'Costo de tareas'!$B$13, 'Costo de tareas'!$B$13, IF(G4122 &lt; 'Costo de tareas'!$B$13*0.2, 0, 'Costo de tareas'!$B$13- G4122))</f>
        <v>39.28055556</v>
      </c>
      <c r="I4122" s="17">
        <f>IF(H4122=0,'Costo de tareas'!$B$13,'Costo de tareas'!$B$13-H4122)</f>
        <v>0</v>
      </c>
      <c r="J4122" s="2"/>
      <c r="K4122" s="2"/>
      <c r="P4122" s="2"/>
    </row>
    <row r="4123">
      <c r="A4123" s="3" t="s">
        <v>5467</v>
      </c>
      <c r="B4123" s="11" t="str">
        <f t="shared" si="1"/>
        <v>20210621</v>
      </c>
      <c r="C4123" s="12">
        <f t="shared" si="2"/>
        <v>44368</v>
      </c>
      <c r="D4123" s="3" t="str">
        <f t="shared" si="3"/>
        <v>17</v>
      </c>
      <c r="E4123" s="13">
        <v>412.0</v>
      </c>
      <c r="F4123" s="14">
        <f>'Costo de tareas'!$B$15</f>
        <v>0.1964027778</v>
      </c>
      <c r="G4123" s="15">
        <f>'Producción diaria'!$T$3*$L$2*$M$2*$N$2*E4123*1000/'Costo de tareas'!$B$14</f>
        <v>619.4675173</v>
      </c>
      <c r="H4123" s="16">
        <f>IF(G4123 &gt; 'Costo de tareas'!$B$13, 'Costo de tareas'!$B$13, IF(G4123 &lt; 'Costo de tareas'!$B$13*0.2, 0, 'Costo de tareas'!$B$13- G4123))</f>
        <v>39.28055556</v>
      </c>
      <c r="I4123" s="17">
        <f>IF(H4123=0,'Costo de tareas'!$B$13,'Costo de tareas'!$B$13-H4123)</f>
        <v>0</v>
      </c>
      <c r="J4123" s="2"/>
      <c r="K4123" s="2"/>
      <c r="P4123" s="2"/>
    </row>
    <row r="4124">
      <c r="A4124" s="3" t="s">
        <v>5468</v>
      </c>
      <c r="B4124" s="11" t="str">
        <f t="shared" si="1"/>
        <v>20210621</v>
      </c>
      <c r="C4124" s="12">
        <f t="shared" si="2"/>
        <v>44368</v>
      </c>
      <c r="D4124" s="3" t="str">
        <f t="shared" si="3"/>
        <v>18</v>
      </c>
      <c r="E4124" s="13">
        <v>231.0</v>
      </c>
      <c r="F4124" s="14">
        <f>'Costo de tareas'!$B$15</f>
        <v>0.1964027778</v>
      </c>
      <c r="G4124" s="15">
        <f>'Producción diaria'!$T$3*$L$2*$M$2*$N$2*E4124*1000/'Costo de tareas'!$B$14</f>
        <v>347.322807</v>
      </c>
      <c r="H4124" s="16">
        <f>IF(G4124 &gt; 'Costo de tareas'!$B$13, 'Costo de tareas'!$B$13, IF(G4124 &lt; 'Costo de tareas'!$B$13*0.2, 0, 'Costo de tareas'!$B$13- G4124))</f>
        <v>39.28055556</v>
      </c>
      <c r="I4124" s="17">
        <f>IF(H4124=0,'Costo de tareas'!$B$13,'Costo de tareas'!$B$13-H4124)</f>
        <v>0</v>
      </c>
      <c r="J4124" s="2"/>
      <c r="K4124" s="2"/>
      <c r="P4124" s="2"/>
    </row>
    <row r="4125">
      <c r="A4125" s="3" t="s">
        <v>5469</v>
      </c>
      <c r="B4125" s="11" t="str">
        <f t="shared" si="1"/>
        <v>20210621</v>
      </c>
      <c r="C4125" s="12">
        <f t="shared" si="2"/>
        <v>44368</v>
      </c>
      <c r="D4125" s="3" t="str">
        <f t="shared" si="3"/>
        <v>19</v>
      </c>
      <c r="E4125" s="13">
        <v>47.0</v>
      </c>
      <c r="F4125" s="14">
        <f>'Costo de tareas'!$B$15</f>
        <v>0.1964027778</v>
      </c>
      <c r="G4125" s="15">
        <f>'Producción diaria'!$T$3*$L$2*$M$2*$N$2*E4125*1000/'Costo de tareas'!$B$14</f>
        <v>70.66741095</v>
      </c>
      <c r="H4125" s="16">
        <f>IF(G4125 &gt; 'Costo de tareas'!$B$13, 'Costo de tareas'!$B$13, IF(G4125 &lt; 'Costo de tareas'!$B$13*0.2, 0, 'Costo de tareas'!$B$13- G4125))</f>
        <v>39.28055556</v>
      </c>
      <c r="I4125" s="17">
        <f>IF(H4125=0,'Costo de tareas'!$B$13,'Costo de tareas'!$B$13-H4125)</f>
        <v>0</v>
      </c>
      <c r="J4125" s="2"/>
      <c r="K4125" s="2"/>
      <c r="P4125" s="2"/>
    </row>
    <row r="4126">
      <c r="A4126" s="3" t="s">
        <v>5470</v>
      </c>
      <c r="B4126" s="11" t="str">
        <f t="shared" si="1"/>
        <v>20210621</v>
      </c>
      <c r="C4126" s="12">
        <f t="shared" si="2"/>
        <v>44368</v>
      </c>
      <c r="D4126" s="3" t="str">
        <f t="shared" si="3"/>
        <v>20</v>
      </c>
      <c r="E4126" s="13">
        <v>0.0</v>
      </c>
      <c r="F4126" s="14">
        <f>'Costo de tareas'!$B$15</f>
        <v>0.1964027778</v>
      </c>
      <c r="G4126" s="15">
        <f>'Producción diaria'!$T$3*$L$2*$M$2*$N$2*E4126*1000/'Costo de tareas'!$B$14</f>
        <v>0</v>
      </c>
      <c r="H4126" s="16">
        <f>IF(G4126 &gt; 'Costo de tareas'!$B$13, 'Costo de tareas'!$B$13, IF(G4126 &lt; 'Costo de tareas'!$B$13*0.2, 0, 'Costo de tareas'!$B$13- G4126))</f>
        <v>0</v>
      </c>
      <c r="I4126" s="17">
        <f>IF(H4126=0,'Costo de tareas'!$B$13,'Costo de tareas'!$B$13-H4126)</f>
        <v>39.28055556</v>
      </c>
      <c r="J4126" s="2"/>
      <c r="K4126" s="2"/>
      <c r="P4126" s="2"/>
    </row>
    <row r="4127">
      <c r="A4127" s="3" t="s">
        <v>5471</v>
      </c>
      <c r="B4127" s="11" t="str">
        <f t="shared" si="1"/>
        <v>20210621</v>
      </c>
      <c r="C4127" s="12">
        <f t="shared" si="2"/>
        <v>44368</v>
      </c>
      <c r="D4127" s="3" t="str">
        <f t="shared" si="3"/>
        <v>21</v>
      </c>
      <c r="E4127" s="13">
        <v>0.0</v>
      </c>
      <c r="F4127" s="14">
        <f>'Costo de tareas'!$B$15</f>
        <v>0.1964027778</v>
      </c>
      <c r="G4127" s="15">
        <f>'Producción diaria'!$T$3*$L$2*$M$2*$N$2*E4127*1000/'Costo de tareas'!$B$14</f>
        <v>0</v>
      </c>
      <c r="H4127" s="16">
        <f>IF(G4127 &gt; 'Costo de tareas'!$B$13, 'Costo de tareas'!$B$13, IF(G4127 &lt; 'Costo de tareas'!$B$13*0.2, 0, 'Costo de tareas'!$B$13- G4127))</f>
        <v>0</v>
      </c>
      <c r="I4127" s="17">
        <f>IF(H4127=0,'Costo de tareas'!$B$13,'Costo de tareas'!$B$13-H4127)</f>
        <v>39.28055556</v>
      </c>
      <c r="J4127" s="2"/>
      <c r="K4127" s="2"/>
      <c r="P4127" s="2"/>
    </row>
    <row r="4128">
      <c r="A4128" s="3" t="s">
        <v>5472</v>
      </c>
      <c r="B4128" s="11" t="str">
        <f t="shared" si="1"/>
        <v>20210621</v>
      </c>
      <c r="C4128" s="12">
        <f t="shared" si="2"/>
        <v>44368</v>
      </c>
      <c r="D4128" s="3" t="str">
        <f t="shared" si="3"/>
        <v>22</v>
      </c>
      <c r="E4128" s="13">
        <v>0.0</v>
      </c>
      <c r="F4128" s="14">
        <f>'Costo de tareas'!$B$15</f>
        <v>0.1964027778</v>
      </c>
      <c r="G4128" s="15">
        <f>'Producción diaria'!$T$3*$L$2*$M$2*$N$2*E4128*1000/'Costo de tareas'!$B$14</f>
        <v>0</v>
      </c>
      <c r="H4128" s="16">
        <f>IF(G4128 &gt; 'Costo de tareas'!$B$13, 'Costo de tareas'!$B$13, IF(G4128 &lt; 'Costo de tareas'!$B$13*0.2, 0, 'Costo de tareas'!$B$13- G4128))</f>
        <v>0</v>
      </c>
      <c r="I4128" s="17">
        <f>IF(H4128=0,'Costo de tareas'!$B$13,'Costo de tareas'!$B$13-H4128)</f>
        <v>39.28055556</v>
      </c>
      <c r="J4128" s="2"/>
      <c r="K4128" s="2"/>
      <c r="P4128" s="2"/>
    </row>
    <row r="4129">
      <c r="A4129" s="3" t="s">
        <v>5473</v>
      </c>
      <c r="B4129" s="11" t="str">
        <f t="shared" si="1"/>
        <v>20210621</v>
      </c>
      <c r="C4129" s="12">
        <f t="shared" si="2"/>
        <v>44368</v>
      </c>
      <c r="D4129" s="3" t="str">
        <f t="shared" si="3"/>
        <v>23</v>
      </c>
      <c r="E4129" s="13">
        <v>0.0</v>
      </c>
      <c r="F4129" s="14">
        <f>'Costo de tareas'!$B$15</f>
        <v>0.1964027778</v>
      </c>
      <c r="G4129" s="15">
        <f>'Producción diaria'!$T$3*$L$2*$M$2*$N$2*E4129*1000/'Costo de tareas'!$B$14</f>
        <v>0</v>
      </c>
      <c r="H4129" s="16">
        <f>IF(G4129 &gt; 'Costo de tareas'!$B$13, 'Costo de tareas'!$B$13, IF(G4129 &lt; 'Costo de tareas'!$B$13*0.2, 0, 'Costo de tareas'!$B$13- G4129))</f>
        <v>0</v>
      </c>
      <c r="I4129" s="17">
        <f>IF(H4129=0,'Costo de tareas'!$B$13,'Costo de tareas'!$B$13-H4129)</f>
        <v>39.28055556</v>
      </c>
      <c r="J4129" s="2"/>
      <c r="K4129" s="2"/>
      <c r="P4129" s="2"/>
    </row>
    <row r="4130">
      <c r="A4130" s="3" t="s">
        <v>5474</v>
      </c>
      <c r="B4130" s="11" t="str">
        <f t="shared" si="1"/>
        <v>20210622</v>
      </c>
      <c r="C4130" s="12">
        <f t="shared" si="2"/>
        <v>44369</v>
      </c>
      <c r="D4130" s="3" t="str">
        <f t="shared" si="3"/>
        <v>00</v>
      </c>
      <c r="E4130" s="13">
        <v>0.0</v>
      </c>
      <c r="F4130" s="14">
        <f>'Costo de tareas'!$B$15</f>
        <v>0.1964027778</v>
      </c>
      <c r="G4130" s="15">
        <f>'Producción diaria'!$T$3*$L$2*$M$2*$N$2*E4130*1000/'Costo de tareas'!$B$14</f>
        <v>0</v>
      </c>
      <c r="H4130" s="16">
        <f>IF(G4130 &gt; 'Costo de tareas'!$B$13, 'Costo de tareas'!$B$13, IF(G4130 &lt; 'Costo de tareas'!$B$13*0.2, 0, 'Costo de tareas'!$B$13- G4130))</f>
        <v>0</v>
      </c>
      <c r="I4130" s="17">
        <f>IF(H4130=0,'Costo de tareas'!$B$13,'Costo de tareas'!$B$13-H4130)</f>
        <v>39.28055556</v>
      </c>
      <c r="J4130" s="2"/>
      <c r="K4130" s="2"/>
      <c r="P4130" s="2"/>
    </row>
    <row r="4131">
      <c r="A4131" s="3" t="s">
        <v>5475</v>
      </c>
      <c r="B4131" s="11" t="str">
        <f t="shared" si="1"/>
        <v>20210622</v>
      </c>
      <c r="C4131" s="12">
        <f t="shared" si="2"/>
        <v>44369</v>
      </c>
      <c r="D4131" s="3" t="str">
        <f t="shared" si="3"/>
        <v>01</v>
      </c>
      <c r="E4131" s="13">
        <v>0.0</v>
      </c>
      <c r="F4131" s="14">
        <f>'Costo de tareas'!$B$15</f>
        <v>0.1964027778</v>
      </c>
      <c r="G4131" s="15">
        <f>'Producción diaria'!$T$3*$L$2*$M$2*$N$2*E4131*1000/'Costo de tareas'!$B$14</f>
        <v>0</v>
      </c>
      <c r="H4131" s="16">
        <f>IF(G4131 &gt; 'Costo de tareas'!$B$13, 'Costo de tareas'!$B$13, IF(G4131 &lt; 'Costo de tareas'!$B$13*0.2, 0, 'Costo de tareas'!$B$13- G4131))</f>
        <v>0</v>
      </c>
      <c r="I4131" s="17">
        <f>IF(H4131=0,'Costo de tareas'!$B$13,'Costo de tareas'!$B$13-H4131)</f>
        <v>39.28055556</v>
      </c>
      <c r="J4131" s="2"/>
      <c r="K4131" s="2"/>
      <c r="P4131" s="2"/>
    </row>
    <row r="4132">
      <c r="A4132" s="3" t="s">
        <v>5476</v>
      </c>
      <c r="B4132" s="11" t="str">
        <f t="shared" si="1"/>
        <v>20210622</v>
      </c>
      <c r="C4132" s="12">
        <f t="shared" si="2"/>
        <v>44369</v>
      </c>
      <c r="D4132" s="3" t="str">
        <f t="shared" si="3"/>
        <v>02</v>
      </c>
      <c r="E4132" s="13">
        <v>0.0</v>
      </c>
      <c r="F4132" s="14">
        <f>'Costo de tareas'!$B$15</f>
        <v>0.1964027778</v>
      </c>
      <c r="G4132" s="15">
        <f>'Producción diaria'!$T$3*$L$2*$M$2*$N$2*E4132*1000/'Costo de tareas'!$B$14</f>
        <v>0</v>
      </c>
      <c r="H4132" s="16">
        <f>IF(G4132 &gt; 'Costo de tareas'!$B$13, 'Costo de tareas'!$B$13, IF(G4132 &lt; 'Costo de tareas'!$B$13*0.2, 0, 'Costo de tareas'!$B$13- G4132))</f>
        <v>0</v>
      </c>
      <c r="I4132" s="17">
        <f>IF(H4132=0,'Costo de tareas'!$B$13,'Costo de tareas'!$B$13-H4132)</f>
        <v>39.28055556</v>
      </c>
      <c r="J4132" s="2"/>
      <c r="K4132" s="2"/>
      <c r="P4132" s="2"/>
    </row>
    <row r="4133">
      <c r="A4133" s="3" t="s">
        <v>5478</v>
      </c>
      <c r="B4133" s="11" t="str">
        <f t="shared" si="1"/>
        <v>20210622</v>
      </c>
      <c r="C4133" s="12">
        <f t="shared" si="2"/>
        <v>44369</v>
      </c>
      <c r="D4133" s="3" t="str">
        <f t="shared" si="3"/>
        <v>03</v>
      </c>
      <c r="E4133" s="13">
        <v>0.0</v>
      </c>
      <c r="F4133" s="14">
        <f>'Costo de tareas'!$B$15</f>
        <v>0.1964027778</v>
      </c>
      <c r="G4133" s="15">
        <f>'Producción diaria'!$T$3*$L$2*$M$2*$N$2*E4133*1000/'Costo de tareas'!$B$14</f>
        <v>0</v>
      </c>
      <c r="H4133" s="16">
        <f>IF(G4133 &gt; 'Costo de tareas'!$B$13, 'Costo de tareas'!$B$13, IF(G4133 &lt; 'Costo de tareas'!$B$13*0.2, 0, 'Costo de tareas'!$B$13- G4133))</f>
        <v>0</v>
      </c>
      <c r="I4133" s="17">
        <f>IF(H4133=0,'Costo de tareas'!$B$13,'Costo de tareas'!$B$13-H4133)</f>
        <v>39.28055556</v>
      </c>
      <c r="J4133" s="2"/>
      <c r="K4133" s="2"/>
      <c r="P4133" s="2"/>
    </row>
    <row r="4134">
      <c r="A4134" s="3" t="s">
        <v>5479</v>
      </c>
      <c r="B4134" s="11" t="str">
        <f t="shared" si="1"/>
        <v>20210622</v>
      </c>
      <c r="C4134" s="12">
        <f t="shared" si="2"/>
        <v>44369</v>
      </c>
      <c r="D4134" s="3" t="str">
        <f t="shared" si="3"/>
        <v>04</v>
      </c>
      <c r="E4134" s="13">
        <v>0.0</v>
      </c>
      <c r="F4134" s="14">
        <f>'Costo de tareas'!$B$15</f>
        <v>0.1964027778</v>
      </c>
      <c r="G4134" s="15">
        <f>'Producción diaria'!$T$3*$L$2*$M$2*$N$2*E4134*1000/'Costo de tareas'!$B$14</f>
        <v>0</v>
      </c>
      <c r="H4134" s="16">
        <f>IF(G4134 &gt; 'Costo de tareas'!$B$13, 'Costo de tareas'!$B$13, IF(G4134 &lt; 'Costo de tareas'!$B$13*0.2, 0, 'Costo de tareas'!$B$13- G4134))</f>
        <v>0</v>
      </c>
      <c r="I4134" s="17">
        <f>IF(H4134=0,'Costo de tareas'!$B$13,'Costo de tareas'!$B$13-H4134)</f>
        <v>39.28055556</v>
      </c>
      <c r="J4134" s="2"/>
      <c r="K4134" s="2"/>
      <c r="P4134" s="2"/>
    </row>
    <row r="4135">
      <c r="A4135" s="3" t="s">
        <v>5480</v>
      </c>
      <c r="B4135" s="11" t="str">
        <f t="shared" si="1"/>
        <v>20210622</v>
      </c>
      <c r="C4135" s="12">
        <f t="shared" si="2"/>
        <v>44369</v>
      </c>
      <c r="D4135" s="3" t="str">
        <f t="shared" si="3"/>
        <v>05</v>
      </c>
      <c r="E4135" s="13">
        <v>14.0</v>
      </c>
      <c r="F4135" s="14">
        <f>'Costo de tareas'!$B$15</f>
        <v>0.1964027778</v>
      </c>
      <c r="G4135" s="15">
        <f>'Producción diaria'!$T$3*$L$2*$M$2*$N$2*E4135*1000/'Costo de tareas'!$B$14</f>
        <v>21.04986709</v>
      </c>
      <c r="H4135" s="16">
        <f>IF(G4135 &gt; 'Costo de tareas'!$B$13, 'Costo de tareas'!$B$13, IF(G4135 &lt; 'Costo de tareas'!$B$13*0.2, 0, 'Costo de tareas'!$B$13- G4135))</f>
        <v>18.23068846</v>
      </c>
      <c r="I4135" s="17">
        <f>IF(H4135=0,'Costo de tareas'!$B$13,'Costo de tareas'!$B$13-H4135)</f>
        <v>21.04986709</v>
      </c>
      <c r="J4135" s="2"/>
      <c r="K4135" s="2"/>
      <c r="P4135" s="2"/>
    </row>
    <row r="4136">
      <c r="A4136" s="3" t="s">
        <v>5481</v>
      </c>
      <c r="B4136" s="11" t="str">
        <f t="shared" si="1"/>
        <v>20210622</v>
      </c>
      <c r="C4136" s="12">
        <f t="shared" si="2"/>
        <v>44369</v>
      </c>
      <c r="D4136" s="3" t="str">
        <f t="shared" si="3"/>
        <v>06</v>
      </c>
      <c r="E4136" s="13">
        <v>179.0</v>
      </c>
      <c r="F4136" s="14">
        <f>'Costo de tareas'!$B$15</f>
        <v>0.1964027778</v>
      </c>
      <c r="G4136" s="15">
        <f>'Producción diaria'!$T$3*$L$2*$M$2*$N$2*E4136*1000/'Costo de tareas'!$B$14</f>
        <v>269.1375864</v>
      </c>
      <c r="H4136" s="16">
        <f>IF(G4136 &gt; 'Costo de tareas'!$B$13, 'Costo de tareas'!$B$13, IF(G4136 &lt; 'Costo de tareas'!$B$13*0.2, 0, 'Costo de tareas'!$B$13- G4136))</f>
        <v>39.28055556</v>
      </c>
      <c r="I4136" s="17">
        <f>IF(H4136=0,'Costo de tareas'!$B$13,'Costo de tareas'!$B$13-H4136)</f>
        <v>0</v>
      </c>
      <c r="J4136" s="2"/>
      <c r="K4136" s="2"/>
      <c r="P4136" s="2"/>
    </row>
    <row r="4137">
      <c r="A4137" s="3" t="s">
        <v>5482</v>
      </c>
      <c r="B4137" s="11" t="str">
        <f t="shared" si="1"/>
        <v>20210622</v>
      </c>
      <c r="C4137" s="12">
        <f t="shared" si="2"/>
        <v>44369</v>
      </c>
      <c r="D4137" s="3" t="str">
        <f t="shared" si="3"/>
        <v>07</v>
      </c>
      <c r="E4137" s="13">
        <v>373.0</v>
      </c>
      <c r="F4137" s="14">
        <f>'Costo de tareas'!$B$15</f>
        <v>0.1964027778</v>
      </c>
      <c r="G4137" s="15">
        <f>'Producción diaria'!$T$3*$L$2*$M$2*$N$2*E4137*1000/'Costo de tareas'!$B$14</f>
        <v>560.8286018</v>
      </c>
      <c r="H4137" s="16">
        <f>IF(G4137 &gt; 'Costo de tareas'!$B$13, 'Costo de tareas'!$B$13, IF(G4137 &lt; 'Costo de tareas'!$B$13*0.2, 0, 'Costo de tareas'!$B$13- G4137))</f>
        <v>39.28055556</v>
      </c>
      <c r="I4137" s="17">
        <f>IF(H4137=0,'Costo de tareas'!$B$13,'Costo de tareas'!$B$13-H4137)</f>
        <v>0</v>
      </c>
      <c r="J4137" s="2"/>
      <c r="K4137" s="2"/>
      <c r="P4137" s="2"/>
    </row>
    <row r="4138">
      <c r="A4138" s="3" t="s">
        <v>5483</v>
      </c>
      <c r="B4138" s="11" t="str">
        <f t="shared" si="1"/>
        <v>20210622</v>
      </c>
      <c r="C4138" s="12">
        <f t="shared" si="2"/>
        <v>44369</v>
      </c>
      <c r="D4138" s="3" t="str">
        <f t="shared" si="3"/>
        <v>08</v>
      </c>
      <c r="E4138" s="13">
        <v>533.0</v>
      </c>
      <c r="F4138" s="14">
        <f>'Costo de tareas'!$B$15</f>
        <v>0.1964027778</v>
      </c>
      <c r="G4138" s="15">
        <f>'Producción diaria'!$T$3*$L$2*$M$2*$N$2*E4138*1000/'Costo de tareas'!$B$14</f>
        <v>801.3985114</v>
      </c>
      <c r="H4138" s="16">
        <f>IF(G4138 &gt; 'Costo de tareas'!$B$13, 'Costo de tareas'!$B$13, IF(G4138 &lt; 'Costo de tareas'!$B$13*0.2, 0, 'Costo de tareas'!$B$13- G4138))</f>
        <v>39.28055556</v>
      </c>
      <c r="I4138" s="17">
        <f>IF(H4138=0,'Costo de tareas'!$B$13,'Costo de tareas'!$B$13-H4138)</f>
        <v>0</v>
      </c>
      <c r="J4138" s="2"/>
      <c r="K4138" s="2"/>
      <c r="P4138" s="2"/>
    </row>
    <row r="4139">
      <c r="A4139" s="3" t="s">
        <v>5484</v>
      </c>
      <c r="B4139" s="11" t="str">
        <f t="shared" si="1"/>
        <v>20210622</v>
      </c>
      <c r="C4139" s="12">
        <f t="shared" si="2"/>
        <v>44369</v>
      </c>
      <c r="D4139" s="3" t="str">
        <f t="shared" si="3"/>
        <v>09</v>
      </c>
      <c r="E4139" s="13">
        <v>526.0</v>
      </c>
      <c r="F4139" s="14">
        <f>'Costo de tareas'!$B$15</f>
        <v>0.1964027778</v>
      </c>
      <c r="G4139" s="15">
        <f>'Producción diaria'!$T$3*$L$2*$M$2*$N$2*E4139*1000/'Costo de tareas'!$B$14</f>
        <v>790.8735779</v>
      </c>
      <c r="H4139" s="16">
        <f>IF(G4139 &gt; 'Costo de tareas'!$B$13, 'Costo de tareas'!$B$13, IF(G4139 &lt; 'Costo de tareas'!$B$13*0.2, 0, 'Costo de tareas'!$B$13- G4139))</f>
        <v>39.28055556</v>
      </c>
      <c r="I4139" s="17">
        <f>IF(H4139=0,'Costo de tareas'!$B$13,'Costo de tareas'!$B$13-H4139)</f>
        <v>0</v>
      </c>
      <c r="J4139" s="2"/>
      <c r="K4139" s="2"/>
      <c r="P4139" s="2"/>
    </row>
    <row r="4140">
      <c r="A4140" s="3" t="s">
        <v>5485</v>
      </c>
      <c r="B4140" s="11" t="str">
        <f t="shared" si="1"/>
        <v>20210622</v>
      </c>
      <c r="C4140" s="12">
        <f t="shared" si="2"/>
        <v>44369</v>
      </c>
      <c r="D4140" s="3" t="str">
        <f t="shared" si="3"/>
        <v>10</v>
      </c>
      <c r="E4140" s="13">
        <v>498.0</v>
      </c>
      <c r="F4140" s="14">
        <f>'Costo de tareas'!$B$15</f>
        <v>0.1964027778</v>
      </c>
      <c r="G4140" s="15">
        <f>'Producción diaria'!$T$3*$L$2*$M$2*$N$2*E4140*1000/'Costo de tareas'!$B$14</f>
        <v>748.7738437</v>
      </c>
      <c r="H4140" s="16">
        <f>IF(G4140 &gt; 'Costo de tareas'!$B$13, 'Costo de tareas'!$B$13, IF(G4140 &lt; 'Costo de tareas'!$B$13*0.2, 0, 'Costo de tareas'!$B$13- G4140))</f>
        <v>39.28055556</v>
      </c>
      <c r="I4140" s="17">
        <f>IF(H4140=0,'Costo de tareas'!$B$13,'Costo de tareas'!$B$13-H4140)</f>
        <v>0</v>
      </c>
      <c r="J4140" s="2"/>
      <c r="K4140" s="2"/>
      <c r="P4140" s="2"/>
    </row>
    <row r="4141">
      <c r="A4141" s="3" t="s">
        <v>5486</v>
      </c>
      <c r="B4141" s="11" t="str">
        <f t="shared" si="1"/>
        <v>20210622</v>
      </c>
      <c r="C4141" s="12">
        <f t="shared" si="2"/>
        <v>44369</v>
      </c>
      <c r="D4141" s="3" t="str">
        <f t="shared" si="3"/>
        <v>11</v>
      </c>
      <c r="E4141" s="13">
        <v>358.0</v>
      </c>
      <c r="F4141" s="14">
        <f>'Costo de tareas'!$B$15</f>
        <v>0.1964027778</v>
      </c>
      <c r="G4141" s="15">
        <f>'Producción diaria'!$T$3*$L$2*$M$2*$N$2*E4141*1000/'Costo de tareas'!$B$14</f>
        <v>538.2751728</v>
      </c>
      <c r="H4141" s="16">
        <f>IF(G4141 &gt; 'Costo de tareas'!$B$13, 'Costo de tareas'!$B$13, IF(G4141 &lt; 'Costo de tareas'!$B$13*0.2, 0, 'Costo de tareas'!$B$13- G4141))</f>
        <v>39.28055556</v>
      </c>
      <c r="I4141" s="17">
        <f>IF(H4141=0,'Costo de tareas'!$B$13,'Costo de tareas'!$B$13-H4141)</f>
        <v>0</v>
      </c>
      <c r="J4141" s="2"/>
      <c r="K4141" s="2"/>
      <c r="P4141" s="2"/>
    </row>
    <row r="4142">
      <c r="A4142" s="3" t="s">
        <v>5487</v>
      </c>
      <c r="B4142" s="11" t="str">
        <f t="shared" si="1"/>
        <v>20210622</v>
      </c>
      <c r="C4142" s="12">
        <f t="shared" si="2"/>
        <v>44369</v>
      </c>
      <c r="D4142" s="3" t="str">
        <f t="shared" si="3"/>
        <v>12</v>
      </c>
      <c r="E4142" s="13">
        <v>614.0</v>
      </c>
      <c r="F4142" s="14">
        <f>'Costo de tareas'!$B$15</f>
        <v>0.1964027778</v>
      </c>
      <c r="G4142" s="15">
        <f>'Producción diaria'!$T$3*$L$2*$M$2*$N$2*E4142*1000/'Costo de tareas'!$B$14</f>
        <v>923.1870282</v>
      </c>
      <c r="H4142" s="16">
        <f>IF(G4142 &gt; 'Costo de tareas'!$B$13, 'Costo de tareas'!$B$13, IF(G4142 &lt; 'Costo de tareas'!$B$13*0.2, 0, 'Costo de tareas'!$B$13- G4142))</f>
        <v>39.28055556</v>
      </c>
      <c r="I4142" s="17">
        <f>IF(H4142=0,'Costo de tareas'!$B$13,'Costo de tareas'!$B$13-H4142)</f>
        <v>0</v>
      </c>
      <c r="J4142" s="2"/>
      <c r="K4142" s="2"/>
      <c r="P4142" s="2"/>
    </row>
    <row r="4143">
      <c r="A4143" s="3" t="s">
        <v>5488</v>
      </c>
      <c r="B4143" s="11" t="str">
        <f t="shared" si="1"/>
        <v>20210622</v>
      </c>
      <c r="C4143" s="12">
        <f t="shared" si="2"/>
        <v>44369</v>
      </c>
      <c r="D4143" s="3" t="str">
        <f t="shared" si="3"/>
        <v>13</v>
      </c>
      <c r="E4143" s="13">
        <v>802.0</v>
      </c>
      <c r="F4143" s="14">
        <f>'Costo de tareas'!$B$15</f>
        <v>0.1964027778</v>
      </c>
      <c r="G4143" s="15">
        <f>'Producción diaria'!$T$3*$L$2*$M$2*$N$2*E4143*1000/'Costo de tareas'!$B$14</f>
        <v>1205.856672</v>
      </c>
      <c r="H4143" s="16">
        <f>IF(G4143 &gt; 'Costo de tareas'!$B$13, 'Costo de tareas'!$B$13, IF(G4143 &lt; 'Costo de tareas'!$B$13*0.2, 0, 'Costo de tareas'!$B$13- G4143))</f>
        <v>39.28055556</v>
      </c>
      <c r="I4143" s="17">
        <f>IF(H4143=0,'Costo de tareas'!$B$13,'Costo de tareas'!$B$13-H4143)</f>
        <v>0</v>
      </c>
      <c r="J4143" s="2"/>
      <c r="K4143" s="2"/>
      <c r="P4143" s="2"/>
    </row>
    <row r="4144">
      <c r="A4144" s="3" t="s">
        <v>5489</v>
      </c>
      <c r="B4144" s="11" t="str">
        <f t="shared" si="1"/>
        <v>20210622</v>
      </c>
      <c r="C4144" s="12">
        <f t="shared" si="2"/>
        <v>44369</v>
      </c>
      <c r="D4144" s="3" t="str">
        <f t="shared" si="3"/>
        <v>14</v>
      </c>
      <c r="E4144" s="13">
        <v>688.0</v>
      </c>
      <c r="F4144" s="14">
        <f>'Costo de tareas'!$B$15</f>
        <v>0.1964027778</v>
      </c>
      <c r="G4144" s="15">
        <f>'Producción diaria'!$T$3*$L$2*$M$2*$N$2*E4144*1000/'Costo de tareas'!$B$14</f>
        <v>1034.450611</v>
      </c>
      <c r="H4144" s="16">
        <f>IF(G4144 &gt; 'Costo de tareas'!$B$13, 'Costo de tareas'!$B$13, IF(G4144 &lt; 'Costo de tareas'!$B$13*0.2, 0, 'Costo de tareas'!$B$13- G4144))</f>
        <v>39.28055556</v>
      </c>
      <c r="I4144" s="17">
        <f>IF(H4144=0,'Costo de tareas'!$B$13,'Costo de tareas'!$B$13-H4144)</f>
        <v>0</v>
      </c>
      <c r="J4144" s="2"/>
      <c r="K4144" s="2"/>
      <c r="P4144" s="2"/>
    </row>
    <row r="4145">
      <c r="A4145" s="3" t="s">
        <v>5490</v>
      </c>
      <c r="B4145" s="11" t="str">
        <f t="shared" si="1"/>
        <v>20210622</v>
      </c>
      <c r="C4145" s="12">
        <f t="shared" si="2"/>
        <v>44369</v>
      </c>
      <c r="D4145" s="3" t="str">
        <f t="shared" si="3"/>
        <v>15</v>
      </c>
      <c r="E4145" s="13">
        <v>589.0</v>
      </c>
      <c r="F4145" s="14">
        <f>'Costo de tareas'!$B$15</f>
        <v>0.1964027778</v>
      </c>
      <c r="G4145" s="15">
        <f>'Producción diaria'!$T$3*$L$2*$M$2*$N$2*E4145*1000/'Costo de tareas'!$B$14</f>
        <v>885.5979798</v>
      </c>
      <c r="H4145" s="16">
        <f>IF(G4145 &gt; 'Costo de tareas'!$B$13, 'Costo de tareas'!$B$13, IF(G4145 &lt; 'Costo de tareas'!$B$13*0.2, 0, 'Costo de tareas'!$B$13- G4145))</f>
        <v>39.28055556</v>
      </c>
      <c r="I4145" s="17">
        <f>IF(H4145=0,'Costo de tareas'!$B$13,'Costo de tareas'!$B$13-H4145)</f>
        <v>0</v>
      </c>
      <c r="J4145" s="2"/>
      <c r="K4145" s="2"/>
      <c r="P4145" s="2"/>
    </row>
    <row r="4146">
      <c r="A4146" s="3" t="s">
        <v>5491</v>
      </c>
      <c r="B4146" s="11" t="str">
        <f t="shared" si="1"/>
        <v>20210622</v>
      </c>
      <c r="C4146" s="12">
        <f t="shared" si="2"/>
        <v>44369</v>
      </c>
      <c r="D4146" s="3" t="str">
        <f t="shared" si="3"/>
        <v>16</v>
      </c>
      <c r="E4146" s="13">
        <v>211.0</v>
      </c>
      <c r="F4146" s="14">
        <f>'Costo de tareas'!$B$15</f>
        <v>0.1964027778</v>
      </c>
      <c r="G4146" s="15">
        <f>'Producción diaria'!$T$3*$L$2*$M$2*$N$2*E4146*1000/'Costo de tareas'!$B$14</f>
        <v>317.2515683</v>
      </c>
      <c r="H4146" s="16">
        <f>IF(G4146 &gt; 'Costo de tareas'!$B$13, 'Costo de tareas'!$B$13, IF(G4146 &lt; 'Costo de tareas'!$B$13*0.2, 0, 'Costo de tareas'!$B$13- G4146))</f>
        <v>39.28055556</v>
      </c>
      <c r="I4146" s="17">
        <f>IF(H4146=0,'Costo de tareas'!$B$13,'Costo de tareas'!$B$13-H4146)</f>
        <v>0</v>
      </c>
      <c r="J4146" s="2"/>
      <c r="K4146" s="2"/>
      <c r="P4146" s="2"/>
    </row>
    <row r="4147">
      <c r="A4147" s="3" t="s">
        <v>5492</v>
      </c>
      <c r="B4147" s="11" t="str">
        <f t="shared" si="1"/>
        <v>20210622</v>
      </c>
      <c r="C4147" s="12">
        <f t="shared" si="2"/>
        <v>44369</v>
      </c>
      <c r="D4147" s="3" t="str">
        <f t="shared" si="3"/>
        <v>17</v>
      </c>
      <c r="E4147" s="13">
        <v>144.0</v>
      </c>
      <c r="F4147" s="14">
        <f>'Costo de tareas'!$B$15</f>
        <v>0.1964027778</v>
      </c>
      <c r="G4147" s="15">
        <f>'Producción diaria'!$T$3*$L$2*$M$2*$N$2*E4147*1000/'Costo de tareas'!$B$14</f>
        <v>216.5129187</v>
      </c>
      <c r="H4147" s="16">
        <f>IF(G4147 &gt; 'Costo de tareas'!$B$13, 'Costo de tareas'!$B$13, IF(G4147 &lt; 'Costo de tareas'!$B$13*0.2, 0, 'Costo de tareas'!$B$13- G4147))</f>
        <v>39.28055556</v>
      </c>
      <c r="I4147" s="17">
        <f>IF(H4147=0,'Costo de tareas'!$B$13,'Costo de tareas'!$B$13-H4147)</f>
        <v>0</v>
      </c>
      <c r="J4147" s="2"/>
      <c r="K4147" s="2"/>
      <c r="P4147" s="2"/>
    </row>
    <row r="4148">
      <c r="A4148" s="3" t="s">
        <v>5493</v>
      </c>
      <c r="B4148" s="11" t="str">
        <f t="shared" si="1"/>
        <v>20210622</v>
      </c>
      <c r="C4148" s="12">
        <f t="shared" si="2"/>
        <v>44369</v>
      </c>
      <c r="D4148" s="3" t="str">
        <f t="shared" si="3"/>
        <v>18</v>
      </c>
      <c r="E4148" s="13">
        <v>2.0</v>
      </c>
      <c r="F4148" s="14">
        <f>'Costo de tareas'!$B$15</f>
        <v>0.1964027778</v>
      </c>
      <c r="G4148" s="15">
        <f>'Producción diaria'!$T$3*$L$2*$M$2*$N$2*E4148*1000/'Costo de tareas'!$B$14</f>
        <v>3.00712387</v>
      </c>
      <c r="H4148" s="16">
        <f>IF(G4148 &gt; 'Costo de tareas'!$B$13, 'Costo de tareas'!$B$13, IF(G4148 &lt; 'Costo de tareas'!$B$13*0.2, 0, 'Costo de tareas'!$B$13- G4148))</f>
        <v>0</v>
      </c>
      <c r="I4148" s="17">
        <f>IF(H4148=0,'Costo de tareas'!$B$13,'Costo de tareas'!$B$13-H4148)</f>
        <v>39.28055556</v>
      </c>
      <c r="J4148" s="2"/>
      <c r="K4148" s="2"/>
      <c r="P4148" s="2"/>
    </row>
    <row r="4149">
      <c r="A4149" s="3" t="s">
        <v>5494</v>
      </c>
      <c r="B4149" s="11" t="str">
        <f t="shared" si="1"/>
        <v>20210622</v>
      </c>
      <c r="C4149" s="12">
        <f t="shared" si="2"/>
        <v>44369</v>
      </c>
      <c r="D4149" s="3" t="str">
        <f t="shared" si="3"/>
        <v>19</v>
      </c>
      <c r="E4149" s="13">
        <v>39.0</v>
      </c>
      <c r="F4149" s="14">
        <f>'Costo de tareas'!$B$15</f>
        <v>0.1964027778</v>
      </c>
      <c r="G4149" s="15">
        <f>'Producción diaria'!$T$3*$L$2*$M$2*$N$2*E4149*1000/'Costo de tareas'!$B$14</f>
        <v>58.63891547</v>
      </c>
      <c r="H4149" s="16">
        <f>IF(G4149 &gt; 'Costo de tareas'!$B$13, 'Costo de tareas'!$B$13, IF(G4149 &lt; 'Costo de tareas'!$B$13*0.2, 0, 'Costo de tareas'!$B$13- G4149))</f>
        <v>39.28055556</v>
      </c>
      <c r="I4149" s="17">
        <f>IF(H4149=0,'Costo de tareas'!$B$13,'Costo de tareas'!$B$13-H4149)</f>
        <v>0</v>
      </c>
      <c r="J4149" s="2"/>
      <c r="K4149" s="2"/>
      <c r="P4149" s="2"/>
    </row>
    <row r="4150">
      <c r="A4150" s="3" t="s">
        <v>5495</v>
      </c>
      <c r="B4150" s="11" t="str">
        <f t="shared" si="1"/>
        <v>20210622</v>
      </c>
      <c r="C4150" s="12">
        <f t="shared" si="2"/>
        <v>44369</v>
      </c>
      <c r="D4150" s="3" t="str">
        <f t="shared" si="3"/>
        <v>20</v>
      </c>
      <c r="E4150" s="13">
        <v>0.0</v>
      </c>
      <c r="F4150" s="14">
        <f>'Costo de tareas'!$B$15</f>
        <v>0.1964027778</v>
      </c>
      <c r="G4150" s="15">
        <f>'Producción diaria'!$T$3*$L$2*$M$2*$N$2*E4150*1000/'Costo de tareas'!$B$14</f>
        <v>0</v>
      </c>
      <c r="H4150" s="16">
        <f>IF(G4150 &gt; 'Costo de tareas'!$B$13, 'Costo de tareas'!$B$13, IF(G4150 &lt; 'Costo de tareas'!$B$13*0.2, 0, 'Costo de tareas'!$B$13- G4150))</f>
        <v>0</v>
      </c>
      <c r="I4150" s="17">
        <f>IF(H4150=0,'Costo de tareas'!$B$13,'Costo de tareas'!$B$13-H4150)</f>
        <v>39.28055556</v>
      </c>
      <c r="J4150" s="2"/>
      <c r="K4150" s="2"/>
      <c r="P4150" s="2"/>
    </row>
    <row r="4151">
      <c r="A4151" s="3" t="s">
        <v>5496</v>
      </c>
      <c r="B4151" s="11" t="str">
        <f t="shared" si="1"/>
        <v>20210622</v>
      </c>
      <c r="C4151" s="12">
        <f t="shared" si="2"/>
        <v>44369</v>
      </c>
      <c r="D4151" s="3" t="str">
        <f t="shared" si="3"/>
        <v>21</v>
      </c>
      <c r="E4151" s="13">
        <v>0.0</v>
      </c>
      <c r="F4151" s="14">
        <f>'Costo de tareas'!$B$15</f>
        <v>0.1964027778</v>
      </c>
      <c r="G4151" s="15">
        <f>'Producción diaria'!$T$3*$L$2*$M$2*$N$2*E4151*1000/'Costo de tareas'!$B$14</f>
        <v>0</v>
      </c>
      <c r="H4151" s="16">
        <f>IF(G4151 &gt; 'Costo de tareas'!$B$13, 'Costo de tareas'!$B$13, IF(G4151 &lt; 'Costo de tareas'!$B$13*0.2, 0, 'Costo de tareas'!$B$13- G4151))</f>
        <v>0</v>
      </c>
      <c r="I4151" s="17">
        <f>IF(H4151=0,'Costo de tareas'!$B$13,'Costo de tareas'!$B$13-H4151)</f>
        <v>39.28055556</v>
      </c>
      <c r="J4151" s="2"/>
      <c r="K4151" s="2"/>
      <c r="P4151" s="2"/>
    </row>
    <row r="4152">
      <c r="A4152" s="3" t="s">
        <v>5497</v>
      </c>
      <c r="B4152" s="11" t="str">
        <f t="shared" si="1"/>
        <v>20210622</v>
      </c>
      <c r="C4152" s="12">
        <f t="shared" si="2"/>
        <v>44369</v>
      </c>
      <c r="D4152" s="3" t="str">
        <f t="shared" si="3"/>
        <v>22</v>
      </c>
      <c r="E4152" s="13">
        <v>0.0</v>
      </c>
      <c r="F4152" s="14">
        <f>'Costo de tareas'!$B$15</f>
        <v>0.1964027778</v>
      </c>
      <c r="G4152" s="15">
        <f>'Producción diaria'!$T$3*$L$2*$M$2*$N$2*E4152*1000/'Costo de tareas'!$B$14</f>
        <v>0</v>
      </c>
      <c r="H4152" s="16">
        <f>IF(G4152 &gt; 'Costo de tareas'!$B$13, 'Costo de tareas'!$B$13, IF(G4152 &lt; 'Costo de tareas'!$B$13*0.2, 0, 'Costo de tareas'!$B$13- G4152))</f>
        <v>0</v>
      </c>
      <c r="I4152" s="17">
        <f>IF(H4152=0,'Costo de tareas'!$B$13,'Costo de tareas'!$B$13-H4152)</f>
        <v>39.28055556</v>
      </c>
      <c r="J4152" s="2"/>
      <c r="K4152" s="2"/>
      <c r="P4152" s="2"/>
    </row>
    <row r="4153">
      <c r="A4153" s="3" t="s">
        <v>5499</v>
      </c>
      <c r="B4153" s="11" t="str">
        <f t="shared" si="1"/>
        <v>20210622</v>
      </c>
      <c r="C4153" s="12">
        <f t="shared" si="2"/>
        <v>44369</v>
      </c>
      <c r="D4153" s="3" t="str">
        <f t="shared" si="3"/>
        <v>23</v>
      </c>
      <c r="E4153" s="13">
        <v>0.0</v>
      </c>
      <c r="F4153" s="14">
        <f>'Costo de tareas'!$B$15</f>
        <v>0.1964027778</v>
      </c>
      <c r="G4153" s="15">
        <f>'Producción diaria'!$T$3*$L$2*$M$2*$N$2*E4153*1000/'Costo de tareas'!$B$14</f>
        <v>0</v>
      </c>
      <c r="H4153" s="16">
        <f>IF(G4153 &gt; 'Costo de tareas'!$B$13, 'Costo de tareas'!$B$13, IF(G4153 &lt; 'Costo de tareas'!$B$13*0.2, 0, 'Costo de tareas'!$B$13- G4153))</f>
        <v>0</v>
      </c>
      <c r="I4153" s="17">
        <f>IF(H4153=0,'Costo de tareas'!$B$13,'Costo de tareas'!$B$13-H4153)</f>
        <v>39.28055556</v>
      </c>
      <c r="J4153" s="2"/>
      <c r="K4153" s="2"/>
      <c r="P4153" s="2"/>
    </row>
    <row r="4154">
      <c r="A4154" s="3" t="s">
        <v>5501</v>
      </c>
      <c r="B4154" s="11" t="str">
        <f t="shared" si="1"/>
        <v>20210623</v>
      </c>
      <c r="C4154" s="12">
        <f t="shared" si="2"/>
        <v>44370</v>
      </c>
      <c r="D4154" s="3" t="str">
        <f t="shared" si="3"/>
        <v>00</v>
      </c>
      <c r="E4154" s="13">
        <v>0.0</v>
      </c>
      <c r="F4154" s="14">
        <f>'Costo de tareas'!$B$15</f>
        <v>0.1964027778</v>
      </c>
      <c r="G4154" s="15">
        <f>'Producción diaria'!$T$3*$L$2*$M$2*$N$2*E4154*1000/'Costo de tareas'!$B$14</f>
        <v>0</v>
      </c>
      <c r="H4154" s="16">
        <f>IF(G4154 &gt; 'Costo de tareas'!$B$13, 'Costo de tareas'!$B$13, IF(G4154 &lt; 'Costo de tareas'!$B$13*0.2, 0, 'Costo de tareas'!$B$13- G4154))</f>
        <v>0</v>
      </c>
      <c r="I4154" s="17">
        <f>IF(H4154=0,'Costo de tareas'!$B$13,'Costo de tareas'!$B$13-H4154)</f>
        <v>39.28055556</v>
      </c>
      <c r="J4154" s="2"/>
      <c r="K4154" s="2"/>
      <c r="P4154" s="2"/>
    </row>
    <row r="4155">
      <c r="A4155" s="3" t="s">
        <v>5503</v>
      </c>
      <c r="B4155" s="11" t="str">
        <f t="shared" si="1"/>
        <v>20210623</v>
      </c>
      <c r="C4155" s="12">
        <f t="shared" si="2"/>
        <v>44370</v>
      </c>
      <c r="D4155" s="3" t="str">
        <f t="shared" si="3"/>
        <v>01</v>
      </c>
      <c r="E4155" s="13">
        <v>0.0</v>
      </c>
      <c r="F4155" s="14">
        <f>'Costo de tareas'!$B$15</f>
        <v>0.1964027778</v>
      </c>
      <c r="G4155" s="15">
        <f>'Producción diaria'!$T$3*$L$2*$M$2*$N$2*E4155*1000/'Costo de tareas'!$B$14</f>
        <v>0</v>
      </c>
      <c r="H4155" s="16">
        <f>IF(G4155 &gt; 'Costo de tareas'!$B$13, 'Costo de tareas'!$B$13, IF(G4155 &lt; 'Costo de tareas'!$B$13*0.2, 0, 'Costo de tareas'!$B$13- G4155))</f>
        <v>0</v>
      </c>
      <c r="I4155" s="17">
        <f>IF(H4155=0,'Costo de tareas'!$B$13,'Costo de tareas'!$B$13-H4155)</f>
        <v>39.28055556</v>
      </c>
      <c r="J4155" s="2"/>
      <c r="K4155" s="2"/>
      <c r="P4155" s="2"/>
    </row>
    <row r="4156">
      <c r="A4156" s="3" t="s">
        <v>5504</v>
      </c>
      <c r="B4156" s="11" t="str">
        <f t="shared" si="1"/>
        <v>20210623</v>
      </c>
      <c r="C4156" s="12">
        <f t="shared" si="2"/>
        <v>44370</v>
      </c>
      <c r="D4156" s="3" t="str">
        <f t="shared" si="3"/>
        <v>02</v>
      </c>
      <c r="E4156" s="13">
        <v>0.0</v>
      </c>
      <c r="F4156" s="14">
        <f>'Costo de tareas'!$B$15</f>
        <v>0.1964027778</v>
      </c>
      <c r="G4156" s="15">
        <f>'Producción diaria'!$T$3*$L$2*$M$2*$N$2*E4156*1000/'Costo de tareas'!$B$14</f>
        <v>0</v>
      </c>
      <c r="H4156" s="16">
        <f>IF(G4156 &gt; 'Costo de tareas'!$B$13, 'Costo de tareas'!$B$13, IF(G4156 &lt; 'Costo de tareas'!$B$13*0.2, 0, 'Costo de tareas'!$B$13- G4156))</f>
        <v>0</v>
      </c>
      <c r="I4156" s="17">
        <f>IF(H4156=0,'Costo de tareas'!$B$13,'Costo de tareas'!$B$13-H4156)</f>
        <v>39.28055556</v>
      </c>
      <c r="J4156" s="2"/>
      <c r="K4156" s="2"/>
      <c r="P4156" s="2"/>
    </row>
    <row r="4157">
      <c r="A4157" s="3" t="s">
        <v>5505</v>
      </c>
      <c r="B4157" s="11" t="str">
        <f t="shared" si="1"/>
        <v>20210623</v>
      </c>
      <c r="C4157" s="12">
        <f t="shared" si="2"/>
        <v>44370</v>
      </c>
      <c r="D4157" s="3" t="str">
        <f t="shared" si="3"/>
        <v>03</v>
      </c>
      <c r="E4157" s="13">
        <v>0.0</v>
      </c>
      <c r="F4157" s="14">
        <f>'Costo de tareas'!$B$15</f>
        <v>0.1964027778</v>
      </c>
      <c r="G4157" s="15">
        <f>'Producción diaria'!$T$3*$L$2*$M$2*$N$2*E4157*1000/'Costo de tareas'!$B$14</f>
        <v>0</v>
      </c>
      <c r="H4157" s="16">
        <f>IF(G4157 &gt; 'Costo de tareas'!$B$13, 'Costo de tareas'!$B$13, IF(G4157 &lt; 'Costo de tareas'!$B$13*0.2, 0, 'Costo de tareas'!$B$13- G4157))</f>
        <v>0</v>
      </c>
      <c r="I4157" s="17">
        <f>IF(H4157=0,'Costo de tareas'!$B$13,'Costo de tareas'!$B$13-H4157)</f>
        <v>39.28055556</v>
      </c>
      <c r="J4157" s="2"/>
      <c r="K4157" s="2"/>
      <c r="P4157" s="2"/>
    </row>
    <row r="4158">
      <c r="A4158" s="3" t="s">
        <v>5506</v>
      </c>
      <c r="B4158" s="11" t="str">
        <f t="shared" si="1"/>
        <v>20210623</v>
      </c>
      <c r="C4158" s="12">
        <f t="shared" si="2"/>
        <v>44370</v>
      </c>
      <c r="D4158" s="3" t="str">
        <f t="shared" si="3"/>
        <v>04</v>
      </c>
      <c r="E4158" s="13">
        <v>0.0</v>
      </c>
      <c r="F4158" s="14">
        <f>'Costo de tareas'!$B$15</f>
        <v>0.1964027778</v>
      </c>
      <c r="G4158" s="15">
        <f>'Producción diaria'!$T$3*$L$2*$M$2*$N$2*E4158*1000/'Costo de tareas'!$B$14</f>
        <v>0</v>
      </c>
      <c r="H4158" s="16">
        <f>IF(G4158 &gt; 'Costo de tareas'!$B$13, 'Costo de tareas'!$B$13, IF(G4158 &lt; 'Costo de tareas'!$B$13*0.2, 0, 'Costo de tareas'!$B$13- G4158))</f>
        <v>0</v>
      </c>
      <c r="I4158" s="17">
        <f>IF(H4158=0,'Costo de tareas'!$B$13,'Costo de tareas'!$B$13-H4158)</f>
        <v>39.28055556</v>
      </c>
      <c r="J4158" s="2"/>
      <c r="K4158" s="2"/>
      <c r="P4158" s="2"/>
    </row>
    <row r="4159">
      <c r="A4159" s="3" t="s">
        <v>5507</v>
      </c>
      <c r="B4159" s="11" t="str">
        <f t="shared" si="1"/>
        <v>20210623</v>
      </c>
      <c r="C4159" s="12">
        <f t="shared" si="2"/>
        <v>44370</v>
      </c>
      <c r="D4159" s="3" t="str">
        <f t="shared" si="3"/>
        <v>05</v>
      </c>
      <c r="E4159" s="13">
        <v>15.0</v>
      </c>
      <c r="F4159" s="14">
        <f>'Costo de tareas'!$B$15</f>
        <v>0.1964027778</v>
      </c>
      <c r="G4159" s="15">
        <f>'Producción diaria'!$T$3*$L$2*$M$2*$N$2*E4159*1000/'Costo de tareas'!$B$14</f>
        <v>22.55342903</v>
      </c>
      <c r="H4159" s="16">
        <f>IF(G4159 &gt; 'Costo de tareas'!$B$13, 'Costo de tareas'!$B$13, IF(G4159 &lt; 'Costo de tareas'!$B$13*0.2, 0, 'Costo de tareas'!$B$13- G4159))</f>
        <v>16.72712653</v>
      </c>
      <c r="I4159" s="17">
        <f>IF(H4159=0,'Costo de tareas'!$B$13,'Costo de tareas'!$B$13-H4159)</f>
        <v>22.55342903</v>
      </c>
      <c r="J4159" s="2"/>
      <c r="K4159" s="2"/>
      <c r="P4159" s="2"/>
    </row>
    <row r="4160">
      <c r="A4160" s="3" t="s">
        <v>5508</v>
      </c>
      <c r="B4160" s="11" t="str">
        <f t="shared" si="1"/>
        <v>20210623</v>
      </c>
      <c r="C4160" s="12">
        <f t="shared" si="2"/>
        <v>44370</v>
      </c>
      <c r="D4160" s="3" t="str">
        <f t="shared" si="3"/>
        <v>06</v>
      </c>
      <c r="E4160" s="13">
        <v>184.0</v>
      </c>
      <c r="F4160" s="14">
        <f>'Costo de tareas'!$B$15</f>
        <v>0.1964027778</v>
      </c>
      <c r="G4160" s="15">
        <f>'Producción diaria'!$T$3*$L$2*$M$2*$N$2*E4160*1000/'Costo de tareas'!$B$14</f>
        <v>276.6553961</v>
      </c>
      <c r="H4160" s="16">
        <f>IF(G4160 &gt; 'Costo de tareas'!$B$13, 'Costo de tareas'!$B$13, IF(G4160 &lt; 'Costo de tareas'!$B$13*0.2, 0, 'Costo de tareas'!$B$13- G4160))</f>
        <v>39.28055556</v>
      </c>
      <c r="I4160" s="17">
        <f>IF(H4160=0,'Costo de tareas'!$B$13,'Costo de tareas'!$B$13-H4160)</f>
        <v>0</v>
      </c>
      <c r="J4160" s="2"/>
      <c r="K4160" s="2"/>
      <c r="P4160" s="2"/>
    </row>
    <row r="4161">
      <c r="A4161" s="3" t="s">
        <v>5509</v>
      </c>
      <c r="B4161" s="11" t="str">
        <f t="shared" si="1"/>
        <v>20210623</v>
      </c>
      <c r="C4161" s="12">
        <f t="shared" si="2"/>
        <v>44370</v>
      </c>
      <c r="D4161" s="3" t="str">
        <f t="shared" si="3"/>
        <v>07</v>
      </c>
      <c r="E4161" s="13">
        <v>38.0</v>
      </c>
      <c r="F4161" s="14">
        <f>'Costo de tareas'!$B$15</f>
        <v>0.1964027778</v>
      </c>
      <c r="G4161" s="15">
        <f>'Producción diaria'!$T$3*$L$2*$M$2*$N$2*E4161*1000/'Costo de tareas'!$B$14</f>
        <v>57.13535354</v>
      </c>
      <c r="H4161" s="16">
        <f>IF(G4161 &gt; 'Costo de tareas'!$B$13, 'Costo de tareas'!$B$13, IF(G4161 &lt; 'Costo de tareas'!$B$13*0.2, 0, 'Costo de tareas'!$B$13- G4161))</f>
        <v>39.28055556</v>
      </c>
      <c r="I4161" s="17">
        <f>IF(H4161=0,'Costo de tareas'!$B$13,'Costo de tareas'!$B$13-H4161)</f>
        <v>0</v>
      </c>
      <c r="J4161" s="2"/>
      <c r="K4161" s="2"/>
      <c r="P4161" s="2"/>
    </row>
    <row r="4162">
      <c r="A4162" s="3" t="s">
        <v>5510</v>
      </c>
      <c r="B4162" s="11" t="str">
        <f t="shared" si="1"/>
        <v>20210623</v>
      </c>
      <c r="C4162" s="12">
        <f t="shared" si="2"/>
        <v>44370</v>
      </c>
      <c r="D4162" s="3" t="str">
        <f t="shared" si="3"/>
        <v>08</v>
      </c>
      <c r="E4162" s="13">
        <v>569.0</v>
      </c>
      <c r="F4162" s="14">
        <f>'Costo de tareas'!$B$15</f>
        <v>0.1964027778</v>
      </c>
      <c r="G4162" s="15">
        <f>'Producción diaria'!$T$3*$L$2*$M$2*$N$2*E4162*1000/'Costo de tareas'!$B$14</f>
        <v>855.5267411</v>
      </c>
      <c r="H4162" s="16">
        <f>IF(G4162 &gt; 'Costo de tareas'!$B$13, 'Costo de tareas'!$B$13, IF(G4162 &lt; 'Costo de tareas'!$B$13*0.2, 0, 'Costo de tareas'!$B$13- G4162))</f>
        <v>39.28055556</v>
      </c>
      <c r="I4162" s="17">
        <f>IF(H4162=0,'Costo de tareas'!$B$13,'Costo de tareas'!$B$13-H4162)</f>
        <v>0</v>
      </c>
      <c r="J4162" s="2"/>
      <c r="K4162" s="2"/>
      <c r="P4162" s="2"/>
    </row>
    <row r="4163">
      <c r="A4163" s="3" t="s">
        <v>5511</v>
      </c>
      <c r="B4163" s="11" t="str">
        <f t="shared" si="1"/>
        <v>20210623</v>
      </c>
      <c r="C4163" s="12">
        <f t="shared" si="2"/>
        <v>44370</v>
      </c>
      <c r="D4163" s="3" t="str">
        <f t="shared" si="3"/>
        <v>09</v>
      </c>
      <c r="E4163" s="13">
        <v>754.0</v>
      </c>
      <c r="F4163" s="14">
        <f>'Costo de tareas'!$B$15</f>
        <v>0.1964027778</v>
      </c>
      <c r="G4163" s="15">
        <f>'Producción diaria'!$T$3*$L$2*$M$2*$N$2*E4163*1000/'Costo de tareas'!$B$14</f>
        <v>1133.685699</v>
      </c>
      <c r="H4163" s="16">
        <f>IF(G4163 &gt; 'Costo de tareas'!$B$13, 'Costo de tareas'!$B$13, IF(G4163 &lt; 'Costo de tareas'!$B$13*0.2, 0, 'Costo de tareas'!$B$13- G4163))</f>
        <v>39.28055556</v>
      </c>
      <c r="I4163" s="17">
        <f>IF(H4163=0,'Costo de tareas'!$B$13,'Costo de tareas'!$B$13-H4163)</f>
        <v>0</v>
      </c>
      <c r="J4163" s="2"/>
      <c r="K4163" s="2"/>
      <c r="P4163" s="2"/>
    </row>
    <row r="4164">
      <c r="A4164" s="3" t="s">
        <v>5512</v>
      </c>
      <c r="B4164" s="11" t="str">
        <f t="shared" si="1"/>
        <v>20210623</v>
      </c>
      <c r="C4164" s="12">
        <f t="shared" si="2"/>
        <v>44370</v>
      </c>
      <c r="D4164" s="3" t="str">
        <f t="shared" si="3"/>
        <v>10</v>
      </c>
      <c r="E4164" s="13">
        <v>883.0</v>
      </c>
      <c r="F4164" s="14">
        <f>'Costo de tareas'!$B$15</f>
        <v>0.1964027778</v>
      </c>
      <c r="G4164" s="15">
        <f>'Producción diaria'!$T$3*$L$2*$M$2*$N$2*E4164*1000/'Costo de tareas'!$B$14</f>
        <v>1327.645189</v>
      </c>
      <c r="H4164" s="16">
        <f>IF(G4164 &gt; 'Costo de tareas'!$B$13, 'Costo de tareas'!$B$13, IF(G4164 &lt; 'Costo de tareas'!$B$13*0.2, 0, 'Costo de tareas'!$B$13- G4164))</f>
        <v>39.28055556</v>
      </c>
      <c r="I4164" s="17">
        <f>IF(H4164=0,'Costo de tareas'!$B$13,'Costo de tareas'!$B$13-H4164)</f>
        <v>0</v>
      </c>
      <c r="J4164" s="2"/>
      <c r="K4164" s="2"/>
      <c r="P4164" s="2"/>
    </row>
    <row r="4165">
      <c r="A4165" s="3" t="s">
        <v>5513</v>
      </c>
      <c r="B4165" s="11" t="str">
        <f t="shared" si="1"/>
        <v>20210623</v>
      </c>
      <c r="C4165" s="12">
        <f t="shared" si="2"/>
        <v>44370</v>
      </c>
      <c r="D4165" s="3" t="str">
        <f t="shared" si="3"/>
        <v>11</v>
      </c>
      <c r="E4165" s="13">
        <v>912.0</v>
      </c>
      <c r="F4165" s="14">
        <f>'Costo de tareas'!$B$15</f>
        <v>0.1964027778</v>
      </c>
      <c r="G4165" s="15">
        <f>'Producción diaria'!$T$3*$L$2*$M$2*$N$2*E4165*1000/'Costo de tareas'!$B$14</f>
        <v>1371.248485</v>
      </c>
      <c r="H4165" s="16">
        <f>IF(G4165 &gt; 'Costo de tareas'!$B$13, 'Costo de tareas'!$B$13, IF(G4165 &lt; 'Costo de tareas'!$B$13*0.2, 0, 'Costo de tareas'!$B$13- G4165))</f>
        <v>39.28055556</v>
      </c>
      <c r="I4165" s="17">
        <f>IF(H4165=0,'Costo de tareas'!$B$13,'Costo de tareas'!$B$13-H4165)</f>
        <v>0</v>
      </c>
      <c r="J4165" s="2"/>
      <c r="K4165" s="2"/>
      <c r="P4165" s="2"/>
    </row>
    <row r="4166">
      <c r="A4166" s="3" t="s">
        <v>5514</v>
      </c>
      <c r="B4166" s="11" t="str">
        <f t="shared" si="1"/>
        <v>20210623</v>
      </c>
      <c r="C4166" s="12">
        <f t="shared" si="2"/>
        <v>44370</v>
      </c>
      <c r="D4166" s="3" t="str">
        <f t="shared" si="3"/>
        <v>12</v>
      </c>
      <c r="E4166" s="13">
        <v>967.0</v>
      </c>
      <c r="F4166" s="14">
        <f>'Costo de tareas'!$B$15</f>
        <v>0.1964027778</v>
      </c>
      <c r="G4166" s="15">
        <f>'Producción diaria'!$T$3*$L$2*$M$2*$N$2*E4166*1000/'Costo de tareas'!$B$14</f>
        <v>1453.944391</v>
      </c>
      <c r="H4166" s="16">
        <f>IF(G4166 &gt; 'Costo de tareas'!$B$13, 'Costo de tareas'!$B$13, IF(G4166 &lt; 'Costo de tareas'!$B$13*0.2, 0, 'Costo de tareas'!$B$13- G4166))</f>
        <v>39.28055556</v>
      </c>
      <c r="I4166" s="17">
        <f>IF(H4166=0,'Costo de tareas'!$B$13,'Costo de tareas'!$B$13-H4166)</f>
        <v>0</v>
      </c>
      <c r="J4166" s="2"/>
      <c r="K4166" s="2"/>
      <c r="P4166" s="2"/>
    </row>
    <row r="4167">
      <c r="A4167" s="3" t="s">
        <v>5515</v>
      </c>
      <c r="B4167" s="11" t="str">
        <f t="shared" si="1"/>
        <v>20210623</v>
      </c>
      <c r="C4167" s="12">
        <f t="shared" si="2"/>
        <v>44370</v>
      </c>
      <c r="D4167" s="3" t="str">
        <f t="shared" si="3"/>
        <v>13</v>
      </c>
      <c r="E4167" s="13">
        <v>888.0</v>
      </c>
      <c r="F4167" s="14">
        <f>'Costo de tareas'!$B$15</f>
        <v>0.1964027778</v>
      </c>
      <c r="G4167" s="15">
        <f>'Producción diaria'!$T$3*$L$2*$M$2*$N$2*E4167*1000/'Costo de tareas'!$B$14</f>
        <v>1335.162998</v>
      </c>
      <c r="H4167" s="16">
        <f>IF(G4167 &gt; 'Costo de tareas'!$B$13, 'Costo de tareas'!$B$13, IF(G4167 &lt; 'Costo de tareas'!$B$13*0.2, 0, 'Costo de tareas'!$B$13- G4167))</f>
        <v>39.28055556</v>
      </c>
      <c r="I4167" s="17">
        <f>IF(H4167=0,'Costo de tareas'!$B$13,'Costo de tareas'!$B$13-H4167)</f>
        <v>0</v>
      </c>
      <c r="J4167" s="2"/>
      <c r="K4167" s="2"/>
      <c r="P4167" s="2"/>
    </row>
    <row r="4168">
      <c r="A4168" s="3" t="s">
        <v>5516</v>
      </c>
      <c r="B4168" s="11" t="str">
        <f t="shared" si="1"/>
        <v>20210623</v>
      </c>
      <c r="C4168" s="12">
        <f t="shared" si="2"/>
        <v>44370</v>
      </c>
      <c r="D4168" s="3" t="str">
        <f t="shared" si="3"/>
        <v>14</v>
      </c>
      <c r="E4168" s="13">
        <v>806.0</v>
      </c>
      <c r="F4168" s="14">
        <f>'Costo de tareas'!$B$15</f>
        <v>0.1964027778</v>
      </c>
      <c r="G4168" s="15">
        <f>'Producción diaria'!$T$3*$L$2*$M$2*$N$2*E4168*1000/'Costo de tareas'!$B$14</f>
        <v>1211.87092</v>
      </c>
      <c r="H4168" s="16">
        <f>IF(G4168 &gt; 'Costo de tareas'!$B$13, 'Costo de tareas'!$B$13, IF(G4168 &lt; 'Costo de tareas'!$B$13*0.2, 0, 'Costo de tareas'!$B$13- G4168))</f>
        <v>39.28055556</v>
      </c>
      <c r="I4168" s="17">
        <f>IF(H4168=0,'Costo de tareas'!$B$13,'Costo de tareas'!$B$13-H4168)</f>
        <v>0</v>
      </c>
      <c r="J4168" s="2"/>
      <c r="K4168" s="2"/>
      <c r="P4168" s="2"/>
    </row>
    <row r="4169">
      <c r="A4169" s="3" t="s">
        <v>5517</v>
      </c>
      <c r="B4169" s="11" t="str">
        <f t="shared" si="1"/>
        <v>20210623</v>
      </c>
      <c r="C4169" s="12">
        <f t="shared" si="2"/>
        <v>44370</v>
      </c>
      <c r="D4169" s="3" t="str">
        <f t="shared" si="3"/>
        <v>15</v>
      </c>
      <c r="E4169" s="13">
        <v>636.0</v>
      </c>
      <c r="F4169" s="14">
        <f>'Costo de tareas'!$B$15</f>
        <v>0.1964027778</v>
      </c>
      <c r="G4169" s="15">
        <f>'Producción diaria'!$T$3*$L$2*$M$2*$N$2*E4169*1000/'Costo de tareas'!$B$14</f>
        <v>956.2653907</v>
      </c>
      <c r="H4169" s="16">
        <f>IF(G4169 &gt; 'Costo de tareas'!$B$13, 'Costo de tareas'!$B$13, IF(G4169 &lt; 'Costo de tareas'!$B$13*0.2, 0, 'Costo de tareas'!$B$13- G4169))</f>
        <v>39.28055556</v>
      </c>
      <c r="I4169" s="17">
        <f>IF(H4169=0,'Costo de tareas'!$B$13,'Costo de tareas'!$B$13-H4169)</f>
        <v>0</v>
      </c>
      <c r="J4169" s="2"/>
      <c r="K4169" s="2"/>
      <c r="P4169" s="2"/>
    </row>
    <row r="4170">
      <c r="A4170" s="3" t="s">
        <v>5518</v>
      </c>
      <c r="B4170" s="11" t="str">
        <f t="shared" si="1"/>
        <v>20210623</v>
      </c>
      <c r="C4170" s="12">
        <f t="shared" si="2"/>
        <v>44370</v>
      </c>
      <c r="D4170" s="3" t="str">
        <f t="shared" si="3"/>
        <v>16</v>
      </c>
      <c r="E4170" s="13">
        <v>455.0</v>
      </c>
      <c r="F4170" s="14">
        <f>'Costo de tareas'!$B$15</f>
        <v>0.1964027778</v>
      </c>
      <c r="G4170" s="15">
        <f>'Producción diaria'!$T$3*$L$2*$M$2*$N$2*E4170*1000/'Costo de tareas'!$B$14</f>
        <v>684.1206805</v>
      </c>
      <c r="H4170" s="16">
        <f>IF(G4170 &gt; 'Costo de tareas'!$B$13, 'Costo de tareas'!$B$13, IF(G4170 &lt; 'Costo de tareas'!$B$13*0.2, 0, 'Costo de tareas'!$B$13- G4170))</f>
        <v>39.28055556</v>
      </c>
      <c r="I4170" s="17">
        <f>IF(H4170=0,'Costo de tareas'!$B$13,'Costo de tareas'!$B$13-H4170)</f>
        <v>0</v>
      </c>
      <c r="J4170" s="2"/>
      <c r="K4170" s="2"/>
      <c r="P4170" s="2"/>
    </row>
    <row r="4171">
      <c r="A4171" s="3" t="s">
        <v>5519</v>
      </c>
      <c r="B4171" s="11" t="str">
        <f t="shared" si="1"/>
        <v>20210623</v>
      </c>
      <c r="C4171" s="12">
        <f t="shared" si="2"/>
        <v>44370</v>
      </c>
      <c r="D4171" s="3" t="str">
        <f t="shared" si="3"/>
        <v>17</v>
      </c>
      <c r="E4171" s="13">
        <v>375.0</v>
      </c>
      <c r="F4171" s="14">
        <f>'Costo de tareas'!$B$15</f>
        <v>0.1964027778</v>
      </c>
      <c r="G4171" s="15">
        <f>'Producción diaria'!$T$3*$L$2*$M$2*$N$2*E4171*1000/'Costo de tareas'!$B$14</f>
        <v>563.8357257</v>
      </c>
      <c r="H4171" s="16">
        <f>IF(G4171 &gt; 'Costo de tareas'!$B$13, 'Costo de tareas'!$B$13, IF(G4171 &lt; 'Costo de tareas'!$B$13*0.2, 0, 'Costo de tareas'!$B$13- G4171))</f>
        <v>39.28055556</v>
      </c>
      <c r="I4171" s="17">
        <f>IF(H4171=0,'Costo de tareas'!$B$13,'Costo de tareas'!$B$13-H4171)</f>
        <v>0</v>
      </c>
      <c r="J4171" s="2"/>
      <c r="K4171" s="2"/>
      <c r="P4171" s="2"/>
    </row>
    <row r="4172">
      <c r="A4172" s="3" t="s">
        <v>5520</v>
      </c>
      <c r="B4172" s="11" t="str">
        <f t="shared" si="1"/>
        <v>20210623</v>
      </c>
      <c r="C4172" s="12">
        <f t="shared" si="2"/>
        <v>44370</v>
      </c>
      <c r="D4172" s="3" t="str">
        <f t="shared" si="3"/>
        <v>18</v>
      </c>
      <c r="E4172" s="13">
        <v>225.0</v>
      </c>
      <c r="F4172" s="14">
        <f>'Costo de tareas'!$B$15</f>
        <v>0.1964027778</v>
      </c>
      <c r="G4172" s="15">
        <f>'Producción diaria'!$T$3*$L$2*$M$2*$N$2*E4172*1000/'Costo de tareas'!$B$14</f>
        <v>338.3014354</v>
      </c>
      <c r="H4172" s="16">
        <f>IF(G4172 &gt; 'Costo de tareas'!$B$13, 'Costo de tareas'!$B$13, IF(G4172 &lt; 'Costo de tareas'!$B$13*0.2, 0, 'Costo de tareas'!$B$13- G4172))</f>
        <v>39.28055556</v>
      </c>
      <c r="I4172" s="17">
        <f>IF(H4172=0,'Costo de tareas'!$B$13,'Costo de tareas'!$B$13-H4172)</f>
        <v>0</v>
      </c>
      <c r="J4172" s="2"/>
      <c r="K4172" s="2"/>
      <c r="P4172" s="2"/>
    </row>
    <row r="4173">
      <c r="A4173" s="3" t="s">
        <v>5521</v>
      </c>
      <c r="B4173" s="11" t="str">
        <f t="shared" si="1"/>
        <v>20210623</v>
      </c>
      <c r="C4173" s="12">
        <f t="shared" si="2"/>
        <v>44370</v>
      </c>
      <c r="D4173" s="3" t="str">
        <f t="shared" si="3"/>
        <v>19</v>
      </c>
      <c r="E4173" s="13">
        <v>46.0</v>
      </c>
      <c r="F4173" s="14">
        <f>'Costo de tareas'!$B$15</f>
        <v>0.1964027778</v>
      </c>
      <c r="G4173" s="15">
        <f>'Producción diaria'!$T$3*$L$2*$M$2*$N$2*E4173*1000/'Costo de tareas'!$B$14</f>
        <v>69.16384902</v>
      </c>
      <c r="H4173" s="16">
        <f>IF(G4173 &gt; 'Costo de tareas'!$B$13, 'Costo de tareas'!$B$13, IF(G4173 &lt; 'Costo de tareas'!$B$13*0.2, 0, 'Costo de tareas'!$B$13- G4173))</f>
        <v>39.28055556</v>
      </c>
      <c r="I4173" s="17">
        <f>IF(H4173=0,'Costo de tareas'!$B$13,'Costo de tareas'!$B$13-H4173)</f>
        <v>0</v>
      </c>
      <c r="J4173" s="2"/>
      <c r="K4173" s="2"/>
      <c r="P4173" s="2"/>
    </row>
    <row r="4174">
      <c r="A4174" s="3" t="s">
        <v>5523</v>
      </c>
      <c r="B4174" s="11" t="str">
        <f t="shared" si="1"/>
        <v>20210623</v>
      </c>
      <c r="C4174" s="12">
        <f t="shared" si="2"/>
        <v>44370</v>
      </c>
      <c r="D4174" s="3" t="str">
        <f t="shared" si="3"/>
        <v>20</v>
      </c>
      <c r="E4174" s="13">
        <v>0.0</v>
      </c>
      <c r="F4174" s="14">
        <f>'Costo de tareas'!$B$15</f>
        <v>0.1964027778</v>
      </c>
      <c r="G4174" s="15">
        <f>'Producción diaria'!$T$3*$L$2*$M$2*$N$2*E4174*1000/'Costo de tareas'!$B$14</f>
        <v>0</v>
      </c>
      <c r="H4174" s="16">
        <f>IF(G4174 &gt; 'Costo de tareas'!$B$13, 'Costo de tareas'!$B$13, IF(G4174 &lt; 'Costo de tareas'!$B$13*0.2, 0, 'Costo de tareas'!$B$13- G4174))</f>
        <v>0</v>
      </c>
      <c r="I4174" s="17">
        <f>IF(H4174=0,'Costo de tareas'!$B$13,'Costo de tareas'!$B$13-H4174)</f>
        <v>39.28055556</v>
      </c>
      <c r="J4174" s="2"/>
      <c r="K4174" s="2"/>
      <c r="P4174" s="2"/>
    </row>
    <row r="4175">
      <c r="A4175" s="3" t="s">
        <v>5525</v>
      </c>
      <c r="B4175" s="11" t="str">
        <f t="shared" si="1"/>
        <v>20210623</v>
      </c>
      <c r="C4175" s="12">
        <f t="shared" si="2"/>
        <v>44370</v>
      </c>
      <c r="D4175" s="3" t="str">
        <f t="shared" si="3"/>
        <v>21</v>
      </c>
      <c r="E4175" s="13">
        <v>0.0</v>
      </c>
      <c r="F4175" s="14">
        <f>'Costo de tareas'!$B$15</f>
        <v>0.1964027778</v>
      </c>
      <c r="G4175" s="15">
        <f>'Producción diaria'!$T$3*$L$2*$M$2*$N$2*E4175*1000/'Costo de tareas'!$B$14</f>
        <v>0</v>
      </c>
      <c r="H4175" s="16">
        <f>IF(G4175 &gt; 'Costo de tareas'!$B$13, 'Costo de tareas'!$B$13, IF(G4175 &lt; 'Costo de tareas'!$B$13*0.2, 0, 'Costo de tareas'!$B$13- G4175))</f>
        <v>0</v>
      </c>
      <c r="I4175" s="17">
        <f>IF(H4175=0,'Costo de tareas'!$B$13,'Costo de tareas'!$B$13-H4175)</f>
        <v>39.28055556</v>
      </c>
      <c r="J4175" s="2"/>
      <c r="K4175" s="2"/>
      <c r="P4175" s="2"/>
    </row>
    <row r="4176">
      <c r="A4176" s="3" t="s">
        <v>5526</v>
      </c>
      <c r="B4176" s="11" t="str">
        <f t="shared" si="1"/>
        <v>20210623</v>
      </c>
      <c r="C4176" s="12">
        <f t="shared" si="2"/>
        <v>44370</v>
      </c>
      <c r="D4176" s="3" t="str">
        <f t="shared" si="3"/>
        <v>22</v>
      </c>
      <c r="E4176" s="13">
        <v>0.0</v>
      </c>
      <c r="F4176" s="14">
        <f>'Costo de tareas'!$B$15</f>
        <v>0.1964027778</v>
      </c>
      <c r="G4176" s="15">
        <f>'Producción diaria'!$T$3*$L$2*$M$2*$N$2*E4176*1000/'Costo de tareas'!$B$14</f>
        <v>0</v>
      </c>
      <c r="H4176" s="16">
        <f>IF(G4176 &gt; 'Costo de tareas'!$B$13, 'Costo de tareas'!$B$13, IF(G4176 &lt; 'Costo de tareas'!$B$13*0.2, 0, 'Costo de tareas'!$B$13- G4176))</f>
        <v>0</v>
      </c>
      <c r="I4176" s="17">
        <f>IF(H4176=0,'Costo de tareas'!$B$13,'Costo de tareas'!$B$13-H4176)</f>
        <v>39.28055556</v>
      </c>
      <c r="J4176" s="2"/>
      <c r="K4176" s="2"/>
      <c r="P4176" s="2"/>
    </row>
    <row r="4177">
      <c r="A4177" s="3" t="s">
        <v>5527</v>
      </c>
      <c r="B4177" s="11" t="str">
        <f t="shared" si="1"/>
        <v>20210623</v>
      </c>
      <c r="C4177" s="12">
        <f t="shared" si="2"/>
        <v>44370</v>
      </c>
      <c r="D4177" s="3" t="str">
        <f t="shared" si="3"/>
        <v>23</v>
      </c>
      <c r="E4177" s="13">
        <v>0.0</v>
      </c>
      <c r="F4177" s="14">
        <f>'Costo de tareas'!$B$15</f>
        <v>0.1964027778</v>
      </c>
      <c r="G4177" s="15">
        <f>'Producción diaria'!$T$3*$L$2*$M$2*$N$2*E4177*1000/'Costo de tareas'!$B$14</f>
        <v>0</v>
      </c>
      <c r="H4177" s="16">
        <f>IF(G4177 &gt; 'Costo de tareas'!$B$13, 'Costo de tareas'!$B$13, IF(G4177 &lt; 'Costo de tareas'!$B$13*0.2, 0, 'Costo de tareas'!$B$13- G4177))</f>
        <v>0</v>
      </c>
      <c r="I4177" s="17">
        <f>IF(H4177=0,'Costo de tareas'!$B$13,'Costo de tareas'!$B$13-H4177)</f>
        <v>39.28055556</v>
      </c>
      <c r="J4177" s="2"/>
      <c r="K4177" s="2"/>
      <c r="P4177" s="2"/>
    </row>
    <row r="4178">
      <c r="A4178" s="3" t="s">
        <v>5528</v>
      </c>
      <c r="B4178" s="11" t="str">
        <f t="shared" si="1"/>
        <v>20210624</v>
      </c>
      <c r="C4178" s="12">
        <f t="shared" si="2"/>
        <v>44371</v>
      </c>
      <c r="D4178" s="3" t="str">
        <f t="shared" si="3"/>
        <v>00</v>
      </c>
      <c r="E4178" s="13">
        <v>0.0</v>
      </c>
      <c r="F4178" s="14">
        <f>'Costo de tareas'!$B$15</f>
        <v>0.1964027778</v>
      </c>
      <c r="G4178" s="15">
        <f>'Producción diaria'!$T$3*$L$2*$M$2*$N$2*E4178*1000/'Costo de tareas'!$B$14</f>
        <v>0</v>
      </c>
      <c r="H4178" s="16">
        <f>IF(G4178 &gt; 'Costo de tareas'!$B$13, 'Costo de tareas'!$B$13, IF(G4178 &lt; 'Costo de tareas'!$B$13*0.2, 0, 'Costo de tareas'!$B$13- G4178))</f>
        <v>0</v>
      </c>
      <c r="I4178" s="17">
        <f>IF(H4178=0,'Costo de tareas'!$B$13,'Costo de tareas'!$B$13-H4178)</f>
        <v>39.28055556</v>
      </c>
      <c r="J4178" s="2"/>
      <c r="K4178" s="2"/>
      <c r="P4178" s="2"/>
    </row>
    <row r="4179">
      <c r="A4179" s="3" t="s">
        <v>5530</v>
      </c>
      <c r="B4179" s="11" t="str">
        <f t="shared" si="1"/>
        <v>20210624</v>
      </c>
      <c r="C4179" s="12">
        <f t="shared" si="2"/>
        <v>44371</v>
      </c>
      <c r="D4179" s="3" t="str">
        <f t="shared" si="3"/>
        <v>01</v>
      </c>
      <c r="E4179" s="13">
        <v>0.0</v>
      </c>
      <c r="F4179" s="14">
        <f>'Costo de tareas'!$B$15</f>
        <v>0.1964027778</v>
      </c>
      <c r="G4179" s="15">
        <f>'Producción diaria'!$T$3*$L$2*$M$2*$N$2*E4179*1000/'Costo de tareas'!$B$14</f>
        <v>0</v>
      </c>
      <c r="H4179" s="16">
        <f>IF(G4179 &gt; 'Costo de tareas'!$B$13, 'Costo de tareas'!$B$13, IF(G4179 &lt; 'Costo de tareas'!$B$13*0.2, 0, 'Costo de tareas'!$B$13- G4179))</f>
        <v>0</v>
      </c>
      <c r="I4179" s="17">
        <f>IF(H4179=0,'Costo de tareas'!$B$13,'Costo de tareas'!$B$13-H4179)</f>
        <v>39.28055556</v>
      </c>
      <c r="J4179" s="2"/>
      <c r="K4179" s="2"/>
      <c r="P4179" s="2"/>
    </row>
    <row r="4180">
      <c r="A4180" s="3" t="s">
        <v>5532</v>
      </c>
      <c r="B4180" s="11" t="str">
        <f t="shared" si="1"/>
        <v>20210624</v>
      </c>
      <c r="C4180" s="12">
        <f t="shared" si="2"/>
        <v>44371</v>
      </c>
      <c r="D4180" s="3" t="str">
        <f t="shared" si="3"/>
        <v>02</v>
      </c>
      <c r="E4180" s="13">
        <v>0.0</v>
      </c>
      <c r="F4180" s="14">
        <f>'Costo de tareas'!$B$15</f>
        <v>0.1964027778</v>
      </c>
      <c r="G4180" s="15">
        <f>'Producción diaria'!$T$3*$L$2*$M$2*$N$2*E4180*1000/'Costo de tareas'!$B$14</f>
        <v>0</v>
      </c>
      <c r="H4180" s="16">
        <f>IF(G4180 &gt; 'Costo de tareas'!$B$13, 'Costo de tareas'!$B$13, IF(G4180 &lt; 'Costo de tareas'!$B$13*0.2, 0, 'Costo de tareas'!$B$13- G4180))</f>
        <v>0</v>
      </c>
      <c r="I4180" s="17">
        <f>IF(H4180=0,'Costo de tareas'!$B$13,'Costo de tareas'!$B$13-H4180)</f>
        <v>39.28055556</v>
      </c>
      <c r="J4180" s="2"/>
      <c r="K4180" s="2"/>
      <c r="P4180" s="2"/>
    </row>
    <row r="4181">
      <c r="A4181" s="3" t="s">
        <v>5533</v>
      </c>
      <c r="B4181" s="11" t="str">
        <f t="shared" si="1"/>
        <v>20210624</v>
      </c>
      <c r="C4181" s="12">
        <f t="shared" si="2"/>
        <v>44371</v>
      </c>
      <c r="D4181" s="3" t="str">
        <f t="shared" si="3"/>
        <v>03</v>
      </c>
      <c r="E4181" s="13">
        <v>0.0</v>
      </c>
      <c r="F4181" s="14">
        <f>'Costo de tareas'!$B$15</f>
        <v>0.1964027778</v>
      </c>
      <c r="G4181" s="15">
        <f>'Producción diaria'!$T$3*$L$2*$M$2*$N$2*E4181*1000/'Costo de tareas'!$B$14</f>
        <v>0</v>
      </c>
      <c r="H4181" s="16">
        <f>IF(G4181 &gt; 'Costo de tareas'!$B$13, 'Costo de tareas'!$B$13, IF(G4181 &lt; 'Costo de tareas'!$B$13*0.2, 0, 'Costo de tareas'!$B$13- G4181))</f>
        <v>0</v>
      </c>
      <c r="I4181" s="17">
        <f>IF(H4181=0,'Costo de tareas'!$B$13,'Costo de tareas'!$B$13-H4181)</f>
        <v>39.28055556</v>
      </c>
      <c r="J4181" s="2"/>
      <c r="K4181" s="2"/>
      <c r="P4181" s="2"/>
    </row>
    <row r="4182">
      <c r="A4182" s="3" t="s">
        <v>5534</v>
      </c>
      <c r="B4182" s="11" t="str">
        <f t="shared" si="1"/>
        <v>20210624</v>
      </c>
      <c r="C4182" s="12">
        <f t="shared" si="2"/>
        <v>44371</v>
      </c>
      <c r="D4182" s="3" t="str">
        <f t="shared" si="3"/>
        <v>04</v>
      </c>
      <c r="E4182" s="13">
        <v>0.0</v>
      </c>
      <c r="F4182" s="14">
        <f>'Costo de tareas'!$B$15</f>
        <v>0.1964027778</v>
      </c>
      <c r="G4182" s="15">
        <f>'Producción diaria'!$T$3*$L$2*$M$2*$N$2*E4182*1000/'Costo de tareas'!$B$14</f>
        <v>0</v>
      </c>
      <c r="H4182" s="16">
        <f>IF(G4182 &gt; 'Costo de tareas'!$B$13, 'Costo de tareas'!$B$13, IF(G4182 &lt; 'Costo de tareas'!$B$13*0.2, 0, 'Costo de tareas'!$B$13- G4182))</f>
        <v>0</v>
      </c>
      <c r="I4182" s="17">
        <f>IF(H4182=0,'Costo de tareas'!$B$13,'Costo de tareas'!$B$13-H4182)</f>
        <v>39.28055556</v>
      </c>
      <c r="J4182" s="2"/>
      <c r="K4182" s="2"/>
      <c r="P4182" s="2"/>
    </row>
    <row r="4183">
      <c r="A4183" s="3" t="s">
        <v>5536</v>
      </c>
      <c r="B4183" s="11" t="str">
        <f t="shared" si="1"/>
        <v>20210624</v>
      </c>
      <c r="C4183" s="12">
        <f t="shared" si="2"/>
        <v>44371</v>
      </c>
      <c r="D4183" s="3" t="str">
        <f t="shared" si="3"/>
        <v>05</v>
      </c>
      <c r="E4183" s="13">
        <v>14.0</v>
      </c>
      <c r="F4183" s="14">
        <f>'Costo de tareas'!$B$15</f>
        <v>0.1964027778</v>
      </c>
      <c r="G4183" s="15">
        <f>'Producción diaria'!$T$3*$L$2*$M$2*$N$2*E4183*1000/'Costo de tareas'!$B$14</f>
        <v>21.04986709</v>
      </c>
      <c r="H4183" s="16">
        <f>IF(G4183 &gt; 'Costo de tareas'!$B$13, 'Costo de tareas'!$B$13, IF(G4183 &lt; 'Costo de tareas'!$B$13*0.2, 0, 'Costo de tareas'!$B$13- G4183))</f>
        <v>18.23068846</v>
      </c>
      <c r="I4183" s="17">
        <f>IF(H4183=0,'Costo de tareas'!$B$13,'Costo de tareas'!$B$13-H4183)</f>
        <v>21.04986709</v>
      </c>
      <c r="J4183" s="2"/>
      <c r="K4183" s="2"/>
      <c r="P4183" s="2"/>
    </row>
    <row r="4184">
      <c r="A4184" s="3" t="s">
        <v>5537</v>
      </c>
      <c r="B4184" s="11" t="str">
        <f t="shared" si="1"/>
        <v>20210624</v>
      </c>
      <c r="C4184" s="12">
        <f t="shared" si="2"/>
        <v>44371</v>
      </c>
      <c r="D4184" s="3" t="str">
        <f t="shared" si="3"/>
        <v>06</v>
      </c>
      <c r="E4184" s="13">
        <v>179.0</v>
      </c>
      <c r="F4184" s="14">
        <f>'Costo de tareas'!$B$15</f>
        <v>0.1964027778</v>
      </c>
      <c r="G4184" s="15">
        <f>'Producción diaria'!$T$3*$L$2*$M$2*$N$2*E4184*1000/'Costo de tareas'!$B$14</f>
        <v>269.1375864</v>
      </c>
      <c r="H4184" s="16">
        <f>IF(G4184 &gt; 'Costo de tareas'!$B$13, 'Costo de tareas'!$B$13, IF(G4184 &lt; 'Costo de tareas'!$B$13*0.2, 0, 'Costo de tareas'!$B$13- G4184))</f>
        <v>39.28055556</v>
      </c>
      <c r="I4184" s="17">
        <f>IF(H4184=0,'Costo de tareas'!$B$13,'Costo de tareas'!$B$13-H4184)</f>
        <v>0</v>
      </c>
      <c r="J4184" s="2"/>
      <c r="K4184" s="2"/>
      <c r="P4184" s="2"/>
    </row>
    <row r="4185">
      <c r="A4185" s="3" t="s">
        <v>5538</v>
      </c>
      <c r="B4185" s="11" t="str">
        <f t="shared" si="1"/>
        <v>20210624</v>
      </c>
      <c r="C4185" s="12">
        <f t="shared" si="2"/>
        <v>44371</v>
      </c>
      <c r="D4185" s="3" t="str">
        <f t="shared" si="3"/>
        <v>07</v>
      </c>
      <c r="E4185" s="13">
        <v>371.0</v>
      </c>
      <c r="F4185" s="14">
        <f>'Costo de tareas'!$B$15</f>
        <v>0.1964027778</v>
      </c>
      <c r="G4185" s="15">
        <f>'Producción diaria'!$T$3*$L$2*$M$2*$N$2*E4185*1000/'Costo de tareas'!$B$14</f>
        <v>557.8214779</v>
      </c>
      <c r="H4185" s="16">
        <f>IF(G4185 &gt; 'Costo de tareas'!$B$13, 'Costo de tareas'!$B$13, IF(G4185 &lt; 'Costo de tareas'!$B$13*0.2, 0, 'Costo de tareas'!$B$13- G4185))</f>
        <v>39.28055556</v>
      </c>
      <c r="I4185" s="17">
        <f>IF(H4185=0,'Costo de tareas'!$B$13,'Costo de tareas'!$B$13-H4185)</f>
        <v>0</v>
      </c>
      <c r="J4185" s="2"/>
      <c r="K4185" s="2"/>
      <c r="P4185" s="2"/>
    </row>
    <row r="4186">
      <c r="A4186" s="3" t="s">
        <v>5539</v>
      </c>
      <c r="B4186" s="11" t="str">
        <f t="shared" si="1"/>
        <v>20210624</v>
      </c>
      <c r="C4186" s="12">
        <f t="shared" si="2"/>
        <v>44371</v>
      </c>
      <c r="D4186" s="3" t="str">
        <f t="shared" si="3"/>
        <v>08</v>
      </c>
      <c r="E4186" s="13">
        <v>565.0</v>
      </c>
      <c r="F4186" s="14">
        <f>'Costo de tareas'!$B$15</f>
        <v>0.1964027778</v>
      </c>
      <c r="G4186" s="15">
        <f>'Producción diaria'!$T$3*$L$2*$M$2*$N$2*E4186*1000/'Costo de tareas'!$B$14</f>
        <v>849.5124934</v>
      </c>
      <c r="H4186" s="16">
        <f>IF(G4186 &gt; 'Costo de tareas'!$B$13, 'Costo de tareas'!$B$13, IF(G4186 &lt; 'Costo de tareas'!$B$13*0.2, 0, 'Costo de tareas'!$B$13- G4186))</f>
        <v>39.28055556</v>
      </c>
      <c r="I4186" s="17">
        <f>IF(H4186=0,'Costo de tareas'!$B$13,'Costo de tareas'!$B$13-H4186)</f>
        <v>0</v>
      </c>
      <c r="J4186" s="2"/>
      <c r="K4186" s="2"/>
      <c r="P4186" s="2"/>
    </row>
    <row r="4187">
      <c r="A4187" s="3" t="s">
        <v>5540</v>
      </c>
      <c r="B4187" s="11" t="str">
        <f t="shared" si="1"/>
        <v>20210624</v>
      </c>
      <c r="C4187" s="12">
        <f t="shared" si="2"/>
        <v>44371</v>
      </c>
      <c r="D4187" s="3" t="str">
        <f t="shared" si="3"/>
        <v>09</v>
      </c>
      <c r="E4187" s="13">
        <v>741.0</v>
      </c>
      <c r="F4187" s="14">
        <f>'Costo de tareas'!$B$15</f>
        <v>0.1964027778</v>
      </c>
      <c r="G4187" s="15">
        <f>'Producción diaria'!$T$3*$L$2*$M$2*$N$2*E4187*1000/'Costo de tareas'!$B$14</f>
        <v>1114.139394</v>
      </c>
      <c r="H4187" s="16">
        <f>IF(G4187 &gt; 'Costo de tareas'!$B$13, 'Costo de tareas'!$B$13, IF(G4187 &lt; 'Costo de tareas'!$B$13*0.2, 0, 'Costo de tareas'!$B$13- G4187))</f>
        <v>39.28055556</v>
      </c>
      <c r="I4187" s="17">
        <f>IF(H4187=0,'Costo de tareas'!$B$13,'Costo de tareas'!$B$13-H4187)</f>
        <v>0</v>
      </c>
      <c r="J4187" s="2"/>
      <c r="K4187" s="2"/>
      <c r="P4187" s="2"/>
    </row>
    <row r="4188">
      <c r="A4188" s="3" t="s">
        <v>5541</v>
      </c>
      <c r="B4188" s="11" t="str">
        <f t="shared" si="1"/>
        <v>20210624</v>
      </c>
      <c r="C4188" s="12">
        <f t="shared" si="2"/>
        <v>44371</v>
      </c>
      <c r="D4188" s="3" t="str">
        <f t="shared" si="3"/>
        <v>10</v>
      </c>
      <c r="E4188" s="13">
        <v>878.0</v>
      </c>
      <c r="F4188" s="14">
        <f>'Costo de tareas'!$B$15</f>
        <v>0.1964027778</v>
      </c>
      <c r="G4188" s="15">
        <f>'Producción diaria'!$T$3*$L$2*$M$2*$N$2*E4188*1000/'Costo de tareas'!$B$14</f>
        <v>1320.127379</v>
      </c>
      <c r="H4188" s="16">
        <f>IF(G4188 &gt; 'Costo de tareas'!$B$13, 'Costo de tareas'!$B$13, IF(G4188 &lt; 'Costo de tareas'!$B$13*0.2, 0, 'Costo de tareas'!$B$13- G4188))</f>
        <v>39.28055556</v>
      </c>
      <c r="I4188" s="17">
        <f>IF(H4188=0,'Costo de tareas'!$B$13,'Costo de tareas'!$B$13-H4188)</f>
        <v>0</v>
      </c>
      <c r="J4188" s="2"/>
      <c r="K4188" s="2"/>
      <c r="P4188" s="2"/>
    </row>
    <row r="4189">
      <c r="A4189" s="3" t="s">
        <v>5542</v>
      </c>
      <c r="B4189" s="11" t="str">
        <f t="shared" si="1"/>
        <v>20210624</v>
      </c>
      <c r="C4189" s="12">
        <f t="shared" si="2"/>
        <v>44371</v>
      </c>
      <c r="D4189" s="3" t="str">
        <f t="shared" si="3"/>
        <v>11</v>
      </c>
      <c r="E4189" s="13">
        <v>965.0</v>
      </c>
      <c r="F4189" s="14">
        <f>'Costo de tareas'!$B$15</f>
        <v>0.1964027778</v>
      </c>
      <c r="G4189" s="15">
        <f>'Producción diaria'!$T$3*$L$2*$M$2*$N$2*E4189*1000/'Costo de tareas'!$B$14</f>
        <v>1450.937267</v>
      </c>
      <c r="H4189" s="16">
        <f>IF(G4189 &gt; 'Costo de tareas'!$B$13, 'Costo de tareas'!$B$13, IF(G4189 &lt; 'Costo de tareas'!$B$13*0.2, 0, 'Costo de tareas'!$B$13- G4189))</f>
        <v>39.28055556</v>
      </c>
      <c r="I4189" s="17">
        <f>IF(H4189=0,'Costo de tareas'!$B$13,'Costo de tareas'!$B$13-H4189)</f>
        <v>0</v>
      </c>
      <c r="J4189" s="2"/>
      <c r="K4189" s="2"/>
      <c r="P4189" s="2"/>
    </row>
    <row r="4190">
      <c r="A4190" s="3" t="s">
        <v>5544</v>
      </c>
      <c r="B4190" s="11" t="str">
        <f t="shared" si="1"/>
        <v>20210624</v>
      </c>
      <c r="C4190" s="12">
        <f t="shared" si="2"/>
        <v>44371</v>
      </c>
      <c r="D4190" s="3" t="str">
        <f t="shared" si="3"/>
        <v>12</v>
      </c>
      <c r="E4190" s="13">
        <v>99.0</v>
      </c>
      <c r="F4190" s="14">
        <f>'Costo de tareas'!$B$15</f>
        <v>0.1964027778</v>
      </c>
      <c r="G4190" s="15">
        <f>'Producción diaria'!$T$3*$L$2*$M$2*$N$2*E4190*1000/'Costo de tareas'!$B$14</f>
        <v>148.8526316</v>
      </c>
      <c r="H4190" s="16">
        <f>IF(G4190 &gt; 'Costo de tareas'!$B$13, 'Costo de tareas'!$B$13, IF(G4190 &lt; 'Costo de tareas'!$B$13*0.2, 0, 'Costo de tareas'!$B$13- G4190))</f>
        <v>39.28055556</v>
      </c>
      <c r="I4190" s="17">
        <f>IF(H4190=0,'Costo de tareas'!$B$13,'Costo de tareas'!$B$13-H4190)</f>
        <v>0</v>
      </c>
      <c r="J4190" s="2"/>
      <c r="K4190" s="2"/>
      <c r="P4190" s="2"/>
    </row>
    <row r="4191">
      <c r="A4191" s="3" t="s">
        <v>5546</v>
      </c>
      <c r="B4191" s="11" t="str">
        <f t="shared" si="1"/>
        <v>20210624</v>
      </c>
      <c r="C4191" s="12">
        <f t="shared" si="2"/>
        <v>44371</v>
      </c>
      <c r="D4191" s="3" t="str">
        <f t="shared" si="3"/>
        <v>13</v>
      </c>
      <c r="E4191" s="13">
        <v>1001.0</v>
      </c>
      <c r="F4191" s="14">
        <f>'Costo de tareas'!$B$15</f>
        <v>0.1964027778</v>
      </c>
      <c r="G4191" s="15">
        <f>'Producción diaria'!$T$3*$L$2*$M$2*$N$2*E4191*1000/'Costo de tareas'!$B$14</f>
        <v>1505.065497</v>
      </c>
      <c r="H4191" s="16">
        <f>IF(G4191 &gt; 'Costo de tareas'!$B$13, 'Costo de tareas'!$B$13, IF(G4191 &lt; 'Costo de tareas'!$B$13*0.2, 0, 'Costo de tareas'!$B$13- G4191))</f>
        <v>39.28055556</v>
      </c>
      <c r="I4191" s="17">
        <f>IF(H4191=0,'Costo de tareas'!$B$13,'Costo de tareas'!$B$13-H4191)</f>
        <v>0</v>
      </c>
      <c r="J4191" s="2"/>
      <c r="K4191" s="2"/>
      <c r="P4191" s="2"/>
    </row>
    <row r="4192">
      <c r="A4192" s="3" t="s">
        <v>5548</v>
      </c>
      <c r="B4192" s="11" t="str">
        <f t="shared" si="1"/>
        <v>20210624</v>
      </c>
      <c r="C4192" s="12">
        <f t="shared" si="2"/>
        <v>44371</v>
      </c>
      <c r="D4192" s="3" t="str">
        <f t="shared" si="3"/>
        <v>14</v>
      </c>
      <c r="E4192" s="13">
        <v>885.0</v>
      </c>
      <c r="F4192" s="14">
        <f>'Costo de tareas'!$B$15</f>
        <v>0.1964027778</v>
      </c>
      <c r="G4192" s="15">
        <f>'Producción diaria'!$T$3*$L$2*$M$2*$N$2*E4192*1000/'Costo de tareas'!$B$14</f>
        <v>1330.652313</v>
      </c>
      <c r="H4192" s="16">
        <f>IF(G4192 &gt; 'Costo de tareas'!$B$13, 'Costo de tareas'!$B$13, IF(G4192 &lt; 'Costo de tareas'!$B$13*0.2, 0, 'Costo de tareas'!$B$13- G4192))</f>
        <v>39.28055556</v>
      </c>
      <c r="I4192" s="17">
        <f>IF(H4192=0,'Costo de tareas'!$B$13,'Costo de tareas'!$B$13-H4192)</f>
        <v>0</v>
      </c>
      <c r="J4192" s="2"/>
      <c r="K4192" s="2"/>
      <c r="P4192" s="2"/>
    </row>
    <row r="4193">
      <c r="A4193" s="3" t="s">
        <v>5550</v>
      </c>
      <c r="B4193" s="11" t="str">
        <f t="shared" si="1"/>
        <v>20210624</v>
      </c>
      <c r="C4193" s="12">
        <f t="shared" si="2"/>
        <v>44371</v>
      </c>
      <c r="D4193" s="3" t="str">
        <f t="shared" si="3"/>
        <v>15</v>
      </c>
      <c r="E4193" s="13">
        <v>746.0</v>
      </c>
      <c r="F4193" s="14">
        <f>'Costo de tareas'!$B$15</f>
        <v>0.1964027778</v>
      </c>
      <c r="G4193" s="15">
        <f>'Producción diaria'!$T$3*$L$2*$M$2*$N$2*E4193*1000/'Costo de tareas'!$B$14</f>
        <v>1121.657204</v>
      </c>
      <c r="H4193" s="16">
        <f>IF(G4193 &gt; 'Costo de tareas'!$B$13, 'Costo de tareas'!$B$13, IF(G4193 &lt; 'Costo de tareas'!$B$13*0.2, 0, 'Costo de tareas'!$B$13- G4193))</f>
        <v>39.28055556</v>
      </c>
      <c r="I4193" s="17">
        <f>IF(H4193=0,'Costo de tareas'!$B$13,'Costo de tareas'!$B$13-H4193)</f>
        <v>0</v>
      </c>
      <c r="J4193" s="2"/>
      <c r="K4193" s="2"/>
      <c r="P4193" s="2"/>
    </row>
    <row r="4194">
      <c r="A4194" s="3" t="s">
        <v>5552</v>
      </c>
      <c r="B4194" s="11" t="str">
        <f t="shared" si="1"/>
        <v>20210624</v>
      </c>
      <c r="C4194" s="12">
        <f t="shared" si="2"/>
        <v>44371</v>
      </c>
      <c r="D4194" s="3" t="str">
        <f t="shared" si="3"/>
        <v>16</v>
      </c>
      <c r="E4194" s="13">
        <v>499.0</v>
      </c>
      <c r="F4194" s="14">
        <f>'Costo de tareas'!$B$15</f>
        <v>0.1964027778</v>
      </c>
      <c r="G4194" s="15">
        <f>'Producción diaria'!$T$3*$L$2*$M$2*$N$2*E4194*1000/'Costo de tareas'!$B$14</f>
        <v>750.2774056</v>
      </c>
      <c r="H4194" s="16">
        <f>IF(G4194 &gt; 'Costo de tareas'!$B$13, 'Costo de tareas'!$B$13, IF(G4194 &lt; 'Costo de tareas'!$B$13*0.2, 0, 'Costo de tareas'!$B$13- G4194))</f>
        <v>39.28055556</v>
      </c>
      <c r="I4194" s="17">
        <f>IF(H4194=0,'Costo de tareas'!$B$13,'Costo de tareas'!$B$13-H4194)</f>
        <v>0</v>
      </c>
      <c r="J4194" s="2"/>
      <c r="K4194" s="2"/>
      <c r="P4194" s="2"/>
    </row>
    <row r="4195">
      <c r="A4195" s="3" t="s">
        <v>5554</v>
      </c>
      <c r="B4195" s="11" t="str">
        <f t="shared" si="1"/>
        <v>20210624</v>
      </c>
      <c r="C4195" s="12">
        <f t="shared" si="2"/>
        <v>44371</v>
      </c>
      <c r="D4195" s="3" t="str">
        <f t="shared" si="3"/>
        <v>17</v>
      </c>
      <c r="E4195" s="13">
        <v>414.0</v>
      </c>
      <c r="F4195" s="14">
        <f>'Costo de tareas'!$B$15</f>
        <v>0.1964027778</v>
      </c>
      <c r="G4195" s="15">
        <f>'Producción diaria'!$T$3*$L$2*$M$2*$N$2*E4195*1000/'Costo de tareas'!$B$14</f>
        <v>622.4746411</v>
      </c>
      <c r="H4195" s="16">
        <f>IF(G4195 &gt; 'Costo de tareas'!$B$13, 'Costo de tareas'!$B$13, IF(G4195 &lt; 'Costo de tareas'!$B$13*0.2, 0, 'Costo de tareas'!$B$13- G4195))</f>
        <v>39.28055556</v>
      </c>
      <c r="I4195" s="17">
        <f>IF(H4195=0,'Costo de tareas'!$B$13,'Costo de tareas'!$B$13-H4195)</f>
        <v>0</v>
      </c>
      <c r="J4195" s="2"/>
      <c r="K4195" s="2"/>
      <c r="P4195" s="2"/>
    </row>
    <row r="4196">
      <c r="A4196" s="3" t="s">
        <v>5556</v>
      </c>
      <c r="B4196" s="11" t="str">
        <f t="shared" si="1"/>
        <v>20210624</v>
      </c>
      <c r="C4196" s="12">
        <f t="shared" si="2"/>
        <v>44371</v>
      </c>
      <c r="D4196" s="3" t="str">
        <f t="shared" si="3"/>
        <v>18</v>
      </c>
      <c r="E4196" s="13">
        <v>22.0</v>
      </c>
      <c r="F4196" s="14">
        <f>'Costo de tareas'!$B$15</f>
        <v>0.1964027778</v>
      </c>
      <c r="G4196" s="15">
        <f>'Producción diaria'!$T$3*$L$2*$M$2*$N$2*E4196*1000/'Costo de tareas'!$B$14</f>
        <v>33.07836257</v>
      </c>
      <c r="H4196" s="16">
        <f>IF(G4196 &gt; 'Costo de tareas'!$B$13, 'Costo de tareas'!$B$13, IF(G4196 &lt; 'Costo de tareas'!$B$13*0.2, 0, 'Costo de tareas'!$B$13- G4196))</f>
        <v>6.202192982</v>
      </c>
      <c r="I4196" s="17">
        <f>IF(H4196=0,'Costo de tareas'!$B$13,'Costo de tareas'!$B$13-H4196)</f>
        <v>33.07836257</v>
      </c>
      <c r="J4196" s="2"/>
      <c r="K4196" s="2"/>
      <c r="P4196" s="2"/>
    </row>
    <row r="4197">
      <c r="A4197" s="3" t="s">
        <v>5557</v>
      </c>
      <c r="B4197" s="11" t="str">
        <f t="shared" si="1"/>
        <v>20210624</v>
      </c>
      <c r="C4197" s="12">
        <f t="shared" si="2"/>
        <v>44371</v>
      </c>
      <c r="D4197" s="3" t="str">
        <f t="shared" si="3"/>
        <v>19</v>
      </c>
      <c r="E4197" s="13">
        <v>43.0</v>
      </c>
      <c r="F4197" s="14">
        <f>'Costo de tareas'!$B$15</f>
        <v>0.1964027778</v>
      </c>
      <c r="G4197" s="15">
        <f>'Producción diaria'!$T$3*$L$2*$M$2*$N$2*E4197*1000/'Costo de tareas'!$B$14</f>
        <v>64.65316321</v>
      </c>
      <c r="H4197" s="16">
        <f>IF(G4197 &gt; 'Costo de tareas'!$B$13, 'Costo de tareas'!$B$13, IF(G4197 &lt; 'Costo de tareas'!$B$13*0.2, 0, 'Costo de tareas'!$B$13- G4197))</f>
        <v>39.28055556</v>
      </c>
      <c r="I4197" s="17">
        <f>IF(H4197=0,'Costo de tareas'!$B$13,'Costo de tareas'!$B$13-H4197)</f>
        <v>0</v>
      </c>
      <c r="J4197" s="2"/>
      <c r="K4197" s="2"/>
      <c r="P4197" s="2"/>
    </row>
    <row r="4198">
      <c r="A4198" s="3" t="s">
        <v>5558</v>
      </c>
      <c r="B4198" s="11" t="str">
        <f t="shared" si="1"/>
        <v>20210624</v>
      </c>
      <c r="C4198" s="12">
        <f t="shared" si="2"/>
        <v>44371</v>
      </c>
      <c r="D4198" s="3" t="str">
        <f t="shared" si="3"/>
        <v>20</v>
      </c>
      <c r="E4198" s="13">
        <v>0.0</v>
      </c>
      <c r="F4198" s="14">
        <f>'Costo de tareas'!$B$15</f>
        <v>0.1964027778</v>
      </c>
      <c r="G4198" s="15">
        <f>'Producción diaria'!$T$3*$L$2*$M$2*$N$2*E4198*1000/'Costo de tareas'!$B$14</f>
        <v>0</v>
      </c>
      <c r="H4198" s="16">
        <f>IF(G4198 &gt; 'Costo de tareas'!$B$13, 'Costo de tareas'!$B$13, IF(G4198 &lt; 'Costo de tareas'!$B$13*0.2, 0, 'Costo de tareas'!$B$13- G4198))</f>
        <v>0</v>
      </c>
      <c r="I4198" s="17">
        <f>IF(H4198=0,'Costo de tareas'!$B$13,'Costo de tareas'!$B$13-H4198)</f>
        <v>39.28055556</v>
      </c>
      <c r="J4198" s="2"/>
      <c r="K4198" s="2"/>
      <c r="P4198" s="2"/>
    </row>
    <row r="4199">
      <c r="A4199" s="3" t="s">
        <v>5560</v>
      </c>
      <c r="B4199" s="11" t="str">
        <f t="shared" si="1"/>
        <v>20210624</v>
      </c>
      <c r="C4199" s="12">
        <f t="shared" si="2"/>
        <v>44371</v>
      </c>
      <c r="D4199" s="3" t="str">
        <f t="shared" si="3"/>
        <v>21</v>
      </c>
      <c r="E4199" s="13">
        <v>0.0</v>
      </c>
      <c r="F4199" s="14">
        <f>'Costo de tareas'!$B$15</f>
        <v>0.1964027778</v>
      </c>
      <c r="G4199" s="15">
        <f>'Producción diaria'!$T$3*$L$2*$M$2*$N$2*E4199*1000/'Costo de tareas'!$B$14</f>
        <v>0</v>
      </c>
      <c r="H4199" s="16">
        <f>IF(G4199 &gt; 'Costo de tareas'!$B$13, 'Costo de tareas'!$B$13, IF(G4199 &lt; 'Costo de tareas'!$B$13*0.2, 0, 'Costo de tareas'!$B$13- G4199))</f>
        <v>0</v>
      </c>
      <c r="I4199" s="17">
        <f>IF(H4199=0,'Costo de tareas'!$B$13,'Costo de tareas'!$B$13-H4199)</f>
        <v>39.28055556</v>
      </c>
      <c r="J4199" s="2"/>
      <c r="K4199" s="2"/>
      <c r="P4199" s="2"/>
    </row>
    <row r="4200">
      <c r="A4200" s="3" t="s">
        <v>5562</v>
      </c>
      <c r="B4200" s="11" t="str">
        <f t="shared" si="1"/>
        <v>20210624</v>
      </c>
      <c r="C4200" s="12">
        <f t="shared" si="2"/>
        <v>44371</v>
      </c>
      <c r="D4200" s="3" t="str">
        <f t="shared" si="3"/>
        <v>22</v>
      </c>
      <c r="E4200" s="13">
        <v>0.0</v>
      </c>
      <c r="F4200" s="14">
        <f>'Costo de tareas'!$B$15</f>
        <v>0.1964027778</v>
      </c>
      <c r="G4200" s="15">
        <f>'Producción diaria'!$T$3*$L$2*$M$2*$N$2*E4200*1000/'Costo de tareas'!$B$14</f>
        <v>0</v>
      </c>
      <c r="H4200" s="16">
        <f>IF(G4200 &gt; 'Costo de tareas'!$B$13, 'Costo de tareas'!$B$13, IF(G4200 &lt; 'Costo de tareas'!$B$13*0.2, 0, 'Costo de tareas'!$B$13- G4200))</f>
        <v>0</v>
      </c>
      <c r="I4200" s="17">
        <f>IF(H4200=0,'Costo de tareas'!$B$13,'Costo de tareas'!$B$13-H4200)</f>
        <v>39.28055556</v>
      </c>
      <c r="J4200" s="2"/>
      <c r="K4200" s="2"/>
      <c r="P4200" s="2"/>
    </row>
    <row r="4201">
      <c r="A4201" s="3" t="s">
        <v>5564</v>
      </c>
      <c r="B4201" s="11" t="str">
        <f t="shared" si="1"/>
        <v>20210624</v>
      </c>
      <c r="C4201" s="12">
        <f t="shared" si="2"/>
        <v>44371</v>
      </c>
      <c r="D4201" s="3" t="str">
        <f t="shared" si="3"/>
        <v>23</v>
      </c>
      <c r="E4201" s="13">
        <v>0.0</v>
      </c>
      <c r="F4201" s="14">
        <f>'Costo de tareas'!$B$15</f>
        <v>0.1964027778</v>
      </c>
      <c r="G4201" s="15">
        <f>'Producción diaria'!$T$3*$L$2*$M$2*$N$2*E4201*1000/'Costo de tareas'!$B$14</f>
        <v>0</v>
      </c>
      <c r="H4201" s="16">
        <f>IF(G4201 &gt; 'Costo de tareas'!$B$13, 'Costo de tareas'!$B$13, IF(G4201 &lt; 'Costo de tareas'!$B$13*0.2, 0, 'Costo de tareas'!$B$13- G4201))</f>
        <v>0</v>
      </c>
      <c r="I4201" s="17">
        <f>IF(H4201=0,'Costo de tareas'!$B$13,'Costo de tareas'!$B$13-H4201)</f>
        <v>39.28055556</v>
      </c>
      <c r="J4201" s="2"/>
      <c r="K4201" s="2"/>
      <c r="P4201" s="2"/>
    </row>
    <row r="4202">
      <c r="A4202" s="3" t="s">
        <v>5565</v>
      </c>
      <c r="B4202" s="11" t="str">
        <f t="shared" si="1"/>
        <v>20210625</v>
      </c>
      <c r="C4202" s="12">
        <f t="shared" si="2"/>
        <v>44372</v>
      </c>
      <c r="D4202" s="3" t="str">
        <f t="shared" si="3"/>
        <v>00</v>
      </c>
      <c r="E4202" s="13">
        <v>0.0</v>
      </c>
      <c r="F4202" s="14">
        <f>'Costo de tareas'!$B$15</f>
        <v>0.1964027778</v>
      </c>
      <c r="G4202" s="15">
        <f>'Producción diaria'!$T$3*$L$2*$M$2*$N$2*E4202*1000/'Costo de tareas'!$B$14</f>
        <v>0</v>
      </c>
      <c r="H4202" s="16">
        <f>IF(G4202 &gt; 'Costo de tareas'!$B$13, 'Costo de tareas'!$B$13, IF(G4202 &lt; 'Costo de tareas'!$B$13*0.2, 0, 'Costo de tareas'!$B$13- G4202))</f>
        <v>0</v>
      </c>
      <c r="I4202" s="17">
        <f>IF(H4202=0,'Costo de tareas'!$B$13,'Costo de tareas'!$B$13-H4202)</f>
        <v>39.28055556</v>
      </c>
      <c r="J4202" s="2"/>
      <c r="K4202" s="2"/>
      <c r="P4202" s="2"/>
    </row>
    <row r="4203">
      <c r="A4203" s="3" t="s">
        <v>5566</v>
      </c>
      <c r="B4203" s="11" t="str">
        <f t="shared" si="1"/>
        <v>20210625</v>
      </c>
      <c r="C4203" s="12">
        <f t="shared" si="2"/>
        <v>44372</v>
      </c>
      <c r="D4203" s="3" t="str">
        <f t="shared" si="3"/>
        <v>01</v>
      </c>
      <c r="E4203" s="13">
        <v>0.0</v>
      </c>
      <c r="F4203" s="14">
        <f>'Costo de tareas'!$B$15</f>
        <v>0.1964027778</v>
      </c>
      <c r="G4203" s="15">
        <f>'Producción diaria'!$T$3*$L$2*$M$2*$N$2*E4203*1000/'Costo de tareas'!$B$14</f>
        <v>0</v>
      </c>
      <c r="H4203" s="16">
        <f>IF(G4203 &gt; 'Costo de tareas'!$B$13, 'Costo de tareas'!$B$13, IF(G4203 &lt; 'Costo de tareas'!$B$13*0.2, 0, 'Costo de tareas'!$B$13- G4203))</f>
        <v>0</v>
      </c>
      <c r="I4203" s="17">
        <f>IF(H4203=0,'Costo de tareas'!$B$13,'Costo de tareas'!$B$13-H4203)</f>
        <v>39.28055556</v>
      </c>
      <c r="J4203" s="2"/>
      <c r="K4203" s="2"/>
      <c r="P4203" s="2"/>
    </row>
    <row r="4204">
      <c r="A4204" s="3" t="s">
        <v>5568</v>
      </c>
      <c r="B4204" s="11" t="str">
        <f t="shared" si="1"/>
        <v>20210625</v>
      </c>
      <c r="C4204" s="12">
        <f t="shared" si="2"/>
        <v>44372</v>
      </c>
      <c r="D4204" s="3" t="str">
        <f t="shared" si="3"/>
        <v>02</v>
      </c>
      <c r="E4204" s="13">
        <v>0.0</v>
      </c>
      <c r="F4204" s="14">
        <f>'Costo de tareas'!$B$15</f>
        <v>0.1964027778</v>
      </c>
      <c r="G4204" s="15">
        <f>'Producción diaria'!$T$3*$L$2*$M$2*$N$2*E4204*1000/'Costo de tareas'!$B$14</f>
        <v>0</v>
      </c>
      <c r="H4204" s="16">
        <f>IF(G4204 &gt; 'Costo de tareas'!$B$13, 'Costo de tareas'!$B$13, IF(G4204 &lt; 'Costo de tareas'!$B$13*0.2, 0, 'Costo de tareas'!$B$13- G4204))</f>
        <v>0</v>
      </c>
      <c r="I4204" s="17">
        <f>IF(H4204=0,'Costo de tareas'!$B$13,'Costo de tareas'!$B$13-H4204)</f>
        <v>39.28055556</v>
      </c>
      <c r="J4204" s="2"/>
      <c r="K4204" s="2"/>
      <c r="P4204" s="2"/>
    </row>
    <row r="4205">
      <c r="A4205" s="3" t="s">
        <v>5569</v>
      </c>
      <c r="B4205" s="11" t="str">
        <f t="shared" si="1"/>
        <v>20210625</v>
      </c>
      <c r="C4205" s="12">
        <f t="shared" si="2"/>
        <v>44372</v>
      </c>
      <c r="D4205" s="3" t="str">
        <f t="shared" si="3"/>
        <v>03</v>
      </c>
      <c r="E4205" s="13">
        <v>0.0</v>
      </c>
      <c r="F4205" s="14">
        <f>'Costo de tareas'!$B$15</f>
        <v>0.1964027778</v>
      </c>
      <c r="G4205" s="15">
        <f>'Producción diaria'!$T$3*$L$2*$M$2*$N$2*E4205*1000/'Costo de tareas'!$B$14</f>
        <v>0</v>
      </c>
      <c r="H4205" s="16">
        <f>IF(G4205 &gt; 'Costo de tareas'!$B$13, 'Costo de tareas'!$B$13, IF(G4205 &lt; 'Costo de tareas'!$B$13*0.2, 0, 'Costo de tareas'!$B$13- G4205))</f>
        <v>0</v>
      </c>
      <c r="I4205" s="17">
        <f>IF(H4205=0,'Costo de tareas'!$B$13,'Costo de tareas'!$B$13-H4205)</f>
        <v>39.28055556</v>
      </c>
      <c r="J4205" s="2"/>
      <c r="K4205" s="2"/>
      <c r="P4205" s="2"/>
    </row>
    <row r="4206">
      <c r="A4206" s="3" t="s">
        <v>5570</v>
      </c>
      <c r="B4206" s="11" t="str">
        <f t="shared" si="1"/>
        <v>20210625</v>
      </c>
      <c r="C4206" s="12">
        <f t="shared" si="2"/>
        <v>44372</v>
      </c>
      <c r="D4206" s="3" t="str">
        <f t="shared" si="3"/>
        <v>04</v>
      </c>
      <c r="E4206" s="13">
        <v>0.0</v>
      </c>
      <c r="F4206" s="14">
        <f>'Costo de tareas'!$B$15</f>
        <v>0.1964027778</v>
      </c>
      <c r="G4206" s="15">
        <f>'Producción diaria'!$T$3*$L$2*$M$2*$N$2*E4206*1000/'Costo de tareas'!$B$14</f>
        <v>0</v>
      </c>
      <c r="H4206" s="16">
        <f>IF(G4206 &gt; 'Costo de tareas'!$B$13, 'Costo de tareas'!$B$13, IF(G4206 &lt; 'Costo de tareas'!$B$13*0.2, 0, 'Costo de tareas'!$B$13- G4206))</f>
        <v>0</v>
      </c>
      <c r="I4206" s="17">
        <f>IF(H4206=0,'Costo de tareas'!$B$13,'Costo de tareas'!$B$13-H4206)</f>
        <v>39.28055556</v>
      </c>
      <c r="J4206" s="2"/>
      <c r="K4206" s="2"/>
      <c r="P4206" s="2"/>
    </row>
    <row r="4207">
      <c r="A4207" s="3" t="s">
        <v>5571</v>
      </c>
      <c r="B4207" s="11" t="str">
        <f t="shared" si="1"/>
        <v>20210625</v>
      </c>
      <c r="C4207" s="12">
        <f t="shared" si="2"/>
        <v>44372</v>
      </c>
      <c r="D4207" s="3" t="str">
        <f t="shared" si="3"/>
        <v>05</v>
      </c>
      <c r="E4207" s="13">
        <v>13.0</v>
      </c>
      <c r="F4207" s="14">
        <f>'Costo de tareas'!$B$15</f>
        <v>0.1964027778</v>
      </c>
      <c r="G4207" s="15">
        <f>'Producción diaria'!$T$3*$L$2*$M$2*$N$2*E4207*1000/'Costo de tareas'!$B$14</f>
        <v>19.54630516</v>
      </c>
      <c r="H4207" s="16">
        <f>IF(G4207 &gt; 'Costo de tareas'!$B$13, 'Costo de tareas'!$B$13, IF(G4207 &lt; 'Costo de tareas'!$B$13*0.2, 0, 'Costo de tareas'!$B$13- G4207))</f>
        <v>19.7342504</v>
      </c>
      <c r="I4207" s="17">
        <f>IF(H4207=0,'Costo de tareas'!$B$13,'Costo de tareas'!$B$13-H4207)</f>
        <v>19.54630516</v>
      </c>
      <c r="J4207" s="2"/>
      <c r="K4207" s="2"/>
      <c r="P4207" s="2"/>
    </row>
    <row r="4208">
      <c r="A4208" s="3" t="s">
        <v>5572</v>
      </c>
      <c r="B4208" s="11" t="str">
        <f t="shared" si="1"/>
        <v>20210625</v>
      </c>
      <c r="C4208" s="12">
        <f t="shared" si="2"/>
        <v>44372</v>
      </c>
      <c r="D4208" s="3" t="str">
        <f t="shared" si="3"/>
        <v>06</v>
      </c>
      <c r="E4208" s="13">
        <v>178.0</v>
      </c>
      <c r="F4208" s="14">
        <f>'Costo de tareas'!$B$15</f>
        <v>0.1964027778</v>
      </c>
      <c r="G4208" s="15">
        <f>'Producción diaria'!$T$3*$L$2*$M$2*$N$2*E4208*1000/'Costo de tareas'!$B$14</f>
        <v>267.6340245</v>
      </c>
      <c r="H4208" s="16">
        <f>IF(G4208 &gt; 'Costo de tareas'!$B$13, 'Costo de tareas'!$B$13, IF(G4208 &lt; 'Costo de tareas'!$B$13*0.2, 0, 'Costo de tareas'!$B$13- G4208))</f>
        <v>39.28055556</v>
      </c>
      <c r="I4208" s="17">
        <f>IF(H4208=0,'Costo de tareas'!$B$13,'Costo de tareas'!$B$13-H4208)</f>
        <v>0</v>
      </c>
      <c r="J4208" s="2"/>
      <c r="K4208" s="2"/>
      <c r="P4208" s="2"/>
    </row>
    <row r="4209">
      <c r="A4209" s="3" t="s">
        <v>5573</v>
      </c>
      <c r="B4209" s="11" t="str">
        <f t="shared" si="1"/>
        <v>20210625</v>
      </c>
      <c r="C4209" s="12">
        <f t="shared" si="2"/>
        <v>44372</v>
      </c>
      <c r="D4209" s="3" t="str">
        <f t="shared" si="3"/>
        <v>07</v>
      </c>
      <c r="E4209" s="13">
        <v>373.0</v>
      </c>
      <c r="F4209" s="14">
        <f>'Costo de tareas'!$B$15</f>
        <v>0.1964027778</v>
      </c>
      <c r="G4209" s="15">
        <f>'Producción diaria'!$T$3*$L$2*$M$2*$N$2*E4209*1000/'Costo de tareas'!$B$14</f>
        <v>560.8286018</v>
      </c>
      <c r="H4209" s="16">
        <f>IF(G4209 &gt; 'Costo de tareas'!$B$13, 'Costo de tareas'!$B$13, IF(G4209 &lt; 'Costo de tareas'!$B$13*0.2, 0, 'Costo de tareas'!$B$13- G4209))</f>
        <v>39.28055556</v>
      </c>
      <c r="I4209" s="17">
        <f>IF(H4209=0,'Costo de tareas'!$B$13,'Costo de tareas'!$B$13-H4209)</f>
        <v>0</v>
      </c>
      <c r="J4209" s="2"/>
      <c r="K4209" s="2"/>
      <c r="P4209" s="2"/>
    </row>
    <row r="4210">
      <c r="A4210" s="3" t="s">
        <v>5574</v>
      </c>
      <c r="B4210" s="11" t="str">
        <f t="shared" si="1"/>
        <v>20210625</v>
      </c>
      <c r="C4210" s="12">
        <f t="shared" si="2"/>
        <v>44372</v>
      </c>
      <c r="D4210" s="3" t="str">
        <f t="shared" si="3"/>
        <v>08</v>
      </c>
      <c r="E4210" s="13">
        <v>565.0</v>
      </c>
      <c r="F4210" s="14">
        <f>'Costo de tareas'!$B$15</f>
        <v>0.1964027778</v>
      </c>
      <c r="G4210" s="15">
        <f>'Producción diaria'!$T$3*$L$2*$M$2*$N$2*E4210*1000/'Costo de tareas'!$B$14</f>
        <v>849.5124934</v>
      </c>
      <c r="H4210" s="16">
        <f>IF(G4210 &gt; 'Costo de tareas'!$B$13, 'Costo de tareas'!$B$13, IF(G4210 &lt; 'Costo de tareas'!$B$13*0.2, 0, 'Costo de tareas'!$B$13- G4210))</f>
        <v>39.28055556</v>
      </c>
      <c r="I4210" s="17">
        <f>IF(H4210=0,'Costo de tareas'!$B$13,'Costo de tareas'!$B$13-H4210)</f>
        <v>0</v>
      </c>
      <c r="J4210" s="2"/>
      <c r="K4210" s="2"/>
      <c r="P4210" s="2"/>
    </row>
    <row r="4211">
      <c r="A4211" s="3" t="s">
        <v>5575</v>
      </c>
      <c r="B4211" s="11" t="str">
        <f t="shared" si="1"/>
        <v>20210625</v>
      </c>
      <c r="C4211" s="12">
        <f t="shared" si="2"/>
        <v>44372</v>
      </c>
      <c r="D4211" s="3" t="str">
        <f t="shared" si="3"/>
        <v>09</v>
      </c>
      <c r="E4211" s="13">
        <v>742.0</v>
      </c>
      <c r="F4211" s="14">
        <f>'Costo de tareas'!$B$15</f>
        <v>0.1964027778</v>
      </c>
      <c r="G4211" s="15">
        <f>'Producción diaria'!$T$3*$L$2*$M$2*$N$2*E4211*1000/'Costo de tareas'!$B$14</f>
        <v>1115.642956</v>
      </c>
      <c r="H4211" s="16">
        <f>IF(G4211 &gt; 'Costo de tareas'!$B$13, 'Costo de tareas'!$B$13, IF(G4211 &lt; 'Costo de tareas'!$B$13*0.2, 0, 'Costo de tareas'!$B$13- G4211))</f>
        <v>39.28055556</v>
      </c>
      <c r="I4211" s="17">
        <f>IF(H4211=0,'Costo de tareas'!$B$13,'Costo de tareas'!$B$13-H4211)</f>
        <v>0</v>
      </c>
      <c r="J4211" s="2"/>
      <c r="K4211" s="2"/>
      <c r="P4211" s="2"/>
    </row>
    <row r="4212">
      <c r="A4212" s="3" t="s">
        <v>5576</v>
      </c>
      <c r="B4212" s="11" t="str">
        <f t="shared" si="1"/>
        <v>20210625</v>
      </c>
      <c r="C4212" s="12">
        <f t="shared" si="2"/>
        <v>44372</v>
      </c>
      <c r="D4212" s="3" t="str">
        <f t="shared" si="3"/>
        <v>10</v>
      </c>
      <c r="E4212" s="13">
        <v>878.0</v>
      </c>
      <c r="F4212" s="14">
        <f>'Costo de tareas'!$B$15</f>
        <v>0.1964027778</v>
      </c>
      <c r="G4212" s="15">
        <f>'Producción diaria'!$T$3*$L$2*$M$2*$N$2*E4212*1000/'Costo de tareas'!$B$14</f>
        <v>1320.127379</v>
      </c>
      <c r="H4212" s="16">
        <f>IF(G4212 &gt; 'Costo de tareas'!$B$13, 'Costo de tareas'!$B$13, IF(G4212 &lt; 'Costo de tareas'!$B$13*0.2, 0, 'Costo de tareas'!$B$13- G4212))</f>
        <v>39.28055556</v>
      </c>
      <c r="I4212" s="17">
        <f>IF(H4212=0,'Costo de tareas'!$B$13,'Costo de tareas'!$B$13-H4212)</f>
        <v>0</v>
      </c>
      <c r="J4212" s="2"/>
      <c r="K4212" s="2"/>
      <c r="P4212" s="2"/>
    </row>
    <row r="4213">
      <c r="A4213" s="3" t="s">
        <v>5577</v>
      </c>
      <c r="B4213" s="11" t="str">
        <f t="shared" si="1"/>
        <v>20210625</v>
      </c>
      <c r="C4213" s="12">
        <f t="shared" si="2"/>
        <v>44372</v>
      </c>
      <c r="D4213" s="3" t="str">
        <f t="shared" si="3"/>
        <v>11</v>
      </c>
      <c r="E4213" s="13">
        <v>966.0</v>
      </c>
      <c r="F4213" s="14">
        <f>'Costo de tareas'!$B$15</f>
        <v>0.1964027778</v>
      </c>
      <c r="G4213" s="15">
        <f>'Producción diaria'!$T$3*$L$2*$M$2*$N$2*E4213*1000/'Costo de tareas'!$B$14</f>
        <v>1452.440829</v>
      </c>
      <c r="H4213" s="16">
        <f>IF(G4213 &gt; 'Costo de tareas'!$B$13, 'Costo de tareas'!$B$13, IF(G4213 &lt; 'Costo de tareas'!$B$13*0.2, 0, 'Costo de tareas'!$B$13- G4213))</f>
        <v>39.28055556</v>
      </c>
      <c r="I4213" s="17">
        <f>IF(H4213=0,'Costo de tareas'!$B$13,'Costo de tareas'!$B$13-H4213)</f>
        <v>0</v>
      </c>
      <c r="J4213" s="2"/>
      <c r="K4213" s="2"/>
      <c r="P4213" s="2"/>
    </row>
    <row r="4214">
      <c r="A4214" s="3" t="s">
        <v>5578</v>
      </c>
      <c r="B4214" s="11" t="str">
        <f t="shared" si="1"/>
        <v>20210625</v>
      </c>
      <c r="C4214" s="12">
        <f t="shared" si="2"/>
        <v>44372</v>
      </c>
      <c r="D4214" s="3" t="str">
        <f t="shared" si="3"/>
        <v>12</v>
      </c>
      <c r="E4214" s="13">
        <v>1008.0</v>
      </c>
      <c r="F4214" s="14">
        <f>'Costo de tareas'!$B$15</f>
        <v>0.1964027778</v>
      </c>
      <c r="G4214" s="15">
        <f>'Producción diaria'!$T$3*$L$2*$M$2*$N$2*E4214*1000/'Costo de tareas'!$B$14</f>
        <v>1515.590431</v>
      </c>
      <c r="H4214" s="16">
        <f>IF(G4214 &gt; 'Costo de tareas'!$B$13, 'Costo de tareas'!$B$13, IF(G4214 &lt; 'Costo de tareas'!$B$13*0.2, 0, 'Costo de tareas'!$B$13- G4214))</f>
        <v>39.28055556</v>
      </c>
      <c r="I4214" s="17">
        <f>IF(H4214=0,'Costo de tareas'!$B$13,'Costo de tareas'!$B$13-H4214)</f>
        <v>0</v>
      </c>
      <c r="J4214" s="2"/>
      <c r="K4214" s="2"/>
      <c r="P4214" s="2"/>
    </row>
    <row r="4215">
      <c r="A4215" s="3" t="s">
        <v>5579</v>
      </c>
      <c r="B4215" s="11" t="str">
        <f t="shared" si="1"/>
        <v>20210625</v>
      </c>
      <c r="C4215" s="12">
        <f t="shared" si="2"/>
        <v>44372</v>
      </c>
      <c r="D4215" s="3" t="str">
        <f t="shared" si="3"/>
        <v>13</v>
      </c>
      <c r="E4215" s="13">
        <v>98.0</v>
      </c>
      <c r="F4215" s="14">
        <f>'Costo de tareas'!$B$15</f>
        <v>0.1964027778</v>
      </c>
      <c r="G4215" s="15">
        <f>'Producción diaria'!$T$3*$L$2*$M$2*$N$2*E4215*1000/'Costo de tareas'!$B$14</f>
        <v>147.3490696</v>
      </c>
      <c r="H4215" s="16">
        <f>IF(G4215 &gt; 'Costo de tareas'!$B$13, 'Costo de tareas'!$B$13, IF(G4215 &lt; 'Costo de tareas'!$B$13*0.2, 0, 'Costo de tareas'!$B$13- G4215))</f>
        <v>39.28055556</v>
      </c>
      <c r="I4215" s="17">
        <f>IF(H4215=0,'Costo de tareas'!$B$13,'Costo de tareas'!$B$13-H4215)</f>
        <v>0</v>
      </c>
      <c r="J4215" s="2"/>
      <c r="K4215" s="2"/>
      <c r="P4215" s="2"/>
    </row>
    <row r="4216">
      <c r="A4216" s="3" t="s">
        <v>5581</v>
      </c>
      <c r="B4216" s="11" t="str">
        <f t="shared" si="1"/>
        <v>20210625</v>
      </c>
      <c r="C4216" s="12">
        <f t="shared" si="2"/>
        <v>44372</v>
      </c>
      <c r="D4216" s="3" t="str">
        <f t="shared" si="3"/>
        <v>14</v>
      </c>
      <c r="E4216" s="13">
        <v>809.0</v>
      </c>
      <c r="F4216" s="14">
        <f>'Costo de tareas'!$B$15</f>
        <v>0.1964027778</v>
      </c>
      <c r="G4216" s="15">
        <f>'Producción diaria'!$T$3*$L$2*$M$2*$N$2*E4216*1000/'Costo de tareas'!$B$14</f>
        <v>1216.381606</v>
      </c>
      <c r="H4216" s="16">
        <f>IF(G4216 &gt; 'Costo de tareas'!$B$13, 'Costo de tareas'!$B$13, IF(G4216 &lt; 'Costo de tareas'!$B$13*0.2, 0, 'Costo de tareas'!$B$13- G4216))</f>
        <v>39.28055556</v>
      </c>
      <c r="I4216" s="17">
        <f>IF(H4216=0,'Costo de tareas'!$B$13,'Costo de tareas'!$B$13-H4216)</f>
        <v>0</v>
      </c>
      <c r="J4216" s="2"/>
      <c r="K4216" s="2"/>
      <c r="P4216" s="2"/>
    </row>
    <row r="4217">
      <c r="A4217" s="3" t="s">
        <v>5582</v>
      </c>
      <c r="B4217" s="11" t="str">
        <f t="shared" si="1"/>
        <v>20210625</v>
      </c>
      <c r="C4217" s="12">
        <f t="shared" si="2"/>
        <v>44372</v>
      </c>
      <c r="D4217" s="3" t="str">
        <f t="shared" si="3"/>
        <v>15</v>
      </c>
      <c r="E4217" s="13">
        <v>756.0</v>
      </c>
      <c r="F4217" s="14">
        <f>'Costo de tareas'!$B$15</f>
        <v>0.1964027778</v>
      </c>
      <c r="G4217" s="15">
        <f>'Producción diaria'!$T$3*$L$2*$M$2*$N$2*E4217*1000/'Costo de tareas'!$B$14</f>
        <v>1136.692823</v>
      </c>
      <c r="H4217" s="16">
        <f>IF(G4217 &gt; 'Costo de tareas'!$B$13, 'Costo de tareas'!$B$13, IF(G4217 &lt; 'Costo de tareas'!$B$13*0.2, 0, 'Costo de tareas'!$B$13- G4217))</f>
        <v>39.28055556</v>
      </c>
      <c r="I4217" s="17">
        <f>IF(H4217=0,'Costo de tareas'!$B$13,'Costo de tareas'!$B$13-H4217)</f>
        <v>0</v>
      </c>
      <c r="J4217" s="2"/>
      <c r="K4217" s="2"/>
      <c r="P4217" s="2"/>
    </row>
    <row r="4218">
      <c r="A4218" s="3" t="s">
        <v>5583</v>
      </c>
      <c r="B4218" s="11" t="str">
        <f t="shared" si="1"/>
        <v>20210625</v>
      </c>
      <c r="C4218" s="12">
        <f t="shared" si="2"/>
        <v>44372</v>
      </c>
      <c r="D4218" s="3" t="str">
        <f t="shared" si="3"/>
        <v>16</v>
      </c>
      <c r="E4218" s="13">
        <v>563.0</v>
      </c>
      <c r="F4218" s="14">
        <f>'Costo de tareas'!$B$15</f>
        <v>0.1964027778</v>
      </c>
      <c r="G4218" s="15">
        <f>'Producción diaria'!$T$3*$L$2*$M$2*$N$2*E4218*1000/'Costo de tareas'!$B$14</f>
        <v>846.5053695</v>
      </c>
      <c r="H4218" s="16">
        <f>IF(G4218 &gt; 'Costo de tareas'!$B$13, 'Costo de tareas'!$B$13, IF(G4218 &lt; 'Costo de tareas'!$B$13*0.2, 0, 'Costo de tareas'!$B$13- G4218))</f>
        <v>39.28055556</v>
      </c>
      <c r="I4218" s="17">
        <f>IF(H4218=0,'Costo de tareas'!$B$13,'Costo de tareas'!$B$13-H4218)</f>
        <v>0</v>
      </c>
      <c r="J4218" s="2"/>
      <c r="K4218" s="2"/>
      <c r="P4218" s="2"/>
    </row>
    <row r="4219">
      <c r="A4219" s="3" t="s">
        <v>5584</v>
      </c>
      <c r="B4219" s="11" t="str">
        <f t="shared" si="1"/>
        <v>20210625</v>
      </c>
      <c r="C4219" s="12">
        <f t="shared" si="2"/>
        <v>44372</v>
      </c>
      <c r="D4219" s="3" t="str">
        <f t="shared" si="3"/>
        <v>17</v>
      </c>
      <c r="E4219" s="13">
        <v>287.0</v>
      </c>
      <c r="F4219" s="14">
        <f>'Costo de tareas'!$B$15</f>
        <v>0.1964027778</v>
      </c>
      <c r="G4219" s="15">
        <f>'Producción diaria'!$T$3*$L$2*$M$2*$N$2*E4219*1000/'Costo de tareas'!$B$14</f>
        <v>431.5222754</v>
      </c>
      <c r="H4219" s="16">
        <f>IF(G4219 &gt; 'Costo de tareas'!$B$13, 'Costo de tareas'!$B$13, IF(G4219 &lt; 'Costo de tareas'!$B$13*0.2, 0, 'Costo de tareas'!$B$13- G4219))</f>
        <v>39.28055556</v>
      </c>
      <c r="I4219" s="17">
        <f>IF(H4219=0,'Costo de tareas'!$B$13,'Costo de tareas'!$B$13-H4219)</f>
        <v>0</v>
      </c>
      <c r="J4219" s="2"/>
      <c r="K4219" s="2"/>
      <c r="P4219" s="2"/>
    </row>
    <row r="4220">
      <c r="A4220" s="3" t="s">
        <v>5585</v>
      </c>
      <c r="B4220" s="11" t="str">
        <f t="shared" si="1"/>
        <v>20210625</v>
      </c>
      <c r="C4220" s="12">
        <f t="shared" si="2"/>
        <v>44372</v>
      </c>
      <c r="D4220" s="3" t="str">
        <f t="shared" si="3"/>
        <v>18</v>
      </c>
      <c r="E4220" s="13">
        <v>219.0</v>
      </c>
      <c r="F4220" s="14">
        <f>'Costo de tareas'!$B$15</f>
        <v>0.1964027778</v>
      </c>
      <c r="G4220" s="15">
        <f>'Producción diaria'!$T$3*$L$2*$M$2*$N$2*E4220*1000/'Costo de tareas'!$B$14</f>
        <v>329.2800638</v>
      </c>
      <c r="H4220" s="16">
        <f>IF(G4220 &gt; 'Costo de tareas'!$B$13, 'Costo de tareas'!$B$13, IF(G4220 &lt; 'Costo de tareas'!$B$13*0.2, 0, 'Costo de tareas'!$B$13- G4220))</f>
        <v>39.28055556</v>
      </c>
      <c r="I4220" s="17">
        <f>IF(H4220=0,'Costo de tareas'!$B$13,'Costo de tareas'!$B$13-H4220)</f>
        <v>0</v>
      </c>
      <c r="J4220" s="2"/>
      <c r="K4220" s="2"/>
      <c r="P4220" s="2"/>
    </row>
    <row r="4221">
      <c r="A4221" s="3" t="s">
        <v>5586</v>
      </c>
      <c r="B4221" s="11" t="str">
        <f t="shared" si="1"/>
        <v>20210625</v>
      </c>
      <c r="C4221" s="12">
        <f t="shared" si="2"/>
        <v>44372</v>
      </c>
      <c r="D4221" s="3" t="str">
        <f t="shared" si="3"/>
        <v>19</v>
      </c>
      <c r="E4221" s="13">
        <v>44.0</v>
      </c>
      <c r="F4221" s="14">
        <f>'Costo de tareas'!$B$15</f>
        <v>0.1964027778</v>
      </c>
      <c r="G4221" s="15">
        <f>'Producción diaria'!$T$3*$L$2*$M$2*$N$2*E4221*1000/'Costo de tareas'!$B$14</f>
        <v>66.15672515</v>
      </c>
      <c r="H4221" s="16">
        <f>IF(G4221 &gt; 'Costo de tareas'!$B$13, 'Costo de tareas'!$B$13, IF(G4221 &lt; 'Costo de tareas'!$B$13*0.2, 0, 'Costo de tareas'!$B$13- G4221))</f>
        <v>39.28055556</v>
      </c>
      <c r="I4221" s="17">
        <f>IF(H4221=0,'Costo de tareas'!$B$13,'Costo de tareas'!$B$13-H4221)</f>
        <v>0</v>
      </c>
      <c r="J4221" s="2"/>
      <c r="K4221" s="2"/>
      <c r="P4221" s="2"/>
    </row>
    <row r="4222">
      <c r="A4222" s="3" t="s">
        <v>5587</v>
      </c>
      <c r="B4222" s="11" t="str">
        <f t="shared" si="1"/>
        <v>20210625</v>
      </c>
      <c r="C4222" s="12">
        <f t="shared" si="2"/>
        <v>44372</v>
      </c>
      <c r="D4222" s="3" t="str">
        <f t="shared" si="3"/>
        <v>20</v>
      </c>
      <c r="E4222" s="13">
        <v>0.0</v>
      </c>
      <c r="F4222" s="14">
        <f>'Costo de tareas'!$B$15</f>
        <v>0.1964027778</v>
      </c>
      <c r="G4222" s="15">
        <f>'Producción diaria'!$T$3*$L$2*$M$2*$N$2*E4222*1000/'Costo de tareas'!$B$14</f>
        <v>0</v>
      </c>
      <c r="H4222" s="16">
        <f>IF(G4222 &gt; 'Costo de tareas'!$B$13, 'Costo de tareas'!$B$13, IF(G4222 &lt; 'Costo de tareas'!$B$13*0.2, 0, 'Costo de tareas'!$B$13- G4222))</f>
        <v>0</v>
      </c>
      <c r="I4222" s="17">
        <f>IF(H4222=0,'Costo de tareas'!$B$13,'Costo de tareas'!$B$13-H4222)</f>
        <v>39.28055556</v>
      </c>
      <c r="J4222" s="2"/>
      <c r="K4222" s="2"/>
      <c r="P4222" s="2"/>
    </row>
    <row r="4223">
      <c r="A4223" s="3" t="s">
        <v>5589</v>
      </c>
      <c r="B4223" s="11" t="str">
        <f t="shared" si="1"/>
        <v>20210625</v>
      </c>
      <c r="C4223" s="12">
        <f t="shared" si="2"/>
        <v>44372</v>
      </c>
      <c r="D4223" s="3" t="str">
        <f t="shared" si="3"/>
        <v>21</v>
      </c>
      <c r="E4223" s="13">
        <v>0.0</v>
      </c>
      <c r="F4223" s="14">
        <f>'Costo de tareas'!$B$15</f>
        <v>0.1964027778</v>
      </c>
      <c r="G4223" s="15">
        <f>'Producción diaria'!$T$3*$L$2*$M$2*$N$2*E4223*1000/'Costo de tareas'!$B$14</f>
        <v>0</v>
      </c>
      <c r="H4223" s="16">
        <f>IF(G4223 &gt; 'Costo de tareas'!$B$13, 'Costo de tareas'!$B$13, IF(G4223 &lt; 'Costo de tareas'!$B$13*0.2, 0, 'Costo de tareas'!$B$13- G4223))</f>
        <v>0</v>
      </c>
      <c r="I4223" s="17">
        <f>IF(H4223=0,'Costo de tareas'!$B$13,'Costo de tareas'!$B$13-H4223)</f>
        <v>39.28055556</v>
      </c>
      <c r="J4223" s="2"/>
      <c r="K4223" s="2"/>
      <c r="P4223" s="2"/>
    </row>
    <row r="4224">
      <c r="A4224" s="3" t="s">
        <v>5591</v>
      </c>
      <c r="B4224" s="11" t="str">
        <f t="shared" si="1"/>
        <v>20210625</v>
      </c>
      <c r="C4224" s="12">
        <f t="shared" si="2"/>
        <v>44372</v>
      </c>
      <c r="D4224" s="3" t="str">
        <f t="shared" si="3"/>
        <v>22</v>
      </c>
      <c r="E4224" s="13">
        <v>0.0</v>
      </c>
      <c r="F4224" s="14">
        <f>'Costo de tareas'!$B$15</f>
        <v>0.1964027778</v>
      </c>
      <c r="G4224" s="15">
        <f>'Producción diaria'!$T$3*$L$2*$M$2*$N$2*E4224*1000/'Costo de tareas'!$B$14</f>
        <v>0</v>
      </c>
      <c r="H4224" s="16">
        <f>IF(G4224 &gt; 'Costo de tareas'!$B$13, 'Costo de tareas'!$B$13, IF(G4224 &lt; 'Costo de tareas'!$B$13*0.2, 0, 'Costo de tareas'!$B$13- G4224))</f>
        <v>0</v>
      </c>
      <c r="I4224" s="17">
        <f>IF(H4224=0,'Costo de tareas'!$B$13,'Costo de tareas'!$B$13-H4224)</f>
        <v>39.28055556</v>
      </c>
      <c r="J4224" s="2"/>
      <c r="K4224" s="2"/>
      <c r="P4224" s="2"/>
    </row>
    <row r="4225">
      <c r="A4225" s="3" t="s">
        <v>5592</v>
      </c>
      <c r="B4225" s="11" t="str">
        <f t="shared" si="1"/>
        <v>20210625</v>
      </c>
      <c r="C4225" s="12">
        <f t="shared" si="2"/>
        <v>44372</v>
      </c>
      <c r="D4225" s="3" t="str">
        <f t="shared" si="3"/>
        <v>23</v>
      </c>
      <c r="E4225" s="13">
        <v>0.0</v>
      </c>
      <c r="F4225" s="14">
        <f>'Costo de tareas'!$B$15</f>
        <v>0.1964027778</v>
      </c>
      <c r="G4225" s="15">
        <f>'Producción diaria'!$T$3*$L$2*$M$2*$N$2*E4225*1000/'Costo de tareas'!$B$14</f>
        <v>0</v>
      </c>
      <c r="H4225" s="16">
        <f>IF(G4225 &gt; 'Costo de tareas'!$B$13, 'Costo de tareas'!$B$13, IF(G4225 &lt; 'Costo de tareas'!$B$13*0.2, 0, 'Costo de tareas'!$B$13- G4225))</f>
        <v>0</v>
      </c>
      <c r="I4225" s="17">
        <f>IF(H4225=0,'Costo de tareas'!$B$13,'Costo de tareas'!$B$13-H4225)</f>
        <v>39.28055556</v>
      </c>
      <c r="J4225" s="2"/>
      <c r="K4225" s="2"/>
      <c r="P4225" s="2"/>
    </row>
    <row r="4226">
      <c r="A4226" s="3" t="s">
        <v>5593</v>
      </c>
      <c r="B4226" s="11" t="str">
        <f t="shared" si="1"/>
        <v>20210626</v>
      </c>
      <c r="C4226" s="12">
        <f t="shared" si="2"/>
        <v>44373</v>
      </c>
      <c r="D4226" s="3" t="str">
        <f t="shared" si="3"/>
        <v>00</v>
      </c>
      <c r="E4226" s="13">
        <v>0.0</v>
      </c>
      <c r="F4226" s="14">
        <f>'Costo de tareas'!$B$15</f>
        <v>0.1964027778</v>
      </c>
      <c r="G4226" s="15">
        <f>'Producción diaria'!$T$3*$L$2*$M$2*$N$2*E4226*1000/'Costo de tareas'!$B$14</f>
        <v>0</v>
      </c>
      <c r="H4226" s="16">
        <f>IF(G4226 &gt; 'Costo de tareas'!$B$13, 'Costo de tareas'!$B$13, IF(G4226 &lt; 'Costo de tareas'!$B$13*0.2, 0, 'Costo de tareas'!$B$13- G4226))</f>
        <v>0</v>
      </c>
      <c r="I4226" s="17">
        <f>IF(H4226=0,'Costo de tareas'!$B$13,'Costo de tareas'!$B$13-H4226)</f>
        <v>39.28055556</v>
      </c>
      <c r="J4226" s="2"/>
      <c r="K4226" s="2"/>
      <c r="P4226" s="2"/>
    </row>
    <row r="4227">
      <c r="A4227" s="3" t="s">
        <v>5595</v>
      </c>
      <c r="B4227" s="11" t="str">
        <f t="shared" si="1"/>
        <v>20210626</v>
      </c>
      <c r="C4227" s="12">
        <f t="shared" si="2"/>
        <v>44373</v>
      </c>
      <c r="D4227" s="3" t="str">
        <f t="shared" si="3"/>
        <v>01</v>
      </c>
      <c r="E4227" s="13">
        <v>0.0</v>
      </c>
      <c r="F4227" s="14">
        <f>'Costo de tareas'!$B$15</f>
        <v>0.1964027778</v>
      </c>
      <c r="G4227" s="15">
        <f>'Producción diaria'!$T$3*$L$2*$M$2*$N$2*E4227*1000/'Costo de tareas'!$B$14</f>
        <v>0</v>
      </c>
      <c r="H4227" s="16">
        <f>IF(G4227 &gt; 'Costo de tareas'!$B$13, 'Costo de tareas'!$B$13, IF(G4227 &lt; 'Costo de tareas'!$B$13*0.2, 0, 'Costo de tareas'!$B$13- G4227))</f>
        <v>0</v>
      </c>
      <c r="I4227" s="17">
        <f>IF(H4227=0,'Costo de tareas'!$B$13,'Costo de tareas'!$B$13-H4227)</f>
        <v>39.28055556</v>
      </c>
      <c r="J4227" s="2"/>
      <c r="K4227" s="2"/>
      <c r="P4227" s="2"/>
    </row>
    <row r="4228">
      <c r="A4228" s="3" t="s">
        <v>5597</v>
      </c>
      <c r="B4228" s="11" t="str">
        <f t="shared" si="1"/>
        <v>20210626</v>
      </c>
      <c r="C4228" s="12">
        <f t="shared" si="2"/>
        <v>44373</v>
      </c>
      <c r="D4228" s="3" t="str">
        <f t="shared" si="3"/>
        <v>02</v>
      </c>
      <c r="E4228" s="13">
        <v>0.0</v>
      </c>
      <c r="F4228" s="14">
        <f>'Costo de tareas'!$B$15</f>
        <v>0.1964027778</v>
      </c>
      <c r="G4228" s="15">
        <f>'Producción diaria'!$T$3*$L$2*$M$2*$N$2*E4228*1000/'Costo de tareas'!$B$14</f>
        <v>0</v>
      </c>
      <c r="H4228" s="16">
        <f>IF(G4228 &gt; 'Costo de tareas'!$B$13, 'Costo de tareas'!$B$13, IF(G4228 &lt; 'Costo de tareas'!$B$13*0.2, 0, 'Costo de tareas'!$B$13- G4228))</f>
        <v>0</v>
      </c>
      <c r="I4228" s="17">
        <f>IF(H4228=0,'Costo de tareas'!$B$13,'Costo de tareas'!$B$13-H4228)</f>
        <v>39.28055556</v>
      </c>
      <c r="J4228" s="2"/>
      <c r="K4228" s="2"/>
      <c r="P4228" s="2"/>
    </row>
    <row r="4229">
      <c r="A4229" s="3" t="s">
        <v>5598</v>
      </c>
      <c r="B4229" s="11" t="str">
        <f t="shared" si="1"/>
        <v>20210626</v>
      </c>
      <c r="C4229" s="12">
        <f t="shared" si="2"/>
        <v>44373</v>
      </c>
      <c r="D4229" s="3" t="str">
        <f t="shared" si="3"/>
        <v>03</v>
      </c>
      <c r="E4229" s="13">
        <v>0.0</v>
      </c>
      <c r="F4229" s="14">
        <f>'Costo de tareas'!$B$15</f>
        <v>0.1964027778</v>
      </c>
      <c r="G4229" s="15">
        <f>'Producción diaria'!$T$3*$L$2*$M$2*$N$2*E4229*1000/'Costo de tareas'!$B$14</f>
        <v>0</v>
      </c>
      <c r="H4229" s="16">
        <f>IF(G4229 &gt; 'Costo de tareas'!$B$13, 'Costo de tareas'!$B$13, IF(G4229 &lt; 'Costo de tareas'!$B$13*0.2, 0, 'Costo de tareas'!$B$13- G4229))</f>
        <v>0</v>
      </c>
      <c r="I4229" s="17">
        <f>IF(H4229=0,'Costo de tareas'!$B$13,'Costo de tareas'!$B$13-H4229)</f>
        <v>39.28055556</v>
      </c>
      <c r="J4229" s="2"/>
      <c r="K4229" s="2"/>
      <c r="P4229" s="2"/>
    </row>
    <row r="4230">
      <c r="A4230" s="3" t="s">
        <v>5599</v>
      </c>
      <c r="B4230" s="11" t="str">
        <f t="shared" si="1"/>
        <v>20210626</v>
      </c>
      <c r="C4230" s="12">
        <f t="shared" si="2"/>
        <v>44373</v>
      </c>
      <c r="D4230" s="3" t="str">
        <f t="shared" si="3"/>
        <v>04</v>
      </c>
      <c r="E4230" s="13">
        <v>0.0</v>
      </c>
      <c r="F4230" s="14">
        <f>'Costo de tareas'!$B$15</f>
        <v>0.1964027778</v>
      </c>
      <c r="G4230" s="15">
        <f>'Producción diaria'!$T$3*$L$2*$M$2*$N$2*E4230*1000/'Costo de tareas'!$B$14</f>
        <v>0</v>
      </c>
      <c r="H4230" s="16">
        <f>IF(G4230 &gt; 'Costo de tareas'!$B$13, 'Costo de tareas'!$B$13, IF(G4230 &lt; 'Costo de tareas'!$B$13*0.2, 0, 'Costo de tareas'!$B$13- G4230))</f>
        <v>0</v>
      </c>
      <c r="I4230" s="17">
        <f>IF(H4230=0,'Costo de tareas'!$B$13,'Costo de tareas'!$B$13-H4230)</f>
        <v>39.28055556</v>
      </c>
      <c r="J4230" s="2"/>
      <c r="K4230" s="2"/>
      <c r="P4230" s="2"/>
    </row>
    <row r="4231">
      <c r="A4231" s="3" t="s">
        <v>5600</v>
      </c>
      <c r="B4231" s="11" t="str">
        <f t="shared" si="1"/>
        <v>20210626</v>
      </c>
      <c r="C4231" s="12">
        <f t="shared" si="2"/>
        <v>44373</v>
      </c>
      <c r="D4231" s="3" t="str">
        <f t="shared" si="3"/>
        <v>05</v>
      </c>
      <c r="E4231" s="13">
        <v>12.0</v>
      </c>
      <c r="F4231" s="14">
        <f>'Costo de tareas'!$B$15</f>
        <v>0.1964027778</v>
      </c>
      <c r="G4231" s="15">
        <f>'Producción diaria'!$T$3*$L$2*$M$2*$N$2*E4231*1000/'Costo de tareas'!$B$14</f>
        <v>18.04274322</v>
      </c>
      <c r="H4231" s="16">
        <f>IF(G4231 &gt; 'Costo de tareas'!$B$13, 'Costo de tareas'!$B$13, IF(G4231 &lt; 'Costo de tareas'!$B$13*0.2, 0, 'Costo de tareas'!$B$13- G4231))</f>
        <v>21.23781233</v>
      </c>
      <c r="I4231" s="17">
        <f>IF(H4231=0,'Costo de tareas'!$B$13,'Costo de tareas'!$B$13-H4231)</f>
        <v>18.04274322</v>
      </c>
      <c r="J4231" s="2"/>
      <c r="K4231" s="2"/>
      <c r="P4231" s="2"/>
    </row>
    <row r="4232">
      <c r="A4232" s="3" t="s">
        <v>5601</v>
      </c>
      <c r="B4232" s="11" t="str">
        <f t="shared" si="1"/>
        <v>20210626</v>
      </c>
      <c r="C4232" s="12">
        <f t="shared" si="2"/>
        <v>44373</v>
      </c>
      <c r="D4232" s="3" t="str">
        <f t="shared" si="3"/>
        <v>06</v>
      </c>
      <c r="E4232" s="13">
        <v>171.0</v>
      </c>
      <c r="F4232" s="14">
        <f>'Costo de tareas'!$B$15</f>
        <v>0.1964027778</v>
      </c>
      <c r="G4232" s="15">
        <f>'Producción diaria'!$T$3*$L$2*$M$2*$N$2*E4232*1000/'Costo de tareas'!$B$14</f>
        <v>257.1090909</v>
      </c>
      <c r="H4232" s="16">
        <f>IF(G4232 &gt; 'Costo de tareas'!$B$13, 'Costo de tareas'!$B$13, IF(G4232 &lt; 'Costo de tareas'!$B$13*0.2, 0, 'Costo de tareas'!$B$13- G4232))</f>
        <v>39.28055556</v>
      </c>
      <c r="I4232" s="17">
        <f>IF(H4232=0,'Costo de tareas'!$B$13,'Costo de tareas'!$B$13-H4232)</f>
        <v>0</v>
      </c>
      <c r="J4232" s="2"/>
      <c r="K4232" s="2"/>
      <c r="P4232" s="2"/>
    </row>
    <row r="4233">
      <c r="A4233" s="3" t="s">
        <v>5602</v>
      </c>
      <c r="B4233" s="11" t="str">
        <f t="shared" si="1"/>
        <v>20210626</v>
      </c>
      <c r="C4233" s="12">
        <f t="shared" si="2"/>
        <v>44373</v>
      </c>
      <c r="D4233" s="3" t="str">
        <f t="shared" si="3"/>
        <v>07</v>
      </c>
      <c r="E4233" s="13">
        <v>364.0</v>
      </c>
      <c r="F4233" s="14">
        <f>'Costo de tareas'!$B$15</f>
        <v>0.1964027778</v>
      </c>
      <c r="G4233" s="15">
        <f>'Producción diaria'!$T$3*$L$2*$M$2*$N$2*E4233*1000/'Costo de tareas'!$B$14</f>
        <v>547.2965444</v>
      </c>
      <c r="H4233" s="16">
        <f>IF(G4233 &gt; 'Costo de tareas'!$B$13, 'Costo de tareas'!$B$13, IF(G4233 &lt; 'Costo de tareas'!$B$13*0.2, 0, 'Costo de tareas'!$B$13- G4233))</f>
        <v>39.28055556</v>
      </c>
      <c r="I4233" s="17">
        <f>IF(H4233=0,'Costo de tareas'!$B$13,'Costo de tareas'!$B$13-H4233)</f>
        <v>0</v>
      </c>
      <c r="J4233" s="2"/>
      <c r="K4233" s="2"/>
      <c r="P4233" s="2"/>
    </row>
    <row r="4234">
      <c r="A4234" s="3" t="s">
        <v>5603</v>
      </c>
      <c r="B4234" s="11" t="str">
        <f t="shared" si="1"/>
        <v>20210626</v>
      </c>
      <c r="C4234" s="12">
        <f t="shared" si="2"/>
        <v>44373</v>
      </c>
      <c r="D4234" s="3" t="str">
        <f t="shared" si="3"/>
        <v>08</v>
      </c>
      <c r="E4234" s="13">
        <v>555.0</v>
      </c>
      <c r="F4234" s="14">
        <f>'Costo de tareas'!$B$15</f>
        <v>0.1964027778</v>
      </c>
      <c r="G4234" s="15">
        <f>'Producción diaria'!$T$3*$L$2*$M$2*$N$2*E4234*1000/'Costo de tareas'!$B$14</f>
        <v>834.476874</v>
      </c>
      <c r="H4234" s="16">
        <f>IF(G4234 &gt; 'Costo de tareas'!$B$13, 'Costo de tareas'!$B$13, IF(G4234 &lt; 'Costo de tareas'!$B$13*0.2, 0, 'Costo de tareas'!$B$13- G4234))</f>
        <v>39.28055556</v>
      </c>
      <c r="I4234" s="17">
        <f>IF(H4234=0,'Costo de tareas'!$B$13,'Costo de tareas'!$B$13-H4234)</f>
        <v>0</v>
      </c>
      <c r="J4234" s="2"/>
      <c r="K4234" s="2"/>
      <c r="P4234" s="2"/>
    </row>
    <row r="4235">
      <c r="A4235" s="3" t="s">
        <v>5604</v>
      </c>
      <c r="B4235" s="11" t="str">
        <f t="shared" si="1"/>
        <v>20210626</v>
      </c>
      <c r="C4235" s="12">
        <f t="shared" si="2"/>
        <v>44373</v>
      </c>
      <c r="D4235" s="3" t="str">
        <f t="shared" si="3"/>
        <v>09</v>
      </c>
      <c r="E4235" s="13">
        <v>737.0</v>
      </c>
      <c r="F4235" s="14">
        <f>'Costo de tareas'!$B$15</f>
        <v>0.1964027778</v>
      </c>
      <c r="G4235" s="15">
        <f>'Producción diaria'!$T$3*$L$2*$M$2*$N$2*E4235*1000/'Costo de tareas'!$B$14</f>
        <v>1108.125146</v>
      </c>
      <c r="H4235" s="16">
        <f>IF(G4235 &gt; 'Costo de tareas'!$B$13, 'Costo de tareas'!$B$13, IF(G4235 &lt; 'Costo de tareas'!$B$13*0.2, 0, 'Costo de tareas'!$B$13- G4235))</f>
        <v>39.28055556</v>
      </c>
      <c r="I4235" s="17">
        <f>IF(H4235=0,'Costo de tareas'!$B$13,'Costo de tareas'!$B$13-H4235)</f>
        <v>0</v>
      </c>
      <c r="J4235" s="2"/>
      <c r="K4235" s="2"/>
      <c r="P4235" s="2"/>
    </row>
    <row r="4236">
      <c r="A4236" s="3" t="s">
        <v>5605</v>
      </c>
      <c r="B4236" s="11" t="str">
        <f t="shared" si="1"/>
        <v>20210626</v>
      </c>
      <c r="C4236" s="12">
        <f t="shared" si="2"/>
        <v>44373</v>
      </c>
      <c r="D4236" s="3" t="str">
        <f t="shared" si="3"/>
        <v>10</v>
      </c>
      <c r="E4236" s="13">
        <v>864.0</v>
      </c>
      <c r="F4236" s="14">
        <f>'Costo de tareas'!$B$15</f>
        <v>0.1964027778</v>
      </c>
      <c r="G4236" s="15">
        <f>'Producción diaria'!$T$3*$L$2*$M$2*$N$2*E4236*1000/'Costo de tareas'!$B$14</f>
        <v>1299.077512</v>
      </c>
      <c r="H4236" s="16">
        <f>IF(G4236 &gt; 'Costo de tareas'!$B$13, 'Costo de tareas'!$B$13, IF(G4236 &lt; 'Costo de tareas'!$B$13*0.2, 0, 'Costo de tareas'!$B$13- G4236))</f>
        <v>39.28055556</v>
      </c>
      <c r="I4236" s="17">
        <f>IF(H4236=0,'Costo de tareas'!$B$13,'Costo de tareas'!$B$13-H4236)</f>
        <v>0</v>
      </c>
      <c r="J4236" s="2"/>
      <c r="K4236" s="2"/>
      <c r="P4236" s="2"/>
    </row>
    <row r="4237">
      <c r="A4237" s="3" t="s">
        <v>5606</v>
      </c>
      <c r="B4237" s="11" t="str">
        <f t="shared" si="1"/>
        <v>20210626</v>
      </c>
      <c r="C4237" s="12">
        <f t="shared" si="2"/>
        <v>44373</v>
      </c>
      <c r="D4237" s="3" t="str">
        <f t="shared" si="3"/>
        <v>11</v>
      </c>
      <c r="E4237" s="13">
        <v>945.0</v>
      </c>
      <c r="F4237" s="14">
        <f>'Costo de tareas'!$B$15</f>
        <v>0.1964027778</v>
      </c>
      <c r="G4237" s="15">
        <f>'Producción diaria'!$T$3*$L$2*$M$2*$N$2*E4237*1000/'Costo de tareas'!$B$14</f>
        <v>1420.866029</v>
      </c>
      <c r="H4237" s="16">
        <f>IF(G4237 &gt; 'Costo de tareas'!$B$13, 'Costo de tareas'!$B$13, IF(G4237 &lt; 'Costo de tareas'!$B$13*0.2, 0, 'Costo de tareas'!$B$13- G4237))</f>
        <v>39.28055556</v>
      </c>
      <c r="I4237" s="17">
        <f>IF(H4237=0,'Costo de tareas'!$B$13,'Costo de tareas'!$B$13-H4237)</f>
        <v>0</v>
      </c>
      <c r="J4237" s="2"/>
      <c r="K4237" s="2"/>
      <c r="P4237" s="2"/>
    </row>
    <row r="4238">
      <c r="A4238" s="3" t="s">
        <v>5607</v>
      </c>
      <c r="B4238" s="11" t="str">
        <f t="shared" si="1"/>
        <v>20210626</v>
      </c>
      <c r="C4238" s="12">
        <f t="shared" si="2"/>
        <v>44373</v>
      </c>
      <c r="D4238" s="3" t="str">
        <f t="shared" si="3"/>
        <v>12</v>
      </c>
      <c r="E4238" s="13">
        <v>906.0</v>
      </c>
      <c r="F4238" s="14">
        <f>'Costo de tareas'!$B$15</f>
        <v>0.1964027778</v>
      </c>
      <c r="G4238" s="15">
        <f>'Producción diaria'!$T$3*$L$2*$M$2*$N$2*E4238*1000/'Costo de tareas'!$B$14</f>
        <v>1362.227113</v>
      </c>
      <c r="H4238" s="16">
        <f>IF(G4238 &gt; 'Costo de tareas'!$B$13, 'Costo de tareas'!$B$13, IF(G4238 &lt; 'Costo de tareas'!$B$13*0.2, 0, 'Costo de tareas'!$B$13- G4238))</f>
        <v>39.28055556</v>
      </c>
      <c r="I4238" s="17">
        <f>IF(H4238=0,'Costo de tareas'!$B$13,'Costo de tareas'!$B$13-H4238)</f>
        <v>0</v>
      </c>
      <c r="J4238" s="2"/>
      <c r="K4238" s="2"/>
      <c r="P4238" s="2"/>
    </row>
    <row r="4239">
      <c r="A4239" s="3" t="s">
        <v>5608</v>
      </c>
      <c r="B4239" s="11" t="str">
        <f t="shared" si="1"/>
        <v>20210626</v>
      </c>
      <c r="C4239" s="12">
        <f t="shared" si="2"/>
        <v>44373</v>
      </c>
      <c r="D4239" s="3" t="str">
        <f t="shared" si="3"/>
        <v>13</v>
      </c>
      <c r="E4239" s="13">
        <v>96.0</v>
      </c>
      <c r="F4239" s="14">
        <f>'Costo de tareas'!$B$15</f>
        <v>0.1964027778</v>
      </c>
      <c r="G4239" s="15">
        <f>'Producción diaria'!$T$3*$L$2*$M$2*$N$2*E4239*1000/'Costo de tareas'!$B$14</f>
        <v>144.3419458</v>
      </c>
      <c r="H4239" s="16">
        <f>IF(G4239 &gt; 'Costo de tareas'!$B$13, 'Costo de tareas'!$B$13, IF(G4239 &lt; 'Costo de tareas'!$B$13*0.2, 0, 'Costo de tareas'!$B$13- G4239))</f>
        <v>39.28055556</v>
      </c>
      <c r="I4239" s="17">
        <f>IF(H4239=0,'Costo de tareas'!$B$13,'Costo de tareas'!$B$13-H4239)</f>
        <v>0</v>
      </c>
      <c r="J4239" s="2"/>
      <c r="K4239" s="2"/>
      <c r="P4239" s="2"/>
    </row>
    <row r="4240">
      <c r="A4240" s="3" t="s">
        <v>5609</v>
      </c>
      <c r="B4240" s="11" t="str">
        <f t="shared" si="1"/>
        <v>20210626</v>
      </c>
      <c r="C4240" s="12">
        <f t="shared" si="2"/>
        <v>44373</v>
      </c>
      <c r="D4240" s="3" t="str">
        <f t="shared" si="3"/>
        <v>14</v>
      </c>
      <c r="E4240" s="13">
        <v>796.0</v>
      </c>
      <c r="F4240" s="14">
        <f>'Costo de tareas'!$B$15</f>
        <v>0.1964027778</v>
      </c>
      <c r="G4240" s="15">
        <f>'Producción diaria'!$T$3*$L$2*$M$2*$N$2*E4240*1000/'Costo de tareas'!$B$14</f>
        <v>1196.8353</v>
      </c>
      <c r="H4240" s="16">
        <f>IF(G4240 &gt; 'Costo de tareas'!$B$13, 'Costo de tareas'!$B$13, IF(G4240 &lt; 'Costo de tareas'!$B$13*0.2, 0, 'Costo de tareas'!$B$13- G4240))</f>
        <v>39.28055556</v>
      </c>
      <c r="I4240" s="17">
        <f>IF(H4240=0,'Costo de tareas'!$B$13,'Costo de tareas'!$B$13-H4240)</f>
        <v>0</v>
      </c>
      <c r="J4240" s="2"/>
      <c r="K4240" s="2"/>
      <c r="P4240" s="2"/>
    </row>
    <row r="4241">
      <c r="A4241" s="3" t="s">
        <v>5610</v>
      </c>
      <c r="B4241" s="11" t="str">
        <f t="shared" si="1"/>
        <v>20210626</v>
      </c>
      <c r="C4241" s="12">
        <f t="shared" si="2"/>
        <v>44373</v>
      </c>
      <c r="D4241" s="3" t="str">
        <f t="shared" si="3"/>
        <v>15</v>
      </c>
      <c r="E4241" s="13">
        <v>715.0</v>
      </c>
      <c r="F4241" s="14">
        <f>'Costo de tareas'!$B$15</f>
        <v>0.1964027778</v>
      </c>
      <c r="G4241" s="15">
        <f>'Producción diaria'!$T$3*$L$2*$M$2*$N$2*E4241*1000/'Costo de tareas'!$B$14</f>
        <v>1075.046784</v>
      </c>
      <c r="H4241" s="16">
        <f>IF(G4241 &gt; 'Costo de tareas'!$B$13, 'Costo de tareas'!$B$13, IF(G4241 &lt; 'Costo de tareas'!$B$13*0.2, 0, 'Costo de tareas'!$B$13- G4241))</f>
        <v>39.28055556</v>
      </c>
      <c r="I4241" s="17">
        <f>IF(H4241=0,'Costo de tareas'!$B$13,'Costo de tareas'!$B$13-H4241)</f>
        <v>0</v>
      </c>
      <c r="J4241" s="2"/>
      <c r="K4241" s="2"/>
      <c r="P4241" s="2"/>
    </row>
    <row r="4242">
      <c r="A4242" s="3" t="s">
        <v>5611</v>
      </c>
      <c r="B4242" s="11" t="str">
        <f t="shared" si="1"/>
        <v>20210626</v>
      </c>
      <c r="C4242" s="12">
        <f t="shared" si="2"/>
        <v>44373</v>
      </c>
      <c r="D4242" s="3" t="str">
        <f t="shared" si="3"/>
        <v>16</v>
      </c>
      <c r="E4242" s="13">
        <v>564.0</v>
      </c>
      <c r="F4242" s="14">
        <f>'Costo de tareas'!$B$15</f>
        <v>0.1964027778</v>
      </c>
      <c r="G4242" s="15">
        <f>'Producción diaria'!$T$3*$L$2*$M$2*$N$2*E4242*1000/'Costo de tareas'!$B$14</f>
        <v>848.0089314</v>
      </c>
      <c r="H4242" s="16">
        <f>IF(G4242 &gt; 'Costo de tareas'!$B$13, 'Costo de tareas'!$B$13, IF(G4242 &lt; 'Costo de tareas'!$B$13*0.2, 0, 'Costo de tareas'!$B$13- G4242))</f>
        <v>39.28055556</v>
      </c>
      <c r="I4242" s="17">
        <f>IF(H4242=0,'Costo de tareas'!$B$13,'Costo de tareas'!$B$13-H4242)</f>
        <v>0</v>
      </c>
      <c r="J4242" s="2"/>
      <c r="K4242" s="2"/>
      <c r="P4242" s="2"/>
    </row>
    <row r="4243">
      <c r="A4243" s="3" t="s">
        <v>5612</v>
      </c>
      <c r="B4243" s="11" t="str">
        <f t="shared" si="1"/>
        <v>20210626</v>
      </c>
      <c r="C4243" s="12">
        <f t="shared" si="2"/>
        <v>44373</v>
      </c>
      <c r="D4243" s="3" t="str">
        <f t="shared" si="3"/>
        <v>17</v>
      </c>
      <c r="E4243" s="13">
        <v>357.0</v>
      </c>
      <c r="F4243" s="14">
        <f>'Costo de tareas'!$B$15</f>
        <v>0.1964027778</v>
      </c>
      <c r="G4243" s="15">
        <f>'Producción diaria'!$T$3*$L$2*$M$2*$N$2*E4243*1000/'Costo de tareas'!$B$14</f>
        <v>536.7716108</v>
      </c>
      <c r="H4243" s="16">
        <f>IF(G4243 &gt; 'Costo de tareas'!$B$13, 'Costo de tareas'!$B$13, IF(G4243 &lt; 'Costo de tareas'!$B$13*0.2, 0, 'Costo de tareas'!$B$13- G4243))</f>
        <v>39.28055556</v>
      </c>
      <c r="I4243" s="17">
        <f>IF(H4243=0,'Costo de tareas'!$B$13,'Costo de tareas'!$B$13-H4243)</f>
        <v>0</v>
      </c>
      <c r="J4243" s="2"/>
      <c r="K4243" s="2"/>
      <c r="P4243" s="2"/>
    </row>
    <row r="4244">
      <c r="A4244" s="3" t="s">
        <v>5613</v>
      </c>
      <c r="B4244" s="11" t="str">
        <f t="shared" si="1"/>
        <v>20210626</v>
      </c>
      <c r="C4244" s="12">
        <f t="shared" si="2"/>
        <v>44373</v>
      </c>
      <c r="D4244" s="3" t="str">
        <f t="shared" si="3"/>
        <v>18</v>
      </c>
      <c r="E4244" s="13">
        <v>199.0</v>
      </c>
      <c r="F4244" s="14">
        <f>'Costo de tareas'!$B$15</f>
        <v>0.1964027778</v>
      </c>
      <c r="G4244" s="15">
        <f>'Producción diaria'!$T$3*$L$2*$M$2*$N$2*E4244*1000/'Costo de tareas'!$B$14</f>
        <v>299.2088251</v>
      </c>
      <c r="H4244" s="16">
        <f>IF(G4244 &gt; 'Costo de tareas'!$B$13, 'Costo de tareas'!$B$13, IF(G4244 &lt; 'Costo de tareas'!$B$13*0.2, 0, 'Costo de tareas'!$B$13- G4244))</f>
        <v>39.28055556</v>
      </c>
      <c r="I4244" s="17">
        <f>IF(H4244=0,'Costo de tareas'!$B$13,'Costo de tareas'!$B$13-H4244)</f>
        <v>0</v>
      </c>
      <c r="J4244" s="2"/>
      <c r="K4244" s="2"/>
      <c r="P4244" s="2"/>
    </row>
    <row r="4245">
      <c r="A4245" s="3" t="s">
        <v>5614</v>
      </c>
      <c r="B4245" s="11" t="str">
        <f t="shared" si="1"/>
        <v>20210626</v>
      </c>
      <c r="C4245" s="12">
        <f t="shared" si="2"/>
        <v>44373</v>
      </c>
      <c r="D4245" s="3" t="str">
        <f t="shared" si="3"/>
        <v>19</v>
      </c>
      <c r="E4245" s="13">
        <v>31.0</v>
      </c>
      <c r="F4245" s="14">
        <f>'Costo de tareas'!$B$15</f>
        <v>0.1964027778</v>
      </c>
      <c r="G4245" s="15">
        <f>'Producción diaria'!$T$3*$L$2*$M$2*$N$2*E4245*1000/'Costo de tareas'!$B$14</f>
        <v>46.61041999</v>
      </c>
      <c r="H4245" s="16">
        <f>IF(G4245 &gt; 'Costo de tareas'!$B$13, 'Costo de tareas'!$B$13, IF(G4245 &lt; 'Costo de tareas'!$B$13*0.2, 0, 'Costo de tareas'!$B$13- G4245))</f>
        <v>39.28055556</v>
      </c>
      <c r="I4245" s="17">
        <f>IF(H4245=0,'Costo de tareas'!$B$13,'Costo de tareas'!$B$13-H4245)</f>
        <v>0</v>
      </c>
      <c r="J4245" s="2"/>
      <c r="K4245" s="2"/>
      <c r="P4245" s="2"/>
    </row>
    <row r="4246">
      <c r="A4246" s="3" t="s">
        <v>5615</v>
      </c>
      <c r="B4246" s="11" t="str">
        <f t="shared" si="1"/>
        <v>20210626</v>
      </c>
      <c r="C4246" s="12">
        <f t="shared" si="2"/>
        <v>44373</v>
      </c>
      <c r="D4246" s="3" t="str">
        <f t="shared" si="3"/>
        <v>20</v>
      </c>
      <c r="E4246" s="13">
        <v>0.0</v>
      </c>
      <c r="F4246" s="14">
        <f>'Costo de tareas'!$B$15</f>
        <v>0.1964027778</v>
      </c>
      <c r="G4246" s="15">
        <f>'Producción diaria'!$T$3*$L$2*$M$2*$N$2*E4246*1000/'Costo de tareas'!$B$14</f>
        <v>0</v>
      </c>
      <c r="H4246" s="16">
        <f>IF(G4246 &gt; 'Costo de tareas'!$B$13, 'Costo de tareas'!$B$13, IF(G4246 &lt; 'Costo de tareas'!$B$13*0.2, 0, 'Costo de tareas'!$B$13- G4246))</f>
        <v>0</v>
      </c>
      <c r="I4246" s="17">
        <f>IF(H4246=0,'Costo de tareas'!$B$13,'Costo de tareas'!$B$13-H4246)</f>
        <v>39.28055556</v>
      </c>
      <c r="J4246" s="2"/>
      <c r="K4246" s="2"/>
      <c r="P4246" s="2"/>
    </row>
    <row r="4247">
      <c r="A4247" s="3" t="s">
        <v>5617</v>
      </c>
      <c r="B4247" s="11" t="str">
        <f t="shared" si="1"/>
        <v>20210626</v>
      </c>
      <c r="C4247" s="12">
        <f t="shared" si="2"/>
        <v>44373</v>
      </c>
      <c r="D4247" s="3" t="str">
        <f t="shared" si="3"/>
        <v>21</v>
      </c>
      <c r="E4247" s="13">
        <v>0.0</v>
      </c>
      <c r="F4247" s="14">
        <f>'Costo de tareas'!$B$15</f>
        <v>0.1964027778</v>
      </c>
      <c r="G4247" s="15">
        <f>'Producción diaria'!$T$3*$L$2*$M$2*$N$2*E4247*1000/'Costo de tareas'!$B$14</f>
        <v>0</v>
      </c>
      <c r="H4247" s="16">
        <f>IF(G4247 &gt; 'Costo de tareas'!$B$13, 'Costo de tareas'!$B$13, IF(G4247 &lt; 'Costo de tareas'!$B$13*0.2, 0, 'Costo de tareas'!$B$13- G4247))</f>
        <v>0</v>
      </c>
      <c r="I4247" s="17">
        <f>IF(H4247=0,'Costo de tareas'!$B$13,'Costo de tareas'!$B$13-H4247)</f>
        <v>39.28055556</v>
      </c>
      <c r="J4247" s="2"/>
      <c r="K4247" s="2"/>
      <c r="P4247" s="2"/>
    </row>
    <row r="4248">
      <c r="A4248" s="3" t="s">
        <v>5619</v>
      </c>
      <c r="B4248" s="11" t="str">
        <f t="shared" si="1"/>
        <v>20210626</v>
      </c>
      <c r="C4248" s="12">
        <f t="shared" si="2"/>
        <v>44373</v>
      </c>
      <c r="D4248" s="3" t="str">
        <f t="shared" si="3"/>
        <v>22</v>
      </c>
      <c r="E4248" s="13">
        <v>0.0</v>
      </c>
      <c r="F4248" s="14">
        <f>'Costo de tareas'!$B$15</f>
        <v>0.1964027778</v>
      </c>
      <c r="G4248" s="15">
        <f>'Producción diaria'!$T$3*$L$2*$M$2*$N$2*E4248*1000/'Costo de tareas'!$B$14</f>
        <v>0</v>
      </c>
      <c r="H4248" s="16">
        <f>IF(G4248 &gt; 'Costo de tareas'!$B$13, 'Costo de tareas'!$B$13, IF(G4248 &lt; 'Costo de tareas'!$B$13*0.2, 0, 'Costo de tareas'!$B$13- G4248))</f>
        <v>0</v>
      </c>
      <c r="I4248" s="17">
        <f>IF(H4248=0,'Costo de tareas'!$B$13,'Costo de tareas'!$B$13-H4248)</f>
        <v>39.28055556</v>
      </c>
      <c r="J4248" s="2"/>
      <c r="K4248" s="2"/>
      <c r="P4248" s="2"/>
    </row>
    <row r="4249">
      <c r="A4249" s="3" t="s">
        <v>5621</v>
      </c>
      <c r="B4249" s="11" t="str">
        <f t="shared" si="1"/>
        <v>20210626</v>
      </c>
      <c r="C4249" s="12">
        <f t="shared" si="2"/>
        <v>44373</v>
      </c>
      <c r="D4249" s="3" t="str">
        <f t="shared" si="3"/>
        <v>23</v>
      </c>
      <c r="E4249" s="13">
        <v>0.0</v>
      </c>
      <c r="F4249" s="14">
        <f>'Costo de tareas'!$B$15</f>
        <v>0.1964027778</v>
      </c>
      <c r="G4249" s="15">
        <f>'Producción diaria'!$T$3*$L$2*$M$2*$N$2*E4249*1000/'Costo de tareas'!$B$14</f>
        <v>0</v>
      </c>
      <c r="H4249" s="16">
        <f>IF(G4249 &gt; 'Costo de tareas'!$B$13, 'Costo de tareas'!$B$13, IF(G4249 &lt; 'Costo de tareas'!$B$13*0.2, 0, 'Costo de tareas'!$B$13- G4249))</f>
        <v>0</v>
      </c>
      <c r="I4249" s="17">
        <f>IF(H4249=0,'Costo de tareas'!$B$13,'Costo de tareas'!$B$13-H4249)</f>
        <v>39.28055556</v>
      </c>
      <c r="J4249" s="2"/>
      <c r="K4249" s="2"/>
      <c r="P4249" s="2"/>
    </row>
    <row r="4250">
      <c r="A4250" s="3" t="s">
        <v>5623</v>
      </c>
      <c r="B4250" s="11" t="str">
        <f t="shared" si="1"/>
        <v>20210627</v>
      </c>
      <c r="C4250" s="12">
        <f t="shared" si="2"/>
        <v>44374</v>
      </c>
      <c r="D4250" s="3" t="str">
        <f t="shared" si="3"/>
        <v>00</v>
      </c>
      <c r="E4250" s="13">
        <v>0.0</v>
      </c>
      <c r="F4250" s="14">
        <f>'Costo de tareas'!$B$15</f>
        <v>0.1964027778</v>
      </c>
      <c r="G4250" s="15">
        <f>'Producción diaria'!$T$3*$L$2*$M$2*$N$2*E4250*1000/'Costo de tareas'!$B$14</f>
        <v>0</v>
      </c>
      <c r="H4250" s="16">
        <f>IF(G4250 &gt; 'Costo de tareas'!$B$13, 'Costo de tareas'!$B$13, IF(G4250 &lt; 'Costo de tareas'!$B$13*0.2, 0, 'Costo de tareas'!$B$13- G4250))</f>
        <v>0</v>
      </c>
      <c r="I4250" s="17">
        <f>IF(H4250=0,'Costo de tareas'!$B$13,'Costo de tareas'!$B$13-H4250)</f>
        <v>39.28055556</v>
      </c>
      <c r="J4250" s="2"/>
      <c r="K4250" s="2"/>
      <c r="P4250" s="2"/>
    </row>
    <row r="4251">
      <c r="A4251" s="3" t="s">
        <v>5625</v>
      </c>
      <c r="B4251" s="11" t="str">
        <f t="shared" si="1"/>
        <v>20210627</v>
      </c>
      <c r="C4251" s="12">
        <f t="shared" si="2"/>
        <v>44374</v>
      </c>
      <c r="D4251" s="3" t="str">
        <f t="shared" si="3"/>
        <v>01</v>
      </c>
      <c r="E4251" s="13">
        <v>0.0</v>
      </c>
      <c r="F4251" s="14">
        <f>'Costo de tareas'!$B$15</f>
        <v>0.1964027778</v>
      </c>
      <c r="G4251" s="15">
        <f>'Producción diaria'!$T$3*$L$2*$M$2*$N$2*E4251*1000/'Costo de tareas'!$B$14</f>
        <v>0</v>
      </c>
      <c r="H4251" s="16">
        <f>IF(G4251 &gt; 'Costo de tareas'!$B$13, 'Costo de tareas'!$B$13, IF(G4251 &lt; 'Costo de tareas'!$B$13*0.2, 0, 'Costo de tareas'!$B$13- G4251))</f>
        <v>0</v>
      </c>
      <c r="I4251" s="17">
        <f>IF(H4251=0,'Costo de tareas'!$B$13,'Costo de tareas'!$B$13-H4251)</f>
        <v>39.28055556</v>
      </c>
      <c r="J4251" s="2"/>
      <c r="K4251" s="2"/>
      <c r="P4251" s="2"/>
    </row>
    <row r="4252">
      <c r="A4252" s="3" t="s">
        <v>5626</v>
      </c>
      <c r="B4252" s="11" t="str">
        <f t="shared" si="1"/>
        <v>20210627</v>
      </c>
      <c r="C4252" s="12">
        <f t="shared" si="2"/>
        <v>44374</v>
      </c>
      <c r="D4252" s="3" t="str">
        <f t="shared" si="3"/>
        <v>02</v>
      </c>
      <c r="E4252" s="13">
        <v>0.0</v>
      </c>
      <c r="F4252" s="14">
        <f>'Costo de tareas'!$B$15</f>
        <v>0.1964027778</v>
      </c>
      <c r="G4252" s="15">
        <f>'Producción diaria'!$T$3*$L$2*$M$2*$N$2*E4252*1000/'Costo de tareas'!$B$14</f>
        <v>0</v>
      </c>
      <c r="H4252" s="16">
        <f>IF(G4252 &gt; 'Costo de tareas'!$B$13, 'Costo de tareas'!$B$13, IF(G4252 &lt; 'Costo de tareas'!$B$13*0.2, 0, 'Costo de tareas'!$B$13- G4252))</f>
        <v>0</v>
      </c>
      <c r="I4252" s="17">
        <f>IF(H4252=0,'Costo de tareas'!$B$13,'Costo de tareas'!$B$13-H4252)</f>
        <v>39.28055556</v>
      </c>
      <c r="J4252" s="2"/>
      <c r="K4252" s="2"/>
      <c r="P4252" s="2"/>
    </row>
    <row r="4253">
      <c r="A4253" s="3" t="s">
        <v>5627</v>
      </c>
      <c r="B4253" s="11" t="str">
        <f t="shared" si="1"/>
        <v>20210627</v>
      </c>
      <c r="C4253" s="12">
        <f t="shared" si="2"/>
        <v>44374</v>
      </c>
      <c r="D4253" s="3" t="str">
        <f t="shared" si="3"/>
        <v>03</v>
      </c>
      <c r="E4253" s="13">
        <v>0.0</v>
      </c>
      <c r="F4253" s="14">
        <f>'Costo de tareas'!$B$15</f>
        <v>0.1964027778</v>
      </c>
      <c r="G4253" s="15">
        <f>'Producción diaria'!$T$3*$L$2*$M$2*$N$2*E4253*1000/'Costo de tareas'!$B$14</f>
        <v>0</v>
      </c>
      <c r="H4253" s="16">
        <f>IF(G4253 &gt; 'Costo de tareas'!$B$13, 'Costo de tareas'!$B$13, IF(G4253 &lt; 'Costo de tareas'!$B$13*0.2, 0, 'Costo de tareas'!$B$13- G4253))</f>
        <v>0</v>
      </c>
      <c r="I4253" s="17">
        <f>IF(H4253=0,'Costo de tareas'!$B$13,'Costo de tareas'!$B$13-H4253)</f>
        <v>39.28055556</v>
      </c>
      <c r="J4253" s="2"/>
      <c r="K4253" s="2"/>
      <c r="P4253" s="2"/>
    </row>
    <row r="4254">
      <c r="A4254" s="3" t="s">
        <v>5628</v>
      </c>
      <c r="B4254" s="11" t="str">
        <f t="shared" si="1"/>
        <v>20210627</v>
      </c>
      <c r="C4254" s="12">
        <f t="shared" si="2"/>
        <v>44374</v>
      </c>
      <c r="D4254" s="3" t="str">
        <f t="shared" si="3"/>
        <v>04</v>
      </c>
      <c r="E4254" s="13">
        <v>0.0</v>
      </c>
      <c r="F4254" s="14">
        <f>'Costo de tareas'!$B$15</f>
        <v>0.1964027778</v>
      </c>
      <c r="G4254" s="15">
        <f>'Producción diaria'!$T$3*$L$2*$M$2*$N$2*E4254*1000/'Costo de tareas'!$B$14</f>
        <v>0</v>
      </c>
      <c r="H4254" s="16">
        <f>IF(G4254 &gt; 'Costo de tareas'!$B$13, 'Costo de tareas'!$B$13, IF(G4254 &lt; 'Costo de tareas'!$B$13*0.2, 0, 'Costo de tareas'!$B$13- G4254))</f>
        <v>0</v>
      </c>
      <c r="I4254" s="17">
        <f>IF(H4254=0,'Costo de tareas'!$B$13,'Costo de tareas'!$B$13-H4254)</f>
        <v>39.28055556</v>
      </c>
      <c r="J4254" s="2"/>
      <c r="K4254" s="2"/>
      <c r="P4254" s="2"/>
    </row>
    <row r="4255">
      <c r="A4255" s="3" t="s">
        <v>5630</v>
      </c>
      <c r="B4255" s="11" t="str">
        <f t="shared" si="1"/>
        <v>20210627</v>
      </c>
      <c r="C4255" s="12">
        <f t="shared" si="2"/>
        <v>44374</v>
      </c>
      <c r="D4255" s="3" t="str">
        <f t="shared" si="3"/>
        <v>05</v>
      </c>
      <c r="E4255" s="13">
        <v>1.0</v>
      </c>
      <c r="F4255" s="14">
        <f>'Costo de tareas'!$B$15</f>
        <v>0.1964027778</v>
      </c>
      <c r="G4255" s="15">
        <f>'Producción diaria'!$T$3*$L$2*$M$2*$N$2*E4255*1000/'Costo de tareas'!$B$14</f>
        <v>1.503561935</v>
      </c>
      <c r="H4255" s="16">
        <f>IF(G4255 &gt; 'Costo de tareas'!$B$13, 'Costo de tareas'!$B$13, IF(G4255 &lt; 'Costo de tareas'!$B$13*0.2, 0, 'Costo de tareas'!$B$13- G4255))</f>
        <v>0</v>
      </c>
      <c r="I4255" s="17">
        <f>IF(H4255=0,'Costo de tareas'!$B$13,'Costo de tareas'!$B$13-H4255)</f>
        <v>39.28055556</v>
      </c>
      <c r="J4255" s="2"/>
      <c r="K4255" s="2"/>
      <c r="P4255" s="2"/>
    </row>
    <row r="4256">
      <c r="A4256" s="3" t="s">
        <v>5631</v>
      </c>
      <c r="B4256" s="11" t="str">
        <f t="shared" si="1"/>
        <v>20210627</v>
      </c>
      <c r="C4256" s="12">
        <f t="shared" si="2"/>
        <v>44374</v>
      </c>
      <c r="D4256" s="3" t="str">
        <f t="shared" si="3"/>
        <v>06</v>
      </c>
      <c r="E4256" s="13">
        <v>178.0</v>
      </c>
      <c r="F4256" s="14">
        <f>'Costo de tareas'!$B$15</f>
        <v>0.1964027778</v>
      </c>
      <c r="G4256" s="15">
        <f>'Producción diaria'!$T$3*$L$2*$M$2*$N$2*E4256*1000/'Costo de tareas'!$B$14</f>
        <v>267.6340245</v>
      </c>
      <c r="H4256" s="16">
        <f>IF(G4256 &gt; 'Costo de tareas'!$B$13, 'Costo de tareas'!$B$13, IF(G4256 &lt; 'Costo de tareas'!$B$13*0.2, 0, 'Costo de tareas'!$B$13- G4256))</f>
        <v>39.28055556</v>
      </c>
      <c r="I4256" s="17">
        <f>IF(H4256=0,'Costo de tareas'!$B$13,'Costo de tareas'!$B$13-H4256)</f>
        <v>0</v>
      </c>
      <c r="J4256" s="2"/>
      <c r="K4256" s="2"/>
      <c r="P4256" s="2"/>
    </row>
    <row r="4257">
      <c r="A4257" s="3" t="s">
        <v>5632</v>
      </c>
      <c r="B4257" s="11" t="str">
        <f t="shared" si="1"/>
        <v>20210627</v>
      </c>
      <c r="C4257" s="12">
        <f t="shared" si="2"/>
        <v>44374</v>
      </c>
      <c r="D4257" s="3" t="str">
        <f t="shared" si="3"/>
        <v>07</v>
      </c>
      <c r="E4257" s="13">
        <v>377.0</v>
      </c>
      <c r="F4257" s="14">
        <f>'Costo de tareas'!$B$15</f>
        <v>0.1964027778</v>
      </c>
      <c r="G4257" s="15">
        <f>'Producción diaria'!$T$3*$L$2*$M$2*$N$2*E4257*1000/'Costo de tareas'!$B$14</f>
        <v>566.8428495</v>
      </c>
      <c r="H4257" s="16">
        <f>IF(G4257 &gt; 'Costo de tareas'!$B$13, 'Costo de tareas'!$B$13, IF(G4257 &lt; 'Costo de tareas'!$B$13*0.2, 0, 'Costo de tareas'!$B$13- G4257))</f>
        <v>39.28055556</v>
      </c>
      <c r="I4257" s="17">
        <f>IF(H4257=0,'Costo de tareas'!$B$13,'Costo de tareas'!$B$13-H4257)</f>
        <v>0</v>
      </c>
      <c r="J4257" s="2"/>
      <c r="K4257" s="2"/>
      <c r="P4257" s="2"/>
    </row>
    <row r="4258">
      <c r="A4258" s="3" t="s">
        <v>5633</v>
      </c>
      <c r="B4258" s="11" t="str">
        <f t="shared" si="1"/>
        <v>20210627</v>
      </c>
      <c r="C4258" s="12">
        <f t="shared" si="2"/>
        <v>44374</v>
      </c>
      <c r="D4258" s="3" t="str">
        <f t="shared" si="3"/>
        <v>08</v>
      </c>
      <c r="E4258" s="13">
        <v>572.0</v>
      </c>
      <c r="F4258" s="14">
        <f>'Costo de tareas'!$B$15</f>
        <v>0.1964027778</v>
      </c>
      <c r="G4258" s="15">
        <f>'Producción diaria'!$T$3*$L$2*$M$2*$N$2*E4258*1000/'Costo de tareas'!$B$14</f>
        <v>860.0374269</v>
      </c>
      <c r="H4258" s="16">
        <f>IF(G4258 &gt; 'Costo de tareas'!$B$13, 'Costo de tareas'!$B$13, IF(G4258 &lt; 'Costo de tareas'!$B$13*0.2, 0, 'Costo de tareas'!$B$13- G4258))</f>
        <v>39.28055556</v>
      </c>
      <c r="I4258" s="17">
        <f>IF(H4258=0,'Costo de tareas'!$B$13,'Costo de tareas'!$B$13-H4258)</f>
        <v>0</v>
      </c>
      <c r="J4258" s="2"/>
      <c r="K4258" s="2"/>
      <c r="P4258" s="2"/>
    </row>
    <row r="4259">
      <c r="A4259" s="3" t="s">
        <v>5634</v>
      </c>
      <c r="B4259" s="11" t="str">
        <f t="shared" si="1"/>
        <v>20210627</v>
      </c>
      <c r="C4259" s="12">
        <f t="shared" si="2"/>
        <v>44374</v>
      </c>
      <c r="D4259" s="3" t="str">
        <f t="shared" si="3"/>
        <v>09</v>
      </c>
      <c r="E4259" s="13">
        <v>743.0</v>
      </c>
      <c r="F4259" s="14">
        <f>'Costo de tareas'!$B$15</f>
        <v>0.1964027778</v>
      </c>
      <c r="G4259" s="15">
        <f>'Producción diaria'!$T$3*$L$2*$M$2*$N$2*E4259*1000/'Costo de tareas'!$B$14</f>
        <v>1117.146518</v>
      </c>
      <c r="H4259" s="16">
        <f>IF(G4259 &gt; 'Costo de tareas'!$B$13, 'Costo de tareas'!$B$13, IF(G4259 &lt; 'Costo de tareas'!$B$13*0.2, 0, 'Costo de tareas'!$B$13- G4259))</f>
        <v>39.28055556</v>
      </c>
      <c r="I4259" s="17">
        <f>IF(H4259=0,'Costo de tareas'!$B$13,'Costo de tareas'!$B$13-H4259)</f>
        <v>0</v>
      </c>
      <c r="J4259" s="2"/>
      <c r="K4259" s="2"/>
      <c r="P4259" s="2"/>
    </row>
    <row r="4260">
      <c r="A4260" s="3" t="s">
        <v>5635</v>
      </c>
      <c r="B4260" s="11" t="str">
        <f t="shared" si="1"/>
        <v>20210627</v>
      </c>
      <c r="C4260" s="12">
        <f t="shared" si="2"/>
        <v>44374</v>
      </c>
      <c r="D4260" s="3" t="str">
        <f t="shared" si="3"/>
        <v>10</v>
      </c>
      <c r="E4260" s="13">
        <v>875.0</v>
      </c>
      <c r="F4260" s="14">
        <f>'Costo de tareas'!$B$15</f>
        <v>0.1964027778</v>
      </c>
      <c r="G4260" s="15">
        <f>'Producción diaria'!$T$3*$L$2*$M$2*$N$2*E4260*1000/'Costo de tareas'!$B$14</f>
        <v>1315.616693</v>
      </c>
      <c r="H4260" s="16">
        <f>IF(G4260 &gt; 'Costo de tareas'!$B$13, 'Costo de tareas'!$B$13, IF(G4260 &lt; 'Costo de tareas'!$B$13*0.2, 0, 'Costo de tareas'!$B$13- G4260))</f>
        <v>39.28055556</v>
      </c>
      <c r="I4260" s="17">
        <f>IF(H4260=0,'Costo de tareas'!$B$13,'Costo de tareas'!$B$13-H4260)</f>
        <v>0</v>
      </c>
      <c r="J4260" s="2"/>
      <c r="K4260" s="2"/>
      <c r="P4260" s="2"/>
    </row>
    <row r="4261">
      <c r="A4261" s="3" t="s">
        <v>5636</v>
      </c>
      <c r="B4261" s="11" t="str">
        <f t="shared" si="1"/>
        <v>20210627</v>
      </c>
      <c r="C4261" s="12">
        <f t="shared" si="2"/>
        <v>44374</v>
      </c>
      <c r="D4261" s="3" t="str">
        <f t="shared" si="3"/>
        <v>11</v>
      </c>
      <c r="E4261" s="13">
        <v>979.0</v>
      </c>
      <c r="F4261" s="14">
        <f>'Costo de tareas'!$B$15</f>
        <v>0.1964027778</v>
      </c>
      <c r="G4261" s="15">
        <f>'Producción diaria'!$T$3*$L$2*$M$2*$N$2*E4261*1000/'Costo de tareas'!$B$14</f>
        <v>1471.987135</v>
      </c>
      <c r="H4261" s="16">
        <f>IF(G4261 &gt; 'Costo de tareas'!$B$13, 'Costo de tareas'!$B$13, IF(G4261 &lt; 'Costo de tareas'!$B$13*0.2, 0, 'Costo de tareas'!$B$13- G4261))</f>
        <v>39.28055556</v>
      </c>
      <c r="I4261" s="17">
        <f>IF(H4261=0,'Costo de tareas'!$B$13,'Costo de tareas'!$B$13-H4261)</f>
        <v>0</v>
      </c>
      <c r="J4261" s="2"/>
      <c r="K4261" s="2"/>
      <c r="P4261" s="2"/>
    </row>
    <row r="4262">
      <c r="A4262" s="3" t="s">
        <v>5637</v>
      </c>
      <c r="B4262" s="11" t="str">
        <f t="shared" si="1"/>
        <v>20210627</v>
      </c>
      <c r="C4262" s="12">
        <f t="shared" si="2"/>
        <v>44374</v>
      </c>
      <c r="D4262" s="3" t="str">
        <f t="shared" si="3"/>
        <v>12</v>
      </c>
      <c r="E4262" s="13">
        <v>1022.0</v>
      </c>
      <c r="F4262" s="14">
        <f>'Costo de tareas'!$B$15</f>
        <v>0.1964027778</v>
      </c>
      <c r="G4262" s="15">
        <f>'Producción diaria'!$T$3*$L$2*$M$2*$N$2*E4262*1000/'Costo de tareas'!$B$14</f>
        <v>1536.640298</v>
      </c>
      <c r="H4262" s="16">
        <f>IF(G4262 &gt; 'Costo de tareas'!$B$13, 'Costo de tareas'!$B$13, IF(G4262 &lt; 'Costo de tareas'!$B$13*0.2, 0, 'Costo de tareas'!$B$13- G4262))</f>
        <v>39.28055556</v>
      </c>
      <c r="I4262" s="17">
        <f>IF(H4262=0,'Costo de tareas'!$B$13,'Costo de tareas'!$B$13-H4262)</f>
        <v>0</v>
      </c>
      <c r="J4262" s="2"/>
      <c r="K4262" s="2"/>
      <c r="P4262" s="2"/>
    </row>
    <row r="4263">
      <c r="A4263" s="3" t="s">
        <v>5638</v>
      </c>
      <c r="B4263" s="11" t="str">
        <f t="shared" si="1"/>
        <v>20210627</v>
      </c>
      <c r="C4263" s="12">
        <f t="shared" si="2"/>
        <v>44374</v>
      </c>
      <c r="D4263" s="3" t="str">
        <f t="shared" si="3"/>
        <v>13</v>
      </c>
      <c r="E4263" s="13">
        <v>1016.0</v>
      </c>
      <c r="F4263" s="14">
        <f>'Costo de tareas'!$B$15</f>
        <v>0.1964027778</v>
      </c>
      <c r="G4263" s="15">
        <f>'Producción diaria'!$T$3*$L$2*$M$2*$N$2*E4263*1000/'Costo de tareas'!$B$14</f>
        <v>1527.618926</v>
      </c>
      <c r="H4263" s="16">
        <f>IF(G4263 &gt; 'Costo de tareas'!$B$13, 'Costo de tareas'!$B$13, IF(G4263 &lt; 'Costo de tareas'!$B$13*0.2, 0, 'Costo de tareas'!$B$13- G4263))</f>
        <v>39.28055556</v>
      </c>
      <c r="I4263" s="17">
        <f>IF(H4263=0,'Costo de tareas'!$B$13,'Costo de tareas'!$B$13-H4263)</f>
        <v>0</v>
      </c>
      <c r="J4263" s="2"/>
      <c r="K4263" s="2"/>
      <c r="P4263" s="2"/>
    </row>
    <row r="4264">
      <c r="A4264" s="3" t="s">
        <v>5639</v>
      </c>
      <c r="B4264" s="11" t="str">
        <f t="shared" si="1"/>
        <v>20210627</v>
      </c>
      <c r="C4264" s="12">
        <f t="shared" si="2"/>
        <v>44374</v>
      </c>
      <c r="D4264" s="3" t="str">
        <f t="shared" si="3"/>
        <v>14</v>
      </c>
      <c r="E4264" s="13">
        <v>92.0</v>
      </c>
      <c r="F4264" s="14">
        <f>'Costo de tareas'!$B$15</f>
        <v>0.1964027778</v>
      </c>
      <c r="G4264" s="15">
        <f>'Producción diaria'!$T$3*$L$2*$M$2*$N$2*E4264*1000/'Costo de tareas'!$B$14</f>
        <v>138.327698</v>
      </c>
      <c r="H4264" s="16">
        <f>IF(G4264 &gt; 'Costo de tareas'!$B$13, 'Costo de tareas'!$B$13, IF(G4264 &lt; 'Costo de tareas'!$B$13*0.2, 0, 'Costo de tareas'!$B$13- G4264))</f>
        <v>39.28055556</v>
      </c>
      <c r="I4264" s="17">
        <f>IF(H4264=0,'Costo de tareas'!$B$13,'Costo de tareas'!$B$13-H4264)</f>
        <v>0</v>
      </c>
      <c r="J4264" s="2"/>
      <c r="K4264" s="2"/>
      <c r="P4264" s="2"/>
    </row>
    <row r="4265">
      <c r="A4265" s="3" t="s">
        <v>5640</v>
      </c>
      <c r="B4265" s="11" t="str">
        <f t="shared" si="1"/>
        <v>20210627</v>
      </c>
      <c r="C4265" s="12">
        <f t="shared" si="2"/>
        <v>44374</v>
      </c>
      <c r="D4265" s="3" t="str">
        <f t="shared" si="3"/>
        <v>15</v>
      </c>
      <c r="E4265" s="13">
        <v>789.0</v>
      </c>
      <c r="F4265" s="14">
        <f>'Costo de tareas'!$B$15</f>
        <v>0.1964027778</v>
      </c>
      <c r="G4265" s="15">
        <f>'Producción diaria'!$T$3*$L$2*$M$2*$N$2*E4265*1000/'Costo de tareas'!$B$14</f>
        <v>1186.310367</v>
      </c>
      <c r="H4265" s="16">
        <f>IF(G4265 &gt; 'Costo de tareas'!$B$13, 'Costo de tareas'!$B$13, IF(G4265 &lt; 'Costo de tareas'!$B$13*0.2, 0, 'Costo de tareas'!$B$13- G4265))</f>
        <v>39.28055556</v>
      </c>
      <c r="I4265" s="17">
        <f>IF(H4265=0,'Costo de tareas'!$B$13,'Costo de tareas'!$B$13-H4265)</f>
        <v>0</v>
      </c>
      <c r="J4265" s="2"/>
      <c r="K4265" s="2"/>
      <c r="P4265" s="2"/>
    </row>
    <row r="4266">
      <c r="A4266" s="3" t="s">
        <v>5641</v>
      </c>
      <c r="B4266" s="11" t="str">
        <f t="shared" si="1"/>
        <v>20210627</v>
      </c>
      <c r="C4266" s="12">
        <f t="shared" si="2"/>
        <v>44374</v>
      </c>
      <c r="D4266" s="3" t="str">
        <f t="shared" si="3"/>
        <v>16</v>
      </c>
      <c r="E4266" s="13">
        <v>602.0</v>
      </c>
      <c r="F4266" s="14">
        <f>'Costo de tareas'!$B$15</f>
        <v>0.1964027778</v>
      </c>
      <c r="G4266" s="15">
        <f>'Producción diaria'!$T$3*$L$2*$M$2*$N$2*E4266*1000/'Costo de tareas'!$B$14</f>
        <v>905.144285</v>
      </c>
      <c r="H4266" s="16">
        <f>IF(G4266 &gt; 'Costo de tareas'!$B$13, 'Costo de tareas'!$B$13, IF(G4266 &lt; 'Costo de tareas'!$B$13*0.2, 0, 'Costo de tareas'!$B$13- G4266))</f>
        <v>39.28055556</v>
      </c>
      <c r="I4266" s="17">
        <f>IF(H4266=0,'Costo de tareas'!$B$13,'Costo de tareas'!$B$13-H4266)</f>
        <v>0</v>
      </c>
      <c r="J4266" s="2"/>
      <c r="K4266" s="2"/>
      <c r="P4266" s="2"/>
    </row>
    <row r="4267">
      <c r="A4267" s="3" t="s">
        <v>5642</v>
      </c>
      <c r="B4267" s="11" t="str">
        <f t="shared" si="1"/>
        <v>20210627</v>
      </c>
      <c r="C4267" s="12">
        <f t="shared" si="2"/>
        <v>44374</v>
      </c>
      <c r="D4267" s="3" t="str">
        <f t="shared" si="3"/>
        <v>17</v>
      </c>
      <c r="E4267" s="13">
        <v>356.0</v>
      </c>
      <c r="F4267" s="14">
        <f>'Costo de tareas'!$B$15</f>
        <v>0.1964027778</v>
      </c>
      <c r="G4267" s="15">
        <f>'Producción diaria'!$T$3*$L$2*$M$2*$N$2*E4267*1000/'Costo de tareas'!$B$14</f>
        <v>535.2680489</v>
      </c>
      <c r="H4267" s="16">
        <f>IF(G4267 &gt; 'Costo de tareas'!$B$13, 'Costo de tareas'!$B$13, IF(G4267 &lt; 'Costo de tareas'!$B$13*0.2, 0, 'Costo de tareas'!$B$13- G4267))</f>
        <v>39.28055556</v>
      </c>
      <c r="I4267" s="17">
        <f>IF(H4267=0,'Costo de tareas'!$B$13,'Costo de tareas'!$B$13-H4267)</f>
        <v>0</v>
      </c>
      <c r="J4267" s="2"/>
      <c r="K4267" s="2"/>
      <c r="P4267" s="2"/>
    </row>
    <row r="4268">
      <c r="A4268" s="3" t="s">
        <v>5643</v>
      </c>
      <c r="B4268" s="11" t="str">
        <f t="shared" si="1"/>
        <v>20210627</v>
      </c>
      <c r="C4268" s="12">
        <f t="shared" si="2"/>
        <v>44374</v>
      </c>
      <c r="D4268" s="3" t="str">
        <f t="shared" si="3"/>
        <v>18</v>
      </c>
      <c r="E4268" s="13">
        <v>234.0</v>
      </c>
      <c r="F4268" s="14">
        <f>'Costo de tareas'!$B$15</f>
        <v>0.1964027778</v>
      </c>
      <c r="G4268" s="15">
        <f>'Producción diaria'!$T$3*$L$2*$M$2*$N$2*E4268*1000/'Costo de tareas'!$B$14</f>
        <v>351.8334928</v>
      </c>
      <c r="H4268" s="16">
        <f>IF(G4268 &gt; 'Costo de tareas'!$B$13, 'Costo de tareas'!$B$13, IF(G4268 &lt; 'Costo de tareas'!$B$13*0.2, 0, 'Costo de tareas'!$B$13- G4268))</f>
        <v>39.28055556</v>
      </c>
      <c r="I4268" s="17">
        <f>IF(H4268=0,'Costo de tareas'!$B$13,'Costo de tareas'!$B$13-H4268)</f>
        <v>0</v>
      </c>
      <c r="J4268" s="2"/>
      <c r="K4268" s="2"/>
      <c r="P4268" s="2"/>
    </row>
    <row r="4269">
      <c r="A4269" s="3" t="s">
        <v>5644</v>
      </c>
      <c r="B4269" s="11" t="str">
        <f t="shared" si="1"/>
        <v>20210627</v>
      </c>
      <c r="C4269" s="12">
        <f t="shared" si="2"/>
        <v>44374</v>
      </c>
      <c r="D4269" s="3" t="str">
        <f t="shared" si="3"/>
        <v>19</v>
      </c>
      <c r="E4269" s="13">
        <v>45.0</v>
      </c>
      <c r="F4269" s="14">
        <f>'Costo de tareas'!$B$15</f>
        <v>0.1964027778</v>
      </c>
      <c r="G4269" s="15">
        <f>'Producción diaria'!$T$3*$L$2*$M$2*$N$2*E4269*1000/'Costo de tareas'!$B$14</f>
        <v>67.66028708</v>
      </c>
      <c r="H4269" s="16">
        <f>IF(G4269 &gt; 'Costo de tareas'!$B$13, 'Costo de tareas'!$B$13, IF(G4269 &lt; 'Costo de tareas'!$B$13*0.2, 0, 'Costo de tareas'!$B$13- G4269))</f>
        <v>39.28055556</v>
      </c>
      <c r="I4269" s="17">
        <f>IF(H4269=0,'Costo de tareas'!$B$13,'Costo de tareas'!$B$13-H4269)</f>
        <v>0</v>
      </c>
      <c r="J4269" s="2"/>
      <c r="K4269" s="2"/>
      <c r="P4269" s="2"/>
    </row>
    <row r="4270">
      <c r="A4270" s="3" t="s">
        <v>5645</v>
      </c>
      <c r="B4270" s="11" t="str">
        <f t="shared" si="1"/>
        <v>20210627</v>
      </c>
      <c r="C4270" s="12">
        <f t="shared" si="2"/>
        <v>44374</v>
      </c>
      <c r="D4270" s="3" t="str">
        <f t="shared" si="3"/>
        <v>20</v>
      </c>
      <c r="E4270" s="13">
        <v>0.0</v>
      </c>
      <c r="F4270" s="14">
        <f>'Costo de tareas'!$B$15</f>
        <v>0.1964027778</v>
      </c>
      <c r="G4270" s="15">
        <f>'Producción diaria'!$T$3*$L$2*$M$2*$N$2*E4270*1000/'Costo de tareas'!$B$14</f>
        <v>0</v>
      </c>
      <c r="H4270" s="16">
        <f>IF(G4270 &gt; 'Costo de tareas'!$B$13, 'Costo de tareas'!$B$13, IF(G4270 &lt; 'Costo de tareas'!$B$13*0.2, 0, 'Costo de tareas'!$B$13- G4270))</f>
        <v>0</v>
      </c>
      <c r="I4270" s="17">
        <f>IF(H4270=0,'Costo de tareas'!$B$13,'Costo de tareas'!$B$13-H4270)</f>
        <v>39.28055556</v>
      </c>
      <c r="J4270" s="2"/>
      <c r="K4270" s="2"/>
      <c r="P4270" s="2"/>
    </row>
    <row r="4271">
      <c r="A4271" s="3" t="s">
        <v>5646</v>
      </c>
      <c r="B4271" s="11" t="str">
        <f t="shared" si="1"/>
        <v>20210627</v>
      </c>
      <c r="C4271" s="12">
        <f t="shared" si="2"/>
        <v>44374</v>
      </c>
      <c r="D4271" s="3" t="str">
        <f t="shared" si="3"/>
        <v>21</v>
      </c>
      <c r="E4271" s="13">
        <v>0.0</v>
      </c>
      <c r="F4271" s="14">
        <f>'Costo de tareas'!$B$15</f>
        <v>0.1964027778</v>
      </c>
      <c r="G4271" s="15">
        <f>'Producción diaria'!$T$3*$L$2*$M$2*$N$2*E4271*1000/'Costo de tareas'!$B$14</f>
        <v>0</v>
      </c>
      <c r="H4271" s="16">
        <f>IF(G4271 &gt; 'Costo de tareas'!$B$13, 'Costo de tareas'!$B$13, IF(G4271 &lt; 'Costo de tareas'!$B$13*0.2, 0, 'Costo de tareas'!$B$13- G4271))</f>
        <v>0</v>
      </c>
      <c r="I4271" s="17">
        <f>IF(H4271=0,'Costo de tareas'!$B$13,'Costo de tareas'!$B$13-H4271)</f>
        <v>39.28055556</v>
      </c>
      <c r="J4271" s="2"/>
      <c r="K4271" s="2"/>
      <c r="P4271" s="2"/>
    </row>
    <row r="4272">
      <c r="A4272" s="3" t="s">
        <v>5647</v>
      </c>
      <c r="B4272" s="11" t="str">
        <f t="shared" si="1"/>
        <v>20210627</v>
      </c>
      <c r="C4272" s="12">
        <f t="shared" si="2"/>
        <v>44374</v>
      </c>
      <c r="D4272" s="3" t="str">
        <f t="shared" si="3"/>
        <v>22</v>
      </c>
      <c r="E4272" s="13">
        <v>0.0</v>
      </c>
      <c r="F4272" s="14">
        <f>'Costo de tareas'!$B$15</f>
        <v>0.1964027778</v>
      </c>
      <c r="G4272" s="15">
        <f>'Producción diaria'!$T$3*$L$2*$M$2*$N$2*E4272*1000/'Costo de tareas'!$B$14</f>
        <v>0</v>
      </c>
      <c r="H4272" s="16">
        <f>IF(G4272 &gt; 'Costo de tareas'!$B$13, 'Costo de tareas'!$B$13, IF(G4272 &lt; 'Costo de tareas'!$B$13*0.2, 0, 'Costo de tareas'!$B$13- G4272))</f>
        <v>0</v>
      </c>
      <c r="I4272" s="17">
        <f>IF(H4272=0,'Costo de tareas'!$B$13,'Costo de tareas'!$B$13-H4272)</f>
        <v>39.28055556</v>
      </c>
      <c r="J4272" s="2"/>
      <c r="K4272" s="2"/>
      <c r="P4272" s="2"/>
    </row>
    <row r="4273">
      <c r="A4273" s="3" t="s">
        <v>5648</v>
      </c>
      <c r="B4273" s="11" t="str">
        <f t="shared" si="1"/>
        <v>20210627</v>
      </c>
      <c r="C4273" s="12">
        <f t="shared" si="2"/>
        <v>44374</v>
      </c>
      <c r="D4273" s="3" t="str">
        <f t="shared" si="3"/>
        <v>23</v>
      </c>
      <c r="E4273" s="13">
        <v>0.0</v>
      </c>
      <c r="F4273" s="14">
        <f>'Costo de tareas'!$B$15</f>
        <v>0.1964027778</v>
      </c>
      <c r="G4273" s="15">
        <f>'Producción diaria'!$T$3*$L$2*$M$2*$N$2*E4273*1000/'Costo de tareas'!$B$14</f>
        <v>0</v>
      </c>
      <c r="H4273" s="16">
        <f>IF(G4273 &gt; 'Costo de tareas'!$B$13, 'Costo de tareas'!$B$13, IF(G4273 &lt; 'Costo de tareas'!$B$13*0.2, 0, 'Costo de tareas'!$B$13- G4273))</f>
        <v>0</v>
      </c>
      <c r="I4273" s="17">
        <f>IF(H4273=0,'Costo de tareas'!$B$13,'Costo de tareas'!$B$13-H4273)</f>
        <v>39.28055556</v>
      </c>
      <c r="J4273" s="2"/>
      <c r="K4273" s="2"/>
      <c r="P4273" s="2"/>
    </row>
    <row r="4274">
      <c r="A4274" s="3" t="s">
        <v>5649</v>
      </c>
      <c r="B4274" s="11" t="str">
        <f t="shared" si="1"/>
        <v>20210628</v>
      </c>
      <c r="C4274" s="12">
        <f t="shared" si="2"/>
        <v>44375</v>
      </c>
      <c r="D4274" s="3" t="str">
        <f t="shared" si="3"/>
        <v>00</v>
      </c>
      <c r="E4274" s="13">
        <v>0.0</v>
      </c>
      <c r="F4274" s="14">
        <f>'Costo de tareas'!$B$15</f>
        <v>0.1964027778</v>
      </c>
      <c r="G4274" s="15">
        <f>'Producción diaria'!$T$3*$L$2*$M$2*$N$2*E4274*1000/'Costo de tareas'!$B$14</f>
        <v>0</v>
      </c>
      <c r="H4274" s="16">
        <f>IF(G4274 &gt; 'Costo de tareas'!$B$13, 'Costo de tareas'!$B$13, IF(G4274 &lt; 'Costo de tareas'!$B$13*0.2, 0, 'Costo de tareas'!$B$13- G4274))</f>
        <v>0</v>
      </c>
      <c r="I4274" s="17">
        <f>IF(H4274=0,'Costo de tareas'!$B$13,'Costo de tareas'!$B$13-H4274)</f>
        <v>39.28055556</v>
      </c>
      <c r="J4274" s="2"/>
      <c r="K4274" s="2"/>
      <c r="P4274" s="2"/>
    </row>
    <row r="4275">
      <c r="A4275" s="3" t="s">
        <v>5650</v>
      </c>
      <c r="B4275" s="11" t="str">
        <f t="shared" si="1"/>
        <v>20210628</v>
      </c>
      <c r="C4275" s="12">
        <f t="shared" si="2"/>
        <v>44375</v>
      </c>
      <c r="D4275" s="3" t="str">
        <f t="shared" si="3"/>
        <v>01</v>
      </c>
      <c r="E4275" s="13">
        <v>0.0</v>
      </c>
      <c r="F4275" s="14">
        <f>'Costo de tareas'!$B$15</f>
        <v>0.1964027778</v>
      </c>
      <c r="G4275" s="15">
        <f>'Producción diaria'!$T$3*$L$2*$M$2*$N$2*E4275*1000/'Costo de tareas'!$B$14</f>
        <v>0</v>
      </c>
      <c r="H4275" s="16">
        <f>IF(G4275 &gt; 'Costo de tareas'!$B$13, 'Costo de tareas'!$B$13, IF(G4275 &lt; 'Costo de tareas'!$B$13*0.2, 0, 'Costo de tareas'!$B$13- G4275))</f>
        <v>0</v>
      </c>
      <c r="I4275" s="17">
        <f>IF(H4275=0,'Costo de tareas'!$B$13,'Costo de tareas'!$B$13-H4275)</f>
        <v>39.28055556</v>
      </c>
      <c r="J4275" s="2"/>
      <c r="K4275" s="2"/>
      <c r="P4275" s="2"/>
    </row>
    <row r="4276">
      <c r="A4276" s="3" t="s">
        <v>5652</v>
      </c>
      <c r="B4276" s="11" t="str">
        <f t="shared" si="1"/>
        <v>20210628</v>
      </c>
      <c r="C4276" s="12">
        <f t="shared" si="2"/>
        <v>44375</v>
      </c>
      <c r="D4276" s="3" t="str">
        <f t="shared" si="3"/>
        <v>02</v>
      </c>
      <c r="E4276" s="13">
        <v>0.0</v>
      </c>
      <c r="F4276" s="14">
        <f>'Costo de tareas'!$B$15</f>
        <v>0.1964027778</v>
      </c>
      <c r="G4276" s="15">
        <f>'Producción diaria'!$T$3*$L$2*$M$2*$N$2*E4276*1000/'Costo de tareas'!$B$14</f>
        <v>0</v>
      </c>
      <c r="H4276" s="16">
        <f>IF(G4276 &gt; 'Costo de tareas'!$B$13, 'Costo de tareas'!$B$13, IF(G4276 &lt; 'Costo de tareas'!$B$13*0.2, 0, 'Costo de tareas'!$B$13- G4276))</f>
        <v>0</v>
      </c>
      <c r="I4276" s="17">
        <f>IF(H4276=0,'Costo de tareas'!$B$13,'Costo de tareas'!$B$13-H4276)</f>
        <v>39.28055556</v>
      </c>
      <c r="J4276" s="2"/>
      <c r="K4276" s="2"/>
      <c r="P4276" s="2"/>
    </row>
    <row r="4277">
      <c r="A4277" s="3" t="s">
        <v>5654</v>
      </c>
      <c r="B4277" s="11" t="str">
        <f t="shared" si="1"/>
        <v>20210628</v>
      </c>
      <c r="C4277" s="12">
        <f t="shared" si="2"/>
        <v>44375</v>
      </c>
      <c r="D4277" s="3" t="str">
        <f t="shared" si="3"/>
        <v>03</v>
      </c>
      <c r="E4277" s="13">
        <v>0.0</v>
      </c>
      <c r="F4277" s="14">
        <f>'Costo de tareas'!$B$15</f>
        <v>0.1964027778</v>
      </c>
      <c r="G4277" s="15">
        <f>'Producción diaria'!$T$3*$L$2*$M$2*$N$2*E4277*1000/'Costo de tareas'!$B$14</f>
        <v>0</v>
      </c>
      <c r="H4277" s="16">
        <f>IF(G4277 &gt; 'Costo de tareas'!$B$13, 'Costo de tareas'!$B$13, IF(G4277 &lt; 'Costo de tareas'!$B$13*0.2, 0, 'Costo de tareas'!$B$13- G4277))</f>
        <v>0</v>
      </c>
      <c r="I4277" s="17">
        <f>IF(H4277=0,'Costo de tareas'!$B$13,'Costo de tareas'!$B$13-H4277)</f>
        <v>39.28055556</v>
      </c>
      <c r="J4277" s="2"/>
      <c r="K4277" s="2"/>
      <c r="P4277" s="2"/>
    </row>
    <row r="4278">
      <c r="A4278" s="3" t="s">
        <v>5655</v>
      </c>
      <c r="B4278" s="11" t="str">
        <f t="shared" si="1"/>
        <v>20210628</v>
      </c>
      <c r="C4278" s="12">
        <f t="shared" si="2"/>
        <v>44375</v>
      </c>
      <c r="D4278" s="3" t="str">
        <f t="shared" si="3"/>
        <v>04</v>
      </c>
      <c r="E4278" s="13">
        <v>0.0</v>
      </c>
      <c r="F4278" s="14">
        <f>'Costo de tareas'!$B$15</f>
        <v>0.1964027778</v>
      </c>
      <c r="G4278" s="15">
        <f>'Producción diaria'!$T$3*$L$2*$M$2*$N$2*E4278*1000/'Costo de tareas'!$B$14</f>
        <v>0</v>
      </c>
      <c r="H4278" s="16">
        <f>IF(G4278 &gt; 'Costo de tareas'!$B$13, 'Costo de tareas'!$B$13, IF(G4278 &lt; 'Costo de tareas'!$B$13*0.2, 0, 'Costo de tareas'!$B$13- G4278))</f>
        <v>0</v>
      </c>
      <c r="I4278" s="17">
        <f>IF(H4278=0,'Costo de tareas'!$B$13,'Costo de tareas'!$B$13-H4278)</f>
        <v>39.28055556</v>
      </c>
      <c r="J4278" s="2"/>
      <c r="K4278" s="2"/>
      <c r="P4278" s="2"/>
    </row>
    <row r="4279">
      <c r="A4279" s="3" t="s">
        <v>5657</v>
      </c>
      <c r="B4279" s="11" t="str">
        <f t="shared" si="1"/>
        <v>20210628</v>
      </c>
      <c r="C4279" s="12">
        <f t="shared" si="2"/>
        <v>44375</v>
      </c>
      <c r="D4279" s="3" t="str">
        <f t="shared" si="3"/>
        <v>05</v>
      </c>
      <c r="E4279" s="13">
        <v>1.0</v>
      </c>
      <c r="F4279" s="14">
        <f>'Costo de tareas'!$B$15</f>
        <v>0.1964027778</v>
      </c>
      <c r="G4279" s="15">
        <f>'Producción diaria'!$T$3*$L$2*$M$2*$N$2*E4279*1000/'Costo de tareas'!$B$14</f>
        <v>1.503561935</v>
      </c>
      <c r="H4279" s="16">
        <f>IF(G4279 &gt; 'Costo de tareas'!$B$13, 'Costo de tareas'!$B$13, IF(G4279 &lt; 'Costo de tareas'!$B$13*0.2, 0, 'Costo de tareas'!$B$13- G4279))</f>
        <v>0</v>
      </c>
      <c r="I4279" s="17">
        <f>IF(H4279=0,'Costo de tareas'!$B$13,'Costo de tareas'!$B$13-H4279)</f>
        <v>39.28055556</v>
      </c>
      <c r="J4279" s="2"/>
      <c r="K4279" s="2"/>
      <c r="P4279" s="2"/>
    </row>
    <row r="4280">
      <c r="A4280" s="3" t="s">
        <v>5658</v>
      </c>
      <c r="B4280" s="11" t="str">
        <f t="shared" si="1"/>
        <v>20210628</v>
      </c>
      <c r="C4280" s="12">
        <f t="shared" si="2"/>
        <v>44375</v>
      </c>
      <c r="D4280" s="3" t="str">
        <f t="shared" si="3"/>
        <v>06</v>
      </c>
      <c r="E4280" s="13">
        <v>179.0</v>
      </c>
      <c r="F4280" s="14">
        <f>'Costo de tareas'!$B$15</f>
        <v>0.1964027778</v>
      </c>
      <c r="G4280" s="15">
        <f>'Producción diaria'!$T$3*$L$2*$M$2*$N$2*E4280*1000/'Costo de tareas'!$B$14</f>
        <v>269.1375864</v>
      </c>
      <c r="H4280" s="16">
        <f>IF(G4280 &gt; 'Costo de tareas'!$B$13, 'Costo de tareas'!$B$13, IF(G4280 &lt; 'Costo de tareas'!$B$13*0.2, 0, 'Costo de tareas'!$B$13- G4280))</f>
        <v>39.28055556</v>
      </c>
      <c r="I4280" s="17">
        <f>IF(H4280=0,'Costo de tareas'!$B$13,'Costo de tareas'!$B$13-H4280)</f>
        <v>0</v>
      </c>
      <c r="J4280" s="2"/>
      <c r="K4280" s="2"/>
      <c r="P4280" s="2"/>
    </row>
    <row r="4281">
      <c r="A4281" s="3" t="s">
        <v>5659</v>
      </c>
      <c r="B4281" s="11" t="str">
        <f t="shared" si="1"/>
        <v>20210628</v>
      </c>
      <c r="C4281" s="12">
        <f t="shared" si="2"/>
        <v>44375</v>
      </c>
      <c r="D4281" s="3" t="str">
        <f t="shared" si="3"/>
        <v>07</v>
      </c>
      <c r="E4281" s="13">
        <v>373.0</v>
      </c>
      <c r="F4281" s="14">
        <f>'Costo de tareas'!$B$15</f>
        <v>0.1964027778</v>
      </c>
      <c r="G4281" s="15">
        <f>'Producción diaria'!$T$3*$L$2*$M$2*$N$2*E4281*1000/'Costo de tareas'!$B$14</f>
        <v>560.8286018</v>
      </c>
      <c r="H4281" s="16">
        <f>IF(G4281 &gt; 'Costo de tareas'!$B$13, 'Costo de tareas'!$B$13, IF(G4281 &lt; 'Costo de tareas'!$B$13*0.2, 0, 'Costo de tareas'!$B$13- G4281))</f>
        <v>39.28055556</v>
      </c>
      <c r="I4281" s="17">
        <f>IF(H4281=0,'Costo de tareas'!$B$13,'Costo de tareas'!$B$13-H4281)</f>
        <v>0</v>
      </c>
      <c r="J4281" s="2"/>
      <c r="K4281" s="2"/>
      <c r="P4281" s="2"/>
    </row>
    <row r="4282">
      <c r="A4282" s="3" t="s">
        <v>5660</v>
      </c>
      <c r="B4282" s="11" t="str">
        <f t="shared" si="1"/>
        <v>20210628</v>
      </c>
      <c r="C4282" s="12">
        <f t="shared" si="2"/>
        <v>44375</v>
      </c>
      <c r="D4282" s="3" t="str">
        <f t="shared" si="3"/>
        <v>08</v>
      </c>
      <c r="E4282" s="13">
        <v>565.0</v>
      </c>
      <c r="F4282" s="14">
        <f>'Costo de tareas'!$B$15</f>
        <v>0.1964027778</v>
      </c>
      <c r="G4282" s="15">
        <f>'Producción diaria'!$T$3*$L$2*$M$2*$N$2*E4282*1000/'Costo de tareas'!$B$14</f>
        <v>849.5124934</v>
      </c>
      <c r="H4282" s="16">
        <f>IF(G4282 &gt; 'Costo de tareas'!$B$13, 'Costo de tareas'!$B$13, IF(G4282 &lt; 'Costo de tareas'!$B$13*0.2, 0, 'Costo de tareas'!$B$13- G4282))</f>
        <v>39.28055556</v>
      </c>
      <c r="I4282" s="17">
        <f>IF(H4282=0,'Costo de tareas'!$B$13,'Costo de tareas'!$B$13-H4282)</f>
        <v>0</v>
      </c>
      <c r="J4282" s="2"/>
      <c r="K4282" s="2"/>
      <c r="P4282" s="2"/>
    </row>
    <row r="4283">
      <c r="A4283" s="3" t="s">
        <v>5661</v>
      </c>
      <c r="B4283" s="11" t="str">
        <f t="shared" si="1"/>
        <v>20210628</v>
      </c>
      <c r="C4283" s="12">
        <f t="shared" si="2"/>
        <v>44375</v>
      </c>
      <c r="D4283" s="3" t="str">
        <f t="shared" si="3"/>
        <v>09</v>
      </c>
      <c r="E4283" s="13">
        <v>746.0</v>
      </c>
      <c r="F4283" s="14">
        <f>'Costo de tareas'!$B$15</f>
        <v>0.1964027778</v>
      </c>
      <c r="G4283" s="15">
        <f>'Producción diaria'!$T$3*$L$2*$M$2*$N$2*E4283*1000/'Costo de tareas'!$B$14</f>
        <v>1121.657204</v>
      </c>
      <c r="H4283" s="16">
        <f>IF(G4283 &gt; 'Costo de tareas'!$B$13, 'Costo de tareas'!$B$13, IF(G4283 &lt; 'Costo de tareas'!$B$13*0.2, 0, 'Costo de tareas'!$B$13- G4283))</f>
        <v>39.28055556</v>
      </c>
      <c r="I4283" s="17">
        <f>IF(H4283=0,'Costo de tareas'!$B$13,'Costo de tareas'!$B$13-H4283)</f>
        <v>0</v>
      </c>
      <c r="J4283" s="2"/>
      <c r="K4283" s="2"/>
      <c r="P4283" s="2"/>
    </row>
    <row r="4284">
      <c r="A4284" s="3" t="s">
        <v>5662</v>
      </c>
      <c r="B4284" s="11" t="str">
        <f t="shared" si="1"/>
        <v>20210628</v>
      </c>
      <c r="C4284" s="12">
        <f t="shared" si="2"/>
        <v>44375</v>
      </c>
      <c r="D4284" s="3" t="str">
        <f t="shared" si="3"/>
        <v>10</v>
      </c>
      <c r="E4284" s="13">
        <v>873.0</v>
      </c>
      <c r="F4284" s="14">
        <f>'Costo de tareas'!$B$15</f>
        <v>0.1964027778</v>
      </c>
      <c r="G4284" s="15">
        <f>'Producción diaria'!$T$3*$L$2*$M$2*$N$2*E4284*1000/'Costo de tareas'!$B$14</f>
        <v>1312.609569</v>
      </c>
      <c r="H4284" s="16">
        <f>IF(G4284 &gt; 'Costo de tareas'!$B$13, 'Costo de tareas'!$B$13, IF(G4284 &lt; 'Costo de tareas'!$B$13*0.2, 0, 'Costo de tareas'!$B$13- G4284))</f>
        <v>39.28055556</v>
      </c>
      <c r="I4284" s="17">
        <f>IF(H4284=0,'Costo de tareas'!$B$13,'Costo de tareas'!$B$13-H4284)</f>
        <v>0</v>
      </c>
      <c r="J4284" s="2"/>
      <c r="K4284" s="2"/>
      <c r="P4284" s="2"/>
    </row>
    <row r="4285">
      <c r="A4285" s="3" t="s">
        <v>5663</v>
      </c>
      <c r="B4285" s="11" t="str">
        <f t="shared" si="1"/>
        <v>20210628</v>
      </c>
      <c r="C4285" s="12">
        <f t="shared" si="2"/>
        <v>44375</v>
      </c>
      <c r="D4285" s="3" t="str">
        <f t="shared" si="3"/>
        <v>11</v>
      </c>
      <c r="E4285" s="13">
        <v>96.0</v>
      </c>
      <c r="F4285" s="14">
        <f>'Costo de tareas'!$B$15</f>
        <v>0.1964027778</v>
      </c>
      <c r="G4285" s="15">
        <f>'Producción diaria'!$T$3*$L$2*$M$2*$N$2*E4285*1000/'Costo de tareas'!$B$14</f>
        <v>144.3419458</v>
      </c>
      <c r="H4285" s="16">
        <f>IF(G4285 &gt; 'Costo de tareas'!$B$13, 'Costo de tareas'!$B$13, IF(G4285 &lt; 'Costo de tareas'!$B$13*0.2, 0, 'Costo de tareas'!$B$13- G4285))</f>
        <v>39.28055556</v>
      </c>
      <c r="I4285" s="17">
        <f>IF(H4285=0,'Costo de tareas'!$B$13,'Costo de tareas'!$B$13-H4285)</f>
        <v>0</v>
      </c>
      <c r="J4285" s="2"/>
      <c r="K4285" s="2"/>
      <c r="P4285" s="2"/>
    </row>
    <row r="4286">
      <c r="A4286" s="3" t="s">
        <v>5664</v>
      </c>
      <c r="B4286" s="11" t="str">
        <f t="shared" si="1"/>
        <v>20210628</v>
      </c>
      <c r="C4286" s="12">
        <f t="shared" si="2"/>
        <v>44375</v>
      </c>
      <c r="D4286" s="3" t="str">
        <f t="shared" si="3"/>
        <v>12</v>
      </c>
      <c r="E4286" s="13">
        <v>1003.0</v>
      </c>
      <c r="F4286" s="14">
        <f>'Costo de tareas'!$B$15</f>
        <v>0.1964027778</v>
      </c>
      <c r="G4286" s="15">
        <f>'Producción diaria'!$T$3*$L$2*$M$2*$N$2*E4286*1000/'Costo de tareas'!$B$14</f>
        <v>1508.072621</v>
      </c>
      <c r="H4286" s="16">
        <f>IF(G4286 &gt; 'Costo de tareas'!$B$13, 'Costo de tareas'!$B$13, IF(G4286 &lt; 'Costo de tareas'!$B$13*0.2, 0, 'Costo de tareas'!$B$13- G4286))</f>
        <v>39.28055556</v>
      </c>
      <c r="I4286" s="17">
        <f>IF(H4286=0,'Costo de tareas'!$B$13,'Costo de tareas'!$B$13-H4286)</f>
        <v>0</v>
      </c>
      <c r="J4286" s="2"/>
      <c r="K4286" s="2"/>
      <c r="P4286" s="2"/>
    </row>
    <row r="4287">
      <c r="A4287" s="3" t="s">
        <v>5665</v>
      </c>
      <c r="B4287" s="11" t="str">
        <f t="shared" si="1"/>
        <v>20210628</v>
      </c>
      <c r="C4287" s="12">
        <f t="shared" si="2"/>
        <v>44375</v>
      </c>
      <c r="D4287" s="3" t="str">
        <f t="shared" si="3"/>
        <v>13</v>
      </c>
      <c r="E4287" s="13">
        <v>1015.0</v>
      </c>
      <c r="F4287" s="14">
        <f>'Costo de tareas'!$B$15</f>
        <v>0.1964027778</v>
      </c>
      <c r="G4287" s="15">
        <f>'Producción diaria'!$T$3*$L$2*$M$2*$N$2*E4287*1000/'Costo de tareas'!$B$14</f>
        <v>1526.115364</v>
      </c>
      <c r="H4287" s="16">
        <f>IF(G4287 &gt; 'Costo de tareas'!$B$13, 'Costo de tareas'!$B$13, IF(G4287 &lt; 'Costo de tareas'!$B$13*0.2, 0, 'Costo de tareas'!$B$13- G4287))</f>
        <v>39.28055556</v>
      </c>
      <c r="I4287" s="17">
        <f>IF(H4287=0,'Costo de tareas'!$B$13,'Costo de tareas'!$B$13-H4287)</f>
        <v>0</v>
      </c>
      <c r="J4287" s="2"/>
      <c r="K4287" s="2"/>
      <c r="P4287" s="2"/>
    </row>
    <row r="4288">
      <c r="A4288" s="3" t="s">
        <v>5666</v>
      </c>
      <c r="B4288" s="11" t="str">
        <f t="shared" si="1"/>
        <v>20210628</v>
      </c>
      <c r="C4288" s="12">
        <f t="shared" si="2"/>
        <v>44375</v>
      </c>
      <c r="D4288" s="3" t="str">
        <f t="shared" si="3"/>
        <v>14</v>
      </c>
      <c r="E4288" s="13">
        <v>919.0</v>
      </c>
      <c r="F4288" s="14">
        <f>'Costo de tareas'!$B$15</f>
        <v>0.1964027778</v>
      </c>
      <c r="G4288" s="15">
        <f>'Producción diaria'!$T$3*$L$2*$M$2*$N$2*E4288*1000/'Costo de tareas'!$B$14</f>
        <v>1381.773418</v>
      </c>
      <c r="H4288" s="16">
        <f>IF(G4288 &gt; 'Costo de tareas'!$B$13, 'Costo de tareas'!$B$13, IF(G4288 &lt; 'Costo de tareas'!$B$13*0.2, 0, 'Costo de tareas'!$B$13- G4288))</f>
        <v>39.28055556</v>
      </c>
      <c r="I4288" s="17">
        <f>IF(H4288=0,'Costo de tareas'!$B$13,'Costo de tareas'!$B$13-H4288)</f>
        <v>0</v>
      </c>
      <c r="J4288" s="2"/>
      <c r="K4288" s="2"/>
      <c r="P4288" s="2"/>
    </row>
    <row r="4289">
      <c r="A4289" s="3" t="s">
        <v>5667</v>
      </c>
      <c r="B4289" s="11" t="str">
        <f t="shared" si="1"/>
        <v>20210628</v>
      </c>
      <c r="C4289" s="12">
        <f t="shared" si="2"/>
        <v>44375</v>
      </c>
      <c r="D4289" s="3" t="str">
        <f t="shared" si="3"/>
        <v>15</v>
      </c>
      <c r="E4289" s="13">
        <v>793.0</v>
      </c>
      <c r="F4289" s="14">
        <f>'Costo de tareas'!$B$15</f>
        <v>0.1964027778</v>
      </c>
      <c r="G4289" s="15">
        <f>'Producción diaria'!$T$3*$L$2*$M$2*$N$2*E4289*1000/'Costo de tareas'!$B$14</f>
        <v>1192.324615</v>
      </c>
      <c r="H4289" s="16">
        <f>IF(G4289 &gt; 'Costo de tareas'!$B$13, 'Costo de tareas'!$B$13, IF(G4289 &lt; 'Costo de tareas'!$B$13*0.2, 0, 'Costo de tareas'!$B$13- G4289))</f>
        <v>39.28055556</v>
      </c>
      <c r="I4289" s="17">
        <f>IF(H4289=0,'Costo de tareas'!$B$13,'Costo de tareas'!$B$13-H4289)</f>
        <v>0</v>
      </c>
      <c r="J4289" s="2"/>
      <c r="K4289" s="2"/>
      <c r="P4289" s="2"/>
    </row>
    <row r="4290">
      <c r="A4290" s="3" t="s">
        <v>5668</v>
      </c>
      <c r="B4290" s="11" t="str">
        <f t="shared" si="1"/>
        <v>20210628</v>
      </c>
      <c r="C4290" s="12">
        <f t="shared" si="2"/>
        <v>44375</v>
      </c>
      <c r="D4290" s="3" t="str">
        <f t="shared" si="3"/>
        <v>16</v>
      </c>
      <c r="E4290" s="13">
        <v>619.0</v>
      </c>
      <c r="F4290" s="14">
        <f>'Costo de tareas'!$B$15</f>
        <v>0.1964027778</v>
      </c>
      <c r="G4290" s="15">
        <f>'Producción diaria'!$T$3*$L$2*$M$2*$N$2*E4290*1000/'Costo de tareas'!$B$14</f>
        <v>930.7048379</v>
      </c>
      <c r="H4290" s="16">
        <f>IF(G4290 &gt; 'Costo de tareas'!$B$13, 'Costo de tareas'!$B$13, IF(G4290 &lt; 'Costo de tareas'!$B$13*0.2, 0, 'Costo de tareas'!$B$13- G4290))</f>
        <v>39.28055556</v>
      </c>
      <c r="I4290" s="17">
        <f>IF(H4290=0,'Costo de tareas'!$B$13,'Costo de tareas'!$B$13-H4290)</f>
        <v>0</v>
      </c>
      <c r="J4290" s="2"/>
      <c r="K4290" s="2"/>
      <c r="P4290" s="2"/>
    </row>
    <row r="4291">
      <c r="A4291" s="3" t="s">
        <v>5669</v>
      </c>
      <c r="B4291" s="11" t="str">
        <f t="shared" si="1"/>
        <v>20210628</v>
      </c>
      <c r="C4291" s="12">
        <f t="shared" si="2"/>
        <v>44375</v>
      </c>
      <c r="D4291" s="3" t="str">
        <f t="shared" si="3"/>
        <v>17</v>
      </c>
      <c r="E4291" s="13">
        <v>426.0</v>
      </c>
      <c r="F4291" s="14">
        <f>'Costo de tareas'!$B$15</f>
        <v>0.1964027778</v>
      </c>
      <c r="G4291" s="15">
        <f>'Producción diaria'!$T$3*$L$2*$M$2*$N$2*E4291*1000/'Costo de tareas'!$B$14</f>
        <v>640.5173844</v>
      </c>
      <c r="H4291" s="16">
        <f>IF(G4291 &gt; 'Costo de tareas'!$B$13, 'Costo de tareas'!$B$13, IF(G4291 &lt; 'Costo de tareas'!$B$13*0.2, 0, 'Costo de tareas'!$B$13- G4291))</f>
        <v>39.28055556</v>
      </c>
      <c r="I4291" s="17">
        <f>IF(H4291=0,'Costo de tareas'!$B$13,'Costo de tareas'!$B$13-H4291)</f>
        <v>0</v>
      </c>
      <c r="J4291" s="2"/>
      <c r="K4291" s="2"/>
      <c r="P4291" s="2"/>
    </row>
    <row r="4292">
      <c r="A4292" s="3" t="s">
        <v>5670</v>
      </c>
      <c r="B4292" s="11" t="str">
        <f t="shared" si="1"/>
        <v>20210628</v>
      </c>
      <c r="C4292" s="12">
        <f t="shared" si="2"/>
        <v>44375</v>
      </c>
      <c r="D4292" s="3" t="str">
        <f t="shared" si="3"/>
        <v>18</v>
      </c>
      <c r="E4292" s="13">
        <v>226.0</v>
      </c>
      <c r="F4292" s="14">
        <f>'Costo de tareas'!$B$15</f>
        <v>0.1964027778</v>
      </c>
      <c r="G4292" s="15">
        <f>'Producción diaria'!$T$3*$L$2*$M$2*$N$2*E4292*1000/'Costo de tareas'!$B$14</f>
        <v>339.8049973</v>
      </c>
      <c r="H4292" s="16">
        <f>IF(G4292 &gt; 'Costo de tareas'!$B$13, 'Costo de tareas'!$B$13, IF(G4292 &lt; 'Costo de tareas'!$B$13*0.2, 0, 'Costo de tareas'!$B$13- G4292))</f>
        <v>39.28055556</v>
      </c>
      <c r="I4292" s="17">
        <f>IF(H4292=0,'Costo de tareas'!$B$13,'Costo de tareas'!$B$13-H4292)</f>
        <v>0</v>
      </c>
      <c r="J4292" s="2"/>
      <c r="K4292" s="2"/>
      <c r="P4292" s="2"/>
    </row>
    <row r="4293">
      <c r="A4293" s="3" t="s">
        <v>5671</v>
      </c>
      <c r="B4293" s="11" t="str">
        <f t="shared" si="1"/>
        <v>20210628</v>
      </c>
      <c r="C4293" s="12">
        <f t="shared" si="2"/>
        <v>44375</v>
      </c>
      <c r="D4293" s="3" t="str">
        <f t="shared" si="3"/>
        <v>19</v>
      </c>
      <c r="E4293" s="13">
        <v>51.0</v>
      </c>
      <c r="F4293" s="14">
        <f>'Costo de tareas'!$B$15</f>
        <v>0.1964027778</v>
      </c>
      <c r="G4293" s="15">
        <f>'Producción diaria'!$T$3*$L$2*$M$2*$N$2*E4293*1000/'Costo de tareas'!$B$14</f>
        <v>76.68165869</v>
      </c>
      <c r="H4293" s="16">
        <f>IF(G4293 &gt; 'Costo de tareas'!$B$13, 'Costo de tareas'!$B$13, IF(G4293 &lt; 'Costo de tareas'!$B$13*0.2, 0, 'Costo de tareas'!$B$13- G4293))</f>
        <v>39.28055556</v>
      </c>
      <c r="I4293" s="17">
        <f>IF(H4293=0,'Costo de tareas'!$B$13,'Costo de tareas'!$B$13-H4293)</f>
        <v>0</v>
      </c>
      <c r="J4293" s="2"/>
      <c r="K4293" s="2"/>
      <c r="P4293" s="2"/>
    </row>
    <row r="4294">
      <c r="A4294" s="3" t="s">
        <v>5672</v>
      </c>
      <c r="B4294" s="11" t="str">
        <f t="shared" si="1"/>
        <v>20210628</v>
      </c>
      <c r="C4294" s="12">
        <f t="shared" si="2"/>
        <v>44375</v>
      </c>
      <c r="D4294" s="3" t="str">
        <f t="shared" si="3"/>
        <v>20</v>
      </c>
      <c r="E4294" s="13">
        <v>0.0</v>
      </c>
      <c r="F4294" s="14">
        <f>'Costo de tareas'!$B$15</f>
        <v>0.1964027778</v>
      </c>
      <c r="G4294" s="15">
        <f>'Producción diaria'!$T$3*$L$2*$M$2*$N$2*E4294*1000/'Costo de tareas'!$B$14</f>
        <v>0</v>
      </c>
      <c r="H4294" s="16">
        <f>IF(G4294 &gt; 'Costo de tareas'!$B$13, 'Costo de tareas'!$B$13, IF(G4294 &lt; 'Costo de tareas'!$B$13*0.2, 0, 'Costo de tareas'!$B$13- G4294))</f>
        <v>0</v>
      </c>
      <c r="I4294" s="17">
        <f>IF(H4294=0,'Costo de tareas'!$B$13,'Costo de tareas'!$B$13-H4294)</f>
        <v>39.28055556</v>
      </c>
      <c r="J4294" s="2"/>
      <c r="K4294" s="2"/>
      <c r="P4294" s="2"/>
    </row>
    <row r="4295">
      <c r="A4295" s="3" t="s">
        <v>5674</v>
      </c>
      <c r="B4295" s="11" t="str">
        <f t="shared" si="1"/>
        <v>20210628</v>
      </c>
      <c r="C4295" s="12">
        <f t="shared" si="2"/>
        <v>44375</v>
      </c>
      <c r="D4295" s="3" t="str">
        <f t="shared" si="3"/>
        <v>21</v>
      </c>
      <c r="E4295" s="13">
        <v>0.0</v>
      </c>
      <c r="F4295" s="14">
        <f>'Costo de tareas'!$B$15</f>
        <v>0.1964027778</v>
      </c>
      <c r="G4295" s="15">
        <f>'Producción diaria'!$T$3*$L$2*$M$2*$N$2*E4295*1000/'Costo de tareas'!$B$14</f>
        <v>0</v>
      </c>
      <c r="H4295" s="16">
        <f>IF(G4295 &gt; 'Costo de tareas'!$B$13, 'Costo de tareas'!$B$13, IF(G4295 &lt; 'Costo de tareas'!$B$13*0.2, 0, 'Costo de tareas'!$B$13- G4295))</f>
        <v>0</v>
      </c>
      <c r="I4295" s="17">
        <f>IF(H4295=0,'Costo de tareas'!$B$13,'Costo de tareas'!$B$13-H4295)</f>
        <v>39.28055556</v>
      </c>
      <c r="J4295" s="2"/>
      <c r="K4295" s="2"/>
      <c r="P4295" s="2"/>
    </row>
    <row r="4296">
      <c r="A4296" s="3" t="s">
        <v>5676</v>
      </c>
      <c r="B4296" s="11" t="str">
        <f t="shared" si="1"/>
        <v>20210628</v>
      </c>
      <c r="C4296" s="12">
        <f t="shared" si="2"/>
        <v>44375</v>
      </c>
      <c r="D4296" s="3" t="str">
        <f t="shared" si="3"/>
        <v>22</v>
      </c>
      <c r="E4296" s="13">
        <v>0.0</v>
      </c>
      <c r="F4296" s="14">
        <f>'Costo de tareas'!$B$15</f>
        <v>0.1964027778</v>
      </c>
      <c r="G4296" s="15">
        <f>'Producción diaria'!$T$3*$L$2*$M$2*$N$2*E4296*1000/'Costo de tareas'!$B$14</f>
        <v>0</v>
      </c>
      <c r="H4296" s="16">
        <f>IF(G4296 &gt; 'Costo de tareas'!$B$13, 'Costo de tareas'!$B$13, IF(G4296 &lt; 'Costo de tareas'!$B$13*0.2, 0, 'Costo de tareas'!$B$13- G4296))</f>
        <v>0</v>
      </c>
      <c r="I4296" s="17">
        <f>IF(H4296=0,'Costo de tareas'!$B$13,'Costo de tareas'!$B$13-H4296)</f>
        <v>39.28055556</v>
      </c>
      <c r="J4296" s="2"/>
      <c r="K4296" s="2"/>
      <c r="P4296" s="2"/>
    </row>
    <row r="4297">
      <c r="A4297" s="3" t="s">
        <v>5678</v>
      </c>
      <c r="B4297" s="11" t="str">
        <f t="shared" si="1"/>
        <v>20210628</v>
      </c>
      <c r="C4297" s="12">
        <f t="shared" si="2"/>
        <v>44375</v>
      </c>
      <c r="D4297" s="3" t="str">
        <f t="shared" si="3"/>
        <v>23</v>
      </c>
      <c r="E4297" s="13">
        <v>0.0</v>
      </c>
      <c r="F4297" s="14">
        <f>'Costo de tareas'!$B$15</f>
        <v>0.1964027778</v>
      </c>
      <c r="G4297" s="15">
        <f>'Producción diaria'!$T$3*$L$2*$M$2*$N$2*E4297*1000/'Costo de tareas'!$B$14</f>
        <v>0</v>
      </c>
      <c r="H4297" s="16">
        <f>IF(G4297 &gt; 'Costo de tareas'!$B$13, 'Costo de tareas'!$B$13, IF(G4297 &lt; 'Costo de tareas'!$B$13*0.2, 0, 'Costo de tareas'!$B$13- G4297))</f>
        <v>0</v>
      </c>
      <c r="I4297" s="17">
        <f>IF(H4297=0,'Costo de tareas'!$B$13,'Costo de tareas'!$B$13-H4297)</f>
        <v>39.28055556</v>
      </c>
      <c r="J4297" s="2"/>
      <c r="K4297" s="2"/>
      <c r="P4297" s="2"/>
    </row>
    <row r="4298">
      <c r="A4298" s="3" t="s">
        <v>5679</v>
      </c>
      <c r="B4298" s="11" t="str">
        <f t="shared" si="1"/>
        <v>20210629</v>
      </c>
      <c r="C4298" s="12">
        <f t="shared" si="2"/>
        <v>44376</v>
      </c>
      <c r="D4298" s="3" t="str">
        <f t="shared" si="3"/>
        <v>00</v>
      </c>
      <c r="E4298" s="13">
        <v>0.0</v>
      </c>
      <c r="F4298" s="14">
        <f>'Costo de tareas'!$B$15</f>
        <v>0.1964027778</v>
      </c>
      <c r="G4298" s="15">
        <f>'Producción diaria'!$T$3*$L$2*$M$2*$N$2*E4298*1000/'Costo de tareas'!$B$14</f>
        <v>0</v>
      </c>
      <c r="H4298" s="16">
        <f>IF(G4298 &gt; 'Costo de tareas'!$B$13, 'Costo de tareas'!$B$13, IF(G4298 &lt; 'Costo de tareas'!$B$13*0.2, 0, 'Costo de tareas'!$B$13- G4298))</f>
        <v>0</v>
      </c>
      <c r="I4298" s="17">
        <f>IF(H4298=0,'Costo de tareas'!$B$13,'Costo de tareas'!$B$13-H4298)</f>
        <v>39.28055556</v>
      </c>
      <c r="J4298" s="2"/>
      <c r="K4298" s="2"/>
      <c r="P4298" s="2"/>
    </row>
    <row r="4299">
      <c r="A4299" s="3" t="s">
        <v>5680</v>
      </c>
      <c r="B4299" s="11" t="str">
        <f t="shared" si="1"/>
        <v>20210629</v>
      </c>
      <c r="C4299" s="12">
        <f t="shared" si="2"/>
        <v>44376</v>
      </c>
      <c r="D4299" s="3" t="str">
        <f t="shared" si="3"/>
        <v>01</v>
      </c>
      <c r="E4299" s="13">
        <v>0.0</v>
      </c>
      <c r="F4299" s="14">
        <f>'Costo de tareas'!$B$15</f>
        <v>0.1964027778</v>
      </c>
      <c r="G4299" s="15">
        <f>'Producción diaria'!$T$3*$L$2*$M$2*$N$2*E4299*1000/'Costo de tareas'!$B$14</f>
        <v>0</v>
      </c>
      <c r="H4299" s="16">
        <f>IF(G4299 &gt; 'Costo de tareas'!$B$13, 'Costo de tareas'!$B$13, IF(G4299 &lt; 'Costo de tareas'!$B$13*0.2, 0, 'Costo de tareas'!$B$13- G4299))</f>
        <v>0</v>
      </c>
      <c r="I4299" s="17">
        <f>IF(H4299=0,'Costo de tareas'!$B$13,'Costo de tareas'!$B$13-H4299)</f>
        <v>39.28055556</v>
      </c>
      <c r="J4299" s="2"/>
      <c r="K4299" s="2"/>
      <c r="P4299" s="2"/>
    </row>
    <row r="4300">
      <c r="A4300" s="3" t="s">
        <v>5681</v>
      </c>
      <c r="B4300" s="11" t="str">
        <f t="shared" si="1"/>
        <v>20210629</v>
      </c>
      <c r="C4300" s="12">
        <f t="shared" si="2"/>
        <v>44376</v>
      </c>
      <c r="D4300" s="3" t="str">
        <f t="shared" si="3"/>
        <v>02</v>
      </c>
      <c r="E4300" s="13">
        <v>0.0</v>
      </c>
      <c r="F4300" s="14">
        <f>'Costo de tareas'!$B$15</f>
        <v>0.1964027778</v>
      </c>
      <c r="G4300" s="15">
        <f>'Producción diaria'!$T$3*$L$2*$M$2*$N$2*E4300*1000/'Costo de tareas'!$B$14</f>
        <v>0</v>
      </c>
      <c r="H4300" s="16">
        <f>IF(G4300 &gt; 'Costo de tareas'!$B$13, 'Costo de tareas'!$B$13, IF(G4300 &lt; 'Costo de tareas'!$B$13*0.2, 0, 'Costo de tareas'!$B$13- G4300))</f>
        <v>0</v>
      </c>
      <c r="I4300" s="17">
        <f>IF(H4300=0,'Costo de tareas'!$B$13,'Costo de tareas'!$B$13-H4300)</f>
        <v>39.28055556</v>
      </c>
      <c r="J4300" s="2"/>
      <c r="K4300" s="2"/>
      <c r="P4300" s="2"/>
    </row>
    <row r="4301">
      <c r="A4301" s="3" t="s">
        <v>5682</v>
      </c>
      <c r="B4301" s="11" t="str">
        <f t="shared" si="1"/>
        <v>20210629</v>
      </c>
      <c r="C4301" s="12">
        <f t="shared" si="2"/>
        <v>44376</v>
      </c>
      <c r="D4301" s="3" t="str">
        <f t="shared" si="3"/>
        <v>03</v>
      </c>
      <c r="E4301" s="13">
        <v>0.0</v>
      </c>
      <c r="F4301" s="14">
        <f>'Costo de tareas'!$B$15</f>
        <v>0.1964027778</v>
      </c>
      <c r="G4301" s="15">
        <f>'Producción diaria'!$T$3*$L$2*$M$2*$N$2*E4301*1000/'Costo de tareas'!$B$14</f>
        <v>0</v>
      </c>
      <c r="H4301" s="16">
        <f>IF(G4301 &gt; 'Costo de tareas'!$B$13, 'Costo de tareas'!$B$13, IF(G4301 &lt; 'Costo de tareas'!$B$13*0.2, 0, 'Costo de tareas'!$B$13- G4301))</f>
        <v>0</v>
      </c>
      <c r="I4301" s="17">
        <f>IF(H4301=0,'Costo de tareas'!$B$13,'Costo de tareas'!$B$13-H4301)</f>
        <v>39.28055556</v>
      </c>
      <c r="J4301" s="2"/>
      <c r="K4301" s="2"/>
      <c r="P4301" s="2"/>
    </row>
    <row r="4302">
      <c r="A4302" s="3" t="s">
        <v>5683</v>
      </c>
      <c r="B4302" s="11" t="str">
        <f t="shared" si="1"/>
        <v>20210629</v>
      </c>
      <c r="C4302" s="12">
        <f t="shared" si="2"/>
        <v>44376</v>
      </c>
      <c r="D4302" s="3" t="str">
        <f t="shared" si="3"/>
        <v>04</v>
      </c>
      <c r="E4302" s="13">
        <v>0.0</v>
      </c>
      <c r="F4302" s="14">
        <f>'Costo de tareas'!$B$15</f>
        <v>0.1964027778</v>
      </c>
      <c r="G4302" s="15">
        <f>'Producción diaria'!$T$3*$L$2*$M$2*$N$2*E4302*1000/'Costo de tareas'!$B$14</f>
        <v>0</v>
      </c>
      <c r="H4302" s="16">
        <f>IF(G4302 &gt; 'Costo de tareas'!$B$13, 'Costo de tareas'!$B$13, IF(G4302 &lt; 'Costo de tareas'!$B$13*0.2, 0, 'Costo de tareas'!$B$13- G4302))</f>
        <v>0</v>
      </c>
      <c r="I4302" s="17">
        <f>IF(H4302=0,'Costo de tareas'!$B$13,'Costo de tareas'!$B$13-H4302)</f>
        <v>39.28055556</v>
      </c>
      <c r="J4302" s="2"/>
      <c r="K4302" s="2"/>
      <c r="P4302" s="2"/>
    </row>
    <row r="4303">
      <c r="A4303" s="3" t="s">
        <v>5684</v>
      </c>
      <c r="B4303" s="11" t="str">
        <f t="shared" si="1"/>
        <v>20210629</v>
      </c>
      <c r="C4303" s="12">
        <f t="shared" si="2"/>
        <v>44376</v>
      </c>
      <c r="D4303" s="3" t="str">
        <f t="shared" si="3"/>
        <v>05</v>
      </c>
      <c r="E4303" s="13">
        <v>9.0</v>
      </c>
      <c r="F4303" s="14">
        <f>'Costo de tareas'!$B$15</f>
        <v>0.1964027778</v>
      </c>
      <c r="G4303" s="15">
        <f>'Producción diaria'!$T$3*$L$2*$M$2*$N$2*E4303*1000/'Costo de tareas'!$B$14</f>
        <v>13.53205742</v>
      </c>
      <c r="H4303" s="16">
        <f>IF(G4303 &gt; 'Costo de tareas'!$B$13, 'Costo de tareas'!$B$13, IF(G4303 &lt; 'Costo de tareas'!$B$13*0.2, 0, 'Costo de tareas'!$B$13- G4303))</f>
        <v>25.74849814</v>
      </c>
      <c r="I4303" s="17">
        <f>IF(H4303=0,'Costo de tareas'!$B$13,'Costo de tareas'!$B$13-H4303)</f>
        <v>13.53205742</v>
      </c>
      <c r="J4303" s="2"/>
      <c r="K4303" s="2"/>
      <c r="P4303" s="2"/>
    </row>
    <row r="4304">
      <c r="A4304" s="3" t="s">
        <v>5685</v>
      </c>
      <c r="B4304" s="11" t="str">
        <f t="shared" si="1"/>
        <v>20210629</v>
      </c>
      <c r="C4304" s="12">
        <f t="shared" si="2"/>
        <v>44376</v>
      </c>
      <c r="D4304" s="3" t="str">
        <f t="shared" si="3"/>
        <v>06</v>
      </c>
      <c r="E4304" s="13">
        <v>178.0</v>
      </c>
      <c r="F4304" s="14">
        <f>'Costo de tareas'!$B$15</f>
        <v>0.1964027778</v>
      </c>
      <c r="G4304" s="15">
        <f>'Producción diaria'!$T$3*$L$2*$M$2*$N$2*E4304*1000/'Costo de tareas'!$B$14</f>
        <v>267.6340245</v>
      </c>
      <c r="H4304" s="16">
        <f>IF(G4304 &gt; 'Costo de tareas'!$B$13, 'Costo de tareas'!$B$13, IF(G4304 &lt; 'Costo de tareas'!$B$13*0.2, 0, 'Costo de tareas'!$B$13- G4304))</f>
        <v>39.28055556</v>
      </c>
      <c r="I4304" s="17">
        <f>IF(H4304=0,'Costo de tareas'!$B$13,'Costo de tareas'!$B$13-H4304)</f>
        <v>0</v>
      </c>
      <c r="J4304" s="2"/>
      <c r="K4304" s="2"/>
      <c r="P4304" s="2"/>
    </row>
    <row r="4305">
      <c r="A4305" s="3" t="s">
        <v>5687</v>
      </c>
      <c r="B4305" s="11" t="str">
        <f t="shared" si="1"/>
        <v>20210629</v>
      </c>
      <c r="C4305" s="12">
        <f t="shared" si="2"/>
        <v>44376</v>
      </c>
      <c r="D4305" s="3" t="str">
        <f t="shared" si="3"/>
        <v>07</v>
      </c>
      <c r="E4305" s="13">
        <v>378.0</v>
      </c>
      <c r="F4305" s="14">
        <f>'Costo de tareas'!$B$15</f>
        <v>0.1964027778</v>
      </c>
      <c r="G4305" s="15">
        <f>'Producción diaria'!$T$3*$L$2*$M$2*$N$2*E4305*1000/'Costo de tareas'!$B$14</f>
        <v>568.3464115</v>
      </c>
      <c r="H4305" s="16">
        <f>IF(G4305 &gt; 'Costo de tareas'!$B$13, 'Costo de tareas'!$B$13, IF(G4305 &lt; 'Costo de tareas'!$B$13*0.2, 0, 'Costo de tareas'!$B$13- G4305))</f>
        <v>39.28055556</v>
      </c>
      <c r="I4305" s="17">
        <f>IF(H4305=0,'Costo de tareas'!$B$13,'Costo de tareas'!$B$13-H4305)</f>
        <v>0</v>
      </c>
      <c r="J4305" s="2"/>
      <c r="K4305" s="2"/>
      <c r="P4305" s="2"/>
    </row>
    <row r="4306">
      <c r="A4306" s="3" t="s">
        <v>5689</v>
      </c>
      <c r="B4306" s="11" t="str">
        <f t="shared" si="1"/>
        <v>20210629</v>
      </c>
      <c r="C4306" s="12">
        <f t="shared" si="2"/>
        <v>44376</v>
      </c>
      <c r="D4306" s="3" t="str">
        <f t="shared" si="3"/>
        <v>08</v>
      </c>
      <c r="E4306" s="13">
        <v>571.0</v>
      </c>
      <c r="F4306" s="14">
        <f>'Costo de tareas'!$B$15</f>
        <v>0.1964027778</v>
      </c>
      <c r="G4306" s="15">
        <f>'Producción diaria'!$T$3*$L$2*$M$2*$N$2*E4306*1000/'Costo de tareas'!$B$14</f>
        <v>858.533865</v>
      </c>
      <c r="H4306" s="16">
        <f>IF(G4306 &gt; 'Costo de tareas'!$B$13, 'Costo de tareas'!$B$13, IF(G4306 &lt; 'Costo de tareas'!$B$13*0.2, 0, 'Costo de tareas'!$B$13- G4306))</f>
        <v>39.28055556</v>
      </c>
      <c r="I4306" s="17">
        <f>IF(H4306=0,'Costo de tareas'!$B$13,'Costo de tareas'!$B$13-H4306)</f>
        <v>0</v>
      </c>
      <c r="J4306" s="2"/>
      <c r="K4306" s="2"/>
      <c r="P4306" s="2"/>
    </row>
    <row r="4307">
      <c r="A4307" s="3" t="s">
        <v>5691</v>
      </c>
      <c r="B4307" s="11" t="str">
        <f t="shared" si="1"/>
        <v>20210629</v>
      </c>
      <c r="C4307" s="12">
        <f t="shared" si="2"/>
        <v>44376</v>
      </c>
      <c r="D4307" s="3" t="str">
        <f t="shared" si="3"/>
        <v>09</v>
      </c>
      <c r="E4307" s="13">
        <v>75.0</v>
      </c>
      <c r="F4307" s="14">
        <f>'Costo de tareas'!$B$15</f>
        <v>0.1964027778</v>
      </c>
      <c r="G4307" s="15">
        <f>'Producción diaria'!$T$3*$L$2*$M$2*$N$2*E4307*1000/'Costo de tareas'!$B$14</f>
        <v>112.7671451</v>
      </c>
      <c r="H4307" s="16">
        <f>IF(G4307 &gt; 'Costo de tareas'!$B$13, 'Costo de tareas'!$B$13, IF(G4307 &lt; 'Costo de tareas'!$B$13*0.2, 0, 'Costo de tareas'!$B$13- G4307))</f>
        <v>39.28055556</v>
      </c>
      <c r="I4307" s="17">
        <f>IF(H4307=0,'Costo de tareas'!$B$13,'Costo de tareas'!$B$13-H4307)</f>
        <v>0</v>
      </c>
      <c r="J4307" s="2"/>
      <c r="K4307" s="2"/>
      <c r="P4307" s="2"/>
    </row>
    <row r="4308">
      <c r="A4308" s="3" t="s">
        <v>5693</v>
      </c>
      <c r="B4308" s="11" t="str">
        <f t="shared" si="1"/>
        <v>20210629</v>
      </c>
      <c r="C4308" s="12">
        <f t="shared" si="2"/>
        <v>44376</v>
      </c>
      <c r="D4308" s="3" t="str">
        <f t="shared" si="3"/>
        <v>10</v>
      </c>
      <c r="E4308" s="13">
        <v>893.0</v>
      </c>
      <c r="F4308" s="14">
        <f>'Costo de tareas'!$B$15</f>
        <v>0.1964027778</v>
      </c>
      <c r="G4308" s="15">
        <f>'Producción diaria'!$T$3*$L$2*$M$2*$N$2*E4308*1000/'Costo de tareas'!$B$14</f>
        <v>1342.680808</v>
      </c>
      <c r="H4308" s="16">
        <f>IF(G4308 &gt; 'Costo de tareas'!$B$13, 'Costo de tareas'!$B$13, IF(G4308 &lt; 'Costo de tareas'!$B$13*0.2, 0, 'Costo de tareas'!$B$13- G4308))</f>
        <v>39.28055556</v>
      </c>
      <c r="I4308" s="17">
        <f>IF(H4308=0,'Costo de tareas'!$B$13,'Costo de tareas'!$B$13-H4308)</f>
        <v>0</v>
      </c>
      <c r="J4308" s="2"/>
      <c r="K4308" s="2"/>
      <c r="P4308" s="2"/>
    </row>
    <row r="4309">
      <c r="A4309" s="3" t="s">
        <v>5695</v>
      </c>
      <c r="B4309" s="11" t="str">
        <f t="shared" si="1"/>
        <v>20210629</v>
      </c>
      <c r="C4309" s="12">
        <f t="shared" si="2"/>
        <v>44376</v>
      </c>
      <c r="D4309" s="3" t="str">
        <f t="shared" si="3"/>
        <v>11</v>
      </c>
      <c r="E4309" s="13">
        <v>978.0</v>
      </c>
      <c r="F4309" s="14">
        <f>'Costo de tareas'!$B$15</f>
        <v>0.1964027778</v>
      </c>
      <c r="G4309" s="15">
        <f>'Producción diaria'!$T$3*$L$2*$M$2*$N$2*E4309*1000/'Costo de tareas'!$B$14</f>
        <v>1470.483573</v>
      </c>
      <c r="H4309" s="16">
        <f>IF(G4309 &gt; 'Costo de tareas'!$B$13, 'Costo de tareas'!$B$13, IF(G4309 &lt; 'Costo de tareas'!$B$13*0.2, 0, 'Costo de tareas'!$B$13- G4309))</f>
        <v>39.28055556</v>
      </c>
      <c r="I4309" s="17">
        <f>IF(H4309=0,'Costo de tareas'!$B$13,'Costo de tareas'!$B$13-H4309)</f>
        <v>0</v>
      </c>
      <c r="J4309" s="2"/>
      <c r="K4309" s="2"/>
      <c r="P4309" s="2"/>
    </row>
    <row r="4310">
      <c r="A4310" s="3" t="s">
        <v>5696</v>
      </c>
      <c r="B4310" s="11" t="str">
        <f t="shared" si="1"/>
        <v>20210629</v>
      </c>
      <c r="C4310" s="12">
        <f t="shared" si="2"/>
        <v>44376</v>
      </c>
      <c r="D4310" s="3" t="str">
        <f t="shared" si="3"/>
        <v>12</v>
      </c>
      <c r="E4310" s="13">
        <v>1021.0</v>
      </c>
      <c r="F4310" s="14">
        <f>'Costo de tareas'!$B$15</f>
        <v>0.1964027778</v>
      </c>
      <c r="G4310" s="15">
        <f>'Producción diaria'!$T$3*$L$2*$M$2*$N$2*E4310*1000/'Costo de tareas'!$B$14</f>
        <v>1535.136736</v>
      </c>
      <c r="H4310" s="16">
        <f>IF(G4310 &gt; 'Costo de tareas'!$B$13, 'Costo de tareas'!$B$13, IF(G4310 &lt; 'Costo de tareas'!$B$13*0.2, 0, 'Costo de tareas'!$B$13- G4310))</f>
        <v>39.28055556</v>
      </c>
      <c r="I4310" s="17">
        <f>IF(H4310=0,'Costo de tareas'!$B$13,'Costo de tareas'!$B$13-H4310)</f>
        <v>0</v>
      </c>
      <c r="J4310" s="2"/>
      <c r="K4310" s="2"/>
      <c r="P4310" s="2"/>
    </row>
    <row r="4311">
      <c r="A4311" s="3" t="s">
        <v>5697</v>
      </c>
      <c r="B4311" s="11" t="str">
        <f t="shared" si="1"/>
        <v>20210629</v>
      </c>
      <c r="C4311" s="12">
        <f t="shared" si="2"/>
        <v>44376</v>
      </c>
      <c r="D4311" s="3" t="str">
        <f t="shared" si="3"/>
        <v>13</v>
      </c>
      <c r="E4311" s="13">
        <v>1016.0</v>
      </c>
      <c r="F4311" s="14">
        <f>'Costo de tareas'!$B$15</f>
        <v>0.1964027778</v>
      </c>
      <c r="G4311" s="15">
        <f>'Producción diaria'!$T$3*$L$2*$M$2*$N$2*E4311*1000/'Costo de tareas'!$B$14</f>
        <v>1527.618926</v>
      </c>
      <c r="H4311" s="16">
        <f>IF(G4311 &gt; 'Costo de tareas'!$B$13, 'Costo de tareas'!$B$13, IF(G4311 &lt; 'Costo de tareas'!$B$13*0.2, 0, 'Costo de tareas'!$B$13- G4311))</f>
        <v>39.28055556</v>
      </c>
      <c r="I4311" s="17">
        <f>IF(H4311=0,'Costo de tareas'!$B$13,'Costo de tareas'!$B$13-H4311)</f>
        <v>0</v>
      </c>
      <c r="J4311" s="2"/>
      <c r="K4311" s="2"/>
      <c r="P4311" s="2"/>
    </row>
    <row r="4312">
      <c r="A4312" s="3" t="s">
        <v>5698</v>
      </c>
      <c r="B4312" s="11" t="str">
        <f t="shared" si="1"/>
        <v>20210629</v>
      </c>
      <c r="C4312" s="12">
        <f t="shared" si="2"/>
        <v>44376</v>
      </c>
      <c r="D4312" s="3" t="str">
        <f t="shared" si="3"/>
        <v>14</v>
      </c>
      <c r="E4312" s="13">
        <v>925.0</v>
      </c>
      <c r="F4312" s="14">
        <f>'Costo de tareas'!$B$15</f>
        <v>0.1964027778</v>
      </c>
      <c r="G4312" s="15">
        <f>'Producción diaria'!$T$3*$L$2*$M$2*$N$2*E4312*1000/'Costo de tareas'!$B$14</f>
        <v>1390.79479</v>
      </c>
      <c r="H4312" s="16">
        <f>IF(G4312 &gt; 'Costo de tareas'!$B$13, 'Costo de tareas'!$B$13, IF(G4312 &lt; 'Costo de tareas'!$B$13*0.2, 0, 'Costo de tareas'!$B$13- G4312))</f>
        <v>39.28055556</v>
      </c>
      <c r="I4312" s="17">
        <f>IF(H4312=0,'Costo de tareas'!$B$13,'Costo de tareas'!$B$13-H4312)</f>
        <v>0</v>
      </c>
      <c r="J4312" s="2"/>
      <c r="K4312" s="2"/>
      <c r="P4312" s="2"/>
    </row>
    <row r="4313">
      <c r="A4313" s="3" t="s">
        <v>5699</v>
      </c>
      <c r="B4313" s="11" t="str">
        <f t="shared" si="1"/>
        <v>20210629</v>
      </c>
      <c r="C4313" s="12">
        <f t="shared" si="2"/>
        <v>44376</v>
      </c>
      <c r="D4313" s="3" t="str">
        <f t="shared" si="3"/>
        <v>15</v>
      </c>
      <c r="E4313" s="13">
        <v>799.0</v>
      </c>
      <c r="F4313" s="14">
        <f>'Costo de tareas'!$B$15</f>
        <v>0.1964027778</v>
      </c>
      <c r="G4313" s="15">
        <f>'Producción diaria'!$T$3*$L$2*$M$2*$N$2*E4313*1000/'Costo de tareas'!$B$14</f>
        <v>1201.345986</v>
      </c>
      <c r="H4313" s="16">
        <f>IF(G4313 &gt; 'Costo de tareas'!$B$13, 'Costo de tareas'!$B$13, IF(G4313 &lt; 'Costo de tareas'!$B$13*0.2, 0, 'Costo de tareas'!$B$13- G4313))</f>
        <v>39.28055556</v>
      </c>
      <c r="I4313" s="17">
        <f>IF(H4313=0,'Costo de tareas'!$B$13,'Costo de tareas'!$B$13-H4313)</f>
        <v>0</v>
      </c>
      <c r="J4313" s="2"/>
      <c r="K4313" s="2"/>
      <c r="P4313" s="2"/>
    </row>
    <row r="4314">
      <c r="A4314" s="3" t="s">
        <v>5700</v>
      </c>
      <c r="B4314" s="11" t="str">
        <f t="shared" si="1"/>
        <v>20210629</v>
      </c>
      <c r="C4314" s="12">
        <f t="shared" si="2"/>
        <v>44376</v>
      </c>
      <c r="D4314" s="3" t="str">
        <f t="shared" si="3"/>
        <v>16</v>
      </c>
      <c r="E4314" s="13">
        <v>627.0</v>
      </c>
      <c r="F4314" s="14">
        <f>'Costo de tareas'!$B$15</f>
        <v>0.1964027778</v>
      </c>
      <c r="G4314" s="15">
        <f>'Producción diaria'!$T$3*$L$2*$M$2*$N$2*E4314*1000/'Costo de tareas'!$B$14</f>
        <v>942.7333333</v>
      </c>
      <c r="H4314" s="16">
        <f>IF(G4314 &gt; 'Costo de tareas'!$B$13, 'Costo de tareas'!$B$13, IF(G4314 &lt; 'Costo de tareas'!$B$13*0.2, 0, 'Costo de tareas'!$B$13- G4314))</f>
        <v>39.28055556</v>
      </c>
      <c r="I4314" s="17">
        <f>IF(H4314=0,'Costo de tareas'!$B$13,'Costo de tareas'!$B$13-H4314)</f>
        <v>0</v>
      </c>
      <c r="J4314" s="2"/>
      <c r="K4314" s="2"/>
      <c r="P4314" s="2"/>
    </row>
    <row r="4315">
      <c r="A4315" s="3" t="s">
        <v>5701</v>
      </c>
      <c r="B4315" s="11" t="str">
        <f t="shared" si="1"/>
        <v>20210629</v>
      </c>
      <c r="C4315" s="12">
        <f t="shared" si="2"/>
        <v>44376</v>
      </c>
      <c r="D4315" s="3" t="str">
        <f t="shared" si="3"/>
        <v>17</v>
      </c>
      <c r="E4315" s="13">
        <v>433.0</v>
      </c>
      <c r="F4315" s="14">
        <f>'Costo de tareas'!$B$15</f>
        <v>0.1964027778</v>
      </c>
      <c r="G4315" s="15">
        <f>'Producción diaria'!$T$3*$L$2*$M$2*$N$2*E4315*1000/'Costo de tareas'!$B$14</f>
        <v>651.0423179</v>
      </c>
      <c r="H4315" s="16">
        <f>IF(G4315 &gt; 'Costo de tareas'!$B$13, 'Costo de tareas'!$B$13, IF(G4315 &lt; 'Costo de tareas'!$B$13*0.2, 0, 'Costo de tareas'!$B$13- G4315))</f>
        <v>39.28055556</v>
      </c>
      <c r="I4315" s="17">
        <f>IF(H4315=0,'Costo de tareas'!$B$13,'Costo de tareas'!$B$13-H4315)</f>
        <v>0</v>
      </c>
      <c r="J4315" s="2"/>
      <c r="K4315" s="2"/>
      <c r="P4315" s="2"/>
    </row>
    <row r="4316">
      <c r="A4316" s="3" t="s">
        <v>5702</v>
      </c>
      <c r="B4316" s="11" t="str">
        <f t="shared" si="1"/>
        <v>20210629</v>
      </c>
      <c r="C4316" s="12">
        <f t="shared" si="2"/>
        <v>44376</v>
      </c>
      <c r="D4316" s="3" t="str">
        <f t="shared" si="3"/>
        <v>18</v>
      </c>
      <c r="E4316" s="13">
        <v>23.0</v>
      </c>
      <c r="F4316" s="14">
        <f>'Costo de tareas'!$B$15</f>
        <v>0.1964027778</v>
      </c>
      <c r="G4316" s="15">
        <f>'Producción diaria'!$T$3*$L$2*$M$2*$N$2*E4316*1000/'Costo de tareas'!$B$14</f>
        <v>34.58192451</v>
      </c>
      <c r="H4316" s="16">
        <f>IF(G4316 &gt; 'Costo de tareas'!$B$13, 'Costo de tareas'!$B$13, IF(G4316 &lt; 'Costo de tareas'!$B$13*0.2, 0, 'Costo de tareas'!$B$13- G4316))</f>
        <v>4.698631047</v>
      </c>
      <c r="I4316" s="17">
        <f>IF(H4316=0,'Costo de tareas'!$B$13,'Costo de tareas'!$B$13-H4316)</f>
        <v>34.58192451</v>
      </c>
      <c r="J4316" s="2"/>
      <c r="K4316" s="2"/>
      <c r="P4316" s="2"/>
    </row>
    <row r="4317">
      <c r="A4317" s="3" t="s">
        <v>5703</v>
      </c>
      <c r="B4317" s="11" t="str">
        <f t="shared" si="1"/>
        <v>20210629</v>
      </c>
      <c r="C4317" s="12">
        <f t="shared" si="2"/>
        <v>44376</v>
      </c>
      <c r="D4317" s="3" t="str">
        <f t="shared" si="3"/>
        <v>19</v>
      </c>
      <c r="E4317" s="13">
        <v>51.0</v>
      </c>
      <c r="F4317" s="14">
        <f>'Costo de tareas'!$B$15</f>
        <v>0.1964027778</v>
      </c>
      <c r="G4317" s="15">
        <f>'Producción diaria'!$T$3*$L$2*$M$2*$N$2*E4317*1000/'Costo de tareas'!$B$14</f>
        <v>76.68165869</v>
      </c>
      <c r="H4317" s="16">
        <f>IF(G4317 &gt; 'Costo de tareas'!$B$13, 'Costo de tareas'!$B$13, IF(G4317 &lt; 'Costo de tareas'!$B$13*0.2, 0, 'Costo de tareas'!$B$13- G4317))</f>
        <v>39.28055556</v>
      </c>
      <c r="I4317" s="17">
        <f>IF(H4317=0,'Costo de tareas'!$B$13,'Costo de tareas'!$B$13-H4317)</f>
        <v>0</v>
      </c>
      <c r="J4317" s="2"/>
      <c r="K4317" s="2"/>
      <c r="P4317" s="2"/>
    </row>
    <row r="4318">
      <c r="A4318" s="3" t="s">
        <v>5704</v>
      </c>
      <c r="B4318" s="11" t="str">
        <f t="shared" si="1"/>
        <v>20210629</v>
      </c>
      <c r="C4318" s="12">
        <f t="shared" si="2"/>
        <v>44376</v>
      </c>
      <c r="D4318" s="3" t="str">
        <f t="shared" si="3"/>
        <v>20</v>
      </c>
      <c r="E4318" s="13">
        <v>0.0</v>
      </c>
      <c r="F4318" s="14">
        <f>'Costo de tareas'!$B$15</f>
        <v>0.1964027778</v>
      </c>
      <c r="G4318" s="15">
        <f>'Producción diaria'!$T$3*$L$2*$M$2*$N$2*E4318*1000/'Costo de tareas'!$B$14</f>
        <v>0</v>
      </c>
      <c r="H4318" s="16">
        <f>IF(G4318 &gt; 'Costo de tareas'!$B$13, 'Costo de tareas'!$B$13, IF(G4318 &lt; 'Costo de tareas'!$B$13*0.2, 0, 'Costo de tareas'!$B$13- G4318))</f>
        <v>0</v>
      </c>
      <c r="I4318" s="17">
        <f>IF(H4318=0,'Costo de tareas'!$B$13,'Costo de tareas'!$B$13-H4318)</f>
        <v>39.28055556</v>
      </c>
      <c r="J4318" s="2"/>
      <c r="K4318" s="2"/>
      <c r="P4318" s="2"/>
    </row>
    <row r="4319">
      <c r="A4319" s="3" t="s">
        <v>5706</v>
      </c>
      <c r="B4319" s="11" t="str">
        <f t="shared" si="1"/>
        <v>20210629</v>
      </c>
      <c r="C4319" s="12">
        <f t="shared" si="2"/>
        <v>44376</v>
      </c>
      <c r="D4319" s="3" t="str">
        <f t="shared" si="3"/>
        <v>21</v>
      </c>
      <c r="E4319" s="13">
        <v>0.0</v>
      </c>
      <c r="F4319" s="14">
        <f>'Costo de tareas'!$B$15</f>
        <v>0.1964027778</v>
      </c>
      <c r="G4319" s="15">
        <f>'Producción diaria'!$T$3*$L$2*$M$2*$N$2*E4319*1000/'Costo de tareas'!$B$14</f>
        <v>0</v>
      </c>
      <c r="H4319" s="16">
        <f>IF(G4319 &gt; 'Costo de tareas'!$B$13, 'Costo de tareas'!$B$13, IF(G4319 &lt; 'Costo de tareas'!$B$13*0.2, 0, 'Costo de tareas'!$B$13- G4319))</f>
        <v>0</v>
      </c>
      <c r="I4319" s="17">
        <f>IF(H4319=0,'Costo de tareas'!$B$13,'Costo de tareas'!$B$13-H4319)</f>
        <v>39.28055556</v>
      </c>
      <c r="J4319" s="2"/>
      <c r="K4319" s="2"/>
      <c r="P4319" s="2"/>
    </row>
    <row r="4320">
      <c r="A4320" s="3" t="s">
        <v>5708</v>
      </c>
      <c r="B4320" s="11" t="str">
        <f t="shared" si="1"/>
        <v>20210629</v>
      </c>
      <c r="C4320" s="12">
        <f t="shared" si="2"/>
        <v>44376</v>
      </c>
      <c r="D4320" s="3" t="str">
        <f t="shared" si="3"/>
        <v>22</v>
      </c>
      <c r="E4320" s="13">
        <v>0.0</v>
      </c>
      <c r="F4320" s="14">
        <f>'Costo de tareas'!$B$15</f>
        <v>0.1964027778</v>
      </c>
      <c r="G4320" s="15">
        <f>'Producción diaria'!$T$3*$L$2*$M$2*$N$2*E4320*1000/'Costo de tareas'!$B$14</f>
        <v>0</v>
      </c>
      <c r="H4320" s="16">
        <f>IF(G4320 &gt; 'Costo de tareas'!$B$13, 'Costo de tareas'!$B$13, IF(G4320 &lt; 'Costo de tareas'!$B$13*0.2, 0, 'Costo de tareas'!$B$13- G4320))</f>
        <v>0</v>
      </c>
      <c r="I4320" s="17">
        <f>IF(H4320=0,'Costo de tareas'!$B$13,'Costo de tareas'!$B$13-H4320)</f>
        <v>39.28055556</v>
      </c>
      <c r="J4320" s="2"/>
      <c r="K4320" s="2"/>
      <c r="P4320" s="2"/>
    </row>
    <row r="4321">
      <c r="A4321" s="3" t="s">
        <v>5709</v>
      </c>
      <c r="B4321" s="11" t="str">
        <f t="shared" si="1"/>
        <v>20210629</v>
      </c>
      <c r="C4321" s="12">
        <f t="shared" si="2"/>
        <v>44376</v>
      </c>
      <c r="D4321" s="3" t="str">
        <f t="shared" si="3"/>
        <v>23</v>
      </c>
      <c r="E4321" s="13">
        <v>0.0</v>
      </c>
      <c r="F4321" s="14">
        <f>'Costo de tareas'!$B$15</f>
        <v>0.1964027778</v>
      </c>
      <c r="G4321" s="15">
        <f>'Producción diaria'!$T$3*$L$2*$M$2*$N$2*E4321*1000/'Costo de tareas'!$B$14</f>
        <v>0</v>
      </c>
      <c r="H4321" s="16">
        <f>IF(G4321 &gt; 'Costo de tareas'!$B$13, 'Costo de tareas'!$B$13, IF(G4321 &lt; 'Costo de tareas'!$B$13*0.2, 0, 'Costo de tareas'!$B$13- G4321))</f>
        <v>0</v>
      </c>
      <c r="I4321" s="17">
        <f>IF(H4321=0,'Costo de tareas'!$B$13,'Costo de tareas'!$B$13-H4321)</f>
        <v>39.28055556</v>
      </c>
      <c r="J4321" s="2"/>
      <c r="K4321" s="2"/>
      <c r="P4321" s="2"/>
    </row>
    <row r="4322">
      <c r="A4322" s="3" t="s">
        <v>5711</v>
      </c>
      <c r="B4322" s="11" t="str">
        <f t="shared" si="1"/>
        <v>20210630</v>
      </c>
      <c r="C4322" s="12">
        <f t="shared" si="2"/>
        <v>44377</v>
      </c>
      <c r="D4322" s="3" t="str">
        <f t="shared" si="3"/>
        <v>00</v>
      </c>
      <c r="E4322" s="13">
        <v>0.0</v>
      </c>
      <c r="F4322" s="14">
        <f>'Costo de tareas'!$B$15</f>
        <v>0.1964027778</v>
      </c>
      <c r="G4322" s="15">
        <f>'Producción diaria'!$T$3*$L$2*$M$2*$N$2*E4322*1000/'Costo de tareas'!$B$14</f>
        <v>0</v>
      </c>
      <c r="H4322" s="16">
        <f>IF(G4322 &gt; 'Costo de tareas'!$B$13, 'Costo de tareas'!$B$13, IF(G4322 &lt; 'Costo de tareas'!$B$13*0.2, 0, 'Costo de tareas'!$B$13- G4322))</f>
        <v>0</v>
      </c>
      <c r="I4322" s="17">
        <f>IF(H4322=0,'Costo de tareas'!$B$13,'Costo de tareas'!$B$13-H4322)</f>
        <v>39.28055556</v>
      </c>
      <c r="J4322" s="2"/>
      <c r="K4322" s="2"/>
      <c r="P4322" s="2"/>
    </row>
    <row r="4323">
      <c r="A4323" s="3" t="s">
        <v>5713</v>
      </c>
      <c r="B4323" s="11" t="str">
        <f t="shared" si="1"/>
        <v>20210630</v>
      </c>
      <c r="C4323" s="12">
        <f t="shared" si="2"/>
        <v>44377</v>
      </c>
      <c r="D4323" s="3" t="str">
        <f t="shared" si="3"/>
        <v>01</v>
      </c>
      <c r="E4323" s="13">
        <v>0.0</v>
      </c>
      <c r="F4323" s="14">
        <f>'Costo de tareas'!$B$15</f>
        <v>0.1964027778</v>
      </c>
      <c r="G4323" s="15">
        <f>'Producción diaria'!$T$3*$L$2*$M$2*$N$2*E4323*1000/'Costo de tareas'!$B$14</f>
        <v>0</v>
      </c>
      <c r="H4323" s="16">
        <f>IF(G4323 &gt; 'Costo de tareas'!$B$13, 'Costo de tareas'!$B$13, IF(G4323 &lt; 'Costo de tareas'!$B$13*0.2, 0, 'Costo de tareas'!$B$13- G4323))</f>
        <v>0</v>
      </c>
      <c r="I4323" s="17">
        <f>IF(H4323=0,'Costo de tareas'!$B$13,'Costo de tareas'!$B$13-H4323)</f>
        <v>39.28055556</v>
      </c>
      <c r="J4323" s="2"/>
      <c r="K4323" s="2"/>
      <c r="P4323" s="2"/>
    </row>
    <row r="4324">
      <c r="A4324" s="3" t="s">
        <v>5714</v>
      </c>
      <c r="B4324" s="11" t="str">
        <f t="shared" si="1"/>
        <v>20210630</v>
      </c>
      <c r="C4324" s="12">
        <f t="shared" si="2"/>
        <v>44377</v>
      </c>
      <c r="D4324" s="3" t="str">
        <f t="shared" si="3"/>
        <v>02</v>
      </c>
      <c r="E4324" s="13">
        <v>0.0</v>
      </c>
      <c r="F4324" s="14">
        <f>'Costo de tareas'!$B$15</f>
        <v>0.1964027778</v>
      </c>
      <c r="G4324" s="15">
        <f>'Producción diaria'!$T$3*$L$2*$M$2*$N$2*E4324*1000/'Costo de tareas'!$B$14</f>
        <v>0</v>
      </c>
      <c r="H4324" s="16">
        <f>IF(G4324 &gt; 'Costo de tareas'!$B$13, 'Costo de tareas'!$B$13, IF(G4324 &lt; 'Costo de tareas'!$B$13*0.2, 0, 'Costo de tareas'!$B$13- G4324))</f>
        <v>0</v>
      </c>
      <c r="I4324" s="17">
        <f>IF(H4324=0,'Costo de tareas'!$B$13,'Costo de tareas'!$B$13-H4324)</f>
        <v>39.28055556</v>
      </c>
      <c r="J4324" s="2"/>
      <c r="K4324" s="2"/>
      <c r="P4324" s="2"/>
    </row>
    <row r="4325">
      <c r="A4325" s="3" t="s">
        <v>5715</v>
      </c>
      <c r="B4325" s="11" t="str">
        <f t="shared" si="1"/>
        <v>20210630</v>
      </c>
      <c r="C4325" s="12">
        <f t="shared" si="2"/>
        <v>44377</v>
      </c>
      <c r="D4325" s="3" t="str">
        <f t="shared" si="3"/>
        <v>03</v>
      </c>
      <c r="E4325" s="13">
        <v>0.0</v>
      </c>
      <c r="F4325" s="14">
        <f>'Costo de tareas'!$B$15</f>
        <v>0.1964027778</v>
      </c>
      <c r="G4325" s="15">
        <f>'Producción diaria'!$T$3*$L$2*$M$2*$N$2*E4325*1000/'Costo de tareas'!$B$14</f>
        <v>0</v>
      </c>
      <c r="H4325" s="16">
        <f>IF(G4325 &gt; 'Costo de tareas'!$B$13, 'Costo de tareas'!$B$13, IF(G4325 &lt; 'Costo de tareas'!$B$13*0.2, 0, 'Costo de tareas'!$B$13- G4325))</f>
        <v>0</v>
      </c>
      <c r="I4325" s="17">
        <f>IF(H4325=0,'Costo de tareas'!$B$13,'Costo de tareas'!$B$13-H4325)</f>
        <v>39.28055556</v>
      </c>
      <c r="J4325" s="2"/>
      <c r="K4325" s="2"/>
      <c r="P4325" s="2"/>
    </row>
    <row r="4326">
      <c r="A4326" s="3" t="s">
        <v>5717</v>
      </c>
      <c r="B4326" s="11" t="str">
        <f t="shared" si="1"/>
        <v>20210630</v>
      </c>
      <c r="C4326" s="12">
        <f t="shared" si="2"/>
        <v>44377</v>
      </c>
      <c r="D4326" s="3" t="str">
        <f t="shared" si="3"/>
        <v>04</v>
      </c>
      <c r="E4326" s="13">
        <v>0.0</v>
      </c>
      <c r="F4326" s="14">
        <f>'Costo de tareas'!$B$15</f>
        <v>0.1964027778</v>
      </c>
      <c r="G4326" s="15">
        <f>'Producción diaria'!$T$3*$L$2*$M$2*$N$2*E4326*1000/'Costo de tareas'!$B$14</f>
        <v>0</v>
      </c>
      <c r="H4326" s="16">
        <f>IF(G4326 &gt; 'Costo de tareas'!$B$13, 'Costo de tareas'!$B$13, IF(G4326 &lt; 'Costo de tareas'!$B$13*0.2, 0, 'Costo de tareas'!$B$13- G4326))</f>
        <v>0</v>
      </c>
      <c r="I4326" s="17">
        <f>IF(H4326=0,'Costo de tareas'!$B$13,'Costo de tareas'!$B$13-H4326)</f>
        <v>39.28055556</v>
      </c>
      <c r="J4326" s="2"/>
      <c r="K4326" s="2"/>
      <c r="P4326" s="2"/>
    </row>
    <row r="4327">
      <c r="A4327" s="3" t="s">
        <v>5718</v>
      </c>
      <c r="B4327" s="11" t="str">
        <f t="shared" si="1"/>
        <v>20210630</v>
      </c>
      <c r="C4327" s="12">
        <f t="shared" si="2"/>
        <v>44377</v>
      </c>
      <c r="D4327" s="3" t="str">
        <f t="shared" si="3"/>
        <v>05</v>
      </c>
      <c r="E4327" s="13">
        <v>8.0</v>
      </c>
      <c r="F4327" s="14">
        <f>'Costo de tareas'!$B$15</f>
        <v>0.1964027778</v>
      </c>
      <c r="G4327" s="15">
        <f>'Producción diaria'!$T$3*$L$2*$M$2*$N$2*E4327*1000/'Costo de tareas'!$B$14</f>
        <v>12.02849548</v>
      </c>
      <c r="H4327" s="16">
        <f>IF(G4327 &gt; 'Costo de tareas'!$B$13, 'Costo de tareas'!$B$13, IF(G4327 &lt; 'Costo de tareas'!$B$13*0.2, 0, 'Costo de tareas'!$B$13- G4327))</f>
        <v>27.25206007</v>
      </c>
      <c r="I4327" s="17">
        <f>IF(H4327=0,'Costo de tareas'!$B$13,'Costo de tareas'!$B$13-H4327)</f>
        <v>12.02849548</v>
      </c>
      <c r="J4327" s="2"/>
      <c r="K4327" s="2"/>
      <c r="P4327" s="2"/>
    </row>
    <row r="4328">
      <c r="A4328" s="3" t="s">
        <v>5719</v>
      </c>
      <c r="B4328" s="11" t="str">
        <f t="shared" si="1"/>
        <v>20210630</v>
      </c>
      <c r="C4328" s="12">
        <f t="shared" si="2"/>
        <v>44377</v>
      </c>
      <c r="D4328" s="3" t="str">
        <f t="shared" si="3"/>
        <v>06</v>
      </c>
      <c r="E4328" s="13">
        <v>176.0</v>
      </c>
      <c r="F4328" s="14">
        <f>'Costo de tareas'!$B$15</f>
        <v>0.1964027778</v>
      </c>
      <c r="G4328" s="15">
        <f>'Producción diaria'!$T$3*$L$2*$M$2*$N$2*E4328*1000/'Costo de tareas'!$B$14</f>
        <v>264.6269006</v>
      </c>
      <c r="H4328" s="16">
        <f>IF(G4328 &gt; 'Costo de tareas'!$B$13, 'Costo de tareas'!$B$13, IF(G4328 &lt; 'Costo de tareas'!$B$13*0.2, 0, 'Costo de tareas'!$B$13- G4328))</f>
        <v>39.28055556</v>
      </c>
      <c r="I4328" s="17">
        <f>IF(H4328=0,'Costo de tareas'!$B$13,'Costo de tareas'!$B$13-H4328)</f>
        <v>0</v>
      </c>
      <c r="J4328" s="2"/>
      <c r="K4328" s="2"/>
      <c r="P4328" s="2"/>
    </row>
    <row r="4329">
      <c r="A4329" s="3" t="s">
        <v>5720</v>
      </c>
      <c r="B4329" s="11" t="str">
        <f t="shared" si="1"/>
        <v>20210630</v>
      </c>
      <c r="C4329" s="12">
        <f t="shared" si="2"/>
        <v>44377</v>
      </c>
      <c r="D4329" s="3" t="str">
        <f t="shared" si="3"/>
        <v>07</v>
      </c>
      <c r="E4329" s="13">
        <v>368.0</v>
      </c>
      <c r="F4329" s="14">
        <f>'Costo de tareas'!$B$15</f>
        <v>0.1964027778</v>
      </c>
      <c r="G4329" s="15">
        <f>'Producción diaria'!$T$3*$L$2*$M$2*$N$2*E4329*1000/'Costo de tareas'!$B$14</f>
        <v>553.3107921</v>
      </c>
      <c r="H4329" s="16">
        <f>IF(G4329 &gt; 'Costo de tareas'!$B$13, 'Costo de tareas'!$B$13, IF(G4329 &lt; 'Costo de tareas'!$B$13*0.2, 0, 'Costo de tareas'!$B$13- G4329))</f>
        <v>39.28055556</v>
      </c>
      <c r="I4329" s="17">
        <f>IF(H4329=0,'Costo de tareas'!$B$13,'Costo de tareas'!$B$13-H4329)</f>
        <v>0</v>
      </c>
      <c r="J4329" s="2"/>
      <c r="K4329" s="2"/>
      <c r="P4329" s="2"/>
    </row>
    <row r="4330">
      <c r="A4330" s="3" t="s">
        <v>5722</v>
      </c>
      <c r="B4330" s="11" t="str">
        <f t="shared" si="1"/>
        <v>20210630</v>
      </c>
      <c r="C4330" s="12">
        <f t="shared" si="2"/>
        <v>44377</v>
      </c>
      <c r="D4330" s="3" t="str">
        <f t="shared" si="3"/>
        <v>08</v>
      </c>
      <c r="E4330" s="13">
        <v>563.0</v>
      </c>
      <c r="F4330" s="14">
        <f>'Costo de tareas'!$B$15</f>
        <v>0.1964027778</v>
      </c>
      <c r="G4330" s="15">
        <f>'Producción diaria'!$T$3*$L$2*$M$2*$N$2*E4330*1000/'Costo de tareas'!$B$14</f>
        <v>846.5053695</v>
      </c>
      <c r="H4330" s="16">
        <f>IF(G4330 &gt; 'Costo de tareas'!$B$13, 'Costo de tareas'!$B$13, IF(G4330 &lt; 'Costo de tareas'!$B$13*0.2, 0, 'Costo de tareas'!$B$13- G4330))</f>
        <v>39.28055556</v>
      </c>
      <c r="I4330" s="17">
        <f>IF(H4330=0,'Costo de tareas'!$B$13,'Costo de tareas'!$B$13-H4330)</f>
        <v>0</v>
      </c>
      <c r="J4330" s="2"/>
      <c r="K4330" s="2"/>
      <c r="P4330" s="2"/>
    </row>
    <row r="4331">
      <c r="A4331" s="3" t="s">
        <v>5723</v>
      </c>
      <c r="B4331" s="11" t="str">
        <f t="shared" si="1"/>
        <v>20210630</v>
      </c>
      <c r="C4331" s="12">
        <f t="shared" si="2"/>
        <v>44377</v>
      </c>
      <c r="D4331" s="3" t="str">
        <f t="shared" si="3"/>
        <v>09</v>
      </c>
      <c r="E4331" s="13">
        <v>74.0</v>
      </c>
      <c r="F4331" s="14">
        <f>'Costo de tareas'!$B$15</f>
        <v>0.1964027778</v>
      </c>
      <c r="G4331" s="15">
        <f>'Producción diaria'!$T$3*$L$2*$M$2*$N$2*E4331*1000/'Costo de tareas'!$B$14</f>
        <v>111.2635832</v>
      </c>
      <c r="H4331" s="16">
        <f>IF(G4331 &gt; 'Costo de tareas'!$B$13, 'Costo de tareas'!$B$13, IF(G4331 &lt; 'Costo de tareas'!$B$13*0.2, 0, 'Costo de tareas'!$B$13- G4331))</f>
        <v>39.28055556</v>
      </c>
      <c r="I4331" s="17">
        <f>IF(H4331=0,'Costo de tareas'!$B$13,'Costo de tareas'!$B$13-H4331)</f>
        <v>0</v>
      </c>
      <c r="J4331" s="2"/>
      <c r="K4331" s="2"/>
      <c r="P4331" s="2"/>
    </row>
    <row r="4332">
      <c r="A4332" s="3" t="s">
        <v>5724</v>
      </c>
      <c r="B4332" s="11" t="str">
        <f t="shared" si="1"/>
        <v>20210630</v>
      </c>
      <c r="C4332" s="12">
        <f t="shared" si="2"/>
        <v>44377</v>
      </c>
      <c r="D4332" s="3" t="str">
        <f t="shared" si="3"/>
        <v>10</v>
      </c>
      <c r="E4332" s="13">
        <v>873.0</v>
      </c>
      <c r="F4332" s="14">
        <f>'Costo de tareas'!$B$15</f>
        <v>0.1964027778</v>
      </c>
      <c r="G4332" s="15">
        <f>'Producción diaria'!$T$3*$L$2*$M$2*$N$2*E4332*1000/'Costo de tareas'!$B$14</f>
        <v>1312.609569</v>
      </c>
      <c r="H4332" s="16">
        <f>IF(G4332 &gt; 'Costo de tareas'!$B$13, 'Costo de tareas'!$B$13, IF(G4332 &lt; 'Costo de tareas'!$B$13*0.2, 0, 'Costo de tareas'!$B$13- G4332))</f>
        <v>39.28055556</v>
      </c>
      <c r="I4332" s="17">
        <f>IF(H4332=0,'Costo de tareas'!$B$13,'Costo de tareas'!$B$13-H4332)</f>
        <v>0</v>
      </c>
      <c r="J4332" s="2"/>
      <c r="K4332" s="2"/>
      <c r="P4332" s="2"/>
    </row>
    <row r="4333">
      <c r="A4333" s="3" t="s">
        <v>5725</v>
      </c>
      <c r="B4333" s="11" t="str">
        <f t="shared" si="1"/>
        <v>20210630</v>
      </c>
      <c r="C4333" s="12">
        <f t="shared" si="2"/>
        <v>44377</v>
      </c>
      <c r="D4333" s="3" t="str">
        <f t="shared" si="3"/>
        <v>11</v>
      </c>
      <c r="E4333" s="13">
        <v>961.0</v>
      </c>
      <c r="F4333" s="14">
        <f>'Costo de tareas'!$B$15</f>
        <v>0.1964027778</v>
      </c>
      <c r="G4333" s="15">
        <f>'Producción diaria'!$T$3*$L$2*$M$2*$N$2*E4333*1000/'Costo de tareas'!$B$14</f>
        <v>1444.92302</v>
      </c>
      <c r="H4333" s="16">
        <f>IF(G4333 &gt; 'Costo de tareas'!$B$13, 'Costo de tareas'!$B$13, IF(G4333 &lt; 'Costo de tareas'!$B$13*0.2, 0, 'Costo de tareas'!$B$13- G4333))</f>
        <v>39.28055556</v>
      </c>
      <c r="I4333" s="17">
        <f>IF(H4333=0,'Costo de tareas'!$B$13,'Costo de tareas'!$B$13-H4333)</f>
        <v>0</v>
      </c>
      <c r="J4333" s="2"/>
      <c r="K4333" s="2"/>
      <c r="P4333" s="2"/>
    </row>
    <row r="4334">
      <c r="A4334" s="3" t="s">
        <v>5726</v>
      </c>
      <c r="B4334" s="11" t="str">
        <f t="shared" si="1"/>
        <v>20210630</v>
      </c>
      <c r="C4334" s="12">
        <f t="shared" si="2"/>
        <v>44377</v>
      </c>
      <c r="D4334" s="3" t="str">
        <f t="shared" si="3"/>
        <v>12</v>
      </c>
      <c r="E4334" s="13">
        <v>1015.0</v>
      </c>
      <c r="F4334" s="14">
        <f>'Costo de tareas'!$B$15</f>
        <v>0.1964027778</v>
      </c>
      <c r="G4334" s="15">
        <f>'Producción diaria'!$T$3*$L$2*$M$2*$N$2*E4334*1000/'Costo de tareas'!$B$14</f>
        <v>1526.115364</v>
      </c>
      <c r="H4334" s="16">
        <f>IF(G4334 &gt; 'Costo de tareas'!$B$13, 'Costo de tareas'!$B$13, IF(G4334 &lt; 'Costo de tareas'!$B$13*0.2, 0, 'Costo de tareas'!$B$13- G4334))</f>
        <v>39.28055556</v>
      </c>
      <c r="I4334" s="17">
        <f>IF(H4334=0,'Costo de tareas'!$B$13,'Costo de tareas'!$B$13-H4334)</f>
        <v>0</v>
      </c>
      <c r="J4334" s="2"/>
      <c r="K4334" s="2"/>
      <c r="P4334" s="2"/>
    </row>
    <row r="4335">
      <c r="A4335" s="3" t="s">
        <v>5727</v>
      </c>
      <c r="B4335" s="11" t="str">
        <f t="shared" si="1"/>
        <v>20210630</v>
      </c>
      <c r="C4335" s="12">
        <f t="shared" si="2"/>
        <v>44377</v>
      </c>
      <c r="D4335" s="3" t="str">
        <f t="shared" si="3"/>
        <v>13</v>
      </c>
      <c r="E4335" s="13">
        <v>999.0</v>
      </c>
      <c r="F4335" s="14">
        <f>'Costo de tareas'!$B$15</f>
        <v>0.1964027778</v>
      </c>
      <c r="G4335" s="15">
        <f>'Producción diaria'!$T$3*$L$2*$M$2*$N$2*E4335*1000/'Costo de tareas'!$B$14</f>
        <v>1502.058373</v>
      </c>
      <c r="H4335" s="16">
        <f>IF(G4335 &gt; 'Costo de tareas'!$B$13, 'Costo de tareas'!$B$13, IF(G4335 &lt; 'Costo de tareas'!$B$13*0.2, 0, 'Costo de tareas'!$B$13- G4335))</f>
        <v>39.28055556</v>
      </c>
      <c r="I4335" s="17">
        <f>IF(H4335=0,'Costo de tareas'!$B$13,'Costo de tareas'!$B$13-H4335)</f>
        <v>0</v>
      </c>
      <c r="J4335" s="2"/>
      <c r="K4335" s="2"/>
      <c r="P4335" s="2"/>
    </row>
    <row r="4336">
      <c r="A4336" s="3" t="s">
        <v>5728</v>
      </c>
      <c r="B4336" s="11" t="str">
        <f t="shared" si="1"/>
        <v>20210630</v>
      </c>
      <c r="C4336" s="12">
        <f t="shared" si="2"/>
        <v>44377</v>
      </c>
      <c r="D4336" s="3" t="str">
        <f t="shared" si="3"/>
        <v>14</v>
      </c>
      <c r="E4336" s="13">
        <v>91.0</v>
      </c>
      <c r="F4336" s="14">
        <f>'Costo de tareas'!$B$15</f>
        <v>0.1964027778</v>
      </c>
      <c r="G4336" s="15">
        <f>'Producción diaria'!$T$3*$L$2*$M$2*$N$2*E4336*1000/'Costo de tareas'!$B$14</f>
        <v>136.8241361</v>
      </c>
      <c r="H4336" s="16">
        <f>IF(G4336 &gt; 'Costo de tareas'!$B$13, 'Costo de tareas'!$B$13, IF(G4336 &lt; 'Costo de tareas'!$B$13*0.2, 0, 'Costo de tareas'!$B$13- G4336))</f>
        <v>39.28055556</v>
      </c>
      <c r="I4336" s="17">
        <f>IF(H4336=0,'Costo de tareas'!$B$13,'Costo de tareas'!$B$13-H4336)</f>
        <v>0</v>
      </c>
      <c r="J4336" s="2"/>
      <c r="K4336" s="2"/>
      <c r="P4336" s="2"/>
    </row>
    <row r="4337">
      <c r="A4337" s="3" t="s">
        <v>5729</v>
      </c>
      <c r="B4337" s="11" t="str">
        <f t="shared" si="1"/>
        <v>20210630</v>
      </c>
      <c r="C4337" s="12">
        <f t="shared" si="2"/>
        <v>44377</v>
      </c>
      <c r="D4337" s="3" t="str">
        <f t="shared" si="3"/>
        <v>15</v>
      </c>
      <c r="E4337" s="13">
        <v>786.0</v>
      </c>
      <c r="F4337" s="14">
        <f>'Costo de tareas'!$B$15</f>
        <v>0.1964027778</v>
      </c>
      <c r="G4337" s="15">
        <f>'Producción diaria'!$T$3*$L$2*$M$2*$N$2*E4337*1000/'Costo de tareas'!$B$14</f>
        <v>1181.799681</v>
      </c>
      <c r="H4337" s="16">
        <f>IF(G4337 &gt; 'Costo de tareas'!$B$13, 'Costo de tareas'!$B$13, IF(G4337 &lt; 'Costo de tareas'!$B$13*0.2, 0, 'Costo de tareas'!$B$13- G4337))</f>
        <v>39.28055556</v>
      </c>
      <c r="I4337" s="17">
        <f>IF(H4337=0,'Costo de tareas'!$B$13,'Costo de tareas'!$B$13-H4337)</f>
        <v>0</v>
      </c>
      <c r="J4337" s="2"/>
      <c r="K4337" s="2"/>
      <c r="P4337" s="2"/>
    </row>
    <row r="4338">
      <c r="A4338" s="3" t="s">
        <v>5730</v>
      </c>
      <c r="B4338" s="11" t="str">
        <f t="shared" si="1"/>
        <v>20210630</v>
      </c>
      <c r="C4338" s="12">
        <f t="shared" si="2"/>
        <v>44377</v>
      </c>
      <c r="D4338" s="3" t="str">
        <f t="shared" si="3"/>
        <v>16</v>
      </c>
      <c r="E4338" s="13">
        <v>61.0</v>
      </c>
      <c r="F4338" s="14">
        <f>'Costo de tareas'!$B$15</f>
        <v>0.1964027778</v>
      </c>
      <c r="G4338" s="15">
        <f>'Producción diaria'!$T$3*$L$2*$M$2*$N$2*E4338*1000/'Costo de tareas'!$B$14</f>
        <v>91.71727804</v>
      </c>
      <c r="H4338" s="16">
        <f>IF(G4338 &gt; 'Costo de tareas'!$B$13, 'Costo de tareas'!$B$13, IF(G4338 &lt; 'Costo de tareas'!$B$13*0.2, 0, 'Costo de tareas'!$B$13- G4338))</f>
        <v>39.28055556</v>
      </c>
      <c r="I4338" s="17">
        <f>IF(H4338=0,'Costo de tareas'!$B$13,'Costo de tareas'!$B$13-H4338)</f>
        <v>0</v>
      </c>
      <c r="J4338" s="2"/>
      <c r="K4338" s="2"/>
      <c r="P4338" s="2"/>
    </row>
    <row r="4339">
      <c r="A4339" s="3" t="s">
        <v>5731</v>
      </c>
      <c r="B4339" s="11" t="str">
        <f t="shared" si="1"/>
        <v>20210630</v>
      </c>
      <c r="C4339" s="12">
        <f t="shared" si="2"/>
        <v>44377</v>
      </c>
      <c r="D4339" s="3" t="str">
        <f t="shared" si="3"/>
        <v>17</v>
      </c>
      <c r="E4339" s="13">
        <v>424.0</v>
      </c>
      <c r="F4339" s="14">
        <f>'Costo de tareas'!$B$15</f>
        <v>0.1964027778</v>
      </c>
      <c r="G4339" s="15">
        <f>'Producción diaria'!$T$3*$L$2*$M$2*$N$2*E4339*1000/'Costo de tareas'!$B$14</f>
        <v>637.5102605</v>
      </c>
      <c r="H4339" s="16">
        <f>IF(G4339 &gt; 'Costo de tareas'!$B$13, 'Costo de tareas'!$B$13, IF(G4339 &lt; 'Costo de tareas'!$B$13*0.2, 0, 'Costo de tareas'!$B$13- G4339))</f>
        <v>39.28055556</v>
      </c>
      <c r="I4339" s="17">
        <f>IF(H4339=0,'Costo de tareas'!$B$13,'Costo de tareas'!$B$13-H4339)</f>
        <v>0</v>
      </c>
      <c r="J4339" s="2"/>
      <c r="K4339" s="2"/>
      <c r="P4339" s="2"/>
    </row>
    <row r="4340">
      <c r="A4340" s="3" t="s">
        <v>5732</v>
      </c>
      <c r="B4340" s="11" t="str">
        <f t="shared" si="1"/>
        <v>20210630</v>
      </c>
      <c r="C4340" s="12">
        <f t="shared" si="2"/>
        <v>44377</v>
      </c>
      <c r="D4340" s="3" t="str">
        <f t="shared" si="3"/>
        <v>18</v>
      </c>
      <c r="E4340" s="13">
        <v>22.0</v>
      </c>
      <c r="F4340" s="14">
        <f>'Costo de tareas'!$B$15</f>
        <v>0.1964027778</v>
      </c>
      <c r="G4340" s="15">
        <f>'Producción diaria'!$T$3*$L$2*$M$2*$N$2*E4340*1000/'Costo de tareas'!$B$14</f>
        <v>33.07836257</v>
      </c>
      <c r="H4340" s="16">
        <f>IF(G4340 &gt; 'Costo de tareas'!$B$13, 'Costo de tareas'!$B$13, IF(G4340 &lt; 'Costo de tareas'!$B$13*0.2, 0, 'Costo de tareas'!$B$13- G4340))</f>
        <v>6.202192982</v>
      </c>
      <c r="I4340" s="17">
        <f>IF(H4340=0,'Costo de tareas'!$B$13,'Costo de tareas'!$B$13-H4340)</f>
        <v>33.07836257</v>
      </c>
      <c r="J4340" s="2"/>
      <c r="K4340" s="2"/>
      <c r="P4340" s="2"/>
    </row>
    <row r="4341">
      <c r="A4341" s="3" t="s">
        <v>5733</v>
      </c>
      <c r="B4341" s="11" t="str">
        <f t="shared" si="1"/>
        <v>20210630</v>
      </c>
      <c r="C4341" s="12">
        <f t="shared" si="2"/>
        <v>44377</v>
      </c>
      <c r="D4341" s="3" t="str">
        <f t="shared" si="3"/>
        <v>19</v>
      </c>
      <c r="E4341" s="13">
        <v>47.0</v>
      </c>
      <c r="F4341" s="14">
        <f>'Costo de tareas'!$B$15</f>
        <v>0.1964027778</v>
      </c>
      <c r="G4341" s="15">
        <f>'Producción diaria'!$T$3*$L$2*$M$2*$N$2*E4341*1000/'Costo de tareas'!$B$14</f>
        <v>70.66741095</v>
      </c>
      <c r="H4341" s="16">
        <f>IF(G4341 &gt; 'Costo de tareas'!$B$13, 'Costo de tareas'!$B$13, IF(G4341 &lt; 'Costo de tareas'!$B$13*0.2, 0, 'Costo de tareas'!$B$13- G4341))</f>
        <v>39.28055556</v>
      </c>
      <c r="I4341" s="17">
        <f>IF(H4341=0,'Costo de tareas'!$B$13,'Costo de tareas'!$B$13-H4341)</f>
        <v>0</v>
      </c>
      <c r="J4341" s="2"/>
      <c r="K4341" s="2"/>
      <c r="P4341" s="2"/>
    </row>
    <row r="4342">
      <c r="A4342" s="3" t="s">
        <v>5734</v>
      </c>
      <c r="B4342" s="11" t="str">
        <f t="shared" si="1"/>
        <v>20210630</v>
      </c>
      <c r="C4342" s="12">
        <f t="shared" si="2"/>
        <v>44377</v>
      </c>
      <c r="D4342" s="3" t="str">
        <f t="shared" si="3"/>
        <v>20</v>
      </c>
      <c r="E4342" s="13">
        <v>0.0</v>
      </c>
      <c r="F4342" s="14">
        <f>'Costo de tareas'!$B$15</f>
        <v>0.1964027778</v>
      </c>
      <c r="G4342" s="15">
        <f>'Producción diaria'!$T$3*$L$2*$M$2*$N$2*E4342*1000/'Costo de tareas'!$B$14</f>
        <v>0</v>
      </c>
      <c r="H4342" s="16">
        <f>IF(G4342 &gt; 'Costo de tareas'!$B$13, 'Costo de tareas'!$B$13, IF(G4342 &lt; 'Costo de tareas'!$B$13*0.2, 0, 'Costo de tareas'!$B$13- G4342))</f>
        <v>0</v>
      </c>
      <c r="I4342" s="17">
        <f>IF(H4342=0,'Costo de tareas'!$B$13,'Costo de tareas'!$B$13-H4342)</f>
        <v>39.28055556</v>
      </c>
      <c r="J4342" s="2"/>
      <c r="K4342" s="2"/>
      <c r="P4342" s="2"/>
    </row>
    <row r="4343">
      <c r="A4343" s="3" t="s">
        <v>5736</v>
      </c>
      <c r="B4343" s="11" t="str">
        <f t="shared" si="1"/>
        <v>20210630</v>
      </c>
      <c r="C4343" s="12">
        <f t="shared" si="2"/>
        <v>44377</v>
      </c>
      <c r="D4343" s="3" t="str">
        <f t="shared" si="3"/>
        <v>21</v>
      </c>
      <c r="E4343" s="13">
        <v>0.0</v>
      </c>
      <c r="F4343" s="14">
        <f>'Costo de tareas'!$B$15</f>
        <v>0.1964027778</v>
      </c>
      <c r="G4343" s="15">
        <f>'Producción diaria'!$T$3*$L$2*$M$2*$N$2*E4343*1000/'Costo de tareas'!$B$14</f>
        <v>0</v>
      </c>
      <c r="H4343" s="16">
        <f>IF(G4343 &gt; 'Costo de tareas'!$B$13, 'Costo de tareas'!$B$13, IF(G4343 &lt; 'Costo de tareas'!$B$13*0.2, 0, 'Costo de tareas'!$B$13- G4343))</f>
        <v>0</v>
      </c>
      <c r="I4343" s="17">
        <f>IF(H4343=0,'Costo de tareas'!$B$13,'Costo de tareas'!$B$13-H4343)</f>
        <v>39.28055556</v>
      </c>
      <c r="J4343" s="2"/>
      <c r="K4343" s="2"/>
      <c r="P4343" s="2"/>
    </row>
    <row r="4344">
      <c r="A4344" s="3" t="s">
        <v>5738</v>
      </c>
      <c r="B4344" s="11" t="str">
        <f t="shared" si="1"/>
        <v>20210630</v>
      </c>
      <c r="C4344" s="12">
        <f t="shared" si="2"/>
        <v>44377</v>
      </c>
      <c r="D4344" s="3" t="str">
        <f t="shared" si="3"/>
        <v>22</v>
      </c>
      <c r="E4344" s="13">
        <v>0.0</v>
      </c>
      <c r="F4344" s="14">
        <f>'Costo de tareas'!$B$15</f>
        <v>0.1964027778</v>
      </c>
      <c r="G4344" s="15">
        <f>'Producción diaria'!$T$3*$L$2*$M$2*$N$2*E4344*1000/'Costo de tareas'!$B$14</f>
        <v>0</v>
      </c>
      <c r="H4344" s="16">
        <f>IF(G4344 &gt; 'Costo de tareas'!$B$13, 'Costo de tareas'!$B$13, IF(G4344 &lt; 'Costo de tareas'!$B$13*0.2, 0, 'Costo de tareas'!$B$13- G4344))</f>
        <v>0</v>
      </c>
      <c r="I4344" s="17">
        <f>IF(H4344=0,'Costo de tareas'!$B$13,'Costo de tareas'!$B$13-H4344)</f>
        <v>39.28055556</v>
      </c>
      <c r="J4344" s="2"/>
      <c r="K4344" s="2"/>
      <c r="P4344" s="2"/>
    </row>
    <row r="4345">
      <c r="A4345" s="3" t="s">
        <v>5740</v>
      </c>
      <c r="B4345" s="11" t="str">
        <f t="shared" si="1"/>
        <v>20210630</v>
      </c>
      <c r="C4345" s="12">
        <f t="shared" si="2"/>
        <v>44377</v>
      </c>
      <c r="D4345" s="3" t="str">
        <f t="shared" si="3"/>
        <v>23</v>
      </c>
      <c r="E4345" s="13">
        <v>0.0</v>
      </c>
      <c r="F4345" s="14">
        <f>'Costo de tareas'!$B$15</f>
        <v>0.1964027778</v>
      </c>
      <c r="G4345" s="15">
        <f>'Producción diaria'!$T$3*$L$2*$M$2*$N$2*E4345*1000/'Costo de tareas'!$B$14</f>
        <v>0</v>
      </c>
      <c r="H4345" s="16">
        <f>IF(G4345 &gt; 'Costo de tareas'!$B$13, 'Costo de tareas'!$B$13, IF(G4345 &lt; 'Costo de tareas'!$B$13*0.2, 0, 'Costo de tareas'!$B$13- G4345))</f>
        <v>0</v>
      </c>
      <c r="I4345" s="17">
        <f>IF(H4345=0,'Costo de tareas'!$B$13,'Costo de tareas'!$B$13-H4345)</f>
        <v>39.28055556</v>
      </c>
      <c r="J4345" s="2"/>
      <c r="K4345" s="2"/>
      <c r="P4345" s="2"/>
    </row>
    <row r="4346">
      <c r="A4346" s="3" t="s">
        <v>5742</v>
      </c>
      <c r="B4346" s="11" t="str">
        <f t="shared" si="1"/>
        <v>20130701</v>
      </c>
      <c r="C4346" s="12">
        <f t="shared" si="2"/>
        <v>41456</v>
      </c>
      <c r="D4346" s="3" t="str">
        <f t="shared" si="3"/>
        <v>00</v>
      </c>
      <c r="E4346" s="13">
        <v>0.0</v>
      </c>
      <c r="F4346" s="14">
        <f>'Costo de tareas'!$B$15</f>
        <v>0.1964027778</v>
      </c>
      <c r="G4346" s="15">
        <f>'Producción diaria'!$T$3*$L$2*$M$2*$N$2*E4346*1000/'Costo de tareas'!$B$14</f>
        <v>0</v>
      </c>
      <c r="H4346" s="16">
        <f>IF(G4346 &gt; 'Costo de tareas'!$B$13, 'Costo de tareas'!$B$13, IF(G4346 &lt; 'Costo de tareas'!$B$13*0.2, 0, 'Costo de tareas'!$B$13- G4346))</f>
        <v>0</v>
      </c>
      <c r="I4346" s="17">
        <f>IF(H4346=0,'Costo de tareas'!$B$13,'Costo de tareas'!$B$13-H4346)</f>
        <v>39.28055556</v>
      </c>
      <c r="J4346" s="2"/>
      <c r="K4346" s="2"/>
      <c r="P4346" s="2"/>
    </row>
    <row r="4347">
      <c r="A4347" s="3" t="s">
        <v>5743</v>
      </c>
      <c r="B4347" s="11" t="str">
        <f t="shared" si="1"/>
        <v>20130701</v>
      </c>
      <c r="C4347" s="12">
        <f t="shared" si="2"/>
        <v>41456</v>
      </c>
      <c r="D4347" s="3" t="str">
        <f t="shared" si="3"/>
        <v>01</v>
      </c>
      <c r="E4347" s="13">
        <v>0.0</v>
      </c>
      <c r="F4347" s="14">
        <f>'Costo de tareas'!$B$15</f>
        <v>0.1964027778</v>
      </c>
      <c r="G4347" s="15">
        <f>'Producción diaria'!$T$3*$L$2*$M$2*$N$2*E4347*1000/'Costo de tareas'!$B$14</f>
        <v>0</v>
      </c>
      <c r="H4347" s="16">
        <f>IF(G4347 &gt; 'Costo de tareas'!$B$13, 'Costo de tareas'!$B$13, IF(G4347 &lt; 'Costo de tareas'!$B$13*0.2, 0, 'Costo de tareas'!$B$13- G4347))</f>
        <v>0</v>
      </c>
      <c r="I4347" s="17">
        <f>IF(H4347=0,'Costo de tareas'!$B$13,'Costo de tareas'!$B$13-H4347)</f>
        <v>39.28055556</v>
      </c>
      <c r="J4347" s="2"/>
      <c r="K4347" s="2"/>
      <c r="P4347" s="2"/>
    </row>
    <row r="4348">
      <c r="A4348" s="3" t="s">
        <v>5745</v>
      </c>
      <c r="B4348" s="11" t="str">
        <f t="shared" si="1"/>
        <v>20130701</v>
      </c>
      <c r="C4348" s="12">
        <f t="shared" si="2"/>
        <v>41456</v>
      </c>
      <c r="D4348" s="3" t="str">
        <f t="shared" si="3"/>
        <v>02</v>
      </c>
      <c r="E4348" s="13">
        <v>0.0</v>
      </c>
      <c r="F4348" s="14">
        <f>'Costo de tareas'!$B$15</f>
        <v>0.1964027778</v>
      </c>
      <c r="G4348" s="15">
        <f>'Producción diaria'!$T$3*$L$2*$M$2*$N$2*E4348*1000/'Costo de tareas'!$B$14</f>
        <v>0</v>
      </c>
      <c r="H4348" s="16">
        <f>IF(G4348 &gt; 'Costo de tareas'!$B$13, 'Costo de tareas'!$B$13, IF(G4348 &lt; 'Costo de tareas'!$B$13*0.2, 0, 'Costo de tareas'!$B$13- G4348))</f>
        <v>0</v>
      </c>
      <c r="I4348" s="17">
        <f>IF(H4348=0,'Costo de tareas'!$B$13,'Costo de tareas'!$B$13-H4348)</f>
        <v>39.28055556</v>
      </c>
      <c r="J4348" s="2"/>
      <c r="K4348" s="2"/>
      <c r="P4348" s="2"/>
    </row>
    <row r="4349">
      <c r="A4349" s="3" t="s">
        <v>5747</v>
      </c>
      <c r="B4349" s="11" t="str">
        <f t="shared" si="1"/>
        <v>20130701</v>
      </c>
      <c r="C4349" s="12">
        <f t="shared" si="2"/>
        <v>41456</v>
      </c>
      <c r="D4349" s="3" t="str">
        <f t="shared" si="3"/>
        <v>03</v>
      </c>
      <c r="E4349" s="13">
        <v>0.0</v>
      </c>
      <c r="F4349" s="14">
        <f>'Costo de tareas'!$B$15</f>
        <v>0.1964027778</v>
      </c>
      <c r="G4349" s="15">
        <f>'Producción diaria'!$T$3*$L$2*$M$2*$N$2*E4349*1000/'Costo de tareas'!$B$14</f>
        <v>0</v>
      </c>
      <c r="H4349" s="16">
        <f>IF(G4349 &gt; 'Costo de tareas'!$B$13, 'Costo de tareas'!$B$13, IF(G4349 &lt; 'Costo de tareas'!$B$13*0.2, 0, 'Costo de tareas'!$B$13- G4349))</f>
        <v>0</v>
      </c>
      <c r="I4349" s="17">
        <f>IF(H4349=0,'Costo de tareas'!$B$13,'Costo de tareas'!$B$13-H4349)</f>
        <v>39.28055556</v>
      </c>
      <c r="J4349" s="2"/>
      <c r="K4349" s="2"/>
      <c r="P4349" s="2"/>
    </row>
    <row r="4350">
      <c r="A4350" s="3" t="s">
        <v>5749</v>
      </c>
      <c r="B4350" s="11" t="str">
        <f t="shared" si="1"/>
        <v>20130701</v>
      </c>
      <c r="C4350" s="12">
        <f t="shared" si="2"/>
        <v>41456</v>
      </c>
      <c r="D4350" s="3" t="str">
        <f t="shared" si="3"/>
        <v>04</v>
      </c>
      <c r="E4350" s="13">
        <v>0.0</v>
      </c>
      <c r="F4350" s="14">
        <f>'Costo de tareas'!$B$15</f>
        <v>0.1964027778</v>
      </c>
      <c r="G4350" s="15">
        <f>'Producción diaria'!$T$3*$L$2*$M$2*$N$2*E4350*1000/'Costo de tareas'!$B$14</f>
        <v>0</v>
      </c>
      <c r="H4350" s="16">
        <f>IF(G4350 &gt; 'Costo de tareas'!$B$13, 'Costo de tareas'!$B$13, IF(G4350 &lt; 'Costo de tareas'!$B$13*0.2, 0, 'Costo de tareas'!$B$13- G4350))</f>
        <v>0</v>
      </c>
      <c r="I4350" s="17">
        <f>IF(H4350=0,'Costo de tareas'!$B$13,'Costo de tareas'!$B$13-H4350)</f>
        <v>39.28055556</v>
      </c>
      <c r="J4350" s="2"/>
      <c r="K4350" s="2"/>
      <c r="P4350" s="2"/>
    </row>
    <row r="4351">
      <c r="A4351" s="3" t="s">
        <v>5751</v>
      </c>
      <c r="B4351" s="11" t="str">
        <f t="shared" si="1"/>
        <v>20130701</v>
      </c>
      <c r="C4351" s="12">
        <f t="shared" si="2"/>
        <v>41456</v>
      </c>
      <c r="D4351" s="3" t="str">
        <f t="shared" si="3"/>
        <v>05</v>
      </c>
      <c r="E4351" s="13">
        <v>8.0</v>
      </c>
      <c r="F4351" s="14">
        <f>'Costo de tareas'!$B$15</f>
        <v>0.1964027778</v>
      </c>
      <c r="G4351" s="15">
        <f>'Producción diaria'!$T$3*$L$2*$M$2*$N$2*E4351*1000/'Costo de tareas'!$B$14</f>
        <v>12.02849548</v>
      </c>
      <c r="H4351" s="16">
        <f>IF(G4351 &gt; 'Costo de tareas'!$B$13, 'Costo de tareas'!$B$13, IF(G4351 &lt; 'Costo de tareas'!$B$13*0.2, 0, 'Costo de tareas'!$B$13- G4351))</f>
        <v>27.25206007</v>
      </c>
      <c r="I4351" s="17">
        <f>IF(H4351=0,'Costo de tareas'!$B$13,'Costo de tareas'!$B$13-H4351)</f>
        <v>12.02849548</v>
      </c>
      <c r="J4351" s="2"/>
      <c r="K4351" s="2"/>
      <c r="P4351" s="2"/>
    </row>
    <row r="4352">
      <c r="A4352" s="3" t="s">
        <v>5752</v>
      </c>
      <c r="B4352" s="11" t="str">
        <f t="shared" si="1"/>
        <v>20130701</v>
      </c>
      <c r="C4352" s="12">
        <f t="shared" si="2"/>
        <v>41456</v>
      </c>
      <c r="D4352" s="3" t="str">
        <f t="shared" si="3"/>
        <v>06</v>
      </c>
      <c r="E4352" s="13">
        <v>169.0</v>
      </c>
      <c r="F4352" s="14">
        <f>'Costo de tareas'!$B$15</f>
        <v>0.1964027778</v>
      </c>
      <c r="G4352" s="15">
        <f>'Producción diaria'!$T$3*$L$2*$M$2*$N$2*E4352*1000/'Costo de tareas'!$B$14</f>
        <v>254.101967</v>
      </c>
      <c r="H4352" s="16">
        <f>IF(G4352 &gt; 'Costo de tareas'!$B$13, 'Costo de tareas'!$B$13, IF(G4352 &lt; 'Costo de tareas'!$B$13*0.2, 0, 'Costo de tareas'!$B$13- G4352))</f>
        <v>39.28055556</v>
      </c>
      <c r="I4352" s="17">
        <f>IF(H4352=0,'Costo de tareas'!$B$13,'Costo de tareas'!$B$13-H4352)</f>
        <v>0</v>
      </c>
      <c r="J4352" s="2"/>
      <c r="K4352" s="2"/>
      <c r="P4352" s="2"/>
    </row>
    <row r="4353">
      <c r="A4353" s="3" t="s">
        <v>5753</v>
      </c>
      <c r="B4353" s="11" t="str">
        <f t="shared" si="1"/>
        <v>20130701</v>
      </c>
      <c r="C4353" s="12">
        <f t="shared" si="2"/>
        <v>41456</v>
      </c>
      <c r="D4353" s="3" t="str">
        <f t="shared" si="3"/>
        <v>07</v>
      </c>
      <c r="E4353" s="13">
        <v>369.0</v>
      </c>
      <c r="F4353" s="14">
        <f>'Costo de tareas'!$B$15</f>
        <v>0.1964027778</v>
      </c>
      <c r="G4353" s="15">
        <f>'Producción diaria'!$T$3*$L$2*$M$2*$N$2*E4353*1000/'Costo de tareas'!$B$14</f>
        <v>554.8143541</v>
      </c>
      <c r="H4353" s="16">
        <f>IF(G4353 &gt; 'Costo de tareas'!$B$13, 'Costo de tareas'!$B$13, IF(G4353 &lt; 'Costo de tareas'!$B$13*0.2, 0, 'Costo de tareas'!$B$13- G4353))</f>
        <v>39.28055556</v>
      </c>
      <c r="I4353" s="17">
        <f>IF(H4353=0,'Costo de tareas'!$B$13,'Costo de tareas'!$B$13-H4353)</f>
        <v>0</v>
      </c>
      <c r="J4353" s="2"/>
      <c r="K4353" s="2"/>
      <c r="P4353" s="2"/>
    </row>
    <row r="4354">
      <c r="A4354" s="3" t="s">
        <v>5754</v>
      </c>
      <c r="B4354" s="11" t="str">
        <f t="shared" si="1"/>
        <v>20130701</v>
      </c>
      <c r="C4354" s="12">
        <f t="shared" si="2"/>
        <v>41456</v>
      </c>
      <c r="D4354" s="3" t="str">
        <f t="shared" si="3"/>
        <v>08</v>
      </c>
      <c r="E4354" s="13">
        <v>567.0</v>
      </c>
      <c r="F4354" s="14">
        <f>'Costo de tareas'!$B$15</f>
        <v>0.1964027778</v>
      </c>
      <c r="G4354" s="15">
        <f>'Producción diaria'!$T$3*$L$2*$M$2*$N$2*E4354*1000/'Costo de tareas'!$B$14</f>
        <v>852.5196172</v>
      </c>
      <c r="H4354" s="16">
        <f>IF(G4354 &gt; 'Costo de tareas'!$B$13, 'Costo de tareas'!$B$13, IF(G4354 &lt; 'Costo de tareas'!$B$13*0.2, 0, 'Costo de tareas'!$B$13- G4354))</f>
        <v>39.28055556</v>
      </c>
      <c r="I4354" s="17">
        <f>IF(H4354=0,'Costo de tareas'!$B$13,'Costo de tareas'!$B$13-H4354)</f>
        <v>0</v>
      </c>
      <c r="J4354" s="2"/>
      <c r="K4354" s="2"/>
      <c r="P4354" s="2"/>
    </row>
    <row r="4355">
      <c r="A4355" s="3" t="s">
        <v>5756</v>
      </c>
      <c r="B4355" s="11" t="str">
        <f t="shared" si="1"/>
        <v>20130701</v>
      </c>
      <c r="C4355" s="12">
        <f t="shared" si="2"/>
        <v>41456</v>
      </c>
      <c r="D4355" s="3" t="str">
        <f t="shared" si="3"/>
        <v>09</v>
      </c>
      <c r="E4355" s="13">
        <v>75.0</v>
      </c>
      <c r="F4355" s="14">
        <f>'Costo de tareas'!$B$15</f>
        <v>0.1964027778</v>
      </c>
      <c r="G4355" s="15">
        <f>'Producción diaria'!$T$3*$L$2*$M$2*$N$2*E4355*1000/'Costo de tareas'!$B$14</f>
        <v>112.7671451</v>
      </c>
      <c r="H4355" s="16">
        <f>IF(G4355 &gt; 'Costo de tareas'!$B$13, 'Costo de tareas'!$B$13, IF(G4355 &lt; 'Costo de tareas'!$B$13*0.2, 0, 'Costo de tareas'!$B$13- G4355))</f>
        <v>39.28055556</v>
      </c>
      <c r="I4355" s="17">
        <f>IF(H4355=0,'Costo de tareas'!$B$13,'Costo de tareas'!$B$13-H4355)</f>
        <v>0</v>
      </c>
      <c r="J4355" s="2"/>
      <c r="K4355" s="2"/>
      <c r="P4355" s="2"/>
    </row>
    <row r="4356">
      <c r="A4356" s="3" t="s">
        <v>5758</v>
      </c>
      <c r="B4356" s="11" t="str">
        <f t="shared" si="1"/>
        <v>20130701</v>
      </c>
      <c r="C4356" s="12">
        <f t="shared" si="2"/>
        <v>41456</v>
      </c>
      <c r="D4356" s="3" t="str">
        <f t="shared" si="3"/>
        <v>10</v>
      </c>
      <c r="E4356" s="13">
        <v>898.0</v>
      </c>
      <c r="F4356" s="14">
        <f>'Costo de tareas'!$B$15</f>
        <v>0.1964027778</v>
      </c>
      <c r="G4356" s="15">
        <f>'Producción diaria'!$T$3*$L$2*$M$2*$N$2*E4356*1000/'Costo de tareas'!$B$14</f>
        <v>1350.198618</v>
      </c>
      <c r="H4356" s="16">
        <f>IF(G4356 &gt; 'Costo de tareas'!$B$13, 'Costo de tareas'!$B$13, IF(G4356 &lt; 'Costo de tareas'!$B$13*0.2, 0, 'Costo de tareas'!$B$13- G4356))</f>
        <v>39.28055556</v>
      </c>
      <c r="I4356" s="17">
        <f>IF(H4356=0,'Costo de tareas'!$B$13,'Costo de tareas'!$B$13-H4356)</f>
        <v>0</v>
      </c>
      <c r="J4356" s="2"/>
      <c r="K4356" s="2"/>
      <c r="P4356" s="2"/>
    </row>
    <row r="4357">
      <c r="A4357" s="3" t="s">
        <v>5760</v>
      </c>
      <c r="B4357" s="11" t="str">
        <f t="shared" si="1"/>
        <v>20130701</v>
      </c>
      <c r="C4357" s="12">
        <f t="shared" si="2"/>
        <v>41456</v>
      </c>
      <c r="D4357" s="3" t="str">
        <f t="shared" si="3"/>
        <v>11</v>
      </c>
      <c r="E4357" s="13">
        <v>1.0</v>
      </c>
      <c r="F4357" s="14">
        <f>'Costo de tareas'!$B$15</f>
        <v>0.1964027778</v>
      </c>
      <c r="G4357" s="15">
        <f>'Producción diaria'!$T$3*$L$2*$M$2*$N$2*E4357*1000/'Costo de tareas'!$B$14</f>
        <v>1.503561935</v>
      </c>
      <c r="H4357" s="16">
        <f>IF(G4357 &gt; 'Costo de tareas'!$B$13, 'Costo de tareas'!$B$13, IF(G4357 &lt; 'Costo de tareas'!$B$13*0.2, 0, 'Costo de tareas'!$B$13- G4357))</f>
        <v>0</v>
      </c>
      <c r="I4357" s="17">
        <f>IF(H4357=0,'Costo de tareas'!$B$13,'Costo de tareas'!$B$13-H4357)</f>
        <v>39.28055556</v>
      </c>
      <c r="J4357" s="2"/>
      <c r="K4357" s="2"/>
      <c r="P4357" s="2"/>
    </row>
    <row r="4358">
      <c r="A4358" s="3" t="s">
        <v>5762</v>
      </c>
      <c r="B4358" s="11" t="str">
        <f t="shared" si="1"/>
        <v>20130701</v>
      </c>
      <c r="C4358" s="12">
        <f t="shared" si="2"/>
        <v>41456</v>
      </c>
      <c r="D4358" s="3" t="str">
        <f t="shared" si="3"/>
        <v>12</v>
      </c>
      <c r="E4358" s="13">
        <v>1039.0</v>
      </c>
      <c r="F4358" s="14">
        <f>'Costo de tareas'!$B$15</f>
        <v>0.1964027778</v>
      </c>
      <c r="G4358" s="15">
        <f>'Producción diaria'!$T$3*$L$2*$M$2*$N$2*E4358*1000/'Costo de tareas'!$B$14</f>
        <v>1562.200851</v>
      </c>
      <c r="H4358" s="16">
        <f>IF(G4358 &gt; 'Costo de tareas'!$B$13, 'Costo de tareas'!$B$13, IF(G4358 &lt; 'Costo de tareas'!$B$13*0.2, 0, 'Costo de tareas'!$B$13- G4358))</f>
        <v>39.28055556</v>
      </c>
      <c r="I4358" s="17">
        <f>IF(H4358=0,'Costo de tareas'!$B$13,'Costo de tareas'!$B$13-H4358)</f>
        <v>0</v>
      </c>
      <c r="J4358" s="2"/>
      <c r="K4358" s="2"/>
      <c r="P4358" s="2"/>
    </row>
    <row r="4359">
      <c r="A4359" s="3" t="s">
        <v>5764</v>
      </c>
      <c r="B4359" s="11" t="str">
        <f t="shared" si="1"/>
        <v>20130701</v>
      </c>
      <c r="C4359" s="12">
        <f t="shared" si="2"/>
        <v>41456</v>
      </c>
      <c r="D4359" s="3" t="str">
        <f t="shared" si="3"/>
        <v>13</v>
      </c>
      <c r="E4359" s="13">
        <v>1028.0</v>
      </c>
      <c r="F4359" s="14">
        <f>'Costo de tareas'!$B$15</f>
        <v>0.1964027778</v>
      </c>
      <c r="G4359" s="15">
        <f>'Producción diaria'!$T$3*$L$2*$M$2*$N$2*E4359*1000/'Costo de tareas'!$B$14</f>
        <v>1545.661669</v>
      </c>
      <c r="H4359" s="16">
        <f>IF(G4359 &gt; 'Costo de tareas'!$B$13, 'Costo de tareas'!$B$13, IF(G4359 &lt; 'Costo de tareas'!$B$13*0.2, 0, 'Costo de tareas'!$B$13- G4359))</f>
        <v>39.28055556</v>
      </c>
      <c r="I4359" s="17">
        <f>IF(H4359=0,'Costo de tareas'!$B$13,'Costo de tareas'!$B$13-H4359)</f>
        <v>0</v>
      </c>
      <c r="J4359" s="2"/>
      <c r="K4359" s="2"/>
      <c r="P4359" s="2"/>
    </row>
    <row r="4360">
      <c r="A4360" s="3" t="s">
        <v>5766</v>
      </c>
      <c r="B4360" s="11" t="str">
        <f t="shared" si="1"/>
        <v>20130701</v>
      </c>
      <c r="C4360" s="12">
        <f t="shared" si="2"/>
        <v>41456</v>
      </c>
      <c r="D4360" s="3" t="str">
        <f t="shared" si="3"/>
        <v>14</v>
      </c>
      <c r="E4360" s="13">
        <v>868.0</v>
      </c>
      <c r="F4360" s="14">
        <f>'Costo de tareas'!$B$15</f>
        <v>0.1964027778</v>
      </c>
      <c r="G4360" s="15">
        <f>'Producción diaria'!$T$3*$L$2*$M$2*$N$2*E4360*1000/'Costo de tareas'!$B$14</f>
        <v>1305.09176</v>
      </c>
      <c r="H4360" s="16">
        <f>IF(G4360 &gt; 'Costo de tareas'!$B$13, 'Costo de tareas'!$B$13, IF(G4360 &lt; 'Costo de tareas'!$B$13*0.2, 0, 'Costo de tareas'!$B$13- G4360))</f>
        <v>39.28055556</v>
      </c>
      <c r="I4360" s="17">
        <f>IF(H4360=0,'Costo de tareas'!$B$13,'Costo de tareas'!$B$13-H4360)</f>
        <v>0</v>
      </c>
      <c r="J4360" s="2"/>
      <c r="K4360" s="2"/>
      <c r="P4360" s="2"/>
    </row>
    <row r="4361">
      <c r="A4361" s="3" t="s">
        <v>5767</v>
      </c>
      <c r="B4361" s="11" t="str">
        <f t="shared" si="1"/>
        <v>20130701</v>
      </c>
      <c r="C4361" s="12">
        <f t="shared" si="2"/>
        <v>41456</v>
      </c>
      <c r="D4361" s="3" t="str">
        <f t="shared" si="3"/>
        <v>15</v>
      </c>
      <c r="E4361" s="13">
        <v>82.0</v>
      </c>
      <c r="F4361" s="14">
        <f>'Costo de tareas'!$B$15</f>
        <v>0.1964027778</v>
      </c>
      <c r="G4361" s="15">
        <f>'Producción diaria'!$T$3*$L$2*$M$2*$N$2*E4361*1000/'Costo de tareas'!$B$14</f>
        <v>123.2920787</v>
      </c>
      <c r="H4361" s="16">
        <f>IF(G4361 &gt; 'Costo de tareas'!$B$13, 'Costo de tareas'!$B$13, IF(G4361 &lt; 'Costo de tareas'!$B$13*0.2, 0, 'Costo de tareas'!$B$13- G4361))</f>
        <v>39.28055556</v>
      </c>
      <c r="I4361" s="17">
        <f>IF(H4361=0,'Costo de tareas'!$B$13,'Costo de tareas'!$B$13-H4361)</f>
        <v>0</v>
      </c>
      <c r="J4361" s="2"/>
      <c r="K4361" s="2"/>
      <c r="P4361" s="2"/>
    </row>
    <row r="4362">
      <c r="A4362" s="3" t="s">
        <v>5768</v>
      </c>
      <c r="B4362" s="11" t="str">
        <f t="shared" si="1"/>
        <v>20130701</v>
      </c>
      <c r="C4362" s="12">
        <f t="shared" si="2"/>
        <v>41456</v>
      </c>
      <c r="D4362" s="3" t="str">
        <f t="shared" si="3"/>
        <v>16</v>
      </c>
      <c r="E4362" s="13">
        <v>408.0</v>
      </c>
      <c r="F4362" s="14">
        <f>'Costo de tareas'!$B$15</f>
        <v>0.1964027778</v>
      </c>
      <c r="G4362" s="15">
        <f>'Producción diaria'!$T$3*$L$2*$M$2*$N$2*E4362*1000/'Costo de tareas'!$B$14</f>
        <v>613.4532695</v>
      </c>
      <c r="H4362" s="16">
        <f>IF(G4362 &gt; 'Costo de tareas'!$B$13, 'Costo de tareas'!$B$13, IF(G4362 &lt; 'Costo de tareas'!$B$13*0.2, 0, 'Costo de tareas'!$B$13- G4362))</f>
        <v>39.28055556</v>
      </c>
      <c r="I4362" s="17">
        <f>IF(H4362=0,'Costo de tareas'!$B$13,'Costo de tareas'!$B$13-H4362)</f>
        <v>0</v>
      </c>
      <c r="J4362" s="2"/>
      <c r="K4362" s="2"/>
      <c r="P4362" s="2"/>
    </row>
    <row r="4363">
      <c r="A4363" s="3" t="s">
        <v>5769</v>
      </c>
      <c r="B4363" s="11" t="str">
        <f t="shared" si="1"/>
        <v>20130701</v>
      </c>
      <c r="C4363" s="12">
        <f t="shared" si="2"/>
        <v>41456</v>
      </c>
      <c r="D4363" s="3" t="str">
        <f t="shared" si="3"/>
        <v>17</v>
      </c>
      <c r="E4363" s="13">
        <v>428.0</v>
      </c>
      <c r="F4363" s="14">
        <f>'Costo de tareas'!$B$15</f>
        <v>0.1964027778</v>
      </c>
      <c r="G4363" s="15">
        <f>'Producción diaria'!$T$3*$L$2*$M$2*$N$2*E4363*1000/'Costo de tareas'!$B$14</f>
        <v>643.5245082</v>
      </c>
      <c r="H4363" s="16">
        <f>IF(G4363 &gt; 'Costo de tareas'!$B$13, 'Costo de tareas'!$B$13, IF(G4363 &lt; 'Costo de tareas'!$B$13*0.2, 0, 'Costo de tareas'!$B$13- G4363))</f>
        <v>39.28055556</v>
      </c>
      <c r="I4363" s="17">
        <f>IF(H4363=0,'Costo de tareas'!$B$13,'Costo de tareas'!$B$13-H4363)</f>
        <v>0</v>
      </c>
      <c r="J4363" s="2"/>
      <c r="K4363" s="2"/>
      <c r="P4363" s="2"/>
    </row>
    <row r="4364">
      <c r="A4364" s="3" t="s">
        <v>5770</v>
      </c>
      <c r="B4364" s="11" t="str">
        <f t="shared" si="1"/>
        <v>20130701</v>
      </c>
      <c r="C4364" s="12">
        <f t="shared" si="2"/>
        <v>41456</v>
      </c>
      <c r="D4364" s="3" t="str">
        <f t="shared" si="3"/>
        <v>18</v>
      </c>
      <c r="E4364" s="13">
        <v>222.0</v>
      </c>
      <c r="F4364" s="14">
        <f>'Costo de tareas'!$B$15</f>
        <v>0.1964027778</v>
      </c>
      <c r="G4364" s="15">
        <f>'Producción diaria'!$T$3*$L$2*$M$2*$N$2*E4364*1000/'Costo de tareas'!$B$14</f>
        <v>333.7907496</v>
      </c>
      <c r="H4364" s="16">
        <f>IF(G4364 &gt; 'Costo de tareas'!$B$13, 'Costo de tareas'!$B$13, IF(G4364 &lt; 'Costo de tareas'!$B$13*0.2, 0, 'Costo de tareas'!$B$13- G4364))</f>
        <v>39.28055556</v>
      </c>
      <c r="I4364" s="17">
        <f>IF(H4364=0,'Costo de tareas'!$B$13,'Costo de tareas'!$B$13-H4364)</f>
        <v>0</v>
      </c>
      <c r="J4364" s="2"/>
      <c r="K4364" s="2"/>
      <c r="P4364" s="2"/>
    </row>
    <row r="4365">
      <c r="A4365" s="3" t="s">
        <v>5771</v>
      </c>
      <c r="B4365" s="11" t="str">
        <f t="shared" si="1"/>
        <v>20130701</v>
      </c>
      <c r="C4365" s="12">
        <f t="shared" si="2"/>
        <v>41456</v>
      </c>
      <c r="D4365" s="3" t="str">
        <f t="shared" si="3"/>
        <v>19</v>
      </c>
      <c r="E4365" s="13">
        <v>54.0</v>
      </c>
      <c r="F4365" s="14">
        <f>'Costo de tareas'!$B$15</f>
        <v>0.1964027778</v>
      </c>
      <c r="G4365" s="15">
        <f>'Producción diaria'!$T$3*$L$2*$M$2*$N$2*E4365*1000/'Costo de tareas'!$B$14</f>
        <v>81.1923445</v>
      </c>
      <c r="H4365" s="16">
        <f>IF(G4365 &gt; 'Costo de tareas'!$B$13, 'Costo de tareas'!$B$13, IF(G4365 &lt; 'Costo de tareas'!$B$13*0.2, 0, 'Costo de tareas'!$B$13- G4365))</f>
        <v>39.28055556</v>
      </c>
      <c r="I4365" s="17">
        <f>IF(H4365=0,'Costo de tareas'!$B$13,'Costo de tareas'!$B$13-H4365)</f>
        <v>0</v>
      </c>
      <c r="J4365" s="2"/>
      <c r="K4365" s="2"/>
      <c r="P4365" s="2"/>
    </row>
    <row r="4366">
      <c r="A4366" s="3" t="s">
        <v>5772</v>
      </c>
      <c r="B4366" s="11" t="str">
        <f t="shared" si="1"/>
        <v>20130701</v>
      </c>
      <c r="C4366" s="12">
        <f t="shared" si="2"/>
        <v>41456</v>
      </c>
      <c r="D4366" s="3" t="str">
        <f t="shared" si="3"/>
        <v>20</v>
      </c>
      <c r="E4366" s="13">
        <v>0.0</v>
      </c>
      <c r="F4366" s="14">
        <f>'Costo de tareas'!$B$15</f>
        <v>0.1964027778</v>
      </c>
      <c r="G4366" s="15">
        <f>'Producción diaria'!$T$3*$L$2*$M$2*$N$2*E4366*1000/'Costo de tareas'!$B$14</f>
        <v>0</v>
      </c>
      <c r="H4366" s="16">
        <f>IF(G4366 &gt; 'Costo de tareas'!$B$13, 'Costo de tareas'!$B$13, IF(G4366 &lt; 'Costo de tareas'!$B$13*0.2, 0, 'Costo de tareas'!$B$13- G4366))</f>
        <v>0</v>
      </c>
      <c r="I4366" s="17">
        <f>IF(H4366=0,'Costo de tareas'!$B$13,'Costo de tareas'!$B$13-H4366)</f>
        <v>39.28055556</v>
      </c>
      <c r="J4366" s="2"/>
      <c r="K4366" s="2"/>
      <c r="P4366" s="2"/>
    </row>
    <row r="4367">
      <c r="A4367" s="3" t="s">
        <v>5774</v>
      </c>
      <c r="B4367" s="11" t="str">
        <f t="shared" si="1"/>
        <v>20130701</v>
      </c>
      <c r="C4367" s="12">
        <f t="shared" si="2"/>
        <v>41456</v>
      </c>
      <c r="D4367" s="3" t="str">
        <f t="shared" si="3"/>
        <v>21</v>
      </c>
      <c r="E4367" s="13">
        <v>0.0</v>
      </c>
      <c r="F4367" s="14">
        <f>'Costo de tareas'!$B$15</f>
        <v>0.1964027778</v>
      </c>
      <c r="G4367" s="15">
        <f>'Producción diaria'!$T$3*$L$2*$M$2*$N$2*E4367*1000/'Costo de tareas'!$B$14</f>
        <v>0</v>
      </c>
      <c r="H4367" s="16">
        <f>IF(G4367 &gt; 'Costo de tareas'!$B$13, 'Costo de tareas'!$B$13, IF(G4367 &lt; 'Costo de tareas'!$B$13*0.2, 0, 'Costo de tareas'!$B$13- G4367))</f>
        <v>0</v>
      </c>
      <c r="I4367" s="17">
        <f>IF(H4367=0,'Costo de tareas'!$B$13,'Costo de tareas'!$B$13-H4367)</f>
        <v>39.28055556</v>
      </c>
      <c r="J4367" s="2"/>
      <c r="K4367" s="2"/>
      <c r="P4367" s="2"/>
    </row>
    <row r="4368">
      <c r="A4368" s="3" t="s">
        <v>5776</v>
      </c>
      <c r="B4368" s="11" t="str">
        <f t="shared" si="1"/>
        <v>20130701</v>
      </c>
      <c r="C4368" s="12">
        <f t="shared" si="2"/>
        <v>41456</v>
      </c>
      <c r="D4368" s="3" t="str">
        <f t="shared" si="3"/>
        <v>22</v>
      </c>
      <c r="E4368" s="13">
        <v>0.0</v>
      </c>
      <c r="F4368" s="14">
        <f>'Costo de tareas'!$B$15</f>
        <v>0.1964027778</v>
      </c>
      <c r="G4368" s="15">
        <f>'Producción diaria'!$T$3*$L$2*$M$2*$N$2*E4368*1000/'Costo de tareas'!$B$14</f>
        <v>0</v>
      </c>
      <c r="H4368" s="16">
        <f>IF(G4368 &gt; 'Costo de tareas'!$B$13, 'Costo de tareas'!$B$13, IF(G4368 &lt; 'Costo de tareas'!$B$13*0.2, 0, 'Costo de tareas'!$B$13- G4368))</f>
        <v>0</v>
      </c>
      <c r="I4368" s="17">
        <f>IF(H4368=0,'Costo de tareas'!$B$13,'Costo de tareas'!$B$13-H4368)</f>
        <v>39.28055556</v>
      </c>
      <c r="J4368" s="2"/>
      <c r="K4368" s="2"/>
      <c r="P4368" s="2"/>
    </row>
    <row r="4369">
      <c r="A4369" s="3" t="s">
        <v>5778</v>
      </c>
      <c r="B4369" s="11" t="str">
        <f t="shared" si="1"/>
        <v>20130701</v>
      </c>
      <c r="C4369" s="12">
        <f t="shared" si="2"/>
        <v>41456</v>
      </c>
      <c r="D4369" s="3" t="str">
        <f t="shared" si="3"/>
        <v>23</v>
      </c>
      <c r="E4369" s="13">
        <v>0.0</v>
      </c>
      <c r="F4369" s="14">
        <f>'Costo de tareas'!$B$15</f>
        <v>0.1964027778</v>
      </c>
      <c r="G4369" s="15">
        <f>'Producción diaria'!$T$3*$L$2*$M$2*$N$2*E4369*1000/'Costo de tareas'!$B$14</f>
        <v>0</v>
      </c>
      <c r="H4369" s="16">
        <f>IF(G4369 &gt; 'Costo de tareas'!$B$13, 'Costo de tareas'!$B$13, IF(G4369 &lt; 'Costo de tareas'!$B$13*0.2, 0, 'Costo de tareas'!$B$13- G4369))</f>
        <v>0</v>
      </c>
      <c r="I4369" s="17">
        <f>IF(H4369=0,'Costo de tareas'!$B$13,'Costo de tareas'!$B$13-H4369)</f>
        <v>39.28055556</v>
      </c>
      <c r="J4369" s="2"/>
      <c r="K4369" s="2"/>
      <c r="P4369" s="2"/>
    </row>
    <row r="4370">
      <c r="A4370" s="3" t="s">
        <v>5779</v>
      </c>
      <c r="B4370" s="11" t="str">
        <f t="shared" si="1"/>
        <v>20130702</v>
      </c>
      <c r="C4370" s="12">
        <f t="shared" si="2"/>
        <v>41457</v>
      </c>
      <c r="D4370" s="3" t="str">
        <f t="shared" si="3"/>
        <v>00</v>
      </c>
      <c r="E4370" s="13">
        <v>0.0</v>
      </c>
      <c r="F4370" s="14">
        <f>'Costo de tareas'!$B$15</f>
        <v>0.1964027778</v>
      </c>
      <c r="G4370" s="15">
        <f>'Producción diaria'!$T$3*$L$2*$M$2*$N$2*E4370*1000/'Costo de tareas'!$B$14</f>
        <v>0</v>
      </c>
      <c r="H4370" s="16">
        <f>IF(G4370 &gt; 'Costo de tareas'!$B$13, 'Costo de tareas'!$B$13, IF(G4370 &lt; 'Costo de tareas'!$B$13*0.2, 0, 'Costo de tareas'!$B$13- G4370))</f>
        <v>0</v>
      </c>
      <c r="I4370" s="17">
        <f>IF(H4370=0,'Costo de tareas'!$B$13,'Costo de tareas'!$B$13-H4370)</f>
        <v>39.28055556</v>
      </c>
      <c r="J4370" s="2"/>
      <c r="K4370" s="2"/>
      <c r="P4370" s="2"/>
    </row>
    <row r="4371">
      <c r="A4371" s="3" t="s">
        <v>5780</v>
      </c>
      <c r="B4371" s="11" t="str">
        <f t="shared" si="1"/>
        <v>20130702</v>
      </c>
      <c r="C4371" s="12">
        <f t="shared" si="2"/>
        <v>41457</v>
      </c>
      <c r="D4371" s="3" t="str">
        <f t="shared" si="3"/>
        <v>01</v>
      </c>
      <c r="E4371" s="13">
        <v>0.0</v>
      </c>
      <c r="F4371" s="14">
        <f>'Costo de tareas'!$B$15</f>
        <v>0.1964027778</v>
      </c>
      <c r="G4371" s="15">
        <f>'Producción diaria'!$T$3*$L$2*$M$2*$N$2*E4371*1000/'Costo de tareas'!$B$14</f>
        <v>0</v>
      </c>
      <c r="H4371" s="16">
        <f>IF(G4371 &gt; 'Costo de tareas'!$B$13, 'Costo de tareas'!$B$13, IF(G4371 &lt; 'Costo de tareas'!$B$13*0.2, 0, 'Costo de tareas'!$B$13- G4371))</f>
        <v>0</v>
      </c>
      <c r="I4371" s="17">
        <f>IF(H4371=0,'Costo de tareas'!$B$13,'Costo de tareas'!$B$13-H4371)</f>
        <v>39.28055556</v>
      </c>
      <c r="J4371" s="2"/>
      <c r="K4371" s="2"/>
      <c r="P4371" s="2"/>
    </row>
    <row r="4372">
      <c r="A4372" s="3" t="s">
        <v>5782</v>
      </c>
      <c r="B4372" s="11" t="str">
        <f t="shared" si="1"/>
        <v>20130702</v>
      </c>
      <c r="C4372" s="12">
        <f t="shared" si="2"/>
        <v>41457</v>
      </c>
      <c r="D4372" s="3" t="str">
        <f t="shared" si="3"/>
        <v>02</v>
      </c>
      <c r="E4372" s="13">
        <v>0.0</v>
      </c>
      <c r="F4372" s="14">
        <f>'Costo de tareas'!$B$15</f>
        <v>0.1964027778</v>
      </c>
      <c r="G4372" s="15">
        <f>'Producción diaria'!$T$3*$L$2*$M$2*$N$2*E4372*1000/'Costo de tareas'!$B$14</f>
        <v>0</v>
      </c>
      <c r="H4372" s="16">
        <f>IF(G4372 &gt; 'Costo de tareas'!$B$13, 'Costo de tareas'!$B$13, IF(G4372 &lt; 'Costo de tareas'!$B$13*0.2, 0, 'Costo de tareas'!$B$13- G4372))</f>
        <v>0</v>
      </c>
      <c r="I4372" s="17">
        <f>IF(H4372=0,'Costo de tareas'!$B$13,'Costo de tareas'!$B$13-H4372)</f>
        <v>39.28055556</v>
      </c>
      <c r="J4372" s="2"/>
      <c r="K4372" s="2"/>
      <c r="P4372" s="2"/>
    </row>
    <row r="4373">
      <c r="A4373" s="3" t="s">
        <v>5783</v>
      </c>
      <c r="B4373" s="11" t="str">
        <f t="shared" si="1"/>
        <v>20130702</v>
      </c>
      <c r="C4373" s="12">
        <f t="shared" si="2"/>
        <v>41457</v>
      </c>
      <c r="D4373" s="3" t="str">
        <f t="shared" si="3"/>
        <v>03</v>
      </c>
      <c r="E4373" s="13">
        <v>0.0</v>
      </c>
      <c r="F4373" s="14">
        <f>'Costo de tareas'!$B$15</f>
        <v>0.1964027778</v>
      </c>
      <c r="G4373" s="15">
        <f>'Producción diaria'!$T$3*$L$2*$M$2*$N$2*E4373*1000/'Costo de tareas'!$B$14</f>
        <v>0</v>
      </c>
      <c r="H4373" s="16">
        <f>IF(G4373 &gt; 'Costo de tareas'!$B$13, 'Costo de tareas'!$B$13, IF(G4373 &lt; 'Costo de tareas'!$B$13*0.2, 0, 'Costo de tareas'!$B$13- G4373))</f>
        <v>0</v>
      </c>
      <c r="I4373" s="17">
        <f>IF(H4373=0,'Costo de tareas'!$B$13,'Costo de tareas'!$B$13-H4373)</f>
        <v>39.28055556</v>
      </c>
      <c r="J4373" s="2"/>
      <c r="K4373" s="2"/>
      <c r="P4373" s="2"/>
    </row>
    <row r="4374">
      <c r="A4374" s="3" t="s">
        <v>5784</v>
      </c>
      <c r="B4374" s="11" t="str">
        <f t="shared" si="1"/>
        <v>20130702</v>
      </c>
      <c r="C4374" s="12">
        <f t="shared" si="2"/>
        <v>41457</v>
      </c>
      <c r="D4374" s="3" t="str">
        <f t="shared" si="3"/>
        <v>04</v>
      </c>
      <c r="E4374" s="13">
        <v>0.0</v>
      </c>
      <c r="F4374" s="14">
        <f>'Costo de tareas'!$B$15</f>
        <v>0.1964027778</v>
      </c>
      <c r="G4374" s="15">
        <f>'Producción diaria'!$T$3*$L$2*$M$2*$N$2*E4374*1000/'Costo de tareas'!$B$14</f>
        <v>0</v>
      </c>
      <c r="H4374" s="16">
        <f>IF(G4374 &gt; 'Costo de tareas'!$B$13, 'Costo de tareas'!$B$13, IF(G4374 &lt; 'Costo de tareas'!$B$13*0.2, 0, 'Costo de tareas'!$B$13- G4374))</f>
        <v>0</v>
      </c>
      <c r="I4374" s="17">
        <f>IF(H4374=0,'Costo de tareas'!$B$13,'Costo de tareas'!$B$13-H4374)</f>
        <v>39.28055556</v>
      </c>
      <c r="J4374" s="2"/>
      <c r="K4374" s="2"/>
      <c r="P4374" s="2"/>
    </row>
    <row r="4375">
      <c r="A4375" s="3" t="s">
        <v>5785</v>
      </c>
      <c r="B4375" s="11" t="str">
        <f t="shared" si="1"/>
        <v>20130702</v>
      </c>
      <c r="C4375" s="12">
        <f t="shared" si="2"/>
        <v>41457</v>
      </c>
      <c r="D4375" s="3" t="str">
        <f t="shared" si="3"/>
        <v>05</v>
      </c>
      <c r="E4375" s="13">
        <v>1.0</v>
      </c>
      <c r="F4375" s="14">
        <f>'Costo de tareas'!$B$15</f>
        <v>0.1964027778</v>
      </c>
      <c r="G4375" s="15">
        <f>'Producción diaria'!$T$3*$L$2*$M$2*$N$2*E4375*1000/'Costo de tareas'!$B$14</f>
        <v>1.503561935</v>
      </c>
      <c r="H4375" s="16">
        <f>IF(G4375 &gt; 'Costo de tareas'!$B$13, 'Costo de tareas'!$B$13, IF(G4375 &lt; 'Costo de tareas'!$B$13*0.2, 0, 'Costo de tareas'!$B$13- G4375))</f>
        <v>0</v>
      </c>
      <c r="I4375" s="17">
        <f>IF(H4375=0,'Costo de tareas'!$B$13,'Costo de tareas'!$B$13-H4375)</f>
        <v>39.28055556</v>
      </c>
      <c r="J4375" s="2"/>
      <c r="K4375" s="2"/>
      <c r="P4375" s="2"/>
    </row>
    <row r="4376">
      <c r="A4376" s="3" t="s">
        <v>5786</v>
      </c>
      <c r="B4376" s="11" t="str">
        <f t="shared" si="1"/>
        <v>20130702</v>
      </c>
      <c r="C4376" s="12">
        <f t="shared" si="2"/>
        <v>41457</v>
      </c>
      <c r="D4376" s="3" t="str">
        <f t="shared" si="3"/>
        <v>06</v>
      </c>
      <c r="E4376" s="13">
        <v>149.0</v>
      </c>
      <c r="F4376" s="14">
        <f>'Costo de tareas'!$B$15</f>
        <v>0.1964027778</v>
      </c>
      <c r="G4376" s="15">
        <f>'Producción diaria'!$T$3*$L$2*$M$2*$N$2*E4376*1000/'Costo de tareas'!$B$14</f>
        <v>224.0307283</v>
      </c>
      <c r="H4376" s="16">
        <f>IF(G4376 &gt; 'Costo de tareas'!$B$13, 'Costo de tareas'!$B$13, IF(G4376 &lt; 'Costo de tareas'!$B$13*0.2, 0, 'Costo de tareas'!$B$13- G4376))</f>
        <v>39.28055556</v>
      </c>
      <c r="I4376" s="17">
        <f>IF(H4376=0,'Costo de tareas'!$B$13,'Costo de tareas'!$B$13-H4376)</f>
        <v>0</v>
      </c>
      <c r="J4376" s="2"/>
      <c r="K4376" s="2"/>
      <c r="P4376" s="2"/>
    </row>
    <row r="4377">
      <c r="A4377" s="3" t="s">
        <v>5787</v>
      </c>
      <c r="B4377" s="11" t="str">
        <f t="shared" si="1"/>
        <v>20130702</v>
      </c>
      <c r="C4377" s="12">
        <f t="shared" si="2"/>
        <v>41457</v>
      </c>
      <c r="D4377" s="3" t="str">
        <f t="shared" si="3"/>
        <v>07</v>
      </c>
      <c r="E4377" s="13">
        <v>347.0</v>
      </c>
      <c r="F4377" s="14">
        <f>'Costo de tareas'!$B$15</f>
        <v>0.1964027778</v>
      </c>
      <c r="G4377" s="15">
        <f>'Producción diaria'!$T$3*$L$2*$M$2*$N$2*E4377*1000/'Costo de tareas'!$B$14</f>
        <v>521.7359915</v>
      </c>
      <c r="H4377" s="16">
        <f>IF(G4377 &gt; 'Costo de tareas'!$B$13, 'Costo de tareas'!$B$13, IF(G4377 &lt; 'Costo de tareas'!$B$13*0.2, 0, 'Costo de tareas'!$B$13- G4377))</f>
        <v>39.28055556</v>
      </c>
      <c r="I4377" s="17">
        <f>IF(H4377=0,'Costo de tareas'!$B$13,'Costo de tareas'!$B$13-H4377)</f>
        <v>0</v>
      </c>
      <c r="J4377" s="2"/>
      <c r="K4377" s="2"/>
      <c r="P4377" s="2"/>
    </row>
    <row r="4378">
      <c r="A4378" s="3" t="s">
        <v>5788</v>
      </c>
      <c r="B4378" s="11" t="str">
        <f t="shared" si="1"/>
        <v>20130702</v>
      </c>
      <c r="C4378" s="12">
        <f t="shared" si="2"/>
        <v>41457</v>
      </c>
      <c r="D4378" s="3" t="str">
        <f t="shared" si="3"/>
        <v>08</v>
      </c>
      <c r="E4378" s="13">
        <v>568.0</v>
      </c>
      <c r="F4378" s="14">
        <f>'Costo de tareas'!$B$15</f>
        <v>0.1964027778</v>
      </c>
      <c r="G4378" s="15">
        <f>'Producción diaria'!$T$3*$L$2*$M$2*$N$2*E4378*1000/'Costo de tareas'!$B$14</f>
        <v>854.0231792</v>
      </c>
      <c r="H4378" s="16">
        <f>IF(G4378 &gt; 'Costo de tareas'!$B$13, 'Costo de tareas'!$B$13, IF(G4378 &lt; 'Costo de tareas'!$B$13*0.2, 0, 'Costo de tareas'!$B$13- G4378))</f>
        <v>39.28055556</v>
      </c>
      <c r="I4378" s="17">
        <f>IF(H4378=0,'Costo de tareas'!$B$13,'Costo de tareas'!$B$13-H4378)</f>
        <v>0</v>
      </c>
      <c r="J4378" s="2"/>
      <c r="K4378" s="2"/>
      <c r="P4378" s="2"/>
    </row>
    <row r="4379">
      <c r="A4379" s="3" t="s">
        <v>5789</v>
      </c>
      <c r="B4379" s="11" t="str">
        <f t="shared" si="1"/>
        <v>20130702</v>
      </c>
      <c r="C4379" s="12">
        <f t="shared" si="2"/>
        <v>41457</v>
      </c>
      <c r="D4379" s="3" t="str">
        <f t="shared" si="3"/>
        <v>09</v>
      </c>
      <c r="E4379" s="13">
        <v>51.0</v>
      </c>
      <c r="F4379" s="14">
        <f>'Costo de tareas'!$B$15</f>
        <v>0.1964027778</v>
      </c>
      <c r="G4379" s="15">
        <f>'Producción diaria'!$T$3*$L$2*$M$2*$N$2*E4379*1000/'Costo de tareas'!$B$14</f>
        <v>76.68165869</v>
      </c>
      <c r="H4379" s="16">
        <f>IF(G4379 &gt; 'Costo de tareas'!$B$13, 'Costo de tareas'!$B$13, IF(G4379 &lt; 'Costo de tareas'!$B$13*0.2, 0, 'Costo de tareas'!$B$13- G4379))</f>
        <v>39.28055556</v>
      </c>
      <c r="I4379" s="17">
        <f>IF(H4379=0,'Costo de tareas'!$B$13,'Costo de tareas'!$B$13-H4379)</f>
        <v>0</v>
      </c>
      <c r="J4379" s="2"/>
      <c r="K4379" s="2"/>
      <c r="P4379" s="2"/>
    </row>
    <row r="4380">
      <c r="A4380" s="3" t="s">
        <v>5790</v>
      </c>
      <c r="B4380" s="11" t="str">
        <f t="shared" si="1"/>
        <v>20130702</v>
      </c>
      <c r="C4380" s="12">
        <f t="shared" si="2"/>
        <v>41457</v>
      </c>
      <c r="D4380" s="3" t="str">
        <f t="shared" si="3"/>
        <v>10</v>
      </c>
      <c r="E4380" s="13">
        <v>88.0</v>
      </c>
      <c r="F4380" s="14">
        <f>'Costo de tareas'!$B$15</f>
        <v>0.1964027778</v>
      </c>
      <c r="G4380" s="15">
        <f>'Producción diaria'!$T$3*$L$2*$M$2*$N$2*E4380*1000/'Costo de tareas'!$B$14</f>
        <v>132.3134503</v>
      </c>
      <c r="H4380" s="16">
        <f>IF(G4380 &gt; 'Costo de tareas'!$B$13, 'Costo de tareas'!$B$13, IF(G4380 &lt; 'Costo de tareas'!$B$13*0.2, 0, 'Costo de tareas'!$B$13- G4380))</f>
        <v>39.28055556</v>
      </c>
      <c r="I4380" s="17">
        <f>IF(H4380=0,'Costo de tareas'!$B$13,'Costo de tareas'!$B$13-H4380)</f>
        <v>0</v>
      </c>
      <c r="J4380" s="2"/>
      <c r="K4380" s="2"/>
      <c r="P4380" s="2"/>
    </row>
    <row r="4381">
      <c r="A4381" s="3" t="s">
        <v>5791</v>
      </c>
      <c r="B4381" s="11" t="str">
        <f t="shared" si="1"/>
        <v>20130702</v>
      </c>
      <c r="C4381" s="12">
        <f t="shared" si="2"/>
        <v>41457</v>
      </c>
      <c r="D4381" s="3" t="str">
        <f t="shared" si="3"/>
        <v>11</v>
      </c>
      <c r="E4381" s="13">
        <v>985.0</v>
      </c>
      <c r="F4381" s="14">
        <f>'Costo de tareas'!$B$15</f>
        <v>0.1964027778</v>
      </c>
      <c r="G4381" s="15">
        <f>'Producción diaria'!$T$3*$L$2*$M$2*$N$2*E4381*1000/'Costo de tareas'!$B$14</f>
        <v>1481.008506</v>
      </c>
      <c r="H4381" s="16">
        <f>IF(G4381 &gt; 'Costo de tareas'!$B$13, 'Costo de tareas'!$B$13, IF(G4381 &lt; 'Costo de tareas'!$B$13*0.2, 0, 'Costo de tareas'!$B$13- G4381))</f>
        <v>39.28055556</v>
      </c>
      <c r="I4381" s="17">
        <f>IF(H4381=0,'Costo de tareas'!$B$13,'Costo de tareas'!$B$13-H4381)</f>
        <v>0</v>
      </c>
      <c r="J4381" s="2"/>
      <c r="K4381" s="2"/>
      <c r="P4381" s="2"/>
    </row>
    <row r="4382">
      <c r="A4382" s="3" t="s">
        <v>5792</v>
      </c>
      <c r="B4382" s="11" t="str">
        <f t="shared" si="1"/>
        <v>20130702</v>
      </c>
      <c r="C4382" s="12">
        <f t="shared" si="2"/>
        <v>41457</v>
      </c>
      <c r="D4382" s="3" t="str">
        <f t="shared" si="3"/>
        <v>12</v>
      </c>
      <c r="E4382" s="13">
        <v>1035.0</v>
      </c>
      <c r="F4382" s="14">
        <f>'Costo de tareas'!$B$15</f>
        <v>0.1964027778</v>
      </c>
      <c r="G4382" s="15">
        <f>'Producción diaria'!$T$3*$L$2*$M$2*$N$2*E4382*1000/'Costo de tareas'!$B$14</f>
        <v>1556.186603</v>
      </c>
      <c r="H4382" s="16">
        <f>IF(G4382 &gt; 'Costo de tareas'!$B$13, 'Costo de tareas'!$B$13, IF(G4382 &lt; 'Costo de tareas'!$B$13*0.2, 0, 'Costo de tareas'!$B$13- G4382))</f>
        <v>39.28055556</v>
      </c>
      <c r="I4382" s="17">
        <f>IF(H4382=0,'Costo de tareas'!$B$13,'Costo de tareas'!$B$13-H4382)</f>
        <v>0</v>
      </c>
      <c r="J4382" s="2"/>
      <c r="K4382" s="2"/>
      <c r="P4382" s="2"/>
    </row>
    <row r="4383">
      <c r="A4383" s="3" t="s">
        <v>5793</v>
      </c>
      <c r="B4383" s="11" t="str">
        <f t="shared" si="1"/>
        <v>20130702</v>
      </c>
      <c r="C4383" s="12">
        <f t="shared" si="2"/>
        <v>41457</v>
      </c>
      <c r="D4383" s="3" t="str">
        <f t="shared" si="3"/>
        <v>13</v>
      </c>
      <c r="E4383" s="13">
        <v>96.0</v>
      </c>
      <c r="F4383" s="14">
        <f>'Costo de tareas'!$B$15</f>
        <v>0.1964027778</v>
      </c>
      <c r="G4383" s="15">
        <f>'Producción diaria'!$T$3*$L$2*$M$2*$N$2*E4383*1000/'Costo de tareas'!$B$14</f>
        <v>144.3419458</v>
      </c>
      <c r="H4383" s="16">
        <f>IF(G4383 &gt; 'Costo de tareas'!$B$13, 'Costo de tareas'!$B$13, IF(G4383 &lt; 'Costo de tareas'!$B$13*0.2, 0, 'Costo de tareas'!$B$13- G4383))</f>
        <v>39.28055556</v>
      </c>
      <c r="I4383" s="17">
        <f>IF(H4383=0,'Costo de tareas'!$B$13,'Costo de tareas'!$B$13-H4383)</f>
        <v>0</v>
      </c>
      <c r="J4383" s="2"/>
      <c r="K4383" s="2"/>
      <c r="P4383" s="2"/>
    </row>
    <row r="4384">
      <c r="A4384" s="3" t="s">
        <v>5794</v>
      </c>
      <c r="B4384" s="11" t="str">
        <f t="shared" si="1"/>
        <v>20130702</v>
      </c>
      <c r="C4384" s="12">
        <f t="shared" si="2"/>
        <v>41457</v>
      </c>
      <c r="D4384" s="3" t="str">
        <f t="shared" si="3"/>
        <v>14</v>
      </c>
      <c r="E4384" s="13">
        <v>826.0</v>
      </c>
      <c r="F4384" s="14">
        <f>'Costo de tareas'!$B$15</f>
        <v>0.1964027778</v>
      </c>
      <c r="G4384" s="15">
        <f>'Producción diaria'!$T$3*$L$2*$M$2*$N$2*E4384*1000/'Costo de tareas'!$B$14</f>
        <v>1241.942158</v>
      </c>
      <c r="H4384" s="16">
        <f>IF(G4384 &gt; 'Costo de tareas'!$B$13, 'Costo de tareas'!$B$13, IF(G4384 &lt; 'Costo de tareas'!$B$13*0.2, 0, 'Costo de tareas'!$B$13- G4384))</f>
        <v>39.28055556</v>
      </c>
      <c r="I4384" s="17">
        <f>IF(H4384=0,'Costo de tareas'!$B$13,'Costo de tareas'!$B$13-H4384)</f>
        <v>0</v>
      </c>
      <c r="J4384" s="2"/>
      <c r="K4384" s="2"/>
      <c r="P4384" s="2"/>
    </row>
    <row r="4385">
      <c r="A4385" s="3" t="s">
        <v>5795</v>
      </c>
      <c r="B4385" s="11" t="str">
        <f t="shared" si="1"/>
        <v>20130702</v>
      </c>
      <c r="C4385" s="12">
        <f t="shared" si="2"/>
        <v>41457</v>
      </c>
      <c r="D4385" s="3" t="str">
        <f t="shared" si="3"/>
        <v>15</v>
      </c>
      <c r="E4385" s="13">
        <v>269.0</v>
      </c>
      <c r="F4385" s="14">
        <f>'Costo de tareas'!$B$15</f>
        <v>0.1964027778</v>
      </c>
      <c r="G4385" s="15">
        <f>'Producción diaria'!$T$3*$L$2*$M$2*$N$2*E4385*1000/'Costo de tareas'!$B$14</f>
        <v>404.4581606</v>
      </c>
      <c r="H4385" s="16">
        <f>IF(G4385 &gt; 'Costo de tareas'!$B$13, 'Costo de tareas'!$B$13, IF(G4385 &lt; 'Costo de tareas'!$B$13*0.2, 0, 'Costo de tareas'!$B$13- G4385))</f>
        <v>39.28055556</v>
      </c>
      <c r="I4385" s="17">
        <f>IF(H4385=0,'Costo de tareas'!$B$13,'Costo de tareas'!$B$13-H4385)</f>
        <v>0</v>
      </c>
      <c r="J4385" s="2"/>
      <c r="K4385" s="2"/>
      <c r="P4385" s="2"/>
    </row>
    <row r="4386">
      <c r="A4386" s="3" t="s">
        <v>5796</v>
      </c>
      <c r="B4386" s="11" t="str">
        <f t="shared" si="1"/>
        <v>20130702</v>
      </c>
      <c r="C4386" s="12">
        <f t="shared" si="2"/>
        <v>41457</v>
      </c>
      <c r="D4386" s="3" t="str">
        <f t="shared" si="3"/>
        <v>16</v>
      </c>
      <c r="E4386" s="13">
        <v>25.0</v>
      </c>
      <c r="F4386" s="14">
        <f>'Costo de tareas'!$B$15</f>
        <v>0.1964027778</v>
      </c>
      <c r="G4386" s="15">
        <f>'Producción diaria'!$T$3*$L$2*$M$2*$N$2*E4386*1000/'Costo de tareas'!$B$14</f>
        <v>37.58904838</v>
      </c>
      <c r="H4386" s="16">
        <f>IF(G4386 &gt; 'Costo de tareas'!$B$13, 'Costo de tareas'!$B$13, IF(G4386 &lt; 'Costo de tareas'!$B$13*0.2, 0, 'Costo de tareas'!$B$13- G4386))</f>
        <v>1.691507177</v>
      </c>
      <c r="I4386" s="17">
        <f>IF(H4386=0,'Costo de tareas'!$B$13,'Costo de tareas'!$B$13-H4386)</f>
        <v>37.58904838</v>
      </c>
      <c r="J4386" s="2"/>
      <c r="K4386" s="2"/>
      <c r="P4386" s="2"/>
    </row>
    <row r="4387">
      <c r="A4387" s="3" t="s">
        <v>5797</v>
      </c>
      <c r="B4387" s="11" t="str">
        <f t="shared" si="1"/>
        <v>20130702</v>
      </c>
      <c r="C4387" s="12">
        <f t="shared" si="2"/>
        <v>41457</v>
      </c>
      <c r="D4387" s="3" t="str">
        <f t="shared" si="3"/>
        <v>17</v>
      </c>
      <c r="E4387" s="13">
        <v>203.0</v>
      </c>
      <c r="F4387" s="14">
        <f>'Costo de tareas'!$B$15</f>
        <v>0.1964027778</v>
      </c>
      <c r="G4387" s="15">
        <f>'Producción diaria'!$T$3*$L$2*$M$2*$N$2*E4387*1000/'Costo de tareas'!$B$14</f>
        <v>305.2230728</v>
      </c>
      <c r="H4387" s="16">
        <f>IF(G4387 &gt; 'Costo de tareas'!$B$13, 'Costo de tareas'!$B$13, IF(G4387 &lt; 'Costo de tareas'!$B$13*0.2, 0, 'Costo de tareas'!$B$13- G4387))</f>
        <v>39.28055556</v>
      </c>
      <c r="I4387" s="17">
        <f>IF(H4387=0,'Costo de tareas'!$B$13,'Costo de tareas'!$B$13-H4387)</f>
        <v>0</v>
      </c>
      <c r="J4387" s="2"/>
      <c r="K4387" s="2"/>
      <c r="P4387" s="2"/>
    </row>
    <row r="4388">
      <c r="A4388" s="3" t="s">
        <v>5798</v>
      </c>
      <c r="B4388" s="11" t="str">
        <f t="shared" si="1"/>
        <v>20130702</v>
      </c>
      <c r="C4388" s="12">
        <f t="shared" si="2"/>
        <v>41457</v>
      </c>
      <c r="D4388" s="3" t="str">
        <f t="shared" si="3"/>
        <v>18</v>
      </c>
      <c r="E4388" s="13">
        <v>184.0</v>
      </c>
      <c r="F4388" s="14">
        <f>'Costo de tareas'!$B$15</f>
        <v>0.1964027778</v>
      </c>
      <c r="G4388" s="15">
        <f>'Producción diaria'!$T$3*$L$2*$M$2*$N$2*E4388*1000/'Costo de tareas'!$B$14</f>
        <v>276.6553961</v>
      </c>
      <c r="H4388" s="16">
        <f>IF(G4388 &gt; 'Costo de tareas'!$B$13, 'Costo de tareas'!$B$13, IF(G4388 &lt; 'Costo de tareas'!$B$13*0.2, 0, 'Costo de tareas'!$B$13- G4388))</f>
        <v>39.28055556</v>
      </c>
      <c r="I4388" s="17">
        <f>IF(H4388=0,'Costo de tareas'!$B$13,'Costo de tareas'!$B$13-H4388)</f>
        <v>0</v>
      </c>
      <c r="J4388" s="2"/>
      <c r="K4388" s="2"/>
      <c r="P4388" s="2"/>
    </row>
    <row r="4389">
      <c r="A4389" s="3" t="s">
        <v>5799</v>
      </c>
      <c r="B4389" s="11" t="str">
        <f t="shared" si="1"/>
        <v>20130702</v>
      </c>
      <c r="C4389" s="12">
        <f t="shared" si="2"/>
        <v>41457</v>
      </c>
      <c r="D4389" s="3" t="str">
        <f t="shared" si="3"/>
        <v>19</v>
      </c>
      <c r="E4389" s="13">
        <v>27.0</v>
      </c>
      <c r="F4389" s="14">
        <f>'Costo de tareas'!$B$15</f>
        <v>0.1964027778</v>
      </c>
      <c r="G4389" s="15">
        <f>'Producción diaria'!$T$3*$L$2*$M$2*$N$2*E4389*1000/'Costo de tareas'!$B$14</f>
        <v>40.59617225</v>
      </c>
      <c r="H4389" s="16">
        <f>IF(G4389 &gt; 'Costo de tareas'!$B$13, 'Costo de tareas'!$B$13, IF(G4389 &lt; 'Costo de tareas'!$B$13*0.2, 0, 'Costo de tareas'!$B$13- G4389))</f>
        <v>39.28055556</v>
      </c>
      <c r="I4389" s="17">
        <f>IF(H4389=0,'Costo de tareas'!$B$13,'Costo de tareas'!$B$13-H4389)</f>
        <v>0</v>
      </c>
      <c r="J4389" s="2"/>
      <c r="K4389" s="2"/>
      <c r="P4389" s="2"/>
    </row>
    <row r="4390">
      <c r="A4390" s="3" t="s">
        <v>5800</v>
      </c>
      <c r="B4390" s="11" t="str">
        <f t="shared" si="1"/>
        <v>20130702</v>
      </c>
      <c r="C4390" s="12">
        <f t="shared" si="2"/>
        <v>41457</v>
      </c>
      <c r="D4390" s="3" t="str">
        <f t="shared" si="3"/>
        <v>20</v>
      </c>
      <c r="E4390" s="13">
        <v>0.0</v>
      </c>
      <c r="F4390" s="14">
        <f>'Costo de tareas'!$B$15</f>
        <v>0.1964027778</v>
      </c>
      <c r="G4390" s="15">
        <f>'Producción diaria'!$T$3*$L$2*$M$2*$N$2*E4390*1000/'Costo de tareas'!$B$14</f>
        <v>0</v>
      </c>
      <c r="H4390" s="16">
        <f>IF(G4390 &gt; 'Costo de tareas'!$B$13, 'Costo de tareas'!$B$13, IF(G4390 &lt; 'Costo de tareas'!$B$13*0.2, 0, 'Costo de tareas'!$B$13- G4390))</f>
        <v>0</v>
      </c>
      <c r="I4390" s="17">
        <f>IF(H4390=0,'Costo de tareas'!$B$13,'Costo de tareas'!$B$13-H4390)</f>
        <v>39.28055556</v>
      </c>
      <c r="J4390" s="2"/>
      <c r="K4390" s="2"/>
      <c r="P4390" s="2"/>
    </row>
    <row r="4391">
      <c r="A4391" s="3" t="s">
        <v>5801</v>
      </c>
      <c r="B4391" s="11" t="str">
        <f t="shared" si="1"/>
        <v>20130702</v>
      </c>
      <c r="C4391" s="12">
        <f t="shared" si="2"/>
        <v>41457</v>
      </c>
      <c r="D4391" s="3" t="str">
        <f t="shared" si="3"/>
        <v>21</v>
      </c>
      <c r="E4391" s="13">
        <v>0.0</v>
      </c>
      <c r="F4391" s="14">
        <f>'Costo de tareas'!$B$15</f>
        <v>0.1964027778</v>
      </c>
      <c r="G4391" s="15">
        <f>'Producción diaria'!$T$3*$L$2*$M$2*$N$2*E4391*1000/'Costo de tareas'!$B$14</f>
        <v>0</v>
      </c>
      <c r="H4391" s="16">
        <f>IF(G4391 &gt; 'Costo de tareas'!$B$13, 'Costo de tareas'!$B$13, IF(G4391 &lt; 'Costo de tareas'!$B$13*0.2, 0, 'Costo de tareas'!$B$13- G4391))</f>
        <v>0</v>
      </c>
      <c r="I4391" s="17">
        <f>IF(H4391=0,'Costo de tareas'!$B$13,'Costo de tareas'!$B$13-H4391)</f>
        <v>39.28055556</v>
      </c>
      <c r="J4391" s="2"/>
      <c r="K4391" s="2"/>
      <c r="P4391" s="2"/>
    </row>
    <row r="4392">
      <c r="A4392" s="3" t="s">
        <v>5802</v>
      </c>
      <c r="B4392" s="11" t="str">
        <f t="shared" si="1"/>
        <v>20130702</v>
      </c>
      <c r="C4392" s="12">
        <f t="shared" si="2"/>
        <v>41457</v>
      </c>
      <c r="D4392" s="3" t="str">
        <f t="shared" si="3"/>
        <v>22</v>
      </c>
      <c r="E4392" s="13">
        <v>0.0</v>
      </c>
      <c r="F4392" s="14">
        <f>'Costo de tareas'!$B$15</f>
        <v>0.1964027778</v>
      </c>
      <c r="G4392" s="15">
        <f>'Producción diaria'!$T$3*$L$2*$M$2*$N$2*E4392*1000/'Costo de tareas'!$B$14</f>
        <v>0</v>
      </c>
      <c r="H4392" s="16">
        <f>IF(G4392 &gt; 'Costo de tareas'!$B$13, 'Costo de tareas'!$B$13, IF(G4392 &lt; 'Costo de tareas'!$B$13*0.2, 0, 'Costo de tareas'!$B$13- G4392))</f>
        <v>0</v>
      </c>
      <c r="I4392" s="17">
        <f>IF(H4392=0,'Costo de tareas'!$B$13,'Costo de tareas'!$B$13-H4392)</f>
        <v>39.28055556</v>
      </c>
      <c r="J4392" s="2"/>
      <c r="K4392" s="2"/>
      <c r="P4392" s="2"/>
    </row>
    <row r="4393">
      <c r="A4393" s="3" t="s">
        <v>5803</v>
      </c>
      <c r="B4393" s="11" t="str">
        <f t="shared" si="1"/>
        <v>20130702</v>
      </c>
      <c r="C4393" s="12">
        <f t="shared" si="2"/>
        <v>41457</v>
      </c>
      <c r="D4393" s="3" t="str">
        <f t="shared" si="3"/>
        <v>23</v>
      </c>
      <c r="E4393" s="13">
        <v>0.0</v>
      </c>
      <c r="F4393" s="14">
        <f>'Costo de tareas'!$B$15</f>
        <v>0.1964027778</v>
      </c>
      <c r="G4393" s="15">
        <f>'Producción diaria'!$T$3*$L$2*$M$2*$N$2*E4393*1000/'Costo de tareas'!$B$14</f>
        <v>0</v>
      </c>
      <c r="H4393" s="16">
        <f>IF(G4393 &gt; 'Costo de tareas'!$B$13, 'Costo de tareas'!$B$13, IF(G4393 &lt; 'Costo de tareas'!$B$13*0.2, 0, 'Costo de tareas'!$B$13- G4393))</f>
        <v>0</v>
      </c>
      <c r="I4393" s="17">
        <f>IF(H4393=0,'Costo de tareas'!$B$13,'Costo de tareas'!$B$13-H4393)</f>
        <v>39.28055556</v>
      </c>
      <c r="J4393" s="2"/>
      <c r="K4393" s="2"/>
      <c r="P4393" s="2"/>
    </row>
    <row r="4394">
      <c r="A4394" s="3" t="s">
        <v>5804</v>
      </c>
      <c r="B4394" s="11" t="str">
        <f t="shared" si="1"/>
        <v>20130703</v>
      </c>
      <c r="C4394" s="12">
        <f t="shared" si="2"/>
        <v>41458</v>
      </c>
      <c r="D4394" s="3" t="str">
        <f t="shared" si="3"/>
        <v>00</v>
      </c>
      <c r="E4394" s="13">
        <v>0.0</v>
      </c>
      <c r="F4394" s="14">
        <f>'Costo de tareas'!$B$15</f>
        <v>0.1964027778</v>
      </c>
      <c r="G4394" s="15">
        <f>'Producción diaria'!$T$3*$L$2*$M$2*$N$2*E4394*1000/'Costo de tareas'!$B$14</f>
        <v>0</v>
      </c>
      <c r="H4394" s="16">
        <f>IF(G4394 &gt; 'Costo de tareas'!$B$13, 'Costo de tareas'!$B$13, IF(G4394 &lt; 'Costo de tareas'!$B$13*0.2, 0, 'Costo de tareas'!$B$13- G4394))</f>
        <v>0</v>
      </c>
      <c r="I4394" s="17">
        <f>IF(H4394=0,'Costo de tareas'!$B$13,'Costo de tareas'!$B$13-H4394)</f>
        <v>39.28055556</v>
      </c>
      <c r="J4394" s="2"/>
      <c r="K4394" s="2"/>
      <c r="P4394" s="2"/>
    </row>
    <row r="4395">
      <c r="A4395" s="3" t="s">
        <v>5805</v>
      </c>
      <c r="B4395" s="11" t="str">
        <f t="shared" si="1"/>
        <v>20130703</v>
      </c>
      <c r="C4395" s="12">
        <f t="shared" si="2"/>
        <v>41458</v>
      </c>
      <c r="D4395" s="3" t="str">
        <f t="shared" si="3"/>
        <v>01</v>
      </c>
      <c r="E4395" s="13">
        <v>0.0</v>
      </c>
      <c r="F4395" s="14">
        <f>'Costo de tareas'!$B$15</f>
        <v>0.1964027778</v>
      </c>
      <c r="G4395" s="15">
        <f>'Producción diaria'!$T$3*$L$2*$M$2*$N$2*E4395*1000/'Costo de tareas'!$B$14</f>
        <v>0</v>
      </c>
      <c r="H4395" s="16">
        <f>IF(G4395 &gt; 'Costo de tareas'!$B$13, 'Costo de tareas'!$B$13, IF(G4395 &lt; 'Costo de tareas'!$B$13*0.2, 0, 'Costo de tareas'!$B$13- G4395))</f>
        <v>0</v>
      </c>
      <c r="I4395" s="17">
        <f>IF(H4395=0,'Costo de tareas'!$B$13,'Costo de tareas'!$B$13-H4395)</f>
        <v>39.28055556</v>
      </c>
      <c r="J4395" s="2"/>
      <c r="K4395" s="2"/>
      <c r="P4395" s="2"/>
    </row>
    <row r="4396">
      <c r="A4396" s="3" t="s">
        <v>5806</v>
      </c>
      <c r="B4396" s="11" t="str">
        <f t="shared" si="1"/>
        <v>20130703</v>
      </c>
      <c r="C4396" s="12">
        <f t="shared" si="2"/>
        <v>41458</v>
      </c>
      <c r="D4396" s="3" t="str">
        <f t="shared" si="3"/>
        <v>02</v>
      </c>
      <c r="E4396" s="13">
        <v>0.0</v>
      </c>
      <c r="F4396" s="14">
        <f>'Costo de tareas'!$B$15</f>
        <v>0.1964027778</v>
      </c>
      <c r="G4396" s="15">
        <f>'Producción diaria'!$T$3*$L$2*$M$2*$N$2*E4396*1000/'Costo de tareas'!$B$14</f>
        <v>0</v>
      </c>
      <c r="H4396" s="16">
        <f>IF(G4396 &gt; 'Costo de tareas'!$B$13, 'Costo de tareas'!$B$13, IF(G4396 &lt; 'Costo de tareas'!$B$13*0.2, 0, 'Costo de tareas'!$B$13- G4396))</f>
        <v>0</v>
      </c>
      <c r="I4396" s="17">
        <f>IF(H4396=0,'Costo de tareas'!$B$13,'Costo de tareas'!$B$13-H4396)</f>
        <v>39.28055556</v>
      </c>
      <c r="J4396" s="2"/>
      <c r="K4396" s="2"/>
      <c r="P4396" s="2"/>
    </row>
    <row r="4397">
      <c r="A4397" s="3" t="s">
        <v>5807</v>
      </c>
      <c r="B4397" s="11" t="str">
        <f t="shared" si="1"/>
        <v>20130703</v>
      </c>
      <c r="C4397" s="12">
        <f t="shared" si="2"/>
        <v>41458</v>
      </c>
      <c r="D4397" s="3" t="str">
        <f t="shared" si="3"/>
        <v>03</v>
      </c>
      <c r="E4397" s="13">
        <v>0.0</v>
      </c>
      <c r="F4397" s="14">
        <f>'Costo de tareas'!$B$15</f>
        <v>0.1964027778</v>
      </c>
      <c r="G4397" s="15">
        <f>'Producción diaria'!$T$3*$L$2*$M$2*$N$2*E4397*1000/'Costo de tareas'!$B$14</f>
        <v>0</v>
      </c>
      <c r="H4397" s="16">
        <f>IF(G4397 &gt; 'Costo de tareas'!$B$13, 'Costo de tareas'!$B$13, IF(G4397 &lt; 'Costo de tareas'!$B$13*0.2, 0, 'Costo de tareas'!$B$13- G4397))</f>
        <v>0</v>
      </c>
      <c r="I4397" s="17">
        <f>IF(H4397=0,'Costo de tareas'!$B$13,'Costo de tareas'!$B$13-H4397)</f>
        <v>39.28055556</v>
      </c>
      <c r="J4397" s="2"/>
      <c r="K4397" s="2"/>
      <c r="P4397" s="2"/>
    </row>
    <row r="4398">
      <c r="A4398" s="3" t="s">
        <v>5808</v>
      </c>
      <c r="B4398" s="11" t="str">
        <f t="shared" si="1"/>
        <v>20130703</v>
      </c>
      <c r="C4398" s="12">
        <f t="shared" si="2"/>
        <v>41458</v>
      </c>
      <c r="D4398" s="3" t="str">
        <f t="shared" si="3"/>
        <v>04</v>
      </c>
      <c r="E4398" s="13">
        <v>0.0</v>
      </c>
      <c r="F4398" s="14">
        <f>'Costo de tareas'!$B$15</f>
        <v>0.1964027778</v>
      </c>
      <c r="G4398" s="15">
        <f>'Producción diaria'!$T$3*$L$2*$M$2*$N$2*E4398*1000/'Costo de tareas'!$B$14</f>
        <v>0</v>
      </c>
      <c r="H4398" s="16">
        <f>IF(G4398 &gt; 'Costo de tareas'!$B$13, 'Costo de tareas'!$B$13, IF(G4398 &lt; 'Costo de tareas'!$B$13*0.2, 0, 'Costo de tareas'!$B$13- G4398))</f>
        <v>0</v>
      </c>
      <c r="I4398" s="17">
        <f>IF(H4398=0,'Costo de tareas'!$B$13,'Costo de tareas'!$B$13-H4398)</f>
        <v>39.28055556</v>
      </c>
      <c r="J4398" s="2"/>
      <c r="K4398" s="2"/>
      <c r="P4398" s="2"/>
    </row>
    <row r="4399">
      <c r="A4399" s="3" t="s">
        <v>5809</v>
      </c>
      <c r="B4399" s="11" t="str">
        <f t="shared" si="1"/>
        <v>20130703</v>
      </c>
      <c r="C4399" s="12">
        <f t="shared" si="2"/>
        <v>41458</v>
      </c>
      <c r="D4399" s="3" t="str">
        <f t="shared" si="3"/>
        <v>05</v>
      </c>
      <c r="E4399" s="13">
        <v>7.0</v>
      </c>
      <c r="F4399" s="14">
        <f>'Costo de tareas'!$B$15</f>
        <v>0.1964027778</v>
      </c>
      <c r="G4399" s="15">
        <f>'Producción diaria'!$T$3*$L$2*$M$2*$N$2*E4399*1000/'Costo de tareas'!$B$14</f>
        <v>10.52493355</v>
      </c>
      <c r="H4399" s="16">
        <f>IF(G4399 &gt; 'Costo de tareas'!$B$13, 'Costo de tareas'!$B$13, IF(G4399 &lt; 'Costo de tareas'!$B$13*0.2, 0, 'Costo de tareas'!$B$13- G4399))</f>
        <v>28.75562201</v>
      </c>
      <c r="I4399" s="17">
        <f>IF(H4399=0,'Costo de tareas'!$B$13,'Costo de tareas'!$B$13-H4399)</f>
        <v>10.52493355</v>
      </c>
      <c r="J4399" s="2"/>
      <c r="K4399" s="2"/>
      <c r="P4399" s="2"/>
    </row>
    <row r="4400">
      <c r="A4400" s="3" t="s">
        <v>5810</v>
      </c>
      <c r="B4400" s="11" t="str">
        <f t="shared" si="1"/>
        <v>20130703</v>
      </c>
      <c r="C4400" s="12">
        <f t="shared" si="2"/>
        <v>41458</v>
      </c>
      <c r="D4400" s="3" t="str">
        <f t="shared" si="3"/>
        <v>06</v>
      </c>
      <c r="E4400" s="13">
        <v>17.0</v>
      </c>
      <c r="F4400" s="14">
        <f>'Costo de tareas'!$B$15</f>
        <v>0.1964027778</v>
      </c>
      <c r="G4400" s="15">
        <f>'Producción diaria'!$T$3*$L$2*$M$2*$N$2*E4400*1000/'Costo de tareas'!$B$14</f>
        <v>25.5605529</v>
      </c>
      <c r="H4400" s="16">
        <f>IF(G4400 &gt; 'Costo de tareas'!$B$13, 'Costo de tareas'!$B$13, IF(G4400 &lt; 'Costo de tareas'!$B$13*0.2, 0, 'Costo de tareas'!$B$13- G4400))</f>
        <v>13.72000266</v>
      </c>
      <c r="I4400" s="17">
        <f>IF(H4400=0,'Costo de tareas'!$B$13,'Costo de tareas'!$B$13-H4400)</f>
        <v>25.5605529</v>
      </c>
      <c r="J4400" s="2"/>
      <c r="K4400" s="2"/>
      <c r="P4400" s="2"/>
    </row>
    <row r="4401">
      <c r="A4401" s="3" t="s">
        <v>5812</v>
      </c>
      <c r="B4401" s="11" t="str">
        <f t="shared" si="1"/>
        <v>20130703</v>
      </c>
      <c r="C4401" s="12">
        <f t="shared" si="2"/>
        <v>41458</v>
      </c>
      <c r="D4401" s="3" t="str">
        <f t="shared" si="3"/>
        <v>07</v>
      </c>
      <c r="E4401" s="13">
        <v>365.0</v>
      </c>
      <c r="F4401" s="14">
        <f>'Costo de tareas'!$B$15</f>
        <v>0.1964027778</v>
      </c>
      <c r="G4401" s="15">
        <f>'Producción diaria'!$T$3*$L$2*$M$2*$N$2*E4401*1000/'Costo de tareas'!$B$14</f>
        <v>548.8001063</v>
      </c>
      <c r="H4401" s="16">
        <f>IF(G4401 &gt; 'Costo de tareas'!$B$13, 'Costo de tareas'!$B$13, IF(G4401 &lt; 'Costo de tareas'!$B$13*0.2, 0, 'Costo de tareas'!$B$13- G4401))</f>
        <v>39.28055556</v>
      </c>
      <c r="I4401" s="17">
        <f>IF(H4401=0,'Costo de tareas'!$B$13,'Costo de tareas'!$B$13-H4401)</f>
        <v>0</v>
      </c>
      <c r="J4401" s="2"/>
      <c r="K4401" s="2"/>
      <c r="P4401" s="2"/>
    </row>
    <row r="4402">
      <c r="A4402" s="3" t="s">
        <v>5814</v>
      </c>
      <c r="B4402" s="11" t="str">
        <f t="shared" si="1"/>
        <v>20130703</v>
      </c>
      <c r="C4402" s="12">
        <f t="shared" si="2"/>
        <v>41458</v>
      </c>
      <c r="D4402" s="3" t="str">
        <f t="shared" si="3"/>
        <v>08</v>
      </c>
      <c r="E4402" s="13">
        <v>552.0</v>
      </c>
      <c r="F4402" s="14">
        <f>'Costo de tareas'!$B$15</f>
        <v>0.1964027778</v>
      </c>
      <c r="G4402" s="15">
        <f>'Producción diaria'!$T$3*$L$2*$M$2*$N$2*E4402*1000/'Costo de tareas'!$B$14</f>
        <v>829.9661882</v>
      </c>
      <c r="H4402" s="16">
        <f>IF(G4402 &gt; 'Costo de tareas'!$B$13, 'Costo de tareas'!$B$13, IF(G4402 &lt; 'Costo de tareas'!$B$13*0.2, 0, 'Costo de tareas'!$B$13- G4402))</f>
        <v>39.28055556</v>
      </c>
      <c r="I4402" s="17">
        <f>IF(H4402=0,'Costo de tareas'!$B$13,'Costo de tareas'!$B$13-H4402)</f>
        <v>0</v>
      </c>
      <c r="J4402" s="2"/>
      <c r="K4402" s="2"/>
      <c r="P4402" s="2"/>
    </row>
    <row r="4403">
      <c r="A4403" s="3" t="s">
        <v>5816</v>
      </c>
      <c r="B4403" s="11" t="str">
        <f t="shared" si="1"/>
        <v>20130703</v>
      </c>
      <c r="C4403" s="12">
        <f t="shared" si="2"/>
        <v>41458</v>
      </c>
      <c r="D4403" s="3" t="str">
        <f t="shared" si="3"/>
        <v>09</v>
      </c>
      <c r="E4403" s="13">
        <v>736.0</v>
      </c>
      <c r="F4403" s="14">
        <f>'Costo de tareas'!$B$15</f>
        <v>0.1964027778</v>
      </c>
      <c r="G4403" s="15">
        <f>'Producción diaria'!$T$3*$L$2*$M$2*$N$2*E4403*1000/'Costo de tareas'!$B$14</f>
        <v>1106.621584</v>
      </c>
      <c r="H4403" s="16">
        <f>IF(G4403 &gt; 'Costo de tareas'!$B$13, 'Costo de tareas'!$B$13, IF(G4403 &lt; 'Costo de tareas'!$B$13*0.2, 0, 'Costo de tareas'!$B$13- G4403))</f>
        <v>39.28055556</v>
      </c>
      <c r="I4403" s="17">
        <f>IF(H4403=0,'Costo de tareas'!$B$13,'Costo de tareas'!$B$13-H4403)</f>
        <v>0</v>
      </c>
      <c r="J4403" s="2"/>
      <c r="K4403" s="2"/>
      <c r="P4403" s="2"/>
    </row>
    <row r="4404">
      <c r="A4404" s="3" t="s">
        <v>5818</v>
      </c>
      <c r="B4404" s="11" t="str">
        <f t="shared" si="1"/>
        <v>20130703</v>
      </c>
      <c r="C4404" s="12">
        <f t="shared" si="2"/>
        <v>41458</v>
      </c>
      <c r="D4404" s="3" t="str">
        <f t="shared" si="3"/>
        <v>10</v>
      </c>
      <c r="E4404" s="13">
        <v>888.0</v>
      </c>
      <c r="F4404" s="14">
        <f>'Costo de tareas'!$B$15</f>
        <v>0.1964027778</v>
      </c>
      <c r="G4404" s="15">
        <f>'Producción diaria'!$T$3*$L$2*$M$2*$N$2*E4404*1000/'Costo de tareas'!$B$14</f>
        <v>1335.162998</v>
      </c>
      <c r="H4404" s="16">
        <f>IF(G4404 &gt; 'Costo de tareas'!$B$13, 'Costo de tareas'!$B$13, IF(G4404 &lt; 'Costo de tareas'!$B$13*0.2, 0, 'Costo de tareas'!$B$13- G4404))</f>
        <v>39.28055556</v>
      </c>
      <c r="I4404" s="17">
        <f>IF(H4404=0,'Costo de tareas'!$B$13,'Costo de tareas'!$B$13-H4404)</f>
        <v>0</v>
      </c>
      <c r="J4404" s="2"/>
      <c r="K4404" s="2"/>
      <c r="P4404" s="2"/>
    </row>
    <row r="4405">
      <c r="A4405" s="3" t="s">
        <v>5820</v>
      </c>
      <c r="B4405" s="11" t="str">
        <f t="shared" si="1"/>
        <v>20130703</v>
      </c>
      <c r="C4405" s="12">
        <f t="shared" si="2"/>
        <v>41458</v>
      </c>
      <c r="D4405" s="3" t="str">
        <f t="shared" si="3"/>
        <v>11</v>
      </c>
      <c r="E4405" s="13">
        <v>974.0</v>
      </c>
      <c r="F4405" s="14">
        <f>'Costo de tareas'!$B$15</f>
        <v>0.1964027778</v>
      </c>
      <c r="G4405" s="15">
        <f>'Producción diaria'!$T$3*$L$2*$M$2*$N$2*E4405*1000/'Costo de tareas'!$B$14</f>
        <v>1464.469325</v>
      </c>
      <c r="H4405" s="16">
        <f>IF(G4405 &gt; 'Costo de tareas'!$B$13, 'Costo de tareas'!$B$13, IF(G4405 &lt; 'Costo de tareas'!$B$13*0.2, 0, 'Costo de tareas'!$B$13- G4405))</f>
        <v>39.28055556</v>
      </c>
      <c r="I4405" s="17">
        <f>IF(H4405=0,'Costo de tareas'!$B$13,'Costo de tareas'!$B$13-H4405)</f>
        <v>0</v>
      </c>
      <c r="J4405" s="2"/>
      <c r="K4405" s="2"/>
      <c r="P4405" s="2"/>
    </row>
    <row r="4406">
      <c r="A4406" s="3" t="s">
        <v>5821</v>
      </c>
      <c r="B4406" s="11" t="str">
        <f t="shared" si="1"/>
        <v>20130703</v>
      </c>
      <c r="C4406" s="12">
        <f t="shared" si="2"/>
        <v>41458</v>
      </c>
      <c r="D4406" s="3" t="str">
        <f t="shared" si="3"/>
        <v>12</v>
      </c>
      <c r="E4406" s="13">
        <v>1029.0</v>
      </c>
      <c r="F4406" s="14">
        <f>'Costo de tareas'!$B$15</f>
        <v>0.1964027778</v>
      </c>
      <c r="G4406" s="15">
        <f>'Producción diaria'!$T$3*$L$2*$M$2*$N$2*E4406*1000/'Costo de tareas'!$B$14</f>
        <v>1547.165231</v>
      </c>
      <c r="H4406" s="16">
        <f>IF(G4406 &gt; 'Costo de tareas'!$B$13, 'Costo de tareas'!$B$13, IF(G4406 &lt; 'Costo de tareas'!$B$13*0.2, 0, 'Costo de tareas'!$B$13- G4406))</f>
        <v>39.28055556</v>
      </c>
      <c r="I4406" s="17">
        <f>IF(H4406=0,'Costo de tareas'!$B$13,'Costo de tareas'!$B$13-H4406)</f>
        <v>0</v>
      </c>
      <c r="J4406" s="2"/>
      <c r="K4406" s="2"/>
      <c r="P4406" s="2"/>
    </row>
    <row r="4407">
      <c r="A4407" s="3" t="s">
        <v>5822</v>
      </c>
      <c r="B4407" s="11" t="str">
        <f t="shared" si="1"/>
        <v>20130703</v>
      </c>
      <c r="C4407" s="12">
        <f t="shared" si="2"/>
        <v>41458</v>
      </c>
      <c r="D4407" s="3" t="str">
        <f t="shared" si="3"/>
        <v>13</v>
      </c>
      <c r="E4407" s="13">
        <v>1008.0</v>
      </c>
      <c r="F4407" s="14">
        <f>'Costo de tareas'!$B$15</f>
        <v>0.1964027778</v>
      </c>
      <c r="G4407" s="15">
        <f>'Producción diaria'!$T$3*$L$2*$M$2*$N$2*E4407*1000/'Costo de tareas'!$B$14</f>
        <v>1515.590431</v>
      </c>
      <c r="H4407" s="16">
        <f>IF(G4407 &gt; 'Costo de tareas'!$B$13, 'Costo de tareas'!$B$13, IF(G4407 &lt; 'Costo de tareas'!$B$13*0.2, 0, 'Costo de tareas'!$B$13- G4407))</f>
        <v>39.28055556</v>
      </c>
      <c r="I4407" s="17">
        <f>IF(H4407=0,'Costo de tareas'!$B$13,'Costo de tareas'!$B$13-H4407)</f>
        <v>0</v>
      </c>
      <c r="J4407" s="2"/>
      <c r="K4407" s="2"/>
      <c r="P4407" s="2"/>
    </row>
    <row r="4408">
      <c r="A4408" s="3" t="s">
        <v>5823</v>
      </c>
      <c r="B4408" s="11" t="str">
        <f t="shared" si="1"/>
        <v>20130703</v>
      </c>
      <c r="C4408" s="12">
        <f t="shared" si="2"/>
        <v>41458</v>
      </c>
      <c r="D4408" s="3" t="str">
        <f t="shared" si="3"/>
        <v>14</v>
      </c>
      <c r="E4408" s="13">
        <v>914.0</v>
      </c>
      <c r="F4408" s="14">
        <f>'Costo de tareas'!$B$15</f>
        <v>0.1964027778</v>
      </c>
      <c r="G4408" s="15">
        <f>'Producción diaria'!$T$3*$L$2*$M$2*$N$2*E4408*1000/'Costo de tareas'!$B$14</f>
        <v>1374.255609</v>
      </c>
      <c r="H4408" s="16">
        <f>IF(G4408 &gt; 'Costo de tareas'!$B$13, 'Costo de tareas'!$B$13, IF(G4408 &lt; 'Costo de tareas'!$B$13*0.2, 0, 'Costo de tareas'!$B$13- G4408))</f>
        <v>39.28055556</v>
      </c>
      <c r="I4408" s="17">
        <f>IF(H4408=0,'Costo de tareas'!$B$13,'Costo de tareas'!$B$13-H4408)</f>
        <v>0</v>
      </c>
      <c r="J4408" s="2"/>
      <c r="K4408" s="2"/>
      <c r="P4408" s="2"/>
    </row>
    <row r="4409">
      <c r="A4409" s="3" t="s">
        <v>5824</v>
      </c>
      <c r="B4409" s="11" t="str">
        <f t="shared" si="1"/>
        <v>20130703</v>
      </c>
      <c r="C4409" s="12">
        <f t="shared" si="2"/>
        <v>41458</v>
      </c>
      <c r="D4409" s="3" t="str">
        <f t="shared" si="3"/>
        <v>15</v>
      </c>
      <c r="E4409" s="13">
        <v>785.0</v>
      </c>
      <c r="F4409" s="14">
        <f>'Costo de tareas'!$B$15</f>
        <v>0.1964027778</v>
      </c>
      <c r="G4409" s="15">
        <f>'Producción diaria'!$T$3*$L$2*$M$2*$N$2*E4409*1000/'Costo de tareas'!$B$14</f>
        <v>1180.296119</v>
      </c>
      <c r="H4409" s="16">
        <f>IF(G4409 &gt; 'Costo de tareas'!$B$13, 'Costo de tareas'!$B$13, IF(G4409 &lt; 'Costo de tareas'!$B$13*0.2, 0, 'Costo de tareas'!$B$13- G4409))</f>
        <v>39.28055556</v>
      </c>
      <c r="I4409" s="17">
        <f>IF(H4409=0,'Costo de tareas'!$B$13,'Costo de tareas'!$B$13-H4409)</f>
        <v>0</v>
      </c>
      <c r="J4409" s="2"/>
      <c r="K4409" s="2"/>
      <c r="P4409" s="2"/>
    </row>
    <row r="4410">
      <c r="A4410" s="3" t="s">
        <v>5825</v>
      </c>
      <c r="B4410" s="11" t="str">
        <f t="shared" si="1"/>
        <v>20130703</v>
      </c>
      <c r="C4410" s="12">
        <f t="shared" si="2"/>
        <v>41458</v>
      </c>
      <c r="D4410" s="3" t="str">
        <f t="shared" si="3"/>
        <v>16</v>
      </c>
      <c r="E4410" s="13">
        <v>573.0</v>
      </c>
      <c r="F4410" s="14">
        <f>'Costo de tareas'!$B$15</f>
        <v>0.1964027778</v>
      </c>
      <c r="G4410" s="15">
        <f>'Producción diaria'!$T$3*$L$2*$M$2*$N$2*E4410*1000/'Costo de tareas'!$B$14</f>
        <v>861.5409888</v>
      </c>
      <c r="H4410" s="16">
        <f>IF(G4410 &gt; 'Costo de tareas'!$B$13, 'Costo de tareas'!$B$13, IF(G4410 &lt; 'Costo de tareas'!$B$13*0.2, 0, 'Costo de tareas'!$B$13- G4410))</f>
        <v>39.28055556</v>
      </c>
      <c r="I4410" s="17">
        <f>IF(H4410=0,'Costo de tareas'!$B$13,'Costo de tareas'!$B$13-H4410)</f>
        <v>0</v>
      </c>
      <c r="J4410" s="2"/>
      <c r="K4410" s="2"/>
      <c r="P4410" s="2"/>
    </row>
    <row r="4411">
      <c r="A4411" s="3" t="s">
        <v>5826</v>
      </c>
      <c r="B4411" s="11" t="str">
        <f t="shared" si="1"/>
        <v>20130703</v>
      </c>
      <c r="C4411" s="12">
        <f t="shared" si="2"/>
        <v>41458</v>
      </c>
      <c r="D4411" s="3" t="str">
        <f t="shared" si="3"/>
        <v>17</v>
      </c>
      <c r="E4411" s="13">
        <v>418.0</v>
      </c>
      <c r="F4411" s="14">
        <f>'Costo de tareas'!$B$15</f>
        <v>0.1964027778</v>
      </c>
      <c r="G4411" s="15">
        <f>'Producción diaria'!$T$3*$L$2*$M$2*$N$2*E4411*1000/'Costo de tareas'!$B$14</f>
        <v>628.4888889</v>
      </c>
      <c r="H4411" s="16">
        <f>IF(G4411 &gt; 'Costo de tareas'!$B$13, 'Costo de tareas'!$B$13, IF(G4411 &lt; 'Costo de tareas'!$B$13*0.2, 0, 'Costo de tareas'!$B$13- G4411))</f>
        <v>39.28055556</v>
      </c>
      <c r="I4411" s="17">
        <f>IF(H4411=0,'Costo de tareas'!$B$13,'Costo de tareas'!$B$13-H4411)</f>
        <v>0</v>
      </c>
      <c r="J4411" s="2"/>
      <c r="K4411" s="2"/>
      <c r="P4411" s="2"/>
    </row>
    <row r="4412">
      <c r="A4412" s="3" t="s">
        <v>5827</v>
      </c>
      <c r="B4412" s="11" t="str">
        <f t="shared" si="1"/>
        <v>20130703</v>
      </c>
      <c r="C4412" s="12">
        <f t="shared" si="2"/>
        <v>41458</v>
      </c>
      <c r="D4412" s="3" t="str">
        <f t="shared" si="3"/>
        <v>18</v>
      </c>
      <c r="E4412" s="13">
        <v>233.0</v>
      </c>
      <c r="F4412" s="14">
        <f>'Costo de tareas'!$B$15</f>
        <v>0.1964027778</v>
      </c>
      <c r="G4412" s="15">
        <f>'Producción diaria'!$T$3*$L$2*$M$2*$N$2*E4412*1000/'Costo de tareas'!$B$14</f>
        <v>350.3299309</v>
      </c>
      <c r="H4412" s="16">
        <f>IF(G4412 &gt; 'Costo de tareas'!$B$13, 'Costo de tareas'!$B$13, IF(G4412 &lt; 'Costo de tareas'!$B$13*0.2, 0, 'Costo de tareas'!$B$13- G4412))</f>
        <v>39.28055556</v>
      </c>
      <c r="I4412" s="17">
        <f>IF(H4412=0,'Costo de tareas'!$B$13,'Costo de tareas'!$B$13-H4412)</f>
        <v>0</v>
      </c>
      <c r="J4412" s="2"/>
      <c r="K4412" s="2"/>
      <c r="P4412" s="2"/>
    </row>
    <row r="4413">
      <c r="A4413" s="3" t="s">
        <v>5829</v>
      </c>
      <c r="B4413" s="11" t="str">
        <f t="shared" si="1"/>
        <v>20130703</v>
      </c>
      <c r="C4413" s="12">
        <f t="shared" si="2"/>
        <v>41458</v>
      </c>
      <c r="D4413" s="3" t="str">
        <f t="shared" si="3"/>
        <v>19</v>
      </c>
      <c r="E4413" s="13">
        <v>47.0</v>
      </c>
      <c r="F4413" s="14">
        <f>'Costo de tareas'!$B$15</f>
        <v>0.1964027778</v>
      </c>
      <c r="G4413" s="15">
        <f>'Producción diaria'!$T$3*$L$2*$M$2*$N$2*E4413*1000/'Costo de tareas'!$B$14</f>
        <v>70.66741095</v>
      </c>
      <c r="H4413" s="16">
        <f>IF(G4413 &gt; 'Costo de tareas'!$B$13, 'Costo de tareas'!$B$13, IF(G4413 &lt; 'Costo de tareas'!$B$13*0.2, 0, 'Costo de tareas'!$B$13- G4413))</f>
        <v>39.28055556</v>
      </c>
      <c r="I4413" s="17">
        <f>IF(H4413=0,'Costo de tareas'!$B$13,'Costo de tareas'!$B$13-H4413)</f>
        <v>0</v>
      </c>
      <c r="J4413" s="2"/>
      <c r="K4413" s="2"/>
      <c r="P4413" s="2"/>
    </row>
    <row r="4414">
      <c r="A4414" s="3" t="s">
        <v>5830</v>
      </c>
      <c r="B4414" s="11" t="str">
        <f t="shared" si="1"/>
        <v>20130703</v>
      </c>
      <c r="C4414" s="12">
        <f t="shared" si="2"/>
        <v>41458</v>
      </c>
      <c r="D4414" s="3" t="str">
        <f t="shared" si="3"/>
        <v>20</v>
      </c>
      <c r="E4414" s="13">
        <v>0.0</v>
      </c>
      <c r="F4414" s="14">
        <f>'Costo de tareas'!$B$15</f>
        <v>0.1964027778</v>
      </c>
      <c r="G4414" s="15">
        <f>'Producción diaria'!$T$3*$L$2*$M$2*$N$2*E4414*1000/'Costo de tareas'!$B$14</f>
        <v>0</v>
      </c>
      <c r="H4414" s="16">
        <f>IF(G4414 &gt; 'Costo de tareas'!$B$13, 'Costo de tareas'!$B$13, IF(G4414 &lt; 'Costo de tareas'!$B$13*0.2, 0, 'Costo de tareas'!$B$13- G4414))</f>
        <v>0</v>
      </c>
      <c r="I4414" s="17">
        <f>IF(H4414=0,'Costo de tareas'!$B$13,'Costo de tareas'!$B$13-H4414)</f>
        <v>39.28055556</v>
      </c>
      <c r="J4414" s="2"/>
      <c r="K4414" s="2"/>
      <c r="P4414" s="2"/>
    </row>
    <row r="4415">
      <c r="A4415" s="3" t="s">
        <v>5833</v>
      </c>
      <c r="B4415" s="11" t="str">
        <f t="shared" si="1"/>
        <v>20130703</v>
      </c>
      <c r="C4415" s="12">
        <f t="shared" si="2"/>
        <v>41458</v>
      </c>
      <c r="D4415" s="3" t="str">
        <f t="shared" si="3"/>
        <v>21</v>
      </c>
      <c r="E4415" s="13">
        <v>0.0</v>
      </c>
      <c r="F4415" s="14">
        <f>'Costo de tareas'!$B$15</f>
        <v>0.1964027778</v>
      </c>
      <c r="G4415" s="15">
        <f>'Producción diaria'!$T$3*$L$2*$M$2*$N$2*E4415*1000/'Costo de tareas'!$B$14</f>
        <v>0</v>
      </c>
      <c r="H4415" s="16">
        <f>IF(G4415 &gt; 'Costo de tareas'!$B$13, 'Costo de tareas'!$B$13, IF(G4415 &lt; 'Costo de tareas'!$B$13*0.2, 0, 'Costo de tareas'!$B$13- G4415))</f>
        <v>0</v>
      </c>
      <c r="I4415" s="17">
        <f>IF(H4415=0,'Costo de tareas'!$B$13,'Costo de tareas'!$B$13-H4415)</f>
        <v>39.28055556</v>
      </c>
      <c r="J4415" s="2"/>
      <c r="K4415" s="2"/>
      <c r="P4415" s="2"/>
    </row>
    <row r="4416">
      <c r="A4416" s="3" t="s">
        <v>5834</v>
      </c>
      <c r="B4416" s="11" t="str">
        <f t="shared" si="1"/>
        <v>20130703</v>
      </c>
      <c r="C4416" s="12">
        <f t="shared" si="2"/>
        <v>41458</v>
      </c>
      <c r="D4416" s="3" t="str">
        <f t="shared" si="3"/>
        <v>22</v>
      </c>
      <c r="E4416" s="13">
        <v>0.0</v>
      </c>
      <c r="F4416" s="14">
        <f>'Costo de tareas'!$B$15</f>
        <v>0.1964027778</v>
      </c>
      <c r="G4416" s="15">
        <f>'Producción diaria'!$T$3*$L$2*$M$2*$N$2*E4416*1000/'Costo de tareas'!$B$14</f>
        <v>0</v>
      </c>
      <c r="H4416" s="16">
        <f>IF(G4416 &gt; 'Costo de tareas'!$B$13, 'Costo de tareas'!$B$13, IF(G4416 &lt; 'Costo de tareas'!$B$13*0.2, 0, 'Costo de tareas'!$B$13- G4416))</f>
        <v>0</v>
      </c>
      <c r="I4416" s="17">
        <f>IF(H4416=0,'Costo de tareas'!$B$13,'Costo de tareas'!$B$13-H4416)</f>
        <v>39.28055556</v>
      </c>
      <c r="J4416" s="2"/>
      <c r="K4416" s="2"/>
      <c r="P4416" s="2"/>
    </row>
    <row r="4417">
      <c r="A4417" s="3" t="s">
        <v>5836</v>
      </c>
      <c r="B4417" s="11" t="str">
        <f t="shared" si="1"/>
        <v>20130703</v>
      </c>
      <c r="C4417" s="12">
        <f t="shared" si="2"/>
        <v>41458</v>
      </c>
      <c r="D4417" s="3" t="str">
        <f t="shared" si="3"/>
        <v>23</v>
      </c>
      <c r="E4417" s="13">
        <v>0.0</v>
      </c>
      <c r="F4417" s="14">
        <f>'Costo de tareas'!$B$15</f>
        <v>0.1964027778</v>
      </c>
      <c r="G4417" s="15">
        <f>'Producción diaria'!$T$3*$L$2*$M$2*$N$2*E4417*1000/'Costo de tareas'!$B$14</f>
        <v>0</v>
      </c>
      <c r="H4417" s="16">
        <f>IF(G4417 &gt; 'Costo de tareas'!$B$13, 'Costo de tareas'!$B$13, IF(G4417 &lt; 'Costo de tareas'!$B$13*0.2, 0, 'Costo de tareas'!$B$13- G4417))</f>
        <v>0</v>
      </c>
      <c r="I4417" s="17">
        <f>IF(H4417=0,'Costo de tareas'!$B$13,'Costo de tareas'!$B$13-H4417)</f>
        <v>39.28055556</v>
      </c>
      <c r="J4417" s="2"/>
      <c r="K4417" s="2"/>
      <c r="P4417" s="2"/>
    </row>
    <row r="4418">
      <c r="A4418" s="3" t="s">
        <v>5837</v>
      </c>
      <c r="B4418" s="11" t="str">
        <f t="shared" si="1"/>
        <v>20130704</v>
      </c>
      <c r="C4418" s="12">
        <f t="shared" si="2"/>
        <v>41459</v>
      </c>
      <c r="D4418" s="3" t="str">
        <f t="shared" si="3"/>
        <v>00</v>
      </c>
      <c r="E4418" s="13">
        <v>0.0</v>
      </c>
      <c r="F4418" s="14">
        <f>'Costo de tareas'!$B$15</f>
        <v>0.1964027778</v>
      </c>
      <c r="G4418" s="15">
        <f>'Producción diaria'!$T$3*$L$2*$M$2*$N$2*E4418*1000/'Costo de tareas'!$B$14</f>
        <v>0</v>
      </c>
      <c r="H4418" s="16">
        <f>IF(G4418 &gt; 'Costo de tareas'!$B$13, 'Costo de tareas'!$B$13, IF(G4418 &lt; 'Costo de tareas'!$B$13*0.2, 0, 'Costo de tareas'!$B$13- G4418))</f>
        <v>0</v>
      </c>
      <c r="I4418" s="17">
        <f>IF(H4418=0,'Costo de tareas'!$B$13,'Costo de tareas'!$B$13-H4418)</f>
        <v>39.28055556</v>
      </c>
      <c r="J4418" s="2"/>
      <c r="K4418" s="2"/>
      <c r="P4418" s="2"/>
    </row>
    <row r="4419">
      <c r="A4419" s="3" t="s">
        <v>5838</v>
      </c>
      <c r="B4419" s="11" t="str">
        <f t="shared" si="1"/>
        <v>20130704</v>
      </c>
      <c r="C4419" s="12">
        <f t="shared" si="2"/>
        <v>41459</v>
      </c>
      <c r="D4419" s="3" t="str">
        <f t="shared" si="3"/>
        <v>01</v>
      </c>
      <c r="E4419" s="13">
        <v>0.0</v>
      </c>
      <c r="F4419" s="14">
        <f>'Costo de tareas'!$B$15</f>
        <v>0.1964027778</v>
      </c>
      <c r="G4419" s="15">
        <f>'Producción diaria'!$T$3*$L$2*$M$2*$N$2*E4419*1000/'Costo de tareas'!$B$14</f>
        <v>0</v>
      </c>
      <c r="H4419" s="16">
        <f>IF(G4419 &gt; 'Costo de tareas'!$B$13, 'Costo de tareas'!$B$13, IF(G4419 &lt; 'Costo de tareas'!$B$13*0.2, 0, 'Costo de tareas'!$B$13- G4419))</f>
        <v>0</v>
      </c>
      <c r="I4419" s="17">
        <f>IF(H4419=0,'Costo de tareas'!$B$13,'Costo de tareas'!$B$13-H4419)</f>
        <v>39.28055556</v>
      </c>
      <c r="J4419" s="2"/>
      <c r="K4419" s="2"/>
      <c r="P4419" s="2"/>
    </row>
    <row r="4420">
      <c r="A4420" s="3" t="s">
        <v>5839</v>
      </c>
      <c r="B4420" s="11" t="str">
        <f t="shared" si="1"/>
        <v>20130704</v>
      </c>
      <c r="C4420" s="12">
        <f t="shared" si="2"/>
        <v>41459</v>
      </c>
      <c r="D4420" s="3" t="str">
        <f t="shared" si="3"/>
        <v>02</v>
      </c>
      <c r="E4420" s="13">
        <v>0.0</v>
      </c>
      <c r="F4420" s="14">
        <f>'Costo de tareas'!$B$15</f>
        <v>0.1964027778</v>
      </c>
      <c r="G4420" s="15">
        <f>'Producción diaria'!$T$3*$L$2*$M$2*$N$2*E4420*1000/'Costo de tareas'!$B$14</f>
        <v>0</v>
      </c>
      <c r="H4420" s="16">
        <f>IF(G4420 &gt; 'Costo de tareas'!$B$13, 'Costo de tareas'!$B$13, IF(G4420 &lt; 'Costo de tareas'!$B$13*0.2, 0, 'Costo de tareas'!$B$13- G4420))</f>
        <v>0</v>
      </c>
      <c r="I4420" s="17">
        <f>IF(H4420=0,'Costo de tareas'!$B$13,'Costo de tareas'!$B$13-H4420)</f>
        <v>39.28055556</v>
      </c>
      <c r="J4420" s="2"/>
      <c r="K4420" s="2"/>
      <c r="P4420" s="2"/>
    </row>
    <row r="4421">
      <c r="A4421" s="3" t="s">
        <v>5841</v>
      </c>
      <c r="B4421" s="11" t="str">
        <f t="shared" si="1"/>
        <v>20130704</v>
      </c>
      <c r="C4421" s="12">
        <f t="shared" si="2"/>
        <v>41459</v>
      </c>
      <c r="D4421" s="3" t="str">
        <f t="shared" si="3"/>
        <v>03</v>
      </c>
      <c r="E4421" s="13">
        <v>0.0</v>
      </c>
      <c r="F4421" s="14">
        <f>'Costo de tareas'!$B$15</f>
        <v>0.1964027778</v>
      </c>
      <c r="G4421" s="15">
        <f>'Producción diaria'!$T$3*$L$2*$M$2*$N$2*E4421*1000/'Costo de tareas'!$B$14</f>
        <v>0</v>
      </c>
      <c r="H4421" s="16">
        <f>IF(G4421 &gt; 'Costo de tareas'!$B$13, 'Costo de tareas'!$B$13, IF(G4421 &lt; 'Costo de tareas'!$B$13*0.2, 0, 'Costo de tareas'!$B$13- G4421))</f>
        <v>0</v>
      </c>
      <c r="I4421" s="17">
        <f>IF(H4421=0,'Costo de tareas'!$B$13,'Costo de tareas'!$B$13-H4421)</f>
        <v>39.28055556</v>
      </c>
      <c r="J4421" s="2"/>
      <c r="K4421" s="2"/>
      <c r="P4421" s="2"/>
    </row>
    <row r="4422">
      <c r="A4422" s="3" t="s">
        <v>5843</v>
      </c>
      <c r="B4422" s="11" t="str">
        <f t="shared" si="1"/>
        <v>20130704</v>
      </c>
      <c r="C4422" s="12">
        <f t="shared" si="2"/>
        <v>41459</v>
      </c>
      <c r="D4422" s="3" t="str">
        <f t="shared" si="3"/>
        <v>04</v>
      </c>
      <c r="E4422" s="13">
        <v>0.0</v>
      </c>
      <c r="F4422" s="14">
        <f>'Costo de tareas'!$B$15</f>
        <v>0.1964027778</v>
      </c>
      <c r="G4422" s="15">
        <f>'Producción diaria'!$T$3*$L$2*$M$2*$N$2*E4422*1000/'Costo de tareas'!$B$14</f>
        <v>0</v>
      </c>
      <c r="H4422" s="16">
        <f>IF(G4422 &gt; 'Costo de tareas'!$B$13, 'Costo de tareas'!$B$13, IF(G4422 &lt; 'Costo de tareas'!$B$13*0.2, 0, 'Costo de tareas'!$B$13- G4422))</f>
        <v>0</v>
      </c>
      <c r="I4422" s="17">
        <f>IF(H4422=0,'Costo de tareas'!$B$13,'Costo de tareas'!$B$13-H4422)</f>
        <v>39.28055556</v>
      </c>
      <c r="J4422" s="2"/>
      <c r="K4422" s="2"/>
      <c r="P4422" s="2"/>
    </row>
    <row r="4423">
      <c r="A4423" s="3" t="s">
        <v>5844</v>
      </c>
      <c r="B4423" s="11" t="str">
        <f t="shared" si="1"/>
        <v>20130704</v>
      </c>
      <c r="C4423" s="12">
        <f t="shared" si="2"/>
        <v>41459</v>
      </c>
      <c r="D4423" s="3" t="str">
        <f t="shared" si="3"/>
        <v>05</v>
      </c>
      <c r="E4423" s="13">
        <v>6.0</v>
      </c>
      <c r="F4423" s="14">
        <f>'Costo de tareas'!$B$15</f>
        <v>0.1964027778</v>
      </c>
      <c r="G4423" s="15">
        <f>'Producción diaria'!$T$3*$L$2*$M$2*$N$2*E4423*1000/'Costo de tareas'!$B$14</f>
        <v>9.021371611</v>
      </c>
      <c r="H4423" s="16">
        <f>IF(G4423 &gt; 'Costo de tareas'!$B$13, 'Costo de tareas'!$B$13, IF(G4423 &lt; 'Costo de tareas'!$B$13*0.2, 0, 'Costo de tareas'!$B$13- G4423))</f>
        <v>30.25918394</v>
      </c>
      <c r="I4423" s="17">
        <f>IF(H4423=0,'Costo de tareas'!$B$13,'Costo de tareas'!$B$13-H4423)</f>
        <v>9.021371611</v>
      </c>
      <c r="J4423" s="2"/>
      <c r="K4423" s="2"/>
      <c r="P4423" s="2"/>
    </row>
    <row r="4424">
      <c r="A4424" s="3" t="s">
        <v>5845</v>
      </c>
      <c r="B4424" s="11" t="str">
        <f t="shared" si="1"/>
        <v>20130704</v>
      </c>
      <c r="C4424" s="12">
        <f t="shared" si="2"/>
        <v>41459</v>
      </c>
      <c r="D4424" s="3" t="str">
        <f t="shared" si="3"/>
        <v>06</v>
      </c>
      <c r="E4424" s="13">
        <v>161.0</v>
      </c>
      <c r="F4424" s="14">
        <f>'Costo de tareas'!$B$15</f>
        <v>0.1964027778</v>
      </c>
      <c r="G4424" s="15">
        <f>'Producción diaria'!$T$3*$L$2*$M$2*$N$2*E4424*1000/'Costo de tareas'!$B$14</f>
        <v>242.0734716</v>
      </c>
      <c r="H4424" s="16">
        <f>IF(G4424 &gt; 'Costo de tareas'!$B$13, 'Costo de tareas'!$B$13, IF(G4424 &lt; 'Costo de tareas'!$B$13*0.2, 0, 'Costo de tareas'!$B$13- G4424))</f>
        <v>39.28055556</v>
      </c>
      <c r="I4424" s="17">
        <f>IF(H4424=0,'Costo de tareas'!$B$13,'Costo de tareas'!$B$13-H4424)</f>
        <v>0</v>
      </c>
      <c r="J4424" s="2"/>
      <c r="K4424" s="2"/>
      <c r="P4424" s="2"/>
    </row>
    <row r="4425">
      <c r="A4425" s="3" t="s">
        <v>5846</v>
      </c>
      <c r="B4425" s="11" t="str">
        <f t="shared" si="1"/>
        <v>20130704</v>
      </c>
      <c r="C4425" s="12">
        <f t="shared" si="2"/>
        <v>41459</v>
      </c>
      <c r="D4425" s="3" t="str">
        <f t="shared" si="3"/>
        <v>07</v>
      </c>
      <c r="E4425" s="13">
        <v>359.0</v>
      </c>
      <c r="F4425" s="14">
        <f>'Costo de tareas'!$B$15</f>
        <v>0.1964027778</v>
      </c>
      <c r="G4425" s="15">
        <f>'Producción diaria'!$T$3*$L$2*$M$2*$N$2*E4425*1000/'Costo de tareas'!$B$14</f>
        <v>539.7787347</v>
      </c>
      <c r="H4425" s="16">
        <f>IF(G4425 &gt; 'Costo de tareas'!$B$13, 'Costo de tareas'!$B$13, IF(G4425 &lt; 'Costo de tareas'!$B$13*0.2, 0, 'Costo de tareas'!$B$13- G4425))</f>
        <v>39.28055556</v>
      </c>
      <c r="I4425" s="17">
        <f>IF(H4425=0,'Costo de tareas'!$B$13,'Costo de tareas'!$B$13-H4425)</f>
        <v>0</v>
      </c>
      <c r="J4425" s="2"/>
      <c r="K4425" s="2"/>
      <c r="P4425" s="2"/>
    </row>
    <row r="4426">
      <c r="A4426" s="3" t="s">
        <v>5847</v>
      </c>
      <c r="B4426" s="11" t="str">
        <f t="shared" si="1"/>
        <v>20130704</v>
      </c>
      <c r="C4426" s="12">
        <f t="shared" si="2"/>
        <v>41459</v>
      </c>
      <c r="D4426" s="3" t="str">
        <f t="shared" si="3"/>
        <v>08</v>
      </c>
      <c r="E4426" s="13">
        <v>553.0</v>
      </c>
      <c r="F4426" s="14">
        <f>'Costo de tareas'!$B$15</f>
        <v>0.1964027778</v>
      </c>
      <c r="G4426" s="15">
        <f>'Producción diaria'!$T$3*$L$2*$M$2*$N$2*E4426*1000/'Costo de tareas'!$B$14</f>
        <v>831.4697501</v>
      </c>
      <c r="H4426" s="16">
        <f>IF(G4426 &gt; 'Costo de tareas'!$B$13, 'Costo de tareas'!$B$13, IF(G4426 &lt; 'Costo de tareas'!$B$13*0.2, 0, 'Costo de tareas'!$B$13- G4426))</f>
        <v>39.28055556</v>
      </c>
      <c r="I4426" s="17">
        <f>IF(H4426=0,'Costo de tareas'!$B$13,'Costo de tareas'!$B$13-H4426)</f>
        <v>0</v>
      </c>
      <c r="J4426" s="2"/>
      <c r="K4426" s="2"/>
      <c r="P4426" s="2"/>
    </row>
    <row r="4427">
      <c r="A4427" s="3" t="s">
        <v>5848</v>
      </c>
      <c r="B4427" s="11" t="str">
        <f t="shared" si="1"/>
        <v>20130704</v>
      </c>
      <c r="C4427" s="12">
        <f t="shared" si="2"/>
        <v>41459</v>
      </c>
      <c r="D4427" s="3" t="str">
        <f t="shared" si="3"/>
        <v>09</v>
      </c>
      <c r="E4427" s="13">
        <v>731.0</v>
      </c>
      <c r="F4427" s="14">
        <f>'Costo de tareas'!$B$15</f>
        <v>0.1964027778</v>
      </c>
      <c r="G4427" s="15">
        <f>'Producción diaria'!$T$3*$L$2*$M$2*$N$2*E4427*1000/'Costo de tareas'!$B$14</f>
        <v>1099.103775</v>
      </c>
      <c r="H4427" s="16">
        <f>IF(G4427 &gt; 'Costo de tareas'!$B$13, 'Costo de tareas'!$B$13, IF(G4427 &lt; 'Costo de tareas'!$B$13*0.2, 0, 'Costo de tareas'!$B$13- G4427))</f>
        <v>39.28055556</v>
      </c>
      <c r="I4427" s="17">
        <f>IF(H4427=0,'Costo de tareas'!$B$13,'Costo de tareas'!$B$13-H4427)</f>
        <v>0</v>
      </c>
      <c r="J4427" s="2"/>
      <c r="K4427" s="2"/>
      <c r="P4427" s="2"/>
    </row>
    <row r="4428">
      <c r="A4428" s="3" t="s">
        <v>5849</v>
      </c>
      <c r="B4428" s="11" t="str">
        <f t="shared" si="1"/>
        <v>20130704</v>
      </c>
      <c r="C4428" s="12">
        <f t="shared" si="2"/>
        <v>41459</v>
      </c>
      <c r="D4428" s="3" t="str">
        <f t="shared" si="3"/>
        <v>10</v>
      </c>
      <c r="E4428" s="13">
        <v>873.0</v>
      </c>
      <c r="F4428" s="14">
        <f>'Costo de tareas'!$B$15</f>
        <v>0.1964027778</v>
      </c>
      <c r="G4428" s="15">
        <f>'Producción diaria'!$T$3*$L$2*$M$2*$N$2*E4428*1000/'Costo de tareas'!$B$14</f>
        <v>1312.609569</v>
      </c>
      <c r="H4428" s="16">
        <f>IF(G4428 &gt; 'Costo de tareas'!$B$13, 'Costo de tareas'!$B$13, IF(G4428 &lt; 'Costo de tareas'!$B$13*0.2, 0, 'Costo de tareas'!$B$13- G4428))</f>
        <v>39.28055556</v>
      </c>
      <c r="I4428" s="17">
        <f>IF(H4428=0,'Costo de tareas'!$B$13,'Costo de tareas'!$B$13-H4428)</f>
        <v>0</v>
      </c>
      <c r="J4428" s="2"/>
      <c r="K4428" s="2"/>
      <c r="P4428" s="2"/>
    </row>
    <row r="4429">
      <c r="A4429" s="3" t="s">
        <v>5850</v>
      </c>
      <c r="B4429" s="11" t="str">
        <f t="shared" si="1"/>
        <v>20130704</v>
      </c>
      <c r="C4429" s="12">
        <f t="shared" si="2"/>
        <v>41459</v>
      </c>
      <c r="D4429" s="3" t="str">
        <f t="shared" si="3"/>
        <v>11</v>
      </c>
      <c r="E4429" s="13">
        <v>973.0</v>
      </c>
      <c r="F4429" s="14">
        <f>'Costo de tareas'!$B$15</f>
        <v>0.1964027778</v>
      </c>
      <c r="G4429" s="15">
        <f>'Producción diaria'!$T$3*$L$2*$M$2*$N$2*E4429*1000/'Costo de tareas'!$B$14</f>
        <v>1462.965763</v>
      </c>
      <c r="H4429" s="16">
        <f>IF(G4429 &gt; 'Costo de tareas'!$B$13, 'Costo de tareas'!$B$13, IF(G4429 &lt; 'Costo de tareas'!$B$13*0.2, 0, 'Costo de tareas'!$B$13- G4429))</f>
        <v>39.28055556</v>
      </c>
      <c r="I4429" s="17">
        <f>IF(H4429=0,'Costo de tareas'!$B$13,'Costo de tareas'!$B$13-H4429)</f>
        <v>0</v>
      </c>
      <c r="J4429" s="2"/>
      <c r="K4429" s="2"/>
      <c r="P4429" s="2"/>
    </row>
    <row r="4430">
      <c r="A4430" s="3" t="s">
        <v>5851</v>
      </c>
      <c r="B4430" s="11" t="str">
        <f t="shared" si="1"/>
        <v>20130704</v>
      </c>
      <c r="C4430" s="12">
        <f t="shared" si="2"/>
        <v>41459</v>
      </c>
      <c r="D4430" s="3" t="str">
        <f t="shared" si="3"/>
        <v>12</v>
      </c>
      <c r="E4430" s="13">
        <v>1018.0</v>
      </c>
      <c r="F4430" s="14">
        <f>'Costo de tareas'!$B$15</f>
        <v>0.1964027778</v>
      </c>
      <c r="G4430" s="15">
        <f>'Producción diaria'!$T$3*$L$2*$M$2*$N$2*E4430*1000/'Costo de tareas'!$B$14</f>
        <v>1530.62605</v>
      </c>
      <c r="H4430" s="16">
        <f>IF(G4430 &gt; 'Costo de tareas'!$B$13, 'Costo de tareas'!$B$13, IF(G4430 &lt; 'Costo de tareas'!$B$13*0.2, 0, 'Costo de tareas'!$B$13- G4430))</f>
        <v>39.28055556</v>
      </c>
      <c r="I4430" s="17">
        <f>IF(H4430=0,'Costo de tareas'!$B$13,'Costo de tareas'!$B$13-H4430)</f>
        <v>0</v>
      </c>
      <c r="J4430" s="2"/>
      <c r="K4430" s="2"/>
      <c r="P4430" s="2"/>
    </row>
    <row r="4431">
      <c r="A4431" s="3" t="s">
        <v>5852</v>
      </c>
      <c r="B4431" s="11" t="str">
        <f t="shared" si="1"/>
        <v>20130704</v>
      </c>
      <c r="C4431" s="12">
        <f t="shared" si="2"/>
        <v>41459</v>
      </c>
      <c r="D4431" s="3" t="str">
        <f t="shared" si="3"/>
        <v>13</v>
      </c>
      <c r="E4431" s="13">
        <v>1008.0</v>
      </c>
      <c r="F4431" s="14">
        <f>'Costo de tareas'!$B$15</f>
        <v>0.1964027778</v>
      </c>
      <c r="G4431" s="15">
        <f>'Producción diaria'!$T$3*$L$2*$M$2*$N$2*E4431*1000/'Costo de tareas'!$B$14</f>
        <v>1515.590431</v>
      </c>
      <c r="H4431" s="16">
        <f>IF(G4431 &gt; 'Costo de tareas'!$B$13, 'Costo de tareas'!$B$13, IF(G4431 &lt; 'Costo de tareas'!$B$13*0.2, 0, 'Costo de tareas'!$B$13- G4431))</f>
        <v>39.28055556</v>
      </c>
      <c r="I4431" s="17">
        <f>IF(H4431=0,'Costo de tareas'!$B$13,'Costo de tareas'!$B$13-H4431)</f>
        <v>0</v>
      </c>
      <c r="J4431" s="2"/>
      <c r="K4431" s="2"/>
      <c r="P4431" s="2"/>
    </row>
    <row r="4432">
      <c r="A4432" s="3" t="s">
        <v>5853</v>
      </c>
      <c r="B4432" s="11" t="str">
        <f t="shared" si="1"/>
        <v>20130704</v>
      </c>
      <c r="C4432" s="12">
        <f t="shared" si="2"/>
        <v>41459</v>
      </c>
      <c r="D4432" s="3" t="str">
        <f t="shared" si="3"/>
        <v>14</v>
      </c>
      <c r="E4432" s="13">
        <v>933.0</v>
      </c>
      <c r="F4432" s="14">
        <f>'Costo de tareas'!$B$15</f>
        <v>0.1964027778</v>
      </c>
      <c r="G4432" s="15">
        <f>'Producción diaria'!$T$3*$L$2*$M$2*$N$2*E4432*1000/'Costo de tareas'!$B$14</f>
        <v>1402.823285</v>
      </c>
      <c r="H4432" s="16">
        <f>IF(G4432 &gt; 'Costo de tareas'!$B$13, 'Costo de tareas'!$B$13, IF(G4432 &lt; 'Costo de tareas'!$B$13*0.2, 0, 'Costo de tareas'!$B$13- G4432))</f>
        <v>39.28055556</v>
      </c>
      <c r="I4432" s="17">
        <f>IF(H4432=0,'Costo de tareas'!$B$13,'Costo de tareas'!$B$13-H4432)</f>
        <v>0</v>
      </c>
      <c r="J4432" s="2"/>
      <c r="K4432" s="2"/>
      <c r="P4432" s="2"/>
    </row>
    <row r="4433">
      <c r="A4433" s="3" t="s">
        <v>5854</v>
      </c>
      <c r="B4433" s="11" t="str">
        <f t="shared" si="1"/>
        <v>20130704</v>
      </c>
      <c r="C4433" s="12">
        <f t="shared" si="2"/>
        <v>41459</v>
      </c>
      <c r="D4433" s="3" t="str">
        <f t="shared" si="3"/>
        <v>15</v>
      </c>
      <c r="E4433" s="13">
        <v>797.0</v>
      </c>
      <c r="F4433" s="14">
        <f>'Costo de tareas'!$B$15</f>
        <v>0.1964027778</v>
      </c>
      <c r="G4433" s="15">
        <f>'Producción diaria'!$T$3*$L$2*$M$2*$N$2*E4433*1000/'Costo de tareas'!$B$14</f>
        <v>1198.338862</v>
      </c>
      <c r="H4433" s="16">
        <f>IF(G4433 &gt; 'Costo de tareas'!$B$13, 'Costo de tareas'!$B$13, IF(G4433 &lt; 'Costo de tareas'!$B$13*0.2, 0, 'Costo de tareas'!$B$13- G4433))</f>
        <v>39.28055556</v>
      </c>
      <c r="I4433" s="17">
        <f>IF(H4433=0,'Costo de tareas'!$B$13,'Costo de tareas'!$B$13-H4433)</f>
        <v>0</v>
      </c>
      <c r="J4433" s="2"/>
      <c r="K4433" s="2"/>
      <c r="P4433" s="2"/>
    </row>
    <row r="4434">
      <c r="A4434" s="3" t="s">
        <v>5855</v>
      </c>
      <c r="B4434" s="11" t="str">
        <f t="shared" si="1"/>
        <v>20130704</v>
      </c>
      <c r="C4434" s="12">
        <f t="shared" si="2"/>
        <v>41459</v>
      </c>
      <c r="D4434" s="3" t="str">
        <f t="shared" si="3"/>
        <v>16</v>
      </c>
      <c r="E4434" s="13">
        <v>625.0</v>
      </c>
      <c r="F4434" s="14">
        <f>'Costo de tareas'!$B$15</f>
        <v>0.1964027778</v>
      </c>
      <c r="G4434" s="15">
        <f>'Producción diaria'!$T$3*$L$2*$M$2*$N$2*E4434*1000/'Costo de tareas'!$B$14</f>
        <v>939.7262095</v>
      </c>
      <c r="H4434" s="16">
        <f>IF(G4434 &gt; 'Costo de tareas'!$B$13, 'Costo de tareas'!$B$13, IF(G4434 &lt; 'Costo de tareas'!$B$13*0.2, 0, 'Costo de tareas'!$B$13- G4434))</f>
        <v>39.28055556</v>
      </c>
      <c r="I4434" s="17">
        <f>IF(H4434=0,'Costo de tareas'!$B$13,'Costo de tareas'!$B$13-H4434)</f>
        <v>0</v>
      </c>
      <c r="J4434" s="2"/>
      <c r="K4434" s="2"/>
      <c r="P4434" s="2"/>
    </row>
    <row r="4435">
      <c r="A4435" s="3" t="s">
        <v>5856</v>
      </c>
      <c r="B4435" s="11" t="str">
        <f t="shared" si="1"/>
        <v>20130704</v>
      </c>
      <c r="C4435" s="12">
        <f t="shared" si="2"/>
        <v>41459</v>
      </c>
      <c r="D4435" s="3" t="str">
        <f t="shared" si="3"/>
        <v>17</v>
      </c>
      <c r="E4435" s="13">
        <v>429.0</v>
      </c>
      <c r="F4435" s="14">
        <f>'Costo de tareas'!$B$15</f>
        <v>0.1964027778</v>
      </c>
      <c r="G4435" s="15">
        <f>'Producción diaria'!$T$3*$L$2*$M$2*$N$2*E4435*1000/'Costo de tareas'!$B$14</f>
        <v>645.0280702</v>
      </c>
      <c r="H4435" s="16">
        <f>IF(G4435 &gt; 'Costo de tareas'!$B$13, 'Costo de tareas'!$B$13, IF(G4435 &lt; 'Costo de tareas'!$B$13*0.2, 0, 'Costo de tareas'!$B$13- G4435))</f>
        <v>39.28055556</v>
      </c>
      <c r="I4435" s="17">
        <f>IF(H4435=0,'Costo de tareas'!$B$13,'Costo de tareas'!$B$13-H4435)</f>
        <v>0</v>
      </c>
      <c r="J4435" s="2"/>
      <c r="K4435" s="2"/>
      <c r="P4435" s="2"/>
    </row>
    <row r="4436">
      <c r="A4436" s="3" t="s">
        <v>5857</v>
      </c>
      <c r="B4436" s="11" t="str">
        <f t="shared" si="1"/>
        <v>20130704</v>
      </c>
      <c r="C4436" s="12">
        <f t="shared" si="2"/>
        <v>41459</v>
      </c>
      <c r="D4436" s="3" t="str">
        <f t="shared" si="3"/>
        <v>18</v>
      </c>
      <c r="E4436" s="13">
        <v>222.0</v>
      </c>
      <c r="F4436" s="14">
        <f>'Costo de tareas'!$B$15</f>
        <v>0.1964027778</v>
      </c>
      <c r="G4436" s="15">
        <f>'Producción diaria'!$T$3*$L$2*$M$2*$N$2*E4436*1000/'Costo de tareas'!$B$14</f>
        <v>333.7907496</v>
      </c>
      <c r="H4436" s="16">
        <f>IF(G4436 &gt; 'Costo de tareas'!$B$13, 'Costo de tareas'!$B$13, IF(G4436 &lt; 'Costo de tareas'!$B$13*0.2, 0, 'Costo de tareas'!$B$13- G4436))</f>
        <v>39.28055556</v>
      </c>
      <c r="I4436" s="17">
        <f>IF(H4436=0,'Costo de tareas'!$B$13,'Costo de tareas'!$B$13-H4436)</f>
        <v>0</v>
      </c>
      <c r="J4436" s="2"/>
      <c r="K4436" s="2"/>
      <c r="P4436" s="2"/>
    </row>
    <row r="4437">
      <c r="A4437" s="3" t="s">
        <v>5858</v>
      </c>
      <c r="B4437" s="11" t="str">
        <f t="shared" si="1"/>
        <v>20130704</v>
      </c>
      <c r="C4437" s="12">
        <f t="shared" si="2"/>
        <v>41459</v>
      </c>
      <c r="D4437" s="3" t="str">
        <f t="shared" si="3"/>
        <v>19</v>
      </c>
      <c r="E4437" s="13">
        <v>5.0</v>
      </c>
      <c r="F4437" s="14">
        <f>'Costo de tareas'!$B$15</f>
        <v>0.1964027778</v>
      </c>
      <c r="G4437" s="15">
        <f>'Producción diaria'!$T$3*$L$2*$M$2*$N$2*E4437*1000/'Costo de tareas'!$B$14</f>
        <v>7.517809676</v>
      </c>
      <c r="H4437" s="16">
        <f>IF(G4437 &gt; 'Costo de tareas'!$B$13, 'Costo de tareas'!$B$13, IF(G4437 &lt; 'Costo de tareas'!$B$13*0.2, 0, 'Costo de tareas'!$B$13- G4437))</f>
        <v>0</v>
      </c>
      <c r="I4437" s="17">
        <f>IF(H4437=0,'Costo de tareas'!$B$13,'Costo de tareas'!$B$13-H4437)</f>
        <v>39.28055556</v>
      </c>
      <c r="J4437" s="2"/>
      <c r="K4437" s="2"/>
      <c r="P4437" s="2"/>
    </row>
    <row r="4438">
      <c r="A4438" s="3" t="s">
        <v>5859</v>
      </c>
      <c r="B4438" s="11" t="str">
        <f t="shared" si="1"/>
        <v>20130704</v>
      </c>
      <c r="C4438" s="12">
        <f t="shared" si="2"/>
        <v>41459</v>
      </c>
      <c r="D4438" s="3" t="str">
        <f t="shared" si="3"/>
        <v>20</v>
      </c>
      <c r="E4438" s="13">
        <v>0.0</v>
      </c>
      <c r="F4438" s="14">
        <f>'Costo de tareas'!$B$15</f>
        <v>0.1964027778</v>
      </c>
      <c r="G4438" s="15">
        <f>'Producción diaria'!$T$3*$L$2*$M$2*$N$2*E4438*1000/'Costo de tareas'!$B$14</f>
        <v>0</v>
      </c>
      <c r="H4438" s="16">
        <f>IF(G4438 &gt; 'Costo de tareas'!$B$13, 'Costo de tareas'!$B$13, IF(G4438 &lt; 'Costo de tareas'!$B$13*0.2, 0, 'Costo de tareas'!$B$13- G4438))</f>
        <v>0</v>
      </c>
      <c r="I4438" s="17">
        <f>IF(H4438=0,'Costo de tareas'!$B$13,'Costo de tareas'!$B$13-H4438)</f>
        <v>39.28055556</v>
      </c>
      <c r="J4438" s="2"/>
      <c r="K4438" s="2"/>
      <c r="P4438" s="2"/>
    </row>
    <row r="4439">
      <c r="A4439" s="3" t="s">
        <v>5861</v>
      </c>
      <c r="B4439" s="11" t="str">
        <f t="shared" si="1"/>
        <v>20130704</v>
      </c>
      <c r="C4439" s="12">
        <f t="shared" si="2"/>
        <v>41459</v>
      </c>
      <c r="D4439" s="3" t="str">
        <f t="shared" si="3"/>
        <v>21</v>
      </c>
      <c r="E4439" s="13">
        <v>0.0</v>
      </c>
      <c r="F4439" s="14">
        <f>'Costo de tareas'!$B$15</f>
        <v>0.1964027778</v>
      </c>
      <c r="G4439" s="15">
        <f>'Producción diaria'!$T$3*$L$2*$M$2*$N$2*E4439*1000/'Costo de tareas'!$B$14</f>
        <v>0</v>
      </c>
      <c r="H4439" s="16">
        <f>IF(G4439 &gt; 'Costo de tareas'!$B$13, 'Costo de tareas'!$B$13, IF(G4439 &lt; 'Costo de tareas'!$B$13*0.2, 0, 'Costo de tareas'!$B$13- G4439))</f>
        <v>0</v>
      </c>
      <c r="I4439" s="17">
        <f>IF(H4439=0,'Costo de tareas'!$B$13,'Costo de tareas'!$B$13-H4439)</f>
        <v>39.28055556</v>
      </c>
      <c r="J4439" s="2"/>
      <c r="K4439" s="2"/>
      <c r="P4439" s="2"/>
    </row>
    <row r="4440">
      <c r="A4440" s="3" t="s">
        <v>5863</v>
      </c>
      <c r="B4440" s="11" t="str">
        <f t="shared" si="1"/>
        <v>20130704</v>
      </c>
      <c r="C4440" s="12">
        <f t="shared" si="2"/>
        <v>41459</v>
      </c>
      <c r="D4440" s="3" t="str">
        <f t="shared" si="3"/>
        <v>22</v>
      </c>
      <c r="E4440" s="13">
        <v>0.0</v>
      </c>
      <c r="F4440" s="14">
        <f>'Costo de tareas'!$B$15</f>
        <v>0.1964027778</v>
      </c>
      <c r="G4440" s="15">
        <f>'Producción diaria'!$T$3*$L$2*$M$2*$N$2*E4440*1000/'Costo de tareas'!$B$14</f>
        <v>0</v>
      </c>
      <c r="H4440" s="16">
        <f>IF(G4440 &gt; 'Costo de tareas'!$B$13, 'Costo de tareas'!$B$13, IF(G4440 &lt; 'Costo de tareas'!$B$13*0.2, 0, 'Costo de tareas'!$B$13- G4440))</f>
        <v>0</v>
      </c>
      <c r="I4440" s="17">
        <f>IF(H4440=0,'Costo de tareas'!$B$13,'Costo de tareas'!$B$13-H4440)</f>
        <v>39.28055556</v>
      </c>
      <c r="J4440" s="2"/>
      <c r="K4440" s="2"/>
      <c r="P4440" s="2"/>
    </row>
    <row r="4441">
      <c r="A4441" s="3" t="s">
        <v>5865</v>
      </c>
      <c r="B4441" s="11" t="str">
        <f t="shared" si="1"/>
        <v>20130704</v>
      </c>
      <c r="C4441" s="12">
        <f t="shared" si="2"/>
        <v>41459</v>
      </c>
      <c r="D4441" s="3" t="str">
        <f t="shared" si="3"/>
        <v>23</v>
      </c>
      <c r="E4441" s="13">
        <v>0.0</v>
      </c>
      <c r="F4441" s="14">
        <f>'Costo de tareas'!$B$15</f>
        <v>0.1964027778</v>
      </c>
      <c r="G4441" s="15">
        <f>'Producción diaria'!$T$3*$L$2*$M$2*$N$2*E4441*1000/'Costo de tareas'!$B$14</f>
        <v>0</v>
      </c>
      <c r="H4441" s="16">
        <f>IF(G4441 &gt; 'Costo de tareas'!$B$13, 'Costo de tareas'!$B$13, IF(G4441 &lt; 'Costo de tareas'!$B$13*0.2, 0, 'Costo de tareas'!$B$13- G4441))</f>
        <v>0</v>
      </c>
      <c r="I4441" s="17">
        <f>IF(H4441=0,'Costo de tareas'!$B$13,'Costo de tareas'!$B$13-H4441)</f>
        <v>39.28055556</v>
      </c>
      <c r="J4441" s="2"/>
      <c r="K4441" s="2"/>
      <c r="P4441" s="2"/>
    </row>
    <row r="4442">
      <c r="A4442" s="3" t="s">
        <v>5867</v>
      </c>
      <c r="B4442" s="11" t="str">
        <f t="shared" si="1"/>
        <v>20130705</v>
      </c>
      <c r="C4442" s="12">
        <f t="shared" si="2"/>
        <v>41460</v>
      </c>
      <c r="D4442" s="3" t="str">
        <f t="shared" si="3"/>
        <v>00</v>
      </c>
      <c r="E4442" s="13">
        <v>0.0</v>
      </c>
      <c r="F4442" s="14">
        <f>'Costo de tareas'!$B$15</f>
        <v>0.1964027778</v>
      </c>
      <c r="G4442" s="15">
        <f>'Producción diaria'!$T$3*$L$2*$M$2*$N$2*E4442*1000/'Costo de tareas'!$B$14</f>
        <v>0</v>
      </c>
      <c r="H4442" s="16">
        <f>IF(G4442 &gt; 'Costo de tareas'!$B$13, 'Costo de tareas'!$B$13, IF(G4442 &lt; 'Costo de tareas'!$B$13*0.2, 0, 'Costo de tareas'!$B$13- G4442))</f>
        <v>0</v>
      </c>
      <c r="I4442" s="17">
        <f>IF(H4442=0,'Costo de tareas'!$B$13,'Costo de tareas'!$B$13-H4442)</f>
        <v>39.28055556</v>
      </c>
      <c r="J4442" s="2"/>
      <c r="K4442" s="2"/>
      <c r="P4442" s="2"/>
    </row>
    <row r="4443">
      <c r="A4443" s="3" t="s">
        <v>5869</v>
      </c>
      <c r="B4443" s="11" t="str">
        <f t="shared" si="1"/>
        <v>20130705</v>
      </c>
      <c r="C4443" s="12">
        <f t="shared" si="2"/>
        <v>41460</v>
      </c>
      <c r="D4443" s="3" t="str">
        <f t="shared" si="3"/>
        <v>01</v>
      </c>
      <c r="E4443" s="13">
        <v>0.0</v>
      </c>
      <c r="F4443" s="14">
        <f>'Costo de tareas'!$B$15</f>
        <v>0.1964027778</v>
      </c>
      <c r="G4443" s="15">
        <f>'Producción diaria'!$T$3*$L$2*$M$2*$N$2*E4443*1000/'Costo de tareas'!$B$14</f>
        <v>0</v>
      </c>
      <c r="H4443" s="16">
        <f>IF(G4443 &gt; 'Costo de tareas'!$B$13, 'Costo de tareas'!$B$13, IF(G4443 &lt; 'Costo de tareas'!$B$13*0.2, 0, 'Costo de tareas'!$B$13- G4443))</f>
        <v>0</v>
      </c>
      <c r="I4443" s="17">
        <f>IF(H4443=0,'Costo de tareas'!$B$13,'Costo de tareas'!$B$13-H4443)</f>
        <v>39.28055556</v>
      </c>
      <c r="J4443" s="2"/>
      <c r="K4443" s="2"/>
      <c r="P4443" s="2"/>
    </row>
    <row r="4444">
      <c r="A4444" s="3" t="s">
        <v>5871</v>
      </c>
      <c r="B4444" s="11" t="str">
        <f t="shared" si="1"/>
        <v>20130705</v>
      </c>
      <c r="C4444" s="12">
        <f t="shared" si="2"/>
        <v>41460</v>
      </c>
      <c r="D4444" s="3" t="str">
        <f t="shared" si="3"/>
        <v>02</v>
      </c>
      <c r="E4444" s="13">
        <v>0.0</v>
      </c>
      <c r="F4444" s="14">
        <f>'Costo de tareas'!$B$15</f>
        <v>0.1964027778</v>
      </c>
      <c r="G4444" s="15">
        <f>'Producción diaria'!$T$3*$L$2*$M$2*$N$2*E4444*1000/'Costo de tareas'!$B$14</f>
        <v>0</v>
      </c>
      <c r="H4444" s="16">
        <f>IF(G4444 &gt; 'Costo de tareas'!$B$13, 'Costo de tareas'!$B$13, IF(G4444 &lt; 'Costo de tareas'!$B$13*0.2, 0, 'Costo de tareas'!$B$13- G4444))</f>
        <v>0</v>
      </c>
      <c r="I4444" s="17">
        <f>IF(H4444=0,'Costo de tareas'!$B$13,'Costo de tareas'!$B$13-H4444)</f>
        <v>39.28055556</v>
      </c>
      <c r="J4444" s="2"/>
      <c r="K4444" s="2"/>
      <c r="P4444" s="2"/>
    </row>
    <row r="4445">
      <c r="A4445" s="3" t="s">
        <v>5872</v>
      </c>
      <c r="B4445" s="11" t="str">
        <f t="shared" si="1"/>
        <v>20130705</v>
      </c>
      <c r="C4445" s="12">
        <f t="shared" si="2"/>
        <v>41460</v>
      </c>
      <c r="D4445" s="3" t="str">
        <f t="shared" si="3"/>
        <v>03</v>
      </c>
      <c r="E4445" s="13">
        <v>0.0</v>
      </c>
      <c r="F4445" s="14">
        <f>'Costo de tareas'!$B$15</f>
        <v>0.1964027778</v>
      </c>
      <c r="G4445" s="15">
        <f>'Producción diaria'!$T$3*$L$2*$M$2*$N$2*E4445*1000/'Costo de tareas'!$B$14</f>
        <v>0</v>
      </c>
      <c r="H4445" s="16">
        <f>IF(G4445 &gt; 'Costo de tareas'!$B$13, 'Costo de tareas'!$B$13, IF(G4445 &lt; 'Costo de tareas'!$B$13*0.2, 0, 'Costo de tareas'!$B$13- G4445))</f>
        <v>0</v>
      </c>
      <c r="I4445" s="17">
        <f>IF(H4445=0,'Costo de tareas'!$B$13,'Costo de tareas'!$B$13-H4445)</f>
        <v>39.28055556</v>
      </c>
      <c r="J4445" s="2"/>
      <c r="K4445" s="2"/>
      <c r="P4445" s="2"/>
    </row>
    <row r="4446">
      <c r="A4446" s="3" t="s">
        <v>5874</v>
      </c>
      <c r="B4446" s="11" t="str">
        <f t="shared" si="1"/>
        <v>20130705</v>
      </c>
      <c r="C4446" s="12">
        <f t="shared" si="2"/>
        <v>41460</v>
      </c>
      <c r="D4446" s="3" t="str">
        <f t="shared" si="3"/>
        <v>04</v>
      </c>
      <c r="E4446" s="13">
        <v>0.0</v>
      </c>
      <c r="F4446" s="14">
        <f>'Costo de tareas'!$B$15</f>
        <v>0.1964027778</v>
      </c>
      <c r="G4446" s="15">
        <f>'Producción diaria'!$T$3*$L$2*$M$2*$N$2*E4446*1000/'Costo de tareas'!$B$14</f>
        <v>0</v>
      </c>
      <c r="H4446" s="16">
        <f>IF(G4446 &gt; 'Costo de tareas'!$B$13, 'Costo de tareas'!$B$13, IF(G4446 &lt; 'Costo de tareas'!$B$13*0.2, 0, 'Costo de tareas'!$B$13- G4446))</f>
        <v>0</v>
      </c>
      <c r="I4446" s="17">
        <f>IF(H4446=0,'Costo de tareas'!$B$13,'Costo de tareas'!$B$13-H4446)</f>
        <v>39.28055556</v>
      </c>
      <c r="J4446" s="2"/>
      <c r="K4446" s="2"/>
      <c r="P4446" s="2"/>
    </row>
    <row r="4447">
      <c r="A4447" s="3" t="s">
        <v>5876</v>
      </c>
      <c r="B4447" s="11" t="str">
        <f t="shared" si="1"/>
        <v>20130705</v>
      </c>
      <c r="C4447" s="12">
        <f t="shared" si="2"/>
        <v>41460</v>
      </c>
      <c r="D4447" s="3" t="str">
        <f t="shared" si="3"/>
        <v>05</v>
      </c>
      <c r="E4447" s="13">
        <v>6.0</v>
      </c>
      <c r="F4447" s="14">
        <f>'Costo de tareas'!$B$15</f>
        <v>0.1964027778</v>
      </c>
      <c r="G4447" s="15">
        <f>'Producción diaria'!$T$3*$L$2*$M$2*$N$2*E4447*1000/'Costo de tareas'!$B$14</f>
        <v>9.021371611</v>
      </c>
      <c r="H4447" s="16">
        <f>IF(G4447 &gt; 'Costo de tareas'!$B$13, 'Costo de tareas'!$B$13, IF(G4447 &lt; 'Costo de tareas'!$B$13*0.2, 0, 'Costo de tareas'!$B$13- G4447))</f>
        <v>30.25918394</v>
      </c>
      <c r="I4447" s="17">
        <f>IF(H4447=0,'Costo de tareas'!$B$13,'Costo de tareas'!$B$13-H4447)</f>
        <v>9.021371611</v>
      </c>
      <c r="J4447" s="2"/>
      <c r="K4447" s="2"/>
      <c r="P4447" s="2"/>
    </row>
    <row r="4448">
      <c r="A4448" s="3" t="s">
        <v>5877</v>
      </c>
      <c r="B4448" s="11" t="str">
        <f t="shared" si="1"/>
        <v>20130705</v>
      </c>
      <c r="C4448" s="12">
        <f t="shared" si="2"/>
        <v>41460</v>
      </c>
      <c r="D4448" s="3" t="str">
        <f t="shared" si="3"/>
        <v>06</v>
      </c>
      <c r="E4448" s="13">
        <v>163.0</v>
      </c>
      <c r="F4448" s="14">
        <f>'Costo de tareas'!$B$15</f>
        <v>0.1964027778</v>
      </c>
      <c r="G4448" s="15">
        <f>'Producción diaria'!$T$3*$L$2*$M$2*$N$2*E4448*1000/'Costo de tareas'!$B$14</f>
        <v>245.0805954</v>
      </c>
      <c r="H4448" s="16">
        <f>IF(G4448 &gt; 'Costo de tareas'!$B$13, 'Costo de tareas'!$B$13, IF(G4448 &lt; 'Costo de tareas'!$B$13*0.2, 0, 'Costo de tareas'!$B$13- G4448))</f>
        <v>39.28055556</v>
      </c>
      <c r="I4448" s="17">
        <f>IF(H4448=0,'Costo de tareas'!$B$13,'Costo de tareas'!$B$13-H4448)</f>
        <v>0</v>
      </c>
      <c r="J4448" s="2"/>
      <c r="K4448" s="2"/>
      <c r="P4448" s="2"/>
    </row>
    <row r="4449">
      <c r="A4449" s="3" t="s">
        <v>5878</v>
      </c>
      <c r="B4449" s="11" t="str">
        <f t="shared" si="1"/>
        <v>20130705</v>
      </c>
      <c r="C4449" s="12">
        <f t="shared" si="2"/>
        <v>41460</v>
      </c>
      <c r="D4449" s="3" t="str">
        <f t="shared" si="3"/>
        <v>07</v>
      </c>
      <c r="E4449" s="13">
        <v>36.0</v>
      </c>
      <c r="F4449" s="14">
        <f>'Costo de tareas'!$B$15</f>
        <v>0.1964027778</v>
      </c>
      <c r="G4449" s="15">
        <f>'Producción diaria'!$T$3*$L$2*$M$2*$N$2*E4449*1000/'Costo de tareas'!$B$14</f>
        <v>54.12822967</v>
      </c>
      <c r="H4449" s="16">
        <f>IF(G4449 &gt; 'Costo de tareas'!$B$13, 'Costo de tareas'!$B$13, IF(G4449 &lt; 'Costo de tareas'!$B$13*0.2, 0, 'Costo de tareas'!$B$13- G4449))</f>
        <v>39.28055556</v>
      </c>
      <c r="I4449" s="17">
        <f>IF(H4449=0,'Costo de tareas'!$B$13,'Costo de tareas'!$B$13-H4449)</f>
        <v>0</v>
      </c>
      <c r="J4449" s="2"/>
      <c r="K4449" s="2"/>
      <c r="P4449" s="2"/>
    </row>
    <row r="4450">
      <c r="A4450" s="3" t="s">
        <v>5879</v>
      </c>
      <c r="B4450" s="11" t="str">
        <f t="shared" si="1"/>
        <v>20130705</v>
      </c>
      <c r="C4450" s="12">
        <f t="shared" si="2"/>
        <v>41460</v>
      </c>
      <c r="D4450" s="3" t="str">
        <f t="shared" si="3"/>
        <v>08</v>
      </c>
      <c r="E4450" s="13">
        <v>552.0</v>
      </c>
      <c r="F4450" s="14">
        <f>'Costo de tareas'!$B$15</f>
        <v>0.1964027778</v>
      </c>
      <c r="G4450" s="15">
        <f>'Producción diaria'!$T$3*$L$2*$M$2*$N$2*E4450*1000/'Costo de tareas'!$B$14</f>
        <v>829.9661882</v>
      </c>
      <c r="H4450" s="16">
        <f>IF(G4450 &gt; 'Costo de tareas'!$B$13, 'Costo de tareas'!$B$13, IF(G4450 &lt; 'Costo de tareas'!$B$13*0.2, 0, 'Costo de tareas'!$B$13- G4450))</f>
        <v>39.28055556</v>
      </c>
      <c r="I4450" s="17">
        <f>IF(H4450=0,'Costo de tareas'!$B$13,'Costo de tareas'!$B$13-H4450)</f>
        <v>0</v>
      </c>
      <c r="J4450" s="2"/>
      <c r="K4450" s="2"/>
      <c r="P4450" s="2"/>
    </row>
    <row r="4451">
      <c r="A4451" s="3" t="s">
        <v>5880</v>
      </c>
      <c r="B4451" s="11" t="str">
        <f t="shared" si="1"/>
        <v>20130705</v>
      </c>
      <c r="C4451" s="12">
        <f t="shared" si="2"/>
        <v>41460</v>
      </c>
      <c r="D4451" s="3" t="str">
        <f t="shared" si="3"/>
        <v>09</v>
      </c>
      <c r="E4451" s="13">
        <v>73.0</v>
      </c>
      <c r="F4451" s="14">
        <f>'Costo de tareas'!$B$15</f>
        <v>0.1964027778</v>
      </c>
      <c r="G4451" s="15">
        <f>'Producción diaria'!$T$3*$L$2*$M$2*$N$2*E4451*1000/'Costo de tareas'!$B$14</f>
        <v>109.7600213</v>
      </c>
      <c r="H4451" s="16">
        <f>IF(G4451 &gt; 'Costo de tareas'!$B$13, 'Costo de tareas'!$B$13, IF(G4451 &lt; 'Costo de tareas'!$B$13*0.2, 0, 'Costo de tareas'!$B$13- G4451))</f>
        <v>39.28055556</v>
      </c>
      <c r="I4451" s="17">
        <f>IF(H4451=0,'Costo de tareas'!$B$13,'Costo de tareas'!$B$13-H4451)</f>
        <v>0</v>
      </c>
      <c r="J4451" s="2"/>
      <c r="K4451" s="2"/>
      <c r="P4451" s="2"/>
    </row>
    <row r="4452">
      <c r="A4452" s="3" t="s">
        <v>5881</v>
      </c>
      <c r="B4452" s="11" t="str">
        <f t="shared" si="1"/>
        <v>20130705</v>
      </c>
      <c r="C4452" s="12">
        <f t="shared" si="2"/>
        <v>41460</v>
      </c>
      <c r="D4452" s="3" t="str">
        <f t="shared" si="3"/>
        <v>10</v>
      </c>
      <c r="E4452" s="13">
        <v>877.0</v>
      </c>
      <c r="F4452" s="14">
        <f>'Costo de tareas'!$B$15</f>
        <v>0.1964027778</v>
      </c>
      <c r="G4452" s="15">
        <f>'Producción diaria'!$T$3*$L$2*$M$2*$N$2*E4452*1000/'Costo de tareas'!$B$14</f>
        <v>1318.623817</v>
      </c>
      <c r="H4452" s="16">
        <f>IF(G4452 &gt; 'Costo de tareas'!$B$13, 'Costo de tareas'!$B$13, IF(G4452 &lt; 'Costo de tareas'!$B$13*0.2, 0, 'Costo de tareas'!$B$13- G4452))</f>
        <v>39.28055556</v>
      </c>
      <c r="I4452" s="17">
        <f>IF(H4452=0,'Costo de tareas'!$B$13,'Costo de tareas'!$B$13-H4452)</f>
        <v>0</v>
      </c>
      <c r="J4452" s="2"/>
      <c r="K4452" s="2"/>
      <c r="P4452" s="2"/>
    </row>
    <row r="4453">
      <c r="A4453" s="3" t="s">
        <v>5882</v>
      </c>
      <c r="B4453" s="11" t="str">
        <f t="shared" si="1"/>
        <v>20130705</v>
      </c>
      <c r="C4453" s="12">
        <f t="shared" si="2"/>
        <v>41460</v>
      </c>
      <c r="D4453" s="3" t="str">
        <f t="shared" si="3"/>
        <v>11</v>
      </c>
      <c r="E4453" s="13">
        <v>977.0</v>
      </c>
      <c r="F4453" s="14">
        <f>'Costo de tareas'!$B$15</f>
        <v>0.1964027778</v>
      </c>
      <c r="G4453" s="15">
        <f>'Producción diaria'!$T$3*$L$2*$M$2*$N$2*E4453*1000/'Costo de tareas'!$B$14</f>
        <v>1468.980011</v>
      </c>
      <c r="H4453" s="16">
        <f>IF(G4453 &gt; 'Costo de tareas'!$B$13, 'Costo de tareas'!$B$13, IF(G4453 &lt; 'Costo de tareas'!$B$13*0.2, 0, 'Costo de tareas'!$B$13- G4453))</f>
        <v>39.28055556</v>
      </c>
      <c r="I4453" s="17">
        <f>IF(H4453=0,'Costo de tareas'!$B$13,'Costo de tareas'!$B$13-H4453)</f>
        <v>0</v>
      </c>
      <c r="J4453" s="2"/>
      <c r="K4453" s="2"/>
      <c r="P4453" s="2"/>
    </row>
    <row r="4454">
      <c r="A4454" s="3" t="s">
        <v>5883</v>
      </c>
      <c r="B4454" s="11" t="str">
        <f t="shared" si="1"/>
        <v>20130705</v>
      </c>
      <c r="C4454" s="12">
        <f t="shared" si="2"/>
        <v>41460</v>
      </c>
      <c r="D4454" s="3" t="str">
        <f t="shared" si="3"/>
        <v>12</v>
      </c>
      <c r="E4454" s="13">
        <v>1022.0</v>
      </c>
      <c r="F4454" s="14">
        <f>'Costo de tareas'!$B$15</f>
        <v>0.1964027778</v>
      </c>
      <c r="G4454" s="15">
        <f>'Producción diaria'!$T$3*$L$2*$M$2*$N$2*E4454*1000/'Costo de tareas'!$B$14</f>
        <v>1536.640298</v>
      </c>
      <c r="H4454" s="16">
        <f>IF(G4454 &gt; 'Costo de tareas'!$B$13, 'Costo de tareas'!$B$13, IF(G4454 &lt; 'Costo de tareas'!$B$13*0.2, 0, 'Costo de tareas'!$B$13- G4454))</f>
        <v>39.28055556</v>
      </c>
      <c r="I4454" s="17">
        <f>IF(H4454=0,'Costo de tareas'!$B$13,'Costo de tareas'!$B$13-H4454)</f>
        <v>0</v>
      </c>
      <c r="J4454" s="2"/>
      <c r="K4454" s="2"/>
      <c r="P4454" s="2"/>
    </row>
    <row r="4455">
      <c r="A4455" s="3" t="s">
        <v>5884</v>
      </c>
      <c r="B4455" s="11" t="str">
        <f t="shared" si="1"/>
        <v>20130705</v>
      </c>
      <c r="C4455" s="12">
        <f t="shared" si="2"/>
        <v>41460</v>
      </c>
      <c r="D4455" s="3" t="str">
        <f t="shared" si="3"/>
        <v>13</v>
      </c>
      <c r="E4455" s="13">
        <v>1012.0</v>
      </c>
      <c r="F4455" s="14">
        <f>'Costo de tareas'!$B$15</f>
        <v>0.1964027778</v>
      </c>
      <c r="G4455" s="15">
        <f>'Producción diaria'!$T$3*$L$2*$M$2*$N$2*E4455*1000/'Costo de tareas'!$B$14</f>
        <v>1521.604678</v>
      </c>
      <c r="H4455" s="16">
        <f>IF(G4455 &gt; 'Costo de tareas'!$B$13, 'Costo de tareas'!$B$13, IF(G4455 &lt; 'Costo de tareas'!$B$13*0.2, 0, 'Costo de tareas'!$B$13- G4455))</f>
        <v>39.28055556</v>
      </c>
      <c r="I4455" s="17">
        <f>IF(H4455=0,'Costo de tareas'!$B$13,'Costo de tareas'!$B$13-H4455)</f>
        <v>0</v>
      </c>
      <c r="J4455" s="2"/>
      <c r="K4455" s="2"/>
      <c r="P4455" s="2"/>
    </row>
    <row r="4456">
      <c r="A4456" s="3" t="s">
        <v>5885</v>
      </c>
      <c r="B4456" s="11" t="str">
        <f t="shared" si="1"/>
        <v>20130705</v>
      </c>
      <c r="C4456" s="12">
        <f t="shared" si="2"/>
        <v>41460</v>
      </c>
      <c r="D4456" s="3" t="str">
        <f t="shared" si="3"/>
        <v>14</v>
      </c>
      <c r="E4456" s="13">
        <v>937.0</v>
      </c>
      <c r="F4456" s="14">
        <f>'Costo de tareas'!$B$15</f>
        <v>0.1964027778</v>
      </c>
      <c r="G4456" s="15">
        <f>'Producción diaria'!$T$3*$L$2*$M$2*$N$2*E4456*1000/'Costo de tareas'!$B$14</f>
        <v>1408.837533</v>
      </c>
      <c r="H4456" s="16">
        <f>IF(G4456 &gt; 'Costo de tareas'!$B$13, 'Costo de tareas'!$B$13, IF(G4456 &lt; 'Costo de tareas'!$B$13*0.2, 0, 'Costo de tareas'!$B$13- G4456))</f>
        <v>39.28055556</v>
      </c>
      <c r="I4456" s="17">
        <f>IF(H4456=0,'Costo de tareas'!$B$13,'Costo de tareas'!$B$13-H4456)</f>
        <v>0</v>
      </c>
      <c r="J4456" s="2"/>
      <c r="K4456" s="2"/>
      <c r="P4456" s="2"/>
    </row>
    <row r="4457">
      <c r="A4457" s="3" t="s">
        <v>5886</v>
      </c>
      <c r="B4457" s="11" t="str">
        <f t="shared" si="1"/>
        <v>20130705</v>
      </c>
      <c r="C4457" s="12">
        <f t="shared" si="2"/>
        <v>41460</v>
      </c>
      <c r="D4457" s="3" t="str">
        <f t="shared" si="3"/>
        <v>15</v>
      </c>
      <c r="E4457" s="13">
        <v>801.0</v>
      </c>
      <c r="F4457" s="14">
        <f>'Costo de tareas'!$B$15</f>
        <v>0.1964027778</v>
      </c>
      <c r="G4457" s="15">
        <f>'Producción diaria'!$T$3*$L$2*$M$2*$N$2*E4457*1000/'Costo de tareas'!$B$14</f>
        <v>1204.35311</v>
      </c>
      <c r="H4457" s="16">
        <f>IF(G4457 &gt; 'Costo de tareas'!$B$13, 'Costo de tareas'!$B$13, IF(G4457 &lt; 'Costo de tareas'!$B$13*0.2, 0, 'Costo de tareas'!$B$13- G4457))</f>
        <v>39.28055556</v>
      </c>
      <c r="I4457" s="17">
        <f>IF(H4457=0,'Costo de tareas'!$B$13,'Costo de tareas'!$B$13-H4457)</f>
        <v>0</v>
      </c>
      <c r="J4457" s="2"/>
      <c r="K4457" s="2"/>
      <c r="P4457" s="2"/>
    </row>
    <row r="4458">
      <c r="A4458" s="3" t="s">
        <v>5887</v>
      </c>
      <c r="B4458" s="11" t="str">
        <f t="shared" si="1"/>
        <v>20130705</v>
      </c>
      <c r="C4458" s="12">
        <f t="shared" si="2"/>
        <v>41460</v>
      </c>
      <c r="D4458" s="3" t="str">
        <f t="shared" si="3"/>
        <v>16</v>
      </c>
      <c r="E4458" s="13">
        <v>625.0</v>
      </c>
      <c r="F4458" s="14">
        <f>'Costo de tareas'!$B$15</f>
        <v>0.1964027778</v>
      </c>
      <c r="G4458" s="15">
        <f>'Producción diaria'!$T$3*$L$2*$M$2*$N$2*E4458*1000/'Costo de tareas'!$B$14</f>
        <v>939.7262095</v>
      </c>
      <c r="H4458" s="16">
        <f>IF(G4458 &gt; 'Costo de tareas'!$B$13, 'Costo de tareas'!$B$13, IF(G4458 &lt; 'Costo de tareas'!$B$13*0.2, 0, 'Costo de tareas'!$B$13- G4458))</f>
        <v>39.28055556</v>
      </c>
      <c r="I4458" s="17">
        <f>IF(H4458=0,'Costo de tareas'!$B$13,'Costo de tareas'!$B$13-H4458)</f>
        <v>0</v>
      </c>
      <c r="J4458" s="2"/>
      <c r="K4458" s="2"/>
      <c r="P4458" s="2"/>
    </row>
    <row r="4459">
      <c r="A4459" s="3" t="s">
        <v>5888</v>
      </c>
      <c r="B4459" s="11" t="str">
        <f t="shared" si="1"/>
        <v>20130705</v>
      </c>
      <c r="C4459" s="12">
        <f t="shared" si="2"/>
        <v>41460</v>
      </c>
      <c r="D4459" s="3" t="str">
        <f t="shared" si="3"/>
        <v>17</v>
      </c>
      <c r="E4459" s="13">
        <v>429.0</v>
      </c>
      <c r="F4459" s="14">
        <f>'Costo de tareas'!$B$15</f>
        <v>0.1964027778</v>
      </c>
      <c r="G4459" s="15">
        <f>'Producción diaria'!$T$3*$L$2*$M$2*$N$2*E4459*1000/'Costo de tareas'!$B$14</f>
        <v>645.0280702</v>
      </c>
      <c r="H4459" s="16">
        <f>IF(G4459 &gt; 'Costo de tareas'!$B$13, 'Costo de tareas'!$B$13, IF(G4459 &lt; 'Costo de tareas'!$B$13*0.2, 0, 'Costo de tareas'!$B$13- G4459))</f>
        <v>39.28055556</v>
      </c>
      <c r="I4459" s="17">
        <f>IF(H4459=0,'Costo de tareas'!$B$13,'Costo de tareas'!$B$13-H4459)</f>
        <v>0</v>
      </c>
      <c r="J4459" s="2"/>
      <c r="K4459" s="2"/>
      <c r="P4459" s="2"/>
    </row>
    <row r="4460">
      <c r="A4460" s="3" t="s">
        <v>5889</v>
      </c>
      <c r="B4460" s="11" t="str">
        <f t="shared" si="1"/>
        <v>20130705</v>
      </c>
      <c r="C4460" s="12">
        <f t="shared" si="2"/>
        <v>41460</v>
      </c>
      <c r="D4460" s="3" t="str">
        <f t="shared" si="3"/>
        <v>18</v>
      </c>
      <c r="E4460" s="13">
        <v>224.0</v>
      </c>
      <c r="F4460" s="14">
        <f>'Costo de tareas'!$B$15</f>
        <v>0.1964027778</v>
      </c>
      <c r="G4460" s="15">
        <f>'Producción diaria'!$T$3*$L$2*$M$2*$N$2*E4460*1000/'Costo de tareas'!$B$14</f>
        <v>336.7978735</v>
      </c>
      <c r="H4460" s="16">
        <f>IF(G4460 &gt; 'Costo de tareas'!$B$13, 'Costo de tareas'!$B$13, IF(G4460 &lt; 'Costo de tareas'!$B$13*0.2, 0, 'Costo de tareas'!$B$13- G4460))</f>
        <v>39.28055556</v>
      </c>
      <c r="I4460" s="17">
        <f>IF(H4460=0,'Costo de tareas'!$B$13,'Costo de tareas'!$B$13-H4460)</f>
        <v>0</v>
      </c>
      <c r="J4460" s="2"/>
      <c r="K4460" s="2"/>
      <c r="P4460" s="2"/>
    </row>
    <row r="4461">
      <c r="A4461" s="3" t="s">
        <v>5890</v>
      </c>
      <c r="B4461" s="11" t="str">
        <f t="shared" si="1"/>
        <v>20130705</v>
      </c>
      <c r="C4461" s="12">
        <f t="shared" si="2"/>
        <v>41460</v>
      </c>
      <c r="D4461" s="3" t="str">
        <f t="shared" si="3"/>
        <v>19</v>
      </c>
      <c r="E4461" s="13">
        <v>5.0</v>
      </c>
      <c r="F4461" s="14">
        <f>'Costo de tareas'!$B$15</f>
        <v>0.1964027778</v>
      </c>
      <c r="G4461" s="15">
        <f>'Producción diaria'!$T$3*$L$2*$M$2*$N$2*E4461*1000/'Costo de tareas'!$B$14</f>
        <v>7.517809676</v>
      </c>
      <c r="H4461" s="16">
        <f>IF(G4461 &gt; 'Costo de tareas'!$B$13, 'Costo de tareas'!$B$13, IF(G4461 &lt; 'Costo de tareas'!$B$13*0.2, 0, 'Costo de tareas'!$B$13- G4461))</f>
        <v>0</v>
      </c>
      <c r="I4461" s="17">
        <f>IF(H4461=0,'Costo de tareas'!$B$13,'Costo de tareas'!$B$13-H4461)</f>
        <v>39.28055556</v>
      </c>
      <c r="J4461" s="2"/>
      <c r="K4461" s="2"/>
      <c r="P4461" s="2"/>
    </row>
    <row r="4462">
      <c r="A4462" s="3" t="s">
        <v>5891</v>
      </c>
      <c r="B4462" s="11" t="str">
        <f t="shared" si="1"/>
        <v>20130705</v>
      </c>
      <c r="C4462" s="12">
        <f t="shared" si="2"/>
        <v>41460</v>
      </c>
      <c r="D4462" s="3" t="str">
        <f t="shared" si="3"/>
        <v>20</v>
      </c>
      <c r="E4462" s="13">
        <v>0.0</v>
      </c>
      <c r="F4462" s="14">
        <f>'Costo de tareas'!$B$15</f>
        <v>0.1964027778</v>
      </c>
      <c r="G4462" s="15">
        <f>'Producción diaria'!$T$3*$L$2*$M$2*$N$2*E4462*1000/'Costo de tareas'!$B$14</f>
        <v>0</v>
      </c>
      <c r="H4462" s="16">
        <f>IF(G4462 &gt; 'Costo de tareas'!$B$13, 'Costo de tareas'!$B$13, IF(G4462 &lt; 'Costo de tareas'!$B$13*0.2, 0, 'Costo de tareas'!$B$13- G4462))</f>
        <v>0</v>
      </c>
      <c r="I4462" s="17">
        <f>IF(H4462=0,'Costo de tareas'!$B$13,'Costo de tareas'!$B$13-H4462)</f>
        <v>39.28055556</v>
      </c>
      <c r="J4462" s="2"/>
      <c r="K4462" s="2"/>
      <c r="P4462" s="2"/>
    </row>
    <row r="4463">
      <c r="A4463" s="3" t="s">
        <v>5893</v>
      </c>
      <c r="B4463" s="11" t="str">
        <f t="shared" si="1"/>
        <v>20130705</v>
      </c>
      <c r="C4463" s="12">
        <f t="shared" si="2"/>
        <v>41460</v>
      </c>
      <c r="D4463" s="3" t="str">
        <f t="shared" si="3"/>
        <v>21</v>
      </c>
      <c r="E4463" s="13">
        <v>0.0</v>
      </c>
      <c r="F4463" s="14">
        <f>'Costo de tareas'!$B$15</f>
        <v>0.1964027778</v>
      </c>
      <c r="G4463" s="15">
        <f>'Producción diaria'!$T$3*$L$2*$M$2*$N$2*E4463*1000/'Costo de tareas'!$B$14</f>
        <v>0</v>
      </c>
      <c r="H4463" s="16">
        <f>IF(G4463 &gt; 'Costo de tareas'!$B$13, 'Costo de tareas'!$B$13, IF(G4463 &lt; 'Costo de tareas'!$B$13*0.2, 0, 'Costo de tareas'!$B$13- G4463))</f>
        <v>0</v>
      </c>
      <c r="I4463" s="17">
        <f>IF(H4463=0,'Costo de tareas'!$B$13,'Costo de tareas'!$B$13-H4463)</f>
        <v>39.28055556</v>
      </c>
      <c r="J4463" s="2"/>
      <c r="K4463" s="2"/>
      <c r="P4463" s="2"/>
    </row>
    <row r="4464">
      <c r="A4464" s="3" t="s">
        <v>5895</v>
      </c>
      <c r="B4464" s="11" t="str">
        <f t="shared" si="1"/>
        <v>20130705</v>
      </c>
      <c r="C4464" s="12">
        <f t="shared" si="2"/>
        <v>41460</v>
      </c>
      <c r="D4464" s="3" t="str">
        <f t="shared" si="3"/>
        <v>22</v>
      </c>
      <c r="E4464" s="13">
        <v>0.0</v>
      </c>
      <c r="F4464" s="14">
        <f>'Costo de tareas'!$B$15</f>
        <v>0.1964027778</v>
      </c>
      <c r="G4464" s="15">
        <f>'Producción diaria'!$T$3*$L$2*$M$2*$N$2*E4464*1000/'Costo de tareas'!$B$14</f>
        <v>0</v>
      </c>
      <c r="H4464" s="16">
        <f>IF(G4464 &gt; 'Costo de tareas'!$B$13, 'Costo de tareas'!$B$13, IF(G4464 &lt; 'Costo de tareas'!$B$13*0.2, 0, 'Costo de tareas'!$B$13- G4464))</f>
        <v>0</v>
      </c>
      <c r="I4464" s="17">
        <f>IF(H4464=0,'Costo de tareas'!$B$13,'Costo de tareas'!$B$13-H4464)</f>
        <v>39.28055556</v>
      </c>
      <c r="J4464" s="2"/>
      <c r="K4464" s="2"/>
      <c r="P4464" s="2"/>
    </row>
    <row r="4465">
      <c r="A4465" s="3" t="s">
        <v>5896</v>
      </c>
      <c r="B4465" s="11" t="str">
        <f t="shared" si="1"/>
        <v>20130705</v>
      </c>
      <c r="C4465" s="12">
        <f t="shared" si="2"/>
        <v>41460</v>
      </c>
      <c r="D4465" s="3" t="str">
        <f t="shared" si="3"/>
        <v>23</v>
      </c>
      <c r="E4465" s="13">
        <v>0.0</v>
      </c>
      <c r="F4465" s="14">
        <f>'Costo de tareas'!$B$15</f>
        <v>0.1964027778</v>
      </c>
      <c r="G4465" s="15">
        <f>'Producción diaria'!$T$3*$L$2*$M$2*$N$2*E4465*1000/'Costo de tareas'!$B$14</f>
        <v>0</v>
      </c>
      <c r="H4465" s="16">
        <f>IF(G4465 &gt; 'Costo de tareas'!$B$13, 'Costo de tareas'!$B$13, IF(G4465 &lt; 'Costo de tareas'!$B$13*0.2, 0, 'Costo de tareas'!$B$13- G4465))</f>
        <v>0</v>
      </c>
      <c r="I4465" s="17">
        <f>IF(H4465=0,'Costo de tareas'!$B$13,'Costo de tareas'!$B$13-H4465)</f>
        <v>39.28055556</v>
      </c>
      <c r="J4465" s="2"/>
      <c r="K4465" s="2"/>
      <c r="P4465" s="2"/>
    </row>
    <row r="4466">
      <c r="A4466" s="3" t="s">
        <v>5898</v>
      </c>
      <c r="B4466" s="11" t="str">
        <f t="shared" si="1"/>
        <v>20130706</v>
      </c>
      <c r="C4466" s="12">
        <f t="shared" si="2"/>
        <v>41461</v>
      </c>
      <c r="D4466" s="3" t="str">
        <f t="shared" si="3"/>
        <v>00</v>
      </c>
      <c r="E4466" s="13">
        <v>0.0</v>
      </c>
      <c r="F4466" s="14">
        <f>'Costo de tareas'!$B$15</f>
        <v>0.1964027778</v>
      </c>
      <c r="G4466" s="15">
        <f>'Producción diaria'!$T$3*$L$2*$M$2*$N$2*E4466*1000/'Costo de tareas'!$B$14</f>
        <v>0</v>
      </c>
      <c r="H4466" s="16">
        <f>IF(G4466 &gt; 'Costo de tareas'!$B$13, 'Costo de tareas'!$B$13, IF(G4466 &lt; 'Costo de tareas'!$B$13*0.2, 0, 'Costo de tareas'!$B$13- G4466))</f>
        <v>0</v>
      </c>
      <c r="I4466" s="17">
        <f>IF(H4466=0,'Costo de tareas'!$B$13,'Costo de tareas'!$B$13-H4466)</f>
        <v>39.28055556</v>
      </c>
      <c r="J4466" s="2"/>
      <c r="K4466" s="2"/>
      <c r="P4466" s="2"/>
    </row>
    <row r="4467">
      <c r="A4467" s="3" t="s">
        <v>5899</v>
      </c>
      <c r="B4467" s="11" t="str">
        <f t="shared" si="1"/>
        <v>20130706</v>
      </c>
      <c r="C4467" s="12">
        <f t="shared" si="2"/>
        <v>41461</v>
      </c>
      <c r="D4467" s="3" t="str">
        <f t="shared" si="3"/>
        <v>01</v>
      </c>
      <c r="E4467" s="13">
        <v>0.0</v>
      </c>
      <c r="F4467" s="14">
        <f>'Costo de tareas'!$B$15</f>
        <v>0.1964027778</v>
      </c>
      <c r="G4467" s="15">
        <f>'Producción diaria'!$T$3*$L$2*$M$2*$N$2*E4467*1000/'Costo de tareas'!$B$14</f>
        <v>0</v>
      </c>
      <c r="H4467" s="16">
        <f>IF(G4467 &gt; 'Costo de tareas'!$B$13, 'Costo de tareas'!$B$13, IF(G4467 &lt; 'Costo de tareas'!$B$13*0.2, 0, 'Costo de tareas'!$B$13- G4467))</f>
        <v>0</v>
      </c>
      <c r="I4467" s="17">
        <f>IF(H4467=0,'Costo de tareas'!$B$13,'Costo de tareas'!$B$13-H4467)</f>
        <v>39.28055556</v>
      </c>
      <c r="J4467" s="2"/>
      <c r="K4467" s="2"/>
      <c r="P4467" s="2"/>
    </row>
    <row r="4468">
      <c r="A4468" s="3" t="s">
        <v>5901</v>
      </c>
      <c r="B4468" s="11" t="str">
        <f t="shared" si="1"/>
        <v>20130706</v>
      </c>
      <c r="C4468" s="12">
        <f t="shared" si="2"/>
        <v>41461</v>
      </c>
      <c r="D4468" s="3" t="str">
        <f t="shared" si="3"/>
        <v>02</v>
      </c>
      <c r="E4468" s="13">
        <v>0.0</v>
      </c>
      <c r="F4468" s="14">
        <f>'Costo de tareas'!$B$15</f>
        <v>0.1964027778</v>
      </c>
      <c r="G4468" s="15">
        <f>'Producción diaria'!$T$3*$L$2*$M$2*$N$2*E4468*1000/'Costo de tareas'!$B$14</f>
        <v>0</v>
      </c>
      <c r="H4468" s="16">
        <f>IF(G4468 &gt; 'Costo de tareas'!$B$13, 'Costo de tareas'!$B$13, IF(G4468 &lt; 'Costo de tareas'!$B$13*0.2, 0, 'Costo de tareas'!$B$13- G4468))</f>
        <v>0</v>
      </c>
      <c r="I4468" s="17">
        <f>IF(H4468=0,'Costo de tareas'!$B$13,'Costo de tareas'!$B$13-H4468)</f>
        <v>39.28055556</v>
      </c>
      <c r="J4468" s="2"/>
      <c r="K4468" s="2"/>
      <c r="P4468" s="2"/>
    </row>
    <row r="4469">
      <c r="A4469" s="3" t="s">
        <v>5902</v>
      </c>
      <c r="B4469" s="11" t="str">
        <f t="shared" si="1"/>
        <v>20130706</v>
      </c>
      <c r="C4469" s="12">
        <f t="shared" si="2"/>
        <v>41461</v>
      </c>
      <c r="D4469" s="3" t="str">
        <f t="shared" si="3"/>
        <v>03</v>
      </c>
      <c r="E4469" s="13">
        <v>0.0</v>
      </c>
      <c r="F4469" s="14">
        <f>'Costo de tareas'!$B$15</f>
        <v>0.1964027778</v>
      </c>
      <c r="G4469" s="15">
        <f>'Producción diaria'!$T$3*$L$2*$M$2*$N$2*E4469*1000/'Costo de tareas'!$B$14</f>
        <v>0</v>
      </c>
      <c r="H4469" s="16">
        <f>IF(G4469 &gt; 'Costo de tareas'!$B$13, 'Costo de tareas'!$B$13, IF(G4469 &lt; 'Costo de tareas'!$B$13*0.2, 0, 'Costo de tareas'!$B$13- G4469))</f>
        <v>0</v>
      </c>
      <c r="I4469" s="17">
        <f>IF(H4469=0,'Costo de tareas'!$B$13,'Costo de tareas'!$B$13-H4469)</f>
        <v>39.28055556</v>
      </c>
      <c r="J4469" s="2"/>
      <c r="K4469" s="2"/>
      <c r="P4469" s="2"/>
    </row>
    <row r="4470">
      <c r="A4470" s="3" t="s">
        <v>5903</v>
      </c>
      <c r="B4470" s="11" t="str">
        <f t="shared" si="1"/>
        <v>20130706</v>
      </c>
      <c r="C4470" s="12">
        <f t="shared" si="2"/>
        <v>41461</v>
      </c>
      <c r="D4470" s="3" t="str">
        <f t="shared" si="3"/>
        <v>04</v>
      </c>
      <c r="E4470" s="13">
        <v>0.0</v>
      </c>
      <c r="F4470" s="14">
        <f>'Costo de tareas'!$B$15</f>
        <v>0.1964027778</v>
      </c>
      <c r="G4470" s="15">
        <f>'Producción diaria'!$T$3*$L$2*$M$2*$N$2*E4470*1000/'Costo de tareas'!$B$14</f>
        <v>0</v>
      </c>
      <c r="H4470" s="16">
        <f>IF(G4470 &gt; 'Costo de tareas'!$B$13, 'Costo de tareas'!$B$13, IF(G4470 &lt; 'Costo de tareas'!$B$13*0.2, 0, 'Costo de tareas'!$B$13- G4470))</f>
        <v>0</v>
      </c>
      <c r="I4470" s="17">
        <f>IF(H4470=0,'Costo de tareas'!$B$13,'Costo de tareas'!$B$13-H4470)</f>
        <v>39.28055556</v>
      </c>
      <c r="J4470" s="2"/>
      <c r="K4470" s="2"/>
      <c r="P4470" s="2"/>
    </row>
    <row r="4471">
      <c r="A4471" s="3" t="s">
        <v>5904</v>
      </c>
      <c r="B4471" s="11" t="str">
        <f t="shared" si="1"/>
        <v>20130706</v>
      </c>
      <c r="C4471" s="12">
        <f t="shared" si="2"/>
        <v>41461</v>
      </c>
      <c r="D4471" s="3" t="str">
        <f t="shared" si="3"/>
        <v>05</v>
      </c>
      <c r="E4471" s="13">
        <v>6.0</v>
      </c>
      <c r="F4471" s="14">
        <f>'Costo de tareas'!$B$15</f>
        <v>0.1964027778</v>
      </c>
      <c r="G4471" s="15">
        <f>'Producción diaria'!$T$3*$L$2*$M$2*$N$2*E4471*1000/'Costo de tareas'!$B$14</f>
        <v>9.021371611</v>
      </c>
      <c r="H4471" s="16">
        <f>IF(G4471 &gt; 'Costo de tareas'!$B$13, 'Costo de tareas'!$B$13, IF(G4471 &lt; 'Costo de tareas'!$B$13*0.2, 0, 'Costo de tareas'!$B$13- G4471))</f>
        <v>30.25918394</v>
      </c>
      <c r="I4471" s="17">
        <f>IF(H4471=0,'Costo de tareas'!$B$13,'Costo de tareas'!$B$13-H4471)</f>
        <v>9.021371611</v>
      </c>
      <c r="J4471" s="2"/>
      <c r="K4471" s="2"/>
      <c r="P4471" s="2"/>
    </row>
    <row r="4472">
      <c r="A4472" s="3" t="s">
        <v>5905</v>
      </c>
      <c r="B4472" s="11" t="str">
        <f t="shared" si="1"/>
        <v>20130706</v>
      </c>
      <c r="C4472" s="12">
        <f t="shared" si="2"/>
        <v>41461</v>
      </c>
      <c r="D4472" s="3" t="str">
        <f t="shared" si="3"/>
        <v>06</v>
      </c>
      <c r="E4472" s="13">
        <v>165.0</v>
      </c>
      <c r="F4472" s="14">
        <f>'Costo de tareas'!$B$15</f>
        <v>0.1964027778</v>
      </c>
      <c r="G4472" s="15">
        <f>'Producción diaria'!$T$3*$L$2*$M$2*$N$2*E4472*1000/'Costo de tareas'!$B$14</f>
        <v>248.0877193</v>
      </c>
      <c r="H4472" s="16">
        <f>IF(G4472 &gt; 'Costo de tareas'!$B$13, 'Costo de tareas'!$B$13, IF(G4472 &lt; 'Costo de tareas'!$B$13*0.2, 0, 'Costo de tareas'!$B$13- G4472))</f>
        <v>39.28055556</v>
      </c>
      <c r="I4472" s="17">
        <f>IF(H4472=0,'Costo de tareas'!$B$13,'Costo de tareas'!$B$13-H4472)</f>
        <v>0</v>
      </c>
      <c r="J4472" s="2"/>
      <c r="K4472" s="2"/>
      <c r="P4472" s="2"/>
    </row>
    <row r="4473">
      <c r="A4473" s="3" t="s">
        <v>5906</v>
      </c>
      <c r="B4473" s="11" t="str">
        <f t="shared" si="1"/>
        <v>20130706</v>
      </c>
      <c r="C4473" s="12">
        <f t="shared" si="2"/>
        <v>41461</v>
      </c>
      <c r="D4473" s="3" t="str">
        <f t="shared" si="3"/>
        <v>07</v>
      </c>
      <c r="E4473" s="13">
        <v>362.0</v>
      </c>
      <c r="F4473" s="14">
        <f>'Costo de tareas'!$B$15</f>
        <v>0.1964027778</v>
      </c>
      <c r="G4473" s="15">
        <f>'Producción diaria'!$T$3*$L$2*$M$2*$N$2*E4473*1000/'Costo de tareas'!$B$14</f>
        <v>544.2894205</v>
      </c>
      <c r="H4473" s="16">
        <f>IF(G4473 &gt; 'Costo de tareas'!$B$13, 'Costo de tareas'!$B$13, IF(G4473 &lt; 'Costo de tareas'!$B$13*0.2, 0, 'Costo de tareas'!$B$13- G4473))</f>
        <v>39.28055556</v>
      </c>
      <c r="I4473" s="17">
        <f>IF(H4473=0,'Costo de tareas'!$B$13,'Costo de tareas'!$B$13-H4473)</f>
        <v>0</v>
      </c>
      <c r="J4473" s="2"/>
      <c r="K4473" s="2"/>
      <c r="P4473" s="2"/>
    </row>
    <row r="4474">
      <c r="A4474" s="3" t="s">
        <v>5907</v>
      </c>
      <c r="B4474" s="11" t="str">
        <f t="shared" si="1"/>
        <v>20130706</v>
      </c>
      <c r="C4474" s="12">
        <f t="shared" si="2"/>
        <v>41461</v>
      </c>
      <c r="D4474" s="3" t="str">
        <f t="shared" si="3"/>
        <v>08</v>
      </c>
      <c r="E4474" s="13">
        <v>559.0</v>
      </c>
      <c r="F4474" s="14">
        <f>'Costo de tareas'!$B$15</f>
        <v>0.1964027778</v>
      </c>
      <c r="G4474" s="15">
        <f>'Producción diaria'!$T$3*$L$2*$M$2*$N$2*E4474*1000/'Costo de tareas'!$B$14</f>
        <v>840.4911217</v>
      </c>
      <c r="H4474" s="16">
        <f>IF(G4474 &gt; 'Costo de tareas'!$B$13, 'Costo de tareas'!$B$13, IF(G4474 &lt; 'Costo de tareas'!$B$13*0.2, 0, 'Costo de tareas'!$B$13- G4474))</f>
        <v>39.28055556</v>
      </c>
      <c r="I4474" s="17">
        <f>IF(H4474=0,'Costo de tareas'!$B$13,'Costo de tareas'!$B$13-H4474)</f>
        <v>0</v>
      </c>
      <c r="J4474" s="2"/>
      <c r="K4474" s="2"/>
      <c r="P4474" s="2"/>
    </row>
    <row r="4475">
      <c r="A4475" s="3" t="s">
        <v>5908</v>
      </c>
      <c r="B4475" s="11" t="str">
        <f t="shared" si="1"/>
        <v>20130706</v>
      </c>
      <c r="C4475" s="12">
        <f t="shared" si="2"/>
        <v>41461</v>
      </c>
      <c r="D4475" s="3" t="str">
        <f t="shared" si="3"/>
        <v>09</v>
      </c>
      <c r="E4475" s="13">
        <v>738.0</v>
      </c>
      <c r="F4475" s="14">
        <f>'Costo de tareas'!$B$15</f>
        <v>0.1964027778</v>
      </c>
      <c r="G4475" s="15">
        <f>'Producción diaria'!$T$3*$L$2*$M$2*$N$2*E4475*1000/'Costo de tareas'!$B$14</f>
        <v>1109.628708</v>
      </c>
      <c r="H4475" s="16">
        <f>IF(G4475 &gt; 'Costo de tareas'!$B$13, 'Costo de tareas'!$B$13, IF(G4475 &lt; 'Costo de tareas'!$B$13*0.2, 0, 'Costo de tareas'!$B$13- G4475))</f>
        <v>39.28055556</v>
      </c>
      <c r="I4475" s="17">
        <f>IF(H4475=0,'Costo de tareas'!$B$13,'Costo de tareas'!$B$13-H4475)</f>
        <v>0</v>
      </c>
      <c r="J4475" s="2"/>
      <c r="K4475" s="2"/>
      <c r="P4475" s="2"/>
    </row>
    <row r="4476">
      <c r="A4476" s="3" t="s">
        <v>5909</v>
      </c>
      <c r="B4476" s="11" t="str">
        <f t="shared" si="1"/>
        <v>20130706</v>
      </c>
      <c r="C4476" s="12">
        <f t="shared" si="2"/>
        <v>41461</v>
      </c>
      <c r="D4476" s="3" t="str">
        <f t="shared" si="3"/>
        <v>10</v>
      </c>
      <c r="E4476" s="13">
        <v>883.0</v>
      </c>
      <c r="F4476" s="14">
        <f>'Costo de tareas'!$B$15</f>
        <v>0.1964027778</v>
      </c>
      <c r="G4476" s="15">
        <f>'Producción diaria'!$T$3*$L$2*$M$2*$N$2*E4476*1000/'Costo de tareas'!$B$14</f>
        <v>1327.645189</v>
      </c>
      <c r="H4476" s="16">
        <f>IF(G4476 &gt; 'Costo de tareas'!$B$13, 'Costo de tareas'!$B$13, IF(G4476 &lt; 'Costo de tareas'!$B$13*0.2, 0, 'Costo de tareas'!$B$13- G4476))</f>
        <v>39.28055556</v>
      </c>
      <c r="I4476" s="17">
        <f>IF(H4476=0,'Costo de tareas'!$B$13,'Costo de tareas'!$B$13-H4476)</f>
        <v>0</v>
      </c>
      <c r="J4476" s="2"/>
      <c r="K4476" s="2"/>
      <c r="P4476" s="2"/>
    </row>
    <row r="4477">
      <c r="A4477" s="3" t="s">
        <v>5910</v>
      </c>
      <c r="B4477" s="11" t="str">
        <f t="shared" si="1"/>
        <v>20130706</v>
      </c>
      <c r="C4477" s="12">
        <f t="shared" si="2"/>
        <v>41461</v>
      </c>
      <c r="D4477" s="3" t="str">
        <f t="shared" si="3"/>
        <v>11</v>
      </c>
      <c r="E4477" s="13">
        <v>979.0</v>
      </c>
      <c r="F4477" s="14">
        <f>'Costo de tareas'!$B$15</f>
        <v>0.1964027778</v>
      </c>
      <c r="G4477" s="15">
        <f>'Producción diaria'!$T$3*$L$2*$M$2*$N$2*E4477*1000/'Costo de tareas'!$B$14</f>
        <v>1471.987135</v>
      </c>
      <c r="H4477" s="16">
        <f>IF(G4477 &gt; 'Costo de tareas'!$B$13, 'Costo de tareas'!$B$13, IF(G4477 &lt; 'Costo de tareas'!$B$13*0.2, 0, 'Costo de tareas'!$B$13- G4477))</f>
        <v>39.28055556</v>
      </c>
      <c r="I4477" s="17">
        <f>IF(H4477=0,'Costo de tareas'!$B$13,'Costo de tareas'!$B$13-H4477)</f>
        <v>0</v>
      </c>
      <c r="J4477" s="2"/>
      <c r="K4477" s="2"/>
      <c r="P4477" s="2"/>
    </row>
    <row r="4478">
      <c r="A4478" s="3" t="s">
        <v>5911</v>
      </c>
      <c r="B4478" s="11" t="str">
        <f t="shared" si="1"/>
        <v>20130706</v>
      </c>
      <c r="C4478" s="12">
        <f t="shared" si="2"/>
        <v>41461</v>
      </c>
      <c r="D4478" s="3" t="str">
        <f t="shared" si="3"/>
        <v>12</v>
      </c>
      <c r="E4478" s="13">
        <v>1024.0</v>
      </c>
      <c r="F4478" s="14">
        <f>'Costo de tareas'!$B$15</f>
        <v>0.1964027778</v>
      </c>
      <c r="G4478" s="15">
        <f>'Producción diaria'!$T$3*$L$2*$M$2*$N$2*E4478*1000/'Costo de tareas'!$B$14</f>
        <v>1539.647422</v>
      </c>
      <c r="H4478" s="16">
        <f>IF(G4478 &gt; 'Costo de tareas'!$B$13, 'Costo de tareas'!$B$13, IF(G4478 &lt; 'Costo de tareas'!$B$13*0.2, 0, 'Costo de tareas'!$B$13- G4478))</f>
        <v>39.28055556</v>
      </c>
      <c r="I4478" s="17">
        <f>IF(H4478=0,'Costo de tareas'!$B$13,'Costo de tareas'!$B$13-H4478)</f>
        <v>0</v>
      </c>
      <c r="J4478" s="2"/>
      <c r="K4478" s="2"/>
      <c r="P4478" s="2"/>
    </row>
    <row r="4479">
      <c r="A4479" s="3" t="s">
        <v>5912</v>
      </c>
      <c r="B4479" s="11" t="str">
        <f t="shared" si="1"/>
        <v>20130706</v>
      </c>
      <c r="C4479" s="12">
        <f t="shared" si="2"/>
        <v>41461</v>
      </c>
      <c r="D4479" s="3" t="str">
        <f t="shared" si="3"/>
        <v>13</v>
      </c>
      <c r="E4479" s="13">
        <v>1014.0</v>
      </c>
      <c r="F4479" s="14">
        <f>'Costo de tareas'!$B$15</f>
        <v>0.1964027778</v>
      </c>
      <c r="G4479" s="15">
        <f>'Producción diaria'!$T$3*$L$2*$M$2*$N$2*E4479*1000/'Costo de tareas'!$B$14</f>
        <v>1524.611802</v>
      </c>
      <c r="H4479" s="16">
        <f>IF(G4479 &gt; 'Costo de tareas'!$B$13, 'Costo de tareas'!$B$13, IF(G4479 &lt; 'Costo de tareas'!$B$13*0.2, 0, 'Costo de tareas'!$B$13- G4479))</f>
        <v>39.28055556</v>
      </c>
      <c r="I4479" s="17">
        <f>IF(H4479=0,'Costo de tareas'!$B$13,'Costo de tareas'!$B$13-H4479)</f>
        <v>0</v>
      </c>
      <c r="J4479" s="2"/>
      <c r="K4479" s="2"/>
      <c r="P4479" s="2"/>
    </row>
    <row r="4480">
      <c r="A4480" s="3" t="s">
        <v>5913</v>
      </c>
      <c r="B4480" s="11" t="str">
        <f t="shared" si="1"/>
        <v>20130706</v>
      </c>
      <c r="C4480" s="12">
        <f t="shared" si="2"/>
        <v>41461</v>
      </c>
      <c r="D4480" s="3" t="str">
        <f t="shared" si="3"/>
        <v>14</v>
      </c>
      <c r="E4480" s="13">
        <v>944.0</v>
      </c>
      <c r="F4480" s="14">
        <f>'Costo de tareas'!$B$15</f>
        <v>0.1964027778</v>
      </c>
      <c r="G4480" s="15">
        <f>'Producción diaria'!$T$3*$L$2*$M$2*$N$2*E4480*1000/'Costo de tareas'!$B$14</f>
        <v>1419.362467</v>
      </c>
      <c r="H4480" s="16">
        <f>IF(G4480 &gt; 'Costo de tareas'!$B$13, 'Costo de tareas'!$B$13, IF(G4480 &lt; 'Costo de tareas'!$B$13*0.2, 0, 'Costo de tareas'!$B$13- G4480))</f>
        <v>39.28055556</v>
      </c>
      <c r="I4480" s="17">
        <f>IF(H4480=0,'Costo de tareas'!$B$13,'Costo de tareas'!$B$13-H4480)</f>
        <v>0</v>
      </c>
      <c r="J4480" s="2"/>
      <c r="K4480" s="2"/>
      <c r="P4480" s="2"/>
    </row>
    <row r="4481">
      <c r="A4481" s="3" t="s">
        <v>5914</v>
      </c>
      <c r="B4481" s="11" t="str">
        <f t="shared" si="1"/>
        <v>20130706</v>
      </c>
      <c r="C4481" s="12">
        <f t="shared" si="2"/>
        <v>41461</v>
      </c>
      <c r="D4481" s="3" t="str">
        <f t="shared" si="3"/>
        <v>15</v>
      </c>
      <c r="E4481" s="13">
        <v>803.0</v>
      </c>
      <c r="F4481" s="14">
        <f>'Costo de tareas'!$B$15</f>
        <v>0.1964027778</v>
      </c>
      <c r="G4481" s="15">
        <f>'Producción diaria'!$T$3*$L$2*$M$2*$N$2*E4481*1000/'Costo de tareas'!$B$14</f>
        <v>1207.360234</v>
      </c>
      <c r="H4481" s="16">
        <f>IF(G4481 &gt; 'Costo de tareas'!$B$13, 'Costo de tareas'!$B$13, IF(G4481 &lt; 'Costo de tareas'!$B$13*0.2, 0, 'Costo de tareas'!$B$13- G4481))</f>
        <v>39.28055556</v>
      </c>
      <c r="I4481" s="17">
        <f>IF(H4481=0,'Costo de tareas'!$B$13,'Costo de tareas'!$B$13-H4481)</f>
        <v>0</v>
      </c>
      <c r="J4481" s="2"/>
      <c r="K4481" s="2"/>
      <c r="P4481" s="2"/>
    </row>
    <row r="4482">
      <c r="A4482" s="3" t="s">
        <v>5915</v>
      </c>
      <c r="B4482" s="11" t="str">
        <f t="shared" si="1"/>
        <v>20130706</v>
      </c>
      <c r="C4482" s="12">
        <f t="shared" si="2"/>
        <v>41461</v>
      </c>
      <c r="D4482" s="3" t="str">
        <f t="shared" si="3"/>
        <v>16</v>
      </c>
      <c r="E4482" s="13">
        <v>63.0</v>
      </c>
      <c r="F4482" s="14">
        <f>'Costo de tareas'!$B$15</f>
        <v>0.1964027778</v>
      </c>
      <c r="G4482" s="15">
        <f>'Producción diaria'!$T$3*$L$2*$M$2*$N$2*E4482*1000/'Costo de tareas'!$B$14</f>
        <v>94.72440191</v>
      </c>
      <c r="H4482" s="16">
        <f>IF(G4482 &gt; 'Costo de tareas'!$B$13, 'Costo de tareas'!$B$13, IF(G4482 &lt; 'Costo de tareas'!$B$13*0.2, 0, 'Costo de tareas'!$B$13- G4482))</f>
        <v>39.28055556</v>
      </c>
      <c r="I4482" s="17">
        <f>IF(H4482=0,'Costo de tareas'!$B$13,'Costo de tareas'!$B$13-H4482)</f>
        <v>0</v>
      </c>
      <c r="J4482" s="2"/>
      <c r="K4482" s="2"/>
      <c r="P4482" s="2"/>
    </row>
    <row r="4483">
      <c r="A4483" s="3" t="s">
        <v>5916</v>
      </c>
      <c r="B4483" s="11" t="str">
        <f t="shared" si="1"/>
        <v>20130706</v>
      </c>
      <c r="C4483" s="12">
        <f t="shared" si="2"/>
        <v>41461</v>
      </c>
      <c r="D4483" s="3" t="str">
        <f t="shared" si="3"/>
        <v>17</v>
      </c>
      <c r="E4483" s="13">
        <v>435.0</v>
      </c>
      <c r="F4483" s="14">
        <f>'Costo de tareas'!$B$15</f>
        <v>0.1964027778</v>
      </c>
      <c r="G4483" s="15">
        <f>'Producción diaria'!$T$3*$L$2*$M$2*$N$2*E4483*1000/'Costo de tareas'!$B$14</f>
        <v>654.0494418</v>
      </c>
      <c r="H4483" s="16">
        <f>IF(G4483 &gt; 'Costo de tareas'!$B$13, 'Costo de tareas'!$B$13, IF(G4483 &lt; 'Costo de tareas'!$B$13*0.2, 0, 'Costo de tareas'!$B$13- G4483))</f>
        <v>39.28055556</v>
      </c>
      <c r="I4483" s="17">
        <f>IF(H4483=0,'Costo de tareas'!$B$13,'Costo de tareas'!$B$13-H4483)</f>
        <v>0</v>
      </c>
      <c r="J4483" s="2"/>
      <c r="K4483" s="2"/>
      <c r="P4483" s="2"/>
    </row>
    <row r="4484">
      <c r="A4484" s="3" t="s">
        <v>5917</v>
      </c>
      <c r="B4484" s="11" t="str">
        <f t="shared" si="1"/>
        <v>20130706</v>
      </c>
      <c r="C4484" s="12">
        <f t="shared" si="2"/>
        <v>41461</v>
      </c>
      <c r="D4484" s="3" t="str">
        <f t="shared" si="3"/>
        <v>18</v>
      </c>
      <c r="E4484" s="13">
        <v>228.0</v>
      </c>
      <c r="F4484" s="14">
        <f>'Costo de tareas'!$B$15</f>
        <v>0.1964027778</v>
      </c>
      <c r="G4484" s="15">
        <f>'Producción diaria'!$T$3*$L$2*$M$2*$N$2*E4484*1000/'Costo de tareas'!$B$14</f>
        <v>342.8121212</v>
      </c>
      <c r="H4484" s="16">
        <f>IF(G4484 &gt; 'Costo de tareas'!$B$13, 'Costo de tareas'!$B$13, IF(G4484 &lt; 'Costo de tareas'!$B$13*0.2, 0, 'Costo de tareas'!$B$13- G4484))</f>
        <v>39.28055556</v>
      </c>
      <c r="I4484" s="17">
        <f>IF(H4484=0,'Costo de tareas'!$B$13,'Costo de tareas'!$B$13-H4484)</f>
        <v>0</v>
      </c>
      <c r="J4484" s="2"/>
      <c r="K4484" s="2"/>
      <c r="P4484" s="2"/>
    </row>
    <row r="4485">
      <c r="A4485" s="3" t="s">
        <v>5918</v>
      </c>
      <c r="B4485" s="11" t="str">
        <f t="shared" si="1"/>
        <v>20130706</v>
      </c>
      <c r="C4485" s="12">
        <f t="shared" si="2"/>
        <v>41461</v>
      </c>
      <c r="D4485" s="3" t="str">
        <f t="shared" si="3"/>
        <v>19</v>
      </c>
      <c r="E4485" s="13">
        <v>5.0</v>
      </c>
      <c r="F4485" s="14">
        <f>'Costo de tareas'!$B$15</f>
        <v>0.1964027778</v>
      </c>
      <c r="G4485" s="15">
        <f>'Producción diaria'!$T$3*$L$2*$M$2*$N$2*E4485*1000/'Costo de tareas'!$B$14</f>
        <v>7.517809676</v>
      </c>
      <c r="H4485" s="16">
        <f>IF(G4485 &gt; 'Costo de tareas'!$B$13, 'Costo de tareas'!$B$13, IF(G4485 &lt; 'Costo de tareas'!$B$13*0.2, 0, 'Costo de tareas'!$B$13- G4485))</f>
        <v>0</v>
      </c>
      <c r="I4485" s="17">
        <f>IF(H4485=0,'Costo de tareas'!$B$13,'Costo de tareas'!$B$13-H4485)</f>
        <v>39.28055556</v>
      </c>
      <c r="J4485" s="2"/>
      <c r="K4485" s="2"/>
      <c r="P4485" s="2"/>
    </row>
    <row r="4486">
      <c r="A4486" s="3" t="s">
        <v>5919</v>
      </c>
      <c r="B4486" s="11" t="str">
        <f t="shared" si="1"/>
        <v>20130706</v>
      </c>
      <c r="C4486" s="12">
        <f t="shared" si="2"/>
        <v>41461</v>
      </c>
      <c r="D4486" s="3" t="str">
        <f t="shared" si="3"/>
        <v>20</v>
      </c>
      <c r="E4486" s="13">
        <v>0.0</v>
      </c>
      <c r="F4486" s="14">
        <f>'Costo de tareas'!$B$15</f>
        <v>0.1964027778</v>
      </c>
      <c r="G4486" s="15">
        <f>'Producción diaria'!$T$3*$L$2*$M$2*$N$2*E4486*1000/'Costo de tareas'!$B$14</f>
        <v>0</v>
      </c>
      <c r="H4486" s="16">
        <f>IF(G4486 &gt; 'Costo de tareas'!$B$13, 'Costo de tareas'!$B$13, IF(G4486 &lt; 'Costo de tareas'!$B$13*0.2, 0, 'Costo de tareas'!$B$13- G4486))</f>
        <v>0</v>
      </c>
      <c r="I4486" s="17">
        <f>IF(H4486=0,'Costo de tareas'!$B$13,'Costo de tareas'!$B$13-H4486)</f>
        <v>39.28055556</v>
      </c>
      <c r="J4486" s="2"/>
      <c r="K4486" s="2"/>
      <c r="P4486" s="2"/>
    </row>
    <row r="4487">
      <c r="A4487" s="3" t="s">
        <v>5921</v>
      </c>
      <c r="B4487" s="11" t="str">
        <f t="shared" si="1"/>
        <v>20130706</v>
      </c>
      <c r="C4487" s="12">
        <f t="shared" si="2"/>
        <v>41461</v>
      </c>
      <c r="D4487" s="3" t="str">
        <f t="shared" si="3"/>
        <v>21</v>
      </c>
      <c r="E4487" s="13">
        <v>0.0</v>
      </c>
      <c r="F4487" s="14">
        <f>'Costo de tareas'!$B$15</f>
        <v>0.1964027778</v>
      </c>
      <c r="G4487" s="15">
        <f>'Producción diaria'!$T$3*$L$2*$M$2*$N$2*E4487*1000/'Costo de tareas'!$B$14</f>
        <v>0</v>
      </c>
      <c r="H4487" s="16">
        <f>IF(G4487 &gt; 'Costo de tareas'!$B$13, 'Costo de tareas'!$B$13, IF(G4487 &lt; 'Costo de tareas'!$B$13*0.2, 0, 'Costo de tareas'!$B$13- G4487))</f>
        <v>0</v>
      </c>
      <c r="I4487" s="17">
        <f>IF(H4487=0,'Costo de tareas'!$B$13,'Costo de tareas'!$B$13-H4487)</f>
        <v>39.28055556</v>
      </c>
      <c r="J4487" s="2"/>
      <c r="K4487" s="2"/>
      <c r="P4487" s="2"/>
    </row>
    <row r="4488">
      <c r="A4488" s="3" t="s">
        <v>5923</v>
      </c>
      <c r="B4488" s="11" t="str">
        <f t="shared" si="1"/>
        <v>20130706</v>
      </c>
      <c r="C4488" s="12">
        <f t="shared" si="2"/>
        <v>41461</v>
      </c>
      <c r="D4488" s="3" t="str">
        <f t="shared" si="3"/>
        <v>22</v>
      </c>
      <c r="E4488" s="13">
        <v>0.0</v>
      </c>
      <c r="F4488" s="14">
        <f>'Costo de tareas'!$B$15</f>
        <v>0.1964027778</v>
      </c>
      <c r="G4488" s="15">
        <f>'Producción diaria'!$T$3*$L$2*$M$2*$N$2*E4488*1000/'Costo de tareas'!$B$14</f>
        <v>0</v>
      </c>
      <c r="H4488" s="16">
        <f>IF(G4488 &gt; 'Costo de tareas'!$B$13, 'Costo de tareas'!$B$13, IF(G4488 &lt; 'Costo de tareas'!$B$13*0.2, 0, 'Costo de tareas'!$B$13- G4488))</f>
        <v>0</v>
      </c>
      <c r="I4488" s="17">
        <f>IF(H4488=0,'Costo de tareas'!$B$13,'Costo de tareas'!$B$13-H4488)</f>
        <v>39.28055556</v>
      </c>
      <c r="J4488" s="2"/>
      <c r="K4488" s="2"/>
      <c r="P4488" s="2"/>
    </row>
    <row r="4489">
      <c r="A4489" s="3" t="s">
        <v>5925</v>
      </c>
      <c r="B4489" s="11" t="str">
        <f t="shared" si="1"/>
        <v>20130706</v>
      </c>
      <c r="C4489" s="12">
        <f t="shared" si="2"/>
        <v>41461</v>
      </c>
      <c r="D4489" s="3" t="str">
        <f t="shared" si="3"/>
        <v>23</v>
      </c>
      <c r="E4489" s="13">
        <v>0.0</v>
      </c>
      <c r="F4489" s="14">
        <f>'Costo de tareas'!$B$15</f>
        <v>0.1964027778</v>
      </c>
      <c r="G4489" s="15">
        <f>'Producción diaria'!$T$3*$L$2*$M$2*$N$2*E4489*1000/'Costo de tareas'!$B$14</f>
        <v>0</v>
      </c>
      <c r="H4489" s="16">
        <f>IF(G4489 &gt; 'Costo de tareas'!$B$13, 'Costo de tareas'!$B$13, IF(G4489 &lt; 'Costo de tareas'!$B$13*0.2, 0, 'Costo de tareas'!$B$13- G4489))</f>
        <v>0</v>
      </c>
      <c r="I4489" s="17">
        <f>IF(H4489=0,'Costo de tareas'!$B$13,'Costo de tareas'!$B$13-H4489)</f>
        <v>39.28055556</v>
      </c>
      <c r="J4489" s="2"/>
      <c r="K4489" s="2"/>
      <c r="P4489" s="2"/>
    </row>
    <row r="4490">
      <c r="A4490" s="3" t="s">
        <v>5927</v>
      </c>
      <c r="B4490" s="11" t="str">
        <f t="shared" si="1"/>
        <v>20130707</v>
      </c>
      <c r="C4490" s="12">
        <f t="shared" si="2"/>
        <v>41462</v>
      </c>
      <c r="D4490" s="3" t="str">
        <f t="shared" si="3"/>
        <v>00</v>
      </c>
      <c r="E4490" s="13">
        <v>0.0</v>
      </c>
      <c r="F4490" s="14">
        <f>'Costo de tareas'!$B$15</f>
        <v>0.1964027778</v>
      </c>
      <c r="G4490" s="15">
        <f>'Producción diaria'!$T$3*$L$2*$M$2*$N$2*E4490*1000/'Costo de tareas'!$B$14</f>
        <v>0</v>
      </c>
      <c r="H4490" s="16">
        <f>IF(G4490 &gt; 'Costo de tareas'!$B$13, 'Costo de tareas'!$B$13, IF(G4490 &lt; 'Costo de tareas'!$B$13*0.2, 0, 'Costo de tareas'!$B$13- G4490))</f>
        <v>0</v>
      </c>
      <c r="I4490" s="17">
        <f>IF(H4490=0,'Costo de tareas'!$B$13,'Costo de tareas'!$B$13-H4490)</f>
        <v>39.28055556</v>
      </c>
      <c r="J4490" s="2"/>
      <c r="K4490" s="2"/>
      <c r="P4490" s="2"/>
    </row>
    <row r="4491">
      <c r="A4491" s="3" t="s">
        <v>5929</v>
      </c>
      <c r="B4491" s="11" t="str">
        <f t="shared" si="1"/>
        <v>20130707</v>
      </c>
      <c r="C4491" s="12">
        <f t="shared" si="2"/>
        <v>41462</v>
      </c>
      <c r="D4491" s="3" t="str">
        <f t="shared" si="3"/>
        <v>01</v>
      </c>
      <c r="E4491" s="13">
        <v>0.0</v>
      </c>
      <c r="F4491" s="14">
        <f>'Costo de tareas'!$B$15</f>
        <v>0.1964027778</v>
      </c>
      <c r="G4491" s="15">
        <f>'Producción diaria'!$T$3*$L$2*$M$2*$N$2*E4491*1000/'Costo de tareas'!$B$14</f>
        <v>0</v>
      </c>
      <c r="H4491" s="16">
        <f>IF(G4491 &gt; 'Costo de tareas'!$B$13, 'Costo de tareas'!$B$13, IF(G4491 &lt; 'Costo de tareas'!$B$13*0.2, 0, 'Costo de tareas'!$B$13- G4491))</f>
        <v>0</v>
      </c>
      <c r="I4491" s="17">
        <f>IF(H4491=0,'Costo de tareas'!$B$13,'Costo de tareas'!$B$13-H4491)</f>
        <v>39.28055556</v>
      </c>
      <c r="J4491" s="2"/>
      <c r="K4491" s="2"/>
      <c r="P4491" s="2"/>
    </row>
    <row r="4492">
      <c r="A4492" s="3" t="s">
        <v>5931</v>
      </c>
      <c r="B4492" s="11" t="str">
        <f t="shared" si="1"/>
        <v>20130707</v>
      </c>
      <c r="C4492" s="12">
        <f t="shared" si="2"/>
        <v>41462</v>
      </c>
      <c r="D4492" s="3" t="str">
        <f t="shared" si="3"/>
        <v>02</v>
      </c>
      <c r="E4492" s="13">
        <v>0.0</v>
      </c>
      <c r="F4492" s="14">
        <f>'Costo de tareas'!$B$15</f>
        <v>0.1964027778</v>
      </c>
      <c r="G4492" s="15">
        <f>'Producción diaria'!$T$3*$L$2*$M$2*$N$2*E4492*1000/'Costo de tareas'!$B$14</f>
        <v>0</v>
      </c>
      <c r="H4492" s="16">
        <f>IF(G4492 &gt; 'Costo de tareas'!$B$13, 'Costo de tareas'!$B$13, IF(G4492 &lt; 'Costo de tareas'!$B$13*0.2, 0, 'Costo de tareas'!$B$13- G4492))</f>
        <v>0</v>
      </c>
      <c r="I4492" s="17">
        <f>IF(H4492=0,'Costo de tareas'!$B$13,'Costo de tareas'!$B$13-H4492)</f>
        <v>39.28055556</v>
      </c>
      <c r="J4492" s="2"/>
      <c r="K4492" s="2"/>
      <c r="P4492" s="2"/>
    </row>
    <row r="4493">
      <c r="A4493" s="3" t="s">
        <v>5932</v>
      </c>
      <c r="B4493" s="11" t="str">
        <f t="shared" si="1"/>
        <v>20130707</v>
      </c>
      <c r="C4493" s="12">
        <f t="shared" si="2"/>
        <v>41462</v>
      </c>
      <c r="D4493" s="3" t="str">
        <f t="shared" si="3"/>
        <v>03</v>
      </c>
      <c r="E4493" s="13">
        <v>0.0</v>
      </c>
      <c r="F4493" s="14">
        <f>'Costo de tareas'!$B$15</f>
        <v>0.1964027778</v>
      </c>
      <c r="G4493" s="15">
        <f>'Producción diaria'!$T$3*$L$2*$M$2*$N$2*E4493*1000/'Costo de tareas'!$B$14</f>
        <v>0</v>
      </c>
      <c r="H4493" s="16">
        <f>IF(G4493 &gt; 'Costo de tareas'!$B$13, 'Costo de tareas'!$B$13, IF(G4493 &lt; 'Costo de tareas'!$B$13*0.2, 0, 'Costo de tareas'!$B$13- G4493))</f>
        <v>0</v>
      </c>
      <c r="I4493" s="17">
        <f>IF(H4493=0,'Costo de tareas'!$B$13,'Costo de tareas'!$B$13-H4493)</f>
        <v>39.28055556</v>
      </c>
      <c r="J4493" s="2"/>
      <c r="K4493" s="2"/>
      <c r="P4493" s="2"/>
    </row>
    <row r="4494">
      <c r="A4494" s="3" t="s">
        <v>5934</v>
      </c>
      <c r="B4494" s="11" t="str">
        <f t="shared" si="1"/>
        <v>20130707</v>
      </c>
      <c r="C4494" s="12">
        <f t="shared" si="2"/>
        <v>41462</v>
      </c>
      <c r="D4494" s="3" t="str">
        <f t="shared" si="3"/>
        <v>04</v>
      </c>
      <c r="E4494" s="13">
        <v>0.0</v>
      </c>
      <c r="F4494" s="14">
        <f>'Costo de tareas'!$B$15</f>
        <v>0.1964027778</v>
      </c>
      <c r="G4494" s="15">
        <f>'Producción diaria'!$T$3*$L$2*$M$2*$N$2*E4494*1000/'Costo de tareas'!$B$14</f>
        <v>0</v>
      </c>
      <c r="H4494" s="16">
        <f>IF(G4494 &gt; 'Costo de tareas'!$B$13, 'Costo de tareas'!$B$13, IF(G4494 &lt; 'Costo de tareas'!$B$13*0.2, 0, 'Costo de tareas'!$B$13- G4494))</f>
        <v>0</v>
      </c>
      <c r="I4494" s="17">
        <f>IF(H4494=0,'Costo de tareas'!$B$13,'Costo de tareas'!$B$13-H4494)</f>
        <v>39.28055556</v>
      </c>
      <c r="J4494" s="2"/>
      <c r="K4494" s="2"/>
      <c r="P4494" s="2"/>
    </row>
    <row r="4495">
      <c r="A4495" s="3" t="s">
        <v>5935</v>
      </c>
      <c r="B4495" s="11" t="str">
        <f t="shared" si="1"/>
        <v>20130707</v>
      </c>
      <c r="C4495" s="12">
        <f t="shared" si="2"/>
        <v>41462</v>
      </c>
      <c r="D4495" s="3" t="str">
        <f t="shared" si="3"/>
        <v>05</v>
      </c>
      <c r="E4495" s="13">
        <v>5.0</v>
      </c>
      <c r="F4495" s="14">
        <f>'Costo de tareas'!$B$15</f>
        <v>0.1964027778</v>
      </c>
      <c r="G4495" s="15">
        <f>'Producción diaria'!$T$3*$L$2*$M$2*$N$2*E4495*1000/'Costo de tareas'!$B$14</f>
        <v>7.517809676</v>
      </c>
      <c r="H4495" s="16">
        <f>IF(G4495 &gt; 'Costo de tareas'!$B$13, 'Costo de tareas'!$B$13, IF(G4495 &lt; 'Costo de tareas'!$B$13*0.2, 0, 'Costo de tareas'!$B$13- G4495))</f>
        <v>0</v>
      </c>
      <c r="I4495" s="17">
        <f>IF(H4495=0,'Costo de tareas'!$B$13,'Costo de tareas'!$B$13-H4495)</f>
        <v>39.28055556</v>
      </c>
      <c r="J4495" s="2"/>
      <c r="K4495" s="2"/>
      <c r="P4495" s="2"/>
    </row>
    <row r="4496">
      <c r="A4496" s="3" t="s">
        <v>5936</v>
      </c>
      <c r="B4496" s="11" t="str">
        <f t="shared" si="1"/>
        <v>20130707</v>
      </c>
      <c r="C4496" s="12">
        <f t="shared" si="2"/>
        <v>41462</v>
      </c>
      <c r="D4496" s="3" t="str">
        <f t="shared" si="3"/>
        <v>06</v>
      </c>
      <c r="E4496" s="13">
        <v>161.0</v>
      </c>
      <c r="F4496" s="14">
        <f>'Costo de tareas'!$B$15</f>
        <v>0.1964027778</v>
      </c>
      <c r="G4496" s="15">
        <f>'Producción diaria'!$T$3*$L$2*$M$2*$N$2*E4496*1000/'Costo de tareas'!$B$14</f>
        <v>242.0734716</v>
      </c>
      <c r="H4496" s="16">
        <f>IF(G4496 &gt; 'Costo de tareas'!$B$13, 'Costo de tareas'!$B$13, IF(G4496 &lt; 'Costo de tareas'!$B$13*0.2, 0, 'Costo de tareas'!$B$13- G4496))</f>
        <v>39.28055556</v>
      </c>
      <c r="I4496" s="17">
        <f>IF(H4496=0,'Costo de tareas'!$B$13,'Costo de tareas'!$B$13-H4496)</f>
        <v>0</v>
      </c>
      <c r="J4496" s="2"/>
      <c r="K4496" s="2"/>
      <c r="P4496" s="2"/>
    </row>
    <row r="4497">
      <c r="A4497" s="3" t="s">
        <v>5937</v>
      </c>
      <c r="B4497" s="11" t="str">
        <f t="shared" si="1"/>
        <v>20130707</v>
      </c>
      <c r="C4497" s="12">
        <f t="shared" si="2"/>
        <v>41462</v>
      </c>
      <c r="D4497" s="3" t="str">
        <f t="shared" si="3"/>
        <v>07</v>
      </c>
      <c r="E4497" s="13">
        <v>359.0</v>
      </c>
      <c r="F4497" s="14">
        <f>'Costo de tareas'!$B$15</f>
        <v>0.1964027778</v>
      </c>
      <c r="G4497" s="15">
        <f>'Producción diaria'!$T$3*$L$2*$M$2*$N$2*E4497*1000/'Costo de tareas'!$B$14</f>
        <v>539.7787347</v>
      </c>
      <c r="H4497" s="16">
        <f>IF(G4497 &gt; 'Costo de tareas'!$B$13, 'Costo de tareas'!$B$13, IF(G4497 &lt; 'Costo de tareas'!$B$13*0.2, 0, 'Costo de tareas'!$B$13- G4497))</f>
        <v>39.28055556</v>
      </c>
      <c r="I4497" s="17">
        <f>IF(H4497=0,'Costo de tareas'!$B$13,'Costo de tareas'!$B$13-H4497)</f>
        <v>0</v>
      </c>
      <c r="J4497" s="2"/>
      <c r="K4497" s="2"/>
      <c r="P4497" s="2"/>
    </row>
    <row r="4498">
      <c r="A4498" s="3" t="s">
        <v>5938</v>
      </c>
      <c r="B4498" s="11" t="str">
        <f t="shared" si="1"/>
        <v>20130707</v>
      </c>
      <c r="C4498" s="12">
        <f t="shared" si="2"/>
        <v>41462</v>
      </c>
      <c r="D4498" s="3" t="str">
        <f t="shared" si="3"/>
        <v>08</v>
      </c>
      <c r="E4498" s="13">
        <v>554.0</v>
      </c>
      <c r="F4498" s="14">
        <f>'Costo de tareas'!$B$15</f>
        <v>0.1964027778</v>
      </c>
      <c r="G4498" s="15">
        <f>'Producción diaria'!$T$3*$L$2*$M$2*$N$2*E4498*1000/'Costo de tareas'!$B$14</f>
        <v>832.9733121</v>
      </c>
      <c r="H4498" s="16">
        <f>IF(G4498 &gt; 'Costo de tareas'!$B$13, 'Costo de tareas'!$B$13, IF(G4498 &lt; 'Costo de tareas'!$B$13*0.2, 0, 'Costo de tareas'!$B$13- G4498))</f>
        <v>39.28055556</v>
      </c>
      <c r="I4498" s="17">
        <f>IF(H4498=0,'Costo de tareas'!$B$13,'Costo de tareas'!$B$13-H4498)</f>
        <v>0</v>
      </c>
      <c r="J4498" s="2"/>
      <c r="K4498" s="2"/>
      <c r="P4498" s="2"/>
    </row>
    <row r="4499">
      <c r="A4499" s="3" t="s">
        <v>5939</v>
      </c>
      <c r="B4499" s="11" t="str">
        <f t="shared" si="1"/>
        <v>20130707</v>
      </c>
      <c r="C4499" s="12">
        <f t="shared" si="2"/>
        <v>41462</v>
      </c>
      <c r="D4499" s="3" t="str">
        <f t="shared" si="3"/>
        <v>09</v>
      </c>
      <c r="E4499" s="13">
        <v>733.0</v>
      </c>
      <c r="F4499" s="14">
        <f>'Costo de tareas'!$B$15</f>
        <v>0.1964027778</v>
      </c>
      <c r="G4499" s="15">
        <f>'Producción diaria'!$T$3*$L$2*$M$2*$N$2*E4499*1000/'Costo de tareas'!$B$14</f>
        <v>1102.110898</v>
      </c>
      <c r="H4499" s="16">
        <f>IF(G4499 &gt; 'Costo de tareas'!$B$13, 'Costo de tareas'!$B$13, IF(G4499 &lt; 'Costo de tareas'!$B$13*0.2, 0, 'Costo de tareas'!$B$13- G4499))</f>
        <v>39.28055556</v>
      </c>
      <c r="I4499" s="17">
        <f>IF(H4499=0,'Costo de tareas'!$B$13,'Costo de tareas'!$B$13-H4499)</f>
        <v>0</v>
      </c>
      <c r="J4499" s="2"/>
      <c r="K4499" s="2"/>
      <c r="P4499" s="2"/>
    </row>
    <row r="4500">
      <c r="A4500" s="3" t="s">
        <v>5940</v>
      </c>
      <c r="B4500" s="11" t="str">
        <f t="shared" si="1"/>
        <v>20130707</v>
      </c>
      <c r="C4500" s="12">
        <f t="shared" si="2"/>
        <v>41462</v>
      </c>
      <c r="D4500" s="3" t="str">
        <f t="shared" si="3"/>
        <v>10</v>
      </c>
      <c r="E4500" s="13">
        <v>877.0</v>
      </c>
      <c r="F4500" s="14">
        <f>'Costo de tareas'!$B$15</f>
        <v>0.1964027778</v>
      </c>
      <c r="G4500" s="15">
        <f>'Producción diaria'!$T$3*$L$2*$M$2*$N$2*E4500*1000/'Costo de tareas'!$B$14</f>
        <v>1318.623817</v>
      </c>
      <c r="H4500" s="16">
        <f>IF(G4500 &gt; 'Costo de tareas'!$B$13, 'Costo de tareas'!$B$13, IF(G4500 &lt; 'Costo de tareas'!$B$13*0.2, 0, 'Costo de tareas'!$B$13- G4500))</f>
        <v>39.28055556</v>
      </c>
      <c r="I4500" s="17">
        <f>IF(H4500=0,'Costo de tareas'!$B$13,'Costo de tareas'!$B$13-H4500)</f>
        <v>0</v>
      </c>
      <c r="J4500" s="2"/>
      <c r="K4500" s="2"/>
      <c r="P4500" s="2"/>
    </row>
    <row r="4501">
      <c r="A4501" s="3" t="s">
        <v>5941</v>
      </c>
      <c r="B4501" s="11" t="str">
        <f t="shared" si="1"/>
        <v>20130707</v>
      </c>
      <c r="C4501" s="12">
        <f t="shared" si="2"/>
        <v>41462</v>
      </c>
      <c r="D4501" s="3" t="str">
        <f t="shared" si="3"/>
        <v>11</v>
      </c>
      <c r="E4501" s="13">
        <v>977.0</v>
      </c>
      <c r="F4501" s="14">
        <f>'Costo de tareas'!$B$15</f>
        <v>0.1964027778</v>
      </c>
      <c r="G4501" s="15">
        <f>'Producción diaria'!$T$3*$L$2*$M$2*$N$2*E4501*1000/'Costo de tareas'!$B$14</f>
        <v>1468.980011</v>
      </c>
      <c r="H4501" s="16">
        <f>IF(G4501 &gt; 'Costo de tareas'!$B$13, 'Costo de tareas'!$B$13, IF(G4501 &lt; 'Costo de tareas'!$B$13*0.2, 0, 'Costo de tareas'!$B$13- G4501))</f>
        <v>39.28055556</v>
      </c>
      <c r="I4501" s="17">
        <f>IF(H4501=0,'Costo de tareas'!$B$13,'Costo de tareas'!$B$13-H4501)</f>
        <v>0</v>
      </c>
      <c r="J4501" s="2"/>
      <c r="K4501" s="2"/>
      <c r="P4501" s="2"/>
    </row>
    <row r="4502">
      <c r="A4502" s="3" t="s">
        <v>5942</v>
      </c>
      <c r="B4502" s="11" t="str">
        <f t="shared" si="1"/>
        <v>20130707</v>
      </c>
      <c r="C4502" s="12">
        <f t="shared" si="2"/>
        <v>41462</v>
      </c>
      <c r="D4502" s="3" t="str">
        <f t="shared" si="3"/>
        <v>12</v>
      </c>
      <c r="E4502" s="13">
        <v>1023.0</v>
      </c>
      <c r="F4502" s="14">
        <f>'Costo de tareas'!$B$15</f>
        <v>0.1964027778</v>
      </c>
      <c r="G4502" s="15">
        <f>'Producción diaria'!$T$3*$L$2*$M$2*$N$2*E4502*1000/'Costo de tareas'!$B$14</f>
        <v>1538.14386</v>
      </c>
      <c r="H4502" s="16">
        <f>IF(G4502 &gt; 'Costo de tareas'!$B$13, 'Costo de tareas'!$B$13, IF(G4502 &lt; 'Costo de tareas'!$B$13*0.2, 0, 'Costo de tareas'!$B$13- G4502))</f>
        <v>39.28055556</v>
      </c>
      <c r="I4502" s="17">
        <f>IF(H4502=0,'Costo de tareas'!$B$13,'Costo de tareas'!$B$13-H4502)</f>
        <v>0</v>
      </c>
      <c r="J4502" s="2"/>
      <c r="K4502" s="2"/>
      <c r="P4502" s="2"/>
    </row>
    <row r="4503">
      <c r="A4503" s="3" t="s">
        <v>5943</v>
      </c>
      <c r="B4503" s="11" t="str">
        <f t="shared" si="1"/>
        <v>20130707</v>
      </c>
      <c r="C4503" s="12">
        <f t="shared" si="2"/>
        <v>41462</v>
      </c>
      <c r="D4503" s="3" t="str">
        <f t="shared" si="3"/>
        <v>13</v>
      </c>
      <c r="E4503" s="13">
        <v>1008.0</v>
      </c>
      <c r="F4503" s="14">
        <f>'Costo de tareas'!$B$15</f>
        <v>0.1964027778</v>
      </c>
      <c r="G4503" s="15">
        <f>'Producción diaria'!$T$3*$L$2*$M$2*$N$2*E4503*1000/'Costo de tareas'!$B$14</f>
        <v>1515.590431</v>
      </c>
      <c r="H4503" s="16">
        <f>IF(G4503 &gt; 'Costo de tareas'!$B$13, 'Costo de tareas'!$B$13, IF(G4503 &lt; 'Costo de tareas'!$B$13*0.2, 0, 'Costo de tareas'!$B$13- G4503))</f>
        <v>39.28055556</v>
      </c>
      <c r="I4503" s="17">
        <f>IF(H4503=0,'Costo de tareas'!$B$13,'Costo de tareas'!$B$13-H4503)</f>
        <v>0</v>
      </c>
      <c r="J4503" s="2"/>
      <c r="K4503" s="2"/>
      <c r="P4503" s="2"/>
    </row>
    <row r="4504">
      <c r="A4504" s="3" t="s">
        <v>5944</v>
      </c>
      <c r="B4504" s="11" t="str">
        <f t="shared" si="1"/>
        <v>20130707</v>
      </c>
      <c r="C4504" s="12">
        <f t="shared" si="2"/>
        <v>41462</v>
      </c>
      <c r="D4504" s="3" t="str">
        <f t="shared" si="3"/>
        <v>14</v>
      </c>
      <c r="E4504" s="13">
        <v>939.0</v>
      </c>
      <c r="F4504" s="14">
        <f>'Costo de tareas'!$B$15</f>
        <v>0.1964027778</v>
      </c>
      <c r="G4504" s="15">
        <f>'Producción diaria'!$T$3*$L$2*$M$2*$N$2*E4504*1000/'Costo de tareas'!$B$14</f>
        <v>1411.844657</v>
      </c>
      <c r="H4504" s="16">
        <f>IF(G4504 &gt; 'Costo de tareas'!$B$13, 'Costo de tareas'!$B$13, IF(G4504 &lt; 'Costo de tareas'!$B$13*0.2, 0, 'Costo de tareas'!$B$13- G4504))</f>
        <v>39.28055556</v>
      </c>
      <c r="I4504" s="17">
        <f>IF(H4504=0,'Costo de tareas'!$B$13,'Costo de tareas'!$B$13-H4504)</f>
        <v>0</v>
      </c>
      <c r="J4504" s="2"/>
      <c r="K4504" s="2"/>
      <c r="P4504" s="2"/>
    </row>
    <row r="4505">
      <c r="A4505" s="3" t="s">
        <v>5945</v>
      </c>
      <c r="B4505" s="11" t="str">
        <f t="shared" si="1"/>
        <v>20130707</v>
      </c>
      <c r="C4505" s="12">
        <f t="shared" si="2"/>
        <v>41462</v>
      </c>
      <c r="D4505" s="3" t="str">
        <f t="shared" si="3"/>
        <v>15</v>
      </c>
      <c r="E4505" s="13">
        <v>802.0</v>
      </c>
      <c r="F4505" s="14">
        <f>'Costo de tareas'!$B$15</f>
        <v>0.1964027778</v>
      </c>
      <c r="G4505" s="15">
        <f>'Producción diaria'!$T$3*$L$2*$M$2*$N$2*E4505*1000/'Costo de tareas'!$B$14</f>
        <v>1205.856672</v>
      </c>
      <c r="H4505" s="16">
        <f>IF(G4505 &gt; 'Costo de tareas'!$B$13, 'Costo de tareas'!$B$13, IF(G4505 &lt; 'Costo de tareas'!$B$13*0.2, 0, 'Costo de tareas'!$B$13- G4505))</f>
        <v>39.28055556</v>
      </c>
      <c r="I4505" s="17">
        <f>IF(H4505=0,'Costo de tareas'!$B$13,'Costo de tareas'!$B$13-H4505)</f>
        <v>0</v>
      </c>
      <c r="J4505" s="2"/>
      <c r="K4505" s="2"/>
      <c r="P4505" s="2"/>
    </row>
    <row r="4506">
      <c r="A4506" s="3" t="s">
        <v>5946</v>
      </c>
      <c r="B4506" s="11" t="str">
        <f t="shared" si="1"/>
        <v>20130707</v>
      </c>
      <c r="C4506" s="12">
        <f t="shared" si="2"/>
        <v>41462</v>
      </c>
      <c r="D4506" s="3" t="str">
        <f t="shared" si="3"/>
        <v>16</v>
      </c>
      <c r="E4506" s="13">
        <v>627.0</v>
      </c>
      <c r="F4506" s="14">
        <f>'Costo de tareas'!$B$15</f>
        <v>0.1964027778</v>
      </c>
      <c r="G4506" s="15">
        <f>'Producción diaria'!$T$3*$L$2*$M$2*$N$2*E4506*1000/'Costo de tareas'!$B$14</f>
        <v>942.7333333</v>
      </c>
      <c r="H4506" s="16">
        <f>IF(G4506 &gt; 'Costo de tareas'!$B$13, 'Costo de tareas'!$B$13, IF(G4506 &lt; 'Costo de tareas'!$B$13*0.2, 0, 'Costo de tareas'!$B$13- G4506))</f>
        <v>39.28055556</v>
      </c>
      <c r="I4506" s="17">
        <f>IF(H4506=0,'Costo de tareas'!$B$13,'Costo de tareas'!$B$13-H4506)</f>
        <v>0</v>
      </c>
      <c r="J4506" s="2"/>
      <c r="K4506" s="2"/>
      <c r="P4506" s="2"/>
    </row>
    <row r="4507">
      <c r="A4507" s="3" t="s">
        <v>5947</v>
      </c>
      <c r="B4507" s="11" t="str">
        <f t="shared" si="1"/>
        <v>20130707</v>
      </c>
      <c r="C4507" s="12">
        <f t="shared" si="2"/>
        <v>41462</v>
      </c>
      <c r="D4507" s="3" t="str">
        <f t="shared" si="3"/>
        <v>17</v>
      </c>
      <c r="E4507" s="13">
        <v>432.0</v>
      </c>
      <c r="F4507" s="14">
        <f>'Costo de tareas'!$B$15</f>
        <v>0.1964027778</v>
      </c>
      <c r="G4507" s="15">
        <f>'Producción diaria'!$T$3*$L$2*$M$2*$N$2*E4507*1000/'Costo de tareas'!$B$14</f>
        <v>649.538756</v>
      </c>
      <c r="H4507" s="16">
        <f>IF(G4507 &gt; 'Costo de tareas'!$B$13, 'Costo de tareas'!$B$13, IF(G4507 &lt; 'Costo de tareas'!$B$13*0.2, 0, 'Costo de tareas'!$B$13- G4507))</f>
        <v>39.28055556</v>
      </c>
      <c r="I4507" s="17">
        <f>IF(H4507=0,'Costo de tareas'!$B$13,'Costo de tareas'!$B$13-H4507)</f>
        <v>0</v>
      </c>
      <c r="J4507" s="2"/>
      <c r="K4507" s="2"/>
      <c r="P4507" s="2"/>
    </row>
    <row r="4508">
      <c r="A4508" s="3" t="s">
        <v>5948</v>
      </c>
      <c r="B4508" s="11" t="str">
        <f t="shared" si="1"/>
        <v>20130707</v>
      </c>
      <c r="C4508" s="12">
        <f t="shared" si="2"/>
        <v>41462</v>
      </c>
      <c r="D4508" s="3" t="str">
        <f t="shared" si="3"/>
        <v>18</v>
      </c>
      <c r="E4508" s="13">
        <v>219.0</v>
      </c>
      <c r="F4508" s="14">
        <f>'Costo de tareas'!$B$15</f>
        <v>0.1964027778</v>
      </c>
      <c r="G4508" s="15">
        <f>'Producción diaria'!$T$3*$L$2*$M$2*$N$2*E4508*1000/'Costo de tareas'!$B$14</f>
        <v>329.2800638</v>
      </c>
      <c r="H4508" s="16">
        <f>IF(G4508 &gt; 'Costo de tareas'!$B$13, 'Costo de tareas'!$B$13, IF(G4508 &lt; 'Costo de tareas'!$B$13*0.2, 0, 'Costo de tareas'!$B$13- G4508))</f>
        <v>39.28055556</v>
      </c>
      <c r="I4508" s="17">
        <f>IF(H4508=0,'Costo de tareas'!$B$13,'Costo de tareas'!$B$13-H4508)</f>
        <v>0</v>
      </c>
      <c r="J4508" s="2"/>
      <c r="K4508" s="2"/>
      <c r="P4508" s="2"/>
    </row>
    <row r="4509">
      <c r="A4509" s="3" t="s">
        <v>5949</v>
      </c>
      <c r="B4509" s="11" t="str">
        <f t="shared" si="1"/>
        <v>20130707</v>
      </c>
      <c r="C4509" s="12">
        <f t="shared" si="2"/>
        <v>41462</v>
      </c>
      <c r="D4509" s="3" t="str">
        <f t="shared" si="3"/>
        <v>19</v>
      </c>
      <c r="E4509" s="13">
        <v>49.0</v>
      </c>
      <c r="F4509" s="14">
        <f>'Costo de tareas'!$B$15</f>
        <v>0.1964027778</v>
      </c>
      <c r="G4509" s="15">
        <f>'Producción diaria'!$T$3*$L$2*$M$2*$N$2*E4509*1000/'Costo de tareas'!$B$14</f>
        <v>73.67453482</v>
      </c>
      <c r="H4509" s="16">
        <f>IF(G4509 &gt; 'Costo de tareas'!$B$13, 'Costo de tareas'!$B$13, IF(G4509 &lt; 'Costo de tareas'!$B$13*0.2, 0, 'Costo de tareas'!$B$13- G4509))</f>
        <v>39.28055556</v>
      </c>
      <c r="I4509" s="17">
        <f>IF(H4509=0,'Costo de tareas'!$B$13,'Costo de tareas'!$B$13-H4509)</f>
        <v>0</v>
      </c>
      <c r="J4509" s="2"/>
      <c r="K4509" s="2"/>
      <c r="P4509" s="2"/>
    </row>
    <row r="4510">
      <c r="A4510" s="3" t="s">
        <v>5950</v>
      </c>
      <c r="B4510" s="11" t="str">
        <f t="shared" si="1"/>
        <v>20130707</v>
      </c>
      <c r="C4510" s="12">
        <f t="shared" si="2"/>
        <v>41462</v>
      </c>
      <c r="D4510" s="3" t="str">
        <f t="shared" si="3"/>
        <v>20</v>
      </c>
      <c r="E4510" s="13">
        <v>0.0</v>
      </c>
      <c r="F4510" s="14">
        <f>'Costo de tareas'!$B$15</f>
        <v>0.1964027778</v>
      </c>
      <c r="G4510" s="15">
        <f>'Producción diaria'!$T$3*$L$2*$M$2*$N$2*E4510*1000/'Costo de tareas'!$B$14</f>
        <v>0</v>
      </c>
      <c r="H4510" s="16">
        <f>IF(G4510 &gt; 'Costo de tareas'!$B$13, 'Costo de tareas'!$B$13, IF(G4510 &lt; 'Costo de tareas'!$B$13*0.2, 0, 'Costo de tareas'!$B$13- G4510))</f>
        <v>0</v>
      </c>
      <c r="I4510" s="17">
        <f>IF(H4510=0,'Costo de tareas'!$B$13,'Costo de tareas'!$B$13-H4510)</f>
        <v>39.28055556</v>
      </c>
      <c r="J4510" s="2"/>
      <c r="K4510" s="2"/>
      <c r="P4510" s="2"/>
    </row>
    <row r="4511">
      <c r="A4511" s="3" t="s">
        <v>5951</v>
      </c>
      <c r="B4511" s="11" t="str">
        <f t="shared" si="1"/>
        <v>20130707</v>
      </c>
      <c r="C4511" s="12">
        <f t="shared" si="2"/>
        <v>41462</v>
      </c>
      <c r="D4511" s="3" t="str">
        <f t="shared" si="3"/>
        <v>21</v>
      </c>
      <c r="E4511" s="13">
        <v>0.0</v>
      </c>
      <c r="F4511" s="14">
        <f>'Costo de tareas'!$B$15</f>
        <v>0.1964027778</v>
      </c>
      <c r="G4511" s="15">
        <f>'Producción diaria'!$T$3*$L$2*$M$2*$N$2*E4511*1000/'Costo de tareas'!$B$14</f>
        <v>0</v>
      </c>
      <c r="H4511" s="16">
        <f>IF(G4511 &gt; 'Costo de tareas'!$B$13, 'Costo de tareas'!$B$13, IF(G4511 &lt; 'Costo de tareas'!$B$13*0.2, 0, 'Costo de tareas'!$B$13- G4511))</f>
        <v>0</v>
      </c>
      <c r="I4511" s="17">
        <f>IF(H4511=0,'Costo de tareas'!$B$13,'Costo de tareas'!$B$13-H4511)</f>
        <v>39.28055556</v>
      </c>
      <c r="J4511" s="2"/>
      <c r="K4511" s="2"/>
      <c r="P4511" s="2"/>
    </row>
    <row r="4512">
      <c r="A4512" s="3" t="s">
        <v>5952</v>
      </c>
      <c r="B4512" s="11" t="str">
        <f t="shared" si="1"/>
        <v>20130707</v>
      </c>
      <c r="C4512" s="12">
        <f t="shared" si="2"/>
        <v>41462</v>
      </c>
      <c r="D4512" s="3" t="str">
        <f t="shared" si="3"/>
        <v>22</v>
      </c>
      <c r="E4512" s="13">
        <v>0.0</v>
      </c>
      <c r="F4512" s="14">
        <f>'Costo de tareas'!$B$15</f>
        <v>0.1964027778</v>
      </c>
      <c r="G4512" s="15">
        <f>'Producción diaria'!$T$3*$L$2*$M$2*$N$2*E4512*1000/'Costo de tareas'!$B$14</f>
        <v>0</v>
      </c>
      <c r="H4512" s="16">
        <f>IF(G4512 &gt; 'Costo de tareas'!$B$13, 'Costo de tareas'!$B$13, IF(G4512 &lt; 'Costo de tareas'!$B$13*0.2, 0, 'Costo de tareas'!$B$13- G4512))</f>
        <v>0</v>
      </c>
      <c r="I4512" s="17">
        <f>IF(H4512=0,'Costo de tareas'!$B$13,'Costo de tareas'!$B$13-H4512)</f>
        <v>39.28055556</v>
      </c>
      <c r="J4512" s="2"/>
      <c r="K4512" s="2"/>
      <c r="P4512" s="2"/>
    </row>
    <row r="4513">
      <c r="A4513" s="3" t="s">
        <v>5954</v>
      </c>
      <c r="B4513" s="11" t="str">
        <f t="shared" si="1"/>
        <v>20130707</v>
      </c>
      <c r="C4513" s="12">
        <f t="shared" si="2"/>
        <v>41462</v>
      </c>
      <c r="D4513" s="3" t="str">
        <f t="shared" si="3"/>
        <v>23</v>
      </c>
      <c r="E4513" s="13">
        <v>0.0</v>
      </c>
      <c r="F4513" s="14">
        <f>'Costo de tareas'!$B$15</f>
        <v>0.1964027778</v>
      </c>
      <c r="G4513" s="15">
        <f>'Producción diaria'!$T$3*$L$2*$M$2*$N$2*E4513*1000/'Costo de tareas'!$B$14</f>
        <v>0</v>
      </c>
      <c r="H4513" s="16">
        <f>IF(G4513 &gt; 'Costo de tareas'!$B$13, 'Costo de tareas'!$B$13, IF(G4513 &lt; 'Costo de tareas'!$B$13*0.2, 0, 'Costo de tareas'!$B$13- G4513))</f>
        <v>0</v>
      </c>
      <c r="I4513" s="17">
        <f>IF(H4513=0,'Costo de tareas'!$B$13,'Costo de tareas'!$B$13-H4513)</f>
        <v>39.28055556</v>
      </c>
      <c r="J4513" s="2"/>
      <c r="K4513" s="2"/>
      <c r="P4513" s="2"/>
    </row>
    <row r="4514">
      <c r="A4514" s="3" t="s">
        <v>5955</v>
      </c>
      <c r="B4514" s="11" t="str">
        <f t="shared" si="1"/>
        <v>20130708</v>
      </c>
      <c r="C4514" s="12">
        <f t="shared" si="2"/>
        <v>41463</v>
      </c>
      <c r="D4514" s="3" t="str">
        <f t="shared" si="3"/>
        <v>00</v>
      </c>
      <c r="E4514" s="13">
        <v>0.0</v>
      </c>
      <c r="F4514" s="14">
        <f>'Costo de tareas'!$B$15</f>
        <v>0.1964027778</v>
      </c>
      <c r="G4514" s="15">
        <f>'Producción diaria'!$T$3*$L$2*$M$2*$N$2*E4514*1000/'Costo de tareas'!$B$14</f>
        <v>0</v>
      </c>
      <c r="H4514" s="16">
        <f>IF(G4514 &gt; 'Costo de tareas'!$B$13, 'Costo de tareas'!$B$13, IF(G4514 &lt; 'Costo de tareas'!$B$13*0.2, 0, 'Costo de tareas'!$B$13- G4514))</f>
        <v>0</v>
      </c>
      <c r="I4514" s="17">
        <f>IF(H4514=0,'Costo de tareas'!$B$13,'Costo de tareas'!$B$13-H4514)</f>
        <v>39.28055556</v>
      </c>
      <c r="J4514" s="2"/>
      <c r="K4514" s="2"/>
      <c r="P4514" s="2"/>
    </row>
    <row r="4515">
      <c r="A4515" s="3" t="s">
        <v>5957</v>
      </c>
      <c r="B4515" s="11" t="str">
        <f t="shared" si="1"/>
        <v>20130708</v>
      </c>
      <c r="C4515" s="12">
        <f t="shared" si="2"/>
        <v>41463</v>
      </c>
      <c r="D4515" s="3" t="str">
        <f t="shared" si="3"/>
        <v>01</v>
      </c>
      <c r="E4515" s="13">
        <v>0.0</v>
      </c>
      <c r="F4515" s="14">
        <f>'Costo de tareas'!$B$15</f>
        <v>0.1964027778</v>
      </c>
      <c r="G4515" s="15">
        <f>'Producción diaria'!$T$3*$L$2*$M$2*$N$2*E4515*1000/'Costo de tareas'!$B$14</f>
        <v>0</v>
      </c>
      <c r="H4515" s="16">
        <f>IF(G4515 &gt; 'Costo de tareas'!$B$13, 'Costo de tareas'!$B$13, IF(G4515 &lt; 'Costo de tareas'!$B$13*0.2, 0, 'Costo de tareas'!$B$13- G4515))</f>
        <v>0</v>
      </c>
      <c r="I4515" s="17">
        <f>IF(H4515=0,'Costo de tareas'!$B$13,'Costo de tareas'!$B$13-H4515)</f>
        <v>39.28055556</v>
      </c>
      <c r="J4515" s="2"/>
      <c r="K4515" s="2"/>
      <c r="P4515" s="2"/>
    </row>
    <row r="4516">
      <c r="A4516" s="3" t="s">
        <v>5959</v>
      </c>
      <c r="B4516" s="11" t="str">
        <f t="shared" si="1"/>
        <v>20130708</v>
      </c>
      <c r="C4516" s="12">
        <f t="shared" si="2"/>
        <v>41463</v>
      </c>
      <c r="D4516" s="3" t="str">
        <f t="shared" si="3"/>
        <v>02</v>
      </c>
      <c r="E4516" s="13">
        <v>0.0</v>
      </c>
      <c r="F4516" s="14">
        <f>'Costo de tareas'!$B$15</f>
        <v>0.1964027778</v>
      </c>
      <c r="G4516" s="15">
        <f>'Producción diaria'!$T$3*$L$2*$M$2*$N$2*E4516*1000/'Costo de tareas'!$B$14</f>
        <v>0</v>
      </c>
      <c r="H4516" s="16">
        <f>IF(G4516 &gt; 'Costo de tareas'!$B$13, 'Costo de tareas'!$B$13, IF(G4516 &lt; 'Costo de tareas'!$B$13*0.2, 0, 'Costo de tareas'!$B$13- G4516))</f>
        <v>0</v>
      </c>
      <c r="I4516" s="17">
        <f>IF(H4516=0,'Costo de tareas'!$B$13,'Costo de tareas'!$B$13-H4516)</f>
        <v>39.28055556</v>
      </c>
      <c r="J4516" s="2"/>
      <c r="K4516" s="2"/>
      <c r="P4516" s="2"/>
    </row>
    <row r="4517">
      <c r="A4517" s="3" t="s">
        <v>5961</v>
      </c>
      <c r="B4517" s="11" t="str">
        <f t="shared" si="1"/>
        <v>20130708</v>
      </c>
      <c r="C4517" s="12">
        <f t="shared" si="2"/>
        <v>41463</v>
      </c>
      <c r="D4517" s="3" t="str">
        <f t="shared" si="3"/>
        <v>03</v>
      </c>
      <c r="E4517" s="13">
        <v>0.0</v>
      </c>
      <c r="F4517" s="14">
        <f>'Costo de tareas'!$B$15</f>
        <v>0.1964027778</v>
      </c>
      <c r="G4517" s="15">
        <f>'Producción diaria'!$T$3*$L$2*$M$2*$N$2*E4517*1000/'Costo de tareas'!$B$14</f>
        <v>0</v>
      </c>
      <c r="H4517" s="16">
        <f>IF(G4517 &gt; 'Costo de tareas'!$B$13, 'Costo de tareas'!$B$13, IF(G4517 &lt; 'Costo de tareas'!$B$13*0.2, 0, 'Costo de tareas'!$B$13- G4517))</f>
        <v>0</v>
      </c>
      <c r="I4517" s="17">
        <f>IF(H4517=0,'Costo de tareas'!$B$13,'Costo de tareas'!$B$13-H4517)</f>
        <v>39.28055556</v>
      </c>
      <c r="J4517" s="2"/>
      <c r="K4517" s="2"/>
      <c r="P4517" s="2"/>
    </row>
    <row r="4518">
      <c r="A4518" s="3" t="s">
        <v>5962</v>
      </c>
      <c r="B4518" s="11" t="str">
        <f t="shared" si="1"/>
        <v>20130708</v>
      </c>
      <c r="C4518" s="12">
        <f t="shared" si="2"/>
        <v>41463</v>
      </c>
      <c r="D4518" s="3" t="str">
        <f t="shared" si="3"/>
        <v>04</v>
      </c>
      <c r="E4518" s="13">
        <v>0.0</v>
      </c>
      <c r="F4518" s="14">
        <f>'Costo de tareas'!$B$15</f>
        <v>0.1964027778</v>
      </c>
      <c r="G4518" s="15">
        <f>'Producción diaria'!$T$3*$L$2*$M$2*$N$2*E4518*1000/'Costo de tareas'!$B$14</f>
        <v>0</v>
      </c>
      <c r="H4518" s="16">
        <f>IF(G4518 &gt; 'Costo de tareas'!$B$13, 'Costo de tareas'!$B$13, IF(G4518 &lt; 'Costo de tareas'!$B$13*0.2, 0, 'Costo de tareas'!$B$13- G4518))</f>
        <v>0</v>
      </c>
      <c r="I4518" s="17">
        <f>IF(H4518=0,'Costo de tareas'!$B$13,'Costo de tareas'!$B$13-H4518)</f>
        <v>39.28055556</v>
      </c>
      <c r="J4518" s="2"/>
      <c r="K4518" s="2"/>
      <c r="P4518" s="2"/>
    </row>
    <row r="4519">
      <c r="A4519" s="3" t="s">
        <v>5963</v>
      </c>
      <c r="B4519" s="11" t="str">
        <f t="shared" si="1"/>
        <v>20130708</v>
      </c>
      <c r="C4519" s="12">
        <f t="shared" si="2"/>
        <v>41463</v>
      </c>
      <c r="D4519" s="3" t="str">
        <f t="shared" si="3"/>
        <v>05</v>
      </c>
      <c r="E4519" s="13">
        <v>4.0</v>
      </c>
      <c r="F4519" s="14">
        <f>'Costo de tareas'!$B$15</f>
        <v>0.1964027778</v>
      </c>
      <c r="G4519" s="15">
        <f>'Producción diaria'!$T$3*$L$2*$M$2*$N$2*E4519*1000/'Costo de tareas'!$B$14</f>
        <v>6.014247741</v>
      </c>
      <c r="H4519" s="16">
        <f>IF(G4519 &gt; 'Costo de tareas'!$B$13, 'Costo de tareas'!$B$13, IF(G4519 &lt; 'Costo de tareas'!$B$13*0.2, 0, 'Costo de tareas'!$B$13- G4519))</f>
        <v>0</v>
      </c>
      <c r="I4519" s="17">
        <f>IF(H4519=0,'Costo de tareas'!$B$13,'Costo de tareas'!$B$13-H4519)</f>
        <v>39.28055556</v>
      </c>
      <c r="J4519" s="2"/>
      <c r="K4519" s="2"/>
      <c r="P4519" s="2"/>
    </row>
    <row r="4520">
      <c r="A4520" s="3" t="s">
        <v>5964</v>
      </c>
      <c r="B4520" s="11" t="str">
        <f t="shared" si="1"/>
        <v>20130708</v>
      </c>
      <c r="C4520" s="12">
        <f t="shared" si="2"/>
        <v>41463</v>
      </c>
      <c r="D4520" s="3" t="str">
        <f t="shared" si="3"/>
        <v>06</v>
      </c>
      <c r="E4520" s="13">
        <v>159.0</v>
      </c>
      <c r="F4520" s="14">
        <f>'Costo de tareas'!$B$15</f>
        <v>0.1964027778</v>
      </c>
      <c r="G4520" s="15">
        <f>'Producción diaria'!$T$3*$L$2*$M$2*$N$2*E4520*1000/'Costo de tareas'!$B$14</f>
        <v>239.0663477</v>
      </c>
      <c r="H4520" s="16">
        <f>IF(G4520 &gt; 'Costo de tareas'!$B$13, 'Costo de tareas'!$B$13, IF(G4520 &lt; 'Costo de tareas'!$B$13*0.2, 0, 'Costo de tareas'!$B$13- G4520))</f>
        <v>39.28055556</v>
      </c>
      <c r="I4520" s="17">
        <f>IF(H4520=0,'Costo de tareas'!$B$13,'Costo de tareas'!$B$13-H4520)</f>
        <v>0</v>
      </c>
      <c r="J4520" s="2"/>
      <c r="K4520" s="2"/>
      <c r="P4520" s="2"/>
    </row>
    <row r="4521">
      <c r="A4521" s="3" t="s">
        <v>5965</v>
      </c>
      <c r="B4521" s="11" t="str">
        <f t="shared" si="1"/>
        <v>20130708</v>
      </c>
      <c r="C4521" s="12">
        <f t="shared" si="2"/>
        <v>41463</v>
      </c>
      <c r="D4521" s="3" t="str">
        <f t="shared" si="3"/>
        <v>07</v>
      </c>
      <c r="E4521" s="13">
        <v>358.0</v>
      </c>
      <c r="F4521" s="14">
        <f>'Costo de tareas'!$B$15</f>
        <v>0.1964027778</v>
      </c>
      <c r="G4521" s="15">
        <f>'Producción diaria'!$T$3*$L$2*$M$2*$N$2*E4521*1000/'Costo de tareas'!$B$14</f>
        <v>538.2751728</v>
      </c>
      <c r="H4521" s="16">
        <f>IF(G4521 &gt; 'Costo de tareas'!$B$13, 'Costo de tareas'!$B$13, IF(G4521 &lt; 'Costo de tareas'!$B$13*0.2, 0, 'Costo de tareas'!$B$13- G4521))</f>
        <v>39.28055556</v>
      </c>
      <c r="I4521" s="17">
        <f>IF(H4521=0,'Costo de tareas'!$B$13,'Costo de tareas'!$B$13-H4521)</f>
        <v>0</v>
      </c>
      <c r="J4521" s="2"/>
      <c r="K4521" s="2"/>
      <c r="P4521" s="2"/>
    </row>
    <row r="4522">
      <c r="A4522" s="3" t="s">
        <v>5966</v>
      </c>
      <c r="B4522" s="11" t="str">
        <f t="shared" si="1"/>
        <v>20130708</v>
      </c>
      <c r="C4522" s="12">
        <f t="shared" si="2"/>
        <v>41463</v>
      </c>
      <c r="D4522" s="3" t="str">
        <f t="shared" si="3"/>
        <v>08</v>
      </c>
      <c r="E4522" s="13">
        <v>553.0</v>
      </c>
      <c r="F4522" s="14">
        <f>'Costo de tareas'!$B$15</f>
        <v>0.1964027778</v>
      </c>
      <c r="G4522" s="15">
        <f>'Producción diaria'!$T$3*$L$2*$M$2*$N$2*E4522*1000/'Costo de tareas'!$B$14</f>
        <v>831.4697501</v>
      </c>
      <c r="H4522" s="16">
        <f>IF(G4522 &gt; 'Costo de tareas'!$B$13, 'Costo de tareas'!$B$13, IF(G4522 &lt; 'Costo de tareas'!$B$13*0.2, 0, 'Costo de tareas'!$B$13- G4522))</f>
        <v>39.28055556</v>
      </c>
      <c r="I4522" s="17">
        <f>IF(H4522=0,'Costo de tareas'!$B$13,'Costo de tareas'!$B$13-H4522)</f>
        <v>0</v>
      </c>
      <c r="J4522" s="2"/>
      <c r="K4522" s="2"/>
      <c r="P4522" s="2"/>
    </row>
    <row r="4523">
      <c r="A4523" s="3" t="s">
        <v>5967</v>
      </c>
      <c r="B4523" s="11" t="str">
        <f t="shared" si="1"/>
        <v>20130708</v>
      </c>
      <c r="C4523" s="12">
        <f t="shared" si="2"/>
        <v>41463</v>
      </c>
      <c r="D4523" s="3" t="str">
        <f t="shared" si="3"/>
        <v>09</v>
      </c>
      <c r="E4523" s="13">
        <v>728.0</v>
      </c>
      <c r="F4523" s="14">
        <f>'Costo de tareas'!$B$15</f>
        <v>0.1964027778</v>
      </c>
      <c r="G4523" s="15">
        <f>'Producción diaria'!$T$3*$L$2*$M$2*$N$2*E4523*1000/'Costo de tareas'!$B$14</f>
        <v>1094.593089</v>
      </c>
      <c r="H4523" s="16">
        <f>IF(G4523 &gt; 'Costo de tareas'!$B$13, 'Costo de tareas'!$B$13, IF(G4523 &lt; 'Costo de tareas'!$B$13*0.2, 0, 'Costo de tareas'!$B$13- G4523))</f>
        <v>39.28055556</v>
      </c>
      <c r="I4523" s="17">
        <f>IF(H4523=0,'Costo de tareas'!$B$13,'Costo de tareas'!$B$13-H4523)</f>
        <v>0</v>
      </c>
      <c r="J4523" s="2"/>
      <c r="K4523" s="2"/>
      <c r="P4523" s="2"/>
    </row>
    <row r="4524">
      <c r="A4524" s="3" t="s">
        <v>5968</v>
      </c>
      <c r="B4524" s="11" t="str">
        <f t="shared" si="1"/>
        <v>20130708</v>
      </c>
      <c r="C4524" s="12">
        <f t="shared" si="2"/>
        <v>41463</v>
      </c>
      <c r="D4524" s="3" t="str">
        <f t="shared" si="3"/>
        <v>10</v>
      </c>
      <c r="E4524" s="13">
        <v>871.0</v>
      </c>
      <c r="F4524" s="14">
        <f>'Costo de tareas'!$B$15</f>
        <v>0.1964027778</v>
      </c>
      <c r="G4524" s="15">
        <f>'Producción diaria'!$T$3*$L$2*$M$2*$N$2*E4524*1000/'Costo de tareas'!$B$14</f>
        <v>1309.602446</v>
      </c>
      <c r="H4524" s="16">
        <f>IF(G4524 &gt; 'Costo de tareas'!$B$13, 'Costo de tareas'!$B$13, IF(G4524 &lt; 'Costo de tareas'!$B$13*0.2, 0, 'Costo de tareas'!$B$13- G4524))</f>
        <v>39.28055556</v>
      </c>
      <c r="I4524" s="17">
        <f>IF(H4524=0,'Costo de tareas'!$B$13,'Costo de tareas'!$B$13-H4524)</f>
        <v>0</v>
      </c>
      <c r="J4524" s="2"/>
      <c r="K4524" s="2"/>
      <c r="P4524" s="2"/>
    </row>
    <row r="4525">
      <c r="A4525" s="3" t="s">
        <v>5969</v>
      </c>
      <c r="B4525" s="11" t="str">
        <f t="shared" si="1"/>
        <v>20130708</v>
      </c>
      <c r="C4525" s="12">
        <f t="shared" si="2"/>
        <v>41463</v>
      </c>
      <c r="D4525" s="3" t="str">
        <f t="shared" si="3"/>
        <v>11</v>
      </c>
      <c r="E4525" s="13">
        <v>972.0</v>
      </c>
      <c r="F4525" s="14">
        <f>'Costo de tareas'!$B$15</f>
        <v>0.1964027778</v>
      </c>
      <c r="G4525" s="15">
        <f>'Producción diaria'!$T$3*$L$2*$M$2*$N$2*E4525*1000/'Costo de tareas'!$B$14</f>
        <v>1461.462201</v>
      </c>
      <c r="H4525" s="16">
        <f>IF(G4525 &gt; 'Costo de tareas'!$B$13, 'Costo de tareas'!$B$13, IF(G4525 &lt; 'Costo de tareas'!$B$13*0.2, 0, 'Costo de tareas'!$B$13- G4525))</f>
        <v>39.28055556</v>
      </c>
      <c r="I4525" s="17">
        <f>IF(H4525=0,'Costo de tareas'!$B$13,'Costo de tareas'!$B$13-H4525)</f>
        <v>0</v>
      </c>
      <c r="J4525" s="2"/>
      <c r="K4525" s="2"/>
      <c r="P4525" s="2"/>
    </row>
    <row r="4526">
      <c r="A4526" s="3" t="s">
        <v>5971</v>
      </c>
      <c r="B4526" s="11" t="str">
        <f t="shared" si="1"/>
        <v>20130708</v>
      </c>
      <c r="C4526" s="12">
        <f t="shared" si="2"/>
        <v>41463</v>
      </c>
      <c r="D4526" s="3" t="str">
        <f t="shared" si="3"/>
        <v>12</v>
      </c>
      <c r="E4526" s="13">
        <v>1017.0</v>
      </c>
      <c r="F4526" s="14">
        <f>'Costo de tareas'!$B$15</f>
        <v>0.1964027778</v>
      </c>
      <c r="G4526" s="15">
        <f>'Producción diaria'!$T$3*$L$2*$M$2*$N$2*E4526*1000/'Costo de tareas'!$B$14</f>
        <v>1529.122488</v>
      </c>
      <c r="H4526" s="16">
        <f>IF(G4526 &gt; 'Costo de tareas'!$B$13, 'Costo de tareas'!$B$13, IF(G4526 &lt; 'Costo de tareas'!$B$13*0.2, 0, 'Costo de tareas'!$B$13- G4526))</f>
        <v>39.28055556</v>
      </c>
      <c r="I4526" s="17">
        <f>IF(H4526=0,'Costo de tareas'!$B$13,'Costo de tareas'!$B$13-H4526)</f>
        <v>0</v>
      </c>
      <c r="J4526" s="2"/>
      <c r="K4526" s="2"/>
      <c r="P4526" s="2"/>
    </row>
    <row r="4527">
      <c r="A4527" s="3" t="s">
        <v>5973</v>
      </c>
      <c r="B4527" s="11" t="str">
        <f t="shared" si="1"/>
        <v>20130708</v>
      </c>
      <c r="C4527" s="12">
        <f t="shared" si="2"/>
        <v>41463</v>
      </c>
      <c r="D4527" s="3" t="str">
        <f t="shared" si="3"/>
        <v>13</v>
      </c>
      <c r="E4527" s="13">
        <v>1003.0</v>
      </c>
      <c r="F4527" s="14">
        <f>'Costo de tareas'!$B$15</f>
        <v>0.1964027778</v>
      </c>
      <c r="G4527" s="15">
        <f>'Producción diaria'!$T$3*$L$2*$M$2*$N$2*E4527*1000/'Costo de tareas'!$B$14</f>
        <v>1508.072621</v>
      </c>
      <c r="H4527" s="16">
        <f>IF(G4527 &gt; 'Costo de tareas'!$B$13, 'Costo de tareas'!$B$13, IF(G4527 &lt; 'Costo de tareas'!$B$13*0.2, 0, 'Costo de tareas'!$B$13- G4527))</f>
        <v>39.28055556</v>
      </c>
      <c r="I4527" s="17">
        <f>IF(H4527=0,'Costo de tareas'!$B$13,'Costo de tareas'!$B$13-H4527)</f>
        <v>0</v>
      </c>
      <c r="J4527" s="2"/>
      <c r="K4527" s="2"/>
      <c r="P4527" s="2"/>
    </row>
    <row r="4528">
      <c r="A4528" s="3" t="s">
        <v>5975</v>
      </c>
      <c r="B4528" s="11" t="str">
        <f t="shared" si="1"/>
        <v>20130708</v>
      </c>
      <c r="C4528" s="12">
        <f t="shared" si="2"/>
        <v>41463</v>
      </c>
      <c r="D4528" s="3" t="str">
        <f t="shared" si="3"/>
        <v>14</v>
      </c>
      <c r="E4528" s="13">
        <v>934.0</v>
      </c>
      <c r="F4528" s="14">
        <f>'Costo de tareas'!$B$15</f>
        <v>0.1964027778</v>
      </c>
      <c r="G4528" s="15">
        <f>'Producción diaria'!$T$3*$L$2*$M$2*$N$2*E4528*1000/'Costo de tareas'!$B$14</f>
        <v>1404.326847</v>
      </c>
      <c r="H4528" s="16">
        <f>IF(G4528 &gt; 'Costo de tareas'!$B$13, 'Costo de tareas'!$B$13, IF(G4528 &lt; 'Costo de tareas'!$B$13*0.2, 0, 'Costo de tareas'!$B$13- G4528))</f>
        <v>39.28055556</v>
      </c>
      <c r="I4528" s="17">
        <f>IF(H4528=0,'Costo de tareas'!$B$13,'Costo de tareas'!$B$13-H4528)</f>
        <v>0</v>
      </c>
      <c r="J4528" s="2"/>
      <c r="K4528" s="2"/>
      <c r="P4528" s="2"/>
    </row>
    <row r="4529">
      <c r="A4529" s="3" t="s">
        <v>5977</v>
      </c>
      <c r="B4529" s="11" t="str">
        <f t="shared" si="1"/>
        <v>20130708</v>
      </c>
      <c r="C4529" s="12">
        <f t="shared" si="2"/>
        <v>41463</v>
      </c>
      <c r="D4529" s="3" t="str">
        <f t="shared" si="3"/>
        <v>15</v>
      </c>
      <c r="E4529" s="13">
        <v>798.0</v>
      </c>
      <c r="F4529" s="14">
        <f>'Costo de tareas'!$B$15</f>
        <v>0.1964027778</v>
      </c>
      <c r="G4529" s="15">
        <f>'Producción diaria'!$T$3*$L$2*$M$2*$N$2*E4529*1000/'Costo de tareas'!$B$14</f>
        <v>1199.842424</v>
      </c>
      <c r="H4529" s="16">
        <f>IF(G4529 &gt; 'Costo de tareas'!$B$13, 'Costo de tareas'!$B$13, IF(G4529 &lt; 'Costo de tareas'!$B$13*0.2, 0, 'Costo de tareas'!$B$13- G4529))</f>
        <v>39.28055556</v>
      </c>
      <c r="I4529" s="17">
        <f>IF(H4529=0,'Costo de tareas'!$B$13,'Costo de tareas'!$B$13-H4529)</f>
        <v>0</v>
      </c>
      <c r="J4529" s="2"/>
      <c r="K4529" s="2"/>
      <c r="P4529" s="2"/>
    </row>
    <row r="4530">
      <c r="A4530" s="3" t="s">
        <v>5979</v>
      </c>
      <c r="B4530" s="11" t="str">
        <f t="shared" si="1"/>
        <v>20130708</v>
      </c>
      <c r="C4530" s="12">
        <f t="shared" si="2"/>
        <v>41463</v>
      </c>
      <c r="D4530" s="3" t="str">
        <f t="shared" si="3"/>
        <v>16</v>
      </c>
      <c r="E4530" s="13">
        <v>623.0</v>
      </c>
      <c r="F4530" s="14">
        <f>'Costo de tareas'!$B$15</f>
        <v>0.1964027778</v>
      </c>
      <c r="G4530" s="15">
        <f>'Producción diaria'!$T$3*$L$2*$M$2*$N$2*E4530*1000/'Costo de tareas'!$B$14</f>
        <v>936.7190856</v>
      </c>
      <c r="H4530" s="16">
        <f>IF(G4530 &gt; 'Costo de tareas'!$B$13, 'Costo de tareas'!$B$13, IF(G4530 &lt; 'Costo de tareas'!$B$13*0.2, 0, 'Costo de tareas'!$B$13- G4530))</f>
        <v>39.28055556</v>
      </c>
      <c r="I4530" s="17">
        <f>IF(H4530=0,'Costo de tareas'!$B$13,'Costo de tareas'!$B$13-H4530)</f>
        <v>0</v>
      </c>
      <c r="J4530" s="2"/>
      <c r="K4530" s="2"/>
      <c r="P4530" s="2"/>
    </row>
    <row r="4531">
      <c r="A4531" s="3" t="s">
        <v>5981</v>
      </c>
      <c r="B4531" s="11" t="str">
        <f t="shared" si="1"/>
        <v>20130708</v>
      </c>
      <c r="C4531" s="12">
        <f t="shared" si="2"/>
        <v>41463</v>
      </c>
      <c r="D4531" s="3" t="str">
        <f t="shared" si="3"/>
        <v>17</v>
      </c>
      <c r="E4531" s="13">
        <v>426.0</v>
      </c>
      <c r="F4531" s="14">
        <f>'Costo de tareas'!$B$15</f>
        <v>0.1964027778</v>
      </c>
      <c r="G4531" s="15">
        <f>'Producción diaria'!$T$3*$L$2*$M$2*$N$2*E4531*1000/'Costo de tareas'!$B$14</f>
        <v>640.5173844</v>
      </c>
      <c r="H4531" s="16">
        <f>IF(G4531 &gt; 'Costo de tareas'!$B$13, 'Costo de tareas'!$B$13, IF(G4531 &lt; 'Costo de tareas'!$B$13*0.2, 0, 'Costo de tareas'!$B$13- G4531))</f>
        <v>39.28055556</v>
      </c>
      <c r="I4531" s="17">
        <f>IF(H4531=0,'Costo de tareas'!$B$13,'Costo de tareas'!$B$13-H4531)</f>
        <v>0</v>
      </c>
      <c r="J4531" s="2"/>
      <c r="K4531" s="2"/>
      <c r="P4531" s="2"/>
    </row>
    <row r="4532">
      <c r="A4532" s="3" t="s">
        <v>5983</v>
      </c>
      <c r="B4532" s="11" t="str">
        <f t="shared" si="1"/>
        <v>20130708</v>
      </c>
      <c r="C4532" s="12">
        <f t="shared" si="2"/>
        <v>41463</v>
      </c>
      <c r="D4532" s="3" t="str">
        <f t="shared" si="3"/>
        <v>18</v>
      </c>
      <c r="E4532" s="13">
        <v>218.0</v>
      </c>
      <c r="F4532" s="14">
        <f>'Costo de tareas'!$B$15</f>
        <v>0.1964027778</v>
      </c>
      <c r="G4532" s="15">
        <f>'Producción diaria'!$T$3*$L$2*$M$2*$N$2*E4532*1000/'Costo de tareas'!$B$14</f>
        <v>327.7765019</v>
      </c>
      <c r="H4532" s="16">
        <f>IF(G4532 &gt; 'Costo de tareas'!$B$13, 'Costo de tareas'!$B$13, IF(G4532 &lt; 'Costo de tareas'!$B$13*0.2, 0, 'Costo de tareas'!$B$13- G4532))</f>
        <v>39.28055556</v>
      </c>
      <c r="I4532" s="17">
        <f>IF(H4532=0,'Costo de tareas'!$B$13,'Costo de tareas'!$B$13-H4532)</f>
        <v>0</v>
      </c>
      <c r="J4532" s="2"/>
      <c r="K4532" s="2"/>
      <c r="P4532" s="2"/>
    </row>
    <row r="4533">
      <c r="A4533" s="3" t="s">
        <v>5985</v>
      </c>
      <c r="B4533" s="11" t="str">
        <f t="shared" si="1"/>
        <v>20130708</v>
      </c>
      <c r="C4533" s="12">
        <f t="shared" si="2"/>
        <v>41463</v>
      </c>
      <c r="D4533" s="3" t="str">
        <f t="shared" si="3"/>
        <v>19</v>
      </c>
      <c r="E4533" s="13">
        <v>47.0</v>
      </c>
      <c r="F4533" s="14">
        <f>'Costo de tareas'!$B$15</f>
        <v>0.1964027778</v>
      </c>
      <c r="G4533" s="15">
        <f>'Producción diaria'!$T$3*$L$2*$M$2*$N$2*E4533*1000/'Costo de tareas'!$B$14</f>
        <v>70.66741095</v>
      </c>
      <c r="H4533" s="16">
        <f>IF(G4533 &gt; 'Costo de tareas'!$B$13, 'Costo de tareas'!$B$13, IF(G4533 &lt; 'Costo de tareas'!$B$13*0.2, 0, 'Costo de tareas'!$B$13- G4533))</f>
        <v>39.28055556</v>
      </c>
      <c r="I4533" s="17">
        <f>IF(H4533=0,'Costo de tareas'!$B$13,'Costo de tareas'!$B$13-H4533)</f>
        <v>0</v>
      </c>
      <c r="J4533" s="2"/>
      <c r="K4533" s="2"/>
      <c r="P4533" s="2"/>
    </row>
    <row r="4534">
      <c r="A4534" s="3" t="s">
        <v>5986</v>
      </c>
      <c r="B4534" s="11" t="str">
        <f t="shared" si="1"/>
        <v>20130708</v>
      </c>
      <c r="C4534" s="12">
        <f t="shared" si="2"/>
        <v>41463</v>
      </c>
      <c r="D4534" s="3" t="str">
        <f t="shared" si="3"/>
        <v>20</v>
      </c>
      <c r="E4534" s="13">
        <v>0.0</v>
      </c>
      <c r="F4534" s="14">
        <f>'Costo de tareas'!$B$15</f>
        <v>0.1964027778</v>
      </c>
      <c r="G4534" s="15">
        <f>'Producción diaria'!$T$3*$L$2*$M$2*$N$2*E4534*1000/'Costo de tareas'!$B$14</f>
        <v>0</v>
      </c>
      <c r="H4534" s="16">
        <f>IF(G4534 &gt; 'Costo de tareas'!$B$13, 'Costo de tareas'!$B$13, IF(G4534 &lt; 'Costo de tareas'!$B$13*0.2, 0, 'Costo de tareas'!$B$13- G4534))</f>
        <v>0</v>
      </c>
      <c r="I4534" s="17">
        <f>IF(H4534=0,'Costo de tareas'!$B$13,'Costo de tareas'!$B$13-H4534)</f>
        <v>39.28055556</v>
      </c>
      <c r="J4534" s="2"/>
      <c r="K4534" s="2"/>
      <c r="P4534" s="2"/>
    </row>
    <row r="4535">
      <c r="A4535" s="3" t="s">
        <v>5987</v>
      </c>
      <c r="B4535" s="11" t="str">
        <f t="shared" si="1"/>
        <v>20130708</v>
      </c>
      <c r="C4535" s="12">
        <f t="shared" si="2"/>
        <v>41463</v>
      </c>
      <c r="D4535" s="3" t="str">
        <f t="shared" si="3"/>
        <v>21</v>
      </c>
      <c r="E4535" s="13">
        <v>0.0</v>
      </c>
      <c r="F4535" s="14">
        <f>'Costo de tareas'!$B$15</f>
        <v>0.1964027778</v>
      </c>
      <c r="G4535" s="15">
        <f>'Producción diaria'!$T$3*$L$2*$M$2*$N$2*E4535*1000/'Costo de tareas'!$B$14</f>
        <v>0</v>
      </c>
      <c r="H4535" s="16">
        <f>IF(G4535 &gt; 'Costo de tareas'!$B$13, 'Costo de tareas'!$B$13, IF(G4535 &lt; 'Costo de tareas'!$B$13*0.2, 0, 'Costo de tareas'!$B$13- G4535))</f>
        <v>0</v>
      </c>
      <c r="I4535" s="17">
        <f>IF(H4535=0,'Costo de tareas'!$B$13,'Costo de tareas'!$B$13-H4535)</f>
        <v>39.28055556</v>
      </c>
      <c r="J4535" s="2"/>
      <c r="K4535" s="2"/>
      <c r="P4535" s="2"/>
    </row>
    <row r="4536">
      <c r="A4536" s="3" t="s">
        <v>5989</v>
      </c>
      <c r="B4536" s="11" t="str">
        <f t="shared" si="1"/>
        <v>20130708</v>
      </c>
      <c r="C4536" s="12">
        <f t="shared" si="2"/>
        <v>41463</v>
      </c>
      <c r="D4536" s="3" t="str">
        <f t="shared" si="3"/>
        <v>22</v>
      </c>
      <c r="E4536" s="13">
        <v>0.0</v>
      </c>
      <c r="F4536" s="14">
        <f>'Costo de tareas'!$B$15</f>
        <v>0.1964027778</v>
      </c>
      <c r="G4536" s="15">
        <f>'Producción diaria'!$T$3*$L$2*$M$2*$N$2*E4536*1000/'Costo de tareas'!$B$14</f>
        <v>0</v>
      </c>
      <c r="H4536" s="16">
        <f>IF(G4536 &gt; 'Costo de tareas'!$B$13, 'Costo de tareas'!$B$13, IF(G4536 &lt; 'Costo de tareas'!$B$13*0.2, 0, 'Costo de tareas'!$B$13- G4536))</f>
        <v>0</v>
      </c>
      <c r="I4536" s="17">
        <f>IF(H4536=0,'Costo de tareas'!$B$13,'Costo de tareas'!$B$13-H4536)</f>
        <v>39.28055556</v>
      </c>
      <c r="J4536" s="2"/>
      <c r="K4536" s="2"/>
      <c r="P4536" s="2"/>
    </row>
    <row r="4537">
      <c r="A4537" s="3" t="s">
        <v>5990</v>
      </c>
      <c r="B4537" s="11" t="str">
        <f t="shared" si="1"/>
        <v>20130708</v>
      </c>
      <c r="C4537" s="12">
        <f t="shared" si="2"/>
        <v>41463</v>
      </c>
      <c r="D4537" s="3" t="str">
        <f t="shared" si="3"/>
        <v>23</v>
      </c>
      <c r="E4537" s="13">
        <v>0.0</v>
      </c>
      <c r="F4537" s="14">
        <f>'Costo de tareas'!$B$15</f>
        <v>0.1964027778</v>
      </c>
      <c r="G4537" s="15">
        <f>'Producción diaria'!$T$3*$L$2*$M$2*$N$2*E4537*1000/'Costo de tareas'!$B$14</f>
        <v>0</v>
      </c>
      <c r="H4537" s="16">
        <f>IF(G4537 &gt; 'Costo de tareas'!$B$13, 'Costo de tareas'!$B$13, IF(G4537 &lt; 'Costo de tareas'!$B$13*0.2, 0, 'Costo de tareas'!$B$13- G4537))</f>
        <v>0</v>
      </c>
      <c r="I4537" s="17">
        <f>IF(H4537=0,'Costo de tareas'!$B$13,'Costo de tareas'!$B$13-H4537)</f>
        <v>39.28055556</v>
      </c>
      <c r="J4537" s="2"/>
      <c r="K4537" s="2"/>
      <c r="P4537" s="2"/>
    </row>
    <row r="4538">
      <c r="A4538" s="3" t="s">
        <v>5991</v>
      </c>
      <c r="B4538" s="11" t="str">
        <f t="shared" si="1"/>
        <v>20130709</v>
      </c>
      <c r="C4538" s="12">
        <f t="shared" si="2"/>
        <v>41464</v>
      </c>
      <c r="D4538" s="3" t="str">
        <f t="shared" si="3"/>
        <v>00</v>
      </c>
      <c r="E4538" s="13">
        <v>0.0</v>
      </c>
      <c r="F4538" s="14">
        <f>'Costo de tareas'!$B$15</f>
        <v>0.1964027778</v>
      </c>
      <c r="G4538" s="15">
        <f>'Producción diaria'!$T$3*$L$2*$M$2*$N$2*E4538*1000/'Costo de tareas'!$B$14</f>
        <v>0</v>
      </c>
      <c r="H4538" s="16">
        <f>IF(G4538 &gt; 'Costo de tareas'!$B$13, 'Costo de tareas'!$B$13, IF(G4538 &lt; 'Costo de tareas'!$B$13*0.2, 0, 'Costo de tareas'!$B$13- G4538))</f>
        <v>0</v>
      </c>
      <c r="I4538" s="17">
        <f>IF(H4538=0,'Costo de tareas'!$B$13,'Costo de tareas'!$B$13-H4538)</f>
        <v>39.28055556</v>
      </c>
      <c r="J4538" s="2"/>
      <c r="K4538" s="2"/>
      <c r="P4538" s="2"/>
    </row>
    <row r="4539">
      <c r="A4539" s="3" t="s">
        <v>5993</v>
      </c>
      <c r="B4539" s="11" t="str">
        <f t="shared" si="1"/>
        <v>20130709</v>
      </c>
      <c r="C4539" s="12">
        <f t="shared" si="2"/>
        <v>41464</v>
      </c>
      <c r="D4539" s="3" t="str">
        <f t="shared" si="3"/>
        <v>01</v>
      </c>
      <c r="E4539" s="13">
        <v>0.0</v>
      </c>
      <c r="F4539" s="14">
        <f>'Costo de tareas'!$B$15</f>
        <v>0.1964027778</v>
      </c>
      <c r="G4539" s="15">
        <f>'Producción diaria'!$T$3*$L$2*$M$2*$N$2*E4539*1000/'Costo de tareas'!$B$14</f>
        <v>0</v>
      </c>
      <c r="H4539" s="16">
        <f>IF(G4539 &gt; 'Costo de tareas'!$B$13, 'Costo de tareas'!$B$13, IF(G4539 &lt; 'Costo de tareas'!$B$13*0.2, 0, 'Costo de tareas'!$B$13- G4539))</f>
        <v>0</v>
      </c>
      <c r="I4539" s="17">
        <f>IF(H4539=0,'Costo de tareas'!$B$13,'Costo de tareas'!$B$13-H4539)</f>
        <v>39.28055556</v>
      </c>
      <c r="J4539" s="2"/>
      <c r="K4539" s="2"/>
      <c r="P4539" s="2"/>
    </row>
    <row r="4540">
      <c r="A4540" s="3" t="s">
        <v>5994</v>
      </c>
      <c r="B4540" s="11" t="str">
        <f t="shared" si="1"/>
        <v>20130709</v>
      </c>
      <c r="C4540" s="12">
        <f t="shared" si="2"/>
        <v>41464</v>
      </c>
      <c r="D4540" s="3" t="str">
        <f t="shared" si="3"/>
        <v>02</v>
      </c>
      <c r="E4540" s="13">
        <v>0.0</v>
      </c>
      <c r="F4540" s="14">
        <f>'Costo de tareas'!$B$15</f>
        <v>0.1964027778</v>
      </c>
      <c r="G4540" s="15">
        <f>'Producción diaria'!$T$3*$L$2*$M$2*$N$2*E4540*1000/'Costo de tareas'!$B$14</f>
        <v>0</v>
      </c>
      <c r="H4540" s="16">
        <f>IF(G4540 &gt; 'Costo de tareas'!$B$13, 'Costo de tareas'!$B$13, IF(G4540 &lt; 'Costo de tareas'!$B$13*0.2, 0, 'Costo de tareas'!$B$13- G4540))</f>
        <v>0</v>
      </c>
      <c r="I4540" s="17">
        <f>IF(H4540=0,'Costo de tareas'!$B$13,'Costo de tareas'!$B$13-H4540)</f>
        <v>39.28055556</v>
      </c>
      <c r="J4540" s="2"/>
      <c r="K4540" s="2"/>
      <c r="P4540" s="2"/>
    </row>
    <row r="4541">
      <c r="A4541" s="3" t="s">
        <v>5995</v>
      </c>
      <c r="B4541" s="11" t="str">
        <f t="shared" si="1"/>
        <v>20130709</v>
      </c>
      <c r="C4541" s="12">
        <f t="shared" si="2"/>
        <v>41464</v>
      </c>
      <c r="D4541" s="3" t="str">
        <f t="shared" si="3"/>
        <v>03</v>
      </c>
      <c r="E4541" s="13">
        <v>0.0</v>
      </c>
      <c r="F4541" s="14">
        <f>'Costo de tareas'!$B$15</f>
        <v>0.1964027778</v>
      </c>
      <c r="G4541" s="15">
        <f>'Producción diaria'!$T$3*$L$2*$M$2*$N$2*E4541*1000/'Costo de tareas'!$B$14</f>
        <v>0</v>
      </c>
      <c r="H4541" s="16">
        <f>IF(G4541 &gt; 'Costo de tareas'!$B$13, 'Costo de tareas'!$B$13, IF(G4541 &lt; 'Costo de tareas'!$B$13*0.2, 0, 'Costo de tareas'!$B$13- G4541))</f>
        <v>0</v>
      </c>
      <c r="I4541" s="17">
        <f>IF(H4541=0,'Costo de tareas'!$B$13,'Costo de tareas'!$B$13-H4541)</f>
        <v>39.28055556</v>
      </c>
      <c r="J4541" s="2"/>
      <c r="K4541" s="2"/>
      <c r="P4541" s="2"/>
    </row>
    <row r="4542">
      <c r="A4542" s="3" t="s">
        <v>5996</v>
      </c>
      <c r="B4542" s="11" t="str">
        <f t="shared" si="1"/>
        <v>20130709</v>
      </c>
      <c r="C4542" s="12">
        <f t="shared" si="2"/>
        <v>41464</v>
      </c>
      <c r="D4542" s="3" t="str">
        <f t="shared" si="3"/>
        <v>04</v>
      </c>
      <c r="E4542" s="13">
        <v>0.0</v>
      </c>
      <c r="F4542" s="14">
        <f>'Costo de tareas'!$B$15</f>
        <v>0.1964027778</v>
      </c>
      <c r="G4542" s="15">
        <f>'Producción diaria'!$T$3*$L$2*$M$2*$N$2*E4542*1000/'Costo de tareas'!$B$14</f>
        <v>0</v>
      </c>
      <c r="H4542" s="16">
        <f>IF(G4542 &gt; 'Costo de tareas'!$B$13, 'Costo de tareas'!$B$13, IF(G4542 &lt; 'Costo de tareas'!$B$13*0.2, 0, 'Costo de tareas'!$B$13- G4542))</f>
        <v>0</v>
      </c>
      <c r="I4542" s="17">
        <f>IF(H4542=0,'Costo de tareas'!$B$13,'Costo de tareas'!$B$13-H4542)</f>
        <v>39.28055556</v>
      </c>
      <c r="J4542" s="2"/>
      <c r="K4542" s="2"/>
      <c r="P4542" s="2"/>
    </row>
    <row r="4543">
      <c r="A4543" s="3" t="s">
        <v>5998</v>
      </c>
      <c r="B4543" s="11" t="str">
        <f t="shared" si="1"/>
        <v>20130709</v>
      </c>
      <c r="C4543" s="12">
        <f t="shared" si="2"/>
        <v>41464</v>
      </c>
      <c r="D4543" s="3" t="str">
        <f t="shared" si="3"/>
        <v>05</v>
      </c>
      <c r="E4543" s="13">
        <v>346.0</v>
      </c>
      <c r="F4543" s="14">
        <f>'Costo de tareas'!$B$15</f>
        <v>0.1964027778</v>
      </c>
      <c r="G4543" s="15">
        <f>'Producción diaria'!$T$3*$L$2*$M$2*$N$2*E4543*1000/'Costo de tareas'!$B$14</f>
        <v>520.2324296</v>
      </c>
      <c r="H4543" s="16">
        <f>IF(G4543 &gt; 'Costo de tareas'!$B$13, 'Costo de tareas'!$B$13, IF(G4543 &lt; 'Costo de tareas'!$B$13*0.2, 0, 'Costo de tareas'!$B$13- G4543))</f>
        <v>39.28055556</v>
      </c>
      <c r="I4543" s="17">
        <f>IF(H4543=0,'Costo de tareas'!$B$13,'Costo de tareas'!$B$13-H4543)</f>
        <v>0</v>
      </c>
      <c r="J4543" s="2"/>
      <c r="K4543" s="2"/>
      <c r="P4543" s="2"/>
    </row>
    <row r="4544">
      <c r="A4544" s="3" t="s">
        <v>6000</v>
      </c>
      <c r="B4544" s="11" t="str">
        <f t="shared" si="1"/>
        <v>20130709</v>
      </c>
      <c r="C4544" s="12">
        <f t="shared" si="2"/>
        <v>41464</v>
      </c>
      <c r="D4544" s="3" t="str">
        <f t="shared" si="3"/>
        <v>06</v>
      </c>
      <c r="E4544" s="13">
        <v>151.0</v>
      </c>
      <c r="F4544" s="14">
        <f>'Costo de tareas'!$B$15</f>
        <v>0.1964027778</v>
      </c>
      <c r="G4544" s="15">
        <f>'Producción diaria'!$T$3*$L$2*$M$2*$N$2*E4544*1000/'Costo de tareas'!$B$14</f>
        <v>227.0378522</v>
      </c>
      <c r="H4544" s="16">
        <f>IF(G4544 &gt; 'Costo de tareas'!$B$13, 'Costo de tareas'!$B$13, IF(G4544 &lt; 'Costo de tareas'!$B$13*0.2, 0, 'Costo de tareas'!$B$13- G4544))</f>
        <v>39.28055556</v>
      </c>
      <c r="I4544" s="17">
        <f>IF(H4544=0,'Costo de tareas'!$B$13,'Costo de tareas'!$B$13-H4544)</f>
        <v>0</v>
      </c>
      <c r="J4544" s="2"/>
      <c r="K4544" s="2"/>
      <c r="P4544" s="2"/>
    </row>
    <row r="4545">
      <c r="A4545" s="3" t="s">
        <v>6001</v>
      </c>
      <c r="B4545" s="11" t="str">
        <f t="shared" si="1"/>
        <v>20130709</v>
      </c>
      <c r="C4545" s="12">
        <f t="shared" si="2"/>
        <v>41464</v>
      </c>
      <c r="D4545" s="3" t="str">
        <f t="shared" si="3"/>
        <v>07</v>
      </c>
      <c r="E4545" s="13">
        <v>345.0</v>
      </c>
      <c r="F4545" s="14">
        <f>'Costo de tareas'!$B$15</f>
        <v>0.1964027778</v>
      </c>
      <c r="G4545" s="15">
        <f>'Producción diaria'!$T$3*$L$2*$M$2*$N$2*E4545*1000/'Costo de tareas'!$B$14</f>
        <v>518.7288676</v>
      </c>
      <c r="H4545" s="16">
        <f>IF(G4545 &gt; 'Costo de tareas'!$B$13, 'Costo de tareas'!$B$13, IF(G4545 &lt; 'Costo de tareas'!$B$13*0.2, 0, 'Costo de tareas'!$B$13- G4545))</f>
        <v>39.28055556</v>
      </c>
      <c r="I4545" s="17">
        <f>IF(H4545=0,'Costo de tareas'!$B$13,'Costo de tareas'!$B$13-H4545)</f>
        <v>0</v>
      </c>
      <c r="J4545" s="2"/>
      <c r="K4545" s="2"/>
      <c r="P4545" s="2"/>
    </row>
    <row r="4546">
      <c r="A4546" s="3" t="s">
        <v>6002</v>
      </c>
      <c r="B4546" s="11" t="str">
        <f t="shared" si="1"/>
        <v>20130709</v>
      </c>
      <c r="C4546" s="12">
        <f t="shared" si="2"/>
        <v>41464</v>
      </c>
      <c r="D4546" s="3" t="str">
        <f t="shared" si="3"/>
        <v>08</v>
      </c>
      <c r="E4546" s="13">
        <v>542.0</v>
      </c>
      <c r="F4546" s="14">
        <f>'Costo de tareas'!$B$15</f>
        <v>0.1964027778</v>
      </c>
      <c r="G4546" s="15">
        <f>'Producción diaria'!$T$3*$L$2*$M$2*$N$2*E4546*1000/'Costo de tareas'!$B$14</f>
        <v>814.9305688</v>
      </c>
      <c r="H4546" s="16">
        <f>IF(G4546 &gt; 'Costo de tareas'!$B$13, 'Costo de tareas'!$B$13, IF(G4546 &lt; 'Costo de tareas'!$B$13*0.2, 0, 'Costo de tareas'!$B$13- G4546))</f>
        <v>39.28055556</v>
      </c>
      <c r="I4546" s="17">
        <f>IF(H4546=0,'Costo de tareas'!$B$13,'Costo de tareas'!$B$13-H4546)</f>
        <v>0</v>
      </c>
      <c r="J4546" s="2"/>
      <c r="K4546" s="2"/>
      <c r="P4546" s="2"/>
    </row>
    <row r="4547">
      <c r="A4547" s="3" t="s">
        <v>6003</v>
      </c>
      <c r="B4547" s="11" t="str">
        <f t="shared" si="1"/>
        <v>20130709</v>
      </c>
      <c r="C4547" s="12">
        <f t="shared" si="2"/>
        <v>41464</v>
      </c>
      <c r="D4547" s="3" t="str">
        <f t="shared" si="3"/>
        <v>09</v>
      </c>
      <c r="E4547" s="13">
        <v>355.7</v>
      </c>
      <c r="F4547" s="14">
        <f>'Costo de tareas'!$B$15</f>
        <v>0.1964027778</v>
      </c>
      <c r="G4547" s="15">
        <f>'Producción diaria'!$T$3*$L$2*$M$2*$N$2*E4547*1000/'Costo de tareas'!$B$14</f>
        <v>534.8169803</v>
      </c>
      <c r="H4547" s="16">
        <f>IF(G4547 &gt; 'Costo de tareas'!$B$13, 'Costo de tareas'!$B$13, IF(G4547 &lt; 'Costo de tareas'!$B$13*0.2, 0, 'Costo de tareas'!$B$13- G4547))</f>
        <v>39.28055556</v>
      </c>
      <c r="I4547" s="17">
        <f>IF(H4547=0,'Costo de tareas'!$B$13,'Costo de tareas'!$B$13-H4547)</f>
        <v>0</v>
      </c>
      <c r="J4547" s="2"/>
      <c r="K4547" s="2"/>
      <c r="P4547" s="2"/>
    </row>
    <row r="4548">
      <c r="A4548" s="3" t="s">
        <v>6005</v>
      </c>
      <c r="B4548" s="11" t="str">
        <f t="shared" si="1"/>
        <v>20130709</v>
      </c>
      <c r="C4548" s="12">
        <f t="shared" si="2"/>
        <v>41464</v>
      </c>
      <c r="D4548" s="3" t="str">
        <f t="shared" si="3"/>
        <v>10</v>
      </c>
      <c r="E4548" s="13">
        <v>861.0</v>
      </c>
      <c r="F4548" s="14">
        <f>'Costo de tareas'!$B$15</f>
        <v>0.1964027778</v>
      </c>
      <c r="G4548" s="15">
        <f>'Producción diaria'!$T$3*$L$2*$M$2*$N$2*E4548*1000/'Costo de tareas'!$B$14</f>
        <v>1294.566826</v>
      </c>
      <c r="H4548" s="16">
        <f>IF(G4548 &gt; 'Costo de tareas'!$B$13, 'Costo de tareas'!$B$13, IF(G4548 &lt; 'Costo de tareas'!$B$13*0.2, 0, 'Costo de tareas'!$B$13- G4548))</f>
        <v>39.28055556</v>
      </c>
      <c r="I4548" s="17">
        <f>IF(H4548=0,'Costo de tareas'!$B$13,'Costo de tareas'!$B$13-H4548)</f>
        <v>0</v>
      </c>
      <c r="J4548" s="2"/>
      <c r="K4548" s="2"/>
      <c r="P4548" s="2"/>
    </row>
    <row r="4549">
      <c r="A4549" s="3" t="s">
        <v>6006</v>
      </c>
      <c r="B4549" s="11" t="str">
        <f t="shared" si="1"/>
        <v>20130709</v>
      </c>
      <c r="C4549" s="12">
        <f t="shared" si="2"/>
        <v>41464</v>
      </c>
      <c r="D4549" s="3" t="str">
        <f t="shared" si="3"/>
        <v>11</v>
      </c>
      <c r="E4549" s="13">
        <v>956.0</v>
      </c>
      <c r="F4549" s="14">
        <f>'Costo de tareas'!$B$15</f>
        <v>0.1964027778</v>
      </c>
      <c r="G4549" s="15">
        <f>'Producción diaria'!$T$3*$L$2*$M$2*$N$2*E4549*1000/'Costo de tareas'!$B$14</f>
        <v>1437.40521</v>
      </c>
      <c r="H4549" s="16">
        <f>IF(G4549 &gt; 'Costo de tareas'!$B$13, 'Costo de tareas'!$B$13, IF(G4549 &lt; 'Costo de tareas'!$B$13*0.2, 0, 'Costo de tareas'!$B$13- G4549))</f>
        <v>39.28055556</v>
      </c>
      <c r="I4549" s="17">
        <f>IF(H4549=0,'Costo de tareas'!$B$13,'Costo de tareas'!$B$13-H4549)</f>
        <v>0</v>
      </c>
      <c r="J4549" s="2"/>
      <c r="K4549" s="2"/>
      <c r="P4549" s="2"/>
    </row>
    <row r="4550">
      <c r="A4550" s="3" t="s">
        <v>6007</v>
      </c>
      <c r="B4550" s="11" t="str">
        <f t="shared" si="1"/>
        <v>20130709</v>
      </c>
      <c r="C4550" s="12">
        <f t="shared" si="2"/>
        <v>41464</v>
      </c>
      <c r="D4550" s="3" t="str">
        <f t="shared" si="3"/>
        <v>12</v>
      </c>
      <c r="E4550" s="13">
        <v>996.0</v>
      </c>
      <c r="F4550" s="14">
        <f>'Costo de tareas'!$B$15</f>
        <v>0.1964027778</v>
      </c>
      <c r="G4550" s="15">
        <f>'Producción diaria'!$T$3*$L$2*$M$2*$N$2*E4550*1000/'Costo de tareas'!$B$14</f>
        <v>1497.547687</v>
      </c>
      <c r="H4550" s="16">
        <f>IF(G4550 &gt; 'Costo de tareas'!$B$13, 'Costo de tareas'!$B$13, IF(G4550 &lt; 'Costo de tareas'!$B$13*0.2, 0, 'Costo de tareas'!$B$13- G4550))</f>
        <v>39.28055556</v>
      </c>
      <c r="I4550" s="17">
        <f>IF(H4550=0,'Costo de tareas'!$B$13,'Costo de tareas'!$B$13-H4550)</f>
        <v>0</v>
      </c>
      <c r="J4550" s="2"/>
      <c r="K4550" s="2"/>
      <c r="P4550" s="2"/>
    </row>
    <row r="4551">
      <c r="A4551" s="3" t="s">
        <v>6008</v>
      </c>
      <c r="B4551" s="11" t="str">
        <f t="shared" si="1"/>
        <v>20130709</v>
      </c>
      <c r="C4551" s="12">
        <f t="shared" si="2"/>
        <v>41464</v>
      </c>
      <c r="D4551" s="3" t="str">
        <f t="shared" si="3"/>
        <v>13</v>
      </c>
      <c r="E4551" s="13">
        <v>976.0</v>
      </c>
      <c r="F4551" s="14">
        <f>'Costo de tareas'!$B$15</f>
        <v>0.1964027778</v>
      </c>
      <c r="G4551" s="15">
        <f>'Producción diaria'!$T$3*$L$2*$M$2*$N$2*E4551*1000/'Costo de tareas'!$B$14</f>
        <v>1467.476449</v>
      </c>
      <c r="H4551" s="16">
        <f>IF(G4551 &gt; 'Costo de tareas'!$B$13, 'Costo de tareas'!$B$13, IF(G4551 &lt; 'Costo de tareas'!$B$13*0.2, 0, 'Costo de tareas'!$B$13- G4551))</f>
        <v>39.28055556</v>
      </c>
      <c r="I4551" s="17">
        <f>IF(H4551=0,'Costo de tareas'!$B$13,'Costo de tareas'!$B$13-H4551)</f>
        <v>0</v>
      </c>
      <c r="J4551" s="2"/>
      <c r="K4551" s="2"/>
      <c r="P4551" s="2"/>
    </row>
    <row r="4552">
      <c r="A4552" s="3" t="s">
        <v>6009</v>
      </c>
      <c r="B4552" s="11" t="str">
        <f t="shared" si="1"/>
        <v>20130709</v>
      </c>
      <c r="C4552" s="12">
        <f t="shared" si="2"/>
        <v>41464</v>
      </c>
      <c r="D4552" s="3" t="str">
        <f t="shared" si="3"/>
        <v>14</v>
      </c>
      <c r="E4552" s="13">
        <v>885.0</v>
      </c>
      <c r="F4552" s="14">
        <f>'Costo de tareas'!$B$15</f>
        <v>0.1964027778</v>
      </c>
      <c r="G4552" s="15">
        <f>'Producción diaria'!$T$3*$L$2*$M$2*$N$2*E4552*1000/'Costo de tareas'!$B$14</f>
        <v>1330.652313</v>
      </c>
      <c r="H4552" s="16">
        <f>IF(G4552 &gt; 'Costo de tareas'!$B$13, 'Costo de tareas'!$B$13, IF(G4552 &lt; 'Costo de tareas'!$B$13*0.2, 0, 'Costo de tareas'!$B$13- G4552))</f>
        <v>39.28055556</v>
      </c>
      <c r="I4552" s="17">
        <f>IF(H4552=0,'Costo de tareas'!$B$13,'Costo de tareas'!$B$13-H4552)</f>
        <v>0</v>
      </c>
      <c r="J4552" s="2"/>
      <c r="K4552" s="2"/>
      <c r="P4552" s="2"/>
    </row>
    <row r="4553">
      <c r="A4553" s="3" t="s">
        <v>6010</v>
      </c>
      <c r="B4553" s="11" t="str">
        <f t="shared" si="1"/>
        <v>20130709</v>
      </c>
      <c r="C4553" s="12">
        <f t="shared" si="2"/>
        <v>41464</v>
      </c>
      <c r="D4553" s="3" t="str">
        <f t="shared" si="3"/>
        <v>15</v>
      </c>
      <c r="E4553" s="13">
        <v>764.0</v>
      </c>
      <c r="F4553" s="14">
        <f>'Costo de tareas'!$B$15</f>
        <v>0.1964027778</v>
      </c>
      <c r="G4553" s="15">
        <f>'Producción diaria'!$T$3*$L$2*$M$2*$N$2*E4553*1000/'Costo de tareas'!$B$14</f>
        <v>1148.721318</v>
      </c>
      <c r="H4553" s="16">
        <f>IF(G4553 &gt; 'Costo de tareas'!$B$13, 'Costo de tareas'!$B$13, IF(G4553 &lt; 'Costo de tareas'!$B$13*0.2, 0, 'Costo de tareas'!$B$13- G4553))</f>
        <v>39.28055556</v>
      </c>
      <c r="I4553" s="17">
        <f>IF(H4553=0,'Costo de tareas'!$B$13,'Costo de tareas'!$B$13-H4553)</f>
        <v>0</v>
      </c>
      <c r="J4553" s="2"/>
      <c r="K4553" s="2"/>
      <c r="P4553" s="2"/>
    </row>
    <row r="4554">
      <c r="A4554" s="3" t="s">
        <v>6011</v>
      </c>
      <c r="B4554" s="11" t="str">
        <f t="shared" si="1"/>
        <v>20130709</v>
      </c>
      <c r="C4554" s="12">
        <f t="shared" si="2"/>
        <v>41464</v>
      </c>
      <c r="D4554" s="3" t="str">
        <f t="shared" si="3"/>
        <v>16</v>
      </c>
      <c r="E4554" s="13">
        <v>576.0</v>
      </c>
      <c r="F4554" s="14">
        <f>'Costo de tareas'!$B$15</f>
        <v>0.1964027778</v>
      </c>
      <c r="G4554" s="15">
        <f>'Producción diaria'!$T$3*$L$2*$M$2*$N$2*E4554*1000/'Costo de tareas'!$B$14</f>
        <v>866.0516746</v>
      </c>
      <c r="H4554" s="16">
        <f>IF(G4554 &gt; 'Costo de tareas'!$B$13, 'Costo de tareas'!$B$13, IF(G4554 &lt; 'Costo de tareas'!$B$13*0.2, 0, 'Costo de tareas'!$B$13- G4554))</f>
        <v>39.28055556</v>
      </c>
      <c r="I4554" s="17">
        <f>IF(H4554=0,'Costo de tareas'!$B$13,'Costo de tareas'!$B$13-H4554)</f>
        <v>0</v>
      </c>
      <c r="J4554" s="2"/>
      <c r="K4554" s="2"/>
      <c r="P4554" s="2"/>
    </row>
    <row r="4555">
      <c r="A4555" s="3" t="s">
        <v>6012</v>
      </c>
      <c r="B4555" s="11" t="str">
        <f t="shared" si="1"/>
        <v>20130709</v>
      </c>
      <c r="C4555" s="12">
        <f t="shared" si="2"/>
        <v>41464</v>
      </c>
      <c r="D4555" s="3" t="str">
        <f t="shared" si="3"/>
        <v>17</v>
      </c>
      <c r="E4555" s="13">
        <v>144.0</v>
      </c>
      <c r="F4555" s="14">
        <f>'Costo de tareas'!$B$15</f>
        <v>0.1964027778</v>
      </c>
      <c r="G4555" s="15">
        <f>'Producción diaria'!$T$3*$L$2*$M$2*$N$2*E4555*1000/'Costo de tareas'!$B$14</f>
        <v>216.5129187</v>
      </c>
      <c r="H4555" s="16">
        <f>IF(G4555 &gt; 'Costo de tareas'!$B$13, 'Costo de tareas'!$B$13, IF(G4555 &lt; 'Costo de tareas'!$B$13*0.2, 0, 'Costo de tareas'!$B$13- G4555))</f>
        <v>39.28055556</v>
      </c>
      <c r="I4555" s="17">
        <f>IF(H4555=0,'Costo de tareas'!$B$13,'Costo de tareas'!$B$13-H4555)</f>
        <v>0</v>
      </c>
      <c r="J4555" s="2"/>
      <c r="K4555" s="2"/>
      <c r="P4555" s="2"/>
    </row>
    <row r="4556">
      <c r="A4556" s="3" t="s">
        <v>6013</v>
      </c>
      <c r="B4556" s="11" t="str">
        <f t="shared" si="1"/>
        <v>20130709</v>
      </c>
      <c r="C4556" s="12">
        <f t="shared" si="2"/>
        <v>41464</v>
      </c>
      <c r="D4556" s="3" t="str">
        <f t="shared" si="3"/>
        <v>18</v>
      </c>
      <c r="E4556" s="13">
        <v>126.0</v>
      </c>
      <c r="F4556" s="14">
        <f>'Costo de tareas'!$B$15</f>
        <v>0.1964027778</v>
      </c>
      <c r="G4556" s="15">
        <f>'Producción diaria'!$T$3*$L$2*$M$2*$N$2*E4556*1000/'Costo de tareas'!$B$14</f>
        <v>189.4488038</v>
      </c>
      <c r="H4556" s="16">
        <f>IF(G4556 &gt; 'Costo de tareas'!$B$13, 'Costo de tareas'!$B$13, IF(G4556 &lt; 'Costo de tareas'!$B$13*0.2, 0, 'Costo de tareas'!$B$13- G4556))</f>
        <v>39.28055556</v>
      </c>
      <c r="I4556" s="17">
        <f>IF(H4556=0,'Costo de tareas'!$B$13,'Costo de tareas'!$B$13-H4556)</f>
        <v>0</v>
      </c>
      <c r="J4556" s="2"/>
      <c r="K4556" s="2"/>
      <c r="P4556" s="2"/>
    </row>
    <row r="4557">
      <c r="A4557" s="3" t="s">
        <v>6014</v>
      </c>
      <c r="B4557" s="11" t="str">
        <f t="shared" si="1"/>
        <v>20130709</v>
      </c>
      <c r="C4557" s="12">
        <f t="shared" si="2"/>
        <v>41464</v>
      </c>
      <c r="D4557" s="3" t="str">
        <f t="shared" si="3"/>
        <v>19</v>
      </c>
      <c r="E4557" s="13">
        <v>46.0</v>
      </c>
      <c r="F4557" s="14">
        <f>'Costo de tareas'!$B$15</f>
        <v>0.1964027778</v>
      </c>
      <c r="G4557" s="15">
        <f>'Producción diaria'!$T$3*$L$2*$M$2*$N$2*E4557*1000/'Costo de tareas'!$B$14</f>
        <v>69.16384902</v>
      </c>
      <c r="H4557" s="16">
        <f>IF(G4557 &gt; 'Costo de tareas'!$B$13, 'Costo de tareas'!$B$13, IF(G4557 &lt; 'Costo de tareas'!$B$13*0.2, 0, 'Costo de tareas'!$B$13- G4557))</f>
        <v>39.28055556</v>
      </c>
      <c r="I4557" s="17">
        <f>IF(H4557=0,'Costo de tareas'!$B$13,'Costo de tareas'!$B$13-H4557)</f>
        <v>0</v>
      </c>
      <c r="J4557" s="2"/>
      <c r="K4557" s="2"/>
      <c r="P4557" s="2"/>
    </row>
    <row r="4558">
      <c r="A4558" s="3" t="s">
        <v>6015</v>
      </c>
      <c r="B4558" s="11" t="str">
        <f t="shared" si="1"/>
        <v>20130709</v>
      </c>
      <c r="C4558" s="12">
        <f t="shared" si="2"/>
        <v>41464</v>
      </c>
      <c r="D4558" s="3" t="str">
        <f t="shared" si="3"/>
        <v>20</v>
      </c>
      <c r="E4558" s="13">
        <v>0.0</v>
      </c>
      <c r="F4558" s="14">
        <f>'Costo de tareas'!$B$15</f>
        <v>0.1964027778</v>
      </c>
      <c r="G4558" s="15">
        <f>'Producción diaria'!$T$3*$L$2*$M$2*$N$2*E4558*1000/'Costo de tareas'!$B$14</f>
        <v>0</v>
      </c>
      <c r="H4558" s="16">
        <f>IF(G4558 &gt; 'Costo de tareas'!$B$13, 'Costo de tareas'!$B$13, IF(G4558 &lt; 'Costo de tareas'!$B$13*0.2, 0, 'Costo de tareas'!$B$13- G4558))</f>
        <v>0</v>
      </c>
      <c r="I4558" s="17">
        <f>IF(H4558=0,'Costo de tareas'!$B$13,'Costo de tareas'!$B$13-H4558)</f>
        <v>39.28055556</v>
      </c>
      <c r="J4558" s="2"/>
      <c r="K4558" s="2"/>
      <c r="P4558" s="2"/>
    </row>
    <row r="4559">
      <c r="A4559" s="3" t="s">
        <v>6017</v>
      </c>
      <c r="B4559" s="11" t="str">
        <f t="shared" si="1"/>
        <v>20130709</v>
      </c>
      <c r="C4559" s="12">
        <f t="shared" si="2"/>
        <v>41464</v>
      </c>
      <c r="D4559" s="3" t="str">
        <f t="shared" si="3"/>
        <v>21</v>
      </c>
      <c r="E4559" s="13">
        <v>0.0</v>
      </c>
      <c r="F4559" s="14">
        <f>'Costo de tareas'!$B$15</f>
        <v>0.1964027778</v>
      </c>
      <c r="G4559" s="15">
        <f>'Producción diaria'!$T$3*$L$2*$M$2*$N$2*E4559*1000/'Costo de tareas'!$B$14</f>
        <v>0</v>
      </c>
      <c r="H4559" s="16">
        <f>IF(G4559 &gt; 'Costo de tareas'!$B$13, 'Costo de tareas'!$B$13, IF(G4559 &lt; 'Costo de tareas'!$B$13*0.2, 0, 'Costo de tareas'!$B$13- G4559))</f>
        <v>0</v>
      </c>
      <c r="I4559" s="17">
        <f>IF(H4559=0,'Costo de tareas'!$B$13,'Costo de tareas'!$B$13-H4559)</f>
        <v>39.28055556</v>
      </c>
      <c r="J4559" s="2"/>
      <c r="K4559" s="2"/>
      <c r="P4559" s="2"/>
    </row>
    <row r="4560">
      <c r="A4560" s="3" t="s">
        <v>6018</v>
      </c>
      <c r="B4560" s="11" t="str">
        <f t="shared" si="1"/>
        <v>20130709</v>
      </c>
      <c r="C4560" s="12">
        <f t="shared" si="2"/>
        <v>41464</v>
      </c>
      <c r="D4560" s="3" t="str">
        <f t="shared" si="3"/>
        <v>22</v>
      </c>
      <c r="E4560" s="13">
        <v>0.0</v>
      </c>
      <c r="F4560" s="14">
        <f>'Costo de tareas'!$B$15</f>
        <v>0.1964027778</v>
      </c>
      <c r="G4560" s="15">
        <f>'Producción diaria'!$T$3*$L$2*$M$2*$N$2*E4560*1000/'Costo de tareas'!$B$14</f>
        <v>0</v>
      </c>
      <c r="H4560" s="16">
        <f>IF(G4560 &gt; 'Costo de tareas'!$B$13, 'Costo de tareas'!$B$13, IF(G4560 &lt; 'Costo de tareas'!$B$13*0.2, 0, 'Costo de tareas'!$B$13- G4560))</f>
        <v>0</v>
      </c>
      <c r="I4560" s="17">
        <f>IF(H4560=0,'Costo de tareas'!$B$13,'Costo de tareas'!$B$13-H4560)</f>
        <v>39.28055556</v>
      </c>
      <c r="J4560" s="2"/>
      <c r="K4560" s="2"/>
      <c r="P4560" s="2"/>
    </row>
    <row r="4561">
      <c r="A4561" s="3" t="s">
        <v>6019</v>
      </c>
      <c r="B4561" s="11" t="str">
        <f t="shared" si="1"/>
        <v>20130709</v>
      </c>
      <c r="C4561" s="12">
        <f t="shared" si="2"/>
        <v>41464</v>
      </c>
      <c r="D4561" s="3" t="str">
        <f t="shared" si="3"/>
        <v>23</v>
      </c>
      <c r="E4561" s="13">
        <v>0.0</v>
      </c>
      <c r="F4561" s="14">
        <f>'Costo de tareas'!$B$15</f>
        <v>0.1964027778</v>
      </c>
      <c r="G4561" s="15">
        <f>'Producción diaria'!$T$3*$L$2*$M$2*$N$2*E4561*1000/'Costo de tareas'!$B$14</f>
        <v>0</v>
      </c>
      <c r="H4561" s="16">
        <f>IF(G4561 &gt; 'Costo de tareas'!$B$13, 'Costo de tareas'!$B$13, IF(G4561 &lt; 'Costo de tareas'!$B$13*0.2, 0, 'Costo de tareas'!$B$13- G4561))</f>
        <v>0</v>
      </c>
      <c r="I4561" s="17">
        <f>IF(H4561=0,'Costo de tareas'!$B$13,'Costo de tareas'!$B$13-H4561)</f>
        <v>39.28055556</v>
      </c>
      <c r="J4561" s="2"/>
      <c r="K4561" s="2"/>
      <c r="P4561" s="2"/>
    </row>
    <row r="4562">
      <c r="A4562" s="3" t="s">
        <v>6020</v>
      </c>
      <c r="B4562" s="11" t="str">
        <f t="shared" si="1"/>
        <v>20130710</v>
      </c>
      <c r="C4562" s="12">
        <f t="shared" si="2"/>
        <v>41465</v>
      </c>
      <c r="D4562" s="3" t="str">
        <f t="shared" si="3"/>
        <v>00</v>
      </c>
      <c r="E4562" s="13">
        <v>0.0</v>
      </c>
      <c r="F4562" s="14">
        <f>'Costo de tareas'!$B$15</f>
        <v>0.1964027778</v>
      </c>
      <c r="G4562" s="15">
        <f>'Producción diaria'!$T$3*$L$2*$M$2*$N$2*E4562*1000/'Costo de tareas'!$B$14</f>
        <v>0</v>
      </c>
      <c r="H4562" s="16">
        <f>IF(G4562 &gt; 'Costo de tareas'!$B$13, 'Costo de tareas'!$B$13, IF(G4562 &lt; 'Costo de tareas'!$B$13*0.2, 0, 'Costo de tareas'!$B$13- G4562))</f>
        <v>0</v>
      </c>
      <c r="I4562" s="17">
        <f>IF(H4562=0,'Costo de tareas'!$B$13,'Costo de tareas'!$B$13-H4562)</f>
        <v>39.28055556</v>
      </c>
      <c r="J4562" s="2"/>
      <c r="K4562" s="2"/>
      <c r="P4562" s="2"/>
    </row>
    <row r="4563">
      <c r="A4563" s="3" t="s">
        <v>6021</v>
      </c>
      <c r="B4563" s="11" t="str">
        <f t="shared" si="1"/>
        <v>20130710</v>
      </c>
      <c r="C4563" s="12">
        <f t="shared" si="2"/>
        <v>41465</v>
      </c>
      <c r="D4563" s="3" t="str">
        <f t="shared" si="3"/>
        <v>01</v>
      </c>
      <c r="E4563" s="13">
        <v>0.0</v>
      </c>
      <c r="F4563" s="14">
        <f>'Costo de tareas'!$B$15</f>
        <v>0.1964027778</v>
      </c>
      <c r="G4563" s="15">
        <f>'Producción diaria'!$T$3*$L$2*$M$2*$N$2*E4563*1000/'Costo de tareas'!$B$14</f>
        <v>0</v>
      </c>
      <c r="H4563" s="16">
        <f>IF(G4563 &gt; 'Costo de tareas'!$B$13, 'Costo de tareas'!$B$13, IF(G4563 &lt; 'Costo de tareas'!$B$13*0.2, 0, 'Costo de tareas'!$B$13- G4563))</f>
        <v>0</v>
      </c>
      <c r="I4563" s="17">
        <f>IF(H4563=0,'Costo de tareas'!$B$13,'Costo de tareas'!$B$13-H4563)</f>
        <v>39.28055556</v>
      </c>
      <c r="J4563" s="2"/>
      <c r="K4563" s="2"/>
      <c r="P4563" s="2"/>
    </row>
    <row r="4564">
      <c r="A4564" s="3" t="s">
        <v>6023</v>
      </c>
      <c r="B4564" s="11" t="str">
        <f t="shared" si="1"/>
        <v>20130710</v>
      </c>
      <c r="C4564" s="12">
        <f t="shared" si="2"/>
        <v>41465</v>
      </c>
      <c r="D4564" s="3" t="str">
        <f t="shared" si="3"/>
        <v>02</v>
      </c>
      <c r="E4564" s="13">
        <v>0.0</v>
      </c>
      <c r="F4564" s="14">
        <f>'Costo de tareas'!$B$15</f>
        <v>0.1964027778</v>
      </c>
      <c r="G4564" s="15">
        <f>'Producción diaria'!$T$3*$L$2*$M$2*$N$2*E4564*1000/'Costo de tareas'!$B$14</f>
        <v>0</v>
      </c>
      <c r="H4564" s="16">
        <f>IF(G4564 &gt; 'Costo de tareas'!$B$13, 'Costo de tareas'!$B$13, IF(G4564 &lt; 'Costo de tareas'!$B$13*0.2, 0, 'Costo de tareas'!$B$13- G4564))</f>
        <v>0</v>
      </c>
      <c r="I4564" s="17">
        <f>IF(H4564=0,'Costo de tareas'!$B$13,'Costo de tareas'!$B$13-H4564)</f>
        <v>39.28055556</v>
      </c>
      <c r="J4564" s="2"/>
      <c r="K4564" s="2"/>
      <c r="P4564" s="2"/>
    </row>
    <row r="4565">
      <c r="A4565" s="3" t="s">
        <v>6024</v>
      </c>
      <c r="B4565" s="11" t="str">
        <f t="shared" si="1"/>
        <v>20130710</v>
      </c>
      <c r="C4565" s="12">
        <f t="shared" si="2"/>
        <v>41465</v>
      </c>
      <c r="D4565" s="3" t="str">
        <f t="shared" si="3"/>
        <v>03</v>
      </c>
      <c r="E4565" s="13">
        <v>0.0</v>
      </c>
      <c r="F4565" s="14">
        <f>'Costo de tareas'!$B$15</f>
        <v>0.1964027778</v>
      </c>
      <c r="G4565" s="15">
        <f>'Producción diaria'!$T$3*$L$2*$M$2*$N$2*E4565*1000/'Costo de tareas'!$B$14</f>
        <v>0</v>
      </c>
      <c r="H4565" s="16">
        <f>IF(G4565 &gt; 'Costo de tareas'!$B$13, 'Costo de tareas'!$B$13, IF(G4565 &lt; 'Costo de tareas'!$B$13*0.2, 0, 'Costo de tareas'!$B$13- G4565))</f>
        <v>0</v>
      </c>
      <c r="I4565" s="17">
        <f>IF(H4565=0,'Costo de tareas'!$B$13,'Costo de tareas'!$B$13-H4565)</f>
        <v>39.28055556</v>
      </c>
      <c r="J4565" s="2"/>
      <c r="K4565" s="2"/>
      <c r="P4565" s="2"/>
    </row>
    <row r="4566">
      <c r="A4566" s="3" t="s">
        <v>6025</v>
      </c>
      <c r="B4566" s="11" t="str">
        <f t="shared" si="1"/>
        <v>20130710</v>
      </c>
      <c r="C4566" s="12">
        <f t="shared" si="2"/>
        <v>41465</v>
      </c>
      <c r="D4566" s="3" t="str">
        <f t="shared" si="3"/>
        <v>04</v>
      </c>
      <c r="E4566" s="13">
        <v>0.0</v>
      </c>
      <c r="F4566" s="14">
        <f>'Costo de tareas'!$B$15</f>
        <v>0.1964027778</v>
      </c>
      <c r="G4566" s="15">
        <f>'Producción diaria'!$T$3*$L$2*$M$2*$N$2*E4566*1000/'Costo de tareas'!$B$14</f>
        <v>0</v>
      </c>
      <c r="H4566" s="16">
        <f>IF(G4566 &gt; 'Costo de tareas'!$B$13, 'Costo de tareas'!$B$13, IF(G4566 &lt; 'Costo de tareas'!$B$13*0.2, 0, 'Costo de tareas'!$B$13- G4566))</f>
        <v>0</v>
      </c>
      <c r="I4566" s="17">
        <f>IF(H4566=0,'Costo de tareas'!$B$13,'Costo de tareas'!$B$13-H4566)</f>
        <v>39.28055556</v>
      </c>
      <c r="J4566" s="2"/>
      <c r="K4566" s="2"/>
      <c r="P4566" s="2"/>
    </row>
    <row r="4567">
      <c r="A4567" s="3" t="s">
        <v>6027</v>
      </c>
      <c r="B4567" s="11" t="str">
        <f t="shared" si="1"/>
        <v>20130710</v>
      </c>
      <c r="C4567" s="12">
        <f t="shared" si="2"/>
        <v>41465</v>
      </c>
      <c r="D4567" s="3" t="str">
        <f t="shared" si="3"/>
        <v>05</v>
      </c>
      <c r="E4567" s="13">
        <v>342.15</v>
      </c>
      <c r="F4567" s="14">
        <f>'Costo de tareas'!$B$15</f>
        <v>0.1964027778</v>
      </c>
      <c r="G4567" s="15">
        <f>'Producción diaria'!$T$3*$L$2*$M$2*$N$2*E4567*1000/'Costo de tareas'!$B$14</f>
        <v>514.4437161</v>
      </c>
      <c r="H4567" s="16">
        <f>IF(G4567 &gt; 'Costo de tareas'!$B$13, 'Costo de tareas'!$B$13, IF(G4567 &lt; 'Costo de tareas'!$B$13*0.2, 0, 'Costo de tareas'!$B$13- G4567))</f>
        <v>39.28055556</v>
      </c>
      <c r="I4567" s="17">
        <f>IF(H4567=0,'Costo de tareas'!$B$13,'Costo de tareas'!$B$13-H4567)</f>
        <v>0</v>
      </c>
      <c r="J4567" s="2"/>
      <c r="K4567" s="2"/>
      <c r="P4567" s="2"/>
    </row>
    <row r="4568">
      <c r="A4568" s="3" t="s">
        <v>6029</v>
      </c>
      <c r="B4568" s="11" t="str">
        <f t="shared" si="1"/>
        <v>20130710</v>
      </c>
      <c r="C4568" s="12">
        <f t="shared" si="2"/>
        <v>41465</v>
      </c>
      <c r="D4568" s="3" t="str">
        <f t="shared" si="3"/>
        <v>06</v>
      </c>
      <c r="E4568" s="13">
        <v>149.0</v>
      </c>
      <c r="F4568" s="14">
        <f>'Costo de tareas'!$B$15</f>
        <v>0.1964027778</v>
      </c>
      <c r="G4568" s="15">
        <f>'Producción diaria'!$T$3*$L$2*$M$2*$N$2*E4568*1000/'Costo de tareas'!$B$14</f>
        <v>224.0307283</v>
      </c>
      <c r="H4568" s="16">
        <f>IF(G4568 &gt; 'Costo de tareas'!$B$13, 'Costo de tareas'!$B$13, IF(G4568 &lt; 'Costo de tareas'!$B$13*0.2, 0, 'Costo de tareas'!$B$13- G4568))</f>
        <v>39.28055556</v>
      </c>
      <c r="I4568" s="17">
        <f>IF(H4568=0,'Costo de tareas'!$B$13,'Costo de tareas'!$B$13-H4568)</f>
        <v>0</v>
      </c>
      <c r="J4568" s="2"/>
      <c r="K4568" s="2"/>
      <c r="P4568" s="2"/>
    </row>
    <row r="4569">
      <c r="A4569" s="3" t="s">
        <v>6030</v>
      </c>
      <c r="B4569" s="11" t="str">
        <f t="shared" si="1"/>
        <v>20130710</v>
      </c>
      <c r="C4569" s="12">
        <f t="shared" si="2"/>
        <v>41465</v>
      </c>
      <c r="D4569" s="3" t="str">
        <f t="shared" si="3"/>
        <v>07</v>
      </c>
      <c r="E4569" s="13">
        <v>343.0</v>
      </c>
      <c r="F4569" s="14">
        <f>'Costo de tareas'!$B$15</f>
        <v>0.1964027778</v>
      </c>
      <c r="G4569" s="15">
        <f>'Producción diaria'!$T$3*$L$2*$M$2*$N$2*E4569*1000/'Costo de tareas'!$B$14</f>
        <v>515.7217438</v>
      </c>
      <c r="H4569" s="16">
        <f>IF(G4569 &gt; 'Costo de tareas'!$B$13, 'Costo de tareas'!$B$13, IF(G4569 &lt; 'Costo de tareas'!$B$13*0.2, 0, 'Costo de tareas'!$B$13- G4569))</f>
        <v>39.28055556</v>
      </c>
      <c r="I4569" s="17">
        <f>IF(H4569=0,'Costo de tareas'!$B$13,'Costo de tareas'!$B$13-H4569)</f>
        <v>0</v>
      </c>
      <c r="J4569" s="2"/>
      <c r="K4569" s="2"/>
      <c r="P4569" s="2"/>
    </row>
    <row r="4570">
      <c r="A4570" s="3" t="s">
        <v>6031</v>
      </c>
      <c r="B4570" s="11" t="str">
        <f t="shared" si="1"/>
        <v>20130710</v>
      </c>
      <c r="C4570" s="12">
        <f t="shared" si="2"/>
        <v>41465</v>
      </c>
      <c r="D4570" s="3" t="str">
        <f t="shared" si="3"/>
        <v>08</v>
      </c>
      <c r="E4570" s="13">
        <v>539.0</v>
      </c>
      <c r="F4570" s="14">
        <f>'Costo de tareas'!$B$15</f>
        <v>0.1964027778</v>
      </c>
      <c r="G4570" s="15">
        <f>'Producción diaria'!$T$3*$L$2*$M$2*$N$2*E4570*1000/'Costo de tareas'!$B$14</f>
        <v>810.419883</v>
      </c>
      <c r="H4570" s="16">
        <f>IF(G4570 &gt; 'Costo de tareas'!$B$13, 'Costo de tareas'!$B$13, IF(G4570 &lt; 'Costo de tareas'!$B$13*0.2, 0, 'Costo de tareas'!$B$13- G4570))</f>
        <v>39.28055556</v>
      </c>
      <c r="I4570" s="17">
        <f>IF(H4570=0,'Costo de tareas'!$B$13,'Costo de tareas'!$B$13-H4570)</f>
        <v>0</v>
      </c>
      <c r="J4570" s="2"/>
      <c r="K4570" s="2"/>
      <c r="P4570" s="2"/>
    </row>
    <row r="4571">
      <c r="A4571" s="3" t="s">
        <v>6032</v>
      </c>
      <c r="B4571" s="11" t="str">
        <f t="shared" si="1"/>
        <v>20130710</v>
      </c>
      <c r="C4571" s="12">
        <f t="shared" si="2"/>
        <v>41465</v>
      </c>
      <c r="D4571" s="3" t="str">
        <f t="shared" si="3"/>
        <v>09</v>
      </c>
      <c r="E4571" s="13">
        <v>72.0</v>
      </c>
      <c r="F4571" s="14">
        <f>'Costo de tareas'!$B$15</f>
        <v>0.1964027778</v>
      </c>
      <c r="G4571" s="15">
        <f>'Producción diaria'!$T$3*$L$2*$M$2*$N$2*E4571*1000/'Costo de tareas'!$B$14</f>
        <v>108.2564593</v>
      </c>
      <c r="H4571" s="16">
        <f>IF(G4571 &gt; 'Costo de tareas'!$B$13, 'Costo de tareas'!$B$13, IF(G4571 &lt; 'Costo de tareas'!$B$13*0.2, 0, 'Costo de tareas'!$B$13- G4571))</f>
        <v>39.28055556</v>
      </c>
      <c r="I4571" s="17">
        <f>IF(H4571=0,'Costo de tareas'!$B$13,'Costo de tareas'!$B$13-H4571)</f>
        <v>0</v>
      </c>
      <c r="J4571" s="2"/>
      <c r="K4571" s="2"/>
      <c r="P4571" s="2"/>
    </row>
    <row r="4572">
      <c r="A4572" s="3" t="s">
        <v>6033</v>
      </c>
      <c r="B4572" s="11" t="str">
        <f t="shared" si="1"/>
        <v>20130710</v>
      </c>
      <c r="C4572" s="12">
        <f t="shared" si="2"/>
        <v>41465</v>
      </c>
      <c r="D4572" s="3" t="str">
        <f t="shared" si="3"/>
        <v>10</v>
      </c>
      <c r="E4572" s="13">
        <v>853.0</v>
      </c>
      <c r="F4572" s="14">
        <f>'Costo de tareas'!$B$15</f>
        <v>0.1964027778</v>
      </c>
      <c r="G4572" s="15">
        <f>'Producción diaria'!$T$3*$L$2*$M$2*$N$2*E4572*1000/'Costo de tareas'!$B$14</f>
        <v>1282.538331</v>
      </c>
      <c r="H4572" s="16">
        <f>IF(G4572 &gt; 'Costo de tareas'!$B$13, 'Costo de tareas'!$B$13, IF(G4572 &lt; 'Costo de tareas'!$B$13*0.2, 0, 'Costo de tareas'!$B$13- G4572))</f>
        <v>39.28055556</v>
      </c>
      <c r="I4572" s="17">
        <f>IF(H4572=0,'Costo de tareas'!$B$13,'Costo de tareas'!$B$13-H4572)</f>
        <v>0</v>
      </c>
      <c r="J4572" s="2"/>
      <c r="K4572" s="2"/>
      <c r="P4572" s="2"/>
    </row>
    <row r="4573">
      <c r="A4573" s="3" t="s">
        <v>6034</v>
      </c>
      <c r="B4573" s="11" t="str">
        <f t="shared" si="1"/>
        <v>20130710</v>
      </c>
      <c r="C4573" s="12">
        <f t="shared" si="2"/>
        <v>41465</v>
      </c>
      <c r="D4573" s="3" t="str">
        <f t="shared" si="3"/>
        <v>11</v>
      </c>
      <c r="E4573" s="13">
        <v>958.0</v>
      </c>
      <c r="F4573" s="14">
        <f>'Costo de tareas'!$B$15</f>
        <v>0.1964027778</v>
      </c>
      <c r="G4573" s="15">
        <f>'Producción diaria'!$T$3*$L$2*$M$2*$N$2*E4573*1000/'Costo de tareas'!$B$14</f>
        <v>1440.412334</v>
      </c>
      <c r="H4573" s="16">
        <f>IF(G4573 &gt; 'Costo de tareas'!$B$13, 'Costo de tareas'!$B$13, IF(G4573 &lt; 'Costo de tareas'!$B$13*0.2, 0, 'Costo de tareas'!$B$13- G4573))</f>
        <v>39.28055556</v>
      </c>
      <c r="I4573" s="17">
        <f>IF(H4573=0,'Costo de tareas'!$B$13,'Costo de tareas'!$B$13-H4573)</f>
        <v>0</v>
      </c>
      <c r="J4573" s="2"/>
      <c r="K4573" s="2"/>
      <c r="P4573" s="2"/>
    </row>
    <row r="4574">
      <c r="A4574" s="3" t="s">
        <v>6035</v>
      </c>
      <c r="B4574" s="11" t="str">
        <f t="shared" si="1"/>
        <v>20130710</v>
      </c>
      <c r="C4574" s="12">
        <f t="shared" si="2"/>
        <v>41465</v>
      </c>
      <c r="D4574" s="3" t="str">
        <f t="shared" si="3"/>
        <v>12</v>
      </c>
      <c r="E4574" s="13">
        <v>1003.0</v>
      </c>
      <c r="F4574" s="14">
        <f>'Costo de tareas'!$B$15</f>
        <v>0.1964027778</v>
      </c>
      <c r="G4574" s="15">
        <f>'Producción diaria'!$T$3*$L$2*$M$2*$N$2*E4574*1000/'Costo de tareas'!$B$14</f>
        <v>1508.072621</v>
      </c>
      <c r="H4574" s="16">
        <f>IF(G4574 &gt; 'Costo de tareas'!$B$13, 'Costo de tareas'!$B$13, IF(G4574 &lt; 'Costo de tareas'!$B$13*0.2, 0, 'Costo de tareas'!$B$13- G4574))</f>
        <v>39.28055556</v>
      </c>
      <c r="I4574" s="17">
        <f>IF(H4574=0,'Costo de tareas'!$B$13,'Costo de tareas'!$B$13-H4574)</f>
        <v>0</v>
      </c>
      <c r="J4574" s="2"/>
      <c r="K4574" s="2"/>
      <c r="P4574" s="2"/>
    </row>
    <row r="4575">
      <c r="A4575" s="3" t="s">
        <v>6036</v>
      </c>
      <c r="B4575" s="11" t="str">
        <f t="shared" si="1"/>
        <v>20130710</v>
      </c>
      <c r="C4575" s="12">
        <f t="shared" si="2"/>
        <v>41465</v>
      </c>
      <c r="D4575" s="3" t="str">
        <f t="shared" si="3"/>
        <v>13</v>
      </c>
      <c r="E4575" s="13">
        <v>968.0</v>
      </c>
      <c r="F4575" s="14">
        <f>'Costo de tareas'!$B$15</f>
        <v>0.1964027778</v>
      </c>
      <c r="G4575" s="15">
        <f>'Producción diaria'!$T$3*$L$2*$M$2*$N$2*E4575*1000/'Costo de tareas'!$B$14</f>
        <v>1455.447953</v>
      </c>
      <c r="H4575" s="16">
        <f>IF(G4575 &gt; 'Costo de tareas'!$B$13, 'Costo de tareas'!$B$13, IF(G4575 &lt; 'Costo de tareas'!$B$13*0.2, 0, 'Costo de tareas'!$B$13- G4575))</f>
        <v>39.28055556</v>
      </c>
      <c r="I4575" s="17">
        <f>IF(H4575=0,'Costo de tareas'!$B$13,'Costo de tareas'!$B$13-H4575)</f>
        <v>0</v>
      </c>
      <c r="J4575" s="2"/>
      <c r="K4575" s="2"/>
      <c r="P4575" s="2"/>
    </row>
    <row r="4576">
      <c r="A4576" s="3" t="s">
        <v>6037</v>
      </c>
      <c r="B4576" s="11" t="str">
        <f t="shared" si="1"/>
        <v>20130710</v>
      </c>
      <c r="C4576" s="12">
        <f t="shared" si="2"/>
        <v>41465</v>
      </c>
      <c r="D4576" s="3" t="str">
        <f t="shared" si="3"/>
        <v>14</v>
      </c>
      <c r="E4576" s="13">
        <v>892.0</v>
      </c>
      <c r="F4576" s="14">
        <f>'Costo de tareas'!$B$15</f>
        <v>0.1964027778</v>
      </c>
      <c r="G4576" s="15">
        <f>'Producción diaria'!$T$3*$L$2*$M$2*$N$2*E4576*1000/'Costo de tareas'!$B$14</f>
        <v>1341.177246</v>
      </c>
      <c r="H4576" s="16">
        <f>IF(G4576 &gt; 'Costo de tareas'!$B$13, 'Costo de tareas'!$B$13, IF(G4576 &lt; 'Costo de tareas'!$B$13*0.2, 0, 'Costo de tareas'!$B$13- G4576))</f>
        <v>39.28055556</v>
      </c>
      <c r="I4576" s="17">
        <f>IF(H4576=0,'Costo de tareas'!$B$13,'Costo de tareas'!$B$13-H4576)</f>
        <v>0</v>
      </c>
      <c r="J4576" s="2"/>
      <c r="K4576" s="2"/>
      <c r="P4576" s="2"/>
    </row>
    <row r="4577">
      <c r="A4577" s="3" t="s">
        <v>6038</v>
      </c>
      <c r="B4577" s="11" t="str">
        <f t="shared" si="1"/>
        <v>20130710</v>
      </c>
      <c r="C4577" s="12">
        <f t="shared" si="2"/>
        <v>41465</v>
      </c>
      <c r="D4577" s="3" t="str">
        <f t="shared" si="3"/>
        <v>15</v>
      </c>
      <c r="E4577" s="13">
        <v>762.0</v>
      </c>
      <c r="F4577" s="14">
        <f>'Costo de tareas'!$B$15</f>
        <v>0.1964027778</v>
      </c>
      <c r="G4577" s="15">
        <f>'Producción diaria'!$T$3*$L$2*$M$2*$N$2*E4577*1000/'Costo de tareas'!$B$14</f>
        <v>1145.714195</v>
      </c>
      <c r="H4577" s="16">
        <f>IF(G4577 &gt; 'Costo de tareas'!$B$13, 'Costo de tareas'!$B$13, IF(G4577 &lt; 'Costo de tareas'!$B$13*0.2, 0, 'Costo de tareas'!$B$13- G4577))</f>
        <v>39.28055556</v>
      </c>
      <c r="I4577" s="17">
        <f>IF(H4577=0,'Costo de tareas'!$B$13,'Costo de tareas'!$B$13-H4577)</f>
        <v>0</v>
      </c>
      <c r="J4577" s="2"/>
      <c r="K4577" s="2"/>
      <c r="P4577" s="2"/>
    </row>
    <row r="4578">
      <c r="A4578" s="3" t="s">
        <v>6039</v>
      </c>
      <c r="B4578" s="11" t="str">
        <f t="shared" si="1"/>
        <v>20130710</v>
      </c>
      <c r="C4578" s="12">
        <f t="shared" si="2"/>
        <v>41465</v>
      </c>
      <c r="D4578" s="3" t="str">
        <f t="shared" si="3"/>
        <v>16</v>
      </c>
      <c r="E4578" s="13">
        <v>587.0</v>
      </c>
      <c r="F4578" s="14">
        <f>'Costo de tareas'!$B$15</f>
        <v>0.1964027778</v>
      </c>
      <c r="G4578" s="15">
        <f>'Producción diaria'!$T$3*$L$2*$M$2*$N$2*E4578*1000/'Costo de tareas'!$B$14</f>
        <v>882.5908559</v>
      </c>
      <c r="H4578" s="16">
        <f>IF(G4578 &gt; 'Costo de tareas'!$B$13, 'Costo de tareas'!$B$13, IF(G4578 &lt; 'Costo de tareas'!$B$13*0.2, 0, 'Costo de tareas'!$B$13- G4578))</f>
        <v>39.28055556</v>
      </c>
      <c r="I4578" s="17">
        <f>IF(H4578=0,'Costo de tareas'!$B$13,'Costo de tareas'!$B$13-H4578)</f>
        <v>0</v>
      </c>
      <c r="J4578" s="2"/>
      <c r="K4578" s="2"/>
      <c r="P4578" s="2"/>
    </row>
    <row r="4579">
      <c r="A4579" s="3" t="s">
        <v>6040</v>
      </c>
      <c r="B4579" s="11" t="str">
        <f t="shared" si="1"/>
        <v>20130710</v>
      </c>
      <c r="C4579" s="12">
        <f t="shared" si="2"/>
        <v>41465</v>
      </c>
      <c r="D4579" s="3" t="str">
        <f t="shared" si="3"/>
        <v>17</v>
      </c>
      <c r="E4579" s="13">
        <v>4.0</v>
      </c>
      <c r="F4579" s="14">
        <f>'Costo de tareas'!$B$15</f>
        <v>0.1964027778</v>
      </c>
      <c r="G4579" s="15">
        <f>'Producción diaria'!$T$3*$L$2*$M$2*$N$2*E4579*1000/'Costo de tareas'!$B$14</f>
        <v>6.014247741</v>
      </c>
      <c r="H4579" s="16">
        <f>IF(G4579 &gt; 'Costo de tareas'!$B$13, 'Costo de tareas'!$B$13, IF(G4579 &lt; 'Costo de tareas'!$B$13*0.2, 0, 'Costo de tareas'!$B$13- G4579))</f>
        <v>0</v>
      </c>
      <c r="I4579" s="17">
        <f>IF(H4579=0,'Costo de tareas'!$B$13,'Costo de tareas'!$B$13-H4579)</f>
        <v>39.28055556</v>
      </c>
      <c r="J4579" s="2"/>
      <c r="K4579" s="2"/>
      <c r="P4579" s="2"/>
    </row>
    <row r="4580">
      <c r="A4580" s="3" t="s">
        <v>6041</v>
      </c>
      <c r="B4580" s="11" t="str">
        <f t="shared" si="1"/>
        <v>20130710</v>
      </c>
      <c r="C4580" s="12">
        <f t="shared" si="2"/>
        <v>41465</v>
      </c>
      <c r="D4580" s="3" t="str">
        <f t="shared" si="3"/>
        <v>18</v>
      </c>
      <c r="E4580" s="13">
        <v>197.0</v>
      </c>
      <c r="F4580" s="14">
        <f>'Costo de tareas'!$B$15</f>
        <v>0.1964027778</v>
      </c>
      <c r="G4580" s="15">
        <f>'Producción diaria'!$T$3*$L$2*$M$2*$N$2*E4580*1000/'Costo de tareas'!$B$14</f>
        <v>296.2017012</v>
      </c>
      <c r="H4580" s="16">
        <f>IF(G4580 &gt; 'Costo de tareas'!$B$13, 'Costo de tareas'!$B$13, IF(G4580 &lt; 'Costo de tareas'!$B$13*0.2, 0, 'Costo de tareas'!$B$13- G4580))</f>
        <v>39.28055556</v>
      </c>
      <c r="I4580" s="17">
        <f>IF(H4580=0,'Costo de tareas'!$B$13,'Costo de tareas'!$B$13-H4580)</f>
        <v>0</v>
      </c>
      <c r="J4580" s="2"/>
      <c r="K4580" s="2"/>
      <c r="P4580" s="2"/>
    </row>
    <row r="4581">
      <c r="A4581" s="3" t="s">
        <v>6042</v>
      </c>
      <c r="B4581" s="11" t="str">
        <f t="shared" si="1"/>
        <v>20130710</v>
      </c>
      <c r="C4581" s="12">
        <f t="shared" si="2"/>
        <v>41465</v>
      </c>
      <c r="D4581" s="3" t="str">
        <f t="shared" si="3"/>
        <v>19</v>
      </c>
      <c r="E4581" s="13">
        <v>41.0</v>
      </c>
      <c r="F4581" s="14">
        <f>'Costo de tareas'!$B$15</f>
        <v>0.1964027778</v>
      </c>
      <c r="G4581" s="15">
        <f>'Producción diaria'!$T$3*$L$2*$M$2*$N$2*E4581*1000/'Costo de tareas'!$B$14</f>
        <v>61.64603934</v>
      </c>
      <c r="H4581" s="16">
        <f>IF(G4581 &gt; 'Costo de tareas'!$B$13, 'Costo de tareas'!$B$13, IF(G4581 &lt; 'Costo de tareas'!$B$13*0.2, 0, 'Costo de tareas'!$B$13- G4581))</f>
        <v>39.28055556</v>
      </c>
      <c r="I4581" s="17">
        <f>IF(H4581=0,'Costo de tareas'!$B$13,'Costo de tareas'!$B$13-H4581)</f>
        <v>0</v>
      </c>
      <c r="J4581" s="2"/>
      <c r="K4581" s="2"/>
      <c r="P4581" s="2"/>
    </row>
    <row r="4582">
      <c r="A4582" s="3" t="s">
        <v>6043</v>
      </c>
      <c r="B4582" s="11" t="str">
        <f t="shared" si="1"/>
        <v>20130710</v>
      </c>
      <c r="C4582" s="12">
        <f t="shared" si="2"/>
        <v>41465</v>
      </c>
      <c r="D4582" s="3" t="str">
        <f t="shared" si="3"/>
        <v>20</v>
      </c>
      <c r="E4582" s="13">
        <v>0.0</v>
      </c>
      <c r="F4582" s="14">
        <f>'Costo de tareas'!$B$15</f>
        <v>0.1964027778</v>
      </c>
      <c r="G4582" s="15">
        <f>'Producción diaria'!$T$3*$L$2*$M$2*$N$2*E4582*1000/'Costo de tareas'!$B$14</f>
        <v>0</v>
      </c>
      <c r="H4582" s="16">
        <f>IF(G4582 &gt; 'Costo de tareas'!$B$13, 'Costo de tareas'!$B$13, IF(G4582 &lt; 'Costo de tareas'!$B$13*0.2, 0, 'Costo de tareas'!$B$13- G4582))</f>
        <v>0</v>
      </c>
      <c r="I4582" s="17">
        <f>IF(H4582=0,'Costo de tareas'!$B$13,'Costo de tareas'!$B$13-H4582)</f>
        <v>39.28055556</v>
      </c>
      <c r="J4582" s="2"/>
      <c r="K4582" s="2"/>
      <c r="P4582" s="2"/>
    </row>
    <row r="4583">
      <c r="A4583" s="3" t="s">
        <v>6045</v>
      </c>
      <c r="B4583" s="11" t="str">
        <f t="shared" si="1"/>
        <v>20130710</v>
      </c>
      <c r="C4583" s="12">
        <f t="shared" si="2"/>
        <v>41465</v>
      </c>
      <c r="D4583" s="3" t="str">
        <f t="shared" si="3"/>
        <v>21</v>
      </c>
      <c r="E4583" s="13">
        <v>0.0</v>
      </c>
      <c r="F4583" s="14">
        <f>'Costo de tareas'!$B$15</f>
        <v>0.1964027778</v>
      </c>
      <c r="G4583" s="15">
        <f>'Producción diaria'!$T$3*$L$2*$M$2*$N$2*E4583*1000/'Costo de tareas'!$B$14</f>
        <v>0</v>
      </c>
      <c r="H4583" s="16">
        <f>IF(G4583 &gt; 'Costo de tareas'!$B$13, 'Costo de tareas'!$B$13, IF(G4583 &lt; 'Costo de tareas'!$B$13*0.2, 0, 'Costo de tareas'!$B$13- G4583))</f>
        <v>0</v>
      </c>
      <c r="I4583" s="17">
        <f>IF(H4583=0,'Costo de tareas'!$B$13,'Costo de tareas'!$B$13-H4583)</f>
        <v>39.28055556</v>
      </c>
      <c r="J4583" s="2"/>
      <c r="K4583" s="2"/>
      <c r="P4583" s="2"/>
    </row>
    <row r="4584">
      <c r="A4584" s="3" t="s">
        <v>6047</v>
      </c>
      <c r="B4584" s="11" t="str">
        <f t="shared" si="1"/>
        <v>20130710</v>
      </c>
      <c r="C4584" s="12">
        <f t="shared" si="2"/>
        <v>41465</v>
      </c>
      <c r="D4584" s="3" t="str">
        <f t="shared" si="3"/>
        <v>22</v>
      </c>
      <c r="E4584" s="13">
        <v>0.0</v>
      </c>
      <c r="F4584" s="14">
        <f>'Costo de tareas'!$B$15</f>
        <v>0.1964027778</v>
      </c>
      <c r="G4584" s="15">
        <f>'Producción diaria'!$T$3*$L$2*$M$2*$N$2*E4584*1000/'Costo de tareas'!$B$14</f>
        <v>0</v>
      </c>
      <c r="H4584" s="16">
        <f>IF(G4584 &gt; 'Costo de tareas'!$B$13, 'Costo de tareas'!$B$13, IF(G4584 &lt; 'Costo de tareas'!$B$13*0.2, 0, 'Costo de tareas'!$B$13- G4584))</f>
        <v>0</v>
      </c>
      <c r="I4584" s="17">
        <f>IF(H4584=0,'Costo de tareas'!$B$13,'Costo de tareas'!$B$13-H4584)</f>
        <v>39.28055556</v>
      </c>
      <c r="J4584" s="2"/>
      <c r="K4584" s="2"/>
      <c r="P4584" s="2"/>
    </row>
    <row r="4585">
      <c r="A4585" s="3" t="s">
        <v>6049</v>
      </c>
      <c r="B4585" s="11" t="str">
        <f t="shared" si="1"/>
        <v>20130710</v>
      </c>
      <c r="C4585" s="12">
        <f t="shared" si="2"/>
        <v>41465</v>
      </c>
      <c r="D4585" s="3" t="str">
        <f t="shared" si="3"/>
        <v>23</v>
      </c>
      <c r="E4585" s="13">
        <v>0.0</v>
      </c>
      <c r="F4585" s="14">
        <f>'Costo de tareas'!$B$15</f>
        <v>0.1964027778</v>
      </c>
      <c r="G4585" s="15">
        <f>'Producción diaria'!$T$3*$L$2*$M$2*$N$2*E4585*1000/'Costo de tareas'!$B$14</f>
        <v>0</v>
      </c>
      <c r="H4585" s="16">
        <f>IF(G4585 &gt; 'Costo de tareas'!$B$13, 'Costo de tareas'!$B$13, IF(G4585 &lt; 'Costo de tareas'!$B$13*0.2, 0, 'Costo de tareas'!$B$13- G4585))</f>
        <v>0</v>
      </c>
      <c r="I4585" s="17">
        <f>IF(H4585=0,'Costo de tareas'!$B$13,'Costo de tareas'!$B$13-H4585)</f>
        <v>39.28055556</v>
      </c>
      <c r="J4585" s="2"/>
      <c r="K4585" s="2"/>
      <c r="P4585" s="2"/>
    </row>
    <row r="4586">
      <c r="A4586" s="3" t="s">
        <v>6051</v>
      </c>
      <c r="B4586" s="11" t="str">
        <f t="shared" si="1"/>
        <v>20130711</v>
      </c>
      <c r="C4586" s="12">
        <f t="shared" si="2"/>
        <v>41466</v>
      </c>
      <c r="D4586" s="3" t="str">
        <f t="shared" si="3"/>
        <v>00</v>
      </c>
      <c r="E4586" s="13">
        <v>0.0</v>
      </c>
      <c r="F4586" s="14">
        <f>'Costo de tareas'!$B$15</f>
        <v>0.1964027778</v>
      </c>
      <c r="G4586" s="15">
        <f>'Producción diaria'!$T$3*$L$2*$M$2*$N$2*E4586*1000/'Costo de tareas'!$B$14</f>
        <v>0</v>
      </c>
      <c r="H4586" s="16">
        <f>IF(G4586 &gt; 'Costo de tareas'!$B$13, 'Costo de tareas'!$B$13, IF(G4586 &lt; 'Costo de tareas'!$B$13*0.2, 0, 'Costo de tareas'!$B$13- G4586))</f>
        <v>0</v>
      </c>
      <c r="I4586" s="17">
        <f>IF(H4586=0,'Costo de tareas'!$B$13,'Costo de tareas'!$B$13-H4586)</f>
        <v>39.28055556</v>
      </c>
      <c r="J4586" s="2"/>
      <c r="K4586" s="2"/>
      <c r="P4586" s="2"/>
    </row>
    <row r="4587">
      <c r="A4587" s="3" t="s">
        <v>6052</v>
      </c>
      <c r="B4587" s="11" t="str">
        <f t="shared" si="1"/>
        <v>20130711</v>
      </c>
      <c r="C4587" s="12">
        <f t="shared" si="2"/>
        <v>41466</v>
      </c>
      <c r="D4587" s="3" t="str">
        <f t="shared" si="3"/>
        <v>01</v>
      </c>
      <c r="E4587" s="13">
        <v>0.0</v>
      </c>
      <c r="F4587" s="14">
        <f>'Costo de tareas'!$B$15</f>
        <v>0.1964027778</v>
      </c>
      <c r="G4587" s="15">
        <f>'Producción diaria'!$T$3*$L$2*$M$2*$N$2*E4587*1000/'Costo de tareas'!$B$14</f>
        <v>0</v>
      </c>
      <c r="H4587" s="16">
        <f>IF(G4587 &gt; 'Costo de tareas'!$B$13, 'Costo de tareas'!$B$13, IF(G4587 &lt; 'Costo de tareas'!$B$13*0.2, 0, 'Costo de tareas'!$B$13- G4587))</f>
        <v>0</v>
      </c>
      <c r="I4587" s="17">
        <f>IF(H4587=0,'Costo de tareas'!$B$13,'Costo de tareas'!$B$13-H4587)</f>
        <v>39.28055556</v>
      </c>
      <c r="J4587" s="2"/>
      <c r="K4587" s="2"/>
      <c r="P4587" s="2"/>
    </row>
    <row r="4588">
      <c r="A4588" s="3" t="s">
        <v>6054</v>
      </c>
      <c r="B4588" s="11" t="str">
        <f t="shared" si="1"/>
        <v>20130711</v>
      </c>
      <c r="C4588" s="12">
        <f t="shared" si="2"/>
        <v>41466</v>
      </c>
      <c r="D4588" s="3" t="str">
        <f t="shared" si="3"/>
        <v>02</v>
      </c>
      <c r="E4588" s="13">
        <v>0.0</v>
      </c>
      <c r="F4588" s="14">
        <f>'Costo de tareas'!$B$15</f>
        <v>0.1964027778</v>
      </c>
      <c r="G4588" s="15">
        <f>'Producción diaria'!$T$3*$L$2*$M$2*$N$2*E4588*1000/'Costo de tareas'!$B$14</f>
        <v>0</v>
      </c>
      <c r="H4588" s="16">
        <f>IF(G4588 &gt; 'Costo de tareas'!$B$13, 'Costo de tareas'!$B$13, IF(G4588 &lt; 'Costo de tareas'!$B$13*0.2, 0, 'Costo de tareas'!$B$13- G4588))</f>
        <v>0</v>
      </c>
      <c r="I4588" s="17">
        <f>IF(H4588=0,'Costo de tareas'!$B$13,'Costo de tareas'!$B$13-H4588)</f>
        <v>39.28055556</v>
      </c>
      <c r="J4588" s="2"/>
      <c r="K4588" s="2"/>
      <c r="P4588" s="2"/>
    </row>
    <row r="4589">
      <c r="A4589" s="3" t="s">
        <v>6055</v>
      </c>
      <c r="B4589" s="11" t="str">
        <f t="shared" si="1"/>
        <v>20130711</v>
      </c>
      <c r="C4589" s="12">
        <f t="shared" si="2"/>
        <v>41466</v>
      </c>
      <c r="D4589" s="3" t="str">
        <f t="shared" si="3"/>
        <v>03</v>
      </c>
      <c r="E4589" s="13">
        <v>0.0</v>
      </c>
      <c r="F4589" s="14">
        <f>'Costo de tareas'!$B$15</f>
        <v>0.1964027778</v>
      </c>
      <c r="G4589" s="15">
        <f>'Producción diaria'!$T$3*$L$2*$M$2*$N$2*E4589*1000/'Costo de tareas'!$B$14</f>
        <v>0</v>
      </c>
      <c r="H4589" s="16">
        <f>IF(G4589 &gt; 'Costo de tareas'!$B$13, 'Costo de tareas'!$B$13, IF(G4589 &lt; 'Costo de tareas'!$B$13*0.2, 0, 'Costo de tareas'!$B$13- G4589))</f>
        <v>0</v>
      </c>
      <c r="I4589" s="17">
        <f>IF(H4589=0,'Costo de tareas'!$B$13,'Costo de tareas'!$B$13-H4589)</f>
        <v>39.28055556</v>
      </c>
      <c r="J4589" s="2"/>
      <c r="K4589" s="2"/>
      <c r="P4589" s="2"/>
    </row>
    <row r="4590">
      <c r="A4590" s="3" t="s">
        <v>6057</v>
      </c>
      <c r="B4590" s="11" t="str">
        <f t="shared" si="1"/>
        <v>20130711</v>
      </c>
      <c r="C4590" s="12">
        <f t="shared" si="2"/>
        <v>41466</v>
      </c>
      <c r="D4590" s="3" t="str">
        <f t="shared" si="3"/>
        <v>04</v>
      </c>
      <c r="E4590" s="13">
        <v>0.0</v>
      </c>
      <c r="F4590" s="14">
        <f>'Costo de tareas'!$B$15</f>
        <v>0.1964027778</v>
      </c>
      <c r="G4590" s="15">
        <f>'Producción diaria'!$T$3*$L$2*$M$2*$N$2*E4590*1000/'Costo de tareas'!$B$14</f>
        <v>0</v>
      </c>
      <c r="H4590" s="16">
        <f>IF(G4590 &gt; 'Costo de tareas'!$B$13, 'Costo de tareas'!$B$13, IF(G4590 &lt; 'Costo de tareas'!$B$13*0.2, 0, 'Costo de tareas'!$B$13- G4590))</f>
        <v>0</v>
      </c>
      <c r="I4590" s="17">
        <f>IF(H4590=0,'Costo de tareas'!$B$13,'Costo de tareas'!$B$13-H4590)</f>
        <v>39.28055556</v>
      </c>
      <c r="J4590" s="2"/>
      <c r="K4590" s="2"/>
      <c r="P4590" s="2"/>
    </row>
    <row r="4591">
      <c r="A4591" s="3" t="s">
        <v>6058</v>
      </c>
      <c r="B4591" s="11" t="str">
        <f t="shared" si="1"/>
        <v>20130711</v>
      </c>
      <c r="C4591" s="12">
        <f t="shared" si="2"/>
        <v>41466</v>
      </c>
      <c r="D4591" s="3" t="str">
        <f t="shared" si="3"/>
        <v>05</v>
      </c>
      <c r="E4591" s="13">
        <v>322.4</v>
      </c>
      <c r="F4591" s="14">
        <f>'Costo de tareas'!$B$15</f>
        <v>0.1964027778</v>
      </c>
      <c r="G4591" s="15">
        <f>'Producción diaria'!$T$3*$L$2*$M$2*$N$2*E4591*1000/'Costo de tareas'!$B$14</f>
        <v>484.7483679</v>
      </c>
      <c r="H4591" s="16">
        <f>IF(G4591 &gt; 'Costo de tareas'!$B$13, 'Costo de tareas'!$B$13, IF(G4591 &lt; 'Costo de tareas'!$B$13*0.2, 0, 'Costo de tareas'!$B$13- G4591))</f>
        <v>39.28055556</v>
      </c>
      <c r="I4591" s="17">
        <f>IF(H4591=0,'Costo de tareas'!$B$13,'Costo de tareas'!$B$13-H4591)</f>
        <v>0</v>
      </c>
      <c r="J4591" s="2"/>
      <c r="K4591" s="2"/>
      <c r="P4591" s="2"/>
    </row>
    <row r="4592">
      <c r="A4592" s="3" t="s">
        <v>6060</v>
      </c>
      <c r="B4592" s="11" t="str">
        <f t="shared" si="1"/>
        <v>20130711</v>
      </c>
      <c r="C4592" s="12">
        <f t="shared" si="2"/>
        <v>41466</v>
      </c>
      <c r="D4592" s="3" t="str">
        <f t="shared" si="3"/>
        <v>06</v>
      </c>
      <c r="E4592" s="13">
        <v>152.0</v>
      </c>
      <c r="F4592" s="14">
        <f>'Costo de tareas'!$B$15</f>
        <v>0.1964027778</v>
      </c>
      <c r="G4592" s="15">
        <f>'Producción diaria'!$T$3*$L$2*$M$2*$N$2*E4592*1000/'Costo de tareas'!$B$14</f>
        <v>228.5414141</v>
      </c>
      <c r="H4592" s="16">
        <f>IF(G4592 &gt; 'Costo de tareas'!$B$13, 'Costo de tareas'!$B$13, IF(G4592 &lt; 'Costo de tareas'!$B$13*0.2, 0, 'Costo de tareas'!$B$13- G4592))</f>
        <v>39.28055556</v>
      </c>
      <c r="I4592" s="17">
        <f>IF(H4592=0,'Costo de tareas'!$B$13,'Costo de tareas'!$B$13-H4592)</f>
        <v>0</v>
      </c>
      <c r="J4592" s="2"/>
      <c r="K4592" s="2"/>
      <c r="P4592" s="2"/>
    </row>
    <row r="4593">
      <c r="A4593" s="3" t="s">
        <v>6061</v>
      </c>
      <c r="B4593" s="11" t="str">
        <f t="shared" si="1"/>
        <v>20130711</v>
      </c>
      <c r="C4593" s="12">
        <f t="shared" si="2"/>
        <v>41466</v>
      </c>
      <c r="D4593" s="3" t="str">
        <f t="shared" si="3"/>
        <v>07</v>
      </c>
      <c r="E4593" s="13">
        <v>346.0</v>
      </c>
      <c r="F4593" s="14">
        <f>'Costo de tareas'!$B$15</f>
        <v>0.1964027778</v>
      </c>
      <c r="G4593" s="15">
        <f>'Producción diaria'!$T$3*$L$2*$M$2*$N$2*E4593*1000/'Costo de tareas'!$B$14</f>
        <v>520.2324296</v>
      </c>
      <c r="H4593" s="16">
        <f>IF(G4593 &gt; 'Costo de tareas'!$B$13, 'Costo de tareas'!$B$13, IF(G4593 &lt; 'Costo de tareas'!$B$13*0.2, 0, 'Costo de tareas'!$B$13- G4593))</f>
        <v>39.28055556</v>
      </c>
      <c r="I4593" s="17">
        <f>IF(H4593=0,'Costo de tareas'!$B$13,'Costo de tareas'!$B$13-H4593)</f>
        <v>0</v>
      </c>
      <c r="J4593" s="2"/>
      <c r="K4593" s="2"/>
      <c r="P4593" s="2"/>
    </row>
    <row r="4594">
      <c r="A4594" s="3" t="s">
        <v>6063</v>
      </c>
      <c r="B4594" s="11" t="str">
        <f t="shared" si="1"/>
        <v>20130711</v>
      </c>
      <c r="C4594" s="12">
        <f t="shared" si="2"/>
        <v>41466</v>
      </c>
      <c r="D4594" s="3" t="str">
        <f t="shared" si="3"/>
        <v>08</v>
      </c>
      <c r="E4594" s="13">
        <v>542.0</v>
      </c>
      <c r="F4594" s="14">
        <f>'Costo de tareas'!$B$15</f>
        <v>0.1964027778</v>
      </c>
      <c r="G4594" s="15">
        <f>'Producción diaria'!$T$3*$L$2*$M$2*$N$2*E4594*1000/'Costo de tareas'!$B$14</f>
        <v>814.9305688</v>
      </c>
      <c r="H4594" s="16">
        <f>IF(G4594 &gt; 'Costo de tareas'!$B$13, 'Costo de tareas'!$B$13, IF(G4594 &lt; 'Costo de tareas'!$B$13*0.2, 0, 'Costo de tareas'!$B$13- G4594))</f>
        <v>39.28055556</v>
      </c>
      <c r="I4594" s="17">
        <f>IF(H4594=0,'Costo de tareas'!$B$13,'Costo de tareas'!$B$13-H4594)</f>
        <v>0</v>
      </c>
      <c r="J4594" s="2"/>
      <c r="K4594" s="2"/>
      <c r="P4594" s="2"/>
    </row>
    <row r="4595">
      <c r="A4595" s="3" t="s">
        <v>6065</v>
      </c>
      <c r="B4595" s="11" t="str">
        <f t="shared" si="1"/>
        <v>20130711</v>
      </c>
      <c r="C4595" s="12">
        <f t="shared" si="2"/>
        <v>41466</v>
      </c>
      <c r="D4595" s="3" t="str">
        <f t="shared" si="3"/>
        <v>09</v>
      </c>
      <c r="E4595" s="13">
        <v>719.0</v>
      </c>
      <c r="F4595" s="14">
        <f>'Costo de tareas'!$B$15</f>
        <v>0.1964027778</v>
      </c>
      <c r="G4595" s="15">
        <f>'Producción diaria'!$T$3*$L$2*$M$2*$N$2*E4595*1000/'Costo de tareas'!$B$14</f>
        <v>1081.061031</v>
      </c>
      <c r="H4595" s="16">
        <f>IF(G4595 &gt; 'Costo de tareas'!$B$13, 'Costo de tareas'!$B$13, IF(G4595 &lt; 'Costo de tareas'!$B$13*0.2, 0, 'Costo de tareas'!$B$13- G4595))</f>
        <v>39.28055556</v>
      </c>
      <c r="I4595" s="17">
        <f>IF(H4595=0,'Costo de tareas'!$B$13,'Costo de tareas'!$B$13-H4595)</f>
        <v>0</v>
      </c>
      <c r="J4595" s="2"/>
      <c r="K4595" s="2"/>
      <c r="P4595" s="2"/>
    </row>
    <row r="4596">
      <c r="A4596" s="3" t="s">
        <v>6067</v>
      </c>
      <c r="B4596" s="11" t="str">
        <f t="shared" si="1"/>
        <v>20130711</v>
      </c>
      <c r="C4596" s="12">
        <f t="shared" si="2"/>
        <v>41466</v>
      </c>
      <c r="D4596" s="3" t="str">
        <f t="shared" si="3"/>
        <v>10</v>
      </c>
      <c r="E4596" s="13">
        <v>871.0</v>
      </c>
      <c r="F4596" s="14">
        <f>'Costo de tareas'!$B$15</f>
        <v>0.1964027778</v>
      </c>
      <c r="G4596" s="15">
        <f>'Producción diaria'!$T$3*$L$2*$M$2*$N$2*E4596*1000/'Costo de tareas'!$B$14</f>
        <v>1309.602446</v>
      </c>
      <c r="H4596" s="16">
        <f>IF(G4596 &gt; 'Costo de tareas'!$B$13, 'Costo de tareas'!$B$13, IF(G4596 &lt; 'Costo de tareas'!$B$13*0.2, 0, 'Costo de tareas'!$B$13- G4596))</f>
        <v>39.28055556</v>
      </c>
      <c r="I4596" s="17">
        <f>IF(H4596=0,'Costo de tareas'!$B$13,'Costo de tareas'!$B$13-H4596)</f>
        <v>0</v>
      </c>
      <c r="J4596" s="2"/>
      <c r="K4596" s="2"/>
      <c r="P4596" s="2"/>
    </row>
    <row r="4597">
      <c r="A4597" s="3" t="s">
        <v>6068</v>
      </c>
      <c r="B4597" s="11" t="str">
        <f t="shared" si="1"/>
        <v>20130711</v>
      </c>
      <c r="C4597" s="12">
        <f t="shared" si="2"/>
        <v>41466</v>
      </c>
      <c r="D4597" s="3" t="str">
        <f t="shared" si="3"/>
        <v>11</v>
      </c>
      <c r="E4597" s="13">
        <v>968.0</v>
      </c>
      <c r="F4597" s="14">
        <f>'Costo de tareas'!$B$15</f>
        <v>0.1964027778</v>
      </c>
      <c r="G4597" s="15">
        <f>'Producción diaria'!$T$3*$L$2*$M$2*$N$2*E4597*1000/'Costo de tareas'!$B$14</f>
        <v>1455.447953</v>
      </c>
      <c r="H4597" s="16">
        <f>IF(G4597 &gt; 'Costo de tareas'!$B$13, 'Costo de tareas'!$B$13, IF(G4597 &lt; 'Costo de tareas'!$B$13*0.2, 0, 'Costo de tareas'!$B$13- G4597))</f>
        <v>39.28055556</v>
      </c>
      <c r="I4597" s="17">
        <f>IF(H4597=0,'Costo de tareas'!$B$13,'Costo de tareas'!$B$13-H4597)</f>
        <v>0</v>
      </c>
      <c r="J4597" s="2"/>
      <c r="K4597" s="2"/>
      <c r="P4597" s="2"/>
    </row>
    <row r="4598">
      <c r="A4598" s="3" t="s">
        <v>6069</v>
      </c>
      <c r="B4598" s="11" t="str">
        <f t="shared" si="1"/>
        <v>20130711</v>
      </c>
      <c r="C4598" s="12">
        <f t="shared" si="2"/>
        <v>41466</v>
      </c>
      <c r="D4598" s="3" t="str">
        <f t="shared" si="3"/>
        <v>12</v>
      </c>
      <c r="E4598" s="13">
        <v>1008.0</v>
      </c>
      <c r="F4598" s="14">
        <f>'Costo de tareas'!$B$15</f>
        <v>0.1964027778</v>
      </c>
      <c r="G4598" s="15">
        <f>'Producción diaria'!$T$3*$L$2*$M$2*$N$2*E4598*1000/'Costo de tareas'!$B$14</f>
        <v>1515.590431</v>
      </c>
      <c r="H4598" s="16">
        <f>IF(G4598 &gt; 'Costo de tareas'!$B$13, 'Costo de tareas'!$B$13, IF(G4598 &lt; 'Costo de tareas'!$B$13*0.2, 0, 'Costo de tareas'!$B$13- G4598))</f>
        <v>39.28055556</v>
      </c>
      <c r="I4598" s="17">
        <f>IF(H4598=0,'Costo de tareas'!$B$13,'Costo de tareas'!$B$13-H4598)</f>
        <v>0</v>
      </c>
      <c r="J4598" s="2"/>
      <c r="K4598" s="2"/>
      <c r="P4598" s="2"/>
    </row>
    <row r="4599">
      <c r="A4599" s="3" t="s">
        <v>6070</v>
      </c>
      <c r="B4599" s="11" t="str">
        <f t="shared" si="1"/>
        <v>20130711</v>
      </c>
      <c r="C4599" s="12">
        <f t="shared" si="2"/>
        <v>41466</v>
      </c>
      <c r="D4599" s="3" t="str">
        <f t="shared" si="3"/>
        <v>13</v>
      </c>
      <c r="E4599" s="13">
        <v>988.0</v>
      </c>
      <c r="F4599" s="14">
        <f>'Costo de tareas'!$B$15</f>
        <v>0.1964027778</v>
      </c>
      <c r="G4599" s="15">
        <f>'Producción diaria'!$T$3*$L$2*$M$2*$N$2*E4599*1000/'Costo de tareas'!$B$14</f>
        <v>1485.519192</v>
      </c>
      <c r="H4599" s="16">
        <f>IF(G4599 &gt; 'Costo de tareas'!$B$13, 'Costo de tareas'!$B$13, IF(G4599 &lt; 'Costo de tareas'!$B$13*0.2, 0, 'Costo de tareas'!$B$13- G4599))</f>
        <v>39.28055556</v>
      </c>
      <c r="I4599" s="17">
        <f>IF(H4599=0,'Costo de tareas'!$B$13,'Costo de tareas'!$B$13-H4599)</f>
        <v>0</v>
      </c>
      <c r="J4599" s="2"/>
      <c r="K4599" s="2"/>
      <c r="P4599" s="2"/>
    </row>
    <row r="4600">
      <c r="A4600" s="3" t="s">
        <v>6071</v>
      </c>
      <c r="B4600" s="11" t="str">
        <f t="shared" si="1"/>
        <v>20130711</v>
      </c>
      <c r="C4600" s="12">
        <f t="shared" si="2"/>
        <v>41466</v>
      </c>
      <c r="D4600" s="3" t="str">
        <f t="shared" si="3"/>
        <v>14</v>
      </c>
      <c r="E4600" s="13">
        <v>911.0</v>
      </c>
      <c r="F4600" s="14">
        <f>'Costo de tareas'!$B$15</f>
        <v>0.1964027778</v>
      </c>
      <c r="G4600" s="15">
        <f>'Producción diaria'!$T$3*$L$2*$M$2*$N$2*E4600*1000/'Costo de tareas'!$B$14</f>
        <v>1369.744923</v>
      </c>
      <c r="H4600" s="16">
        <f>IF(G4600 &gt; 'Costo de tareas'!$B$13, 'Costo de tareas'!$B$13, IF(G4600 &lt; 'Costo de tareas'!$B$13*0.2, 0, 'Costo de tareas'!$B$13- G4600))</f>
        <v>39.28055556</v>
      </c>
      <c r="I4600" s="17">
        <f>IF(H4600=0,'Costo de tareas'!$B$13,'Costo de tareas'!$B$13-H4600)</f>
        <v>0</v>
      </c>
      <c r="J4600" s="2"/>
      <c r="K4600" s="2"/>
      <c r="P4600" s="2"/>
    </row>
    <row r="4601">
      <c r="A4601" s="3" t="s">
        <v>6072</v>
      </c>
      <c r="B4601" s="11" t="str">
        <f t="shared" si="1"/>
        <v>20130711</v>
      </c>
      <c r="C4601" s="12">
        <f t="shared" si="2"/>
        <v>41466</v>
      </c>
      <c r="D4601" s="3" t="str">
        <f t="shared" si="3"/>
        <v>15</v>
      </c>
      <c r="E4601" s="13">
        <v>779.0</v>
      </c>
      <c r="F4601" s="14">
        <f>'Costo de tareas'!$B$15</f>
        <v>0.1964027778</v>
      </c>
      <c r="G4601" s="15">
        <f>'Producción diaria'!$T$3*$L$2*$M$2*$N$2*E4601*1000/'Costo de tareas'!$B$14</f>
        <v>1171.274747</v>
      </c>
      <c r="H4601" s="16">
        <f>IF(G4601 &gt; 'Costo de tareas'!$B$13, 'Costo de tareas'!$B$13, IF(G4601 &lt; 'Costo de tareas'!$B$13*0.2, 0, 'Costo de tareas'!$B$13- G4601))</f>
        <v>39.28055556</v>
      </c>
      <c r="I4601" s="17">
        <f>IF(H4601=0,'Costo de tareas'!$B$13,'Costo de tareas'!$B$13-H4601)</f>
        <v>0</v>
      </c>
      <c r="J4601" s="2"/>
      <c r="K4601" s="2"/>
      <c r="P4601" s="2"/>
    </row>
    <row r="4602">
      <c r="A4602" s="3" t="s">
        <v>6073</v>
      </c>
      <c r="B4602" s="11" t="str">
        <f t="shared" si="1"/>
        <v>20130711</v>
      </c>
      <c r="C4602" s="12">
        <f t="shared" si="2"/>
        <v>41466</v>
      </c>
      <c r="D4602" s="3" t="str">
        <f t="shared" si="3"/>
        <v>16</v>
      </c>
      <c r="E4602" s="13">
        <v>574.0</v>
      </c>
      <c r="F4602" s="14">
        <f>'Costo de tareas'!$B$15</f>
        <v>0.1964027778</v>
      </c>
      <c r="G4602" s="15">
        <f>'Producción diaria'!$T$3*$L$2*$M$2*$N$2*E4602*1000/'Costo de tareas'!$B$14</f>
        <v>863.0445508</v>
      </c>
      <c r="H4602" s="16">
        <f>IF(G4602 &gt; 'Costo de tareas'!$B$13, 'Costo de tareas'!$B$13, IF(G4602 &lt; 'Costo de tareas'!$B$13*0.2, 0, 'Costo de tareas'!$B$13- G4602))</f>
        <v>39.28055556</v>
      </c>
      <c r="I4602" s="17">
        <f>IF(H4602=0,'Costo de tareas'!$B$13,'Costo de tareas'!$B$13-H4602)</f>
        <v>0</v>
      </c>
      <c r="J4602" s="2"/>
      <c r="K4602" s="2"/>
      <c r="P4602" s="2"/>
    </row>
    <row r="4603">
      <c r="A4603" s="3" t="s">
        <v>6074</v>
      </c>
      <c r="B4603" s="11" t="str">
        <f t="shared" si="1"/>
        <v>20130711</v>
      </c>
      <c r="C4603" s="12">
        <f t="shared" si="2"/>
        <v>41466</v>
      </c>
      <c r="D4603" s="3" t="str">
        <f t="shared" si="3"/>
        <v>17</v>
      </c>
      <c r="E4603" s="13">
        <v>394.0</v>
      </c>
      <c r="F4603" s="14">
        <f>'Costo de tareas'!$B$15</f>
        <v>0.1964027778</v>
      </c>
      <c r="G4603" s="15">
        <f>'Producción diaria'!$T$3*$L$2*$M$2*$N$2*E4603*1000/'Costo de tareas'!$B$14</f>
        <v>592.4034024</v>
      </c>
      <c r="H4603" s="16">
        <f>IF(G4603 &gt; 'Costo de tareas'!$B$13, 'Costo de tareas'!$B$13, IF(G4603 &lt; 'Costo de tareas'!$B$13*0.2, 0, 'Costo de tareas'!$B$13- G4603))</f>
        <v>39.28055556</v>
      </c>
      <c r="I4603" s="17">
        <f>IF(H4603=0,'Costo de tareas'!$B$13,'Costo de tareas'!$B$13-H4603)</f>
        <v>0</v>
      </c>
      <c r="J4603" s="2"/>
      <c r="K4603" s="2"/>
      <c r="P4603" s="2"/>
    </row>
    <row r="4604">
      <c r="A4604" s="3" t="s">
        <v>6075</v>
      </c>
      <c r="B4604" s="11" t="str">
        <f t="shared" si="1"/>
        <v>20130711</v>
      </c>
      <c r="C4604" s="12">
        <f t="shared" si="2"/>
        <v>41466</v>
      </c>
      <c r="D4604" s="3" t="str">
        <f t="shared" si="3"/>
        <v>18</v>
      </c>
      <c r="E4604" s="13">
        <v>203.0</v>
      </c>
      <c r="F4604" s="14">
        <f>'Costo de tareas'!$B$15</f>
        <v>0.1964027778</v>
      </c>
      <c r="G4604" s="15">
        <f>'Producción diaria'!$T$3*$L$2*$M$2*$N$2*E4604*1000/'Costo de tareas'!$B$14</f>
        <v>305.2230728</v>
      </c>
      <c r="H4604" s="16">
        <f>IF(G4604 &gt; 'Costo de tareas'!$B$13, 'Costo de tareas'!$B$13, IF(G4604 &lt; 'Costo de tareas'!$B$13*0.2, 0, 'Costo de tareas'!$B$13- G4604))</f>
        <v>39.28055556</v>
      </c>
      <c r="I4604" s="17">
        <f>IF(H4604=0,'Costo de tareas'!$B$13,'Costo de tareas'!$B$13-H4604)</f>
        <v>0</v>
      </c>
      <c r="J4604" s="2"/>
      <c r="K4604" s="2"/>
      <c r="P4604" s="2"/>
    </row>
    <row r="4605">
      <c r="A4605" s="3" t="s">
        <v>6076</v>
      </c>
      <c r="B4605" s="11" t="str">
        <f t="shared" si="1"/>
        <v>20130711</v>
      </c>
      <c r="C4605" s="12">
        <f t="shared" si="2"/>
        <v>41466</v>
      </c>
      <c r="D4605" s="3" t="str">
        <f t="shared" si="3"/>
        <v>19</v>
      </c>
      <c r="E4605" s="13">
        <v>41.0</v>
      </c>
      <c r="F4605" s="14">
        <f>'Costo de tareas'!$B$15</f>
        <v>0.1964027778</v>
      </c>
      <c r="G4605" s="15">
        <f>'Producción diaria'!$T$3*$L$2*$M$2*$N$2*E4605*1000/'Costo de tareas'!$B$14</f>
        <v>61.64603934</v>
      </c>
      <c r="H4605" s="16">
        <f>IF(G4605 &gt; 'Costo de tareas'!$B$13, 'Costo de tareas'!$B$13, IF(G4605 &lt; 'Costo de tareas'!$B$13*0.2, 0, 'Costo de tareas'!$B$13- G4605))</f>
        <v>39.28055556</v>
      </c>
      <c r="I4605" s="17">
        <f>IF(H4605=0,'Costo de tareas'!$B$13,'Costo de tareas'!$B$13-H4605)</f>
        <v>0</v>
      </c>
      <c r="J4605" s="2"/>
      <c r="K4605" s="2"/>
      <c r="P4605" s="2"/>
    </row>
    <row r="4606">
      <c r="A4606" s="3" t="s">
        <v>6077</v>
      </c>
      <c r="B4606" s="11" t="str">
        <f t="shared" si="1"/>
        <v>20130711</v>
      </c>
      <c r="C4606" s="12">
        <f t="shared" si="2"/>
        <v>41466</v>
      </c>
      <c r="D4606" s="3" t="str">
        <f t="shared" si="3"/>
        <v>20</v>
      </c>
      <c r="E4606" s="13">
        <v>0.0</v>
      </c>
      <c r="F4606" s="14">
        <f>'Costo de tareas'!$B$15</f>
        <v>0.1964027778</v>
      </c>
      <c r="G4606" s="15">
        <f>'Producción diaria'!$T$3*$L$2*$M$2*$N$2*E4606*1000/'Costo de tareas'!$B$14</f>
        <v>0</v>
      </c>
      <c r="H4606" s="16">
        <f>IF(G4606 &gt; 'Costo de tareas'!$B$13, 'Costo de tareas'!$B$13, IF(G4606 &lt; 'Costo de tareas'!$B$13*0.2, 0, 'Costo de tareas'!$B$13- G4606))</f>
        <v>0</v>
      </c>
      <c r="I4606" s="17">
        <f>IF(H4606=0,'Costo de tareas'!$B$13,'Costo de tareas'!$B$13-H4606)</f>
        <v>39.28055556</v>
      </c>
      <c r="J4606" s="2"/>
      <c r="K4606" s="2"/>
      <c r="P4606" s="2"/>
    </row>
    <row r="4607">
      <c r="A4607" s="3" t="s">
        <v>6078</v>
      </c>
      <c r="B4607" s="11" t="str">
        <f t="shared" si="1"/>
        <v>20130711</v>
      </c>
      <c r="C4607" s="12">
        <f t="shared" si="2"/>
        <v>41466</v>
      </c>
      <c r="D4607" s="3" t="str">
        <f t="shared" si="3"/>
        <v>21</v>
      </c>
      <c r="E4607" s="13">
        <v>0.0</v>
      </c>
      <c r="F4607" s="14">
        <f>'Costo de tareas'!$B$15</f>
        <v>0.1964027778</v>
      </c>
      <c r="G4607" s="15">
        <f>'Producción diaria'!$T$3*$L$2*$M$2*$N$2*E4607*1000/'Costo de tareas'!$B$14</f>
        <v>0</v>
      </c>
      <c r="H4607" s="16">
        <f>IF(G4607 &gt; 'Costo de tareas'!$B$13, 'Costo de tareas'!$B$13, IF(G4607 &lt; 'Costo de tareas'!$B$13*0.2, 0, 'Costo de tareas'!$B$13- G4607))</f>
        <v>0</v>
      </c>
      <c r="I4607" s="17">
        <f>IF(H4607=0,'Costo de tareas'!$B$13,'Costo de tareas'!$B$13-H4607)</f>
        <v>39.28055556</v>
      </c>
      <c r="J4607" s="2"/>
      <c r="K4607" s="2"/>
      <c r="P4607" s="2"/>
    </row>
    <row r="4608">
      <c r="A4608" s="3" t="s">
        <v>6080</v>
      </c>
      <c r="B4608" s="11" t="str">
        <f t="shared" si="1"/>
        <v>20130711</v>
      </c>
      <c r="C4608" s="12">
        <f t="shared" si="2"/>
        <v>41466</v>
      </c>
      <c r="D4608" s="3" t="str">
        <f t="shared" si="3"/>
        <v>22</v>
      </c>
      <c r="E4608" s="13">
        <v>0.0</v>
      </c>
      <c r="F4608" s="14">
        <f>'Costo de tareas'!$B$15</f>
        <v>0.1964027778</v>
      </c>
      <c r="G4608" s="15">
        <f>'Producción diaria'!$T$3*$L$2*$M$2*$N$2*E4608*1000/'Costo de tareas'!$B$14</f>
        <v>0</v>
      </c>
      <c r="H4608" s="16">
        <f>IF(G4608 &gt; 'Costo de tareas'!$B$13, 'Costo de tareas'!$B$13, IF(G4608 &lt; 'Costo de tareas'!$B$13*0.2, 0, 'Costo de tareas'!$B$13- G4608))</f>
        <v>0</v>
      </c>
      <c r="I4608" s="17">
        <f>IF(H4608=0,'Costo de tareas'!$B$13,'Costo de tareas'!$B$13-H4608)</f>
        <v>39.28055556</v>
      </c>
      <c r="J4608" s="2"/>
      <c r="K4608" s="2"/>
      <c r="P4608" s="2"/>
    </row>
    <row r="4609">
      <c r="A4609" s="3" t="s">
        <v>6081</v>
      </c>
      <c r="B4609" s="11" t="str">
        <f t="shared" si="1"/>
        <v>20130711</v>
      </c>
      <c r="C4609" s="12">
        <f t="shared" si="2"/>
        <v>41466</v>
      </c>
      <c r="D4609" s="3" t="str">
        <f t="shared" si="3"/>
        <v>23</v>
      </c>
      <c r="E4609" s="13">
        <v>0.0</v>
      </c>
      <c r="F4609" s="14">
        <f>'Costo de tareas'!$B$15</f>
        <v>0.1964027778</v>
      </c>
      <c r="G4609" s="15">
        <f>'Producción diaria'!$T$3*$L$2*$M$2*$N$2*E4609*1000/'Costo de tareas'!$B$14</f>
        <v>0</v>
      </c>
      <c r="H4609" s="16">
        <f>IF(G4609 &gt; 'Costo de tareas'!$B$13, 'Costo de tareas'!$B$13, IF(G4609 &lt; 'Costo de tareas'!$B$13*0.2, 0, 'Costo de tareas'!$B$13- G4609))</f>
        <v>0</v>
      </c>
      <c r="I4609" s="17">
        <f>IF(H4609=0,'Costo de tareas'!$B$13,'Costo de tareas'!$B$13-H4609)</f>
        <v>39.28055556</v>
      </c>
      <c r="J4609" s="2"/>
      <c r="K4609" s="2"/>
      <c r="P4609" s="2"/>
    </row>
    <row r="4610">
      <c r="A4610" s="3" t="s">
        <v>6082</v>
      </c>
      <c r="B4610" s="11" t="str">
        <f t="shared" si="1"/>
        <v>20130712</v>
      </c>
      <c r="C4610" s="12">
        <f t="shared" si="2"/>
        <v>41467</v>
      </c>
      <c r="D4610" s="3" t="str">
        <f t="shared" si="3"/>
        <v>00</v>
      </c>
      <c r="E4610" s="13">
        <v>0.0</v>
      </c>
      <c r="F4610" s="14">
        <f>'Costo de tareas'!$B$15</f>
        <v>0.1964027778</v>
      </c>
      <c r="G4610" s="15">
        <f>'Producción diaria'!$T$3*$L$2*$M$2*$N$2*E4610*1000/'Costo de tareas'!$B$14</f>
        <v>0</v>
      </c>
      <c r="H4610" s="16">
        <f>IF(G4610 &gt; 'Costo de tareas'!$B$13, 'Costo de tareas'!$B$13, IF(G4610 &lt; 'Costo de tareas'!$B$13*0.2, 0, 'Costo de tareas'!$B$13- G4610))</f>
        <v>0</v>
      </c>
      <c r="I4610" s="17">
        <f>IF(H4610=0,'Costo de tareas'!$B$13,'Costo de tareas'!$B$13-H4610)</f>
        <v>39.28055556</v>
      </c>
      <c r="J4610" s="2"/>
      <c r="K4610" s="2"/>
      <c r="P4610" s="2"/>
    </row>
    <row r="4611">
      <c r="A4611" s="3" t="s">
        <v>6083</v>
      </c>
      <c r="B4611" s="11" t="str">
        <f t="shared" si="1"/>
        <v>20130712</v>
      </c>
      <c r="C4611" s="12">
        <f t="shared" si="2"/>
        <v>41467</v>
      </c>
      <c r="D4611" s="3" t="str">
        <f t="shared" si="3"/>
        <v>01</v>
      </c>
      <c r="E4611" s="13">
        <v>0.0</v>
      </c>
      <c r="F4611" s="14">
        <f>'Costo de tareas'!$B$15</f>
        <v>0.1964027778</v>
      </c>
      <c r="G4611" s="15">
        <f>'Producción diaria'!$T$3*$L$2*$M$2*$N$2*E4611*1000/'Costo de tareas'!$B$14</f>
        <v>0</v>
      </c>
      <c r="H4611" s="16">
        <f>IF(G4611 &gt; 'Costo de tareas'!$B$13, 'Costo de tareas'!$B$13, IF(G4611 &lt; 'Costo de tareas'!$B$13*0.2, 0, 'Costo de tareas'!$B$13- G4611))</f>
        <v>0</v>
      </c>
      <c r="I4611" s="17">
        <f>IF(H4611=0,'Costo de tareas'!$B$13,'Costo de tareas'!$B$13-H4611)</f>
        <v>39.28055556</v>
      </c>
      <c r="J4611" s="2"/>
      <c r="K4611" s="2"/>
      <c r="P4611" s="2"/>
    </row>
    <row r="4612">
      <c r="A4612" s="3" t="s">
        <v>6084</v>
      </c>
      <c r="B4612" s="11" t="str">
        <f t="shared" si="1"/>
        <v>20130712</v>
      </c>
      <c r="C4612" s="12">
        <f t="shared" si="2"/>
        <v>41467</v>
      </c>
      <c r="D4612" s="3" t="str">
        <f t="shared" si="3"/>
        <v>02</v>
      </c>
      <c r="E4612" s="13">
        <v>0.0</v>
      </c>
      <c r="F4612" s="14">
        <f>'Costo de tareas'!$B$15</f>
        <v>0.1964027778</v>
      </c>
      <c r="G4612" s="15">
        <f>'Producción diaria'!$T$3*$L$2*$M$2*$N$2*E4612*1000/'Costo de tareas'!$B$14</f>
        <v>0</v>
      </c>
      <c r="H4612" s="16">
        <f>IF(G4612 &gt; 'Costo de tareas'!$B$13, 'Costo de tareas'!$B$13, IF(G4612 &lt; 'Costo de tareas'!$B$13*0.2, 0, 'Costo de tareas'!$B$13- G4612))</f>
        <v>0</v>
      </c>
      <c r="I4612" s="17">
        <f>IF(H4612=0,'Costo de tareas'!$B$13,'Costo de tareas'!$B$13-H4612)</f>
        <v>39.28055556</v>
      </c>
      <c r="J4612" s="2"/>
      <c r="K4612" s="2"/>
      <c r="P4612" s="2"/>
    </row>
    <row r="4613">
      <c r="A4613" s="3" t="s">
        <v>6085</v>
      </c>
      <c r="B4613" s="11" t="str">
        <f t="shared" si="1"/>
        <v>20130712</v>
      </c>
      <c r="C4613" s="12">
        <f t="shared" si="2"/>
        <v>41467</v>
      </c>
      <c r="D4613" s="3" t="str">
        <f t="shared" si="3"/>
        <v>03</v>
      </c>
      <c r="E4613" s="13">
        <v>0.0</v>
      </c>
      <c r="F4613" s="14">
        <f>'Costo de tareas'!$B$15</f>
        <v>0.1964027778</v>
      </c>
      <c r="G4613" s="15">
        <f>'Producción diaria'!$T$3*$L$2*$M$2*$N$2*E4613*1000/'Costo de tareas'!$B$14</f>
        <v>0</v>
      </c>
      <c r="H4613" s="16">
        <f>IF(G4613 &gt; 'Costo de tareas'!$B$13, 'Costo de tareas'!$B$13, IF(G4613 &lt; 'Costo de tareas'!$B$13*0.2, 0, 'Costo de tareas'!$B$13- G4613))</f>
        <v>0</v>
      </c>
      <c r="I4613" s="17">
        <f>IF(H4613=0,'Costo de tareas'!$B$13,'Costo de tareas'!$B$13-H4613)</f>
        <v>39.28055556</v>
      </c>
      <c r="J4613" s="2"/>
      <c r="K4613" s="2"/>
      <c r="P4613" s="2"/>
    </row>
    <row r="4614">
      <c r="A4614" s="3" t="s">
        <v>6087</v>
      </c>
      <c r="B4614" s="11" t="str">
        <f t="shared" si="1"/>
        <v>20130712</v>
      </c>
      <c r="C4614" s="12">
        <f t="shared" si="2"/>
        <v>41467</v>
      </c>
      <c r="D4614" s="3" t="str">
        <f t="shared" si="3"/>
        <v>04</v>
      </c>
      <c r="E4614" s="13">
        <v>0.0</v>
      </c>
      <c r="F4614" s="14">
        <f>'Costo de tareas'!$B$15</f>
        <v>0.1964027778</v>
      </c>
      <c r="G4614" s="15">
        <f>'Producción diaria'!$T$3*$L$2*$M$2*$N$2*E4614*1000/'Costo de tareas'!$B$14</f>
        <v>0</v>
      </c>
      <c r="H4614" s="16">
        <f>IF(G4614 &gt; 'Costo de tareas'!$B$13, 'Costo de tareas'!$B$13, IF(G4614 &lt; 'Costo de tareas'!$B$13*0.2, 0, 'Costo de tareas'!$B$13- G4614))</f>
        <v>0</v>
      </c>
      <c r="I4614" s="17">
        <f>IF(H4614=0,'Costo de tareas'!$B$13,'Costo de tareas'!$B$13-H4614)</f>
        <v>39.28055556</v>
      </c>
      <c r="J4614" s="2"/>
      <c r="K4614" s="2"/>
      <c r="P4614" s="2"/>
    </row>
    <row r="4615">
      <c r="A4615" s="3" t="s">
        <v>6088</v>
      </c>
      <c r="B4615" s="11" t="str">
        <f t="shared" si="1"/>
        <v>20130712</v>
      </c>
      <c r="C4615" s="12">
        <f t="shared" si="2"/>
        <v>41467</v>
      </c>
      <c r="D4615" s="3" t="str">
        <f t="shared" si="3"/>
        <v>05</v>
      </c>
      <c r="E4615" s="13">
        <v>322.6</v>
      </c>
      <c r="F4615" s="14">
        <f>'Costo de tareas'!$B$15</f>
        <v>0.1964027778</v>
      </c>
      <c r="G4615" s="15">
        <f>'Producción diaria'!$T$3*$L$2*$M$2*$N$2*E4615*1000/'Costo de tareas'!$B$14</f>
        <v>485.0490803</v>
      </c>
      <c r="H4615" s="16">
        <f>IF(G4615 &gt; 'Costo de tareas'!$B$13, 'Costo de tareas'!$B$13, IF(G4615 &lt; 'Costo de tareas'!$B$13*0.2, 0, 'Costo de tareas'!$B$13- G4615))</f>
        <v>39.28055556</v>
      </c>
      <c r="I4615" s="17">
        <f>IF(H4615=0,'Costo de tareas'!$B$13,'Costo de tareas'!$B$13-H4615)</f>
        <v>0</v>
      </c>
      <c r="J4615" s="2"/>
      <c r="K4615" s="2"/>
      <c r="P4615" s="2"/>
    </row>
    <row r="4616">
      <c r="A4616" s="3" t="s">
        <v>6090</v>
      </c>
      <c r="B4616" s="11" t="str">
        <f t="shared" si="1"/>
        <v>20130712</v>
      </c>
      <c r="C4616" s="12">
        <f t="shared" si="2"/>
        <v>41467</v>
      </c>
      <c r="D4616" s="3" t="str">
        <f t="shared" si="3"/>
        <v>06</v>
      </c>
      <c r="E4616" s="13">
        <v>152.0</v>
      </c>
      <c r="F4616" s="14">
        <f>'Costo de tareas'!$B$15</f>
        <v>0.1964027778</v>
      </c>
      <c r="G4616" s="15">
        <f>'Producción diaria'!$T$3*$L$2*$M$2*$N$2*E4616*1000/'Costo de tareas'!$B$14</f>
        <v>228.5414141</v>
      </c>
      <c r="H4616" s="16">
        <f>IF(G4616 &gt; 'Costo de tareas'!$B$13, 'Costo de tareas'!$B$13, IF(G4616 &lt; 'Costo de tareas'!$B$13*0.2, 0, 'Costo de tareas'!$B$13- G4616))</f>
        <v>39.28055556</v>
      </c>
      <c r="I4616" s="17">
        <f>IF(H4616=0,'Costo de tareas'!$B$13,'Costo de tareas'!$B$13-H4616)</f>
        <v>0</v>
      </c>
      <c r="J4616" s="2"/>
      <c r="K4616" s="2"/>
      <c r="P4616" s="2"/>
    </row>
    <row r="4617">
      <c r="A4617" s="3" t="s">
        <v>6091</v>
      </c>
      <c r="B4617" s="11" t="str">
        <f t="shared" si="1"/>
        <v>20130712</v>
      </c>
      <c r="C4617" s="12">
        <f t="shared" si="2"/>
        <v>41467</v>
      </c>
      <c r="D4617" s="3" t="str">
        <f t="shared" si="3"/>
        <v>07</v>
      </c>
      <c r="E4617" s="13">
        <v>337.0</v>
      </c>
      <c r="F4617" s="14">
        <f>'Costo de tareas'!$B$15</f>
        <v>0.1964027778</v>
      </c>
      <c r="G4617" s="15">
        <f>'Producción diaria'!$T$3*$L$2*$M$2*$N$2*E4617*1000/'Costo de tareas'!$B$14</f>
        <v>506.7003721</v>
      </c>
      <c r="H4617" s="16">
        <f>IF(G4617 &gt; 'Costo de tareas'!$B$13, 'Costo de tareas'!$B$13, IF(G4617 &lt; 'Costo de tareas'!$B$13*0.2, 0, 'Costo de tareas'!$B$13- G4617))</f>
        <v>39.28055556</v>
      </c>
      <c r="I4617" s="17">
        <f>IF(H4617=0,'Costo de tareas'!$B$13,'Costo de tareas'!$B$13-H4617)</f>
        <v>0</v>
      </c>
      <c r="J4617" s="2"/>
      <c r="K4617" s="2"/>
      <c r="P4617" s="2"/>
    </row>
    <row r="4618">
      <c r="A4618" s="3" t="s">
        <v>6092</v>
      </c>
      <c r="B4618" s="11" t="str">
        <f t="shared" si="1"/>
        <v>20130712</v>
      </c>
      <c r="C4618" s="12">
        <f t="shared" si="2"/>
        <v>41467</v>
      </c>
      <c r="D4618" s="3" t="str">
        <f t="shared" si="3"/>
        <v>08</v>
      </c>
      <c r="E4618" s="13">
        <v>544.0</v>
      </c>
      <c r="F4618" s="14">
        <f>'Costo de tareas'!$B$15</f>
        <v>0.1964027778</v>
      </c>
      <c r="G4618" s="15">
        <f>'Producción diaria'!$T$3*$L$2*$M$2*$N$2*E4618*1000/'Costo de tareas'!$B$14</f>
        <v>817.9376927</v>
      </c>
      <c r="H4618" s="16">
        <f>IF(G4618 &gt; 'Costo de tareas'!$B$13, 'Costo de tareas'!$B$13, IF(G4618 &lt; 'Costo de tareas'!$B$13*0.2, 0, 'Costo de tareas'!$B$13- G4618))</f>
        <v>39.28055556</v>
      </c>
      <c r="I4618" s="17">
        <f>IF(H4618=0,'Costo de tareas'!$B$13,'Costo de tareas'!$B$13-H4618)</f>
        <v>0</v>
      </c>
      <c r="J4618" s="2"/>
      <c r="K4618" s="2"/>
      <c r="P4618" s="2"/>
    </row>
    <row r="4619">
      <c r="A4619" s="3" t="s">
        <v>6093</v>
      </c>
      <c r="B4619" s="11" t="str">
        <f t="shared" si="1"/>
        <v>20130712</v>
      </c>
      <c r="C4619" s="12">
        <f t="shared" si="2"/>
        <v>41467</v>
      </c>
      <c r="D4619" s="3" t="str">
        <f t="shared" si="3"/>
        <v>09</v>
      </c>
      <c r="E4619" s="13">
        <v>73.0</v>
      </c>
      <c r="F4619" s="14">
        <f>'Costo de tareas'!$B$15</f>
        <v>0.1964027778</v>
      </c>
      <c r="G4619" s="15">
        <f>'Producción diaria'!$T$3*$L$2*$M$2*$N$2*E4619*1000/'Costo de tareas'!$B$14</f>
        <v>109.7600213</v>
      </c>
      <c r="H4619" s="16">
        <f>IF(G4619 &gt; 'Costo de tareas'!$B$13, 'Costo de tareas'!$B$13, IF(G4619 &lt; 'Costo de tareas'!$B$13*0.2, 0, 'Costo de tareas'!$B$13- G4619))</f>
        <v>39.28055556</v>
      </c>
      <c r="I4619" s="17">
        <f>IF(H4619=0,'Costo de tareas'!$B$13,'Costo de tareas'!$B$13-H4619)</f>
        <v>0</v>
      </c>
      <c r="J4619" s="2"/>
      <c r="K4619" s="2"/>
      <c r="P4619" s="2"/>
    </row>
    <row r="4620">
      <c r="A4620" s="3" t="s">
        <v>6094</v>
      </c>
      <c r="B4620" s="11" t="str">
        <f t="shared" si="1"/>
        <v>20130712</v>
      </c>
      <c r="C4620" s="12">
        <f t="shared" si="2"/>
        <v>41467</v>
      </c>
      <c r="D4620" s="3" t="str">
        <f t="shared" si="3"/>
        <v>10</v>
      </c>
      <c r="E4620" s="13">
        <v>87.0</v>
      </c>
      <c r="F4620" s="14">
        <f>'Costo de tareas'!$B$15</f>
        <v>0.1964027778</v>
      </c>
      <c r="G4620" s="15">
        <f>'Producción diaria'!$T$3*$L$2*$M$2*$N$2*E4620*1000/'Costo de tareas'!$B$14</f>
        <v>130.8098884</v>
      </c>
      <c r="H4620" s="16">
        <f>IF(G4620 &gt; 'Costo de tareas'!$B$13, 'Costo de tareas'!$B$13, IF(G4620 &lt; 'Costo de tareas'!$B$13*0.2, 0, 'Costo de tareas'!$B$13- G4620))</f>
        <v>39.28055556</v>
      </c>
      <c r="I4620" s="17">
        <f>IF(H4620=0,'Costo de tareas'!$B$13,'Costo de tareas'!$B$13-H4620)</f>
        <v>0</v>
      </c>
      <c r="J4620" s="2"/>
      <c r="K4620" s="2"/>
      <c r="P4620" s="2"/>
    </row>
    <row r="4621">
      <c r="A4621" s="3" t="s">
        <v>6095</v>
      </c>
      <c r="B4621" s="11" t="str">
        <f t="shared" si="1"/>
        <v>20130712</v>
      </c>
      <c r="C4621" s="12">
        <f t="shared" si="2"/>
        <v>41467</v>
      </c>
      <c r="D4621" s="3" t="str">
        <f t="shared" si="3"/>
        <v>11</v>
      </c>
      <c r="E4621" s="13">
        <v>966.0</v>
      </c>
      <c r="F4621" s="14">
        <f>'Costo de tareas'!$B$15</f>
        <v>0.1964027778</v>
      </c>
      <c r="G4621" s="15">
        <f>'Producción diaria'!$T$3*$L$2*$M$2*$N$2*E4621*1000/'Costo de tareas'!$B$14</f>
        <v>1452.440829</v>
      </c>
      <c r="H4621" s="16">
        <f>IF(G4621 &gt; 'Costo de tareas'!$B$13, 'Costo de tareas'!$B$13, IF(G4621 &lt; 'Costo de tareas'!$B$13*0.2, 0, 'Costo de tareas'!$B$13- G4621))</f>
        <v>39.28055556</v>
      </c>
      <c r="I4621" s="17">
        <f>IF(H4621=0,'Costo de tareas'!$B$13,'Costo de tareas'!$B$13-H4621)</f>
        <v>0</v>
      </c>
      <c r="J4621" s="2"/>
      <c r="K4621" s="2"/>
      <c r="P4621" s="2"/>
    </row>
    <row r="4622">
      <c r="A4622" s="3" t="s">
        <v>6096</v>
      </c>
      <c r="B4622" s="11" t="str">
        <f t="shared" si="1"/>
        <v>20130712</v>
      </c>
      <c r="C4622" s="12">
        <f t="shared" si="2"/>
        <v>41467</v>
      </c>
      <c r="D4622" s="3" t="str">
        <f t="shared" si="3"/>
        <v>12</v>
      </c>
      <c r="E4622" s="13">
        <v>1045.0</v>
      </c>
      <c r="F4622" s="14">
        <f>'Costo de tareas'!$B$15</f>
        <v>0.1964027778</v>
      </c>
      <c r="G4622" s="15">
        <f>'Producción diaria'!$T$3*$L$2*$M$2*$N$2*E4622*1000/'Costo de tareas'!$B$14</f>
        <v>1571.222222</v>
      </c>
      <c r="H4622" s="16">
        <f>IF(G4622 &gt; 'Costo de tareas'!$B$13, 'Costo de tareas'!$B$13, IF(G4622 &lt; 'Costo de tareas'!$B$13*0.2, 0, 'Costo de tareas'!$B$13- G4622))</f>
        <v>39.28055556</v>
      </c>
      <c r="I4622" s="17">
        <f>IF(H4622=0,'Costo de tareas'!$B$13,'Costo de tareas'!$B$13-H4622)</f>
        <v>0</v>
      </c>
      <c r="J4622" s="2"/>
      <c r="K4622" s="2"/>
      <c r="P4622" s="2"/>
    </row>
    <row r="4623">
      <c r="A4623" s="3" t="s">
        <v>6097</v>
      </c>
      <c r="B4623" s="11" t="str">
        <f t="shared" si="1"/>
        <v>20130712</v>
      </c>
      <c r="C4623" s="12">
        <f t="shared" si="2"/>
        <v>41467</v>
      </c>
      <c r="D4623" s="3" t="str">
        <f t="shared" si="3"/>
        <v>13</v>
      </c>
      <c r="E4623" s="13">
        <v>971.0</v>
      </c>
      <c r="F4623" s="14">
        <f>'Costo de tareas'!$B$15</f>
        <v>0.1964027778</v>
      </c>
      <c r="G4623" s="15">
        <f>'Producción diaria'!$T$3*$L$2*$M$2*$N$2*E4623*1000/'Costo de tareas'!$B$14</f>
        <v>1459.958639</v>
      </c>
      <c r="H4623" s="16">
        <f>IF(G4623 &gt; 'Costo de tareas'!$B$13, 'Costo de tareas'!$B$13, IF(G4623 &lt; 'Costo de tareas'!$B$13*0.2, 0, 'Costo de tareas'!$B$13- G4623))</f>
        <v>39.28055556</v>
      </c>
      <c r="I4623" s="17">
        <f>IF(H4623=0,'Costo de tareas'!$B$13,'Costo de tareas'!$B$13-H4623)</f>
        <v>0</v>
      </c>
      <c r="J4623" s="2"/>
      <c r="K4623" s="2"/>
      <c r="P4623" s="2"/>
    </row>
    <row r="4624">
      <c r="A4624" s="3" t="s">
        <v>6098</v>
      </c>
      <c r="B4624" s="11" t="str">
        <f t="shared" si="1"/>
        <v>20130712</v>
      </c>
      <c r="C4624" s="12">
        <f t="shared" si="2"/>
        <v>41467</v>
      </c>
      <c r="D4624" s="3" t="str">
        <f t="shared" si="3"/>
        <v>14</v>
      </c>
      <c r="E4624" s="13">
        <v>826.0</v>
      </c>
      <c r="F4624" s="14">
        <f>'Costo de tareas'!$B$15</f>
        <v>0.1964027778</v>
      </c>
      <c r="G4624" s="15">
        <f>'Producción diaria'!$T$3*$L$2*$M$2*$N$2*E4624*1000/'Costo de tareas'!$B$14</f>
        <v>1241.942158</v>
      </c>
      <c r="H4624" s="16">
        <f>IF(G4624 &gt; 'Costo de tareas'!$B$13, 'Costo de tareas'!$B$13, IF(G4624 &lt; 'Costo de tareas'!$B$13*0.2, 0, 'Costo de tareas'!$B$13- G4624))</f>
        <v>39.28055556</v>
      </c>
      <c r="I4624" s="17">
        <f>IF(H4624=0,'Costo de tareas'!$B$13,'Costo de tareas'!$B$13-H4624)</f>
        <v>0</v>
      </c>
      <c r="J4624" s="2"/>
      <c r="K4624" s="2"/>
      <c r="P4624" s="2"/>
    </row>
    <row r="4625">
      <c r="A4625" s="3" t="s">
        <v>6099</v>
      </c>
      <c r="B4625" s="11" t="str">
        <f t="shared" si="1"/>
        <v>20130712</v>
      </c>
      <c r="C4625" s="12">
        <f t="shared" si="2"/>
        <v>41467</v>
      </c>
      <c r="D4625" s="3" t="str">
        <f t="shared" si="3"/>
        <v>15</v>
      </c>
      <c r="E4625" s="13">
        <v>787.0</v>
      </c>
      <c r="F4625" s="14">
        <f>'Costo de tareas'!$B$15</f>
        <v>0.1964027778</v>
      </c>
      <c r="G4625" s="15">
        <f>'Producción diaria'!$T$3*$L$2*$M$2*$N$2*E4625*1000/'Costo de tareas'!$B$14</f>
        <v>1183.303243</v>
      </c>
      <c r="H4625" s="16">
        <f>IF(G4625 &gt; 'Costo de tareas'!$B$13, 'Costo de tareas'!$B$13, IF(G4625 &lt; 'Costo de tareas'!$B$13*0.2, 0, 'Costo de tareas'!$B$13- G4625))</f>
        <v>39.28055556</v>
      </c>
      <c r="I4625" s="17">
        <f>IF(H4625=0,'Costo de tareas'!$B$13,'Costo de tareas'!$B$13-H4625)</f>
        <v>0</v>
      </c>
      <c r="J4625" s="2"/>
      <c r="K4625" s="2"/>
      <c r="P4625" s="2"/>
    </row>
    <row r="4626">
      <c r="A4626" s="3" t="s">
        <v>6100</v>
      </c>
      <c r="B4626" s="11" t="str">
        <f t="shared" si="1"/>
        <v>20130712</v>
      </c>
      <c r="C4626" s="12">
        <f t="shared" si="2"/>
        <v>41467</v>
      </c>
      <c r="D4626" s="3" t="str">
        <f t="shared" si="3"/>
        <v>16</v>
      </c>
      <c r="E4626" s="13">
        <v>604.0</v>
      </c>
      <c r="F4626" s="14">
        <f>'Costo de tareas'!$B$15</f>
        <v>0.1964027778</v>
      </c>
      <c r="G4626" s="15">
        <f>'Producción diaria'!$T$3*$L$2*$M$2*$N$2*E4626*1000/'Costo de tareas'!$B$14</f>
        <v>908.1514088</v>
      </c>
      <c r="H4626" s="16">
        <f>IF(G4626 &gt; 'Costo de tareas'!$B$13, 'Costo de tareas'!$B$13, IF(G4626 &lt; 'Costo de tareas'!$B$13*0.2, 0, 'Costo de tareas'!$B$13- G4626))</f>
        <v>39.28055556</v>
      </c>
      <c r="I4626" s="17">
        <f>IF(H4626=0,'Costo de tareas'!$B$13,'Costo de tareas'!$B$13-H4626)</f>
        <v>0</v>
      </c>
      <c r="J4626" s="2"/>
      <c r="K4626" s="2"/>
      <c r="P4626" s="2"/>
    </row>
    <row r="4627">
      <c r="A4627" s="3" t="s">
        <v>6101</v>
      </c>
      <c r="B4627" s="11" t="str">
        <f t="shared" si="1"/>
        <v>20130712</v>
      </c>
      <c r="C4627" s="12">
        <f t="shared" si="2"/>
        <v>41467</v>
      </c>
      <c r="D4627" s="3" t="str">
        <f t="shared" si="3"/>
        <v>17</v>
      </c>
      <c r="E4627" s="13">
        <v>363.0</v>
      </c>
      <c r="F4627" s="14">
        <f>'Costo de tareas'!$B$15</f>
        <v>0.1964027778</v>
      </c>
      <c r="G4627" s="15">
        <f>'Producción diaria'!$T$3*$L$2*$M$2*$N$2*E4627*1000/'Costo de tareas'!$B$14</f>
        <v>545.7929825</v>
      </c>
      <c r="H4627" s="16">
        <f>IF(G4627 &gt; 'Costo de tareas'!$B$13, 'Costo de tareas'!$B$13, IF(G4627 &lt; 'Costo de tareas'!$B$13*0.2, 0, 'Costo de tareas'!$B$13- G4627))</f>
        <v>39.28055556</v>
      </c>
      <c r="I4627" s="17">
        <f>IF(H4627=0,'Costo de tareas'!$B$13,'Costo de tareas'!$B$13-H4627)</f>
        <v>0</v>
      </c>
      <c r="J4627" s="2"/>
      <c r="K4627" s="2"/>
      <c r="P4627" s="2"/>
    </row>
    <row r="4628">
      <c r="A4628" s="3" t="s">
        <v>6102</v>
      </c>
      <c r="B4628" s="11" t="str">
        <f t="shared" si="1"/>
        <v>20130712</v>
      </c>
      <c r="C4628" s="12">
        <f t="shared" si="2"/>
        <v>41467</v>
      </c>
      <c r="D4628" s="3" t="str">
        <f t="shared" si="3"/>
        <v>18</v>
      </c>
      <c r="E4628" s="13">
        <v>209.0</v>
      </c>
      <c r="F4628" s="14">
        <f>'Costo de tareas'!$B$15</f>
        <v>0.1964027778</v>
      </c>
      <c r="G4628" s="15">
        <f>'Producción diaria'!$T$3*$L$2*$M$2*$N$2*E4628*1000/'Costo de tareas'!$B$14</f>
        <v>314.2444444</v>
      </c>
      <c r="H4628" s="16">
        <f>IF(G4628 &gt; 'Costo de tareas'!$B$13, 'Costo de tareas'!$B$13, IF(G4628 &lt; 'Costo de tareas'!$B$13*0.2, 0, 'Costo de tareas'!$B$13- G4628))</f>
        <v>39.28055556</v>
      </c>
      <c r="I4628" s="17">
        <f>IF(H4628=0,'Costo de tareas'!$B$13,'Costo de tareas'!$B$13-H4628)</f>
        <v>0</v>
      </c>
      <c r="J4628" s="2"/>
      <c r="K4628" s="2"/>
      <c r="P4628" s="2"/>
    </row>
    <row r="4629">
      <c r="A4629" s="3" t="s">
        <v>6103</v>
      </c>
      <c r="B4629" s="11" t="str">
        <f t="shared" si="1"/>
        <v>20130712</v>
      </c>
      <c r="C4629" s="12">
        <f t="shared" si="2"/>
        <v>41467</v>
      </c>
      <c r="D4629" s="3" t="str">
        <f t="shared" si="3"/>
        <v>19</v>
      </c>
      <c r="E4629" s="13">
        <v>3.0</v>
      </c>
      <c r="F4629" s="14">
        <f>'Costo de tareas'!$B$15</f>
        <v>0.1964027778</v>
      </c>
      <c r="G4629" s="15">
        <f>'Producción diaria'!$T$3*$L$2*$M$2*$N$2*E4629*1000/'Costo de tareas'!$B$14</f>
        <v>4.510685805</v>
      </c>
      <c r="H4629" s="16">
        <f>IF(G4629 &gt; 'Costo de tareas'!$B$13, 'Costo de tareas'!$B$13, IF(G4629 &lt; 'Costo de tareas'!$B$13*0.2, 0, 'Costo de tareas'!$B$13- G4629))</f>
        <v>0</v>
      </c>
      <c r="I4629" s="17">
        <f>IF(H4629=0,'Costo de tareas'!$B$13,'Costo de tareas'!$B$13-H4629)</f>
        <v>39.28055556</v>
      </c>
      <c r="J4629" s="2"/>
      <c r="K4629" s="2"/>
      <c r="P4629" s="2"/>
    </row>
    <row r="4630">
      <c r="A4630" s="3" t="s">
        <v>6104</v>
      </c>
      <c r="B4630" s="11" t="str">
        <f t="shared" si="1"/>
        <v>20130712</v>
      </c>
      <c r="C4630" s="12">
        <f t="shared" si="2"/>
        <v>41467</v>
      </c>
      <c r="D4630" s="3" t="str">
        <f t="shared" si="3"/>
        <v>20</v>
      </c>
      <c r="E4630" s="13">
        <v>0.0</v>
      </c>
      <c r="F4630" s="14">
        <f>'Costo de tareas'!$B$15</f>
        <v>0.1964027778</v>
      </c>
      <c r="G4630" s="15">
        <f>'Producción diaria'!$T$3*$L$2*$M$2*$N$2*E4630*1000/'Costo de tareas'!$B$14</f>
        <v>0</v>
      </c>
      <c r="H4630" s="16">
        <f>IF(G4630 &gt; 'Costo de tareas'!$B$13, 'Costo de tareas'!$B$13, IF(G4630 &lt; 'Costo de tareas'!$B$13*0.2, 0, 'Costo de tareas'!$B$13- G4630))</f>
        <v>0</v>
      </c>
      <c r="I4630" s="17">
        <f>IF(H4630=0,'Costo de tareas'!$B$13,'Costo de tareas'!$B$13-H4630)</f>
        <v>39.28055556</v>
      </c>
      <c r="J4630" s="2"/>
      <c r="K4630" s="2"/>
      <c r="P4630" s="2"/>
    </row>
    <row r="4631">
      <c r="A4631" s="3" t="s">
        <v>6105</v>
      </c>
      <c r="B4631" s="11" t="str">
        <f t="shared" si="1"/>
        <v>20130712</v>
      </c>
      <c r="C4631" s="12">
        <f t="shared" si="2"/>
        <v>41467</v>
      </c>
      <c r="D4631" s="3" t="str">
        <f t="shared" si="3"/>
        <v>21</v>
      </c>
      <c r="E4631" s="13">
        <v>0.0</v>
      </c>
      <c r="F4631" s="14">
        <f>'Costo de tareas'!$B$15</f>
        <v>0.1964027778</v>
      </c>
      <c r="G4631" s="15">
        <f>'Producción diaria'!$T$3*$L$2*$M$2*$N$2*E4631*1000/'Costo de tareas'!$B$14</f>
        <v>0</v>
      </c>
      <c r="H4631" s="16">
        <f>IF(G4631 &gt; 'Costo de tareas'!$B$13, 'Costo de tareas'!$B$13, IF(G4631 &lt; 'Costo de tareas'!$B$13*0.2, 0, 'Costo de tareas'!$B$13- G4631))</f>
        <v>0</v>
      </c>
      <c r="I4631" s="17">
        <f>IF(H4631=0,'Costo de tareas'!$B$13,'Costo de tareas'!$B$13-H4631)</f>
        <v>39.28055556</v>
      </c>
      <c r="J4631" s="2"/>
      <c r="K4631" s="2"/>
      <c r="P4631" s="2"/>
    </row>
    <row r="4632">
      <c r="A4632" s="3" t="s">
        <v>6107</v>
      </c>
      <c r="B4632" s="11" t="str">
        <f t="shared" si="1"/>
        <v>20130712</v>
      </c>
      <c r="C4632" s="12">
        <f t="shared" si="2"/>
        <v>41467</v>
      </c>
      <c r="D4632" s="3" t="str">
        <f t="shared" si="3"/>
        <v>22</v>
      </c>
      <c r="E4632" s="13">
        <v>0.0</v>
      </c>
      <c r="F4632" s="14">
        <f>'Costo de tareas'!$B$15</f>
        <v>0.1964027778</v>
      </c>
      <c r="G4632" s="15">
        <f>'Producción diaria'!$T$3*$L$2*$M$2*$N$2*E4632*1000/'Costo de tareas'!$B$14</f>
        <v>0</v>
      </c>
      <c r="H4632" s="16">
        <f>IF(G4632 &gt; 'Costo de tareas'!$B$13, 'Costo de tareas'!$B$13, IF(G4632 &lt; 'Costo de tareas'!$B$13*0.2, 0, 'Costo de tareas'!$B$13- G4632))</f>
        <v>0</v>
      </c>
      <c r="I4632" s="17">
        <f>IF(H4632=0,'Costo de tareas'!$B$13,'Costo de tareas'!$B$13-H4632)</f>
        <v>39.28055556</v>
      </c>
      <c r="J4632" s="2"/>
      <c r="K4632" s="2"/>
      <c r="P4632" s="2"/>
    </row>
    <row r="4633">
      <c r="A4633" s="3" t="s">
        <v>6108</v>
      </c>
      <c r="B4633" s="11" t="str">
        <f t="shared" si="1"/>
        <v>20130712</v>
      </c>
      <c r="C4633" s="12">
        <f t="shared" si="2"/>
        <v>41467</v>
      </c>
      <c r="D4633" s="3" t="str">
        <f t="shared" si="3"/>
        <v>23</v>
      </c>
      <c r="E4633" s="13">
        <v>0.0</v>
      </c>
      <c r="F4633" s="14">
        <f>'Costo de tareas'!$B$15</f>
        <v>0.1964027778</v>
      </c>
      <c r="G4633" s="15">
        <f>'Producción diaria'!$T$3*$L$2*$M$2*$N$2*E4633*1000/'Costo de tareas'!$B$14</f>
        <v>0</v>
      </c>
      <c r="H4633" s="16">
        <f>IF(G4633 &gt; 'Costo de tareas'!$B$13, 'Costo de tareas'!$B$13, IF(G4633 &lt; 'Costo de tareas'!$B$13*0.2, 0, 'Costo de tareas'!$B$13- G4633))</f>
        <v>0</v>
      </c>
      <c r="I4633" s="17">
        <f>IF(H4633=0,'Costo de tareas'!$B$13,'Costo de tareas'!$B$13-H4633)</f>
        <v>39.28055556</v>
      </c>
      <c r="J4633" s="2"/>
      <c r="K4633" s="2"/>
      <c r="P4633" s="2"/>
    </row>
    <row r="4634">
      <c r="A4634" s="3" t="s">
        <v>6109</v>
      </c>
      <c r="B4634" s="11" t="str">
        <f t="shared" si="1"/>
        <v>20130713</v>
      </c>
      <c r="C4634" s="12">
        <f t="shared" si="2"/>
        <v>41468</v>
      </c>
      <c r="D4634" s="3" t="str">
        <f t="shared" si="3"/>
        <v>00</v>
      </c>
      <c r="E4634" s="13">
        <v>0.0</v>
      </c>
      <c r="F4634" s="14">
        <f>'Costo de tareas'!$B$15</f>
        <v>0.1964027778</v>
      </c>
      <c r="G4634" s="15">
        <f>'Producción diaria'!$T$3*$L$2*$M$2*$N$2*E4634*1000/'Costo de tareas'!$B$14</f>
        <v>0</v>
      </c>
      <c r="H4634" s="16">
        <f>IF(G4634 &gt; 'Costo de tareas'!$B$13, 'Costo de tareas'!$B$13, IF(G4634 &lt; 'Costo de tareas'!$B$13*0.2, 0, 'Costo de tareas'!$B$13- G4634))</f>
        <v>0</v>
      </c>
      <c r="I4634" s="17">
        <f>IF(H4634=0,'Costo de tareas'!$B$13,'Costo de tareas'!$B$13-H4634)</f>
        <v>39.28055556</v>
      </c>
      <c r="J4634" s="2"/>
      <c r="K4634" s="2"/>
      <c r="P4634" s="2"/>
    </row>
    <row r="4635">
      <c r="A4635" s="3" t="s">
        <v>6110</v>
      </c>
      <c r="B4635" s="11" t="str">
        <f t="shared" si="1"/>
        <v>20130713</v>
      </c>
      <c r="C4635" s="12">
        <f t="shared" si="2"/>
        <v>41468</v>
      </c>
      <c r="D4635" s="3" t="str">
        <f t="shared" si="3"/>
        <v>01</v>
      </c>
      <c r="E4635" s="13">
        <v>0.0</v>
      </c>
      <c r="F4635" s="14">
        <f>'Costo de tareas'!$B$15</f>
        <v>0.1964027778</v>
      </c>
      <c r="G4635" s="15">
        <f>'Producción diaria'!$T$3*$L$2*$M$2*$N$2*E4635*1000/'Costo de tareas'!$B$14</f>
        <v>0</v>
      </c>
      <c r="H4635" s="16">
        <f>IF(G4635 &gt; 'Costo de tareas'!$B$13, 'Costo de tareas'!$B$13, IF(G4635 &lt; 'Costo de tareas'!$B$13*0.2, 0, 'Costo de tareas'!$B$13- G4635))</f>
        <v>0</v>
      </c>
      <c r="I4635" s="17">
        <f>IF(H4635=0,'Costo de tareas'!$B$13,'Costo de tareas'!$B$13-H4635)</f>
        <v>39.28055556</v>
      </c>
      <c r="J4635" s="2"/>
      <c r="K4635" s="2"/>
      <c r="P4635" s="2"/>
    </row>
    <row r="4636">
      <c r="A4636" s="3" t="s">
        <v>6111</v>
      </c>
      <c r="B4636" s="11" t="str">
        <f t="shared" si="1"/>
        <v>20130713</v>
      </c>
      <c r="C4636" s="12">
        <f t="shared" si="2"/>
        <v>41468</v>
      </c>
      <c r="D4636" s="3" t="str">
        <f t="shared" si="3"/>
        <v>02</v>
      </c>
      <c r="E4636" s="13">
        <v>0.0</v>
      </c>
      <c r="F4636" s="14">
        <f>'Costo de tareas'!$B$15</f>
        <v>0.1964027778</v>
      </c>
      <c r="G4636" s="15">
        <f>'Producción diaria'!$T$3*$L$2*$M$2*$N$2*E4636*1000/'Costo de tareas'!$B$14</f>
        <v>0</v>
      </c>
      <c r="H4636" s="16">
        <f>IF(G4636 &gt; 'Costo de tareas'!$B$13, 'Costo de tareas'!$B$13, IF(G4636 &lt; 'Costo de tareas'!$B$13*0.2, 0, 'Costo de tareas'!$B$13- G4636))</f>
        <v>0</v>
      </c>
      <c r="I4636" s="17">
        <f>IF(H4636=0,'Costo de tareas'!$B$13,'Costo de tareas'!$B$13-H4636)</f>
        <v>39.28055556</v>
      </c>
      <c r="J4636" s="2"/>
      <c r="K4636" s="2"/>
      <c r="P4636" s="2"/>
    </row>
    <row r="4637">
      <c r="A4637" s="3" t="s">
        <v>6112</v>
      </c>
      <c r="B4637" s="11" t="str">
        <f t="shared" si="1"/>
        <v>20130713</v>
      </c>
      <c r="C4637" s="12">
        <f t="shared" si="2"/>
        <v>41468</v>
      </c>
      <c r="D4637" s="3" t="str">
        <f t="shared" si="3"/>
        <v>03</v>
      </c>
      <c r="E4637" s="13">
        <v>0.0</v>
      </c>
      <c r="F4637" s="14">
        <f>'Costo de tareas'!$B$15</f>
        <v>0.1964027778</v>
      </c>
      <c r="G4637" s="15">
        <f>'Producción diaria'!$T$3*$L$2*$M$2*$N$2*E4637*1000/'Costo de tareas'!$B$14</f>
        <v>0</v>
      </c>
      <c r="H4637" s="16">
        <f>IF(G4637 &gt; 'Costo de tareas'!$B$13, 'Costo de tareas'!$B$13, IF(G4637 &lt; 'Costo de tareas'!$B$13*0.2, 0, 'Costo de tareas'!$B$13- G4637))</f>
        <v>0</v>
      </c>
      <c r="I4637" s="17">
        <f>IF(H4637=0,'Costo de tareas'!$B$13,'Costo de tareas'!$B$13-H4637)</f>
        <v>39.28055556</v>
      </c>
      <c r="J4637" s="2"/>
      <c r="K4637" s="2"/>
      <c r="P4637" s="2"/>
    </row>
    <row r="4638">
      <c r="A4638" s="3" t="s">
        <v>6113</v>
      </c>
      <c r="B4638" s="11" t="str">
        <f t="shared" si="1"/>
        <v>20130713</v>
      </c>
      <c r="C4638" s="12">
        <f t="shared" si="2"/>
        <v>41468</v>
      </c>
      <c r="D4638" s="3" t="str">
        <f t="shared" si="3"/>
        <v>04</v>
      </c>
      <c r="E4638" s="13">
        <v>0.0</v>
      </c>
      <c r="F4638" s="14">
        <f>'Costo de tareas'!$B$15</f>
        <v>0.1964027778</v>
      </c>
      <c r="G4638" s="15">
        <f>'Producción diaria'!$T$3*$L$2*$M$2*$N$2*E4638*1000/'Costo de tareas'!$B$14</f>
        <v>0</v>
      </c>
      <c r="H4638" s="16">
        <f>IF(G4638 &gt; 'Costo de tareas'!$B$13, 'Costo de tareas'!$B$13, IF(G4638 &lt; 'Costo de tareas'!$B$13*0.2, 0, 'Costo de tareas'!$B$13- G4638))</f>
        <v>0</v>
      </c>
      <c r="I4638" s="17">
        <f>IF(H4638=0,'Costo de tareas'!$B$13,'Costo de tareas'!$B$13-H4638)</f>
        <v>39.28055556</v>
      </c>
      <c r="J4638" s="2"/>
      <c r="K4638" s="2"/>
      <c r="P4638" s="2"/>
    </row>
    <row r="4639">
      <c r="A4639" s="3" t="s">
        <v>6114</v>
      </c>
      <c r="B4639" s="11" t="str">
        <f t="shared" si="1"/>
        <v>20130713</v>
      </c>
      <c r="C4639" s="12">
        <f t="shared" si="2"/>
        <v>41468</v>
      </c>
      <c r="D4639" s="3" t="str">
        <f t="shared" si="3"/>
        <v>05</v>
      </c>
      <c r="E4639" s="13">
        <v>316.8</v>
      </c>
      <c r="F4639" s="14">
        <f>'Costo de tareas'!$B$15</f>
        <v>0.1964027778</v>
      </c>
      <c r="G4639" s="15">
        <f>'Producción diaria'!$T$3*$L$2*$M$2*$N$2*E4639*1000/'Costo de tareas'!$B$14</f>
        <v>476.3284211</v>
      </c>
      <c r="H4639" s="16">
        <f>IF(G4639 &gt; 'Costo de tareas'!$B$13, 'Costo de tareas'!$B$13, IF(G4639 &lt; 'Costo de tareas'!$B$13*0.2, 0, 'Costo de tareas'!$B$13- G4639))</f>
        <v>39.28055556</v>
      </c>
      <c r="I4639" s="17">
        <f>IF(H4639=0,'Costo de tareas'!$B$13,'Costo de tareas'!$B$13-H4639)</f>
        <v>0</v>
      </c>
      <c r="J4639" s="2"/>
      <c r="K4639" s="2"/>
      <c r="P4639" s="2"/>
    </row>
    <row r="4640">
      <c r="A4640" s="3" t="s">
        <v>6116</v>
      </c>
      <c r="B4640" s="11" t="str">
        <f t="shared" si="1"/>
        <v>20130713</v>
      </c>
      <c r="C4640" s="12">
        <f t="shared" si="2"/>
        <v>41468</v>
      </c>
      <c r="D4640" s="3" t="str">
        <f t="shared" si="3"/>
        <v>06</v>
      </c>
      <c r="E4640" s="13">
        <v>156.0</v>
      </c>
      <c r="F4640" s="14">
        <f>'Costo de tareas'!$B$15</f>
        <v>0.1964027778</v>
      </c>
      <c r="G4640" s="15">
        <f>'Producción diaria'!$T$3*$L$2*$M$2*$N$2*E4640*1000/'Costo de tareas'!$B$14</f>
        <v>234.5556619</v>
      </c>
      <c r="H4640" s="16">
        <f>IF(G4640 &gt; 'Costo de tareas'!$B$13, 'Costo de tareas'!$B$13, IF(G4640 &lt; 'Costo de tareas'!$B$13*0.2, 0, 'Costo de tareas'!$B$13- G4640))</f>
        <v>39.28055556</v>
      </c>
      <c r="I4640" s="17">
        <f>IF(H4640=0,'Costo de tareas'!$B$13,'Costo de tareas'!$B$13-H4640)</f>
        <v>0</v>
      </c>
      <c r="J4640" s="2"/>
      <c r="K4640" s="2"/>
      <c r="P4640" s="2"/>
    </row>
    <row r="4641">
      <c r="A4641" s="3" t="s">
        <v>6117</v>
      </c>
      <c r="B4641" s="11" t="str">
        <f t="shared" si="1"/>
        <v>20130713</v>
      </c>
      <c r="C4641" s="12">
        <f t="shared" si="2"/>
        <v>41468</v>
      </c>
      <c r="D4641" s="3" t="str">
        <f t="shared" si="3"/>
        <v>07</v>
      </c>
      <c r="E4641" s="13">
        <v>354.0</v>
      </c>
      <c r="F4641" s="14">
        <f>'Costo de tareas'!$B$15</f>
        <v>0.1964027778</v>
      </c>
      <c r="G4641" s="15">
        <f>'Producción diaria'!$T$3*$L$2*$M$2*$N$2*E4641*1000/'Costo de tareas'!$B$14</f>
        <v>532.260925</v>
      </c>
      <c r="H4641" s="16">
        <f>IF(G4641 &gt; 'Costo de tareas'!$B$13, 'Costo de tareas'!$B$13, IF(G4641 &lt; 'Costo de tareas'!$B$13*0.2, 0, 'Costo de tareas'!$B$13- G4641))</f>
        <v>39.28055556</v>
      </c>
      <c r="I4641" s="17">
        <f>IF(H4641=0,'Costo de tareas'!$B$13,'Costo de tareas'!$B$13-H4641)</f>
        <v>0</v>
      </c>
      <c r="J4641" s="2"/>
      <c r="K4641" s="2"/>
      <c r="P4641" s="2"/>
    </row>
    <row r="4642">
      <c r="A4642" s="3" t="s">
        <v>6118</v>
      </c>
      <c r="B4642" s="11" t="str">
        <f t="shared" si="1"/>
        <v>20130713</v>
      </c>
      <c r="C4642" s="12">
        <f t="shared" si="2"/>
        <v>41468</v>
      </c>
      <c r="D4642" s="3" t="str">
        <f t="shared" si="3"/>
        <v>08</v>
      </c>
      <c r="E4642" s="13">
        <v>55.0</v>
      </c>
      <c r="F4642" s="14">
        <f>'Costo de tareas'!$B$15</f>
        <v>0.1964027778</v>
      </c>
      <c r="G4642" s="15">
        <f>'Producción diaria'!$T$3*$L$2*$M$2*$N$2*E4642*1000/'Costo de tareas'!$B$14</f>
        <v>82.69590643</v>
      </c>
      <c r="H4642" s="16">
        <f>IF(G4642 &gt; 'Costo de tareas'!$B$13, 'Costo de tareas'!$B$13, IF(G4642 &lt; 'Costo de tareas'!$B$13*0.2, 0, 'Costo de tareas'!$B$13- G4642))</f>
        <v>39.28055556</v>
      </c>
      <c r="I4642" s="17">
        <f>IF(H4642=0,'Costo de tareas'!$B$13,'Costo de tareas'!$B$13-H4642)</f>
        <v>0</v>
      </c>
      <c r="J4642" s="2"/>
      <c r="K4642" s="2"/>
      <c r="P4642" s="2"/>
    </row>
    <row r="4643">
      <c r="A4643" s="3" t="s">
        <v>6119</v>
      </c>
      <c r="B4643" s="11" t="str">
        <f t="shared" si="1"/>
        <v>20130713</v>
      </c>
      <c r="C4643" s="12">
        <f t="shared" si="2"/>
        <v>41468</v>
      </c>
      <c r="D4643" s="3" t="str">
        <f t="shared" si="3"/>
        <v>09</v>
      </c>
      <c r="E4643" s="13">
        <v>731.0</v>
      </c>
      <c r="F4643" s="14">
        <f>'Costo de tareas'!$B$15</f>
        <v>0.1964027778</v>
      </c>
      <c r="G4643" s="15">
        <f>'Producción diaria'!$T$3*$L$2*$M$2*$N$2*E4643*1000/'Costo de tareas'!$B$14</f>
        <v>1099.103775</v>
      </c>
      <c r="H4643" s="16">
        <f>IF(G4643 &gt; 'Costo de tareas'!$B$13, 'Costo de tareas'!$B$13, IF(G4643 &lt; 'Costo de tareas'!$B$13*0.2, 0, 'Costo de tareas'!$B$13- G4643))</f>
        <v>39.28055556</v>
      </c>
      <c r="I4643" s="17">
        <f>IF(H4643=0,'Costo de tareas'!$B$13,'Costo de tareas'!$B$13-H4643)</f>
        <v>0</v>
      </c>
      <c r="J4643" s="2"/>
      <c r="K4643" s="2"/>
      <c r="P4643" s="2"/>
    </row>
    <row r="4644">
      <c r="A4644" s="3" t="s">
        <v>6120</v>
      </c>
      <c r="B4644" s="11" t="str">
        <f t="shared" si="1"/>
        <v>20130713</v>
      </c>
      <c r="C4644" s="12">
        <f t="shared" si="2"/>
        <v>41468</v>
      </c>
      <c r="D4644" s="3" t="str">
        <f t="shared" si="3"/>
        <v>10</v>
      </c>
      <c r="E4644" s="13">
        <v>871.0</v>
      </c>
      <c r="F4644" s="14">
        <f>'Costo de tareas'!$B$15</f>
        <v>0.1964027778</v>
      </c>
      <c r="G4644" s="15">
        <f>'Producción diaria'!$T$3*$L$2*$M$2*$N$2*E4644*1000/'Costo de tareas'!$B$14</f>
        <v>1309.602446</v>
      </c>
      <c r="H4644" s="16">
        <f>IF(G4644 &gt; 'Costo de tareas'!$B$13, 'Costo de tareas'!$B$13, IF(G4644 &lt; 'Costo de tareas'!$B$13*0.2, 0, 'Costo de tareas'!$B$13- G4644))</f>
        <v>39.28055556</v>
      </c>
      <c r="I4644" s="17">
        <f>IF(H4644=0,'Costo de tareas'!$B$13,'Costo de tareas'!$B$13-H4644)</f>
        <v>0</v>
      </c>
      <c r="J4644" s="2"/>
      <c r="K4644" s="2"/>
      <c r="P4644" s="2"/>
    </row>
    <row r="4645">
      <c r="A4645" s="3" t="s">
        <v>6121</v>
      </c>
      <c r="B4645" s="11" t="str">
        <f t="shared" si="1"/>
        <v>20130713</v>
      </c>
      <c r="C4645" s="12">
        <f t="shared" si="2"/>
        <v>41468</v>
      </c>
      <c r="D4645" s="3" t="str">
        <f t="shared" si="3"/>
        <v>11</v>
      </c>
      <c r="E4645" s="13">
        <v>968.0</v>
      </c>
      <c r="F4645" s="14">
        <f>'Costo de tareas'!$B$15</f>
        <v>0.1964027778</v>
      </c>
      <c r="G4645" s="15">
        <f>'Producción diaria'!$T$3*$L$2*$M$2*$N$2*E4645*1000/'Costo de tareas'!$B$14</f>
        <v>1455.447953</v>
      </c>
      <c r="H4645" s="16">
        <f>IF(G4645 &gt; 'Costo de tareas'!$B$13, 'Costo de tareas'!$B$13, IF(G4645 &lt; 'Costo de tareas'!$B$13*0.2, 0, 'Costo de tareas'!$B$13- G4645))</f>
        <v>39.28055556</v>
      </c>
      <c r="I4645" s="17">
        <f>IF(H4645=0,'Costo de tareas'!$B$13,'Costo de tareas'!$B$13-H4645)</f>
        <v>0</v>
      </c>
      <c r="J4645" s="2"/>
      <c r="K4645" s="2"/>
      <c r="P4645" s="2"/>
    </row>
    <row r="4646">
      <c r="A4646" s="3" t="s">
        <v>6122</v>
      </c>
      <c r="B4646" s="11" t="str">
        <f t="shared" si="1"/>
        <v>20130713</v>
      </c>
      <c r="C4646" s="12">
        <f t="shared" si="2"/>
        <v>41468</v>
      </c>
      <c r="D4646" s="3" t="str">
        <f t="shared" si="3"/>
        <v>12</v>
      </c>
      <c r="E4646" s="13">
        <v>1009.0</v>
      </c>
      <c r="F4646" s="14">
        <f>'Costo de tareas'!$B$15</f>
        <v>0.1964027778</v>
      </c>
      <c r="G4646" s="15">
        <f>'Producción diaria'!$T$3*$L$2*$M$2*$N$2*E4646*1000/'Costo de tareas'!$B$14</f>
        <v>1517.093993</v>
      </c>
      <c r="H4646" s="16">
        <f>IF(G4646 &gt; 'Costo de tareas'!$B$13, 'Costo de tareas'!$B$13, IF(G4646 &lt; 'Costo de tareas'!$B$13*0.2, 0, 'Costo de tareas'!$B$13- G4646))</f>
        <v>39.28055556</v>
      </c>
      <c r="I4646" s="17">
        <f>IF(H4646=0,'Costo de tareas'!$B$13,'Costo de tareas'!$B$13-H4646)</f>
        <v>0</v>
      </c>
      <c r="J4646" s="2"/>
      <c r="K4646" s="2"/>
      <c r="P4646" s="2"/>
    </row>
    <row r="4647">
      <c r="A4647" s="3" t="s">
        <v>6123</v>
      </c>
      <c r="B4647" s="11" t="str">
        <f t="shared" si="1"/>
        <v>20130713</v>
      </c>
      <c r="C4647" s="12">
        <f t="shared" si="2"/>
        <v>41468</v>
      </c>
      <c r="D4647" s="3" t="str">
        <f t="shared" si="3"/>
        <v>13</v>
      </c>
      <c r="E4647" s="13">
        <v>99.0</v>
      </c>
      <c r="F4647" s="14">
        <f>'Costo de tareas'!$B$15</f>
        <v>0.1964027778</v>
      </c>
      <c r="G4647" s="15">
        <f>'Producción diaria'!$T$3*$L$2*$M$2*$N$2*E4647*1000/'Costo de tareas'!$B$14</f>
        <v>148.8526316</v>
      </c>
      <c r="H4647" s="16">
        <f>IF(G4647 &gt; 'Costo de tareas'!$B$13, 'Costo de tareas'!$B$13, IF(G4647 &lt; 'Costo de tareas'!$B$13*0.2, 0, 'Costo de tareas'!$B$13- G4647))</f>
        <v>39.28055556</v>
      </c>
      <c r="I4647" s="17">
        <f>IF(H4647=0,'Costo de tareas'!$B$13,'Costo de tareas'!$B$13-H4647)</f>
        <v>0</v>
      </c>
      <c r="J4647" s="2"/>
      <c r="K4647" s="2"/>
      <c r="P4647" s="2"/>
    </row>
    <row r="4648">
      <c r="A4648" s="3" t="s">
        <v>6124</v>
      </c>
      <c r="B4648" s="11" t="str">
        <f t="shared" si="1"/>
        <v>20130713</v>
      </c>
      <c r="C4648" s="12">
        <f t="shared" si="2"/>
        <v>41468</v>
      </c>
      <c r="D4648" s="3" t="str">
        <f t="shared" si="3"/>
        <v>14</v>
      </c>
      <c r="E4648" s="13">
        <v>918.0</v>
      </c>
      <c r="F4648" s="14">
        <f>'Costo de tareas'!$B$15</f>
        <v>0.1964027778</v>
      </c>
      <c r="G4648" s="15">
        <f>'Producción diaria'!$T$3*$L$2*$M$2*$N$2*E4648*1000/'Costo de tareas'!$B$14</f>
        <v>1380.269856</v>
      </c>
      <c r="H4648" s="16">
        <f>IF(G4648 &gt; 'Costo de tareas'!$B$13, 'Costo de tareas'!$B$13, IF(G4648 &lt; 'Costo de tareas'!$B$13*0.2, 0, 'Costo de tareas'!$B$13- G4648))</f>
        <v>39.28055556</v>
      </c>
      <c r="I4648" s="17">
        <f>IF(H4648=0,'Costo de tareas'!$B$13,'Costo de tareas'!$B$13-H4648)</f>
        <v>0</v>
      </c>
      <c r="J4648" s="2"/>
      <c r="K4648" s="2"/>
      <c r="P4648" s="2"/>
    </row>
    <row r="4649">
      <c r="A4649" s="3" t="s">
        <v>6125</v>
      </c>
      <c r="B4649" s="11" t="str">
        <f t="shared" si="1"/>
        <v>20130713</v>
      </c>
      <c r="C4649" s="12">
        <f t="shared" si="2"/>
        <v>41468</v>
      </c>
      <c r="D4649" s="3" t="str">
        <f t="shared" si="3"/>
        <v>15</v>
      </c>
      <c r="E4649" s="13">
        <v>784.0</v>
      </c>
      <c r="F4649" s="14">
        <f>'Costo de tareas'!$B$15</f>
        <v>0.1964027778</v>
      </c>
      <c r="G4649" s="15">
        <f>'Producción diaria'!$T$3*$L$2*$M$2*$N$2*E4649*1000/'Costo de tareas'!$B$14</f>
        <v>1178.792557</v>
      </c>
      <c r="H4649" s="16">
        <f>IF(G4649 &gt; 'Costo de tareas'!$B$13, 'Costo de tareas'!$B$13, IF(G4649 &lt; 'Costo de tareas'!$B$13*0.2, 0, 'Costo de tareas'!$B$13- G4649))</f>
        <v>39.28055556</v>
      </c>
      <c r="I4649" s="17">
        <f>IF(H4649=0,'Costo de tareas'!$B$13,'Costo de tareas'!$B$13-H4649)</f>
        <v>0</v>
      </c>
      <c r="J4649" s="2"/>
      <c r="K4649" s="2"/>
      <c r="P4649" s="2"/>
    </row>
    <row r="4650">
      <c r="A4650" s="3" t="s">
        <v>6126</v>
      </c>
      <c r="B4650" s="11" t="str">
        <f t="shared" si="1"/>
        <v>20130713</v>
      </c>
      <c r="C4650" s="12">
        <f t="shared" si="2"/>
        <v>41468</v>
      </c>
      <c r="D4650" s="3" t="str">
        <f t="shared" si="3"/>
        <v>16</v>
      </c>
      <c r="E4650" s="13">
        <v>608.0</v>
      </c>
      <c r="F4650" s="14">
        <f>'Costo de tareas'!$B$15</f>
        <v>0.1964027778</v>
      </c>
      <c r="G4650" s="15">
        <f>'Producción diaria'!$T$3*$L$2*$M$2*$N$2*E4650*1000/'Costo de tareas'!$B$14</f>
        <v>914.1656566</v>
      </c>
      <c r="H4650" s="16">
        <f>IF(G4650 &gt; 'Costo de tareas'!$B$13, 'Costo de tareas'!$B$13, IF(G4650 &lt; 'Costo de tareas'!$B$13*0.2, 0, 'Costo de tareas'!$B$13- G4650))</f>
        <v>39.28055556</v>
      </c>
      <c r="I4650" s="17">
        <f>IF(H4650=0,'Costo de tareas'!$B$13,'Costo de tareas'!$B$13-H4650)</f>
        <v>0</v>
      </c>
      <c r="J4650" s="2"/>
      <c r="K4650" s="2"/>
      <c r="P4650" s="2"/>
    </row>
    <row r="4651">
      <c r="A4651" s="3" t="s">
        <v>6127</v>
      </c>
      <c r="B4651" s="11" t="str">
        <f t="shared" si="1"/>
        <v>20130713</v>
      </c>
      <c r="C4651" s="12">
        <f t="shared" si="2"/>
        <v>41468</v>
      </c>
      <c r="D4651" s="3" t="str">
        <f t="shared" si="3"/>
        <v>17</v>
      </c>
      <c r="E4651" s="13">
        <v>417.0</v>
      </c>
      <c r="F4651" s="14">
        <f>'Costo de tareas'!$B$15</f>
        <v>0.1964027778</v>
      </c>
      <c r="G4651" s="15">
        <f>'Producción diaria'!$T$3*$L$2*$M$2*$N$2*E4651*1000/'Costo de tareas'!$B$14</f>
        <v>626.985327</v>
      </c>
      <c r="H4651" s="16">
        <f>IF(G4651 &gt; 'Costo de tareas'!$B$13, 'Costo de tareas'!$B$13, IF(G4651 &lt; 'Costo de tareas'!$B$13*0.2, 0, 'Costo de tareas'!$B$13- G4651))</f>
        <v>39.28055556</v>
      </c>
      <c r="I4651" s="17">
        <f>IF(H4651=0,'Costo de tareas'!$B$13,'Costo de tareas'!$B$13-H4651)</f>
        <v>0</v>
      </c>
      <c r="J4651" s="2"/>
      <c r="K4651" s="2"/>
      <c r="P4651" s="2"/>
    </row>
    <row r="4652">
      <c r="A4652" s="3" t="s">
        <v>6128</v>
      </c>
      <c r="B4652" s="11" t="str">
        <f t="shared" si="1"/>
        <v>20130713</v>
      </c>
      <c r="C4652" s="12">
        <f t="shared" si="2"/>
        <v>41468</v>
      </c>
      <c r="D4652" s="3" t="str">
        <f t="shared" si="3"/>
        <v>18</v>
      </c>
      <c r="E4652" s="13">
        <v>216.0</v>
      </c>
      <c r="F4652" s="14">
        <f>'Costo de tareas'!$B$15</f>
        <v>0.1964027778</v>
      </c>
      <c r="G4652" s="15">
        <f>'Producción diaria'!$T$3*$L$2*$M$2*$N$2*E4652*1000/'Costo de tareas'!$B$14</f>
        <v>324.769378</v>
      </c>
      <c r="H4652" s="16">
        <f>IF(G4652 &gt; 'Costo de tareas'!$B$13, 'Costo de tareas'!$B$13, IF(G4652 &lt; 'Costo de tareas'!$B$13*0.2, 0, 'Costo de tareas'!$B$13- G4652))</f>
        <v>39.28055556</v>
      </c>
      <c r="I4652" s="17">
        <f>IF(H4652=0,'Costo de tareas'!$B$13,'Costo de tareas'!$B$13-H4652)</f>
        <v>0</v>
      </c>
      <c r="J4652" s="2"/>
      <c r="K4652" s="2"/>
      <c r="P4652" s="2"/>
    </row>
    <row r="4653">
      <c r="A4653" s="3" t="s">
        <v>6129</v>
      </c>
      <c r="B4653" s="11" t="str">
        <f t="shared" si="1"/>
        <v>20130713</v>
      </c>
      <c r="C4653" s="12">
        <f t="shared" si="2"/>
        <v>41468</v>
      </c>
      <c r="D4653" s="3" t="str">
        <f t="shared" si="3"/>
        <v>19</v>
      </c>
      <c r="E4653" s="13">
        <v>47.0</v>
      </c>
      <c r="F4653" s="14">
        <f>'Costo de tareas'!$B$15</f>
        <v>0.1964027778</v>
      </c>
      <c r="G4653" s="15">
        <f>'Producción diaria'!$T$3*$L$2*$M$2*$N$2*E4653*1000/'Costo de tareas'!$B$14</f>
        <v>70.66741095</v>
      </c>
      <c r="H4653" s="16">
        <f>IF(G4653 &gt; 'Costo de tareas'!$B$13, 'Costo de tareas'!$B$13, IF(G4653 &lt; 'Costo de tareas'!$B$13*0.2, 0, 'Costo de tareas'!$B$13- G4653))</f>
        <v>39.28055556</v>
      </c>
      <c r="I4653" s="17">
        <f>IF(H4653=0,'Costo de tareas'!$B$13,'Costo de tareas'!$B$13-H4653)</f>
        <v>0</v>
      </c>
      <c r="J4653" s="2"/>
      <c r="K4653" s="2"/>
      <c r="P4653" s="2"/>
    </row>
    <row r="4654">
      <c r="A4654" s="3" t="s">
        <v>6130</v>
      </c>
      <c r="B4654" s="11" t="str">
        <f t="shared" si="1"/>
        <v>20130713</v>
      </c>
      <c r="C4654" s="12">
        <f t="shared" si="2"/>
        <v>41468</v>
      </c>
      <c r="D4654" s="3" t="str">
        <f t="shared" si="3"/>
        <v>20</v>
      </c>
      <c r="E4654" s="13">
        <v>0.0</v>
      </c>
      <c r="F4654" s="14">
        <f>'Costo de tareas'!$B$15</f>
        <v>0.1964027778</v>
      </c>
      <c r="G4654" s="15">
        <f>'Producción diaria'!$T$3*$L$2*$M$2*$N$2*E4654*1000/'Costo de tareas'!$B$14</f>
        <v>0</v>
      </c>
      <c r="H4654" s="16">
        <f>IF(G4654 &gt; 'Costo de tareas'!$B$13, 'Costo de tareas'!$B$13, IF(G4654 &lt; 'Costo de tareas'!$B$13*0.2, 0, 'Costo de tareas'!$B$13- G4654))</f>
        <v>0</v>
      </c>
      <c r="I4654" s="17">
        <f>IF(H4654=0,'Costo de tareas'!$B$13,'Costo de tareas'!$B$13-H4654)</f>
        <v>39.28055556</v>
      </c>
      <c r="J4654" s="2"/>
      <c r="K4654" s="2"/>
      <c r="P4654" s="2"/>
    </row>
    <row r="4655">
      <c r="A4655" s="3" t="s">
        <v>6131</v>
      </c>
      <c r="B4655" s="11" t="str">
        <f t="shared" si="1"/>
        <v>20130713</v>
      </c>
      <c r="C4655" s="12">
        <f t="shared" si="2"/>
        <v>41468</v>
      </c>
      <c r="D4655" s="3" t="str">
        <f t="shared" si="3"/>
        <v>21</v>
      </c>
      <c r="E4655" s="13">
        <v>0.0</v>
      </c>
      <c r="F4655" s="14">
        <f>'Costo de tareas'!$B$15</f>
        <v>0.1964027778</v>
      </c>
      <c r="G4655" s="15">
        <f>'Producción diaria'!$T$3*$L$2*$M$2*$N$2*E4655*1000/'Costo de tareas'!$B$14</f>
        <v>0</v>
      </c>
      <c r="H4655" s="16">
        <f>IF(G4655 &gt; 'Costo de tareas'!$B$13, 'Costo de tareas'!$B$13, IF(G4655 &lt; 'Costo de tareas'!$B$13*0.2, 0, 'Costo de tareas'!$B$13- G4655))</f>
        <v>0</v>
      </c>
      <c r="I4655" s="17">
        <f>IF(H4655=0,'Costo de tareas'!$B$13,'Costo de tareas'!$B$13-H4655)</f>
        <v>39.28055556</v>
      </c>
      <c r="J4655" s="2"/>
      <c r="K4655" s="2"/>
      <c r="P4655" s="2"/>
    </row>
    <row r="4656">
      <c r="A4656" s="3" t="s">
        <v>6133</v>
      </c>
      <c r="B4656" s="11" t="str">
        <f t="shared" si="1"/>
        <v>20130713</v>
      </c>
      <c r="C4656" s="12">
        <f t="shared" si="2"/>
        <v>41468</v>
      </c>
      <c r="D4656" s="3" t="str">
        <f t="shared" si="3"/>
        <v>22</v>
      </c>
      <c r="E4656" s="13">
        <v>0.0</v>
      </c>
      <c r="F4656" s="14">
        <f>'Costo de tareas'!$B$15</f>
        <v>0.1964027778</v>
      </c>
      <c r="G4656" s="15">
        <f>'Producción diaria'!$T$3*$L$2*$M$2*$N$2*E4656*1000/'Costo de tareas'!$B$14</f>
        <v>0</v>
      </c>
      <c r="H4656" s="16">
        <f>IF(G4656 &gt; 'Costo de tareas'!$B$13, 'Costo de tareas'!$B$13, IF(G4656 &lt; 'Costo de tareas'!$B$13*0.2, 0, 'Costo de tareas'!$B$13- G4656))</f>
        <v>0</v>
      </c>
      <c r="I4656" s="17">
        <f>IF(H4656=0,'Costo de tareas'!$B$13,'Costo de tareas'!$B$13-H4656)</f>
        <v>39.28055556</v>
      </c>
      <c r="J4656" s="2"/>
      <c r="K4656" s="2"/>
      <c r="P4656" s="2"/>
    </row>
    <row r="4657">
      <c r="A4657" s="3" t="s">
        <v>6135</v>
      </c>
      <c r="B4657" s="11" t="str">
        <f t="shared" si="1"/>
        <v>20130713</v>
      </c>
      <c r="C4657" s="12">
        <f t="shared" si="2"/>
        <v>41468</v>
      </c>
      <c r="D4657" s="3" t="str">
        <f t="shared" si="3"/>
        <v>23</v>
      </c>
      <c r="E4657" s="13">
        <v>0.0</v>
      </c>
      <c r="F4657" s="14">
        <f>'Costo de tareas'!$B$15</f>
        <v>0.1964027778</v>
      </c>
      <c r="G4657" s="15">
        <f>'Producción diaria'!$T$3*$L$2*$M$2*$N$2*E4657*1000/'Costo de tareas'!$B$14</f>
        <v>0</v>
      </c>
      <c r="H4657" s="16">
        <f>IF(G4657 &gt; 'Costo de tareas'!$B$13, 'Costo de tareas'!$B$13, IF(G4657 &lt; 'Costo de tareas'!$B$13*0.2, 0, 'Costo de tareas'!$B$13- G4657))</f>
        <v>0</v>
      </c>
      <c r="I4657" s="17">
        <f>IF(H4657=0,'Costo de tareas'!$B$13,'Costo de tareas'!$B$13-H4657)</f>
        <v>39.28055556</v>
      </c>
      <c r="J4657" s="2"/>
      <c r="K4657" s="2"/>
      <c r="P4657" s="2"/>
    </row>
    <row r="4658">
      <c r="A4658" s="3" t="s">
        <v>6136</v>
      </c>
      <c r="B4658" s="11" t="str">
        <f t="shared" si="1"/>
        <v>20130714</v>
      </c>
      <c r="C4658" s="12">
        <f t="shared" si="2"/>
        <v>41469</v>
      </c>
      <c r="D4658" s="3" t="str">
        <f t="shared" si="3"/>
        <v>00</v>
      </c>
      <c r="E4658" s="13">
        <v>0.0</v>
      </c>
      <c r="F4658" s="14">
        <f>'Costo de tareas'!$B$15</f>
        <v>0.1964027778</v>
      </c>
      <c r="G4658" s="15">
        <f>'Producción diaria'!$T$3*$L$2*$M$2*$N$2*E4658*1000/'Costo de tareas'!$B$14</f>
        <v>0</v>
      </c>
      <c r="H4658" s="16">
        <f>IF(G4658 &gt; 'Costo de tareas'!$B$13, 'Costo de tareas'!$B$13, IF(G4658 &lt; 'Costo de tareas'!$B$13*0.2, 0, 'Costo de tareas'!$B$13- G4658))</f>
        <v>0</v>
      </c>
      <c r="I4658" s="17">
        <f>IF(H4658=0,'Costo de tareas'!$B$13,'Costo de tareas'!$B$13-H4658)</f>
        <v>39.28055556</v>
      </c>
      <c r="J4658" s="2"/>
      <c r="K4658" s="2"/>
      <c r="P4658" s="2"/>
    </row>
    <row r="4659">
      <c r="A4659" s="3" t="s">
        <v>6137</v>
      </c>
      <c r="B4659" s="11" t="str">
        <f t="shared" si="1"/>
        <v>20130714</v>
      </c>
      <c r="C4659" s="12">
        <f t="shared" si="2"/>
        <v>41469</v>
      </c>
      <c r="D4659" s="3" t="str">
        <f t="shared" si="3"/>
        <v>01</v>
      </c>
      <c r="E4659" s="13">
        <v>0.0</v>
      </c>
      <c r="F4659" s="14">
        <f>'Costo de tareas'!$B$15</f>
        <v>0.1964027778</v>
      </c>
      <c r="G4659" s="15">
        <f>'Producción diaria'!$T$3*$L$2*$M$2*$N$2*E4659*1000/'Costo de tareas'!$B$14</f>
        <v>0</v>
      </c>
      <c r="H4659" s="16">
        <f>IF(G4659 &gt; 'Costo de tareas'!$B$13, 'Costo de tareas'!$B$13, IF(G4659 &lt; 'Costo de tareas'!$B$13*0.2, 0, 'Costo de tareas'!$B$13- G4659))</f>
        <v>0</v>
      </c>
      <c r="I4659" s="17">
        <f>IF(H4659=0,'Costo de tareas'!$B$13,'Costo de tareas'!$B$13-H4659)</f>
        <v>39.28055556</v>
      </c>
      <c r="J4659" s="2"/>
      <c r="K4659" s="2"/>
      <c r="P4659" s="2"/>
    </row>
    <row r="4660">
      <c r="A4660" s="3" t="s">
        <v>6139</v>
      </c>
      <c r="B4660" s="11" t="str">
        <f t="shared" si="1"/>
        <v>20130714</v>
      </c>
      <c r="C4660" s="12">
        <f t="shared" si="2"/>
        <v>41469</v>
      </c>
      <c r="D4660" s="3" t="str">
        <f t="shared" si="3"/>
        <v>02</v>
      </c>
      <c r="E4660" s="13">
        <v>0.0</v>
      </c>
      <c r="F4660" s="14">
        <f>'Costo de tareas'!$B$15</f>
        <v>0.1964027778</v>
      </c>
      <c r="G4660" s="15">
        <f>'Producción diaria'!$T$3*$L$2*$M$2*$N$2*E4660*1000/'Costo de tareas'!$B$14</f>
        <v>0</v>
      </c>
      <c r="H4660" s="16">
        <f>IF(G4660 &gt; 'Costo de tareas'!$B$13, 'Costo de tareas'!$B$13, IF(G4660 &lt; 'Costo de tareas'!$B$13*0.2, 0, 'Costo de tareas'!$B$13- G4660))</f>
        <v>0</v>
      </c>
      <c r="I4660" s="17">
        <f>IF(H4660=0,'Costo de tareas'!$B$13,'Costo de tareas'!$B$13-H4660)</f>
        <v>39.28055556</v>
      </c>
      <c r="J4660" s="2"/>
      <c r="K4660" s="2"/>
      <c r="P4660" s="2"/>
    </row>
    <row r="4661">
      <c r="A4661" s="3" t="s">
        <v>6140</v>
      </c>
      <c r="B4661" s="11" t="str">
        <f t="shared" si="1"/>
        <v>20130714</v>
      </c>
      <c r="C4661" s="12">
        <f t="shared" si="2"/>
        <v>41469</v>
      </c>
      <c r="D4661" s="3" t="str">
        <f t="shared" si="3"/>
        <v>03</v>
      </c>
      <c r="E4661" s="13">
        <v>0.0</v>
      </c>
      <c r="F4661" s="14">
        <f>'Costo de tareas'!$B$15</f>
        <v>0.1964027778</v>
      </c>
      <c r="G4661" s="15">
        <f>'Producción diaria'!$T$3*$L$2*$M$2*$N$2*E4661*1000/'Costo de tareas'!$B$14</f>
        <v>0</v>
      </c>
      <c r="H4661" s="16">
        <f>IF(G4661 &gt; 'Costo de tareas'!$B$13, 'Costo de tareas'!$B$13, IF(G4661 &lt; 'Costo de tareas'!$B$13*0.2, 0, 'Costo de tareas'!$B$13- G4661))</f>
        <v>0</v>
      </c>
      <c r="I4661" s="17">
        <f>IF(H4661=0,'Costo de tareas'!$B$13,'Costo de tareas'!$B$13-H4661)</f>
        <v>39.28055556</v>
      </c>
      <c r="J4661" s="2"/>
      <c r="K4661" s="2"/>
      <c r="P4661" s="2"/>
    </row>
    <row r="4662">
      <c r="A4662" s="3" t="s">
        <v>6141</v>
      </c>
      <c r="B4662" s="11" t="str">
        <f t="shared" si="1"/>
        <v>20130714</v>
      </c>
      <c r="C4662" s="12">
        <f t="shared" si="2"/>
        <v>41469</v>
      </c>
      <c r="D4662" s="3" t="str">
        <f t="shared" si="3"/>
        <v>04</v>
      </c>
      <c r="E4662" s="13">
        <v>0.0</v>
      </c>
      <c r="F4662" s="14">
        <f>'Costo de tareas'!$B$15</f>
        <v>0.1964027778</v>
      </c>
      <c r="G4662" s="15">
        <f>'Producción diaria'!$T$3*$L$2*$M$2*$N$2*E4662*1000/'Costo de tareas'!$B$14</f>
        <v>0</v>
      </c>
      <c r="H4662" s="16">
        <f>IF(G4662 &gt; 'Costo de tareas'!$B$13, 'Costo de tareas'!$B$13, IF(G4662 &lt; 'Costo de tareas'!$B$13*0.2, 0, 'Costo de tareas'!$B$13- G4662))</f>
        <v>0</v>
      </c>
      <c r="I4662" s="17">
        <f>IF(H4662=0,'Costo de tareas'!$B$13,'Costo de tareas'!$B$13-H4662)</f>
        <v>39.28055556</v>
      </c>
      <c r="J4662" s="2"/>
      <c r="K4662" s="2"/>
      <c r="P4662" s="2"/>
    </row>
    <row r="4663">
      <c r="A4663" s="3" t="s">
        <v>6142</v>
      </c>
      <c r="B4663" s="11" t="str">
        <f t="shared" si="1"/>
        <v>20130714</v>
      </c>
      <c r="C4663" s="12">
        <f t="shared" si="2"/>
        <v>41469</v>
      </c>
      <c r="D4663" s="3" t="str">
        <f t="shared" si="3"/>
        <v>05</v>
      </c>
      <c r="E4663" s="13">
        <v>318.95</v>
      </c>
      <c r="F4663" s="14">
        <f>'Costo de tareas'!$B$15</f>
        <v>0.1964027778</v>
      </c>
      <c r="G4663" s="15">
        <f>'Producción diaria'!$T$3*$L$2*$M$2*$N$2*E4663*1000/'Costo de tareas'!$B$14</f>
        <v>479.5610792</v>
      </c>
      <c r="H4663" s="16">
        <f>IF(G4663 &gt; 'Costo de tareas'!$B$13, 'Costo de tareas'!$B$13, IF(G4663 &lt; 'Costo de tareas'!$B$13*0.2, 0, 'Costo de tareas'!$B$13- G4663))</f>
        <v>39.28055556</v>
      </c>
      <c r="I4663" s="17">
        <f>IF(H4663=0,'Costo de tareas'!$B$13,'Costo de tareas'!$B$13-H4663)</f>
        <v>0</v>
      </c>
      <c r="J4663" s="2"/>
      <c r="K4663" s="2"/>
      <c r="P4663" s="2"/>
    </row>
    <row r="4664">
      <c r="A4664" s="3" t="s">
        <v>6144</v>
      </c>
      <c r="B4664" s="11" t="str">
        <f t="shared" si="1"/>
        <v>20130714</v>
      </c>
      <c r="C4664" s="12">
        <f t="shared" si="2"/>
        <v>41469</v>
      </c>
      <c r="D4664" s="3" t="str">
        <f t="shared" si="3"/>
        <v>06</v>
      </c>
      <c r="E4664" s="13">
        <v>149.0</v>
      </c>
      <c r="F4664" s="14">
        <f>'Costo de tareas'!$B$15</f>
        <v>0.1964027778</v>
      </c>
      <c r="G4664" s="15">
        <f>'Producción diaria'!$T$3*$L$2*$M$2*$N$2*E4664*1000/'Costo de tareas'!$B$14</f>
        <v>224.0307283</v>
      </c>
      <c r="H4664" s="16">
        <f>IF(G4664 &gt; 'Costo de tareas'!$B$13, 'Costo de tareas'!$B$13, IF(G4664 &lt; 'Costo de tareas'!$B$13*0.2, 0, 'Costo de tareas'!$B$13- G4664))</f>
        <v>39.28055556</v>
      </c>
      <c r="I4664" s="17">
        <f>IF(H4664=0,'Costo de tareas'!$B$13,'Costo de tareas'!$B$13-H4664)</f>
        <v>0</v>
      </c>
      <c r="J4664" s="2"/>
      <c r="K4664" s="2"/>
      <c r="P4664" s="2"/>
    </row>
    <row r="4665">
      <c r="A4665" s="3" t="s">
        <v>6145</v>
      </c>
      <c r="B4665" s="11" t="str">
        <f t="shared" si="1"/>
        <v>20130714</v>
      </c>
      <c r="C4665" s="12">
        <f t="shared" si="2"/>
        <v>41469</v>
      </c>
      <c r="D4665" s="3" t="str">
        <f t="shared" si="3"/>
        <v>07</v>
      </c>
      <c r="E4665" s="13">
        <v>346.0</v>
      </c>
      <c r="F4665" s="14">
        <f>'Costo de tareas'!$B$15</f>
        <v>0.1964027778</v>
      </c>
      <c r="G4665" s="15">
        <f>'Producción diaria'!$T$3*$L$2*$M$2*$N$2*E4665*1000/'Costo de tareas'!$B$14</f>
        <v>520.2324296</v>
      </c>
      <c r="H4665" s="16">
        <f>IF(G4665 &gt; 'Costo de tareas'!$B$13, 'Costo de tareas'!$B$13, IF(G4665 &lt; 'Costo de tareas'!$B$13*0.2, 0, 'Costo de tareas'!$B$13- G4665))</f>
        <v>39.28055556</v>
      </c>
      <c r="I4665" s="17">
        <f>IF(H4665=0,'Costo de tareas'!$B$13,'Costo de tareas'!$B$13-H4665)</f>
        <v>0</v>
      </c>
      <c r="J4665" s="2"/>
      <c r="K4665" s="2"/>
      <c r="P4665" s="2"/>
    </row>
    <row r="4666">
      <c r="A4666" s="3" t="s">
        <v>6146</v>
      </c>
      <c r="B4666" s="11" t="str">
        <f t="shared" si="1"/>
        <v>20130714</v>
      </c>
      <c r="C4666" s="12">
        <f t="shared" si="2"/>
        <v>41469</v>
      </c>
      <c r="D4666" s="3" t="str">
        <f t="shared" si="3"/>
        <v>08</v>
      </c>
      <c r="E4666" s="13">
        <v>541.0</v>
      </c>
      <c r="F4666" s="14">
        <f>'Costo de tareas'!$B$15</f>
        <v>0.1964027778</v>
      </c>
      <c r="G4666" s="15">
        <f>'Producción diaria'!$T$3*$L$2*$M$2*$N$2*E4666*1000/'Costo de tareas'!$B$14</f>
        <v>813.4270069</v>
      </c>
      <c r="H4666" s="16">
        <f>IF(G4666 &gt; 'Costo de tareas'!$B$13, 'Costo de tareas'!$B$13, IF(G4666 &lt; 'Costo de tareas'!$B$13*0.2, 0, 'Costo de tareas'!$B$13- G4666))</f>
        <v>39.28055556</v>
      </c>
      <c r="I4666" s="17">
        <f>IF(H4666=0,'Costo de tareas'!$B$13,'Costo de tareas'!$B$13-H4666)</f>
        <v>0</v>
      </c>
      <c r="J4666" s="2"/>
      <c r="K4666" s="2"/>
      <c r="P4666" s="2"/>
    </row>
    <row r="4667">
      <c r="A4667" s="3" t="s">
        <v>6147</v>
      </c>
      <c r="B4667" s="11" t="str">
        <f t="shared" si="1"/>
        <v>20130714</v>
      </c>
      <c r="C4667" s="12">
        <f t="shared" si="2"/>
        <v>41469</v>
      </c>
      <c r="D4667" s="3" t="str">
        <f t="shared" si="3"/>
        <v>09</v>
      </c>
      <c r="E4667" s="13">
        <v>721.0</v>
      </c>
      <c r="F4667" s="14">
        <f>'Costo de tareas'!$B$15</f>
        <v>0.1964027778</v>
      </c>
      <c r="G4667" s="15">
        <f>'Producción diaria'!$T$3*$L$2*$M$2*$N$2*E4667*1000/'Costo de tareas'!$B$14</f>
        <v>1084.068155</v>
      </c>
      <c r="H4667" s="16">
        <f>IF(G4667 &gt; 'Costo de tareas'!$B$13, 'Costo de tareas'!$B$13, IF(G4667 &lt; 'Costo de tareas'!$B$13*0.2, 0, 'Costo de tareas'!$B$13- G4667))</f>
        <v>39.28055556</v>
      </c>
      <c r="I4667" s="17">
        <f>IF(H4667=0,'Costo de tareas'!$B$13,'Costo de tareas'!$B$13-H4667)</f>
        <v>0</v>
      </c>
      <c r="J4667" s="2"/>
      <c r="K4667" s="2"/>
      <c r="P4667" s="2"/>
    </row>
    <row r="4668">
      <c r="A4668" s="3" t="s">
        <v>6148</v>
      </c>
      <c r="B4668" s="11" t="str">
        <f t="shared" si="1"/>
        <v>20130714</v>
      </c>
      <c r="C4668" s="12">
        <f t="shared" si="2"/>
        <v>41469</v>
      </c>
      <c r="D4668" s="3" t="str">
        <f t="shared" si="3"/>
        <v>10</v>
      </c>
      <c r="E4668" s="13">
        <v>87.0</v>
      </c>
      <c r="F4668" s="14">
        <f>'Costo de tareas'!$B$15</f>
        <v>0.1964027778</v>
      </c>
      <c r="G4668" s="15">
        <f>'Producción diaria'!$T$3*$L$2*$M$2*$N$2*E4668*1000/'Costo de tareas'!$B$14</f>
        <v>130.8098884</v>
      </c>
      <c r="H4668" s="16">
        <f>IF(G4668 &gt; 'Costo de tareas'!$B$13, 'Costo de tareas'!$B$13, IF(G4668 &lt; 'Costo de tareas'!$B$13*0.2, 0, 'Costo de tareas'!$B$13- G4668))</f>
        <v>39.28055556</v>
      </c>
      <c r="I4668" s="17">
        <f>IF(H4668=0,'Costo de tareas'!$B$13,'Costo de tareas'!$B$13-H4668)</f>
        <v>0</v>
      </c>
      <c r="J4668" s="2"/>
      <c r="K4668" s="2"/>
      <c r="P4668" s="2"/>
    </row>
    <row r="4669">
      <c r="A4669" s="3" t="s">
        <v>6150</v>
      </c>
      <c r="B4669" s="11" t="str">
        <f t="shared" si="1"/>
        <v>20130714</v>
      </c>
      <c r="C4669" s="12">
        <f t="shared" si="2"/>
        <v>41469</v>
      </c>
      <c r="D4669" s="3" t="str">
        <f t="shared" si="3"/>
        <v>11</v>
      </c>
      <c r="E4669" s="13">
        <v>962.0</v>
      </c>
      <c r="F4669" s="14">
        <f>'Costo de tareas'!$B$15</f>
        <v>0.1964027778</v>
      </c>
      <c r="G4669" s="15">
        <f>'Producción diaria'!$T$3*$L$2*$M$2*$N$2*E4669*1000/'Costo de tareas'!$B$14</f>
        <v>1446.426582</v>
      </c>
      <c r="H4669" s="16">
        <f>IF(G4669 &gt; 'Costo de tareas'!$B$13, 'Costo de tareas'!$B$13, IF(G4669 &lt; 'Costo de tareas'!$B$13*0.2, 0, 'Costo de tareas'!$B$13- G4669))</f>
        <v>39.28055556</v>
      </c>
      <c r="I4669" s="17">
        <f>IF(H4669=0,'Costo de tareas'!$B$13,'Costo de tareas'!$B$13-H4669)</f>
        <v>0</v>
      </c>
      <c r="J4669" s="2"/>
      <c r="K4669" s="2"/>
      <c r="P4669" s="2"/>
    </row>
    <row r="4670">
      <c r="A4670" s="3" t="s">
        <v>6151</v>
      </c>
      <c r="B4670" s="11" t="str">
        <f t="shared" si="1"/>
        <v>20130714</v>
      </c>
      <c r="C4670" s="12">
        <f t="shared" si="2"/>
        <v>41469</v>
      </c>
      <c r="D4670" s="3" t="str">
        <f t="shared" si="3"/>
        <v>12</v>
      </c>
      <c r="E4670" s="13">
        <v>997.0</v>
      </c>
      <c r="F4670" s="14">
        <f>'Costo de tareas'!$B$15</f>
        <v>0.1964027778</v>
      </c>
      <c r="G4670" s="15">
        <f>'Producción diaria'!$T$3*$L$2*$M$2*$N$2*E4670*1000/'Costo de tareas'!$B$14</f>
        <v>1499.051249</v>
      </c>
      <c r="H4670" s="16">
        <f>IF(G4670 &gt; 'Costo de tareas'!$B$13, 'Costo de tareas'!$B$13, IF(G4670 &lt; 'Costo de tareas'!$B$13*0.2, 0, 'Costo de tareas'!$B$13- G4670))</f>
        <v>39.28055556</v>
      </c>
      <c r="I4670" s="17">
        <f>IF(H4670=0,'Costo de tareas'!$B$13,'Costo de tareas'!$B$13-H4670)</f>
        <v>0</v>
      </c>
      <c r="J4670" s="2"/>
      <c r="K4670" s="2"/>
      <c r="P4670" s="2"/>
    </row>
    <row r="4671">
      <c r="A4671" s="3" t="s">
        <v>6152</v>
      </c>
      <c r="B4671" s="11" t="str">
        <f t="shared" si="1"/>
        <v>20130714</v>
      </c>
      <c r="C4671" s="12">
        <f t="shared" si="2"/>
        <v>41469</v>
      </c>
      <c r="D4671" s="3" t="str">
        <f t="shared" si="3"/>
        <v>13</v>
      </c>
      <c r="E4671" s="13">
        <v>983.0</v>
      </c>
      <c r="F4671" s="14">
        <f>'Costo de tareas'!$B$15</f>
        <v>0.1964027778</v>
      </c>
      <c r="G4671" s="15">
        <f>'Producción diaria'!$T$3*$L$2*$M$2*$N$2*E4671*1000/'Costo de tareas'!$B$14</f>
        <v>1478.001382</v>
      </c>
      <c r="H4671" s="16">
        <f>IF(G4671 &gt; 'Costo de tareas'!$B$13, 'Costo de tareas'!$B$13, IF(G4671 &lt; 'Costo de tareas'!$B$13*0.2, 0, 'Costo de tareas'!$B$13- G4671))</f>
        <v>39.28055556</v>
      </c>
      <c r="I4671" s="17">
        <f>IF(H4671=0,'Costo de tareas'!$B$13,'Costo de tareas'!$B$13-H4671)</f>
        <v>0</v>
      </c>
      <c r="J4671" s="2"/>
      <c r="K4671" s="2"/>
      <c r="P4671" s="2"/>
    </row>
    <row r="4672">
      <c r="A4672" s="3" t="s">
        <v>6153</v>
      </c>
      <c r="B4672" s="11" t="str">
        <f t="shared" si="1"/>
        <v>20130714</v>
      </c>
      <c r="C4672" s="12">
        <f t="shared" si="2"/>
        <v>41469</v>
      </c>
      <c r="D4672" s="3" t="str">
        <f t="shared" si="3"/>
        <v>14</v>
      </c>
      <c r="E4672" s="13">
        <v>907.0</v>
      </c>
      <c r="F4672" s="14">
        <f>'Costo de tareas'!$B$15</f>
        <v>0.1964027778</v>
      </c>
      <c r="G4672" s="15">
        <f>'Producción diaria'!$T$3*$L$2*$M$2*$N$2*E4672*1000/'Costo de tareas'!$B$14</f>
        <v>1363.730675</v>
      </c>
      <c r="H4672" s="16">
        <f>IF(G4672 &gt; 'Costo de tareas'!$B$13, 'Costo de tareas'!$B$13, IF(G4672 &lt; 'Costo de tareas'!$B$13*0.2, 0, 'Costo de tareas'!$B$13- G4672))</f>
        <v>39.28055556</v>
      </c>
      <c r="I4672" s="17">
        <f>IF(H4672=0,'Costo de tareas'!$B$13,'Costo de tareas'!$B$13-H4672)</f>
        <v>0</v>
      </c>
      <c r="J4672" s="2"/>
      <c r="K4672" s="2"/>
      <c r="P4672" s="2"/>
    </row>
    <row r="4673">
      <c r="A4673" s="3" t="s">
        <v>6154</v>
      </c>
      <c r="B4673" s="11" t="str">
        <f t="shared" si="1"/>
        <v>20130714</v>
      </c>
      <c r="C4673" s="12">
        <f t="shared" si="2"/>
        <v>41469</v>
      </c>
      <c r="D4673" s="3" t="str">
        <f t="shared" si="3"/>
        <v>15</v>
      </c>
      <c r="E4673" s="13">
        <v>779.0</v>
      </c>
      <c r="F4673" s="14">
        <f>'Costo de tareas'!$B$15</f>
        <v>0.1964027778</v>
      </c>
      <c r="G4673" s="15">
        <f>'Producción diaria'!$T$3*$L$2*$M$2*$N$2*E4673*1000/'Costo de tareas'!$B$14</f>
        <v>1171.274747</v>
      </c>
      <c r="H4673" s="16">
        <f>IF(G4673 &gt; 'Costo de tareas'!$B$13, 'Costo de tareas'!$B$13, IF(G4673 &lt; 'Costo de tareas'!$B$13*0.2, 0, 'Costo de tareas'!$B$13- G4673))</f>
        <v>39.28055556</v>
      </c>
      <c r="I4673" s="17">
        <f>IF(H4673=0,'Costo de tareas'!$B$13,'Costo de tareas'!$B$13-H4673)</f>
        <v>0</v>
      </c>
      <c r="J4673" s="2"/>
      <c r="K4673" s="2"/>
      <c r="P4673" s="2"/>
    </row>
    <row r="4674">
      <c r="A4674" s="3" t="s">
        <v>6155</v>
      </c>
      <c r="B4674" s="11" t="str">
        <f t="shared" si="1"/>
        <v>20130714</v>
      </c>
      <c r="C4674" s="12">
        <f t="shared" si="2"/>
        <v>41469</v>
      </c>
      <c r="D4674" s="3" t="str">
        <f t="shared" si="3"/>
        <v>16</v>
      </c>
      <c r="E4674" s="13">
        <v>6.0</v>
      </c>
      <c r="F4674" s="14">
        <f>'Costo de tareas'!$B$15</f>
        <v>0.1964027778</v>
      </c>
      <c r="G4674" s="15">
        <f>'Producción diaria'!$T$3*$L$2*$M$2*$N$2*E4674*1000/'Costo de tareas'!$B$14</f>
        <v>9.021371611</v>
      </c>
      <c r="H4674" s="16">
        <f>IF(G4674 &gt; 'Costo de tareas'!$B$13, 'Costo de tareas'!$B$13, IF(G4674 &lt; 'Costo de tareas'!$B$13*0.2, 0, 'Costo de tareas'!$B$13- G4674))</f>
        <v>30.25918394</v>
      </c>
      <c r="I4674" s="17">
        <f>IF(H4674=0,'Costo de tareas'!$B$13,'Costo de tareas'!$B$13-H4674)</f>
        <v>9.021371611</v>
      </c>
      <c r="J4674" s="2"/>
      <c r="K4674" s="2"/>
      <c r="P4674" s="2"/>
    </row>
    <row r="4675">
      <c r="A4675" s="3" t="s">
        <v>6156</v>
      </c>
      <c r="B4675" s="11" t="str">
        <f t="shared" si="1"/>
        <v>20130714</v>
      </c>
      <c r="C4675" s="12">
        <f t="shared" si="2"/>
        <v>41469</v>
      </c>
      <c r="D4675" s="3" t="str">
        <f t="shared" si="3"/>
        <v>17</v>
      </c>
      <c r="E4675" s="13">
        <v>413.0</v>
      </c>
      <c r="F4675" s="14">
        <f>'Costo de tareas'!$B$15</f>
        <v>0.1964027778</v>
      </c>
      <c r="G4675" s="15">
        <f>'Producción diaria'!$T$3*$L$2*$M$2*$N$2*E4675*1000/'Costo de tareas'!$B$14</f>
        <v>620.9710792</v>
      </c>
      <c r="H4675" s="16">
        <f>IF(G4675 &gt; 'Costo de tareas'!$B$13, 'Costo de tareas'!$B$13, IF(G4675 &lt; 'Costo de tareas'!$B$13*0.2, 0, 'Costo de tareas'!$B$13- G4675))</f>
        <v>39.28055556</v>
      </c>
      <c r="I4675" s="17">
        <f>IF(H4675=0,'Costo de tareas'!$B$13,'Costo de tareas'!$B$13-H4675)</f>
        <v>0</v>
      </c>
      <c r="J4675" s="2"/>
      <c r="K4675" s="2"/>
      <c r="P4675" s="2"/>
    </row>
    <row r="4676">
      <c r="A4676" s="3" t="s">
        <v>6157</v>
      </c>
      <c r="B4676" s="11" t="str">
        <f t="shared" si="1"/>
        <v>20130714</v>
      </c>
      <c r="C4676" s="12">
        <f t="shared" si="2"/>
        <v>41469</v>
      </c>
      <c r="D4676" s="3" t="str">
        <f t="shared" si="3"/>
        <v>18</v>
      </c>
      <c r="E4676" s="13">
        <v>204.0</v>
      </c>
      <c r="F4676" s="14">
        <f>'Costo de tareas'!$B$15</f>
        <v>0.1964027778</v>
      </c>
      <c r="G4676" s="15">
        <f>'Producción diaria'!$T$3*$L$2*$M$2*$N$2*E4676*1000/'Costo de tareas'!$B$14</f>
        <v>306.7266348</v>
      </c>
      <c r="H4676" s="16">
        <f>IF(G4676 &gt; 'Costo de tareas'!$B$13, 'Costo de tareas'!$B$13, IF(G4676 &lt; 'Costo de tareas'!$B$13*0.2, 0, 'Costo de tareas'!$B$13- G4676))</f>
        <v>39.28055556</v>
      </c>
      <c r="I4676" s="17">
        <f>IF(H4676=0,'Costo de tareas'!$B$13,'Costo de tareas'!$B$13-H4676)</f>
        <v>0</v>
      </c>
      <c r="J4676" s="2"/>
      <c r="K4676" s="2"/>
      <c r="P4676" s="2"/>
    </row>
    <row r="4677">
      <c r="A4677" s="3" t="s">
        <v>6158</v>
      </c>
      <c r="B4677" s="11" t="str">
        <f t="shared" si="1"/>
        <v>20130714</v>
      </c>
      <c r="C4677" s="12">
        <f t="shared" si="2"/>
        <v>41469</v>
      </c>
      <c r="D4677" s="3" t="str">
        <f t="shared" si="3"/>
        <v>19</v>
      </c>
      <c r="E4677" s="13">
        <v>4.0</v>
      </c>
      <c r="F4677" s="14">
        <f>'Costo de tareas'!$B$15</f>
        <v>0.1964027778</v>
      </c>
      <c r="G4677" s="15">
        <f>'Producción diaria'!$T$3*$L$2*$M$2*$N$2*E4677*1000/'Costo de tareas'!$B$14</f>
        <v>6.014247741</v>
      </c>
      <c r="H4677" s="16">
        <f>IF(G4677 &gt; 'Costo de tareas'!$B$13, 'Costo de tareas'!$B$13, IF(G4677 &lt; 'Costo de tareas'!$B$13*0.2, 0, 'Costo de tareas'!$B$13- G4677))</f>
        <v>0</v>
      </c>
      <c r="I4677" s="17">
        <f>IF(H4677=0,'Costo de tareas'!$B$13,'Costo de tareas'!$B$13-H4677)</f>
        <v>39.28055556</v>
      </c>
      <c r="J4677" s="2"/>
      <c r="K4677" s="2"/>
      <c r="P4677" s="2"/>
    </row>
    <row r="4678">
      <c r="A4678" s="3" t="s">
        <v>6159</v>
      </c>
      <c r="B4678" s="11" t="str">
        <f t="shared" si="1"/>
        <v>20130714</v>
      </c>
      <c r="C4678" s="12">
        <f t="shared" si="2"/>
        <v>41469</v>
      </c>
      <c r="D4678" s="3" t="str">
        <f t="shared" si="3"/>
        <v>20</v>
      </c>
      <c r="E4678" s="13">
        <v>0.0</v>
      </c>
      <c r="F4678" s="14">
        <f>'Costo de tareas'!$B$15</f>
        <v>0.1964027778</v>
      </c>
      <c r="G4678" s="15">
        <f>'Producción diaria'!$T$3*$L$2*$M$2*$N$2*E4678*1000/'Costo de tareas'!$B$14</f>
        <v>0</v>
      </c>
      <c r="H4678" s="16">
        <f>IF(G4678 &gt; 'Costo de tareas'!$B$13, 'Costo de tareas'!$B$13, IF(G4678 &lt; 'Costo de tareas'!$B$13*0.2, 0, 'Costo de tareas'!$B$13- G4678))</f>
        <v>0</v>
      </c>
      <c r="I4678" s="17">
        <f>IF(H4678=0,'Costo de tareas'!$B$13,'Costo de tareas'!$B$13-H4678)</f>
        <v>39.28055556</v>
      </c>
      <c r="J4678" s="2"/>
      <c r="K4678" s="2"/>
      <c r="P4678" s="2"/>
    </row>
    <row r="4679">
      <c r="A4679" s="3" t="s">
        <v>6161</v>
      </c>
      <c r="B4679" s="11" t="str">
        <f t="shared" si="1"/>
        <v>20130714</v>
      </c>
      <c r="C4679" s="12">
        <f t="shared" si="2"/>
        <v>41469</v>
      </c>
      <c r="D4679" s="3" t="str">
        <f t="shared" si="3"/>
        <v>21</v>
      </c>
      <c r="E4679" s="13">
        <v>0.0</v>
      </c>
      <c r="F4679" s="14">
        <f>'Costo de tareas'!$B$15</f>
        <v>0.1964027778</v>
      </c>
      <c r="G4679" s="15">
        <f>'Producción diaria'!$T$3*$L$2*$M$2*$N$2*E4679*1000/'Costo de tareas'!$B$14</f>
        <v>0</v>
      </c>
      <c r="H4679" s="16">
        <f>IF(G4679 &gt; 'Costo de tareas'!$B$13, 'Costo de tareas'!$B$13, IF(G4679 &lt; 'Costo de tareas'!$B$13*0.2, 0, 'Costo de tareas'!$B$13- G4679))</f>
        <v>0</v>
      </c>
      <c r="I4679" s="17">
        <f>IF(H4679=0,'Costo de tareas'!$B$13,'Costo de tareas'!$B$13-H4679)</f>
        <v>39.28055556</v>
      </c>
      <c r="J4679" s="2"/>
      <c r="K4679" s="2"/>
      <c r="P4679" s="2"/>
    </row>
    <row r="4680">
      <c r="A4680" s="3" t="s">
        <v>6162</v>
      </c>
      <c r="B4680" s="11" t="str">
        <f t="shared" si="1"/>
        <v>20130714</v>
      </c>
      <c r="C4680" s="12">
        <f t="shared" si="2"/>
        <v>41469</v>
      </c>
      <c r="D4680" s="3" t="str">
        <f t="shared" si="3"/>
        <v>22</v>
      </c>
      <c r="E4680" s="13">
        <v>0.0</v>
      </c>
      <c r="F4680" s="14">
        <f>'Costo de tareas'!$B$15</f>
        <v>0.1964027778</v>
      </c>
      <c r="G4680" s="15">
        <f>'Producción diaria'!$T$3*$L$2*$M$2*$N$2*E4680*1000/'Costo de tareas'!$B$14</f>
        <v>0</v>
      </c>
      <c r="H4680" s="16">
        <f>IF(G4680 &gt; 'Costo de tareas'!$B$13, 'Costo de tareas'!$B$13, IF(G4680 &lt; 'Costo de tareas'!$B$13*0.2, 0, 'Costo de tareas'!$B$13- G4680))</f>
        <v>0</v>
      </c>
      <c r="I4680" s="17">
        <f>IF(H4680=0,'Costo de tareas'!$B$13,'Costo de tareas'!$B$13-H4680)</f>
        <v>39.28055556</v>
      </c>
      <c r="J4680" s="2"/>
      <c r="K4680" s="2"/>
      <c r="P4680" s="2"/>
    </row>
    <row r="4681">
      <c r="A4681" s="3" t="s">
        <v>6163</v>
      </c>
      <c r="B4681" s="11" t="str">
        <f t="shared" si="1"/>
        <v>20130714</v>
      </c>
      <c r="C4681" s="12">
        <f t="shared" si="2"/>
        <v>41469</v>
      </c>
      <c r="D4681" s="3" t="str">
        <f t="shared" si="3"/>
        <v>23</v>
      </c>
      <c r="E4681" s="13">
        <v>0.0</v>
      </c>
      <c r="F4681" s="14">
        <f>'Costo de tareas'!$B$15</f>
        <v>0.1964027778</v>
      </c>
      <c r="G4681" s="15">
        <f>'Producción diaria'!$T$3*$L$2*$M$2*$N$2*E4681*1000/'Costo de tareas'!$B$14</f>
        <v>0</v>
      </c>
      <c r="H4681" s="16">
        <f>IF(G4681 &gt; 'Costo de tareas'!$B$13, 'Costo de tareas'!$B$13, IF(G4681 &lt; 'Costo de tareas'!$B$13*0.2, 0, 'Costo de tareas'!$B$13- G4681))</f>
        <v>0</v>
      </c>
      <c r="I4681" s="17">
        <f>IF(H4681=0,'Costo de tareas'!$B$13,'Costo de tareas'!$B$13-H4681)</f>
        <v>39.28055556</v>
      </c>
      <c r="J4681" s="2"/>
      <c r="K4681" s="2"/>
      <c r="P4681" s="2"/>
    </row>
    <row r="4682">
      <c r="A4682" s="3" t="s">
        <v>6164</v>
      </c>
      <c r="B4682" s="11" t="str">
        <f t="shared" si="1"/>
        <v>20130715</v>
      </c>
      <c r="C4682" s="12">
        <f t="shared" si="2"/>
        <v>41470</v>
      </c>
      <c r="D4682" s="3" t="str">
        <f t="shared" si="3"/>
        <v>00</v>
      </c>
      <c r="E4682" s="13">
        <v>0.0</v>
      </c>
      <c r="F4682" s="14">
        <f>'Costo de tareas'!$B$15</f>
        <v>0.1964027778</v>
      </c>
      <c r="G4682" s="15">
        <f>'Producción diaria'!$T$3*$L$2*$M$2*$N$2*E4682*1000/'Costo de tareas'!$B$14</f>
        <v>0</v>
      </c>
      <c r="H4682" s="16">
        <f>IF(G4682 &gt; 'Costo de tareas'!$B$13, 'Costo de tareas'!$B$13, IF(G4682 &lt; 'Costo de tareas'!$B$13*0.2, 0, 'Costo de tareas'!$B$13- G4682))</f>
        <v>0</v>
      </c>
      <c r="I4682" s="17">
        <f>IF(H4682=0,'Costo de tareas'!$B$13,'Costo de tareas'!$B$13-H4682)</f>
        <v>39.28055556</v>
      </c>
      <c r="J4682" s="2"/>
      <c r="K4682" s="2"/>
      <c r="P4682" s="2"/>
    </row>
    <row r="4683">
      <c r="A4683" s="3" t="s">
        <v>6166</v>
      </c>
      <c r="B4683" s="11" t="str">
        <f t="shared" si="1"/>
        <v>20130715</v>
      </c>
      <c r="C4683" s="12">
        <f t="shared" si="2"/>
        <v>41470</v>
      </c>
      <c r="D4683" s="3" t="str">
        <f t="shared" si="3"/>
        <v>01</v>
      </c>
      <c r="E4683" s="13">
        <v>0.0</v>
      </c>
      <c r="F4683" s="14">
        <f>'Costo de tareas'!$B$15</f>
        <v>0.1964027778</v>
      </c>
      <c r="G4683" s="15">
        <f>'Producción diaria'!$T$3*$L$2*$M$2*$N$2*E4683*1000/'Costo de tareas'!$B$14</f>
        <v>0</v>
      </c>
      <c r="H4683" s="16">
        <f>IF(G4683 &gt; 'Costo de tareas'!$B$13, 'Costo de tareas'!$B$13, IF(G4683 &lt; 'Costo de tareas'!$B$13*0.2, 0, 'Costo de tareas'!$B$13- G4683))</f>
        <v>0</v>
      </c>
      <c r="I4683" s="17">
        <f>IF(H4683=0,'Costo de tareas'!$B$13,'Costo de tareas'!$B$13-H4683)</f>
        <v>39.28055556</v>
      </c>
      <c r="J4683" s="2"/>
      <c r="K4683" s="2"/>
      <c r="P4683" s="2"/>
    </row>
    <row r="4684">
      <c r="A4684" s="3" t="s">
        <v>6168</v>
      </c>
      <c r="B4684" s="11" t="str">
        <f t="shared" si="1"/>
        <v>20130715</v>
      </c>
      <c r="C4684" s="12">
        <f t="shared" si="2"/>
        <v>41470</v>
      </c>
      <c r="D4684" s="3" t="str">
        <f t="shared" si="3"/>
        <v>02</v>
      </c>
      <c r="E4684" s="13">
        <v>0.0</v>
      </c>
      <c r="F4684" s="14">
        <f>'Costo de tareas'!$B$15</f>
        <v>0.1964027778</v>
      </c>
      <c r="G4684" s="15">
        <f>'Producción diaria'!$T$3*$L$2*$M$2*$N$2*E4684*1000/'Costo de tareas'!$B$14</f>
        <v>0</v>
      </c>
      <c r="H4684" s="16">
        <f>IF(G4684 &gt; 'Costo de tareas'!$B$13, 'Costo de tareas'!$B$13, IF(G4684 &lt; 'Costo de tareas'!$B$13*0.2, 0, 'Costo de tareas'!$B$13- G4684))</f>
        <v>0</v>
      </c>
      <c r="I4684" s="17">
        <f>IF(H4684=0,'Costo de tareas'!$B$13,'Costo de tareas'!$B$13-H4684)</f>
        <v>39.28055556</v>
      </c>
      <c r="J4684" s="2"/>
      <c r="K4684" s="2"/>
      <c r="P4684" s="2"/>
    </row>
    <row r="4685">
      <c r="A4685" s="3" t="s">
        <v>6170</v>
      </c>
      <c r="B4685" s="11" t="str">
        <f t="shared" si="1"/>
        <v>20130715</v>
      </c>
      <c r="C4685" s="12">
        <f t="shared" si="2"/>
        <v>41470</v>
      </c>
      <c r="D4685" s="3" t="str">
        <f t="shared" si="3"/>
        <v>03</v>
      </c>
      <c r="E4685" s="13">
        <v>0.0</v>
      </c>
      <c r="F4685" s="14">
        <f>'Costo de tareas'!$B$15</f>
        <v>0.1964027778</v>
      </c>
      <c r="G4685" s="15">
        <f>'Producción diaria'!$T$3*$L$2*$M$2*$N$2*E4685*1000/'Costo de tareas'!$B$14</f>
        <v>0</v>
      </c>
      <c r="H4685" s="16">
        <f>IF(G4685 &gt; 'Costo de tareas'!$B$13, 'Costo de tareas'!$B$13, IF(G4685 &lt; 'Costo de tareas'!$B$13*0.2, 0, 'Costo de tareas'!$B$13- G4685))</f>
        <v>0</v>
      </c>
      <c r="I4685" s="17">
        <f>IF(H4685=0,'Costo de tareas'!$B$13,'Costo de tareas'!$B$13-H4685)</f>
        <v>39.28055556</v>
      </c>
      <c r="J4685" s="2"/>
      <c r="K4685" s="2"/>
      <c r="P4685" s="2"/>
    </row>
    <row r="4686">
      <c r="A4686" s="3" t="s">
        <v>6171</v>
      </c>
      <c r="B4686" s="11" t="str">
        <f t="shared" si="1"/>
        <v>20130715</v>
      </c>
      <c r="C4686" s="12">
        <f t="shared" si="2"/>
        <v>41470</v>
      </c>
      <c r="D4686" s="3" t="str">
        <f t="shared" si="3"/>
        <v>04</v>
      </c>
      <c r="E4686" s="13">
        <v>0.0</v>
      </c>
      <c r="F4686" s="14">
        <f>'Costo de tareas'!$B$15</f>
        <v>0.1964027778</v>
      </c>
      <c r="G4686" s="15">
        <f>'Producción diaria'!$T$3*$L$2*$M$2*$N$2*E4686*1000/'Costo de tareas'!$B$14</f>
        <v>0</v>
      </c>
      <c r="H4686" s="16">
        <f>IF(G4686 &gt; 'Costo de tareas'!$B$13, 'Costo de tareas'!$B$13, IF(G4686 &lt; 'Costo de tareas'!$B$13*0.2, 0, 'Costo de tareas'!$B$13- G4686))</f>
        <v>0</v>
      </c>
      <c r="I4686" s="17">
        <f>IF(H4686=0,'Costo de tareas'!$B$13,'Costo de tareas'!$B$13-H4686)</f>
        <v>39.28055556</v>
      </c>
      <c r="J4686" s="2"/>
      <c r="K4686" s="2"/>
      <c r="P4686" s="2"/>
    </row>
    <row r="4687">
      <c r="A4687" s="3" t="s">
        <v>6172</v>
      </c>
      <c r="B4687" s="11" t="str">
        <f t="shared" si="1"/>
        <v>20130715</v>
      </c>
      <c r="C4687" s="12">
        <f t="shared" si="2"/>
        <v>41470</v>
      </c>
      <c r="D4687" s="3" t="str">
        <f t="shared" si="3"/>
        <v>05</v>
      </c>
      <c r="E4687" s="13">
        <v>331.5</v>
      </c>
      <c r="F4687" s="14">
        <f>'Costo de tareas'!$B$15</f>
        <v>0.1964027778</v>
      </c>
      <c r="G4687" s="15">
        <f>'Producción diaria'!$T$3*$L$2*$M$2*$N$2*E4687*1000/'Costo de tareas'!$B$14</f>
        <v>498.4307815</v>
      </c>
      <c r="H4687" s="16">
        <f>IF(G4687 &gt; 'Costo de tareas'!$B$13, 'Costo de tareas'!$B$13, IF(G4687 &lt; 'Costo de tareas'!$B$13*0.2, 0, 'Costo de tareas'!$B$13- G4687))</f>
        <v>39.28055556</v>
      </c>
      <c r="I4687" s="17">
        <f>IF(H4687=0,'Costo de tareas'!$B$13,'Costo de tareas'!$B$13-H4687)</f>
        <v>0</v>
      </c>
      <c r="J4687" s="2"/>
      <c r="K4687" s="2"/>
      <c r="P4687" s="2"/>
    </row>
    <row r="4688">
      <c r="A4688" s="3" t="s">
        <v>6173</v>
      </c>
      <c r="B4688" s="11" t="str">
        <f t="shared" si="1"/>
        <v>20130715</v>
      </c>
      <c r="C4688" s="12">
        <f t="shared" si="2"/>
        <v>41470</v>
      </c>
      <c r="D4688" s="3" t="str">
        <f t="shared" si="3"/>
        <v>06</v>
      </c>
      <c r="E4688" s="13">
        <v>142.0</v>
      </c>
      <c r="F4688" s="14">
        <f>'Costo de tareas'!$B$15</f>
        <v>0.1964027778</v>
      </c>
      <c r="G4688" s="15">
        <f>'Producción diaria'!$T$3*$L$2*$M$2*$N$2*E4688*1000/'Costo de tareas'!$B$14</f>
        <v>213.5057948</v>
      </c>
      <c r="H4688" s="16">
        <f>IF(G4688 &gt; 'Costo de tareas'!$B$13, 'Costo de tareas'!$B$13, IF(G4688 &lt; 'Costo de tareas'!$B$13*0.2, 0, 'Costo de tareas'!$B$13- G4688))</f>
        <v>39.28055556</v>
      </c>
      <c r="I4688" s="17">
        <f>IF(H4688=0,'Costo de tareas'!$B$13,'Costo de tareas'!$B$13-H4688)</f>
        <v>0</v>
      </c>
      <c r="J4688" s="2"/>
      <c r="K4688" s="2"/>
      <c r="P4688" s="2"/>
    </row>
    <row r="4689">
      <c r="A4689" s="3" t="s">
        <v>6175</v>
      </c>
      <c r="B4689" s="11" t="str">
        <f t="shared" si="1"/>
        <v>20130715</v>
      </c>
      <c r="C4689" s="12">
        <f t="shared" si="2"/>
        <v>41470</v>
      </c>
      <c r="D4689" s="3" t="str">
        <f t="shared" si="3"/>
        <v>07</v>
      </c>
      <c r="E4689" s="13">
        <v>339.0</v>
      </c>
      <c r="F4689" s="14">
        <f>'Costo de tareas'!$B$15</f>
        <v>0.1964027778</v>
      </c>
      <c r="G4689" s="15">
        <f>'Producción diaria'!$T$3*$L$2*$M$2*$N$2*E4689*1000/'Costo de tareas'!$B$14</f>
        <v>509.707496</v>
      </c>
      <c r="H4689" s="16">
        <f>IF(G4689 &gt; 'Costo de tareas'!$B$13, 'Costo de tareas'!$B$13, IF(G4689 &lt; 'Costo de tareas'!$B$13*0.2, 0, 'Costo de tareas'!$B$13- G4689))</f>
        <v>39.28055556</v>
      </c>
      <c r="I4689" s="17">
        <f>IF(H4689=0,'Costo de tareas'!$B$13,'Costo de tareas'!$B$13-H4689)</f>
        <v>0</v>
      </c>
      <c r="J4689" s="2"/>
      <c r="K4689" s="2"/>
      <c r="P4689" s="2"/>
    </row>
    <row r="4690">
      <c r="A4690" s="3" t="s">
        <v>6177</v>
      </c>
      <c r="B4690" s="11" t="str">
        <f t="shared" si="1"/>
        <v>20130715</v>
      </c>
      <c r="C4690" s="12">
        <f t="shared" si="2"/>
        <v>41470</v>
      </c>
      <c r="D4690" s="3" t="str">
        <f t="shared" si="3"/>
        <v>08</v>
      </c>
      <c r="E4690" s="13">
        <v>532.0</v>
      </c>
      <c r="F4690" s="14">
        <f>'Costo de tareas'!$B$15</f>
        <v>0.1964027778</v>
      </c>
      <c r="G4690" s="15">
        <f>'Producción diaria'!$T$3*$L$2*$M$2*$N$2*E4690*1000/'Costo de tareas'!$B$14</f>
        <v>799.8949495</v>
      </c>
      <c r="H4690" s="16">
        <f>IF(G4690 &gt; 'Costo de tareas'!$B$13, 'Costo de tareas'!$B$13, IF(G4690 &lt; 'Costo de tareas'!$B$13*0.2, 0, 'Costo de tareas'!$B$13- G4690))</f>
        <v>39.28055556</v>
      </c>
      <c r="I4690" s="17">
        <f>IF(H4690=0,'Costo de tareas'!$B$13,'Costo de tareas'!$B$13-H4690)</f>
        <v>0</v>
      </c>
      <c r="J4690" s="2"/>
      <c r="K4690" s="2"/>
      <c r="P4690" s="2"/>
    </row>
    <row r="4691">
      <c r="A4691" s="3" t="s">
        <v>6179</v>
      </c>
      <c r="B4691" s="11" t="str">
        <f t="shared" si="1"/>
        <v>20130715</v>
      </c>
      <c r="C4691" s="12">
        <f t="shared" si="2"/>
        <v>41470</v>
      </c>
      <c r="D4691" s="3" t="str">
        <f t="shared" si="3"/>
        <v>09</v>
      </c>
      <c r="E4691" s="13">
        <v>713.0</v>
      </c>
      <c r="F4691" s="14">
        <f>'Costo de tareas'!$B$15</f>
        <v>0.1964027778</v>
      </c>
      <c r="G4691" s="15">
        <f>'Producción diaria'!$T$3*$L$2*$M$2*$N$2*E4691*1000/'Costo de tareas'!$B$14</f>
        <v>1072.03966</v>
      </c>
      <c r="H4691" s="16">
        <f>IF(G4691 &gt; 'Costo de tareas'!$B$13, 'Costo de tareas'!$B$13, IF(G4691 &lt; 'Costo de tareas'!$B$13*0.2, 0, 'Costo de tareas'!$B$13- G4691))</f>
        <v>39.28055556</v>
      </c>
      <c r="I4691" s="17">
        <f>IF(H4691=0,'Costo de tareas'!$B$13,'Costo de tareas'!$B$13-H4691)</f>
        <v>0</v>
      </c>
      <c r="J4691" s="2"/>
      <c r="K4691" s="2"/>
      <c r="P4691" s="2"/>
    </row>
    <row r="4692">
      <c r="A4692" s="3" t="s">
        <v>6181</v>
      </c>
      <c r="B4692" s="11" t="str">
        <f t="shared" si="1"/>
        <v>20130715</v>
      </c>
      <c r="C4692" s="12">
        <f t="shared" si="2"/>
        <v>41470</v>
      </c>
      <c r="D4692" s="3" t="str">
        <f t="shared" si="3"/>
        <v>10</v>
      </c>
      <c r="E4692" s="13">
        <v>852.0</v>
      </c>
      <c r="F4692" s="14">
        <f>'Costo de tareas'!$B$15</f>
        <v>0.1964027778</v>
      </c>
      <c r="G4692" s="15">
        <f>'Producción diaria'!$T$3*$L$2*$M$2*$N$2*E4692*1000/'Costo de tareas'!$B$14</f>
        <v>1281.034769</v>
      </c>
      <c r="H4692" s="16">
        <f>IF(G4692 &gt; 'Costo de tareas'!$B$13, 'Costo de tareas'!$B$13, IF(G4692 &lt; 'Costo de tareas'!$B$13*0.2, 0, 'Costo de tareas'!$B$13- G4692))</f>
        <v>39.28055556</v>
      </c>
      <c r="I4692" s="17">
        <f>IF(H4692=0,'Costo de tareas'!$B$13,'Costo de tareas'!$B$13-H4692)</f>
        <v>0</v>
      </c>
      <c r="J4692" s="2"/>
      <c r="K4692" s="2"/>
      <c r="P4692" s="2"/>
    </row>
    <row r="4693">
      <c r="A4693" s="3" t="s">
        <v>6183</v>
      </c>
      <c r="B4693" s="11" t="str">
        <f t="shared" si="1"/>
        <v>20130715</v>
      </c>
      <c r="C4693" s="12">
        <f t="shared" si="2"/>
        <v>41470</v>
      </c>
      <c r="D4693" s="3" t="str">
        <f t="shared" si="3"/>
        <v>11</v>
      </c>
      <c r="E4693" s="13">
        <v>942.0</v>
      </c>
      <c r="F4693" s="14">
        <f>'Costo de tareas'!$B$15</f>
        <v>0.1964027778</v>
      </c>
      <c r="G4693" s="15">
        <f>'Producción diaria'!$T$3*$L$2*$M$2*$N$2*E4693*1000/'Costo de tareas'!$B$14</f>
        <v>1416.355343</v>
      </c>
      <c r="H4693" s="16">
        <f>IF(G4693 &gt; 'Costo de tareas'!$B$13, 'Costo de tareas'!$B$13, IF(G4693 &lt; 'Costo de tareas'!$B$13*0.2, 0, 'Costo de tareas'!$B$13- G4693))</f>
        <v>39.28055556</v>
      </c>
      <c r="I4693" s="17">
        <f>IF(H4693=0,'Costo de tareas'!$B$13,'Costo de tareas'!$B$13-H4693)</f>
        <v>0</v>
      </c>
      <c r="J4693" s="2"/>
      <c r="K4693" s="2"/>
      <c r="P4693" s="2"/>
    </row>
    <row r="4694">
      <c r="A4694" s="3" t="s">
        <v>6185</v>
      </c>
      <c r="B4694" s="11" t="str">
        <f t="shared" si="1"/>
        <v>20130715</v>
      </c>
      <c r="C4694" s="12">
        <f t="shared" si="2"/>
        <v>41470</v>
      </c>
      <c r="D4694" s="3" t="str">
        <f t="shared" si="3"/>
        <v>12</v>
      </c>
      <c r="E4694" s="13">
        <v>965.0</v>
      </c>
      <c r="F4694" s="14">
        <f>'Costo de tareas'!$B$15</f>
        <v>0.1964027778</v>
      </c>
      <c r="G4694" s="15">
        <f>'Producción diaria'!$T$3*$L$2*$M$2*$N$2*E4694*1000/'Costo de tareas'!$B$14</f>
        <v>1450.937267</v>
      </c>
      <c r="H4694" s="16">
        <f>IF(G4694 &gt; 'Costo de tareas'!$B$13, 'Costo de tareas'!$B$13, IF(G4694 &lt; 'Costo de tareas'!$B$13*0.2, 0, 'Costo de tareas'!$B$13- G4694))</f>
        <v>39.28055556</v>
      </c>
      <c r="I4694" s="17">
        <f>IF(H4694=0,'Costo de tareas'!$B$13,'Costo de tareas'!$B$13-H4694)</f>
        <v>0</v>
      </c>
      <c r="J4694" s="2"/>
      <c r="K4694" s="2"/>
      <c r="P4694" s="2"/>
    </row>
    <row r="4695">
      <c r="A4695" s="3" t="s">
        <v>6186</v>
      </c>
      <c r="B4695" s="11" t="str">
        <f t="shared" si="1"/>
        <v>20130715</v>
      </c>
      <c r="C4695" s="12">
        <f t="shared" si="2"/>
        <v>41470</v>
      </c>
      <c r="D4695" s="3" t="str">
        <f t="shared" si="3"/>
        <v>13</v>
      </c>
      <c r="E4695" s="13">
        <v>964.0</v>
      </c>
      <c r="F4695" s="14">
        <f>'Costo de tareas'!$B$15</f>
        <v>0.1964027778</v>
      </c>
      <c r="G4695" s="15">
        <f>'Producción diaria'!$T$3*$L$2*$M$2*$N$2*E4695*1000/'Costo de tareas'!$B$14</f>
        <v>1449.433705</v>
      </c>
      <c r="H4695" s="16">
        <f>IF(G4695 &gt; 'Costo de tareas'!$B$13, 'Costo de tareas'!$B$13, IF(G4695 &lt; 'Costo de tareas'!$B$13*0.2, 0, 'Costo de tareas'!$B$13- G4695))</f>
        <v>39.28055556</v>
      </c>
      <c r="I4695" s="17">
        <f>IF(H4695=0,'Costo de tareas'!$B$13,'Costo de tareas'!$B$13-H4695)</f>
        <v>0</v>
      </c>
      <c r="J4695" s="2"/>
      <c r="K4695" s="2"/>
      <c r="P4695" s="2"/>
    </row>
    <row r="4696">
      <c r="A4696" s="3" t="s">
        <v>6187</v>
      </c>
      <c r="B4696" s="11" t="str">
        <f t="shared" si="1"/>
        <v>20130715</v>
      </c>
      <c r="C4696" s="12">
        <f t="shared" si="2"/>
        <v>41470</v>
      </c>
      <c r="D4696" s="3" t="str">
        <f t="shared" si="3"/>
        <v>14</v>
      </c>
      <c r="E4696" s="13">
        <v>908.0</v>
      </c>
      <c r="F4696" s="14">
        <f>'Costo de tareas'!$B$15</f>
        <v>0.1964027778</v>
      </c>
      <c r="G4696" s="15">
        <f>'Producción diaria'!$T$3*$L$2*$M$2*$N$2*E4696*1000/'Costo de tareas'!$B$14</f>
        <v>1365.234237</v>
      </c>
      <c r="H4696" s="16">
        <f>IF(G4696 &gt; 'Costo de tareas'!$B$13, 'Costo de tareas'!$B$13, IF(G4696 &lt; 'Costo de tareas'!$B$13*0.2, 0, 'Costo de tareas'!$B$13- G4696))</f>
        <v>39.28055556</v>
      </c>
      <c r="I4696" s="17">
        <f>IF(H4696=0,'Costo de tareas'!$B$13,'Costo de tareas'!$B$13-H4696)</f>
        <v>0</v>
      </c>
      <c r="J4696" s="2"/>
      <c r="K4696" s="2"/>
      <c r="P4696" s="2"/>
    </row>
    <row r="4697">
      <c r="A4697" s="3" t="s">
        <v>6188</v>
      </c>
      <c r="B4697" s="11" t="str">
        <f t="shared" si="1"/>
        <v>20130715</v>
      </c>
      <c r="C4697" s="12">
        <f t="shared" si="2"/>
        <v>41470</v>
      </c>
      <c r="D4697" s="3" t="str">
        <f t="shared" si="3"/>
        <v>15</v>
      </c>
      <c r="E4697" s="13">
        <v>758.0</v>
      </c>
      <c r="F4697" s="14">
        <f>'Costo de tareas'!$B$15</f>
        <v>0.1964027778</v>
      </c>
      <c r="G4697" s="15">
        <f>'Producción diaria'!$T$3*$L$2*$M$2*$N$2*E4697*1000/'Costo de tareas'!$B$14</f>
        <v>1139.699947</v>
      </c>
      <c r="H4697" s="16">
        <f>IF(G4697 &gt; 'Costo de tareas'!$B$13, 'Costo de tareas'!$B$13, IF(G4697 &lt; 'Costo de tareas'!$B$13*0.2, 0, 'Costo de tareas'!$B$13- G4697))</f>
        <v>39.28055556</v>
      </c>
      <c r="I4697" s="17">
        <f>IF(H4697=0,'Costo de tareas'!$B$13,'Costo de tareas'!$B$13-H4697)</f>
        <v>0</v>
      </c>
      <c r="J4697" s="2"/>
      <c r="K4697" s="2"/>
      <c r="P4697" s="2"/>
    </row>
    <row r="4698">
      <c r="A4698" s="3" t="s">
        <v>6189</v>
      </c>
      <c r="B4698" s="11" t="str">
        <f t="shared" si="1"/>
        <v>20130715</v>
      </c>
      <c r="C4698" s="12">
        <f t="shared" si="2"/>
        <v>41470</v>
      </c>
      <c r="D4698" s="3" t="str">
        <f t="shared" si="3"/>
        <v>16</v>
      </c>
      <c r="E4698" s="13">
        <v>604.0</v>
      </c>
      <c r="F4698" s="14">
        <f>'Costo de tareas'!$B$15</f>
        <v>0.1964027778</v>
      </c>
      <c r="G4698" s="15">
        <f>'Producción diaria'!$T$3*$L$2*$M$2*$N$2*E4698*1000/'Costo de tareas'!$B$14</f>
        <v>908.1514088</v>
      </c>
      <c r="H4698" s="16">
        <f>IF(G4698 &gt; 'Costo de tareas'!$B$13, 'Costo de tareas'!$B$13, IF(G4698 &lt; 'Costo de tareas'!$B$13*0.2, 0, 'Costo de tareas'!$B$13- G4698))</f>
        <v>39.28055556</v>
      </c>
      <c r="I4698" s="17">
        <f>IF(H4698=0,'Costo de tareas'!$B$13,'Costo de tareas'!$B$13-H4698)</f>
        <v>0</v>
      </c>
      <c r="J4698" s="2"/>
      <c r="K4698" s="2"/>
      <c r="P4698" s="2"/>
    </row>
    <row r="4699">
      <c r="A4699" s="3" t="s">
        <v>6190</v>
      </c>
      <c r="B4699" s="11" t="str">
        <f t="shared" si="1"/>
        <v>20130715</v>
      </c>
      <c r="C4699" s="12">
        <f t="shared" si="2"/>
        <v>41470</v>
      </c>
      <c r="D4699" s="3" t="str">
        <f t="shared" si="3"/>
        <v>17</v>
      </c>
      <c r="E4699" s="13">
        <v>374.0</v>
      </c>
      <c r="F4699" s="14">
        <f>'Costo de tareas'!$B$15</f>
        <v>0.1964027778</v>
      </c>
      <c r="G4699" s="15">
        <f>'Producción diaria'!$T$3*$L$2*$M$2*$N$2*E4699*1000/'Costo de tareas'!$B$14</f>
        <v>562.3321637</v>
      </c>
      <c r="H4699" s="16">
        <f>IF(G4699 &gt; 'Costo de tareas'!$B$13, 'Costo de tareas'!$B$13, IF(G4699 &lt; 'Costo de tareas'!$B$13*0.2, 0, 'Costo de tareas'!$B$13- G4699))</f>
        <v>39.28055556</v>
      </c>
      <c r="I4699" s="17">
        <f>IF(H4699=0,'Costo de tareas'!$B$13,'Costo de tareas'!$B$13-H4699)</f>
        <v>0</v>
      </c>
      <c r="J4699" s="2"/>
      <c r="K4699" s="2"/>
      <c r="P4699" s="2"/>
    </row>
    <row r="4700">
      <c r="A4700" s="3" t="s">
        <v>6191</v>
      </c>
      <c r="B4700" s="11" t="str">
        <f t="shared" si="1"/>
        <v>20130715</v>
      </c>
      <c r="C4700" s="12">
        <f t="shared" si="2"/>
        <v>41470</v>
      </c>
      <c r="D4700" s="3" t="str">
        <f t="shared" si="3"/>
        <v>18</v>
      </c>
      <c r="E4700" s="13">
        <v>151.0</v>
      </c>
      <c r="F4700" s="14">
        <f>'Costo de tareas'!$B$15</f>
        <v>0.1964027778</v>
      </c>
      <c r="G4700" s="15">
        <f>'Producción diaria'!$T$3*$L$2*$M$2*$N$2*E4700*1000/'Costo de tareas'!$B$14</f>
        <v>227.0378522</v>
      </c>
      <c r="H4700" s="16">
        <f>IF(G4700 &gt; 'Costo de tareas'!$B$13, 'Costo de tareas'!$B$13, IF(G4700 &lt; 'Costo de tareas'!$B$13*0.2, 0, 'Costo de tareas'!$B$13- G4700))</f>
        <v>39.28055556</v>
      </c>
      <c r="I4700" s="17">
        <f>IF(H4700=0,'Costo de tareas'!$B$13,'Costo de tareas'!$B$13-H4700)</f>
        <v>0</v>
      </c>
      <c r="J4700" s="2"/>
      <c r="K4700" s="2"/>
      <c r="P4700" s="2"/>
    </row>
    <row r="4701">
      <c r="A4701" s="3" t="s">
        <v>6192</v>
      </c>
      <c r="B4701" s="11" t="str">
        <f t="shared" si="1"/>
        <v>20130715</v>
      </c>
      <c r="C4701" s="12">
        <f t="shared" si="2"/>
        <v>41470</v>
      </c>
      <c r="D4701" s="3" t="str">
        <f t="shared" si="3"/>
        <v>19</v>
      </c>
      <c r="E4701" s="13">
        <v>7.0</v>
      </c>
      <c r="F4701" s="14">
        <f>'Costo de tareas'!$B$15</f>
        <v>0.1964027778</v>
      </c>
      <c r="G4701" s="15">
        <f>'Producción diaria'!$T$3*$L$2*$M$2*$N$2*E4701*1000/'Costo de tareas'!$B$14</f>
        <v>10.52493355</v>
      </c>
      <c r="H4701" s="16">
        <f>IF(G4701 &gt; 'Costo de tareas'!$B$13, 'Costo de tareas'!$B$13, IF(G4701 &lt; 'Costo de tareas'!$B$13*0.2, 0, 'Costo de tareas'!$B$13- G4701))</f>
        <v>28.75562201</v>
      </c>
      <c r="I4701" s="17">
        <f>IF(H4701=0,'Costo de tareas'!$B$13,'Costo de tareas'!$B$13-H4701)</f>
        <v>10.52493355</v>
      </c>
      <c r="J4701" s="2"/>
      <c r="K4701" s="2"/>
      <c r="P4701" s="2"/>
    </row>
    <row r="4702">
      <c r="A4702" s="3" t="s">
        <v>6193</v>
      </c>
      <c r="B4702" s="11" t="str">
        <f t="shared" si="1"/>
        <v>20130715</v>
      </c>
      <c r="C4702" s="12">
        <f t="shared" si="2"/>
        <v>41470</v>
      </c>
      <c r="D4702" s="3" t="str">
        <f t="shared" si="3"/>
        <v>20</v>
      </c>
      <c r="E4702" s="13">
        <v>0.0</v>
      </c>
      <c r="F4702" s="14">
        <f>'Costo de tareas'!$B$15</f>
        <v>0.1964027778</v>
      </c>
      <c r="G4702" s="15">
        <f>'Producción diaria'!$T$3*$L$2*$M$2*$N$2*E4702*1000/'Costo de tareas'!$B$14</f>
        <v>0</v>
      </c>
      <c r="H4702" s="16">
        <f>IF(G4702 &gt; 'Costo de tareas'!$B$13, 'Costo de tareas'!$B$13, IF(G4702 &lt; 'Costo de tareas'!$B$13*0.2, 0, 'Costo de tareas'!$B$13- G4702))</f>
        <v>0</v>
      </c>
      <c r="I4702" s="17">
        <f>IF(H4702=0,'Costo de tareas'!$B$13,'Costo de tareas'!$B$13-H4702)</f>
        <v>39.28055556</v>
      </c>
      <c r="J4702" s="2"/>
      <c r="K4702" s="2"/>
      <c r="P4702" s="2"/>
    </row>
    <row r="4703">
      <c r="A4703" s="3" t="s">
        <v>6194</v>
      </c>
      <c r="B4703" s="11" t="str">
        <f t="shared" si="1"/>
        <v>20130715</v>
      </c>
      <c r="C4703" s="12">
        <f t="shared" si="2"/>
        <v>41470</v>
      </c>
      <c r="D4703" s="3" t="str">
        <f t="shared" si="3"/>
        <v>21</v>
      </c>
      <c r="E4703" s="13">
        <v>0.0</v>
      </c>
      <c r="F4703" s="14">
        <f>'Costo de tareas'!$B$15</f>
        <v>0.1964027778</v>
      </c>
      <c r="G4703" s="15">
        <f>'Producción diaria'!$T$3*$L$2*$M$2*$N$2*E4703*1000/'Costo de tareas'!$B$14</f>
        <v>0</v>
      </c>
      <c r="H4703" s="16">
        <f>IF(G4703 &gt; 'Costo de tareas'!$B$13, 'Costo de tareas'!$B$13, IF(G4703 &lt; 'Costo de tareas'!$B$13*0.2, 0, 'Costo de tareas'!$B$13- G4703))</f>
        <v>0</v>
      </c>
      <c r="I4703" s="17">
        <f>IF(H4703=0,'Costo de tareas'!$B$13,'Costo de tareas'!$B$13-H4703)</f>
        <v>39.28055556</v>
      </c>
      <c r="J4703" s="2"/>
      <c r="K4703" s="2"/>
      <c r="P4703" s="2"/>
    </row>
    <row r="4704">
      <c r="A4704" s="3" t="s">
        <v>6195</v>
      </c>
      <c r="B4704" s="11" t="str">
        <f t="shared" si="1"/>
        <v>20130715</v>
      </c>
      <c r="C4704" s="12">
        <f t="shared" si="2"/>
        <v>41470</v>
      </c>
      <c r="D4704" s="3" t="str">
        <f t="shared" si="3"/>
        <v>22</v>
      </c>
      <c r="E4704" s="13">
        <v>0.0</v>
      </c>
      <c r="F4704" s="14">
        <f>'Costo de tareas'!$B$15</f>
        <v>0.1964027778</v>
      </c>
      <c r="G4704" s="15">
        <f>'Producción diaria'!$T$3*$L$2*$M$2*$N$2*E4704*1000/'Costo de tareas'!$B$14</f>
        <v>0</v>
      </c>
      <c r="H4704" s="16">
        <f>IF(G4704 &gt; 'Costo de tareas'!$B$13, 'Costo de tareas'!$B$13, IF(G4704 &lt; 'Costo de tareas'!$B$13*0.2, 0, 'Costo de tareas'!$B$13- G4704))</f>
        <v>0</v>
      </c>
      <c r="I4704" s="17">
        <f>IF(H4704=0,'Costo de tareas'!$B$13,'Costo de tareas'!$B$13-H4704)</f>
        <v>39.28055556</v>
      </c>
      <c r="J4704" s="2"/>
      <c r="K4704" s="2"/>
      <c r="P4704" s="2"/>
    </row>
    <row r="4705">
      <c r="A4705" s="3" t="s">
        <v>6197</v>
      </c>
      <c r="B4705" s="11" t="str">
        <f t="shared" si="1"/>
        <v>20130715</v>
      </c>
      <c r="C4705" s="12">
        <f t="shared" si="2"/>
        <v>41470</v>
      </c>
      <c r="D4705" s="3" t="str">
        <f t="shared" si="3"/>
        <v>23</v>
      </c>
      <c r="E4705" s="13">
        <v>0.0</v>
      </c>
      <c r="F4705" s="14">
        <f>'Costo de tareas'!$B$15</f>
        <v>0.1964027778</v>
      </c>
      <c r="G4705" s="15">
        <f>'Producción diaria'!$T$3*$L$2*$M$2*$N$2*E4705*1000/'Costo de tareas'!$B$14</f>
        <v>0</v>
      </c>
      <c r="H4705" s="16">
        <f>IF(G4705 &gt; 'Costo de tareas'!$B$13, 'Costo de tareas'!$B$13, IF(G4705 &lt; 'Costo de tareas'!$B$13*0.2, 0, 'Costo de tareas'!$B$13- G4705))</f>
        <v>0</v>
      </c>
      <c r="I4705" s="17">
        <f>IF(H4705=0,'Costo de tareas'!$B$13,'Costo de tareas'!$B$13-H4705)</f>
        <v>39.28055556</v>
      </c>
      <c r="J4705" s="2"/>
      <c r="K4705" s="2"/>
      <c r="P4705" s="2"/>
    </row>
    <row r="4706">
      <c r="A4706" s="3" t="s">
        <v>6199</v>
      </c>
      <c r="B4706" s="11" t="str">
        <f t="shared" si="1"/>
        <v>20130716</v>
      </c>
      <c r="C4706" s="12">
        <f t="shared" si="2"/>
        <v>41471</v>
      </c>
      <c r="D4706" s="3" t="str">
        <f t="shared" si="3"/>
        <v>00</v>
      </c>
      <c r="E4706" s="13">
        <v>0.0</v>
      </c>
      <c r="F4706" s="14">
        <f>'Costo de tareas'!$B$15</f>
        <v>0.1964027778</v>
      </c>
      <c r="G4706" s="15">
        <f>'Producción diaria'!$T$3*$L$2*$M$2*$N$2*E4706*1000/'Costo de tareas'!$B$14</f>
        <v>0</v>
      </c>
      <c r="H4706" s="16">
        <f>IF(G4706 &gt; 'Costo de tareas'!$B$13, 'Costo de tareas'!$B$13, IF(G4706 &lt; 'Costo de tareas'!$B$13*0.2, 0, 'Costo de tareas'!$B$13- G4706))</f>
        <v>0</v>
      </c>
      <c r="I4706" s="17">
        <f>IF(H4706=0,'Costo de tareas'!$B$13,'Costo de tareas'!$B$13-H4706)</f>
        <v>39.28055556</v>
      </c>
      <c r="J4706" s="2"/>
      <c r="K4706" s="2"/>
      <c r="P4706" s="2"/>
    </row>
    <row r="4707">
      <c r="A4707" s="3" t="s">
        <v>6200</v>
      </c>
      <c r="B4707" s="11" t="str">
        <f t="shared" si="1"/>
        <v>20130716</v>
      </c>
      <c r="C4707" s="12">
        <f t="shared" si="2"/>
        <v>41471</v>
      </c>
      <c r="D4707" s="3" t="str">
        <f t="shared" si="3"/>
        <v>01</v>
      </c>
      <c r="E4707" s="13">
        <v>0.0</v>
      </c>
      <c r="F4707" s="14">
        <f>'Costo de tareas'!$B$15</f>
        <v>0.1964027778</v>
      </c>
      <c r="G4707" s="15">
        <f>'Producción diaria'!$T$3*$L$2*$M$2*$N$2*E4707*1000/'Costo de tareas'!$B$14</f>
        <v>0</v>
      </c>
      <c r="H4707" s="16">
        <f>IF(G4707 &gt; 'Costo de tareas'!$B$13, 'Costo de tareas'!$B$13, IF(G4707 &lt; 'Costo de tareas'!$B$13*0.2, 0, 'Costo de tareas'!$B$13- G4707))</f>
        <v>0</v>
      </c>
      <c r="I4707" s="17">
        <f>IF(H4707=0,'Costo de tareas'!$B$13,'Costo de tareas'!$B$13-H4707)</f>
        <v>39.28055556</v>
      </c>
      <c r="J4707" s="2"/>
      <c r="K4707" s="2"/>
      <c r="P4707" s="2"/>
    </row>
    <row r="4708">
      <c r="A4708" s="3" t="s">
        <v>6201</v>
      </c>
      <c r="B4708" s="11" t="str">
        <f t="shared" si="1"/>
        <v>20130716</v>
      </c>
      <c r="C4708" s="12">
        <f t="shared" si="2"/>
        <v>41471</v>
      </c>
      <c r="D4708" s="3" t="str">
        <f t="shared" si="3"/>
        <v>02</v>
      </c>
      <c r="E4708" s="13">
        <v>0.0</v>
      </c>
      <c r="F4708" s="14">
        <f>'Costo de tareas'!$B$15</f>
        <v>0.1964027778</v>
      </c>
      <c r="G4708" s="15">
        <f>'Producción diaria'!$T$3*$L$2*$M$2*$N$2*E4708*1000/'Costo de tareas'!$B$14</f>
        <v>0</v>
      </c>
      <c r="H4708" s="16">
        <f>IF(G4708 &gt; 'Costo de tareas'!$B$13, 'Costo de tareas'!$B$13, IF(G4708 &lt; 'Costo de tareas'!$B$13*0.2, 0, 'Costo de tareas'!$B$13- G4708))</f>
        <v>0</v>
      </c>
      <c r="I4708" s="17">
        <f>IF(H4708=0,'Costo de tareas'!$B$13,'Costo de tareas'!$B$13-H4708)</f>
        <v>39.28055556</v>
      </c>
      <c r="J4708" s="2"/>
      <c r="K4708" s="2"/>
      <c r="P4708" s="2"/>
    </row>
    <row r="4709">
      <c r="A4709" s="3" t="s">
        <v>6202</v>
      </c>
      <c r="B4709" s="11" t="str">
        <f t="shared" si="1"/>
        <v>20130716</v>
      </c>
      <c r="C4709" s="12">
        <f t="shared" si="2"/>
        <v>41471</v>
      </c>
      <c r="D4709" s="3" t="str">
        <f t="shared" si="3"/>
        <v>03</v>
      </c>
      <c r="E4709" s="13">
        <v>0.0</v>
      </c>
      <c r="F4709" s="14">
        <f>'Costo de tareas'!$B$15</f>
        <v>0.1964027778</v>
      </c>
      <c r="G4709" s="15">
        <f>'Producción diaria'!$T$3*$L$2*$M$2*$N$2*E4709*1000/'Costo de tareas'!$B$14</f>
        <v>0</v>
      </c>
      <c r="H4709" s="16">
        <f>IF(G4709 &gt; 'Costo de tareas'!$B$13, 'Costo de tareas'!$B$13, IF(G4709 &lt; 'Costo de tareas'!$B$13*0.2, 0, 'Costo de tareas'!$B$13- G4709))</f>
        <v>0</v>
      </c>
      <c r="I4709" s="17">
        <f>IF(H4709=0,'Costo de tareas'!$B$13,'Costo de tareas'!$B$13-H4709)</f>
        <v>39.28055556</v>
      </c>
      <c r="J4709" s="2"/>
      <c r="K4709" s="2"/>
      <c r="P4709" s="2"/>
    </row>
    <row r="4710">
      <c r="A4710" s="3" t="s">
        <v>6203</v>
      </c>
      <c r="B4710" s="11" t="str">
        <f t="shared" si="1"/>
        <v>20130716</v>
      </c>
      <c r="C4710" s="12">
        <f t="shared" si="2"/>
        <v>41471</v>
      </c>
      <c r="D4710" s="3" t="str">
        <f t="shared" si="3"/>
        <v>04</v>
      </c>
      <c r="E4710" s="13">
        <v>0.0</v>
      </c>
      <c r="F4710" s="14">
        <f>'Costo de tareas'!$B$15</f>
        <v>0.1964027778</v>
      </c>
      <c r="G4710" s="15">
        <f>'Producción diaria'!$T$3*$L$2*$M$2*$N$2*E4710*1000/'Costo de tareas'!$B$14</f>
        <v>0</v>
      </c>
      <c r="H4710" s="16">
        <f>IF(G4710 &gt; 'Costo de tareas'!$B$13, 'Costo de tareas'!$B$13, IF(G4710 &lt; 'Costo de tareas'!$B$13*0.2, 0, 'Costo de tareas'!$B$13- G4710))</f>
        <v>0</v>
      </c>
      <c r="I4710" s="17">
        <f>IF(H4710=0,'Costo de tareas'!$B$13,'Costo de tareas'!$B$13-H4710)</f>
        <v>39.28055556</v>
      </c>
      <c r="J4710" s="2"/>
      <c r="K4710" s="2"/>
      <c r="P4710" s="2"/>
    </row>
    <row r="4711">
      <c r="A4711" s="3" t="s">
        <v>6204</v>
      </c>
      <c r="B4711" s="11" t="str">
        <f t="shared" si="1"/>
        <v>20130716</v>
      </c>
      <c r="C4711" s="12">
        <f t="shared" si="2"/>
        <v>41471</v>
      </c>
      <c r="D4711" s="3" t="str">
        <f t="shared" si="3"/>
        <v>05</v>
      </c>
      <c r="E4711" s="13">
        <v>333.45</v>
      </c>
      <c r="F4711" s="14">
        <f>'Costo de tareas'!$B$15</f>
        <v>0.1964027778</v>
      </c>
      <c r="G4711" s="15">
        <f>'Producción diaria'!$T$3*$L$2*$M$2*$N$2*E4711*1000/'Costo de tareas'!$B$14</f>
        <v>501.3627273</v>
      </c>
      <c r="H4711" s="16">
        <f>IF(G4711 &gt; 'Costo de tareas'!$B$13, 'Costo de tareas'!$B$13, IF(G4711 &lt; 'Costo de tareas'!$B$13*0.2, 0, 'Costo de tareas'!$B$13- G4711))</f>
        <v>39.28055556</v>
      </c>
      <c r="I4711" s="17">
        <f>IF(H4711=0,'Costo de tareas'!$B$13,'Costo de tareas'!$B$13-H4711)</f>
        <v>0</v>
      </c>
      <c r="J4711" s="2"/>
      <c r="K4711" s="2"/>
      <c r="P4711" s="2"/>
    </row>
    <row r="4712">
      <c r="A4712" s="3" t="s">
        <v>6206</v>
      </c>
      <c r="B4712" s="11" t="str">
        <f t="shared" si="1"/>
        <v>20130716</v>
      </c>
      <c r="C4712" s="12">
        <f t="shared" si="2"/>
        <v>41471</v>
      </c>
      <c r="D4712" s="3" t="str">
        <f t="shared" si="3"/>
        <v>06</v>
      </c>
      <c r="E4712" s="13">
        <v>14.0</v>
      </c>
      <c r="F4712" s="14">
        <f>'Costo de tareas'!$B$15</f>
        <v>0.1964027778</v>
      </c>
      <c r="G4712" s="15">
        <f>'Producción diaria'!$T$3*$L$2*$M$2*$N$2*E4712*1000/'Costo de tareas'!$B$14</f>
        <v>21.04986709</v>
      </c>
      <c r="H4712" s="16">
        <f>IF(G4712 &gt; 'Costo de tareas'!$B$13, 'Costo de tareas'!$B$13, IF(G4712 &lt; 'Costo de tareas'!$B$13*0.2, 0, 'Costo de tareas'!$B$13- G4712))</f>
        <v>18.23068846</v>
      </c>
      <c r="I4712" s="17">
        <f>IF(H4712=0,'Costo de tareas'!$B$13,'Costo de tareas'!$B$13-H4712)</f>
        <v>21.04986709</v>
      </c>
      <c r="J4712" s="2"/>
      <c r="K4712" s="2"/>
      <c r="P4712" s="2"/>
    </row>
    <row r="4713">
      <c r="A4713" s="3" t="s">
        <v>6207</v>
      </c>
      <c r="B4713" s="11" t="str">
        <f t="shared" si="1"/>
        <v>20130716</v>
      </c>
      <c r="C4713" s="12">
        <f t="shared" si="2"/>
        <v>41471</v>
      </c>
      <c r="D4713" s="3" t="str">
        <f t="shared" si="3"/>
        <v>07</v>
      </c>
      <c r="E4713" s="13">
        <v>337.0</v>
      </c>
      <c r="F4713" s="14">
        <f>'Costo de tareas'!$B$15</f>
        <v>0.1964027778</v>
      </c>
      <c r="G4713" s="15">
        <f>'Producción diaria'!$T$3*$L$2*$M$2*$N$2*E4713*1000/'Costo de tareas'!$B$14</f>
        <v>506.7003721</v>
      </c>
      <c r="H4713" s="16">
        <f>IF(G4713 &gt; 'Costo de tareas'!$B$13, 'Costo de tareas'!$B$13, IF(G4713 &lt; 'Costo de tareas'!$B$13*0.2, 0, 'Costo de tareas'!$B$13- G4713))</f>
        <v>39.28055556</v>
      </c>
      <c r="I4713" s="17">
        <f>IF(H4713=0,'Costo de tareas'!$B$13,'Costo de tareas'!$B$13-H4713)</f>
        <v>0</v>
      </c>
      <c r="J4713" s="2"/>
      <c r="K4713" s="2"/>
      <c r="P4713" s="2"/>
    </row>
    <row r="4714">
      <c r="A4714" s="3" t="s">
        <v>6209</v>
      </c>
      <c r="B4714" s="11" t="str">
        <f t="shared" si="1"/>
        <v>20130716</v>
      </c>
      <c r="C4714" s="12">
        <f t="shared" si="2"/>
        <v>41471</v>
      </c>
      <c r="D4714" s="3" t="str">
        <f t="shared" si="3"/>
        <v>08</v>
      </c>
      <c r="E4714" s="13">
        <v>53.0</v>
      </c>
      <c r="F4714" s="14">
        <f>'Costo de tareas'!$B$15</f>
        <v>0.1964027778</v>
      </c>
      <c r="G4714" s="15">
        <f>'Producción diaria'!$T$3*$L$2*$M$2*$N$2*E4714*1000/'Costo de tareas'!$B$14</f>
        <v>79.68878256</v>
      </c>
      <c r="H4714" s="16">
        <f>IF(G4714 &gt; 'Costo de tareas'!$B$13, 'Costo de tareas'!$B$13, IF(G4714 &lt; 'Costo de tareas'!$B$13*0.2, 0, 'Costo de tareas'!$B$13- G4714))</f>
        <v>39.28055556</v>
      </c>
      <c r="I4714" s="17">
        <f>IF(H4714=0,'Costo de tareas'!$B$13,'Costo de tareas'!$B$13-H4714)</f>
        <v>0</v>
      </c>
      <c r="J4714" s="2"/>
      <c r="K4714" s="2"/>
      <c r="P4714" s="2"/>
    </row>
    <row r="4715">
      <c r="A4715" s="3" t="s">
        <v>6210</v>
      </c>
      <c r="B4715" s="11" t="str">
        <f t="shared" si="1"/>
        <v>20130716</v>
      </c>
      <c r="C4715" s="12">
        <f t="shared" si="2"/>
        <v>41471</v>
      </c>
      <c r="D4715" s="3" t="str">
        <f t="shared" si="3"/>
        <v>09</v>
      </c>
      <c r="E4715" s="13">
        <v>712.0</v>
      </c>
      <c r="F4715" s="14">
        <f>'Costo de tareas'!$B$15</f>
        <v>0.1964027778</v>
      </c>
      <c r="G4715" s="15">
        <f>'Producción diaria'!$T$3*$L$2*$M$2*$N$2*E4715*1000/'Costo de tareas'!$B$14</f>
        <v>1070.536098</v>
      </c>
      <c r="H4715" s="16">
        <f>IF(G4715 &gt; 'Costo de tareas'!$B$13, 'Costo de tareas'!$B$13, IF(G4715 &lt; 'Costo de tareas'!$B$13*0.2, 0, 'Costo de tareas'!$B$13- G4715))</f>
        <v>39.28055556</v>
      </c>
      <c r="I4715" s="17">
        <f>IF(H4715=0,'Costo de tareas'!$B$13,'Costo de tareas'!$B$13-H4715)</f>
        <v>0</v>
      </c>
      <c r="J4715" s="2"/>
      <c r="K4715" s="2"/>
      <c r="P4715" s="2"/>
    </row>
    <row r="4716">
      <c r="A4716" s="3" t="s">
        <v>6211</v>
      </c>
      <c r="B4716" s="11" t="str">
        <f t="shared" si="1"/>
        <v>20130716</v>
      </c>
      <c r="C4716" s="12">
        <f t="shared" si="2"/>
        <v>41471</v>
      </c>
      <c r="D4716" s="3" t="str">
        <f t="shared" si="3"/>
        <v>10</v>
      </c>
      <c r="E4716" s="13">
        <v>851.0</v>
      </c>
      <c r="F4716" s="14">
        <f>'Costo de tareas'!$B$15</f>
        <v>0.1964027778</v>
      </c>
      <c r="G4716" s="15">
        <f>'Producción diaria'!$T$3*$L$2*$M$2*$N$2*E4716*1000/'Costo de tareas'!$B$14</f>
        <v>1279.531207</v>
      </c>
      <c r="H4716" s="16">
        <f>IF(G4716 &gt; 'Costo de tareas'!$B$13, 'Costo de tareas'!$B$13, IF(G4716 &lt; 'Costo de tareas'!$B$13*0.2, 0, 'Costo de tareas'!$B$13- G4716))</f>
        <v>39.28055556</v>
      </c>
      <c r="I4716" s="17">
        <f>IF(H4716=0,'Costo de tareas'!$B$13,'Costo de tareas'!$B$13-H4716)</f>
        <v>0</v>
      </c>
      <c r="J4716" s="2"/>
      <c r="K4716" s="2"/>
      <c r="P4716" s="2"/>
    </row>
    <row r="4717">
      <c r="A4717" s="3" t="s">
        <v>6212</v>
      </c>
      <c r="B4717" s="11" t="str">
        <f t="shared" si="1"/>
        <v>20130716</v>
      </c>
      <c r="C4717" s="12">
        <f t="shared" si="2"/>
        <v>41471</v>
      </c>
      <c r="D4717" s="3" t="str">
        <f t="shared" si="3"/>
        <v>11</v>
      </c>
      <c r="E4717" s="13">
        <v>947.0</v>
      </c>
      <c r="F4717" s="14">
        <f>'Costo de tareas'!$B$15</f>
        <v>0.1964027778</v>
      </c>
      <c r="G4717" s="15">
        <f>'Producción diaria'!$T$3*$L$2*$M$2*$N$2*E4717*1000/'Costo de tareas'!$B$14</f>
        <v>1423.873153</v>
      </c>
      <c r="H4717" s="16">
        <f>IF(G4717 &gt; 'Costo de tareas'!$B$13, 'Costo de tareas'!$B$13, IF(G4717 &lt; 'Costo de tareas'!$B$13*0.2, 0, 'Costo de tareas'!$B$13- G4717))</f>
        <v>39.28055556</v>
      </c>
      <c r="I4717" s="17">
        <f>IF(H4717=0,'Costo de tareas'!$B$13,'Costo de tareas'!$B$13-H4717)</f>
        <v>0</v>
      </c>
      <c r="J4717" s="2"/>
      <c r="K4717" s="2"/>
      <c r="P4717" s="2"/>
    </row>
    <row r="4718">
      <c r="A4718" s="3" t="s">
        <v>6213</v>
      </c>
      <c r="B4718" s="11" t="str">
        <f t="shared" si="1"/>
        <v>20130716</v>
      </c>
      <c r="C4718" s="12">
        <f t="shared" si="2"/>
        <v>41471</v>
      </c>
      <c r="D4718" s="3" t="str">
        <f t="shared" si="3"/>
        <v>12</v>
      </c>
      <c r="E4718" s="13">
        <v>976.0</v>
      </c>
      <c r="F4718" s="14">
        <f>'Costo de tareas'!$B$15</f>
        <v>0.1964027778</v>
      </c>
      <c r="G4718" s="15">
        <f>'Producción diaria'!$T$3*$L$2*$M$2*$N$2*E4718*1000/'Costo de tareas'!$B$14</f>
        <v>1467.476449</v>
      </c>
      <c r="H4718" s="16">
        <f>IF(G4718 &gt; 'Costo de tareas'!$B$13, 'Costo de tareas'!$B$13, IF(G4718 &lt; 'Costo de tareas'!$B$13*0.2, 0, 'Costo de tareas'!$B$13- G4718))</f>
        <v>39.28055556</v>
      </c>
      <c r="I4718" s="17">
        <f>IF(H4718=0,'Costo de tareas'!$B$13,'Costo de tareas'!$B$13-H4718)</f>
        <v>0</v>
      </c>
      <c r="J4718" s="2"/>
      <c r="K4718" s="2"/>
      <c r="P4718" s="2"/>
    </row>
    <row r="4719">
      <c r="A4719" s="3" t="s">
        <v>6214</v>
      </c>
      <c r="B4719" s="11" t="str">
        <f t="shared" si="1"/>
        <v>20130716</v>
      </c>
      <c r="C4719" s="12">
        <f t="shared" si="2"/>
        <v>41471</v>
      </c>
      <c r="D4719" s="3" t="str">
        <f t="shared" si="3"/>
        <v>13</v>
      </c>
      <c r="E4719" s="13">
        <v>958.0</v>
      </c>
      <c r="F4719" s="14">
        <f>'Costo de tareas'!$B$15</f>
        <v>0.1964027778</v>
      </c>
      <c r="G4719" s="15">
        <f>'Producción diaria'!$T$3*$L$2*$M$2*$N$2*E4719*1000/'Costo de tareas'!$B$14</f>
        <v>1440.412334</v>
      </c>
      <c r="H4719" s="16">
        <f>IF(G4719 &gt; 'Costo de tareas'!$B$13, 'Costo de tareas'!$B$13, IF(G4719 &lt; 'Costo de tareas'!$B$13*0.2, 0, 'Costo de tareas'!$B$13- G4719))</f>
        <v>39.28055556</v>
      </c>
      <c r="I4719" s="17">
        <f>IF(H4719=0,'Costo de tareas'!$B$13,'Costo de tareas'!$B$13-H4719)</f>
        <v>0</v>
      </c>
      <c r="J4719" s="2"/>
      <c r="K4719" s="2"/>
      <c r="P4719" s="2"/>
    </row>
    <row r="4720">
      <c r="A4720" s="3" t="s">
        <v>6215</v>
      </c>
      <c r="B4720" s="11" t="str">
        <f t="shared" si="1"/>
        <v>20130716</v>
      </c>
      <c r="C4720" s="12">
        <f t="shared" si="2"/>
        <v>41471</v>
      </c>
      <c r="D4720" s="3" t="str">
        <f t="shared" si="3"/>
        <v>14</v>
      </c>
      <c r="E4720" s="13">
        <v>888.0</v>
      </c>
      <c r="F4720" s="14">
        <f>'Costo de tareas'!$B$15</f>
        <v>0.1964027778</v>
      </c>
      <c r="G4720" s="15">
        <f>'Producción diaria'!$T$3*$L$2*$M$2*$N$2*E4720*1000/'Costo de tareas'!$B$14</f>
        <v>1335.162998</v>
      </c>
      <c r="H4720" s="16">
        <f>IF(G4720 &gt; 'Costo de tareas'!$B$13, 'Costo de tareas'!$B$13, IF(G4720 &lt; 'Costo de tareas'!$B$13*0.2, 0, 'Costo de tareas'!$B$13- G4720))</f>
        <v>39.28055556</v>
      </c>
      <c r="I4720" s="17">
        <f>IF(H4720=0,'Costo de tareas'!$B$13,'Costo de tareas'!$B$13-H4720)</f>
        <v>0</v>
      </c>
      <c r="J4720" s="2"/>
      <c r="K4720" s="2"/>
      <c r="P4720" s="2"/>
    </row>
    <row r="4721">
      <c r="A4721" s="3" t="s">
        <v>6216</v>
      </c>
      <c r="B4721" s="11" t="str">
        <f t="shared" si="1"/>
        <v>20130716</v>
      </c>
      <c r="C4721" s="12">
        <f t="shared" si="2"/>
        <v>41471</v>
      </c>
      <c r="D4721" s="3" t="str">
        <f t="shared" si="3"/>
        <v>15</v>
      </c>
      <c r="E4721" s="13">
        <v>749.0</v>
      </c>
      <c r="F4721" s="14">
        <f>'Costo de tareas'!$B$15</f>
        <v>0.1964027778</v>
      </c>
      <c r="G4721" s="15">
        <f>'Producción diaria'!$T$3*$L$2*$M$2*$N$2*E4721*1000/'Costo de tareas'!$B$14</f>
        <v>1126.167889</v>
      </c>
      <c r="H4721" s="16">
        <f>IF(G4721 &gt; 'Costo de tareas'!$B$13, 'Costo de tareas'!$B$13, IF(G4721 &lt; 'Costo de tareas'!$B$13*0.2, 0, 'Costo de tareas'!$B$13- G4721))</f>
        <v>39.28055556</v>
      </c>
      <c r="I4721" s="17">
        <f>IF(H4721=0,'Costo de tareas'!$B$13,'Costo de tareas'!$B$13-H4721)</f>
        <v>0</v>
      </c>
      <c r="J4721" s="2"/>
      <c r="K4721" s="2"/>
      <c r="P4721" s="2"/>
    </row>
    <row r="4722">
      <c r="A4722" s="3" t="s">
        <v>6217</v>
      </c>
      <c r="B4722" s="11" t="str">
        <f t="shared" si="1"/>
        <v>20130716</v>
      </c>
      <c r="C4722" s="12">
        <f t="shared" si="2"/>
        <v>41471</v>
      </c>
      <c r="D4722" s="3" t="str">
        <f t="shared" si="3"/>
        <v>16</v>
      </c>
      <c r="E4722" s="13">
        <v>593.0</v>
      </c>
      <c r="F4722" s="14">
        <f>'Costo de tareas'!$B$15</f>
        <v>0.1964027778</v>
      </c>
      <c r="G4722" s="15">
        <f>'Producción diaria'!$T$3*$L$2*$M$2*$N$2*E4722*1000/'Costo de tareas'!$B$14</f>
        <v>891.6122275</v>
      </c>
      <c r="H4722" s="16">
        <f>IF(G4722 &gt; 'Costo de tareas'!$B$13, 'Costo de tareas'!$B$13, IF(G4722 &lt; 'Costo de tareas'!$B$13*0.2, 0, 'Costo de tareas'!$B$13- G4722))</f>
        <v>39.28055556</v>
      </c>
      <c r="I4722" s="17">
        <f>IF(H4722=0,'Costo de tareas'!$B$13,'Costo de tareas'!$B$13-H4722)</f>
        <v>0</v>
      </c>
      <c r="J4722" s="2"/>
      <c r="K4722" s="2"/>
      <c r="P4722" s="2"/>
    </row>
    <row r="4723">
      <c r="A4723" s="3" t="s">
        <v>6218</v>
      </c>
      <c r="B4723" s="11" t="str">
        <f t="shared" si="1"/>
        <v>20130716</v>
      </c>
      <c r="C4723" s="12">
        <f t="shared" si="2"/>
        <v>41471</v>
      </c>
      <c r="D4723" s="3" t="str">
        <f t="shared" si="3"/>
        <v>17</v>
      </c>
      <c r="E4723" s="13">
        <v>396.0</v>
      </c>
      <c r="F4723" s="14">
        <f>'Costo de tareas'!$B$15</f>
        <v>0.1964027778</v>
      </c>
      <c r="G4723" s="15">
        <f>'Producción diaria'!$T$3*$L$2*$M$2*$N$2*E4723*1000/'Costo de tareas'!$B$14</f>
        <v>595.4105263</v>
      </c>
      <c r="H4723" s="16">
        <f>IF(G4723 &gt; 'Costo de tareas'!$B$13, 'Costo de tareas'!$B$13, IF(G4723 &lt; 'Costo de tareas'!$B$13*0.2, 0, 'Costo de tareas'!$B$13- G4723))</f>
        <v>39.28055556</v>
      </c>
      <c r="I4723" s="17">
        <f>IF(H4723=0,'Costo de tareas'!$B$13,'Costo de tareas'!$B$13-H4723)</f>
        <v>0</v>
      </c>
      <c r="J4723" s="2"/>
      <c r="K4723" s="2"/>
      <c r="P4723" s="2"/>
    </row>
    <row r="4724">
      <c r="A4724" s="3" t="s">
        <v>6219</v>
      </c>
      <c r="B4724" s="11" t="str">
        <f t="shared" si="1"/>
        <v>20130716</v>
      </c>
      <c r="C4724" s="12">
        <f t="shared" si="2"/>
        <v>41471</v>
      </c>
      <c r="D4724" s="3" t="str">
        <f t="shared" si="3"/>
        <v>18</v>
      </c>
      <c r="E4724" s="13">
        <v>2.0</v>
      </c>
      <c r="F4724" s="14">
        <f>'Costo de tareas'!$B$15</f>
        <v>0.1964027778</v>
      </c>
      <c r="G4724" s="15">
        <f>'Producción diaria'!$T$3*$L$2*$M$2*$N$2*E4724*1000/'Costo de tareas'!$B$14</f>
        <v>3.00712387</v>
      </c>
      <c r="H4724" s="16">
        <f>IF(G4724 &gt; 'Costo de tareas'!$B$13, 'Costo de tareas'!$B$13, IF(G4724 &lt; 'Costo de tareas'!$B$13*0.2, 0, 'Costo de tareas'!$B$13- G4724))</f>
        <v>0</v>
      </c>
      <c r="I4724" s="17">
        <f>IF(H4724=0,'Costo de tareas'!$B$13,'Costo de tareas'!$B$13-H4724)</f>
        <v>39.28055556</v>
      </c>
      <c r="J4724" s="2"/>
      <c r="K4724" s="2"/>
      <c r="P4724" s="2"/>
    </row>
    <row r="4725">
      <c r="A4725" s="3" t="s">
        <v>6220</v>
      </c>
      <c r="B4725" s="11" t="str">
        <f t="shared" si="1"/>
        <v>20130716</v>
      </c>
      <c r="C4725" s="12">
        <f t="shared" si="2"/>
        <v>41471</v>
      </c>
      <c r="D4725" s="3" t="str">
        <f t="shared" si="3"/>
        <v>19</v>
      </c>
      <c r="E4725" s="13">
        <v>37.0</v>
      </c>
      <c r="F4725" s="14">
        <f>'Costo de tareas'!$B$15</f>
        <v>0.1964027778</v>
      </c>
      <c r="G4725" s="15">
        <f>'Producción diaria'!$T$3*$L$2*$M$2*$N$2*E4725*1000/'Costo de tareas'!$B$14</f>
        <v>55.6317916</v>
      </c>
      <c r="H4725" s="16">
        <f>IF(G4725 &gt; 'Costo de tareas'!$B$13, 'Costo de tareas'!$B$13, IF(G4725 &lt; 'Costo de tareas'!$B$13*0.2, 0, 'Costo de tareas'!$B$13- G4725))</f>
        <v>39.28055556</v>
      </c>
      <c r="I4725" s="17">
        <f>IF(H4725=0,'Costo de tareas'!$B$13,'Costo de tareas'!$B$13-H4725)</f>
        <v>0</v>
      </c>
      <c r="J4725" s="2"/>
      <c r="K4725" s="2"/>
      <c r="P4725" s="2"/>
    </row>
    <row r="4726">
      <c r="A4726" s="3" t="s">
        <v>6221</v>
      </c>
      <c r="B4726" s="11" t="str">
        <f t="shared" si="1"/>
        <v>20130716</v>
      </c>
      <c r="C4726" s="12">
        <f t="shared" si="2"/>
        <v>41471</v>
      </c>
      <c r="D4726" s="3" t="str">
        <f t="shared" si="3"/>
        <v>20</v>
      </c>
      <c r="E4726" s="13">
        <v>0.0</v>
      </c>
      <c r="F4726" s="14">
        <f>'Costo de tareas'!$B$15</f>
        <v>0.1964027778</v>
      </c>
      <c r="G4726" s="15">
        <f>'Producción diaria'!$T$3*$L$2*$M$2*$N$2*E4726*1000/'Costo de tareas'!$B$14</f>
        <v>0</v>
      </c>
      <c r="H4726" s="16">
        <f>IF(G4726 &gt; 'Costo de tareas'!$B$13, 'Costo de tareas'!$B$13, IF(G4726 &lt; 'Costo de tareas'!$B$13*0.2, 0, 'Costo de tareas'!$B$13- G4726))</f>
        <v>0</v>
      </c>
      <c r="I4726" s="17">
        <f>IF(H4726=0,'Costo de tareas'!$B$13,'Costo de tareas'!$B$13-H4726)</f>
        <v>39.28055556</v>
      </c>
      <c r="J4726" s="2"/>
      <c r="K4726" s="2"/>
      <c r="P4726" s="2"/>
    </row>
    <row r="4727">
      <c r="A4727" s="3" t="s">
        <v>6222</v>
      </c>
      <c r="B4727" s="11" t="str">
        <f t="shared" si="1"/>
        <v>20130716</v>
      </c>
      <c r="C4727" s="12">
        <f t="shared" si="2"/>
        <v>41471</v>
      </c>
      <c r="D4727" s="3" t="str">
        <f t="shared" si="3"/>
        <v>21</v>
      </c>
      <c r="E4727" s="13">
        <v>0.0</v>
      </c>
      <c r="F4727" s="14">
        <f>'Costo de tareas'!$B$15</f>
        <v>0.1964027778</v>
      </c>
      <c r="G4727" s="15">
        <f>'Producción diaria'!$T$3*$L$2*$M$2*$N$2*E4727*1000/'Costo de tareas'!$B$14</f>
        <v>0</v>
      </c>
      <c r="H4727" s="16">
        <f>IF(G4727 &gt; 'Costo de tareas'!$B$13, 'Costo de tareas'!$B$13, IF(G4727 &lt; 'Costo de tareas'!$B$13*0.2, 0, 'Costo de tareas'!$B$13- G4727))</f>
        <v>0</v>
      </c>
      <c r="I4727" s="17">
        <f>IF(H4727=0,'Costo de tareas'!$B$13,'Costo de tareas'!$B$13-H4727)</f>
        <v>39.28055556</v>
      </c>
      <c r="J4727" s="2"/>
      <c r="K4727" s="2"/>
      <c r="P4727" s="2"/>
    </row>
    <row r="4728">
      <c r="A4728" s="3" t="s">
        <v>6224</v>
      </c>
      <c r="B4728" s="11" t="str">
        <f t="shared" si="1"/>
        <v>20130716</v>
      </c>
      <c r="C4728" s="12">
        <f t="shared" si="2"/>
        <v>41471</v>
      </c>
      <c r="D4728" s="3" t="str">
        <f t="shared" si="3"/>
        <v>22</v>
      </c>
      <c r="E4728" s="13">
        <v>0.0</v>
      </c>
      <c r="F4728" s="14">
        <f>'Costo de tareas'!$B$15</f>
        <v>0.1964027778</v>
      </c>
      <c r="G4728" s="15">
        <f>'Producción diaria'!$T$3*$L$2*$M$2*$N$2*E4728*1000/'Costo de tareas'!$B$14</f>
        <v>0</v>
      </c>
      <c r="H4728" s="16">
        <f>IF(G4728 &gt; 'Costo de tareas'!$B$13, 'Costo de tareas'!$B$13, IF(G4728 &lt; 'Costo de tareas'!$B$13*0.2, 0, 'Costo de tareas'!$B$13- G4728))</f>
        <v>0</v>
      </c>
      <c r="I4728" s="17">
        <f>IF(H4728=0,'Costo de tareas'!$B$13,'Costo de tareas'!$B$13-H4728)</f>
        <v>39.28055556</v>
      </c>
      <c r="J4728" s="2"/>
      <c r="K4728" s="2"/>
      <c r="P4728" s="2"/>
    </row>
    <row r="4729">
      <c r="A4729" s="3" t="s">
        <v>6225</v>
      </c>
      <c r="B4729" s="11" t="str">
        <f t="shared" si="1"/>
        <v>20130716</v>
      </c>
      <c r="C4729" s="12">
        <f t="shared" si="2"/>
        <v>41471</v>
      </c>
      <c r="D4729" s="3" t="str">
        <f t="shared" si="3"/>
        <v>23</v>
      </c>
      <c r="E4729" s="13">
        <v>0.0</v>
      </c>
      <c r="F4729" s="14">
        <f>'Costo de tareas'!$B$15</f>
        <v>0.1964027778</v>
      </c>
      <c r="G4729" s="15">
        <f>'Producción diaria'!$T$3*$L$2*$M$2*$N$2*E4729*1000/'Costo de tareas'!$B$14</f>
        <v>0</v>
      </c>
      <c r="H4729" s="16">
        <f>IF(G4729 &gt; 'Costo de tareas'!$B$13, 'Costo de tareas'!$B$13, IF(G4729 &lt; 'Costo de tareas'!$B$13*0.2, 0, 'Costo de tareas'!$B$13- G4729))</f>
        <v>0</v>
      </c>
      <c r="I4729" s="17">
        <f>IF(H4729=0,'Costo de tareas'!$B$13,'Costo de tareas'!$B$13-H4729)</f>
        <v>39.28055556</v>
      </c>
      <c r="J4729" s="2"/>
      <c r="K4729" s="2"/>
      <c r="P4729" s="2"/>
    </row>
    <row r="4730">
      <c r="A4730" s="3" t="s">
        <v>6226</v>
      </c>
      <c r="B4730" s="11" t="str">
        <f t="shared" si="1"/>
        <v>20130717</v>
      </c>
      <c r="C4730" s="12">
        <f t="shared" si="2"/>
        <v>41472</v>
      </c>
      <c r="D4730" s="3" t="str">
        <f t="shared" si="3"/>
        <v>00</v>
      </c>
      <c r="E4730" s="13">
        <v>0.0</v>
      </c>
      <c r="F4730" s="14">
        <f>'Costo de tareas'!$B$15</f>
        <v>0.1964027778</v>
      </c>
      <c r="G4730" s="15">
        <f>'Producción diaria'!$T$3*$L$2*$M$2*$N$2*E4730*1000/'Costo de tareas'!$B$14</f>
        <v>0</v>
      </c>
      <c r="H4730" s="16">
        <f>IF(G4730 &gt; 'Costo de tareas'!$B$13, 'Costo de tareas'!$B$13, IF(G4730 &lt; 'Costo de tareas'!$B$13*0.2, 0, 'Costo de tareas'!$B$13- G4730))</f>
        <v>0</v>
      </c>
      <c r="I4730" s="17">
        <f>IF(H4730=0,'Costo de tareas'!$B$13,'Costo de tareas'!$B$13-H4730)</f>
        <v>39.28055556</v>
      </c>
      <c r="J4730" s="2"/>
      <c r="K4730" s="2"/>
      <c r="P4730" s="2"/>
    </row>
    <row r="4731">
      <c r="A4731" s="3" t="s">
        <v>6227</v>
      </c>
      <c r="B4731" s="11" t="str">
        <f t="shared" si="1"/>
        <v>20130717</v>
      </c>
      <c r="C4731" s="12">
        <f t="shared" si="2"/>
        <v>41472</v>
      </c>
      <c r="D4731" s="3" t="str">
        <f t="shared" si="3"/>
        <v>01</v>
      </c>
      <c r="E4731" s="13">
        <v>0.0</v>
      </c>
      <c r="F4731" s="14">
        <f>'Costo de tareas'!$B$15</f>
        <v>0.1964027778</v>
      </c>
      <c r="G4731" s="15">
        <f>'Producción diaria'!$T$3*$L$2*$M$2*$N$2*E4731*1000/'Costo de tareas'!$B$14</f>
        <v>0</v>
      </c>
      <c r="H4731" s="16">
        <f>IF(G4731 &gt; 'Costo de tareas'!$B$13, 'Costo de tareas'!$B$13, IF(G4731 &lt; 'Costo de tareas'!$B$13*0.2, 0, 'Costo de tareas'!$B$13- G4731))</f>
        <v>0</v>
      </c>
      <c r="I4731" s="17">
        <f>IF(H4731=0,'Costo de tareas'!$B$13,'Costo de tareas'!$B$13-H4731)</f>
        <v>39.28055556</v>
      </c>
      <c r="J4731" s="2"/>
      <c r="K4731" s="2"/>
      <c r="P4731" s="2"/>
    </row>
    <row r="4732">
      <c r="A4732" s="3" t="s">
        <v>6229</v>
      </c>
      <c r="B4732" s="11" t="str">
        <f t="shared" si="1"/>
        <v>20130717</v>
      </c>
      <c r="C4732" s="12">
        <f t="shared" si="2"/>
        <v>41472</v>
      </c>
      <c r="D4732" s="3" t="str">
        <f t="shared" si="3"/>
        <v>02</v>
      </c>
      <c r="E4732" s="13">
        <v>0.0</v>
      </c>
      <c r="F4732" s="14">
        <f>'Costo de tareas'!$B$15</f>
        <v>0.1964027778</v>
      </c>
      <c r="G4732" s="15">
        <f>'Producción diaria'!$T$3*$L$2*$M$2*$N$2*E4732*1000/'Costo de tareas'!$B$14</f>
        <v>0</v>
      </c>
      <c r="H4732" s="16">
        <f>IF(G4732 &gt; 'Costo de tareas'!$B$13, 'Costo de tareas'!$B$13, IF(G4732 &lt; 'Costo de tareas'!$B$13*0.2, 0, 'Costo de tareas'!$B$13- G4732))</f>
        <v>0</v>
      </c>
      <c r="I4732" s="17">
        <f>IF(H4732=0,'Costo de tareas'!$B$13,'Costo de tareas'!$B$13-H4732)</f>
        <v>39.28055556</v>
      </c>
      <c r="J4732" s="2"/>
      <c r="K4732" s="2"/>
      <c r="P4732" s="2"/>
    </row>
    <row r="4733">
      <c r="A4733" s="3" t="s">
        <v>6231</v>
      </c>
      <c r="B4733" s="11" t="str">
        <f t="shared" si="1"/>
        <v>20130717</v>
      </c>
      <c r="C4733" s="12">
        <f t="shared" si="2"/>
        <v>41472</v>
      </c>
      <c r="D4733" s="3" t="str">
        <f t="shared" si="3"/>
        <v>03</v>
      </c>
      <c r="E4733" s="13">
        <v>0.0</v>
      </c>
      <c r="F4733" s="14">
        <f>'Costo de tareas'!$B$15</f>
        <v>0.1964027778</v>
      </c>
      <c r="G4733" s="15">
        <f>'Producción diaria'!$T$3*$L$2*$M$2*$N$2*E4733*1000/'Costo de tareas'!$B$14</f>
        <v>0</v>
      </c>
      <c r="H4733" s="16">
        <f>IF(G4733 &gt; 'Costo de tareas'!$B$13, 'Costo de tareas'!$B$13, IF(G4733 &lt; 'Costo de tareas'!$B$13*0.2, 0, 'Costo de tareas'!$B$13- G4733))</f>
        <v>0</v>
      </c>
      <c r="I4733" s="17">
        <f>IF(H4733=0,'Costo de tareas'!$B$13,'Costo de tareas'!$B$13-H4733)</f>
        <v>39.28055556</v>
      </c>
      <c r="J4733" s="2"/>
      <c r="K4733" s="2"/>
      <c r="P4733" s="2"/>
    </row>
    <row r="4734">
      <c r="A4734" s="3" t="s">
        <v>6232</v>
      </c>
      <c r="B4734" s="11" t="str">
        <f t="shared" si="1"/>
        <v>20130717</v>
      </c>
      <c r="C4734" s="12">
        <f t="shared" si="2"/>
        <v>41472</v>
      </c>
      <c r="D4734" s="3" t="str">
        <f t="shared" si="3"/>
        <v>04</v>
      </c>
      <c r="E4734" s="13">
        <v>0.0</v>
      </c>
      <c r="F4734" s="14">
        <f>'Costo de tareas'!$B$15</f>
        <v>0.1964027778</v>
      </c>
      <c r="G4734" s="15">
        <f>'Producción diaria'!$T$3*$L$2*$M$2*$N$2*E4734*1000/'Costo de tareas'!$B$14</f>
        <v>0</v>
      </c>
      <c r="H4734" s="16">
        <f>IF(G4734 &gt; 'Costo de tareas'!$B$13, 'Costo de tareas'!$B$13, IF(G4734 &lt; 'Costo de tareas'!$B$13*0.2, 0, 'Costo de tareas'!$B$13- G4734))</f>
        <v>0</v>
      </c>
      <c r="I4734" s="17">
        <f>IF(H4734=0,'Costo de tareas'!$B$13,'Costo de tareas'!$B$13-H4734)</f>
        <v>39.28055556</v>
      </c>
      <c r="J4734" s="2"/>
      <c r="K4734" s="2"/>
      <c r="P4734" s="2"/>
    </row>
    <row r="4735">
      <c r="A4735" s="3" t="s">
        <v>6234</v>
      </c>
      <c r="B4735" s="11" t="str">
        <f t="shared" si="1"/>
        <v>20130717</v>
      </c>
      <c r="C4735" s="12">
        <f t="shared" si="2"/>
        <v>41472</v>
      </c>
      <c r="D4735" s="3" t="str">
        <f t="shared" si="3"/>
        <v>05</v>
      </c>
      <c r="E4735" s="13">
        <v>33.0</v>
      </c>
      <c r="F4735" s="14">
        <f>'Costo de tareas'!$B$15</f>
        <v>0.1964027778</v>
      </c>
      <c r="G4735" s="15">
        <f>'Producción diaria'!$T$3*$L$2*$M$2*$N$2*E4735*1000/'Costo de tareas'!$B$14</f>
        <v>49.61754386</v>
      </c>
      <c r="H4735" s="16">
        <f>IF(G4735 &gt; 'Costo de tareas'!$B$13, 'Costo de tareas'!$B$13, IF(G4735 &lt; 'Costo de tareas'!$B$13*0.2, 0, 'Costo de tareas'!$B$13- G4735))</f>
        <v>39.28055556</v>
      </c>
      <c r="I4735" s="17">
        <f>IF(H4735=0,'Costo de tareas'!$B$13,'Costo de tareas'!$B$13-H4735)</f>
        <v>0</v>
      </c>
      <c r="J4735" s="2"/>
      <c r="K4735" s="2"/>
      <c r="P4735" s="2"/>
    </row>
    <row r="4736">
      <c r="A4736" s="3" t="s">
        <v>6237</v>
      </c>
      <c r="B4736" s="11" t="str">
        <f t="shared" si="1"/>
        <v>20130717</v>
      </c>
      <c r="C4736" s="12">
        <f t="shared" si="2"/>
        <v>41472</v>
      </c>
      <c r="D4736" s="3" t="str">
        <f t="shared" si="3"/>
        <v>06</v>
      </c>
      <c r="E4736" s="13">
        <v>138.0</v>
      </c>
      <c r="F4736" s="14">
        <f>'Costo de tareas'!$B$15</f>
        <v>0.1964027778</v>
      </c>
      <c r="G4736" s="15">
        <f>'Producción diaria'!$T$3*$L$2*$M$2*$N$2*E4736*1000/'Costo de tareas'!$B$14</f>
        <v>207.491547</v>
      </c>
      <c r="H4736" s="16">
        <f>IF(G4736 &gt; 'Costo de tareas'!$B$13, 'Costo de tareas'!$B$13, IF(G4736 &lt; 'Costo de tareas'!$B$13*0.2, 0, 'Costo de tareas'!$B$13- G4736))</f>
        <v>39.28055556</v>
      </c>
      <c r="I4736" s="17">
        <f>IF(H4736=0,'Costo de tareas'!$B$13,'Costo de tareas'!$B$13-H4736)</f>
        <v>0</v>
      </c>
      <c r="J4736" s="2"/>
      <c r="K4736" s="2"/>
      <c r="P4736" s="2"/>
    </row>
    <row r="4737">
      <c r="A4737" s="3" t="s">
        <v>6239</v>
      </c>
      <c r="B4737" s="11" t="str">
        <f t="shared" si="1"/>
        <v>20130717</v>
      </c>
      <c r="C4737" s="12">
        <f t="shared" si="2"/>
        <v>41472</v>
      </c>
      <c r="D4737" s="3" t="str">
        <f t="shared" si="3"/>
        <v>07</v>
      </c>
      <c r="E4737" s="13">
        <v>331.0</v>
      </c>
      <c r="F4737" s="14">
        <f>'Costo de tareas'!$B$15</f>
        <v>0.1964027778</v>
      </c>
      <c r="G4737" s="15">
        <f>'Producción diaria'!$T$3*$L$2*$M$2*$N$2*E4737*1000/'Costo de tareas'!$B$14</f>
        <v>497.6790005</v>
      </c>
      <c r="H4737" s="16">
        <f>IF(G4737 &gt; 'Costo de tareas'!$B$13, 'Costo de tareas'!$B$13, IF(G4737 &lt; 'Costo de tareas'!$B$13*0.2, 0, 'Costo de tareas'!$B$13- G4737))</f>
        <v>39.28055556</v>
      </c>
      <c r="I4737" s="17">
        <f>IF(H4737=0,'Costo de tareas'!$B$13,'Costo de tareas'!$B$13-H4737)</f>
        <v>0</v>
      </c>
      <c r="J4737" s="2"/>
      <c r="K4737" s="2"/>
      <c r="P4737" s="2"/>
    </row>
    <row r="4738">
      <c r="A4738" s="3" t="s">
        <v>6241</v>
      </c>
      <c r="B4738" s="11" t="str">
        <f t="shared" si="1"/>
        <v>20130717</v>
      </c>
      <c r="C4738" s="12">
        <f t="shared" si="2"/>
        <v>41472</v>
      </c>
      <c r="D4738" s="3" t="str">
        <f t="shared" si="3"/>
        <v>08</v>
      </c>
      <c r="E4738" s="13">
        <v>528.0</v>
      </c>
      <c r="F4738" s="14">
        <f>'Costo de tareas'!$B$15</f>
        <v>0.1964027778</v>
      </c>
      <c r="G4738" s="15">
        <f>'Producción diaria'!$T$3*$L$2*$M$2*$N$2*E4738*1000/'Costo de tareas'!$B$14</f>
        <v>793.8807018</v>
      </c>
      <c r="H4738" s="16">
        <f>IF(G4738 &gt; 'Costo de tareas'!$B$13, 'Costo de tareas'!$B$13, IF(G4738 &lt; 'Costo de tareas'!$B$13*0.2, 0, 'Costo de tareas'!$B$13- G4738))</f>
        <v>39.28055556</v>
      </c>
      <c r="I4738" s="17">
        <f>IF(H4738=0,'Costo de tareas'!$B$13,'Costo de tareas'!$B$13-H4738)</f>
        <v>0</v>
      </c>
      <c r="J4738" s="2"/>
      <c r="K4738" s="2"/>
      <c r="P4738" s="2"/>
    </row>
    <row r="4739">
      <c r="A4739" s="3" t="s">
        <v>6243</v>
      </c>
      <c r="B4739" s="11" t="str">
        <f t="shared" si="1"/>
        <v>20130717</v>
      </c>
      <c r="C4739" s="12">
        <f t="shared" si="2"/>
        <v>41472</v>
      </c>
      <c r="D4739" s="3" t="str">
        <f t="shared" si="3"/>
        <v>09</v>
      </c>
      <c r="E4739" s="13">
        <v>709.0</v>
      </c>
      <c r="F4739" s="14">
        <f>'Costo de tareas'!$B$15</f>
        <v>0.1964027778</v>
      </c>
      <c r="G4739" s="15">
        <f>'Producción diaria'!$T$3*$L$2*$M$2*$N$2*E4739*1000/'Costo de tareas'!$B$14</f>
        <v>1066.025412</v>
      </c>
      <c r="H4739" s="16">
        <f>IF(G4739 &gt; 'Costo de tareas'!$B$13, 'Costo de tareas'!$B$13, IF(G4739 &lt; 'Costo de tareas'!$B$13*0.2, 0, 'Costo de tareas'!$B$13- G4739))</f>
        <v>39.28055556</v>
      </c>
      <c r="I4739" s="17">
        <f>IF(H4739=0,'Costo de tareas'!$B$13,'Costo de tareas'!$B$13-H4739)</f>
        <v>0</v>
      </c>
      <c r="J4739" s="2"/>
      <c r="K4739" s="2"/>
      <c r="P4739" s="2"/>
    </row>
    <row r="4740">
      <c r="A4740" s="3" t="s">
        <v>6245</v>
      </c>
      <c r="B4740" s="11" t="str">
        <f t="shared" si="1"/>
        <v>20130717</v>
      </c>
      <c r="C4740" s="12">
        <f t="shared" si="2"/>
        <v>41472</v>
      </c>
      <c r="D4740" s="3" t="str">
        <f t="shared" si="3"/>
        <v>10</v>
      </c>
      <c r="E4740" s="13">
        <v>853.0</v>
      </c>
      <c r="F4740" s="14">
        <f>'Costo de tareas'!$B$15</f>
        <v>0.1964027778</v>
      </c>
      <c r="G4740" s="15">
        <f>'Producción diaria'!$T$3*$L$2*$M$2*$N$2*E4740*1000/'Costo de tareas'!$B$14</f>
        <v>1282.538331</v>
      </c>
      <c r="H4740" s="16">
        <f>IF(G4740 &gt; 'Costo de tareas'!$B$13, 'Costo de tareas'!$B$13, IF(G4740 &lt; 'Costo de tareas'!$B$13*0.2, 0, 'Costo de tareas'!$B$13- G4740))</f>
        <v>39.28055556</v>
      </c>
      <c r="I4740" s="17">
        <f>IF(H4740=0,'Costo de tareas'!$B$13,'Costo de tareas'!$B$13-H4740)</f>
        <v>0</v>
      </c>
      <c r="J4740" s="2"/>
      <c r="K4740" s="2"/>
      <c r="P4740" s="2"/>
    </row>
    <row r="4741">
      <c r="A4741" s="3" t="s">
        <v>6246</v>
      </c>
      <c r="B4741" s="11" t="str">
        <f t="shared" si="1"/>
        <v>20130717</v>
      </c>
      <c r="C4741" s="12">
        <f t="shared" si="2"/>
        <v>41472</v>
      </c>
      <c r="D4741" s="3" t="str">
        <f t="shared" si="3"/>
        <v>11</v>
      </c>
      <c r="E4741" s="13">
        <v>955.0</v>
      </c>
      <c r="F4741" s="14">
        <f>'Costo de tareas'!$B$15</f>
        <v>0.1964027778</v>
      </c>
      <c r="G4741" s="15">
        <f>'Producción diaria'!$T$3*$L$2*$M$2*$N$2*E4741*1000/'Costo de tareas'!$B$14</f>
        <v>1435.901648</v>
      </c>
      <c r="H4741" s="16">
        <f>IF(G4741 &gt; 'Costo de tareas'!$B$13, 'Costo de tareas'!$B$13, IF(G4741 &lt; 'Costo de tareas'!$B$13*0.2, 0, 'Costo de tareas'!$B$13- G4741))</f>
        <v>39.28055556</v>
      </c>
      <c r="I4741" s="17">
        <f>IF(H4741=0,'Costo de tareas'!$B$13,'Costo de tareas'!$B$13-H4741)</f>
        <v>0</v>
      </c>
      <c r="J4741" s="2"/>
      <c r="K4741" s="2"/>
      <c r="P4741" s="2"/>
    </row>
    <row r="4742">
      <c r="A4742" s="3" t="s">
        <v>6247</v>
      </c>
      <c r="B4742" s="11" t="str">
        <f t="shared" si="1"/>
        <v>20130717</v>
      </c>
      <c r="C4742" s="12">
        <f t="shared" si="2"/>
        <v>41472</v>
      </c>
      <c r="D4742" s="3" t="str">
        <f t="shared" si="3"/>
        <v>12</v>
      </c>
      <c r="E4742" s="13">
        <v>99.0</v>
      </c>
      <c r="F4742" s="14">
        <f>'Costo de tareas'!$B$15</f>
        <v>0.1964027778</v>
      </c>
      <c r="G4742" s="15">
        <f>'Producción diaria'!$T$3*$L$2*$M$2*$N$2*E4742*1000/'Costo de tareas'!$B$14</f>
        <v>148.8526316</v>
      </c>
      <c r="H4742" s="16">
        <f>IF(G4742 &gt; 'Costo de tareas'!$B$13, 'Costo de tareas'!$B$13, IF(G4742 &lt; 'Costo de tareas'!$B$13*0.2, 0, 'Costo de tareas'!$B$13- G4742))</f>
        <v>39.28055556</v>
      </c>
      <c r="I4742" s="17">
        <f>IF(H4742=0,'Costo de tareas'!$B$13,'Costo de tareas'!$B$13-H4742)</f>
        <v>0</v>
      </c>
      <c r="J4742" s="2"/>
      <c r="K4742" s="2"/>
      <c r="P4742" s="2"/>
    </row>
    <row r="4743">
      <c r="A4743" s="3" t="s">
        <v>6248</v>
      </c>
      <c r="B4743" s="11" t="str">
        <f t="shared" si="1"/>
        <v>20130717</v>
      </c>
      <c r="C4743" s="12">
        <f t="shared" si="2"/>
        <v>41472</v>
      </c>
      <c r="D4743" s="3" t="str">
        <f t="shared" si="3"/>
        <v>13</v>
      </c>
      <c r="E4743" s="13">
        <v>977.0</v>
      </c>
      <c r="F4743" s="14">
        <f>'Costo de tareas'!$B$15</f>
        <v>0.1964027778</v>
      </c>
      <c r="G4743" s="15">
        <f>'Producción diaria'!$T$3*$L$2*$M$2*$N$2*E4743*1000/'Costo de tareas'!$B$14</f>
        <v>1468.980011</v>
      </c>
      <c r="H4743" s="16">
        <f>IF(G4743 &gt; 'Costo de tareas'!$B$13, 'Costo de tareas'!$B$13, IF(G4743 &lt; 'Costo de tareas'!$B$13*0.2, 0, 'Costo de tareas'!$B$13- G4743))</f>
        <v>39.28055556</v>
      </c>
      <c r="I4743" s="17">
        <f>IF(H4743=0,'Costo de tareas'!$B$13,'Costo de tareas'!$B$13-H4743)</f>
        <v>0</v>
      </c>
      <c r="J4743" s="2"/>
      <c r="K4743" s="2"/>
      <c r="P4743" s="2"/>
    </row>
    <row r="4744">
      <c r="A4744" s="3" t="s">
        <v>6249</v>
      </c>
      <c r="B4744" s="11" t="str">
        <f t="shared" si="1"/>
        <v>20130717</v>
      </c>
      <c r="C4744" s="12">
        <f t="shared" si="2"/>
        <v>41472</v>
      </c>
      <c r="D4744" s="3" t="str">
        <f t="shared" si="3"/>
        <v>14</v>
      </c>
      <c r="E4744" s="13">
        <v>906.0</v>
      </c>
      <c r="F4744" s="14">
        <f>'Costo de tareas'!$B$15</f>
        <v>0.1964027778</v>
      </c>
      <c r="G4744" s="15">
        <f>'Producción diaria'!$T$3*$L$2*$M$2*$N$2*E4744*1000/'Costo de tareas'!$B$14</f>
        <v>1362.227113</v>
      </c>
      <c r="H4744" s="16">
        <f>IF(G4744 &gt; 'Costo de tareas'!$B$13, 'Costo de tareas'!$B$13, IF(G4744 &lt; 'Costo de tareas'!$B$13*0.2, 0, 'Costo de tareas'!$B$13- G4744))</f>
        <v>39.28055556</v>
      </c>
      <c r="I4744" s="17">
        <f>IF(H4744=0,'Costo de tareas'!$B$13,'Costo de tareas'!$B$13-H4744)</f>
        <v>0</v>
      </c>
      <c r="J4744" s="2"/>
      <c r="K4744" s="2"/>
      <c r="P4744" s="2"/>
    </row>
    <row r="4745">
      <c r="A4745" s="3" t="s">
        <v>6250</v>
      </c>
      <c r="B4745" s="11" t="str">
        <f t="shared" si="1"/>
        <v>20130717</v>
      </c>
      <c r="C4745" s="12">
        <f t="shared" si="2"/>
        <v>41472</v>
      </c>
      <c r="D4745" s="3" t="str">
        <f t="shared" si="3"/>
        <v>15</v>
      </c>
      <c r="E4745" s="13">
        <v>751.0</v>
      </c>
      <c r="F4745" s="14">
        <f>'Costo de tareas'!$B$15</f>
        <v>0.1964027778</v>
      </c>
      <c r="G4745" s="15">
        <f>'Producción diaria'!$T$3*$L$2*$M$2*$N$2*E4745*1000/'Costo de tareas'!$B$14</f>
        <v>1129.175013</v>
      </c>
      <c r="H4745" s="16">
        <f>IF(G4745 &gt; 'Costo de tareas'!$B$13, 'Costo de tareas'!$B$13, IF(G4745 &lt; 'Costo de tareas'!$B$13*0.2, 0, 'Costo de tareas'!$B$13- G4745))</f>
        <v>39.28055556</v>
      </c>
      <c r="I4745" s="17">
        <f>IF(H4745=0,'Costo de tareas'!$B$13,'Costo de tareas'!$B$13-H4745)</f>
        <v>0</v>
      </c>
      <c r="J4745" s="2"/>
      <c r="K4745" s="2"/>
      <c r="P4745" s="2"/>
    </row>
    <row r="4746">
      <c r="A4746" s="3" t="s">
        <v>6251</v>
      </c>
      <c r="B4746" s="11" t="str">
        <f t="shared" si="1"/>
        <v>20130717</v>
      </c>
      <c r="C4746" s="12">
        <f t="shared" si="2"/>
        <v>41472</v>
      </c>
      <c r="D4746" s="3" t="str">
        <f t="shared" si="3"/>
        <v>16</v>
      </c>
      <c r="E4746" s="13">
        <v>598.0</v>
      </c>
      <c r="F4746" s="14">
        <f>'Costo de tareas'!$B$15</f>
        <v>0.1964027778</v>
      </c>
      <c r="G4746" s="15">
        <f>'Producción diaria'!$T$3*$L$2*$M$2*$N$2*E4746*1000/'Costo de tareas'!$B$14</f>
        <v>899.1300372</v>
      </c>
      <c r="H4746" s="16">
        <f>IF(G4746 &gt; 'Costo de tareas'!$B$13, 'Costo de tareas'!$B$13, IF(G4746 &lt; 'Costo de tareas'!$B$13*0.2, 0, 'Costo de tareas'!$B$13- G4746))</f>
        <v>39.28055556</v>
      </c>
      <c r="I4746" s="17">
        <f>IF(H4746=0,'Costo de tareas'!$B$13,'Costo de tareas'!$B$13-H4746)</f>
        <v>0</v>
      </c>
      <c r="J4746" s="2"/>
      <c r="K4746" s="2"/>
      <c r="P4746" s="2"/>
    </row>
    <row r="4747">
      <c r="A4747" s="3" t="s">
        <v>6252</v>
      </c>
      <c r="B4747" s="11" t="str">
        <f t="shared" si="1"/>
        <v>20130717</v>
      </c>
      <c r="C4747" s="12">
        <f t="shared" si="2"/>
        <v>41472</v>
      </c>
      <c r="D4747" s="3" t="str">
        <f t="shared" si="3"/>
        <v>17</v>
      </c>
      <c r="E4747" s="13">
        <v>388.0</v>
      </c>
      <c r="F4747" s="14">
        <f>'Costo de tareas'!$B$15</f>
        <v>0.1964027778</v>
      </c>
      <c r="G4747" s="15">
        <f>'Producción diaria'!$T$3*$L$2*$M$2*$N$2*E4747*1000/'Costo de tareas'!$B$14</f>
        <v>583.3820308</v>
      </c>
      <c r="H4747" s="16">
        <f>IF(G4747 &gt; 'Costo de tareas'!$B$13, 'Costo de tareas'!$B$13, IF(G4747 &lt; 'Costo de tareas'!$B$13*0.2, 0, 'Costo de tareas'!$B$13- G4747))</f>
        <v>39.28055556</v>
      </c>
      <c r="I4747" s="17">
        <f>IF(H4747=0,'Costo de tareas'!$B$13,'Costo de tareas'!$B$13-H4747)</f>
        <v>0</v>
      </c>
      <c r="J4747" s="2"/>
      <c r="K4747" s="2"/>
      <c r="P4747" s="2"/>
    </row>
    <row r="4748">
      <c r="A4748" s="3" t="s">
        <v>6253</v>
      </c>
      <c r="B4748" s="11" t="str">
        <f t="shared" si="1"/>
        <v>20130717</v>
      </c>
      <c r="C4748" s="12">
        <f t="shared" si="2"/>
        <v>41472</v>
      </c>
      <c r="D4748" s="3" t="str">
        <f t="shared" si="3"/>
        <v>18</v>
      </c>
      <c r="E4748" s="13">
        <v>182.0</v>
      </c>
      <c r="F4748" s="14">
        <f>'Costo de tareas'!$B$15</f>
        <v>0.1964027778</v>
      </c>
      <c r="G4748" s="15">
        <f>'Producción diaria'!$T$3*$L$2*$M$2*$N$2*E4748*1000/'Costo de tareas'!$B$14</f>
        <v>273.6482722</v>
      </c>
      <c r="H4748" s="16">
        <f>IF(G4748 &gt; 'Costo de tareas'!$B$13, 'Costo de tareas'!$B$13, IF(G4748 &lt; 'Costo de tareas'!$B$13*0.2, 0, 'Costo de tareas'!$B$13- G4748))</f>
        <v>39.28055556</v>
      </c>
      <c r="I4748" s="17">
        <f>IF(H4748=0,'Costo de tareas'!$B$13,'Costo de tareas'!$B$13-H4748)</f>
        <v>0</v>
      </c>
      <c r="J4748" s="2"/>
      <c r="K4748" s="2"/>
      <c r="P4748" s="2"/>
    </row>
    <row r="4749">
      <c r="A4749" s="3" t="s">
        <v>6254</v>
      </c>
      <c r="B4749" s="11" t="str">
        <f t="shared" si="1"/>
        <v>20130717</v>
      </c>
      <c r="C4749" s="12">
        <f t="shared" si="2"/>
        <v>41472</v>
      </c>
      <c r="D4749" s="3" t="str">
        <f t="shared" si="3"/>
        <v>19</v>
      </c>
      <c r="E4749" s="13">
        <v>2.0</v>
      </c>
      <c r="F4749" s="14">
        <f>'Costo de tareas'!$B$15</f>
        <v>0.1964027778</v>
      </c>
      <c r="G4749" s="15">
        <f>'Producción diaria'!$T$3*$L$2*$M$2*$N$2*E4749*1000/'Costo de tareas'!$B$14</f>
        <v>3.00712387</v>
      </c>
      <c r="H4749" s="16">
        <f>IF(G4749 &gt; 'Costo de tareas'!$B$13, 'Costo de tareas'!$B$13, IF(G4749 &lt; 'Costo de tareas'!$B$13*0.2, 0, 'Costo de tareas'!$B$13- G4749))</f>
        <v>0</v>
      </c>
      <c r="I4749" s="17">
        <f>IF(H4749=0,'Costo de tareas'!$B$13,'Costo de tareas'!$B$13-H4749)</f>
        <v>39.28055556</v>
      </c>
      <c r="J4749" s="2"/>
      <c r="K4749" s="2"/>
      <c r="P4749" s="2"/>
    </row>
    <row r="4750">
      <c r="A4750" s="3" t="s">
        <v>6255</v>
      </c>
      <c r="B4750" s="11" t="str">
        <f t="shared" si="1"/>
        <v>20130717</v>
      </c>
      <c r="C4750" s="12">
        <f t="shared" si="2"/>
        <v>41472</v>
      </c>
      <c r="D4750" s="3" t="str">
        <f t="shared" si="3"/>
        <v>20</v>
      </c>
      <c r="E4750" s="13">
        <v>0.0</v>
      </c>
      <c r="F4750" s="14">
        <f>'Costo de tareas'!$B$15</f>
        <v>0.1964027778</v>
      </c>
      <c r="G4750" s="15">
        <f>'Producción diaria'!$T$3*$L$2*$M$2*$N$2*E4750*1000/'Costo de tareas'!$B$14</f>
        <v>0</v>
      </c>
      <c r="H4750" s="16">
        <f>IF(G4750 &gt; 'Costo de tareas'!$B$13, 'Costo de tareas'!$B$13, IF(G4750 &lt; 'Costo de tareas'!$B$13*0.2, 0, 'Costo de tareas'!$B$13- G4750))</f>
        <v>0</v>
      </c>
      <c r="I4750" s="17">
        <f>IF(H4750=0,'Costo de tareas'!$B$13,'Costo de tareas'!$B$13-H4750)</f>
        <v>39.28055556</v>
      </c>
      <c r="J4750" s="2"/>
      <c r="K4750" s="2"/>
      <c r="P4750" s="2"/>
    </row>
    <row r="4751">
      <c r="A4751" s="3" t="s">
        <v>6256</v>
      </c>
      <c r="B4751" s="11" t="str">
        <f t="shared" si="1"/>
        <v>20130717</v>
      </c>
      <c r="C4751" s="12">
        <f t="shared" si="2"/>
        <v>41472</v>
      </c>
      <c r="D4751" s="3" t="str">
        <f t="shared" si="3"/>
        <v>21</v>
      </c>
      <c r="E4751" s="13">
        <v>0.0</v>
      </c>
      <c r="F4751" s="14">
        <f>'Costo de tareas'!$B$15</f>
        <v>0.1964027778</v>
      </c>
      <c r="G4751" s="15">
        <f>'Producción diaria'!$T$3*$L$2*$M$2*$N$2*E4751*1000/'Costo de tareas'!$B$14</f>
        <v>0</v>
      </c>
      <c r="H4751" s="16">
        <f>IF(G4751 &gt; 'Costo de tareas'!$B$13, 'Costo de tareas'!$B$13, IF(G4751 &lt; 'Costo de tareas'!$B$13*0.2, 0, 'Costo de tareas'!$B$13- G4751))</f>
        <v>0</v>
      </c>
      <c r="I4751" s="17">
        <f>IF(H4751=0,'Costo de tareas'!$B$13,'Costo de tareas'!$B$13-H4751)</f>
        <v>39.28055556</v>
      </c>
      <c r="J4751" s="2"/>
      <c r="K4751" s="2"/>
      <c r="P4751" s="2"/>
    </row>
    <row r="4752">
      <c r="A4752" s="3" t="s">
        <v>6257</v>
      </c>
      <c r="B4752" s="11" t="str">
        <f t="shared" si="1"/>
        <v>20130717</v>
      </c>
      <c r="C4752" s="12">
        <f t="shared" si="2"/>
        <v>41472</v>
      </c>
      <c r="D4752" s="3" t="str">
        <f t="shared" si="3"/>
        <v>22</v>
      </c>
      <c r="E4752" s="13">
        <v>0.0</v>
      </c>
      <c r="F4752" s="14">
        <f>'Costo de tareas'!$B$15</f>
        <v>0.1964027778</v>
      </c>
      <c r="G4752" s="15">
        <f>'Producción diaria'!$T$3*$L$2*$M$2*$N$2*E4752*1000/'Costo de tareas'!$B$14</f>
        <v>0</v>
      </c>
      <c r="H4752" s="16">
        <f>IF(G4752 &gt; 'Costo de tareas'!$B$13, 'Costo de tareas'!$B$13, IF(G4752 &lt; 'Costo de tareas'!$B$13*0.2, 0, 'Costo de tareas'!$B$13- G4752))</f>
        <v>0</v>
      </c>
      <c r="I4752" s="17">
        <f>IF(H4752=0,'Costo de tareas'!$B$13,'Costo de tareas'!$B$13-H4752)</f>
        <v>39.28055556</v>
      </c>
      <c r="J4752" s="2"/>
      <c r="K4752" s="2"/>
      <c r="P4752" s="2"/>
    </row>
    <row r="4753">
      <c r="A4753" s="3" t="s">
        <v>6259</v>
      </c>
      <c r="B4753" s="11" t="str">
        <f t="shared" si="1"/>
        <v>20130717</v>
      </c>
      <c r="C4753" s="12">
        <f t="shared" si="2"/>
        <v>41472</v>
      </c>
      <c r="D4753" s="3" t="str">
        <f t="shared" si="3"/>
        <v>23</v>
      </c>
      <c r="E4753" s="13">
        <v>0.0</v>
      </c>
      <c r="F4753" s="14">
        <f>'Costo de tareas'!$B$15</f>
        <v>0.1964027778</v>
      </c>
      <c r="G4753" s="15">
        <f>'Producción diaria'!$T$3*$L$2*$M$2*$N$2*E4753*1000/'Costo de tareas'!$B$14</f>
        <v>0</v>
      </c>
      <c r="H4753" s="16">
        <f>IF(G4753 &gt; 'Costo de tareas'!$B$13, 'Costo de tareas'!$B$13, IF(G4753 &lt; 'Costo de tareas'!$B$13*0.2, 0, 'Costo de tareas'!$B$13- G4753))</f>
        <v>0</v>
      </c>
      <c r="I4753" s="17">
        <f>IF(H4753=0,'Costo de tareas'!$B$13,'Costo de tareas'!$B$13-H4753)</f>
        <v>39.28055556</v>
      </c>
      <c r="J4753" s="2"/>
      <c r="K4753" s="2"/>
      <c r="P4753" s="2"/>
    </row>
    <row r="4754">
      <c r="A4754" s="3" t="s">
        <v>6260</v>
      </c>
      <c r="B4754" s="11" t="str">
        <f t="shared" si="1"/>
        <v>20130718</v>
      </c>
      <c r="C4754" s="12">
        <f t="shared" si="2"/>
        <v>41473</v>
      </c>
      <c r="D4754" s="3" t="str">
        <f t="shared" si="3"/>
        <v>00</v>
      </c>
      <c r="E4754" s="13">
        <v>0.0</v>
      </c>
      <c r="F4754" s="14">
        <f>'Costo de tareas'!$B$15</f>
        <v>0.1964027778</v>
      </c>
      <c r="G4754" s="15">
        <f>'Producción diaria'!$T$3*$L$2*$M$2*$N$2*E4754*1000/'Costo de tareas'!$B$14</f>
        <v>0</v>
      </c>
      <c r="H4754" s="16">
        <f>IF(G4754 &gt; 'Costo de tareas'!$B$13, 'Costo de tareas'!$B$13, IF(G4754 &lt; 'Costo de tareas'!$B$13*0.2, 0, 'Costo de tareas'!$B$13- G4754))</f>
        <v>0</v>
      </c>
      <c r="I4754" s="17">
        <f>IF(H4754=0,'Costo de tareas'!$B$13,'Costo de tareas'!$B$13-H4754)</f>
        <v>39.28055556</v>
      </c>
      <c r="J4754" s="2"/>
      <c r="K4754" s="2"/>
      <c r="P4754" s="2"/>
    </row>
    <row r="4755">
      <c r="A4755" s="3" t="s">
        <v>6261</v>
      </c>
      <c r="B4755" s="11" t="str">
        <f t="shared" si="1"/>
        <v>20130718</v>
      </c>
      <c r="C4755" s="12">
        <f t="shared" si="2"/>
        <v>41473</v>
      </c>
      <c r="D4755" s="3" t="str">
        <f t="shared" si="3"/>
        <v>01</v>
      </c>
      <c r="E4755" s="13">
        <v>0.0</v>
      </c>
      <c r="F4755" s="14">
        <f>'Costo de tareas'!$B$15</f>
        <v>0.1964027778</v>
      </c>
      <c r="G4755" s="15">
        <f>'Producción diaria'!$T$3*$L$2*$M$2*$N$2*E4755*1000/'Costo de tareas'!$B$14</f>
        <v>0</v>
      </c>
      <c r="H4755" s="16">
        <f>IF(G4755 &gt; 'Costo de tareas'!$B$13, 'Costo de tareas'!$B$13, IF(G4755 &lt; 'Costo de tareas'!$B$13*0.2, 0, 'Costo de tareas'!$B$13- G4755))</f>
        <v>0</v>
      </c>
      <c r="I4755" s="17">
        <f>IF(H4755=0,'Costo de tareas'!$B$13,'Costo de tareas'!$B$13-H4755)</f>
        <v>39.28055556</v>
      </c>
      <c r="J4755" s="2"/>
      <c r="K4755" s="2"/>
      <c r="P4755" s="2"/>
    </row>
    <row r="4756">
      <c r="A4756" s="3" t="s">
        <v>6262</v>
      </c>
      <c r="B4756" s="11" t="str">
        <f t="shared" si="1"/>
        <v>20130718</v>
      </c>
      <c r="C4756" s="12">
        <f t="shared" si="2"/>
        <v>41473</v>
      </c>
      <c r="D4756" s="3" t="str">
        <f t="shared" si="3"/>
        <v>02</v>
      </c>
      <c r="E4756" s="13">
        <v>0.0</v>
      </c>
      <c r="F4756" s="14">
        <f>'Costo de tareas'!$B$15</f>
        <v>0.1964027778</v>
      </c>
      <c r="G4756" s="15">
        <f>'Producción diaria'!$T$3*$L$2*$M$2*$N$2*E4756*1000/'Costo de tareas'!$B$14</f>
        <v>0</v>
      </c>
      <c r="H4756" s="16">
        <f>IF(G4756 &gt; 'Costo de tareas'!$B$13, 'Costo de tareas'!$B$13, IF(G4756 &lt; 'Costo de tareas'!$B$13*0.2, 0, 'Costo de tareas'!$B$13- G4756))</f>
        <v>0</v>
      </c>
      <c r="I4756" s="17">
        <f>IF(H4756=0,'Costo de tareas'!$B$13,'Costo de tareas'!$B$13-H4756)</f>
        <v>39.28055556</v>
      </c>
      <c r="J4756" s="2"/>
      <c r="K4756" s="2"/>
      <c r="P4756" s="2"/>
    </row>
    <row r="4757">
      <c r="A4757" s="3" t="s">
        <v>6264</v>
      </c>
      <c r="B4757" s="11" t="str">
        <f t="shared" si="1"/>
        <v>20130718</v>
      </c>
      <c r="C4757" s="12">
        <f t="shared" si="2"/>
        <v>41473</v>
      </c>
      <c r="D4757" s="3" t="str">
        <f t="shared" si="3"/>
        <v>03</v>
      </c>
      <c r="E4757" s="13">
        <v>0.0</v>
      </c>
      <c r="F4757" s="14">
        <f>'Costo de tareas'!$B$15</f>
        <v>0.1964027778</v>
      </c>
      <c r="G4757" s="15">
        <f>'Producción diaria'!$T$3*$L$2*$M$2*$N$2*E4757*1000/'Costo de tareas'!$B$14</f>
        <v>0</v>
      </c>
      <c r="H4757" s="16">
        <f>IF(G4757 &gt; 'Costo de tareas'!$B$13, 'Costo de tareas'!$B$13, IF(G4757 &lt; 'Costo de tareas'!$B$13*0.2, 0, 'Costo de tareas'!$B$13- G4757))</f>
        <v>0</v>
      </c>
      <c r="I4757" s="17">
        <f>IF(H4757=0,'Costo de tareas'!$B$13,'Costo de tareas'!$B$13-H4757)</f>
        <v>39.28055556</v>
      </c>
      <c r="J4757" s="2"/>
      <c r="K4757" s="2"/>
      <c r="P4757" s="2"/>
    </row>
    <row r="4758">
      <c r="A4758" s="3" t="s">
        <v>6266</v>
      </c>
      <c r="B4758" s="11" t="str">
        <f t="shared" si="1"/>
        <v>20130718</v>
      </c>
      <c r="C4758" s="12">
        <f t="shared" si="2"/>
        <v>41473</v>
      </c>
      <c r="D4758" s="3" t="str">
        <f t="shared" si="3"/>
        <v>04</v>
      </c>
      <c r="E4758" s="13">
        <v>0.0</v>
      </c>
      <c r="F4758" s="14">
        <f>'Costo de tareas'!$B$15</f>
        <v>0.1964027778</v>
      </c>
      <c r="G4758" s="15">
        <f>'Producción diaria'!$T$3*$L$2*$M$2*$N$2*E4758*1000/'Costo de tareas'!$B$14</f>
        <v>0</v>
      </c>
      <c r="H4758" s="16">
        <f>IF(G4758 &gt; 'Costo de tareas'!$B$13, 'Costo de tareas'!$B$13, IF(G4758 &lt; 'Costo de tareas'!$B$13*0.2, 0, 'Costo de tareas'!$B$13- G4758))</f>
        <v>0</v>
      </c>
      <c r="I4758" s="17">
        <f>IF(H4758=0,'Costo de tareas'!$B$13,'Costo de tareas'!$B$13-H4758)</f>
        <v>39.28055556</v>
      </c>
      <c r="J4758" s="2"/>
      <c r="K4758" s="2"/>
      <c r="P4758" s="2"/>
    </row>
    <row r="4759">
      <c r="A4759" s="3" t="s">
        <v>6267</v>
      </c>
      <c r="B4759" s="11" t="str">
        <f t="shared" si="1"/>
        <v>20130718</v>
      </c>
      <c r="C4759" s="12">
        <f t="shared" si="2"/>
        <v>41473</v>
      </c>
      <c r="D4759" s="3" t="str">
        <f t="shared" si="3"/>
        <v>05</v>
      </c>
      <c r="E4759" s="13">
        <v>328.0</v>
      </c>
      <c r="F4759" s="14">
        <f>'Costo de tareas'!$B$15</f>
        <v>0.1964027778</v>
      </c>
      <c r="G4759" s="15">
        <f>'Producción diaria'!$T$3*$L$2*$M$2*$N$2*E4759*1000/'Costo de tareas'!$B$14</f>
        <v>493.1683147</v>
      </c>
      <c r="H4759" s="16">
        <f>IF(G4759 &gt; 'Costo de tareas'!$B$13, 'Costo de tareas'!$B$13, IF(G4759 &lt; 'Costo de tareas'!$B$13*0.2, 0, 'Costo de tareas'!$B$13- G4759))</f>
        <v>39.28055556</v>
      </c>
      <c r="I4759" s="17">
        <f>IF(H4759=0,'Costo de tareas'!$B$13,'Costo de tareas'!$B$13-H4759)</f>
        <v>0</v>
      </c>
      <c r="J4759" s="2"/>
      <c r="K4759" s="2"/>
      <c r="P4759" s="2"/>
    </row>
    <row r="4760">
      <c r="A4760" s="3" t="s">
        <v>6270</v>
      </c>
      <c r="B4760" s="11" t="str">
        <f t="shared" si="1"/>
        <v>20130718</v>
      </c>
      <c r="C4760" s="12">
        <f t="shared" si="2"/>
        <v>41473</v>
      </c>
      <c r="D4760" s="3" t="str">
        <f t="shared" si="3"/>
        <v>06</v>
      </c>
      <c r="E4760" s="13">
        <v>142.0</v>
      </c>
      <c r="F4760" s="14">
        <f>'Costo de tareas'!$B$15</f>
        <v>0.1964027778</v>
      </c>
      <c r="G4760" s="15">
        <f>'Producción diaria'!$T$3*$L$2*$M$2*$N$2*E4760*1000/'Costo de tareas'!$B$14</f>
        <v>213.5057948</v>
      </c>
      <c r="H4760" s="16">
        <f>IF(G4760 &gt; 'Costo de tareas'!$B$13, 'Costo de tareas'!$B$13, IF(G4760 &lt; 'Costo de tareas'!$B$13*0.2, 0, 'Costo de tareas'!$B$13- G4760))</f>
        <v>39.28055556</v>
      </c>
      <c r="I4760" s="17">
        <f>IF(H4760=0,'Costo de tareas'!$B$13,'Costo de tareas'!$B$13-H4760)</f>
        <v>0</v>
      </c>
      <c r="J4760" s="2"/>
      <c r="K4760" s="2"/>
      <c r="P4760" s="2"/>
    </row>
    <row r="4761">
      <c r="A4761" s="3" t="s">
        <v>6272</v>
      </c>
      <c r="B4761" s="11" t="str">
        <f t="shared" si="1"/>
        <v>20130718</v>
      </c>
      <c r="C4761" s="12">
        <f t="shared" si="2"/>
        <v>41473</v>
      </c>
      <c r="D4761" s="3" t="str">
        <f t="shared" si="3"/>
        <v>07</v>
      </c>
      <c r="E4761" s="13">
        <v>33.0</v>
      </c>
      <c r="F4761" s="14">
        <f>'Costo de tareas'!$B$15</f>
        <v>0.1964027778</v>
      </c>
      <c r="G4761" s="15">
        <f>'Producción diaria'!$T$3*$L$2*$M$2*$N$2*E4761*1000/'Costo de tareas'!$B$14</f>
        <v>49.61754386</v>
      </c>
      <c r="H4761" s="16">
        <f>IF(G4761 &gt; 'Costo de tareas'!$B$13, 'Costo de tareas'!$B$13, IF(G4761 &lt; 'Costo de tareas'!$B$13*0.2, 0, 'Costo de tareas'!$B$13- G4761))</f>
        <v>39.28055556</v>
      </c>
      <c r="I4761" s="17">
        <f>IF(H4761=0,'Costo de tareas'!$B$13,'Costo de tareas'!$B$13-H4761)</f>
        <v>0</v>
      </c>
      <c r="J4761" s="2"/>
      <c r="K4761" s="2"/>
      <c r="P4761" s="2"/>
    </row>
    <row r="4762">
      <c r="A4762" s="3" t="s">
        <v>6274</v>
      </c>
      <c r="B4762" s="11" t="str">
        <f t="shared" si="1"/>
        <v>20130718</v>
      </c>
      <c r="C4762" s="12">
        <f t="shared" si="2"/>
        <v>41473</v>
      </c>
      <c r="D4762" s="3" t="str">
        <f t="shared" si="3"/>
        <v>08</v>
      </c>
      <c r="E4762" s="13">
        <v>527.0</v>
      </c>
      <c r="F4762" s="14">
        <f>'Costo de tareas'!$B$15</f>
        <v>0.1964027778</v>
      </c>
      <c r="G4762" s="15">
        <f>'Producción diaria'!$T$3*$L$2*$M$2*$N$2*E4762*1000/'Costo de tareas'!$B$14</f>
        <v>792.3771398</v>
      </c>
      <c r="H4762" s="16">
        <f>IF(G4762 &gt; 'Costo de tareas'!$B$13, 'Costo de tareas'!$B$13, IF(G4762 &lt; 'Costo de tareas'!$B$13*0.2, 0, 'Costo de tareas'!$B$13- G4762))</f>
        <v>39.28055556</v>
      </c>
      <c r="I4762" s="17">
        <f>IF(H4762=0,'Costo de tareas'!$B$13,'Costo de tareas'!$B$13-H4762)</f>
        <v>0</v>
      </c>
      <c r="J4762" s="2"/>
      <c r="K4762" s="2"/>
      <c r="P4762" s="2"/>
    </row>
    <row r="4763">
      <c r="A4763" s="3" t="s">
        <v>6276</v>
      </c>
      <c r="B4763" s="11" t="str">
        <f t="shared" si="1"/>
        <v>20130718</v>
      </c>
      <c r="C4763" s="12">
        <f t="shared" si="2"/>
        <v>41473</v>
      </c>
      <c r="D4763" s="3" t="str">
        <f t="shared" si="3"/>
        <v>09</v>
      </c>
      <c r="E4763" s="13">
        <v>706.0</v>
      </c>
      <c r="F4763" s="14">
        <f>'Costo de tareas'!$B$15</f>
        <v>0.1964027778</v>
      </c>
      <c r="G4763" s="15">
        <f>'Producción diaria'!$T$3*$L$2*$M$2*$N$2*E4763*1000/'Costo de tareas'!$B$14</f>
        <v>1061.514726</v>
      </c>
      <c r="H4763" s="16">
        <f>IF(G4763 &gt; 'Costo de tareas'!$B$13, 'Costo de tareas'!$B$13, IF(G4763 &lt; 'Costo de tareas'!$B$13*0.2, 0, 'Costo de tareas'!$B$13- G4763))</f>
        <v>39.28055556</v>
      </c>
      <c r="I4763" s="17">
        <f>IF(H4763=0,'Costo de tareas'!$B$13,'Costo de tareas'!$B$13-H4763)</f>
        <v>0</v>
      </c>
      <c r="J4763" s="2"/>
      <c r="K4763" s="2"/>
      <c r="P4763" s="2"/>
    </row>
    <row r="4764">
      <c r="A4764" s="3" t="s">
        <v>6278</v>
      </c>
      <c r="B4764" s="11" t="str">
        <f t="shared" si="1"/>
        <v>20130718</v>
      </c>
      <c r="C4764" s="12">
        <f t="shared" si="2"/>
        <v>41473</v>
      </c>
      <c r="D4764" s="3" t="str">
        <f t="shared" si="3"/>
        <v>10</v>
      </c>
      <c r="E4764" s="13">
        <v>849.0</v>
      </c>
      <c r="F4764" s="14">
        <f>'Costo de tareas'!$B$15</f>
        <v>0.1964027778</v>
      </c>
      <c r="G4764" s="15">
        <f>'Producción diaria'!$T$3*$L$2*$M$2*$N$2*E4764*1000/'Costo de tareas'!$B$14</f>
        <v>1276.524083</v>
      </c>
      <c r="H4764" s="16">
        <f>IF(G4764 &gt; 'Costo de tareas'!$B$13, 'Costo de tareas'!$B$13, IF(G4764 &lt; 'Costo de tareas'!$B$13*0.2, 0, 'Costo de tareas'!$B$13- G4764))</f>
        <v>39.28055556</v>
      </c>
      <c r="I4764" s="17">
        <f>IF(H4764=0,'Costo de tareas'!$B$13,'Costo de tareas'!$B$13-H4764)</f>
        <v>0</v>
      </c>
      <c r="J4764" s="2"/>
      <c r="K4764" s="2"/>
      <c r="P4764" s="2"/>
    </row>
    <row r="4765">
      <c r="A4765" s="3" t="s">
        <v>6279</v>
      </c>
      <c r="B4765" s="11" t="str">
        <f t="shared" si="1"/>
        <v>20130718</v>
      </c>
      <c r="C4765" s="12">
        <f t="shared" si="2"/>
        <v>41473</v>
      </c>
      <c r="D4765" s="3" t="str">
        <f t="shared" si="3"/>
        <v>11</v>
      </c>
      <c r="E4765" s="13">
        <v>951.0</v>
      </c>
      <c r="F4765" s="14">
        <f>'Costo de tareas'!$B$15</f>
        <v>0.1964027778</v>
      </c>
      <c r="G4765" s="15">
        <f>'Producción diaria'!$T$3*$L$2*$M$2*$N$2*E4765*1000/'Costo de tareas'!$B$14</f>
        <v>1429.8874</v>
      </c>
      <c r="H4765" s="16">
        <f>IF(G4765 &gt; 'Costo de tareas'!$B$13, 'Costo de tareas'!$B$13, IF(G4765 &lt; 'Costo de tareas'!$B$13*0.2, 0, 'Costo de tareas'!$B$13- G4765))</f>
        <v>39.28055556</v>
      </c>
      <c r="I4765" s="17">
        <f>IF(H4765=0,'Costo de tareas'!$B$13,'Costo de tareas'!$B$13-H4765)</f>
        <v>0</v>
      </c>
      <c r="J4765" s="2"/>
      <c r="K4765" s="2"/>
      <c r="P4765" s="2"/>
    </row>
    <row r="4766">
      <c r="A4766" s="3" t="s">
        <v>6280</v>
      </c>
      <c r="B4766" s="11" t="str">
        <f t="shared" si="1"/>
        <v>20130718</v>
      </c>
      <c r="C4766" s="12">
        <f t="shared" si="2"/>
        <v>41473</v>
      </c>
      <c r="D4766" s="3" t="str">
        <f t="shared" si="3"/>
        <v>12</v>
      </c>
      <c r="E4766" s="13">
        <v>997.0</v>
      </c>
      <c r="F4766" s="14">
        <f>'Costo de tareas'!$B$15</f>
        <v>0.1964027778</v>
      </c>
      <c r="G4766" s="15">
        <f>'Producción diaria'!$T$3*$L$2*$M$2*$N$2*E4766*1000/'Costo de tareas'!$B$14</f>
        <v>1499.051249</v>
      </c>
      <c r="H4766" s="16">
        <f>IF(G4766 &gt; 'Costo de tareas'!$B$13, 'Costo de tareas'!$B$13, IF(G4766 &lt; 'Costo de tareas'!$B$13*0.2, 0, 'Costo de tareas'!$B$13- G4766))</f>
        <v>39.28055556</v>
      </c>
      <c r="I4766" s="17">
        <f>IF(H4766=0,'Costo de tareas'!$B$13,'Costo de tareas'!$B$13-H4766)</f>
        <v>0</v>
      </c>
      <c r="J4766" s="2"/>
      <c r="K4766" s="2"/>
      <c r="P4766" s="2"/>
    </row>
    <row r="4767">
      <c r="A4767" s="3" t="s">
        <v>6281</v>
      </c>
      <c r="B4767" s="11" t="str">
        <f t="shared" si="1"/>
        <v>20130718</v>
      </c>
      <c r="C4767" s="12">
        <f t="shared" si="2"/>
        <v>41473</v>
      </c>
      <c r="D4767" s="3" t="str">
        <f t="shared" si="3"/>
        <v>13</v>
      </c>
      <c r="E4767" s="13">
        <v>974.0</v>
      </c>
      <c r="F4767" s="14">
        <f>'Costo de tareas'!$B$15</f>
        <v>0.1964027778</v>
      </c>
      <c r="G4767" s="15">
        <f>'Producción diaria'!$T$3*$L$2*$M$2*$N$2*E4767*1000/'Costo de tareas'!$B$14</f>
        <v>1464.469325</v>
      </c>
      <c r="H4767" s="16">
        <f>IF(G4767 &gt; 'Costo de tareas'!$B$13, 'Costo de tareas'!$B$13, IF(G4767 &lt; 'Costo de tareas'!$B$13*0.2, 0, 'Costo de tareas'!$B$13- G4767))</f>
        <v>39.28055556</v>
      </c>
      <c r="I4767" s="17">
        <f>IF(H4767=0,'Costo de tareas'!$B$13,'Costo de tareas'!$B$13-H4767)</f>
        <v>0</v>
      </c>
      <c r="J4767" s="2"/>
      <c r="K4767" s="2"/>
      <c r="P4767" s="2"/>
    </row>
    <row r="4768">
      <c r="A4768" s="3" t="s">
        <v>6282</v>
      </c>
      <c r="B4768" s="11" t="str">
        <f t="shared" si="1"/>
        <v>20130718</v>
      </c>
      <c r="C4768" s="12">
        <f t="shared" si="2"/>
        <v>41473</v>
      </c>
      <c r="D4768" s="3" t="str">
        <f t="shared" si="3"/>
        <v>14</v>
      </c>
      <c r="E4768" s="13">
        <v>887.0</v>
      </c>
      <c r="F4768" s="14">
        <f>'Costo de tareas'!$B$15</f>
        <v>0.1964027778</v>
      </c>
      <c r="G4768" s="15">
        <f>'Producción diaria'!$T$3*$L$2*$M$2*$N$2*E4768*1000/'Costo de tareas'!$B$14</f>
        <v>1333.659436</v>
      </c>
      <c r="H4768" s="16">
        <f>IF(G4768 &gt; 'Costo de tareas'!$B$13, 'Costo de tareas'!$B$13, IF(G4768 &lt; 'Costo de tareas'!$B$13*0.2, 0, 'Costo de tareas'!$B$13- G4768))</f>
        <v>39.28055556</v>
      </c>
      <c r="I4768" s="17">
        <f>IF(H4768=0,'Costo de tareas'!$B$13,'Costo de tareas'!$B$13-H4768)</f>
        <v>0</v>
      </c>
      <c r="J4768" s="2"/>
      <c r="K4768" s="2"/>
      <c r="P4768" s="2"/>
    </row>
    <row r="4769">
      <c r="A4769" s="3" t="s">
        <v>6283</v>
      </c>
      <c r="B4769" s="11" t="str">
        <f t="shared" si="1"/>
        <v>20130718</v>
      </c>
      <c r="C4769" s="12">
        <f t="shared" si="2"/>
        <v>41473</v>
      </c>
      <c r="D4769" s="3" t="str">
        <f t="shared" si="3"/>
        <v>15</v>
      </c>
      <c r="E4769" s="13">
        <v>736.0</v>
      </c>
      <c r="F4769" s="14">
        <f>'Costo de tareas'!$B$15</f>
        <v>0.1964027778</v>
      </c>
      <c r="G4769" s="15">
        <f>'Producción diaria'!$T$3*$L$2*$M$2*$N$2*E4769*1000/'Costo de tareas'!$B$14</f>
        <v>1106.621584</v>
      </c>
      <c r="H4769" s="16">
        <f>IF(G4769 &gt; 'Costo de tareas'!$B$13, 'Costo de tareas'!$B$13, IF(G4769 &lt; 'Costo de tareas'!$B$13*0.2, 0, 'Costo de tareas'!$B$13- G4769))</f>
        <v>39.28055556</v>
      </c>
      <c r="I4769" s="17">
        <f>IF(H4769=0,'Costo de tareas'!$B$13,'Costo de tareas'!$B$13-H4769)</f>
        <v>0</v>
      </c>
      <c r="J4769" s="2"/>
      <c r="K4769" s="2"/>
      <c r="P4769" s="2"/>
    </row>
    <row r="4770">
      <c r="A4770" s="3" t="s">
        <v>6284</v>
      </c>
      <c r="B4770" s="11" t="str">
        <f t="shared" si="1"/>
        <v>20130718</v>
      </c>
      <c r="C4770" s="12">
        <f t="shared" si="2"/>
        <v>41473</v>
      </c>
      <c r="D4770" s="3" t="str">
        <f t="shared" si="3"/>
        <v>16</v>
      </c>
      <c r="E4770" s="13">
        <v>602.0</v>
      </c>
      <c r="F4770" s="14">
        <f>'Costo de tareas'!$B$15</f>
        <v>0.1964027778</v>
      </c>
      <c r="G4770" s="15">
        <f>'Producción diaria'!$T$3*$L$2*$M$2*$N$2*E4770*1000/'Costo de tareas'!$B$14</f>
        <v>905.144285</v>
      </c>
      <c r="H4770" s="16">
        <f>IF(G4770 &gt; 'Costo de tareas'!$B$13, 'Costo de tareas'!$B$13, IF(G4770 &lt; 'Costo de tareas'!$B$13*0.2, 0, 'Costo de tareas'!$B$13- G4770))</f>
        <v>39.28055556</v>
      </c>
      <c r="I4770" s="17">
        <f>IF(H4770=0,'Costo de tareas'!$B$13,'Costo de tareas'!$B$13-H4770)</f>
        <v>0</v>
      </c>
      <c r="J4770" s="2"/>
      <c r="K4770" s="2"/>
      <c r="P4770" s="2"/>
    </row>
    <row r="4771">
      <c r="A4771" s="3" t="s">
        <v>6285</v>
      </c>
      <c r="B4771" s="11" t="str">
        <f t="shared" si="1"/>
        <v>20130718</v>
      </c>
      <c r="C4771" s="12">
        <f t="shared" si="2"/>
        <v>41473</v>
      </c>
      <c r="D4771" s="3" t="str">
        <f t="shared" si="3"/>
        <v>17</v>
      </c>
      <c r="E4771" s="13">
        <v>367.0</v>
      </c>
      <c r="F4771" s="14">
        <f>'Costo de tareas'!$B$15</f>
        <v>0.1964027778</v>
      </c>
      <c r="G4771" s="15">
        <f>'Producción diaria'!$T$3*$L$2*$M$2*$N$2*E4771*1000/'Costo de tareas'!$B$14</f>
        <v>551.8072302</v>
      </c>
      <c r="H4771" s="16">
        <f>IF(G4771 &gt; 'Costo de tareas'!$B$13, 'Costo de tareas'!$B$13, IF(G4771 &lt; 'Costo de tareas'!$B$13*0.2, 0, 'Costo de tareas'!$B$13- G4771))</f>
        <v>39.28055556</v>
      </c>
      <c r="I4771" s="17">
        <f>IF(H4771=0,'Costo de tareas'!$B$13,'Costo de tareas'!$B$13-H4771)</f>
        <v>0</v>
      </c>
      <c r="J4771" s="2"/>
      <c r="K4771" s="2"/>
      <c r="P4771" s="2"/>
    </row>
    <row r="4772">
      <c r="A4772" s="3" t="s">
        <v>6286</v>
      </c>
      <c r="B4772" s="11" t="str">
        <f t="shared" si="1"/>
        <v>20130718</v>
      </c>
      <c r="C4772" s="12">
        <f t="shared" si="2"/>
        <v>41473</v>
      </c>
      <c r="D4772" s="3" t="str">
        <f t="shared" si="3"/>
        <v>18</v>
      </c>
      <c r="E4772" s="13">
        <v>193.0</v>
      </c>
      <c r="F4772" s="14">
        <f>'Costo de tareas'!$B$15</f>
        <v>0.1964027778</v>
      </c>
      <c r="G4772" s="15">
        <f>'Producción diaria'!$T$3*$L$2*$M$2*$N$2*E4772*1000/'Costo de tareas'!$B$14</f>
        <v>290.1874535</v>
      </c>
      <c r="H4772" s="16">
        <f>IF(G4772 &gt; 'Costo de tareas'!$B$13, 'Costo de tareas'!$B$13, IF(G4772 &lt; 'Costo de tareas'!$B$13*0.2, 0, 'Costo de tareas'!$B$13- G4772))</f>
        <v>39.28055556</v>
      </c>
      <c r="I4772" s="17">
        <f>IF(H4772=0,'Costo de tareas'!$B$13,'Costo de tareas'!$B$13-H4772)</f>
        <v>0</v>
      </c>
      <c r="J4772" s="2"/>
      <c r="K4772" s="2"/>
      <c r="P4772" s="2"/>
    </row>
    <row r="4773">
      <c r="A4773" s="3" t="s">
        <v>6287</v>
      </c>
      <c r="B4773" s="11" t="str">
        <f t="shared" si="1"/>
        <v>20130718</v>
      </c>
      <c r="C4773" s="12">
        <f t="shared" si="2"/>
        <v>41473</v>
      </c>
      <c r="D4773" s="3" t="str">
        <f t="shared" si="3"/>
        <v>19</v>
      </c>
      <c r="E4773" s="13">
        <v>33.0</v>
      </c>
      <c r="F4773" s="14">
        <f>'Costo de tareas'!$B$15</f>
        <v>0.1964027778</v>
      </c>
      <c r="G4773" s="15">
        <f>'Producción diaria'!$T$3*$L$2*$M$2*$N$2*E4773*1000/'Costo de tareas'!$B$14</f>
        <v>49.61754386</v>
      </c>
      <c r="H4773" s="16">
        <f>IF(G4773 &gt; 'Costo de tareas'!$B$13, 'Costo de tareas'!$B$13, IF(G4773 &lt; 'Costo de tareas'!$B$13*0.2, 0, 'Costo de tareas'!$B$13- G4773))</f>
        <v>39.28055556</v>
      </c>
      <c r="I4773" s="17">
        <f>IF(H4773=0,'Costo de tareas'!$B$13,'Costo de tareas'!$B$13-H4773)</f>
        <v>0</v>
      </c>
      <c r="J4773" s="2"/>
      <c r="K4773" s="2"/>
      <c r="P4773" s="2"/>
    </row>
    <row r="4774">
      <c r="A4774" s="3" t="s">
        <v>6288</v>
      </c>
      <c r="B4774" s="11" t="str">
        <f t="shared" si="1"/>
        <v>20130718</v>
      </c>
      <c r="C4774" s="12">
        <f t="shared" si="2"/>
        <v>41473</v>
      </c>
      <c r="D4774" s="3" t="str">
        <f t="shared" si="3"/>
        <v>20</v>
      </c>
      <c r="E4774" s="13">
        <v>0.0</v>
      </c>
      <c r="F4774" s="14">
        <f>'Costo de tareas'!$B$15</f>
        <v>0.1964027778</v>
      </c>
      <c r="G4774" s="15">
        <f>'Producción diaria'!$T$3*$L$2*$M$2*$N$2*E4774*1000/'Costo de tareas'!$B$14</f>
        <v>0</v>
      </c>
      <c r="H4774" s="16">
        <f>IF(G4774 &gt; 'Costo de tareas'!$B$13, 'Costo de tareas'!$B$13, IF(G4774 &lt; 'Costo de tareas'!$B$13*0.2, 0, 'Costo de tareas'!$B$13- G4774))</f>
        <v>0</v>
      </c>
      <c r="I4774" s="17">
        <f>IF(H4774=0,'Costo de tareas'!$B$13,'Costo de tareas'!$B$13-H4774)</f>
        <v>39.28055556</v>
      </c>
      <c r="J4774" s="2"/>
      <c r="K4774" s="2"/>
      <c r="P4774" s="2"/>
    </row>
    <row r="4775">
      <c r="A4775" s="3" t="s">
        <v>6289</v>
      </c>
      <c r="B4775" s="11" t="str">
        <f t="shared" si="1"/>
        <v>20130718</v>
      </c>
      <c r="C4775" s="12">
        <f t="shared" si="2"/>
        <v>41473</v>
      </c>
      <c r="D4775" s="3" t="str">
        <f t="shared" si="3"/>
        <v>21</v>
      </c>
      <c r="E4775" s="13">
        <v>0.0</v>
      </c>
      <c r="F4775" s="14">
        <f>'Costo de tareas'!$B$15</f>
        <v>0.1964027778</v>
      </c>
      <c r="G4775" s="15">
        <f>'Producción diaria'!$T$3*$L$2*$M$2*$N$2*E4775*1000/'Costo de tareas'!$B$14</f>
        <v>0</v>
      </c>
      <c r="H4775" s="16">
        <f>IF(G4775 &gt; 'Costo de tareas'!$B$13, 'Costo de tareas'!$B$13, IF(G4775 &lt; 'Costo de tareas'!$B$13*0.2, 0, 'Costo de tareas'!$B$13- G4775))</f>
        <v>0</v>
      </c>
      <c r="I4775" s="17">
        <f>IF(H4775=0,'Costo de tareas'!$B$13,'Costo de tareas'!$B$13-H4775)</f>
        <v>39.28055556</v>
      </c>
      <c r="J4775" s="2"/>
      <c r="K4775" s="2"/>
      <c r="P4775" s="2"/>
    </row>
    <row r="4776">
      <c r="A4776" s="3" t="s">
        <v>6290</v>
      </c>
      <c r="B4776" s="11" t="str">
        <f t="shared" si="1"/>
        <v>20130718</v>
      </c>
      <c r="C4776" s="12">
        <f t="shared" si="2"/>
        <v>41473</v>
      </c>
      <c r="D4776" s="3" t="str">
        <f t="shared" si="3"/>
        <v>22</v>
      </c>
      <c r="E4776" s="13">
        <v>0.0</v>
      </c>
      <c r="F4776" s="14">
        <f>'Costo de tareas'!$B$15</f>
        <v>0.1964027778</v>
      </c>
      <c r="G4776" s="15">
        <f>'Producción diaria'!$T$3*$L$2*$M$2*$N$2*E4776*1000/'Costo de tareas'!$B$14</f>
        <v>0</v>
      </c>
      <c r="H4776" s="16">
        <f>IF(G4776 &gt; 'Costo de tareas'!$B$13, 'Costo de tareas'!$B$13, IF(G4776 &lt; 'Costo de tareas'!$B$13*0.2, 0, 'Costo de tareas'!$B$13- G4776))</f>
        <v>0</v>
      </c>
      <c r="I4776" s="17">
        <f>IF(H4776=0,'Costo de tareas'!$B$13,'Costo de tareas'!$B$13-H4776)</f>
        <v>39.28055556</v>
      </c>
      <c r="J4776" s="2"/>
      <c r="K4776" s="2"/>
      <c r="P4776" s="2"/>
    </row>
    <row r="4777">
      <c r="A4777" s="3" t="s">
        <v>6291</v>
      </c>
      <c r="B4777" s="11" t="str">
        <f t="shared" si="1"/>
        <v>20130718</v>
      </c>
      <c r="C4777" s="12">
        <f t="shared" si="2"/>
        <v>41473</v>
      </c>
      <c r="D4777" s="3" t="str">
        <f t="shared" si="3"/>
        <v>23</v>
      </c>
      <c r="E4777" s="13">
        <v>0.0</v>
      </c>
      <c r="F4777" s="14">
        <f>'Costo de tareas'!$B$15</f>
        <v>0.1964027778</v>
      </c>
      <c r="G4777" s="15">
        <f>'Producción diaria'!$T$3*$L$2*$M$2*$N$2*E4777*1000/'Costo de tareas'!$B$14</f>
        <v>0</v>
      </c>
      <c r="H4777" s="16">
        <f>IF(G4777 &gt; 'Costo de tareas'!$B$13, 'Costo de tareas'!$B$13, IF(G4777 &lt; 'Costo de tareas'!$B$13*0.2, 0, 'Costo de tareas'!$B$13- G4777))</f>
        <v>0</v>
      </c>
      <c r="I4777" s="17">
        <f>IF(H4777=0,'Costo de tareas'!$B$13,'Costo de tareas'!$B$13-H4777)</f>
        <v>39.28055556</v>
      </c>
      <c r="J4777" s="2"/>
      <c r="K4777" s="2"/>
      <c r="P4777" s="2"/>
    </row>
    <row r="4778">
      <c r="A4778" s="3" t="s">
        <v>6292</v>
      </c>
      <c r="B4778" s="11" t="str">
        <f t="shared" si="1"/>
        <v>20130719</v>
      </c>
      <c r="C4778" s="12">
        <f t="shared" si="2"/>
        <v>41474</v>
      </c>
      <c r="D4778" s="3" t="str">
        <f t="shared" si="3"/>
        <v>00</v>
      </c>
      <c r="E4778" s="13">
        <v>0.0</v>
      </c>
      <c r="F4778" s="14">
        <f>'Costo de tareas'!$B$15</f>
        <v>0.1964027778</v>
      </c>
      <c r="G4778" s="15">
        <f>'Producción diaria'!$T$3*$L$2*$M$2*$N$2*E4778*1000/'Costo de tareas'!$B$14</f>
        <v>0</v>
      </c>
      <c r="H4778" s="16">
        <f>IF(G4778 &gt; 'Costo de tareas'!$B$13, 'Costo de tareas'!$B$13, IF(G4778 &lt; 'Costo de tareas'!$B$13*0.2, 0, 'Costo de tareas'!$B$13- G4778))</f>
        <v>0</v>
      </c>
      <c r="I4778" s="17">
        <f>IF(H4778=0,'Costo de tareas'!$B$13,'Costo de tareas'!$B$13-H4778)</f>
        <v>39.28055556</v>
      </c>
      <c r="J4778" s="2"/>
      <c r="K4778" s="2"/>
      <c r="P4778" s="2"/>
    </row>
    <row r="4779">
      <c r="A4779" s="3" t="s">
        <v>6293</v>
      </c>
      <c r="B4779" s="11" t="str">
        <f t="shared" si="1"/>
        <v>20130719</v>
      </c>
      <c r="C4779" s="12">
        <f t="shared" si="2"/>
        <v>41474</v>
      </c>
      <c r="D4779" s="3" t="str">
        <f t="shared" si="3"/>
        <v>01</v>
      </c>
      <c r="E4779" s="13">
        <v>0.0</v>
      </c>
      <c r="F4779" s="14">
        <f>'Costo de tareas'!$B$15</f>
        <v>0.1964027778</v>
      </c>
      <c r="G4779" s="15">
        <f>'Producción diaria'!$T$3*$L$2*$M$2*$N$2*E4779*1000/'Costo de tareas'!$B$14</f>
        <v>0</v>
      </c>
      <c r="H4779" s="16">
        <f>IF(G4779 &gt; 'Costo de tareas'!$B$13, 'Costo de tareas'!$B$13, IF(G4779 &lt; 'Costo de tareas'!$B$13*0.2, 0, 'Costo de tareas'!$B$13- G4779))</f>
        <v>0</v>
      </c>
      <c r="I4779" s="17">
        <f>IF(H4779=0,'Costo de tareas'!$B$13,'Costo de tareas'!$B$13-H4779)</f>
        <v>39.28055556</v>
      </c>
      <c r="J4779" s="2"/>
      <c r="K4779" s="2"/>
      <c r="P4779" s="2"/>
    </row>
    <row r="4780">
      <c r="A4780" s="3" t="s">
        <v>6294</v>
      </c>
      <c r="B4780" s="11" t="str">
        <f t="shared" si="1"/>
        <v>20130719</v>
      </c>
      <c r="C4780" s="12">
        <f t="shared" si="2"/>
        <v>41474</v>
      </c>
      <c r="D4780" s="3" t="str">
        <f t="shared" si="3"/>
        <v>02</v>
      </c>
      <c r="E4780" s="13">
        <v>0.0</v>
      </c>
      <c r="F4780" s="14">
        <f>'Costo de tareas'!$B$15</f>
        <v>0.1964027778</v>
      </c>
      <c r="G4780" s="15">
        <f>'Producción diaria'!$T$3*$L$2*$M$2*$N$2*E4780*1000/'Costo de tareas'!$B$14</f>
        <v>0</v>
      </c>
      <c r="H4780" s="16">
        <f>IF(G4780 &gt; 'Costo de tareas'!$B$13, 'Costo de tareas'!$B$13, IF(G4780 &lt; 'Costo de tareas'!$B$13*0.2, 0, 'Costo de tareas'!$B$13- G4780))</f>
        <v>0</v>
      </c>
      <c r="I4780" s="17">
        <f>IF(H4780=0,'Costo de tareas'!$B$13,'Costo de tareas'!$B$13-H4780)</f>
        <v>39.28055556</v>
      </c>
      <c r="J4780" s="2"/>
      <c r="K4780" s="2"/>
      <c r="P4780" s="2"/>
    </row>
    <row r="4781">
      <c r="A4781" s="3" t="s">
        <v>6295</v>
      </c>
      <c r="B4781" s="11" t="str">
        <f t="shared" si="1"/>
        <v>20130719</v>
      </c>
      <c r="C4781" s="12">
        <f t="shared" si="2"/>
        <v>41474</v>
      </c>
      <c r="D4781" s="3" t="str">
        <f t="shared" si="3"/>
        <v>03</v>
      </c>
      <c r="E4781" s="13">
        <v>0.0</v>
      </c>
      <c r="F4781" s="14">
        <f>'Costo de tareas'!$B$15</f>
        <v>0.1964027778</v>
      </c>
      <c r="G4781" s="15">
        <f>'Producción diaria'!$T$3*$L$2*$M$2*$N$2*E4781*1000/'Costo de tareas'!$B$14</f>
        <v>0</v>
      </c>
      <c r="H4781" s="16">
        <f>IF(G4781 &gt; 'Costo de tareas'!$B$13, 'Costo de tareas'!$B$13, IF(G4781 &lt; 'Costo de tareas'!$B$13*0.2, 0, 'Costo de tareas'!$B$13- G4781))</f>
        <v>0</v>
      </c>
      <c r="I4781" s="17">
        <f>IF(H4781=0,'Costo de tareas'!$B$13,'Costo de tareas'!$B$13-H4781)</f>
        <v>39.28055556</v>
      </c>
      <c r="J4781" s="2"/>
      <c r="K4781" s="2"/>
      <c r="P4781" s="2"/>
    </row>
    <row r="4782">
      <c r="A4782" s="3" t="s">
        <v>6296</v>
      </c>
      <c r="B4782" s="11" t="str">
        <f t="shared" si="1"/>
        <v>20130719</v>
      </c>
      <c r="C4782" s="12">
        <f t="shared" si="2"/>
        <v>41474</v>
      </c>
      <c r="D4782" s="3" t="str">
        <f t="shared" si="3"/>
        <v>04</v>
      </c>
      <c r="E4782" s="13">
        <v>0.0</v>
      </c>
      <c r="F4782" s="14">
        <f>'Costo de tareas'!$B$15</f>
        <v>0.1964027778</v>
      </c>
      <c r="G4782" s="15">
        <f>'Producción diaria'!$T$3*$L$2*$M$2*$N$2*E4782*1000/'Costo de tareas'!$B$14</f>
        <v>0</v>
      </c>
      <c r="H4782" s="16">
        <f>IF(G4782 &gt; 'Costo de tareas'!$B$13, 'Costo de tareas'!$B$13, IF(G4782 &lt; 'Costo de tareas'!$B$13*0.2, 0, 'Costo de tareas'!$B$13- G4782))</f>
        <v>0</v>
      </c>
      <c r="I4782" s="17">
        <f>IF(H4782=0,'Costo de tareas'!$B$13,'Costo de tareas'!$B$13-H4782)</f>
        <v>39.28055556</v>
      </c>
      <c r="J4782" s="2"/>
      <c r="K4782" s="2"/>
      <c r="P4782" s="2"/>
    </row>
    <row r="4783">
      <c r="A4783" s="3" t="s">
        <v>6298</v>
      </c>
      <c r="B4783" s="11" t="str">
        <f t="shared" si="1"/>
        <v>20130719</v>
      </c>
      <c r="C4783" s="12">
        <f t="shared" si="2"/>
        <v>41474</v>
      </c>
      <c r="D4783" s="3" t="str">
        <f t="shared" si="3"/>
        <v>05</v>
      </c>
      <c r="E4783" s="13">
        <v>333.65</v>
      </c>
      <c r="F4783" s="14">
        <f>'Costo de tareas'!$B$15</f>
        <v>0.1964027778</v>
      </c>
      <c r="G4783" s="15">
        <f>'Producción diaria'!$T$3*$L$2*$M$2*$N$2*E4783*1000/'Costo de tareas'!$B$14</f>
        <v>501.6634397</v>
      </c>
      <c r="H4783" s="16">
        <f>IF(G4783 &gt; 'Costo de tareas'!$B$13, 'Costo de tareas'!$B$13, IF(G4783 &lt; 'Costo de tareas'!$B$13*0.2, 0, 'Costo de tareas'!$B$13- G4783))</f>
        <v>39.28055556</v>
      </c>
      <c r="I4783" s="17">
        <f>IF(H4783=0,'Costo de tareas'!$B$13,'Costo de tareas'!$B$13-H4783)</f>
        <v>0</v>
      </c>
      <c r="J4783" s="2"/>
      <c r="K4783" s="2"/>
      <c r="P4783" s="2"/>
    </row>
    <row r="4784">
      <c r="A4784" s="3" t="s">
        <v>6300</v>
      </c>
      <c r="B4784" s="11" t="str">
        <f t="shared" si="1"/>
        <v>20130719</v>
      </c>
      <c r="C4784" s="12">
        <f t="shared" si="2"/>
        <v>41474</v>
      </c>
      <c r="D4784" s="3" t="str">
        <f t="shared" si="3"/>
        <v>06</v>
      </c>
      <c r="E4784" s="13">
        <v>14.0</v>
      </c>
      <c r="F4784" s="14">
        <f>'Costo de tareas'!$B$15</f>
        <v>0.1964027778</v>
      </c>
      <c r="G4784" s="15">
        <f>'Producción diaria'!$T$3*$L$2*$M$2*$N$2*E4784*1000/'Costo de tareas'!$B$14</f>
        <v>21.04986709</v>
      </c>
      <c r="H4784" s="16">
        <f>IF(G4784 &gt; 'Costo de tareas'!$B$13, 'Costo de tareas'!$B$13, IF(G4784 &lt; 'Costo de tareas'!$B$13*0.2, 0, 'Costo de tareas'!$B$13- G4784))</f>
        <v>18.23068846</v>
      </c>
      <c r="I4784" s="17">
        <f>IF(H4784=0,'Costo de tareas'!$B$13,'Costo de tareas'!$B$13-H4784)</f>
        <v>21.04986709</v>
      </c>
      <c r="J4784" s="2"/>
      <c r="K4784" s="2"/>
      <c r="P4784" s="2"/>
    </row>
    <row r="4785">
      <c r="A4785" s="3" t="s">
        <v>6301</v>
      </c>
      <c r="B4785" s="11" t="str">
        <f t="shared" si="1"/>
        <v>20130719</v>
      </c>
      <c r="C4785" s="12">
        <f t="shared" si="2"/>
        <v>41474</v>
      </c>
      <c r="D4785" s="3" t="str">
        <f t="shared" si="3"/>
        <v>07</v>
      </c>
      <c r="E4785" s="13">
        <v>332.0</v>
      </c>
      <c r="F4785" s="14">
        <f>'Costo de tareas'!$B$15</f>
        <v>0.1964027778</v>
      </c>
      <c r="G4785" s="15">
        <f>'Producción diaria'!$T$3*$L$2*$M$2*$N$2*E4785*1000/'Costo de tareas'!$B$14</f>
        <v>499.1825625</v>
      </c>
      <c r="H4785" s="16">
        <f>IF(G4785 &gt; 'Costo de tareas'!$B$13, 'Costo de tareas'!$B$13, IF(G4785 &lt; 'Costo de tareas'!$B$13*0.2, 0, 'Costo de tareas'!$B$13- G4785))</f>
        <v>39.28055556</v>
      </c>
      <c r="I4785" s="17">
        <f>IF(H4785=0,'Costo de tareas'!$B$13,'Costo de tareas'!$B$13-H4785)</f>
        <v>0</v>
      </c>
      <c r="J4785" s="2"/>
      <c r="K4785" s="2"/>
      <c r="P4785" s="2"/>
    </row>
    <row r="4786">
      <c r="A4786" s="3" t="s">
        <v>6302</v>
      </c>
      <c r="B4786" s="11" t="str">
        <f t="shared" si="1"/>
        <v>20130719</v>
      </c>
      <c r="C4786" s="12">
        <f t="shared" si="2"/>
        <v>41474</v>
      </c>
      <c r="D4786" s="3" t="str">
        <f t="shared" si="3"/>
        <v>08</v>
      </c>
      <c r="E4786" s="13">
        <v>529.0</v>
      </c>
      <c r="F4786" s="14">
        <f>'Costo de tareas'!$B$15</f>
        <v>0.1964027778</v>
      </c>
      <c r="G4786" s="15">
        <f>'Producción diaria'!$T$3*$L$2*$M$2*$N$2*E4786*1000/'Costo de tareas'!$B$14</f>
        <v>795.3842637</v>
      </c>
      <c r="H4786" s="16">
        <f>IF(G4786 &gt; 'Costo de tareas'!$B$13, 'Costo de tareas'!$B$13, IF(G4786 &lt; 'Costo de tareas'!$B$13*0.2, 0, 'Costo de tareas'!$B$13- G4786))</f>
        <v>39.28055556</v>
      </c>
      <c r="I4786" s="17">
        <f>IF(H4786=0,'Costo de tareas'!$B$13,'Costo de tareas'!$B$13-H4786)</f>
        <v>0</v>
      </c>
      <c r="J4786" s="2"/>
      <c r="K4786" s="2"/>
      <c r="P4786" s="2"/>
    </row>
    <row r="4787">
      <c r="A4787" s="3" t="s">
        <v>6303</v>
      </c>
      <c r="B4787" s="11" t="str">
        <f t="shared" si="1"/>
        <v>20130719</v>
      </c>
      <c r="C4787" s="12">
        <f t="shared" si="2"/>
        <v>41474</v>
      </c>
      <c r="D4787" s="3" t="str">
        <f t="shared" si="3"/>
        <v>09</v>
      </c>
      <c r="E4787" s="13">
        <v>704.0</v>
      </c>
      <c r="F4787" s="14">
        <f>'Costo de tareas'!$B$15</f>
        <v>0.1964027778</v>
      </c>
      <c r="G4787" s="15">
        <f>'Producción diaria'!$T$3*$L$2*$M$2*$N$2*E4787*1000/'Costo de tareas'!$B$14</f>
        <v>1058.507602</v>
      </c>
      <c r="H4787" s="16">
        <f>IF(G4787 &gt; 'Costo de tareas'!$B$13, 'Costo de tareas'!$B$13, IF(G4787 &lt; 'Costo de tareas'!$B$13*0.2, 0, 'Costo de tareas'!$B$13- G4787))</f>
        <v>39.28055556</v>
      </c>
      <c r="I4787" s="17">
        <f>IF(H4787=0,'Costo de tareas'!$B$13,'Costo de tareas'!$B$13-H4787)</f>
        <v>0</v>
      </c>
      <c r="J4787" s="2"/>
      <c r="K4787" s="2"/>
      <c r="P4787" s="2"/>
    </row>
    <row r="4788">
      <c r="A4788" s="3" t="s">
        <v>6304</v>
      </c>
      <c r="B4788" s="11" t="str">
        <f t="shared" si="1"/>
        <v>20130719</v>
      </c>
      <c r="C4788" s="12">
        <f t="shared" si="2"/>
        <v>41474</v>
      </c>
      <c r="D4788" s="3" t="str">
        <f t="shared" si="3"/>
        <v>10</v>
      </c>
      <c r="E4788" s="13">
        <v>844.0</v>
      </c>
      <c r="F4788" s="14">
        <f>'Costo de tareas'!$B$15</f>
        <v>0.1964027778</v>
      </c>
      <c r="G4788" s="15">
        <f>'Producción diaria'!$T$3*$L$2*$M$2*$N$2*E4788*1000/'Costo de tareas'!$B$14</f>
        <v>1269.006273</v>
      </c>
      <c r="H4788" s="16">
        <f>IF(G4788 &gt; 'Costo de tareas'!$B$13, 'Costo de tareas'!$B$13, IF(G4788 &lt; 'Costo de tareas'!$B$13*0.2, 0, 'Costo de tareas'!$B$13- G4788))</f>
        <v>39.28055556</v>
      </c>
      <c r="I4788" s="17">
        <f>IF(H4788=0,'Costo de tareas'!$B$13,'Costo de tareas'!$B$13-H4788)</f>
        <v>0</v>
      </c>
      <c r="J4788" s="2"/>
      <c r="K4788" s="2"/>
      <c r="P4788" s="2"/>
    </row>
    <row r="4789">
      <c r="A4789" s="3" t="s">
        <v>6305</v>
      </c>
      <c r="B4789" s="11" t="str">
        <f t="shared" si="1"/>
        <v>20130719</v>
      </c>
      <c r="C4789" s="12">
        <f t="shared" si="2"/>
        <v>41474</v>
      </c>
      <c r="D4789" s="3" t="str">
        <f t="shared" si="3"/>
        <v>11</v>
      </c>
      <c r="E4789" s="13">
        <v>94.0</v>
      </c>
      <c r="F4789" s="14">
        <f>'Costo de tareas'!$B$15</f>
        <v>0.1964027778</v>
      </c>
      <c r="G4789" s="15">
        <f>'Producción diaria'!$T$3*$L$2*$M$2*$N$2*E4789*1000/'Costo de tareas'!$B$14</f>
        <v>141.3348219</v>
      </c>
      <c r="H4789" s="16">
        <f>IF(G4789 &gt; 'Costo de tareas'!$B$13, 'Costo de tareas'!$B$13, IF(G4789 &lt; 'Costo de tareas'!$B$13*0.2, 0, 'Costo de tareas'!$B$13- G4789))</f>
        <v>39.28055556</v>
      </c>
      <c r="I4789" s="17">
        <f>IF(H4789=0,'Costo de tareas'!$B$13,'Costo de tareas'!$B$13-H4789)</f>
        <v>0</v>
      </c>
      <c r="J4789" s="2"/>
      <c r="K4789" s="2"/>
      <c r="P4789" s="2"/>
    </row>
    <row r="4790">
      <c r="A4790" s="3" t="s">
        <v>6306</v>
      </c>
      <c r="B4790" s="11" t="str">
        <f t="shared" si="1"/>
        <v>20130719</v>
      </c>
      <c r="C4790" s="12">
        <f t="shared" si="2"/>
        <v>41474</v>
      </c>
      <c r="D4790" s="3" t="str">
        <f t="shared" si="3"/>
        <v>12</v>
      </c>
      <c r="E4790" s="13">
        <v>98.0</v>
      </c>
      <c r="F4790" s="14">
        <f>'Costo de tareas'!$B$15</f>
        <v>0.1964027778</v>
      </c>
      <c r="G4790" s="15">
        <f>'Producción diaria'!$T$3*$L$2*$M$2*$N$2*E4790*1000/'Costo de tareas'!$B$14</f>
        <v>147.3490696</v>
      </c>
      <c r="H4790" s="16">
        <f>IF(G4790 &gt; 'Costo de tareas'!$B$13, 'Costo de tareas'!$B$13, IF(G4790 &lt; 'Costo de tareas'!$B$13*0.2, 0, 'Costo de tareas'!$B$13- G4790))</f>
        <v>39.28055556</v>
      </c>
      <c r="I4790" s="17">
        <f>IF(H4790=0,'Costo de tareas'!$B$13,'Costo de tareas'!$B$13-H4790)</f>
        <v>0</v>
      </c>
      <c r="J4790" s="2"/>
      <c r="K4790" s="2"/>
      <c r="P4790" s="2"/>
    </row>
    <row r="4791">
      <c r="A4791" s="3" t="s">
        <v>6307</v>
      </c>
      <c r="B4791" s="11" t="str">
        <f t="shared" si="1"/>
        <v>20130719</v>
      </c>
      <c r="C4791" s="12">
        <f t="shared" si="2"/>
        <v>41474</v>
      </c>
      <c r="D4791" s="3" t="str">
        <f t="shared" si="3"/>
        <v>13</v>
      </c>
      <c r="E4791" s="13">
        <v>925.0</v>
      </c>
      <c r="F4791" s="14">
        <f>'Costo de tareas'!$B$15</f>
        <v>0.1964027778</v>
      </c>
      <c r="G4791" s="15">
        <f>'Producción diaria'!$T$3*$L$2*$M$2*$N$2*E4791*1000/'Costo de tareas'!$B$14</f>
        <v>1390.79479</v>
      </c>
      <c r="H4791" s="16">
        <f>IF(G4791 &gt; 'Costo de tareas'!$B$13, 'Costo de tareas'!$B$13, IF(G4791 &lt; 'Costo de tareas'!$B$13*0.2, 0, 'Costo de tareas'!$B$13- G4791))</f>
        <v>39.28055556</v>
      </c>
      <c r="I4791" s="17">
        <f>IF(H4791=0,'Costo de tareas'!$B$13,'Costo de tareas'!$B$13-H4791)</f>
        <v>0</v>
      </c>
      <c r="J4791" s="2"/>
      <c r="K4791" s="2"/>
      <c r="P4791" s="2"/>
    </row>
    <row r="4792">
      <c r="A4792" s="3" t="s">
        <v>6308</v>
      </c>
      <c r="B4792" s="11" t="str">
        <f t="shared" si="1"/>
        <v>20130719</v>
      </c>
      <c r="C4792" s="12">
        <f t="shared" si="2"/>
        <v>41474</v>
      </c>
      <c r="D4792" s="3" t="str">
        <f t="shared" si="3"/>
        <v>14</v>
      </c>
      <c r="E4792" s="13">
        <v>882.0</v>
      </c>
      <c r="F4792" s="14">
        <f>'Costo de tareas'!$B$15</f>
        <v>0.1964027778</v>
      </c>
      <c r="G4792" s="15">
        <f>'Producción diaria'!$T$3*$L$2*$M$2*$N$2*E4792*1000/'Costo de tareas'!$B$14</f>
        <v>1326.141627</v>
      </c>
      <c r="H4792" s="16">
        <f>IF(G4792 &gt; 'Costo de tareas'!$B$13, 'Costo de tareas'!$B$13, IF(G4792 &lt; 'Costo de tareas'!$B$13*0.2, 0, 'Costo de tareas'!$B$13- G4792))</f>
        <v>39.28055556</v>
      </c>
      <c r="I4792" s="17">
        <f>IF(H4792=0,'Costo de tareas'!$B$13,'Costo de tareas'!$B$13-H4792)</f>
        <v>0</v>
      </c>
      <c r="J4792" s="2"/>
      <c r="K4792" s="2"/>
      <c r="P4792" s="2"/>
    </row>
    <row r="4793">
      <c r="A4793" s="3" t="s">
        <v>6309</v>
      </c>
      <c r="B4793" s="11" t="str">
        <f t="shared" si="1"/>
        <v>20130719</v>
      </c>
      <c r="C4793" s="12">
        <f t="shared" si="2"/>
        <v>41474</v>
      </c>
      <c r="D4793" s="3" t="str">
        <f t="shared" si="3"/>
        <v>15</v>
      </c>
      <c r="E4793" s="13">
        <v>748.0</v>
      </c>
      <c r="F4793" s="14">
        <f>'Costo de tareas'!$B$15</f>
        <v>0.1964027778</v>
      </c>
      <c r="G4793" s="15">
        <f>'Producción diaria'!$T$3*$L$2*$M$2*$N$2*E4793*1000/'Costo de tareas'!$B$14</f>
        <v>1124.664327</v>
      </c>
      <c r="H4793" s="16">
        <f>IF(G4793 &gt; 'Costo de tareas'!$B$13, 'Costo de tareas'!$B$13, IF(G4793 &lt; 'Costo de tareas'!$B$13*0.2, 0, 'Costo de tareas'!$B$13- G4793))</f>
        <v>39.28055556</v>
      </c>
      <c r="I4793" s="17">
        <f>IF(H4793=0,'Costo de tareas'!$B$13,'Costo de tareas'!$B$13-H4793)</f>
        <v>0</v>
      </c>
      <c r="J4793" s="2"/>
      <c r="K4793" s="2"/>
      <c r="P4793" s="2"/>
    </row>
    <row r="4794">
      <c r="A4794" s="3" t="s">
        <v>6310</v>
      </c>
      <c r="B4794" s="11" t="str">
        <f t="shared" si="1"/>
        <v>20130719</v>
      </c>
      <c r="C4794" s="12">
        <f t="shared" si="2"/>
        <v>41474</v>
      </c>
      <c r="D4794" s="3" t="str">
        <f t="shared" si="3"/>
        <v>16</v>
      </c>
      <c r="E4794" s="13">
        <v>581.0</v>
      </c>
      <c r="F4794" s="14">
        <f>'Costo de tareas'!$B$15</f>
        <v>0.1964027778</v>
      </c>
      <c r="G4794" s="15">
        <f>'Producción diaria'!$T$3*$L$2*$M$2*$N$2*E4794*1000/'Costo de tareas'!$B$14</f>
        <v>873.5694843</v>
      </c>
      <c r="H4794" s="16">
        <f>IF(G4794 &gt; 'Costo de tareas'!$B$13, 'Costo de tareas'!$B$13, IF(G4794 &lt; 'Costo de tareas'!$B$13*0.2, 0, 'Costo de tareas'!$B$13- G4794))</f>
        <v>39.28055556</v>
      </c>
      <c r="I4794" s="17">
        <f>IF(H4794=0,'Costo de tareas'!$B$13,'Costo de tareas'!$B$13-H4794)</f>
        <v>0</v>
      </c>
      <c r="J4794" s="2"/>
      <c r="K4794" s="2"/>
      <c r="P4794" s="2"/>
    </row>
    <row r="4795">
      <c r="A4795" s="3" t="s">
        <v>6311</v>
      </c>
      <c r="B4795" s="11" t="str">
        <f t="shared" si="1"/>
        <v>20130719</v>
      </c>
      <c r="C4795" s="12">
        <f t="shared" si="2"/>
        <v>41474</v>
      </c>
      <c r="D4795" s="3" t="str">
        <f t="shared" si="3"/>
        <v>17</v>
      </c>
      <c r="E4795" s="13">
        <v>317.0</v>
      </c>
      <c r="F4795" s="14">
        <f>'Costo de tareas'!$B$15</f>
        <v>0.1964027778</v>
      </c>
      <c r="G4795" s="15">
        <f>'Producción diaria'!$T$3*$L$2*$M$2*$N$2*E4795*1000/'Costo de tareas'!$B$14</f>
        <v>476.6291334</v>
      </c>
      <c r="H4795" s="16">
        <f>IF(G4795 &gt; 'Costo de tareas'!$B$13, 'Costo de tareas'!$B$13, IF(G4795 &lt; 'Costo de tareas'!$B$13*0.2, 0, 'Costo de tareas'!$B$13- G4795))</f>
        <v>39.28055556</v>
      </c>
      <c r="I4795" s="17">
        <f>IF(H4795=0,'Costo de tareas'!$B$13,'Costo de tareas'!$B$13-H4795)</f>
        <v>0</v>
      </c>
      <c r="J4795" s="2"/>
      <c r="K4795" s="2"/>
      <c r="P4795" s="2"/>
    </row>
    <row r="4796">
      <c r="A4796" s="3" t="s">
        <v>6312</v>
      </c>
      <c r="B4796" s="11" t="str">
        <f t="shared" si="1"/>
        <v>20130719</v>
      </c>
      <c r="C4796" s="12">
        <f t="shared" si="2"/>
        <v>41474</v>
      </c>
      <c r="D4796" s="3" t="str">
        <f t="shared" si="3"/>
        <v>18</v>
      </c>
      <c r="E4796" s="13">
        <v>196.0</v>
      </c>
      <c r="F4796" s="14">
        <f>'Costo de tareas'!$B$15</f>
        <v>0.1964027778</v>
      </c>
      <c r="G4796" s="15">
        <f>'Producción diaria'!$T$3*$L$2*$M$2*$N$2*E4796*1000/'Costo de tareas'!$B$14</f>
        <v>294.6981393</v>
      </c>
      <c r="H4796" s="16">
        <f>IF(G4796 &gt; 'Costo de tareas'!$B$13, 'Costo de tareas'!$B$13, IF(G4796 &lt; 'Costo de tareas'!$B$13*0.2, 0, 'Costo de tareas'!$B$13- G4796))</f>
        <v>39.28055556</v>
      </c>
      <c r="I4796" s="17">
        <f>IF(H4796=0,'Costo de tareas'!$B$13,'Costo de tareas'!$B$13-H4796)</f>
        <v>0</v>
      </c>
      <c r="J4796" s="2"/>
      <c r="K4796" s="2"/>
      <c r="P4796" s="2"/>
    </row>
    <row r="4797">
      <c r="A4797" s="3" t="s">
        <v>6313</v>
      </c>
      <c r="B4797" s="11" t="str">
        <f t="shared" si="1"/>
        <v>20130719</v>
      </c>
      <c r="C4797" s="12">
        <f t="shared" si="2"/>
        <v>41474</v>
      </c>
      <c r="D4797" s="3" t="str">
        <f t="shared" si="3"/>
        <v>19</v>
      </c>
      <c r="E4797" s="13">
        <v>26.0</v>
      </c>
      <c r="F4797" s="14">
        <f>'Costo de tareas'!$B$15</f>
        <v>0.1964027778</v>
      </c>
      <c r="G4797" s="15">
        <f>'Producción diaria'!$T$3*$L$2*$M$2*$N$2*E4797*1000/'Costo de tareas'!$B$14</f>
        <v>39.09261031</v>
      </c>
      <c r="H4797" s="16">
        <f>IF(G4797 &gt; 'Costo de tareas'!$B$13, 'Costo de tareas'!$B$13, IF(G4797 &lt; 'Costo de tareas'!$B$13*0.2, 0, 'Costo de tareas'!$B$13- G4797))</f>
        <v>0.1879452419</v>
      </c>
      <c r="I4797" s="17">
        <f>IF(H4797=0,'Costo de tareas'!$B$13,'Costo de tareas'!$B$13-H4797)</f>
        <v>39.09261031</v>
      </c>
      <c r="J4797" s="2"/>
      <c r="K4797" s="2"/>
      <c r="P4797" s="2"/>
    </row>
    <row r="4798">
      <c r="A4798" s="3" t="s">
        <v>6314</v>
      </c>
      <c r="B4798" s="11" t="str">
        <f t="shared" si="1"/>
        <v>20130719</v>
      </c>
      <c r="C4798" s="12">
        <f t="shared" si="2"/>
        <v>41474</v>
      </c>
      <c r="D4798" s="3" t="str">
        <f t="shared" si="3"/>
        <v>20</v>
      </c>
      <c r="E4798" s="13">
        <v>0.0</v>
      </c>
      <c r="F4798" s="14">
        <f>'Costo de tareas'!$B$15</f>
        <v>0.1964027778</v>
      </c>
      <c r="G4798" s="15">
        <f>'Producción diaria'!$T$3*$L$2*$M$2*$N$2*E4798*1000/'Costo de tareas'!$B$14</f>
        <v>0</v>
      </c>
      <c r="H4798" s="16">
        <f>IF(G4798 &gt; 'Costo de tareas'!$B$13, 'Costo de tareas'!$B$13, IF(G4798 &lt; 'Costo de tareas'!$B$13*0.2, 0, 'Costo de tareas'!$B$13- G4798))</f>
        <v>0</v>
      </c>
      <c r="I4798" s="17">
        <f>IF(H4798=0,'Costo de tareas'!$B$13,'Costo de tareas'!$B$13-H4798)</f>
        <v>39.28055556</v>
      </c>
      <c r="J4798" s="2"/>
      <c r="K4798" s="2"/>
      <c r="P4798" s="2"/>
    </row>
    <row r="4799">
      <c r="A4799" s="3" t="s">
        <v>6316</v>
      </c>
      <c r="B4799" s="11" t="str">
        <f t="shared" si="1"/>
        <v>20130719</v>
      </c>
      <c r="C4799" s="12">
        <f t="shared" si="2"/>
        <v>41474</v>
      </c>
      <c r="D4799" s="3" t="str">
        <f t="shared" si="3"/>
        <v>21</v>
      </c>
      <c r="E4799" s="13">
        <v>0.0</v>
      </c>
      <c r="F4799" s="14">
        <f>'Costo de tareas'!$B$15</f>
        <v>0.1964027778</v>
      </c>
      <c r="G4799" s="15">
        <f>'Producción diaria'!$T$3*$L$2*$M$2*$N$2*E4799*1000/'Costo de tareas'!$B$14</f>
        <v>0</v>
      </c>
      <c r="H4799" s="16">
        <f>IF(G4799 &gt; 'Costo de tareas'!$B$13, 'Costo de tareas'!$B$13, IF(G4799 &lt; 'Costo de tareas'!$B$13*0.2, 0, 'Costo de tareas'!$B$13- G4799))</f>
        <v>0</v>
      </c>
      <c r="I4799" s="17">
        <f>IF(H4799=0,'Costo de tareas'!$B$13,'Costo de tareas'!$B$13-H4799)</f>
        <v>39.28055556</v>
      </c>
      <c r="J4799" s="2"/>
      <c r="K4799" s="2"/>
      <c r="P4799" s="2"/>
    </row>
    <row r="4800">
      <c r="A4800" s="3" t="s">
        <v>6317</v>
      </c>
      <c r="B4800" s="11" t="str">
        <f t="shared" si="1"/>
        <v>20130719</v>
      </c>
      <c r="C4800" s="12">
        <f t="shared" si="2"/>
        <v>41474</v>
      </c>
      <c r="D4800" s="3" t="str">
        <f t="shared" si="3"/>
        <v>22</v>
      </c>
      <c r="E4800" s="13">
        <v>0.0</v>
      </c>
      <c r="F4800" s="14">
        <f>'Costo de tareas'!$B$15</f>
        <v>0.1964027778</v>
      </c>
      <c r="G4800" s="15">
        <f>'Producción diaria'!$T$3*$L$2*$M$2*$N$2*E4800*1000/'Costo de tareas'!$B$14</f>
        <v>0</v>
      </c>
      <c r="H4800" s="16">
        <f>IF(G4800 &gt; 'Costo de tareas'!$B$13, 'Costo de tareas'!$B$13, IF(G4800 &lt; 'Costo de tareas'!$B$13*0.2, 0, 'Costo de tareas'!$B$13- G4800))</f>
        <v>0</v>
      </c>
      <c r="I4800" s="17">
        <f>IF(H4800=0,'Costo de tareas'!$B$13,'Costo de tareas'!$B$13-H4800)</f>
        <v>39.28055556</v>
      </c>
      <c r="J4800" s="2"/>
      <c r="K4800" s="2"/>
      <c r="P4800" s="2"/>
    </row>
    <row r="4801">
      <c r="A4801" s="3" t="s">
        <v>6319</v>
      </c>
      <c r="B4801" s="11" t="str">
        <f t="shared" si="1"/>
        <v>20130719</v>
      </c>
      <c r="C4801" s="12">
        <f t="shared" si="2"/>
        <v>41474</v>
      </c>
      <c r="D4801" s="3" t="str">
        <f t="shared" si="3"/>
        <v>23</v>
      </c>
      <c r="E4801" s="13">
        <v>0.0</v>
      </c>
      <c r="F4801" s="14">
        <f>'Costo de tareas'!$B$15</f>
        <v>0.1964027778</v>
      </c>
      <c r="G4801" s="15">
        <f>'Producción diaria'!$T$3*$L$2*$M$2*$N$2*E4801*1000/'Costo de tareas'!$B$14</f>
        <v>0</v>
      </c>
      <c r="H4801" s="16">
        <f>IF(G4801 &gt; 'Costo de tareas'!$B$13, 'Costo de tareas'!$B$13, IF(G4801 &lt; 'Costo de tareas'!$B$13*0.2, 0, 'Costo de tareas'!$B$13- G4801))</f>
        <v>0</v>
      </c>
      <c r="I4801" s="17">
        <f>IF(H4801=0,'Costo de tareas'!$B$13,'Costo de tareas'!$B$13-H4801)</f>
        <v>39.28055556</v>
      </c>
      <c r="J4801" s="2"/>
      <c r="K4801" s="2"/>
      <c r="P4801" s="2"/>
    </row>
    <row r="4802">
      <c r="A4802" s="3" t="s">
        <v>6320</v>
      </c>
      <c r="B4802" s="11" t="str">
        <f t="shared" si="1"/>
        <v>20130720</v>
      </c>
      <c r="C4802" s="12">
        <f t="shared" si="2"/>
        <v>41475</v>
      </c>
      <c r="D4802" s="3" t="str">
        <f t="shared" si="3"/>
        <v>00</v>
      </c>
      <c r="E4802" s="13">
        <v>0.0</v>
      </c>
      <c r="F4802" s="14">
        <f>'Costo de tareas'!$B$15</f>
        <v>0.1964027778</v>
      </c>
      <c r="G4802" s="15">
        <f>'Producción diaria'!$T$3*$L$2*$M$2*$N$2*E4802*1000/'Costo de tareas'!$B$14</f>
        <v>0</v>
      </c>
      <c r="H4802" s="16">
        <f>IF(G4802 &gt; 'Costo de tareas'!$B$13, 'Costo de tareas'!$B$13, IF(G4802 &lt; 'Costo de tareas'!$B$13*0.2, 0, 'Costo de tareas'!$B$13- G4802))</f>
        <v>0</v>
      </c>
      <c r="I4802" s="17">
        <f>IF(H4802=0,'Costo de tareas'!$B$13,'Costo de tareas'!$B$13-H4802)</f>
        <v>39.28055556</v>
      </c>
      <c r="J4802" s="2"/>
      <c r="K4802" s="2"/>
      <c r="P4802" s="2"/>
    </row>
    <row r="4803">
      <c r="A4803" s="3" t="s">
        <v>6322</v>
      </c>
      <c r="B4803" s="11" t="str">
        <f t="shared" si="1"/>
        <v>20130720</v>
      </c>
      <c r="C4803" s="12">
        <f t="shared" si="2"/>
        <v>41475</v>
      </c>
      <c r="D4803" s="3" t="str">
        <f t="shared" si="3"/>
        <v>01</v>
      </c>
      <c r="E4803" s="13">
        <v>0.0</v>
      </c>
      <c r="F4803" s="14">
        <f>'Costo de tareas'!$B$15</f>
        <v>0.1964027778</v>
      </c>
      <c r="G4803" s="15">
        <f>'Producción diaria'!$T$3*$L$2*$M$2*$N$2*E4803*1000/'Costo de tareas'!$B$14</f>
        <v>0</v>
      </c>
      <c r="H4803" s="16">
        <f>IF(G4803 &gt; 'Costo de tareas'!$B$13, 'Costo de tareas'!$B$13, IF(G4803 &lt; 'Costo de tareas'!$B$13*0.2, 0, 'Costo de tareas'!$B$13- G4803))</f>
        <v>0</v>
      </c>
      <c r="I4803" s="17">
        <f>IF(H4803=0,'Costo de tareas'!$B$13,'Costo de tareas'!$B$13-H4803)</f>
        <v>39.28055556</v>
      </c>
      <c r="J4803" s="2"/>
      <c r="K4803" s="2"/>
      <c r="P4803" s="2"/>
    </row>
    <row r="4804">
      <c r="A4804" s="3" t="s">
        <v>6323</v>
      </c>
      <c r="B4804" s="11" t="str">
        <f t="shared" si="1"/>
        <v>20130720</v>
      </c>
      <c r="C4804" s="12">
        <f t="shared" si="2"/>
        <v>41475</v>
      </c>
      <c r="D4804" s="3" t="str">
        <f t="shared" si="3"/>
        <v>02</v>
      </c>
      <c r="E4804" s="13">
        <v>0.0</v>
      </c>
      <c r="F4804" s="14">
        <f>'Costo de tareas'!$B$15</f>
        <v>0.1964027778</v>
      </c>
      <c r="G4804" s="15">
        <f>'Producción diaria'!$T$3*$L$2*$M$2*$N$2*E4804*1000/'Costo de tareas'!$B$14</f>
        <v>0</v>
      </c>
      <c r="H4804" s="16">
        <f>IF(G4804 &gt; 'Costo de tareas'!$B$13, 'Costo de tareas'!$B$13, IF(G4804 &lt; 'Costo de tareas'!$B$13*0.2, 0, 'Costo de tareas'!$B$13- G4804))</f>
        <v>0</v>
      </c>
      <c r="I4804" s="17">
        <f>IF(H4804=0,'Costo de tareas'!$B$13,'Costo de tareas'!$B$13-H4804)</f>
        <v>39.28055556</v>
      </c>
      <c r="J4804" s="2"/>
      <c r="K4804" s="2"/>
      <c r="P4804" s="2"/>
    </row>
    <row r="4805">
      <c r="A4805" s="3" t="s">
        <v>6324</v>
      </c>
      <c r="B4805" s="11" t="str">
        <f t="shared" si="1"/>
        <v>20130720</v>
      </c>
      <c r="C4805" s="12">
        <f t="shared" si="2"/>
        <v>41475</v>
      </c>
      <c r="D4805" s="3" t="str">
        <f t="shared" si="3"/>
        <v>03</v>
      </c>
      <c r="E4805" s="13">
        <v>0.0</v>
      </c>
      <c r="F4805" s="14">
        <f>'Costo de tareas'!$B$15</f>
        <v>0.1964027778</v>
      </c>
      <c r="G4805" s="15">
        <f>'Producción diaria'!$T$3*$L$2*$M$2*$N$2*E4805*1000/'Costo de tareas'!$B$14</f>
        <v>0</v>
      </c>
      <c r="H4805" s="16">
        <f>IF(G4805 &gt; 'Costo de tareas'!$B$13, 'Costo de tareas'!$B$13, IF(G4805 &lt; 'Costo de tareas'!$B$13*0.2, 0, 'Costo de tareas'!$B$13- G4805))</f>
        <v>0</v>
      </c>
      <c r="I4805" s="17">
        <f>IF(H4805=0,'Costo de tareas'!$B$13,'Costo de tareas'!$B$13-H4805)</f>
        <v>39.28055556</v>
      </c>
      <c r="J4805" s="2"/>
      <c r="K4805" s="2"/>
      <c r="P4805" s="2"/>
    </row>
    <row r="4806">
      <c r="A4806" s="3" t="s">
        <v>6325</v>
      </c>
      <c r="B4806" s="11" t="str">
        <f t="shared" si="1"/>
        <v>20130720</v>
      </c>
      <c r="C4806" s="12">
        <f t="shared" si="2"/>
        <v>41475</v>
      </c>
      <c r="D4806" s="3" t="str">
        <f t="shared" si="3"/>
        <v>04</v>
      </c>
      <c r="E4806" s="13">
        <v>0.0</v>
      </c>
      <c r="F4806" s="14">
        <f>'Costo de tareas'!$B$15</f>
        <v>0.1964027778</v>
      </c>
      <c r="G4806" s="15">
        <f>'Producción diaria'!$T$3*$L$2*$M$2*$N$2*E4806*1000/'Costo de tareas'!$B$14</f>
        <v>0</v>
      </c>
      <c r="H4806" s="16">
        <f>IF(G4806 &gt; 'Costo de tareas'!$B$13, 'Costo de tareas'!$B$13, IF(G4806 &lt; 'Costo de tareas'!$B$13*0.2, 0, 'Costo de tareas'!$B$13- G4806))</f>
        <v>0</v>
      </c>
      <c r="I4806" s="17">
        <f>IF(H4806=0,'Costo de tareas'!$B$13,'Costo de tareas'!$B$13-H4806)</f>
        <v>39.28055556</v>
      </c>
      <c r="J4806" s="2"/>
      <c r="K4806" s="2"/>
      <c r="P4806" s="2"/>
    </row>
    <row r="4807">
      <c r="A4807" s="3" t="s">
        <v>6327</v>
      </c>
      <c r="B4807" s="11" t="str">
        <f t="shared" si="1"/>
        <v>20130720</v>
      </c>
      <c r="C4807" s="12">
        <f t="shared" si="2"/>
        <v>41475</v>
      </c>
      <c r="D4807" s="3" t="str">
        <f t="shared" si="3"/>
        <v>05</v>
      </c>
      <c r="E4807" s="13">
        <v>0.0</v>
      </c>
      <c r="F4807" s="14">
        <f>'Costo de tareas'!$B$15</f>
        <v>0.1964027778</v>
      </c>
      <c r="G4807" s="15">
        <f>'Producción diaria'!$T$3*$L$2*$M$2*$N$2*E4807*1000/'Costo de tareas'!$B$14</f>
        <v>0</v>
      </c>
      <c r="H4807" s="16">
        <f>IF(G4807 &gt; 'Costo de tareas'!$B$13, 'Costo de tareas'!$B$13, IF(G4807 &lt; 'Costo de tareas'!$B$13*0.2, 0, 'Costo de tareas'!$B$13- G4807))</f>
        <v>0</v>
      </c>
      <c r="I4807" s="17">
        <f>IF(H4807=0,'Costo de tareas'!$B$13,'Costo de tareas'!$B$13-H4807)</f>
        <v>39.28055556</v>
      </c>
      <c r="J4807" s="2"/>
      <c r="K4807" s="2"/>
      <c r="P4807" s="2"/>
    </row>
    <row r="4808">
      <c r="A4808" s="3" t="s">
        <v>6329</v>
      </c>
      <c r="B4808" s="11" t="str">
        <f t="shared" si="1"/>
        <v>20130720</v>
      </c>
      <c r="C4808" s="12">
        <f t="shared" si="2"/>
        <v>41475</v>
      </c>
      <c r="D4808" s="3" t="str">
        <f t="shared" si="3"/>
        <v>06</v>
      </c>
      <c r="E4808" s="13">
        <v>117.0</v>
      </c>
      <c r="F4808" s="14">
        <f>'Costo de tareas'!$B$15</f>
        <v>0.1964027778</v>
      </c>
      <c r="G4808" s="15">
        <f>'Producción diaria'!$T$3*$L$2*$M$2*$N$2*E4808*1000/'Costo de tareas'!$B$14</f>
        <v>175.9167464</v>
      </c>
      <c r="H4808" s="16">
        <f>IF(G4808 &gt; 'Costo de tareas'!$B$13, 'Costo de tareas'!$B$13, IF(G4808 &lt; 'Costo de tareas'!$B$13*0.2, 0, 'Costo de tareas'!$B$13- G4808))</f>
        <v>39.28055556</v>
      </c>
      <c r="I4808" s="17">
        <f>IF(H4808=0,'Costo de tareas'!$B$13,'Costo de tareas'!$B$13-H4808)</f>
        <v>0</v>
      </c>
      <c r="J4808" s="2"/>
      <c r="K4808" s="2"/>
      <c r="P4808" s="2"/>
    </row>
    <row r="4809">
      <c r="A4809" s="3" t="s">
        <v>6330</v>
      </c>
      <c r="B4809" s="11" t="str">
        <f t="shared" si="1"/>
        <v>20130720</v>
      </c>
      <c r="C4809" s="12">
        <f t="shared" si="2"/>
        <v>41475</v>
      </c>
      <c r="D4809" s="3" t="str">
        <f t="shared" si="3"/>
        <v>07</v>
      </c>
      <c r="E4809" s="13">
        <v>288.0</v>
      </c>
      <c r="F4809" s="14">
        <f>'Costo de tareas'!$B$15</f>
        <v>0.1964027778</v>
      </c>
      <c r="G4809" s="15">
        <f>'Producción diaria'!$T$3*$L$2*$M$2*$N$2*E4809*1000/'Costo de tareas'!$B$14</f>
        <v>433.0258373</v>
      </c>
      <c r="H4809" s="16">
        <f>IF(G4809 &gt; 'Costo de tareas'!$B$13, 'Costo de tareas'!$B$13, IF(G4809 &lt; 'Costo de tareas'!$B$13*0.2, 0, 'Costo de tareas'!$B$13- G4809))</f>
        <v>39.28055556</v>
      </c>
      <c r="I4809" s="17">
        <f>IF(H4809=0,'Costo de tareas'!$B$13,'Costo de tareas'!$B$13-H4809)</f>
        <v>0</v>
      </c>
      <c r="J4809" s="2"/>
      <c r="K4809" s="2"/>
      <c r="P4809" s="2"/>
    </row>
    <row r="4810">
      <c r="A4810" s="3" t="s">
        <v>6331</v>
      </c>
      <c r="B4810" s="11" t="str">
        <f t="shared" si="1"/>
        <v>20130720</v>
      </c>
      <c r="C4810" s="12">
        <f t="shared" si="2"/>
        <v>41475</v>
      </c>
      <c r="D4810" s="3" t="str">
        <f t="shared" si="3"/>
        <v>08</v>
      </c>
      <c r="E4810" s="13">
        <v>513.0</v>
      </c>
      <c r="F4810" s="14">
        <f>'Costo de tareas'!$B$15</f>
        <v>0.1964027778</v>
      </c>
      <c r="G4810" s="15">
        <f>'Producción diaria'!$T$3*$L$2*$M$2*$N$2*E4810*1000/'Costo de tareas'!$B$14</f>
        <v>771.3272727</v>
      </c>
      <c r="H4810" s="16">
        <f>IF(G4810 &gt; 'Costo de tareas'!$B$13, 'Costo de tareas'!$B$13, IF(G4810 &lt; 'Costo de tareas'!$B$13*0.2, 0, 'Costo de tareas'!$B$13- G4810))</f>
        <v>39.28055556</v>
      </c>
      <c r="I4810" s="17">
        <f>IF(H4810=0,'Costo de tareas'!$B$13,'Costo de tareas'!$B$13-H4810)</f>
        <v>0</v>
      </c>
      <c r="J4810" s="2"/>
      <c r="K4810" s="2"/>
      <c r="P4810" s="2"/>
    </row>
    <row r="4811">
      <c r="A4811" s="3" t="s">
        <v>6332</v>
      </c>
      <c r="B4811" s="11" t="str">
        <f t="shared" si="1"/>
        <v>20130720</v>
      </c>
      <c r="C4811" s="12">
        <f t="shared" si="2"/>
        <v>41475</v>
      </c>
      <c r="D4811" s="3" t="str">
        <f t="shared" si="3"/>
        <v>09</v>
      </c>
      <c r="E4811" s="13">
        <v>7.0</v>
      </c>
      <c r="F4811" s="14">
        <f>'Costo de tareas'!$B$15</f>
        <v>0.1964027778</v>
      </c>
      <c r="G4811" s="15">
        <f>'Producción diaria'!$T$3*$L$2*$M$2*$N$2*E4811*1000/'Costo de tareas'!$B$14</f>
        <v>10.52493355</v>
      </c>
      <c r="H4811" s="16">
        <f>IF(G4811 &gt; 'Costo de tareas'!$B$13, 'Costo de tareas'!$B$13, IF(G4811 &lt; 'Costo de tareas'!$B$13*0.2, 0, 'Costo de tareas'!$B$13- G4811))</f>
        <v>28.75562201</v>
      </c>
      <c r="I4811" s="17">
        <f>IF(H4811=0,'Costo de tareas'!$B$13,'Costo de tareas'!$B$13-H4811)</f>
        <v>10.52493355</v>
      </c>
      <c r="J4811" s="2"/>
      <c r="K4811" s="2"/>
      <c r="P4811" s="2"/>
    </row>
    <row r="4812">
      <c r="A4812" s="3" t="s">
        <v>6333</v>
      </c>
      <c r="B4812" s="11" t="str">
        <f t="shared" si="1"/>
        <v>20130720</v>
      </c>
      <c r="C4812" s="12">
        <f t="shared" si="2"/>
        <v>41475</v>
      </c>
      <c r="D4812" s="3" t="str">
        <f t="shared" si="3"/>
        <v>10</v>
      </c>
      <c r="E4812" s="13">
        <v>825.0</v>
      </c>
      <c r="F4812" s="14">
        <f>'Costo de tareas'!$B$15</f>
        <v>0.1964027778</v>
      </c>
      <c r="G4812" s="15">
        <f>'Producción diaria'!$T$3*$L$2*$M$2*$N$2*E4812*1000/'Costo de tareas'!$B$14</f>
        <v>1240.438596</v>
      </c>
      <c r="H4812" s="16">
        <f>IF(G4812 &gt; 'Costo de tareas'!$B$13, 'Costo de tareas'!$B$13, IF(G4812 &lt; 'Costo de tareas'!$B$13*0.2, 0, 'Costo de tareas'!$B$13- G4812))</f>
        <v>39.28055556</v>
      </c>
      <c r="I4812" s="17">
        <f>IF(H4812=0,'Costo de tareas'!$B$13,'Costo de tareas'!$B$13-H4812)</f>
        <v>0</v>
      </c>
      <c r="J4812" s="2"/>
      <c r="K4812" s="2"/>
      <c r="P4812" s="2"/>
    </row>
    <row r="4813">
      <c r="A4813" s="3" t="s">
        <v>6334</v>
      </c>
      <c r="B4813" s="11" t="str">
        <f t="shared" si="1"/>
        <v>20130720</v>
      </c>
      <c r="C4813" s="12">
        <f t="shared" si="2"/>
        <v>41475</v>
      </c>
      <c r="D4813" s="3" t="str">
        <f t="shared" si="3"/>
        <v>11</v>
      </c>
      <c r="E4813" s="13">
        <v>935.0</v>
      </c>
      <c r="F4813" s="14">
        <f>'Costo de tareas'!$B$15</f>
        <v>0.1964027778</v>
      </c>
      <c r="G4813" s="15">
        <f>'Producción diaria'!$T$3*$L$2*$M$2*$N$2*E4813*1000/'Costo de tareas'!$B$14</f>
        <v>1405.830409</v>
      </c>
      <c r="H4813" s="16">
        <f>IF(G4813 &gt; 'Costo de tareas'!$B$13, 'Costo de tareas'!$B$13, IF(G4813 &lt; 'Costo de tareas'!$B$13*0.2, 0, 'Costo de tareas'!$B$13- G4813))</f>
        <v>39.28055556</v>
      </c>
      <c r="I4813" s="17">
        <f>IF(H4813=0,'Costo de tareas'!$B$13,'Costo de tareas'!$B$13-H4813)</f>
        <v>0</v>
      </c>
      <c r="J4813" s="2"/>
      <c r="K4813" s="2"/>
      <c r="P4813" s="2"/>
    </row>
    <row r="4814">
      <c r="A4814" s="3" t="s">
        <v>6335</v>
      </c>
      <c r="B4814" s="11" t="str">
        <f t="shared" si="1"/>
        <v>20130720</v>
      </c>
      <c r="C4814" s="12">
        <f t="shared" si="2"/>
        <v>41475</v>
      </c>
      <c r="D4814" s="3" t="str">
        <f t="shared" si="3"/>
        <v>12</v>
      </c>
      <c r="E4814" s="13">
        <v>971.0</v>
      </c>
      <c r="F4814" s="14">
        <f>'Costo de tareas'!$B$15</f>
        <v>0.1964027778</v>
      </c>
      <c r="G4814" s="15">
        <f>'Producción diaria'!$T$3*$L$2*$M$2*$N$2*E4814*1000/'Costo de tareas'!$B$14</f>
        <v>1459.958639</v>
      </c>
      <c r="H4814" s="16">
        <f>IF(G4814 &gt; 'Costo de tareas'!$B$13, 'Costo de tareas'!$B$13, IF(G4814 &lt; 'Costo de tareas'!$B$13*0.2, 0, 'Costo de tareas'!$B$13- G4814))</f>
        <v>39.28055556</v>
      </c>
      <c r="I4814" s="17">
        <f>IF(H4814=0,'Costo de tareas'!$B$13,'Costo de tareas'!$B$13-H4814)</f>
        <v>0</v>
      </c>
      <c r="J4814" s="2"/>
      <c r="K4814" s="2"/>
      <c r="P4814" s="2"/>
    </row>
    <row r="4815">
      <c r="A4815" s="3" t="s">
        <v>6336</v>
      </c>
      <c r="B4815" s="11" t="str">
        <f t="shared" si="1"/>
        <v>20130720</v>
      </c>
      <c r="C4815" s="12">
        <f t="shared" si="2"/>
        <v>41475</v>
      </c>
      <c r="D4815" s="3" t="str">
        <f t="shared" si="3"/>
        <v>13</v>
      </c>
      <c r="E4815" s="13">
        <v>937.0</v>
      </c>
      <c r="F4815" s="14">
        <f>'Costo de tareas'!$B$15</f>
        <v>0.1964027778</v>
      </c>
      <c r="G4815" s="15">
        <f>'Producción diaria'!$T$3*$L$2*$M$2*$N$2*E4815*1000/'Costo de tareas'!$B$14</f>
        <v>1408.837533</v>
      </c>
      <c r="H4815" s="16">
        <f>IF(G4815 &gt; 'Costo de tareas'!$B$13, 'Costo de tareas'!$B$13, IF(G4815 &lt; 'Costo de tareas'!$B$13*0.2, 0, 'Costo de tareas'!$B$13- G4815))</f>
        <v>39.28055556</v>
      </c>
      <c r="I4815" s="17">
        <f>IF(H4815=0,'Costo de tareas'!$B$13,'Costo de tareas'!$B$13-H4815)</f>
        <v>0</v>
      </c>
      <c r="J4815" s="2"/>
      <c r="K4815" s="2"/>
      <c r="P4815" s="2"/>
    </row>
    <row r="4816">
      <c r="A4816" s="3" t="s">
        <v>6337</v>
      </c>
      <c r="B4816" s="11" t="str">
        <f t="shared" si="1"/>
        <v>20130720</v>
      </c>
      <c r="C4816" s="12">
        <f t="shared" si="2"/>
        <v>41475</v>
      </c>
      <c r="D4816" s="3" t="str">
        <f t="shared" si="3"/>
        <v>14</v>
      </c>
      <c r="E4816" s="13">
        <v>733.0</v>
      </c>
      <c r="F4816" s="14">
        <f>'Costo de tareas'!$B$15</f>
        <v>0.1964027778</v>
      </c>
      <c r="G4816" s="15">
        <f>'Producción diaria'!$T$3*$L$2*$M$2*$N$2*E4816*1000/'Costo de tareas'!$B$14</f>
        <v>1102.110898</v>
      </c>
      <c r="H4816" s="16">
        <f>IF(G4816 &gt; 'Costo de tareas'!$B$13, 'Costo de tareas'!$B$13, IF(G4816 &lt; 'Costo de tareas'!$B$13*0.2, 0, 'Costo de tareas'!$B$13- G4816))</f>
        <v>39.28055556</v>
      </c>
      <c r="I4816" s="17">
        <f>IF(H4816=0,'Costo de tareas'!$B$13,'Costo de tareas'!$B$13-H4816)</f>
        <v>0</v>
      </c>
      <c r="J4816" s="2"/>
      <c r="K4816" s="2"/>
      <c r="P4816" s="2"/>
    </row>
    <row r="4817">
      <c r="A4817" s="3" t="s">
        <v>6338</v>
      </c>
      <c r="B4817" s="11" t="str">
        <f t="shared" si="1"/>
        <v>20130720</v>
      </c>
      <c r="C4817" s="12">
        <f t="shared" si="2"/>
        <v>41475</v>
      </c>
      <c r="D4817" s="3" t="str">
        <f t="shared" si="3"/>
        <v>15</v>
      </c>
      <c r="E4817" s="13">
        <v>607.0</v>
      </c>
      <c r="F4817" s="14">
        <f>'Costo de tareas'!$B$15</f>
        <v>0.1964027778</v>
      </c>
      <c r="G4817" s="15">
        <f>'Producción diaria'!$T$3*$L$2*$M$2*$N$2*E4817*1000/'Costo de tareas'!$B$14</f>
        <v>912.6620946</v>
      </c>
      <c r="H4817" s="16">
        <f>IF(G4817 &gt; 'Costo de tareas'!$B$13, 'Costo de tareas'!$B$13, IF(G4817 &lt; 'Costo de tareas'!$B$13*0.2, 0, 'Costo de tareas'!$B$13- G4817))</f>
        <v>39.28055556</v>
      </c>
      <c r="I4817" s="17">
        <f>IF(H4817=0,'Costo de tareas'!$B$13,'Costo de tareas'!$B$13-H4817)</f>
        <v>0</v>
      </c>
      <c r="J4817" s="2"/>
      <c r="K4817" s="2"/>
      <c r="P4817" s="2"/>
    </row>
    <row r="4818">
      <c r="A4818" s="3" t="s">
        <v>6339</v>
      </c>
      <c r="B4818" s="11" t="str">
        <f t="shared" si="1"/>
        <v>20130720</v>
      </c>
      <c r="C4818" s="12">
        <f t="shared" si="2"/>
        <v>41475</v>
      </c>
      <c r="D4818" s="3" t="str">
        <f t="shared" si="3"/>
        <v>16</v>
      </c>
      <c r="E4818" s="13">
        <v>481.0</v>
      </c>
      <c r="F4818" s="14">
        <f>'Costo de tareas'!$B$15</f>
        <v>0.1964027778</v>
      </c>
      <c r="G4818" s="15">
        <f>'Producción diaria'!$T$3*$L$2*$M$2*$N$2*E4818*1000/'Costo de tareas'!$B$14</f>
        <v>723.2132908</v>
      </c>
      <c r="H4818" s="16">
        <f>IF(G4818 &gt; 'Costo de tareas'!$B$13, 'Costo de tareas'!$B$13, IF(G4818 &lt; 'Costo de tareas'!$B$13*0.2, 0, 'Costo de tareas'!$B$13- G4818))</f>
        <v>39.28055556</v>
      </c>
      <c r="I4818" s="17">
        <f>IF(H4818=0,'Costo de tareas'!$B$13,'Costo de tareas'!$B$13-H4818)</f>
        <v>0</v>
      </c>
      <c r="J4818" s="2"/>
      <c r="K4818" s="2"/>
      <c r="P4818" s="2"/>
    </row>
    <row r="4819">
      <c r="A4819" s="3" t="s">
        <v>6340</v>
      </c>
      <c r="B4819" s="11" t="str">
        <f t="shared" si="1"/>
        <v>20130720</v>
      </c>
      <c r="C4819" s="12">
        <f t="shared" si="2"/>
        <v>41475</v>
      </c>
      <c r="D4819" s="3" t="str">
        <f t="shared" si="3"/>
        <v>17</v>
      </c>
      <c r="E4819" s="13">
        <v>389.0</v>
      </c>
      <c r="F4819" s="14">
        <f>'Costo de tareas'!$B$15</f>
        <v>0.1964027778</v>
      </c>
      <c r="G4819" s="15">
        <f>'Producción diaria'!$T$3*$L$2*$M$2*$N$2*E4819*1000/'Costo de tareas'!$B$14</f>
        <v>584.8855928</v>
      </c>
      <c r="H4819" s="16">
        <f>IF(G4819 &gt; 'Costo de tareas'!$B$13, 'Costo de tareas'!$B$13, IF(G4819 &lt; 'Costo de tareas'!$B$13*0.2, 0, 'Costo de tareas'!$B$13- G4819))</f>
        <v>39.28055556</v>
      </c>
      <c r="I4819" s="17">
        <f>IF(H4819=0,'Costo de tareas'!$B$13,'Costo de tareas'!$B$13-H4819)</f>
        <v>0</v>
      </c>
      <c r="J4819" s="2"/>
      <c r="K4819" s="2"/>
      <c r="P4819" s="2"/>
    </row>
    <row r="4820">
      <c r="A4820" s="3" t="s">
        <v>6341</v>
      </c>
      <c r="B4820" s="11" t="str">
        <f t="shared" si="1"/>
        <v>20130720</v>
      </c>
      <c r="C4820" s="12">
        <f t="shared" si="2"/>
        <v>41475</v>
      </c>
      <c r="D4820" s="3" t="str">
        <f t="shared" si="3"/>
        <v>18</v>
      </c>
      <c r="E4820" s="13">
        <v>197.0</v>
      </c>
      <c r="F4820" s="14">
        <f>'Costo de tareas'!$B$15</f>
        <v>0.1964027778</v>
      </c>
      <c r="G4820" s="15">
        <f>'Producción diaria'!$T$3*$L$2*$M$2*$N$2*E4820*1000/'Costo de tareas'!$B$14</f>
        <v>296.2017012</v>
      </c>
      <c r="H4820" s="16">
        <f>IF(G4820 &gt; 'Costo de tareas'!$B$13, 'Costo de tareas'!$B$13, IF(G4820 &lt; 'Costo de tareas'!$B$13*0.2, 0, 'Costo de tareas'!$B$13- G4820))</f>
        <v>39.28055556</v>
      </c>
      <c r="I4820" s="17">
        <f>IF(H4820=0,'Costo de tareas'!$B$13,'Costo de tareas'!$B$13-H4820)</f>
        <v>0</v>
      </c>
      <c r="J4820" s="2"/>
      <c r="K4820" s="2"/>
      <c r="P4820" s="2"/>
    </row>
    <row r="4821">
      <c r="A4821" s="3" t="s">
        <v>6342</v>
      </c>
      <c r="B4821" s="11" t="str">
        <f t="shared" si="1"/>
        <v>20130720</v>
      </c>
      <c r="C4821" s="12">
        <f t="shared" si="2"/>
        <v>41475</v>
      </c>
      <c r="D4821" s="3" t="str">
        <f t="shared" si="3"/>
        <v>19</v>
      </c>
      <c r="E4821" s="13">
        <v>36.0</v>
      </c>
      <c r="F4821" s="14">
        <f>'Costo de tareas'!$B$15</f>
        <v>0.1964027778</v>
      </c>
      <c r="G4821" s="15">
        <f>'Producción diaria'!$T$3*$L$2*$M$2*$N$2*E4821*1000/'Costo de tareas'!$B$14</f>
        <v>54.12822967</v>
      </c>
      <c r="H4821" s="16">
        <f>IF(G4821 &gt; 'Costo de tareas'!$B$13, 'Costo de tareas'!$B$13, IF(G4821 &lt; 'Costo de tareas'!$B$13*0.2, 0, 'Costo de tareas'!$B$13- G4821))</f>
        <v>39.28055556</v>
      </c>
      <c r="I4821" s="17">
        <f>IF(H4821=0,'Costo de tareas'!$B$13,'Costo de tareas'!$B$13-H4821)</f>
        <v>0</v>
      </c>
      <c r="J4821" s="2"/>
      <c r="K4821" s="2"/>
      <c r="P4821" s="2"/>
    </row>
    <row r="4822">
      <c r="A4822" s="3" t="s">
        <v>6343</v>
      </c>
      <c r="B4822" s="11" t="str">
        <f t="shared" si="1"/>
        <v>20130720</v>
      </c>
      <c r="C4822" s="12">
        <f t="shared" si="2"/>
        <v>41475</v>
      </c>
      <c r="D4822" s="3" t="str">
        <f t="shared" si="3"/>
        <v>20</v>
      </c>
      <c r="E4822" s="13">
        <v>0.0</v>
      </c>
      <c r="F4822" s="14">
        <f>'Costo de tareas'!$B$15</f>
        <v>0.1964027778</v>
      </c>
      <c r="G4822" s="15">
        <f>'Producción diaria'!$T$3*$L$2*$M$2*$N$2*E4822*1000/'Costo de tareas'!$B$14</f>
        <v>0</v>
      </c>
      <c r="H4822" s="16">
        <f>IF(G4822 &gt; 'Costo de tareas'!$B$13, 'Costo de tareas'!$B$13, IF(G4822 &lt; 'Costo de tareas'!$B$13*0.2, 0, 'Costo de tareas'!$B$13- G4822))</f>
        <v>0</v>
      </c>
      <c r="I4822" s="17">
        <f>IF(H4822=0,'Costo de tareas'!$B$13,'Costo de tareas'!$B$13-H4822)</f>
        <v>39.28055556</v>
      </c>
      <c r="J4822" s="2"/>
      <c r="K4822" s="2"/>
      <c r="P4822" s="2"/>
    </row>
    <row r="4823">
      <c r="A4823" s="3" t="s">
        <v>6345</v>
      </c>
      <c r="B4823" s="11" t="str">
        <f t="shared" si="1"/>
        <v>20130720</v>
      </c>
      <c r="C4823" s="12">
        <f t="shared" si="2"/>
        <v>41475</v>
      </c>
      <c r="D4823" s="3" t="str">
        <f t="shared" si="3"/>
        <v>21</v>
      </c>
      <c r="E4823" s="13">
        <v>0.0</v>
      </c>
      <c r="F4823" s="14">
        <f>'Costo de tareas'!$B$15</f>
        <v>0.1964027778</v>
      </c>
      <c r="G4823" s="15">
        <f>'Producción diaria'!$T$3*$L$2*$M$2*$N$2*E4823*1000/'Costo de tareas'!$B$14</f>
        <v>0</v>
      </c>
      <c r="H4823" s="16">
        <f>IF(G4823 &gt; 'Costo de tareas'!$B$13, 'Costo de tareas'!$B$13, IF(G4823 &lt; 'Costo de tareas'!$B$13*0.2, 0, 'Costo de tareas'!$B$13- G4823))</f>
        <v>0</v>
      </c>
      <c r="I4823" s="17">
        <f>IF(H4823=0,'Costo de tareas'!$B$13,'Costo de tareas'!$B$13-H4823)</f>
        <v>39.28055556</v>
      </c>
      <c r="J4823" s="2"/>
      <c r="K4823" s="2"/>
      <c r="P4823" s="2"/>
    </row>
    <row r="4824">
      <c r="A4824" s="3" t="s">
        <v>6347</v>
      </c>
      <c r="B4824" s="11" t="str">
        <f t="shared" si="1"/>
        <v>20130720</v>
      </c>
      <c r="C4824" s="12">
        <f t="shared" si="2"/>
        <v>41475</v>
      </c>
      <c r="D4824" s="3" t="str">
        <f t="shared" si="3"/>
        <v>22</v>
      </c>
      <c r="E4824" s="13">
        <v>0.0</v>
      </c>
      <c r="F4824" s="14">
        <f>'Costo de tareas'!$B$15</f>
        <v>0.1964027778</v>
      </c>
      <c r="G4824" s="15">
        <f>'Producción diaria'!$T$3*$L$2*$M$2*$N$2*E4824*1000/'Costo de tareas'!$B$14</f>
        <v>0</v>
      </c>
      <c r="H4824" s="16">
        <f>IF(G4824 &gt; 'Costo de tareas'!$B$13, 'Costo de tareas'!$B$13, IF(G4824 &lt; 'Costo de tareas'!$B$13*0.2, 0, 'Costo de tareas'!$B$13- G4824))</f>
        <v>0</v>
      </c>
      <c r="I4824" s="17">
        <f>IF(H4824=0,'Costo de tareas'!$B$13,'Costo de tareas'!$B$13-H4824)</f>
        <v>39.28055556</v>
      </c>
      <c r="J4824" s="2"/>
      <c r="K4824" s="2"/>
      <c r="P4824" s="2"/>
    </row>
    <row r="4825">
      <c r="A4825" s="3" t="s">
        <v>6348</v>
      </c>
      <c r="B4825" s="11" t="str">
        <f t="shared" si="1"/>
        <v>20130720</v>
      </c>
      <c r="C4825" s="12">
        <f t="shared" si="2"/>
        <v>41475</v>
      </c>
      <c r="D4825" s="3" t="str">
        <f t="shared" si="3"/>
        <v>23</v>
      </c>
      <c r="E4825" s="13">
        <v>0.0</v>
      </c>
      <c r="F4825" s="14">
        <f>'Costo de tareas'!$B$15</f>
        <v>0.1964027778</v>
      </c>
      <c r="G4825" s="15">
        <f>'Producción diaria'!$T$3*$L$2*$M$2*$N$2*E4825*1000/'Costo de tareas'!$B$14</f>
        <v>0</v>
      </c>
      <c r="H4825" s="16">
        <f>IF(G4825 &gt; 'Costo de tareas'!$B$13, 'Costo de tareas'!$B$13, IF(G4825 &lt; 'Costo de tareas'!$B$13*0.2, 0, 'Costo de tareas'!$B$13- G4825))</f>
        <v>0</v>
      </c>
      <c r="I4825" s="17">
        <f>IF(H4825=0,'Costo de tareas'!$B$13,'Costo de tareas'!$B$13-H4825)</f>
        <v>39.28055556</v>
      </c>
      <c r="J4825" s="2"/>
      <c r="K4825" s="2"/>
      <c r="P4825" s="2"/>
    </row>
    <row r="4826">
      <c r="A4826" s="3" t="s">
        <v>6349</v>
      </c>
      <c r="B4826" s="11" t="str">
        <f t="shared" si="1"/>
        <v>20130721</v>
      </c>
      <c r="C4826" s="12">
        <f t="shared" si="2"/>
        <v>41476</v>
      </c>
      <c r="D4826" s="3" t="str">
        <f t="shared" si="3"/>
        <v>00</v>
      </c>
      <c r="E4826" s="13">
        <v>0.0</v>
      </c>
      <c r="F4826" s="14">
        <f>'Costo de tareas'!$B$15</f>
        <v>0.1964027778</v>
      </c>
      <c r="G4826" s="15">
        <f>'Producción diaria'!$T$3*$L$2*$M$2*$N$2*E4826*1000/'Costo de tareas'!$B$14</f>
        <v>0</v>
      </c>
      <c r="H4826" s="16">
        <f>IF(G4826 &gt; 'Costo de tareas'!$B$13, 'Costo de tareas'!$B$13, IF(G4826 &lt; 'Costo de tareas'!$B$13*0.2, 0, 'Costo de tareas'!$B$13- G4826))</f>
        <v>0</v>
      </c>
      <c r="I4826" s="17">
        <f>IF(H4826=0,'Costo de tareas'!$B$13,'Costo de tareas'!$B$13-H4826)</f>
        <v>39.28055556</v>
      </c>
      <c r="J4826" s="2"/>
      <c r="K4826" s="2"/>
      <c r="P4826" s="2"/>
    </row>
    <row r="4827">
      <c r="A4827" s="3" t="s">
        <v>6350</v>
      </c>
      <c r="B4827" s="11" t="str">
        <f t="shared" si="1"/>
        <v>20130721</v>
      </c>
      <c r="C4827" s="12">
        <f t="shared" si="2"/>
        <v>41476</v>
      </c>
      <c r="D4827" s="3" t="str">
        <f t="shared" si="3"/>
        <v>01</v>
      </c>
      <c r="E4827" s="13">
        <v>0.0</v>
      </c>
      <c r="F4827" s="14">
        <f>'Costo de tareas'!$B$15</f>
        <v>0.1964027778</v>
      </c>
      <c r="G4827" s="15">
        <f>'Producción diaria'!$T$3*$L$2*$M$2*$N$2*E4827*1000/'Costo de tareas'!$B$14</f>
        <v>0</v>
      </c>
      <c r="H4827" s="16">
        <f>IF(G4827 &gt; 'Costo de tareas'!$B$13, 'Costo de tareas'!$B$13, IF(G4827 &lt; 'Costo de tareas'!$B$13*0.2, 0, 'Costo de tareas'!$B$13- G4827))</f>
        <v>0</v>
      </c>
      <c r="I4827" s="17">
        <f>IF(H4827=0,'Costo de tareas'!$B$13,'Costo de tareas'!$B$13-H4827)</f>
        <v>39.28055556</v>
      </c>
      <c r="J4827" s="2"/>
      <c r="K4827" s="2"/>
      <c r="P4827" s="2"/>
    </row>
    <row r="4828">
      <c r="A4828" s="3" t="s">
        <v>6352</v>
      </c>
      <c r="B4828" s="11" t="str">
        <f t="shared" si="1"/>
        <v>20130721</v>
      </c>
      <c r="C4828" s="12">
        <f t="shared" si="2"/>
        <v>41476</v>
      </c>
      <c r="D4828" s="3" t="str">
        <f t="shared" si="3"/>
        <v>02</v>
      </c>
      <c r="E4828" s="13">
        <v>0.0</v>
      </c>
      <c r="F4828" s="14">
        <f>'Costo de tareas'!$B$15</f>
        <v>0.1964027778</v>
      </c>
      <c r="G4828" s="15">
        <f>'Producción diaria'!$T$3*$L$2*$M$2*$N$2*E4828*1000/'Costo de tareas'!$B$14</f>
        <v>0</v>
      </c>
      <c r="H4828" s="16">
        <f>IF(G4828 &gt; 'Costo de tareas'!$B$13, 'Costo de tareas'!$B$13, IF(G4828 &lt; 'Costo de tareas'!$B$13*0.2, 0, 'Costo de tareas'!$B$13- G4828))</f>
        <v>0</v>
      </c>
      <c r="I4828" s="17">
        <f>IF(H4828=0,'Costo de tareas'!$B$13,'Costo de tareas'!$B$13-H4828)</f>
        <v>39.28055556</v>
      </c>
      <c r="J4828" s="2"/>
      <c r="K4828" s="2"/>
      <c r="P4828" s="2"/>
    </row>
    <row r="4829">
      <c r="A4829" s="3" t="s">
        <v>6354</v>
      </c>
      <c r="B4829" s="11" t="str">
        <f t="shared" si="1"/>
        <v>20130721</v>
      </c>
      <c r="C4829" s="12">
        <f t="shared" si="2"/>
        <v>41476</v>
      </c>
      <c r="D4829" s="3" t="str">
        <f t="shared" si="3"/>
        <v>03</v>
      </c>
      <c r="E4829" s="13">
        <v>0.0</v>
      </c>
      <c r="F4829" s="14">
        <f>'Costo de tareas'!$B$15</f>
        <v>0.1964027778</v>
      </c>
      <c r="G4829" s="15">
        <f>'Producción diaria'!$T$3*$L$2*$M$2*$N$2*E4829*1000/'Costo de tareas'!$B$14</f>
        <v>0</v>
      </c>
      <c r="H4829" s="16">
        <f>IF(G4829 &gt; 'Costo de tareas'!$B$13, 'Costo de tareas'!$B$13, IF(G4829 &lt; 'Costo de tareas'!$B$13*0.2, 0, 'Costo de tareas'!$B$13- G4829))</f>
        <v>0</v>
      </c>
      <c r="I4829" s="17">
        <f>IF(H4829=0,'Costo de tareas'!$B$13,'Costo de tareas'!$B$13-H4829)</f>
        <v>39.28055556</v>
      </c>
      <c r="J4829" s="2"/>
      <c r="K4829" s="2"/>
      <c r="P4829" s="2"/>
    </row>
    <row r="4830">
      <c r="A4830" s="3" t="s">
        <v>6356</v>
      </c>
      <c r="B4830" s="11" t="str">
        <f t="shared" si="1"/>
        <v>20130721</v>
      </c>
      <c r="C4830" s="12">
        <f t="shared" si="2"/>
        <v>41476</v>
      </c>
      <c r="D4830" s="3" t="str">
        <f t="shared" si="3"/>
        <v>04</v>
      </c>
      <c r="E4830" s="13">
        <v>0.0</v>
      </c>
      <c r="F4830" s="14">
        <f>'Costo de tareas'!$B$15</f>
        <v>0.1964027778</v>
      </c>
      <c r="G4830" s="15">
        <f>'Producción diaria'!$T$3*$L$2*$M$2*$N$2*E4830*1000/'Costo de tareas'!$B$14</f>
        <v>0</v>
      </c>
      <c r="H4830" s="16">
        <f>IF(G4830 &gt; 'Costo de tareas'!$B$13, 'Costo de tareas'!$B$13, IF(G4830 &lt; 'Costo de tareas'!$B$13*0.2, 0, 'Costo de tareas'!$B$13- G4830))</f>
        <v>0</v>
      </c>
      <c r="I4830" s="17">
        <f>IF(H4830=0,'Costo de tareas'!$B$13,'Costo de tareas'!$B$13-H4830)</f>
        <v>39.28055556</v>
      </c>
      <c r="J4830" s="2"/>
      <c r="K4830" s="2"/>
      <c r="P4830" s="2"/>
    </row>
    <row r="4831">
      <c r="A4831" s="3" t="s">
        <v>6357</v>
      </c>
      <c r="B4831" s="11" t="str">
        <f t="shared" si="1"/>
        <v>20130721</v>
      </c>
      <c r="C4831" s="12">
        <f t="shared" si="2"/>
        <v>41476</v>
      </c>
      <c r="D4831" s="3" t="str">
        <f t="shared" si="3"/>
        <v>05</v>
      </c>
      <c r="E4831" s="13">
        <v>0.0</v>
      </c>
      <c r="F4831" s="14">
        <f>'Costo de tareas'!$B$15</f>
        <v>0.1964027778</v>
      </c>
      <c r="G4831" s="15">
        <f>'Producción diaria'!$T$3*$L$2*$M$2*$N$2*E4831*1000/'Costo de tareas'!$B$14</f>
        <v>0</v>
      </c>
      <c r="H4831" s="16">
        <f>IF(G4831 &gt; 'Costo de tareas'!$B$13, 'Costo de tareas'!$B$13, IF(G4831 &lt; 'Costo de tareas'!$B$13*0.2, 0, 'Costo de tareas'!$B$13- G4831))</f>
        <v>0</v>
      </c>
      <c r="I4831" s="17">
        <f>IF(H4831=0,'Costo de tareas'!$B$13,'Costo de tareas'!$B$13-H4831)</f>
        <v>39.28055556</v>
      </c>
      <c r="J4831" s="2"/>
      <c r="K4831" s="2"/>
      <c r="P4831" s="2"/>
    </row>
    <row r="4832">
      <c r="A4832" s="3" t="s">
        <v>6358</v>
      </c>
      <c r="B4832" s="11" t="str">
        <f t="shared" si="1"/>
        <v>20130721</v>
      </c>
      <c r="C4832" s="12">
        <f t="shared" si="2"/>
        <v>41476</v>
      </c>
      <c r="D4832" s="3" t="str">
        <f t="shared" si="3"/>
        <v>06</v>
      </c>
      <c r="E4832" s="13">
        <v>1.0</v>
      </c>
      <c r="F4832" s="14">
        <f>'Costo de tareas'!$B$15</f>
        <v>0.1964027778</v>
      </c>
      <c r="G4832" s="15">
        <f>'Producción diaria'!$T$3*$L$2*$M$2*$N$2*E4832*1000/'Costo de tareas'!$B$14</f>
        <v>1.503561935</v>
      </c>
      <c r="H4832" s="16">
        <f>IF(G4832 &gt; 'Costo de tareas'!$B$13, 'Costo de tareas'!$B$13, IF(G4832 &lt; 'Costo de tareas'!$B$13*0.2, 0, 'Costo de tareas'!$B$13- G4832))</f>
        <v>0</v>
      </c>
      <c r="I4832" s="17">
        <f>IF(H4832=0,'Costo de tareas'!$B$13,'Costo de tareas'!$B$13-H4832)</f>
        <v>39.28055556</v>
      </c>
      <c r="J4832" s="2"/>
      <c r="K4832" s="2"/>
      <c r="P4832" s="2"/>
    </row>
    <row r="4833">
      <c r="A4833" s="3" t="s">
        <v>6359</v>
      </c>
      <c r="B4833" s="11" t="str">
        <f t="shared" si="1"/>
        <v>20130721</v>
      </c>
      <c r="C4833" s="12">
        <f t="shared" si="2"/>
        <v>41476</v>
      </c>
      <c r="D4833" s="3" t="str">
        <f t="shared" si="3"/>
        <v>07</v>
      </c>
      <c r="E4833" s="13">
        <v>313.0</v>
      </c>
      <c r="F4833" s="14">
        <f>'Costo de tareas'!$B$15</f>
        <v>0.1964027778</v>
      </c>
      <c r="G4833" s="15">
        <f>'Producción diaria'!$T$3*$L$2*$M$2*$N$2*E4833*1000/'Costo de tareas'!$B$14</f>
        <v>470.6148857</v>
      </c>
      <c r="H4833" s="16">
        <f>IF(G4833 &gt; 'Costo de tareas'!$B$13, 'Costo de tareas'!$B$13, IF(G4833 &lt; 'Costo de tareas'!$B$13*0.2, 0, 'Costo de tareas'!$B$13- G4833))</f>
        <v>39.28055556</v>
      </c>
      <c r="I4833" s="17">
        <f>IF(H4833=0,'Costo de tareas'!$B$13,'Costo de tareas'!$B$13-H4833)</f>
        <v>0</v>
      </c>
      <c r="J4833" s="2"/>
      <c r="K4833" s="2"/>
      <c r="P4833" s="2"/>
    </row>
    <row r="4834">
      <c r="A4834" s="3" t="s">
        <v>6360</v>
      </c>
      <c r="B4834" s="11" t="str">
        <f t="shared" si="1"/>
        <v>20130721</v>
      </c>
      <c r="C4834" s="12">
        <f t="shared" si="2"/>
        <v>41476</v>
      </c>
      <c r="D4834" s="3" t="str">
        <f t="shared" si="3"/>
        <v>08</v>
      </c>
      <c r="E4834" s="13">
        <v>51.0</v>
      </c>
      <c r="F4834" s="14">
        <f>'Costo de tareas'!$B$15</f>
        <v>0.1964027778</v>
      </c>
      <c r="G4834" s="15">
        <f>'Producción diaria'!$T$3*$L$2*$M$2*$N$2*E4834*1000/'Costo de tareas'!$B$14</f>
        <v>76.68165869</v>
      </c>
      <c r="H4834" s="16">
        <f>IF(G4834 &gt; 'Costo de tareas'!$B$13, 'Costo de tareas'!$B$13, IF(G4834 &lt; 'Costo de tareas'!$B$13*0.2, 0, 'Costo de tareas'!$B$13- G4834))</f>
        <v>39.28055556</v>
      </c>
      <c r="I4834" s="17">
        <f>IF(H4834=0,'Costo de tareas'!$B$13,'Costo de tareas'!$B$13-H4834)</f>
        <v>0</v>
      </c>
      <c r="J4834" s="2"/>
      <c r="K4834" s="2"/>
      <c r="P4834" s="2"/>
    </row>
    <row r="4835">
      <c r="A4835" s="3" t="s">
        <v>6361</v>
      </c>
      <c r="B4835" s="11" t="str">
        <f t="shared" si="1"/>
        <v>20130721</v>
      </c>
      <c r="C4835" s="12">
        <f t="shared" si="2"/>
        <v>41476</v>
      </c>
      <c r="D4835" s="3" t="str">
        <f t="shared" si="3"/>
        <v>09</v>
      </c>
      <c r="E4835" s="13">
        <v>686.0</v>
      </c>
      <c r="F4835" s="14">
        <f>'Costo de tareas'!$B$15</f>
        <v>0.1964027778</v>
      </c>
      <c r="G4835" s="15">
        <f>'Producción diaria'!$T$3*$L$2*$M$2*$N$2*E4835*1000/'Costo de tareas'!$B$14</f>
        <v>1031.443488</v>
      </c>
      <c r="H4835" s="16">
        <f>IF(G4835 &gt; 'Costo de tareas'!$B$13, 'Costo de tareas'!$B$13, IF(G4835 &lt; 'Costo de tareas'!$B$13*0.2, 0, 'Costo de tareas'!$B$13- G4835))</f>
        <v>39.28055556</v>
      </c>
      <c r="I4835" s="17">
        <f>IF(H4835=0,'Costo de tareas'!$B$13,'Costo de tareas'!$B$13-H4835)</f>
        <v>0</v>
      </c>
      <c r="J4835" s="2"/>
      <c r="K4835" s="2"/>
      <c r="P4835" s="2"/>
    </row>
    <row r="4836">
      <c r="A4836" s="3" t="s">
        <v>6363</v>
      </c>
      <c r="B4836" s="11" t="str">
        <f t="shared" si="1"/>
        <v>20130721</v>
      </c>
      <c r="C4836" s="12">
        <f t="shared" si="2"/>
        <v>41476</v>
      </c>
      <c r="D4836" s="3" t="str">
        <f t="shared" si="3"/>
        <v>10</v>
      </c>
      <c r="E4836" s="13">
        <v>819.0</v>
      </c>
      <c r="F4836" s="14">
        <f>'Costo de tareas'!$B$15</f>
        <v>0.1964027778</v>
      </c>
      <c r="G4836" s="15">
        <f>'Producción diaria'!$T$3*$L$2*$M$2*$N$2*E4836*1000/'Costo de tareas'!$B$14</f>
        <v>1231.417225</v>
      </c>
      <c r="H4836" s="16">
        <f>IF(G4836 &gt; 'Costo de tareas'!$B$13, 'Costo de tareas'!$B$13, IF(G4836 &lt; 'Costo de tareas'!$B$13*0.2, 0, 'Costo de tareas'!$B$13- G4836))</f>
        <v>39.28055556</v>
      </c>
      <c r="I4836" s="17">
        <f>IF(H4836=0,'Costo de tareas'!$B$13,'Costo de tareas'!$B$13-H4836)</f>
        <v>0</v>
      </c>
      <c r="J4836" s="2"/>
      <c r="K4836" s="2"/>
      <c r="P4836" s="2"/>
    </row>
    <row r="4837">
      <c r="A4837" s="3" t="s">
        <v>6365</v>
      </c>
      <c r="B4837" s="11" t="str">
        <f t="shared" si="1"/>
        <v>20130721</v>
      </c>
      <c r="C4837" s="12">
        <f t="shared" si="2"/>
        <v>41476</v>
      </c>
      <c r="D4837" s="3" t="str">
        <f t="shared" si="3"/>
        <v>11</v>
      </c>
      <c r="E4837" s="13">
        <v>923.0</v>
      </c>
      <c r="F4837" s="14">
        <f>'Costo de tareas'!$B$15</f>
        <v>0.1964027778</v>
      </c>
      <c r="G4837" s="15">
        <f>'Producción diaria'!$T$3*$L$2*$M$2*$N$2*E4837*1000/'Costo de tareas'!$B$14</f>
        <v>1387.787666</v>
      </c>
      <c r="H4837" s="16">
        <f>IF(G4837 &gt; 'Costo de tareas'!$B$13, 'Costo de tareas'!$B$13, IF(G4837 &lt; 'Costo de tareas'!$B$13*0.2, 0, 'Costo de tareas'!$B$13- G4837))</f>
        <v>39.28055556</v>
      </c>
      <c r="I4837" s="17">
        <f>IF(H4837=0,'Costo de tareas'!$B$13,'Costo de tareas'!$B$13-H4837)</f>
        <v>0</v>
      </c>
      <c r="J4837" s="2"/>
      <c r="K4837" s="2"/>
      <c r="P4837" s="2"/>
    </row>
    <row r="4838">
      <c r="A4838" s="3" t="s">
        <v>6366</v>
      </c>
      <c r="B4838" s="11" t="str">
        <f t="shared" si="1"/>
        <v>20130721</v>
      </c>
      <c r="C4838" s="12">
        <f t="shared" si="2"/>
        <v>41476</v>
      </c>
      <c r="D4838" s="3" t="str">
        <f t="shared" si="3"/>
        <v>12</v>
      </c>
      <c r="E4838" s="13">
        <v>948.0</v>
      </c>
      <c r="F4838" s="14">
        <f>'Costo de tareas'!$B$15</f>
        <v>0.1964027778</v>
      </c>
      <c r="G4838" s="15">
        <f>'Producción diaria'!$T$3*$L$2*$M$2*$N$2*E4838*1000/'Costo de tareas'!$B$14</f>
        <v>1425.376715</v>
      </c>
      <c r="H4838" s="16">
        <f>IF(G4838 &gt; 'Costo de tareas'!$B$13, 'Costo de tareas'!$B$13, IF(G4838 &lt; 'Costo de tareas'!$B$13*0.2, 0, 'Costo de tareas'!$B$13- G4838))</f>
        <v>39.28055556</v>
      </c>
      <c r="I4838" s="17">
        <f>IF(H4838=0,'Costo de tareas'!$B$13,'Costo de tareas'!$B$13-H4838)</f>
        <v>0</v>
      </c>
      <c r="J4838" s="2"/>
      <c r="K4838" s="2"/>
      <c r="P4838" s="2"/>
    </row>
    <row r="4839">
      <c r="A4839" s="3" t="s">
        <v>6367</v>
      </c>
      <c r="B4839" s="11" t="str">
        <f t="shared" si="1"/>
        <v>20130721</v>
      </c>
      <c r="C4839" s="12">
        <f t="shared" si="2"/>
        <v>41476</v>
      </c>
      <c r="D4839" s="3" t="str">
        <f t="shared" si="3"/>
        <v>13</v>
      </c>
      <c r="E4839" s="13">
        <v>905.0</v>
      </c>
      <c r="F4839" s="14">
        <f>'Costo de tareas'!$B$15</f>
        <v>0.1964027778</v>
      </c>
      <c r="G4839" s="15">
        <f>'Producción diaria'!$T$3*$L$2*$M$2*$N$2*E4839*1000/'Costo de tareas'!$B$14</f>
        <v>1360.723551</v>
      </c>
      <c r="H4839" s="16">
        <f>IF(G4839 &gt; 'Costo de tareas'!$B$13, 'Costo de tareas'!$B$13, IF(G4839 &lt; 'Costo de tareas'!$B$13*0.2, 0, 'Costo de tareas'!$B$13- G4839))</f>
        <v>39.28055556</v>
      </c>
      <c r="I4839" s="17">
        <f>IF(H4839=0,'Costo de tareas'!$B$13,'Costo de tareas'!$B$13-H4839)</f>
        <v>0</v>
      </c>
      <c r="J4839" s="2"/>
      <c r="K4839" s="2"/>
      <c r="P4839" s="2"/>
    </row>
    <row r="4840">
      <c r="A4840" s="3" t="s">
        <v>6368</v>
      </c>
      <c r="B4840" s="11" t="str">
        <f t="shared" si="1"/>
        <v>20130721</v>
      </c>
      <c r="C4840" s="12">
        <f t="shared" si="2"/>
        <v>41476</v>
      </c>
      <c r="D4840" s="3" t="str">
        <f t="shared" si="3"/>
        <v>14</v>
      </c>
      <c r="E4840" s="13">
        <v>411.0</v>
      </c>
      <c r="F4840" s="14">
        <f>'Costo de tareas'!$B$15</f>
        <v>0.1964027778</v>
      </c>
      <c r="G4840" s="15">
        <f>'Producción diaria'!$T$3*$L$2*$M$2*$N$2*E4840*1000/'Costo de tareas'!$B$14</f>
        <v>617.9639553</v>
      </c>
      <c r="H4840" s="16">
        <f>IF(G4840 &gt; 'Costo de tareas'!$B$13, 'Costo de tareas'!$B$13, IF(G4840 &lt; 'Costo de tareas'!$B$13*0.2, 0, 'Costo de tareas'!$B$13- G4840))</f>
        <v>39.28055556</v>
      </c>
      <c r="I4840" s="17">
        <f>IF(H4840=0,'Costo de tareas'!$B$13,'Costo de tareas'!$B$13-H4840)</f>
        <v>0</v>
      </c>
      <c r="J4840" s="2"/>
      <c r="K4840" s="2"/>
      <c r="P4840" s="2"/>
    </row>
    <row r="4841">
      <c r="A4841" s="3" t="s">
        <v>6369</v>
      </c>
      <c r="B4841" s="11" t="str">
        <f t="shared" si="1"/>
        <v>20130721</v>
      </c>
      <c r="C4841" s="12">
        <f t="shared" si="2"/>
        <v>41476</v>
      </c>
      <c r="D4841" s="3" t="str">
        <f t="shared" si="3"/>
        <v>15</v>
      </c>
      <c r="E4841" s="13">
        <v>32.0</v>
      </c>
      <c r="F4841" s="14">
        <f>'Costo de tareas'!$B$15</f>
        <v>0.1964027778</v>
      </c>
      <c r="G4841" s="15">
        <f>'Producción diaria'!$T$3*$L$2*$M$2*$N$2*E4841*1000/'Costo de tareas'!$B$14</f>
        <v>48.11398192</v>
      </c>
      <c r="H4841" s="16">
        <f>IF(G4841 &gt; 'Costo de tareas'!$B$13, 'Costo de tareas'!$B$13, IF(G4841 &lt; 'Costo de tareas'!$B$13*0.2, 0, 'Costo de tareas'!$B$13- G4841))</f>
        <v>39.28055556</v>
      </c>
      <c r="I4841" s="17">
        <f>IF(H4841=0,'Costo de tareas'!$B$13,'Costo de tareas'!$B$13-H4841)</f>
        <v>0</v>
      </c>
      <c r="J4841" s="2"/>
      <c r="K4841" s="2"/>
      <c r="P4841" s="2"/>
    </row>
    <row r="4842">
      <c r="A4842" s="3" t="s">
        <v>6370</v>
      </c>
      <c r="B4842" s="11" t="str">
        <f t="shared" si="1"/>
        <v>20130721</v>
      </c>
      <c r="C4842" s="12">
        <f t="shared" si="2"/>
        <v>41476</v>
      </c>
      <c r="D4842" s="3" t="str">
        <f t="shared" si="3"/>
        <v>16</v>
      </c>
      <c r="E4842" s="13">
        <v>174.0</v>
      </c>
      <c r="F4842" s="14">
        <f>'Costo de tareas'!$B$15</f>
        <v>0.1964027778</v>
      </c>
      <c r="G4842" s="15">
        <f>'Producción diaria'!$T$3*$L$2*$M$2*$N$2*E4842*1000/'Costo de tareas'!$B$14</f>
        <v>261.6197767</v>
      </c>
      <c r="H4842" s="16">
        <f>IF(G4842 &gt; 'Costo de tareas'!$B$13, 'Costo de tareas'!$B$13, IF(G4842 &lt; 'Costo de tareas'!$B$13*0.2, 0, 'Costo de tareas'!$B$13- G4842))</f>
        <v>39.28055556</v>
      </c>
      <c r="I4842" s="17">
        <f>IF(H4842=0,'Costo de tareas'!$B$13,'Costo de tareas'!$B$13-H4842)</f>
        <v>0</v>
      </c>
      <c r="J4842" s="2"/>
      <c r="K4842" s="2"/>
      <c r="P4842" s="2"/>
    </row>
    <row r="4843">
      <c r="A4843" s="3" t="s">
        <v>6371</v>
      </c>
      <c r="B4843" s="11" t="str">
        <f t="shared" si="1"/>
        <v>20130721</v>
      </c>
      <c r="C4843" s="12">
        <f t="shared" si="2"/>
        <v>41476</v>
      </c>
      <c r="D4843" s="3" t="str">
        <f t="shared" si="3"/>
        <v>17</v>
      </c>
      <c r="E4843" s="13">
        <v>75.0</v>
      </c>
      <c r="F4843" s="14">
        <f>'Costo de tareas'!$B$15</f>
        <v>0.1964027778</v>
      </c>
      <c r="G4843" s="15">
        <f>'Producción diaria'!$T$3*$L$2*$M$2*$N$2*E4843*1000/'Costo de tareas'!$B$14</f>
        <v>112.7671451</v>
      </c>
      <c r="H4843" s="16">
        <f>IF(G4843 &gt; 'Costo de tareas'!$B$13, 'Costo de tareas'!$B$13, IF(G4843 &lt; 'Costo de tareas'!$B$13*0.2, 0, 'Costo de tareas'!$B$13- G4843))</f>
        <v>39.28055556</v>
      </c>
      <c r="I4843" s="17">
        <f>IF(H4843=0,'Costo de tareas'!$B$13,'Costo de tareas'!$B$13-H4843)</f>
        <v>0</v>
      </c>
      <c r="J4843" s="2"/>
      <c r="K4843" s="2"/>
      <c r="P4843" s="2"/>
    </row>
    <row r="4844">
      <c r="A4844" s="3" t="s">
        <v>6372</v>
      </c>
      <c r="B4844" s="11" t="str">
        <f t="shared" si="1"/>
        <v>20130721</v>
      </c>
      <c r="C4844" s="12">
        <f t="shared" si="2"/>
        <v>41476</v>
      </c>
      <c r="D4844" s="3" t="str">
        <f t="shared" si="3"/>
        <v>18</v>
      </c>
      <c r="E4844" s="13">
        <v>177.0</v>
      </c>
      <c r="F4844" s="14">
        <f>'Costo de tareas'!$B$15</f>
        <v>0.1964027778</v>
      </c>
      <c r="G4844" s="15">
        <f>'Producción diaria'!$T$3*$L$2*$M$2*$N$2*E4844*1000/'Costo de tareas'!$B$14</f>
        <v>266.1304625</v>
      </c>
      <c r="H4844" s="16">
        <f>IF(G4844 &gt; 'Costo de tareas'!$B$13, 'Costo de tareas'!$B$13, IF(G4844 &lt; 'Costo de tareas'!$B$13*0.2, 0, 'Costo de tareas'!$B$13- G4844))</f>
        <v>39.28055556</v>
      </c>
      <c r="I4844" s="17">
        <f>IF(H4844=0,'Costo de tareas'!$B$13,'Costo de tareas'!$B$13-H4844)</f>
        <v>0</v>
      </c>
      <c r="J4844" s="2"/>
      <c r="K4844" s="2"/>
      <c r="P4844" s="2"/>
    </row>
    <row r="4845">
      <c r="A4845" s="3" t="s">
        <v>6373</v>
      </c>
      <c r="B4845" s="11" t="str">
        <f t="shared" si="1"/>
        <v>20130721</v>
      </c>
      <c r="C4845" s="12">
        <f t="shared" si="2"/>
        <v>41476</v>
      </c>
      <c r="D4845" s="3" t="str">
        <f t="shared" si="3"/>
        <v>19</v>
      </c>
      <c r="E4845" s="13">
        <v>11.0</v>
      </c>
      <c r="F4845" s="14">
        <f>'Costo de tareas'!$B$15</f>
        <v>0.1964027778</v>
      </c>
      <c r="G4845" s="15">
        <f>'Producción diaria'!$T$3*$L$2*$M$2*$N$2*E4845*1000/'Costo de tareas'!$B$14</f>
        <v>16.53918129</v>
      </c>
      <c r="H4845" s="16">
        <f>IF(G4845 &gt; 'Costo de tareas'!$B$13, 'Costo de tareas'!$B$13, IF(G4845 &lt; 'Costo de tareas'!$B$13*0.2, 0, 'Costo de tareas'!$B$13- G4845))</f>
        <v>22.74137427</v>
      </c>
      <c r="I4845" s="17">
        <f>IF(H4845=0,'Costo de tareas'!$B$13,'Costo de tareas'!$B$13-H4845)</f>
        <v>16.53918129</v>
      </c>
      <c r="J4845" s="2"/>
      <c r="K4845" s="2"/>
      <c r="P4845" s="2"/>
    </row>
    <row r="4846">
      <c r="A4846" s="3" t="s">
        <v>6375</v>
      </c>
      <c r="B4846" s="11" t="str">
        <f t="shared" si="1"/>
        <v>20130721</v>
      </c>
      <c r="C4846" s="12">
        <f t="shared" si="2"/>
        <v>41476</v>
      </c>
      <c r="D4846" s="3" t="str">
        <f t="shared" si="3"/>
        <v>20</v>
      </c>
      <c r="E4846" s="13">
        <v>0.0</v>
      </c>
      <c r="F4846" s="14">
        <f>'Costo de tareas'!$B$15</f>
        <v>0.1964027778</v>
      </c>
      <c r="G4846" s="15">
        <f>'Producción diaria'!$T$3*$L$2*$M$2*$N$2*E4846*1000/'Costo de tareas'!$B$14</f>
        <v>0</v>
      </c>
      <c r="H4846" s="16">
        <f>IF(G4846 &gt; 'Costo de tareas'!$B$13, 'Costo de tareas'!$B$13, IF(G4846 &lt; 'Costo de tareas'!$B$13*0.2, 0, 'Costo de tareas'!$B$13- G4846))</f>
        <v>0</v>
      </c>
      <c r="I4846" s="17">
        <f>IF(H4846=0,'Costo de tareas'!$B$13,'Costo de tareas'!$B$13-H4846)</f>
        <v>39.28055556</v>
      </c>
      <c r="J4846" s="2"/>
      <c r="K4846" s="2"/>
      <c r="P4846" s="2"/>
    </row>
    <row r="4847">
      <c r="A4847" s="3" t="s">
        <v>6378</v>
      </c>
      <c r="B4847" s="11" t="str">
        <f t="shared" si="1"/>
        <v>20130721</v>
      </c>
      <c r="C4847" s="12">
        <f t="shared" si="2"/>
        <v>41476</v>
      </c>
      <c r="D4847" s="3" t="str">
        <f t="shared" si="3"/>
        <v>21</v>
      </c>
      <c r="E4847" s="13">
        <v>0.0</v>
      </c>
      <c r="F4847" s="14">
        <f>'Costo de tareas'!$B$15</f>
        <v>0.1964027778</v>
      </c>
      <c r="G4847" s="15">
        <f>'Producción diaria'!$T$3*$L$2*$M$2*$N$2*E4847*1000/'Costo de tareas'!$B$14</f>
        <v>0</v>
      </c>
      <c r="H4847" s="16">
        <f>IF(G4847 &gt; 'Costo de tareas'!$B$13, 'Costo de tareas'!$B$13, IF(G4847 &lt; 'Costo de tareas'!$B$13*0.2, 0, 'Costo de tareas'!$B$13- G4847))</f>
        <v>0</v>
      </c>
      <c r="I4847" s="17">
        <f>IF(H4847=0,'Costo de tareas'!$B$13,'Costo de tareas'!$B$13-H4847)</f>
        <v>39.28055556</v>
      </c>
      <c r="J4847" s="2"/>
      <c r="K4847" s="2"/>
      <c r="P4847" s="2"/>
    </row>
    <row r="4848">
      <c r="A4848" s="3" t="s">
        <v>6381</v>
      </c>
      <c r="B4848" s="11" t="str">
        <f t="shared" si="1"/>
        <v>20130721</v>
      </c>
      <c r="C4848" s="12">
        <f t="shared" si="2"/>
        <v>41476</v>
      </c>
      <c r="D4848" s="3" t="str">
        <f t="shared" si="3"/>
        <v>22</v>
      </c>
      <c r="E4848" s="13">
        <v>0.0</v>
      </c>
      <c r="F4848" s="14">
        <f>'Costo de tareas'!$B$15</f>
        <v>0.1964027778</v>
      </c>
      <c r="G4848" s="15">
        <f>'Producción diaria'!$T$3*$L$2*$M$2*$N$2*E4848*1000/'Costo de tareas'!$B$14</f>
        <v>0</v>
      </c>
      <c r="H4848" s="16">
        <f>IF(G4848 &gt; 'Costo de tareas'!$B$13, 'Costo de tareas'!$B$13, IF(G4848 &lt; 'Costo de tareas'!$B$13*0.2, 0, 'Costo de tareas'!$B$13- G4848))</f>
        <v>0</v>
      </c>
      <c r="I4848" s="17">
        <f>IF(H4848=0,'Costo de tareas'!$B$13,'Costo de tareas'!$B$13-H4848)</f>
        <v>39.28055556</v>
      </c>
      <c r="J4848" s="2"/>
      <c r="K4848" s="2"/>
      <c r="P4848" s="2"/>
    </row>
    <row r="4849">
      <c r="A4849" s="3" t="s">
        <v>6383</v>
      </c>
      <c r="B4849" s="11" t="str">
        <f t="shared" si="1"/>
        <v>20130721</v>
      </c>
      <c r="C4849" s="12">
        <f t="shared" si="2"/>
        <v>41476</v>
      </c>
      <c r="D4849" s="3" t="str">
        <f t="shared" si="3"/>
        <v>23</v>
      </c>
      <c r="E4849" s="13">
        <v>0.0</v>
      </c>
      <c r="F4849" s="14">
        <f>'Costo de tareas'!$B$15</f>
        <v>0.1964027778</v>
      </c>
      <c r="G4849" s="15">
        <f>'Producción diaria'!$T$3*$L$2*$M$2*$N$2*E4849*1000/'Costo de tareas'!$B$14</f>
        <v>0</v>
      </c>
      <c r="H4849" s="16">
        <f>IF(G4849 &gt; 'Costo de tareas'!$B$13, 'Costo de tareas'!$B$13, IF(G4849 &lt; 'Costo de tareas'!$B$13*0.2, 0, 'Costo de tareas'!$B$13- G4849))</f>
        <v>0</v>
      </c>
      <c r="I4849" s="17">
        <f>IF(H4849=0,'Costo de tareas'!$B$13,'Costo de tareas'!$B$13-H4849)</f>
        <v>39.28055556</v>
      </c>
      <c r="J4849" s="2"/>
      <c r="K4849" s="2"/>
      <c r="P4849" s="2"/>
    </row>
    <row r="4850">
      <c r="A4850" s="3" t="s">
        <v>6384</v>
      </c>
      <c r="B4850" s="11" t="str">
        <f t="shared" si="1"/>
        <v>20130722</v>
      </c>
      <c r="C4850" s="12">
        <f t="shared" si="2"/>
        <v>41477</v>
      </c>
      <c r="D4850" s="3" t="str">
        <f t="shared" si="3"/>
        <v>00</v>
      </c>
      <c r="E4850" s="13">
        <v>0.0</v>
      </c>
      <c r="F4850" s="14">
        <f>'Costo de tareas'!$B$15</f>
        <v>0.1964027778</v>
      </c>
      <c r="G4850" s="15">
        <f>'Producción diaria'!$T$3*$L$2*$M$2*$N$2*E4850*1000/'Costo de tareas'!$B$14</f>
        <v>0</v>
      </c>
      <c r="H4850" s="16">
        <f>IF(G4850 &gt; 'Costo de tareas'!$B$13, 'Costo de tareas'!$B$13, IF(G4850 &lt; 'Costo de tareas'!$B$13*0.2, 0, 'Costo de tareas'!$B$13- G4850))</f>
        <v>0</v>
      </c>
      <c r="I4850" s="17">
        <f>IF(H4850=0,'Costo de tareas'!$B$13,'Costo de tareas'!$B$13-H4850)</f>
        <v>39.28055556</v>
      </c>
      <c r="J4850" s="2"/>
      <c r="K4850" s="2"/>
      <c r="P4850" s="2"/>
    </row>
    <row r="4851">
      <c r="A4851" s="3" t="s">
        <v>6385</v>
      </c>
      <c r="B4851" s="11" t="str">
        <f t="shared" si="1"/>
        <v>20130722</v>
      </c>
      <c r="C4851" s="12">
        <f t="shared" si="2"/>
        <v>41477</v>
      </c>
      <c r="D4851" s="3" t="str">
        <f t="shared" si="3"/>
        <v>01</v>
      </c>
      <c r="E4851" s="13">
        <v>0.0</v>
      </c>
      <c r="F4851" s="14">
        <f>'Costo de tareas'!$B$15</f>
        <v>0.1964027778</v>
      </c>
      <c r="G4851" s="15">
        <f>'Producción diaria'!$T$3*$L$2*$M$2*$N$2*E4851*1000/'Costo de tareas'!$B$14</f>
        <v>0</v>
      </c>
      <c r="H4851" s="16">
        <f>IF(G4851 &gt; 'Costo de tareas'!$B$13, 'Costo de tareas'!$B$13, IF(G4851 &lt; 'Costo de tareas'!$B$13*0.2, 0, 'Costo de tareas'!$B$13- G4851))</f>
        <v>0</v>
      </c>
      <c r="I4851" s="17">
        <f>IF(H4851=0,'Costo de tareas'!$B$13,'Costo de tareas'!$B$13-H4851)</f>
        <v>39.28055556</v>
      </c>
      <c r="J4851" s="2"/>
      <c r="K4851" s="2"/>
      <c r="P4851" s="2"/>
    </row>
    <row r="4852">
      <c r="A4852" s="3" t="s">
        <v>6387</v>
      </c>
      <c r="B4852" s="11" t="str">
        <f t="shared" si="1"/>
        <v>20130722</v>
      </c>
      <c r="C4852" s="12">
        <f t="shared" si="2"/>
        <v>41477</v>
      </c>
      <c r="D4852" s="3" t="str">
        <f t="shared" si="3"/>
        <v>02</v>
      </c>
      <c r="E4852" s="13">
        <v>0.0</v>
      </c>
      <c r="F4852" s="14">
        <f>'Costo de tareas'!$B$15</f>
        <v>0.1964027778</v>
      </c>
      <c r="G4852" s="15">
        <f>'Producción diaria'!$T$3*$L$2*$M$2*$N$2*E4852*1000/'Costo de tareas'!$B$14</f>
        <v>0</v>
      </c>
      <c r="H4852" s="16">
        <f>IF(G4852 &gt; 'Costo de tareas'!$B$13, 'Costo de tareas'!$B$13, IF(G4852 &lt; 'Costo de tareas'!$B$13*0.2, 0, 'Costo de tareas'!$B$13- G4852))</f>
        <v>0</v>
      </c>
      <c r="I4852" s="17">
        <f>IF(H4852=0,'Costo de tareas'!$B$13,'Costo de tareas'!$B$13-H4852)</f>
        <v>39.28055556</v>
      </c>
      <c r="J4852" s="2"/>
      <c r="K4852" s="2"/>
      <c r="P4852" s="2"/>
    </row>
    <row r="4853">
      <c r="A4853" s="3" t="s">
        <v>6388</v>
      </c>
      <c r="B4853" s="11" t="str">
        <f t="shared" si="1"/>
        <v>20130722</v>
      </c>
      <c r="C4853" s="12">
        <f t="shared" si="2"/>
        <v>41477</v>
      </c>
      <c r="D4853" s="3" t="str">
        <f t="shared" si="3"/>
        <v>03</v>
      </c>
      <c r="E4853" s="13">
        <v>0.0</v>
      </c>
      <c r="F4853" s="14">
        <f>'Costo de tareas'!$B$15</f>
        <v>0.1964027778</v>
      </c>
      <c r="G4853" s="15">
        <f>'Producción diaria'!$T$3*$L$2*$M$2*$N$2*E4853*1000/'Costo de tareas'!$B$14</f>
        <v>0</v>
      </c>
      <c r="H4853" s="16">
        <f>IF(G4853 &gt; 'Costo de tareas'!$B$13, 'Costo de tareas'!$B$13, IF(G4853 &lt; 'Costo de tareas'!$B$13*0.2, 0, 'Costo de tareas'!$B$13- G4853))</f>
        <v>0</v>
      </c>
      <c r="I4853" s="17">
        <f>IF(H4853=0,'Costo de tareas'!$B$13,'Costo de tareas'!$B$13-H4853)</f>
        <v>39.28055556</v>
      </c>
      <c r="J4853" s="2"/>
      <c r="K4853" s="2"/>
      <c r="P4853" s="2"/>
    </row>
    <row r="4854">
      <c r="A4854" s="3" t="s">
        <v>6389</v>
      </c>
      <c r="B4854" s="11" t="str">
        <f t="shared" si="1"/>
        <v>20130722</v>
      </c>
      <c r="C4854" s="12">
        <f t="shared" si="2"/>
        <v>41477</v>
      </c>
      <c r="D4854" s="3" t="str">
        <f t="shared" si="3"/>
        <v>04</v>
      </c>
      <c r="E4854" s="13">
        <v>0.0</v>
      </c>
      <c r="F4854" s="14">
        <f>'Costo de tareas'!$B$15</f>
        <v>0.1964027778</v>
      </c>
      <c r="G4854" s="15">
        <f>'Producción diaria'!$T$3*$L$2*$M$2*$N$2*E4854*1000/'Costo de tareas'!$B$14</f>
        <v>0</v>
      </c>
      <c r="H4854" s="16">
        <f>IF(G4854 &gt; 'Costo de tareas'!$B$13, 'Costo de tareas'!$B$13, IF(G4854 &lt; 'Costo de tareas'!$B$13*0.2, 0, 'Costo de tareas'!$B$13- G4854))</f>
        <v>0</v>
      </c>
      <c r="I4854" s="17">
        <f>IF(H4854=0,'Costo de tareas'!$B$13,'Costo de tareas'!$B$13-H4854)</f>
        <v>39.28055556</v>
      </c>
      <c r="J4854" s="2"/>
      <c r="K4854" s="2"/>
      <c r="P4854" s="2"/>
    </row>
    <row r="4855">
      <c r="A4855" s="3" t="s">
        <v>6391</v>
      </c>
      <c r="B4855" s="11" t="str">
        <f t="shared" si="1"/>
        <v>20130722</v>
      </c>
      <c r="C4855" s="12">
        <f t="shared" si="2"/>
        <v>41477</v>
      </c>
      <c r="D4855" s="3" t="str">
        <f t="shared" si="3"/>
        <v>05</v>
      </c>
      <c r="E4855" s="13">
        <v>0.0</v>
      </c>
      <c r="F4855" s="14">
        <f>'Costo de tareas'!$B$15</f>
        <v>0.1964027778</v>
      </c>
      <c r="G4855" s="15">
        <f>'Producción diaria'!$T$3*$L$2*$M$2*$N$2*E4855*1000/'Costo de tareas'!$B$14</f>
        <v>0</v>
      </c>
      <c r="H4855" s="16">
        <f>IF(G4855 &gt; 'Costo de tareas'!$B$13, 'Costo de tareas'!$B$13, IF(G4855 &lt; 'Costo de tareas'!$B$13*0.2, 0, 'Costo de tareas'!$B$13- G4855))</f>
        <v>0</v>
      </c>
      <c r="I4855" s="17">
        <f>IF(H4855=0,'Costo de tareas'!$B$13,'Costo de tareas'!$B$13-H4855)</f>
        <v>39.28055556</v>
      </c>
      <c r="J4855" s="2"/>
      <c r="K4855" s="2"/>
      <c r="P4855" s="2"/>
    </row>
    <row r="4856">
      <c r="A4856" s="3" t="s">
        <v>6393</v>
      </c>
      <c r="B4856" s="11" t="str">
        <f t="shared" si="1"/>
        <v>20130722</v>
      </c>
      <c r="C4856" s="12">
        <f t="shared" si="2"/>
        <v>41477</v>
      </c>
      <c r="D4856" s="3" t="str">
        <f t="shared" si="3"/>
        <v>06</v>
      </c>
      <c r="E4856" s="13">
        <v>129.0</v>
      </c>
      <c r="F4856" s="14">
        <f>'Costo de tareas'!$B$15</f>
        <v>0.1964027778</v>
      </c>
      <c r="G4856" s="15">
        <f>'Producción diaria'!$T$3*$L$2*$M$2*$N$2*E4856*1000/'Costo de tareas'!$B$14</f>
        <v>193.9594896</v>
      </c>
      <c r="H4856" s="16">
        <f>IF(G4856 &gt; 'Costo de tareas'!$B$13, 'Costo de tareas'!$B$13, IF(G4856 &lt; 'Costo de tareas'!$B$13*0.2, 0, 'Costo de tareas'!$B$13- G4856))</f>
        <v>39.28055556</v>
      </c>
      <c r="I4856" s="17">
        <f>IF(H4856=0,'Costo de tareas'!$B$13,'Costo de tareas'!$B$13-H4856)</f>
        <v>0</v>
      </c>
      <c r="J4856" s="2"/>
      <c r="K4856" s="2"/>
      <c r="P4856" s="2"/>
    </row>
    <row r="4857">
      <c r="A4857" s="3" t="s">
        <v>6394</v>
      </c>
      <c r="B4857" s="11" t="str">
        <f t="shared" si="1"/>
        <v>20130722</v>
      </c>
      <c r="C4857" s="12">
        <f t="shared" si="2"/>
        <v>41477</v>
      </c>
      <c r="D4857" s="3" t="str">
        <f t="shared" si="3"/>
        <v>07</v>
      </c>
      <c r="E4857" s="13">
        <v>322.0</v>
      </c>
      <c r="F4857" s="14">
        <f>'Costo de tareas'!$B$15</f>
        <v>0.1964027778</v>
      </c>
      <c r="G4857" s="15">
        <f>'Producción diaria'!$T$3*$L$2*$M$2*$N$2*E4857*1000/'Costo de tareas'!$B$14</f>
        <v>484.1469431</v>
      </c>
      <c r="H4857" s="16">
        <f>IF(G4857 &gt; 'Costo de tareas'!$B$13, 'Costo de tareas'!$B$13, IF(G4857 &lt; 'Costo de tareas'!$B$13*0.2, 0, 'Costo de tareas'!$B$13- G4857))</f>
        <v>39.28055556</v>
      </c>
      <c r="I4857" s="17">
        <f>IF(H4857=0,'Costo de tareas'!$B$13,'Costo de tareas'!$B$13-H4857)</f>
        <v>0</v>
      </c>
      <c r="J4857" s="2"/>
      <c r="K4857" s="2"/>
      <c r="P4857" s="2"/>
    </row>
    <row r="4858">
      <c r="A4858" s="3" t="s">
        <v>6396</v>
      </c>
      <c r="B4858" s="11" t="str">
        <f t="shared" si="1"/>
        <v>20130722</v>
      </c>
      <c r="C4858" s="12">
        <f t="shared" si="2"/>
        <v>41477</v>
      </c>
      <c r="D4858" s="3" t="str">
        <f t="shared" si="3"/>
        <v>08</v>
      </c>
      <c r="E4858" s="13">
        <v>522.0</v>
      </c>
      <c r="F4858" s="14">
        <f>'Costo de tareas'!$B$15</f>
        <v>0.1964027778</v>
      </c>
      <c r="G4858" s="15">
        <f>'Producción diaria'!$T$3*$L$2*$M$2*$N$2*E4858*1000/'Costo de tareas'!$B$14</f>
        <v>784.8593301</v>
      </c>
      <c r="H4858" s="16">
        <f>IF(G4858 &gt; 'Costo de tareas'!$B$13, 'Costo de tareas'!$B$13, IF(G4858 &lt; 'Costo de tareas'!$B$13*0.2, 0, 'Costo de tareas'!$B$13- G4858))</f>
        <v>39.28055556</v>
      </c>
      <c r="I4858" s="17">
        <f>IF(H4858=0,'Costo de tareas'!$B$13,'Costo de tareas'!$B$13-H4858)</f>
        <v>0</v>
      </c>
      <c r="J4858" s="2"/>
      <c r="K4858" s="2"/>
      <c r="P4858" s="2"/>
    </row>
    <row r="4859">
      <c r="A4859" s="3" t="s">
        <v>6398</v>
      </c>
      <c r="B4859" s="11" t="str">
        <f t="shared" si="1"/>
        <v>20130722</v>
      </c>
      <c r="C4859" s="12">
        <f t="shared" si="2"/>
        <v>41477</v>
      </c>
      <c r="D4859" s="3" t="str">
        <f t="shared" si="3"/>
        <v>09</v>
      </c>
      <c r="E4859" s="13">
        <v>699.0</v>
      </c>
      <c r="F4859" s="14">
        <f>'Costo de tareas'!$B$15</f>
        <v>0.1964027778</v>
      </c>
      <c r="G4859" s="15">
        <f>'Producción diaria'!$T$3*$L$2*$M$2*$N$2*E4859*1000/'Costo de tareas'!$B$14</f>
        <v>1050.989793</v>
      </c>
      <c r="H4859" s="16">
        <f>IF(G4859 &gt; 'Costo de tareas'!$B$13, 'Costo de tareas'!$B$13, IF(G4859 &lt; 'Costo de tareas'!$B$13*0.2, 0, 'Costo de tareas'!$B$13- G4859))</f>
        <v>39.28055556</v>
      </c>
      <c r="I4859" s="17">
        <f>IF(H4859=0,'Costo de tareas'!$B$13,'Costo de tareas'!$B$13-H4859)</f>
        <v>0</v>
      </c>
      <c r="J4859" s="2"/>
      <c r="K4859" s="2"/>
      <c r="P4859" s="2"/>
    </row>
    <row r="4860">
      <c r="A4860" s="3" t="s">
        <v>6399</v>
      </c>
      <c r="B4860" s="11" t="str">
        <f t="shared" si="1"/>
        <v>20130722</v>
      </c>
      <c r="C4860" s="12">
        <f t="shared" si="2"/>
        <v>41477</v>
      </c>
      <c r="D4860" s="3" t="str">
        <f t="shared" si="3"/>
        <v>10</v>
      </c>
      <c r="E4860" s="13">
        <v>845.0</v>
      </c>
      <c r="F4860" s="14">
        <f>'Costo de tareas'!$B$15</f>
        <v>0.1964027778</v>
      </c>
      <c r="G4860" s="15">
        <f>'Producción diaria'!$T$3*$L$2*$M$2*$N$2*E4860*1000/'Costo de tareas'!$B$14</f>
        <v>1270.509835</v>
      </c>
      <c r="H4860" s="16">
        <f>IF(G4860 &gt; 'Costo de tareas'!$B$13, 'Costo de tareas'!$B$13, IF(G4860 &lt; 'Costo de tareas'!$B$13*0.2, 0, 'Costo de tareas'!$B$13- G4860))</f>
        <v>39.28055556</v>
      </c>
      <c r="I4860" s="17">
        <f>IF(H4860=0,'Costo de tareas'!$B$13,'Costo de tareas'!$B$13-H4860)</f>
        <v>0</v>
      </c>
      <c r="J4860" s="2"/>
      <c r="K4860" s="2"/>
      <c r="P4860" s="2"/>
    </row>
    <row r="4861">
      <c r="A4861" s="3" t="s">
        <v>6400</v>
      </c>
      <c r="B4861" s="11" t="str">
        <f t="shared" si="1"/>
        <v>20130722</v>
      </c>
      <c r="C4861" s="12">
        <f t="shared" si="2"/>
        <v>41477</v>
      </c>
      <c r="D4861" s="3" t="str">
        <f t="shared" si="3"/>
        <v>11</v>
      </c>
      <c r="E4861" s="13">
        <v>942.0</v>
      </c>
      <c r="F4861" s="14">
        <f>'Costo de tareas'!$B$15</f>
        <v>0.1964027778</v>
      </c>
      <c r="G4861" s="15">
        <f>'Producción diaria'!$T$3*$L$2*$M$2*$N$2*E4861*1000/'Costo de tareas'!$B$14</f>
        <v>1416.355343</v>
      </c>
      <c r="H4861" s="16">
        <f>IF(G4861 &gt; 'Costo de tareas'!$B$13, 'Costo de tareas'!$B$13, IF(G4861 &lt; 'Costo de tareas'!$B$13*0.2, 0, 'Costo de tareas'!$B$13- G4861))</f>
        <v>39.28055556</v>
      </c>
      <c r="I4861" s="17">
        <f>IF(H4861=0,'Costo de tareas'!$B$13,'Costo de tareas'!$B$13-H4861)</f>
        <v>0</v>
      </c>
      <c r="J4861" s="2"/>
      <c r="K4861" s="2"/>
      <c r="P4861" s="2"/>
    </row>
    <row r="4862">
      <c r="A4862" s="3" t="s">
        <v>6401</v>
      </c>
      <c r="B4862" s="11" t="str">
        <f t="shared" si="1"/>
        <v>20130722</v>
      </c>
      <c r="C4862" s="12">
        <f t="shared" si="2"/>
        <v>41477</v>
      </c>
      <c r="D4862" s="3" t="str">
        <f t="shared" si="3"/>
        <v>12</v>
      </c>
      <c r="E4862" s="13">
        <v>968.0</v>
      </c>
      <c r="F4862" s="14">
        <f>'Costo de tareas'!$B$15</f>
        <v>0.1964027778</v>
      </c>
      <c r="G4862" s="15">
        <f>'Producción diaria'!$T$3*$L$2*$M$2*$N$2*E4862*1000/'Costo de tareas'!$B$14</f>
        <v>1455.447953</v>
      </c>
      <c r="H4862" s="16">
        <f>IF(G4862 &gt; 'Costo de tareas'!$B$13, 'Costo de tareas'!$B$13, IF(G4862 &lt; 'Costo de tareas'!$B$13*0.2, 0, 'Costo de tareas'!$B$13- G4862))</f>
        <v>39.28055556</v>
      </c>
      <c r="I4862" s="17">
        <f>IF(H4862=0,'Costo de tareas'!$B$13,'Costo de tareas'!$B$13-H4862)</f>
        <v>0</v>
      </c>
      <c r="J4862" s="2"/>
      <c r="K4862" s="2"/>
      <c r="P4862" s="2"/>
    </row>
    <row r="4863">
      <c r="A4863" s="3" t="s">
        <v>6402</v>
      </c>
      <c r="B4863" s="11" t="str">
        <f t="shared" si="1"/>
        <v>20130722</v>
      </c>
      <c r="C4863" s="12">
        <f t="shared" si="2"/>
        <v>41477</v>
      </c>
      <c r="D4863" s="3" t="str">
        <f t="shared" si="3"/>
        <v>13</v>
      </c>
      <c r="E4863" s="13">
        <v>955.0</v>
      </c>
      <c r="F4863" s="14">
        <f>'Costo de tareas'!$B$15</f>
        <v>0.1964027778</v>
      </c>
      <c r="G4863" s="15">
        <f>'Producción diaria'!$T$3*$L$2*$M$2*$N$2*E4863*1000/'Costo de tareas'!$B$14</f>
        <v>1435.901648</v>
      </c>
      <c r="H4863" s="16">
        <f>IF(G4863 &gt; 'Costo de tareas'!$B$13, 'Costo de tareas'!$B$13, IF(G4863 &lt; 'Costo de tareas'!$B$13*0.2, 0, 'Costo de tareas'!$B$13- G4863))</f>
        <v>39.28055556</v>
      </c>
      <c r="I4863" s="17">
        <f>IF(H4863=0,'Costo de tareas'!$B$13,'Costo de tareas'!$B$13-H4863)</f>
        <v>0</v>
      </c>
      <c r="J4863" s="2"/>
      <c r="K4863" s="2"/>
      <c r="P4863" s="2"/>
    </row>
    <row r="4864">
      <c r="A4864" s="3" t="s">
        <v>6403</v>
      </c>
      <c r="B4864" s="11" t="str">
        <f t="shared" si="1"/>
        <v>20130722</v>
      </c>
      <c r="C4864" s="12">
        <f t="shared" si="2"/>
        <v>41477</v>
      </c>
      <c r="D4864" s="3" t="str">
        <f t="shared" si="3"/>
        <v>14</v>
      </c>
      <c r="E4864" s="13">
        <v>894.0</v>
      </c>
      <c r="F4864" s="14">
        <f>'Costo de tareas'!$B$15</f>
        <v>0.1964027778</v>
      </c>
      <c r="G4864" s="15">
        <f>'Producción diaria'!$T$3*$L$2*$M$2*$N$2*E4864*1000/'Costo de tareas'!$B$14</f>
        <v>1344.18437</v>
      </c>
      <c r="H4864" s="16">
        <f>IF(G4864 &gt; 'Costo de tareas'!$B$13, 'Costo de tareas'!$B$13, IF(G4864 &lt; 'Costo de tareas'!$B$13*0.2, 0, 'Costo de tareas'!$B$13- G4864))</f>
        <v>39.28055556</v>
      </c>
      <c r="I4864" s="17">
        <f>IF(H4864=0,'Costo de tareas'!$B$13,'Costo de tareas'!$B$13-H4864)</f>
        <v>0</v>
      </c>
      <c r="J4864" s="2"/>
      <c r="K4864" s="2"/>
      <c r="P4864" s="2"/>
    </row>
    <row r="4865">
      <c r="A4865" s="3" t="s">
        <v>6404</v>
      </c>
      <c r="B4865" s="11" t="str">
        <f t="shared" si="1"/>
        <v>20130722</v>
      </c>
      <c r="C4865" s="12">
        <f t="shared" si="2"/>
        <v>41477</v>
      </c>
      <c r="D4865" s="3" t="str">
        <f t="shared" si="3"/>
        <v>15</v>
      </c>
      <c r="E4865" s="13">
        <v>736.0</v>
      </c>
      <c r="F4865" s="14">
        <f>'Costo de tareas'!$B$15</f>
        <v>0.1964027778</v>
      </c>
      <c r="G4865" s="15">
        <f>'Producción diaria'!$T$3*$L$2*$M$2*$N$2*E4865*1000/'Costo de tareas'!$B$14</f>
        <v>1106.621584</v>
      </c>
      <c r="H4865" s="16">
        <f>IF(G4865 &gt; 'Costo de tareas'!$B$13, 'Costo de tareas'!$B$13, IF(G4865 &lt; 'Costo de tareas'!$B$13*0.2, 0, 'Costo de tareas'!$B$13- G4865))</f>
        <v>39.28055556</v>
      </c>
      <c r="I4865" s="17">
        <f>IF(H4865=0,'Costo de tareas'!$B$13,'Costo de tareas'!$B$13-H4865)</f>
        <v>0</v>
      </c>
      <c r="J4865" s="2"/>
      <c r="K4865" s="2"/>
      <c r="P4865" s="2"/>
    </row>
    <row r="4866">
      <c r="A4866" s="3" t="s">
        <v>6405</v>
      </c>
      <c r="B4866" s="11" t="str">
        <f t="shared" si="1"/>
        <v>20130722</v>
      </c>
      <c r="C4866" s="12">
        <f t="shared" si="2"/>
        <v>41477</v>
      </c>
      <c r="D4866" s="3" t="str">
        <f t="shared" si="3"/>
        <v>16</v>
      </c>
      <c r="E4866" s="13">
        <v>616.0</v>
      </c>
      <c r="F4866" s="14">
        <f>'Costo de tareas'!$B$15</f>
        <v>0.1964027778</v>
      </c>
      <c r="G4866" s="15">
        <f>'Producción diaria'!$T$3*$L$2*$M$2*$N$2*E4866*1000/'Costo de tareas'!$B$14</f>
        <v>926.194152</v>
      </c>
      <c r="H4866" s="16">
        <f>IF(G4866 &gt; 'Costo de tareas'!$B$13, 'Costo de tareas'!$B$13, IF(G4866 &lt; 'Costo de tareas'!$B$13*0.2, 0, 'Costo de tareas'!$B$13- G4866))</f>
        <v>39.28055556</v>
      </c>
      <c r="I4866" s="17">
        <f>IF(H4866=0,'Costo de tareas'!$B$13,'Costo de tareas'!$B$13-H4866)</f>
        <v>0</v>
      </c>
      <c r="J4866" s="2"/>
      <c r="K4866" s="2"/>
      <c r="P4866" s="2"/>
    </row>
    <row r="4867">
      <c r="A4867" s="3" t="s">
        <v>6406</v>
      </c>
      <c r="B4867" s="11" t="str">
        <f t="shared" si="1"/>
        <v>20130722</v>
      </c>
      <c r="C4867" s="12">
        <f t="shared" si="2"/>
        <v>41477</v>
      </c>
      <c r="D4867" s="3" t="str">
        <f t="shared" si="3"/>
        <v>17</v>
      </c>
      <c r="E4867" s="13">
        <v>403.0</v>
      </c>
      <c r="F4867" s="14">
        <f>'Costo de tareas'!$B$15</f>
        <v>0.1964027778</v>
      </c>
      <c r="G4867" s="15">
        <f>'Producción diaria'!$T$3*$L$2*$M$2*$N$2*E4867*1000/'Costo de tareas'!$B$14</f>
        <v>605.9354599</v>
      </c>
      <c r="H4867" s="16">
        <f>IF(G4867 &gt; 'Costo de tareas'!$B$13, 'Costo de tareas'!$B$13, IF(G4867 &lt; 'Costo de tareas'!$B$13*0.2, 0, 'Costo de tareas'!$B$13- G4867))</f>
        <v>39.28055556</v>
      </c>
      <c r="I4867" s="17">
        <f>IF(H4867=0,'Costo de tareas'!$B$13,'Costo de tareas'!$B$13-H4867)</f>
        <v>0</v>
      </c>
      <c r="J4867" s="2"/>
      <c r="K4867" s="2"/>
      <c r="P4867" s="2"/>
    </row>
    <row r="4868">
      <c r="A4868" s="3" t="s">
        <v>6407</v>
      </c>
      <c r="B4868" s="11" t="str">
        <f t="shared" si="1"/>
        <v>20130722</v>
      </c>
      <c r="C4868" s="12">
        <f t="shared" si="2"/>
        <v>41477</v>
      </c>
      <c r="D4868" s="3" t="str">
        <f t="shared" si="3"/>
        <v>18</v>
      </c>
      <c r="E4868" s="13">
        <v>184.0</v>
      </c>
      <c r="F4868" s="14">
        <f>'Costo de tareas'!$B$15</f>
        <v>0.1964027778</v>
      </c>
      <c r="G4868" s="15">
        <f>'Producción diaria'!$T$3*$L$2*$M$2*$N$2*E4868*1000/'Costo de tareas'!$B$14</f>
        <v>276.6553961</v>
      </c>
      <c r="H4868" s="16">
        <f>IF(G4868 &gt; 'Costo de tareas'!$B$13, 'Costo de tareas'!$B$13, IF(G4868 &lt; 'Costo de tareas'!$B$13*0.2, 0, 'Costo de tareas'!$B$13- G4868))</f>
        <v>39.28055556</v>
      </c>
      <c r="I4868" s="17">
        <f>IF(H4868=0,'Costo de tareas'!$B$13,'Costo de tareas'!$B$13-H4868)</f>
        <v>0</v>
      </c>
      <c r="J4868" s="2"/>
      <c r="K4868" s="2"/>
      <c r="P4868" s="2"/>
    </row>
    <row r="4869">
      <c r="A4869" s="3" t="s">
        <v>6408</v>
      </c>
      <c r="B4869" s="11" t="str">
        <f t="shared" si="1"/>
        <v>20130722</v>
      </c>
      <c r="C4869" s="12">
        <f t="shared" si="2"/>
        <v>41477</v>
      </c>
      <c r="D4869" s="3" t="str">
        <f t="shared" si="3"/>
        <v>19</v>
      </c>
      <c r="E4869" s="13">
        <v>6.0</v>
      </c>
      <c r="F4869" s="14">
        <f>'Costo de tareas'!$B$15</f>
        <v>0.1964027778</v>
      </c>
      <c r="G4869" s="15">
        <f>'Producción diaria'!$T$3*$L$2*$M$2*$N$2*E4869*1000/'Costo de tareas'!$B$14</f>
        <v>9.021371611</v>
      </c>
      <c r="H4869" s="16">
        <f>IF(G4869 &gt; 'Costo de tareas'!$B$13, 'Costo de tareas'!$B$13, IF(G4869 &lt; 'Costo de tareas'!$B$13*0.2, 0, 'Costo de tareas'!$B$13- G4869))</f>
        <v>30.25918394</v>
      </c>
      <c r="I4869" s="17">
        <f>IF(H4869=0,'Costo de tareas'!$B$13,'Costo de tareas'!$B$13-H4869)</f>
        <v>9.021371611</v>
      </c>
      <c r="J4869" s="2"/>
      <c r="K4869" s="2"/>
      <c r="P4869" s="2"/>
    </row>
    <row r="4870">
      <c r="A4870" s="3" t="s">
        <v>6409</v>
      </c>
      <c r="B4870" s="11" t="str">
        <f t="shared" si="1"/>
        <v>20130722</v>
      </c>
      <c r="C4870" s="12">
        <f t="shared" si="2"/>
        <v>41477</v>
      </c>
      <c r="D4870" s="3" t="str">
        <f t="shared" si="3"/>
        <v>20</v>
      </c>
      <c r="E4870" s="13">
        <v>0.0</v>
      </c>
      <c r="F4870" s="14">
        <f>'Costo de tareas'!$B$15</f>
        <v>0.1964027778</v>
      </c>
      <c r="G4870" s="15">
        <f>'Producción diaria'!$T$3*$L$2*$M$2*$N$2*E4870*1000/'Costo de tareas'!$B$14</f>
        <v>0</v>
      </c>
      <c r="H4870" s="16">
        <f>IF(G4870 &gt; 'Costo de tareas'!$B$13, 'Costo de tareas'!$B$13, IF(G4870 &lt; 'Costo de tareas'!$B$13*0.2, 0, 'Costo de tareas'!$B$13- G4870))</f>
        <v>0</v>
      </c>
      <c r="I4870" s="17">
        <f>IF(H4870=0,'Costo de tareas'!$B$13,'Costo de tareas'!$B$13-H4870)</f>
        <v>39.28055556</v>
      </c>
      <c r="J4870" s="2"/>
      <c r="K4870" s="2"/>
      <c r="P4870" s="2"/>
    </row>
    <row r="4871">
      <c r="A4871" s="3" t="s">
        <v>6411</v>
      </c>
      <c r="B4871" s="11" t="str">
        <f t="shared" si="1"/>
        <v>20130722</v>
      </c>
      <c r="C4871" s="12">
        <f t="shared" si="2"/>
        <v>41477</v>
      </c>
      <c r="D4871" s="3" t="str">
        <f t="shared" si="3"/>
        <v>21</v>
      </c>
      <c r="E4871" s="13">
        <v>0.0</v>
      </c>
      <c r="F4871" s="14">
        <f>'Costo de tareas'!$B$15</f>
        <v>0.1964027778</v>
      </c>
      <c r="G4871" s="15">
        <f>'Producción diaria'!$T$3*$L$2*$M$2*$N$2*E4871*1000/'Costo de tareas'!$B$14</f>
        <v>0</v>
      </c>
      <c r="H4871" s="16">
        <f>IF(G4871 &gt; 'Costo de tareas'!$B$13, 'Costo de tareas'!$B$13, IF(G4871 &lt; 'Costo de tareas'!$B$13*0.2, 0, 'Costo de tareas'!$B$13- G4871))</f>
        <v>0</v>
      </c>
      <c r="I4871" s="17">
        <f>IF(H4871=0,'Costo de tareas'!$B$13,'Costo de tareas'!$B$13-H4871)</f>
        <v>39.28055556</v>
      </c>
      <c r="J4871" s="2"/>
      <c r="K4871" s="2"/>
      <c r="P4871" s="2"/>
    </row>
    <row r="4872">
      <c r="A4872" s="3" t="s">
        <v>6413</v>
      </c>
      <c r="B4872" s="11" t="str">
        <f t="shared" si="1"/>
        <v>20130722</v>
      </c>
      <c r="C4872" s="12">
        <f t="shared" si="2"/>
        <v>41477</v>
      </c>
      <c r="D4872" s="3" t="str">
        <f t="shared" si="3"/>
        <v>22</v>
      </c>
      <c r="E4872" s="13">
        <v>0.0</v>
      </c>
      <c r="F4872" s="14">
        <f>'Costo de tareas'!$B$15</f>
        <v>0.1964027778</v>
      </c>
      <c r="G4872" s="15">
        <f>'Producción diaria'!$T$3*$L$2*$M$2*$N$2*E4872*1000/'Costo de tareas'!$B$14</f>
        <v>0</v>
      </c>
      <c r="H4872" s="16">
        <f>IF(G4872 &gt; 'Costo de tareas'!$B$13, 'Costo de tareas'!$B$13, IF(G4872 &lt; 'Costo de tareas'!$B$13*0.2, 0, 'Costo de tareas'!$B$13- G4872))</f>
        <v>0</v>
      </c>
      <c r="I4872" s="17">
        <f>IF(H4872=0,'Costo de tareas'!$B$13,'Costo de tareas'!$B$13-H4872)</f>
        <v>39.28055556</v>
      </c>
      <c r="J4872" s="2"/>
      <c r="K4872" s="2"/>
      <c r="P4872" s="2"/>
    </row>
    <row r="4873">
      <c r="A4873" s="3" t="s">
        <v>6414</v>
      </c>
      <c r="B4873" s="11" t="str">
        <f t="shared" si="1"/>
        <v>20130722</v>
      </c>
      <c r="C4873" s="12">
        <f t="shared" si="2"/>
        <v>41477</v>
      </c>
      <c r="D4873" s="3" t="str">
        <f t="shared" si="3"/>
        <v>23</v>
      </c>
      <c r="E4873" s="13">
        <v>0.0</v>
      </c>
      <c r="F4873" s="14">
        <f>'Costo de tareas'!$B$15</f>
        <v>0.1964027778</v>
      </c>
      <c r="G4873" s="15">
        <f>'Producción diaria'!$T$3*$L$2*$M$2*$N$2*E4873*1000/'Costo de tareas'!$B$14</f>
        <v>0</v>
      </c>
      <c r="H4873" s="16">
        <f>IF(G4873 &gt; 'Costo de tareas'!$B$13, 'Costo de tareas'!$B$13, IF(G4873 &lt; 'Costo de tareas'!$B$13*0.2, 0, 'Costo de tareas'!$B$13- G4873))</f>
        <v>0</v>
      </c>
      <c r="I4873" s="17">
        <f>IF(H4873=0,'Costo de tareas'!$B$13,'Costo de tareas'!$B$13-H4873)</f>
        <v>39.28055556</v>
      </c>
      <c r="J4873" s="2"/>
      <c r="K4873" s="2"/>
      <c r="P4873" s="2"/>
    </row>
    <row r="4874">
      <c r="A4874" s="3" t="s">
        <v>6415</v>
      </c>
      <c r="B4874" s="11" t="str">
        <f t="shared" si="1"/>
        <v>20130723</v>
      </c>
      <c r="C4874" s="12">
        <f t="shared" si="2"/>
        <v>41478</v>
      </c>
      <c r="D4874" s="3" t="str">
        <f t="shared" si="3"/>
        <v>00</v>
      </c>
      <c r="E4874" s="13">
        <v>0.0</v>
      </c>
      <c r="F4874" s="14">
        <f>'Costo de tareas'!$B$15</f>
        <v>0.1964027778</v>
      </c>
      <c r="G4874" s="15">
        <f>'Producción diaria'!$T$3*$L$2*$M$2*$N$2*E4874*1000/'Costo de tareas'!$B$14</f>
        <v>0</v>
      </c>
      <c r="H4874" s="16">
        <f>IF(G4874 &gt; 'Costo de tareas'!$B$13, 'Costo de tareas'!$B$13, IF(G4874 &lt; 'Costo de tareas'!$B$13*0.2, 0, 'Costo de tareas'!$B$13- G4874))</f>
        <v>0</v>
      </c>
      <c r="I4874" s="17">
        <f>IF(H4874=0,'Costo de tareas'!$B$13,'Costo de tareas'!$B$13-H4874)</f>
        <v>39.28055556</v>
      </c>
      <c r="J4874" s="2"/>
      <c r="K4874" s="2"/>
      <c r="P4874" s="2"/>
    </row>
    <row r="4875">
      <c r="A4875" s="3" t="s">
        <v>6416</v>
      </c>
      <c r="B4875" s="11" t="str">
        <f t="shared" si="1"/>
        <v>20130723</v>
      </c>
      <c r="C4875" s="12">
        <f t="shared" si="2"/>
        <v>41478</v>
      </c>
      <c r="D4875" s="3" t="str">
        <f t="shared" si="3"/>
        <v>01</v>
      </c>
      <c r="E4875" s="13">
        <v>0.0</v>
      </c>
      <c r="F4875" s="14">
        <f>'Costo de tareas'!$B$15</f>
        <v>0.1964027778</v>
      </c>
      <c r="G4875" s="15">
        <f>'Producción diaria'!$T$3*$L$2*$M$2*$N$2*E4875*1000/'Costo de tareas'!$B$14</f>
        <v>0</v>
      </c>
      <c r="H4875" s="16">
        <f>IF(G4875 &gt; 'Costo de tareas'!$B$13, 'Costo de tareas'!$B$13, IF(G4875 &lt; 'Costo de tareas'!$B$13*0.2, 0, 'Costo de tareas'!$B$13- G4875))</f>
        <v>0</v>
      </c>
      <c r="I4875" s="17">
        <f>IF(H4875=0,'Costo de tareas'!$B$13,'Costo de tareas'!$B$13-H4875)</f>
        <v>39.28055556</v>
      </c>
      <c r="J4875" s="2"/>
      <c r="K4875" s="2"/>
      <c r="P4875" s="2"/>
    </row>
    <row r="4876">
      <c r="A4876" s="3" t="s">
        <v>6417</v>
      </c>
      <c r="B4876" s="11" t="str">
        <f t="shared" si="1"/>
        <v>20130723</v>
      </c>
      <c r="C4876" s="12">
        <f t="shared" si="2"/>
        <v>41478</v>
      </c>
      <c r="D4876" s="3" t="str">
        <f t="shared" si="3"/>
        <v>02</v>
      </c>
      <c r="E4876" s="13">
        <v>0.0</v>
      </c>
      <c r="F4876" s="14">
        <f>'Costo de tareas'!$B$15</f>
        <v>0.1964027778</v>
      </c>
      <c r="G4876" s="15">
        <f>'Producción diaria'!$T$3*$L$2*$M$2*$N$2*E4876*1000/'Costo de tareas'!$B$14</f>
        <v>0</v>
      </c>
      <c r="H4876" s="16">
        <f>IF(G4876 &gt; 'Costo de tareas'!$B$13, 'Costo de tareas'!$B$13, IF(G4876 &lt; 'Costo de tareas'!$B$13*0.2, 0, 'Costo de tareas'!$B$13- G4876))</f>
        <v>0</v>
      </c>
      <c r="I4876" s="17">
        <f>IF(H4876=0,'Costo de tareas'!$B$13,'Costo de tareas'!$B$13-H4876)</f>
        <v>39.28055556</v>
      </c>
      <c r="J4876" s="2"/>
      <c r="K4876" s="2"/>
      <c r="P4876" s="2"/>
    </row>
    <row r="4877">
      <c r="A4877" s="3" t="s">
        <v>6418</v>
      </c>
      <c r="B4877" s="11" t="str">
        <f t="shared" si="1"/>
        <v>20130723</v>
      </c>
      <c r="C4877" s="12">
        <f t="shared" si="2"/>
        <v>41478</v>
      </c>
      <c r="D4877" s="3" t="str">
        <f t="shared" si="3"/>
        <v>03</v>
      </c>
      <c r="E4877" s="13">
        <v>0.0</v>
      </c>
      <c r="F4877" s="14">
        <f>'Costo de tareas'!$B$15</f>
        <v>0.1964027778</v>
      </c>
      <c r="G4877" s="15">
        <f>'Producción diaria'!$T$3*$L$2*$M$2*$N$2*E4877*1000/'Costo de tareas'!$B$14</f>
        <v>0</v>
      </c>
      <c r="H4877" s="16">
        <f>IF(G4877 &gt; 'Costo de tareas'!$B$13, 'Costo de tareas'!$B$13, IF(G4877 &lt; 'Costo de tareas'!$B$13*0.2, 0, 'Costo de tareas'!$B$13- G4877))</f>
        <v>0</v>
      </c>
      <c r="I4877" s="17">
        <f>IF(H4877=0,'Costo de tareas'!$B$13,'Costo de tareas'!$B$13-H4877)</f>
        <v>39.28055556</v>
      </c>
      <c r="J4877" s="2"/>
      <c r="K4877" s="2"/>
      <c r="P4877" s="2"/>
    </row>
    <row r="4878">
      <c r="A4878" s="3" t="s">
        <v>6419</v>
      </c>
      <c r="B4878" s="11" t="str">
        <f t="shared" si="1"/>
        <v>20130723</v>
      </c>
      <c r="C4878" s="12">
        <f t="shared" si="2"/>
        <v>41478</v>
      </c>
      <c r="D4878" s="3" t="str">
        <f t="shared" si="3"/>
        <v>04</v>
      </c>
      <c r="E4878" s="13">
        <v>0.0</v>
      </c>
      <c r="F4878" s="14">
        <f>'Costo de tareas'!$B$15</f>
        <v>0.1964027778</v>
      </c>
      <c r="G4878" s="15">
        <f>'Producción diaria'!$T$3*$L$2*$M$2*$N$2*E4878*1000/'Costo de tareas'!$B$14</f>
        <v>0</v>
      </c>
      <c r="H4878" s="16">
        <f>IF(G4878 &gt; 'Costo de tareas'!$B$13, 'Costo de tareas'!$B$13, IF(G4878 &lt; 'Costo de tareas'!$B$13*0.2, 0, 'Costo de tareas'!$B$13- G4878))</f>
        <v>0</v>
      </c>
      <c r="I4878" s="17">
        <f>IF(H4878=0,'Costo de tareas'!$B$13,'Costo de tareas'!$B$13-H4878)</f>
        <v>39.28055556</v>
      </c>
      <c r="J4878" s="2"/>
      <c r="K4878" s="2"/>
      <c r="P4878" s="2"/>
    </row>
    <row r="4879">
      <c r="A4879" s="3" t="s">
        <v>6420</v>
      </c>
      <c r="B4879" s="11" t="str">
        <f t="shared" si="1"/>
        <v>20130723</v>
      </c>
      <c r="C4879" s="12">
        <f t="shared" si="2"/>
        <v>41478</v>
      </c>
      <c r="D4879" s="3" t="str">
        <f t="shared" si="3"/>
        <v>05</v>
      </c>
      <c r="E4879" s="13">
        <v>0.0</v>
      </c>
      <c r="F4879" s="14">
        <f>'Costo de tareas'!$B$15</f>
        <v>0.1964027778</v>
      </c>
      <c r="G4879" s="15">
        <f>'Producción diaria'!$T$3*$L$2*$M$2*$N$2*E4879*1000/'Costo de tareas'!$B$14</f>
        <v>0</v>
      </c>
      <c r="H4879" s="16">
        <f>IF(G4879 &gt; 'Costo de tareas'!$B$13, 'Costo de tareas'!$B$13, IF(G4879 &lt; 'Costo de tareas'!$B$13*0.2, 0, 'Costo de tareas'!$B$13- G4879))</f>
        <v>0</v>
      </c>
      <c r="I4879" s="17">
        <f>IF(H4879=0,'Costo de tareas'!$B$13,'Costo de tareas'!$B$13-H4879)</f>
        <v>39.28055556</v>
      </c>
      <c r="J4879" s="2"/>
      <c r="K4879" s="2"/>
      <c r="P4879" s="2"/>
    </row>
    <row r="4880">
      <c r="A4880" s="3" t="s">
        <v>6422</v>
      </c>
      <c r="B4880" s="11" t="str">
        <f t="shared" si="1"/>
        <v>20130723</v>
      </c>
      <c r="C4880" s="12">
        <f t="shared" si="2"/>
        <v>41478</v>
      </c>
      <c r="D4880" s="3" t="str">
        <f t="shared" si="3"/>
        <v>06</v>
      </c>
      <c r="E4880" s="13">
        <v>135.0</v>
      </c>
      <c r="F4880" s="14">
        <f>'Costo de tareas'!$B$15</f>
        <v>0.1964027778</v>
      </c>
      <c r="G4880" s="15">
        <f>'Producción diaria'!$T$3*$L$2*$M$2*$N$2*E4880*1000/'Costo de tareas'!$B$14</f>
        <v>202.9808612</v>
      </c>
      <c r="H4880" s="16">
        <f>IF(G4880 &gt; 'Costo de tareas'!$B$13, 'Costo de tareas'!$B$13, IF(G4880 &lt; 'Costo de tareas'!$B$13*0.2, 0, 'Costo de tareas'!$B$13- G4880))</f>
        <v>39.28055556</v>
      </c>
      <c r="I4880" s="17">
        <f>IF(H4880=0,'Costo de tareas'!$B$13,'Costo de tareas'!$B$13-H4880)</f>
        <v>0</v>
      </c>
      <c r="J4880" s="2"/>
      <c r="K4880" s="2"/>
      <c r="P4880" s="2"/>
    </row>
    <row r="4881">
      <c r="A4881" s="3" t="s">
        <v>6423</v>
      </c>
      <c r="B4881" s="11" t="str">
        <f t="shared" si="1"/>
        <v>20130723</v>
      </c>
      <c r="C4881" s="12">
        <f t="shared" si="2"/>
        <v>41478</v>
      </c>
      <c r="D4881" s="3" t="str">
        <f t="shared" si="3"/>
        <v>07</v>
      </c>
      <c r="E4881" s="13">
        <v>313.0</v>
      </c>
      <c r="F4881" s="14">
        <f>'Costo de tareas'!$B$15</f>
        <v>0.1964027778</v>
      </c>
      <c r="G4881" s="15">
        <f>'Producción diaria'!$T$3*$L$2*$M$2*$N$2*E4881*1000/'Costo de tareas'!$B$14</f>
        <v>470.6148857</v>
      </c>
      <c r="H4881" s="16">
        <f>IF(G4881 &gt; 'Costo de tareas'!$B$13, 'Costo de tareas'!$B$13, IF(G4881 &lt; 'Costo de tareas'!$B$13*0.2, 0, 'Costo de tareas'!$B$13- G4881))</f>
        <v>39.28055556</v>
      </c>
      <c r="I4881" s="17">
        <f>IF(H4881=0,'Costo de tareas'!$B$13,'Costo de tareas'!$B$13-H4881)</f>
        <v>0</v>
      </c>
      <c r="J4881" s="2"/>
      <c r="K4881" s="2"/>
      <c r="P4881" s="2"/>
    </row>
    <row r="4882">
      <c r="A4882" s="3" t="s">
        <v>6424</v>
      </c>
      <c r="B4882" s="11" t="str">
        <f t="shared" si="1"/>
        <v>20130723</v>
      </c>
      <c r="C4882" s="12">
        <f t="shared" si="2"/>
        <v>41478</v>
      </c>
      <c r="D4882" s="3" t="str">
        <f t="shared" si="3"/>
        <v>08</v>
      </c>
      <c r="E4882" s="13">
        <v>514.0</v>
      </c>
      <c r="F4882" s="14">
        <f>'Costo de tareas'!$B$15</f>
        <v>0.1964027778</v>
      </c>
      <c r="G4882" s="15">
        <f>'Producción diaria'!$T$3*$L$2*$M$2*$N$2*E4882*1000/'Costo de tareas'!$B$14</f>
        <v>772.8308347</v>
      </c>
      <c r="H4882" s="16">
        <f>IF(G4882 &gt; 'Costo de tareas'!$B$13, 'Costo de tareas'!$B$13, IF(G4882 &lt; 'Costo de tareas'!$B$13*0.2, 0, 'Costo de tareas'!$B$13- G4882))</f>
        <v>39.28055556</v>
      </c>
      <c r="I4882" s="17">
        <f>IF(H4882=0,'Costo de tareas'!$B$13,'Costo de tareas'!$B$13-H4882)</f>
        <v>0</v>
      </c>
      <c r="J4882" s="2"/>
      <c r="K4882" s="2"/>
      <c r="P4882" s="2"/>
    </row>
    <row r="4883">
      <c r="A4883" s="3" t="s">
        <v>6425</v>
      </c>
      <c r="B4883" s="11" t="str">
        <f t="shared" si="1"/>
        <v>20130723</v>
      </c>
      <c r="C4883" s="12">
        <f t="shared" si="2"/>
        <v>41478</v>
      </c>
      <c r="D4883" s="3" t="str">
        <f t="shared" si="3"/>
        <v>09</v>
      </c>
      <c r="E4883" s="13">
        <v>697.0</v>
      </c>
      <c r="F4883" s="14">
        <f>'Costo de tareas'!$B$15</f>
        <v>0.1964027778</v>
      </c>
      <c r="G4883" s="15">
        <f>'Producción diaria'!$T$3*$L$2*$M$2*$N$2*E4883*1000/'Costo de tareas'!$B$14</f>
        <v>1047.982669</v>
      </c>
      <c r="H4883" s="16">
        <f>IF(G4883 &gt; 'Costo de tareas'!$B$13, 'Costo de tareas'!$B$13, IF(G4883 &lt; 'Costo de tareas'!$B$13*0.2, 0, 'Costo de tareas'!$B$13- G4883))</f>
        <v>39.28055556</v>
      </c>
      <c r="I4883" s="17">
        <f>IF(H4883=0,'Costo de tareas'!$B$13,'Costo de tareas'!$B$13-H4883)</f>
        <v>0</v>
      </c>
      <c r="J4883" s="2"/>
      <c r="K4883" s="2"/>
      <c r="P4883" s="2"/>
    </row>
    <row r="4884">
      <c r="A4884" s="3" t="s">
        <v>6426</v>
      </c>
      <c r="B4884" s="11" t="str">
        <f t="shared" si="1"/>
        <v>20130723</v>
      </c>
      <c r="C4884" s="12">
        <f t="shared" si="2"/>
        <v>41478</v>
      </c>
      <c r="D4884" s="3" t="str">
        <f t="shared" si="3"/>
        <v>10</v>
      </c>
      <c r="E4884" s="13">
        <v>842.0</v>
      </c>
      <c r="F4884" s="14">
        <f>'Costo de tareas'!$B$15</f>
        <v>0.1964027778</v>
      </c>
      <c r="G4884" s="15">
        <f>'Producción diaria'!$T$3*$L$2*$M$2*$N$2*E4884*1000/'Costo de tareas'!$B$14</f>
        <v>1265.999149</v>
      </c>
      <c r="H4884" s="16">
        <f>IF(G4884 &gt; 'Costo de tareas'!$B$13, 'Costo de tareas'!$B$13, IF(G4884 &lt; 'Costo de tareas'!$B$13*0.2, 0, 'Costo de tareas'!$B$13- G4884))</f>
        <v>39.28055556</v>
      </c>
      <c r="I4884" s="17">
        <f>IF(H4884=0,'Costo de tareas'!$B$13,'Costo de tareas'!$B$13-H4884)</f>
        <v>0</v>
      </c>
      <c r="J4884" s="2"/>
      <c r="K4884" s="2"/>
      <c r="P4884" s="2"/>
    </row>
    <row r="4885">
      <c r="A4885" s="3" t="s">
        <v>6427</v>
      </c>
      <c r="B4885" s="11" t="str">
        <f t="shared" si="1"/>
        <v>20130723</v>
      </c>
      <c r="C4885" s="12">
        <f t="shared" si="2"/>
        <v>41478</v>
      </c>
      <c r="D4885" s="3" t="str">
        <f t="shared" si="3"/>
        <v>11</v>
      </c>
      <c r="E4885" s="13">
        <v>889.0</v>
      </c>
      <c r="F4885" s="14">
        <f>'Costo de tareas'!$B$15</f>
        <v>0.1964027778</v>
      </c>
      <c r="G4885" s="15">
        <f>'Producción diaria'!$T$3*$L$2*$M$2*$N$2*E4885*1000/'Costo de tareas'!$B$14</f>
        <v>1336.66656</v>
      </c>
      <c r="H4885" s="16">
        <f>IF(G4885 &gt; 'Costo de tareas'!$B$13, 'Costo de tareas'!$B$13, IF(G4885 &lt; 'Costo de tareas'!$B$13*0.2, 0, 'Costo de tareas'!$B$13- G4885))</f>
        <v>39.28055556</v>
      </c>
      <c r="I4885" s="17">
        <f>IF(H4885=0,'Costo de tareas'!$B$13,'Costo de tareas'!$B$13-H4885)</f>
        <v>0</v>
      </c>
      <c r="J4885" s="2"/>
      <c r="K4885" s="2"/>
      <c r="P4885" s="2"/>
    </row>
    <row r="4886">
      <c r="A4886" s="3" t="s">
        <v>6428</v>
      </c>
      <c r="B4886" s="11" t="str">
        <f t="shared" si="1"/>
        <v>20130723</v>
      </c>
      <c r="C4886" s="12">
        <f t="shared" si="2"/>
        <v>41478</v>
      </c>
      <c r="D4886" s="3" t="str">
        <f t="shared" si="3"/>
        <v>12</v>
      </c>
      <c r="E4886" s="13">
        <v>79.0</v>
      </c>
      <c r="F4886" s="14">
        <f>'Costo de tareas'!$B$15</f>
        <v>0.1964027778</v>
      </c>
      <c r="G4886" s="15">
        <f>'Producción diaria'!$T$3*$L$2*$M$2*$N$2*E4886*1000/'Costo de tareas'!$B$14</f>
        <v>118.7813929</v>
      </c>
      <c r="H4886" s="16">
        <f>IF(G4886 &gt; 'Costo de tareas'!$B$13, 'Costo de tareas'!$B$13, IF(G4886 &lt; 'Costo de tareas'!$B$13*0.2, 0, 'Costo de tareas'!$B$13- G4886))</f>
        <v>39.28055556</v>
      </c>
      <c r="I4886" s="17">
        <f>IF(H4886=0,'Costo de tareas'!$B$13,'Costo de tareas'!$B$13-H4886)</f>
        <v>0</v>
      </c>
      <c r="J4886" s="2"/>
      <c r="K4886" s="2"/>
      <c r="P4886" s="2"/>
    </row>
    <row r="4887">
      <c r="A4887" s="3" t="s">
        <v>6429</v>
      </c>
      <c r="B4887" s="11" t="str">
        <f t="shared" si="1"/>
        <v>20130723</v>
      </c>
      <c r="C4887" s="12">
        <f t="shared" si="2"/>
        <v>41478</v>
      </c>
      <c r="D4887" s="3" t="str">
        <f t="shared" si="3"/>
        <v>13</v>
      </c>
      <c r="E4887" s="13">
        <v>853.0</v>
      </c>
      <c r="F4887" s="14">
        <f>'Costo de tareas'!$B$15</f>
        <v>0.1964027778</v>
      </c>
      <c r="G4887" s="15">
        <f>'Producción diaria'!$T$3*$L$2*$M$2*$N$2*E4887*1000/'Costo de tareas'!$B$14</f>
        <v>1282.538331</v>
      </c>
      <c r="H4887" s="16">
        <f>IF(G4887 &gt; 'Costo de tareas'!$B$13, 'Costo de tareas'!$B$13, IF(G4887 &lt; 'Costo de tareas'!$B$13*0.2, 0, 'Costo de tareas'!$B$13- G4887))</f>
        <v>39.28055556</v>
      </c>
      <c r="I4887" s="17">
        <f>IF(H4887=0,'Costo de tareas'!$B$13,'Costo de tareas'!$B$13-H4887)</f>
        <v>0</v>
      </c>
      <c r="J4887" s="2"/>
      <c r="K4887" s="2"/>
      <c r="P4887" s="2"/>
    </row>
    <row r="4888">
      <c r="A4888" s="3" t="s">
        <v>6430</v>
      </c>
      <c r="B4888" s="11" t="str">
        <f t="shared" si="1"/>
        <v>20130723</v>
      </c>
      <c r="C4888" s="12">
        <f t="shared" si="2"/>
        <v>41478</v>
      </c>
      <c r="D4888" s="3" t="str">
        <f t="shared" si="3"/>
        <v>14</v>
      </c>
      <c r="E4888" s="13">
        <v>853.0</v>
      </c>
      <c r="F4888" s="14">
        <f>'Costo de tareas'!$B$15</f>
        <v>0.1964027778</v>
      </c>
      <c r="G4888" s="15">
        <f>'Producción diaria'!$T$3*$L$2*$M$2*$N$2*E4888*1000/'Costo de tareas'!$B$14</f>
        <v>1282.538331</v>
      </c>
      <c r="H4888" s="16">
        <f>IF(G4888 &gt; 'Costo de tareas'!$B$13, 'Costo de tareas'!$B$13, IF(G4888 &lt; 'Costo de tareas'!$B$13*0.2, 0, 'Costo de tareas'!$B$13- G4888))</f>
        <v>39.28055556</v>
      </c>
      <c r="I4888" s="17">
        <f>IF(H4888=0,'Costo de tareas'!$B$13,'Costo de tareas'!$B$13-H4888)</f>
        <v>0</v>
      </c>
      <c r="J4888" s="2"/>
      <c r="K4888" s="2"/>
      <c r="P4888" s="2"/>
    </row>
    <row r="4889">
      <c r="A4889" s="3" t="s">
        <v>6431</v>
      </c>
      <c r="B4889" s="11" t="str">
        <f t="shared" si="1"/>
        <v>20130723</v>
      </c>
      <c r="C4889" s="12">
        <f t="shared" si="2"/>
        <v>41478</v>
      </c>
      <c r="D4889" s="3" t="str">
        <f t="shared" si="3"/>
        <v>15</v>
      </c>
      <c r="E4889" s="13">
        <v>644.0</v>
      </c>
      <c r="F4889" s="14">
        <f>'Costo de tareas'!$B$15</f>
        <v>0.1964027778</v>
      </c>
      <c r="G4889" s="15">
        <f>'Producción diaria'!$T$3*$L$2*$M$2*$N$2*E4889*1000/'Costo de tareas'!$B$14</f>
        <v>968.2938862</v>
      </c>
      <c r="H4889" s="16">
        <f>IF(G4889 &gt; 'Costo de tareas'!$B$13, 'Costo de tareas'!$B$13, IF(G4889 &lt; 'Costo de tareas'!$B$13*0.2, 0, 'Costo de tareas'!$B$13- G4889))</f>
        <v>39.28055556</v>
      </c>
      <c r="I4889" s="17">
        <f>IF(H4889=0,'Costo de tareas'!$B$13,'Costo de tareas'!$B$13-H4889)</f>
        <v>0</v>
      </c>
      <c r="J4889" s="2"/>
      <c r="K4889" s="2"/>
      <c r="P4889" s="2"/>
    </row>
    <row r="4890">
      <c r="A4890" s="3" t="s">
        <v>6432</v>
      </c>
      <c r="B4890" s="11" t="str">
        <f t="shared" si="1"/>
        <v>20130723</v>
      </c>
      <c r="C4890" s="12">
        <f t="shared" si="2"/>
        <v>41478</v>
      </c>
      <c r="D4890" s="3" t="str">
        <f t="shared" si="3"/>
        <v>16</v>
      </c>
      <c r="E4890" s="13">
        <v>505.0</v>
      </c>
      <c r="F4890" s="14">
        <f>'Costo de tareas'!$B$15</f>
        <v>0.1964027778</v>
      </c>
      <c r="G4890" s="15">
        <f>'Producción diaria'!$T$3*$L$2*$M$2*$N$2*E4890*1000/'Costo de tareas'!$B$14</f>
        <v>759.2987772</v>
      </c>
      <c r="H4890" s="16">
        <f>IF(G4890 &gt; 'Costo de tareas'!$B$13, 'Costo de tareas'!$B$13, IF(G4890 &lt; 'Costo de tareas'!$B$13*0.2, 0, 'Costo de tareas'!$B$13- G4890))</f>
        <v>39.28055556</v>
      </c>
      <c r="I4890" s="17">
        <f>IF(H4890=0,'Costo de tareas'!$B$13,'Costo de tareas'!$B$13-H4890)</f>
        <v>0</v>
      </c>
      <c r="J4890" s="2"/>
      <c r="K4890" s="2"/>
      <c r="P4890" s="2"/>
    </row>
    <row r="4891">
      <c r="A4891" s="3" t="s">
        <v>6433</v>
      </c>
      <c r="B4891" s="11" t="str">
        <f t="shared" si="1"/>
        <v>20130723</v>
      </c>
      <c r="C4891" s="12">
        <f t="shared" si="2"/>
        <v>41478</v>
      </c>
      <c r="D4891" s="3" t="str">
        <f t="shared" si="3"/>
        <v>17</v>
      </c>
      <c r="E4891" s="13">
        <v>36.0</v>
      </c>
      <c r="F4891" s="14">
        <f>'Costo de tareas'!$B$15</f>
        <v>0.1964027778</v>
      </c>
      <c r="G4891" s="15">
        <f>'Producción diaria'!$T$3*$L$2*$M$2*$N$2*E4891*1000/'Costo de tareas'!$B$14</f>
        <v>54.12822967</v>
      </c>
      <c r="H4891" s="16">
        <f>IF(G4891 &gt; 'Costo de tareas'!$B$13, 'Costo de tareas'!$B$13, IF(G4891 &lt; 'Costo de tareas'!$B$13*0.2, 0, 'Costo de tareas'!$B$13- G4891))</f>
        <v>39.28055556</v>
      </c>
      <c r="I4891" s="17">
        <f>IF(H4891=0,'Costo de tareas'!$B$13,'Costo de tareas'!$B$13-H4891)</f>
        <v>0</v>
      </c>
      <c r="J4891" s="2"/>
      <c r="K4891" s="2"/>
      <c r="P4891" s="2"/>
    </row>
    <row r="4892">
      <c r="A4892" s="3" t="s">
        <v>6434</v>
      </c>
      <c r="B4892" s="11" t="str">
        <f t="shared" si="1"/>
        <v>20130723</v>
      </c>
      <c r="C4892" s="12">
        <f t="shared" si="2"/>
        <v>41478</v>
      </c>
      <c r="D4892" s="3" t="str">
        <f t="shared" si="3"/>
        <v>18</v>
      </c>
      <c r="E4892" s="13">
        <v>187.0</v>
      </c>
      <c r="F4892" s="14">
        <f>'Costo de tareas'!$B$15</f>
        <v>0.1964027778</v>
      </c>
      <c r="G4892" s="15">
        <f>'Producción diaria'!$T$3*$L$2*$M$2*$N$2*E4892*1000/'Costo de tareas'!$B$14</f>
        <v>281.1660819</v>
      </c>
      <c r="H4892" s="16">
        <f>IF(G4892 &gt; 'Costo de tareas'!$B$13, 'Costo de tareas'!$B$13, IF(G4892 &lt; 'Costo de tareas'!$B$13*0.2, 0, 'Costo de tareas'!$B$13- G4892))</f>
        <v>39.28055556</v>
      </c>
      <c r="I4892" s="17">
        <f>IF(H4892=0,'Costo de tareas'!$B$13,'Costo de tareas'!$B$13-H4892)</f>
        <v>0</v>
      </c>
      <c r="J4892" s="2"/>
      <c r="K4892" s="2"/>
      <c r="P4892" s="2"/>
    </row>
    <row r="4893">
      <c r="A4893" s="3" t="s">
        <v>6435</v>
      </c>
      <c r="B4893" s="11" t="str">
        <f t="shared" si="1"/>
        <v>20130723</v>
      </c>
      <c r="C4893" s="12">
        <f t="shared" si="2"/>
        <v>41478</v>
      </c>
      <c r="D4893" s="3" t="str">
        <f t="shared" si="3"/>
        <v>19</v>
      </c>
      <c r="E4893" s="13">
        <v>29.0</v>
      </c>
      <c r="F4893" s="14">
        <f>'Costo de tareas'!$B$15</f>
        <v>0.1964027778</v>
      </c>
      <c r="G4893" s="15">
        <f>'Producción diaria'!$T$3*$L$2*$M$2*$N$2*E4893*1000/'Costo de tareas'!$B$14</f>
        <v>43.60329612</v>
      </c>
      <c r="H4893" s="16">
        <f>IF(G4893 &gt; 'Costo de tareas'!$B$13, 'Costo de tareas'!$B$13, IF(G4893 &lt; 'Costo de tareas'!$B$13*0.2, 0, 'Costo de tareas'!$B$13- G4893))</f>
        <v>39.28055556</v>
      </c>
      <c r="I4893" s="17">
        <f>IF(H4893=0,'Costo de tareas'!$B$13,'Costo de tareas'!$B$13-H4893)</f>
        <v>0</v>
      </c>
      <c r="J4893" s="2"/>
      <c r="K4893" s="2"/>
      <c r="P4893" s="2"/>
    </row>
    <row r="4894">
      <c r="A4894" s="3" t="s">
        <v>6436</v>
      </c>
      <c r="B4894" s="11" t="str">
        <f t="shared" si="1"/>
        <v>20130723</v>
      </c>
      <c r="C4894" s="12">
        <f t="shared" si="2"/>
        <v>41478</v>
      </c>
      <c r="D4894" s="3" t="str">
        <f t="shared" si="3"/>
        <v>20</v>
      </c>
      <c r="E4894" s="13">
        <v>0.0</v>
      </c>
      <c r="F4894" s="14">
        <f>'Costo de tareas'!$B$15</f>
        <v>0.1964027778</v>
      </c>
      <c r="G4894" s="15">
        <f>'Producción diaria'!$T$3*$L$2*$M$2*$N$2*E4894*1000/'Costo de tareas'!$B$14</f>
        <v>0</v>
      </c>
      <c r="H4894" s="16">
        <f>IF(G4894 &gt; 'Costo de tareas'!$B$13, 'Costo de tareas'!$B$13, IF(G4894 &lt; 'Costo de tareas'!$B$13*0.2, 0, 'Costo de tareas'!$B$13- G4894))</f>
        <v>0</v>
      </c>
      <c r="I4894" s="17">
        <f>IF(H4894=0,'Costo de tareas'!$B$13,'Costo de tareas'!$B$13-H4894)</f>
        <v>39.28055556</v>
      </c>
      <c r="J4894" s="2"/>
      <c r="K4894" s="2"/>
      <c r="P4894" s="2"/>
    </row>
    <row r="4895">
      <c r="A4895" s="3" t="s">
        <v>6438</v>
      </c>
      <c r="B4895" s="11" t="str">
        <f t="shared" si="1"/>
        <v>20130723</v>
      </c>
      <c r="C4895" s="12">
        <f t="shared" si="2"/>
        <v>41478</v>
      </c>
      <c r="D4895" s="3" t="str">
        <f t="shared" si="3"/>
        <v>21</v>
      </c>
      <c r="E4895" s="13">
        <v>0.0</v>
      </c>
      <c r="F4895" s="14">
        <f>'Costo de tareas'!$B$15</f>
        <v>0.1964027778</v>
      </c>
      <c r="G4895" s="15">
        <f>'Producción diaria'!$T$3*$L$2*$M$2*$N$2*E4895*1000/'Costo de tareas'!$B$14</f>
        <v>0</v>
      </c>
      <c r="H4895" s="16">
        <f>IF(G4895 &gt; 'Costo de tareas'!$B$13, 'Costo de tareas'!$B$13, IF(G4895 &lt; 'Costo de tareas'!$B$13*0.2, 0, 'Costo de tareas'!$B$13- G4895))</f>
        <v>0</v>
      </c>
      <c r="I4895" s="17">
        <f>IF(H4895=0,'Costo de tareas'!$B$13,'Costo de tareas'!$B$13-H4895)</f>
        <v>39.28055556</v>
      </c>
      <c r="J4895" s="2"/>
      <c r="K4895" s="2"/>
      <c r="P4895" s="2"/>
    </row>
    <row r="4896">
      <c r="A4896" s="3" t="s">
        <v>6439</v>
      </c>
      <c r="B4896" s="11" t="str">
        <f t="shared" si="1"/>
        <v>20130723</v>
      </c>
      <c r="C4896" s="12">
        <f t="shared" si="2"/>
        <v>41478</v>
      </c>
      <c r="D4896" s="3" t="str">
        <f t="shared" si="3"/>
        <v>22</v>
      </c>
      <c r="E4896" s="13">
        <v>0.0</v>
      </c>
      <c r="F4896" s="14">
        <f>'Costo de tareas'!$B$15</f>
        <v>0.1964027778</v>
      </c>
      <c r="G4896" s="15">
        <f>'Producción diaria'!$T$3*$L$2*$M$2*$N$2*E4896*1000/'Costo de tareas'!$B$14</f>
        <v>0</v>
      </c>
      <c r="H4896" s="16">
        <f>IF(G4896 &gt; 'Costo de tareas'!$B$13, 'Costo de tareas'!$B$13, IF(G4896 &lt; 'Costo de tareas'!$B$13*0.2, 0, 'Costo de tareas'!$B$13- G4896))</f>
        <v>0</v>
      </c>
      <c r="I4896" s="17">
        <f>IF(H4896=0,'Costo de tareas'!$B$13,'Costo de tareas'!$B$13-H4896)</f>
        <v>39.28055556</v>
      </c>
      <c r="J4896" s="2"/>
      <c r="K4896" s="2"/>
      <c r="P4896" s="2"/>
    </row>
    <row r="4897">
      <c r="A4897" s="3" t="s">
        <v>6441</v>
      </c>
      <c r="B4897" s="11" t="str">
        <f t="shared" si="1"/>
        <v>20130723</v>
      </c>
      <c r="C4897" s="12">
        <f t="shared" si="2"/>
        <v>41478</v>
      </c>
      <c r="D4897" s="3" t="str">
        <f t="shared" si="3"/>
        <v>23</v>
      </c>
      <c r="E4897" s="13">
        <v>0.0</v>
      </c>
      <c r="F4897" s="14">
        <f>'Costo de tareas'!$B$15</f>
        <v>0.1964027778</v>
      </c>
      <c r="G4897" s="15">
        <f>'Producción diaria'!$T$3*$L$2*$M$2*$N$2*E4897*1000/'Costo de tareas'!$B$14</f>
        <v>0</v>
      </c>
      <c r="H4897" s="16">
        <f>IF(G4897 &gt; 'Costo de tareas'!$B$13, 'Costo de tareas'!$B$13, IF(G4897 &lt; 'Costo de tareas'!$B$13*0.2, 0, 'Costo de tareas'!$B$13- G4897))</f>
        <v>0</v>
      </c>
      <c r="I4897" s="17">
        <f>IF(H4897=0,'Costo de tareas'!$B$13,'Costo de tareas'!$B$13-H4897)</f>
        <v>39.28055556</v>
      </c>
      <c r="J4897" s="2"/>
      <c r="K4897" s="2"/>
      <c r="P4897" s="2"/>
    </row>
    <row r="4898">
      <c r="A4898" s="3" t="s">
        <v>6442</v>
      </c>
      <c r="B4898" s="11" t="str">
        <f t="shared" si="1"/>
        <v>20130724</v>
      </c>
      <c r="C4898" s="12">
        <f t="shared" si="2"/>
        <v>41479</v>
      </c>
      <c r="D4898" s="3" t="str">
        <f t="shared" si="3"/>
        <v>00</v>
      </c>
      <c r="E4898" s="13">
        <v>0.0</v>
      </c>
      <c r="F4898" s="14">
        <f>'Costo de tareas'!$B$15</f>
        <v>0.1964027778</v>
      </c>
      <c r="G4898" s="15">
        <f>'Producción diaria'!$T$3*$L$2*$M$2*$N$2*E4898*1000/'Costo de tareas'!$B$14</f>
        <v>0</v>
      </c>
      <c r="H4898" s="16">
        <f>IF(G4898 &gt; 'Costo de tareas'!$B$13, 'Costo de tareas'!$B$13, IF(G4898 &lt; 'Costo de tareas'!$B$13*0.2, 0, 'Costo de tareas'!$B$13- G4898))</f>
        <v>0</v>
      </c>
      <c r="I4898" s="17">
        <f>IF(H4898=0,'Costo de tareas'!$B$13,'Costo de tareas'!$B$13-H4898)</f>
        <v>39.28055556</v>
      </c>
      <c r="J4898" s="2"/>
      <c r="K4898" s="2"/>
      <c r="P4898" s="2"/>
    </row>
    <row r="4899">
      <c r="A4899" s="3" t="s">
        <v>6444</v>
      </c>
      <c r="B4899" s="11" t="str">
        <f t="shared" si="1"/>
        <v>20130724</v>
      </c>
      <c r="C4899" s="12">
        <f t="shared" si="2"/>
        <v>41479</v>
      </c>
      <c r="D4899" s="3" t="str">
        <f t="shared" si="3"/>
        <v>01</v>
      </c>
      <c r="E4899" s="13">
        <v>0.0</v>
      </c>
      <c r="F4899" s="14">
        <f>'Costo de tareas'!$B$15</f>
        <v>0.1964027778</v>
      </c>
      <c r="G4899" s="15">
        <f>'Producción diaria'!$T$3*$L$2*$M$2*$N$2*E4899*1000/'Costo de tareas'!$B$14</f>
        <v>0</v>
      </c>
      <c r="H4899" s="16">
        <f>IF(G4899 &gt; 'Costo de tareas'!$B$13, 'Costo de tareas'!$B$13, IF(G4899 &lt; 'Costo de tareas'!$B$13*0.2, 0, 'Costo de tareas'!$B$13- G4899))</f>
        <v>0</v>
      </c>
      <c r="I4899" s="17">
        <f>IF(H4899=0,'Costo de tareas'!$B$13,'Costo de tareas'!$B$13-H4899)</f>
        <v>39.28055556</v>
      </c>
      <c r="J4899" s="2"/>
      <c r="K4899" s="2"/>
      <c r="P4899" s="2"/>
    </row>
    <row r="4900">
      <c r="A4900" s="3" t="s">
        <v>6445</v>
      </c>
      <c r="B4900" s="11" t="str">
        <f t="shared" si="1"/>
        <v>20130724</v>
      </c>
      <c r="C4900" s="12">
        <f t="shared" si="2"/>
        <v>41479</v>
      </c>
      <c r="D4900" s="3" t="str">
        <f t="shared" si="3"/>
        <v>02</v>
      </c>
      <c r="E4900" s="13">
        <v>0.0</v>
      </c>
      <c r="F4900" s="14">
        <f>'Costo de tareas'!$B$15</f>
        <v>0.1964027778</v>
      </c>
      <c r="G4900" s="15">
        <f>'Producción diaria'!$T$3*$L$2*$M$2*$N$2*E4900*1000/'Costo de tareas'!$B$14</f>
        <v>0</v>
      </c>
      <c r="H4900" s="16">
        <f>IF(G4900 &gt; 'Costo de tareas'!$B$13, 'Costo de tareas'!$B$13, IF(G4900 &lt; 'Costo de tareas'!$B$13*0.2, 0, 'Costo de tareas'!$B$13- G4900))</f>
        <v>0</v>
      </c>
      <c r="I4900" s="17">
        <f>IF(H4900=0,'Costo de tareas'!$B$13,'Costo de tareas'!$B$13-H4900)</f>
        <v>39.28055556</v>
      </c>
      <c r="J4900" s="2"/>
      <c r="K4900" s="2"/>
      <c r="P4900" s="2"/>
    </row>
    <row r="4901">
      <c r="A4901" s="3" t="s">
        <v>6446</v>
      </c>
      <c r="B4901" s="11" t="str">
        <f t="shared" si="1"/>
        <v>20130724</v>
      </c>
      <c r="C4901" s="12">
        <f t="shared" si="2"/>
        <v>41479</v>
      </c>
      <c r="D4901" s="3" t="str">
        <f t="shared" si="3"/>
        <v>03</v>
      </c>
      <c r="E4901" s="13">
        <v>0.0</v>
      </c>
      <c r="F4901" s="14">
        <f>'Costo de tareas'!$B$15</f>
        <v>0.1964027778</v>
      </c>
      <c r="G4901" s="15">
        <f>'Producción diaria'!$T$3*$L$2*$M$2*$N$2*E4901*1000/'Costo de tareas'!$B$14</f>
        <v>0</v>
      </c>
      <c r="H4901" s="16">
        <f>IF(G4901 &gt; 'Costo de tareas'!$B$13, 'Costo de tareas'!$B$13, IF(G4901 &lt; 'Costo de tareas'!$B$13*0.2, 0, 'Costo de tareas'!$B$13- G4901))</f>
        <v>0</v>
      </c>
      <c r="I4901" s="17">
        <f>IF(H4901=0,'Costo de tareas'!$B$13,'Costo de tareas'!$B$13-H4901)</f>
        <v>39.28055556</v>
      </c>
      <c r="J4901" s="2"/>
      <c r="K4901" s="2"/>
      <c r="P4901" s="2"/>
    </row>
    <row r="4902">
      <c r="A4902" s="3" t="s">
        <v>6447</v>
      </c>
      <c r="B4902" s="11" t="str">
        <f t="shared" si="1"/>
        <v>20130724</v>
      </c>
      <c r="C4902" s="12">
        <f t="shared" si="2"/>
        <v>41479</v>
      </c>
      <c r="D4902" s="3" t="str">
        <f t="shared" si="3"/>
        <v>04</v>
      </c>
      <c r="E4902" s="13">
        <v>0.0</v>
      </c>
      <c r="F4902" s="14">
        <f>'Costo de tareas'!$B$15</f>
        <v>0.1964027778</v>
      </c>
      <c r="G4902" s="15">
        <f>'Producción diaria'!$T$3*$L$2*$M$2*$N$2*E4902*1000/'Costo de tareas'!$B$14</f>
        <v>0</v>
      </c>
      <c r="H4902" s="16">
        <f>IF(G4902 &gt; 'Costo de tareas'!$B$13, 'Costo de tareas'!$B$13, IF(G4902 &lt; 'Costo de tareas'!$B$13*0.2, 0, 'Costo de tareas'!$B$13- G4902))</f>
        <v>0</v>
      </c>
      <c r="I4902" s="17">
        <f>IF(H4902=0,'Costo de tareas'!$B$13,'Costo de tareas'!$B$13-H4902)</f>
        <v>39.28055556</v>
      </c>
      <c r="J4902" s="2"/>
      <c r="K4902" s="2"/>
      <c r="P4902" s="2"/>
    </row>
    <row r="4903">
      <c r="A4903" s="3" t="s">
        <v>6449</v>
      </c>
      <c r="B4903" s="11" t="str">
        <f t="shared" si="1"/>
        <v>20130724</v>
      </c>
      <c r="C4903" s="12">
        <f t="shared" si="2"/>
        <v>41479</v>
      </c>
      <c r="D4903" s="3" t="str">
        <f t="shared" si="3"/>
        <v>05</v>
      </c>
      <c r="E4903" s="13">
        <v>0.0</v>
      </c>
      <c r="F4903" s="14">
        <f>'Costo de tareas'!$B$15</f>
        <v>0.1964027778</v>
      </c>
      <c r="G4903" s="15">
        <f>'Producción diaria'!$T$3*$L$2*$M$2*$N$2*E4903*1000/'Costo de tareas'!$B$14</f>
        <v>0</v>
      </c>
      <c r="H4903" s="16">
        <f>IF(G4903 &gt; 'Costo de tareas'!$B$13, 'Costo de tareas'!$B$13, IF(G4903 &lt; 'Costo de tareas'!$B$13*0.2, 0, 'Costo de tareas'!$B$13- G4903))</f>
        <v>0</v>
      </c>
      <c r="I4903" s="17">
        <f>IF(H4903=0,'Costo de tareas'!$B$13,'Costo de tareas'!$B$13-H4903)</f>
        <v>39.28055556</v>
      </c>
      <c r="J4903" s="2"/>
      <c r="K4903" s="2"/>
      <c r="P4903" s="2"/>
    </row>
    <row r="4904">
      <c r="A4904" s="3" t="s">
        <v>6450</v>
      </c>
      <c r="B4904" s="11" t="str">
        <f t="shared" si="1"/>
        <v>20130724</v>
      </c>
      <c r="C4904" s="12">
        <f t="shared" si="2"/>
        <v>41479</v>
      </c>
      <c r="D4904" s="3" t="str">
        <f t="shared" si="3"/>
        <v>06</v>
      </c>
      <c r="E4904" s="13">
        <v>128.0</v>
      </c>
      <c r="F4904" s="14">
        <f>'Costo de tareas'!$B$15</f>
        <v>0.1964027778</v>
      </c>
      <c r="G4904" s="15">
        <f>'Producción diaria'!$T$3*$L$2*$M$2*$N$2*E4904*1000/'Costo de tareas'!$B$14</f>
        <v>192.4559277</v>
      </c>
      <c r="H4904" s="16">
        <f>IF(G4904 &gt; 'Costo de tareas'!$B$13, 'Costo de tareas'!$B$13, IF(G4904 &lt; 'Costo de tareas'!$B$13*0.2, 0, 'Costo de tareas'!$B$13- G4904))</f>
        <v>39.28055556</v>
      </c>
      <c r="I4904" s="17">
        <f>IF(H4904=0,'Costo de tareas'!$B$13,'Costo de tareas'!$B$13-H4904)</f>
        <v>0</v>
      </c>
      <c r="J4904" s="2"/>
      <c r="K4904" s="2"/>
      <c r="P4904" s="2"/>
    </row>
    <row r="4905">
      <c r="A4905" s="3" t="s">
        <v>6451</v>
      </c>
      <c r="B4905" s="11" t="str">
        <f t="shared" si="1"/>
        <v>20130724</v>
      </c>
      <c r="C4905" s="12">
        <f t="shared" si="2"/>
        <v>41479</v>
      </c>
      <c r="D4905" s="3" t="str">
        <f t="shared" si="3"/>
        <v>07</v>
      </c>
      <c r="E4905" s="13">
        <v>326.0</v>
      </c>
      <c r="F4905" s="14">
        <f>'Costo de tareas'!$B$15</f>
        <v>0.1964027778</v>
      </c>
      <c r="G4905" s="15">
        <f>'Producción diaria'!$T$3*$L$2*$M$2*$N$2*E4905*1000/'Costo de tareas'!$B$14</f>
        <v>490.1611909</v>
      </c>
      <c r="H4905" s="16">
        <f>IF(G4905 &gt; 'Costo de tareas'!$B$13, 'Costo de tareas'!$B$13, IF(G4905 &lt; 'Costo de tareas'!$B$13*0.2, 0, 'Costo de tareas'!$B$13- G4905))</f>
        <v>39.28055556</v>
      </c>
      <c r="I4905" s="17">
        <f>IF(H4905=0,'Costo de tareas'!$B$13,'Costo de tareas'!$B$13-H4905)</f>
        <v>0</v>
      </c>
      <c r="J4905" s="2"/>
      <c r="K4905" s="2"/>
      <c r="P4905" s="2"/>
    </row>
    <row r="4906">
      <c r="A4906" s="3" t="s">
        <v>6453</v>
      </c>
      <c r="B4906" s="11" t="str">
        <f t="shared" si="1"/>
        <v>20130724</v>
      </c>
      <c r="C4906" s="12">
        <f t="shared" si="2"/>
        <v>41479</v>
      </c>
      <c r="D4906" s="3" t="str">
        <f t="shared" si="3"/>
        <v>08</v>
      </c>
      <c r="E4906" s="13">
        <v>524.0</v>
      </c>
      <c r="F4906" s="14">
        <f>'Costo de tareas'!$B$15</f>
        <v>0.1964027778</v>
      </c>
      <c r="G4906" s="15">
        <f>'Producción diaria'!$T$3*$L$2*$M$2*$N$2*E4906*1000/'Costo de tareas'!$B$14</f>
        <v>787.866454</v>
      </c>
      <c r="H4906" s="16">
        <f>IF(G4906 &gt; 'Costo de tareas'!$B$13, 'Costo de tareas'!$B$13, IF(G4906 &lt; 'Costo de tareas'!$B$13*0.2, 0, 'Costo de tareas'!$B$13- G4906))</f>
        <v>39.28055556</v>
      </c>
      <c r="I4906" s="17">
        <f>IF(H4906=0,'Costo de tareas'!$B$13,'Costo de tareas'!$B$13-H4906)</f>
        <v>0</v>
      </c>
      <c r="J4906" s="2"/>
      <c r="K4906" s="2"/>
      <c r="P4906" s="2"/>
    </row>
    <row r="4907">
      <c r="A4907" s="3" t="s">
        <v>6455</v>
      </c>
      <c r="B4907" s="11" t="str">
        <f t="shared" si="1"/>
        <v>20130724</v>
      </c>
      <c r="C4907" s="12">
        <f t="shared" si="2"/>
        <v>41479</v>
      </c>
      <c r="D4907" s="3" t="str">
        <f t="shared" si="3"/>
        <v>09</v>
      </c>
      <c r="E4907" s="13">
        <v>703.0</v>
      </c>
      <c r="F4907" s="14">
        <f>'Costo de tareas'!$B$15</f>
        <v>0.1964027778</v>
      </c>
      <c r="G4907" s="15">
        <f>'Producción diaria'!$T$3*$L$2*$M$2*$N$2*E4907*1000/'Costo de tareas'!$B$14</f>
        <v>1057.00404</v>
      </c>
      <c r="H4907" s="16">
        <f>IF(G4907 &gt; 'Costo de tareas'!$B$13, 'Costo de tareas'!$B$13, IF(G4907 &lt; 'Costo de tareas'!$B$13*0.2, 0, 'Costo de tareas'!$B$13- G4907))</f>
        <v>39.28055556</v>
      </c>
      <c r="I4907" s="17">
        <f>IF(H4907=0,'Costo de tareas'!$B$13,'Costo de tareas'!$B$13-H4907)</f>
        <v>0</v>
      </c>
      <c r="J4907" s="2"/>
      <c r="K4907" s="2"/>
      <c r="P4907" s="2"/>
    </row>
    <row r="4908">
      <c r="A4908" s="3" t="s">
        <v>6457</v>
      </c>
      <c r="B4908" s="11" t="str">
        <f t="shared" si="1"/>
        <v>20130724</v>
      </c>
      <c r="C4908" s="12">
        <f t="shared" si="2"/>
        <v>41479</v>
      </c>
      <c r="D4908" s="3" t="str">
        <f t="shared" si="3"/>
        <v>10</v>
      </c>
      <c r="E4908" s="13">
        <v>85.0</v>
      </c>
      <c r="F4908" s="14">
        <f>'Costo de tareas'!$B$15</f>
        <v>0.1964027778</v>
      </c>
      <c r="G4908" s="15">
        <f>'Producción diaria'!$T$3*$L$2*$M$2*$N$2*E4908*1000/'Costo de tareas'!$B$14</f>
        <v>127.8027645</v>
      </c>
      <c r="H4908" s="16">
        <f>IF(G4908 &gt; 'Costo de tareas'!$B$13, 'Costo de tareas'!$B$13, IF(G4908 &lt; 'Costo de tareas'!$B$13*0.2, 0, 'Costo de tareas'!$B$13- G4908))</f>
        <v>39.28055556</v>
      </c>
      <c r="I4908" s="17">
        <f>IF(H4908=0,'Costo de tareas'!$B$13,'Costo de tareas'!$B$13-H4908)</f>
        <v>0</v>
      </c>
      <c r="J4908" s="2"/>
      <c r="K4908" s="2"/>
      <c r="P4908" s="2"/>
    </row>
    <row r="4909">
      <c r="A4909" s="3" t="s">
        <v>6459</v>
      </c>
      <c r="B4909" s="11" t="str">
        <f t="shared" si="1"/>
        <v>20130724</v>
      </c>
      <c r="C4909" s="12">
        <f t="shared" si="2"/>
        <v>41479</v>
      </c>
      <c r="D4909" s="3" t="str">
        <f t="shared" si="3"/>
        <v>11</v>
      </c>
      <c r="E4909" s="13">
        <v>943.0</v>
      </c>
      <c r="F4909" s="14">
        <f>'Costo de tareas'!$B$15</f>
        <v>0.1964027778</v>
      </c>
      <c r="G4909" s="15">
        <f>'Producción diaria'!$T$3*$L$2*$M$2*$N$2*E4909*1000/'Costo de tareas'!$B$14</f>
        <v>1417.858905</v>
      </c>
      <c r="H4909" s="16">
        <f>IF(G4909 &gt; 'Costo de tareas'!$B$13, 'Costo de tareas'!$B$13, IF(G4909 &lt; 'Costo de tareas'!$B$13*0.2, 0, 'Costo de tareas'!$B$13- G4909))</f>
        <v>39.28055556</v>
      </c>
      <c r="I4909" s="17">
        <f>IF(H4909=0,'Costo de tareas'!$B$13,'Costo de tareas'!$B$13-H4909)</f>
        <v>0</v>
      </c>
      <c r="J4909" s="2"/>
      <c r="K4909" s="2"/>
      <c r="P4909" s="2"/>
    </row>
    <row r="4910">
      <c r="A4910" s="3" t="s">
        <v>6461</v>
      </c>
      <c r="B4910" s="11" t="str">
        <f t="shared" si="1"/>
        <v>20130724</v>
      </c>
      <c r="C4910" s="12">
        <f t="shared" si="2"/>
        <v>41479</v>
      </c>
      <c r="D4910" s="3" t="str">
        <f t="shared" si="3"/>
        <v>12</v>
      </c>
      <c r="E4910" s="13">
        <v>98.0</v>
      </c>
      <c r="F4910" s="14">
        <f>'Costo de tareas'!$B$15</f>
        <v>0.1964027778</v>
      </c>
      <c r="G4910" s="15">
        <f>'Producción diaria'!$T$3*$L$2*$M$2*$N$2*E4910*1000/'Costo de tareas'!$B$14</f>
        <v>147.3490696</v>
      </c>
      <c r="H4910" s="16">
        <f>IF(G4910 &gt; 'Costo de tareas'!$B$13, 'Costo de tareas'!$B$13, IF(G4910 &lt; 'Costo de tareas'!$B$13*0.2, 0, 'Costo de tareas'!$B$13- G4910))</f>
        <v>39.28055556</v>
      </c>
      <c r="I4910" s="17">
        <f>IF(H4910=0,'Costo de tareas'!$B$13,'Costo de tareas'!$B$13-H4910)</f>
        <v>0</v>
      </c>
      <c r="J4910" s="2"/>
      <c r="K4910" s="2"/>
      <c r="P4910" s="2"/>
    </row>
    <row r="4911">
      <c r="A4911" s="3" t="s">
        <v>6462</v>
      </c>
      <c r="B4911" s="11" t="str">
        <f t="shared" si="1"/>
        <v>20130724</v>
      </c>
      <c r="C4911" s="12">
        <f t="shared" si="2"/>
        <v>41479</v>
      </c>
      <c r="D4911" s="3" t="str">
        <f t="shared" si="3"/>
        <v>13</v>
      </c>
      <c r="E4911" s="13">
        <v>967.0</v>
      </c>
      <c r="F4911" s="14">
        <f>'Costo de tareas'!$B$15</f>
        <v>0.1964027778</v>
      </c>
      <c r="G4911" s="15">
        <f>'Producción diaria'!$T$3*$L$2*$M$2*$N$2*E4911*1000/'Costo de tareas'!$B$14</f>
        <v>1453.944391</v>
      </c>
      <c r="H4911" s="16">
        <f>IF(G4911 &gt; 'Costo de tareas'!$B$13, 'Costo de tareas'!$B$13, IF(G4911 &lt; 'Costo de tareas'!$B$13*0.2, 0, 'Costo de tareas'!$B$13- G4911))</f>
        <v>39.28055556</v>
      </c>
      <c r="I4911" s="17">
        <f>IF(H4911=0,'Costo de tareas'!$B$13,'Costo de tareas'!$B$13-H4911)</f>
        <v>0</v>
      </c>
      <c r="J4911" s="2"/>
      <c r="K4911" s="2"/>
      <c r="P4911" s="2"/>
    </row>
    <row r="4912">
      <c r="A4912" s="3" t="s">
        <v>6463</v>
      </c>
      <c r="B4912" s="11" t="str">
        <f t="shared" si="1"/>
        <v>20130724</v>
      </c>
      <c r="C4912" s="12">
        <f t="shared" si="2"/>
        <v>41479</v>
      </c>
      <c r="D4912" s="3" t="str">
        <f t="shared" si="3"/>
        <v>14</v>
      </c>
      <c r="E4912" s="13">
        <v>89.0</v>
      </c>
      <c r="F4912" s="14">
        <f>'Costo de tareas'!$B$15</f>
        <v>0.1964027778</v>
      </c>
      <c r="G4912" s="15">
        <f>'Producción diaria'!$T$3*$L$2*$M$2*$N$2*E4912*1000/'Costo de tareas'!$B$14</f>
        <v>133.8170122</v>
      </c>
      <c r="H4912" s="16">
        <f>IF(G4912 &gt; 'Costo de tareas'!$B$13, 'Costo de tareas'!$B$13, IF(G4912 &lt; 'Costo de tareas'!$B$13*0.2, 0, 'Costo de tareas'!$B$13- G4912))</f>
        <v>39.28055556</v>
      </c>
      <c r="I4912" s="17">
        <f>IF(H4912=0,'Costo de tareas'!$B$13,'Costo de tareas'!$B$13-H4912)</f>
        <v>0</v>
      </c>
      <c r="J4912" s="2"/>
      <c r="K4912" s="2"/>
      <c r="P4912" s="2"/>
    </row>
    <row r="4913">
      <c r="A4913" s="3" t="s">
        <v>6464</v>
      </c>
      <c r="B4913" s="11" t="str">
        <f t="shared" si="1"/>
        <v>20130724</v>
      </c>
      <c r="C4913" s="12">
        <f t="shared" si="2"/>
        <v>41479</v>
      </c>
      <c r="D4913" s="3" t="str">
        <f t="shared" si="3"/>
        <v>15</v>
      </c>
      <c r="E4913" s="13">
        <v>762.0</v>
      </c>
      <c r="F4913" s="14">
        <f>'Costo de tareas'!$B$15</f>
        <v>0.1964027778</v>
      </c>
      <c r="G4913" s="15">
        <f>'Producción diaria'!$T$3*$L$2*$M$2*$N$2*E4913*1000/'Costo de tareas'!$B$14</f>
        <v>1145.714195</v>
      </c>
      <c r="H4913" s="16">
        <f>IF(G4913 &gt; 'Costo de tareas'!$B$13, 'Costo de tareas'!$B$13, IF(G4913 &lt; 'Costo de tareas'!$B$13*0.2, 0, 'Costo de tareas'!$B$13- G4913))</f>
        <v>39.28055556</v>
      </c>
      <c r="I4913" s="17">
        <f>IF(H4913=0,'Costo de tareas'!$B$13,'Costo de tareas'!$B$13-H4913)</f>
        <v>0</v>
      </c>
      <c r="J4913" s="2"/>
      <c r="K4913" s="2"/>
      <c r="P4913" s="2"/>
    </row>
    <row r="4914">
      <c r="A4914" s="3" t="s">
        <v>6465</v>
      </c>
      <c r="B4914" s="11" t="str">
        <f t="shared" si="1"/>
        <v>20130724</v>
      </c>
      <c r="C4914" s="12">
        <f t="shared" si="2"/>
        <v>41479</v>
      </c>
      <c r="D4914" s="3" t="str">
        <f t="shared" si="3"/>
        <v>16</v>
      </c>
      <c r="E4914" s="13">
        <v>59.0</v>
      </c>
      <c r="F4914" s="14">
        <f>'Costo de tareas'!$B$15</f>
        <v>0.1964027778</v>
      </c>
      <c r="G4914" s="15">
        <f>'Producción diaria'!$T$3*$L$2*$M$2*$N$2*E4914*1000/'Costo de tareas'!$B$14</f>
        <v>88.71015417</v>
      </c>
      <c r="H4914" s="16">
        <f>IF(G4914 &gt; 'Costo de tareas'!$B$13, 'Costo de tareas'!$B$13, IF(G4914 &lt; 'Costo de tareas'!$B$13*0.2, 0, 'Costo de tareas'!$B$13- G4914))</f>
        <v>39.28055556</v>
      </c>
      <c r="I4914" s="17">
        <f>IF(H4914=0,'Costo de tareas'!$B$13,'Costo de tareas'!$B$13-H4914)</f>
        <v>0</v>
      </c>
      <c r="J4914" s="2"/>
      <c r="K4914" s="2"/>
      <c r="P4914" s="2"/>
    </row>
    <row r="4915">
      <c r="A4915" s="3" t="s">
        <v>6466</v>
      </c>
      <c r="B4915" s="11" t="str">
        <f t="shared" si="1"/>
        <v>20130724</v>
      </c>
      <c r="C4915" s="12">
        <f t="shared" si="2"/>
        <v>41479</v>
      </c>
      <c r="D4915" s="3" t="str">
        <f t="shared" si="3"/>
        <v>17</v>
      </c>
      <c r="E4915" s="13">
        <v>398.0</v>
      </c>
      <c r="F4915" s="14">
        <f>'Costo de tareas'!$B$15</f>
        <v>0.1964027778</v>
      </c>
      <c r="G4915" s="15">
        <f>'Producción diaria'!$T$3*$L$2*$M$2*$N$2*E4915*1000/'Costo de tareas'!$B$14</f>
        <v>598.4176502</v>
      </c>
      <c r="H4915" s="16">
        <f>IF(G4915 &gt; 'Costo de tareas'!$B$13, 'Costo de tareas'!$B$13, IF(G4915 &lt; 'Costo de tareas'!$B$13*0.2, 0, 'Costo de tareas'!$B$13- G4915))</f>
        <v>39.28055556</v>
      </c>
      <c r="I4915" s="17">
        <f>IF(H4915=0,'Costo de tareas'!$B$13,'Costo de tareas'!$B$13-H4915)</f>
        <v>0</v>
      </c>
      <c r="J4915" s="2"/>
      <c r="K4915" s="2"/>
      <c r="P4915" s="2"/>
    </row>
    <row r="4916">
      <c r="A4916" s="3" t="s">
        <v>6467</v>
      </c>
      <c r="B4916" s="11" t="str">
        <f t="shared" si="1"/>
        <v>20130724</v>
      </c>
      <c r="C4916" s="12">
        <f t="shared" si="2"/>
        <v>41479</v>
      </c>
      <c r="D4916" s="3" t="str">
        <f t="shared" si="3"/>
        <v>18</v>
      </c>
      <c r="E4916" s="13">
        <v>196.0</v>
      </c>
      <c r="F4916" s="14">
        <f>'Costo de tareas'!$B$15</f>
        <v>0.1964027778</v>
      </c>
      <c r="G4916" s="15">
        <f>'Producción diaria'!$T$3*$L$2*$M$2*$N$2*E4916*1000/'Costo de tareas'!$B$14</f>
        <v>294.6981393</v>
      </c>
      <c r="H4916" s="16">
        <f>IF(G4916 &gt; 'Costo de tareas'!$B$13, 'Costo de tareas'!$B$13, IF(G4916 &lt; 'Costo de tareas'!$B$13*0.2, 0, 'Costo de tareas'!$B$13- G4916))</f>
        <v>39.28055556</v>
      </c>
      <c r="I4916" s="17">
        <f>IF(H4916=0,'Costo de tareas'!$B$13,'Costo de tareas'!$B$13-H4916)</f>
        <v>0</v>
      </c>
      <c r="J4916" s="2"/>
      <c r="K4916" s="2"/>
      <c r="P4916" s="2"/>
    </row>
    <row r="4917">
      <c r="A4917" s="3" t="s">
        <v>6468</v>
      </c>
      <c r="B4917" s="11" t="str">
        <f t="shared" si="1"/>
        <v>20130724</v>
      </c>
      <c r="C4917" s="12">
        <f t="shared" si="2"/>
        <v>41479</v>
      </c>
      <c r="D4917" s="3" t="str">
        <f t="shared" si="3"/>
        <v>19</v>
      </c>
      <c r="E4917" s="13">
        <v>3.0</v>
      </c>
      <c r="F4917" s="14">
        <f>'Costo de tareas'!$B$15</f>
        <v>0.1964027778</v>
      </c>
      <c r="G4917" s="15">
        <f>'Producción diaria'!$T$3*$L$2*$M$2*$N$2*E4917*1000/'Costo de tareas'!$B$14</f>
        <v>4.510685805</v>
      </c>
      <c r="H4917" s="16">
        <f>IF(G4917 &gt; 'Costo de tareas'!$B$13, 'Costo de tareas'!$B$13, IF(G4917 &lt; 'Costo de tareas'!$B$13*0.2, 0, 'Costo de tareas'!$B$13- G4917))</f>
        <v>0</v>
      </c>
      <c r="I4917" s="17">
        <f>IF(H4917=0,'Costo de tareas'!$B$13,'Costo de tareas'!$B$13-H4917)</f>
        <v>39.28055556</v>
      </c>
      <c r="J4917" s="2"/>
      <c r="K4917" s="2"/>
      <c r="P4917" s="2"/>
    </row>
    <row r="4918">
      <c r="A4918" s="3" t="s">
        <v>6469</v>
      </c>
      <c r="B4918" s="11" t="str">
        <f t="shared" si="1"/>
        <v>20130724</v>
      </c>
      <c r="C4918" s="12">
        <f t="shared" si="2"/>
        <v>41479</v>
      </c>
      <c r="D4918" s="3" t="str">
        <f t="shared" si="3"/>
        <v>20</v>
      </c>
      <c r="E4918" s="13">
        <v>0.0</v>
      </c>
      <c r="F4918" s="14">
        <f>'Costo de tareas'!$B$15</f>
        <v>0.1964027778</v>
      </c>
      <c r="G4918" s="15">
        <f>'Producción diaria'!$T$3*$L$2*$M$2*$N$2*E4918*1000/'Costo de tareas'!$B$14</f>
        <v>0</v>
      </c>
      <c r="H4918" s="16">
        <f>IF(G4918 &gt; 'Costo de tareas'!$B$13, 'Costo de tareas'!$B$13, IF(G4918 &lt; 'Costo de tareas'!$B$13*0.2, 0, 'Costo de tareas'!$B$13- G4918))</f>
        <v>0</v>
      </c>
      <c r="I4918" s="17">
        <f>IF(H4918=0,'Costo de tareas'!$B$13,'Costo de tareas'!$B$13-H4918)</f>
        <v>39.28055556</v>
      </c>
      <c r="J4918" s="2"/>
      <c r="K4918" s="2"/>
      <c r="P4918" s="2"/>
    </row>
    <row r="4919">
      <c r="A4919" s="3" t="s">
        <v>6471</v>
      </c>
      <c r="B4919" s="11" t="str">
        <f t="shared" si="1"/>
        <v>20130724</v>
      </c>
      <c r="C4919" s="12">
        <f t="shared" si="2"/>
        <v>41479</v>
      </c>
      <c r="D4919" s="3" t="str">
        <f t="shared" si="3"/>
        <v>21</v>
      </c>
      <c r="E4919" s="13">
        <v>0.0</v>
      </c>
      <c r="F4919" s="14">
        <f>'Costo de tareas'!$B$15</f>
        <v>0.1964027778</v>
      </c>
      <c r="G4919" s="15">
        <f>'Producción diaria'!$T$3*$L$2*$M$2*$N$2*E4919*1000/'Costo de tareas'!$B$14</f>
        <v>0</v>
      </c>
      <c r="H4919" s="16">
        <f>IF(G4919 &gt; 'Costo de tareas'!$B$13, 'Costo de tareas'!$B$13, IF(G4919 &lt; 'Costo de tareas'!$B$13*0.2, 0, 'Costo de tareas'!$B$13- G4919))</f>
        <v>0</v>
      </c>
      <c r="I4919" s="17">
        <f>IF(H4919=0,'Costo de tareas'!$B$13,'Costo de tareas'!$B$13-H4919)</f>
        <v>39.28055556</v>
      </c>
      <c r="J4919" s="2"/>
      <c r="K4919" s="2"/>
      <c r="P4919" s="2"/>
    </row>
    <row r="4920">
      <c r="A4920" s="3" t="s">
        <v>6472</v>
      </c>
      <c r="B4920" s="11" t="str">
        <f t="shared" si="1"/>
        <v>20130724</v>
      </c>
      <c r="C4920" s="12">
        <f t="shared" si="2"/>
        <v>41479</v>
      </c>
      <c r="D4920" s="3" t="str">
        <f t="shared" si="3"/>
        <v>22</v>
      </c>
      <c r="E4920" s="13">
        <v>0.0</v>
      </c>
      <c r="F4920" s="14">
        <f>'Costo de tareas'!$B$15</f>
        <v>0.1964027778</v>
      </c>
      <c r="G4920" s="15">
        <f>'Producción diaria'!$T$3*$L$2*$M$2*$N$2*E4920*1000/'Costo de tareas'!$B$14</f>
        <v>0</v>
      </c>
      <c r="H4920" s="16">
        <f>IF(G4920 &gt; 'Costo de tareas'!$B$13, 'Costo de tareas'!$B$13, IF(G4920 &lt; 'Costo de tareas'!$B$13*0.2, 0, 'Costo de tareas'!$B$13- G4920))</f>
        <v>0</v>
      </c>
      <c r="I4920" s="17">
        <f>IF(H4920=0,'Costo de tareas'!$B$13,'Costo de tareas'!$B$13-H4920)</f>
        <v>39.28055556</v>
      </c>
      <c r="J4920" s="2"/>
      <c r="K4920" s="2"/>
      <c r="P4920" s="2"/>
    </row>
    <row r="4921">
      <c r="A4921" s="3" t="s">
        <v>6473</v>
      </c>
      <c r="B4921" s="11" t="str">
        <f t="shared" si="1"/>
        <v>20130724</v>
      </c>
      <c r="C4921" s="12">
        <f t="shared" si="2"/>
        <v>41479</v>
      </c>
      <c r="D4921" s="3" t="str">
        <f t="shared" si="3"/>
        <v>23</v>
      </c>
      <c r="E4921" s="13">
        <v>0.0</v>
      </c>
      <c r="F4921" s="14">
        <f>'Costo de tareas'!$B$15</f>
        <v>0.1964027778</v>
      </c>
      <c r="G4921" s="15">
        <f>'Producción diaria'!$T$3*$L$2*$M$2*$N$2*E4921*1000/'Costo de tareas'!$B$14</f>
        <v>0</v>
      </c>
      <c r="H4921" s="16">
        <f>IF(G4921 &gt; 'Costo de tareas'!$B$13, 'Costo de tareas'!$B$13, IF(G4921 &lt; 'Costo de tareas'!$B$13*0.2, 0, 'Costo de tareas'!$B$13- G4921))</f>
        <v>0</v>
      </c>
      <c r="I4921" s="17">
        <f>IF(H4921=0,'Costo de tareas'!$B$13,'Costo de tareas'!$B$13-H4921)</f>
        <v>39.28055556</v>
      </c>
      <c r="J4921" s="2"/>
      <c r="K4921" s="2"/>
      <c r="P4921" s="2"/>
    </row>
    <row r="4922">
      <c r="A4922" s="3" t="s">
        <v>6474</v>
      </c>
      <c r="B4922" s="11" t="str">
        <f t="shared" si="1"/>
        <v>20130725</v>
      </c>
      <c r="C4922" s="12">
        <f t="shared" si="2"/>
        <v>41480</v>
      </c>
      <c r="D4922" s="3" t="str">
        <f t="shared" si="3"/>
        <v>00</v>
      </c>
      <c r="E4922" s="13">
        <v>0.0</v>
      </c>
      <c r="F4922" s="14">
        <f>'Costo de tareas'!$B$15</f>
        <v>0.1964027778</v>
      </c>
      <c r="G4922" s="15">
        <f>'Producción diaria'!$T$3*$L$2*$M$2*$N$2*E4922*1000/'Costo de tareas'!$B$14</f>
        <v>0</v>
      </c>
      <c r="H4922" s="16">
        <f>IF(G4922 &gt; 'Costo de tareas'!$B$13, 'Costo de tareas'!$B$13, IF(G4922 &lt; 'Costo de tareas'!$B$13*0.2, 0, 'Costo de tareas'!$B$13- G4922))</f>
        <v>0</v>
      </c>
      <c r="I4922" s="17">
        <f>IF(H4922=0,'Costo de tareas'!$B$13,'Costo de tareas'!$B$13-H4922)</f>
        <v>39.28055556</v>
      </c>
      <c r="J4922" s="2"/>
      <c r="K4922" s="2"/>
      <c r="P4922" s="2"/>
    </row>
    <row r="4923">
      <c r="A4923" s="3" t="s">
        <v>6475</v>
      </c>
      <c r="B4923" s="11" t="str">
        <f t="shared" si="1"/>
        <v>20130725</v>
      </c>
      <c r="C4923" s="12">
        <f t="shared" si="2"/>
        <v>41480</v>
      </c>
      <c r="D4923" s="3" t="str">
        <f t="shared" si="3"/>
        <v>01</v>
      </c>
      <c r="E4923" s="13">
        <v>0.0</v>
      </c>
      <c r="F4923" s="14">
        <f>'Costo de tareas'!$B$15</f>
        <v>0.1964027778</v>
      </c>
      <c r="G4923" s="15">
        <f>'Producción diaria'!$T$3*$L$2*$M$2*$N$2*E4923*1000/'Costo de tareas'!$B$14</f>
        <v>0</v>
      </c>
      <c r="H4923" s="16">
        <f>IF(G4923 &gt; 'Costo de tareas'!$B$13, 'Costo de tareas'!$B$13, IF(G4923 &lt; 'Costo de tareas'!$B$13*0.2, 0, 'Costo de tareas'!$B$13- G4923))</f>
        <v>0</v>
      </c>
      <c r="I4923" s="17">
        <f>IF(H4923=0,'Costo de tareas'!$B$13,'Costo de tareas'!$B$13-H4923)</f>
        <v>39.28055556</v>
      </c>
      <c r="J4923" s="2"/>
      <c r="K4923" s="2"/>
      <c r="P4923" s="2"/>
    </row>
    <row r="4924">
      <c r="A4924" s="3" t="s">
        <v>6476</v>
      </c>
      <c r="B4924" s="11" t="str">
        <f t="shared" si="1"/>
        <v>20130725</v>
      </c>
      <c r="C4924" s="12">
        <f t="shared" si="2"/>
        <v>41480</v>
      </c>
      <c r="D4924" s="3" t="str">
        <f t="shared" si="3"/>
        <v>02</v>
      </c>
      <c r="E4924" s="13">
        <v>0.0</v>
      </c>
      <c r="F4924" s="14">
        <f>'Costo de tareas'!$B$15</f>
        <v>0.1964027778</v>
      </c>
      <c r="G4924" s="15">
        <f>'Producción diaria'!$T$3*$L$2*$M$2*$N$2*E4924*1000/'Costo de tareas'!$B$14</f>
        <v>0</v>
      </c>
      <c r="H4924" s="16">
        <f>IF(G4924 &gt; 'Costo de tareas'!$B$13, 'Costo de tareas'!$B$13, IF(G4924 &lt; 'Costo de tareas'!$B$13*0.2, 0, 'Costo de tareas'!$B$13- G4924))</f>
        <v>0</v>
      </c>
      <c r="I4924" s="17">
        <f>IF(H4924=0,'Costo de tareas'!$B$13,'Costo de tareas'!$B$13-H4924)</f>
        <v>39.28055556</v>
      </c>
      <c r="J4924" s="2"/>
      <c r="K4924" s="2"/>
      <c r="P4924" s="2"/>
    </row>
    <row r="4925">
      <c r="A4925" s="3" t="s">
        <v>6477</v>
      </c>
      <c r="B4925" s="11" t="str">
        <f t="shared" si="1"/>
        <v>20130725</v>
      </c>
      <c r="C4925" s="12">
        <f t="shared" si="2"/>
        <v>41480</v>
      </c>
      <c r="D4925" s="3" t="str">
        <f t="shared" si="3"/>
        <v>03</v>
      </c>
      <c r="E4925" s="13">
        <v>0.0</v>
      </c>
      <c r="F4925" s="14">
        <f>'Costo de tareas'!$B$15</f>
        <v>0.1964027778</v>
      </c>
      <c r="G4925" s="15">
        <f>'Producción diaria'!$T$3*$L$2*$M$2*$N$2*E4925*1000/'Costo de tareas'!$B$14</f>
        <v>0</v>
      </c>
      <c r="H4925" s="16">
        <f>IF(G4925 &gt; 'Costo de tareas'!$B$13, 'Costo de tareas'!$B$13, IF(G4925 &lt; 'Costo de tareas'!$B$13*0.2, 0, 'Costo de tareas'!$B$13- G4925))</f>
        <v>0</v>
      </c>
      <c r="I4925" s="17">
        <f>IF(H4925=0,'Costo de tareas'!$B$13,'Costo de tareas'!$B$13-H4925)</f>
        <v>39.28055556</v>
      </c>
      <c r="J4925" s="2"/>
      <c r="K4925" s="2"/>
      <c r="P4925" s="2"/>
    </row>
    <row r="4926">
      <c r="A4926" s="3" t="s">
        <v>6478</v>
      </c>
      <c r="B4926" s="11" t="str">
        <f t="shared" si="1"/>
        <v>20130725</v>
      </c>
      <c r="C4926" s="12">
        <f t="shared" si="2"/>
        <v>41480</v>
      </c>
      <c r="D4926" s="3" t="str">
        <f t="shared" si="3"/>
        <v>04</v>
      </c>
      <c r="E4926" s="13">
        <v>0.0</v>
      </c>
      <c r="F4926" s="14">
        <f>'Costo de tareas'!$B$15</f>
        <v>0.1964027778</v>
      </c>
      <c r="G4926" s="15">
        <f>'Producción diaria'!$T$3*$L$2*$M$2*$N$2*E4926*1000/'Costo de tareas'!$B$14</f>
        <v>0</v>
      </c>
      <c r="H4926" s="16">
        <f>IF(G4926 &gt; 'Costo de tareas'!$B$13, 'Costo de tareas'!$B$13, IF(G4926 &lt; 'Costo de tareas'!$B$13*0.2, 0, 'Costo de tareas'!$B$13- G4926))</f>
        <v>0</v>
      </c>
      <c r="I4926" s="17">
        <f>IF(H4926=0,'Costo de tareas'!$B$13,'Costo de tareas'!$B$13-H4926)</f>
        <v>39.28055556</v>
      </c>
      <c r="J4926" s="2"/>
      <c r="K4926" s="2"/>
      <c r="P4926" s="2"/>
    </row>
    <row r="4927">
      <c r="A4927" s="3" t="s">
        <v>6479</v>
      </c>
      <c r="B4927" s="11" t="str">
        <f t="shared" si="1"/>
        <v>20130725</v>
      </c>
      <c r="C4927" s="12">
        <f t="shared" si="2"/>
        <v>41480</v>
      </c>
      <c r="D4927" s="3" t="str">
        <f t="shared" si="3"/>
        <v>05</v>
      </c>
      <c r="E4927" s="13">
        <v>0.0</v>
      </c>
      <c r="F4927" s="14">
        <f>'Costo de tareas'!$B$15</f>
        <v>0.1964027778</v>
      </c>
      <c r="G4927" s="15">
        <f>'Producción diaria'!$T$3*$L$2*$M$2*$N$2*E4927*1000/'Costo de tareas'!$B$14</f>
        <v>0</v>
      </c>
      <c r="H4927" s="16">
        <f>IF(G4927 &gt; 'Costo de tareas'!$B$13, 'Costo de tareas'!$B$13, IF(G4927 &lt; 'Costo de tareas'!$B$13*0.2, 0, 'Costo de tareas'!$B$13- G4927))</f>
        <v>0</v>
      </c>
      <c r="I4927" s="17">
        <f>IF(H4927=0,'Costo de tareas'!$B$13,'Costo de tareas'!$B$13-H4927)</f>
        <v>39.28055556</v>
      </c>
      <c r="J4927" s="2"/>
      <c r="K4927" s="2"/>
      <c r="P4927" s="2"/>
    </row>
    <row r="4928">
      <c r="A4928" s="3" t="s">
        <v>6480</v>
      </c>
      <c r="B4928" s="11" t="str">
        <f t="shared" si="1"/>
        <v>20130725</v>
      </c>
      <c r="C4928" s="12">
        <f t="shared" si="2"/>
        <v>41480</v>
      </c>
      <c r="D4928" s="3" t="str">
        <f t="shared" si="3"/>
        <v>06</v>
      </c>
      <c r="E4928" s="13">
        <v>127.0</v>
      </c>
      <c r="F4928" s="14">
        <f>'Costo de tareas'!$B$15</f>
        <v>0.1964027778</v>
      </c>
      <c r="G4928" s="15">
        <f>'Producción diaria'!$T$3*$L$2*$M$2*$N$2*E4928*1000/'Costo de tareas'!$B$14</f>
        <v>190.9523658</v>
      </c>
      <c r="H4928" s="16">
        <f>IF(G4928 &gt; 'Costo de tareas'!$B$13, 'Costo de tareas'!$B$13, IF(G4928 &lt; 'Costo de tareas'!$B$13*0.2, 0, 'Costo de tareas'!$B$13- G4928))</f>
        <v>39.28055556</v>
      </c>
      <c r="I4928" s="17">
        <f>IF(H4928=0,'Costo de tareas'!$B$13,'Costo de tareas'!$B$13-H4928)</f>
        <v>0</v>
      </c>
      <c r="J4928" s="2"/>
      <c r="K4928" s="2"/>
      <c r="P4928" s="2"/>
    </row>
    <row r="4929">
      <c r="A4929" s="3" t="s">
        <v>6481</v>
      </c>
      <c r="B4929" s="11" t="str">
        <f t="shared" si="1"/>
        <v>20130725</v>
      </c>
      <c r="C4929" s="12">
        <f t="shared" si="2"/>
        <v>41480</v>
      </c>
      <c r="D4929" s="3" t="str">
        <f t="shared" si="3"/>
        <v>07</v>
      </c>
      <c r="E4929" s="13">
        <v>322.0</v>
      </c>
      <c r="F4929" s="14">
        <f>'Costo de tareas'!$B$15</f>
        <v>0.1964027778</v>
      </c>
      <c r="G4929" s="15">
        <f>'Producción diaria'!$T$3*$L$2*$M$2*$N$2*E4929*1000/'Costo de tareas'!$B$14</f>
        <v>484.1469431</v>
      </c>
      <c r="H4929" s="16">
        <f>IF(G4929 &gt; 'Costo de tareas'!$B$13, 'Costo de tareas'!$B$13, IF(G4929 &lt; 'Costo de tareas'!$B$13*0.2, 0, 'Costo de tareas'!$B$13- G4929))</f>
        <v>39.28055556</v>
      </c>
      <c r="I4929" s="17">
        <f>IF(H4929=0,'Costo de tareas'!$B$13,'Costo de tareas'!$B$13-H4929)</f>
        <v>0</v>
      </c>
      <c r="J4929" s="2"/>
      <c r="K4929" s="2"/>
      <c r="P4929" s="2"/>
    </row>
    <row r="4930">
      <c r="A4930" s="3" t="s">
        <v>6483</v>
      </c>
      <c r="B4930" s="11" t="str">
        <f t="shared" si="1"/>
        <v>20130725</v>
      </c>
      <c r="C4930" s="12">
        <f t="shared" si="2"/>
        <v>41480</v>
      </c>
      <c r="D4930" s="3" t="str">
        <f t="shared" si="3"/>
        <v>08</v>
      </c>
      <c r="E4930" s="13">
        <v>52.0</v>
      </c>
      <c r="F4930" s="14">
        <f>'Costo de tareas'!$B$15</f>
        <v>0.1964027778</v>
      </c>
      <c r="G4930" s="15">
        <f>'Producción diaria'!$T$3*$L$2*$M$2*$N$2*E4930*1000/'Costo de tareas'!$B$14</f>
        <v>78.18522063</v>
      </c>
      <c r="H4930" s="16">
        <f>IF(G4930 &gt; 'Costo de tareas'!$B$13, 'Costo de tareas'!$B$13, IF(G4930 &lt; 'Costo de tareas'!$B$13*0.2, 0, 'Costo de tareas'!$B$13- G4930))</f>
        <v>39.28055556</v>
      </c>
      <c r="I4930" s="17">
        <f>IF(H4930=0,'Costo de tareas'!$B$13,'Costo de tareas'!$B$13-H4930)</f>
        <v>0</v>
      </c>
      <c r="J4930" s="2"/>
      <c r="K4930" s="2"/>
      <c r="P4930" s="2"/>
    </row>
    <row r="4931">
      <c r="A4931" s="3" t="s">
        <v>6484</v>
      </c>
      <c r="B4931" s="11" t="str">
        <f t="shared" si="1"/>
        <v>20130725</v>
      </c>
      <c r="C4931" s="12">
        <f t="shared" si="2"/>
        <v>41480</v>
      </c>
      <c r="D4931" s="3" t="str">
        <f t="shared" si="3"/>
        <v>09</v>
      </c>
      <c r="E4931" s="13">
        <v>701.0</v>
      </c>
      <c r="F4931" s="14">
        <f>'Costo de tareas'!$B$15</f>
        <v>0.1964027778</v>
      </c>
      <c r="G4931" s="15">
        <f>'Producción diaria'!$T$3*$L$2*$M$2*$N$2*E4931*1000/'Costo de tareas'!$B$14</f>
        <v>1053.996917</v>
      </c>
      <c r="H4931" s="16">
        <f>IF(G4931 &gt; 'Costo de tareas'!$B$13, 'Costo de tareas'!$B$13, IF(G4931 &lt; 'Costo de tareas'!$B$13*0.2, 0, 'Costo de tareas'!$B$13- G4931))</f>
        <v>39.28055556</v>
      </c>
      <c r="I4931" s="17">
        <f>IF(H4931=0,'Costo de tareas'!$B$13,'Costo de tareas'!$B$13-H4931)</f>
        <v>0</v>
      </c>
      <c r="J4931" s="2"/>
      <c r="K4931" s="2"/>
      <c r="P4931" s="2"/>
    </row>
    <row r="4932">
      <c r="A4932" s="3" t="s">
        <v>6485</v>
      </c>
      <c r="B4932" s="11" t="str">
        <f t="shared" si="1"/>
        <v>20130725</v>
      </c>
      <c r="C4932" s="12">
        <f t="shared" si="2"/>
        <v>41480</v>
      </c>
      <c r="D4932" s="3" t="str">
        <f t="shared" si="3"/>
        <v>10</v>
      </c>
      <c r="E4932" s="13">
        <v>844.0</v>
      </c>
      <c r="F4932" s="14">
        <f>'Costo de tareas'!$B$15</f>
        <v>0.1964027778</v>
      </c>
      <c r="G4932" s="15">
        <f>'Producción diaria'!$T$3*$L$2*$M$2*$N$2*E4932*1000/'Costo de tareas'!$B$14</f>
        <v>1269.006273</v>
      </c>
      <c r="H4932" s="16">
        <f>IF(G4932 &gt; 'Costo de tareas'!$B$13, 'Costo de tareas'!$B$13, IF(G4932 &lt; 'Costo de tareas'!$B$13*0.2, 0, 'Costo de tareas'!$B$13- G4932))</f>
        <v>39.28055556</v>
      </c>
      <c r="I4932" s="17">
        <f>IF(H4932=0,'Costo de tareas'!$B$13,'Costo de tareas'!$B$13-H4932)</f>
        <v>0</v>
      </c>
      <c r="J4932" s="2"/>
      <c r="K4932" s="2"/>
      <c r="P4932" s="2"/>
    </row>
    <row r="4933">
      <c r="A4933" s="3" t="s">
        <v>6486</v>
      </c>
      <c r="B4933" s="11" t="str">
        <f t="shared" si="1"/>
        <v>20130725</v>
      </c>
      <c r="C4933" s="12">
        <f t="shared" si="2"/>
        <v>41480</v>
      </c>
      <c r="D4933" s="3" t="str">
        <f t="shared" si="3"/>
        <v>11</v>
      </c>
      <c r="E4933" s="13">
        <v>937.0</v>
      </c>
      <c r="F4933" s="14">
        <f>'Costo de tareas'!$B$15</f>
        <v>0.1964027778</v>
      </c>
      <c r="G4933" s="15">
        <f>'Producción diaria'!$T$3*$L$2*$M$2*$N$2*E4933*1000/'Costo de tareas'!$B$14</f>
        <v>1408.837533</v>
      </c>
      <c r="H4933" s="16">
        <f>IF(G4933 &gt; 'Costo de tareas'!$B$13, 'Costo de tareas'!$B$13, IF(G4933 &lt; 'Costo de tareas'!$B$13*0.2, 0, 'Costo de tareas'!$B$13- G4933))</f>
        <v>39.28055556</v>
      </c>
      <c r="I4933" s="17">
        <f>IF(H4933=0,'Costo de tareas'!$B$13,'Costo de tareas'!$B$13-H4933)</f>
        <v>0</v>
      </c>
      <c r="J4933" s="2"/>
      <c r="K4933" s="2"/>
      <c r="P4933" s="2"/>
    </row>
    <row r="4934">
      <c r="A4934" s="3" t="s">
        <v>6487</v>
      </c>
      <c r="B4934" s="11" t="str">
        <f t="shared" si="1"/>
        <v>20130725</v>
      </c>
      <c r="C4934" s="12">
        <f t="shared" si="2"/>
        <v>41480</v>
      </c>
      <c r="D4934" s="3" t="str">
        <f t="shared" si="3"/>
        <v>12</v>
      </c>
      <c r="E4934" s="13">
        <v>984.0</v>
      </c>
      <c r="F4934" s="14">
        <f>'Costo de tareas'!$B$15</f>
        <v>0.1964027778</v>
      </c>
      <c r="G4934" s="15">
        <f>'Producción diaria'!$T$3*$L$2*$M$2*$N$2*E4934*1000/'Costo de tareas'!$B$14</f>
        <v>1479.504944</v>
      </c>
      <c r="H4934" s="16">
        <f>IF(G4934 &gt; 'Costo de tareas'!$B$13, 'Costo de tareas'!$B$13, IF(G4934 &lt; 'Costo de tareas'!$B$13*0.2, 0, 'Costo de tareas'!$B$13- G4934))</f>
        <v>39.28055556</v>
      </c>
      <c r="I4934" s="17">
        <f>IF(H4934=0,'Costo de tareas'!$B$13,'Costo de tareas'!$B$13-H4934)</f>
        <v>0</v>
      </c>
      <c r="J4934" s="2"/>
      <c r="K4934" s="2"/>
      <c r="P4934" s="2"/>
    </row>
    <row r="4935">
      <c r="A4935" s="3" t="s">
        <v>6488</v>
      </c>
      <c r="B4935" s="11" t="str">
        <f t="shared" si="1"/>
        <v>20130725</v>
      </c>
      <c r="C4935" s="12">
        <f t="shared" si="2"/>
        <v>41480</v>
      </c>
      <c r="D4935" s="3" t="str">
        <f t="shared" si="3"/>
        <v>13</v>
      </c>
      <c r="E4935" s="13">
        <v>966.0</v>
      </c>
      <c r="F4935" s="14">
        <f>'Costo de tareas'!$B$15</f>
        <v>0.1964027778</v>
      </c>
      <c r="G4935" s="15">
        <f>'Producción diaria'!$T$3*$L$2*$M$2*$N$2*E4935*1000/'Costo de tareas'!$B$14</f>
        <v>1452.440829</v>
      </c>
      <c r="H4935" s="16">
        <f>IF(G4935 &gt; 'Costo de tareas'!$B$13, 'Costo de tareas'!$B$13, IF(G4935 &lt; 'Costo de tareas'!$B$13*0.2, 0, 'Costo de tareas'!$B$13- G4935))</f>
        <v>39.28055556</v>
      </c>
      <c r="I4935" s="17">
        <f>IF(H4935=0,'Costo de tareas'!$B$13,'Costo de tareas'!$B$13-H4935)</f>
        <v>0</v>
      </c>
      <c r="J4935" s="2"/>
      <c r="K4935" s="2"/>
      <c r="P4935" s="2"/>
    </row>
    <row r="4936">
      <c r="A4936" s="3" t="s">
        <v>6489</v>
      </c>
      <c r="B4936" s="11" t="str">
        <f t="shared" si="1"/>
        <v>20130725</v>
      </c>
      <c r="C4936" s="12">
        <f t="shared" si="2"/>
        <v>41480</v>
      </c>
      <c r="D4936" s="3" t="str">
        <f t="shared" si="3"/>
        <v>14</v>
      </c>
      <c r="E4936" s="13">
        <v>889.0</v>
      </c>
      <c r="F4936" s="14">
        <f>'Costo de tareas'!$B$15</f>
        <v>0.1964027778</v>
      </c>
      <c r="G4936" s="15">
        <f>'Producción diaria'!$T$3*$L$2*$M$2*$N$2*E4936*1000/'Costo de tareas'!$B$14</f>
        <v>1336.66656</v>
      </c>
      <c r="H4936" s="16">
        <f>IF(G4936 &gt; 'Costo de tareas'!$B$13, 'Costo de tareas'!$B$13, IF(G4936 &lt; 'Costo de tareas'!$B$13*0.2, 0, 'Costo de tareas'!$B$13- G4936))</f>
        <v>39.28055556</v>
      </c>
      <c r="I4936" s="17">
        <f>IF(H4936=0,'Costo de tareas'!$B$13,'Costo de tareas'!$B$13-H4936)</f>
        <v>0</v>
      </c>
      <c r="J4936" s="2"/>
      <c r="K4936" s="2"/>
      <c r="P4936" s="2"/>
    </row>
    <row r="4937">
      <c r="A4937" s="3" t="s">
        <v>6490</v>
      </c>
      <c r="B4937" s="11" t="str">
        <f t="shared" si="1"/>
        <v>20130725</v>
      </c>
      <c r="C4937" s="12">
        <f t="shared" si="2"/>
        <v>41480</v>
      </c>
      <c r="D4937" s="3" t="str">
        <f t="shared" si="3"/>
        <v>15</v>
      </c>
      <c r="E4937" s="13">
        <v>736.0</v>
      </c>
      <c r="F4937" s="14">
        <f>'Costo de tareas'!$B$15</f>
        <v>0.1964027778</v>
      </c>
      <c r="G4937" s="15">
        <f>'Producción diaria'!$T$3*$L$2*$M$2*$N$2*E4937*1000/'Costo de tareas'!$B$14</f>
        <v>1106.621584</v>
      </c>
      <c r="H4937" s="16">
        <f>IF(G4937 &gt; 'Costo de tareas'!$B$13, 'Costo de tareas'!$B$13, IF(G4937 &lt; 'Costo de tareas'!$B$13*0.2, 0, 'Costo de tareas'!$B$13- G4937))</f>
        <v>39.28055556</v>
      </c>
      <c r="I4937" s="17">
        <f>IF(H4937=0,'Costo de tareas'!$B$13,'Costo de tareas'!$B$13-H4937)</f>
        <v>0</v>
      </c>
      <c r="J4937" s="2"/>
      <c r="K4937" s="2"/>
      <c r="P4937" s="2"/>
    </row>
    <row r="4938">
      <c r="A4938" s="3" t="s">
        <v>6491</v>
      </c>
      <c r="B4938" s="11" t="str">
        <f t="shared" si="1"/>
        <v>20130725</v>
      </c>
      <c r="C4938" s="12">
        <f t="shared" si="2"/>
        <v>41480</v>
      </c>
      <c r="D4938" s="3" t="str">
        <f t="shared" si="3"/>
        <v>16</v>
      </c>
      <c r="E4938" s="13">
        <v>585.0</v>
      </c>
      <c r="F4938" s="14">
        <f>'Costo de tareas'!$B$15</f>
        <v>0.1964027778</v>
      </c>
      <c r="G4938" s="15">
        <f>'Producción diaria'!$T$3*$L$2*$M$2*$N$2*E4938*1000/'Costo de tareas'!$B$14</f>
        <v>879.5837321</v>
      </c>
      <c r="H4938" s="16">
        <f>IF(G4938 &gt; 'Costo de tareas'!$B$13, 'Costo de tareas'!$B$13, IF(G4938 &lt; 'Costo de tareas'!$B$13*0.2, 0, 'Costo de tareas'!$B$13- G4938))</f>
        <v>39.28055556</v>
      </c>
      <c r="I4938" s="17">
        <f>IF(H4938=0,'Costo de tareas'!$B$13,'Costo de tareas'!$B$13-H4938)</f>
        <v>0</v>
      </c>
      <c r="J4938" s="2"/>
      <c r="K4938" s="2"/>
      <c r="P4938" s="2"/>
    </row>
    <row r="4939">
      <c r="A4939" s="3" t="s">
        <v>6492</v>
      </c>
      <c r="B4939" s="11" t="str">
        <f t="shared" si="1"/>
        <v>20130725</v>
      </c>
      <c r="C4939" s="12">
        <f t="shared" si="2"/>
        <v>41480</v>
      </c>
      <c r="D4939" s="3" t="str">
        <f t="shared" si="3"/>
        <v>17</v>
      </c>
      <c r="E4939" s="13">
        <v>398.0</v>
      </c>
      <c r="F4939" s="14">
        <f>'Costo de tareas'!$B$15</f>
        <v>0.1964027778</v>
      </c>
      <c r="G4939" s="15">
        <f>'Producción diaria'!$T$3*$L$2*$M$2*$N$2*E4939*1000/'Costo de tareas'!$B$14</f>
        <v>598.4176502</v>
      </c>
      <c r="H4939" s="16">
        <f>IF(G4939 &gt; 'Costo de tareas'!$B$13, 'Costo de tareas'!$B$13, IF(G4939 &lt; 'Costo de tareas'!$B$13*0.2, 0, 'Costo de tareas'!$B$13- G4939))</f>
        <v>39.28055556</v>
      </c>
      <c r="I4939" s="17">
        <f>IF(H4939=0,'Costo de tareas'!$B$13,'Costo de tareas'!$B$13-H4939)</f>
        <v>0</v>
      </c>
      <c r="J4939" s="2"/>
      <c r="K4939" s="2"/>
      <c r="P4939" s="2"/>
    </row>
    <row r="4940">
      <c r="A4940" s="3" t="s">
        <v>6493</v>
      </c>
      <c r="B4940" s="11" t="str">
        <f t="shared" si="1"/>
        <v>20130725</v>
      </c>
      <c r="C4940" s="12">
        <f t="shared" si="2"/>
        <v>41480</v>
      </c>
      <c r="D4940" s="3" t="str">
        <f t="shared" si="3"/>
        <v>18</v>
      </c>
      <c r="E4940" s="13">
        <v>209.0</v>
      </c>
      <c r="F4940" s="14">
        <f>'Costo de tareas'!$B$15</f>
        <v>0.1964027778</v>
      </c>
      <c r="G4940" s="15">
        <f>'Producción diaria'!$T$3*$L$2*$M$2*$N$2*E4940*1000/'Costo de tareas'!$B$14</f>
        <v>314.2444444</v>
      </c>
      <c r="H4940" s="16">
        <f>IF(G4940 &gt; 'Costo de tareas'!$B$13, 'Costo de tareas'!$B$13, IF(G4940 &lt; 'Costo de tareas'!$B$13*0.2, 0, 'Costo de tareas'!$B$13- G4940))</f>
        <v>39.28055556</v>
      </c>
      <c r="I4940" s="17">
        <f>IF(H4940=0,'Costo de tareas'!$B$13,'Costo de tareas'!$B$13-H4940)</f>
        <v>0</v>
      </c>
      <c r="J4940" s="2"/>
      <c r="K4940" s="2"/>
      <c r="P4940" s="2"/>
    </row>
    <row r="4941">
      <c r="A4941" s="3" t="s">
        <v>6494</v>
      </c>
      <c r="B4941" s="11" t="str">
        <f t="shared" si="1"/>
        <v>20130725</v>
      </c>
      <c r="C4941" s="12">
        <f t="shared" si="2"/>
        <v>41480</v>
      </c>
      <c r="D4941" s="3" t="str">
        <f t="shared" si="3"/>
        <v>19</v>
      </c>
      <c r="E4941" s="13">
        <v>3.0</v>
      </c>
      <c r="F4941" s="14">
        <f>'Costo de tareas'!$B$15</f>
        <v>0.1964027778</v>
      </c>
      <c r="G4941" s="15">
        <f>'Producción diaria'!$T$3*$L$2*$M$2*$N$2*E4941*1000/'Costo de tareas'!$B$14</f>
        <v>4.510685805</v>
      </c>
      <c r="H4941" s="16">
        <f>IF(G4941 &gt; 'Costo de tareas'!$B$13, 'Costo de tareas'!$B$13, IF(G4941 &lt; 'Costo de tareas'!$B$13*0.2, 0, 'Costo de tareas'!$B$13- G4941))</f>
        <v>0</v>
      </c>
      <c r="I4941" s="17">
        <f>IF(H4941=0,'Costo de tareas'!$B$13,'Costo de tareas'!$B$13-H4941)</f>
        <v>39.28055556</v>
      </c>
      <c r="J4941" s="2"/>
      <c r="K4941" s="2"/>
      <c r="P4941" s="2"/>
    </row>
    <row r="4942">
      <c r="A4942" s="3" t="s">
        <v>6495</v>
      </c>
      <c r="B4942" s="11" t="str">
        <f t="shared" si="1"/>
        <v>20130725</v>
      </c>
      <c r="C4942" s="12">
        <f t="shared" si="2"/>
        <v>41480</v>
      </c>
      <c r="D4942" s="3" t="str">
        <f t="shared" si="3"/>
        <v>20</v>
      </c>
      <c r="E4942" s="13">
        <v>0.0</v>
      </c>
      <c r="F4942" s="14">
        <f>'Costo de tareas'!$B$15</f>
        <v>0.1964027778</v>
      </c>
      <c r="G4942" s="15">
        <f>'Producción diaria'!$T$3*$L$2*$M$2*$N$2*E4942*1000/'Costo de tareas'!$B$14</f>
        <v>0</v>
      </c>
      <c r="H4942" s="16">
        <f>IF(G4942 &gt; 'Costo de tareas'!$B$13, 'Costo de tareas'!$B$13, IF(G4942 &lt; 'Costo de tareas'!$B$13*0.2, 0, 'Costo de tareas'!$B$13- G4942))</f>
        <v>0</v>
      </c>
      <c r="I4942" s="17">
        <f>IF(H4942=0,'Costo de tareas'!$B$13,'Costo de tareas'!$B$13-H4942)</f>
        <v>39.28055556</v>
      </c>
      <c r="J4942" s="2"/>
      <c r="K4942" s="2"/>
      <c r="P4942" s="2"/>
    </row>
    <row r="4943">
      <c r="A4943" s="3" t="s">
        <v>6497</v>
      </c>
      <c r="B4943" s="11" t="str">
        <f t="shared" si="1"/>
        <v>20130725</v>
      </c>
      <c r="C4943" s="12">
        <f t="shared" si="2"/>
        <v>41480</v>
      </c>
      <c r="D4943" s="3" t="str">
        <f t="shared" si="3"/>
        <v>21</v>
      </c>
      <c r="E4943" s="13">
        <v>0.0</v>
      </c>
      <c r="F4943" s="14">
        <f>'Costo de tareas'!$B$15</f>
        <v>0.1964027778</v>
      </c>
      <c r="G4943" s="15">
        <f>'Producción diaria'!$T$3*$L$2*$M$2*$N$2*E4943*1000/'Costo de tareas'!$B$14</f>
        <v>0</v>
      </c>
      <c r="H4943" s="16">
        <f>IF(G4943 &gt; 'Costo de tareas'!$B$13, 'Costo de tareas'!$B$13, IF(G4943 &lt; 'Costo de tareas'!$B$13*0.2, 0, 'Costo de tareas'!$B$13- G4943))</f>
        <v>0</v>
      </c>
      <c r="I4943" s="17">
        <f>IF(H4943=0,'Costo de tareas'!$B$13,'Costo de tareas'!$B$13-H4943)</f>
        <v>39.28055556</v>
      </c>
      <c r="J4943" s="2"/>
      <c r="K4943" s="2"/>
      <c r="P4943" s="2"/>
    </row>
    <row r="4944">
      <c r="A4944" s="3" t="s">
        <v>6498</v>
      </c>
      <c r="B4944" s="11" t="str">
        <f t="shared" si="1"/>
        <v>20130725</v>
      </c>
      <c r="C4944" s="12">
        <f t="shared" si="2"/>
        <v>41480</v>
      </c>
      <c r="D4944" s="3" t="str">
        <f t="shared" si="3"/>
        <v>22</v>
      </c>
      <c r="E4944" s="13">
        <v>0.0</v>
      </c>
      <c r="F4944" s="14">
        <f>'Costo de tareas'!$B$15</f>
        <v>0.1964027778</v>
      </c>
      <c r="G4944" s="15">
        <f>'Producción diaria'!$T$3*$L$2*$M$2*$N$2*E4944*1000/'Costo de tareas'!$B$14</f>
        <v>0</v>
      </c>
      <c r="H4944" s="16">
        <f>IF(G4944 &gt; 'Costo de tareas'!$B$13, 'Costo de tareas'!$B$13, IF(G4944 &lt; 'Costo de tareas'!$B$13*0.2, 0, 'Costo de tareas'!$B$13- G4944))</f>
        <v>0</v>
      </c>
      <c r="I4944" s="17">
        <f>IF(H4944=0,'Costo de tareas'!$B$13,'Costo de tareas'!$B$13-H4944)</f>
        <v>39.28055556</v>
      </c>
      <c r="J4944" s="2"/>
      <c r="K4944" s="2"/>
      <c r="P4944" s="2"/>
    </row>
    <row r="4945">
      <c r="A4945" s="3" t="s">
        <v>6499</v>
      </c>
      <c r="B4945" s="11" t="str">
        <f t="shared" si="1"/>
        <v>20130725</v>
      </c>
      <c r="C4945" s="12">
        <f t="shared" si="2"/>
        <v>41480</v>
      </c>
      <c r="D4945" s="3" t="str">
        <f t="shared" si="3"/>
        <v>23</v>
      </c>
      <c r="E4945" s="13">
        <v>0.0</v>
      </c>
      <c r="F4945" s="14">
        <f>'Costo de tareas'!$B$15</f>
        <v>0.1964027778</v>
      </c>
      <c r="G4945" s="15">
        <f>'Producción diaria'!$T$3*$L$2*$M$2*$N$2*E4945*1000/'Costo de tareas'!$B$14</f>
        <v>0</v>
      </c>
      <c r="H4945" s="16">
        <f>IF(G4945 &gt; 'Costo de tareas'!$B$13, 'Costo de tareas'!$B$13, IF(G4945 &lt; 'Costo de tareas'!$B$13*0.2, 0, 'Costo de tareas'!$B$13- G4945))</f>
        <v>0</v>
      </c>
      <c r="I4945" s="17">
        <f>IF(H4945=0,'Costo de tareas'!$B$13,'Costo de tareas'!$B$13-H4945)</f>
        <v>39.28055556</v>
      </c>
      <c r="J4945" s="2"/>
      <c r="K4945" s="2"/>
      <c r="P4945" s="2"/>
    </row>
    <row r="4946">
      <c r="A4946" s="3" t="s">
        <v>6500</v>
      </c>
      <c r="B4946" s="11" t="str">
        <f t="shared" si="1"/>
        <v>20130726</v>
      </c>
      <c r="C4946" s="12">
        <f t="shared" si="2"/>
        <v>41481</v>
      </c>
      <c r="D4946" s="3" t="str">
        <f t="shared" si="3"/>
        <v>00</v>
      </c>
      <c r="E4946" s="13">
        <v>0.0</v>
      </c>
      <c r="F4946" s="14">
        <f>'Costo de tareas'!$B$15</f>
        <v>0.1964027778</v>
      </c>
      <c r="G4946" s="15">
        <f>'Producción diaria'!$T$3*$L$2*$M$2*$N$2*E4946*1000/'Costo de tareas'!$B$14</f>
        <v>0</v>
      </c>
      <c r="H4946" s="16">
        <f>IF(G4946 &gt; 'Costo de tareas'!$B$13, 'Costo de tareas'!$B$13, IF(G4946 &lt; 'Costo de tareas'!$B$13*0.2, 0, 'Costo de tareas'!$B$13- G4946))</f>
        <v>0</v>
      </c>
      <c r="I4946" s="17">
        <f>IF(H4946=0,'Costo de tareas'!$B$13,'Costo de tareas'!$B$13-H4946)</f>
        <v>39.28055556</v>
      </c>
      <c r="J4946" s="2"/>
      <c r="K4946" s="2"/>
      <c r="P4946" s="2"/>
    </row>
    <row r="4947">
      <c r="A4947" s="3" t="s">
        <v>6501</v>
      </c>
      <c r="B4947" s="11" t="str">
        <f t="shared" si="1"/>
        <v>20130726</v>
      </c>
      <c r="C4947" s="12">
        <f t="shared" si="2"/>
        <v>41481</v>
      </c>
      <c r="D4947" s="3" t="str">
        <f t="shared" si="3"/>
        <v>01</v>
      </c>
      <c r="E4947" s="13">
        <v>0.0</v>
      </c>
      <c r="F4947" s="14">
        <f>'Costo de tareas'!$B$15</f>
        <v>0.1964027778</v>
      </c>
      <c r="G4947" s="15">
        <f>'Producción diaria'!$T$3*$L$2*$M$2*$N$2*E4947*1000/'Costo de tareas'!$B$14</f>
        <v>0</v>
      </c>
      <c r="H4947" s="16">
        <f>IF(G4947 &gt; 'Costo de tareas'!$B$13, 'Costo de tareas'!$B$13, IF(G4947 &lt; 'Costo de tareas'!$B$13*0.2, 0, 'Costo de tareas'!$B$13- G4947))</f>
        <v>0</v>
      </c>
      <c r="I4947" s="17">
        <f>IF(H4947=0,'Costo de tareas'!$B$13,'Costo de tareas'!$B$13-H4947)</f>
        <v>39.28055556</v>
      </c>
      <c r="J4947" s="2"/>
      <c r="K4947" s="2"/>
      <c r="P4947" s="2"/>
    </row>
    <row r="4948">
      <c r="A4948" s="3" t="s">
        <v>6502</v>
      </c>
      <c r="B4948" s="11" t="str">
        <f t="shared" si="1"/>
        <v>20130726</v>
      </c>
      <c r="C4948" s="12">
        <f t="shared" si="2"/>
        <v>41481</v>
      </c>
      <c r="D4948" s="3" t="str">
        <f t="shared" si="3"/>
        <v>02</v>
      </c>
      <c r="E4948" s="13">
        <v>0.0</v>
      </c>
      <c r="F4948" s="14">
        <f>'Costo de tareas'!$B$15</f>
        <v>0.1964027778</v>
      </c>
      <c r="G4948" s="15">
        <f>'Producción diaria'!$T$3*$L$2*$M$2*$N$2*E4948*1000/'Costo de tareas'!$B$14</f>
        <v>0</v>
      </c>
      <c r="H4948" s="16">
        <f>IF(G4948 &gt; 'Costo de tareas'!$B$13, 'Costo de tareas'!$B$13, IF(G4948 &lt; 'Costo de tareas'!$B$13*0.2, 0, 'Costo de tareas'!$B$13- G4948))</f>
        <v>0</v>
      </c>
      <c r="I4948" s="17">
        <f>IF(H4948=0,'Costo de tareas'!$B$13,'Costo de tareas'!$B$13-H4948)</f>
        <v>39.28055556</v>
      </c>
      <c r="J4948" s="2"/>
      <c r="K4948" s="2"/>
      <c r="P4948" s="2"/>
    </row>
    <row r="4949">
      <c r="A4949" s="3" t="s">
        <v>6503</v>
      </c>
      <c r="B4949" s="11" t="str">
        <f t="shared" si="1"/>
        <v>20130726</v>
      </c>
      <c r="C4949" s="12">
        <f t="shared" si="2"/>
        <v>41481</v>
      </c>
      <c r="D4949" s="3" t="str">
        <f t="shared" si="3"/>
        <v>03</v>
      </c>
      <c r="E4949" s="13">
        <v>0.0</v>
      </c>
      <c r="F4949" s="14">
        <f>'Costo de tareas'!$B$15</f>
        <v>0.1964027778</v>
      </c>
      <c r="G4949" s="15">
        <f>'Producción diaria'!$T$3*$L$2*$M$2*$N$2*E4949*1000/'Costo de tareas'!$B$14</f>
        <v>0</v>
      </c>
      <c r="H4949" s="16">
        <f>IF(G4949 &gt; 'Costo de tareas'!$B$13, 'Costo de tareas'!$B$13, IF(G4949 &lt; 'Costo de tareas'!$B$13*0.2, 0, 'Costo de tareas'!$B$13- G4949))</f>
        <v>0</v>
      </c>
      <c r="I4949" s="17">
        <f>IF(H4949=0,'Costo de tareas'!$B$13,'Costo de tareas'!$B$13-H4949)</f>
        <v>39.28055556</v>
      </c>
      <c r="J4949" s="2"/>
      <c r="K4949" s="2"/>
      <c r="P4949" s="2"/>
    </row>
    <row r="4950">
      <c r="A4950" s="3" t="s">
        <v>6504</v>
      </c>
      <c r="B4950" s="11" t="str">
        <f t="shared" si="1"/>
        <v>20130726</v>
      </c>
      <c r="C4950" s="12">
        <f t="shared" si="2"/>
        <v>41481</v>
      </c>
      <c r="D4950" s="3" t="str">
        <f t="shared" si="3"/>
        <v>04</v>
      </c>
      <c r="E4950" s="13">
        <v>0.0</v>
      </c>
      <c r="F4950" s="14">
        <f>'Costo de tareas'!$B$15</f>
        <v>0.1964027778</v>
      </c>
      <c r="G4950" s="15">
        <f>'Producción diaria'!$T$3*$L$2*$M$2*$N$2*E4950*1000/'Costo de tareas'!$B$14</f>
        <v>0</v>
      </c>
      <c r="H4950" s="16">
        <f>IF(G4950 &gt; 'Costo de tareas'!$B$13, 'Costo de tareas'!$B$13, IF(G4950 &lt; 'Costo de tareas'!$B$13*0.2, 0, 'Costo de tareas'!$B$13- G4950))</f>
        <v>0</v>
      </c>
      <c r="I4950" s="17">
        <f>IF(H4950=0,'Costo de tareas'!$B$13,'Costo de tareas'!$B$13-H4950)</f>
        <v>39.28055556</v>
      </c>
      <c r="J4950" s="2"/>
      <c r="K4950" s="2"/>
      <c r="P4950" s="2"/>
    </row>
    <row r="4951">
      <c r="A4951" s="3" t="s">
        <v>6505</v>
      </c>
      <c r="B4951" s="11" t="str">
        <f t="shared" si="1"/>
        <v>20130726</v>
      </c>
      <c r="C4951" s="12">
        <f t="shared" si="2"/>
        <v>41481</v>
      </c>
      <c r="D4951" s="3" t="str">
        <f t="shared" si="3"/>
        <v>05</v>
      </c>
      <c r="E4951" s="13">
        <v>0.0</v>
      </c>
      <c r="F4951" s="14">
        <f>'Costo de tareas'!$B$15</f>
        <v>0.1964027778</v>
      </c>
      <c r="G4951" s="15">
        <f>'Producción diaria'!$T$3*$L$2*$M$2*$N$2*E4951*1000/'Costo de tareas'!$B$14</f>
        <v>0</v>
      </c>
      <c r="H4951" s="16">
        <f>IF(G4951 &gt; 'Costo de tareas'!$B$13, 'Costo de tareas'!$B$13, IF(G4951 &lt; 'Costo de tareas'!$B$13*0.2, 0, 'Costo de tareas'!$B$13- G4951))</f>
        <v>0</v>
      </c>
      <c r="I4951" s="17">
        <f>IF(H4951=0,'Costo de tareas'!$B$13,'Costo de tareas'!$B$13-H4951)</f>
        <v>39.28055556</v>
      </c>
      <c r="J4951" s="2"/>
      <c r="K4951" s="2"/>
      <c r="P4951" s="2"/>
    </row>
    <row r="4952">
      <c r="A4952" s="3" t="s">
        <v>6506</v>
      </c>
      <c r="B4952" s="11" t="str">
        <f t="shared" si="1"/>
        <v>20130726</v>
      </c>
      <c r="C4952" s="12">
        <f t="shared" si="2"/>
        <v>41481</v>
      </c>
      <c r="D4952" s="3" t="str">
        <f t="shared" si="3"/>
        <v>06</v>
      </c>
      <c r="E4952" s="13">
        <v>125.0</v>
      </c>
      <c r="F4952" s="14">
        <f>'Costo de tareas'!$B$15</f>
        <v>0.1964027778</v>
      </c>
      <c r="G4952" s="15">
        <f>'Producción diaria'!$T$3*$L$2*$M$2*$N$2*E4952*1000/'Costo de tareas'!$B$14</f>
        <v>187.9452419</v>
      </c>
      <c r="H4952" s="16">
        <f>IF(G4952 &gt; 'Costo de tareas'!$B$13, 'Costo de tareas'!$B$13, IF(G4952 &lt; 'Costo de tareas'!$B$13*0.2, 0, 'Costo de tareas'!$B$13- G4952))</f>
        <v>39.28055556</v>
      </c>
      <c r="I4952" s="17">
        <f>IF(H4952=0,'Costo de tareas'!$B$13,'Costo de tareas'!$B$13-H4952)</f>
        <v>0</v>
      </c>
      <c r="J4952" s="2"/>
      <c r="K4952" s="2"/>
      <c r="P4952" s="2"/>
    </row>
    <row r="4953">
      <c r="A4953" s="3" t="s">
        <v>6507</v>
      </c>
      <c r="B4953" s="11" t="str">
        <f t="shared" si="1"/>
        <v>20130726</v>
      </c>
      <c r="C4953" s="12">
        <f t="shared" si="2"/>
        <v>41481</v>
      </c>
      <c r="D4953" s="3" t="str">
        <f t="shared" si="3"/>
        <v>07</v>
      </c>
      <c r="E4953" s="13">
        <v>322.0</v>
      </c>
      <c r="F4953" s="14">
        <f>'Costo de tareas'!$B$15</f>
        <v>0.1964027778</v>
      </c>
      <c r="G4953" s="15">
        <f>'Producción diaria'!$T$3*$L$2*$M$2*$N$2*E4953*1000/'Costo de tareas'!$B$14</f>
        <v>484.1469431</v>
      </c>
      <c r="H4953" s="16">
        <f>IF(G4953 &gt; 'Costo de tareas'!$B$13, 'Costo de tareas'!$B$13, IF(G4953 &lt; 'Costo de tareas'!$B$13*0.2, 0, 'Costo de tareas'!$B$13- G4953))</f>
        <v>39.28055556</v>
      </c>
      <c r="I4953" s="17">
        <f>IF(H4953=0,'Costo de tareas'!$B$13,'Costo de tareas'!$B$13-H4953)</f>
        <v>0</v>
      </c>
      <c r="J4953" s="2"/>
      <c r="K4953" s="2"/>
      <c r="P4953" s="2"/>
    </row>
    <row r="4954">
      <c r="A4954" s="3" t="s">
        <v>6508</v>
      </c>
      <c r="B4954" s="11" t="str">
        <f t="shared" si="1"/>
        <v>20130726</v>
      </c>
      <c r="C4954" s="12">
        <f t="shared" si="2"/>
        <v>41481</v>
      </c>
      <c r="D4954" s="3" t="str">
        <f t="shared" si="3"/>
        <v>08</v>
      </c>
      <c r="E4954" s="13">
        <v>517.0</v>
      </c>
      <c r="F4954" s="14">
        <f>'Costo de tareas'!$B$15</f>
        <v>0.1964027778</v>
      </c>
      <c r="G4954" s="15">
        <f>'Producción diaria'!$T$3*$L$2*$M$2*$N$2*E4954*1000/'Costo de tareas'!$B$14</f>
        <v>777.3415205</v>
      </c>
      <c r="H4954" s="16">
        <f>IF(G4954 &gt; 'Costo de tareas'!$B$13, 'Costo de tareas'!$B$13, IF(G4954 &lt; 'Costo de tareas'!$B$13*0.2, 0, 'Costo de tareas'!$B$13- G4954))</f>
        <v>39.28055556</v>
      </c>
      <c r="I4954" s="17">
        <f>IF(H4954=0,'Costo de tareas'!$B$13,'Costo de tareas'!$B$13-H4954)</f>
        <v>0</v>
      </c>
      <c r="J4954" s="2"/>
      <c r="K4954" s="2"/>
      <c r="P4954" s="2"/>
    </row>
    <row r="4955">
      <c r="A4955" s="3" t="s">
        <v>6509</v>
      </c>
      <c r="B4955" s="11" t="str">
        <f t="shared" si="1"/>
        <v>20130726</v>
      </c>
      <c r="C4955" s="12">
        <f t="shared" si="2"/>
        <v>41481</v>
      </c>
      <c r="D4955" s="3" t="str">
        <f t="shared" si="3"/>
        <v>09</v>
      </c>
      <c r="E4955" s="13">
        <v>699.0</v>
      </c>
      <c r="F4955" s="14">
        <f>'Costo de tareas'!$B$15</f>
        <v>0.1964027778</v>
      </c>
      <c r="G4955" s="15">
        <f>'Producción diaria'!$T$3*$L$2*$M$2*$N$2*E4955*1000/'Costo de tareas'!$B$14</f>
        <v>1050.989793</v>
      </c>
      <c r="H4955" s="16">
        <f>IF(G4955 &gt; 'Costo de tareas'!$B$13, 'Costo de tareas'!$B$13, IF(G4955 &lt; 'Costo de tareas'!$B$13*0.2, 0, 'Costo de tareas'!$B$13- G4955))</f>
        <v>39.28055556</v>
      </c>
      <c r="I4955" s="17">
        <f>IF(H4955=0,'Costo de tareas'!$B$13,'Costo de tareas'!$B$13-H4955)</f>
        <v>0</v>
      </c>
      <c r="J4955" s="2"/>
      <c r="K4955" s="2"/>
      <c r="P4955" s="2"/>
    </row>
    <row r="4956">
      <c r="A4956" s="3" t="s">
        <v>6510</v>
      </c>
      <c r="B4956" s="11" t="str">
        <f t="shared" si="1"/>
        <v>20130726</v>
      </c>
      <c r="C4956" s="12">
        <f t="shared" si="2"/>
        <v>41481</v>
      </c>
      <c r="D4956" s="3" t="str">
        <f t="shared" si="3"/>
        <v>10</v>
      </c>
      <c r="E4956" s="13">
        <v>837.0</v>
      </c>
      <c r="F4956" s="14">
        <f>'Costo de tareas'!$B$15</f>
        <v>0.1964027778</v>
      </c>
      <c r="G4956" s="15">
        <f>'Producción diaria'!$T$3*$L$2*$M$2*$N$2*E4956*1000/'Costo de tareas'!$B$14</f>
        <v>1258.48134</v>
      </c>
      <c r="H4956" s="16">
        <f>IF(G4956 &gt; 'Costo de tareas'!$B$13, 'Costo de tareas'!$B$13, IF(G4956 &lt; 'Costo de tareas'!$B$13*0.2, 0, 'Costo de tareas'!$B$13- G4956))</f>
        <v>39.28055556</v>
      </c>
      <c r="I4956" s="17">
        <f>IF(H4956=0,'Costo de tareas'!$B$13,'Costo de tareas'!$B$13-H4956)</f>
        <v>0</v>
      </c>
      <c r="J4956" s="2"/>
      <c r="K4956" s="2"/>
      <c r="P4956" s="2"/>
    </row>
    <row r="4957">
      <c r="A4957" s="3" t="s">
        <v>6511</v>
      </c>
      <c r="B4957" s="11" t="str">
        <f t="shared" si="1"/>
        <v>20130726</v>
      </c>
      <c r="C4957" s="12">
        <f t="shared" si="2"/>
        <v>41481</v>
      </c>
      <c r="D4957" s="3" t="str">
        <f t="shared" si="3"/>
        <v>11</v>
      </c>
      <c r="E4957" s="13">
        <v>934.0</v>
      </c>
      <c r="F4957" s="14">
        <f>'Costo de tareas'!$B$15</f>
        <v>0.1964027778</v>
      </c>
      <c r="G4957" s="15">
        <f>'Producción diaria'!$T$3*$L$2*$M$2*$N$2*E4957*1000/'Costo de tareas'!$B$14</f>
        <v>1404.326847</v>
      </c>
      <c r="H4957" s="16">
        <f>IF(G4957 &gt; 'Costo de tareas'!$B$13, 'Costo de tareas'!$B$13, IF(G4957 &lt; 'Costo de tareas'!$B$13*0.2, 0, 'Costo de tareas'!$B$13- G4957))</f>
        <v>39.28055556</v>
      </c>
      <c r="I4957" s="17">
        <f>IF(H4957=0,'Costo de tareas'!$B$13,'Costo de tareas'!$B$13-H4957)</f>
        <v>0</v>
      </c>
      <c r="J4957" s="2"/>
      <c r="K4957" s="2"/>
      <c r="P4957" s="2"/>
    </row>
    <row r="4958">
      <c r="A4958" s="3" t="s">
        <v>6512</v>
      </c>
      <c r="B4958" s="11" t="str">
        <f t="shared" si="1"/>
        <v>20130726</v>
      </c>
      <c r="C4958" s="12">
        <f t="shared" si="2"/>
        <v>41481</v>
      </c>
      <c r="D4958" s="3" t="str">
        <f t="shared" si="3"/>
        <v>12</v>
      </c>
      <c r="E4958" s="13">
        <v>976.0</v>
      </c>
      <c r="F4958" s="14">
        <f>'Costo de tareas'!$B$15</f>
        <v>0.1964027778</v>
      </c>
      <c r="G4958" s="15">
        <f>'Producción diaria'!$T$3*$L$2*$M$2*$N$2*E4958*1000/'Costo de tareas'!$B$14</f>
        <v>1467.476449</v>
      </c>
      <c r="H4958" s="16">
        <f>IF(G4958 &gt; 'Costo de tareas'!$B$13, 'Costo de tareas'!$B$13, IF(G4958 &lt; 'Costo de tareas'!$B$13*0.2, 0, 'Costo de tareas'!$B$13- G4958))</f>
        <v>39.28055556</v>
      </c>
      <c r="I4958" s="17">
        <f>IF(H4958=0,'Costo de tareas'!$B$13,'Costo de tareas'!$B$13-H4958)</f>
        <v>0</v>
      </c>
      <c r="J4958" s="2"/>
      <c r="K4958" s="2"/>
      <c r="P4958" s="2"/>
    </row>
    <row r="4959">
      <c r="A4959" s="3" t="s">
        <v>6513</v>
      </c>
      <c r="B4959" s="11" t="str">
        <f t="shared" si="1"/>
        <v>20130726</v>
      </c>
      <c r="C4959" s="12">
        <f t="shared" si="2"/>
        <v>41481</v>
      </c>
      <c r="D4959" s="3" t="str">
        <f t="shared" si="3"/>
        <v>13</v>
      </c>
      <c r="E4959" s="13">
        <v>958.0</v>
      </c>
      <c r="F4959" s="14">
        <f>'Costo de tareas'!$B$15</f>
        <v>0.1964027778</v>
      </c>
      <c r="G4959" s="15">
        <f>'Producción diaria'!$T$3*$L$2*$M$2*$N$2*E4959*1000/'Costo de tareas'!$B$14</f>
        <v>1440.412334</v>
      </c>
      <c r="H4959" s="16">
        <f>IF(G4959 &gt; 'Costo de tareas'!$B$13, 'Costo de tareas'!$B$13, IF(G4959 &lt; 'Costo de tareas'!$B$13*0.2, 0, 'Costo de tareas'!$B$13- G4959))</f>
        <v>39.28055556</v>
      </c>
      <c r="I4959" s="17">
        <f>IF(H4959=0,'Costo de tareas'!$B$13,'Costo de tareas'!$B$13-H4959)</f>
        <v>0</v>
      </c>
      <c r="J4959" s="2"/>
      <c r="K4959" s="2"/>
      <c r="P4959" s="2"/>
    </row>
    <row r="4960">
      <c r="A4960" s="3" t="s">
        <v>6514</v>
      </c>
      <c r="B4960" s="11" t="str">
        <f t="shared" si="1"/>
        <v>20130726</v>
      </c>
      <c r="C4960" s="12">
        <f t="shared" si="2"/>
        <v>41481</v>
      </c>
      <c r="D4960" s="3" t="str">
        <f t="shared" si="3"/>
        <v>14</v>
      </c>
      <c r="E4960" s="13">
        <v>887.0</v>
      </c>
      <c r="F4960" s="14">
        <f>'Costo de tareas'!$B$15</f>
        <v>0.1964027778</v>
      </c>
      <c r="G4960" s="15">
        <f>'Producción diaria'!$T$3*$L$2*$M$2*$N$2*E4960*1000/'Costo de tareas'!$B$14</f>
        <v>1333.659436</v>
      </c>
      <c r="H4960" s="16">
        <f>IF(G4960 &gt; 'Costo de tareas'!$B$13, 'Costo de tareas'!$B$13, IF(G4960 &lt; 'Costo de tareas'!$B$13*0.2, 0, 'Costo de tareas'!$B$13- G4960))</f>
        <v>39.28055556</v>
      </c>
      <c r="I4960" s="17">
        <f>IF(H4960=0,'Costo de tareas'!$B$13,'Costo de tareas'!$B$13-H4960)</f>
        <v>0</v>
      </c>
      <c r="J4960" s="2"/>
      <c r="K4960" s="2"/>
      <c r="P4960" s="2"/>
    </row>
    <row r="4961">
      <c r="A4961" s="3" t="s">
        <v>6515</v>
      </c>
      <c r="B4961" s="11" t="str">
        <f t="shared" si="1"/>
        <v>20130726</v>
      </c>
      <c r="C4961" s="12">
        <f t="shared" si="2"/>
        <v>41481</v>
      </c>
      <c r="D4961" s="3" t="str">
        <f t="shared" si="3"/>
        <v>15</v>
      </c>
      <c r="E4961" s="13">
        <v>758.0</v>
      </c>
      <c r="F4961" s="14">
        <f>'Costo de tareas'!$B$15</f>
        <v>0.1964027778</v>
      </c>
      <c r="G4961" s="15">
        <f>'Producción diaria'!$T$3*$L$2*$M$2*$N$2*E4961*1000/'Costo de tareas'!$B$14</f>
        <v>1139.699947</v>
      </c>
      <c r="H4961" s="16">
        <f>IF(G4961 &gt; 'Costo de tareas'!$B$13, 'Costo de tareas'!$B$13, IF(G4961 &lt; 'Costo de tareas'!$B$13*0.2, 0, 'Costo de tareas'!$B$13- G4961))</f>
        <v>39.28055556</v>
      </c>
      <c r="I4961" s="17">
        <f>IF(H4961=0,'Costo de tareas'!$B$13,'Costo de tareas'!$B$13-H4961)</f>
        <v>0</v>
      </c>
      <c r="J4961" s="2"/>
      <c r="K4961" s="2"/>
      <c r="P4961" s="2"/>
    </row>
    <row r="4962">
      <c r="A4962" s="3" t="s">
        <v>6516</v>
      </c>
      <c r="B4962" s="11" t="str">
        <f t="shared" si="1"/>
        <v>20130726</v>
      </c>
      <c r="C4962" s="12">
        <f t="shared" si="2"/>
        <v>41481</v>
      </c>
      <c r="D4962" s="3" t="str">
        <f t="shared" si="3"/>
        <v>16</v>
      </c>
      <c r="E4962" s="13">
        <v>59.0</v>
      </c>
      <c r="F4962" s="14">
        <f>'Costo de tareas'!$B$15</f>
        <v>0.1964027778</v>
      </c>
      <c r="G4962" s="15">
        <f>'Producción diaria'!$T$3*$L$2*$M$2*$N$2*E4962*1000/'Costo de tareas'!$B$14</f>
        <v>88.71015417</v>
      </c>
      <c r="H4962" s="16">
        <f>IF(G4962 &gt; 'Costo de tareas'!$B$13, 'Costo de tareas'!$B$13, IF(G4962 &lt; 'Costo de tareas'!$B$13*0.2, 0, 'Costo de tareas'!$B$13- G4962))</f>
        <v>39.28055556</v>
      </c>
      <c r="I4962" s="17">
        <f>IF(H4962=0,'Costo de tareas'!$B$13,'Costo de tareas'!$B$13-H4962)</f>
        <v>0</v>
      </c>
      <c r="J4962" s="2"/>
      <c r="K4962" s="2"/>
      <c r="P4962" s="2"/>
    </row>
    <row r="4963">
      <c r="A4963" s="3" t="s">
        <v>6517</v>
      </c>
      <c r="B4963" s="11" t="str">
        <f t="shared" si="1"/>
        <v>20130726</v>
      </c>
      <c r="C4963" s="12">
        <f t="shared" si="2"/>
        <v>41481</v>
      </c>
      <c r="D4963" s="3" t="str">
        <f t="shared" si="3"/>
        <v>17</v>
      </c>
      <c r="E4963" s="13">
        <v>398.0</v>
      </c>
      <c r="F4963" s="14">
        <f>'Costo de tareas'!$B$15</f>
        <v>0.1964027778</v>
      </c>
      <c r="G4963" s="15">
        <f>'Producción diaria'!$T$3*$L$2*$M$2*$N$2*E4963*1000/'Costo de tareas'!$B$14</f>
        <v>598.4176502</v>
      </c>
      <c r="H4963" s="16">
        <f>IF(G4963 &gt; 'Costo de tareas'!$B$13, 'Costo de tareas'!$B$13, IF(G4963 &lt; 'Costo de tareas'!$B$13*0.2, 0, 'Costo de tareas'!$B$13- G4963))</f>
        <v>39.28055556</v>
      </c>
      <c r="I4963" s="17">
        <f>IF(H4963=0,'Costo de tareas'!$B$13,'Costo de tareas'!$B$13-H4963)</f>
        <v>0</v>
      </c>
      <c r="J4963" s="2"/>
      <c r="K4963" s="2"/>
      <c r="P4963" s="2"/>
    </row>
    <row r="4964">
      <c r="A4964" s="3" t="s">
        <v>6518</v>
      </c>
      <c r="B4964" s="11" t="str">
        <f t="shared" si="1"/>
        <v>20130726</v>
      </c>
      <c r="C4964" s="12">
        <f t="shared" si="2"/>
        <v>41481</v>
      </c>
      <c r="D4964" s="3" t="str">
        <f t="shared" si="3"/>
        <v>18</v>
      </c>
      <c r="E4964" s="13">
        <v>198.0</v>
      </c>
      <c r="F4964" s="14">
        <f>'Costo de tareas'!$B$15</f>
        <v>0.1964027778</v>
      </c>
      <c r="G4964" s="15">
        <f>'Producción diaria'!$T$3*$L$2*$M$2*$N$2*E4964*1000/'Costo de tareas'!$B$14</f>
        <v>297.7052632</v>
      </c>
      <c r="H4964" s="16">
        <f>IF(G4964 &gt; 'Costo de tareas'!$B$13, 'Costo de tareas'!$B$13, IF(G4964 &lt; 'Costo de tareas'!$B$13*0.2, 0, 'Costo de tareas'!$B$13- G4964))</f>
        <v>39.28055556</v>
      </c>
      <c r="I4964" s="17">
        <f>IF(H4964=0,'Costo de tareas'!$B$13,'Costo de tareas'!$B$13-H4964)</f>
        <v>0</v>
      </c>
      <c r="J4964" s="2"/>
      <c r="K4964" s="2"/>
      <c r="P4964" s="2"/>
    </row>
    <row r="4965">
      <c r="A4965" s="3" t="s">
        <v>6519</v>
      </c>
      <c r="B4965" s="11" t="str">
        <f t="shared" si="1"/>
        <v>20130726</v>
      </c>
      <c r="C4965" s="12">
        <f t="shared" si="2"/>
        <v>41481</v>
      </c>
      <c r="D4965" s="3" t="str">
        <f t="shared" si="3"/>
        <v>19</v>
      </c>
      <c r="E4965" s="13">
        <v>3.0</v>
      </c>
      <c r="F4965" s="14">
        <f>'Costo de tareas'!$B$15</f>
        <v>0.1964027778</v>
      </c>
      <c r="G4965" s="15">
        <f>'Producción diaria'!$T$3*$L$2*$M$2*$N$2*E4965*1000/'Costo de tareas'!$B$14</f>
        <v>4.510685805</v>
      </c>
      <c r="H4965" s="16">
        <f>IF(G4965 &gt; 'Costo de tareas'!$B$13, 'Costo de tareas'!$B$13, IF(G4965 &lt; 'Costo de tareas'!$B$13*0.2, 0, 'Costo de tareas'!$B$13- G4965))</f>
        <v>0</v>
      </c>
      <c r="I4965" s="17">
        <f>IF(H4965=0,'Costo de tareas'!$B$13,'Costo de tareas'!$B$13-H4965)</f>
        <v>39.28055556</v>
      </c>
      <c r="J4965" s="2"/>
      <c r="K4965" s="2"/>
      <c r="P4965" s="2"/>
    </row>
    <row r="4966">
      <c r="A4966" s="3" t="s">
        <v>6520</v>
      </c>
      <c r="B4966" s="11" t="str">
        <f t="shared" si="1"/>
        <v>20130726</v>
      </c>
      <c r="C4966" s="12">
        <f t="shared" si="2"/>
        <v>41481</v>
      </c>
      <c r="D4966" s="3" t="str">
        <f t="shared" si="3"/>
        <v>20</v>
      </c>
      <c r="E4966" s="13">
        <v>0.0</v>
      </c>
      <c r="F4966" s="14">
        <f>'Costo de tareas'!$B$15</f>
        <v>0.1964027778</v>
      </c>
      <c r="G4966" s="15">
        <f>'Producción diaria'!$T$3*$L$2*$M$2*$N$2*E4966*1000/'Costo de tareas'!$B$14</f>
        <v>0</v>
      </c>
      <c r="H4966" s="16">
        <f>IF(G4966 &gt; 'Costo de tareas'!$B$13, 'Costo de tareas'!$B$13, IF(G4966 &lt; 'Costo de tareas'!$B$13*0.2, 0, 'Costo de tareas'!$B$13- G4966))</f>
        <v>0</v>
      </c>
      <c r="I4966" s="17">
        <f>IF(H4966=0,'Costo de tareas'!$B$13,'Costo de tareas'!$B$13-H4966)</f>
        <v>39.28055556</v>
      </c>
      <c r="J4966" s="2"/>
      <c r="K4966" s="2"/>
      <c r="P4966" s="2"/>
    </row>
    <row r="4967">
      <c r="A4967" s="3" t="s">
        <v>6521</v>
      </c>
      <c r="B4967" s="11" t="str">
        <f t="shared" si="1"/>
        <v>20130726</v>
      </c>
      <c r="C4967" s="12">
        <f t="shared" si="2"/>
        <v>41481</v>
      </c>
      <c r="D4967" s="3" t="str">
        <f t="shared" si="3"/>
        <v>21</v>
      </c>
      <c r="E4967" s="13">
        <v>0.0</v>
      </c>
      <c r="F4967" s="14">
        <f>'Costo de tareas'!$B$15</f>
        <v>0.1964027778</v>
      </c>
      <c r="G4967" s="15">
        <f>'Producción diaria'!$T$3*$L$2*$M$2*$N$2*E4967*1000/'Costo de tareas'!$B$14</f>
        <v>0</v>
      </c>
      <c r="H4967" s="16">
        <f>IF(G4967 &gt; 'Costo de tareas'!$B$13, 'Costo de tareas'!$B$13, IF(G4967 &lt; 'Costo de tareas'!$B$13*0.2, 0, 'Costo de tareas'!$B$13- G4967))</f>
        <v>0</v>
      </c>
      <c r="I4967" s="17">
        <f>IF(H4967=0,'Costo de tareas'!$B$13,'Costo de tareas'!$B$13-H4967)</f>
        <v>39.28055556</v>
      </c>
      <c r="J4967" s="2"/>
      <c r="K4967" s="2"/>
      <c r="P4967" s="2"/>
    </row>
    <row r="4968">
      <c r="A4968" s="3" t="s">
        <v>6522</v>
      </c>
      <c r="B4968" s="11" t="str">
        <f t="shared" si="1"/>
        <v>20130726</v>
      </c>
      <c r="C4968" s="12">
        <f t="shared" si="2"/>
        <v>41481</v>
      </c>
      <c r="D4968" s="3" t="str">
        <f t="shared" si="3"/>
        <v>22</v>
      </c>
      <c r="E4968" s="13">
        <v>0.0</v>
      </c>
      <c r="F4968" s="14">
        <f>'Costo de tareas'!$B$15</f>
        <v>0.1964027778</v>
      </c>
      <c r="G4968" s="15">
        <f>'Producción diaria'!$T$3*$L$2*$M$2*$N$2*E4968*1000/'Costo de tareas'!$B$14</f>
        <v>0</v>
      </c>
      <c r="H4968" s="16">
        <f>IF(G4968 &gt; 'Costo de tareas'!$B$13, 'Costo de tareas'!$B$13, IF(G4968 &lt; 'Costo de tareas'!$B$13*0.2, 0, 'Costo de tareas'!$B$13- G4968))</f>
        <v>0</v>
      </c>
      <c r="I4968" s="17">
        <f>IF(H4968=0,'Costo de tareas'!$B$13,'Costo de tareas'!$B$13-H4968)</f>
        <v>39.28055556</v>
      </c>
      <c r="J4968" s="2"/>
      <c r="K4968" s="2"/>
      <c r="P4968" s="2"/>
    </row>
    <row r="4969">
      <c r="A4969" s="3" t="s">
        <v>6524</v>
      </c>
      <c r="B4969" s="11" t="str">
        <f t="shared" si="1"/>
        <v>20130726</v>
      </c>
      <c r="C4969" s="12">
        <f t="shared" si="2"/>
        <v>41481</v>
      </c>
      <c r="D4969" s="3" t="str">
        <f t="shared" si="3"/>
        <v>23</v>
      </c>
      <c r="E4969" s="13">
        <v>0.0</v>
      </c>
      <c r="F4969" s="14">
        <f>'Costo de tareas'!$B$15</f>
        <v>0.1964027778</v>
      </c>
      <c r="G4969" s="15">
        <f>'Producción diaria'!$T$3*$L$2*$M$2*$N$2*E4969*1000/'Costo de tareas'!$B$14</f>
        <v>0</v>
      </c>
      <c r="H4969" s="16">
        <f>IF(G4969 &gt; 'Costo de tareas'!$B$13, 'Costo de tareas'!$B$13, IF(G4969 &lt; 'Costo de tareas'!$B$13*0.2, 0, 'Costo de tareas'!$B$13- G4969))</f>
        <v>0</v>
      </c>
      <c r="I4969" s="17">
        <f>IF(H4969=0,'Costo de tareas'!$B$13,'Costo de tareas'!$B$13-H4969)</f>
        <v>39.28055556</v>
      </c>
      <c r="J4969" s="2"/>
      <c r="K4969" s="2"/>
      <c r="P4969" s="2"/>
    </row>
    <row r="4970">
      <c r="A4970" s="3" t="s">
        <v>6526</v>
      </c>
      <c r="B4970" s="11" t="str">
        <f t="shared" si="1"/>
        <v>20130727</v>
      </c>
      <c r="C4970" s="12">
        <f t="shared" si="2"/>
        <v>41482</v>
      </c>
      <c r="D4970" s="3" t="str">
        <f t="shared" si="3"/>
        <v>00</v>
      </c>
      <c r="E4970" s="13">
        <v>0.0</v>
      </c>
      <c r="F4970" s="14">
        <f>'Costo de tareas'!$B$15</f>
        <v>0.1964027778</v>
      </c>
      <c r="G4970" s="15">
        <f>'Producción diaria'!$T$3*$L$2*$M$2*$N$2*E4970*1000/'Costo de tareas'!$B$14</f>
        <v>0</v>
      </c>
      <c r="H4970" s="16">
        <f>IF(G4970 &gt; 'Costo de tareas'!$B$13, 'Costo de tareas'!$B$13, IF(G4970 &lt; 'Costo de tareas'!$B$13*0.2, 0, 'Costo de tareas'!$B$13- G4970))</f>
        <v>0</v>
      </c>
      <c r="I4970" s="17">
        <f>IF(H4970=0,'Costo de tareas'!$B$13,'Costo de tareas'!$B$13-H4970)</f>
        <v>39.28055556</v>
      </c>
      <c r="J4970" s="2"/>
      <c r="K4970" s="2"/>
      <c r="P4970" s="2"/>
    </row>
    <row r="4971">
      <c r="A4971" s="3" t="s">
        <v>6527</v>
      </c>
      <c r="B4971" s="11" t="str">
        <f t="shared" si="1"/>
        <v>20130727</v>
      </c>
      <c r="C4971" s="12">
        <f t="shared" si="2"/>
        <v>41482</v>
      </c>
      <c r="D4971" s="3" t="str">
        <f t="shared" si="3"/>
        <v>01</v>
      </c>
      <c r="E4971" s="13">
        <v>0.0</v>
      </c>
      <c r="F4971" s="14">
        <f>'Costo de tareas'!$B$15</f>
        <v>0.1964027778</v>
      </c>
      <c r="G4971" s="15">
        <f>'Producción diaria'!$T$3*$L$2*$M$2*$N$2*E4971*1000/'Costo de tareas'!$B$14</f>
        <v>0</v>
      </c>
      <c r="H4971" s="16">
        <f>IF(G4971 &gt; 'Costo de tareas'!$B$13, 'Costo de tareas'!$B$13, IF(G4971 &lt; 'Costo de tareas'!$B$13*0.2, 0, 'Costo de tareas'!$B$13- G4971))</f>
        <v>0</v>
      </c>
      <c r="I4971" s="17">
        <f>IF(H4971=0,'Costo de tareas'!$B$13,'Costo de tareas'!$B$13-H4971)</f>
        <v>39.28055556</v>
      </c>
      <c r="J4971" s="2"/>
      <c r="K4971" s="2"/>
      <c r="P4971" s="2"/>
    </row>
    <row r="4972">
      <c r="A4972" s="3" t="s">
        <v>6528</v>
      </c>
      <c r="B4972" s="11" t="str">
        <f t="shared" si="1"/>
        <v>20130727</v>
      </c>
      <c r="C4972" s="12">
        <f t="shared" si="2"/>
        <v>41482</v>
      </c>
      <c r="D4972" s="3" t="str">
        <f t="shared" si="3"/>
        <v>02</v>
      </c>
      <c r="E4972" s="13">
        <v>0.0</v>
      </c>
      <c r="F4972" s="14">
        <f>'Costo de tareas'!$B$15</f>
        <v>0.1964027778</v>
      </c>
      <c r="G4972" s="15">
        <f>'Producción diaria'!$T$3*$L$2*$M$2*$N$2*E4972*1000/'Costo de tareas'!$B$14</f>
        <v>0</v>
      </c>
      <c r="H4972" s="16">
        <f>IF(G4972 &gt; 'Costo de tareas'!$B$13, 'Costo de tareas'!$B$13, IF(G4972 &lt; 'Costo de tareas'!$B$13*0.2, 0, 'Costo de tareas'!$B$13- G4972))</f>
        <v>0</v>
      </c>
      <c r="I4972" s="17">
        <f>IF(H4972=0,'Costo de tareas'!$B$13,'Costo de tareas'!$B$13-H4972)</f>
        <v>39.28055556</v>
      </c>
      <c r="J4972" s="2"/>
      <c r="K4972" s="2"/>
      <c r="P4972" s="2"/>
    </row>
    <row r="4973">
      <c r="A4973" s="3" t="s">
        <v>6529</v>
      </c>
      <c r="B4973" s="11" t="str">
        <f t="shared" si="1"/>
        <v>20130727</v>
      </c>
      <c r="C4973" s="12">
        <f t="shared" si="2"/>
        <v>41482</v>
      </c>
      <c r="D4973" s="3" t="str">
        <f t="shared" si="3"/>
        <v>03</v>
      </c>
      <c r="E4973" s="13">
        <v>0.0</v>
      </c>
      <c r="F4973" s="14">
        <f>'Costo de tareas'!$B$15</f>
        <v>0.1964027778</v>
      </c>
      <c r="G4973" s="15">
        <f>'Producción diaria'!$T$3*$L$2*$M$2*$N$2*E4973*1000/'Costo de tareas'!$B$14</f>
        <v>0</v>
      </c>
      <c r="H4973" s="16">
        <f>IF(G4973 &gt; 'Costo de tareas'!$B$13, 'Costo de tareas'!$B$13, IF(G4973 &lt; 'Costo de tareas'!$B$13*0.2, 0, 'Costo de tareas'!$B$13- G4973))</f>
        <v>0</v>
      </c>
      <c r="I4973" s="17">
        <f>IF(H4973=0,'Costo de tareas'!$B$13,'Costo de tareas'!$B$13-H4973)</f>
        <v>39.28055556</v>
      </c>
      <c r="J4973" s="2"/>
      <c r="K4973" s="2"/>
      <c r="P4973" s="2"/>
    </row>
    <row r="4974">
      <c r="A4974" s="3" t="s">
        <v>6530</v>
      </c>
      <c r="B4974" s="11" t="str">
        <f t="shared" si="1"/>
        <v>20130727</v>
      </c>
      <c r="C4974" s="12">
        <f t="shared" si="2"/>
        <v>41482</v>
      </c>
      <c r="D4974" s="3" t="str">
        <f t="shared" si="3"/>
        <v>04</v>
      </c>
      <c r="E4974" s="13">
        <v>0.0</v>
      </c>
      <c r="F4974" s="14">
        <f>'Costo de tareas'!$B$15</f>
        <v>0.1964027778</v>
      </c>
      <c r="G4974" s="15">
        <f>'Producción diaria'!$T$3*$L$2*$M$2*$N$2*E4974*1000/'Costo de tareas'!$B$14</f>
        <v>0</v>
      </c>
      <c r="H4974" s="16">
        <f>IF(G4974 &gt; 'Costo de tareas'!$B$13, 'Costo de tareas'!$B$13, IF(G4974 &lt; 'Costo de tareas'!$B$13*0.2, 0, 'Costo de tareas'!$B$13- G4974))</f>
        <v>0</v>
      </c>
      <c r="I4974" s="17">
        <f>IF(H4974=0,'Costo de tareas'!$B$13,'Costo de tareas'!$B$13-H4974)</f>
        <v>39.28055556</v>
      </c>
      <c r="J4974" s="2"/>
      <c r="K4974" s="2"/>
      <c r="P4974" s="2"/>
    </row>
    <row r="4975">
      <c r="A4975" s="3" t="s">
        <v>6531</v>
      </c>
      <c r="B4975" s="11" t="str">
        <f t="shared" si="1"/>
        <v>20130727</v>
      </c>
      <c r="C4975" s="12">
        <f t="shared" si="2"/>
        <v>41482</v>
      </c>
      <c r="D4975" s="3" t="str">
        <f t="shared" si="3"/>
        <v>05</v>
      </c>
      <c r="E4975" s="13">
        <v>0.0</v>
      </c>
      <c r="F4975" s="14">
        <f>'Costo de tareas'!$B$15</f>
        <v>0.1964027778</v>
      </c>
      <c r="G4975" s="15">
        <f>'Producción diaria'!$T$3*$L$2*$M$2*$N$2*E4975*1000/'Costo de tareas'!$B$14</f>
        <v>0</v>
      </c>
      <c r="H4975" s="16">
        <f>IF(G4975 &gt; 'Costo de tareas'!$B$13, 'Costo de tareas'!$B$13, IF(G4975 &lt; 'Costo de tareas'!$B$13*0.2, 0, 'Costo de tareas'!$B$13- G4975))</f>
        <v>0</v>
      </c>
      <c r="I4975" s="17">
        <f>IF(H4975=0,'Costo de tareas'!$B$13,'Costo de tareas'!$B$13-H4975)</f>
        <v>39.28055556</v>
      </c>
      <c r="J4975" s="2"/>
      <c r="K4975" s="2"/>
      <c r="P4975" s="2"/>
    </row>
    <row r="4976">
      <c r="A4976" s="3" t="s">
        <v>6532</v>
      </c>
      <c r="B4976" s="11" t="str">
        <f t="shared" si="1"/>
        <v>20130727</v>
      </c>
      <c r="C4976" s="12">
        <f t="shared" si="2"/>
        <v>41482</v>
      </c>
      <c r="D4976" s="3" t="str">
        <f t="shared" si="3"/>
        <v>06</v>
      </c>
      <c r="E4976" s="13">
        <v>116.0</v>
      </c>
      <c r="F4976" s="14">
        <f>'Costo de tareas'!$B$15</f>
        <v>0.1964027778</v>
      </c>
      <c r="G4976" s="15">
        <f>'Producción diaria'!$T$3*$L$2*$M$2*$N$2*E4976*1000/'Costo de tareas'!$B$14</f>
        <v>174.4131845</v>
      </c>
      <c r="H4976" s="16">
        <f>IF(G4976 &gt; 'Costo de tareas'!$B$13, 'Costo de tareas'!$B$13, IF(G4976 &lt; 'Costo de tareas'!$B$13*0.2, 0, 'Costo de tareas'!$B$13- G4976))</f>
        <v>39.28055556</v>
      </c>
      <c r="I4976" s="17">
        <f>IF(H4976=0,'Costo de tareas'!$B$13,'Costo de tareas'!$B$13-H4976)</f>
        <v>0</v>
      </c>
      <c r="J4976" s="2"/>
      <c r="K4976" s="2"/>
      <c r="P4976" s="2"/>
    </row>
    <row r="4977">
      <c r="A4977" s="3" t="s">
        <v>6533</v>
      </c>
      <c r="B4977" s="11" t="str">
        <f t="shared" si="1"/>
        <v>20130727</v>
      </c>
      <c r="C4977" s="12">
        <f t="shared" si="2"/>
        <v>41482</v>
      </c>
      <c r="D4977" s="3" t="str">
        <f t="shared" si="3"/>
        <v>07</v>
      </c>
      <c r="E4977" s="13">
        <v>306.0</v>
      </c>
      <c r="F4977" s="14">
        <f>'Costo de tareas'!$B$15</f>
        <v>0.1964027778</v>
      </c>
      <c r="G4977" s="15">
        <f>'Producción diaria'!$T$3*$L$2*$M$2*$N$2*E4977*1000/'Costo de tareas'!$B$14</f>
        <v>460.0899522</v>
      </c>
      <c r="H4977" s="16">
        <f>IF(G4977 &gt; 'Costo de tareas'!$B$13, 'Costo de tareas'!$B$13, IF(G4977 &lt; 'Costo de tareas'!$B$13*0.2, 0, 'Costo de tareas'!$B$13- G4977))</f>
        <v>39.28055556</v>
      </c>
      <c r="I4977" s="17">
        <f>IF(H4977=0,'Costo de tareas'!$B$13,'Costo de tareas'!$B$13-H4977)</f>
        <v>0</v>
      </c>
      <c r="J4977" s="2"/>
      <c r="K4977" s="2"/>
      <c r="P4977" s="2"/>
    </row>
    <row r="4978">
      <c r="A4978" s="3" t="s">
        <v>6534</v>
      </c>
      <c r="B4978" s="11" t="str">
        <f t="shared" si="1"/>
        <v>20130727</v>
      </c>
      <c r="C4978" s="12">
        <f t="shared" si="2"/>
        <v>41482</v>
      </c>
      <c r="D4978" s="3" t="str">
        <f t="shared" si="3"/>
        <v>08</v>
      </c>
      <c r="E4978" s="13">
        <v>484.0</v>
      </c>
      <c r="F4978" s="14">
        <f>'Costo de tareas'!$B$15</f>
        <v>0.1964027778</v>
      </c>
      <c r="G4978" s="15">
        <f>'Producción diaria'!$T$3*$L$2*$M$2*$N$2*E4978*1000/'Costo de tareas'!$B$14</f>
        <v>727.7239766</v>
      </c>
      <c r="H4978" s="16">
        <f>IF(G4978 &gt; 'Costo de tareas'!$B$13, 'Costo de tareas'!$B$13, IF(G4978 &lt; 'Costo de tareas'!$B$13*0.2, 0, 'Costo de tareas'!$B$13- G4978))</f>
        <v>39.28055556</v>
      </c>
      <c r="I4978" s="17">
        <f>IF(H4978=0,'Costo de tareas'!$B$13,'Costo de tareas'!$B$13-H4978)</f>
        <v>0</v>
      </c>
      <c r="J4978" s="2"/>
      <c r="K4978" s="2"/>
      <c r="P4978" s="2"/>
    </row>
    <row r="4979">
      <c r="A4979" s="3" t="s">
        <v>6535</v>
      </c>
      <c r="B4979" s="11" t="str">
        <f t="shared" si="1"/>
        <v>20130727</v>
      </c>
      <c r="C4979" s="12">
        <f t="shared" si="2"/>
        <v>41482</v>
      </c>
      <c r="D4979" s="3" t="str">
        <f t="shared" si="3"/>
        <v>09</v>
      </c>
      <c r="E4979" s="13">
        <v>629.0</v>
      </c>
      <c r="F4979" s="14">
        <f>'Costo de tareas'!$B$15</f>
        <v>0.1964027778</v>
      </c>
      <c r="G4979" s="15">
        <f>'Producción diaria'!$T$3*$L$2*$M$2*$N$2*E4979*1000/'Costo de tareas'!$B$14</f>
        <v>945.7404572</v>
      </c>
      <c r="H4979" s="16">
        <f>IF(G4979 &gt; 'Costo de tareas'!$B$13, 'Costo de tareas'!$B$13, IF(G4979 &lt; 'Costo de tareas'!$B$13*0.2, 0, 'Costo de tareas'!$B$13- G4979))</f>
        <v>39.28055556</v>
      </c>
      <c r="I4979" s="17">
        <f>IF(H4979=0,'Costo de tareas'!$B$13,'Costo de tareas'!$B$13-H4979)</f>
        <v>0</v>
      </c>
      <c r="J4979" s="2"/>
      <c r="K4979" s="2"/>
      <c r="P4979" s="2"/>
    </row>
    <row r="4980">
      <c r="A4980" s="3" t="s">
        <v>6536</v>
      </c>
      <c r="B4980" s="11" t="str">
        <f t="shared" si="1"/>
        <v>20130727</v>
      </c>
      <c r="C4980" s="12">
        <f t="shared" si="2"/>
        <v>41482</v>
      </c>
      <c r="D4980" s="3" t="str">
        <f t="shared" si="3"/>
        <v>10</v>
      </c>
      <c r="E4980" s="13">
        <v>874.0</v>
      </c>
      <c r="F4980" s="14">
        <f>'Costo de tareas'!$B$15</f>
        <v>0.1964027778</v>
      </c>
      <c r="G4980" s="15">
        <f>'Producción diaria'!$T$3*$L$2*$M$2*$N$2*E4980*1000/'Costo de tareas'!$B$14</f>
        <v>1314.113131</v>
      </c>
      <c r="H4980" s="16">
        <f>IF(G4980 &gt; 'Costo de tareas'!$B$13, 'Costo de tareas'!$B$13, IF(G4980 &lt; 'Costo de tareas'!$B$13*0.2, 0, 'Costo de tareas'!$B$13- G4980))</f>
        <v>39.28055556</v>
      </c>
      <c r="I4980" s="17">
        <f>IF(H4980=0,'Costo de tareas'!$B$13,'Costo de tareas'!$B$13-H4980)</f>
        <v>0</v>
      </c>
      <c r="J4980" s="2"/>
      <c r="K4980" s="2"/>
      <c r="P4980" s="2"/>
    </row>
    <row r="4981">
      <c r="A4981" s="3" t="s">
        <v>6537</v>
      </c>
      <c r="B4981" s="11" t="str">
        <f t="shared" si="1"/>
        <v>20130727</v>
      </c>
      <c r="C4981" s="12">
        <f t="shared" si="2"/>
        <v>41482</v>
      </c>
      <c r="D4981" s="3" t="str">
        <f t="shared" si="3"/>
        <v>11</v>
      </c>
      <c r="E4981" s="13">
        <v>705.0</v>
      </c>
      <c r="F4981" s="14">
        <f>'Costo de tareas'!$B$15</f>
        <v>0.1964027778</v>
      </c>
      <c r="G4981" s="15">
        <f>'Producción diaria'!$T$3*$L$2*$M$2*$N$2*E4981*1000/'Costo de tareas'!$B$14</f>
        <v>1060.011164</v>
      </c>
      <c r="H4981" s="16">
        <f>IF(G4981 &gt; 'Costo de tareas'!$B$13, 'Costo de tareas'!$B$13, IF(G4981 &lt; 'Costo de tareas'!$B$13*0.2, 0, 'Costo de tareas'!$B$13- G4981))</f>
        <v>39.28055556</v>
      </c>
      <c r="I4981" s="17">
        <f>IF(H4981=0,'Costo de tareas'!$B$13,'Costo de tareas'!$B$13-H4981)</f>
        <v>0</v>
      </c>
      <c r="J4981" s="2"/>
      <c r="K4981" s="2"/>
      <c r="P4981" s="2"/>
    </row>
    <row r="4982">
      <c r="A4982" s="3" t="s">
        <v>6538</v>
      </c>
      <c r="B4982" s="11" t="str">
        <f t="shared" si="1"/>
        <v>20130727</v>
      </c>
      <c r="C4982" s="12">
        <f t="shared" si="2"/>
        <v>41482</v>
      </c>
      <c r="D4982" s="3" t="str">
        <f t="shared" si="3"/>
        <v>12</v>
      </c>
      <c r="E4982" s="13">
        <v>869.0</v>
      </c>
      <c r="F4982" s="14">
        <f>'Costo de tareas'!$B$15</f>
        <v>0.1964027778</v>
      </c>
      <c r="G4982" s="15">
        <f>'Producción diaria'!$T$3*$L$2*$M$2*$N$2*E4982*1000/'Costo de tareas'!$B$14</f>
        <v>1306.595322</v>
      </c>
      <c r="H4982" s="16">
        <f>IF(G4982 &gt; 'Costo de tareas'!$B$13, 'Costo de tareas'!$B$13, IF(G4982 &lt; 'Costo de tareas'!$B$13*0.2, 0, 'Costo de tareas'!$B$13- G4982))</f>
        <v>39.28055556</v>
      </c>
      <c r="I4982" s="17">
        <f>IF(H4982=0,'Costo de tareas'!$B$13,'Costo de tareas'!$B$13-H4982)</f>
        <v>0</v>
      </c>
      <c r="J4982" s="2"/>
      <c r="K4982" s="2"/>
      <c r="P4982" s="2"/>
    </row>
    <row r="4983">
      <c r="A4983" s="3" t="s">
        <v>6539</v>
      </c>
      <c r="B4983" s="11" t="str">
        <f t="shared" si="1"/>
        <v>20130727</v>
      </c>
      <c r="C4983" s="12">
        <f t="shared" si="2"/>
        <v>41482</v>
      </c>
      <c r="D4983" s="3" t="str">
        <f t="shared" si="3"/>
        <v>13</v>
      </c>
      <c r="E4983" s="13">
        <v>894.0</v>
      </c>
      <c r="F4983" s="14">
        <f>'Costo de tareas'!$B$15</f>
        <v>0.1964027778</v>
      </c>
      <c r="G4983" s="15">
        <f>'Producción diaria'!$T$3*$L$2*$M$2*$N$2*E4983*1000/'Costo de tareas'!$B$14</f>
        <v>1344.18437</v>
      </c>
      <c r="H4983" s="16">
        <f>IF(G4983 &gt; 'Costo de tareas'!$B$13, 'Costo de tareas'!$B$13, IF(G4983 &lt; 'Costo de tareas'!$B$13*0.2, 0, 'Costo de tareas'!$B$13- G4983))</f>
        <v>39.28055556</v>
      </c>
      <c r="I4983" s="17">
        <f>IF(H4983=0,'Costo de tareas'!$B$13,'Costo de tareas'!$B$13-H4983)</f>
        <v>0</v>
      </c>
      <c r="J4983" s="2"/>
      <c r="K4983" s="2"/>
      <c r="P4983" s="2"/>
    </row>
    <row r="4984">
      <c r="A4984" s="3" t="s">
        <v>6540</v>
      </c>
      <c r="B4984" s="11" t="str">
        <f t="shared" si="1"/>
        <v>20130727</v>
      </c>
      <c r="C4984" s="12">
        <f t="shared" si="2"/>
        <v>41482</v>
      </c>
      <c r="D4984" s="3" t="str">
        <f t="shared" si="3"/>
        <v>14</v>
      </c>
      <c r="E4984" s="13">
        <v>842.0</v>
      </c>
      <c r="F4984" s="14">
        <f>'Costo de tareas'!$B$15</f>
        <v>0.1964027778</v>
      </c>
      <c r="G4984" s="15">
        <f>'Producción diaria'!$T$3*$L$2*$M$2*$N$2*E4984*1000/'Costo de tareas'!$B$14</f>
        <v>1265.999149</v>
      </c>
      <c r="H4984" s="16">
        <f>IF(G4984 &gt; 'Costo de tareas'!$B$13, 'Costo de tareas'!$B$13, IF(G4984 &lt; 'Costo de tareas'!$B$13*0.2, 0, 'Costo de tareas'!$B$13- G4984))</f>
        <v>39.28055556</v>
      </c>
      <c r="I4984" s="17">
        <f>IF(H4984=0,'Costo de tareas'!$B$13,'Costo de tareas'!$B$13-H4984)</f>
        <v>0</v>
      </c>
      <c r="J4984" s="2"/>
      <c r="K4984" s="2"/>
      <c r="P4984" s="2"/>
    </row>
    <row r="4985">
      <c r="A4985" s="3" t="s">
        <v>6541</v>
      </c>
      <c r="B4985" s="11" t="str">
        <f t="shared" si="1"/>
        <v>20130727</v>
      </c>
      <c r="C4985" s="12">
        <f t="shared" si="2"/>
        <v>41482</v>
      </c>
      <c r="D4985" s="3" t="str">
        <f t="shared" si="3"/>
        <v>15</v>
      </c>
      <c r="E4985" s="13">
        <v>638.0</v>
      </c>
      <c r="F4985" s="14">
        <f>'Costo de tareas'!$B$15</f>
        <v>0.1964027778</v>
      </c>
      <c r="G4985" s="15">
        <f>'Producción diaria'!$T$3*$L$2*$M$2*$N$2*E4985*1000/'Costo de tareas'!$B$14</f>
        <v>959.2725146</v>
      </c>
      <c r="H4985" s="16">
        <f>IF(G4985 &gt; 'Costo de tareas'!$B$13, 'Costo de tareas'!$B$13, IF(G4985 &lt; 'Costo de tareas'!$B$13*0.2, 0, 'Costo de tareas'!$B$13- G4985))</f>
        <v>39.28055556</v>
      </c>
      <c r="I4985" s="17">
        <f>IF(H4985=0,'Costo de tareas'!$B$13,'Costo de tareas'!$B$13-H4985)</f>
        <v>0</v>
      </c>
      <c r="J4985" s="2"/>
      <c r="K4985" s="2"/>
      <c r="P4985" s="2"/>
    </row>
    <row r="4986">
      <c r="A4986" s="3" t="s">
        <v>6542</v>
      </c>
      <c r="B4986" s="11" t="str">
        <f t="shared" si="1"/>
        <v>20130727</v>
      </c>
      <c r="C4986" s="12">
        <f t="shared" si="2"/>
        <v>41482</v>
      </c>
      <c r="D4986" s="3" t="str">
        <f t="shared" si="3"/>
        <v>16</v>
      </c>
      <c r="E4986" s="13">
        <v>489.0</v>
      </c>
      <c r="F4986" s="14">
        <f>'Costo de tareas'!$B$15</f>
        <v>0.1964027778</v>
      </c>
      <c r="G4986" s="15">
        <f>'Producción diaria'!$T$3*$L$2*$M$2*$N$2*E4986*1000/'Costo de tareas'!$B$14</f>
        <v>735.2417863</v>
      </c>
      <c r="H4986" s="16">
        <f>IF(G4986 &gt; 'Costo de tareas'!$B$13, 'Costo de tareas'!$B$13, IF(G4986 &lt; 'Costo de tareas'!$B$13*0.2, 0, 'Costo de tareas'!$B$13- G4986))</f>
        <v>39.28055556</v>
      </c>
      <c r="I4986" s="17">
        <f>IF(H4986=0,'Costo de tareas'!$B$13,'Costo de tareas'!$B$13-H4986)</f>
        <v>0</v>
      </c>
      <c r="J4986" s="2"/>
      <c r="K4986" s="2"/>
      <c r="P4986" s="2"/>
    </row>
    <row r="4987">
      <c r="A4987" s="3" t="s">
        <v>6543</v>
      </c>
      <c r="B4987" s="11" t="str">
        <f t="shared" si="1"/>
        <v>20130727</v>
      </c>
      <c r="C4987" s="12">
        <f t="shared" si="2"/>
        <v>41482</v>
      </c>
      <c r="D4987" s="3" t="str">
        <f t="shared" si="3"/>
        <v>17</v>
      </c>
      <c r="E4987" s="13">
        <v>363.0</v>
      </c>
      <c r="F4987" s="14">
        <f>'Costo de tareas'!$B$15</f>
        <v>0.1964027778</v>
      </c>
      <c r="G4987" s="15">
        <f>'Producción diaria'!$T$3*$L$2*$M$2*$N$2*E4987*1000/'Costo de tareas'!$B$14</f>
        <v>545.7929825</v>
      </c>
      <c r="H4987" s="16">
        <f>IF(G4987 &gt; 'Costo de tareas'!$B$13, 'Costo de tareas'!$B$13, IF(G4987 &lt; 'Costo de tareas'!$B$13*0.2, 0, 'Costo de tareas'!$B$13- G4987))</f>
        <v>39.28055556</v>
      </c>
      <c r="I4987" s="17">
        <f>IF(H4987=0,'Costo de tareas'!$B$13,'Costo de tareas'!$B$13-H4987)</f>
        <v>0</v>
      </c>
      <c r="J4987" s="2"/>
      <c r="K4987" s="2"/>
      <c r="P4987" s="2"/>
    </row>
    <row r="4988">
      <c r="A4988" s="3" t="s">
        <v>6544</v>
      </c>
      <c r="B4988" s="11" t="str">
        <f t="shared" si="1"/>
        <v>20130727</v>
      </c>
      <c r="C4988" s="12">
        <f t="shared" si="2"/>
        <v>41482</v>
      </c>
      <c r="D4988" s="3" t="str">
        <f t="shared" si="3"/>
        <v>18</v>
      </c>
      <c r="E4988" s="13">
        <v>17.0</v>
      </c>
      <c r="F4988" s="14">
        <f>'Costo de tareas'!$B$15</f>
        <v>0.1964027778</v>
      </c>
      <c r="G4988" s="15">
        <f>'Producción diaria'!$T$3*$L$2*$M$2*$N$2*E4988*1000/'Costo de tareas'!$B$14</f>
        <v>25.5605529</v>
      </c>
      <c r="H4988" s="16">
        <f>IF(G4988 &gt; 'Costo de tareas'!$B$13, 'Costo de tareas'!$B$13, IF(G4988 &lt; 'Costo de tareas'!$B$13*0.2, 0, 'Costo de tareas'!$B$13- G4988))</f>
        <v>13.72000266</v>
      </c>
      <c r="I4988" s="17">
        <f>IF(H4988=0,'Costo de tareas'!$B$13,'Costo de tareas'!$B$13-H4988)</f>
        <v>25.5605529</v>
      </c>
      <c r="J4988" s="2"/>
      <c r="K4988" s="2"/>
      <c r="P4988" s="2"/>
    </row>
    <row r="4989">
      <c r="A4989" s="3" t="s">
        <v>6545</v>
      </c>
      <c r="B4989" s="11" t="str">
        <f t="shared" si="1"/>
        <v>20130727</v>
      </c>
      <c r="C4989" s="12">
        <f t="shared" si="2"/>
        <v>41482</v>
      </c>
      <c r="D4989" s="3" t="str">
        <f t="shared" si="3"/>
        <v>19</v>
      </c>
      <c r="E4989" s="13">
        <v>8.0</v>
      </c>
      <c r="F4989" s="14">
        <f>'Costo de tareas'!$B$15</f>
        <v>0.1964027778</v>
      </c>
      <c r="G4989" s="15">
        <f>'Producción diaria'!$T$3*$L$2*$M$2*$N$2*E4989*1000/'Costo de tareas'!$B$14</f>
        <v>12.02849548</v>
      </c>
      <c r="H4989" s="16">
        <f>IF(G4989 &gt; 'Costo de tareas'!$B$13, 'Costo de tareas'!$B$13, IF(G4989 &lt; 'Costo de tareas'!$B$13*0.2, 0, 'Costo de tareas'!$B$13- G4989))</f>
        <v>27.25206007</v>
      </c>
      <c r="I4989" s="17">
        <f>IF(H4989=0,'Costo de tareas'!$B$13,'Costo de tareas'!$B$13-H4989)</f>
        <v>12.02849548</v>
      </c>
      <c r="J4989" s="2"/>
      <c r="K4989" s="2"/>
      <c r="P4989" s="2"/>
    </row>
    <row r="4990">
      <c r="A4990" s="3" t="s">
        <v>6546</v>
      </c>
      <c r="B4990" s="11" t="str">
        <f t="shared" si="1"/>
        <v>20130727</v>
      </c>
      <c r="C4990" s="12">
        <f t="shared" si="2"/>
        <v>41482</v>
      </c>
      <c r="D4990" s="3" t="str">
        <f t="shared" si="3"/>
        <v>20</v>
      </c>
      <c r="E4990" s="13">
        <v>0.0</v>
      </c>
      <c r="F4990" s="14">
        <f>'Costo de tareas'!$B$15</f>
        <v>0.1964027778</v>
      </c>
      <c r="G4990" s="15">
        <f>'Producción diaria'!$T$3*$L$2*$M$2*$N$2*E4990*1000/'Costo de tareas'!$B$14</f>
        <v>0</v>
      </c>
      <c r="H4990" s="16">
        <f>IF(G4990 &gt; 'Costo de tareas'!$B$13, 'Costo de tareas'!$B$13, IF(G4990 &lt; 'Costo de tareas'!$B$13*0.2, 0, 'Costo de tareas'!$B$13- G4990))</f>
        <v>0</v>
      </c>
      <c r="I4990" s="17">
        <f>IF(H4990=0,'Costo de tareas'!$B$13,'Costo de tareas'!$B$13-H4990)</f>
        <v>39.28055556</v>
      </c>
      <c r="J4990" s="2"/>
      <c r="K4990" s="2"/>
      <c r="P4990" s="2"/>
    </row>
    <row r="4991">
      <c r="A4991" s="3" t="s">
        <v>6547</v>
      </c>
      <c r="B4991" s="11" t="str">
        <f t="shared" si="1"/>
        <v>20130727</v>
      </c>
      <c r="C4991" s="12">
        <f t="shared" si="2"/>
        <v>41482</v>
      </c>
      <c r="D4991" s="3" t="str">
        <f t="shared" si="3"/>
        <v>21</v>
      </c>
      <c r="E4991" s="13">
        <v>0.0</v>
      </c>
      <c r="F4991" s="14">
        <f>'Costo de tareas'!$B$15</f>
        <v>0.1964027778</v>
      </c>
      <c r="G4991" s="15">
        <f>'Producción diaria'!$T$3*$L$2*$M$2*$N$2*E4991*1000/'Costo de tareas'!$B$14</f>
        <v>0</v>
      </c>
      <c r="H4991" s="16">
        <f>IF(G4991 &gt; 'Costo de tareas'!$B$13, 'Costo de tareas'!$B$13, IF(G4991 &lt; 'Costo de tareas'!$B$13*0.2, 0, 'Costo de tareas'!$B$13- G4991))</f>
        <v>0</v>
      </c>
      <c r="I4991" s="17">
        <f>IF(H4991=0,'Costo de tareas'!$B$13,'Costo de tareas'!$B$13-H4991)</f>
        <v>39.28055556</v>
      </c>
      <c r="J4991" s="2"/>
      <c r="K4991" s="2"/>
      <c r="P4991" s="2"/>
    </row>
    <row r="4992">
      <c r="A4992" s="3" t="s">
        <v>6548</v>
      </c>
      <c r="B4992" s="11" t="str">
        <f t="shared" si="1"/>
        <v>20130727</v>
      </c>
      <c r="C4992" s="12">
        <f t="shared" si="2"/>
        <v>41482</v>
      </c>
      <c r="D4992" s="3" t="str">
        <f t="shared" si="3"/>
        <v>22</v>
      </c>
      <c r="E4992" s="13">
        <v>0.0</v>
      </c>
      <c r="F4992" s="14">
        <f>'Costo de tareas'!$B$15</f>
        <v>0.1964027778</v>
      </c>
      <c r="G4992" s="15">
        <f>'Producción diaria'!$T$3*$L$2*$M$2*$N$2*E4992*1000/'Costo de tareas'!$B$14</f>
        <v>0</v>
      </c>
      <c r="H4992" s="16">
        <f>IF(G4992 &gt; 'Costo de tareas'!$B$13, 'Costo de tareas'!$B$13, IF(G4992 &lt; 'Costo de tareas'!$B$13*0.2, 0, 'Costo de tareas'!$B$13- G4992))</f>
        <v>0</v>
      </c>
      <c r="I4992" s="17">
        <f>IF(H4992=0,'Costo de tareas'!$B$13,'Costo de tareas'!$B$13-H4992)</f>
        <v>39.28055556</v>
      </c>
      <c r="J4992" s="2"/>
      <c r="K4992" s="2"/>
      <c r="P4992" s="2"/>
    </row>
    <row r="4993">
      <c r="A4993" s="3" t="s">
        <v>6549</v>
      </c>
      <c r="B4993" s="11" t="str">
        <f t="shared" si="1"/>
        <v>20130727</v>
      </c>
      <c r="C4993" s="12">
        <f t="shared" si="2"/>
        <v>41482</v>
      </c>
      <c r="D4993" s="3" t="str">
        <f t="shared" si="3"/>
        <v>23</v>
      </c>
      <c r="E4993" s="13">
        <v>0.0</v>
      </c>
      <c r="F4993" s="14">
        <f>'Costo de tareas'!$B$15</f>
        <v>0.1964027778</v>
      </c>
      <c r="G4993" s="15">
        <f>'Producción diaria'!$T$3*$L$2*$M$2*$N$2*E4993*1000/'Costo de tareas'!$B$14</f>
        <v>0</v>
      </c>
      <c r="H4993" s="16">
        <f>IF(G4993 &gt; 'Costo de tareas'!$B$13, 'Costo de tareas'!$B$13, IF(G4993 &lt; 'Costo de tareas'!$B$13*0.2, 0, 'Costo de tareas'!$B$13- G4993))</f>
        <v>0</v>
      </c>
      <c r="I4993" s="17">
        <f>IF(H4993=0,'Costo de tareas'!$B$13,'Costo de tareas'!$B$13-H4993)</f>
        <v>39.28055556</v>
      </c>
      <c r="J4993" s="2"/>
      <c r="K4993" s="2"/>
      <c r="P4993" s="2"/>
    </row>
    <row r="4994">
      <c r="A4994" s="3" t="s">
        <v>6550</v>
      </c>
      <c r="B4994" s="11" t="str">
        <f t="shared" si="1"/>
        <v>20130728</v>
      </c>
      <c r="C4994" s="12">
        <f t="shared" si="2"/>
        <v>41483</v>
      </c>
      <c r="D4994" s="3" t="str">
        <f t="shared" si="3"/>
        <v>00</v>
      </c>
      <c r="E4994" s="13">
        <v>0.0</v>
      </c>
      <c r="F4994" s="14">
        <f>'Costo de tareas'!$B$15</f>
        <v>0.1964027778</v>
      </c>
      <c r="G4994" s="15">
        <f>'Producción diaria'!$T$3*$L$2*$M$2*$N$2*E4994*1000/'Costo de tareas'!$B$14</f>
        <v>0</v>
      </c>
      <c r="H4994" s="16">
        <f>IF(G4994 &gt; 'Costo de tareas'!$B$13, 'Costo de tareas'!$B$13, IF(G4994 &lt; 'Costo de tareas'!$B$13*0.2, 0, 'Costo de tareas'!$B$13- G4994))</f>
        <v>0</v>
      </c>
      <c r="I4994" s="17">
        <f>IF(H4994=0,'Costo de tareas'!$B$13,'Costo de tareas'!$B$13-H4994)</f>
        <v>39.28055556</v>
      </c>
      <c r="J4994" s="2"/>
      <c r="K4994" s="2"/>
      <c r="P4994" s="2"/>
    </row>
    <row r="4995">
      <c r="A4995" s="3" t="s">
        <v>6551</v>
      </c>
      <c r="B4995" s="11" t="str">
        <f t="shared" si="1"/>
        <v>20130728</v>
      </c>
      <c r="C4995" s="12">
        <f t="shared" si="2"/>
        <v>41483</v>
      </c>
      <c r="D4995" s="3" t="str">
        <f t="shared" si="3"/>
        <v>01</v>
      </c>
      <c r="E4995" s="13">
        <v>0.0</v>
      </c>
      <c r="F4995" s="14">
        <f>'Costo de tareas'!$B$15</f>
        <v>0.1964027778</v>
      </c>
      <c r="G4995" s="15">
        <f>'Producción diaria'!$T$3*$L$2*$M$2*$N$2*E4995*1000/'Costo de tareas'!$B$14</f>
        <v>0</v>
      </c>
      <c r="H4995" s="16">
        <f>IF(G4995 &gt; 'Costo de tareas'!$B$13, 'Costo de tareas'!$B$13, IF(G4995 &lt; 'Costo de tareas'!$B$13*0.2, 0, 'Costo de tareas'!$B$13- G4995))</f>
        <v>0</v>
      </c>
      <c r="I4995" s="17">
        <f>IF(H4995=0,'Costo de tareas'!$B$13,'Costo de tareas'!$B$13-H4995)</f>
        <v>39.28055556</v>
      </c>
      <c r="J4995" s="2"/>
      <c r="K4995" s="2"/>
      <c r="P4995" s="2"/>
    </row>
    <row r="4996">
      <c r="A4996" s="3" t="s">
        <v>6552</v>
      </c>
      <c r="B4996" s="11" t="str">
        <f t="shared" si="1"/>
        <v>20130728</v>
      </c>
      <c r="C4996" s="12">
        <f t="shared" si="2"/>
        <v>41483</v>
      </c>
      <c r="D4996" s="3" t="str">
        <f t="shared" si="3"/>
        <v>02</v>
      </c>
      <c r="E4996" s="13">
        <v>0.0</v>
      </c>
      <c r="F4996" s="14">
        <f>'Costo de tareas'!$B$15</f>
        <v>0.1964027778</v>
      </c>
      <c r="G4996" s="15">
        <f>'Producción diaria'!$T$3*$L$2*$M$2*$N$2*E4996*1000/'Costo de tareas'!$B$14</f>
        <v>0</v>
      </c>
      <c r="H4996" s="16">
        <f>IF(G4996 &gt; 'Costo de tareas'!$B$13, 'Costo de tareas'!$B$13, IF(G4996 &lt; 'Costo de tareas'!$B$13*0.2, 0, 'Costo de tareas'!$B$13- G4996))</f>
        <v>0</v>
      </c>
      <c r="I4996" s="17">
        <f>IF(H4996=0,'Costo de tareas'!$B$13,'Costo de tareas'!$B$13-H4996)</f>
        <v>39.28055556</v>
      </c>
      <c r="J4996" s="2"/>
      <c r="K4996" s="2"/>
      <c r="P4996" s="2"/>
    </row>
    <row r="4997">
      <c r="A4997" s="3" t="s">
        <v>6553</v>
      </c>
      <c r="B4997" s="11" t="str">
        <f t="shared" si="1"/>
        <v>20130728</v>
      </c>
      <c r="C4997" s="12">
        <f t="shared" si="2"/>
        <v>41483</v>
      </c>
      <c r="D4997" s="3" t="str">
        <f t="shared" si="3"/>
        <v>03</v>
      </c>
      <c r="E4997" s="13">
        <v>0.0</v>
      </c>
      <c r="F4997" s="14">
        <f>'Costo de tareas'!$B$15</f>
        <v>0.1964027778</v>
      </c>
      <c r="G4997" s="15">
        <f>'Producción diaria'!$T$3*$L$2*$M$2*$N$2*E4997*1000/'Costo de tareas'!$B$14</f>
        <v>0</v>
      </c>
      <c r="H4997" s="16">
        <f>IF(G4997 &gt; 'Costo de tareas'!$B$13, 'Costo de tareas'!$B$13, IF(G4997 &lt; 'Costo de tareas'!$B$13*0.2, 0, 'Costo de tareas'!$B$13- G4997))</f>
        <v>0</v>
      </c>
      <c r="I4997" s="17">
        <f>IF(H4997=0,'Costo de tareas'!$B$13,'Costo de tareas'!$B$13-H4997)</f>
        <v>39.28055556</v>
      </c>
      <c r="J4997" s="2"/>
      <c r="K4997" s="2"/>
      <c r="P4997" s="2"/>
    </row>
    <row r="4998">
      <c r="A4998" s="3" t="s">
        <v>6554</v>
      </c>
      <c r="B4998" s="11" t="str">
        <f t="shared" si="1"/>
        <v>20130728</v>
      </c>
      <c r="C4998" s="12">
        <f t="shared" si="2"/>
        <v>41483</v>
      </c>
      <c r="D4998" s="3" t="str">
        <f t="shared" si="3"/>
        <v>04</v>
      </c>
      <c r="E4998" s="13">
        <v>0.0</v>
      </c>
      <c r="F4998" s="14">
        <f>'Costo de tareas'!$B$15</f>
        <v>0.1964027778</v>
      </c>
      <c r="G4998" s="15">
        <f>'Producción diaria'!$T$3*$L$2*$M$2*$N$2*E4998*1000/'Costo de tareas'!$B$14</f>
        <v>0</v>
      </c>
      <c r="H4998" s="16">
        <f>IF(G4998 &gt; 'Costo de tareas'!$B$13, 'Costo de tareas'!$B$13, IF(G4998 &lt; 'Costo de tareas'!$B$13*0.2, 0, 'Costo de tareas'!$B$13- G4998))</f>
        <v>0</v>
      </c>
      <c r="I4998" s="17">
        <f>IF(H4998=0,'Costo de tareas'!$B$13,'Costo de tareas'!$B$13-H4998)</f>
        <v>39.28055556</v>
      </c>
      <c r="J4998" s="2"/>
      <c r="K4998" s="2"/>
      <c r="P4998" s="2"/>
    </row>
    <row r="4999">
      <c r="A4999" s="3" t="s">
        <v>6555</v>
      </c>
      <c r="B4999" s="11" t="str">
        <f t="shared" si="1"/>
        <v>20130728</v>
      </c>
      <c r="C4999" s="12">
        <f t="shared" si="2"/>
        <v>41483</v>
      </c>
      <c r="D4999" s="3" t="str">
        <f t="shared" si="3"/>
        <v>05</v>
      </c>
      <c r="E4999" s="13">
        <v>0.0</v>
      </c>
      <c r="F4999" s="14">
        <f>'Costo de tareas'!$B$15</f>
        <v>0.1964027778</v>
      </c>
      <c r="G4999" s="15">
        <f>'Producción diaria'!$T$3*$L$2*$M$2*$N$2*E4999*1000/'Costo de tareas'!$B$14</f>
        <v>0</v>
      </c>
      <c r="H4999" s="16">
        <f>IF(G4999 &gt; 'Costo de tareas'!$B$13, 'Costo de tareas'!$B$13, IF(G4999 &lt; 'Costo de tareas'!$B$13*0.2, 0, 'Costo de tareas'!$B$13- G4999))</f>
        <v>0</v>
      </c>
      <c r="I4999" s="17">
        <f>IF(H4999=0,'Costo de tareas'!$B$13,'Costo de tareas'!$B$13-H4999)</f>
        <v>39.28055556</v>
      </c>
      <c r="J4999" s="2"/>
      <c r="K4999" s="2"/>
      <c r="P4999" s="2"/>
    </row>
    <row r="5000">
      <c r="A5000" s="3" t="s">
        <v>6556</v>
      </c>
      <c r="B5000" s="11" t="str">
        <f t="shared" si="1"/>
        <v>20130728</v>
      </c>
      <c r="C5000" s="12">
        <f t="shared" si="2"/>
        <v>41483</v>
      </c>
      <c r="D5000" s="3" t="str">
        <f t="shared" si="3"/>
        <v>06</v>
      </c>
      <c r="E5000" s="13">
        <v>124.0</v>
      </c>
      <c r="F5000" s="14">
        <f>'Costo de tareas'!$B$15</f>
        <v>0.1964027778</v>
      </c>
      <c r="G5000" s="15">
        <f>'Producción diaria'!$T$3*$L$2*$M$2*$N$2*E5000*1000/'Costo de tareas'!$B$14</f>
        <v>186.44168</v>
      </c>
      <c r="H5000" s="16">
        <f>IF(G5000 &gt; 'Costo de tareas'!$B$13, 'Costo de tareas'!$B$13, IF(G5000 &lt; 'Costo de tareas'!$B$13*0.2, 0, 'Costo de tareas'!$B$13- G5000))</f>
        <v>39.28055556</v>
      </c>
      <c r="I5000" s="17">
        <f>IF(H5000=0,'Costo de tareas'!$B$13,'Costo de tareas'!$B$13-H5000)</f>
        <v>0</v>
      </c>
      <c r="J5000" s="2"/>
      <c r="K5000" s="2"/>
      <c r="P5000" s="2"/>
    </row>
    <row r="5001">
      <c r="A5001" s="3" t="s">
        <v>6557</v>
      </c>
      <c r="B5001" s="11" t="str">
        <f t="shared" si="1"/>
        <v>20130728</v>
      </c>
      <c r="C5001" s="12">
        <f t="shared" si="2"/>
        <v>41483</v>
      </c>
      <c r="D5001" s="3" t="str">
        <f t="shared" si="3"/>
        <v>07</v>
      </c>
      <c r="E5001" s="13">
        <v>282.0</v>
      </c>
      <c r="F5001" s="14">
        <f>'Costo de tareas'!$B$15</f>
        <v>0.1964027778</v>
      </c>
      <c r="G5001" s="15">
        <f>'Producción diaria'!$T$3*$L$2*$M$2*$N$2*E5001*1000/'Costo de tareas'!$B$14</f>
        <v>424.0044657</v>
      </c>
      <c r="H5001" s="16">
        <f>IF(G5001 &gt; 'Costo de tareas'!$B$13, 'Costo de tareas'!$B$13, IF(G5001 &lt; 'Costo de tareas'!$B$13*0.2, 0, 'Costo de tareas'!$B$13- G5001))</f>
        <v>39.28055556</v>
      </c>
      <c r="I5001" s="17">
        <f>IF(H5001=0,'Costo de tareas'!$B$13,'Costo de tareas'!$B$13-H5001)</f>
        <v>0</v>
      </c>
      <c r="J5001" s="2"/>
      <c r="K5001" s="2"/>
      <c r="P5001" s="2"/>
    </row>
    <row r="5002">
      <c r="A5002" s="3" t="s">
        <v>6558</v>
      </c>
      <c r="B5002" s="11" t="str">
        <f t="shared" si="1"/>
        <v>20130728</v>
      </c>
      <c r="C5002" s="12">
        <f t="shared" si="2"/>
        <v>41483</v>
      </c>
      <c r="D5002" s="3" t="str">
        <f t="shared" si="3"/>
        <v>08</v>
      </c>
      <c r="E5002" s="13">
        <v>501.0</v>
      </c>
      <c r="F5002" s="14">
        <f>'Costo de tareas'!$B$15</f>
        <v>0.1964027778</v>
      </c>
      <c r="G5002" s="15">
        <f>'Producción diaria'!$T$3*$L$2*$M$2*$N$2*E5002*1000/'Costo de tareas'!$B$14</f>
        <v>753.2845295</v>
      </c>
      <c r="H5002" s="16">
        <f>IF(G5002 &gt; 'Costo de tareas'!$B$13, 'Costo de tareas'!$B$13, IF(G5002 &lt; 'Costo de tareas'!$B$13*0.2, 0, 'Costo de tareas'!$B$13- G5002))</f>
        <v>39.28055556</v>
      </c>
      <c r="I5002" s="17">
        <f>IF(H5002=0,'Costo de tareas'!$B$13,'Costo de tareas'!$B$13-H5002)</f>
        <v>0</v>
      </c>
      <c r="J5002" s="2"/>
      <c r="K5002" s="2"/>
      <c r="P5002" s="2"/>
    </row>
    <row r="5003">
      <c r="A5003" s="3" t="s">
        <v>6559</v>
      </c>
      <c r="B5003" s="11" t="str">
        <f t="shared" si="1"/>
        <v>20130728</v>
      </c>
      <c r="C5003" s="12">
        <f t="shared" si="2"/>
        <v>41483</v>
      </c>
      <c r="D5003" s="3" t="str">
        <f t="shared" si="3"/>
        <v>09</v>
      </c>
      <c r="E5003" s="13">
        <v>632.0</v>
      </c>
      <c r="F5003" s="14">
        <f>'Costo de tareas'!$B$15</f>
        <v>0.1964027778</v>
      </c>
      <c r="G5003" s="15">
        <f>'Producción diaria'!$T$3*$L$2*$M$2*$N$2*E5003*1000/'Costo de tareas'!$B$14</f>
        <v>950.251143</v>
      </c>
      <c r="H5003" s="16">
        <f>IF(G5003 &gt; 'Costo de tareas'!$B$13, 'Costo de tareas'!$B$13, IF(G5003 &lt; 'Costo de tareas'!$B$13*0.2, 0, 'Costo de tareas'!$B$13- G5003))</f>
        <v>39.28055556</v>
      </c>
      <c r="I5003" s="17">
        <f>IF(H5003=0,'Costo de tareas'!$B$13,'Costo de tareas'!$B$13-H5003)</f>
        <v>0</v>
      </c>
      <c r="J5003" s="2"/>
      <c r="K5003" s="2"/>
      <c r="P5003" s="2"/>
    </row>
    <row r="5004">
      <c r="A5004" s="3" t="s">
        <v>6560</v>
      </c>
      <c r="B5004" s="11" t="str">
        <f t="shared" si="1"/>
        <v>20130728</v>
      </c>
      <c r="C5004" s="12">
        <f t="shared" si="2"/>
        <v>41483</v>
      </c>
      <c r="D5004" s="3" t="str">
        <f t="shared" si="3"/>
        <v>10</v>
      </c>
      <c r="E5004" s="13">
        <v>68.0</v>
      </c>
      <c r="F5004" s="14">
        <f>'Costo de tareas'!$B$15</f>
        <v>0.1964027778</v>
      </c>
      <c r="G5004" s="15">
        <f>'Producción diaria'!$T$3*$L$2*$M$2*$N$2*E5004*1000/'Costo de tareas'!$B$14</f>
        <v>102.2422116</v>
      </c>
      <c r="H5004" s="16">
        <f>IF(G5004 &gt; 'Costo de tareas'!$B$13, 'Costo de tareas'!$B$13, IF(G5004 &lt; 'Costo de tareas'!$B$13*0.2, 0, 'Costo de tareas'!$B$13- G5004))</f>
        <v>39.28055556</v>
      </c>
      <c r="I5004" s="17">
        <f>IF(H5004=0,'Costo de tareas'!$B$13,'Costo de tareas'!$B$13-H5004)</f>
        <v>0</v>
      </c>
      <c r="J5004" s="2"/>
      <c r="K5004" s="2"/>
      <c r="P5004" s="2"/>
    </row>
    <row r="5005">
      <c r="A5005" s="3" t="s">
        <v>6561</v>
      </c>
      <c r="B5005" s="11" t="str">
        <f t="shared" si="1"/>
        <v>20130728</v>
      </c>
      <c r="C5005" s="12">
        <f t="shared" si="2"/>
        <v>41483</v>
      </c>
      <c r="D5005" s="3" t="str">
        <f t="shared" si="3"/>
        <v>11</v>
      </c>
      <c r="E5005" s="13">
        <v>37.0</v>
      </c>
      <c r="F5005" s="14">
        <f>'Costo de tareas'!$B$15</f>
        <v>0.1964027778</v>
      </c>
      <c r="G5005" s="15">
        <f>'Producción diaria'!$T$3*$L$2*$M$2*$N$2*E5005*1000/'Costo de tareas'!$B$14</f>
        <v>55.6317916</v>
      </c>
      <c r="H5005" s="16">
        <f>IF(G5005 &gt; 'Costo de tareas'!$B$13, 'Costo de tareas'!$B$13, IF(G5005 &lt; 'Costo de tareas'!$B$13*0.2, 0, 'Costo de tareas'!$B$13- G5005))</f>
        <v>39.28055556</v>
      </c>
      <c r="I5005" s="17">
        <f>IF(H5005=0,'Costo de tareas'!$B$13,'Costo de tareas'!$B$13-H5005)</f>
        <v>0</v>
      </c>
      <c r="J5005" s="2"/>
      <c r="K5005" s="2"/>
      <c r="P5005" s="2"/>
    </row>
    <row r="5006">
      <c r="A5006" s="3" t="s">
        <v>6562</v>
      </c>
      <c r="B5006" s="11" t="str">
        <f t="shared" si="1"/>
        <v>20130728</v>
      </c>
      <c r="C5006" s="12">
        <f t="shared" si="2"/>
        <v>41483</v>
      </c>
      <c r="D5006" s="3" t="str">
        <f t="shared" si="3"/>
        <v>12</v>
      </c>
      <c r="E5006" s="13">
        <v>663.0</v>
      </c>
      <c r="F5006" s="14">
        <f>'Costo de tareas'!$B$15</f>
        <v>0.1964027778</v>
      </c>
      <c r="G5006" s="15">
        <f>'Producción diaria'!$T$3*$L$2*$M$2*$N$2*E5006*1000/'Costo de tareas'!$B$14</f>
        <v>996.861563</v>
      </c>
      <c r="H5006" s="16">
        <f>IF(G5006 &gt; 'Costo de tareas'!$B$13, 'Costo de tareas'!$B$13, IF(G5006 &lt; 'Costo de tareas'!$B$13*0.2, 0, 'Costo de tareas'!$B$13- G5006))</f>
        <v>39.28055556</v>
      </c>
      <c r="I5006" s="17">
        <f>IF(H5006=0,'Costo de tareas'!$B$13,'Costo de tareas'!$B$13-H5006)</f>
        <v>0</v>
      </c>
      <c r="J5006" s="2"/>
      <c r="K5006" s="2"/>
      <c r="P5006" s="2"/>
    </row>
    <row r="5007">
      <c r="A5007" s="3" t="s">
        <v>6563</v>
      </c>
      <c r="B5007" s="11" t="str">
        <f t="shared" si="1"/>
        <v>20130728</v>
      </c>
      <c r="C5007" s="12">
        <f t="shared" si="2"/>
        <v>41483</v>
      </c>
      <c r="D5007" s="3" t="str">
        <f t="shared" si="3"/>
        <v>13</v>
      </c>
      <c r="E5007" s="13">
        <v>589.0</v>
      </c>
      <c r="F5007" s="14">
        <f>'Costo de tareas'!$B$15</f>
        <v>0.1964027778</v>
      </c>
      <c r="G5007" s="15">
        <f>'Producción diaria'!$T$3*$L$2*$M$2*$N$2*E5007*1000/'Costo de tareas'!$B$14</f>
        <v>885.5979798</v>
      </c>
      <c r="H5007" s="16">
        <f>IF(G5007 &gt; 'Costo de tareas'!$B$13, 'Costo de tareas'!$B$13, IF(G5007 &lt; 'Costo de tareas'!$B$13*0.2, 0, 'Costo de tareas'!$B$13- G5007))</f>
        <v>39.28055556</v>
      </c>
      <c r="I5007" s="17">
        <f>IF(H5007=0,'Costo de tareas'!$B$13,'Costo de tareas'!$B$13-H5007)</f>
        <v>0</v>
      </c>
      <c r="J5007" s="2"/>
      <c r="K5007" s="2"/>
      <c r="P5007" s="2"/>
    </row>
    <row r="5008">
      <c r="A5008" s="3" t="s">
        <v>6564</v>
      </c>
      <c r="B5008" s="11" t="str">
        <f t="shared" si="1"/>
        <v>20130728</v>
      </c>
      <c r="C5008" s="12">
        <f t="shared" si="2"/>
        <v>41483</v>
      </c>
      <c r="D5008" s="3" t="str">
        <f t="shared" si="3"/>
        <v>14</v>
      </c>
      <c r="E5008" s="13">
        <v>76.0</v>
      </c>
      <c r="F5008" s="14">
        <f>'Costo de tareas'!$B$15</f>
        <v>0.1964027778</v>
      </c>
      <c r="G5008" s="15">
        <f>'Producción diaria'!$T$3*$L$2*$M$2*$N$2*E5008*1000/'Costo de tareas'!$B$14</f>
        <v>114.2707071</v>
      </c>
      <c r="H5008" s="16">
        <f>IF(G5008 &gt; 'Costo de tareas'!$B$13, 'Costo de tareas'!$B$13, IF(G5008 &lt; 'Costo de tareas'!$B$13*0.2, 0, 'Costo de tareas'!$B$13- G5008))</f>
        <v>39.28055556</v>
      </c>
      <c r="I5008" s="17">
        <f>IF(H5008=0,'Costo de tareas'!$B$13,'Costo de tareas'!$B$13-H5008)</f>
        <v>0</v>
      </c>
      <c r="J5008" s="2"/>
      <c r="K5008" s="2"/>
      <c r="P5008" s="2"/>
    </row>
    <row r="5009">
      <c r="A5009" s="3" t="s">
        <v>6565</v>
      </c>
      <c r="B5009" s="11" t="str">
        <f t="shared" si="1"/>
        <v>20130728</v>
      </c>
      <c r="C5009" s="12">
        <f t="shared" si="2"/>
        <v>41483</v>
      </c>
      <c r="D5009" s="3" t="str">
        <f t="shared" si="3"/>
        <v>15</v>
      </c>
      <c r="E5009" s="13">
        <v>592.0</v>
      </c>
      <c r="F5009" s="14">
        <f>'Costo de tareas'!$B$15</f>
        <v>0.1964027778</v>
      </c>
      <c r="G5009" s="15">
        <f>'Producción diaria'!$T$3*$L$2*$M$2*$N$2*E5009*1000/'Costo de tareas'!$B$14</f>
        <v>890.1086656</v>
      </c>
      <c r="H5009" s="16">
        <f>IF(G5009 &gt; 'Costo de tareas'!$B$13, 'Costo de tareas'!$B$13, IF(G5009 &lt; 'Costo de tareas'!$B$13*0.2, 0, 'Costo de tareas'!$B$13- G5009))</f>
        <v>39.28055556</v>
      </c>
      <c r="I5009" s="17">
        <f>IF(H5009=0,'Costo de tareas'!$B$13,'Costo de tareas'!$B$13-H5009)</f>
        <v>0</v>
      </c>
      <c r="J5009" s="2"/>
      <c r="K5009" s="2"/>
      <c r="P5009" s="2"/>
    </row>
    <row r="5010">
      <c r="A5010" s="3" t="s">
        <v>6566</v>
      </c>
      <c r="B5010" s="11" t="str">
        <f t="shared" si="1"/>
        <v>20130728</v>
      </c>
      <c r="C5010" s="12">
        <f t="shared" si="2"/>
        <v>41483</v>
      </c>
      <c r="D5010" s="3" t="str">
        <f t="shared" si="3"/>
        <v>16</v>
      </c>
      <c r="E5010" s="13">
        <v>262.0</v>
      </c>
      <c r="F5010" s="14">
        <f>'Costo de tareas'!$B$15</f>
        <v>0.1964027778</v>
      </c>
      <c r="G5010" s="15">
        <f>'Producción diaria'!$T$3*$L$2*$M$2*$N$2*E5010*1000/'Costo de tareas'!$B$14</f>
        <v>393.933227</v>
      </c>
      <c r="H5010" s="16">
        <f>IF(G5010 &gt; 'Costo de tareas'!$B$13, 'Costo de tareas'!$B$13, IF(G5010 &lt; 'Costo de tareas'!$B$13*0.2, 0, 'Costo de tareas'!$B$13- G5010))</f>
        <v>39.28055556</v>
      </c>
      <c r="I5010" s="17">
        <f>IF(H5010=0,'Costo de tareas'!$B$13,'Costo de tareas'!$B$13-H5010)</f>
        <v>0</v>
      </c>
      <c r="J5010" s="2"/>
      <c r="K5010" s="2"/>
      <c r="P5010" s="2"/>
    </row>
    <row r="5011">
      <c r="A5011" s="3" t="s">
        <v>6567</v>
      </c>
      <c r="B5011" s="11" t="str">
        <f t="shared" si="1"/>
        <v>20130728</v>
      </c>
      <c r="C5011" s="12">
        <f t="shared" si="2"/>
        <v>41483</v>
      </c>
      <c r="D5011" s="3" t="str">
        <f t="shared" si="3"/>
        <v>17</v>
      </c>
      <c r="E5011" s="13">
        <v>351.0</v>
      </c>
      <c r="F5011" s="14">
        <f>'Costo de tareas'!$B$15</f>
        <v>0.1964027778</v>
      </c>
      <c r="G5011" s="15">
        <f>'Producción diaria'!$T$3*$L$2*$M$2*$N$2*E5011*1000/'Costo de tareas'!$B$14</f>
        <v>527.7502392</v>
      </c>
      <c r="H5011" s="16">
        <f>IF(G5011 &gt; 'Costo de tareas'!$B$13, 'Costo de tareas'!$B$13, IF(G5011 &lt; 'Costo de tareas'!$B$13*0.2, 0, 'Costo de tareas'!$B$13- G5011))</f>
        <v>39.28055556</v>
      </c>
      <c r="I5011" s="17">
        <f>IF(H5011=0,'Costo de tareas'!$B$13,'Costo de tareas'!$B$13-H5011)</f>
        <v>0</v>
      </c>
      <c r="J5011" s="2"/>
      <c r="K5011" s="2"/>
      <c r="P5011" s="2"/>
    </row>
    <row r="5012">
      <c r="A5012" s="3" t="s">
        <v>6568</v>
      </c>
      <c r="B5012" s="11" t="str">
        <f t="shared" si="1"/>
        <v>20130728</v>
      </c>
      <c r="C5012" s="12">
        <f t="shared" si="2"/>
        <v>41483</v>
      </c>
      <c r="D5012" s="3" t="str">
        <f t="shared" si="3"/>
        <v>18</v>
      </c>
      <c r="E5012" s="13">
        <v>143.0</v>
      </c>
      <c r="F5012" s="14">
        <f>'Costo de tareas'!$B$15</f>
        <v>0.1964027778</v>
      </c>
      <c r="G5012" s="15">
        <f>'Producción diaria'!$T$3*$L$2*$M$2*$N$2*E5012*1000/'Costo de tareas'!$B$14</f>
        <v>215.0093567</v>
      </c>
      <c r="H5012" s="16">
        <f>IF(G5012 &gt; 'Costo de tareas'!$B$13, 'Costo de tareas'!$B$13, IF(G5012 &lt; 'Costo de tareas'!$B$13*0.2, 0, 'Costo de tareas'!$B$13- G5012))</f>
        <v>39.28055556</v>
      </c>
      <c r="I5012" s="17">
        <f>IF(H5012=0,'Costo de tareas'!$B$13,'Costo de tareas'!$B$13-H5012)</f>
        <v>0</v>
      </c>
      <c r="J5012" s="2"/>
      <c r="K5012" s="2"/>
      <c r="P5012" s="2"/>
    </row>
    <row r="5013">
      <c r="A5013" s="3" t="s">
        <v>6569</v>
      </c>
      <c r="B5013" s="11" t="str">
        <f t="shared" si="1"/>
        <v>20130728</v>
      </c>
      <c r="C5013" s="12">
        <f t="shared" si="2"/>
        <v>41483</v>
      </c>
      <c r="D5013" s="3" t="str">
        <f t="shared" si="3"/>
        <v>19</v>
      </c>
      <c r="E5013" s="13">
        <v>24.0</v>
      </c>
      <c r="F5013" s="14">
        <f>'Costo de tareas'!$B$15</f>
        <v>0.1964027778</v>
      </c>
      <c r="G5013" s="15">
        <f>'Producción diaria'!$T$3*$L$2*$M$2*$N$2*E5013*1000/'Costo de tareas'!$B$14</f>
        <v>36.08548644</v>
      </c>
      <c r="H5013" s="16">
        <f>IF(G5013 &gt; 'Costo de tareas'!$B$13, 'Costo de tareas'!$B$13, IF(G5013 &lt; 'Costo de tareas'!$B$13*0.2, 0, 'Costo de tareas'!$B$13- G5013))</f>
        <v>3.195069112</v>
      </c>
      <c r="I5013" s="17">
        <f>IF(H5013=0,'Costo de tareas'!$B$13,'Costo de tareas'!$B$13-H5013)</f>
        <v>36.08548644</v>
      </c>
      <c r="J5013" s="2"/>
      <c r="K5013" s="2"/>
      <c r="P5013" s="2"/>
    </row>
    <row r="5014">
      <c r="A5014" s="3" t="s">
        <v>6570</v>
      </c>
      <c r="B5014" s="11" t="str">
        <f t="shared" si="1"/>
        <v>20130728</v>
      </c>
      <c r="C5014" s="12">
        <f t="shared" si="2"/>
        <v>41483</v>
      </c>
      <c r="D5014" s="3" t="str">
        <f t="shared" si="3"/>
        <v>20</v>
      </c>
      <c r="E5014" s="13">
        <v>0.0</v>
      </c>
      <c r="F5014" s="14">
        <f>'Costo de tareas'!$B$15</f>
        <v>0.1964027778</v>
      </c>
      <c r="G5014" s="15">
        <f>'Producción diaria'!$T$3*$L$2*$M$2*$N$2*E5014*1000/'Costo de tareas'!$B$14</f>
        <v>0</v>
      </c>
      <c r="H5014" s="16">
        <f>IF(G5014 &gt; 'Costo de tareas'!$B$13, 'Costo de tareas'!$B$13, IF(G5014 &lt; 'Costo de tareas'!$B$13*0.2, 0, 'Costo de tareas'!$B$13- G5014))</f>
        <v>0</v>
      </c>
      <c r="I5014" s="17">
        <f>IF(H5014=0,'Costo de tareas'!$B$13,'Costo de tareas'!$B$13-H5014)</f>
        <v>39.28055556</v>
      </c>
      <c r="J5014" s="2"/>
      <c r="K5014" s="2"/>
      <c r="P5014" s="2"/>
    </row>
    <row r="5015">
      <c r="A5015" s="3" t="s">
        <v>6571</v>
      </c>
      <c r="B5015" s="11" t="str">
        <f t="shared" si="1"/>
        <v>20130728</v>
      </c>
      <c r="C5015" s="12">
        <f t="shared" si="2"/>
        <v>41483</v>
      </c>
      <c r="D5015" s="3" t="str">
        <f t="shared" si="3"/>
        <v>21</v>
      </c>
      <c r="E5015" s="13">
        <v>0.0</v>
      </c>
      <c r="F5015" s="14">
        <f>'Costo de tareas'!$B$15</f>
        <v>0.1964027778</v>
      </c>
      <c r="G5015" s="15">
        <f>'Producción diaria'!$T$3*$L$2*$M$2*$N$2*E5015*1000/'Costo de tareas'!$B$14</f>
        <v>0</v>
      </c>
      <c r="H5015" s="16">
        <f>IF(G5015 &gt; 'Costo de tareas'!$B$13, 'Costo de tareas'!$B$13, IF(G5015 &lt; 'Costo de tareas'!$B$13*0.2, 0, 'Costo de tareas'!$B$13- G5015))</f>
        <v>0</v>
      </c>
      <c r="I5015" s="17">
        <f>IF(H5015=0,'Costo de tareas'!$B$13,'Costo de tareas'!$B$13-H5015)</f>
        <v>39.28055556</v>
      </c>
      <c r="J5015" s="2"/>
      <c r="K5015" s="2"/>
      <c r="P5015" s="2"/>
    </row>
    <row r="5016">
      <c r="A5016" s="3" t="s">
        <v>6572</v>
      </c>
      <c r="B5016" s="11" t="str">
        <f t="shared" si="1"/>
        <v>20130728</v>
      </c>
      <c r="C5016" s="12">
        <f t="shared" si="2"/>
        <v>41483</v>
      </c>
      <c r="D5016" s="3" t="str">
        <f t="shared" si="3"/>
        <v>22</v>
      </c>
      <c r="E5016" s="13">
        <v>0.0</v>
      </c>
      <c r="F5016" s="14">
        <f>'Costo de tareas'!$B$15</f>
        <v>0.1964027778</v>
      </c>
      <c r="G5016" s="15">
        <f>'Producción diaria'!$T$3*$L$2*$M$2*$N$2*E5016*1000/'Costo de tareas'!$B$14</f>
        <v>0</v>
      </c>
      <c r="H5016" s="16">
        <f>IF(G5016 &gt; 'Costo de tareas'!$B$13, 'Costo de tareas'!$B$13, IF(G5016 &lt; 'Costo de tareas'!$B$13*0.2, 0, 'Costo de tareas'!$B$13- G5016))</f>
        <v>0</v>
      </c>
      <c r="I5016" s="17">
        <f>IF(H5016=0,'Costo de tareas'!$B$13,'Costo de tareas'!$B$13-H5016)</f>
        <v>39.28055556</v>
      </c>
      <c r="J5016" s="2"/>
      <c r="K5016" s="2"/>
      <c r="P5016" s="2"/>
    </row>
    <row r="5017">
      <c r="A5017" s="3" t="s">
        <v>6573</v>
      </c>
      <c r="B5017" s="11" t="str">
        <f t="shared" si="1"/>
        <v>20130728</v>
      </c>
      <c r="C5017" s="12">
        <f t="shared" si="2"/>
        <v>41483</v>
      </c>
      <c r="D5017" s="3" t="str">
        <f t="shared" si="3"/>
        <v>23</v>
      </c>
      <c r="E5017" s="13">
        <v>0.0</v>
      </c>
      <c r="F5017" s="14">
        <f>'Costo de tareas'!$B$15</f>
        <v>0.1964027778</v>
      </c>
      <c r="G5017" s="15">
        <f>'Producción diaria'!$T$3*$L$2*$M$2*$N$2*E5017*1000/'Costo de tareas'!$B$14</f>
        <v>0</v>
      </c>
      <c r="H5017" s="16">
        <f>IF(G5017 &gt; 'Costo de tareas'!$B$13, 'Costo de tareas'!$B$13, IF(G5017 &lt; 'Costo de tareas'!$B$13*0.2, 0, 'Costo de tareas'!$B$13- G5017))</f>
        <v>0</v>
      </c>
      <c r="I5017" s="17">
        <f>IF(H5017=0,'Costo de tareas'!$B$13,'Costo de tareas'!$B$13-H5017)</f>
        <v>39.28055556</v>
      </c>
      <c r="J5017" s="2"/>
      <c r="K5017" s="2"/>
      <c r="P5017" s="2"/>
    </row>
    <row r="5018">
      <c r="A5018" s="3" t="s">
        <v>6574</v>
      </c>
      <c r="B5018" s="11" t="str">
        <f t="shared" si="1"/>
        <v>20130729</v>
      </c>
      <c r="C5018" s="12">
        <f t="shared" si="2"/>
        <v>41484</v>
      </c>
      <c r="D5018" s="3" t="str">
        <f t="shared" si="3"/>
        <v>00</v>
      </c>
      <c r="E5018" s="13">
        <v>0.0</v>
      </c>
      <c r="F5018" s="14">
        <f>'Costo de tareas'!$B$15</f>
        <v>0.1964027778</v>
      </c>
      <c r="G5018" s="15">
        <f>'Producción diaria'!$T$3*$L$2*$M$2*$N$2*E5018*1000/'Costo de tareas'!$B$14</f>
        <v>0</v>
      </c>
      <c r="H5018" s="16">
        <f>IF(G5018 &gt; 'Costo de tareas'!$B$13, 'Costo de tareas'!$B$13, IF(G5018 &lt; 'Costo de tareas'!$B$13*0.2, 0, 'Costo de tareas'!$B$13- G5018))</f>
        <v>0</v>
      </c>
      <c r="I5018" s="17">
        <f>IF(H5018=0,'Costo de tareas'!$B$13,'Costo de tareas'!$B$13-H5018)</f>
        <v>39.28055556</v>
      </c>
      <c r="J5018" s="2"/>
      <c r="K5018" s="2"/>
      <c r="P5018" s="2"/>
    </row>
    <row r="5019">
      <c r="A5019" s="3" t="s">
        <v>6575</v>
      </c>
      <c r="B5019" s="11" t="str">
        <f t="shared" si="1"/>
        <v>20130729</v>
      </c>
      <c r="C5019" s="12">
        <f t="shared" si="2"/>
        <v>41484</v>
      </c>
      <c r="D5019" s="3" t="str">
        <f t="shared" si="3"/>
        <v>01</v>
      </c>
      <c r="E5019" s="13">
        <v>0.0</v>
      </c>
      <c r="F5019" s="14">
        <f>'Costo de tareas'!$B$15</f>
        <v>0.1964027778</v>
      </c>
      <c r="G5019" s="15">
        <f>'Producción diaria'!$T$3*$L$2*$M$2*$N$2*E5019*1000/'Costo de tareas'!$B$14</f>
        <v>0</v>
      </c>
      <c r="H5019" s="16">
        <f>IF(G5019 &gt; 'Costo de tareas'!$B$13, 'Costo de tareas'!$B$13, IF(G5019 &lt; 'Costo de tareas'!$B$13*0.2, 0, 'Costo de tareas'!$B$13- G5019))</f>
        <v>0</v>
      </c>
      <c r="I5019" s="17">
        <f>IF(H5019=0,'Costo de tareas'!$B$13,'Costo de tareas'!$B$13-H5019)</f>
        <v>39.28055556</v>
      </c>
      <c r="J5019" s="2"/>
      <c r="K5019" s="2"/>
      <c r="P5019" s="2"/>
    </row>
    <row r="5020">
      <c r="A5020" s="3" t="s">
        <v>6577</v>
      </c>
      <c r="B5020" s="11" t="str">
        <f t="shared" si="1"/>
        <v>20130729</v>
      </c>
      <c r="C5020" s="12">
        <f t="shared" si="2"/>
        <v>41484</v>
      </c>
      <c r="D5020" s="3" t="str">
        <f t="shared" si="3"/>
        <v>02</v>
      </c>
      <c r="E5020" s="13">
        <v>0.0</v>
      </c>
      <c r="F5020" s="14">
        <f>'Costo de tareas'!$B$15</f>
        <v>0.1964027778</v>
      </c>
      <c r="G5020" s="15">
        <f>'Producción diaria'!$T$3*$L$2*$M$2*$N$2*E5020*1000/'Costo de tareas'!$B$14</f>
        <v>0</v>
      </c>
      <c r="H5020" s="16">
        <f>IF(G5020 &gt; 'Costo de tareas'!$B$13, 'Costo de tareas'!$B$13, IF(G5020 &lt; 'Costo de tareas'!$B$13*0.2, 0, 'Costo de tareas'!$B$13- G5020))</f>
        <v>0</v>
      </c>
      <c r="I5020" s="17">
        <f>IF(H5020=0,'Costo de tareas'!$B$13,'Costo de tareas'!$B$13-H5020)</f>
        <v>39.28055556</v>
      </c>
      <c r="J5020" s="2"/>
      <c r="K5020" s="2"/>
      <c r="P5020" s="2"/>
    </row>
    <row r="5021">
      <c r="A5021" s="3" t="s">
        <v>6579</v>
      </c>
      <c r="B5021" s="11" t="str">
        <f t="shared" si="1"/>
        <v>20130729</v>
      </c>
      <c r="C5021" s="12">
        <f t="shared" si="2"/>
        <v>41484</v>
      </c>
      <c r="D5021" s="3" t="str">
        <f t="shared" si="3"/>
        <v>03</v>
      </c>
      <c r="E5021" s="13">
        <v>0.0</v>
      </c>
      <c r="F5021" s="14">
        <f>'Costo de tareas'!$B$15</f>
        <v>0.1964027778</v>
      </c>
      <c r="G5021" s="15">
        <f>'Producción diaria'!$T$3*$L$2*$M$2*$N$2*E5021*1000/'Costo de tareas'!$B$14</f>
        <v>0</v>
      </c>
      <c r="H5021" s="16">
        <f>IF(G5021 &gt; 'Costo de tareas'!$B$13, 'Costo de tareas'!$B$13, IF(G5021 &lt; 'Costo de tareas'!$B$13*0.2, 0, 'Costo de tareas'!$B$13- G5021))</f>
        <v>0</v>
      </c>
      <c r="I5021" s="17">
        <f>IF(H5021=0,'Costo de tareas'!$B$13,'Costo de tareas'!$B$13-H5021)</f>
        <v>39.28055556</v>
      </c>
      <c r="J5021" s="2"/>
      <c r="K5021" s="2"/>
      <c r="P5021" s="2"/>
    </row>
    <row r="5022">
      <c r="A5022" s="3" t="s">
        <v>6580</v>
      </c>
      <c r="B5022" s="11" t="str">
        <f t="shared" si="1"/>
        <v>20130729</v>
      </c>
      <c r="C5022" s="12">
        <f t="shared" si="2"/>
        <v>41484</v>
      </c>
      <c r="D5022" s="3" t="str">
        <f t="shared" si="3"/>
        <v>04</v>
      </c>
      <c r="E5022" s="13">
        <v>0.0</v>
      </c>
      <c r="F5022" s="14">
        <f>'Costo de tareas'!$B$15</f>
        <v>0.1964027778</v>
      </c>
      <c r="G5022" s="15">
        <f>'Producción diaria'!$T$3*$L$2*$M$2*$N$2*E5022*1000/'Costo de tareas'!$B$14</f>
        <v>0</v>
      </c>
      <c r="H5022" s="16">
        <f>IF(G5022 &gt; 'Costo de tareas'!$B$13, 'Costo de tareas'!$B$13, IF(G5022 &lt; 'Costo de tareas'!$B$13*0.2, 0, 'Costo de tareas'!$B$13- G5022))</f>
        <v>0</v>
      </c>
      <c r="I5022" s="17">
        <f>IF(H5022=0,'Costo de tareas'!$B$13,'Costo de tareas'!$B$13-H5022)</f>
        <v>39.28055556</v>
      </c>
      <c r="J5022" s="2"/>
      <c r="K5022" s="2"/>
      <c r="P5022" s="2"/>
    </row>
    <row r="5023">
      <c r="A5023" s="3" t="s">
        <v>6581</v>
      </c>
      <c r="B5023" s="11" t="str">
        <f t="shared" si="1"/>
        <v>20130729</v>
      </c>
      <c r="C5023" s="12">
        <f t="shared" si="2"/>
        <v>41484</v>
      </c>
      <c r="D5023" s="3" t="str">
        <f t="shared" si="3"/>
        <v>05</v>
      </c>
      <c r="E5023" s="13">
        <v>0.0</v>
      </c>
      <c r="F5023" s="14">
        <f>'Costo de tareas'!$B$15</f>
        <v>0.1964027778</v>
      </c>
      <c r="G5023" s="15">
        <f>'Producción diaria'!$T$3*$L$2*$M$2*$N$2*E5023*1000/'Costo de tareas'!$B$14</f>
        <v>0</v>
      </c>
      <c r="H5023" s="16">
        <f>IF(G5023 &gt; 'Costo de tareas'!$B$13, 'Costo de tareas'!$B$13, IF(G5023 &lt; 'Costo de tareas'!$B$13*0.2, 0, 'Costo de tareas'!$B$13- G5023))</f>
        <v>0</v>
      </c>
      <c r="I5023" s="17">
        <f>IF(H5023=0,'Costo de tareas'!$B$13,'Costo de tareas'!$B$13-H5023)</f>
        <v>39.28055556</v>
      </c>
      <c r="J5023" s="2"/>
      <c r="K5023" s="2"/>
      <c r="P5023" s="2"/>
    </row>
    <row r="5024">
      <c r="A5024" s="3" t="s">
        <v>6582</v>
      </c>
      <c r="B5024" s="11" t="str">
        <f t="shared" si="1"/>
        <v>20130729</v>
      </c>
      <c r="C5024" s="12">
        <f t="shared" si="2"/>
        <v>41484</v>
      </c>
      <c r="D5024" s="3" t="str">
        <f t="shared" si="3"/>
        <v>06</v>
      </c>
      <c r="E5024" s="13">
        <v>122.0</v>
      </c>
      <c r="F5024" s="14">
        <f>'Costo de tareas'!$B$15</f>
        <v>0.1964027778</v>
      </c>
      <c r="G5024" s="15">
        <f>'Producción diaria'!$T$3*$L$2*$M$2*$N$2*E5024*1000/'Costo de tareas'!$B$14</f>
        <v>183.4345561</v>
      </c>
      <c r="H5024" s="16">
        <f>IF(G5024 &gt; 'Costo de tareas'!$B$13, 'Costo de tareas'!$B$13, IF(G5024 &lt; 'Costo de tareas'!$B$13*0.2, 0, 'Costo de tareas'!$B$13- G5024))</f>
        <v>39.28055556</v>
      </c>
      <c r="I5024" s="17">
        <f>IF(H5024=0,'Costo de tareas'!$B$13,'Costo de tareas'!$B$13-H5024)</f>
        <v>0</v>
      </c>
      <c r="J5024" s="2"/>
      <c r="K5024" s="2"/>
      <c r="P5024" s="2"/>
    </row>
    <row r="5025">
      <c r="A5025" s="3" t="s">
        <v>6584</v>
      </c>
      <c r="B5025" s="11" t="str">
        <f t="shared" si="1"/>
        <v>20130729</v>
      </c>
      <c r="C5025" s="12">
        <f t="shared" si="2"/>
        <v>41484</v>
      </c>
      <c r="D5025" s="3" t="str">
        <f t="shared" si="3"/>
        <v>07</v>
      </c>
      <c r="E5025" s="13">
        <v>32.0</v>
      </c>
      <c r="F5025" s="14">
        <f>'Costo de tareas'!$B$15</f>
        <v>0.1964027778</v>
      </c>
      <c r="G5025" s="15">
        <f>'Producción diaria'!$T$3*$L$2*$M$2*$N$2*E5025*1000/'Costo de tareas'!$B$14</f>
        <v>48.11398192</v>
      </c>
      <c r="H5025" s="16">
        <f>IF(G5025 &gt; 'Costo de tareas'!$B$13, 'Costo de tareas'!$B$13, IF(G5025 &lt; 'Costo de tareas'!$B$13*0.2, 0, 'Costo de tareas'!$B$13- G5025))</f>
        <v>39.28055556</v>
      </c>
      <c r="I5025" s="17">
        <f>IF(H5025=0,'Costo de tareas'!$B$13,'Costo de tareas'!$B$13-H5025)</f>
        <v>0</v>
      </c>
      <c r="J5025" s="2"/>
      <c r="K5025" s="2"/>
      <c r="P5025" s="2"/>
    </row>
    <row r="5026">
      <c r="A5026" s="3" t="s">
        <v>6586</v>
      </c>
      <c r="B5026" s="11" t="str">
        <f t="shared" si="1"/>
        <v>20130729</v>
      </c>
      <c r="C5026" s="12">
        <f t="shared" si="2"/>
        <v>41484</v>
      </c>
      <c r="D5026" s="3" t="str">
        <f t="shared" si="3"/>
        <v>08</v>
      </c>
      <c r="E5026" s="13">
        <v>515.0</v>
      </c>
      <c r="F5026" s="14">
        <f>'Costo de tareas'!$B$15</f>
        <v>0.1964027778</v>
      </c>
      <c r="G5026" s="15">
        <f>'Producción diaria'!$T$3*$L$2*$M$2*$N$2*E5026*1000/'Costo de tareas'!$B$14</f>
        <v>774.3343966</v>
      </c>
      <c r="H5026" s="16">
        <f>IF(G5026 &gt; 'Costo de tareas'!$B$13, 'Costo de tareas'!$B$13, IF(G5026 &lt; 'Costo de tareas'!$B$13*0.2, 0, 'Costo de tareas'!$B$13- G5026))</f>
        <v>39.28055556</v>
      </c>
      <c r="I5026" s="17">
        <f>IF(H5026=0,'Costo de tareas'!$B$13,'Costo de tareas'!$B$13-H5026)</f>
        <v>0</v>
      </c>
      <c r="J5026" s="2"/>
      <c r="K5026" s="2"/>
      <c r="P5026" s="2"/>
    </row>
    <row r="5027">
      <c r="A5027" s="3" t="s">
        <v>6588</v>
      </c>
      <c r="B5027" s="11" t="str">
        <f t="shared" si="1"/>
        <v>20130729</v>
      </c>
      <c r="C5027" s="12">
        <f t="shared" si="2"/>
        <v>41484</v>
      </c>
      <c r="D5027" s="3" t="str">
        <f t="shared" si="3"/>
        <v>09</v>
      </c>
      <c r="E5027" s="13">
        <v>691.0</v>
      </c>
      <c r="F5027" s="14">
        <f>'Costo de tareas'!$B$15</f>
        <v>0.1964027778</v>
      </c>
      <c r="G5027" s="15">
        <f>'Producción diaria'!$T$3*$L$2*$M$2*$N$2*E5027*1000/'Costo de tareas'!$B$14</f>
        <v>1038.961297</v>
      </c>
      <c r="H5027" s="16">
        <f>IF(G5027 &gt; 'Costo de tareas'!$B$13, 'Costo de tareas'!$B$13, IF(G5027 &lt; 'Costo de tareas'!$B$13*0.2, 0, 'Costo de tareas'!$B$13- G5027))</f>
        <v>39.28055556</v>
      </c>
      <c r="I5027" s="17">
        <f>IF(H5027=0,'Costo de tareas'!$B$13,'Costo de tareas'!$B$13-H5027)</f>
        <v>0</v>
      </c>
      <c r="J5027" s="2"/>
      <c r="K5027" s="2"/>
      <c r="P5027" s="2"/>
    </row>
    <row r="5028">
      <c r="A5028" s="3" t="s">
        <v>6590</v>
      </c>
      <c r="B5028" s="11" t="str">
        <f t="shared" si="1"/>
        <v>20130729</v>
      </c>
      <c r="C5028" s="12">
        <f t="shared" si="2"/>
        <v>41484</v>
      </c>
      <c r="D5028" s="3" t="str">
        <f t="shared" si="3"/>
        <v>10</v>
      </c>
      <c r="E5028" s="13">
        <v>837.0</v>
      </c>
      <c r="F5028" s="14">
        <f>'Costo de tareas'!$B$15</f>
        <v>0.1964027778</v>
      </c>
      <c r="G5028" s="15">
        <f>'Producción diaria'!$T$3*$L$2*$M$2*$N$2*E5028*1000/'Costo de tareas'!$B$14</f>
        <v>1258.48134</v>
      </c>
      <c r="H5028" s="16">
        <f>IF(G5028 &gt; 'Costo de tareas'!$B$13, 'Costo de tareas'!$B$13, IF(G5028 &lt; 'Costo de tareas'!$B$13*0.2, 0, 'Costo de tareas'!$B$13- G5028))</f>
        <v>39.28055556</v>
      </c>
      <c r="I5028" s="17">
        <f>IF(H5028=0,'Costo de tareas'!$B$13,'Costo de tareas'!$B$13-H5028)</f>
        <v>0</v>
      </c>
      <c r="J5028" s="2"/>
      <c r="K5028" s="2"/>
      <c r="P5028" s="2"/>
    </row>
    <row r="5029">
      <c r="A5029" s="3" t="s">
        <v>6591</v>
      </c>
      <c r="B5029" s="11" t="str">
        <f t="shared" si="1"/>
        <v>20130729</v>
      </c>
      <c r="C5029" s="12">
        <f t="shared" si="2"/>
        <v>41484</v>
      </c>
      <c r="D5029" s="3" t="str">
        <f t="shared" si="3"/>
        <v>11</v>
      </c>
      <c r="E5029" s="13">
        <v>93.0</v>
      </c>
      <c r="F5029" s="14">
        <f>'Costo de tareas'!$B$15</f>
        <v>0.1964027778</v>
      </c>
      <c r="G5029" s="15">
        <f>'Producción diaria'!$T$3*$L$2*$M$2*$N$2*E5029*1000/'Costo de tareas'!$B$14</f>
        <v>139.83126</v>
      </c>
      <c r="H5029" s="16">
        <f>IF(G5029 &gt; 'Costo de tareas'!$B$13, 'Costo de tareas'!$B$13, IF(G5029 &lt; 'Costo de tareas'!$B$13*0.2, 0, 'Costo de tareas'!$B$13- G5029))</f>
        <v>39.28055556</v>
      </c>
      <c r="I5029" s="17">
        <f>IF(H5029=0,'Costo de tareas'!$B$13,'Costo de tareas'!$B$13-H5029)</f>
        <v>0</v>
      </c>
      <c r="J5029" s="2"/>
      <c r="K5029" s="2"/>
      <c r="P5029" s="2"/>
    </row>
    <row r="5030">
      <c r="A5030" s="3" t="s">
        <v>6593</v>
      </c>
      <c r="B5030" s="11" t="str">
        <f t="shared" si="1"/>
        <v>20130729</v>
      </c>
      <c r="C5030" s="12">
        <f t="shared" si="2"/>
        <v>41484</v>
      </c>
      <c r="D5030" s="3" t="str">
        <f t="shared" si="3"/>
        <v>12</v>
      </c>
      <c r="E5030" s="13">
        <v>972.0</v>
      </c>
      <c r="F5030" s="14">
        <f>'Costo de tareas'!$B$15</f>
        <v>0.1964027778</v>
      </c>
      <c r="G5030" s="15">
        <f>'Producción diaria'!$T$3*$L$2*$M$2*$N$2*E5030*1000/'Costo de tareas'!$B$14</f>
        <v>1461.462201</v>
      </c>
      <c r="H5030" s="16">
        <f>IF(G5030 &gt; 'Costo de tareas'!$B$13, 'Costo de tareas'!$B$13, IF(G5030 &lt; 'Costo de tareas'!$B$13*0.2, 0, 'Costo de tareas'!$B$13- G5030))</f>
        <v>39.28055556</v>
      </c>
      <c r="I5030" s="17">
        <f>IF(H5030=0,'Costo de tareas'!$B$13,'Costo de tareas'!$B$13-H5030)</f>
        <v>0</v>
      </c>
      <c r="J5030" s="2"/>
      <c r="K5030" s="2"/>
      <c r="P5030" s="2"/>
    </row>
    <row r="5031">
      <c r="A5031" s="3" t="s">
        <v>6595</v>
      </c>
      <c r="B5031" s="11" t="str">
        <f t="shared" si="1"/>
        <v>20130729</v>
      </c>
      <c r="C5031" s="12">
        <f t="shared" si="2"/>
        <v>41484</v>
      </c>
      <c r="D5031" s="3" t="str">
        <f t="shared" si="3"/>
        <v>13</v>
      </c>
      <c r="E5031" s="13">
        <v>954.0</v>
      </c>
      <c r="F5031" s="14">
        <f>'Costo de tareas'!$B$15</f>
        <v>0.1964027778</v>
      </c>
      <c r="G5031" s="15">
        <f>'Producción diaria'!$T$3*$L$2*$M$2*$N$2*E5031*1000/'Costo de tareas'!$B$14</f>
        <v>1434.398086</v>
      </c>
      <c r="H5031" s="16">
        <f>IF(G5031 &gt; 'Costo de tareas'!$B$13, 'Costo de tareas'!$B$13, IF(G5031 &lt; 'Costo de tareas'!$B$13*0.2, 0, 'Costo de tareas'!$B$13- G5031))</f>
        <v>39.28055556</v>
      </c>
      <c r="I5031" s="17">
        <f>IF(H5031=0,'Costo de tareas'!$B$13,'Costo de tareas'!$B$13-H5031)</f>
        <v>0</v>
      </c>
      <c r="J5031" s="2"/>
      <c r="K5031" s="2"/>
      <c r="P5031" s="2"/>
    </row>
    <row r="5032">
      <c r="A5032" s="3" t="s">
        <v>6596</v>
      </c>
      <c r="B5032" s="11" t="str">
        <f t="shared" si="1"/>
        <v>20130729</v>
      </c>
      <c r="C5032" s="12">
        <f t="shared" si="2"/>
        <v>41484</v>
      </c>
      <c r="D5032" s="3" t="str">
        <f t="shared" si="3"/>
        <v>14</v>
      </c>
      <c r="E5032" s="13">
        <v>893.0</v>
      </c>
      <c r="F5032" s="14">
        <f>'Costo de tareas'!$B$15</f>
        <v>0.1964027778</v>
      </c>
      <c r="G5032" s="15">
        <f>'Producción diaria'!$T$3*$L$2*$M$2*$N$2*E5032*1000/'Costo de tareas'!$B$14</f>
        <v>1342.680808</v>
      </c>
      <c r="H5032" s="16">
        <f>IF(G5032 &gt; 'Costo de tareas'!$B$13, 'Costo de tareas'!$B$13, IF(G5032 &lt; 'Costo de tareas'!$B$13*0.2, 0, 'Costo de tareas'!$B$13- G5032))</f>
        <v>39.28055556</v>
      </c>
      <c r="I5032" s="17">
        <f>IF(H5032=0,'Costo de tareas'!$B$13,'Costo de tareas'!$B$13-H5032)</f>
        <v>0</v>
      </c>
      <c r="J5032" s="2"/>
      <c r="K5032" s="2"/>
      <c r="P5032" s="2"/>
    </row>
    <row r="5033">
      <c r="A5033" s="3" t="s">
        <v>6597</v>
      </c>
      <c r="B5033" s="11" t="str">
        <f t="shared" si="1"/>
        <v>20130729</v>
      </c>
      <c r="C5033" s="12">
        <f t="shared" si="2"/>
        <v>41484</v>
      </c>
      <c r="D5033" s="3" t="str">
        <f t="shared" si="3"/>
        <v>15</v>
      </c>
      <c r="E5033" s="13">
        <v>758.0</v>
      </c>
      <c r="F5033" s="14">
        <f>'Costo de tareas'!$B$15</f>
        <v>0.1964027778</v>
      </c>
      <c r="G5033" s="15">
        <f>'Producción diaria'!$T$3*$L$2*$M$2*$N$2*E5033*1000/'Costo de tareas'!$B$14</f>
        <v>1139.699947</v>
      </c>
      <c r="H5033" s="16">
        <f>IF(G5033 &gt; 'Costo de tareas'!$B$13, 'Costo de tareas'!$B$13, IF(G5033 &lt; 'Costo de tareas'!$B$13*0.2, 0, 'Costo de tareas'!$B$13- G5033))</f>
        <v>39.28055556</v>
      </c>
      <c r="I5033" s="17">
        <f>IF(H5033=0,'Costo de tareas'!$B$13,'Costo de tareas'!$B$13-H5033)</f>
        <v>0</v>
      </c>
      <c r="J5033" s="2"/>
      <c r="K5033" s="2"/>
      <c r="P5033" s="2"/>
    </row>
    <row r="5034">
      <c r="A5034" s="3" t="s">
        <v>6598</v>
      </c>
      <c r="B5034" s="11" t="str">
        <f t="shared" si="1"/>
        <v>20130729</v>
      </c>
      <c r="C5034" s="12">
        <f t="shared" si="2"/>
        <v>41484</v>
      </c>
      <c r="D5034" s="3" t="str">
        <f t="shared" si="3"/>
        <v>16</v>
      </c>
      <c r="E5034" s="13">
        <v>592.0</v>
      </c>
      <c r="F5034" s="14">
        <f>'Costo de tareas'!$B$15</f>
        <v>0.1964027778</v>
      </c>
      <c r="G5034" s="15">
        <f>'Producción diaria'!$T$3*$L$2*$M$2*$N$2*E5034*1000/'Costo de tareas'!$B$14</f>
        <v>890.1086656</v>
      </c>
      <c r="H5034" s="16">
        <f>IF(G5034 &gt; 'Costo de tareas'!$B$13, 'Costo de tareas'!$B$13, IF(G5034 &lt; 'Costo de tareas'!$B$13*0.2, 0, 'Costo de tareas'!$B$13- G5034))</f>
        <v>39.28055556</v>
      </c>
      <c r="I5034" s="17">
        <f>IF(H5034=0,'Costo de tareas'!$B$13,'Costo de tareas'!$B$13-H5034)</f>
        <v>0</v>
      </c>
      <c r="J5034" s="2"/>
      <c r="K5034" s="2"/>
      <c r="P5034" s="2"/>
    </row>
    <row r="5035">
      <c r="A5035" s="3" t="s">
        <v>6599</v>
      </c>
      <c r="B5035" s="11" t="str">
        <f t="shared" si="1"/>
        <v>20130729</v>
      </c>
      <c r="C5035" s="12">
        <f t="shared" si="2"/>
        <v>41484</v>
      </c>
      <c r="D5035" s="3" t="str">
        <f t="shared" si="3"/>
        <v>17</v>
      </c>
      <c r="E5035" s="13">
        <v>398.0</v>
      </c>
      <c r="F5035" s="14">
        <f>'Costo de tareas'!$B$15</f>
        <v>0.1964027778</v>
      </c>
      <c r="G5035" s="15">
        <f>'Producción diaria'!$T$3*$L$2*$M$2*$N$2*E5035*1000/'Costo de tareas'!$B$14</f>
        <v>598.4176502</v>
      </c>
      <c r="H5035" s="16">
        <f>IF(G5035 &gt; 'Costo de tareas'!$B$13, 'Costo de tareas'!$B$13, IF(G5035 &lt; 'Costo de tareas'!$B$13*0.2, 0, 'Costo de tareas'!$B$13- G5035))</f>
        <v>39.28055556</v>
      </c>
      <c r="I5035" s="17">
        <f>IF(H5035=0,'Costo de tareas'!$B$13,'Costo de tareas'!$B$13-H5035)</f>
        <v>0</v>
      </c>
      <c r="J5035" s="2"/>
      <c r="K5035" s="2"/>
      <c r="P5035" s="2"/>
    </row>
    <row r="5036">
      <c r="A5036" s="3" t="s">
        <v>6600</v>
      </c>
      <c r="B5036" s="11" t="str">
        <f t="shared" si="1"/>
        <v>20130729</v>
      </c>
      <c r="C5036" s="12">
        <f t="shared" si="2"/>
        <v>41484</v>
      </c>
      <c r="D5036" s="3" t="str">
        <f t="shared" si="3"/>
        <v>18</v>
      </c>
      <c r="E5036" s="13">
        <v>198.0</v>
      </c>
      <c r="F5036" s="14">
        <f>'Costo de tareas'!$B$15</f>
        <v>0.1964027778</v>
      </c>
      <c r="G5036" s="15">
        <f>'Producción diaria'!$T$3*$L$2*$M$2*$N$2*E5036*1000/'Costo de tareas'!$B$14</f>
        <v>297.7052632</v>
      </c>
      <c r="H5036" s="16">
        <f>IF(G5036 &gt; 'Costo de tareas'!$B$13, 'Costo de tareas'!$B$13, IF(G5036 &lt; 'Costo de tareas'!$B$13*0.2, 0, 'Costo de tareas'!$B$13- G5036))</f>
        <v>39.28055556</v>
      </c>
      <c r="I5036" s="17">
        <f>IF(H5036=0,'Costo de tareas'!$B$13,'Costo de tareas'!$B$13-H5036)</f>
        <v>0</v>
      </c>
      <c r="J5036" s="2"/>
      <c r="K5036" s="2"/>
      <c r="P5036" s="2"/>
    </row>
    <row r="5037">
      <c r="A5037" s="3" t="s">
        <v>6601</v>
      </c>
      <c r="B5037" s="11" t="str">
        <f t="shared" si="1"/>
        <v>20130729</v>
      </c>
      <c r="C5037" s="12">
        <f t="shared" si="2"/>
        <v>41484</v>
      </c>
      <c r="D5037" s="3" t="str">
        <f t="shared" si="3"/>
        <v>19</v>
      </c>
      <c r="E5037" s="13">
        <v>24.0</v>
      </c>
      <c r="F5037" s="14">
        <f>'Costo de tareas'!$B$15</f>
        <v>0.1964027778</v>
      </c>
      <c r="G5037" s="15">
        <f>'Producción diaria'!$T$3*$L$2*$M$2*$N$2*E5037*1000/'Costo de tareas'!$B$14</f>
        <v>36.08548644</v>
      </c>
      <c r="H5037" s="16">
        <f>IF(G5037 &gt; 'Costo de tareas'!$B$13, 'Costo de tareas'!$B$13, IF(G5037 &lt; 'Costo de tareas'!$B$13*0.2, 0, 'Costo de tareas'!$B$13- G5037))</f>
        <v>3.195069112</v>
      </c>
      <c r="I5037" s="17">
        <f>IF(H5037=0,'Costo de tareas'!$B$13,'Costo de tareas'!$B$13-H5037)</f>
        <v>36.08548644</v>
      </c>
      <c r="J5037" s="2"/>
      <c r="K5037" s="2"/>
      <c r="P5037" s="2"/>
    </row>
    <row r="5038">
      <c r="A5038" s="3" t="s">
        <v>6602</v>
      </c>
      <c r="B5038" s="11" t="str">
        <f t="shared" si="1"/>
        <v>20130729</v>
      </c>
      <c r="C5038" s="12">
        <f t="shared" si="2"/>
        <v>41484</v>
      </c>
      <c r="D5038" s="3" t="str">
        <f t="shared" si="3"/>
        <v>20</v>
      </c>
      <c r="E5038" s="13">
        <v>0.0</v>
      </c>
      <c r="F5038" s="14">
        <f>'Costo de tareas'!$B$15</f>
        <v>0.1964027778</v>
      </c>
      <c r="G5038" s="15">
        <f>'Producción diaria'!$T$3*$L$2*$M$2*$N$2*E5038*1000/'Costo de tareas'!$B$14</f>
        <v>0</v>
      </c>
      <c r="H5038" s="16">
        <f>IF(G5038 &gt; 'Costo de tareas'!$B$13, 'Costo de tareas'!$B$13, IF(G5038 &lt; 'Costo de tareas'!$B$13*0.2, 0, 'Costo de tareas'!$B$13- G5038))</f>
        <v>0</v>
      </c>
      <c r="I5038" s="17">
        <f>IF(H5038=0,'Costo de tareas'!$B$13,'Costo de tareas'!$B$13-H5038)</f>
        <v>39.28055556</v>
      </c>
      <c r="J5038" s="2"/>
      <c r="K5038" s="2"/>
      <c r="P5038" s="2"/>
    </row>
    <row r="5039">
      <c r="A5039" s="3" t="s">
        <v>6603</v>
      </c>
      <c r="B5039" s="11" t="str">
        <f t="shared" si="1"/>
        <v>20130729</v>
      </c>
      <c r="C5039" s="12">
        <f t="shared" si="2"/>
        <v>41484</v>
      </c>
      <c r="D5039" s="3" t="str">
        <f t="shared" si="3"/>
        <v>21</v>
      </c>
      <c r="E5039" s="13">
        <v>0.0</v>
      </c>
      <c r="F5039" s="14">
        <f>'Costo de tareas'!$B$15</f>
        <v>0.1964027778</v>
      </c>
      <c r="G5039" s="15">
        <f>'Producción diaria'!$T$3*$L$2*$M$2*$N$2*E5039*1000/'Costo de tareas'!$B$14</f>
        <v>0</v>
      </c>
      <c r="H5039" s="16">
        <f>IF(G5039 &gt; 'Costo de tareas'!$B$13, 'Costo de tareas'!$B$13, IF(G5039 &lt; 'Costo de tareas'!$B$13*0.2, 0, 'Costo de tareas'!$B$13- G5039))</f>
        <v>0</v>
      </c>
      <c r="I5039" s="17">
        <f>IF(H5039=0,'Costo de tareas'!$B$13,'Costo de tareas'!$B$13-H5039)</f>
        <v>39.28055556</v>
      </c>
      <c r="J5039" s="2"/>
      <c r="K5039" s="2"/>
      <c r="P5039" s="2"/>
    </row>
    <row r="5040">
      <c r="A5040" s="3" t="s">
        <v>6605</v>
      </c>
      <c r="B5040" s="11" t="str">
        <f t="shared" si="1"/>
        <v>20130729</v>
      </c>
      <c r="C5040" s="12">
        <f t="shared" si="2"/>
        <v>41484</v>
      </c>
      <c r="D5040" s="3" t="str">
        <f t="shared" si="3"/>
        <v>22</v>
      </c>
      <c r="E5040" s="13">
        <v>0.0</v>
      </c>
      <c r="F5040" s="14">
        <f>'Costo de tareas'!$B$15</f>
        <v>0.1964027778</v>
      </c>
      <c r="G5040" s="15">
        <f>'Producción diaria'!$T$3*$L$2*$M$2*$N$2*E5040*1000/'Costo de tareas'!$B$14</f>
        <v>0</v>
      </c>
      <c r="H5040" s="16">
        <f>IF(G5040 &gt; 'Costo de tareas'!$B$13, 'Costo de tareas'!$B$13, IF(G5040 &lt; 'Costo de tareas'!$B$13*0.2, 0, 'Costo de tareas'!$B$13- G5040))</f>
        <v>0</v>
      </c>
      <c r="I5040" s="17">
        <f>IF(H5040=0,'Costo de tareas'!$B$13,'Costo de tareas'!$B$13-H5040)</f>
        <v>39.28055556</v>
      </c>
      <c r="J5040" s="2"/>
      <c r="K5040" s="2"/>
      <c r="P5040" s="2"/>
    </row>
    <row r="5041">
      <c r="A5041" s="3" t="s">
        <v>6608</v>
      </c>
      <c r="B5041" s="11" t="str">
        <f t="shared" si="1"/>
        <v>20130729</v>
      </c>
      <c r="C5041" s="12">
        <f t="shared" si="2"/>
        <v>41484</v>
      </c>
      <c r="D5041" s="3" t="str">
        <f t="shared" si="3"/>
        <v>23</v>
      </c>
      <c r="E5041" s="13">
        <v>0.0</v>
      </c>
      <c r="F5041" s="14">
        <f>'Costo de tareas'!$B$15</f>
        <v>0.1964027778</v>
      </c>
      <c r="G5041" s="15">
        <f>'Producción diaria'!$T$3*$L$2*$M$2*$N$2*E5041*1000/'Costo de tareas'!$B$14</f>
        <v>0</v>
      </c>
      <c r="H5041" s="16">
        <f>IF(G5041 &gt; 'Costo de tareas'!$B$13, 'Costo de tareas'!$B$13, IF(G5041 &lt; 'Costo de tareas'!$B$13*0.2, 0, 'Costo de tareas'!$B$13- G5041))</f>
        <v>0</v>
      </c>
      <c r="I5041" s="17">
        <f>IF(H5041=0,'Costo de tareas'!$B$13,'Costo de tareas'!$B$13-H5041)</f>
        <v>39.28055556</v>
      </c>
      <c r="J5041" s="2"/>
      <c r="K5041" s="2"/>
      <c r="P5041" s="2"/>
    </row>
    <row r="5042">
      <c r="A5042" s="3" t="s">
        <v>6609</v>
      </c>
      <c r="B5042" s="11" t="str">
        <f t="shared" si="1"/>
        <v>20130730</v>
      </c>
      <c r="C5042" s="12">
        <f t="shared" si="2"/>
        <v>41485</v>
      </c>
      <c r="D5042" s="3" t="str">
        <f t="shared" si="3"/>
        <v>00</v>
      </c>
      <c r="E5042" s="13">
        <v>0.0</v>
      </c>
      <c r="F5042" s="14">
        <f>'Costo de tareas'!$B$15</f>
        <v>0.1964027778</v>
      </c>
      <c r="G5042" s="15">
        <f>'Producción diaria'!$T$3*$L$2*$M$2*$N$2*E5042*1000/'Costo de tareas'!$B$14</f>
        <v>0</v>
      </c>
      <c r="H5042" s="16">
        <f>IF(G5042 &gt; 'Costo de tareas'!$B$13, 'Costo de tareas'!$B$13, IF(G5042 &lt; 'Costo de tareas'!$B$13*0.2, 0, 'Costo de tareas'!$B$13- G5042))</f>
        <v>0</v>
      </c>
      <c r="I5042" s="17">
        <f>IF(H5042=0,'Costo de tareas'!$B$13,'Costo de tareas'!$B$13-H5042)</f>
        <v>39.28055556</v>
      </c>
      <c r="J5042" s="2"/>
      <c r="K5042" s="2"/>
      <c r="P5042" s="2"/>
    </row>
    <row r="5043">
      <c r="A5043" s="3" t="s">
        <v>6610</v>
      </c>
      <c r="B5043" s="11" t="str">
        <f t="shared" si="1"/>
        <v>20130730</v>
      </c>
      <c r="C5043" s="12">
        <f t="shared" si="2"/>
        <v>41485</v>
      </c>
      <c r="D5043" s="3" t="str">
        <f t="shared" si="3"/>
        <v>01</v>
      </c>
      <c r="E5043" s="13">
        <v>0.0</v>
      </c>
      <c r="F5043" s="14">
        <f>'Costo de tareas'!$B$15</f>
        <v>0.1964027778</v>
      </c>
      <c r="G5043" s="15">
        <f>'Producción diaria'!$T$3*$L$2*$M$2*$N$2*E5043*1000/'Costo de tareas'!$B$14</f>
        <v>0</v>
      </c>
      <c r="H5043" s="16">
        <f>IF(G5043 &gt; 'Costo de tareas'!$B$13, 'Costo de tareas'!$B$13, IF(G5043 &lt; 'Costo de tareas'!$B$13*0.2, 0, 'Costo de tareas'!$B$13- G5043))</f>
        <v>0</v>
      </c>
      <c r="I5043" s="17">
        <f>IF(H5043=0,'Costo de tareas'!$B$13,'Costo de tareas'!$B$13-H5043)</f>
        <v>39.28055556</v>
      </c>
      <c r="J5043" s="2"/>
      <c r="K5043" s="2"/>
      <c r="P5043" s="2"/>
    </row>
    <row r="5044">
      <c r="A5044" s="3" t="s">
        <v>6611</v>
      </c>
      <c r="B5044" s="11" t="str">
        <f t="shared" si="1"/>
        <v>20130730</v>
      </c>
      <c r="C5044" s="12">
        <f t="shared" si="2"/>
        <v>41485</v>
      </c>
      <c r="D5044" s="3" t="str">
        <f t="shared" si="3"/>
        <v>02</v>
      </c>
      <c r="E5044" s="13">
        <v>0.0</v>
      </c>
      <c r="F5044" s="14">
        <f>'Costo de tareas'!$B$15</f>
        <v>0.1964027778</v>
      </c>
      <c r="G5044" s="15">
        <f>'Producción diaria'!$T$3*$L$2*$M$2*$N$2*E5044*1000/'Costo de tareas'!$B$14</f>
        <v>0</v>
      </c>
      <c r="H5044" s="16">
        <f>IF(G5044 &gt; 'Costo de tareas'!$B$13, 'Costo de tareas'!$B$13, IF(G5044 &lt; 'Costo de tareas'!$B$13*0.2, 0, 'Costo de tareas'!$B$13- G5044))</f>
        <v>0</v>
      </c>
      <c r="I5044" s="17">
        <f>IF(H5044=0,'Costo de tareas'!$B$13,'Costo de tareas'!$B$13-H5044)</f>
        <v>39.28055556</v>
      </c>
      <c r="J5044" s="2"/>
      <c r="K5044" s="2"/>
      <c r="P5044" s="2"/>
    </row>
    <row r="5045">
      <c r="A5045" s="3" t="s">
        <v>6612</v>
      </c>
      <c r="B5045" s="11" t="str">
        <f t="shared" si="1"/>
        <v>20130730</v>
      </c>
      <c r="C5045" s="12">
        <f t="shared" si="2"/>
        <v>41485</v>
      </c>
      <c r="D5045" s="3" t="str">
        <f t="shared" si="3"/>
        <v>03</v>
      </c>
      <c r="E5045" s="13">
        <v>0.0</v>
      </c>
      <c r="F5045" s="14">
        <f>'Costo de tareas'!$B$15</f>
        <v>0.1964027778</v>
      </c>
      <c r="G5045" s="15">
        <f>'Producción diaria'!$T$3*$L$2*$M$2*$N$2*E5045*1000/'Costo de tareas'!$B$14</f>
        <v>0</v>
      </c>
      <c r="H5045" s="16">
        <f>IF(G5045 &gt; 'Costo de tareas'!$B$13, 'Costo de tareas'!$B$13, IF(G5045 &lt; 'Costo de tareas'!$B$13*0.2, 0, 'Costo de tareas'!$B$13- G5045))</f>
        <v>0</v>
      </c>
      <c r="I5045" s="17">
        <f>IF(H5045=0,'Costo de tareas'!$B$13,'Costo de tareas'!$B$13-H5045)</f>
        <v>39.28055556</v>
      </c>
      <c r="J5045" s="2"/>
      <c r="K5045" s="2"/>
      <c r="P5045" s="2"/>
    </row>
    <row r="5046">
      <c r="A5046" s="3" t="s">
        <v>6613</v>
      </c>
      <c r="B5046" s="11" t="str">
        <f t="shared" si="1"/>
        <v>20130730</v>
      </c>
      <c r="C5046" s="12">
        <f t="shared" si="2"/>
        <v>41485</v>
      </c>
      <c r="D5046" s="3" t="str">
        <f t="shared" si="3"/>
        <v>04</v>
      </c>
      <c r="E5046" s="13">
        <v>0.0</v>
      </c>
      <c r="F5046" s="14">
        <f>'Costo de tareas'!$B$15</f>
        <v>0.1964027778</v>
      </c>
      <c r="G5046" s="15">
        <f>'Producción diaria'!$T$3*$L$2*$M$2*$N$2*E5046*1000/'Costo de tareas'!$B$14</f>
        <v>0</v>
      </c>
      <c r="H5046" s="16">
        <f>IF(G5046 &gt; 'Costo de tareas'!$B$13, 'Costo de tareas'!$B$13, IF(G5046 &lt; 'Costo de tareas'!$B$13*0.2, 0, 'Costo de tareas'!$B$13- G5046))</f>
        <v>0</v>
      </c>
      <c r="I5046" s="17">
        <f>IF(H5046=0,'Costo de tareas'!$B$13,'Costo de tareas'!$B$13-H5046)</f>
        <v>39.28055556</v>
      </c>
      <c r="J5046" s="2"/>
      <c r="K5046" s="2"/>
      <c r="P5046" s="2"/>
    </row>
    <row r="5047">
      <c r="A5047" s="3" t="s">
        <v>6615</v>
      </c>
      <c r="B5047" s="11" t="str">
        <f t="shared" si="1"/>
        <v>20130730</v>
      </c>
      <c r="C5047" s="12">
        <f t="shared" si="2"/>
        <v>41485</v>
      </c>
      <c r="D5047" s="3" t="str">
        <f t="shared" si="3"/>
        <v>05</v>
      </c>
      <c r="E5047" s="13">
        <v>0.0</v>
      </c>
      <c r="F5047" s="14">
        <f>'Costo de tareas'!$B$15</f>
        <v>0.1964027778</v>
      </c>
      <c r="G5047" s="15">
        <f>'Producción diaria'!$T$3*$L$2*$M$2*$N$2*E5047*1000/'Costo de tareas'!$B$14</f>
        <v>0</v>
      </c>
      <c r="H5047" s="16">
        <f>IF(G5047 &gt; 'Costo de tareas'!$B$13, 'Costo de tareas'!$B$13, IF(G5047 &lt; 'Costo de tareas'!$B$13*0.2, 0, 'Costo de tareas'!$B$13- G5047))</f>
        <v>0</v>
      </c>
      <c r="I5047" s="17">
        <f>IF(H5047=0,'Costo de tareas'!$B$13,'Costo de tareas'!$B$13-H5047)</f>
        <v>39.28055556</v>
      </c>
      <c r="J5047" s="2"/>
      <c r="K5047" s="2"/>
      <c r="P5047" s="2"/>
    </row>
    <row r="5048">
      <c r="A5048" s="3" t="s">
        <v>6616</v>
      </c>
      <c r="B5048" s="11" t="str">
        <f t="shared" si="1"/>
        <v>20130730</v>
      </c>
      <c r="C5048" s="12">
        <f t="shared" si="2"/>
        <v>41485</v>
      </c>
      <c r="D5048" s="3" t="str">
        <f t="shared" si="3"/>
        <v>06</v>
      </c>
      <c r="E5048" s="13">
        <v>122.0</v>
      </c>
      <c r="F5048" s="14">
        <f>'Costo de tareas'!$B$15</f>
        <v>0.1964027778</v>
      </c>
      <c r="G5048" s="15">
        <f>'Producción diaria'!$T$3*$L$2*$M$2*$N$2*E5048*1000/'Costo de tareas'!$B$14</f>
        <v>183.4345561</v>
      </c>
      <c r="H5048" s="16">
        <f>IF(G5048 &gt; 'Costo de tareas'!$B$13, 'Costo de tareas'!$B$13, IF(G5048 &lt; 'Costo de tareas'!$B$13*0.2, 0, 'Costo de tareas'!$B$13- G5048))</f>
        <v>39.28055556</v>
      </c>
      <c r="I5048" s="17">
        <f>IF(H5048=0,'Costo de tareas'!$B$13,'Costo de tareas'!$B$13-H5048)</f>
        <v>0</v>
      </c>
      <c r="J5048" s="2"/>
      <c r="K5048" s="2"/>
      <c r="P5048" s="2"/>
    </row>
    <row r="5049">
      <c r="A5049" s="3" t="s">
        <v>6617</v>
      </c>
      <c r="B5049" s="11" t="str">
        <f t="shared" si="1"/>
        <v>20130730</v>
      </c>
      <c r="C5049" s="12">
        <f t="shared" si="2"/>
        <v>41485</v>
      </c>
      <c r="D5049" s="3" t="str">
        <f t="shared" si="3"/>
        <v>07</v>
      </c>
      <c r="E5049" s="13">
        <v>319.0</v>
      </c>
      <c r="F5049" s="14">
        <f>'Costo de tareas'!$B$15</f>
        <v>0.1964027778</v>
      </c>
      <c r="G5049" s="15">
        <f>'Producción diaria'!$T$3*$L$2*$M$2*$N$2*E5049*1000/'Costo de tareas'!$B$14</f>
        <v>479.6362573</v>
      </c>
      <c r="H5049" s="16">
        <f>IF(G5049 &gt; 'Costo de tareas'!$B$13, 'Costo de tareas'!$B$13, IF(G5049 &lt; 'Costo de tareas'!$B$13*0.2, 0, 'Costo de tareas'!$B$13- G5049))</f>
        <v>39.28055556</v>
      </c>
      <c r="I5049" s="17">
        <f>IF(H5049=0,'Costo de tareas'!$B$13,'Costo de tareas'!$B$13-H5049)</f>
        <v>0</v>
      </c>
      <c r="J5049" s="2"/>
      <c r="K5049" s="2"/>
      <c r="P5049" s="2"/>
    </row>
    <row r="5050">
      <c r="A5050" s="3" t="s">
        <v>6618</v>
      </c>
      <c r="B5050" s="11" t="str">
        <f t="shared" si="1"/>
        <v>20130730</v>
      </c>
      <c r="C5050" s="12">
        <f t="shared" si="2"/>
        <v>41485</v>
      </c>
      <c r="D5050" s="3" t="str">
        <f t="shared" si="3"/>
        <v>08</v>
      </c>
      <c r="E5050" s="13">
        <v>515.0</v>
      </c>
      <c r="F5050" s="14">
        <f>'Costo de tareas'!$B$15</f>
        <v>0.1964027778</v>
      </c>
      <c r="G5050" s="15">
        <f>'Producción diaria'!$T$3*$L$2*$M$2*$N$2*E5050*1000/'Costo de tareas'!$B$14</f>
        <v>774.3343966</v>
      </c>
      <c r="H5050" s="16">
        <f>IF(G5050 &gt; 'Costo de tareas'!$B$13, 'Costo de tareas'!$B$13, IF(G5050 &lt; 'Costo de tareas'!$B$13*0.2, 0, 'Costo de tareas'!$B$13- G5050))</f>
        <v>39.28055556</v>
      </c>
      <c r="I5050" s="17">
        <f>IF(H5050=0,'Costo de tareas'!$B$13,'Costo de tareas'!$B$13-H5050)</f>
        <v>0</v>
      </c>
      <c r="J5050" s="2"/>
      <c r="K5050" s="2"/>
      <c r="P5050" s="2"/>
    </row>
    <row r="5051">
      <c r="A5051" s="3" t="s">
        <v>6619</v>
      </c>
      <c r="B5051" s="11" t="str">
        <f t="shared" si="1"/>
        <v>20130730</v>
      </c>
      <c r="C5051" s="12">
        <f t="shared" si="2"/>
        <v>41485</v>
      </c>
      <c r="D5051" s="3" t="str">
        <f t="shared" si="3"/>
        <v>09</v>
      </c>
      <c r="E5051" s="13">
        <v>698.0</v>
      </c>
      <c r="F5051" s="14">
        <f>'Costo de tareas'!$B$15</f>
        <v>0.1964027778</v>
      </c>
      <c r="G5051" s="15">
        <f>'Producción diaria'!$T$3*$L$2*$M$2*$N$2*E5051*1000/'Costo de tareas'!$B$14</f>
        <v>1049.486231</v>
      </c>
      <c r="H5051" s="16">
        <f>IF(G5051 &gt; 'Costo de tareas'!$B$13, 'Costo de tareas'!$B$13, IF(G5051 &lt; 'Costo de tareas'!$B$13*0.2, 0, 'Costo de tareas'!$B$13- G5051))</f>
        <v>39.28055556</v>
      </c>
      <c r="I5051" s="17">
        <f>IF(H5051=0,'Costo de tareas'!$B$13,'Costo de tareas'!$B$13-H5051)</f>
        <v>0</v>
      </c>
      <c r="J5051" s="2"/>
      <c r="K5051" s="2"/>
      <c r="P5051" s="2"/>
    </row>
    <row r="5052">
      <c r="A5052" s="3" t="s">
        <v>6620</v>
      </c>
      <c r="B5052" s="11" t="str">
        <f t="shared" si="1"/>
        <v>20130730</v>
      </c>
      <c r="C5052" s="12">
        <f t="shared" si="2"/>
        <v>41485</v>
      </c>
      <c r="D5052" s="3" t="str">
        <f t="shared" si="3"/>
        <v>10</v>
      </c>
      <c r="E5052" s="13">
        <v>842.0</v>
      </c>
      <c r="F5052" s="14">
        <f>'Costo de tareas'!$B$15</f>
        <v>0.1964027778</v>
      </c>
      <c r="G5052" s="15">
        <f>'Producción diaria'!$T$3*$L$2*$M$2*$N$2*E5052*1000/'Costo de tareas'!$B$14</f>
        <v>1265.999149</v>
      </c>
      <c r="H5052" s="16">
        <f>IF(G5052 &gt; 'Costo de tareas'!$B$13, 'Costo de tareas'!$B$13, IF(G5052 &lt; 'Costo de tareas'!$B$13*0.2, 0, 'Costo de tareas'!$B$13- G5052))</f>
        <v>39.28055556</v>
      </c>
      <c r="I5052" s="17">
        <f>IF(H5052=0,'Costo de tareas'!$B$13,'Costo de tareas'!$B$13-H5052)</f>
        <v>0</v>
      </c>
      <c r="J5052" s="2"/>
      <c r="K5052" s="2"/>
      <c r="P5052" s="2"/>
    </row>
    <row r="5053">
      <c r="A5053" s="3" t="s">
        <v>6621</v>
      </c>
      <c r="B5053" s="11" t="str">
        <f t="shared" si="1"/>
        <v>20130730</v>
      </c>
      <c r="C5053" s="12">
        <f t="shared" si="2"/>
        <v>41485</v>
      </c>
      <c r="D5053" s="3" t="str">
        <f t="shared" si="3"/>
        <v>11</v>
      </c>
      <c r="E5053" s="13">
        <v>935.0</v>
      </c>
      <c r="F5053" s="14">
        <f>'Costo de tareas'!$B$15</f>
        <v>0.1964027778</v>
      </c>
      <c r="G5053" s="15">
        <f>'Producción diaria'!$T$3*$L$2*$M$2*$N$2*E5053*1000/'Costo de tareas'!$B$14</f>
        <v>1405.830409</v>
      </c>
      <c r="H5053" s="16">
        <f>IF(G5053 &gt; 'Costo de tareas'!$B$13, 'Costo de tareas'!$B$13, IF(G5053 &lt; 'Costo de tareas'!$B$13*0.2, 0, 'Costo de tareas'!$B$13- G5053))</f>
        <v>39.28055556</v>
      </c>
      <c r="I5053" s="17">
        <f>IF(H5053=0,'Costo de tareas'!$B$13,'Costo de tareas'!$B$13-H5053)</f>
        <v>0</v>
      </c>
      <c r="J5053" s="2"/>
      <c r="K5053" s="2"/>
      <c r="P5053" s="2"/>
    </row>
    <row r="5054">
      <c r="A5054" s="3" t="s">
        <v>6622</v>
      </c>
      <c r="B5054" s="11" t="str">
        <f t="shared" si="1"/>
        <v>20130730</v>
      </c>
      <c r="C5054" s="12">
        <f t="shared" si="2"/>
        <v>41485</v>
      </c>
      <c r="D5054" s="3" t="str">
        <f t="shared" si="3"/>
        <v>12</v>
      </c>
      <c r="E5054" s="13">
        <v>972.0</v>
      </c>
      <c r="F5054" s="14">
        <f>'Costo de tareas'!$B$15</f>
        <v>0.1964027778</v>
      </c>
      <c r="G5054" s="15">
        <f>'Producción diaria'!$T$3*$L$2*$M$2*$N$2*E5054*1000/'Costo de tareas'!$B$14</f>
        <v>1461.462201</v>
      </c>
      <c r="H5054" s="16">
        <f>IF(G5054 &gt; 'Costo de tareas'!$B$13, 'Costo de tareas'!$B$13, IF(G5054 &lt; 'Costo de tareas'!$B$13*0.2, 0, 'Costo de tareas'!$B$13- G5054))</f>
        <v>39.28055556</v>
      </c>
      <c r="I5054" s="17">
        <f>IF(H5054=0,'Costo de tareas'!$B$13,'Costo de tareas'!$B$13-H5054)</f>
        <v>0</v>
      </c>
      <c r="J5054" s="2"/>
      <c r="K5054" s="2"/>
      <c r="P5054" s="2"/>
    </row>
    <row r="5055">
      <c r="A5055" s="3" t="s">
        <v>6624</v>
      </c>
      <c r="B5055" s="11" t="str">
        <f t="shared" si="1"/>
        <v>20130730</v>
      </c>
      <c r="C5055" s="12">
        <f t="shared" si="2"/>
        <v>41485</v>
      </c>
      <c r="D5055" s="3" t="str">
        <f t="shared" si="3"/>
        <v>13</v>
      </c>
      <c r="E5055" s="13">
        <v>965.0</v>
      </c>
      <c r="F5055" s="14">
        <f>'Costo de tareas'!$B$15</f>
        <v>0.1964027778</v>
      </c>
      <c r="G5055" s="15">
        <f>'Producción diaria'!$T$3*$L$2*$M$2*$N$2*E5055*1000/'Costo de tareas'!$B$14</f>
        <v>1450.937267</v>
      </c>
      <c r="H5055" s="16">
        <f>IF(G5055 &gt; 'Costo de tareas'!$B$13, 'Costo de tareas'!$B$13, IF(G5055 &lt; 'Costo de tareas'!$B$13*0.2, 0, 'Costo de tareas'!$B$13- G5055))</f>
        <v>39.28055556</v>
      </c>
      <c r="I5055" s="17">
        <f>IF(H5055=0,'Costo de tareas'!$B$13,'Costo de tareas'!$B$13-H5055)</f>
        <v>0</v>
      </c>
      <c r="J5055" s="2"/>
      <c r="K5055" s="2"/>
      <c r="P5055" s="2"/>
    </row>
    <row r="5056">
      <c r="A5056" s="3" t="s">
        <v>6626</v>
      </c>
      <c r="B5056" s="11" t="str">
        <f t="shared" si="1"/>
        <v>20130730</v>
      </c>
      <c r="C5056" s="12">
        <f t="shared" si="2"/>
        <v>41485</v>
      </c>
      <c r="D5056" s="3" t="str">
        <f t="shared" si="3"/>
        <v>14</v>
      </c>
      <c r="E5056" s="13">
        <v>898.0</v>
      </c>
      <c r="F5056" s="14">
        <f>'Costo de tareas'!$B$15</f>
        <v>0.1964027778</v>
      </c>
      <c r="G5056" s="15">
        <f>'Producción diaria'!$T$3*$L$2*$M$2*$N$2*E5056*1000/'Costo de tareas'!$B$14</f>
        <v>1350.198618</v>
      </c>
      <c r="H5056" s="16">
        <f>IF(G5056 &gt; 'Costo de tareas'!$B$13, 'Costo de tareas'!$B$13, IF(G5056 &lt; 'Costo de tareas'!$B$13*0.2, 0, 'Costo de tareas'!$B$13- G5056))</f>
        <v>39.28055556</v>
      </c>
      <c r="I5056" s="17">
        <f>IF(H5056=0,'Costo de tareas'!$B$13,'Costo de tareas'!$B$13-H5056)</f>
        <v>0</v>
      </c>
      <c r="J5056" s="2"/>
      <c r="K5056" s="2"/>
      <c r="P5056" s="2"/>
    </row>
    <row r="5057">
      <c r="A5057" s="3" t="s">
        <v>6628</v>
      </c>
      <c r="B5057" s="11" t="str">
        <f t="shared" si="1"/>
        <v>20130730</v>
      </c>
      <c r="C5057" s="12">
        <f t="shared" si="2"/>
        <v>41485</v>
      </c>
      <c r="D5057" s="3" t="str">
        <f t="shared" si="3"/>
        <v>15</v>
      </c>
      <c r="E5057" s="13">
        <v>767.0</v>
      </c>
      <c r="F5057" s="14">
        <f>'Costo de tareas'!$B$15</f>
        <v>0.1964027778</v>
      </c>
      <c r="G5057" s="15">
        <f>'Producción diaria'!$T$3*$L$2*$M$2*$N$2*E5057*1000/'Costo de tareas'!$B$14</f>
        <v>1153.232004</v>
      </c>
      <c r="H5057" s="16">
        <f>IF(G5057 &gt; 'Costo de tareas'!$B$13, 'Costo de tareas'!$B$13, IF(G5057 &lt; 'Costo de tareas'!$B$13*0.2, 0, 'Costo de tareas'!$B$13- G5057))</f>
        <v>39.28055556</v>
      </c>
      <c r="I5057" s="17">
        <f>IF(H5057=0,'Costo de tareas'!$B$13,'Costo de tareas'!$B$13-H5057)</f>
        <v>0</v>
      </c>
      <c r="J5057" s="2"/>
      <c r="K5057" s="2"/>
      <c r="P5057" s="2"/>
    </row>
    <row r="5058">
      <c r="A5058" s="3" t="s">
        <v>6630</v>
      </c>
      <c r="B5058" s="11" t="str">
        <f t="shared" si="1"/>
        <v>20130730</v>
      </c>
      <c r="C5058" s="12">
        <f t="shared" si="2"/>
        <v>41485</v>
      </c>
      <c r="D5058" s="3" t="str">
        <f t="shared" si="3"/>
        <v>16</v>
      </c>
      <c r="E5058" s="13">
        <v>595.0</v>
      </c>
      <c r="F5058" s="14">
        <f>'Costo de tareas'!$B$15</f>
        <v>0.1964027778</v>
      </c>
      <c r="G5058" s="15">
        <f>'Producción diaria'!$T$3*$L$2*$M$2*$N$2*E5058*1000/'Costo de tareas'!$B$14</f>
        <v>894.6193514</v>
      </c>
      <c r="H5058" s="16">
        <f>IF(G5058 &gt; 'Costo de tareas'!$B$13, 'Costo de tareas'!$B$13, IF(G5058 &lt; 'Costo de tareas'!$B$13*0.2, 0, 'Costo de tareas'!$B$13- G5058))</f>
        <v>39.28055556</v>
      </c>
      <c r="I5058" s="17">
        <f>IF(H5058=0,'Costo de tareas'!$B$13,'Costo de tareas'!$B$13-H5058)</f>
        <v>0</v>
      </c>
      <c r="J5058" s="2"/>
      <c r="K5058" s="2"/>
      <c r="P5058" s="2"/>
    </row>
    <row r="5059">
      <c r="A5059" s="3" t="s">
        <v>6632</v>
      </c>
      <c r="B5059" s="11" t="str">
        <f t="shared" si="1"/>
        <v>20130730</v>
      </c>
      <c r="C5059" s="12">
        <f t="shared" si="2"/>
        <v>41485</v>
      </c>
      <c r="D5059" s="3" t="str">
        <f t="shared" si="3"/>
        <v>17</v>
      </c>
      <c r="E5059" s="13">
        <v>402.0</v>
      </c>
      <c r="F5059" s="14">
        <f>'Costo de tareas'!$B$15</f>
        <v>0.1964027778</v>
      </c>
      <c r="G5059" s="15">
        <f>'Producción diaria'!$T$3*$L$2*$M$2*$N$2*E5059*1000/'Costo de tareas'!$B$14</f>
        <v>604.4318979</v>
      </c>
      <c r="H5059" s="16">
        <f>IF(G5059 &gt; 'Costo de tareas'!$B$13, 'Costo de tareas'!$B$13, IF(G5059 &lt; 'Costo de tareas'!$B$13*0.2, 0, 'Costo de tareas'!$B$13- G5059))</f>
        <v>39.28055556</v>
      </c>
      <c r="I5059" s="17">
        <f>IF(H5059=0,'Costo de tareas'!$B$13,'Costo de tareas'!$B$13-H5059)</f>
        <v>0</v>
      </c>
      <c r="J5059" s="2"/>
      <c r="K5059" s="2"/>
      <c r="P5059" s="2"/>
    </row>
    <row r="5060">
      <c r="A5060" s="3" t="s">
        <v>6633</v>
      </c>
      <c r="B5060" s="11" t="str">
        <f t="shared" si="1"/>
        <v>20130730</v>
      </c>
      <c r="C5060" s="12">
        <f t="shared" si="2"/>
        <v>41485</v>
      </c>
      <c r="D5060" s="3" t="str">
        <f t="shared" si="3"/>
        <v>18</v>
      </c>
      <c r="E5060" s="13">
        <v>198.0</v>
      </c>
      <c r="F5060" s="14">
        <f>'Costo de tareas'!$B$15</f>
        <v>0.1964027778</v>
      </c>
      <c r="G5060" s="15">
        <f>'Producción diaria'!$T$3*$L$2*$M$2*$N$2*E5060*1000/'Costo de tareas'!$B$14</f>
        <v>297.7052632</v>
      </c>
      <c r="H5060" s="16">
        <f>IF(G5060 &gt; 'Costo de tareas'!$B$13, 'Costo de tareas'!$B$13, IF(G5060 &lt; 'Costo de tareas'!$B$13*0.2, 0, 'Costo de tareas'!$B$13- G5060))</f>
        <v>39.28055556</v>
      </c>
      <c r="I5060" s="17">
        <f>IF(H5060=0,'Costo de tareas'!$B$13,'Costo de tareas'!$B$13-H5060)</f>
        <v>0</v>
      </c>
      <c r="J5060" s="2"/>
      <c r="K5060" s="2"/>
      <c r="P5060" s="2"/>
    </row>
    <row r="5061">
      <c r="A5061" s="3" t="s">
        <v>6634</v>
      </c>
      <c r="B5061" s="11" t="str">
        <f t="shared" si="1"/>
        <v>20130730</v>
      </c>
      <c r="C5061" s="12">
        <f t="shared" si="2"/>
        <v>41485</v>
      </c>
      <c r="D5061" s="3" t="str">
        <f t="shared" si="3"/>
        <v>19</v>
      </c>
      <c r="E5061" s="13">
        <v>23.0</v>
      </c>
      <c r="F5061" s="14">
        <f>'Costo de tareas'!$B$15</f>
        <v>0.1964027778</v>
      </c>
      <c r="G5061" s="15">
        <f>'Producción diaria'!$T$3*$L$2*$M$2*$N$2*E5061*1000/'Costo de tareas'!$B$14</f>
        <v>34.58192451</v>
      </c>
      <c r="H5061" s="16">
        <f>IF(G5061 &gt; 'Costo de tareas'!$B$13, 'Costo de tareas'!$B$13, IF(G5061 &lt; 'Costo de tareas'!$B$13*0.2, 0, 'Costo de tareas'!$B$13- G5061))</f>
        <v>4.698631047</v>
      </c>
      <c r="I5061" s="17">
        <f>IF(H5061=0,'Costo de tareas'!$B$13,'Costo de tareas'!$B$13-H5061)</f>
        <v>34.58192451</v>
      </c>
      <c r="J5061" s="2"/>
      <c r="K5061" s="2"/>
      <c r="P5061" s="2"/>
    </row>
    <row r="5062">
      <c r="A5062" s="3" t="s">
        <v>6635</v>
      </c>
      <c r="B5062" s="11" t="str">
        <f t="shared" si="1"/>
        <v>20130730</v>
      </c>
      <c r="C5062" s="12">
        <f t="shared" si="2"/>
        <v>41485</v>
      </c>
      <c r="D5062" s="3" t="str">
        <f t="shared" si="3"/>
        <v>20</v>
      </c>
      <c r="E5062" s="13">
        <v>0.0</v>
      </c>
      <c r="F5062" s="14">
        <f>'Costo de tareas'!$B$15</f>
        <v>0.1964027778</v>
      </c>
      <c r="G5062" s="15">
        <f>'Producción diaria'!$T$3*$L$2*$M$2*$N$2*E5062*1000/'Costo de tareas'!$B$14</f>
        <v>0</v>
      </c>
      <c r="H5062" s="16">
        <f>IF(G5062 &gt; 'Costo de tareas'!$B$13, 'Costo de tareas'!$B$13, IF(G5062 &lt; 'Costo de tareas'!$B$13*0.2, 0, 'Costo de tareas'!$B$13- G5062))</f>
        <v>0</v>
      </c>
      <c r="I5062" s="17">
        <f>IF(H5062=0,'Costo de tareas'!$B$13,'Costo de tareas'!$B$13-H5062)</f>
        <v>39.28055556</v>
      </c>
      <c r="J5062" s="2"/>
      <c r="K5062" s="2"/>
      <c r="P5062" s="2"/>
    </row>
    <row r="5063">
      <c r="A5063" s="3" t="s">
        <v>6637</v>
      </c>
      <c r="B5063" s="11" t="str">
        <f t="shared" si="1"/>
        <v>20130730</v>
      </c>
      <c r="C5063" s="12">
        <f t="shared" si="2"/>
        <v>41485</v>
      </c>
      <c r="D5063" s="3" t="str">
        <f t="shared" si="3"/>
        <v>21</v>
      </c>
      <c r="E5063" s="13">
        <v>0.0</v>
      </c>
      <c r="F5063" s="14">
        <f>'Costo de tareas'!$B$15</f>
        <v>0.1964027778</v>
      </c>
      <c r="G5063" s="15">
        <f>'Producción diaria'!$T$3*$L$2*$M$2*$N$2*E5063*1000/'Costo de tareas'!$B$14</f>
        <v>0</v>
      </c>
      <c r="H5063" s="16">
        <f>IF(G5063 &gt; 'Costo de tareas'!$B$13, 'Costo de tareas'!$B$13, IF(G5063 &lt; 'Costo de tareas'!$B$13*0.2, 0, 'Costo de tareas'!$B$13- G5063))</f>
        <v>0</v>
      </c>
      <c r="I5063" s="17">
        <f>IF(H5063=0,'Costo de tareas'!$B$13,'Costo de tareas'!$B$13-H5063)</f>
        <v>39.28055556</v>
      </c>
      <c r="J5063" s="2"/>
      <c r="K5063" s="2"/>
      <c r="P5063" s="2"/>
    </row>
    <row r="5064">
      <c r="A5064" s="3" t="s">
        <v>6639</v>
      </c>
      <c r="B5064" s="11" t="str">
        <f t="shared" si="1"/>
        <v>20130730</v>
      </c>
      <c r="C5064" s="12">
        <f t="shared" si="2"/>
        <v>41485</v>
      </c>
      <c r="D5064" s="3" t="str">
        <f t="shared" si="3"/>
        <v>22</v>
      </c>
      <c r="E5064" s="13">
        <v>0.0</v>
      </c>
      <c r="F5064" s="14">
        <f>'Costo de tareas'!$B$15</f>
        <v>0.1964027778</v>
      </c>
      <c r="G5064" s="15">
        <f>'Producción diaria'!$T$3*$L$2*$M$2*$N$2*E5064*1000/'Costo de tareas'!$B$14</f>
        <v>0</v>
      </c>
      <c r="H5064" s="16">
        <f>IF(G5064 &gt; 'Costo de tareas'!$B$13, 'Costo de tareas'!$B$13, IF(G5064 &lt; 'Costo de tareas'!$B$13*0.2, 0, 'Costo de tareas'!$B$13- G5064))</f>
        <v>0</v>
      </c>
      <c r="I5064" s="17">
        <f>IF(H5064=0,'Costo de tareas'!$B$13,'Costo de tareas'!$B$13-H5064)</f>
        <v>39.28055556</v>
      </c>
      <c r="J5064" s="2"/>
      <c r="K5064" s="2"/>
      <c r="P5064" s="2"/>
    </row>
    <row r="5065">
      <c r="A5065" s="3" t="s">
        <v>6641</v>
      </c>
      <c r="B5065" s="11" t="str">
        <f t="shared" si="1"/>
        <v>20130730</v>
      </c>
      <c r="C5065" s="12">
        <f t="shared" si="2"/>
        <v>41485</v>
      </c>
      <c r="D5065" s="3" t="str">
        <f t="shared" si="3"/>
        <v>23</v>
      </c>
      <c r="E5065" s="13">
        <v>0.0</v>
      </c>
      <c r="F5065" s="14">
        <f>'Costo de tareas'!$B$15</f>
        <v>0.1964027778</v>
      </c>
      <c r="G5065" s="15">
        <f>'Producción diaria'!$T$3*$L$2*$M$2*$N$2*E5065*1000/'Costo de tareas'!$B$14</f>
        <v>0</v>
      </c>
      <c r="H5065" s="16">
        <f>IF(G5065 &gt; 'Costo de tareas'!$B$13, 'Costo de tareas'!$B$13, IF(G5065 &lt; 'Costo de tareas'!$B$13*0.2, 0, 'Costo de tareas'!$B$13- G5065))</f>
        <v>0</v>
      </c>
      <c r="I5065" s="17">
        <f>IF(H5065=0,'Costo de tareas'!$B$13,'Costo de tareas'!$B$13-H5065)</f>
        <v>39.28055556</v>
      </c>
      <c r="J5065" s="2"/>
      <c r="K5065" s="2"/>
      <c r="P5065" s="2"/>
    </row>
    <row r="5066">
      <c r="A5066" s="3" t="s">
        <v>6643</v>
      </c>
      <c r="B5066" s="11" t="str">
        <f t="shared" si="1"/>
        <v>20130731</v>
      </c>
      <c r="C5066" s="12">
        <f t="shared" si="2"/>
        <v>41486</v>
      </c>
      <c r="D5066" s="3" t="str">
        <f t="shared" si="3"/>
        <v>00</v>
      </c>
      <c r="E5066" s="13">
        <v>0.0</v>
      </c>
      <c r="F5066" s="14">
        <f>'Costo de tareas'!$B$15</f>
        <v>0.1964027778</v>
      </c>
      <c r="G5066" s="15">
        <f>'Producción diaria'!$T$3*$L$2*$M$2*$N$2*E5066*1000/'Costo de tareas'!$B$14</f>
        <v>0</v>
      </c>
      <c r="H5066" s="16">
        <f>IF(G5066 &gt; 'Costo de tareas'!$B$13, 'Costo de tareas'!$B$13, IF(G5066 &lt; 'Costo de tareas'!$B$13*0.2, 0, 'Costo de tareas'!$B$13- G5066))</f>
        <v>0</v>
      </c>
      <c r="I5066" s="17">
        <f>IF(H5066=0,'Costo de tareas'!$B$13,'Costo de tareas'!$B$13-H5066)</f>
        <v>39.28055556</v>
      </c>
      <c r="J5066" s="2"/>
      <c r="K5066" s="2"/>
      <c r="P5066" s="2"/>
    </row>
    <row r="5067">
      <c r="A5067" s="3" t="s">
        <v>6645</v>
      </c>
      <c r="B5067" s="11" t="str">
        <f t="shared" si="1"/>
        <v>20130731</v>
      </c>
      <c r="C5067" s="12">
        <f t="shared" si="2"/>
        <v>41486</v>
      </c>
      <c r="D5067" s="3" t="str">
        <f t="shared" si="3"/>
        <v>01</v>
      </c>
      <c r="E5067" s="13">
        <v>0.0</v>
      </c>
      <c r="F5067" s="14">
        <f>'Costo de tareas'!$B$15</f>
        <v>0.1964027778</v>
      </c>
      <c r="G5067" s="15">
        <f>'Producción diaria'!$T$3*$L$2*$M$2*$N$2*E5067*1000/'Costo de tareas'!$B$14</f>
        <v>0</v>
      </c>
      <c r="H5067" s="16">
        <f>IF(G5067 &gt; 'Costo de tareas'!$B$13, 'Costo de tareas'!$B$13, IF(G5067 &lt; 'Costo de tareas'!$B$13*0.2, 0, 'Costo de tareas'!$B$13- G5067))</f>
        <v>0</v>
      </c>
      <c r="I5067" s="17">
        <f>IF(H5067=0,'Costo de tareas'!$B$13,'Costo de tareas'!$B$13-H5067)</f>
        <v>39.28055556</v>
      </c>
      <c r="J5067" s="2"/>
      <c r="K5067" s="2"/>
      <c r="P5067" s="2"/>
    </row>
    <row r="5068">
      <c r="A5068" s="3" t="s">
        <v>6647</v>
      </c>
      <c r="B5068" s="11" t="str">
        <f t="shared" si="1"/>
        <v>20130731</v>
      </c>
      <c r="C5068" s="12">
        <f t="shared" si="2"/>
        <v>41486</v>
      </c>
      <c r="D5068" s="3" t="str">
        <f t="shared" si="3"/>
        <v>02</v>
      </c>
      <c r="E5068" s="13">
        <v>0.0</v>
      </c>
      <c r="F5068" s="14">
        <f>'Costo de tareas'!$B$15</f>
        <v>0.1964027778</v>
      </c>
      <c r="G5068" s="15">
        <f>'Producción diaria'!$T$3*$L$2*$M$2*$N$2*E5068*1000/'Costo de tareas'!$B$14</f>
        <v>0</v>
      </c>
      <c r="H5068" s="16">
        <f>IF(G5068 &gt; 'Costo de tareas'!$B$13, 'Costo de tareas'!$B$13, IF(G5068 &lt; 'Costo de tareas'!$B$13*0.2, 0, 'Costo de tareas'!$B$13- G5068))</f>
        <v>0</v>
      </c>
      <c r="I5068" s="17">
        <f>IF(H5068=0,'Costo de tareas'!$B$13,'Costo de tareas'!$B$13-H5068)</f>
        <v>39.28055556</v>
      </c>
      <c r="J5068" s="2"/>
      <c r="K5068" s="2"/>
      <c r="P5068" s="2"/>
    </row>
    <row r="5069">
      <c r="A5069" s="3" t="s">
        <v>6648</v>
      </c>
      <c r="B5069" s="11" t="str">
        <f t="shared" si="1"/>
        <v>20130731</v>
      </c>
      <c r="C5069" s="12">
        <f t="shared" si="2"/>
        <v>41486</v>
      </c>
      <c r="D5069" s="3" t="str">
        <f t="shared" si="3"/>
        <v>03</v>
      </c>
      <c r="E5069" s="13">
        <v>0.0</v>
      </c>
      <c r="F5069" s="14">
        <f>'Costo de tareas'!$B$15</f>
        <v>0.1964027778</v>
      </c>
      <c r="G5069" s="15">
        <f>'Producción diaria'!$T$3*$L$2*$M$2*$N$2*E5069*1000/'Costo de tareas'!$B$14</f>
        <v>0</v>
      </c>
      <c r="H5069" s="16">
        <f>IF(G5069 &gt; 'Costo de tareas'!$B$13, 'Costo de tareas'!$B$13, IF(G5069 &lt; 'Costo de tareas'!$B$13*0.2, 0, 'Costo de tareas'!$B$13- G5069))</f>
        <v>0</v>
      </c>
      <c r="I5069" s="17">
        <f>IF(H5069=0,'Costo de tareas'!$B$13,'Costo de tareas'!$B$13-H5069)</f>
        <v>39.28055556</v>
      </c>
      <c r="J5069" s="2"/>
      <c r="K5069" s="2"/>
      <c r="P5069" s="2"/>
    </row>
    <row r="5070">
      <c r="A5070" s="3" t="s">
        <v>6649</v>
      </c>
      <c r="B5070" s="11" t="str">
        <f t="shared" si="1"/>
        <v>20130731</v>
      </c>
      <c r="C5070" s="12">
        <f t="shared" si="2"/>
        <v>41486</v>
      </c>
      <c r="D5070" s="3" t="str">
        <f t="shared" si="3"/>
        <v>04</v>
      </c>
      <c r="E5070" s="13">
        <v>0.0</v>
      </c>
      <c r="F5070" s="14">
        <f>'Costo de tareas'!$B$15</f>
        <v>0.1964027778</v>
      </c>
      <c r="G5070" s="15">
        <f>'Producción diaria'!$T$3*$L$2*$M$2*$N$2*E5070*1000/'Costo de tareas'!$B$14</f>
        <v>0</v>
      </c>
      <c r="H5070" s="16">
        <f>IF(G5070 &gt; 'Costo de tareas'!$B$13, 'Costo de tareas'!$B$13, IF(G5070 &lt; 'Costo de tareas'!$B$13*0.2, 0, 'Costo de tareas'!$B$13- G5070))</f>
        <v>0</v>
      </c>
      <c r="I5070" s="17">
        <f>IF(H5070=0,'Costo de tareas'!$B$13,'Costo de tareas'!$B$13-H5070)</f>
        <v>39.28055556</v>
      </c>
      <c r="J5070" s="2"/>
      <c r="K5070" s="2"/>
      <c r="P5070" s="2"/>
    </row>
    <row r="5071">
      <c r="A5071" s="3" t="s">
        <v>6650</v>
      </c>
      <c r="B5071" s="11" t="str">
        <f t="shared" si="1"/>
        <v>20130731</v>
      </c>
      <c r="C5071" s="12">
        <f t="shared" si="2"/>
        <v>41486</v>
      </c>
      <c r="D5071" s="3" t="str">
        <f t="shared" si="3"/>
        <v>05</v>
      </c>
      <c r="E5071" s="13">
        <v>0.0</v>
      </c>
      <c r="F5071" s="14">
        <f>'Costo de tareas'!$B$15</f>
        <v>0.1964027778</v>
      </c>
      <c r="G5071" s="15">
        <f>'Producción diaria'!$T$3*$L$2*$M$2*$N$2*E5071*1000/'Costo de tareas'!$B$14</f>
        <v>0</v>
      </c>
      <c r="H5071" s="16">
        <f>IF(G5071 &gt; 'Costo de tareas'!$B$13, 'Costo de tareas'!$B$13, IF(G5071 &lt; 'Costo de tareas'!$B$13*0.2, 0, 'Costo de tareas'!$B$13- G5071))</f>
        <v>0</v>
      </c>
      <c r="I5071" s="17">
        <f>IF(H5071=0,'Costo de tareas'!$B$13,'Costo de tareas'!$B$13-H5071)</f>
        <v>39.28055556</v>
      </c>
      <c r="J5071" s="2"/>
      <c r="K5071" s="2"/>
      <c r="P5071" s="2"/>
    </row>
    <row r="5072">
      <c r="A5072" s="3" t="s">
        <v>6651</v>
      </c>
      <c r="B5072" s="11" t="str">
        <f t="shared" si="1"/>
        <v>20130731</v>
      </c>
      <c r="C5072" s="12">
        <f t="shared" si="2"/>
        <v>41486</v>
      </c>
      <c r="D5072" s="3" t="str">
        <f t="shared" si="3"/>
        <v>06</v>
      </c>
      <c r="E5072" s="13">
        <v>114.0</v>
      </c>
      <c r="F5072" s="14">
        <f>'Costo de tareas'!$B$15</f>
        <v>0.1964027778</v>
      </c>
      <c r="G5072" s="15">
        <f>'Producción diaria'!$T$3*$L$2*$M$2*$N$2*E5072*1000/'Costo de tareas'!$B$14</f>
        <v>171.4060606</v>
      </c>
      <c r="H5072" s="16">
        <f>IF(G5072 &gt; 'Costo de tareas'!$B$13, 'Costo de tareas'!$B$13, IF(G5072 &lt; 'Costo de tareas'!$B$13*0.2, 0, 'Costo de tareas'!$B$13- G5072))</f>
        <v>39.28055556</v>
      </c>
      <c r="I5072" s="17">
        <f>IF(H5072=0,'Costo de tareas'!$B$13,'Costo de tareas'!$B$13-H5072)</f>
        <v>0</v>
      </c>
      <c r="J5072" s="2"/>
      <c r="K5072" s="2"/>
      <c r="P5072" s="2"/>
    </row>
    <row r="5073">
      <c r="A5073" s="3" t="s">
        <v>6652</v>
      </c>
      <c r="B5073" s="11" t="str">
        <f t="shared" si="1"/>
        <v>20130731</v>
      </c>
      <c r="C5073" s="12">
        <f t="shared" si="2"/>
        <v>41486</v>
      </c>
      <c r="D5073" s="3" t="str">
        <f t="shared" si="3"/>
        <v>07</v>
      </c>
      <c r="E5073" s="13">
        <v>31.0</v>
      </c>
      <c r="F5073" s="14">
        <f>'Costo de tareas'!$B$15</f>
        <v>0.1964027778</v>
      </c>
      <c r="G5073" s="15">
        <f>'Producción diaria'!$T$3*$L$2*$M$2*$N$2*E5073*1000/'Costo de tareas'!$B$14</f>
        <v>46.61041999</v>
      </c>
      <c r="H5073" s="16">
        <f>IF(G5073 &gt; 'Costo de tareas'!$B$13, 'Costo de tareas'!$B$13, IF(G5073 &lt; 'Costo de tareas'!$B$13*0.2, 0, 'Costo de tareas'!$B$13- G5073))</f>
        <v>39.28055556</v>
      </c>
      <c r="I5073" s="17">
        <f>IF(H5073=0,'Costo de tareas'!$B$13,'Costo de tareas'!$B$13-H5073)</f>
        <v>0</v>
      </c>
      <c r="J5073" s="2"/>
      <c r="K5073" s="2"/>
      <c r="P5073" s="2"/>
    </row>
    <row r="5074">
      <c r="A5074" s="3" t="s">
        <v>6654</v>
      </c>
      <c r="B5074" s="11" t="str">
        <f t="shared" si="1"/>
        <v>20130731</v>
      </c>
      <c r="C5074" s="12">
        <f t="shared" si="2"/>
        <v>41486</v>
      </c>
      <c r="D5074" s="3" t="str">
        <f t="shared" si="3"/>
        <v>08</v>
      </c>
      <c r="E5074" s="13">
        <v>506.0</v>
      </c>
      <c r="F5074" s="14">
        <f>'Costo de tareas'!$B$15</f>
        <v>0.1964027778</v>
      </c>
      <c r="G5074" s="15">
        <f>'Producción diaria'!$T$3*$L$2*$M$2*$N$2*E5074*1000/'Costo de tareas'!$B$14</f>
        <v>760.8023392</v>
      </c>
      <c r="H5074" s="16">
        <f>IF(G5074 &gt; 'Costo de tareas'!$B$13, 'Costo de tareas'!$B$13, IF(G5074 &lt; 'Costo de tareas'!$B$13*0.2, 0, 'Costo de tareas'!$B$13- G5074))</f>
        <v>39.28055556</v>
      </c>
      <c r="I5074" s="17">
        <f>IF(H5074=0,'Costo de tareas'!$B$13,'Costo de tareas'!$B$13-H5074)</f>
        <v>0</v>
      </c>
      <c r="J5074" s="2"/>
      <c r="K5074" s="2"/>
      <c r="P5074" s="2"/>
    </row>
    <row r="5075">
      <c r="A5075" s="3" t="s">
        <v>6656</v>
      </c>
      <c r="B5075" s="11" t="str">
        <f t="shared" si="1"/>
        <v>20130731</v>
      </c>
      <c r="C5075" s="12">
        <f t="shared" si="2"/>
        <v>41486</v>
      </c>
      <c r="D5075" s="3" t="str">
        <f t="shared" si="3"/>
        <v>09</v>
      </c>
      <c r="E5075" s="13">
        <v>688.0</v>
      </c>
      <c r="F5075" s="14">
        <f>'Costo de tareas'!$B$15</f>
        <v>0.1964027778</v>
      </c>
      <c r="G5075" s="15">
        <f>'Producción diaria'!$T$3*$L$2*$M$2*$N$2*E5075*1000/'Costo de tareas'!$B$14</f>
        <v>1034.450611</v>
      </c>
      <c r="H5075" s="16">
        <f>IF(G5075 &gt; 'Costo de tareas'!$B$13, 'Costo de tareas'!$B$13, IF(G5075 &lt; 'Costo de tareas'!$B$13*0.2, 0, 'Costo de tareas'!$B$13- G5075))</f>
        <v>39.28055556</v>
      </c>
      <c r="I5075" s="17">
        <f>IF(H5075=0,'Costo de tareas'!$B$13,'Costo de tareas'!$B$13-H5075)</f>
        <v>0</v>
      </c>
      <c r="J5075" s="2"/>
      <c r="K5075" s="2"/>
      <c r="P5075" s="2"/>
    </row>
    <row r="5076">
      <c r="A5076" s="3" t="s">
        <v>6658</v>
      </c>
      <c r="B5076" s="11" t="str">
        <f t="shared" si="1"/>
        <v>20130731</v>
      </c>
      <c r="C5076" s="12">
        <f t="shared" si="2"/>
        <v>41486</v>
      </c>
      <c r="D5076" s="3" t="str">
        <f t="shared" si="3"/>
        <v>10</v>
      </c>
      <c r="E5076" s="13">
        <v>83.0</v>
      </c>
      <c r="F5076" s="14">
        <f>'Costo de tareas'!$B$15</f>
        <v>0.1964027778</v>
      </c>
      <c r="G5076" s="15">
        <f>'Producción diaria'!$T$3*$L$2*$M$2*$N$2*E5076*1000/'Costo de tareas'!$B$14</f>
        <v>124.7956406</v>
      </c>
      <c r="H5076" s="16">
        <f>IF(G5076 &gt; 'Costo de tareas'!$B$13, 'Costo de tareas'!$B$13, IF(G5076 &lt; 'Costo de tareas'!$B$13*0.2, 0, 'Costo de tareas'!$B$13- G5076))</f>
        <v>39.28055556</v>
      </c>
      <c r="I5076" s="17">
        <f>IF(H5076=0,'Costo de tareas'!$B$13,'Costo de tareas'!$B$13-H5076)</f>
        <v>0</v>
      </c>
      <c r="J5076" s="2"/>
      <c r="K5076" s="2"/>
      <c r="P5076" s="2"/>
    </row>
    <row r="5077">
      <c r="A5077" s="3" t="s">
        <v>6659</v>
      </c>
      <c r="B5077" s="11" t="str">
        <f t="shared" si="1"/>
        <v>20130731</v>
      </c>
      <c r="C5077" s="12">
        <f t="shared" si="2"/>
        <v>41486</v>
      </c>
      <c r="D5077" s="3" t="str">
        <f t="shared" si="3"/>
        <v>11</v>
      </c>
      <c r="E5077" s="13">
        <v>923.0</v>
      </c>
      <c r="F5077" s="14">
        <f>'Costo de tareas'!$B$15</f>
        <v>0.1964027778</v>
      </c>
      <c r="G5077" s="15">
        <f>'Producción diaria'!$T$3*$L$2*$M$2*$N$2*E5077*1000/'Costo de tareas'!$B$14</f>
        <v>1387.787666</v>
      </c>
      <c r="H5077" s="16">
        <f>IF(G5077 &gt; 'Costo de tareas'!$B$13, 'Costo de tareas'!$B$13, IF(G5077 &lt; 'Costo de tareas'!$B$13*0.2, 0, 'Costo de tareas'!$B$13- G5077))</f>
        <v>39.28055556</v>
      </c>
      <c r="I5077" s="17">
        <f>IF(H5077=0,'Costo de tareas'!$B$13,'Costo de tareas'!$B$13-H5077)</f>
        <v>0</v>
      </c>
      <c r="J5077" s="2"/>
      <c r="K5077" s="2"/>
      <c r="P5077" s="2"/>
    </row>
    <row r="5078">
      <c r="A5078" s="3" t="s">
        <v>6660</v>
      </c>
      <c r="B5078" s="11" t="str">
        <f t="shared" si="1"/>
        <v>20130731</v>
      </c>
      <c r="C5078" s="12">
        <f t="shared" si="2"/>
        <v>41486</v>
      </c>
      <c r="D5078" s="3" t="str">
        <f t="shared" si="3"/>
        <v>12</v>
      </c>
      <c r="E5078" s="13">
        <v>959.0</v>
      </c>
      <c r="F5078" s="14">
        <f>'Costo de tareas'!$B$15</f>
        <v>0.1964027778</v>
      </c>
      <c r="G5078" s="15">
        <f>'Producción diaria'!$T$3*$L$2*$M$2*$N$2*E5078*1000/'Costo de tareas'!$B$14</f>
        <v>1441.915896</v>
      </c>
      <c r="H5078" s="16">
        <f>IF(G5078 &gt; 'Costo de tareas'!$B$13, 'Costo de tareas'!$B$13, IF(G5078 &lt; 'Costo de tareas'!$B$13*0.2, 0, 'Costo de tareas'!$B$13- G5078))</f>
        <v>39.28055556</v>
      </c>
      <c r="I5078" s="17">
        <f>IF(H5078=0,'Costo de tareas'!$B$13,'Costo de tareas'!$B$13-H5078)</f>
        <v>0</v>
      </c>
      <c r="J5078" s="2"/>
      <c r="K5078" s="2"/>
      <c r="P5078" s="2"/>
    </row>
    <row r="5079">
      <c r="A5079" s="3" t="s">
        <v>6661</v>
      </c>
      <c r="B5079" s="11" t="str">
        <f t="shared" si="1"/>
        <v>20130731</v>
      </c>
      <c r="C5079" s="12">
        <f t="shared" si="2"/>
        <v>41486</v>
      </c>
      <c r="D5079" s="3" t="str">
        <f t="shared" si="3"/>
        <v>13</v>
      </c>
      <c r="E5079" s="13">
        <v>952.0</v>
      </c>
      <c r="F5079" s="14">
        <f>'Costo de tareas'!$B$15</f>
        <v>0.1964027778</v>
      </c>
      <c r="G5079" s="15">
        <f>'Producción diaria'!$T$3*$L$2*$M$2*$N$2*E5079*1000/'Costo de tareas'!$B$14</f>
        <v>1431.390962</v>
      </c>
      <c r="H5079" s="16">
        <f>IF(G5079 &gt; 'Costo de tareas'!$B$13, 'Costo de tareas'!$B$13, IF(G5079 &lt; 'Costo de tareas'!$B$13*0.2, 0, 'Costo de tareas'!$B$13- G5079))</f>
        <v>39.28055556</v>
      </c>
      <c r="I5079" s="17">
        <f>IF(H5079=0,'Costo de tareas'!$B$13,'Costo de tareas'!$B$13-H5079)</f>
        <v>0</v>
      </c>
      <c r="J5079" s="2"/>
      <c r="K5079" s="2"/>
      <c r="P5079" s="2"/>
    </row>
    <row r="5080">
      <c r="A5080" s="3" t="s">
        <v>6662</v>
      </c>
      <c r="B5080" s="11" t="str">
        <f t="shared" si="1"/>
        <v>20130731</v>
      </c>
      <c r="C5080" s="12">
        <f t="shared" si="2"/>
        <v>41486</v>
      </c>
      <c r="D5080" s="3" t="str">
        <f t="shared" si="3"/>
        <v>14</v>
      </c>
      <c r="E5080" s="13">
        <v>88.0</v>
      </c>
      <c r="F5080" s="14">
        <f>'Costo de tareas'!$B$15</f>
        <v>0.1964027778</v>
      </c>
      <c r="G5080" s="15">
        <f>'Producción diaria'!$T$3*$L$2*$M$2*$N$2*E5080*1000/'Costo de tareas'!$B$14</f>
        <v>132.3134503</v>
      </c>
      <c r="H5080" s="16">
        <f>IF(G5080 &gt; 'Costo de tareas'!$B$13, 'Costo de tareas'!$B$13, IF(G5080 &lt; 'Costo de tareas'!$B$13*0.2, 0, 'Costo de tareas'!$B$13- G5080))</f>
        <v>39.28055556</v>
      </c>
      <c r="I5080" s="17">
        <f>IF(H5080=0,'Costo de tareas'!$B$13,'Costo de tareas'!$B$13-H5080)</f>
        <v>0</v>
      </c>
      <c r="J5080" s="2"/>
      <c r="K5080" s="2"/>
      <c r="P5080" s="2"/>
    </row>
    <row r="5081">
      <c r="A5081" s="3" t="s">
        <v>6663</v>
      </c>
      <c r="B5081" s="11" t="str">
        <f t="shared" si="1"/>
        <v>20130731</v>
      </c>
      <c r="C5081" s="12">
        <f t="shared" si="2"/>
        <v>41486</v>
      </c>
      <c r="D5081" s="3" t="str">
        <f t="shared" si="3"/>
        <v>15</v>
      </c>
      <c r="E5081" s="13">
        <v>751.0</v>
      </c>
      <c r="F5081" s="14">
        <f>'Costo de tareas'!$B$15</f>
        <v>0.1964027778</v>
      </c>
      <c r="G5081" s="15">
        <f>'Producción diaria'!$T$3*$L$2*$M$2*$N$2*E5081*1000/'Costo de tareas'!$B$14</f>
        <v>1129.175013</v>
      </c>
      <c r="H5081" s="16">
        <f>IF(G5081 &gt; 'Costo de tareas'!$B$13, 'Costo de tareas'!$B$13, IF(G5081 &lt; 'Costo de tareas'!$B$13*0.2, 0, 'Costo de tareas'!$B$13- G5081))</f>
        <v>39.28055556</v>
      </c>
      <c r="I5081" s="17">
        <f>IF(H5081=0,'Costo de tareas'!$B$13,'Costo de tareas'!$B$13-H5081)</f>
        <v>0</v>
      </c>
      <c r="J5081" s="2"/>
      <c r="K5081" s="2"/>
      <c r="P5081" s="2"/>
    </row>
    <row r="5082">
      <c r="A5082" s="3" t="s">
        <v>6664</v>
      </c>
      <c r="B5082" s="11" t="str">
        <f t="shared" si="1"/>
        <v>20130731</v>
      </c>
      <c r="C5082" s="12">
        <f t="shared" si="2"/>
        <v>41486</v>
      </c>
      <c r="D5082" s="3" t="str">
        <f t="shared" si="3"/>
        <v>16</v>
      </c>
      <c r="E5082" s="13">
        <v>581.0</v>
      </c>
      <c r="F5082" s="14">
        <f>'Costo de tareas'!$B$15</f>
        <v>0.1964027778</v>
      </c>
      <c r="G5082" s="15">
        <f>'Producción diaria'!$T$3*$L$2*$M$2*$N$2*E5082*1000/'Costo de tareas'!$B$14</f>
        <v>873.5694843</v>
      </c>
      <c r="H5082" s="16">
        <f>IF(G5082 &gt; 'Costo de tareas'!$B$13, 'Costo de tareas'!$B$13, IF(G5082 &lt; 'Costo de tareas'!$B$13*0.2, 0, 'Costo de tareas'!$B$13- G5082))</f>
        <v>39.28055556</v>
      </c>
      <c r="I5082" s="17">
        <f>IF(H5082=0,'Costo de tareas'!$B$13,'Costo de tareas'!$B$13-H5082)</f>
        <v>0</v>
      </c>
      <c r="J5082" s="2"/>
      <c r="K5082" s="2"/>
      <c r="P5082" s="2"/>
    </row>
    <row r="5083">
      <c r="A5083" s="3" t="s">
        <v>6665</v>
      </c>
      <c r="B5083" s="11" t="str">
        <f t="shared" si="1"/>
        <v>20130731</v>
      </c>
      <c r="C5083" s="12">
        <f t="shared" si="2"/>
        <v>41486</v>
      </c>
      <c r="D5083" s="3" t="str">
        <f t="shared" si="3"/>
        <v>17</v>
      </c>
      <c r="E5083" s="13">
        <v>384.0</v>
      </c>
      <c r="F5083" s="14">
        <f>'Costo de tareas'!$B$15</f>
        <v>0.1964027778</v>
      </c>
      <c r="G5083" s="15">
        <f>'Producción diaria'!$T$3*$L$2*$M$2*$N$2*E5083*1000/'Costo de tareas'!$B$14</f>
        <v>577.3677831</v>
      </c>
      <c r="H5083" s="16">
        <f>IF(G5083 &gt; 'Costo de tareas'!$B$13, 'Costo de tareas'!$B$13, IF(G5083 &lt; 'Costo de tareas'!$B$13*0.2, 0, 'Costo de tareas'!$B$13- G5083))</f>
        <v>39.28055556</v>
      </c>
      <c r="I5083" s="17">
        <f>IF(H5083=0,'Costo de tareas'!$B$13,'Costo de tareas'!$B$13-H5083)</f>
        <v>0</v>
      </c>
      <c r="J5083" s="2"/>
      <c r="K5083" s="2"/>
      <c r="P5083" s="2"/>
    </row>
    <row r="5084">
      <c r="A5084" s="3" t="s">
        <v>6666</v>
      </c>
      <c r="B5084" s="11" t="str">
        <f t="shared" si="1"/>
        <v>20130731</v>
      </c>
      <c r="C5084" s="12">
        <f t="shared" si="2"/>
        <v>41486</v>
      </c>
      <c r="D5084" s="3" t="str">
        <f t="shared" si="3"/>
        <v>18</v>
      </c>
      <c r="E5084" s="13">
        <v>182.0</v>
      </c>
      <c r="F5084" s="14">
        <f>'Costo de tareas'!$B$15</f>
        <v>0.1964027778</v>
      </c>
      <c r="G5084" s="15">
        <f>'Producción diaria'!$T$3*$L$2*$M$2*$N$2*E5084*1000/'Costo de tareas'!$B$14</f>
        <v>273.6482722</v>
      </c>
      <c r="H5084" s="16">
        <f>IF(G5084 &gt; 'Costo de tareas'!$B$13, 'Costo de tareas'!$B$13, IF(G5084 &lt; 'Costo de tareas'!$B$13*0.2, 0, 'Costo de tareas'!$B$13- G5084))</f>
        <v>39.28055556</v>
      </c>
      <c r="I5084" s="17">
        <f>IF(H5084=0,'Costo de tareas'!$B$13,'Costo de tareas'!$B$13-H5084)</f>
        <v>0</v>
      </c>
      <c r="J5084" s="2"/>
      <c r="K5084" s="2"/>
      <c r="P5084" s="2"/>
    </row>
    <row r="5085">
      <c r="A5085" s="3" t="s">
        <v>6667</v>
      </c>
      <c r="B5085" s="11" t="str">
        <f t="shared" si="1"/>
        <v>20130731</v>
      </c>
      <c r="C5085" s="12">
        <f t="shared" si="2"/>
        <v>41486</v>
      </c>
      <c r="D5085" s="3" t="str">
        <f t="shared" si="3"/>
        <v>19</v>
      </c>
      <c r="E5085" s="13">
        <v>18.0</v>
      </c>
      <c r="F5085" s="14">
        <f>'Costo de tareas'!$B$15</f>
        <v>0.1964027778</v>
      </c>
      <c r="G5085" s="15">
        <f>'Producción diaria'!$T$3*$L$2*$M$2*$N$2*E5085*1000/'Costo de tareas'!$B$14</f>
        <v>27.06411483</v>
      </c>
      <c r="H5085" s="16">
        <f>IF(G5085 &gt; 'Costo de tareas'!$B$13, 'Costo de tareas'!$B$13, IF(G5085 &lt; 'Costo de tareas'!$B$13*0.2, 0, 'Costo de tareas'!$B$13- G5085))</f>
        <v>12.21644072</v>
      </c>
      <c r="I5085" s="17">
        <f>IF(H5085=0,'Costo de tareas'!$B$13,'Costo de tareas'!$B$13-H5085)</f>
        <v>27.06411483</v>
      </c>
      <c r="J5085" s="2"/>
      <c r="K5085" s="2"/>
      <c r="P5085" s="2"/>
    </row>
    <row r="5086">
      <c r="A5086" s="3" t="s">
        <v>6668</v>
      </c>
      <c r="B5086" s="11" t="str">
        <f t="shared" si="1"/>
        <v>20130731</v>
      </c>
      <c r="C5086" s="12">
        <f t="shared" si="2"/>
        <v>41486</v>
      </c>
      <c r="D5086" s="3" t="str">
        <f t="shared" si="3"/>
        <v>20</v>
      </c>
      <c r="E5086" s="13">
        <v>0.0</v>
      </c>
      <c r="F5086" s="14">
        <f>'Costo de tareas'!$B$15</f>
        <v>0.1964027778</v>
      </c>
      <c r="G5086" s="15">
        <f>'Producción diaria'!$T$3*$L$2*$M$2*$N$2*E5086*1000/'Costo de tareas'!$B$14</f>
        <v>0</v>
      </c>
      <c r="H5086" s="16">
        <f>IF(G5086 &gt; 'Costo de tareas'!$B$13, 'Costo de tareas'!$B$13, IF(G5086 &lt; 'Costo de tareas'!$B$13*0.2, 0, 'Costo de tareas'!$B$13- G5086))</f>
        <v>0</v>
      </c>
      <c r="I5086" s="17">
        <f>IF(H5086=0,'Costo de tareas'!$B$13,'Costo de tareas'!$B$13-H5086)</f>
        <v>39.28055556</v>
      </c>
      <c r="J5086" s="2"/>
      <c r="K5086" s="2"/>
      <c r="P5086" s="2"/>
    </row>
    <row r="5087">
      <c r="A5087" s="3" t="s">
        <v>6670</v>
      </c>
      <c r="B5087" s="11" t="str">
        <f t="shared" si="1"/>
        <v>20130731</v>
      </c>
      <c r="C5087" s="12">
        <f t="shared" si="2"/>
        <v>41486</v>
      </c>
      <c r="D5087" s="3" t="str">
        <f t="shared" si="3"/>
        <v>21</v>
      </c>
      <c r="E5087" s="13">
        <v>0.0</v>
      </c>
      <c r="F5087" s="14">
        <f>'Costo de tareas'!$B$15</f>
        <v>0.1964027778</v>
      </c>
      <c r="G5087" s="15">
        <f>'Producción diaria'!$T$3*$L$2*$M$2*$N$2*E5087*1000/'Costo de tareas'!$B$14</f>
        <v>0</v>
      </c>
      <c r="H5087" s="16">
        <f>IF(G5087 &gt; 'Costo de tareas'!$B$13, 'Costo de tareas'!$B$13, IF(G5087 &lt; 'Costo de tareas'!$B$13*0.2, 0, 'Costo de tareas'!$B$13- G5087))</f>
        <v>0</v>
      </c>
      <c r="I5087" s="17">
        <f>IF(H5087=0,'Costo de tareas'!$B$13,'Costo de tareas'!$B$13-H5087)</f>
        <v>39.28055556</v>
      </c>
      <c r="J5087" s="2"/>
      <c r="K5087" s="2"/>
      <c r="P5087" s="2"/>
    </row>
    <row r="5088">
      <c r="A5088" s="3" t="s">
        <v>6672</v>
      </c>
      <c r="B5088" s="11" t="str">
        <f t="shared" si="1"/>
        <v>20130731</v>
      </c>
      <c r="C5088" s="12">
        <f t="shared" si="2"/>
        <v>41486</v>
      </c>
      <c r="D5088" s="3" t="str">
        <f t="shared" si="3"/>
        <v>22</v>
      </c>
      <c r="E5088" s="13">
        <v>0.0</v>
      </c>
      <c r="F5088" s="14">
        <f>'Costo de tareas'!$B$15</f>
        <v>0.1964027778</v>
      </c>
      <c r="G5088" s="15">
        <f>'Producción diaria'!$T$3*$L$2*$M$2*$N$2*E5088*1000/'Costo de tareas'!$B$14</f>
        <v>0</v>
      </c>
      <c r="H5088" s="16">
        <f>IF(G5088 &gt; 'Costo de tareas'!$B$13, 'Costo de tareas'!$B$13, IF(G5088 &lt; 'Costo de tareas'!$B$13*0.2, 0, 'Costo de tareas'!$B$13- G5088))</f>
        <v>0</v>
      </c>
      <c r="I5088" s="17">
        <f>IF(H5088=0,'Costo de tareas'!$B$13,'Costo de tareas'!$B$13-H5088)</f>
        <v>39.28055556</v>
      </c>
      <c r="J5088" s="2"/>
      <c r="K5088" s="2"/>
      <c r="P5088" s="2"/>
    </row>
    <row r="5089">
      <c r="A5089" s="3" t="s">
        <v>6673</v>
      </c>
      <c r="B5089" s="11" t="str">
        <f t="shared" si="1"/>
        <v>20130731</v>
      </c>
      <c r="C5089" s="12">
        <f t="shared" si="2"/>
        <v>41486</v>
      </c>
      <c r="D5089" s="3" t="str">
        <f t="shared" si="3"/>
        <v>23</v>
      </c>
      <c r="E5089" s="13">
        <v>0.0</v>
      </c>
      <c r="F5089" s="14">
        <f>'Costo de tareas'!$B$15</f>
        <v>0.1964027778</v>
      </c>
      <c r="G5089" s="15">
        <f>'Producción diaria'!$T$3*$L$2*$M$2*$N$2*E5089*1000/'Costo de tareas'!$B$14</f>
        <v>0</v>
      </c>
      <c r="H5089" s="16">
        <f>IF(G5089 &gt; 'Costo de tareas'!$B$13, 'Costo de tareas'!$B$13, IF(G5089 &lt; 'Costo de tareas'!$B$13*0.2, 0, 'Costo de tareas'!$B$13- G5089))</f>
        <v>0</v>
      </c>
      <c r="I5089" s="17">
        <f>IF(H5089=0,'Costo de tareas'!$B$13,'Costo de tareas'!$B$13-H5089)</f>
        <v>39.28055556</v>
      </c>
      <c r="J5089" s="2"/>
      <c r="K5089" s="2"/>
      <c r="P5089" s="2"/>
    </row>
    <row r="5090">
      <c r="A5090" s="3" t="s">
        <v>6675</v>
      </c>
      <c r="B5090" s="11" t="str">
        <f t="shared" si="1"/>
        <v>20110801</v>
      </c>
      <c r="C5090" s="12">
        <f t="shared" si="2"/>
        <v>40756</v>
      </c>
      <c r="D5090" s="3" t="str">
        <f t="shared" si="3"/>
        <v>00</v>
      </c>
      <c r="E5090" s="13">
        <v>0.0</v>
      </c>
      <c r="F5090" s="14">
        <f>'Costo de tareas'!$B$15</f>
        <v>0.1964027778</v>
      </c>
      <c r="G5090" s="15">
        <f>'Producción diaria'!$T$3*$L$2*$M$2*$N$2*E5090*1000/'Costo de tareas'!$B$14</f>
        <v>0</v>
      </c>
      <c r="H5090" s="16">
        <f>IF(G5090 &gt; 'Costo de tareas'!$B$13, 'Costo de tareas'!$B$13, IF(G5090 &lt; 'Costo de tareas'!$B$13*0.2, 0, 'Costo de tareas'!$B$13- G5090))</f>
        <v>0</v>
      </c>
      <c r="I5090" s="17">
        <f>IF(H5090=0,'Costo de tareas'!$B$13,'Costo de tareas'!$B$13-H5090)</f>
        <v>39.28055556</v>
      </c>
      <c r="J5090" s="2"/>
      <c r="K5090" s="2"/>
      <c r="P5090" s="2"/>
    </row>
    <row r="5091">
      <c r="A5091" s="3" t="s">
        <v>6677</v>
      </c>
      <c r="B5091" s="11" t="str">
        <f t="shared" si="1"/>
        <v>20110801</v>
      </c>
      <c r="C5091" s="12">
        <f t="shared" si="2"/>
        <v>40756</v>
      </c>
      <c r="D5091" s="3" t="str">
        <f t="shared" si="3"/>
        <v>01</v>
      </c>
      <c r="E5091" s="13">
        <v>0.0</v>
      </c>
      <c r="F5091" s="14">
        <f>'Costo de tareas'!$B$15</f>
        <v>0.1964027778</v>
      </c>
      <c r="G5091" s="15">
        <f>'Producción diaria'!$T$3*$L$2*$M$2*$N$2*E5091*1000/'Costo de tareas'!$B$14</f>
        <v>0</v>
      </c>
      <c r="H5091" s="16">
        <f>IF(G5091 &gt; 'Costo de tareas'!$B$13, 'Costo de tareas'!$B$13, IF(G5091 &lt; 'Costo de tareas'!$B$13*0.2, 0, 'Costo de tareas'!$B$13- G5091))</f>
        <v>0</v>
      </c>
      <c r="I5091" s="17">
        <f>IF(H5091=0,'Costo de tareas'!$B$13,'Costo de tareas'!$B$13-H5091)</f>
        <v>39.28055556</v>
      </c>
      <c r="J5091" s="2"/>
      <c r="K5091" s="2"/>
      <c r="P5091" s="2"/>
    </row>
    <row r="5092">
      <c r="A5092" s="3" t="s">
        <v>6679</v>
      </c>
      <c r="B5092" s="11" t="str">
        <f t="shared" si="1"/>
        <v>20110801</v>
      </c>
      <c r="C5092" s="12">
        <f t="shared" si="2"/>
        <v>40756</v>
      </c>
      <c r="D5092" s="3" t="str">
        <f t="shared" si="3"/>
        <v>02</v>
      </c>
      <c r="E5092" s="13">
        <v>0.0</v>
      </c>
      <c r="F5092" s="14">
        <f>'Costo de tareas'!$B$15</f>
        <v>0.1964027778</v>
      </c>
      <c r="G5092" s="15">
        <f>'Producción diaria'!$T$3*$L$2*$M$2*$N$2*E5092*1000/'Costo de tareas'!$B$14</f>
        <v>0</v>
      </c>
      <c r="H5092" s="16">
        <f>IF(G5092 &gt; 'Costo de tareas'!$B$13, 'Costo de tareas'!$B$13, IF(G5092 &lt; 'Costo de tareas'!$B$13*0.2, 0, 'Costo de tareas'!$B$13- G5092))</f>
        <v>0</v>
      </c>
      <c r="I5092" s="17">
        <f>IF(H5092=0,'Costo de tareas'!$B$13,'Costo de tareas'!$B$13-H5092)</f>
        <v>39.28055556</v>
      </c>
      <c r="J5092" s="2"/>
      <c r="K5092" s="2"/>
      <c r="P5092" s="2"/>
    </row>
    <row r="5093">
      <c r="A5093" s="3" t="s">
        <v>6681</v>
      </c>
      <c r="B5093" s="11" t="str">
        <f t="shared" si="1"/>
        <v>20110801</v>
      </c>
      <c r="C5093" s="12">
        <f t="shared" si="2"/>
        <v>40756</v>
      </c>
      <c r="D5093" s="3" t="str">
        <f t="shared" si="3"/>
        <v>03</v>
      </c>
      <c r="E5093" s="13">
        <v>0.0</v>
      </c>
      <c r="F5093" s="14">
        <f>'Costo de tareas'!$B$15</f>
        <v>0.1964027778</v>
      </c>
      <c r="G5093" s="15">
        <f>'Producción diaria'!$T$3*$L$2*$M$2*$N$2*E5093*1000/'Costo de tareas'!$B$14</f>
        <v>0</v>
      </c>
      <c r="H5093" s="16">
        <f>IF(G5093 &gt; 'Costo de tareas'!$B$13, 'Costo de tareas'!$B$13, IF(G5093 &lt; 'Costo de tareas'!$B$13*0.2, 0, 'Costo de tareas'!$B$13- G5093))</f>
        <v>0</v>
      </c>
      <c r="I5093" s="17">
        <f>IF(H5093=0,'Costo de tareas'!$B$13,'Costo de tareas'!$B$13-H5093)</f>
        <v>39.28055556</v>
      </c>
      <c r="J5093" s="2"/>
      <c r="K5093" s="2"/>
      <c r="P5093" s="2"/>
    </row>
    <row r="5094">
      <c r="A5094" s="3" t="s">
        <v>6682</v>
      </c>
      <c r="B5094" s="11" t="str">
        <f t="shared" si="1"/>
        <v>20110801</v>
      </c>
      <c r="C5094" s="12">
        <f t="shared" si="2"/>
        <v>40756</v>
      </c>
      <c r="D5094" s="3" t="str">
        <f t="shared" si="3"/>
        <v>04</v>
      </c>
      <c r="E5094" s="13">
        <v>0.0</v>
      </c>
      <c r="F5094" s="14">
        <f>'Costo de tareas'!$B$15</f>
        <v>0.1964027778</v>
      </c>
      <c r="G5094" s="15">
        <f>'Producción diaria'!$T$3*$L$2*$M$2*$N$2*E5094*1000/'Costo de tareas'!$B$14</f>
        <v>0</v>
      </c>
      <c r="H5094" s="16">
        <f>IF(G5094 &gt; 'Costo de tareas'!$B$13, 'Costo de tareas'!$B$13, IF(G5094 &lt; 'Costo de tareas'!$B$13*0.2, 0, 'Costo de tareas'!$B$13- G5094))</f>
        <v>0</v>
      </c>
      <c r="I5094" s="17">
        <f>IF(H5094=0,'Costo de tareas'!$B$13,'Costo de tareas'!$B$13-H5094)</f>
        <v>39.28055556</v>
      </c>
      <c r="J5094" s="2"/>
      <c r="K5094" s="2"/>
      <c r="P5094" s="2"/>
    </row>
    <row r="5095">
      <c r="A5095" s="3" t="s">
        <v>6684</v>
      </c>
      <c r="B5095" s="11" t="str">
        <f t="shared" si="1"/>
        <v>20110801</v>
      </c>
      <c r="C5095" s="12">
        <f t="shared" si="2"/>
        <v>40756</v>
      </c>
      <c r="D5095" s="3" t="str">
        <f t="shared" si="3"/>
        <v>05</v>
      </c>
      <c r="E5095" s="13">
        <v>0.0</v>
      </c>
      <c r="F5095" s="14">
        <f>'Costo de tareas'!$B$15</f>
        <v>0.1964027778</v>
      </c>
      <c r="G5095" s="15">
        <f>'Producción diaria'!$T$3*$L$2*$M$2*$N$2*E5095*1000/'Costo de tareas'!$B$14</f>
        <v>0</v>
      </c>
      <c r="H5095" s="16">
        <f>IF(G5095 &gt; 'Costo de tareas'!$B$13, 'Costo de tareas'!$B$13, IF(G5095 &lt; 'Costo de tareas'!$B$13*0.2, 0, 'Costo de tareas'!$B$13- G5095))</f>
        <v>0</v>
      </c>
      <c r="I5095" s="17">
        <f>IF(H5095=0,'Costo de tareas'!$B$13,'Costo de tareas'!$B$13-H5095)</f>
        <v>39.28055556</v>
      </c>
      <c r="J5095" s="2"/>
      <c r="K5095" s="2"/>
      <c r="P5095" s="2"/>
    </row>
    <row r="5096">
      <c r="A5096" s="3" t="s">
        <v>6686</v>
      </c>
      <c r="B5096" s="11" t="str">
        <f t="shared" si="1"/>
        <v>20110801</v>
      </c>
      <c r="C5096" s="12">
        <f t="shared" si="2"/>
        <v>40756</v>
      </c>
      <c r="D5096" s="3" t="str">
        <f t="shared" si="3"/>
        <v>06</v>
      </c>
      <c r="E5096" s="13">
        <v>101.0</v>
      </c>
      <c r="F5096" s="14">
        <f>'Costo de tareas'!$B$15</f>
        <v>0.1964027778</v>
      </c>
      <c r="G5096" s="15">
        <f>'Producción diaria'!$T$3*$L$2*$M$2*$N$2*E5096*1000/'Costo de tareas'!$B$14</f>
        <v>151.8597554</v>
      </c>
      <c r="H5096" s="16">
        <f>IF(G5096 &gt; 'Costo de tareas'!$B$13, 'Costo de tareas'!$B$13, IF(G5096 &lt; 'Costo de tareas'!$B$13*0.2, 0, 'Costo de tareas'!$B$13- G5096))</f>
        <v>39.28055556</v>
      </c>
      <c r="I5096" s="17">
        <f>IF(H5096=0,'Costo de tareas'!$B$13,'Costo de tareas'!$B$13-H5096)</f>
        <v>0</v>
      </c>
      <c r="J5096" s="2"/>
      <c r="K5096" s="2"/>
      <c r="P5096" s="2"/>
    </row>
    <row r="5097">
      <c r="A5097" s="3" t="s">
        <v>6687</v>
      </c>
      <c r="B5097" s="11" t="str">
        <f t="shared" si="1"/>
        <v>20110801</v>
      </c>
      <c r="C5097" s="12">
        <f t="shared" si="2"/>
        <v>40756</v>
      </c>
      <c r="D5097" s="3" t="str">
        <f t="shared" si="3"/>
        <v>07</v>
      </c>
      <c r="E5097" s="13">
        <v>278.0</v>
      </c>
      <c r="F5097" s="14">
        <f>'Costo de tareas'!$B$15</f>
        <v>0.1964027778</v>
      </c>
      <c r="G5097" s="15">
        <f>'Producción diaria'!$T$3*$L$2*$M$2*$N$2*E5097*1000/'Costo de tareas'!$B$14</f>
        <v>417.990218</v>
      </c>
      <c r="H5097" s="16">
        <f>IF(G5097 &gt; 'Costo de tareas'!$B$13, 'Costo de tareas'!$B$13, IF(G5097 &lt; 'Costo de tareas'!$B$13*0.2, 0, 'Costo de tareas'!$B$13- G5097))</f>
        <v>39.28055556</v>
      </c>
      <c r="I5097" s="17">
        <f>IF(H5097=0,'Costo de tareas'!$B$13,'Costo de tareas'!$B$13-H5097)</f>
        <v>0</v>
      </c>
      <c r="J5097" s="2"/>
      <c r="K5097" s="2"/>
      <c r="P5097" s="2"/>
    </row>
    <row r="5098">
      <c r="A5098" s="3" t="s">
        <v>6688</v>
      </c>
      <c r="B5098" s="11" t="str">
        <f t="shared" si="1"/>
        <v>20110801</v>
      </c>
      <c r="C5098" s="12">
        <f t="shared" si="2"/>
        <v>40756</v>
      </c>
      <c r="D5098" s="3" t="str">
        <f t="shared" si="3"/>
        <v>08</v>
      </c>
      <c r="E5098" s="13">
        <v>45.0</v>
      </c>
      <c r="F5098" s="14">
        <f>'Costo de tareas'!$B$15</f>
        <v>0.1964027778</v>
      </c>
      <c r="G5098" s="15">
        <f>'Producción diaria'!$T$3*$L$2*$M$2*$N$2*E5098*1000/'Costo de tareas'!$B$14</f>
        <v>67.66028708</v>
      </c>
      <c r="H5098" s="16">
        <f>IF(G5098 &gt; 'Costo de tareas'!$B$13, 'Costo de tareas'!$B$13, IF(G5098 &lt; 'Costo de tareas'!$B$13*0.2, 0, 'Costo de tareas'!$B$13- G5098))</f>
        <v>39.28055556</v>
      </c>
      <c r="I5098" s="17">
        <f>IF(H5098=0,'Costo de tareas'!$B$13,'Costo de tareas'!$B$13-H5098)</f>
        <v>0</v>
      </c>
      <c r="J5098" s="2"/>
      <c r="K5098" s="2"/>
      <c r="P5098" s="2"/>
    </row>
    <row r="5099">
      <c r="A5099" s="3" t="s">
        <v>6690</v>
      </c>
      <c r="B5099" s="11" t="str">
        <f t="shared" si="1"/>
        <v>20110801</v>
      </c>
      <c r="C5099" s="12">
        <f t="shared" si="2"/>
        <v>40756</v>
      </c>
      <c r="D5099" s="3" t="str">
        <f t="shared" si="3"/>
        <v>09</v>
      </c>
      <c r="E5099" s="13">
        <v>669.0</v>
      </c>
      <c r="F5099" s="14">
        <f>'Costo de tareas'!$B$15</f>
        <v>0.1964027778</v>
      </c>
      <c r="G5099" s="15">
        <f>'Producción diaria'!$T$3*$L$2*$M$2*$N$2*E5099*1000/'Costo de tareas'!$B$14</f>
        <v>1005.882935</v>
      </c>
      <c r="H5099" s="16">
        <f>IF(G5099 &gt; 'Costo de tareas'!$B$13, 'Costo de tareas'!$B$13, IF(G5099 &lt; 'Costo de tareas'!$B$13*0.2, 0, 'Costo de tareas'!$B$13- G5099))</f>
        <v>39.28055556</v>
      </c>
      <c r="I5099" s="17">
        <f>IF(H5099=0,'Costo de tareas'!$B$13,'Costo de tareas'!$B$13-H5099)</f>
        <v>0</v>
      </c>
      <c r="J5099" s="2"/>
      <c r="K5099" s="2"/>
      <c r="P5099" s="2"/>
    </row>
    <row r="5100">
      <c r="A5100" s="3" t="s">
        <v>6691</v>
      </c>
      <c r="B5100" s="11" t="str">
        <f t="shared" si="1"/>
        <v>20110801</v>
      </c>
      <c r="C5100" s="12">
        <f t="shared" si="2"/>
        <v>40756</v>
      </c>
      <c r="D5100" s="3" t="str">
        <f t="shared" si="3"/>
        <v>10</v>
      </c>
      <c r="E5100" s="13">
        <v>642.0</v>
      </c>
      <c r="F5100" s="14">
        <f>'Costo de tareas'!$B$15</f>
        <v>0.1964027778</v>
      </c>
      <c r="G5100" s="15">
        <f>'Producción diaria'!$T$3*$L$2*$M$2*$N$2*E5100*1000/'Costo de tareas'!$B$14</f>
        <v>965.2867624</v>
      </c>
      <c r="H5100" s="16">
        <f>IF(G5100 &gt; 'Costo de tareas'!$B$13, 'Costo de tareas'!$B$13, IF(G5100 &lt; 'Costo de tareas'!$B$13*0.2, 0, 'Costo de tareas'!$B$13- G5100))</f>
        <v>39.28055556</v>
      </c>
      <c r="I5100" s="17">
        <f>IF(H5100=0,'Costo de tareas'!$B$13,'Costo de tareas'!$B$13-H5100)</f>
        <v>0</v>
      </c>
      <c r="J5100" s="2"/>
      <c r="K5100" s="2"/>
      <c r="P5100" s="2"/>
    </row>
    <row r="5101">
      <c r="A5101" s="3" t="s">
        <v>6693</v>
      </c>
      <c r="B5101" s="11" t="str">
        <f t="shared" si="1"/>
        <v>20110801</v>
      </c>
      <c r="C5101" s="12">
        <f t="shared" si="2"/>
        <v>40756</v>
      </c>
      <c r="D5101" s="3" t="str">
        <f t="shared" si="3"/>
        <v>11</v>
      </c>
      <c r="E5101" s="13">
        <v>739.0</v>
      </c>
      <c r="F5101" s="14">
        <f>'Costo de tareas'!$B$15</f>
        <v>0.1964027778</v>
      </c>
      <c r="G5101" s="15">
        <f>'Producción diaria'!$T$3*$L$2*$M$2*$N$2*E5101*1000/'Costo de tareas'!$B$14</f>
        <v>1111.13227</v>
      </c>
      <c r="H5101" s="16">
        <f>IF(G5101 &gt; 'Costo de tareas'!$B$13, 'Costo de tareas'!$B$13, IF(G5101 &lt; 'Costo de tareas'!$B$13*0.2, 0, 'Costo de tareas'!$B$13- G5101))</f>
        <v>39.28055556</v>
      </c>
      <c r="I5101" s="17">
        <f>IF(H5101=0,'Costo de tareas'!$B$13,'Costo de tareas'!$B$13-H5101)</f>
        <v>0</v>
      </c>
      <c r="J5101" s="2"/>
      <c r="K5101" s="2"/>
      <c r="P5101" s="2"/>
    </row>
    <row r="5102">
      <c r="A5102" s="3" t="s">
        <v>6695</v>
      </c>
      <c r="B5102" s="11" t="str">
        <f t="shared" si="1"/>
        <v>20110801</v>
      </c>
      <c r="C5102" s="12">
        <f t="shared" si="2"/>
        <v>40756</v>
      </c>
      <c r="D5102" s="3" t="str">
        <f t="shared" si="3"/>
        <v>12</v>
      </c>
      <c r="E5102" s="13">
        <v>914.0</v>
      </c>
      <c r="F5102" s="14">
        <f>'Costo de tareas'!$B$15</f>
        <v>0.1964027778</v>
      </c>
      <c r="G5102" s="15">
        <f>'Producción diaria'!$T$3*$L$2*$M$2*$N$2*E5102*1000/'Costo de tareas'!$B$14</f>
        <v>1374.255609</v>
      </c>
      <c r="H5102" s="16">
        <f>IF(G5102 &gt; 'Costo de tareas'!$B$13, 'Costo de tareas'!$B$13, IF(G5102 &lt; 'Costo de tareas'!$B$13*0.2, 0, 'Costo de tareas'!$B$13- G5102))</f>
        <v>39.28055556</v>
      </c>
      <c r="I5102" s="17">
        <f>IF(H5102=0,'Costo de tareas'!$B$13,'Costo de tareas'!$B$13-H5102)</f>
        <v>0</v>
      </c>
      <c r="J5102" s="2"/>
      <c r="K5102" s="2"/>
      <c r="P5102" s="2"/>
    </row>
    <row r="5103">
      <c r="A5103" s="3" t="s">
        <v>6697</v>
      </c>
      <c r="B5103" s="11" t="str">
        <f t="shared" si="1"/>
        <v>20110801</v>
      </c>
      <c r="C5103" s="12">
        <f t="shared" si="2"/>
        <v>40756</v>
      </c>
      <c r="D5103" s="3" t="str">
        <f t="shared" si="3"/>
        <v>13</v>
      </c>
      <c r="E5103" s="13">
        <v>183.0</v>
      </c>
      <c r="F5103" s="14">
        <f>'Costo de tareas'!$B$15</f>
        <v>0.1964027778</v>
      </c>
      <c r="G5103" s="15">
        <f>'Producción diaria'!$T$3*$L$2*$M$2*$N$2*E5103*1000/'Costo de tareas'!$B$14</f>
        <v>275.1518341</v>
      </c>
      <c r="H5103" s="16">
        <f>IF(G5103 &gt; 'Costo de tareas'!$B$13, 'Costo de tareas'!$B$13, IF(G5103 &lt; 'Costo de tareas'!$B$13*0.2, 0, 'Costo de tareas'!$B$13- G5103))</f>
        <v>39.28055556</v>
      </c>
      <c r="I5103" s="17">
        <f>IF(H5103=0,'Costo de tareas'!$B$13,'Costo de tareas'!$B$13-H5103)</f>
        <v>0</v>
      </c>
      <c r="J5103" s="2"/>
      <c r="K5103" s="2"/>
      <c r="P5103" s="2"/>
    </row>
    <row r="5104">
      <c r="A5104" s="3" t="s">
        <v>6699</v>
      </c>
      <c r="B5104" s="11" t="str">
        <f t="shared" si="1"/>
        <v>20110801</v>
      </c>
      <c r="C5104" s="12">
        <f t="shared" si="2"/>
        <v>40756</v>
      </c>
      <c r="D5104" s="3" t="str">
        <f t="shared" si="3"/>
        <v>14</v>
      </c>
      <c r="E5104" s="13">
        <v>46.0</v>
      </c>
      <c r="F5104" s="14">
        <f>'Costo de tareas'!$B$15</f>
        <v>0.1964027778</v>
      </c>
      <c r="G5104" s="15">
        <f>'Producción diaria'!$T$3*$L$2*$M$2*$N$2*E5104*1000/'Costo de tareas'!$B$14</f>
        <v>69.16384902</v>
      </c>
      <c r="H5104" s="16">
        <f>IF(G5104 &gt; 'Costo de tareas'!$B$13, 'Costo de tareas'!$B$13, IF(G5104 &lt; 'Costo de tareas'!$B$13*0.2, 0, 'Costo de tareas'!$B$13- G5104))</f>
        <v>39.28055556</v>
      </c>
      <c r="I5104" s="17">
        <f>IF(H5104=0,'Costo de tareas'!$B$13,'Costo de tareas'!$B$13-H5104)</f>
        <v>0</v>
      </c>
      <c r="J5104" s="2"/>
      <c r="K5104" s="2"/>
      <c r="P5104" s="2"/>
    </row>
    <row r="5105">
      <c r="A5105" s="3" t="s">
        <v>6701</v>
      </c>
      <c r="B5105" s="11" t="str">
        <f t="shared" si="1"/>
        <v>20110801</v>
      </c>
      <c r="C5105" s="12">
        <f t="shared" si="2"/>
        <v>40756</v>
      </c>
      <c r="D5105" s="3" t="str">
        <f t="shared" si="3"/>
        <v>15</v>
      </c>
      <c r="E5105" s="13">
        <v>448.0</v>
      </c>
      <c r="F5105" s="14">
        <f>'Costo de tareas'!$B$15</f>
        <v>0.1964027778</v>
      </c>
      <c r="G5105" s="15">
        <f>'Producción diaria'!$T$3*$L$2*$M$2*$N$2*E5105*1000/'Costo de tareas'!$B$14</f>
        <v>673.5957469</v>
      </c>
      <c r="H5105" s="16">
        <f>IF(G5105 &gt; 'Costo de tareas'!$B$13, 'Costo de tareas'!$B$13, IF(G5105 &lt; 'Costo de tareas'!$B$13*0.2, 0, 'Costo de tareas'!$B$13- G5105))</f>
        <v>39.28055556</v>
      </c>
      <c r="I5105" s="17">
        <f>IF(H5105=0,'Costo de tareas'!$B$13,'Costo de tareas'!$B$13-H5105)</f>
        <v>0</v>
      </c>
      <c r="J5105" s="2"/>
      <c r="K5105" s="2"/>
      <c r="P5105" s="2"/>
    </row>
    <row r="5106">
      <c r="A5106" s="3" t="s">
        <v>6702</v>
      </c>
      <c r="B5106" s="11" t="str">
        <f t="shared" si="1"/>
        <v>20110801</v>
      </c>
      <c r="C5106" s="12">
        <f t="shared" si="2"/>
        <v>40756</v>
      </c>
      <c r="D5106" s="3" t="str">
        <f t="shared" si="3"/>
        <v>16</v>
      </c>
      <c r="E5106" s="13">
        <v>561.0</v>
      </c>
      <c r="F5106" s="14">
        <f>'Costo de tareas'!$B$15</f>
        <v>0.1964027778</v>
      </c>
      <c r="G5106" s="15">
        <f>'Producción diaria'!$T$3*$L$2*$M$2*$N$2*E5106*1000/'Costo de tareas'!$B$14</f>
        <v>843.4982456</v>
      </c>
      <c r="H5106" s="16">
        <f>IF(G5106 &gt; 'Costo de tareas'!$B$13, 'Costo de tareas'!$B$13, IF(G5106 &lt; 'Costo de tareas'!$B$13*0.2, 0, 'Costo de tareas'!$B$13- G5106))</f>
        <v>39.28055556</v>
      </c>
      <c r="I5106" s="17">
        <f>IF(H5106=0,'Costo de tareas'!$B$13,'Costo de tareas'!$B$13-H5106)</f>
        <v>0</v>
      </c>
      <c r="J5106" s="2"/>
      <c r="K5106" s="2"/>
      <c r="P5106" s="2"/>
    </row>
    <row r="5107">
      <c r="A5107" s="3" t="s">
        <v>6703</v>
      </c>
      <c r="B5107" s="11" t="str">
        <f t="shared" si="1"/>
        <v>20110801</v>
      </c>
      <c r="C5107" s="12">
        <f t="shared" si="2"/>
        <v>40756</v>
      </c>
      <c r="D5107" s="3" t="str">
        <f t="shared" si="3"/>
        <v>17</v>
      </c>
      <c r="E5107" s="13">
        <v>364.0</v>
      </c>
      <c r="F5107" s="14">
        <f>'Costo de tareas'!$B$15</f>
        <v>0.1964027778</v>
      </c>
      <c r="G5107" s="15">
        <f>'Producción diaria'!$T$3*$L$2*$M$2*$N$2*E5107*1000/'Costo de tareas'!$B$14</f>
        <v>547.2965444</v>
      </c>
      <c r="H5107" s="16">
        <f>IF(G5107 &gt; 'Costo de tareas'!$B$13, 'Costo de tareas'!$B$13, IF(G5107 &lt; 'Costo de tareas'!$B$13*0.2, 0, 'Costo de tareas'!$B$13- G5107))</f>
        <v>39.28055556</v>
      </c>
      <c r="I5107" s="17">
        <f>IF(H5107=0,'Costo de tareas'!$B$13,'Costo de tareas'!$B$13-H5107)</f>
        <v>0</v>
      </c>
      <c r="J5107" s="2"/>
      <c r="K5107" s="2"/>
      <c r="P5107" s="2"/>
    </row>
    <row r="5108">
      <c r="A5108" s="3" t="s">
        <v>6704</v>
      </c>
      <c r="B5108" s="11" t="str">
        <f t="shared" si="1"/>
        <v>20110801</v>
      </c>
      <c r="C5108" s="12">
        <f t="shared" si="2"/>
        <v>40756</v>
      </c>
      <c r="D5108" s="3" t="str">
        <f t="shared" si="3"/>
        <v>18</v>
      </c>
      <c r="E5108" s="13">
        <v>171.0</v>
      </c>
      <c r="F5108" s="14">
        <f>'Costo de tareas'!$B$15</f>
        <v>0.1964027778</v>
      </c>
      <c r="G5108" s="15">
        <f>'Producción diaria'!$T$3*$L$2*$M$2*$N$2*E5108*1000/'Costo de tareas'!$B$14</f>
        <v>257.1090909</v>
      </c>
      <c r="H5108" s="16">
        <f>IF(G5108 &gt; 'Costo de tareas'!$B$13, 'Costo de tareas'!$B$13, IF(G5108 &lt; 'Costo de tareas'!$B$13*0.2, 0, 'Costo de tareas'!$B$13- G5108))</f>
        <v>39.28055556</v>
      </c>
      <c r="I5108" s="17">
        <f>IF(H5108=0,'Costo de tareas'!$B$13,'Costo de tareas'!$B$13-H5108)</f>
        <v>0</v>
      </c>
      <c r="J5108" s="2"/>
      <c r="K5108" s="2"/>
      <c r="P5108" s="2"/>
    </row>
    <row r="5109">
      <c r="A5109" s="3" t="s">
        <v>6705</v>
      </c>
      <c r="B5109" s="11" t="str">
        <f t="shared" si="1"/>
        <v>20110801</v>
      </c>
      <c r="C5109" s="12">
        <f t="shared" si="2"/>
        <v>40756</v>
      </c>
      <c r="D5109" s="3" t="str">
        <f t="shared" si="3"/>
        <v>19</v>
      </c>
      <c r="E5109" s="13">
        <v>9.0</v>
      </c>
      <c r="F5109" s="14">
        <f>'Costo de tareas'!$B$15</f>
        <v>0.1964027778</v>
      </c>
      <c r="G5109" s="15">
        <f>'Producción diaria'!$T$3*$L$2*$M$2*$N$2*E5109*1000/'Costo de tareas'!$B$14</f>
        <v>13.53205742</v>
      </c>
      <c r="H5109" s="16">
        <f>IF(G5109 &gt; 'Costo de tareas'!$B$13, 'Costo de tareas'!$B$13, IF(G5109 &lt; 'Costo de tareas'!$B$13*0.2, 0, 'Costo de tareas'!$B$13- G5109))</f>
        <v>25.74849814</v>
      </c>
      <c r="I5109" s="17">
        <f>IF(H5109=0,'Costo de tareas'!$B$13,'Costo de tareas'!$B$13-H5109)</f>
        <v>13.53205742</v>
      </c>
      <c r="J5109" s="2"/>
      <c r="K5109" s="2"/>
      <c r="P5109" s="2"/>
    </row>
    <row r="5110">
      <c r="A5110" s="3" t="s">
        <v>6706</v>
      </c>
      <c r="B5110" s="11" t="str">
        <f t="shared" si="1"/>
        <v>20110801</v>
      </c>
      <c r="C5110" s="12">
        <f t="shared" si="2"/>
        <v>40756</v>
      </c>
      <c r="D5110" s="3" t="str">
        <f t="shared" si="3"/>
        <v>20</v>
      </c>
      <c r="E5110" s="13">
        <v>0.0</v>
      </c>
      <c r="F5110" s="14">
        <f>'Costo de tareas'!$B$15</f>
        <v>0.1964027778</v>
      </c>
      <c r="G5110" s="15">
        <f>'Producción diaria'!$T$3*$L$2*$M$2*$N$2*E5110*1000/'Costo de tareas'!$B$14</f>
        <v>0</v>
      </c>
      <c r="H5110" s="16">
        <f>IF(G5110 &gt; 'Costo de tareas'!$B$13, 'Costo de tareas'!$B$13, IF(G5110 &lt; 'Costo de tareas'!$B$13*0.2, 0, 'Costo de tareas'!$B$13- G5110))</f>
        <v>0</v>
      </c>
      <c r="I5110" s="17">
        <f>IF(H5110=0,'Costo de tareas'!$B$13,'Costo de tareas'!$B$13-H5110)</f>
        <v>39.28055556</v>
      </c>
      <c r="J5110" s="2"/>
      <c r="K5110" s="2"/>
      <c r="P5110" s="2"/>
    </row>
    <row r="5111">
      <c r="A5111" s="3" t="s">
        <v>6707</v>
      </c>
      <c r="B5111" s="11" t="str">
        <f t="shared" si="1"/>
        <v>20110801</v>
      </c>
      <c r="C5111" s="12">
        <f t="shared" si="2"/>
        <v>40756</v>
      </c>
      <c r="D5111" s="3" t="str">
        <f t="shared" si="3"/>
        <v>21</v>
      </c>
      <c r="E5111" s="13">
        <v>0.0</v>
      </c>
      <c r="F5111" s="14">
        <f>'Costo de tareas'!$B$15</f>
        <v>0.1964027778</v>
      </c>
      <c r="G5111" s="15">
        <f>'Producción diaria'!$T$3*$L$2*$M$2*$N$2*E5111*1000/'Costo de tareas'!$B$14</f>
        <v>0</v>
      </c>
      <c r="H5111" s="16">
        <f>IF(G5111 &gt; 'Costo de tareas'!$B$13, 'Costo de tareas'!$B$13, IF(G5111 &lt; 'Costo de tareas'!$B$13*0.2, 0, 'Costo de tareas'!$B$13- G5111))</f>
        <v>0</v>
      </c>
      <c r="I5111" s="17">
        <f>IF(H5111=0,'Costo de tareas'!$B$13,'Costo de tareas'!$B$13-H5111)</f>
        <v>39.28055556</v>
      </c>
      <c r="J5111" s="2"/>
      <c r="K5111" s="2"/>
      <c r="P5111" s="2"/>
    </row>
    <row r="5112">
      <c r="A5112" s="3" t="s">
        <v>6709</v>
      </c>
      <c r="B5112" s="11" t="str">
        <f t="shared" si="1"/>
        <v>20110801</v>
      </c>
      <c r="C5112" s="12">
        <f t="shared" si="2"/>
        <v>40756</v>
      </c>
      <c r="D5112" s="3" t="str">
        <f t="shared" si="3"/>
        <v>22</v>
      </c>
      <c r="E5112" s="13">
        <v>0.0</v>
      </c>
      <c r="F5112" s="14">
        <f>'Costo de tareas'!$B$15</f>
        <v>0.1964027778</v>
      </c>
      <c r="G5112" s="15">
        <f>'Producción diaria'!$T$3*$L$2*$M$2*$N$2*E5112*1000/'Costo de tareas'!$B$14</f>
        <v>0</v>
      </c>
      <c r="H5112" s="16">
        <f>IF(G5112 &gt; 'Costo de tareas'!$B$13, 'Costo de tareas'!$B$13, IF(G5112 &lt; 'Costo de tareas'!$B$13*0.2, 0, 'Costo de tareas'!$B$13- G5112))</f>
        <v>0</v>
      </c>
      <c r="I5112" s="17">
        <f>IF(H5112=0,'Costo de tareas'!$B$13,'Costo de tareas'!$B$13-H5112)</f>
        <v>39.28055556</v>
      </c>
      <c r="J5112" s="2"/>
      <c r="K5112" s="2"/>
      <c r="P5112" s="2"/>
    </row>
    <row r="5113">
      <c r="A5113" s="3" t="s">
        <v>6711</v>
      </c>
      <c r="B5113" s="11" t="str">
        <f t="shared" si="1"/>
        <v>20110801</v>
      </c>
      <c r="C5113" s="12">
        <f t="shared" si="2"/>
        <v>40756</v>
      </c>
      <c r="D5113" s="3" t="str">
        <f t="shared" si="3"/>
        <v>23</v>
      </c>
      <c r="E5113" s="13">
        <v>0.0</v>
      </c>
      <c r="F5113" s="14">
        <f>'Costo de tareas'!$B$15</f>
        <v>0.1964027778</v>
      </c>
      <c r="G5113" s="15">
        <f>'Producción diaria'!$T$3*$L$2*$M$2*$N$2*E5113*1000/'Costo de tareas'!$B$14</f>
        <v>0</v>
      </c>
      <c r="H5113" s="16">
        <f>IF(G5113 &gt; 'Costo de tareas'!$B$13, 'Costo de tareas'!$B$13, IF(G5113 &lt; 'Costo de tareas'!$B$13*0.2, 0, 'Costo de tareas'!$B$13- G5113))</f>
        <v>0</v>
      </c>
      <c r="I5113" s="17">
        <f>IF(H5113=0,'Costo de tareas'!$B$13,'Costo de tareas'!$B$13-H5113)</f>
        <v>39.28055556</v>
      </c>
      <c r="J5113" s="2"/>
      <c r="K5113" s="2"/>
      <c r="P5113" s="2"/>
    </row>
    <row r="5114">
      <c r="A5114" s="3" t="s">
        <v>6713</v>
      </c>
      <c r="B5114" s="11" t="str">
        <f t="shared" si="1"/>
        <v>20110802</v>
      </c>
      <c r="C5114" s="12">
        <f t="shared" si="2"/>
        <v>40757</v>
      </c>
      <c r="D5114" s="3" t="str">
        <f t="shared" si="3"/>
        <v>00</v>
      </c>
      <c r="E5114" s="13">
        <v>0.0</v>
      </c>
      <c r="F5114" s="14">
        <f>'Costo de tareas'!$B$15</f>
        <v>0.1964027778</v>
      </c>
      <c r="G5114" s="15">
        <f>'Producción diaria'!$T$3*$L$2*$M$2*$N$2*E5114*1000/'Costo de tareas'!$B$14</f>
        <v>0</v>
      </c>
      <c r="H5114" s="16">
        <f>IF(G5114 &gt; 'Costo de tareas'!$B$13, 'Costo de tareas'!$B$13, IF(G5114 &lt; 'Costo de tareas'!$B$13*0.2, 0, 'Costo de tareas'!$B$13- G5114))</f>
        <v>0</v>
      </c>
      <c r="I5114" s="17">
        <f>IF(H5114=0,'Costo de tareas'!$B$13,'Costo de tareas'!$B$13-H5114)</f>
        <v>39.28055556</v>
      </c>
      <c r="J5114" s="2"/>
      <c r="K5114" s="2"/>
      <c r="P5114" s="2"/>
    </row>
    <row r="5115">
      <c r="A5115" s="3" t="s">
        <v>6714</v>
      </c>
      <c r="B5115" s="11" t="str">
        <f t="shared" si="1"/>
        <v>20110802</v>
      </c>
      <c r="C5115" s="12">
        <f t="shared" si="2"/>
        <v>40757</v>
      </c>
      <c r="D5115" s="3" t="str">
        <f t="shared" si="3"/>
        <v>01</v>
      </c>
      <c r="E5115" s="13">
        <v>0.0</v>
      </c>
      <c r="F5115" s="14">
        <f>'Costo de tareas'!$B$15</f>
        <v>0.1964027778</v>
      </c>
      <c r="G5115" s="15">
        <f>'Producción diaria'!$T$3*$L$2*$M$2*$N$2*E5115*1000/'Costo de tareas'!$B$14</f>
        <v>0</v>
      </c>
      <c r="H5115" s="16">
        <f>IF(G5115 &gt; 'Costo de tareas'!$B$13, 'Costo de tareas'!$B$13, IF(G5115 &lt; 'Costo de tareas'!$B$13*0.2, 0, 'Costo de tareas'!$B$13- G5115))</f>
        <v>0</v>
      </c>
      <c r="I5115" s="17">
        <f>IF(H5115=0,'Costo de tareas'!$B$13,'Costo de tareas'!$B$13-H5115)</f>
        <v>39.28055556</v>
      </c>
      <c r="J5115" s="2"/>
      <c r="K5115" s="2"/>
      <c r="P5115" s="2"/>
    </row>
    <row r="5116">
      <c r="A5116" s="3" t="s">
        <v>6715</v>
      </c>
      <c r="B5116" s="11" t="str">
        <f t="shared" si="1"/>
        <v>20110802</v>
      </c>
      <c r="C5116" s="12">
        <f t="shared" si="2"/>
        <v>40757</v>
      </c>
      <c r="D5116" s="3" t="str">
        <f t="shared" si="3"/>
        <v>02</v>
      </c>
      <c r="E5116" s="13">
        <v>0.0</v>
      </c>
      <c r="F5116" s="14">
        <f>'Costo de tareas'!$B$15</f>
        <v>0.1964027778</v>
      </c>
      <c r="G5116" s="15">
        <f>'Producción diaria'!$T$3*$L$2*$M$2*$N$2*E5116*1000/'Costo de tareas'!$B$14</f>
        <v>0</v>
      </c>
      <c r="H5116" s="16">
        <f>IF(G5116 &gt; 'Costo de tareas'!$B$13, 'Costo de tareas'!$B$13, IF(G5116 &lt; 'Costo de tareas'!$B$13*0.2, 0, 'Costo de tareas'!$B$13- G5116))</f>
        <v>0</v>
      </c>
      <c r="I5116" s="17">
        <f>IF(H5116=0,'Costo de tareas'!$B$13,'Costo de tareas'!$B$13-H5116)</f>
        <v>39.28055556</v>
      </c>
      <c r="J5116" s="2"/>
      <c r="K5116" s="2"/>
      <c r="P5116" s="2"/>
    </row>
    <row r="5117">
      <c r="A5117" s="3" t="s">
        <v>6717</v>
      </c>
      <c r="B5117" s="11" t="str">
        <f t="shared" si="1"/>
        <v>20110802</v>
      </c>
      <c r="C5117" s="12">
        <f t="shared" si="2"/>
        <v>40757</v>
      </c>
      <c r="D5117" s="3" t="str">
        <f t="shared" si="3"/>
        <v>03</v>
      </c>
      <c r="E5117" s="13">
        <v>0.0</v>
      </c>
      <c r="F5117" s="14">
        <f>'Costo de tareas'!$B$15</f>
        <v>0.1964027778</v>
      </c>
      <c r="G5117" s="15">
        <f>'Producción diaria'!$T$3*$L$2*$M$2*$N$2*E5117*1000/'Costo de tareas'!$B$14</f>
        <v>0</v>
      </c>
      <c r="H5117" s="16">
        <f>IF(G5117 &gt; 'Costo de tareas'!$B$13, 'Costo de tareas'!$B$13, IF(G5117 &lt; 'Costo de tareas'!$B$13*0.2, 0, 'Costo de tareas'!$B$13- G5117))</f>
        <v>0</v>
      </c>
      <c r="I5117" s="17">
        <f>IF(H5117=0,'Costo de tareas'!$B$13,'Costo de tareas'!$B$13-H5117)</f>
        <v>39.28055556</v>
      </c>
      <c r="J5117" s="2"/>
      <c r="K5117" s="2"/>
      <c r="P5117" s="2"/>
    </row>
    <row r="5118">
      <c r="A5118" s="3" t="s">
        <v>6719</v>
      </c>
      <c r="B5118" s="11" t="str">
        <f t="shared" si="1"/>
        <v>20110802</v>
      </c>
      <c r="C5118" s="12">
        <f t="shared" si="2"/>
        <v>40757</v>
      </c>
      <c r="D5118" s="3" t="str">
        <f t="shared" si="3"/>
        <v>04</v>
      </c>
      <c r="E5118" s="13">
        <v>0.0</v>
      </c>
      <c r="F5118" s="14">
        <f>'Costo de tareas'!$B$15</f>
        <v>0.1964027778</v>
      </c>
      <c r="G5118" s="15">
        <f>'Producción diaria'!$T$3*$L$2*$M$2*$N$2*E5118*1000/'Costo de tareas'!$B$14</f>
        <v>0</v>
      </c>
      <c r="H5118" s="16">
        <f>IF(G5118 &gt; 'Costo de tareas'!$B$13, 'Costo de tareas'!$B$13, IF(G5118 &lt; 'Costo de tareas'!$B$13*0.2, 0, 'Costo de tareas'!$B$13- G5118))</f>
        <v>0</v>
      </c>
      <c r="I5118" s="17">
        <f>IF(H5118=0,'Costo de tareas'!$B$13,'Costo de tareas'!$B$13-H5118)</f>
        <v>39.28055556</v>
      </c>
      <c r="J5118" s="2"/>
      <c r="K5118" s="2"/>
      <c r="P5118" s="2"/>
    </row>
    <row r="5119">
      <c r="A5119" s="3" t="s">
        <v>6721</v>
      </c>
      <c r="B5119" s="11" t="str">
        <f t="shared" si="1"/>
        <v>20110802</v>
      </c>
      <c r="C5119" s="12">
        <f t="shared" si="2"/>
        <v>40757</v>
      </c>
      <c r="D5119" s="3" t="str">
        <f t="shared" si="3"/>
        <v>05</v>
      </c>
      <c r="E5119" s="13">
        <v>0.0</v>
      </c>
      <c r="F5119" s="14">
        <f>'Costo de tareas'!$B$15</f>
        <v>0.1964027778</v>
      </c>
      <c r="G5119" s="15">
        <f>'Producción diaria'!$T$3*$L$2*$M$2*$N$2*E5119*1000/'Costo de tareas'!$B$14</f>
        <v>0</v>
      </c>
      <c r="H5119" s="16">
        <f>IF(G5119 &gt; 'Costo de tareas'!$B$13, 'Costo de tareas'!$B$13, IF(G5119 &lt; 'Costo de tareas'!$B$13*0.2, 0, 'Costo de tareas'!$B$13- G5119))</f>
        <v>0</v>
      </c>
      <c r="I5119" s="17">
        <f>IF(H5119=0,'Costo de tareas'!$B$13,'Costo de tareas'!$B$13-H5119)</f>
        <v>39.28055556</v>
      </c>
      <c r="J5119" s="2"/>
      <c r="K5119" s="2"/>
      <c r="P5119" s="2"/>
    </row>
    <row r="5120">
      <c r="A5120" s="3" t="s">
        <v>6723</v>
      </c>
      <c r="B5120" s="11" t="str">
        <f t="shared" si="1"/>
        <v>20110802</v>
      </c>
      <c r="C5120" s="12">
        <f t="shared" si="2"/>
        <v>40757</v>
      </c>
      <c r="D5120" s="3" t="str">
        <f t="shared" si="3"/>
        <v>06</v>
      </c>
      <c r="E5120" s="13">
        <v>107.0</v>
      </c>
      <c r="F5120" s="14">
        <f>'Costo de tareas'!$B$15</f>
        <v>0.1964027778</v>
      </c>
      <c r="G5120" s="15">
        <f>'Producción diaria'!$T$3*$L$2*$M$2*$N$2*E5120*1000/'Costo de tareas'!$B$14</f>
        <v>160.8811271</v>
      </c>
      <c r="H5120" s="16">
        <f>IF(G5120 &gt; 'Costo de tareas'!$B$13, 'Costo de tareas'!$B$13, IF(G5120 &lt; 'Costo de tareas'!$B$13*0.2, 0, 'Costo de tareas'!$B$13- G5120))</f>
        <v>39.28055556</v>
      </c>
      <c r="I5120" s="17">
        <f>IF(H5120=0,'Costo de tareas'!$B$13,'Costo de tareas'!$B$13-H5120)</f>
        <v>0</v>
      </c>
      <c r="J5120" s="2"/>
      <c r="K5120" s="2"/>
      <c r="P5120" s="2"/>
    </row>
    <row r="5121">
      <c r="A5121" s="3" t="s">
        <v>6724</v>
      </c>
      <c r="B5121" s="11" t="str">
        <f t="shared" si="1"/>
        <v>20110802</v>
      </c>
      <c r="C5121" s="12">
        <f t="shared" si="2"/>
        <v>40757</v>
      </c>
      <c r="D5121" s="3" t="str">
        <f t="shared" si="3"/>
        <v>07</v>
      </c>
      <c r="E5121" s="13">
        <v>274.0</v>
      </c>
      <c r="F5121" s="14">
        <f>'Costo de tareas'!$B$15</f>
        <v>0.1964027778</v>
      </c>
      <c r="G5121" s="15">
        <f>'Producción diaria'!$T$3*$L$2*$M$2*$N$2*E5121*1000/'Costo de tareas'!$B$14</f>
        <v>411.9759702</v>
      </c>
      <c r="H5121" s="16">
        <f>IF(G5121 &gt; 'Costo de tareas'!$B$13, 'Costo de tareas'!$B$13, IF(G5121 &lt; 'Costo de tareas'!$B$13*0.2, 0, 'Costo de tareas'!$B$13- G5121))</f>
        <v>39.28055556</v>
      </c>
      <c r="I5121" s="17">
        <f>IF(H5121=0,'Costo de tareas'!$B$13,'Costo de tareas'!$B$13-H5121)</f>
        <v>0</v>
      </c>
      <c r="J5121" s="2"/>
      <c r="K5121" s="2"/>
      <c r="P5121" s="2"/>
    </row>
    <row r="5122">
      <c r="A5122" s="3" t="s">
        <v>6725</v>
      </c>
      <c r="B5122" s="11" t="str">
        <f t="shared" si="1"/>
        <v>20110802</v>
      </c>
      <c r="C5122" s="12">
        <f t="shared" si="2"/>
        <v>40757</v>
      </c>
      <c r="D5122" s="3" t="str">
        <f t="shared" si="3"/>
        <v>08</v>
      </c>
      <c r="E5122" s="13">
        <v>49.0</v>
      </c>
      <c r="F5122" s="14">
        <f>'Costo de tareas'!$B$15</f>
        <v>0.1964027778</v>
      </c>
      <c r="G5122" s="15">
        <f>'Producción diaria'!$T$3*$L$2*$M$2*$N$2*E5122*1000/'Costo de tareas'!$B$14</f>
        <v>73.67453482</v>
      </c>
      <c r="H5122" s="16">
        <f>IF(G5122 &gt; 'Costo de tareas'!$B$13, 'Costo de tareas'!$B$13, IF(G5122 &lt; 'Costo de tareas'!$B$13*0.2, 0, 'Costo de tareas'!$B$13- G5122))</f>
        <v>39.28055556</v>
      </c>
      <c r="I5122" s="17">
        <f>IF(H5122=0,'Costo de tareas'!$B$13,'Costo de tareas'!$B$13-H5122)</f>
        <v>0</v>
      </c>
      <c r="J5122" s="2"/>
      <c r="K5122" s="2"/>
      <c r="P5122" s="2"/>
    </row>
    <row r="5123">
      <c r="A5123" s="3" t="s">
        <v>6726</v>
      </c>
      <c r="B5123" s="11" t="str">
        <f t="shared" si="1"/>
        <v>20110802</v>
      </c>
      <c r="C5123" s="12">
        <f t="shared" si="2"/>
        <v>40757</v>
      </c>
      <c r="D5123" s="3" t="str">
        <f t="shared" si="3"/>
        <v>09</v>
      </c>
      <c r="E5123" s="13">
        <v>629.0</v>
      </c>
      <c r="F5123" s="14">
        <f>'Costo de tareas'!$B$15</f>
        <v>0.1964027778</v>
      </c>
      <c r="G5123" s="15">
        <f>'Producción diaria'!$T$3*$L$2*$M$2*$N$2*E5123*1000/'Costo de tareas'!$B$14</f>
        <v>945.7404572</v>
      </c>
      <c r="H5123" s="16">
        <f>IF(G5123 &gt; 'Costo de tareas'!$B$13, 'Costo de tareas'!$B$13, IF(G5123 &lt; 'Costo de tareas'!$B$13*0.2, 0, 'Costo de tareas'!$B$13- G5123))</f>
        <v>39.28055556</v>
      </c>
      <c r="I5123" s="17">
        <f>IF(H5123=0,'Costo de tareas'!$B$13,'Costo de tareas'!$B$13-H5123)</f>
        <v>0</v>
      </c>
      <c r="J5123" s="2"/>
      <c r="K5123" s="2"/>
      <c r="P5123" s="2"/>
    </row>
    <row r="5124">
      <c r="A5124" s="3" t="s">
        <v>6727</v>
      </c>
      <c r="B5124" s="11" t="str">
        <f t="shared" si="1"/>
        <v>20110802</v>
      </c>
      <c r="C5124" s="12">
        <f t="shared" si="2"/>
        <v>40757</v>
      </c>
      <c r="D5124" s="3" t="str">
        <f t="shared" si="3"/>
        <v>10</v>
      </c>
      <c r="E5124" s="13">
        <v>724.0</v>
      </c>
      <c r="F5124" s="14">
        <f>'Costo de tareas'!$B$15</f>
        <v>0.1964027778</v>
      </c>
      <c r="G5124" s="15">
        <f>'Producción diaria'!$T$3*$L$2*$M$2*$N$2*E5124*1000/'Costo de tareas'!$B$14</f>
        <v>1088.578841</v>
      </c>
      <c r="H5124" s="16">
        <f>IF(G5124 &gt; 'Costo de tareas'!$B$13, 'Costo de tareas'!$B$13, IF(G5124 &lt; 'Costo de tareas'!$B$13*0.2, 0, 'Costo de tareas'!$B$13- G5124))</f>
        <v>39.28055556</v>
      </c>
      <c r="I5124" s="17">
        <f>IF(H5124=0,'Costo de tareas'!$B$13,'Costo de tareas'!$B$13-H5124)</f>
        <v>0</v>
      </c>
      <c r="J5124" s="2"/>
      <c r="K5124" s="2"/>
      <c r="P5124" s="2"/>
    </row>
    <row r="5125">
      <c r="A5125" s="3" t="s">
        <v>6728</v>
      </c>
      <c r="B5125" s="11" t="str">
        <f t="shared" si="1"/>
        <v>20110802</v>
      </c>
      <c r="C5125" s="12">
        <f t="shared" si="2"/>
        <v>40757</v>
      </c>
      <c r="D5125" s="3" t="str">
        <f t="shared" si="3"/>
        <v>11</v>
      </c>
      <c r="E5125" s="13">
        <v>666.0</v>
      </c>
      <c r="F5125" s="14">
        <f>'Costo de tareas'!$B$15</f>
        <v>0.1964027778</v>
      </c>
      <c r="G5125" s="15">
        <f>'Producción diaria'!$T$3*$L$2*$M$2*$N$2*E5125*1000/'Costo de tareas'!$B$14</f>
        <v>1001.372249</v>
      </c>
      <c r="H5125" s="16">
        <f>IF(G5125 &gt; 'Costo de tareas'!$B$13, 'Costo de tareas'!$B$13, IF(G5125 &lt; 'Costo de tareas'!$B$13*0.2, 0, 'Costo de tareas'!$B$13- G5125))</f>
        <v>39.28055556</v>
      </c>
      <c r="I5125" s="17">
        <f>IF(H5125=0,'Costo de tareas'!$B$13,'Costo de tareas'!$B$13-H5125)</f>
        <v>0</v>
      </c>
      <c r="J5125" s="2"/>
      <c r="K5125" s="2"/>
      <c r="P5125" s="2"/>
    </row>
    <row r="5126">
      <c r="A5126" s="3" t="s">
        <v>6729</v>
      </c>
      <c r="B5126" s="11" t="str">
        <f t="shared" si="1"/>
        <v>20110802</v>
      </c>
      <c r="C5126" s="12">
        <f t="shared" si="2"/>
        <v>40757</v>
      </c>
      <c r="D5126" s="3" t="str">
        <f t="shared" si="3"/>
        <v>12</v>
      </c>
      <c r="E5126" s="13">
        <v>806.0</v>
      </c>
      <c r="F5126" s="14">
        <f>'Costo de tareas'!$B$15</f>
        <v>0.1964027778</v>
      </c>
      <c r="G5126" s="15">
        <f>'Producción diaria'!$T$3*$L$2*$M$2*$N$2*E5126*1000/'Costo de tareas'!$B$14</f>
        <v>1211.87092</v>
      </c>
      <c r="H5126" s="16">
        <f>IF(G5126 &gt; 'Costo de tareas'!$B$13, 'Costo de tareas'!$B$13, IF(G5126 &lt; 'Costo de tareas'!$B$13*0.2, 0, 'Costo de tareas'!$B$13- G5126))</f>
        <v>39.28055556</v>
      </c>
      <c r="I5126" s="17">
        <f>IF(H5126=0,'Costo de tareas'!$B$13,'Costo de tareas'!$B$13-H5126)</f>
        <v>0</v>
      </c>
      <c r="J5126" s="2"/>
      <c r="K5126" s="2"/>
      <c r="P5126" s="2"/>
    </row>
    <row r="5127">
      <c r="A5127" s="3" t="s">
        <v>6730</v>
      </c>
      <c r="B5127" s="11" t="str">
        <f t="shared" si="1"/>
        <v>20110802</v>
      </c>
      <c r="C5127" s="12">
        <f t="shared" si="2"/>
        <v>40757</v>
      </c>
      <c r="D5127" s="3" t="str">
        <f t="shared" si="3"/>
        <v>13</v>
      </c>
      <c r="E5127" s="13">
        <v>852.0</v>
      </c>
      <c r="F5127" s="14">
        <f>'Costo de tareas'!$B$15</f>
        <v>0.1964027778</v>
      </c>
      <c r="G5127" s="15">
        <f>'Producción diaria'!$T$3*$L$2*$M$2*$N$2*E5127*1000/'Costo de tareas'!$B$14</f>
        <v>1281.034769</v>
      </c>
      <c r="H5127" s="16">
        <f>IF(G5127 &gt; 'Costo de tareas'!$B$13, 'Costo de tareas'!$B$13, IF(G5127 &lt; 'Costo de tareas'!$B$13*0.2, 0, 'Costo de tareas'!$B$13- G5127))</f>
        <v>39.28055556</v>
      </c>
      <c r="I5127" s="17">
        <f>IF(H5127=0,'Costo de tareas'!$B$13,'Costo de tareas'!$B$13-H5127)</f>
        <v>0</v>
      </c>
      <c r="J5127" s="2"/>
      <c r="K5127" s="2"/>
      <c r="P5127" s="2"/>
    </row>
    <row r="5128">
      <c r="A5128" s="3" t="s">
        <v>6731</v>
      </c>
      <c r="B5128" s="11" t="str">
        <f t="shared" si="1"/>
        <v>20110802</v>
      </c>
      <c r="C5128" s="12">
        <f t="shared" si="2"/>
        <v>40757</v>
      </c>
      <c r="D5128" s="3" t="str">
        <f t="shared" si="3"/>
        <v>14</v>
      </c>
      <c r="E5128" s="13">
        <v>703.0</v>
      </c>
      <c r="F5128" s="14">
        <f>'Costo de tareas'!$B$15</f>
        <v>0.1964027778</v>
      </c>
      <c r="G5128" s="15">
        <f>'Producción diaria'!$T$3*$L$2*$M$2*$N$2*E5128*1000/'Costo de tareas'!$B$14</f>
        <v>1057.00404</v>
      </c>
      <c r="H5128" s="16">
        <f>IF(G5128 &gt; 'Costo de tareas'!$B$13, 'Costo de tareas'!$B$13, IF(G5128 &lt; 'Costo de tareas'!$B$13*0.2, 0, 'Costo de tareas'!$B$13- G5128))</f>
        <v>39.28055556</v>
      </c>
      <c r="I5128" s="17">
        <f>IF(H5128=0,'Costo de tareas'!$B$13,'Costo de tareas'!$B$13-H5128)</f>
        <v>0</v>
      </c>
      <c r="J5128" s="2"/>
      <c r="K5128" s="2"/>
      <c r="P5128" s="2"/>
    </row>
    <row r="5129">
      <c r="A5129" s="3" t="s">
        <v>6732</v>
      </c>
      <c r="B5129" s="11" t="str">
        <f t="shared" si="1"/>
        <v>20110802</v>
      </c>
      <c r="C5129" s="12">
        <f t="shared" si="2"/>
        <v>40757</v>
      </c>
      <c r="D5129" s="3" t="str">
        <f t="shared" si="3"/>
        <v>15</v>
      </c>
      <c r="E5129" s="13">
        <v>691.0</v>
      </c>
      <c r="F5129" s="14">
        <f>'Costo de tareas'!$B$15</f>
        <v>0.1964027778</v>
      </c>
      <c r="G5129" s="15">
        <f>'Producción diaria'!$T$3*$L$2*$M$2*$N$2*E5129*1000/'Costo de tareas'!$B$14</f>
        <v>1038.961297</v>
      </c>
      <c r="H5129" s="16">
        <f>IF(G5129 &gt; 'Costo de tareas'!$B$13, 'Costo de tareas'!$B$13, IF(G5129 &lt; 'Costo de tareas'!$B$13*0.2, 0, 'Costo de tareas'!$B$13- G5129))</f>
        <v>39.28055556</v>
      </c>
      <c r="I5129" s="17">
        <f>IF(H5129=0,'Costo de tareas'!$B$13,'Costo de tareas'!$B$13-H5129)</f>
        <v>0</v>
      </c>
      <c r="J5129" s="2"/>
      <c r="K5129" s="2"/>
      <c r="P5129" s="2"/>
    </row>
    <row r="5130">
      <c r="A5130" s="3" t="s">
        <v>6733</v>
      </c>
      <c r="B5130" s="11" t="str">
        <f t="shared" si="1"/>
        <v>20110802</v>
      </c>
      <c r="C5130" s="12">
        <f t="shared" si="2"/>
        <v>40757</v>
      </c>
      <c r="D5130" s="3" t="str">
        <f t="shared" si="3"/>
        <v>16</v>
      </c>
      <c r="E5130" s="13">
        <v>567.0</v>
      </c>
      <c r="F5130" s="14">
        <f>'Costo de tareas'!$B$15</f>
        <v>0.1964027778</v>
      </c>
      <c r="G5130" s="15">
        <f>'Producción diaria'!$T$3*$L$2*$M$2*$N$2*E5130*1000/'Costo de tareas'!$B$14</f>
        <v>852.5196172</v>
      </c>
      <c r="H5130" s="16">
        <f>IF(G5130 &gt; 'Costo de tareas'!$B$13, 'Costo de tareas'!$B$13, IF(G5130 &lt; 'Costo de tareas'!$B$13*0.2, 0, 'Costo de tareas'!$B$13- G5130))</f>
        <v>39.28055556</v>
      </c>
      <c r="I5130" s="17">
        <f>IF(H5130=0,'Costo de tareas'!$B$13,'Costo de tareas'!$B$13-H5130)</f>
        <v>0</v>
      </c>
      <c r="J5130" s="2"/>
      <c r="K5130" s="2"/>
      <c r="P5130" s="2"/>
    </row>
    <row r="5131">
      <c r="A5131" s="3" t="s">
        <v>6734</v>
      </c>
      <c r="B5131" s="11" t="str">
        <f t="shared" si="1"/>
        <v>20110802</v>
      </c>
      <c r="C5131" s="12">
        <f t="shared" si="2"/>
        <v>40757</v>
      </c>
      <c r="D5131" s="3" t="str">
        <f t="shared" si="3"/>
        <v>17</v>
      </c>
      <c r="E5131" s="13">
        <v>311.0</v>
      </c>
      <c r="F5131" s="14">
        <f>'Costo de tareas'!$B$15</f>
        <v>0.1964027778</v>
      </c>
      <c r="G5131" s="15">
        <f>'Producción diaria'!$T$3*$L$2*$M$2*$N$2*E5131*1000/'Costo de tareas'!$B$14</f>
        <v>467.6077618</v>
      </c>
      <c r="H5131" s="16">
        <f>IF(G5131 &gt; 'Costo de tareas'!$B$13, 'Costo de tareas'!$B$13, IF(G5131 &lt; 'Costo de tareas'!$B$13*0.2, 0, 'Costo de tareas'!$B$13- G5131))</f>
        <v>39.28055556</v>
      </c>
      <c r="I5131" s="17">
        <f>IF(H5131=0,'Costo de tareas'!$B$13,'Costo de tareas'!$B$13-H5131)</f>
        <v>0</v>
      </c>
      <c r="J5131" s="2"/>
      <c r="K5131" s="2"/>
      <c r="P5131" s="2"/>
    </row>
    <row r="5132">
      <c r="A5132" s="3" t="s">
        <v>6735</v>
      </c>
      <c r="B5132" s="11" t="str">
        <f t="shared" si="1"/>
        <v>20110802</v>
      </c>
      <c r="C5132" s="12">
        <f t="shared" si="2"/>
        <v>40757</v>
      </c>
      <c r="D5132" s="3" t="str">
        <f t="shared" si="3"/>
        <v>18</v>
      </c>
      <c r="E5132" s="13">
        <v>179.0</v>
      </c>
      <c r="F5132" s="14">
        <f>'Costo de tareas'!$B$15</f>
        <v>0.1964027778</v>
      </c>
      <c r="G5132" s="15">
        <f>'Producción diaria'!$T$3*$L$2*$M$2*$N$2*E5132*1000/'Costo de tareas'!$B$14</f>
        <v>269.1375864</v>
      </c>
      <c r="H5132" s="16">
        <f>IF(G5132 &gt; 'Costo de tareas'!$B$13, 'Costo de tareas'!$B$13, IF(G5132 &lt; 'Costo de tareas'!$B$13*0.2, 0, 'Costo de tareas'!$B$13- G5132))</f>
        <v>39.28055556</v>
      </c>
      <c r="I5132" s="17">
        <f>IF(H5132=0,'Costo de tareas'!$B$13,'Costo de tareas'!$B$13-H5132)</f>
        <v>0</v>
      </c>
      <c r="J5132" s="2"/>
      <c r="K5132" s="2"/>
      <c r="P5132" s="2"/>
    </row>
    <row r="5133">
      <c r="A5133" s="3" t="s">
        <v>6736</v>
      </c>
      <c r="B5133" s="11" t="str">
        <f t="shared" si="1"/>
        <v>20110802</v>
      </c>
      <c r="C5133" s="12">
        <f t="shared" si="2"/>
        <v>40757</v>
      </c>
      <c r="D5133" s="3" t="str">
        <f t="shared" si="3"/>
        <v>19</v>
      </c>
      <c r="E5133" s="13">
        <v>9.0</v>
      </c>
      <c r="F5133" s="14">
        <f>'Costo de tareas'!$B$15</f>
        <v>0.1964027778</v>
      </c>
      <c r="G5133" s="15">
        <f>'Producción diaria'!$T$3*$L$2*$M$2*$N$2*E5133*1000/'Costo de tareas'!$B$14</f>
        <v>13.53205742</v>
      </c>
      <c r="H5133" s="16">
        <f>IF(G5133 &gt; 'Costo de tareas'!$B$13, 'Costo de tareas'!$B$13, IF(G5133 &lt; 'Costo de tareas'!$B$13*0.2, 0, 'Costo de tareas'!$B$13- G5133))</f>
        <v>25.74849814</v>
      </c>
      <c r="I5133" s="17">
        <f>IF(H5133=0,'Costo de tareas'!$B$13,'Costo de tareas'!$B$13-H5133)</f>
        <v>13.53205742</v>
      </c>
      <c r="J5133" s="2"/>
      <c r="K5133" s="2"/>
      <c r="P5133" s="2"/>
    </row>
    <row r="5134">
      <c r="A5134" s="3" t="s">
        <v>6737</v>
      </c>
      <c r="B5134" s="11" t="str">
        <f t="shared" si="1"/>
        <v>20110802</v>
      </c>
      <c r="C5134" s="12">
        <f t="shared" si="2"/>
        <v>40757</v>
      </c>
      <c r="D5134" s="3" t="str">
        <f t="shared" si="3"/>
        <v>20</v>
      </c>
      <c r="E5134" s="13">
        <v>0.0</v>
      </c>
      <c r="F5134" s="14">
        <f>'Costo de tareas'!$B$15</f>
        <v>0.1964027778</v>
      </c>
      <c r="G5134" s="15">
        <f>'Producción diaria'!$T$3*$L$2*$M$2*$N$2*E5134*1000/'Costo de tareas'!$B$14</f>
        <v>0</v>
      </c>
      <c r="H5134" s="16">
        <f>IF(G5134 &gt; 'Costo de tareas'!$B$13, 'Costo de tareas'!$B$13, IF(G5134 &lt; 'Costo de tareas'!$B$13*0.2, 0, 'Costo de tareas'!$B$13- G5134))</f>
        <v>0</v>
      </c>
      <c r="I5134" s="17">
        <f>IF(H5134=0,'Costo de tareas'!$B$13,'Costo de tareas'!$B$13-H5134)</f>
        <v>39.28055556</v>
      </c>
      <c r="J5134" s="2"/>
      <c r="K5134" s="2"/>
      <c r="P5134" s="2"/>
    </row>
    <row r="5135">
      <c r="A5135" s="3" t="s">
        <v>6738</v>
      </c>
      <c r="B5135" s="11" t="str">
        <f t="shared" si="1"/>
        <v>20110802</v>
      </c>
      <c r="C5135" s="12">
        <f t="shared" si="2"/>
        <v>40757</v>
      </c>
      <c r="D5135" s="3" t="str">
        <f t="shared" si="3"/>
        <v>21</v>
      </c>
      <c r="E5135" s="13">
        <v>0.0</v>
      </c>
      <c r="F5135" s="14">
        <f>'Costo de tareas'!$B$15</f>
        <v>0.1964027778</v>
      </c>
      <c r="G5135" s="15">
        <f>'Producción diaria'!$T$3*$L$2*$M$2*$N$2*E5135*1000/'Costo de tareas'!$B$14</f>
        <v>0</v>
      </c>
      <c r="H5135" s="16">
        <f>IF(G5135 &gt; 'Costo de tareas'!$B$13, 'Costo de tareas'!$B$13, IF(G5135 &lt; 'Costo de tareas'!$B$13*0.2, 0, 'Costo de tareas'!$B$13- G5135))</f>
        <v>0</v>
      </c>
      <c r="I5135" s="17">
        <f>IF(H5135=0,'Costo de tareas'!$B$13,'Costo de tareas'!$B$13-H5135)</f>
        <v>39.28055556</v>
      </c>
      <c r="J5135" s="2"/>
      <c r="K5135" s="2"/>
      <c r="P5135" s="2"/>
    </row>
    <row r="5136">
      <c r="A5136" s="3" t="s">
        <v>6740</v>
      </c>
      <c r="B5136" s="11" t="str">
        <f t="shared" si="1"/>
        <v>20110802</v>
      </c>
      <c r="C5136" s="12">
        <f t="shared" si="2"/>
        <v>40757</v>
      </c>
      <c r="D5136" s="3" t="str">
        <f t="shared" si="3"/>
        <v>22</v>
      </c>
      <c r="E5136" s="13">
        <v>0.0</v>
      </c>
      <c r="F5136" s="14">
        <f>'Costo de tareas'!$B$15</f>
        <v>0.1964027778</v>
      </c>
      <c r="G5136" s="15">
        <f>'Producción diaria'!$T$3*$L$2*$M$2*$N$2*E5136*1000/'Costo de tareas'!$B$14</f>
        <v>0</v>
      </c>
      <c r="H5136" s="16">
        <f>IF(G5136 &gt; 'Costo de tareas'!$B$13, 'Costo de tareas'!$B$13, IF(G5136 &lt; 'Costo de tareas'!$B$13*0.2, 0, 'Costo de tareas'!$B$13- G5136))</f>
        <v>0</v>
      </c>
      <c r="I5136" s="17">
        <f>IF(H5136=0,'Costo de tareas'!$B$13,'Costo de tareas'!$B$13-H5136)</f>
        <v>39.28055556</v>
      </c>
      <c r="J5136" s="2"/>
      <c r="K5136" s="2"/>
      <c r="P5136" s="2"/>
    </row>
    <row r="5137">
      <c r="A5137" s="3" t="s">
        <v>6741</v>
      </c>
      <c r="B5137" s="11" t="str">
        <f t="shared" si="1"/>
        <v>20110802</v>
      </c>
      <c r="C5137" s="12">
        <f t="shared" si="2"/>
        <v>40757</v>
      </c>
      <c r="D5137" s="3" t="str">
        <f t="shared" si="3"/>
        <v>23</v>
      </c>
      <c r="E5137" s="13">
        <v>0.0</v>
      </c>
      <c r="F5137" s="14">
        <f>'Costo de tareas'!$B$15</f>
        <v>0.1964027778</v>
      </c>
      <c r="G5137" s="15">
        <f>'Producción diaria'!$T$3*$L$2*$M$2*$N$2*E5137*1000/'Costo de tareas'!$B$14</f>
        <v>0</v>
      </c>
      <c r="H5137" s="16">
        <f>IF(G5137 &gt; 'Costo de tareas'!$B$13, 'Costo de tareas'!$B$13, IF(G5137 &lt; 'Costo de tareas'!$B$13*0.2, 0, 'Costo de tareas'!$B$13- G5137))</f>
        <v>0</v>
      </c>
      <c r="I5137" s="17">
        <f>IF(H5137=0,'Costo de tareas'!$B$13,'Costo de tareas'!$B$13-H5137)</f>
        <v>39.28055556</v>
      </c>
      <c r="J5137" s="2"/>
      <c r="K5137" s="2"/>
      <c r="P5137" s="2"/>
    </row>
    <row r="5138">
      <c r="A5138" s="3" t="s">
        <v>6742</v>
      </c>
      <c r="B5138" s="11" t="str">
        <f t="shared" si="1"/>
        <v>20110803</v>
      </c>
      <c r="C5138" s="12">
        <f t="shared" si="2"/>
        <v>40758</v>
      </c>
      <c r="D5138" s="3" t="str">
        <f t="shared" si="3"/>
        <v>00</v>
      </c>
      <c r="E5138" s="13">
        <v>0.0</v>
      </c>
      <c r="F5138" s="14">
        <f>'Costo de tareas'!$B$15</f>
        <v>0.1964027778</v>
      </c>
      <c r="G5138" s="15">
        <f>'Producción diaria'!$T$3*$L$2*$M$2*$N$2*E5138*1000/'Costo de tareas'!$B$14</f>
        <v>0</v>
      </c>
      <c r="H5138" s="16">
        <f>IF(G5138 &gt; 'Costo de tareas'!$B$13, 'Costo de tareas'!$B$13, IF(G5138 &lt; 'Costo de tareas'!$B$13*0.2, 0, 'Costo de tareas'!$B$13- G5138))</f>
        <v>0</v>
      </c>
      <c r="I5138" s="17">
        <f>IF(H5138=0,'Costo de tareas'!$B$13,'Costo de tareas'!$B$13-H5138)</f>
        <v>39.28055556</v>
      </c>
      <c r="J5138" s="2"/>
      <c r="K5138" s="2"/>
      <c r="P5138" s="2"/>
    </row>
    <row r="5139">
      <c r="A5139" s="3" t="s">
        <v>6743</v>
      </c>
      <c r="B5139" s="11" t="str">
        <f t="shared" si="1"/>
        <v>20110803</v>
      </c>
      <c r="C5139" s="12">
        <f t="shared" si="2"/>
        <v>40758</v>
      </c>
      <c r="D5139" s="3" t="str">
        <f t="shared" si="3"/>
        <v>01</v>
      </c>
      <c r="E5139" s="13">
        <v>0.0</v>
      </c>
      <c r="F5139" s="14">
        <f>'Costo de tareas'!$B$15</f>
        <v>0.1964027778</v>
      </c>
      <c r="G5139" s="15">
        <f>'Producción diaria'!$T$3*$L$2*$M$2*$N$2*E5139*1000/'Costo de tareas'!$B$14</f>
        <v>0</v>
      </c>
      <c r="H5139" s="16">
        <f>IF(G5139 &gt; 'Costo de tareas'!$B$13, 'Costo de tareas'!$B$13, IF(G5139 &lt; 'Costo de tareas'!$B$13*0.2, 0, 'Costo de tareas'!$B$13- G5139))</f>
        <v>0</v>
      </c>
      <c r="I5139" s="17">
        <f>IF(H5139=0,'Costo de tareas'!$B$13,'Costo de tareas'!$B$13-H5139)</f>
        <v>39.28055556</v>
      </c>
      <c r="J5139" s="2"/>
      <c r="K5139" s="2"/>
      <c r="P5139" s="2"/>
    </row>
    <row r="5140">
      <c r="A5140" s="3" t="s">
        <v>6744</v>
      </c>
      <c r="B5140" s="11" t="str">
        <f t="shared" si="1"/>
        <v>20110803</v>
      </c>
      <c r="C5140" s="12">
        <f t="shared" si="2"/>
        <v>40758</v>
      </c>
      <c r="D5140" s="3" t="str">
        <f t="shared" si="3"/>
        <v>02</v>
      </c>
      <c r="E5140" s="13">
        <v>0.0</v>
      </c>
      <c r="F5140" s="14">
        <f>'Costo de tareas'!$B$15</f>
        <v>0.1964027778</v>
      </c>
      <c r="G5140" s="15">
        <f>'Producción diaria'!$T$3*$L$2*$M$2*$N$2*E5140*1000/'Costo de tareas'!$B$14</f>
        <v>0</v>
      </c>
      <c r="H5140" s="16">
        <f>IF(G5140 &gt; 'Costo de tareas'!$B$13, 'Costo de tareas'!$B$13, IF(G5140 &lt; 'Costo de tareas'!$B$13*0.2, 0, 'Costo de tareas'!$B$13- G5140))</f>
        <v>0</v>
      </c>
      <c r="I5140" s="17">
        <f>IF(H5140=0,'Costo de tareas'!$B$13,'Costo de tareas'!$B$13-H5140)</f>
        <v>39.28055556</v>
      </c>
      <c r="J5140" s="2"/>
      <c r="K5140" s="2"/>
      <c r="P5140" s="2"/>
    </row>
    <row r="5141">
      <c r="A5141" s="3" t="s">
        <v>6745</v>
      </c>
      <c r="B5141" s="11" t="str">
        <f t="shared" si="1"/>
        <v>20110803</v>
      </c>
      <c r="C5141" s="12">
        <f t="shared" si="2"/>
        <v>40758</v>
      </c>
      <c r="D5141" s="3" t="str">
        <f t="shared" si="3"/>
        <v>03</v>
      </c>
      <c r="E5141" s="13">
        <v>0.0</v>
      </c>
      <c r="F5141" s="14">
        <f>'Costo de tareas'!$B$15</f>
        <v>0.1964027778</v>
      </c>
      <c r="G5141" s="15">
        <f>'Producción diaria'!$T$3*$L$2*$M$2*$N$2*E5141*1000/'Costo de tareas'!$B$14</f>
        <v>0</v>
      </c>
      <c r="H5141" s="16">
        <f>IF(G5141 &gt; 'Costo de tareas'!$B$13, 'Costo de tareas'!$B$13, IF(G5141 &lt; 'Costo de tareas'!$B$13*0.2, 0, 'Costo de tareas'!$B$13- G5141))</f>
        <v>0</v>
      </c>
      <c r="I5141" s="17">
        <f>IF(H5141=0,'Costo de tareas'!$B$13,'Costo de tareas'!$B$13-H5141)</f>
        <v>39.28055556</v>
      </c>
      <c r="J5141" s="2"/>
      <c r="K5141" s="2"/>
      <c r="P5141" s="2"/>
    </row>
    <row r="5142">
      <c r="A5142" s="3" t="s">
        <v>6746</v>
      </c>
      <c r="B5142" s="11" t="str">
        <f t="shared" si="1"/>
        <v>20110803</v>
      </c>
      <c r="C5142" s="12">
        <f t="shared" si="2"/>
        <v>40758</v>
      </c>
      <c r="D5142" s="3" t="str">
        <f t="shared" si="3"/>
        <v>04</v>
      </c>
      <c r="E5142" s="13">
        <v>0.0</v>
      </c>
      <c r="F5142" s="14">
        <f>'Costo de tareas'!$B$15</f>
        <v>0.1964027778</v>
      </c>
      <c r="G5142" s="15">
        <f>'Producción diaria'!$T$3*$L$2*$M$2*$N$2*E5142*1000/'Costo de tareas'!$B$14</f>
        <v>0</v>
      </c>
      <c r="H5142" s="16">
        <f>IF(G5142 &gt; 'Costo de tareas'!$B$13, 'Costo de tareas'!$B$13, IF(G5142 &lt; 'Costo de tareas'!$B$13*0.2, 0, 'Costo de tareas'!$B$13- G5142))</f>
        <v>0</v>
      </c>
      <c r="I5142" s="17">
        <f>IF(H5142=0,'Costo de tareas'!$B$13,'Costo de tareas'!$B$13-H5142)</f>
        <v>39.28055556</v>
      </c>
      <c r="J5142" s="2"/>
      <c r="K5142" s="2"/>
      <c r="P5142" s="2"/>
    </row>
    <row r="5143">
      <c r="A5143" s="3" t="s">
        <v>6747</v>
      </c>
      <c r="B5143" s="11" t="str">
        <f t="shared" si="1"/>
        <v>20110803</v>
      </c>
      <c r="C5143" s="12">
        <f t="shared" si="2"/>
        <v>40758</v>
      </c>
      <c r="D5143" s="3" t="str">
        <f t="shared" si="3"/>
        <v>05</v>
      </c>
      <c r="E5143" s="13">
        <v>0.0</v>
      </c>
      <c r="F5143" s="14">
        <f>'Costo de tareas'!$B$15</f>
        <v>0.1964027778</v>
      </c>
      <c r="G5143" s="15">
        <f>'Producción diaria'!$T$3*$L$2*$M$2*$N$2*E5143*1000/'Costo de tareas'!$B$14</f>
        <v>0</v>
      </c>
      <c r="H5143" s="16">
        <f>IF(G5143 &gt; 'Costo de tareas'!$B$13, 'Costo de tareas'!$B$13, IF(G5143 &lt; 'Costo de tareas'!$B$13*0.2, 0, 'Costo de tareas'!$B$13- G5143))</f>
        <v>0</v>
      </c>
      <c r="I5143" s="17">
        <f>IF(H5143=0,'Costo de tareas'!$B$13,'Costo de tareas'!$B$13-H5143)</f>
        <v>39.28055556</v>
      </c>
      <c r="J5143" s="2"/>
      <c r="K5143" s="2"/>
      <c r="P5143" s="2"/>
    </row>
    <row r="5144">
      <c r="A5144" s="3" t="s">
        <v>6749</v>
      </c>
      <c r="B5144" s="11" t="str">
        <f t="shared" si="1"/>
        <v>20110803</v>
      </c>
      <c r="C5144" s="12">
        <f t="shared" si="2"/>
        <v>40758</v>
      </c>
      <c r="D5144" s="3" t="str">
        <f t="shared" si="3"/>
        <v>06</v>
      </c>
      <c r="E5144" s="13">
        <v>107.0</v>
      </c>
      <c r="F5144" s="14">
        <f>'Costo de tareas'!$B$15</f>
        <v>0.1964027778</v>
      </c>
      <c r="G5144" s="15">
        <f>'Producción diaria'!$T$3*$L$2*$M$2*$N$2*E5144*1000/'Costo de tareas'!$B$14</f>
        <v>160.8811271</v>
      </c>
      <c r="H5144" s="16">
        <f>IF(G5144 &gt; 'Costo de tareas'!$B$13, 'Costo de tareas'!$B$13, IF(G5144 &lt; 'Costo de tareas'!$B$13*0.2, 0, 'Costo de tareas'!$B$13- G5144))</f>
        <v>39.28055556</v>
      </c>
      <c r="I5144" s="17">
        <f>IF(H5144=0,'Costo de tareas'!$B$13,'Costo de tareas'!$B$13-H5144)</f>
        <v>0</v>
      </c>
      <c r="J5144" s="2"/>
      <c r="K5144" s="2"/>
      <c r="P5144" s="2"/>
    </row>
    <row r="5145">
      <c r="A5145" s="3" t="s">
        <v>6751</v>
      </c>
      <c r="B5145" s="11" t="str">
        <f t="shared" si="1"/>
        <v>20110803</v>
      </c>
      <c r="C5145" s="12">
        <f t="shared" si="2"/>
        <v>40758</v>
      </c>
      <c r="D5145" s="3" t="str">
        <f t="shared" si="3"/>
        <v>07</v>
      </c>
      <c r="E5145" s="13">
        <v>296.0</v>
      </c>
      <c r="F5145" s="14">
        <f>'Costo de tareas'!$B$15</f>
        <v>0.1964027778</v>
      </c>
      <c r="G5145" s="15">
        <f>'Producción diaria'!$T$3*$L$2*$M$2*$N$2*E5145*1000/'Costo de tareas'!$B$14</f>
        <v>445.0543328</v>
      </c>
      <c r="H5145" s="16">
        <f>IF(G5145 &gt; 'Costo de tareas'!$B$13, 'Costo de tareas'!$B$13, IF(G5145 &lt; 'Costo de tareas'!$B$13*0.2, 0, 'Costo de tareas'!$B$13- G5145))</f>
        <v>39.28055556</v>
      </c>
      <c r="I5145" s="17">
        <f>IF(H5145=0,'Costo de tareas'!$B$13,'Costo de tareas'!$B$13-H5145)</f>
        <v>0</v>
      </c>
      <c r="J5145" s="2"/>
      <c r="K5145" s="2"/>
      <c r="P5145" s="2"/>
    </row>
    <row r="5146">
      <c r="A5146" s="3" t="s">
        <v>6753</v>
      </c>
      <c r="B5146" s="11" t="str">
        <f t="shared" si="1"/>
        <v>20110803</v>
      </c>
      <c r="C5146" s="12">
        <f t="shared" si="2"/>
        <v>40758</v>
      </c>
      <c r="D5146" s="3" t="str">
        <f t="shared" si="3"/>
        <v>08</v>
      </c>
      <c r="E5146" s="13">
        <v>499.0</v>
      </c>
      <c r="F5146" s="14">
        <f>'Costo de tareas'!$B$15</f>
        <v>0.1964027778</v>
      </c>
      <c r="G5146" s="15">
        <f>'Producción diaria'!$T$3*$L$2*$M$2*$N$2*E5146*1000/'Costo de tareas'!$B$14</f>
        <v>750.2774056</v>
      </c>
      <c r="H5146" s="16">
        <f>IF(G5146 &gt; 'Costo de tareas'!$B$13, 'Costo de tareas'!$B$13, IF(G5146 &lt; 'Costo de tareas'!$B$13*0.2, 0, 'Costo de tareas'!$B$13- G5146))</f>
        <v>39.28055556</v>
      </c>
      <c r="I5146" s="17">
        <f>IF(H5146=0,'Costo de tareas'!$B$13,'Costo de tareas'!$B$13-H5146)</f>
        <v>0</v>
      </c>
      <c r="J5146" s="2"/>
      <c r="K5146" s="2"/>
      <c r="P5146" s="2"/>
    </row>
    <row r="5147">
      <c r="A5147" s="3" t="s">
        <v>6755</v>
      </c>
      <c r="B5147" s="11" t="str">
        <f t="shared" si="1"/>
        <v>20110803</v>
      </c>
      <c r="C5147" s="12">
        <f t="shared" si="2"/>
        <v>40758</v>
      </c>
      <c r="D5147" s="3" t="str">
        <f t="shared" si="3"/>
        <v>09</v>
      </c>
      <c r="E5147" s="13">
        <v>682.0</v>
      </c>
      <c r="F5147" s="14">
        <f>'Costo de tareas'!$B$15</f>
        <v>0.1964027778</v>
      </c>
      <c r="G5147" s="15">
        <f>'Producción diaria'!$T$3*$L$2*$M$2*$N$2*E5147*1000/'Costo de tareas'!$B$14</f>
        <v>1025.42924</v>
      </c>
      <c r="H5147" s="16">
        <f>IF(G5147 &gt; 'Costo de tareas'!$B$13, 'Costo de tareas'!$B$13, IF(G5147 &lt; 'Costo de tareas'!$B$13*0.2, 0, 'Costo de tareas'!$B$13- G5147))</f>
        <v>39.28055556</v>
      </c>
      <c r="I5147" s="17">
        <f>IF(H5147=0,'Costo de tareas'!$B$13,'Costo de tareas'!$B$13-H5147)</f>
        <v>0</v>
      </c>
      <c r="J5147" s="2"/>
      <c r="K5147" s="2"/>
      <c r="P5147" s="2"/>
    </row>
    <row r="5148">
      <c r="A5148" s="3" t="s">
        <v>6756</v>
      </c>
      <c r="B5148" s="11" t="str">
        <f t="shared" si="1"/>
        <v>20110803</v>
      </c>
      <c r="C5148" s="12">
        <f t="shared" si="2"/>
        <v>40758</v>
      </c>
      <c r="D5148" s="3" t="str">
        <f t="shared" si="3"/>
        <v>10</v>
      </c>
      <c r="E5148" s="13">
        <v>83.0</v>
      </c>
      <c r="F5148" s="14">
        <f>'Costo de tareas'!$B$15</f>
        <v>0.1964027778</v>
      </c>
      <c r="G5148" s="15">
        <f>'Producción diaria'!$T$3*$L$2*$M$2*$N$2*E5148*1000/'Costo de tareas'!$B$14</f>
        <v>124.7956406</v>
      </c>
      <c r="H5148" s="16">
        <f>IF(G5148 &gt; 'Costo de tareas'!$B$13, 'Costo de tareas'!$B$13, IF(G5148 &lt; 'Costo de tareas'!$B$13*0.2, 0, 'Costo de tareas'!$B$13- G5148))</f>
        <v>39.28055556</v>
      </c>
      <c r="I5148" s="17">
        <f>IF(H5148=0,'Costo de tareas'!$B$13,'Costo de tareas'!$B$13-H5148)</f>
        <v>0</v>
      </c>
      <c r="J5148" s="2"/>
      <c r="K5148" s="2"/>
      <c r="P5148" s="2"/>
    </row>
    <row r="5149">
      <c r="A5149" s="3" t="s">
        <v>6758</v>
      </c>
      <c r="B5149" s="11" t="str">
        <f t="shared" si="1"/>
        <v>20110803</v>
      </c>
      <c r="C5149" s="12">
        <f t="shared" si="2"/>
        <v>40758</v>
      </c>
      <c r="D5149" s="3" t="str">
        <f t="shared" si="3"/>
        <v>11</v>
      </c>
      <c r="E5149" s="13">
        <v>93.0</v>
      </c>
      <c r="F5149" s="14">
        <f>'Costo de tareas'!$B$15</f>
        <v>0.1964027778</v>
      </c>
      <c r="G5149" s="15">
        <f>'Producción diaria'!$T$3*$L$2*$M$2*$N$2*E5149*1000/'Costo de tareas'!$B$14</f>
        <v>139.83126</v>
      </c>
      <c r="H5149" s="16">
        <f>IF(G5149 &gt; 'Costo de tareas'!$B$13, 'Costo de tareas'!$B$13, IF(G5149 &lt; 'Costo de tareas'!$B$13*0.2, 0, 'Costo de tareas'!$B$13- G5149))</f>
        <v>39.28055556</v>
      </c>
      <c r="I5149" s="17">
        <f>IF(H5149=0,'Costo de tareas'!$B$13,'Costo de tareas'!$B$13-H5149)</f>
        <v>0</v>
      </c>
      <c r="J5149" s="2"/>
      <c r="K5149" s="2"/>
      <c r="P5149" s="2"/>
    </row>
    <row r="5150">
      <c r="A5150" s="3" t="s">
        <v>6760</v>
      </c>
      <c r="B5150" s="11" t="str">
        <f t="shared" si="1"/>
        <v>20110803</v>
      </c>
      <c r="C5150" s="12">
        <f t="shared" si="2"/>
        <v>40758</v>
      </c>
      <c r="D5150" s="3" t="str">
        <f t="shared" si="3"/>
        <v>12</v>
      </c>
      <c r="E5150" s="13">
        <v>977.0</v>
      </c>
      <c r="F5150" s="14">
        <f>'Costo de tareas'!$B$15</f>
        <v>0.1964027778</v>
      </c>
      <c r="G5150" s="15">
        <f>'Producción diaria'!$T$3*$L$2*$M$2*$N$2*E5150*1000/'Costo de tareas'!$B$14</f>
        <v>1468.980011</v>
      </c>
      <c r="H5150" s="16">
        <f>IF(G5150 &gt; 'Costo de tareas'!$B$13, 'Costo de tareas'!$B$13, IF(G5150 &lt; 'Costo de tareas'!$B$13*0.2, 0, 'Costo de tareas'!$B$13- G5150))</f>
        <v>39.28055556</v>
      </c>
      <c r="I5150" s="17">
        <f>IF(H5150=0,'Costo de tareas'!$B$13,'Costo de tareas'!$B$13-H5150)</f>
        <v>0</v>
      </c>
      <c r="J5150" s="2"/>
      <c r="K5150" s="2"/>
      <c r="P5150" s="2"/>
    </row>
    <row r="5151">
      <c r="A5151" s="3" t="s">
        <v>6762</v>
      </c>
      <c r="B5151" s="11" t="str">
        <f t="shared" si="1"/>
        <v>20110803</v>
      </c>
      <c r="C5151" s="12">
        <f t="shared" si="2"/>
        <v>40758</v>
      </c>
      <c r="D5151" s="3" t="str">
        <f t="shared" si="3"/>
        <v>13</v>
      </c>
      <c r="E5151" s="13">
        <v>959.0</v>
      </c>
      <c r="F5151" s="14">
        <f>'Costo de tareas'!$B$15</f>
        <v>0.1964027778</v>
      </c>
      <c r="G5151" s="15">
        <f>'Producción diaria'!$T$3*$L$2*$M$2*$N$2*E5151*1000/'Costo de tareas'!$B$14</f>
        <v>1441.915896</v>
      </c>
      <c r="H5151" s="16">
        <f>IF(G5151 &gt; 'Costo de tareas'!$B$13, 'Costo de tareas'!$B$13, IF(G5151 &lt; 'Costo de tareas'!$B$13*0.2, 0, 'Costo de tareas'!$B$13- G5151))</f>
        <v>39.28055556</v>
      </c>
      <c r="I5151" s="17">
        <f>IF(H5151=0,'Costo de tareas'!$B$13,'Costo de tareas'!$B$13-H5151)</f>
        <v>0</v>
      </c>
      <c r="J5151" s="2"/>
      <c r="K5151" s="2"/>
      <c r="P5151" s="2"/>
    </row>
    <row r="5152">
      <c r="A5152" s="3" t="s">
        <v>6764</v>
      </c>
      <c r="B5152" s="11" t="str">
        <f t="shared" si="1"/>
        <v>20110803</v>
      </c>
      <c r="C5152" s="12">
        <f t="shared" si="2"/>
        <v>40758</v>
      </c>
      <c r="D5152" s="3" t="str">
        <f t="shared" si="3"/>
        <v>14</v>
      </c>
      <c r="E5152" s="13">
        <v>88.0</v>
      </c>
      <c r="F5152" s="14">
        <f>'Costo de tareas'!$B$15</f>
        <v>0.1964027778</v>
      </c>
      <c r="G5152" s="15">
        <f>'Producción diaria'!$T$3*$L$2*$M$2*$N$2*E5152*1000/'Costo de tareas'!$B$14</f>
        <v>132.3134503</v>
      </c>
      <c r="H5152" s="16">
        <f>IF(G5152 &gt; 'Costo de tareas'!$B$13, 'Costo de tareas'!$B$13, IF(G5152 &lt; 'Costo de tareas'!$B$13*0.2, 0, 'Costo de tareas'!$B$13- G5152))</f>
        <v>39.28055556</v>
      </c>
      <c r="I5152" s="17">
        <f>IF(H5152=0,'Costo de tareas'!$B$13,'Costo de tareas'!$B$13-H5152)</f>
        <v>0</v>
      </c>
      <c r="J5152" s="2"/>
      <c r="K5152" s="2"/>
      <c r="P5152" s="2"/>
    </row>
    <row r="5153">
      <c r="A5153" s="3" t="s">
        <v>6766</v>
      </c>
      <c r="B5153" s="11" t="str">
        <f t="shared" si="1"/>
        <v>20110803</v>
      </c>
      <c r="C5153" s="12">
        <f t="shared" si="2"/>
        <v>40758</v>
      </c>
      <c r="D5153" s="3" t="str">
        <f t="shared" si="3"/>
        <v>15</v>
      </c>
      <c r="E5153" s="13">
        <v>75.0</v>
      </c>
      <c r="F5153" s="14">
        <f>'Costo de tareas'!$B$15</f>
        <v>0.1964027778</v>
      </c>
      <c r="G5153" s="15">
        <f>'Producción diaria'!$T$3*$L$2*$M$2*$N$2*E5153*1000/'Costo de tareas'!$B$14</f>
        <v>112.7671451</v>
      </c>
      <c r="H5153" s="16">
        <f>IF(G5153 &gt; 'Costo de tareas'!$B$13, 'Costo de tareas'!$B$13, IF(G5153 &lt; 'Costo de tareas'!$B$13*0.2, 0, 'Costo de tareas'!$B$13- G5153))</f>
        <v>39.28055556</v>
      </c>
      <c r="I5153" s="17">
        <f>IF(H5153=0,'Costo de tareas'!$B$13,'Costo de tareas'!$B$13-H5153)</f>
        <v>0</v>
      </c>
      <c r="J5153" s="2"/>
      <c r="K5153" s="2"/>
      <c r="P5153" s="2"/>
    </row>
    <row r="5154">
      <c r="A5154" s="3" t="s">
        <v>6767</v>
      </c>
      <c r="B5154" s="11" t="str">
        <f t="shared" si="1"/>
        <v>20110803</v>
      </c>
      <c r="C5154" s="12">
        <f t="shared" si="2"/>
        <v>40758</v>
      </c>
      <c r="D5154" s="3" t="str">
        <f t="shared" si="3"/>
        <v>16</v>
      </c>
      <c r="E5154" s="13">
        <v>578.0</v>
      </c>
      <c r="F5154" s="14">
        <f>'Costo de tareas'!$B$15</f>
        <v>0.1964027778</v>
      </c>
      <c r="G5154" s="15">
        <f>'Producción diaria'!$T$3*$L$2*$M$2*$N$2*E5154*1000/'Costo de tareas'!$B$14</f>
        <v>869.0587985</v>
      </c>
      <c r="H5154" s="16">
        <f>IF(G5154 &gt; 'Costo de tareas'!$B$13, 'Costo de tareas'!$B$13, IF(G5154 &lt; 'Costo de tareas'!$B$13*0.2, 0, 'Costo de tareas'!$B$13- G5154))</f>
        <v>39.28055556</v>
      </c>
      <c r="I5154" s="17">
        <f>IF(H5154=0,'Costo de tareas'!$B$13,'Costo de tareas'!$B$13-H5154)</f>
        <v>0</v>
      </c>
      <c r="J5154" s="2"/>
      <c r="K5154" s="2"/>
      <c r="P5154" s="2"/>
    </row>
    <row r="5155">
      <c r="A5155" s="3" t="s">
        <v>6768</v>
      </c>
      <c r="B5155" s="11" t="str">
        <f t="shared" si="1"/>
        <v>20110803</v>
      </c>
      <c r="C5155" s="12">
        <f t="shared" si="2"/>
        <v>40758</v>
      </c>
      <c r="D5155" s="3" t="str">
        <f t="shared" si="3"/>
        <v>17</v>
      </c>
      <c r="E5155" s="13">
        <v>381.0</v>
      </c>
      <c r="F5155" s="14">
        <f>'Costo de tareas'!$B$15</f>
        <v>0.1964027778</v>
      </c>
      <c r="G5155" s="15">
        <f>'Producción diaria'!$T$3*$L$2*$M$2*$N$2*E5155*1000/'Costo de tareas'!$B$14</f>
        <v>572.8570973</v>
      </c>
      <c r="H5155" s="16">
        <f>IF(G5155 &gt; 'Costo de tareas'!$B$13, 'Costo de tareas'!$B$13, IF(G5155 &lt; 'Costo de tareas'!$B$13*0.2, 0, 'Costo de tareas'!$B$13- G5155))</f>
        <v>39.28055556</v>
      </c>
      <c r="I5155" s="17">
        <f>IF(H5155=0,'Costo de tareas'!$B$13,'Costo de tareas'!$B$13-H5155)</f>
        <v>0</v>
      </c>
      <c r="J5155" s="2"/>
      <c r="K5155" s="2"/>
      <c r="P5155" s="2"/>
    </row>
    <row r="5156">
      <c r="A5156" s="3" t="s">
        <v>6769</v>
      </c>
      <c r="B5156" s="11" t="str">
        <f t="shared" si="1"/>
        <v>20110803</v>
      </c>
      <c r="C5156" s="12">
        <f t="shared" si="2"/>
        <v>40758</v>
      </c>
      <c r="D5156" s="3" t="str">
        <f t="shared" si="3"/>
        <v>18</v>
      </c>
      <c r="E5156" s="13">
        <v>176.0</v>
      </c>
      <c r="F5156" s="14">
        <f>'Costo de tareas'!$B$15</f>
        <v>0.1964027778</v>
      </c>
      <c r="G5156" s="15">
        <f>'Producción diaria'!$T$3*$L$2*$M$2*$N$2*E5156*1000/'Costo de tareas'!$B$14</f>
        <v>264.6269006</v>
      </c>
      <c r="H5156" s="16">
        <f>IF(G5156 &gt; 'Costo de tareas'!$B$13, 'Costo de tareas'!$B$13, IF(G5156 &lt; 'Costo de tareas'!$B$13*0.2, 0, 'Costo de tareas'!$B$13- G5156))</f>
        <v>39.28055556</v>
      </c>
      <c r="I5156" s="17">
        <f>IF(H5156=0,'Costo de tareas'!$B$13,'Costo de tareas'!$B$13-H5156)</f>
        <v>0</v>
      </c>
      <c r="J5156" s="2"/>
      <c r="K5156" s="2"/>
      <c r="P5156" s="2"/>
    </row>
    <row r="5157">
      <c r="A5157" s="3" t="s">
        <v>6770</v>
      </c>
      <c r="B5157" s="11" t="str">
        <f t="shared" si="1"/>
        <v>20110803</v>
      </c>
      <c r="C5157" s="12">
        <f t="shared" si="2"/>
        <v>40758</v>
      </c>
      <c r="D5157" s="3" t="str">
        <f t="shared" si="3"/>
        <v>19</v>
      </c>
      <c r="E5157" s="13">
        <v>8.0</v>
      </c>
      <c r="F5157" s="14">
        <f>'Costo de tareas'!$B$15</f>
        <v>0.1964027778</v>
      </c>
      <c r="G5157" s="15">
        <f>'Producción diaria'!$T$3*$L$2*$M$2*$N$2*E5157*1000/'Costo de tareas'!$B$14</f>
        <v>12.02849548</v>
      </c>
      <c r="H5157" s="16">
        <f>IF(G5157 &gt; 'Costo de tareas'!$B$13, 'Costo de tareas'!$B$13, IF(G5157 &lt; 'Costo de tareas'!$B$13*0.2, 0, 'Costo de tareas'!$B$13- G5157))</f>
        <v>27.25206007</v>
      </c>
      <c r="I5157" s="17">
        <f>IF(H5157=0,'Costo de tareas'!$B$13,'Costo de tareas'!$B$13-H5157)</f>
        <v>12.02849548</v>
      </c>
      <c r="J5157" s="2"/>
      <c r="K5157" s="2"/>
      <c r="P5157" s="2"/>
    </row>
    <row r="5158">
      <c r="A5158" s="3" t="s">
        <v>6771</v>
      </c>
      <c r="B5158" s="11" t="str">
        <f t="shared" si="1"/>
        <v>20110803</v>
      </c>
      <c r="C5158" s="12">
        <f t="shared" si="2"/>
        <v>40758</v>
      </c>
      <c r="D5158" s="3" t="str">
        <f t="shared" si="3"/>
        <v>20</v>
      </c>
      <c r="E5158" s="13">
        <v>0.0</v>
      </c>
      <c r="F5158" s="14">
        <f>'Costo de tareas'!$B$15</f>
        <v>0.1964027778</v>
      </c>
      <c r="G5158" s="15">
        <f>'Producción diaria'!$T$3*$L$2*$M$2*$N$2*E5158*1000/'Costo de tareas'!$B$14</f>
        <v>0</v>
      </c>
      <c r="H5158" s="16">
        <f>IF(G5158 &gt; 'Costo de tareas'!$B$13, 'Costo de tareas'!$B$13, IF(G5158 &lt; 'Costo de tareas'!$B$13*0.2, 0, 'Costo de tareas'!$B$13- G5158))</f>
        <v>0</v>
      </c>
      <c r="I5158" s="17">
        <f>IF(H5158=0,'Costo de tareas'!$B$13,'Costo de tareas'!$B$13-H5158)</f>
        <v>39.28055556</v>
      </c>
      <c r="J5158" s="2"/>
      <c r="K5158" s="2"/>
      <c r="P5158" s="2"/>
    </row>
    <row r="5159">
      <c r="A5159" s="3" t="s">
        <v>6772</v>
      </c>
      <c r="B5159" s="11" t="str">
        <f t="shared" si="1"/>
        <v>20110803</v>
      </c>
      <c r="C5159" s="12">
        <f t="shared" si="2"/>
        <v>40758</v>
      </c>
      <c r="D5159" s="3" t="str">
        <f t="shared" si="3"/>
        <v>21</v>
      </c>
      <c r="E5159" s="13">
        <v>0.0</v>
      </c>
      <c r="F5159" s="14">
        <f>'Costo de tareas'!$B$15</f>
        <v>0.1964027778</v>
      </c>
      <c r="G5159" s="15">
        <f>'Producción diaria'!$T$3*$L$2*$M$2*$N$2*E5159*1000/'Costo de tareas'!$B$14</f>
        <v>0</v>
      </c>
      <c r="H5159" s="16">
        <f>IF(G5159 &gt; 'Costo de tareas'!$B$13, 'Costo de tareas'!$B$13, IF(G5159 &lt; 'Costo de tareas'!$B$13*0.2, 0, 'Costo de tareas'!$B$13- G5159))</f>
        <v>0</v>
      </c>
      <c r="I5159" s="17">
        <f>IF(H5159=0,'Costo de tareas'!$B$13,'Costo de tareas'!$B$13-H5159)</f>
        <v>39.28055556</v>
      </c>
      <c r="J5159" s="2"/>
      <c r="K5159" s="2"/>
      <c r="P5159" s="2"/>
    </row>
    <row r="5160">
      <c r="A5160" s="3" t="s">
        <v>6773</v>
      </c>
      <c r="B5160" s="11" t="str">
        <f t="shared" si="1"/>
        <v>20110803</v>
      </c>
      <c r="C5160" s="12">
        <f t="shared" si="2"/>
        <v>40758</v>
      </c>
      <c r="D5160" s="3" t="str">
        <f t="shared" si="3"/>
        <v>22</v>
      </c>
      <c r="E5160" s="13">
        <v>0.0</v>
      </c>
      <c r="F5160" s="14">
        <f>'Costo de tareas'!$B$15</f>
        <v>0.1964027778</v>
      </c>
      <c r="G5160" s="15">
        <f>'Producción diaria'!$T$3*$L$2*$M$2*$N$2*E5160*1000/'Costo de tareas'!$B$14</f>
        <v>0</v>
      </c>
      <c r="H5160" s="16">
        <f>IF(G5160 &gt; 'Costo de tareas'!$B$13, 'Costo de tareas'!$B$13, IF(G5160 &lt; 'Costo de tareas'!$B$13*0.2, 0, 'Costo de tareas'!$B$13- G5160))</f>
        <v>0</v>
      </c>
      <c r="I5160" s="17">
        <f>IF(H5160=0,'Costo de tareas'!$B$13,'Costo de tareas'!$B$13-H5160)</f>
        <v>39.28055556</v>
      </c>
      <c r="J5160" s="2"/>
      <c r="K5160" s="2"/>
      <c r="P5160" s="2"/>
    </row>
    <row r="5161">
      <c r="A5161" s="3" t="s">
        <v>6775</v>
      </c>
      <c r="B5161" s="11" t="str">
        <f t="shared" si="1"/>
        <v>20110803</v>
      </c>
      <c r="C5161" s="12">
        <f t="shared" si="2"/>
        <v>40758</v>
      </c>
      <c r="D5161" s="3" t="str">
        <f t="shared" si="3"/>
        <v>23</v>
      </c>
      <c r="E5161" s="13">
        <v>0.0</v>
      </c>
      <c r="F5161" s="14">
        <f>'Costo de tareas'!$B$15</f>
        <v>0.1964027778</v>
      </c>
      <c r="G5161" s="15">
        <f>'Producción diaria'!$T$3*$L$2*$M$2*$N$2*E5161*1000/'Costo de tareas'!$B$14</f>
        <v>0</v>
      </c>
      <c r="H5161" s="16">
        <f>IF(G5161 &gt; 'Costo de tareas'!$B$13, 'Costo de tareas'!$B$13, IF(G5161 &lt; 'Costo de tareas'!$B$13*0.2, 0, 'Costo de tareas'!$B$13- G5161))</f>
        <v>0</v>
      </c>
      <c r="I5161" s="17">
        <f>IF(H5161=0,'Costo de tareas'!$B$13,'Costo de tareas'!$B$13-H5161)</f>
        <v>39.28055556</v>
      </c>
      <c r="J5161" s="2"/>
      <c r="K5161" s="2"/>
      <c r="P5161" s="2"/>
    </row>
    <row r="5162">
      <c r="A5162" s="3" t="s">
        <v>6776</v>
      </c>
      <c r="B5162" s="11" t="str">
        <f t="shared" si="1"/>
        <v>20110804</v>
      </c>
      <c r="C5162" s="12">
        <f t="shared" si="2"/>
        <v>40759</v>
      </c>
      <c r="D5162" s="3" t="str">
        <f t="shared" si="3"/>
        <v>00</v>
      </c>
      <c r="E5162" s="13">
        <v>0.0</v>
      </c>
      <c r="F5162" s="14">
        <f>'Costo de tareas'!$B$15</f>
        <v>0.1964027778</v>
      </c>
      <c r="G5162" s="15">
        <f>'Producción diaria'!$T$3*$L$2*$M$2*$N$2*E5162*1000/'Costo de tareas'!$B$14</f>
        <v>0</v>
      </c>
      <c r="H5162" s="16">
        <f>IF(G5162 &gt; 'Costo de tareas'!$B$13, 'Costo de tareas'!$B$13, IF(G5162 &lt; 'Costo de tareas'!$B$13*0.2, 0, 'Costo de tareas'!$B$13- G5162))</f>
        <v>0</v>
      </c>
      <c r="I5162" s="17">
        <f>IF(H5162=0,'Costo de tareas'!$B$13,'Costo de tareas'!$B$13-H5162)</f>
        <v>39.28055556</v>
      </c>
      <c r="J5162" s="2"/>
      <c r="K5162" s="2"/>
      <c r="P5162" s="2"/>
    </row>
    <row r="5163">
      <c r="A5163" s="3" t="s">
        <v>6777</v>
      </c>
      <c r="B5163" s="11" t="str">
        <f t="shared" si="1"/>
        <v>20110804</v>
      </c>
      <c r="C5163" s="12">
        <f t="shared" si="2"/>
        <v>40759</v>
      </c>
      <c r="D5163" s="3" t="str">
        <f t="shared" si="3"/>
        <v>01</v>
      </c>
      <c r="E5163" s="13">
        <v>0.0</v>
      </c>
      <c r="F5163" s="14">
        <f>'Costo de tareas'!$B$15</f>
        <v>0.1964027778</v>
      </c>
      <c r="G5163" s="15">
        <f>'Producción diaria'!$T$3*$L$2*$M$2*$N$2*E5163*1000/'Costo de tareas'!$B$14</f>
        <v>0</v>
      </c>
      <c r="H5163" s="16">
        <f>IF(G5163 &gt; 'Costo de tareas'!$B$13, 'Costo de tareas'!$B$13, IF(G5163 &lt; 'Costo de tareas'!$B$13*0.2, 0, 'Costo de tareas'!$B$13- G5163))</f>
        <v>0</v>
      </c>
      <c r="I5163" s="17">
        <f>IF(H5163=0,'Costo de tareas'!$B$13,'Costo de tareas'!$B$13-H5163)</f>
        <v>39.28055556</v>
      </c>
      <c r="J5163" s="2"/>
      <c r="K5163" s="2"/>
      <c r="P5163" s="2"/>
    </row>
    <row r="5164">
      <c r="A5164" s="3" t="s">
        <v>6778</v>
      </c>
      <c r="B5164" s="11" t="str">
        <f t="shared" si="1"/>
        <v>20110804</v>
      </c>
      <c r="C5164" s="12">
        <f t="shared" si="2"/>
        <v>40759</v>
      </c>
      <c r="D5164" s="3" t="str">
        <f t="shared" si="3"/>
        <v>02</v>
      </c>
      <c r="E5164" s="13">
        <v>0.0</v>
      </c>
      <c r="F5164" s="14">
        <f>'Costo de tareas'!$B$15</f>
        <v>0.1964027778</v>
      </c>
      <c r="G5164" s="15">
        <f>'Producción diaria'!$T$3*$L$2*$M$2*$N$2*E5164*1000/'Costo de tareas'!$B$14</f>
        <v>0</v>
      </c>
      <c r="H5164" s="16">
        <f>IF(G5164 &gt; 'Costo de tareas'!$B$13, 'Costo de tareas'!$B$13, IF(G5164 &lt; 'Costo de tareas'!$B$13*0.2, 0, 'Costo de tareas'!$B$13- G5164))</f>
        <v>0</v>
      </c>
      <c r="I5164" s="17">
        <f>IF(H5164=0,'Costo de tareas'!$B$13,'Costo de tareas'!$B$13-H5164)</f>
        <v>39.28055556</v>
      </c>
      <c r="J5164" s="2"/>
      <c r="K5164" s="2"/>
      <c r="P5164" s="2"/>
    </row>
    <row r="5165">
      <c r="A5165" s="3" t="s">
        <v>6779</v>
      </c>
      <c r="B5165" s="11" t="str">
        <f t="shared" si="1"/>
        <v>20110804</v>
      </c>
      <c r="C5165" s="12">
        <f t="shared" si="2"/>
        <v>40759</v>
      </c>
      <c r="D5165" s="3" t="str">
        <f t="shared" si="3"/>
        <v>03</v>
      </c>
      <c r="E5165" s="13">
        <v>0.0</v>
      </c>
      <c r="F5165" s="14">
        <f>'Costo de tareas'!$B$15</f>
        <v>0.1964027778</v>
      </c>
      <c r="G5165" s="15">
        <f>'Producción diaria'!$T$3*$L$2*$M$2*$N$2*E5165*1000/'Costo de tareas'!$B$14</f>
        <v>0</v>
      </c>
      <c r="H5165" s="16">
        <f>IF(G5165 &gt; 'Costo de tareas'!$B$13, 'Costo de tareas'!$B$13, IF(G5165 &lt; 'Costo de tareas'!$B$13*0.2, 0, 'Costo de tareas'!$B$13- G5165))</f>
        <v>0</v>
      </c>
      <c r="I5165" s="17">
        <f>IF(H5165=0,'Costo de tareas'!$B$13,'Costo de tareas'!$B$13-H5165)</f>
        <v>39.28055556</v>
      </c>
      <c r="J5165" s="2"/>
      <c r="K5165" s="2"/>
      <c r="P5165" s="2"/>
    </row>
    <row r="5166">
      <c r="A5166" s="3" t="s">
        <v>6780</v>
      </c>
      <c r="B5166" s="11" t="str">
        <f t="shared" si="1"/>
        <v>20110804</v>
      </c>
      <c r="C5166" s="12">
        <f t="shared" si="2"/>
        <v>40759</v>
      </c>
      <c r="D5166" s="3" t="str">
        <f t="shared" si="3"/>
        <v>04</v>
      </c>
      <c r="E5166" s="13">
        <v>0.0</v>
      </c>
      <c r="F5166" s="14">
        <f>'Costo de tareas'!$B$15</f>
        <v>0.1964027778</v>
      </c>
      <c r="G5166" s="15">
        <f>'Producción diaria'!$T$3*$L$2*$M$2*$N$2*E5166*1000/'Costo de tareas'!$B$14</f>
        <v>0</v>
      </c>
      <c r="H5166" s="16">
        <f>IF(G5166 &gt; 'Costo de tareas'!$B$13, 'Costo de tareas'!$B$13, IF(G5166 &lt; 'Costo de tareas'!$B$13*0.2, 0, 'Costo de tareas'!$B$13- G5166))</f>
        <v>0</v>
      </c>
      <c r="I5166" s="17">
        <f>IF(H5166=0,'Costo de tareas'!$B$13,'Costo de tareas'!$B$13-H5166)</f>
        <v>39.28055556</v>
      </c>
      <c r="J5166" s="2"/>
      <c r="K5166" s="2"/>
      <c r="P5166" s="2"/>
    </row>
    <row r="5167">
      <c r="A5167" s="3" t="s">
        <v>6781</v>
      </c>
      <c r="B5167" s="11" t="str">
        <f t="shared" si="1"/>
        <v>20110804</v>
      </c>
      <c r="C5167" s="12">
        <f t="shared" si="2"/>
        <v>40759</v>
      </c>
      <c r="D5167" s="3" t="str">
        <f t="shared" si="3"/>
        <v>05</v>
      </c>
      <c r="E5167" s="13">
        <v>0.0</v>
      </c>
      <c r="F5167" s="14">
        <f>'Costo de tareas'!$B$15</f>
        <v>0.1964027778</v>
      </c>
      <c r="G5167" s="15">
        <f>'Producción diaria'!$T$3*$L$2*$M$2*$N$2*E5167*1000/'Costo de tareas'!$B$14</f>
        <v>0</v>
      </c>
      <c r="H5167" s="16">
        <f>IF(G5167 &gt; 'Costo de tareas'!$B$13, 'Costo de tareas'!$B$13, IF(G5167 &lt; 'Costo de tareas'!$B$13*0.2, 0, 'Costo de tareas'!$B$13- G5167))</f>
        <v>0</v>
      </c>
      <c r="I5167" s="17">
        <f>IF(H5167=0,'Costo de tareas'!$B$13,'Costo de tareas'!$B$13-H5167)</f>
        <v>39.28055556</v>
      </c>
      <c r="J5167" s="2"/>
      <c r="K5167" s="2"/>
      <c r="P5167" s="2"/>
    </row>
    <row r="5168">
      <c r="A5168" s="3" t="s">
        <v>6783</v>
      </c>
      <c r="B5168" s="11" t="str">
        <f t="shared" si="1"/>
        <v>20110804</v>
      </c>
      <c r="C5168" s="12">
        <f t="shared" si="2"/>
        <v>40759</v>
      </c>
      <c r="D5168" s="3" t="str">
        <f t="shared" si="3"/>
        <v>06</v>
      </c>
      <c r="E5168" s="13">
        <v>103.0</v>
      </c>
      <c r="F5168" s="14">
        <f>'Costo de tareas'!$B$15</f>
        <v>0.1964027778</v>
      </c>
      <c r="G5168" s="15">
        <f>'Producción diaria'!$T$3*$L$2*$M$2*$N$2*E5168*1000/'Costo de tareas'!$B$14</f>
        <v>154.8668793</v>
      </c>
      <c r="H5168" s="16">
        <f>IF(G5168 &gt; 'Costo de tareas'!$B$13, 'Costo de tareas'!$B$13, IF(G5168 &lt; 'Costo de tareas'!$B$13*0.2, 0, 'Costo de tareas'!$B$13- G5168))</f>
        <v>39.28055556</v>
      </c>
      <c r="I5168" s="17">
        <f>IF(H5168=0,'Costo de tareas'!$B$13,'Costo de tareas'!$B$13-H5168)</f>
        <v>0</v>
      </c>
      <c r="J5168" s="2"/>
      <c r="K5168" s="2"/>
      <c r="P5168" s="2"/>
    </row>
    <row r="5169">
      <c r="A5169" s="3" t="s">
        <v>6785</v>
      </c>
      <c r="B5169" s="11" t="str">
        <f t="shared" si="1"/>
        <v>20110804</v>
      </c>
      <c r="C5169" s="12">
        <f t="shared" si="2"/>
        <v>40759</v>
      </c>
      <c r="D5169" s="3" t="str">
        <f t="shared" si="3"/>
        <v>07</v>
      </c>
      <c r="E5169" s="13">
        <v>295.0</v>
      </c>
      <c r="F5169" s="14">
        <f>'Costo de tareas'!$B$15</f>
        <v>0.1964027778</v>
      </c>
      <c r="G5169" s="15">
        <f>'Producción diaria'!$T$3*$L$2*$M$2*$N$2*E5169*1000/'Costo de tareas'!$B$14</f>
        <v>443.5507709</v>
      </c>
      <c r="H5169" s="16">
        <f>IF(G5169 &gt; 'Costo de tareas'!$B$13, 'Costo de tareas'!$B$13, IF(G5169 &lt; 'Costo de tareas'!$B$13*0.2, 0, 'Costo de tareas'!$B$13- G5169))</f>
        <v>39.28055556</v>
      </c>
      <c r="I5169" s="17">
        <f>IF(H5169=0,'Costo de tareas'!$B$13,'Costo de tareas'!$B$13-H5169)</f>
        <v>0</v>
      </c>
      <c r="J5169" s="2"/>
      <c r="K5169" s="2"/>
      <c r="P5169" s="2"/>
    </row>
    <row r="5170">
      <c r="A5170" s="3" t="s">
        <v>6787</v>
      </c>
      <c r="B5170" s="11" t="str">
        <f t="shared" si="1"/>
        <v>20110804</v>
      </c>
      <c r="C5170" s="12">
        <f t="shared" si="2"/>
        <v>40759</v>
      </c>
      <c r="D5170" s="3" t="str">
        <f t="shared" si="3"/>
        <v>08</v>
      </c>
      <c r="E5170" s="13">
        <v>496.0</v>
      </c>
      <c r="F5170" s="14">
        <f>'Costo de tareas'!$B$15</f>
        <v>0.1964027778</v>
      </c>
      <c r="G5170" s="15">
        <f>'Producción diaria'!$T$3*$L$2*$M$2*$N$2*E5170*1000/'Costo de tareas'!$B$14</f>
        <v>745.7667198</v>
      </c>
      <c r="H5170" s="16">
        <f>IF(G5170 &gt; 'Costo de tareas'!$B$13, 'Costo de tareas'!$B$13, IF(G5170 &lt; 'Costo de tareas'!$B$13*0.2, 0, 'Costo de tareas'!$B$13- G5170))</f>
        <v>39.28055556</v>
      </c>
      <c r="I5170" s="17">
        <f>IF(H5170=0,'Costo de tareas'!$B$13,'Costo de tareas'!$B$13-H5170)</f>
        <v>0</v>
      </c>
      <c r="J5170" s="2"/>
      <c r="K5170" s="2"/>
      <c r="P5170" s="2"/>
    </row>
    <row r="5171">
      <c r="A5171" s="3" t="s">
        <v>6789</v>
      </c>
      <c r="B5171" s="11" t="str">
        <f t="shared" si="1"/>
        <v>20110804</v>
      </c>
      <c r="C5171" s="12">
        <f t="shared" si="2"/>
        <v>40759</v>
      </c>
      <c r="D5171" s="3" t="str">
        <f t="shared" si="3"/>
        <v>09</v>
      </c>
      <c r="E5171" s="13">
        <v>679.0</v>
      </c>
      <c r="F5171" s="14">
        <f>'Costo de tareas'!$B$15</f>
        <v>0.1964027778</v>
      </c>
      <c r="G5171" s="15">
        <f>'Producción diaria'!$T$3*$L$2*$M$2*$N$2*E5171*1000/'Costo de tareas'!$B$14</f>
        <v>1020.918554</v>
      </c>
      <c r="H5171" s="16">
        <f>IF(G5171 &gt; 'Costo de tareas'!$B$13, 'Costo de tareas'!$B$13, IF(G5171 &lt; 'Costo de tareas'!$B$13*0.2, 0, 'Costo de tareas'!$B$13- G5171))</f>
        <v>39.28055556</v>
      </c>
      <c r="I5171" s="17">
        <f>IF(H5171=0,'Costo de tareas'!$B$13,'Costo de tareas'!$B$13-H5171)</f>
        <v>0</v>
      </c>
      <c r="J5171" s="2"/>
      <c r="K5171" s="2"/>
      <c r="P5171" s="2"/>
    </row>
    <row r="5172">
      <c r="A5172" s="3" t="s">
        <v>6790</v>
      </c>
      <c r="B5172" s="11" t="str">
        <f t="shared" si="1"/>
        <v>20110804</v>
      </c>
      <c r="C5172" s="12">
        <f t="shared" si="2"/>
        <v>40759</v>
      </c>
      <c r="D5172" s="3" t="str">
        <f t="shared" si="3"/>
        <v>10</v>
      </c>
      <c r="E5172" s="13">
        <v>831.0</v>
      </c>
      <c r="F5172" s="14">
        <f>'Costo de tareas'!$B$15</f>
        <v>0.1964027778</v>
      </c>
      <c r="G5172" s="15">
        <f>'Producción diaria'!$T$3*$L$2*$M$2*$N$2*E5172*1000/'Costo de tareas'!$B$14</f>
        <v>1249.459968</v>
      </c>
      <c r="H5172" s="16">
        <f>IF(G5172 &gt; 'Costo de tareas'!$B$13, 'Costo de tareas'!$B$13, IF(G5172 &lt; 'Costo de tareas'!$B$13*0.2, 0, 'Costo de tareas'!$B$13- G5172))</f>
        <v>39.28055556</v>
      </c>
      <c r="I5172" s="17">
        <f>IF(H5172=0,'Costo de tareas'!$B$13,'Costo de tareas'!$B$13-H5172)</f>
        <v>0</v>
      </c>
      <c r="J5172" s="2"/>
      <c r="K5172" s="2"/>
      <c r="P5172" s="2"/>
    </row>
    <row r="5173">
      <c r="A5173" s="3" t="s">
        <v>6792</v>
      </c>
      <c r="B5173" s="11" t="str">
        <f t="shared" si="1"/>
        <v>20110804</v>
      </c>
      <c r="C5173" s="12">
        <f t="shared" si="2"/>
        <v>40759</v>
      </c>
      <c r="D5173" s="3" t="str">
        <f t="shared" si="3"/>
        <v>11</v>
      </c>
      <c r="E5173" s="13">
        <v>936.0</v>
      </c>
      <c r="F5173" s="14">
        <f>'Costo de tareas'!$B$15</f>
        <v>0.1964027778</v>
      </c>
      <c r="G5173" s="15">
        <f>'Producción diaria'!$T$3*$L$2*$M$2*$N$2*E5173*1000/'Costo de tareas'!$B$14</f>
        <v>1407.333971</v>
      </c>
      <c r="H5173" s="16">
        <f>IF(G5173 &gt; 'Costo de tareas'!$B$13, 'Costo de tareas'!$B$13, IF(G5173 &lt; 'Costo de tareas'!$B$13*0.2, 0, 'Costo de tareas'!$B$13- G5173))</f>
        <v>39.28055556</v>
      </c>
      <c r="I5173" s="17">
        <f>IF(H5173=0,'Costo de tareas'!$B$13,'Costo de tareas'!$B$13-H5173)</f>
        <v>0</v>
      </c>
      <c r="J5173" s="2"/>
      <c r="K5173" s="2"/>
      <c r="P5173" s="2"/>
    </row>
    <row r="5174">
      <c r="A5174" s="3" t="s">
        <v>6794</v>
      </c>
      <c r="B5174" s="11" t="str">
        <f t="shared" si="1"/>
        <v>20110804</v>
      </c>
      <c r="C5174" s="12">
        <f t="shared" si="2"/>
        <v>40759</v>
      </c>
      <c r="D5174" s="3" t="str">
        <f t="shared" si="3"/>
        <v>12</v>
      </c>
      <c r="E5174" s="13">
        <v>979.0</v>
      </c>
      <c r="F5174" s="14">
        <f>'Costo de tareas'!$B$15</f>
        <v>0.1964027778</v>
      </c>
      <c r="G5174" s="15">
        <f>'Producción diaria'!$T$3*$L$2*$M$2*$N$2*E5174*1000/'Costo de tareas'!$B$14</f>
        <v>1471.987135</v>
      </c>
      <c r="H5174" s="16">
        <f>IF(G5174 &gt; 'Costo de tareas'!$B$13, 'Costo de tareas'!$B$13, IF(G5174 &lt; 'Costo de tareas'!$B$13*0.2, 0, 'Costo de tareas'!$B$13- G5174))</f>
        <v>39.28055556</v>
      </c>
      <c r="I5174" s="17">
        <f>IF(H5174=0,'Costo de tareas'!$B$13,'Costo de tareas'!$B$13-H5174)</f>
        <v>0</v>
      </c>
      <c r="J5174" s="2"/>
      <c r="K5174" s="2"/>
      <c r="P5174" s="2"/>
    </row>
    <row r="5175">
      <c r="A5175" s="3" t="s">
        <v>6795</v>
      </c>
      <c r="B5175" s="11" t="str">
        <f t="shared" si="1"/>
        <v>20110804</v>
      </c>
      <c r="C5175" s="12">
        <f t="shared" si="2"/>
        <v>40759</v>
      </c>
      <c r="D5175" s="3" t="str">
        <f t="shared" si="3"/>
        <v>13</v>
      </c>
      <c r="E5175" s="13">
        <v>955.0</v>
      </c>
      <c r="F5175" s="14">
        <f>'Costo de tareas'!$B$15</f>
        <v>0.1964027778</v>
      </c>
      <c r="G5175" s="15">
        <f>'Producción diaria'!$T$3*$L$2*$M$2*$N$2*E5175*1000/'Costo de tareas'!$B$14</f>
        <v>1435.901648</v>
      </c>
      <c r="H5175" s="16">
        <f>IF(G5175 &gt; 'Costo de tareas'!$B$13, 'Costo de tareas'!$B$13, IF(G5175 &lt; 'Costo de tareas'!$B$13*0.2, 0, 'Costo de tareas'!$B$13- G5175))</f>
        <v>39.28055556</v>
      </c>
      <c r="I5175" s="17">
        <f>IF(H5175=0,'Costo de tareas'!$B$13,'Costo de tareas'!$B$13-H5175)</f>
        <v>0</v>
      </c>
      <c r="J5175" s="2"/>
      <c r="K5175" s="2"/>
      <c r="P5175" s="2"/>
    </row>
    <row r="5176">
      <c r="A5176" s="3" t="s">
        <v>6796</v>
      </c>
      <c r="B5176" s="11" t="str">
        <f t="shared" si="1"/>
        <v>20110804</v>
      </c>
      <c r="C5176" s="12">
        <f t="shared" si="2"/>
        <v>40759</v>
      </c>
      <c r="D5176" s="3" t="str">
        <f t="shared" si="3"/>
        <v>14</v>
      </c>
      <c r="E5176" s="13">
        <v>876.0</v>
      </c>
      <c r="F5176" s="14">
        <f>'Costo de tareas'!$B$15</f>
        <v>0.1964027778</v>
      </c>
      <c r="G5176" s="15">
        <f>'Producción diaria'!$T$3*$L$2*$M$2*$N$2*E5176*1000/'Costo de tareas'!$B$14</f>
        <v>1317.120255</v>
      </c>
      <c r="H5176" s="16">
        <f>IF(G5176 &gt; 'Costo de tareas'!$B$13, 'Costo de tareas'!$B$13, IF(G5176 &lt; 'Costo de tareas'!$B$13*0.2, 0, 'Costo de tareas'!$B$13- G5176))</f>
        <v>39.28055556</v>
      </c>
      <c r="I5176" s="17">
        <f>IF(H5176=0,'Costo de tareas'!$B$13,'Costo de tareas'!$B$13-H5176)</f>
        <v>0</v>
      </c>
      <c r="J5176" s="2"/>
      <c r="K5176" s="2"/>
      <c r="P5176" s="2"/>
    </row>
    <row r="5177">
      <c r="A5177" s="3" t="s">
        <v>6797</v>
      </c>
      <c r="B5177" s="11" t="str">
        <f t="shared" si="1"/>
        <v>20110804</v>
      </c>
      <c r="C5177" s="12">
        <f t="shared" si="2"/>
        <v>40759</v>
      </c>
      <c r="D5177" s="3" t="str">
        <f t="shared" si="3"/>
        <v>15</v>
      </c>
      <c r="E5177" s="13">
        <v>746.0</v>
      </c>
      <c r="F5177" s="14">
        <f>'Costo de tareas'!$B$15</f>
        <v>0.1964027778</v>
      </c>
      <c r="G5177" s="15">
        <f>'Producción diaria'!$T$3*$L$2*$M$2*$N$2*E5177*1000/'Costo de tareas'!$B$14</f>
        <v>1121.657204</v>
      </c>
      <c r="H5177" s="16">
        <f>IF(G5177 &gt; 'Costo de tareas'!$B$13, 'Costo de tareas'!$B$13, IF(G5177 &lt; 'Costo de tareas'!$B$13*0.2, 0, 'Costo de tareas'!$B$13- G5177))</f>
        <v>39.28055556</v>
      </c>
      <c r="I5177" s="17">
        <f>IF(H5177=0,'Costo de tareas'!$B$13,'Costo de tareas'!$B$13-H5177)</f>
        <v>0</v>
      </c>
      <c r="J5177" s="2"/>
      <c r="K5177" s="2"/>
      <c r="P5177" s="2"/>
    </row>
    <row r="5178">
      <c r="A5178" s="3" t="s">
        <v>6798</v>
      </c>
      <c r="B5178" s="11" t="str">
        <f t="shared" si="1"/>
        <v>20110804</v>
      </c>
      <c r="C5178" s="12">
        <f t="shared" si="2"/>
        <v>40759</v>
      </c>
      <c r="D5178" s="3" t="str">
        <f t="shared" si="3"/>
        <v>16</v>
      </c>
      <c r="E5178" s="13">
        <v>577.0</v>
      </c>
      <c r="F5178" s="14">
        <f>'Costo de tareas'!$B$15</f>
        <v>0.1964027778</v>
      </c>
      <c r="G5178" s="15">
        <f>'Producción diaria'!$T$3*$L$2*$M$2*$N$2*E5178*1000/'Costo de tareas'!$B$14</f>
        <v>867.5552366</v>
      </c>
      <c r="H5178" s="16">
        <f>IF(G5178 &gt; 'Costo de tareas'!$B$13, 'Costo de tareas'!$B$13, IF(G5178 &lt; 'Costo de tareas'!$B$13*0.2, 0, 'Costo de tareas'!$B$13- G5178))</f>
        <v>39.28055556</v>
      </c>
      <c r="I5178" s="17">
        <f>IF(H5178=0,'Costo de tareas'!$B$13,'Costo de tareas'!$B$13-H5178)</f>
        <v>0</v>
      </c>
      <c r="J5178" s="2"/>
      <c r="K5178" s="2"/>
      <c r="P5178" s="2"/>
    </row>
    <row r="5179">
      <c r="A5179" s="3" t="s">
        <v>6799</v>
      </c>
      <c r="B5179" s="11" t="str">
        <f t="shared" si="1"/>
        <v>20110804</v>
      </c>
      <c r="C5179" s="12">
        <f t="shared" si="2"/>
        <v>40759</v>
      </c>
      <c r="D5179" s="3" t="str">
        <f t="shared" si="3"/>
        <v>17</v>
      </c>
      <c r="E5179" s="13">
        <v>375.0</v>
      </c>
      <c r="F5179" s="14">
        <f>'Costo de tareas'!$B$15</f>
        <v>0.1964027778</v>
      </c>
      <c r="G5179" s="15">
        <f>'Producción diaria'!$T$3*$L$2*$M$2*$N$2*E5179*1000/'Costo de tareas'!$B$14</f>
        <v>563.8357257</v>
      </c>
      <c r="H5179" s="16">
        <f>IF(G5179 &gt; 'Costo de tareas'!$B$13, 'Costo de tareas'!$B$13, IF(G5179 &lt; 'Costo de tareas'!$B$13*0.2, 0, 'Costo de tareas'!$B$13- G5179))</f>
        <v>39.28055556</v>
      </c>
      <c r="I5179" s="17">
        <f>IF(H5179=0,'Costo de tareas'!$B$13,'Costo de tareas'!$B$13-H5179)</f>
        <v>0</v>
      </c>
      <c r="J5179" s="2"/>
      <c r="K5179" s="2"/>
      <c r="P5179" s="2"/>
    </row>
    <row r="5180">
      <c r="A5180" s="3" t="s">
        <v>6800</v>
      </c>
      <c r="B5180" s="11" t="str">
        <f t="shared" si="1"/>
        <v>20110804</v>
      </c>
      <c r="C5180" s="12">
        <f t="shared" si="2"/>
        <v>40759</v>
      </c>
      <c r="D5180" s="3" t="str">
        <f t="shared" si="3"/>
        <v>18</v>
      </c>
      <c r="E5180" s="13">
        <v>172.0</v>
      </c>
      <c r="F5180" s="14">
        <f>'Costo de tareas'!$B$15</f>
        <v>0.1964027778</v>
      </c>
      <c r="G5180" s="15">
        <f>'Producción diaria'!$T$3*$L$2*$M$2*$N$2*E5180*1000/'Costo de tareas'!$B$14</f>
        <v>258.6126528</v>
      </c>
      <c r="H5180" s="16">
        <f>IF(G5180 &gt; 'Costo de tareas'!$B$13, 'Costo de tareas'!$B$13, IF(G5180 &lt; 'Costo de tareas'!$B$13*0.2, 0, 'Costo de tareas'!$B$13- G5180))</f>
        <v>39.28055556</v>
      </c>
      <c r="I5180" s="17">
        <f>IF(H5180=0,'Costo de tareas'!$B$13,'Costo de tareas'!$B$13-H5180)</f>
        <v>0</v>
      </c>
      <c r="J5180" s="2"/>
      <c r="K5180" s="2"/>
      <c r="P5180" s="2"/>
    </row>
    <row r="5181">
      <c r="A5181" s="3" t="s">
        <v>6801</v>
      </c>
      <c r="B5181" s="11" t="str">
        <f t="shared" si="1"/>
        <v>20110804</v>
      </c>
      <c r="C5181" s="12">
        <f t="shared" si="2"/>
        <v>40759</v>
      </c>
      <c r="D5181" s="3" t="str">
        <f t="shared" si="3"/>
        <v>19</v>
      </c>
      <c r="E5181" s="13">
        <v>7.0</v>
      </c>
      <c r="F5181" s="14">
        <f>'Costo de tareas'!$B$15</f>
        <v>0.1964027778</v>
      </c>
      <c r="G5181" s="15">
        <f>'Producción diaria'!$T$3*$L$2*$M$2*$N$2*E5181*1000/'Costo de tareas'!$B$14</f>
        <v>10.52493355</v>
      </c>
      <c r="H5181" s="16">
        <f>IF(G5181 &gt; 'Costo de tareas'!$B$13, 'Costo de tareas'!$B$13, IF(G5181 &lt; 'Costo de tareas'!$B$13*0.2, 0, 'Costo de tareas'!$B$13- G5181))</f>
        <v>28.75562201</v>
      </c>
      <c r="I5181" s="17">
        <f>IF(H5181=0,'Costo de tareas'!$B$13,'Costo de tareas'!$B$13-H5181)</f>
        <v>10.52493355</v>
      </c>
      <c r="J5181" s="2"/>
      <c r="K5181" s="2"/>
      <c r="P5181" s="2"/>
    </row>
    <row r="5182">
      <c r="A5182" s="3" t="s">
        <v>6802</v>
      </c>
      <c r="B5182" s="11" t="str">
        <f t="shared" si="1"/>
        <v>20110804</v>
      </c>
      <c r="C5182" s="12">
        <f t="shared" si="2"/>
        <v>40759</v>
      </c>
      <c r="D5182" s="3" t="str">
        <f t="shared" si="3"/>
        <v>20</v>
      </c>
      <c r="E5182" s="13">
        <v>0.0</v>
      </c>
      <c r="F5182" s="14">
        <f>'Costo de tareas'!$B$15</f>
        <v>0.1964027778</v>
      </c>
      <c r="G5182" s="15">
        <f>'Producción diaria'!$T$3*$L$2*$M$2*$N$2*E5182*1000/'Costo de tareas'!$B$14</f>
        <v>0</v>
      </c>
      <c r="H5182" s="16">
        <f>IF(G5182 &gt; 'Costo de tareas'!$B$13, 'Costo de tareas'!$B$13, IF(G5182 &lt; 'Costo de tareas'!$B$13*0.2, 0, 'Costo de tareas'!$B$13- G5182))</f>
        <v>0</v>
      </c>
      <c r="I5182" s="17">
        <f>IF(H5182=0,'Costo de tareas'!$B$13,'Costo de tareas'!$B$13-H5182)</f>
        <v>39.28055556</v>
      </c>
      <c r="J5182" s="2"/>
      <c r="K5182" s="2"/>
      <c r="P5182" s="2"/>
    </row>
    <row r="5183">
      <c r="A5183" s="3" t="s">
        <v>6803</v>
      </c>
      <c r="B5183" s="11" t="str">
        <f t="shared" si="1"/>
        <v>20110804</v>
      </c>
      <c r="C5183" s="12">
        <f t="shared" si="2"/>
        <v>40759</v>
      </c>
      <c r="D5183" s="3" t="str">
        <f t="shared" si="3"/>
        <v>21</v>
      </c>
      <c r="E5183" s="13">
        <v>0.0</v>
      </c>
      <c r="F5183" s="14">
        <f>'Costo de tareas'!$B$15</f>
        <v>0.1964027778</v>
      </c>
      <c r="G5183" s="15">
        <f>'Producción diaria'!$T$3*$L$2*$M$2*$N$2*E5183*1000/'Costo de tareas'!$B$14</f>
        <v>0</v>
      </c>
      <c r="H5183" s="16">
        <f>IF(G5183 &gt; 'Costo de tareas'!$B$13, 'Costo de tareas'!$B$13, IF(G5183 &lt; 'Costo de tareas'!$B$13*0.2, 0, 'Costo de tareas'!$B$13- G5183))</f>
        <v>0</v>
      </c>
      <c r="I5183" s="17">
        <f>IF(H5183=0,'Costo de tareas'!$B$13,'Costo de tareas'!$B$13-H5183)</f>
        <v>39.28055556</v>
      </c>
      <c r="J5183" s="2"/>
      <c r="K5183" s="2"/>
      <c r="P5183" s="2"/>
    </row>
    <row r="5184">
      <c r="A5184" s="3" t="s">
        <v>6804</v>
      </c>
      <c r="B5184" s="11" t="str">
        <f t="shared" si="1"/>
        <v>20110804</v>
      </c>
      <c r="C5184" s="12">
        <f t="shared" si="2"/>
        <v>40759</v>
      </c>
      <c r="D5184" s="3" t="str">
        <f t="shared" si="3"/>
        <v>22</v>
      </c>
      <c r="E5184" s="13">
        <v>0.0</v>
      </c>
      <c r="F5184" s="14">
        <f>'Costo de tareas'!$B$15</f>
        <v>0.1964027778</v>
      </c>
      <c r="G5184" s="15">
        <f>'Producción diaria'!$T$3*$L$2*$M$2*$N$2*E5184*1000/'Costo de tareas'!$B$14</f>
        <v>0</v>
      </c>
      <c r="H5184" s="16">
        <f>IF(G5184 &gt; 'Costo de tareas'!$B$13, 'Costo de tareas'!$B$13, IF(G5184 &lt; 'Costo de tareas'!$B$13*0.2, 0, 'Costo de tareas'!$B$13- G5184))</f>
        <v>0</v>
      </c>
      <c r="I5184" s="17">
        <f>IF(H5184=0,'Costo de tareas'!$B$13,'Costo de tareas'!$B$13-H5184)</f>
        <v>39.28055556</v>
      </c>
      <c r="J5184" s="2"/>
      <c r="K5184" s="2"/>
      <c r="P5184" s="2"/>
    </row>
    <row r="5185">
      <c r="A5185" s="3" t="s">
        <v>6805</v>
      </c>
      <c r="B5185" s="11" t="str">
        <f t="shared" si="1"/>
        <v>20110804</v>
      </c>
      <c r="C5185" s="12">
        <f t="shared" si="2"/>
        <v>40759</v>
      </c>
      <c r="D5185" s="3" t="str">
        <f t="shared" si="3"/>
        <v>23</v>
      </c>
      <c r="E5185" s="13">
        <v>0.0</v>
      </c>
      <c r="F5185" s="14">
        <f>'Costo de tareas'!$B$15</f>
        <v>0.1964027778</v>
      </c>
      <c r="G5185" s="15">
        <f>'Producción diaria'!$T$3*$L$2*$M$2*$N$2*E5185*1000/'Costo de tareas'!$B$14</f>
        <v>0</v>
      </c>
      <c r="H5185" s="16">
        <f>IF(G5185 &gt; 'Costo de tareas'!$B$13, 'Costo de tareas'!$B$13, IF(G5185 &lt; 'Costo de tareas'!$B$13*0.2, 0, 'Costo de tareas'!$B$13- G5185))</f>
        <v>0</v>
      </c>
      <c r="I5185" s="17">
        <f>IF(H5185=0,'Costo de tareas'!$B$13,'Costo de tareas'!$B$13-H5185)</f>
        <v>39.28055556</v>
      </c>
      <c r="J5185" s="2"/>
      <c r="K5185" s="2"/>
      <c r="P5185" s="2"/>
    </row>
    <row r="5186">
      <c r="A5186" s="3" t="s">
        <v>6806</v>
      </c>
      <c r="B5186" s="11" t="str">
        <f t="shared" si="1"/>
        <v>20110805</v>
      </c>
      <c r="C5186" s="12">
        <f t="shared" si="2"/>
        <v>40760</v>
      </c>
      <c r="D5186" s="3" t="str">
        <f t="shared" si="3"/>
        <v>00</v>
      </c>
      <c r="E5186" s="13">
        <v>0.0</v>
      </c>
      <c r="F5186" s="14">
        <f>'Costo de tareas'!$B$15</f>
        <v>0.1964027778</v>
      </c>
      <c r="G5186" s="15">
        <f>'Producción diaria'!$T$3*$L$2*$M$2*$N$2*E5186*1000/'Costo de tareas'!$B$14</f>
        <v>0</v>
      </c>
      <c r="H5186" s="16">
        <f>IF(G5186 &gt; 'Costo de tareas'!$B$13, 'Costo de tareas'!$B$13, IF(G5186 &lt; 'Costo de tareas'!$B$13*0.2, 0, 'Costo de tareas'!$B$13- G5186))</f>
        <v>0</v>
      </c>
      <c r="I5186" s="17">
        <f>IF(H5186=0,'Costo de tareas'!$B$13,'Costo de tareas'!$B$13-H5186)</f>
        <v>39.28055556</v>
      </c>
      <c r="J5186" s="2"/>
      <c r="K5186" s="2"/>
      <c r="P5186" s="2"/>
    </row>
    <row r="5187">
      <c r="A5187" s="3" t="s">
        <v>6807</v>
      </c>
      <c r="B5187" s="11" t="str">
        <f t="shared" si="1"/>
        <v>20110805</v>
      </c>
      <c r="C5187" s="12">
        <f t="shared" si="2"/>
        <v>40760</v>
      </c>
      <c r="D5187" s="3" t="str">
        <f t="shared" si="3"/>
        <v>01</v>
      </c>
      <c r="E5187" s="13">
        <v>0.0</v>
      </c>
      <c r="F5187" s="14">
        <f>'Costo de tareas'!$B$15</f>
        <v>0.1964027778</v>
      </c>
      <c r="G5187" s="15">
        <f>'Producción diaria'!$T$3*$L$2*$M$2*$N$2*E5187*1000/'Costo de tareas'!$B$14</f>
        <v>0</v>
      </c>
      <c r="H5187" s="16">
        <f>IF(G5187 &gt; 'Costo de tareas'!$B$13, 'Costo de tareas'!$B$13, IF(G5187 &lt; 'Costo de tareas'!$B$13*0.2, 0, 'Costo de tareas'!$B$13- G5187))</f>
        <v>0</v>
      </c>
      <c r="I5187" s="17">
        <f>IF(H5187=0,'Costo de tareas'!$B$13,'Costo de tareas'!$B$13-H5187)</f>
        <v>39.28055556</v>
      </c>
      <c r="J5187" s="2"/>
      <c r="K5187" s="2"/>
      <c r="P5187" s="2"/>
    </row>
    <row r="5188">
      <c r="A5188" s="3" t="s">
        <v>6808</v>
      </c>
      <c r="B5188" s="11" t="str">
        <f t="shared" si="1"/>
        <v>20110805</v>
      </c>
      <c r="C5188" s="12">
        <f t="shared" si="2"/>
        <v>40760</v>
      </c>
      <c r="D5188" s="3" t="str">
        <f t="shared" si="3"/>
        <v>02</v>
      </c>
      <c r="E5188" s="13">
        <v>0.0</v>
      </c>
      <c r="F5188" s="14">
        <f>'Costo de tareas'!$B$15</f>
        <v>0.1964027778</v>
      </c>
      <c r="G5188" s="15">
        <f>'Producción diaria'!$T$3*$L$2*$M$2*$N$2*E5188*1000/'Costo de tareas'!$B$14</f>
        <v>0</v>
      </c>
      <c r="H5188" s="16">
        <f>IF(G5188 &gt; 'Costo de tareas'!$B$13, 'Costo de tareas'!$B$13, IF(G5188 &lt; 'Costo de tareas'!$B$13*0.2, 0, 'Costo de tareas'!$B$13- G5188))</f>
        <v>0</v>
      </c>
      <c r="I5188" s="17">
        <f>IF(H5188=0,'Costo de tareas'!$B$13,'Costo de tareas'!$B$13-H5188)</f>
        <v>39.28055556</v>
      </c>
      <c r="J5188" s="2"/>
      <c r="K5188" s="2"/>
      <c r="P5188" s="2"/>
    </row>
    <row r="5189">
      <c r="A5189" s="3" t="s">
        <v>6809</v>
      </c>
      <c r="B5189" s="11" t="str">
        <f t="shared" si="1"/>
        <v>20110805</v>
      </c>
      <c r="C5189" s="12">
        <f t="shared" si="2"/>
        <v>40760</v>
      </c>
      <c r="D5189" s="3" t="str">
        <f t="shared" si="3"/>
        <v>03</v>
      </c>
      <c r="E5189" s="13">
        <v>0.0</v>
      </c>
      <c r="F5189" s="14">
        <f>'Costo de tareas'!$B$15</f>
        <v>0.1964027778</v>
      </c>
      <c r="G5189" s="15">
        <f>'Producción diaria'!$T$3*$L$2*$M$2*$N$2*E5189*1000/'Costo de tareas'!$B$14</f>
        <v>0</v>
      </c>
      <c r="H5189" s="16">
        <f>IF(G5189 &gt; 'Costo de tareas'!$B$13, 'Costo de tareas'!$B$13, IF(G5189 &lt; 'Costo de tareas'!$B$13*0.2, 0, 'Costo de tareas'!$B$13- G5189))</f>
        <v>0</v>
      </c>
      <c r="I5189" s="17">
        <f>IF(H5189=0,'Costo de tareas'!$B$13,'Costo de tareas'!$B$13-H5189)</f>
        <v>39.28055556</v>
      </c>
      <c r="J5189" s="2"/>
      <c r="K5189" s="2"/>
      <c r="P5189" s="2"/>
    </row>
    <row r="5190">
      <c r="A5190" s="3" t="s">
        <v>6810</v>
      </c>
      <c r="B5190" s="11" t="str">
        <f t="shared" si="1"/>
        <v>20110805</v>
      </c>
      <c r="C5190" s="12">
        <f t="shared" si="2"/>
        <v>40760</v>
      </c>
      <c r="D5190" s="3" t="str">
        <f t="shared" si="3"/>
        <v>04</v>
      </c>
      <c r="E5190" s="13">
        <v>0.0</v>
      </c>
      <c r="F5190" s="14">
        <f>'Costo de tareas'!$B$15</f>
        <v>0.1964027778</v>
      </c>
      <c r="G5190" s="15">
        <f>'Producción diaria'!$T$3*$L$2*$M$2*$N$2*E5190*1000/'Costo de tareas'!$B$14</f>
        <v>0</v>
      </c>
      <c r="H5190" s="16">
        <f>IF(G5190 &gt; 'Costo de tareas'!$B$13, 'Costo de tareas'!$B$13, IF(G5190 &lt; 'Costo de tareas'!$B$13*0.2, 0, 'Costo de tareas'!$B$13- G5190))</f>
        <v>0</v>
      </c>
      <c r="I5190" s="17">
        <f>IF(H5190=0,'Costo de tareas'!$B$13,'Costo de tareas'!$B$13-H5190)</f>
        <v>39.28055556</v>
      </c>
      <c r="J5190" s="2"/>
      <c r="K5190" s="2"/>
      <c r="P5190" s="2"/>
    </row>
    <row r="5191">
      <c r="A5191" s="3" t="s">
        <v>6811</v>
      </c>
      <c r="B5191" s="11" t="str">
        <f t="shared" si="1"/>
        <v>20110805</v>
      </c>
      <c r="C5191" s="12">
        <f t="shared" si="2"/>
        <v>40760</v>
      </c>
      <c r="D5191" s="3" t="str">
        <f t="shared" si="3"/>
        <v>05</v>
      </c>
      <c r="E5191" s="13">
        <v>0.0</v>
      </c>
      <c r="F5191" s="14">
        <f>'Costo de tareas'!$B$15</f>
        <v>0.1964027778</v>
      </c>
      <c r="G5191" s="15">
        <f>'Producción diaria'!$T$3*$L$2*$M$2*$N$2*E5191*1000/'Costo de tareas'!$B$14</f>
        <v>0</v>
      </c>
      <c r="H5191" s="16">
        <f>IF(G5191 &gt; 'Costo de tareas'!$B$13, 'Costo de tareas'!$B$13, IF(G5191 &lt; 'Costo de tareas'!$B$13*0.2, 0, 'Costo de tareas'!$B$13- G5191))</f>
        <v>0</v>
      </c>
      <c r="I5191" s="17">
        <f>IF(H5191=0,'Costo de tareas'!$B$13,'Costo de tareas'!$B$13-H5191)</f>
        <v>39.28055556</v>
      </c>
      <c r="J5191" s="2"/>
      <c r="K5191" s="2"/>
      <c r="P5191" s="2"/>
    </row>
    <row r="5192">
      <c r="A5192" s="3" t="s">
        <v>6812</v>
      </c>
      <c r="B5192" s="11" t="str">
        <f t="shared" si="1"/>
        <v>20110805</v>
      </c>
      <c r="C5192" s="12">
        <f t="shared" si="2"/>
        <v>40760</v>
      </c>
      <c r="D5192" s="3" t="str">
        <f t="shared" si="3"/>
        <v>06</v>
      </c>
      <c r="E5192" s="13">
        <v>22.0</v>
      </c>
      <c r="F5192" s="14">
        <f>'Costo de tareas'!$B$15</f>
        <v>0.1964027778</v>
      </c>
      <c r="G5192" s="15">
        <f>'Producción diaria'!$T$3*$L$2*$M$2*$N$2*E5192*1000/'Costo de tareas'!$B$14</f>
        <v>33.07836257</v>
      </c>
      <c r="H5192" s="16">
        <f>IF(G5192 &gt; 'Costo de tareas'!$B$13, 'Costo de tareas'!$B$13, IF(G5192 &lt; 'Costo de tareas'!$B$13*0.2, 0, 'Costo de tareas'!$B$13- G5192))</f>
        <v>6.202192982</v>
      </c>
      <c r="I5192" s="17">
        <f>IF(H5192=0,'Costo de tareas'!$B$13,'Costo de tareas'!$B$13-H5192)</f>
        <v>33.07836257</v>
      </c>
      <c r="J5192" s="2"/>
      <c r="K5192" s="2"/>
      <c r="P5192" s="2"/>
    </row>
    <row r="5193">
      <c r="A5193" s="3" t="s">
        <v>6813</v>
      </c>
      <c r="B5193" s="11" t="str">
        <f t="shared" si="1"/>
        <v>20110805</v>
      </c>
      <c r="C5193" s="12">
        <f t="shared" si="2"/>
        <v>40760</v>
      </c>
      <c r="D5193" s="3" t="str">
        <f t="shared" si="3"/>
        <v>07</v>
      </c>
      <c r="E5193" s="13">
        <v>195.0</v>
      </c>
      <c r="F5193" s="14">
        <f>'Costo de tareas'!$B$15</f>
        <v>0.1964027778</v>
      </c>
      <c r="G5193" s="15">
        <f>'Producción diaria'!$T$3*$L$2*$M$2*$N$2*E5193*1000/'Costo de tareas'!$B$14</f>
        <v>293.1945774</v>
      </c>
      <c r="H5193" s="16">
        <f>IF(G5193 &gt; 'Costo de tareas'!$B$13, 'Costo de tareas'!$B$13, IF(G5193 &lt; 'Costo de tareas'!$B$13*0.2, 0, 'Costo de tareas'!$B$13- G5193))</f>
        <v>39.28055556</v>
      </c>
      <c r="I5193" s="17">
        <f>IF(H5193=0,'Costo de tareas'!$B$13,'Costo de tareas'!$B$13-H5193)</f>
        <v>0</v>
      </c>
      <c r="J5193" s="2"/>
      <c r="K5193" s="2"/>
      <c r="P5193" s="2"/>
    </row>
    <row r="5194">
      <c r="A5194" s="3" t="s">
        <v>6814</v>
      </c>
      <c r="B5194" s="11" t="str">
        <f t="shared" si="1"/>
        <v>20110805</v>
      </c>
      <c r="C5194" s="12">
        <f t="shared" si="2"/>
        <v>40760</v>
      </c>
      <c r="D5194" s="3" t="str">
        <f t="shared" si="3"/>
        <v>08</v>
      </c>
      <c r="E5194" s="13">
        <v>82.0</v>
      </c>
      <c r="F5194" s="14">
        <f>'Costo de tareas'!$B$15</f>
        <v>0.1964027778</v>
      </c>
      <c r="G5194" s="15">
        <f>'Producción diaria'!$T$3*$L$2*$M$2*$N$2*E5194*1000/'Costo de tareas'!$B$14</f>
        <v>123.2920787</v>
      </c>
      <c r="H5194" s="16">
        <f>IF(G5194 &gt; 'Costo de tareas'!$B$13, 'Costo de tareas'!$B$13, IF(G5194 &lt; 'Costo de tareas'!$B$13*0.2, 0, 'Costo de tareas'!$B$13- G5194))</f>
        <v>39.28055556</v>
      </c>
      <c r="I5194" s="17">
        <f>IF(H5194=0,'Costo de tareas'!$B$13,'Costo de tareas'!$B$13-H5194)</f>
        <v>0</v>
      </c>
      <c r="J5194" s="2"/>
      <c r="K5194" s="2"/>
      <c r="P5194" s="2"/>
    </row>
    <row r="5195">
      <c r="A5195" s="3" t="s">
        <v>6815</v>
      </c>
      <c r="B5195" s="11" t="str">
        <f t="shared" si="1"/>
        <v>20110805</v>
      </c>
      <c r="C5195" s="12">
        <f t="shared" si="2"/>
        <v>40760</v>
      </c>
      <c r="D5195" s="3" t="str">
        <f t="shared" si="3"/>
        <v>09</v>
      </c>
      <c r="E5195" s="13">
        <v>707.0</v>
      </c>
      <c r="F5195" s="14">
        <f>'Costo de tareas'!$B$15</f>
        <v>0.1964027778</v>
      </c>
      <c r="G5195" s="15">
        <f>'Producción diaria'!$T$3*$L$2*$M$2*$N$2*E5195*1000/'Costo de tareas'!$B$14</f>
        <v>1063.018288</v>
      </c>
      <c r="H5195" s="16">
        <f>IF(G5195 &gt; 'Costo de tareas'!$B$13, 'Costo de tareas'!$B$13, IF(G5195 &lt; 'Costo de tareas'!$B$13*0.2, 0, 'Costo de tareas'!$B$13- G5195))</f>
        <v>39.28055556</v>
      </c>
      <c r="I5195" s="17">
        <f>IF(H5195=0,'Costo de tareas'!$B$13,'Costo de tareas'!$B$13-H5195)</f>
        <v>0</v>
      </c>
      <c r="J5195" s="2"/>
      <c r="K5195" s="2"/>
      <c r="P5195" s="2"/>
    </row>
    <row r="5196">
      <c r="A5196" s="3" t="s">
        <v>6816</v>
      </c>
      <c r="B5196" s="11" t="str">
        <f t="shared" si="1"/>
        <v>20110805</v>
      </c>
      <c r="C5196" s="12">
        <f t="shared" si="2"/>
        <v>40760</v>
      </c>
      <c r="D5196" s="3" t="str">
        <f t="shared" si="3"/>
        <v>10</v>
      </c>
      <c r="E5196" s="13">
        <v>73.0</v>
      </c>
      <c r="F5196" s="14">
        <f>'Costo de tareas'!$B$15</f>
        <v>0.1964027778</v>
      </c>
      <c r="G5196" s="15">
        <f>'Producción diaria'!$T$3*$L$2*$M$2*$N$2*E5196*1000/'Costo de tareas'!$B$14</f>
        <v>109.7600213</v>
      </c>
      <c r="H5196" s="16">
        <f>IF(G5196 &gt; 'Costo de tareas'!$B$13, 'Costo de tareas'!$B$13, IF(G5196 &lt; 'Costo de tareas'!$B$13*0.2, 0, 'Costo de tareas'!$B$13- G5196))</f>
        <v>39.28055556</v>
      </c>
      <c r="I5196" s="17">
        <f>IF(H5196=0,'Costo de tareas'!$B$13,'Costo de tareas'!$B$13-H5196)</f>
        <v>0</v>
      </c>
      <c r="J5196" s="2"/>
      <c r="K5196" s="2"/>
      <c r="P5196" s="2"/>
    </row>
    <row r="5197">
      <c r="A5197" s="3" t="s">
        <v>6817</v>
      </c>
      <c r="B5197" s="11" t="str">
        <f t="shared" si="1"/>
        <v>20110805</v>
      </c>
      <c r="C5197" s="12">
        <f t="shared" si="2"/>
        <v>40760</v>
      </c>
      <c r="D5197" s="3" t="str">
        <f t="shared" si="3"/>
        <v>11</v>
      </c>
      <c r="E5197" s="13">
        <v>923.0</v>
      </c>
      <c r="F5197" s="14">
        <f>'Costo de tareas'!$B$15</f>
        <v>0.1964027778</v>
      </c>
      <c r="G5197" s="15">
        <f>'Producción diaria'!$T$3*$L$2*$M$2*$N$2*E5197*1000/'Costo de tareas'!$B$14</f>
        <v>1387.787666</v>
      </c>
      <c r="H5197" s="16">
        <f>IF(G5197 &gt; 'Costo de tareas'!$B$13, 'Costo de tareas'!$B$13, IF(G5197 &lt; 'Costo de tareas'!$B$13*0.2, 0, 'Costo de tareas'!$B$13- G5197))</f>
        <v>39.28055556</v>
      </c>
      <c r="I5197" s="17">
        <f>IF(H5197=0,'Costo de tareas'!$B$13,'Costo de tareas'!$B$13-H5197)</f>
        <v>0</v>
      </c>
      <c r="J5197" s="2"/>
      <c r="K5197" s="2"/>
      <c r="P5197" s="2"/>
    </row>
    <row r="5198">
      <c r="A5198" s="3" t="s">
        <v>6818</v>
      </c>
      <c r="B5198" s="11" t="str">
        <f t="shared" si="1"/>
        <v>20110805</v>
      </c>
      <c r="C5198" s="12">
        <f t="shared" si="2"/>
        <v>40760</v>
      </c>
      <c r="D5198" s="3" t="str">
        <f t="shared" si="3"/>
        <v>12</v>
      </c>
      <c r="E5198" s="13">
        <v>965.0</v>
      </c>
      <c r="F5198" s="14">
        <f>'Costo de tareas'!$B$15</f>
        <v>0.1964027778</v>
      </c>
      <c r="G5198" s="15">
        <f>'Producción diaria'!$T$3*$L$2*$M$2*$N$2*E5198*1000/'Costo de tareas'!$B$14</f>
        <v>1450.937267</v>
      </c>
      <c r="H5198" s="16">
        <f>IF(G5198 &gt; 'Costo de tareas'!$B$13, 'Costo de tareas'!$B$13, IF(G5198 &lt; 'Costo de tareas'!$B$13*0.2, 0, 'Costo de tareas'!$B$13- G5198))</f>
        <v>39.28055556</v>
      </c>
      <c r="I5198" s="17">
        <f>IF(H5198=0,'Costo de tareas'!$B$13,'Costo de tareas'!$B$13-H5198)</f>
        <v>0</v>
      </c>
      <c r="J5198" s="2"/>
      <c r="K5198" s="2"/>
      <c r="P5198" s="2"/>
    </row>
    <row r="5199">
      <c r="A5199" s="3" t="s">
        <v>6819</v>
      </c>
      <c r="B5199" s="11" t="str">
        <f t="shared" si="1"/>
        <v>20110805</v>
      </c>
      <c r="C5199" s="12">
        <f t="shared" si="2"/>
        <v>40760</v>
      </c>
      <c r="D5199" s="3" t="str">
        <f t="shared" si="3"/>
        <v>13</v>
      </c>
      <c r="E5199" s="13">
        <v>951.0</v>
      </c>
      <c r="F5199" s="14">
        <f>'Costo de tareas'!$B$15</f>
        <v>0.1964027778</v>
      </c>
      <c r="G5199" s="15">
        <f>'Producción diaria'!$T$3*$L$2*$M$2*$N$2*E5199*1000/'Costo de tareas'!$B$14</f>
        <v>1429.8874</v>
      </c>
      <c r="H5199" s="16">
        <f>IF(G5199 &gt; 'Costo de tareas'!$B$13, 'Costo de tareas'!$B$13, IF(G5199 &lt; 'Costo de tareas'!$B$13*0.2, 0, 'Costo de tareas'!$B$13- G5199))</f>
        <v>39.28055556</v>
      </c>
      <c r="I5199" s="17">
        <f>IF(H5199=0,'Costo de tareas'!$B$13,'Costo de tareas'!$B$13-H5199)</f>
        <v>0</v>
      </c>
      <c r="J5199" s="2"/>
      <c r="K5199" s="2"/>
      <c r="P5199" s="2"/>
    </row>
    <row r="5200">
      <c r="A5200" s="3" t="s">
        <v>6820</v>
      </c>
      <c r="B5200" s="11" t="str">
        <f t="shared" si="1"/>
        <v>20110805</v>
      </c>
      <c r="C5200" s="12">
        <f t="shared" si="2"/>
        <v>40760</v>
      </c>
      <c r="D5200" s="3" t="str">
        <f t="shared" si="3"/>
        <v>14</v>
      </c>
      <c r="E5200" s="13">
        <v>878.0</v>
      </c>
      <c r="F5200" s="14">
        <f>'Costo de tareas'!$B$15</f>
        <v>0.1964027778</v>
      </c>
      <c r="G5200" s="15">
        <f>'Producción diaria'!$T$3*$L$2*$M$2*$N$2*E5200*1000/'Costo de tareas'!$B$14</f>
        <v>1320.127379</v>
      </c>
      <c r="H5200" s="16">
        <f>IF(G5200 &gt; 'Costo de tareas'!$B$13, 'Costo de tareas'!$B$13, IF(G5200 &lt; 'Costo de tareas'!$B$13*0.2, 0, 'Costo de tareas'!$B$13- G5200))</f>
        <v>39.28055556</v>
      </c>
      <c r="I5200" s="17">
        <f>IF(H5200=0,'Costo de tareas'!$B$13,'Costo de tareas'!$B$13-H5200)</f>
        <v>0</v>
      </c>
      <c r="J5200" s="2"/>
      <c r="K5200" s="2"/>
      <c r="P5200" s="2"/>
    </row>
    <row r="5201">
      <c r="A5201" s="3" t="s">
        <v>6821</v>
      </c>
      <c r="B5201" s="11" t="str">
        <f t="shared" si="1"/>
        <v>20110805</v>
      </c>
      <c r="C5201" s="12">
        <f t="shared" si="2"/>
        <v>40760</v>
      </c>
      <c r="D5201" s="3" t="str">
        <f t="shared" si="3"/>
        <v>15</v>
      </c>
      <c r="E5201" s="13">
        <v>698.0</v>
      </c>
      <c r="F5201" s="14">
        <f>'Costo de tareas'!$B$15</f>
        <v>0.1964027778</v>
      </c>
      <c r="G5201" s="15">
        <f>'Producción diaria'!$T$3*$L$2*$M$2*$N$2*E5201*1000/'Costo de tareas'!$B$14</f>
        <v>1049.486231</v>
      </c>
      <c r="H5201" s="16">
        <f>IF(G5201 &gt; 'Costo de tareas'!$B$13, 'Costo de tareas'!$B$13, IF(G5201 &lt; 'Costo de tareas'!$B$13*0.2, 0, 'Costo de tareas'!$B$13- G5201))</f>
        <v>39.28055556</v>
      </c>
      <c r="I5201" s="17">
        <f>IF(H5201=0,'Costo de tareas'!$B$13,'Costo de tareas'!$B$13-H5201)</f>
        <v>0</v>
      </c>
      <c r="J5201" s="2"/>
      <c r="K5201" s="2"/>
      <c r="P5201" s="2"/>
    </row>
    <row r="5202">
      <c r="A5202" s="3" t="s">
        <v>6822</v>
      </c>
      <c r="B5202" s="11" t="str">
        <f t="shared" si="1"/>
        <v>20110805</v>
      </c>
      <c r="C5202" s="12">
        <f t="shared" si="2"/>
        <v>40760</v>
      </c>
      <c r="D5202" s="3" t="str">
        <f t="shared" si="3"/>
        <v>16</v>
      </c>
      <c r="E5202" s="13">
        <v>502.0</v>
      </c>
      <c r="F5202" s="14">
        <f>'Costo de tareas'!$B$15</f>
        <v>0.1964027778</v>
      </c>
      <c r="G5202" s="15">
        <f>'Producción diaria'!$T$3*$L$2*$M$2*$N$2*E5202*1000/'Costo de tareas'!$B$14</f>
        <v>754.7880914</v>
      </c>
      <c r="H5202" s="16">
        <f>IF(G5202 &gt; 'Costo de tareas'!$B$13, 'Costo de tareas'!$B$13, IF(G5202 &lt; 'Costo de tareas'!$B$13*0.2, 0, 'Costo de tareas'!$B$13- G5202))</f>
        <v>39.28055556</v>
      </c>
      <c r="I5202" s="17">
        <f>IF(H5202=0,'Costo de tareas'!$B$13,'Costo de tareas'!$B$13-H5202)</f>
        <v>0</v>
      </c>
      <c r="J5202" s="2"/>
      <c r="K5202" s="2"/>
      <c r="P5202" s="2"/>
    </row>
    <row r="5203">
      <c r="A5203" s="3" t="s">
        <v>6823</v>
      </c>
      <c r="B5203" s="11" t="str">
        <f t="shared" si="1"/>
        <v>20110805</v>
      </c>
      <c r="C5203" s="12">
        <f t="shared" si="2"/>
        <v>40760</v>
      </c>
      <c r="D5203" s="3" t="str">
        <f t="shared" si="3"/>
        <v>17</v>
      </c>
      <c r="E5203" s="13">
        <v>287.0</v>
      </c>
      <c r="F5203" s="14">
        <f>'Costo de tareas'!$B$15</f>
        <v>0.1964027778</v>
      </c>
      <c r="G5203" s="15">
        <f>'Producción diaria'!$T$3*$L$2*$M$2*$N$2*E5203*1000/'Costo de tareas'!$B$14</f>
        <v>431.5222754</v>
      </c>
      <c r="H5203" s="16">
        <f>IF(G5203 &gt; 'Costo de tareas'!$B$13, 'Costo de tareas'!$B$13, IF(G5203 &lt; 'Costo de tareas'!$B$13*0.2, 0, 'Costo de tareas'!$B$13- G5203))</f>
        <v>39.28055556</v>
      </c>
      <c r="I5203" s="17">
        <f>IF(H5203=0,'Costo de tareas'!$B$13,'Costo de tareas'!$B$13-H5203)</f>
        <v>0</v>
      </c>
      <c r="J5203" s="2"/>
      <c r="K5203" s="2"/>
      <c r="P5203" s="2"/>
    </row>
    <row r="5204">
      <c r="A5204" s="3" t="s">
        <v>6824</v>
      </c>
      <c r="B5204" s="11" t="str">
        <f t="shared" si="1"/>
        <v>20110805</v>
      </c>
      <c r="C5204" s="12">
        <f t="shared" si="2"/>
        <v>40760</v>
      </c>
      <c r="D5204" s="3" t="str">
        <f t="shared" si="3"/>
        <v>18</v>
      </c>
      <c r="E5204" s="13">
        <v>7.0</v>
      </c>
      <c r="F5204" s="14">
        <f>'Costo de tareas'!$B$15</f>
        <v>0.1964027778</v>
      </c>
      <c r="G5204" s="15">
        <f>'Producción diaria'!$T$3*$L$2*$M$2*$N$2*E5204*1000/'Costo de tareas'!$B$14</f>
        <v>10.52493355</v>
      </c>
      <c r="H5204" s="16">
        <f>IF(G5204 &gt; 'Costo de tareas'!$B$13, 'Costo de tareas'!$B$13, IF(G5204 &lt; 'Costo de tareas'!$B$13*0.2, 0, 'Costo de tareas'!$B$13- G5204))</f>
        <v>28.75562201</v>
      </c>
      <c r="I5204" s="17">
        <f>IF(H5204=0,'Costo de tareas'!$B$13,'Costo de tareas'!$B$13-H5204)</f>
        <v>10.52493355</v>
      </c>
      <c r="J5204" s="2"/>
      <c r="K5204" s="2"/>
      <c r="P5204" s="2"/>
    </row>
    <row r="5205">
      <c r="A5205" s="3" t="s">
        <v>6825</v>
      </c>
      <c r="B5205" s="11" t="str">
        <f t="shared" si="1"/>
        <v>20110805</v>
      </c>
      <c r="C5205" s="12">
        <f t="shared" si="2"/>
        <v>40760</v>
      </c>
      <c r="D5205" s="3" t="str">
        <f t="shared" si="3"/>
        <v>19</v>
      </c>
      <c r="E5205" s="13">
        <v>1.0</v>
      </c>
      <c r="F5205" s="14">
        <f>'Costo de tareas'!$B$15</f>
        <v>0.1964027778</v>
      </c>
      <c r="G5205" s="15">
        <f>'Producción diaria'!$T$3*$L$2*$M$2*$N$2*E5205*1000/'Costo de tareas'!$B$14</f>
        <v>1.503561935</v>
      </c>
      <c r="H5205" s="16">
        <f>IF(G5205 &gt; 'Costo de tareas'!$B$13, 'Costo de tareas'!$B$13, IF(G5205 &lt; 'Costo de tareas'!$B$13*0.2, 0, 'Costo de tareas'!$B$13- G5205))</f>
        <v>0</v>
      </c>
      <c r="I5205" s="17">
        <f>IF(H5205=0,'Costo de tareas'!$B$13,'Costo de tareas'!$B$13-H5205)</f>
        <v>39.28055556</v>
      </c>
      <c r="J5205" s="2"/>
      <c r="K5205" s="2"/>
      <c r="P5205" s="2"/>
    </row>
    <row r="5206">
      <c r="A5206" s="3" t="s">
        <v>6826</v>
      </c>
      <c r="B5206" s="11" t="str">
        <f t="shared" si="1"/>
        <v>20110805</v>
      </c>
      <c r="C5206" s="12">
        <f t="shared" si="2"/>
        <v>40760</v>
      </c>
      <c r="D5206" s="3" t="str">
        <f t="shared" si="3"/>
        <v>20</v>
      </c>
      <c r="E5206" s="13">
        <v>0.0</v>
      </c>
      <c r="F5206" s="14">
        <f>'Costo de tareas'!$B$15</f>
        <v>0.1964027778</v>
      </c>
      <c r="G5206" s="15">
        <f>'Producción diaria'!$T$3*$L$2*$M$2*$N$2*E5206*1000/'Costo de tareas'!$B$14</f>
        <v>0</v>
      </c>
      <c r="H5206" s="16">
        <f>IF(G5206 &gt; 'Costo de tareas'!$B$13, 'Costo de tareas'!$B$13, IF(G5206 &lt; 'Costo de tareas'!$B$13*0.2, 0, 'Costo de tareas'!$B$13- G5206))</f>
        <v>0</v>
      </c>
      <c r="I5206" s="17">
        <f>IF(H5206=0,'Costo de tareas'!$B$13,'Costo de tareas'!$B$13-H5206)</f>
        <v>39.28055556</v>
      </c>
      <c r="J5206" s="2"/>
      <c r="K5206" s="2"/>
      <c r="P5206" s="2"/>
    </row>
    <row r="5207">
      <c r="A5207" s="3" t="s">
        <v>6827</v>
      </c>
      <c r="B5207" s="11" t="str">
        <f t="shared" si="1"/>
        <v>20110805</v>
      </c>
      <c r="C5207" s="12">
        <f t="shared" si="2"/>
        <v>40760</v>
      </c>
      <c r="D5207" s="3" t="str">
        <f t="shared" si="3"/>
        <v>21</v>
      </c>
      <c r="E5207" s="13">
        <v>0.0</v>
      </c>
      <c r="F5207" s="14">
        <f>'Costo de tareas'!$B$15</f>
        <v>0.1964027778</v>
      </c>
      <c r="G5207" s="15">
        <f>'Producción diaria'!$T$3*$L$2*$M$2*$N$2*E5207*1000/'Costo de tareas'!$B$14</f>
        <v>0</v>
      </c>
      <c r="H5207" s="16">
        <f>IF(G5207 &gt; 'Costo de tareas'!$B$13, 'Costo de tareas'!$B$13, IF(G5207 &lt; 'Costo de tareas'!$B$13*0.2, 0, 'Costo de tareas'!$B$13- G5207))</f>
        <v>0</v>
      </c>
      <c r="I5207" s="17">
        <f>IF(H5207=0,'Costo de tareas'!$B$13,'Costo de tareas'!$B$13-H5207)</f>
        <v>39.28055556</v>
      </c>
      <c r="J5207" s="2"/>
      <c r="K5207" s="2"/>
      <c r="P5207" s="2"/>
    </row>
    <row r="5208">
      <c r="A5208" s="3" t="s">
        <v>6828</v>
      </c>
      <c r="B5208" s="11" t="str">
        <f t="shared" si="1"/>
        <v>20110805</v>
      </c>
      <c r="C5208" s="12">
        <f t="shared" si="2"/>
        <v>40760</v>
      </c>
      <c r="D5208" s="3" t="str">
        <f t="shared" si="3"/>
        <v>22</v>
      </c>
      <c r="E5208" s="13">
        <v>0.0</v>
      </c>
      <c r="F5208" s="14">
        <f>'Costo de tareas'!$B$15</f>
        <v>0.1964027778</v>
      </c>
      <c r="G5208" s="15">
        <f>'Producción diaria'!$T$3*$L$2*$M$2*$N$2*E5208*1000/'Costo de tareas'!$B$14</f>
        <v>0</v>
      </c>
      <c r="H5208" s="16">
        <f>IF(G5208 &gt; 'Costo de tareas'!$B$13, 'Costo de tareas'!$B$13, IF(G5208 &lt; 'Costo de tareas'!$B$13*0.2, 0, 'Costo de tareas'!$B$13- G5208))</f>
        <v>0</v>
      </c>
      <c r="I5208" s="17">
        <f>IF(H5208=0,'Costo de tareas'!$B$13,'Costo de tareas'!$B$13-H5208)</f>
        <v>39.28055556</v>
      </c>
      <c r="J5208" s="2"/>
      <c r="K5208" s="2"/>
      <c r="P5208" s="2"/>
    </row>
    <row r="5209">
      <c r="A5209" s="3" t="s">
        <v>6830</v>
      </c>
      <c r="B5209" s="11" t="str">
        <f t="shared" si="1"/>
        <v>20110805</v>
      </c>
      <c r="C5209" s="12">
        <f t="shared" si="2"/>
        <v>40760</v>
      </c>
      <c r="D5209" s="3" t="str">
        <f t="shared" si="3"/>
        <v>23</v>
      </c>
      <c r="E5209" s="13">
        <v>0.0</v>
      </c>
      <c r="F5209" s="14">
        <f>'Costo de tareas'!$B$15</f>
        <v>0.1964027778</v>
      </c>
      <c r="G5209" s="15">
        <f>'Producción diaria'!$T$3*$L$2*$M$2*$N$2*E5209*1000/'Costo de tareas'!$B$14</f>
        <v>0</v>
      </c>
      <c r="H5209" s="16">
        <f>IF(G5209 &gt; 'Costo de tareas'!$B$13, 'Costo de tareas'!$B$13, IF(G5209 &lt; 'Costo de tareas'!$B$13*0.2, 0, 'Costo de tareas'!$B$13- G5209))</f>
        <v>0</v>
      </c>
      <c r="I5209" s="17">
        <f>IF(H5209=0,'Costo de tareas'!$B$13,'Costo de tareas'!$B$13-H5209)</f>
        <v>39.28055556</v>
      </c>
      <c r="J5209" s="2"/>
      <c r="K5209" s="2"/>
      <c r="P5209" s="2"/>
    </row>
    <row r="5210">
      <c r="A5210" s="3" t="s">
        <v>6832</v>
      </c>
      <c r="B5210" s="11" t="str">
        <f t="shared" si="1"/>
        <v>20110806</v>
      </c>
      <c r="C5210" s="12">
        <f t="shared" si="2"/>
        <v>40761</v>
      </c>
      <c r="D5210" s="3" t="str">
        <f t="shared" si="3"/>
        <v>00</v>
      </c>
      <c r="E5210" s="13">
        <v>0.0</v>
      </c>
      <c r="F5210" s="14">
        <f>'Costo de tareas'!$B$15</f>
        <v>0.1964027778</v>
      </c>
      <c r="G5210" s="15">
        <f>'Producción diaria'!$T$3*$L$2*$M$2*$N$2*E5210*1000/'Costo de tareas'!$B$14</f>
        <v>0</v>
      </c>
      <c r="H5210" s="16">
        <f>IF(G5210 &gt; 'Costo de tareas'!$B$13, 'Costo de tareas'!$B$13, IF(G5210 &lt; 'Costo de tareas'!$B$13*0.2, 0, 'Costo de tareas'!$B$13- G5210))</f>
        <v>0</v>
      </c>
      <c r="I5210" s="17">
        <f>IF(H5210=0,'Costo de tareas'!$B$13,'Costo de tareas'!$B$13-H5210)</f>
        <v>39.28055556</v>
      </c>
      <c r="J5210" s="2"/>
      <c r="K5210" s="2"/>
      <c r="P5210" s="2"/>
    </row>
    <row r="5211">
      <c r="A5211" s="3" t="s">
        <v>6834</v>
      </c>
      <c r="B5211" s="11" t="str">
        <f t="shared" si="1"/>
        <v>20110806</v>
      </c>
      <c r="C5211" s="12">
        <f t="shared" si="2"/>
        <v>40761</v>
      </c>
      <c r="D5211" s="3" t="str">
        <f t="shared" si="3"/>
        <v>01</v>
      </c>
      <c r="E5211" s="13">
        <v>0.0</v>
      </c>
      <c r="F5211" s="14">
        <f>'Costo de tareas'!$B$15</f>
        <v>0.1964027778</v>
      </c>
      <c r="G5211" s="15">
        <f>'Producción diaria'!$T$3*$L$2*$M$2*$N$2*E5211*1000/'Costo de tareas'!$B$14</f>
        <v>0</v>
      </c>
      <c r="H5211" s="16">
        <f>IF(G5211 &gt; 'Costo de tareas'!$B$13, 'Costo de tareas'!$B$13, IF(G5211 &lt; 'Costo de tareas'!$B$13*0.2, 0, 'Costo de tareas'!$B$13- G5211))</f>
        <v>0</v>
      </c>
      <c r="I5211" s="17">
        <f>IF(H5211=0,'Costo de tareas'!$B$13,'Costo de tareas'!$B$13-H5211)</f>
        <v>39.28055556</v>
      </c>
      <c r="J5211" s="2"/>
      <c r="K5211" s="2"/>
      <c r="P5211" s="2"/>
    </row>
    <row r="5212">
      <c r="A5212" s="3" t="s">
        <v>6835</v>
      </c>
      <c r="B5212" s="11" t="str">
        <f t="shared" si="1"/>
        <v>20110806</v>
      </c>
      <c r="C5212" s="12">
        <f t="shared" si="2"/>
        <v>40761</v>
      </c>
      <c r="D5212" s="3" t="str">
        <f t="shared" si="3"/>
        <v>02</v>
      </c>
      <c r="E5212" s="13">
        <v>0.0</v>
      </c>
      <c r="F5212" s="14">
        <f>'Costo de tareas'!$B$15</f>
        <v>0.1964027778</v>
      </c>
      <c r="G5212" s="15">
        <f>'Producción diaria'!$T$3*$L$2*$M$2*$N$2*E5212*1000/'Costo de tareas'!$B$14</f>
        <v>0</v>
      </c>
      <c r="H5212" s="16">
        <f>IF(G5212 &gt; 'Costo de tareas'!$B$13, 'Costo de tareas'!$B$13, IF(G5212 &lt; 'Costo de tareas'!$B$13*0.2, 0, 'Costo de tareas'!$B$13- G5212))</f>
        <v>0</v>
      </c>
      <c r="I5212" s="17">
        <f>IF(H5212=0,'Costo de tareas'!$B$13,'Costo de tareas'!$B$13-H5212)</f>
        <v>39.28055556</v>
      </c>
      <c r="J5212" s="2"/>
      <c r="K5212" s="2"/>
      <c r="P5212" s="2"/>
    </row>
    <row r="5213">
      <c r="A5213" s="3" t="s">
        <v>6836</v>
      </c>
      <c r="B5213" s="11" t="str">
        <f t="shared" si="1"/>
        <v>20110806</v>
      </c>
      <c r="C5213" s="12">
        <f t="shared" si="2"/>
        <v>40761</v>
      </c>
      <c r="D5213" s="3" t="str">
        <f t="shared" si="3"/>
        <v>03</v>
      </c>
      <c r="E5213" s="13">
        <v>0.0</v>
      </c>
      <c r="F5213" s="14">
        <f>'Costo de tareas'!$B$15</f>
        <v>0.1964027778</v>
      </c>
      <c r="G5213" s="15">
        <f>'Producción diaria'!$T$3*$L$2*$M$2*$N$2*E5213*1000/'Costo de tareas'!$B$14</f>
        <v>0</v>
      </c>
      <c r="H5213" s="16">
        <f>IF(G5213 &gt; 'Costo de tareas'!$B$13, 'Costo de tareas'!$B$13, IF(G5213 &lt; 'Costo de tareas'!$B$13*0.2, 0, 'Costo de tareas'!$B$13- G5213))</f>
        <v>0</v>
      </c>
      <c r="I5213" s="17">
        <f>IF(H5213=0,'Costo de tareas'!$B$13,'Costo de tareas'!$B$13-H5213)</f>
        <v>39.28055556</v>
      </c>
      <c r="J5213" s="2"/>
      <c r="K5213" s="2"/>
      <c r="P5213" s="2"/>
    </row>
    <row r="5214">
      <c r="A5214" s="3" t="s">
        <v>6837</v>
      </c>
      <c r="B5214" s="11" t="str">
        <f t="shared" si="1"/>
        <v>20110806</v>
      </c>
      <c r="C5214" s="12">
        <f t="shared" si="2"/>
        <v>40761</v>
      </c>
      <c r="D5214" s="3" t="str">
        <f t="shared" si="3"/>
        <v>04</v>
      </c>
      <c r="E5214" s="13">
        <v>0.0</v>
      </c>
      <c r="F5214" s="14">
        <f>'Costo de tareas'!$B$15</f>
        <v>0.1964027778</v>
      </c>
      <c r="G5214" s="15">
        <f>'Producción diaria'!$T$3*$L$2*$M$2*$N$2*E5214*1000/'Costo de tareas'!$B$14</f>
        <v>0</v>
      </c>
      <c r="H5214" s="16">
        <f>IF(G5214 &gt; 'Costo de tareas'!$B$13, 'Costo de tareas'!$B$13, IF(G5214 &lt; 'Costo de tareas'!$B$13*0.2, 0, 'Costo de tareas'!$B$13- G5214))</f>
        <v>0</v>
      </c>
      <c r="I5214" s="17">
        <f>IF(H5214=0,'Costo de tareas'!$B$13,'Costo de tareas'!$B$13-H5214)</f>
        <v>39.28055556</v>
      </c>
      <c r="J5214" s="2"/>
      <c r="K5214" s="2"/>
      <c r="P5214" s="2"/>
    </row>
    <row r="5215">
      <c r="A5215" s="3" t="s">
        <v>6838</v>
      </c>
      <c r="B5215" s="11" t="str">
        <f t="shared" si="1"/>
        <v>20110806</v>
      </c>
      <c r="C5215" s="12">
        <f t="shared" si="2"/>
        <v>40761</v>
      </c>
      <c r="D5215" s="3" t="str">
        <f t="shared" si="3"/>
        <v>05</v>
      </c>
      <c r="E5215" s="13">
        <v>0.0</v>
      </c>
      <c r="F5215" s="14">
        <f>'Costo de tareas'!$B$15</f>
        <v>0.1964027778</v>
      </c>
      <c r="G5215" s="15">
        <f>'Producción diaria'!$T$3*$L$2*$M$2*$N$2*E5215*1000/'Costo de tareas'!$B$14</f>
        <v>0</v>
      </c>
      <c r="H5215" s="16">
        <f>IF(G5215 &gt; 'Costo de tareas'!$B$13, 'Costo de tareas'!$B$13, IF(G5215 &lt; 'Costo de tareas'!$B$13*0.2, 0, 'Costo de tareas'!$B$13- G5215))</f>
        <v>0</v>
      </c>
      <c r="I5215" s="17">
        <f>IF(H5215=0,'Costo de tareas'!$B$13,'Costo de tareas'!$B$13-H5215)</f>
        <v>39.28055556</v>
      </c>
      <c r="J5215" s="2"/>
      <c r="K5215" s="2"/>
      <c r="P5215" s="2"/>
    </row>
    <row r="5216">
      <c r="A5216" s="3" t="s">
        <v>6839</v>
      </c>
      <c r="B5216" s="11" t="str">
        <f t="shared" si="1"/>
        <v>20110806</v>
      </c>
      <c r="C5216" s="12">
        <f t="shared" si="2"/>
        <v>40761</v>
      </c>
      <c r="D5216" s="3" t="str">
        <f t="shared" si="3"/>
        <v>06</v>
      </c>
      <c r="E5216" s="13">
        <v>97.0</v>
      </c>
      <c r="F5216" s="14">
        <f>'Costo de tareas'!$B$15</f>
        <v>0.1964027778</v>
      </c>
      <c r="G5216" s="15">
        <f>'Producción diaria'!$T$3*$L$2*$M$2*$N$2*E5216*1000/'Costo de tareas'!$B$14</f>
        <v>145.8455077</v>
      </c>
      <c r="H5216" s="16">
        <f>IF(G5216 &gt; 'Costo de tareas'!$B$13, 'Costo de tareas'!$B$13, IF(G5216 &lt; 'Costo de tareas'!$B$13*0.2, 0, 'Costo de tareas'!$B$13- G5216))</f>
        <v>39.28055556</v>
      </c>
      <c r="I5216" s="17">
        <f>IF(H5216=0,'Costo de tareas'!$B$13,'Costo de tareas'!$B$13-H5216)</f>
        <v>0</v>
      </c>
      <c r="J5216" s="2"/>
      <c r="K5216" s="2"/>
      <c r="P5216" s="2"/>
    </row>
    <row r="5217">
      <c r="A5217" s="3" t="s">
        <v>6840</v>
      </c>
      <c r="B5217" s="11" t="str">
        <f t="shared" si="1"/>
        <v>20110806</v>
      </c>
      <c r="C5217" s="12">
        <f t="shared" si="2"/>
        <v>40761</v>
      </c>
      <c r="D5217" s="3" t="str">
        <f t="shared" si="3"/>
        <v>07</v>
      </c>
      <c r="E5217" s="13">
        <v>284.0</v>
      </c>
      <c r="F5217" s="14">
        <f>'Costo de tareas'!$B$15</f>
        <v>0.1964027778</v>
      </c>
      <c r="G5217" s="15">
        <f>'Producción diaria'!$T$3*$L$2*$M$2*$N$2*E5217*1000/'Costo de tareas'!$B$14</f>
        <v>427.0115896</v>
      </c>
      <c r="H5217" s="16">
        <f>IF(G5217 &gt; 'Costo de tareas'!$B$13, 'Costo de tareas'!$B$13, IF(G5217 &lt; 'Costo de tareas'!$B$13*0.2, 0, 'Costo de tareas'!$B$13- G5217))</f>
        <v>39.28055556</v>
      </c>
      <c r="I5217" s="17">
        <f>IF(H5217=0,'Costo de tareas'!$B$13,'Costo de tareas'!$B$13-H5217)</f>
        <v>0</v>
      </c>
      <c r="J5217" s="2"/>
      <c r="K5217" s="2"/>
      <c r="P5217" s="2"/>
    </row>
    <row r="5218">
      <c r="A5218" s="3" t="s">
        <v>6841</v>
      </c>
      <c r="B5218" s="11" t="str">
        <f t="shared" si="1"/>
        <v>20110806</v>
      </c>
      <c r="C5218" s="12">
        <f t="shared" si="2"/>
        <v>40761</v>
      </c>
      <c r="D5218" s="3" t="str">
        <f t="shared" si="3"/>
        <v>08</v>
      </c>
      <c r="E5218" s="13">
        <v>488.0</v>
      </c>
      <c r="F5218" s="14">
        <f>'Costo de tareas'!$B$15</f>
        <v>0.1964027778</v>
      </c>
      <c r="G5218" s="15">
        <f>'Producción diaria'!$T$3*$L$2*$M$2*$N$2*E5218*1000/'Costo de tareas'!$B$14</f>
        <v>733.7382243</v>
      </c>
      <c r="H5218" s="16">
        <f>IF(G5218 &gt; 'Costo de tareas'!$B$13, 'Costo de tareas'!$B$13, IF(G5218 &lt; 'Costo de tareas'!$B$13*0.2, 0, 'Costo de tareas'!$B$13- G5218))</f>
        <v>39.28055556</v>
      </c>
      <c r="I5218" s="17">
        <f>IF(H5218=0,'Costo de tareas'!$B$13,'Costo de tareas'!$B$13-H5218)</f>
        <v>0</v>
      </c>
      <c r="J5218" s="2"/>
      <c r="K5218" s="2"/>
      <c r="P5218" s="2"/>
    </row>
    <row r="5219">
      <c r="A5219" s="3" t="s">
        <v>6842</v>
      </c>
      <c r="B5219" s="11" t="str">
        <f t="shared" si="1"/>
        <v>20110806</v>
      </c>
      <c r="C5219" s="12">
        <f t="shared" si="2"/>
        <v>40761</v>
      </c>
      <c r="D5219" s="3" t="str">
        <f t="shared" si="3"/>
        <v>09</v>
      </c>
      <c r="E5219" s="13">
        <v>67.0</v>
      </c>
      <c r="F5219" s="14">
        <f>'Costo de tareas'!$B$15</f>
        <v>0.1964027778</v>
      </c>
      <c r="G5219" s="15">
        <f>'Producción diaria'!$T$3*$L$2*$M$2*$N$2*E5219*1000/'Costo de tareas'!$B$14</f>
        <v>100.7386497</v>
      </c>
      <c r="H5219" s="16">
        <f>IF(G5219 &gt; 'Costo de tareas'!$B$13, 'Costo de tareas'!$B$13, IF(G5219 &lt; 'Costo de tareas'!$B$13*0.2, 0, 'Costo de tareas'!$B$13- G5219))</f>
        <v>39.28055556</v>
      </c>
      <c r="I5219" s="17">
        <f>IF(H5219=0,'Costo de tareas'!$B$13,'Costo de tareas'!$B$13-H5219)</f>
        <v>0</v>
      </c>
      <c r="J5219" s="2"/>
      <c r="K5219" s="2"/>
      <c r="P5219" s="2"/>
    </row>
    <row r="5220">
      <c r="A5220" s="3" t="s">
        <v>6843</v>
      </c>
      <c r="B5220" s="11" t="str">
        <f t="shared" si="1"/>
        <v>20110806</v>
      </c>
      <c r="C5220" s="12">
        <f t="shared" si="2"/>
        <v>40761</v>
      </c>
      <c r="D5220" s="3" t="str">
        <f t="shared" si="3"/>
        <v>10</v>
      </c>
      <c r="E5220" s="13">
        <v>813.0</v>
      </c>
      <c r="F5220" s="14">
        <f>'Costo de tareas'!$B$15</f>
        <v>0.1964027778</v>
      </c>
      <c r="G5220" s="15">
        <f>'Producción diaria'!$T$3*$L$2*$M$2*$N$2*E5220*1000/'Costo de tareas'!$B$14</f>
        <v>1222.395853</v>
      </c>
      <c r="H5220" s="16">
        <f>IF(G5220 &gt; 'Costo de tareas'!$B$13, 'Costo de tareas'!$B$13, IF(G5220 &lt; 'Costo de tareas'!$B$13*0.2, 0, 'Costo de tareas'!$B$13- G5220))</f>
        <v>39.28055556</v>
      </c>
      <c r="I5220" s="17">
        <f>IF(H5220=0,'Costo de tareas'!$B$13,'Costo de tareas'!$B$13-H5220)</f>
        <v>0</v>
      </c>
      <c r="J5220" s="2"/>
      <c r="K5220" s="2"/>
      <c r="P5220" s="2"/>
    </row>
    <row r="5221">
      <c r="A5221" s="3" t="s">
        <v>6844</v>
      </c>
      <c r="B5221" s="11" t="str">
        <f t="shared" si="1"/>
        <v>20110806</v>
      </c>
      <c r="C5221" s="12">
        <f t="shared" si="2"/>
        <v>40761</v>
      </c>
      <c r="D5221" s="3" t="str">
        <f t="shared" si="3"/>
        <v>11</v>
      </c>
      <c r="E5221" s="13">
        <v>912.0</v>
      </c>
      <c r="F5221" s="14">
        <f>'Costo de tareas'!$B$15</f>
        <v>0.1964027778</v>
      </c>
      <c r="G5221" s="15">
        <f>'Producción diaria'!$T$3*$L$2*$M$2*$N$2*E5221*1000/'Costo de tareas'!$B$14</f>
        <v>1371.248485</v>
      </c>
      <c r="H5221" s="16">
        <f>IF(G5221 &gt; 'Costo de tareas'!$B$13, 'Costo de tareas'!$B$13, IF(G5221 &lt; 'Costo de tareas'!$B$13*0.2, 0, 'Costo de tareas'!$B$13- G5221))</f>
        <v>39.28055556</v>
      </c>
      <c r="I5221" s="17">
        <f>IF(H5221=0,'Costo de tareas'!$B$13,'Costo de tareas'!$B$13-H5221)</f>
        <v>0</v>
      </c>
      <c r="J5221" s="2"/>
      <c r="K5221" s="2"/>
      <c r="P5221" s="2"/>
    </row>
    <row r="5222">
      <c r="A5222" s="3" t="s">
        <v>6845</v>
      </c>
      <c r="B5222" s="11" t="str">
        <f t="shared" si="1"/>
        <v>20110806</v>
      </c>
      <c r="C5222" s="12">
        <f t="shared" si="2"/>
        <v>40761</v>
      </c>
      <c r="D5222" s="3" t="str">
        <f t="shared" si="3"/>
        <v>12</v>
      </c>
      <c r="E5222" s="13">
        <v>959.0</v>
      </c>
      <c r="F5222" s="14">
        <f>'Costo de tareas'!$B$15</f>
        <v>0.1964027778</v>
      </c>
      <c r="G5222" s="15">
        <f>'Producción diaria'!$T$3*$L$2*$M$2*$N$2*E5222*1000/'Costo de tareas'!$B$14</f>
        <v>1441.915896</v>
      </c>
      <c r="H5222" s="16">
        <f>IF(G5222 &gt; 'Costo de tareas'!$B$13, 'Costo de tareas'!$B$13, IF(G5222 &lt; 'Costo de tareas'!$B$13*0.2, 0, 'Costo de tareas'!$B$13- G5222))</f>
        <v>39.28055556</v>
      </c>
      <c r="I5222" s="17">
        <f>IF(H5222=0,'Costo de tareas'!$B$13,'Costo de tareas'!$B$13-H5222)</f>
        <v>0</v>
      </c>
      <c r="J5222" s="2"/>
      <c r="K5222" s="2"/>
      <c r="P5222" s="2"/>
    </row>
    <row r="5223">
      <c r="A5223" s="3" t="s">
        <v>6846</v>
      </c>
      <c r="B5223" s="11" t="str">
        <f t="shared" si="1"/>
        <v>20110806</v>
      </c>
      <c r="C5223" s="12">
        <f t="shared" si="2"/>
        <v>40761</v>
      </c>
      <c r="D5223" s="3" t="str">
        <f t="shared" si="3"/>
        <v>13</v>
      </c>
      <c r="E5223" s="13">
        <v>94.0</v>
      </c>
      <c r="F5223" s="14">
        <f>'Costo de tareas'!$B$15</f>
        <v>0.1964027778</v>
      </c>
      <c r="G5223" s="15">
        <f>'Producción diaria'!$T$3*$L$2*$M$2*$N$2*E5223*1000/'Costo de tareas'!$B$14</f>
        <v>141.3348219</v>
      </c>
      <c r="H5223" s="16">
        <f>IF(G5223 &gt; 'Costo de tareas'!$B$13, 'Costo de tareas'!$B$13, IF(G5223 &lt; 'Costo de tareas'!$B$13*0.2, 0, 'Costo de tareas'!$B$13- G5223))</f>
        <v>39.28055556</v>
      </c>
      <c r="I5223" s="17">
        <f>IF(H5223=0,'Costo de tareas'!$B$13,'Costo de tareas'!$B$13-H5223)</f>
        <v>0</v>
      </c>
      <c r="J5223" s="2"/>
      <c r="K5223" s="2"/>
      <c r="P5223" s="2"/>
    </row>
    <row r="5224">
      <c r="A5224" s="3" t="s">
        <v>6847</v>
      </c>
      <c r="B5224" s="11" t="str">
        <f t="shared" si="1"/>
        <v>20110806</v>
      </c>
      <c r="C5224" s="12">
        <f t="shared" si="2"/>
        <v>40761</v>
      </c>
      <c r="D5224" s="3" t="str">
        <f t="shared" si="3"/>
        <v>14</v>
      </c>
      <c r="E5224" s="13">
        <v>862.0</v>
      </c>
      <c r="F5224" s="14">
        <f>'Costo de tareas'!$B$15</f>
        <v>0.1964027778</v>
      </c>
      <c r="G5224" s="15">
        <f>'Producción diaria'!$T$3*$L$2*$M$2*$N$2*E5224*1000/'Costo de tareas'!$B$14</f>
        <v>1296.070388</v>
      </c>
      <c r="H5224" s="16">
        <f>IF(G5224 &gt; 'Costo de tareas'!$B$13, 'Costo de tareas'!$B$13, IF(G5224 &lt; 'Costo de tareas'!$B$13*0.2, 0, 'Costo de tareas'!$B$13- G5224))</f>
        <v>39.28055556</v>
      </c>
      <c r="I5224" s="17">
        <f>IF(H5224=0,'Costo de tareas'!$B$13,'Costo de tareas'!$B$13-H5224)</f>
        <v>0</v>
      </c>
      <c r="J5224" s="2"/>
      <c r="K5224" s="2"/>
      <c r="P5224" s="2"/>
    </row>
    <row r="5225">
      <c r="A5225" s="3" t="s">
        <v>6848</v>
      </c>
      <c r="B5225" s="11" t="str">
        <f t="shared" si="1"/>
        <v>20110806</v>
      </c>
      <c r="C5225" s="12">
        <f t="shared" si="2"/>
        <v>40761</v>
      </c>
      <c r="D5225" s="3" t="str">
        <f t="shared" si="3"/>
        <v>15</v>
      </c>
      <c r="E5225" s="13">
        <v>383.75</v>
      </c>
      <c r="F5225" s="14">
        <f>'Costo de tareas'!$B$15</f>
        <v>0.1964027778</v>
      </c>
      <c r="G5225" s="15">
        <f>'Producción diaria'!$T$3*$L$2*$M$2*$N$2*E5225*1000/'Costo de tareas'!$B$14</f>
        <v>576.9918926</v>
      </c>
      <c r="H5225" s="16">
        <f>IF(G5225 &gt; 'Costo de tareas'!$B$13, 'Costo de tareas'!$B$13, IF(G5225 &lt; 'Costo de tareas'!$B$13*0.2, 0, 'Costo de tareas'!$B$13- G5225))</f>
        <v>39.28055556</v>
      </c>
      <c r="I5225" s="17">
        <f>IF(H5225=0,'Costo de tareas'!$B$13,'Costo de tareas'!$B$13-H5225)</f>
        <v>0</v>
      </c>
      <c r="J5225" s="2"/>
      <c r="K5225" s="2"/>
      <c r="P5225" s="2"/>
    </row>
    <row r="5226">
      <c r="A5226" s="3" t="s">
        <v>6850</v>
      </c>
      <c r="B5226" s="11" t="str">
        <f t="shared" si="1"/>
        <v>20110806</v>
      </c>
      <c r="C5226" s="12">
        <f t="shared" si="2"/>
        <v>40761</v>
      </c>
      <c r="D5226" s="3" t="str">
        <f t="shared" si="3"/>
        <v>16</v>
      </c>
      <c r="E5226" s="13">
        <v>561.0</v>
      </c>
      <c r="F5226" s="14">
        <f>'Costo de tareas'!$B$15</f>
        <v>0.1964027778</v>
      </c>
      <c r="G5226" s="15">
        <f>'Producción diaria'!$T$3*$L$2*$M$2*$N$2*E5226*1000/'Costo de tareas'!$B$14</f>
        <v>843.4982456</v>
      </c>
      <c r="H5226" s="16">
        <f>IF(G5226 &gt; 'Costo de tareas'!$B$13, 'Costo de tareas'!$B$13, IF(G5226 &lt; 'Costo de tareas'!$B$13*0.2, 0, 'Costo de tareas'!$B$13- G5226))</f>
        <v>39.28055556</v>
      </c>
      <c r="I5226" s="17">
        <f>IF(H5226=0,'Costo de tareas'!$B$13,'Costo de tareas'!$B$13-H5226)</f>
        <v>0</v>
      </c>
      <c r="J5226" s="2"/>
      <c r="K5226" s="2"/>
      <c r="P5226" s="2"/>
    </row>
    <row r="5227">
      <c r="A5227" s="3" t="s">
        <v>6851</v>
      </c>
      <c r="B5227" s="11" t="str">
        <f t="shared" si="1"/>
        <v>20110806</v>
      </c>
      <c r="C5227" s="12">
        <f t="shared" si="2"/>
        <v>40761</v>
      </c>
      <c r="D5227" s="3" t="str">
        <f t="shared" si="3"/>
        <v>17</v>
      </c>
      <c r="E5227" s="13">
        <v>37.0</v>
      </c>
      <c r="F5227" s="14">
        <f>'Costo de tareas'!$B$15</f>
        <v>0.1964027778</v>
      </c>
      <c r="G5227" s="15">
        <f>'Producción diaria'!$T$3*$L$2*$M$2*$N$2*E5227*1000/'Costo de tareas'!$B$14</f>
        <v>55.6317916</v>
      </c>
      <c r="H5227" s="16">
        <f>IF(G5227 &gt; 'Costo de tareas'!$B$13, 'Costo de tareas'!$B$13, IF(G5227 &lt; 'Costo de tareas'!$B$13*0.2, 0, 'Costo de tareas'!$B$13- G5227))</f>
        <v>39.28055556</v>
      </c>
      <c r="I5227" s="17">
        <f>IF(H5227=0,'Costo de tareas'!$B$13,'Costo de tareas'!$B$13-H5227)</f>
        <v>0</v>
      </c>
      <c r="J5227" s="2"/>
      <c r="K5227" s="2"/>
      <c r="P5227" s="2"/>
    </row>
    <row r="5228">
      <c r="A5228" s="3" t="s">
        <v>6852</v>
      </c>
      <c r="B5228" s="11" t="str">
        <f t="shared" si="1"/>
        <v>20110806</v>
      </c>
      <c r="C5228" s="12">
        <f t="shared" si="2"/>
        <v>40761</v>
      </c>
      <c r="D5228" s="3" t="str">
        <f t="shared" si="3"/>
        <v>18</v>
      </c>
      <c r="E5228" s="13">
        <v>171.0</v>
      </c>
      <c r="F5228" s="14">
        <f>'Costo de tareas'!$B$15</f>
        <v>0.1964027778</v>
      </c>
      <c r="G5228" s="15">
        <f>'Producción diaria'!$T$3*$L$2*$M$2*$N$2*E5228*1000/'Costo de tareas'!$B$14</f>
        <v>257.1090909</v>
      </c>
      <c r="H5228" s="16">
        <f>IF(G5228 &gt; 'Costo de tareas'!$B$13, 'Costo de tareas'!$B$13, IF(G5228 &lt; 'Costo de tareas'!$B$13*0.2, 0, 'Costo de tareas'!$B$13- G5228))</f>
        <v>39.28055556</v>
      </c>
      <c r="I5228" s="17">
        <f>IF(H5228=0,'Costo de tareas'!$B$13,'Costo de tareas'!$B$13-H5228)</f>
        <v>0</v>
      </c>
      <c r="J5228" s="2"/>
      <c r="K5228" s="2"/>
      <c r="P5228" s="2"/>
    </row>
    <row r="5229">
      <c r="A5229" s="3" t="s">
        <v>6853</v>
      </c>
      <c r="B5229" s="11" t="str">
        <f t="shared" si="1"/>
        <v>20110806</v>
      </c>
      <c r="C5229" s="12">
        <f t="shared" si="2"/>
        <v>40761</v>
      </c>
      <c r="D5229" s="3" t="str">
        <f t="shared" si="3"/>
        <v>19</v>
      </c>
      <c r="E5229" s="13">
        <v>5.0</v>
      </c>
      <c r="F5229" s="14">
        <f>'Costo de tareas'!$B$15</f>
        <v>0.1964027778</v>
      </c>
      <c r="G5229" s="15">
        <f>'Producción diaria'!$T$3*$L$2*$M$2*$N$2*E5229*1000/'Costo de tareas'!$B$14</f>
        <v>7.517809676</v>
      </c>
      <c r="H5229" s="16">
        <f>IF(G5229 &gt; 'Costo de tareas'!$B$13, 'Costo de tareas'!$B$13, IF(G5229 &lt; 'Costo de tareas'!$B$13*0.2, 0, 'Costo de tareas'!$B$13- G5229))</f>
        <v>0</v>
      </c>
      <c r="I5229" s="17">
        <f>IF(H5229=0,'Costo de tareas'!$B$13,'Costo de tareas'!$B$13-H5229)</f>
        <v>39.28055556</v>
      </c>
      <c r="J5229" s="2"/>
      <c r="K5229" s="2"/>
      <c r="P5229" s="2"/>
    </row>
    <row r="5230">
      <c r="A5230" s="3" t="s">
        <v>6854</v>
      </c>
      <c r="B5230" s="11" t="str">
        <f t="shared" si="1"/>
        <v>20110806</v>
      </c>
      <c r="C5230" s="12">
        <f t="shared" si="2"/>
        <v>40761</v>
      </c>
      <c r="D5230" s="3" t="str">
        <f t="shared" si="3"/>
        <v>20</v>
      </c>
      <c r="E5230" s="13">
        <v>0.0</v>
      </c>
      <c r="F5230" s="14">
        <f>'Costo de tareas'!$B$15</f>
        <v>0.1964027778</v>
      </c>
      <c r="G5230" s="15">
        <f>'Producción diaria'!$T$3*$L$2*$M$2*$N$2*E5230*1000/'Costo de tareas'!$B$14</f>
        <v>0</v>
      </c>
      <c r="H5230" s="16">
        <f>IF(G5230 &gt; 'Costo de tareas'!$B$13, 'Costo de tareas'!$B$13, IF(G5230 &lt; 'Costo de tareas'!$B$13*0.2, 0, 'Costo de tareas'!$B$13- G5230))</f>
        <v>0</v>
      </c>
      <c r="I5230" s="17">
        <f>IF(H5230=0,'Costo de tareas'!$B$13,'Costo de tareas'!$B$13-H5230)</f>
        <v>39.28055556</v>
      </c>
      <c r="J5230" s="2"/>
      <c r="K5230" s="2"/>
      <c r="P5230" s="2"/>
    </row>
    <row r="5231">
      <c r="A5231" s="3" t="s">
        <v>6855</v>
      </c>
      <c r="B5231" s="11" t="str">
        <f t="shared" si="1"/>
        <v>20110806</v>
      </c>
      <c r="C5231" s="12">
        <f t="shared" si="2"/>
        <v>40761</v>
      </c>
      <c r="D5231" s="3" t="str">
        <f t="shared" si="3"/>
        <v>21</v>
      </c>
      <c r="E5231" s="13">
        <v>0.0</v>
      </c>
      <c r="F5231" s="14">
        <f>'Costo de tareas'!$B$15</f>
        <v>0.1964027778</v>
      </c>
      <c r="G5231" s="15">
        <f>'Producción diaria'!$T$3*$L$2*$M$2*$N$2*E5231*1000/'Costo de tareas'!$B$14</f>
        <v>0</v>
      </c>
      <c r="H5231" s="16">
        <f>IF(G5231 &gt; 'Costo de tareas'!$B$13, 'Costo de tareas'!$B$13, IF(G5231 &lt; 'Costo de tareas'!$B$13*0.2, 0, 'Costo de tareas'!$B$13- G5231))</f>
        <v>0</v>
      </c>
      <c r="I5231" s="17">
        <f>IF(H5231=0,'Costo de tareas'!$B$13,'Costo de tareas'!$B$13-H5231)</f>
        <v>39.28055556</v>
      </c>
      <c r="J5231" s="2"/>
      <c r="K5231" s="2"/>
      <c r="P5231" s="2"/>
    </row>
    <row r="5232">
      <c r="A5232" s="3" t="s">
        <v>6856</v>
      </c>
      <c r="B5232" s="11" t="str">
        <f t="shared" si="1"/>
        <v>20110806</v>
      </c>
      <c r="C5232" s="12">
        <f t="shared" si="2"/>
        <v>40761</v>
      </c>
      <c r="D5232" s="3" t="str">
        <f t="shared" si="3"/>
        <v>22</v>
      </c>
      <c r="E5232" s="13">
        <v>0.0</v>
      </c>
      <c r="F5232" s="14">
        <f>'Costo de tareas'!$B$15</f>
        <v>0.1964027778</v>
      </c>
      <c r="G5232" s="15">
        <f>'Producción diaria'!$T$3*$L$2*$M$2*$N$2*E5232*1000/'Costo de tareas'!$B$14</f>
        <v>0</v>
      </c>
      <c r="H5232" s="16">
        <f>IF(G5232 &gt; 'Costo de tareas'!$B$13, 'Costo de tareas'!$B$13, IF(G5232 &lt; 'Costo de tareas'!$B$13*0.2, 0, 'Costo de tareas'!$B$13- G5232))</f>
        <v>0</v>
      </c>
      <c r="I5232" s="17">
        <f>IF(H5232=0,'Costo de tareas'!$B$13,'Costo de tareas'!$B$13-H5232)</f>
        <v>39.28055556</v>
      </c>
      <c r="J5232" s="2"/>
      <c r="K5232" s="2"/>
      <c r="P5232" s="2"/>
    </row>
    <row r="5233">
      <c r="A5233" s="3" t="s">
        <v>6858</v>
      </c>
      <c r="B5233" s="11" t="str">
        <f t="shared" si="1"/>
        <v>20110806</v>
      </c>
      <c r="C5233" s="12">
        <f t="shared" si="2"/>
        <v>40761</v>
      </c>
      <c r="D5233" s="3" t="str">
        <f t="shared" si="3"/>
        <v>23</v>
      </c>
      <c r="E5233" s="13">
        <v>0.0</v>
      </c>
      <c r="F5233" s="14">
        <f>'Costo de tareas'!$B$15</f>
        <v>0.1964027778</v>
      </c>
      <c r="G5233" s="15">
        <f>'Producción diaria'!$T$3*$L$2*$M$2*$N$2*E5233*1000/'Costo de tareas'!$B$14</f>
        <v>0</v>
      </c>
      <c r="H5233" s="16">
        <f>IF(G5233 &gt; 'Costo de tareas'!$B$13, 'Costo de tareas'!$B$13, IF(G5233 &lt; 'Costo de tareas'!$B$13*0.2, 0, 'Costo de tareas'!$B$13- G5233))</f>
        <v>0</v>
      </c>
      <c r="I5233" s="17">
        <f>IF(H5233=0,'Costo de tareas'!$B$13,'Costo de tareas'!$B$13-H5233)</f>
        <v>39.28055556</v>
      </c>
      <c r="J5233" s="2"/>
      <c r="K5233" s="2"/>
      <c r="P5233" s="2"/>
    </row>
    <row r="5234">
      <c r="A5234" s="3" t="s">
        <v>6860</v>
      </c>
      <c r="B5234" s="11" t="str">
        <f t="shared" si="1"/>
        <v>20110807</v>
      </c>
      <c r="C5234" s="12">
        <f t="shared" si="2"/>
        <v>40762</v>
      </c>
      <c r="D5234" s="3" t="str">
        <f t="shared" si="3"/>
        <v>00</v>
      </c>
      <c r="E5234" s="13">
        <v>0.0</v>
      </c>
      <c r="F5234" s="14">
        <f>'Costo de tareas'!$B$15</f>
        <v>0.1964027778</v>
      </c>
      <c r="G5234" s="15">
        <f>'Producción diaria'!$T$3*$L$2*$M$2*$N$2*E5234*1000/'Costo de tareas'!$B$14</f>
        <v>0</v>
      </c>
      <c r="H5234" s="16">
        <f>IF(G5234 &gt; 'Costo de tareas'!$B$13, 'Costo de tareas'!$B$13, IF(G5234 &lt; 'Costo de tareas'!$B$13*0.2, 0, 'Costo de tareas'!$B$13- G5234))</f>
        <v>0</v>
      </c>
      <c r="I5234" s="17">
        <f>IF(H5234=0,'Costo de tareas'!$B$13,'Costo de tareas'!$B$13-H5234)</f>
        <v>39.28055556</v>
      </c>
      <c r="J5234" s="2"/>
      <c r="K5234" s="2"/>
      <c r="P5234" s="2"/>
    </row>
    <row r="5235">
      <c r="A5235" s="3" t="s">
        <v>6861</v>
      </c>
      <c r="B5235" s="11" t="str">
        <f t="shared" si="1"/>
        <v>20110807</v>
      </c>
      <c r="C5235" s="12">
        <f t="shared" si="2"/>
        <v>40762</v>
      </c>
      <c r="D5235" s="3" t="str">
        <f t="shared" si="3"/>
        <v>01</v>
      </c>
      <c r="E5235" s="13">
        <v>0.0</v>
      </c>
      <c r="F5235" s="14">
        <f>'Costo de tareas'!$B$15</f>
        <v>0.1964027778</v>
      </c>
      <c r="G5235" s="15">
        <f>'Producción diaria'!$T$3*$L$2*$M$2*$N$2*E5235*1000/'Costo de tareas'!$B$14</f>
        <v>0</v>
      </c>
      <c r="H5235" s="16">
        <f>IF(G5235 &gt; 'Costo de tareas'!$B$13, 'Costo de tareas'!$B$13, IF(G5235 &lt; 'Costo de tareas'!$B$13*0.2, 0, 'Costo de tareas'!$B$13- G5235))</f>
        <v>0</v>
      </c>
      <c r="I5235" s="17">
        <f>IF(H5235=0,'Costo de tareas'!$B$13,'Costo de tareas'!$B$13-H5235)</f>
        <v>39.28055556</v>
      </c>
      <c r="J5235" s="2"/>
      <c r="K5235" s="2"/>
      <c r="P5235" s="2"/>
    </row>
    <row r="5236">
      <c r="A5236" s="3" t="s">
        <v>6863</v>
      </c>
      <c r="B5236" s="11" t="str">
        <f t="shared" si="1"/>
        <v>20110807</v>
      </c>
      <c r="C5236" s="12">
        <f t="shared" si="2"/>
        <v>40762</v>
      </c>
      <c r="D5236" s="3" t="str">
        <f t="shared" si="3"/>
        <v>02</v>
      </c>
      <c r="E5236" s="13">
        <v>0.0</v>
      </c>
      <c r="F5236" s="14">
        <f>'Costo de tareas'!$B$15</f>
        <v>0.1964027778</v>
      </c>
      <c r="G5236" s="15">
        <f>'Producción diaria'!$T$3*$L$2*$M$2*$N$2*E5236*1000/'Costo de tareas'!$B$14</f>
        <v>0</v>
      </c>
      <c r="H5236" s="16">
        <f>IF(G5236 &gt; 'Costo de tareas'!$B$13, 'Costo de tareas'!$B$13, IF(G5236 &lt; 'Costo de tareas'!$B$13*0.2, 0, 'Costo de tareas'!$B$13- G5236))</f>
        <v>0</v>
      </c>
      <c r="I5236" s="17">
        <f>IF(H5236=0,'Costo de tareas'!$B$13,'Costo de tareas'!$B$13-H5236)</f>
        <v>39.28055556</v>
      </c>
      <c r="J5236" s="2"/>
      <c r="K5236" s="2"/>
      <c r="P5236" s="2"/>
    </row>
    <row r="5237">
      <c r="A5237" s="3" t="s">
        <v>6864</v>
      </c>
      <c r="B5237" s="11" t="str">
        <f t="shared" si="1"/>
        <v>20110807</v>
      </c>
      <c r="C5237" s="12">
        <f t="shared" si="2"/>
        <v>40762</v>
      </c>
      <c r="D5237" s="3" t="str">
        <f t="shared" si="3"/>
        <v>03</v>
      </c>
      <c r="E5237" s="13">
        <v>0.0</v>
      </c>
      <c r="F5237" s="14">
        <f>'Costo de tareas'!$B$15</f>
        <v>0.1964027778</v>
      </c>
      <c r="G5237" s="15">
        <f>'Producción diaria'!$T$3*$L$2*$M$2*$N$2*E5237*1000/'Costo de tareas'!$B$14</f>
        <v>0</v>
      </c>
      <c r="H5237" s="16">
        <f>IF(G5237 &gt; 'Costo de tareas'!$B$13, 'Costo de tareas'!$B$13, IF(G5237 &lt; 'Costo de tareas'!$B$13*0.2, 0, 'Costo de tareas'!$B$13- G5237))</f>
        <v>0</v>
      </c>
      <c r="I5237" s="17">
        <f>IF(H5237=0,'Costo de tareas'!$B$13,'Costo de tareas'!$B$13-H5237)</f>
        <v>39.28055556</v>
      </c>
      <c r="J5237" s="2"/>
      <c r="K5237" s="2"/>
      <c r="P5237" s="2"/>
    </row>
    <row r="5238">
      <c r="A5238" s="3" t="s">
        <v>6865</v>
      </c>
      <c r="B5238" s="11" t="str">
        <f t="shared" si="1"/>
        <v>20110807</v>
      </c>
      <c r="C5238" s="12">
        <f t="shared" si="2"/>
        <v>40762</v>
      </c>
      <c r="D5238" s="3" t="str">
        <f t="shared" si="3"/>
        <v>04</v>
      </c>
      <c r="E5238" s="13">
        <v>0.0</v>
      </c>
      <c r="F5238" s="14">
        <f>'Costo de tareas'!$B$15</f>
        <v>0.1964027778</v>
      </c>
      <c r="G5238" s="15">
        <f>'Producción diaria'!$T$3*$L$2*$M$2*$N$2*E5238*1000/'Costo de tareas'!$B$14</f>
        <v>0</v>
      </c>
      <c r="H5238" s="16">
        <f>IF(G5238 &gt; 'Costo de tareas'!$B$13, 'Costo de tareas'!$B$13, IF(G5238 &lt; 'Costo de tareas'!$B$13*0.2, 0, 'Costo de tareas'!$B$13- G5238))</f>
        <v>0</v>
      </c>
      <c r="I5238" s="17">
        <f>IF(H5238=0,'Costo de tareas'!$B$13,'Costo de tareas'!$B$13-H5238)</f>
        <v>39.28055556</v>
      </c>
      <c r="J5238" s="2"/>
      <c r="K5238" s="2"/>
      <c r="P5238" s="2"/>
    </row>
    <row r="5239">
      <c r="A5239" s="3" t="s">
        <v>6866</v>
      </c>
      <c r="B5239" s="11" t="str">
        <f t="shared" si="1"/>
        <v>20110807</v>
      </c>
      <c r="C5239" s="12">
        <f t="shared" si="2"/>
        <v>40762</v>
      </c>
      <c r="D5239" s="3" t="str">
        <f t="shared" si="3"/>
        <v>05</v>
      </c>
      <c r="E5239" s="13">
        <v>0.0</v>
      </c>
      <c r="F5239" s="14">
        <f>'Costo de tareas'!$B$15</f>
        <v>0.1964027778</v>
      </c>
      <c r="G5239" s="15">
        <f>'Producción diaria'!$T$3*$L$2*$M$2*$N$2*E5239*1000/'Costo de tareas'!$B$14</f>
        <v>0</v>
      </c>
      <c r="H5239" s="16">
        <f>IF(G5239 &gt; 'Costo de tareas'!$B$13, 'Costo de tareas'!$B$13, IF(G5239 &lt; 'Costo de tareas'!$B$13*0.2, 0, 'Costo de tareas'!$B$13- G5239))</f>
        <v>0</v>
      </c>
      <c r="I5239" s="17">
        <f>IF(H5239=0,'Costo de tareas'!$B$13,'Costo de tareas'!$B$13-H5239)</f>
        <v>39.28055556</v>
      </c>
      <c r="J5239" s="2"/>
      <c r="K5239" s="2"/>
      <c r="P5239" s="2"/>
    </row>
    <row r="5240">
      <c r="A5240" s="3" t="s">
        <v>6868</v>
      </c>
      <c r="B5240" s="11" t="str">
        <f t="shared" si="1"/>
        <v>20110807</v>
      </c>
      <c r="C5240" s="12">
        <f t="shared" si="2"/>
        <v>40762</v>
      </c>
      <c r="D5240" s="3" t="str">
        <f t="shared" si="3"/>
        <v>06</v>
      </c>
      <c r="E5240" s="13">
        <v>99.0</v>
      </c>
      <c r="F5240" s="14">
        <f>'Costo de tareas'!$B$15</f>
        <v>0.1964027778</v>
      </c>
      <c r="G5240" s="15">
        <f>'Producción diaria'!$T$3*$L$2*$M$2*$N$2*E5240*1000/'Costo de tareas'!$B$14</f>
        <v>148.8526316</v>
      </c>
      <c r="H5240" s="16">
        <f>IF(G5240 &gt; 'Costo de tareas'!$B$13, 'Costo de tareas'!$B$13, IF(G5240 &lt; 'Costo de tareas'!$B$13*0.2, 0, 'Costo de tareas'!$B$13- G5240))</f>
        <v>39.28055556</v>
      </c>
      <c r="I5240" s="17">
        <f>IF(H5240=0,'Costo de tareas'!$B$13,'Costo de tareas'!$B$13-H5240)</f>
        <v>0</v>
      </c>
      <c r="J5240" s="2"/>
      <c r="K5240" s="2"/>
      <c r="P5240" s="2"/>
    </row>
    <row r="5241">
      <c r="A5241" s="3" t="s">
        <v>6869</v>
      </c>
      <c r="B5241" s="11" t="str">
        <f t="shared" si="1"/>
        <v>20110807</v>
      </c>
      <c r="C5241" s="12">
        <f t="shared" si="2"/>
        <v>40762</v>
      </c>
      <c r="D5241" s="3" t="str">
        <f t="shared" si="3"/>
        <v>07</v>
      </c>
      <c r="E5241" s="13">
        <v>291.0</v>
      </c>
      <c r="F5241" s="14">
        <f>'Costo de tareas'!$B$15</f>
        <v>0.1964027778</v>
      </c>
      <c r="G5241" s="15">
        <f>'Producción diaria'!$T$3*$L$2*$M$2*$N$2*E5241*1000/'Costo de tareas'!$B$14</f>
        <v>437.5365231</v>
      </c>
      <c r="H5241" s="16">
        <f>IF(G5241 &gt; 'Costo de tareas'!$B$13, 'Costo de tareas'!$B$13, IF(G5241 &lt; 'Costo de tareas'!$B$13*0.2, 0, 'Costo de tareas'!$B$13- G5241))</f>
        <v>39.28055556</v>
      </c>
      <c r="I5241" s="17">
        <f>IF(H5241=0,'Costo de tareas'!$B$13,'Costo de tareas'!$B$13-H5241)</f>
        <v>0</v>
      </c>
      <c r="J5241" s="2"/>
      <c r="K5241" s="2"/>
      <c r="P5241" s="2"/>
    </row>
    <row r="5242">
      <c r="A5242" s="3" t="s">
        <v>6870</v>
      </c>
      <c r="B5242" s="11" t="str">
        <f t="shared" si="1"/>
        <v>20110807</v>
      </c>
      <c r="C5242" s="12">
        <f t="shared" si="2"/>
        <v>40762</v>
      </c>
      <c r="D5242" s="3" t="str">
        <f t="shared" si="3"/>
        <v>08</v>
      </c>
      <c r="E5242" s="13">
        <v>49.0</v>
      </c>
      <c r="F5242" s="14">
        <f>'Costo de tareas'!$B$15</f>
        <v>0.1964027778</v>
      </c>
      <c r="G5242" s="15">
        <f>'Producción diaria'!$T$3*$L$2*$M$2*$N$2*E5242*1000/'Costo de tareas'!$B$14</f>
        <v>73.67453482</v>
      </c>
      <c r="H5242" s="16">
        <f>IF(G5242 &gt; 'Costo de tareas'!$B$13, 'Costo de tareas'!$B$13, IF(G5242 &lt; 'Costo de tareas'!$B$13*0.2, 0, 'Costo de tareas'!$B$13- G5242))</f>
        <v>39.28055556</v>
      </c>
      <c r="I5242" s="17">
        <f>IF(H5242=0,'Costo de tareas'!$B$13,'Costo de tareas'!$B$13-H5242)</f>
        <v>0</v>
      </c>
      <c r="J5242" s="2"/>
      <c r="K5242" s="2"/>
      <c r="P5242" s="2"/>
    </row>
    <row r="5243">
      <c r="A5243" s="3" t="s">
        <v>6871</v>
      </c>
      <c r="B5243" s="11" t="str">
        <f t="shared" si="1"/>
        <v>20110807</v>
      </c>
      <c r="C5243" s="12">
        <f t="shared" si="2"/>
        <v>40762</v>
      </c>
      <c r="D5243" s="3" t="str">
        <f t="shared" si="3"/>
        <v>09</v>
      </c>
      <c r="E5243" s="13">
        <v>677.0</v>
      </c>
      <c r="F5243" s="14">
        <f>'Costo de tareas'!$B$15</f>
        <v>0.1964027778</v>
      </c>
      <c r="G5243" s="15">
        <f>'Producción diaria'!$T$3*$L$2*$M$2*$N$2*E5243*1000/'Costo de tareas'!$B$14</f>
        <v>1017.91143</v>
      </c>
      <c r="H5243" s="16">
        <f>IF(G5243 &gt; 'Costo de tareas'!$B$13, 'Costo de tareas'!$B$13, IF(G5243 &lt; 'Costo de tareas'!$B$13*0.2, 0, 'Costo de tareas'!$B$13- G5243))</f>
        <v>39.28055556</v>
      </c>
      <c r="I5243" s="17">
        <f>IF(H5243=0,'Costo de tareas'!$B$13,'Costo de tareas'!$B$13-H5243)</f>
        <v>0</v>
      </c>
      <c r="J5243" s="2"/>
      <c r="K5243" s="2"/>
      <c r="P5243" s="2"/>
    </row>
    <row r="5244">
      <c r="A5244" s="3" t="s">
        <v>6872</v>
      </c>
      <c r="B5244" s="11" t="str">
        <f t="shared" si="1"/>
        <v>20110807</v>
      </c>
      <c r="C5244" s="12">
        <f t="shared" si="2"/>
        <v>40762</v>
      </c>
      <c r="D5244" s="3" t="str">
        <f t="shared" si="3"/>
        <v>10</v>
      </c>
      <c r="E5244" s="13">
        <v>822.0</v>
      </c>
      <c r="F5244" s="14">
        <f>'Costo de tareas'!$B$15</f>
        <v>0.1964027778</v>
      </c>
      <c r="G5244" s="15">
        <f>'Producción diaria'!$T$3*$L$2*$M$2*$N$2*E5244*1000/'Costo de tareas'!$B$14</f>
        <v>1235.927911</v>
      </c>
      <c r="H5244" s="16">
        <f>IF(G5244 &gt; 'Costo de tareas'!$B$13, 'Costo de tareas'!$B$13, IF(G5244 &lt; 'Costo de tareas'!$B$13*0.2, 0, 'Costo de tareas'!$B$13- G5244))</f>
        <v>39.28055556</v>
      </c>
      <c r="I5244" s="17">
        <f>IF(H5244=0,'Costo de tareas'!$B$13,'Costo de tareas'!$B$13-H5244)</f>
        <v>0</v>
      </c>
      <c r="J5244" s="2"/>
      <c r="K5244" s="2"/>
      <c r="P5244" s="2"/>
    </row>
    <row r="5245">
      <c r="A5245" s="3" t="s">
        <v>6873</v>
      </c>
      <c r="B5245" s="11" t="str">
        <f t="shared" si="1"/>
        <v>20110807</v>
      </c>
      <c r="C5245" s="12">
        <f t="shared" si="2"/>
        <v>40762</v>
      </c>
      <c r="D5245" s="3" t="str">
        <f t="shared" si="3"/>
        <v>11</v>
      </c>
      <c r="E5245" s="13">
        <v>921.0</v>
      </c>
      <c r="F5245" s="14">
        <f>'Costo de tareas'!$B$15</f>
        <v>0.1964027778</v>
      </c>
      <c r="G5245" s="15">
        <f>'Producción diaria'!$T$3*$L$2*$M$2*$N$2*E5245*1000/'Costo de tareas'!$B$14</f>
        <v>1384.780542</v>
      </c>
      <c r="H5245" s="16">
        <f>IF(G5245 &gt; 'Costo de tareas'!$B$13, 'Costo de tareas'!$B$13, IF(G5245 &lt; 'Costo de tareas'!$B$13*0.2, 0, 'Costo de tareas'!$B$13- G5245))</f>
        <v>39.28055556</v>
      </c>
      <c r="I5245" s="17">
        <f>IF(H5245=0,'Costo de tareas'!$B$13,'Costo de tareas'!$B$13-H5245)</f>
        <v>0</v>
      </c>
      <c r="J5245" s="2"/>
      <c r="K5245" s="2"/>
      <c r="P5245" s="2"/>
    </row>
    <row r="5246">
      <c r="A5246" s="3" t="s">
        <v>6874</v>
      </c>
      <c r="B5246" s="11" t="str">
        <f t="shared" si="1"/>
        <v>20110807</v>
      </c>
      <c r="C5246" s="12">
        <f t="shared" si="2"/>
        <v>40762</v>
      </c>
      <c r="D5246" s="3" t="str">
        <f t="shared" si="3"/>
        <v>12</v>
      </c>
      <c r="E5246" s="13">
        <v>963.0</v>
      </c>
      <c r="F5246" s="14">
        <f>'Costo de tareas'!$B$15</f>
        <v>0.1964027778</v>
      </c>
      <c r="G5246" s="15">
        <f>'Producción diaria'!$T$3*$L$2*$M$2*$N$2*E5246*1000/'Costo de tareas'!$B$14</f>
        <v>1447.930144</v>
      </c>
      <c r="H5246" s="16">
        <f>IF(G5246 &gt; 'Costo de tareas'!$B$13, 'Costo de tareas'!$B$13, IF(G5246 &lt; 'Costo de tareas'!$B$13*0.2, 0, 'Costo de tareas'!$B$13- G5246))</f>
        <v>39.28055556</v>
      </c>
      <c r="I5246" s="17">
        <f>IF(H5246=0,'Costo de tareas'!$B$13,'Costo de tareas'!$B$13-H5246)</f>
        <v>0</v>
      </c>
      <c r="J5246" s="2"/>
      <c r="K5246" s="2"/>
      <c r="P5246" s="2"/>
    </row>
    <row r="5247">
      <c r="A5247" s="3" t="s">
        <v>6875</v>
      </c>
      <c r="B5247" s="11" t="str">
        <f t="shared" si="1"/>
        <v>20110807</v>
      </c>
      <c r="C5247" s="12">
        <f t="shared" si="2"/>
        <v>40762</v>
      </c>
      <c r="D5247" s="3" t="str">
        <f t="shared" si="3"/>
        <v>13</v>
      </c>
      <c r="E5247" s="13">
        <v>945.0</v>
      </c>
      <c r="F5247" s="14">
        <f>'Costo de tareas'!$B$15</f>
        <v>0.1964027778</v>
      </c>
      <c r="G5247" s="15">
        <f>'Producción diaria'!$T$3*$L$2*$M$2*$N$2*E5247*1000/'Costo de tareas'!$B$14</f>
        <v>1420.866029</v>
      </c>
      <c r="H5247" s="16">
        <f>IF(G5247 &gt; 'Costo de tareas'!$B$13, 'Costo de tareas'!$B$13, IF(G5247 &lt; 'Costo de tareas'!$B$13*0.2, 0, 'Costo de tareas'!$B$13- G5247))</f>
        <v>39.28055556</v>
      </c>
      <c r="I5247" s="17">
        <f>IF(H5247=0,'Costo de tareas'!$B$13,'Costo de tareas'!$B$13-H5247)</f>
        <v>0</v>
      </c>
      <c r="J5247" s="2"/>
      <c r="K5247" s="2"/>
      <c r="P5247" s="2"/>
    </row>
    <row r="5248">
      <c r="A5248" s="3" t="s">
        <v>6876</v>
      </c>
      <c r="B5248" s="11" t="str">
        <f t="shared" si="1"/>
        <v>20110807</v>
      </c>
      <c r="C5248" s="12">
        <f t="shared" si="2"/>
        <v>40762</v>
      </c>
      <c r="D5248" s="3" t="str">
        <f t="shared" si="3"/>
        <v>14</v>
      </c>
      <c r="E5248" s="13">
        <v>866.0</v>
      </c>
      <c r="F5248" s="14">
        <f>'Costo de tareas'!$B$15</f>
        <v>0.1964027778</v>
      </c>
      <c r="G5248" s="15">
        <f>'Producción diaria'!$T$3*$L$2*$M$2*$N$2*E5248*1000/'Costo de tareas'!$B$14</f>
        <v>1302.084636</v>
      </c>
      <c r="H5248" s="16">
        <f>IF(G5248 &gt; 'Costo de tareas'!$B$13, 'Costo de tareas'!$B$13, IF(G5248 &lt; 'Costo de tareas'!$B$13*0.2, 0, 'Costo de tareas'!$B$13- G5248))</f>
        <v>39.28055556</v>
      </c>
      <c r="I5248" s="17">
        <f>IF(H5248=0,'Costo de tareas'!$B$13,'Costo de tareas'!$B$13-H5248)</f>
        <v>0</v>
      </c>
      <c r="J5248" s="2"/>
      <c r="K5248" s="2"/>
      <c r="P5248" s="2"/>
    </row>
    <row r="5249">
      <c r="A5249" s="3" t="s">
        <v>6877</v>
      </c>
      <c r="B5249" s="11" t="str">
        <f t="shared" si="1"/>
        <v>20110807</v>
      </c>
      <c r="C5249" s="12">
        <f t="shared" si="2"/>
        <v>40762</v>
      </c>
      <c r="D5249" s="3" t="str">
        <f t="shared" si="3"/>
        <v>15</v>
      </c>
      <c r="E5249" s="13">
        <v>735.0</v>
      </c>
      <c r="F5249" s="14">
        <f>'Costo de tareas'!$B$15</f>
        <v>0.1964027778</v>
      </c>
      <c r="G5249" s="15">
        <f>'Producción diaria'!$T$3*$L$2*$M$2*$N$2*E5249*1000/'Costo de tareas'!$B$14</f>
        <v>1105.118022</v>
      </c>
      <c r="H5249" s="16">
        <f>IF(G5249 &gt; 'Costo de tareas'!$B$13, 'Costo de tareas'!$B$13, IF(G5249 &lt; 'Costo de tareas'!$B$13*0.2, 0, 'Costo de tareas'!$B$13- G5249))</f>
        <v>39.28055556</v>
      </c>
      <c r="I5249" s="17">
        <f>IF(H5249=0,'Costo de tareas'!$B$13,'Costo de tareas'!$B$13-H5249)</f>
        <v>0</v>
      </c>
      <c r="J5249" s="2"/>
      <c r="K5249" s="2"/>
      <c r="P5249" s="2"/>
    </row>
    <row r="5250">
      <c r="A5250" s="3" t="s">
        <v>6878</v>
      </c>
      <c r="B5250" s="11" t="str">
        <f t="shared" si="1"/>
        <v>20110807</v>
      </c>
      <c r="C5250" s="12">
        <f t="shared" si="2"/>
        <v>40762</v>
      </c>
      <c r="D5250" s="3" t="str">
        <f t="shared" si="3"/>
        <v>16</v>
      </c>
      <c r="E5250" s="13">
        <v>563.0</v>
      </c>
      <c r="F5250" s="14">
        <f>'Costo de tareas'!$B$15</f>
        <v>0.1964027778</v>
      </c>
      <c r="G5250" s="15">
        <f>'Producción diaria'!$T$3*$L$2*$M$2*$N$2*E5250*1000/'Costo de tareas'!$B$14</f>
        <v>846.5053695</v>
      </c>
      <c r="H5250" s="16">
        <f>IF(G5250 &gt; 'Costo de tareas'!$B$13, 'Costo de tareas'!$B$13, IF(G5250 &lt; 'Costo de tareas'!$B$13*0.2, 0, 'Costo de tareas'!$B$13- G5250))</f>
        <v>39.28055556</v>
      </c>
      <c r="I5250" s="17">
        <f>IF(H5250=0,'Costo de tareas'!$B$13,'Costo de tareas'!$B$13-H5250)</f>
        <v>0</v>
      </c>
      <c r="J5250" s="2"/>
      <c r="K5250" s="2"/>
      <c r="P5250" s="2"/>
    </row>
    <row r="5251">
      <c r="A5251" s="3" t="s">
        <v>6879</v>
      </c>
      <c r="B5251" s="11" t="str">
        <f t="shared" si="1"/>
        <v>20110807</v>
      </c>
      <c r="C5251" s="12">
        <f t="shared" si="2"/>
        <v>40762</v>
      </c>
      <c r="D5251" s="3" t="str">
        <f t="shared" si="3"/>
        <v>17</v>
      </c>
      <c r="E5251" s="13">
        <v>369.0</v>
      </c>
      <c r="F5251" s="14">
        <f>'Costo de tareas'!$B$15</f>
        <v>0.1964027778</v>
      </c>
      <c r="G5251" s="15">
        <f>'Producción diaria'!$T$3*$L$2*$M$2*$N$2*E5251*1000/'Costo de tareas'!$B$14</f>
        <v>554.8143541</v>
      </c>
      <c r="H5251" s="16">
        <f>IF(G5251 &gt; 'Costo de tareas'!$B$13, 'Costo de tareas'!$B$13, IF(G5251 &lt; 'Costo de tareas'!$B$13*0.2, 0, 'Costo de tareas'!$B$13- G5251))</f>
        <v>39.28055556</v>
      </c>
      <c r="I5251" s="17">
        <f>IF(H5251=0,'Costo de tareas'!$B$13,'Costo de tareas'!$B$13-H5251)</f>
        <v>0</v>
      </c>
      <c r="J5251" s="2"/>
      <c r="K5251" s="2"/>
      <c r="P5251" s="2"/>
    </row>
    <row r="5252">
      <c r="A5252" s="3" t="s">
        <v>6880</v>
      </c>
      <c r="B5252" s="11" t="str">
        <f t="shared" si="1"/>
        <v>20110807</v>
      </c>
      <c r="C5252" s="12">
        <f t="shared" si="2"/>
        <v>40762</v>
      </c>
      <c r="D5252" s="3" t="str">
        <f t="shared" si="3"/>
        <v>18</v>
      </c>
      <c r="E5252" s="13">
        <v>17.0</v>
      </c>
      <c r="F5252" s="14">
        <f>'Costo de tareas'!$B$15</f>
        <v>0.1964027778</v>
      </c>
      <c r="G5252" s="15">
        <f>'Producción diaria'!$T$3*$L$2*$M$2*$N$2*E5252*1000/'Costo de tareas'!$B$14</f>
        <v>25.5605529</v>
      </c>
      <c r="H5252" s="16">
        <f>IF(G5252 &gt; 'Costo de tareas'!$B$13, 'Costo de tareas'!$B$13, IF(G5252 &lt; 'Costo de tareas'!$B$13*0.2, 0, 'Costo de tareas'!$B$13- G5252))</f>
        <v>13.72000266</v>
      </c>
      <c r="I5252" s="17">
        <f>IF(H5252=0,'Costo de tareas'!$B$13,'Costo de tareas'!$B$13-H5252)</f>
        <v>25.5605529</v>
      </c>
      <c r="J5252" s="2"/>
      <c r="K5252" s="2"/>
      <c r="P5252" s="2"/>
    </row>
    <row r="5253">
      <c r="A5253" s="3" t="s">
        <v>6881</v>
      </c>
      <c r="B5253" s="11" t="str">
        <f t="shared" si="1"/>
        <v>20110807</v>
      </c>
      <c r="C5253" s="12">
        <f t="shared" si="2"/>
        <v>40762</v>
      </c>
      <c r="D5253" s="3" t="str">
        <f t="shared" si="3"/>
        <v>19</v>
      </c>
      <c r="E5253" s="13">
        <v>355.7</v>
      </c>
      <c r="F5253" s="14">
        <f>'Costo de tareas'!$B$15</f>
        <v>0.1964027778</v>
      </c>
      <c r="G5253" s="15">
        <f>'Producción diaria'!$T$3*$L$2*$M$2*$N$2*E5253*1000/'Costo de tareas'!$B$14</f>
        <v>534.8169803</v>
      </c>
      <c r="H5253" s="16">
        <f>IF(G5253 &gt; 'Costo de tareas'!$B$13, 'Costo de tareas'!$B$13, IF(G5253 &lt; 'Costo de tareas'!$B$13*0.2, 0, 'Costo de tareas'!$B$13- G5253))</f>
        <v>39.28055556</v>
      </c>
      <c r="I5253" s="17">
        <f>IF(H5253=0,'Costo de tareas'!$B$13,'Costo de tareas'!$B$13-H5253)</f>
        <v>0</v>
      </c>
      <c r="J5253" s="2"/>
      <c r="K5253" s="2"/>
      <c r="P5253" s="2"/>
    </row>
    <row r="5254">
      <c r="A5254" s="3" t="s">
        <v>6883</v>
      </c>
      <c r="B5254" s="11" t="str">
        <f t="shared" si="1"/>
        <v>20110807</v>
      </c>
      <c r="C5254" s="12">
        <f t="shared" si="2"/>
        <v>40762</v>
      </c>
      <c r="D5254" s="3" t="str">
        <f t="shared" si="3"/>
        <v>20</v>
      </c>
      <c r="E5254" s="13">
        <v>0.0</v>
      </c>
      <c r="F5254" s="14">
        <f>'Costo de tareas'!$B$15</f>
        <v>0.1964027778</v>
      </c>
      <c r="G5254" s="15">
        <f>'Producción diaria'!$T$3*$L$2*$M$2*$N$2*E5254*1000/'Costo de tareas'!$B$14</f>
        <v>0</v>
      </c>
      <c r="H5254" s="16">
        <f>IF(G5254 &gt; 'Costo de tareas'!$B$13, 'Costo de tareas'!$B$13, IF(G5254 &lt; 'Costo de tareas'!$B$13*0.2, 0, 'Costo de tareas'!$B$13- G5254))</f>
        <v>0</v>
      </c>
      <c r="I5254" s="17">
        <f>IF(H5254=0,'Costo de tareas'!$B$13,'Costo de tareas'!$B$13-H5254)</f>
        <v>39.28055556</v>
      </c>
      <c r="J5254" s="2"/>
      <c r="K5254" s="2"/>
      <c r="P5254" s="2"/>
    </row>
    <row r="5255">
      <c r="A5255" s="3" t="s">
        <v>6884</v>
      </c>
      <c r="B5255" s="11" t="str">
        <f t="shared" si="1"/>
        <v>20110807</v>
      </c>
      <c r="C5255" s="12">
        <f t="shared" si="2"/>
        <v>40762</v>
      </c>
      <c r="D5255" s="3" t="str">
        <f t="shared" si="3"/>
        <v>21</v>
      </c>
      <c r="E5255" s="13">
        <v>0.0</v>
      </c>
      <c r="F5255" s="14">
        <f>'Costo de tareas'!$B$15</f>
        <v>0.1964027778</v>
      </c>
      <c r="G5255" s="15">
        <f>'Producción diaria'!$T$3*$L$2*$M$2*$N$2*E5255*1000/'Costo de tareas'!$B$14</f>
        <v>0</v>
      </c>
      <c r="H5255" s="16">
        <f>IF(G5255 &gt; 'Costo de tareas'!$B$13, 'Costo de tareas'!$B$13, IF(G5255 &lt; 'Costo de tareas'!$B$13*0.2, 0, 'Costo de tareas'!$B$13- G5255))</f>
        <v>0</v>
      </c>
      <c r="I5255" s="17">
        <f>IF(H5255=0,'Costo de tareas'!$B$13,'Costo de tareas'!$B$13-H5255)</f>
        <v>39.28055556</v>
      </c>
      <c r="J5255" s="2"/>
      <c r="K5255" s="2"/>
      <c r="P5255" s="2"/>
    </row>
    <row r="5256">
      <c r="A5256" s="3" t="s">
        <v>6885</v>
      </c>
      <c r="B5256" s="11" t="str">
        <f t="shared" si="1"/>
        <v>20110807</v>
      </c>
      <c r="C5256" s="12">
        <f t="shared" si="2"/>
        <v>40762</v>
      </c>
      <c r="D5256" s="3" t="str">
        <f t="shared" si="3"/>
        <v>22</v>
      </c>
      <c r="E5256" s="13">
        <v>0.0</v>
      </c>
      <c r="F5256" s="14">
        <f>'Costo de tareas'!$B$15</f>
        <v>0.1964027778</v>
      </c>
      <c r="G5256" s="15">
        <f>'Producción diaria'!$T$3*$L$2*$M$2*$N$2*E5256*1000/'Costo de tareas'!$B$14</f>
        <v>0</v>
      </c>
      <c r="H5256" s="16">
        <f>IF(G5256 &gt; 'Costo de tareas'!$B$13, 'Costo de tareas'!$B$13, IF(G5256 &lt; 'Costo de tareas'!$B$13*0.2, 0, 'Costo de tareas'!$B$13- G5256))</f>
        <v>0</v>
      </c>
      <c r="I5256" s="17">
        <f>IF(H5256=0,'Costo de tareas'!$B$13,'Costo de tareas'!$B$13-H5256)</f>
        <v>39.28055556</v>
      </c>
      <c r="J5256" s="2"/>
      <c r="K5256" s="2"/>
      <c r="P5256" s="2"/>
    </row>
    <row r="5257">
      <c r="A5257" s="3" t="s">
        <v>6886</v>
      </c>
      <c r="B5257" s="11" t="str">
        <f t="shared" si="1"/>
        <v>20110807</v>
      </c>
      <c r="C5257" s="12">
        <f t="shared" si="2"/>
        <v>40762</v>
      </c>
      <c r="D5257" s="3" t="str">
        <f t="shared" si="3"/>
        <v>23</v>
      </c>
      <c r="E5257" s="13">
        <v>0.0</v>
      </c>
      <c r="F5257" s="14">
        <f>'Costo de tareas'!$B$15</f>
        <v>0.1964027778</v>
      </c>
      <c r="G5257" s="15">
        <f>'Producción diaria'!$T$3*$L$2*$M$2*$N$2*E5257*1000/'Costo de tareas'!$B$14</f>
        <v>0</v>
      </c>
      <c r="H5257" s="16">
        <f>IF(G5257 &gt; 'Costo de tareas'!$B$13, 'Costo de tareas'!$B$13, IF(G5257 &lt; 'Costo de tareas'!$B$13*0.2, 0, 'Costo de tareas'!$B$13- G5257))</f>
        <v>0</v>
      </c>
      <c r="I5257" s="17">
        <f>IF(H5257=0,'Costo de tareas'!$B$13,'Costo de tareas'!$B$13-H5257)</f>
        <v>39.28055556</v>
      </c>
      <c r="J5257" s="2"/>
      <c r="K5257" s="2"/>
      <c r="P5257" s="2"/>
    </row>
    <row r="5258">
      <c r="A5258" s="3" t="s">
        <v>6887</v>
      </c>
      <c r="B5258" s="11" t="str">
        <f t="shared" si="1"/>
        <v>20110808</v>
      </c>
      <c r="C5258" s="12">
        <f t="shared" si="2"/>
        <v>40763</v>
      </c>
      <c r="D5258" s="3" t="str">
        <f t="shared" si="3"/>
        <v>00</v>
      </c>
      <c r="E5258" s="13">
        <v>0.0</v>
      </c>
      <c r="F5258" s="14">
        <f>'Costo de tareas'!$B$15</f>
        <v>0.1964027778</v>
      </c>
      <c r="G5258" s="15">
        <f>'Producción diaria'!$T$3*$L$2*$M$2*$N$2*E5258*1000/'Costo de tareas'!$B$14</f>
        <v>0</v>
      </c>
      <c r="H5258" s="16">
        <f>IF(G5258 &gt; 'Costo de tareas'!$B$13, 'Costo de tareas'!$B$13, IF(G5258 &lt; 'Costo de tareas'!$B$13*0.2, 0, 'Costo de tareas'!$B$13- G5258))</f>
        <v>0</v>
      </c>
      <c r="I5258" s="17">
        <f>IF(H5258=0,'Costo de tareas'!$B$13,'Costo de tareas'!$B$13-H5258)</f>
        <v>39.28055556</v>
      </c>
      <c r="J5258" s="2"/>
      <c r="K5258" s="2"/>
      <c r="P5258" s="2"/>
    </row>
    <row r="5259">
      <c r="A5259" s="3" t="s">
        <v>6888</v>
      </c>
      <c r="B5259" s="11" t="str">
        <f t="shared" si="1"/>
        <v>20110808</v>
      </c>
      <c r="C5259" s="12">
        <f t="shared" si="2"/>
        <v>40763</v>
      </c>
      <c r="D5259" s="3" t="str">
        <f t="shared" si="3"/>
        <v>01</v>
      </c>
      <c r="E5259" s="13">
        <v>0.0</v>
      </c>
      <c r="F5259" s="14">
        <f>'Costo de tareas'!$B$15</f>
        <v>0.1964027778</v>
      </c>
      <c r="G5259" s="15">
        <f>'Producción diaria'!$T$3*$L$2*$M$2*$N$2*E5259*1000/'Costo de tareas'!$B$14</f>
        <v>0</v>
      </c>
      <c r="H5259" s="16">
        <f>IF(G5259 &gt; 'Costo de tareas'!$B$13, 'Costo de tareas'!$B$13, IF(G5259 &lt; 'Costo de tareas'!$B$13*0.2, 0, 'Costo de tareas'!$B$13- G5259))</f>
        <v>0</v>
      </c>
      <c r="I5259" s="17">
        <f>IF(H5259=0,'Costo de tareas'!$B$13,'Costo de tareas'!$B$13-H5259)</f>
        <v>39.28055556</v>
      </c>
      <c r="J5259" s="2"/>
      <c r="K5259" s="2"/>
      <c r="P5259" s="2"/>
    </row>
    <row r="5260">
      <c r="A5260" s="3" t="s">
        <v>6889</v>
      </c>
      <c r="B5260" s="11" t="str">
        <f t="shared" si="1"/>
        <v>20110808</v>
      </c>
      <c r="C5260" s="12">
        <f t="shared" si="2"/>
        <v>40763</v>
      </c>
      <c r="D5260" s="3" t="str">
        <f t="shared" si="3"/>
        <v>02</v>
      </c>
      <c r="E5260" s="13">
        <v>0.0</v>
      </c>
      <c r="F5260" s="14">
        <f>'Costo de tareas'!$B$15</f>
        <v>0.1964027778</v>
      </c>
      <c r="G5260" s="15">
        <f>'Producción diaria'!$T$3*$L$2*$M$2*$N$2*E5260*1000/'Costo de tareas'!$B$14</f>
        <v>0</v>
      </c>
      <c r="H5260" s="16">
        <f>IF(G5260 &gt; 'Costo de tareas'!$B$13, 'Costo de tareas'!$B$13, IF(G5260 &lt; 'Costo de tareas'!$B$13*0.2, 0, 'Costo de tareas'!$B$13- G5260))</f>
        <v>0</v>
      </c>
      <c r="I5260" s="17">
        <f>IF(H5260=0,'Costo de tareas'!$B$13,'Costo de tareas'!$B$13-H5260)</f>
        <v>39.28055556</v>
      </c>
      <c r="J5260" s="2"/>
      <c r="K5260" s="2"/>
      <c r="P5260" s="2"/>
    </row>
    <row r="5261">
      <c r="A5261" s="3" t="s">
        <v>6891</v>
      </c>
      <c r="B5261" s="11" t="str">
        <f t="shared" si="1"/>
        <v>20110808</v>
      </c>
      <c r="C5261" s="12">
        <f t="shared" si="2"/>
        <v>40763</v>
      </c>
      <c r="D5261" s="3" t="str">
        <f t="shared" si="3"/>
        <v>03</v>
      </c>
      <c r="E5261" s="13">
        <v>0.0</v>
      </c>
      <c r="F5261" s="14">
        <f>'Costo de tareas'!$B$15</f>
        <v>0.1964027778</v>
      </c>
      <c r="G5261" s="15">
        <f>'Producción diaria'!$T$3*$L$2*$M$2*$N$2*E5261*1000/'Costo de tareas'!$B$14</f>
        <v>0</v>
      </c>
      <c r="H5261" s="16">
        <f>IF(G5261 &gt; 'Costo de tareas'!$B$13, 'Costo de tareas'!$B$13, IF(G5261 &lt; 'Costo de tareas'!$B$13*0.2, 0, 'Costo de tareas'!$B$13- G5261))</f>
        <v>0</v>
      </c>
      <c r="I5261" s="17">
        <f>IF(H5261=0,'Costo de tareas'!$B$13,'Costo de tareas'!$B$13-H5261)</f>
        <v>39.28055556</v>
      </c>
      <c r="J5261" s="2"/>
      <c r="K5261" s="2"/>
      <c r="P5261" s="2"/>
    </row>
    <row r="5262">
      <c r="A5262" s="3" t="s">
        <v>6892</v>
      </c>
      <c r="B5262" s="11" t="str">
        <f t="shared" si="1"/>
        <v>20110808</v>
      </c>
      <c r="C5262" s="12">
        <f t="shared" si="2"/>
        <v>40763</v>
      </c>
      <c r="D5262" s="3" t="str">
        <f t="shared" si="3"/>
        <v>04</v>
      </c>
      <c r="E5262" s="13">
        <v>0.0</v>
      </c>
      <c r="F5262" s="14">
        <f>'Costo de tareas'!$B$15</f>
        <v>0.1964027778</v>
      </c>
      <c r="G5262" s="15">
        <f>'Producción diaria'!$T$3*$L$2*$M$2*$N$2*E5262*1000/'Costo de tareas'!$B$14</f>
        <v>0</v>
      </c>
      <c r="H5262" s="16">
        <f>IF(G5262 &gt; 'Costo de tareas'!$B$13, 'Costo de tareas'!$B$13, IF(G5262 &lt; 'Costo de tareas'!$B$13*0.2, 0, 'Costo de tareas'!$B$13- G5262))</f>
        <v>0</v>
      </c>
      <c r="I5262" s="17">
        <f>IF(H5262=0,'Costo de tareas'!$B$13,'Costo de tareas'!$B$13-H5262)</f>
        <v>39.28055556</v>
      </c>
      <c r="J5262" s="2"/>
      <c r="K5262" s="2"/>
      <c r="P5262" s="2"/>
    </row>
    <row r="5263">
      <c r="A5263" s="3" t="s">
        <v>6893</v>
      </c>
      <c r="B5263" s="11" t="str">
        <f t="shared" si="1"/>
        <v>20110808</v>
      </c>
      <c r="C5263" s="12">
        <f t="shared" si="2"/>
        <v>40763</v>
      </c>
      <c r="D5263" s="3" t="str">
        <f t="shared" si="3"/>
        <v>05</v>
      </c>
      <c r="E5263" s="13">
        <v>0.0</v>
      </c>
      <c r="F5263" s="14">
        <f>'Costo de tareas'!$B$15</f>
        <v>0.1964027778</v>
      </c>
      <c r="G5263" s="15">
        <f>'Producción diaria'!$T$3*$L$2*$M$2*$N$2*E5263*1000/'Costo de tareas'!$B$14</f>
        <v>0</v>
      </c>
      <c r="H5263" s="16">
        <f>IF(G5263 &gt; 'Costo de tareas'!$B$13, 'Costo de tareas'!$B$13, IF(G5263 &lt; 'Costo de tareas'!$B$13*0.2, 0, 'Costo de tareas'!$B$13- G5263))</f>
        <v>0</v>
      </c>
      <c r="I5263" s="17">
        <f>IF(H5263=0,'Costo de tareas'!$B$13,'Costo de tareas'!$B$13-H5263)</f>
        <v>39.28055556</v>
      </c>
      <c r="J5263" s="2"/>
      <c r="K5263" s="2"/>
      <c r="P5263" s="2"/>
    </row>
    <row r="5264">
      <c r="A5264" s="3" t="s">
        <v>6894</v>
      </c>
      <c r="B5264" s="11" t="str">
        <f t="shared" si="1"/>
        <v>20110808</v>
      </c>
      <c r="C5264" s="12">
        <f t="shared" si="2"/>
        <v>40763</v>
      </c>
      <c r="D5264" s="3" t="str">
        <f t="shared" si="3"/>
        <v>06</v>
      </c>
      <c r="E5264" s="13">
        <v>97.0</v>
      </c>
      <c r="F5264" s="14">
        <f>'Costo de tareas'!$B$15</f>
        <v>0.1964027778</v>
      </c>
      <c r="G5264" s="15">
        <f>'Producción diaria'!$T$3*$L$2*$M$2*$N$2*E5264*1000/'Costo de tareas'!$B$14</f>
        <v>145.8455077</v>
      </c>
      <c r="H5264" s="16">
        <f>IF(G5264 &gt; 'Costo de tareas'!$B$13, 'Costo de tareas'!$B$13, IF(G5264 &lt; 'Costo de tareas'!$B$13*0.2, 0, 'Costo de tareas'!$B$13- G5264))</f>
        <v>39.28055556</v>
      </c>
      <c r="I5264" s="17">
        <f>IF(H5264=0,'Costo de tareas'!$B$13,'Costo de tareas'!$B$13-H5264)</f>
        <v>0</v>
      </c>
      <c r="J5264" s="2"/>
      <c r="K5264" s="2"/>
      <c r="P5264" s="2"/>
    </row>
    <row r="5265">
      <c r="A5265" s="3" t="s">
        <v>6895</v>
      </c>
      <c r="B5265" s="11" t="str">
        <f t="shared" si="1"/>
        <v>20110808</v>
      </c>
      <c r="C5265" s="12">
        <f t="shared" si="2"/>
        <v>40763</v>
      </c>
      <c r="D5265" s="3" t="str">
        <f t="shared" si="3"/>
        <v>07</v>
      </c>
      <c r="E5265" s="13">
        <v>289.0</v>
      </c>
      <c r="F5265" s="14">
        <f>'Costo de tareas'!$B$15</f>
        <v>0.1964027778</v>
      </c>
      <c r="G5265" s="15">
        <f>'Producción diaria'!$T$3*$L$2*$M$2*$N$2*E5265*1000/'Costo de tareas'!$B$14</f>
        <v>434.5293993</v>
      </c>
      <c r="H5265" s="16">
        <f>IF(G5265 &gt; 'Costo de tareas'!$B$13, 'Costo de tareas'!$B$13, IF(G5265 &lt; 'Costo de tareas'!$B$13*0.2, 0, 'Costo de tareas'!$B$13- G5265))</f>
        <v>39.28055556</v>
      </c>
      <c r="I5265" s="17">
        <f>IF(H5265=0,'Costo de tareas'!$B$13,'Costo de tareas'!$B$13-H5265)</f>
        <v>0</v>
      </c>
      <c r="J5265" s="2"/>
      <c r="K5265" s="2"/>
      <c r="P5265" s="2"/>
    </row>
    <row r="5266">
      <c r="A5266" s="3" t="s">
        <v>6897</v>
      </c>
      <c r="B5266" s="11" t="str">
        <f t="shared" si="1"/>
        <v>20110808</v>
      </c>
      <c r="C5266" s="12">
        <f t="shared" si="2"/>
        <v>40763</v>
      </c>
      <c r="D5266" s="3" t="str">
        <f t="shared" si="3"/>
        <v>08</v>
      </c>
      <c r="E5266" s="13">
        <v>49.0</v>
      </c>
      <c r="F5266" s="14">
        <f>'Costo de tareas'!$B$15</f>
        <v>0.1964027778</v>
      </c>
      <c r="G5266" s="15">
        <f>'Producción diaria'!$T$3*$L$2*$M$2*$N$2*E5266*1000/'Costo de tareas'!$B$14</f>
        <v>73.67453482</v>
      </c>
      <c r="H5266" s="16">
        <f>IF(G5266 &gt; 'Costo de tareas'!$B$13, 'Costo de tareas'!$B$13, IF(G5266 &lt; 'Costo de tareas'!$B$13*0.2, 0, 'Costo de tareas'!$B$13- G5266))</f>
        <v>39.28055556</v>
      </c>
      <c r="I5266" s="17">
        <f>IF(H5266=0,'Costo de tareas'!$B$13,'Costo de tareas'!$B$13-H5266)</f>
        <v>0</v>
      </c>
      <c r="J5266" s="2"/>
      <c r="K5266" s="2"/>
      <c r="P5266" s="2"/>
    </row>
    <row r="5267">
      <c r="A5267" s="3" t="s">
        <v>6898</v>
      </c>
      <c r="B5267" s="11" t="str">
        <f t="shared" si="1"/>
        <v>20110808</v>
      </c>
      <c r="C5267" s="12">
        <f t="shared" si="2"/>
        <v>40763</v>
      </c>
      <c r="D5267" s="3" t="str">
        <f t="shared" si="3"/>
        <v>09</v>
      </c>
      <c r="E5267" s="13">
        <v>667.0</v>
      </c>
      <c r="F5267" s="14">
        <f>'Costo de tareas'!$B$15</f>
        <v>0.1964027778</v>
      </c>
      <c r="G5267" s="15">
        <f>'Producción diaria'!$T$3*$L$2*$M$2*$N$2*E5267*1000/'Costo de tareas'!$B$14</f>
        <v>1002.875811</v>
      </c>
      <c r="H5267" s="16">
        <f>IF(G5267 &gt; 'Costo de tareas'!$B$13, 'Costo de tareas'!$B$13, IF(G5267 &lt; 'Costo de tareas'!$B$13*0.2, 0, 'Costo de tareas'!$B$13- G5267))</f>
        <v>39.28055556</v>
      </c>
      <c r="I5267" s="17">
        <f>IF(H5267=0,'Costo de tareas'!$B$13,'Costo de tareas'!$B$13-H5267)</f>
        <v>0</v>
      </c>
      <c r="J5267" s="2"/>
      <c r="K5267" s="2"/>
      <c r="P5267" s="2"/>
    </row>
    <row r="5268">
      <c r="A5268" s="3" t="s">
        <v>6899</v>
      </c>
      <c r="B5268" s="11" t="str">
        <f t="shared" si="1"/>
        <v>20110808</v>
      </c>
      <c r="C5268" s="12">
        <f t="shared" si="2"/>
        <v>40763</v>
      </c>
      <c r="D5268" s="3" t="str">
        <f t="shared" si="3"/>
        <v>10</v>
      </c>
      <c r="E5268" s="13">
        <v>823.0</v>
      </c>
      <c r="F5268" s="14">
        <f>'Costo de tareas'!$B$15</f>
        <v>0.1964027778</v>
      </c>
      <c r="G5268" s="15">
        <f>'Producción diaria'!$T$3*$L$2*$M$2*$N$2*E5268*1000/'Costo de tareas'!$B$14</f>
        <v>1237.431473</v>
      </c>
      <c r="H5268" s="16">
        <f>IF(G5268 &gt; 'Costo de tareas'!$B$13, 'Costo de tareas'!$B$13, IF(G5268 &lt; 'Costo de tareas'!$B$13*0.2, 0, 'Costo de tareas'!$B$13- G5268))</f>
        <v>39.28055556</v>
      </c>
      <c r="I5268" s="17">
        <f>IF(H5268=0,'Costo de tareas'!$B$13,'Costo de tareas'!$B$13-H5268)</f>
        <v>0</v>
      </c>
      <c r="J5268" s="2"/>
      <c r="K5268" s="2"/>
      <c r="P5268" s="2"/>
    </row>
    <row r="5269">
      <c r="A5269" s="3" t="s">
        <v>6901</v>
      </c>
      <c r="B5269" s="11" t="str">
        <f t="shared" si="1"/>
        <v>20110808</v>
      </c>
      <c r="C5269" s="12">
        <f t="shared" si="2"/>
        <v>40763</v>
      </c>
      <c r="D5269" s="3" t="str">
        <f t="shared" si="3"/>
        <v>11</v>
      </c>
      <c r="E5269" s="13">
        <v>923.0</v>
      </c>
      <c r="F5269" s="14">
        <f>'Costo de tareas'!$B$15</f>
        <v>0.1964027778</v>
      </c>
      <c r="G5269" s="15">
        <f>'Producción diaria'!$T$3*$L$2*$M$2*$N$2*E5269*1000/'Costo de tareas'!$B$14</f>
        <v>1387.787666</v>
      </c>
      <c r="H5269" s="16">
        <f>IF(G5269 &gt; 'Costo de tareas'!$B$13, 'Costo de tareas'!$B$13, IF(G5269 &lt; 'Costo de tareas'!$B$13*0.2, 0, 'Costo de tareas'!$B$13- G5269))</f>
        <v>39.28055556</v>
      </c>
      <c r="I5269" s="17">
        <f>IF(H5269=0,'Costo de tareas'!$B$13,'Costo de tareas'!$B$13-H5269)</f>
        <v>0</v>
      </c>
      <c r="J5269" s="2"/>
      <c r="K5269" s="2"/>
      <c r="P5269" s="2"/>
    </row>
    <row r="5270">
      <c r="A5270" s="3" t="s">
        <v>6903</v>
      </c>
      <c r="B5270" s="11" t="str">
        <f t="shared" si="1"/>
        <v>20110808</v>
      </c>
      <c r="C5270" s="12">
        <f t="shared" si="2"/>
        <v>40763</v>
      </c>
      <c r="D5270" s="3" t="str">
        <f t="shared" si="3"/>
        <v>12</v>
      </c>
      <c r="E5270" s="13">
        <v>96.0</v>
      </c>
      <c r="F5270" s="14">
        <f>'Costo de tareas'!$B$15</f>
        <v>0.1964027778</v>
      </c>
      <c r="G5270" s="15">
        <f>'Producción diaria'!$T$3*$L$2*$M$2*$N$2*E5270*1000/'Costo de tareas'!$B$14</f>
        <v>144.3419458</v>
      </c>
      <c r="H5270" s="16">
        <f>IF(G5270 &gt; 'Costo de tareas'!$B$13, 'Costo de tareas'!$B$13, IF(G5270 &lt; 'Costo de tareas'!$B$13*0.2, 0, 'Costo de tareas'!$B$13- G5270))</f>
        <v>39.28055556</v>
      </c>
      <c r="I5270" s="17">
        <f>IF(H5270=0,'Costo de tareas'!$B$13,'Costo de tareas'!$B$13-H5270)</f>
        <v>0</v>
      </c>
      <c r="J5270" s="2"/>
      <c r="K5270" s="2"/>
      <c r="P5270" s="2"/>
    </row>
    <row r="5271">
      <c r="A5271" s="3" t="s">
        <v>6905</v>
      </c>
      <c r="B5271" s="11" t="str">
        <f t="shared" si="1"/>
        <v>20110808</v>
      </c>
      <c r="C5271" s="12">
        <f t="shared" si="2"/>
        <v>40763</v>
      </c>
      <c r="D5271" s="3" t="str">
        <f t="shared" si="3"/>
        <v>13</v>
      </c>
      <c r="E5271" s="13">
        <v>946.0</v>
      </c>
      <c r="F5271" s="14">
        <f>'Costo de tareas'!$B$15</f>
        <v>0.1964027778</v>
      </c>
      <c r="G5271" s="15">
        <f>'Producción diaria'!$T$3*$L$2*$M$2*$N$2*E5271*1000/'Costo de tareas'!$B$14</f>
        <v>1422.369591</v>
      </c>
      <c r="H5271" s="16">
        <f>IF(G5271 &gt; 'Costo de tareas'!$B$13, 'Costo de tareas'!$B$13, IF(G5271 &lt; 'Costo de tareas'!$B$13*0.2, 0, 'Costo de tareas'!$B$13- G5271))</f>
        <v>39.28055556</v>
      </c>
      <c r="I5271" s="17">
        <f>IF(H5271=0,'Costo de tareas'!$B$13,'Costo de tareas'!$B$13-H5271)</f>
        <v>0</v>
      </c>
      <c r="J5271" s="2"/>
      <c r="K5271" s="2"/>
      <c r="P5271" s="2"/>
    </row>
    <row r="5272">
      <c r="A5272" s="3" t="s">
        <v>6906</v>
      </c>
      <c r="B5272" s="11" t="str">
        <f t="shared" si="1"/>
        <v>20110808</v>
      </c>
      <c r="C5272" s="12">
        <f t="shared" si="2"/>
        <v>40763</v>
      </c>
      <c r="D5272" s="3" t="str">
        <f t="shared" si="3"/>
        <v>14</v>
      </c>
      <c r="E5272" s="13">
        <v>867.0</v>
      </c>
      <c r="F5272" s="14">
        <f>'Costo de tareas'!$B$15</f>
        <v>0.1964027778</v>
      </c>
      <c r="G5272" s="15">
        <f>'Producción diaria'!$T$3*$L$2*$M$2*$N$2*E5272*1000/'Costo de tareas'!$B$14</f>
        <v>1303.588198</v>
      </c>
      <c r="H5272" s="16">
        <f>IF(G5272 &gt; 'Costo de tareas'!$B$13, 'Costo de tareas'!$B$13, IF(G5272 &lt; 'Costo de tareas'!$B$13*0.2, 0, 'Costo de tareas'!$B$13- G5272))</f>
        <v>39.28055556</v>
      </c>
      <c r="I5272" s="17">
        <f>IF(H5272=0,'Costo de tareas'!$B$13,'Costo de tareas'!$B$13-H5272)</f>
        <v>0</v>
      </c>
      <c r="J5272" s="2"/>
      <c r="K5272" s="2"/>
      <c r="P5272" s="2"/>
    </row>
    <row r="5273">
      <c r="A5273" s="3" t="s">
        <v>6907</v>
      </c>
      <c r="B5273" s="11" t="str">
        <f t="shared" si="1"/>
        <v>20110808</v>
      </c>
      <c r="C5273" s="12">
        <f t="shared" si="2"/>
        <v>40763</v>
      </c>
      <c r="D5273" s="3" t="str">
        <f t="shared" si="3"/>
        <v>15</v>
      </c>
      <c r="E5273" s="13">
        <v>731.0</v>
      </c>
      <c r="F5273" s="14">
        <f>'Costo de tareas'!$B$15</f>
        <v>0.1964027778</v>
      </c>
      <c r="G5273" s="15">
        <f>'Producción diaria'!$T$3*$L$2*$M$2*$N$2*E5273*1000/'Costo de tareas'!$B$14</f>
        <v>1099.103775</v>
      </c>
      <c r="H5273" s="16">
        <f>IF(G5273 &gt; 'Costo de tareas'!$B$13, 'Costo de tareas'!$B$13, IF(G5273 &lt; 'Costo de tareas'!$B$13*0.2, 0, 'Costo de tareas'!$B$13- G5273))</f>
        <v>39.28055556</v>
      </c>
      <c r="I5273" s="17">
        <f>IF(H5273=0,'Costo de tareas'!$B$13,'Costo de tareas'!$B$13-H5273)</f>
        <v>0</v>
      </c>
      <c r="J5273" s="2"/>
      <c r="K5273" s="2"/>
      <c r="P5273" s="2"/>
    </row>
    <row r="5274">
      <c r="A5274" s="3" t="s">
        <v>6908</v>
      </c>
      <c r="B5274" s="11" t="str">
        <f t="shared" si="1"/>
        <v>20110808</v>
      </c>
      <c r="C5274" s="12">
        <f t="shared" si="2"/>
        <v>40763</v>
      </c>
      <c r="D5274" s="3" t="str">
        <f t="shared" si="3"/>
        <v>16</v>
      </c>
      <c r="E5274" s="13">
        <v>563.0</v>
      </c>
      <c r="F5274" s="14">
        <f>'Costo de tareas'!$B$15</f>
        <v>0.1964027778</v>
      </c>
      <c r="G5274" s="15">
        <f>'Producción diaria'!$T$3*$L$2*$M$2*$N$2*E5274*1000/'Costo de tareas'!$B$14</f>
        <v>846.5053695</v>
      </c>
      <c r="H5274" s="16">
        <f>IF(G5274 &gt; 'Costo de tareas'!$B$13, 'Costo de tareas'!$B$13, IF(G5274 &lt; 'Costo de tareas'!$B$13*0.2, 0, 'Costo de tareas'!$B$13- G5274))</f>
        <v>39.28055556</v>
      </c>
      <c r="I5274" s="17">
        <f>IF(H5274=0,'Costo de tareas'!$B$13,'Costo de tareas'!$B$13-H5274)</f>
        <v>0</v>
      </c>
      <c r="J5274" s="2"/>
      <c r="K5274" s="2"/>
      <c r="P5274" s="2"/>
    </row>
    <row r="5275">
      <c r="A5275" s="3" t="s">
        <v>6909</v>
      </c>
      <c r="B5275" s="11" t="str">
        <f t="shared" si="1"/>
        <v>20110808</v>
      </c>
      <c r="C5275" s="12">
        <f t="shared" si="2"/>
        <v>40763</v>
      </c>
      <c r="D5275" s="3" t="str">
        <f t="shared" si="3"/>
        <v>17</v>
      </c>
      <c r="E5275" s="13">
        <v>349.0</v>
      </c>
      <c r="F5275" s="14">
        <f>'Costo de tareas'!$B$15</f>
        <v>0.1964027778</v>
      </c>
      <c r="G5275" s="15">
        <f>'Producción diaria'!$T$3*$L$2*$M$2*$N$2*E5275*1000/'Costo de tareas'!$B$14</f>
        <v>524.7431154</v>
      </c>
      <c r="H5275" s="16">
        <f>IF(G5275 &gt; 'Costo de tareas'!$B$13, 'Costo de tareas'!$B$13, IF(G5275 &lt; 'Costo de tareas'!$B$13*0.2, 0, 'Costo de tareas'!$B$13- G5275))</f>
        <v>39.28055556</v>
      </c>
      <c r="I5275" s="17">
        <f>IF(H5275=0,'Costo de tareas'!$B$13,'Costo de tareas'!$B$13-H5275)</f>
        <v>0</v>
      </c>
      <c r="J5275" s="2"/>
      <c r="K5275" s="2"/>
      <c r="P5275" s="2"/>
    </row>
    <row r="5276">
      <c r="A5276" s="3" t="s">
        <v>6910</v>
      </c>
      <c r="B5276" s="11" t="str">
        <f t="shared" si="1"/>
        <v>20110808</v>
      </c>
      <c r="C5276" s="12">
        <f t="shared" si="2"/>
        <v>40763</v>
      </c>
      <c r="D5276" s="3" t="str">
        <f t="shared" si="3"/>
        <v>18</v>
      </c>
      <c r="E5276" s="13">
        <v>165.0</v>
      </c>
      <c r="F5276" s="14">
        <f>'Costo de tareas'!$B$15</f>
        <v>0.1964027778</v>
      </c>
      <c r="G5276" s="15">
        <f>'Producción diaria'!$T$3*$L$2*$M$2*$N$2*E5276*1000/'Costo de tareas'!$B$14</f>
        <v>248.0877193</v>
      </c>
      <c r="H5276" s="16">
        <f>IF(G5276 &gt; 'Costo de tareas'!$B$13, 'Costo de tareas'!$B$13, IF(G5276 &lt; 'Costo de tareas'!$B$13*0.2, 0, 'Costo de tareas'!$B$13- G5276))</f>
        <v>39.28055556</v>
      </c>
      <c r="I5276" s="17">
        <f>IF(H5276=0,'Costo de tareas'!$B$13,'Costo de tareas'!$B$13-H5276)</f>
        <v>0</v>
      </c>
      <c r="J5276" s="2"/>
      <c r="K5276" s="2"/>
      <c r="P5276" s="2"/>
    </row>
    <row r="5277">
      <c r="A5277" s="3" t="s">
        <v>6911</v>
      </c>
      <c r="B5277" s="11" t="str">
        <f t="shared" si="1"/>
        <v>20110808</v>
      </c>
      <c r="C5277" s="12">
        <f t="shared" si="2"/>
        <v>40763</v>
      </c>
      <c r="D5277" s="3" t="str">
        <f t="shared" si="3"/>
        <v>19</v>
      </c>
      <c r="E5277" s="13">
        <v>37.4</v>
      </c>
      <c r="F5277" s="14">
        <f>'Costo de tareas'!$B$15</f>
        <v>0.1964027778</v>
      </c>
      <c r="G5277" s="15">
        <f>'Producción diaria'!$T$3*$L$2*$M$2*$N$2*E5277*1000/'Costo de tareas'!$B$14</f>
        <v>56.23321637</v>
      </c>
      <c r="H5277" s="16">
        <f>IF(G5277 &gt; 'Costo de tareas'!$B$13, 'Costo de tareas'!$B$13, IF(G5277 &lt; 'Costo de tareas'!$B$13*0.2, 0, 'Costo de tareas'!$B$13- G5277))</f>
        <v>39.28055556</v>
      </c>
      <c r="I5277" s="17">
        <f>IF(H5277=0,'Costo de tareas'!$B$13,'Costo de tareas'!$B$13-H5277)</f>
        <v>0</v>
      </c>
      <c r="J5277" s="2"/>
      <c r="K5277" s="2"/>
      <c r="P5277" s="2"/>
    </row>
    <row r="5278">
      <c r="A5278" s="3" t="s">
        <v>6913</v>
      </c>
      <c r="B5278" s="11" t="str">
        <f t="shared" si="1"/>
        <v>20110808</v>
      </c>
      <c r="C5278" s="12">
        <f t="shared" si="2"/>
        <v>40763</v>
      </c>
      <c r="D5278" s="3" t="str">
        <f t="shared" si="3"/>
        <v>20</v>
      </c>
      <c r="E5278" s="13">
        <v>0.0</v>
      </c>
      <c r="F5278" s="14">
        <f>'Costo de tareas'!$B$15</f>
        <v>0.1964027778</v>
      </c>
      <c r="G5278" s="15">
        <f>'Producción diaria'!$T$3*$L$2*$M$2*$N$2*E5278*1000/'Costo de tareas'!$B$14</f>
        <v>0</v>
      </c>
      <c r="H5278" s="16">
        <f>IF(G5278 &gt; 'Costo de tareas'!$B$13, 'Costo de tareas'!$B$13, IF(G5278 &lt; 'Costo de tareas'!$B$13*0.2, 0, 'Costo de tareas'!$B$13- G5278))</f>
        <v>0</v>
      </c>
      <c r="I5278" s="17">
        <f>IF(H5278=0,'Costo de tareas'!$B$13,'Costo de tareas'!$B$13-H5278)</f>
        <v>39.28055556</v>
      </c>
      <c r="J5278" s="2"/>
      <c r="K5278" s="2"/>
      <c r="P5278" s="2"/>
    </row>
    <row r="5279">
      <c r="A5279" s="3" t="s">
        <v>6915</v>
      </c>
      <c r="B5279" s="11" t="str">
        <f t="shared" si="1"/>
        <v>20110808</v>
      </c>
      <c r="C5279" s="12">
        <f t="shared" si="2"/>
        <v>40763</v>
      </c>
      <c r="D5279" s="3" t="str">
        <f t="shared" si="3"/>
        <v>21</v>
      </c>
      <c r="E5279" s="13">
        <v>0.0</v>
      </c>
      <c r="F5279" s="14">
        <f>'Costo de tareas'!$B$15</f>
        <v>0.1964027778</v>
      </c>
      <c r="G5279" s="15">
        <f>'Producción diaria'!$T$3*$L$2*$M$2*$N$2*E5279*1000/'Costo de tareas'!$B$14</f>
        <v>0</v>
      </c>
      <c r="H5279" s="16">
        <f>IF(G5279 &gt; 'Costo de tareas'!$B$13, 'Costo de tareas'!$B$13, IF(G5279 &lt; 'Costo de tareas'!$B$13*0.2, 0, 'Costo de tareas'!$B$13- G5279))</f>
        <v>0</v>
      </c>
      <c r="I5279" s="17">
        <f>IF(H5279=0,'Costo de tareas'!$B$13,'Costo de tareas'!$B$13-H5279)</f>
        <v>39.28055556</v>
      </c>
      <c r="J5279" s="2"/>
      <c r="K5279" s="2"/>
      <c r="P5279" s="2"/>
    </row>
    <row r="5280">
      <c r="A5280" s="3" t="s">
        <v>6916</v>
      </c>
      <c r="B5280" s="11" t="str">
        <f t="shared" si="1"/>
        <v>20110808</v>
      </c>
      <c r="C5280" s="12">
        <f t="shared" si="2"/>
        <v>40763</v>
      </c>
      <c r="D5280" s="3" t="str">
        <f t="shared" si="3"/>
        <v>22</v>
      </c>
      <c r="E5280" s="13">
        <v>0.0</v>
      </c>
      <c r="F5280" s="14">
        <f>'Costo de tareas'!$B$15</f>
        <v>0.1964027778</v>
      </c>
      <c r="G5280" s="15">
        <f>'Producción diaria'!$T$3*$L$2*$M$2*$N$2*E5280*1000/'Costo de tareas'!$B$14</f>
        <v>0</v>
      </c>
      <c r="H5280" s="16">
        <f>IF(G5280 &gt; 'Costo de tareas'!$B$13, 'Costo de tareas'!$B$13, IF(G5280 &lt; 'Costo de tareas'!$B$13*0.2, 0, 'Costo de tareas'!$B$13- G5280))</f>
        <v>0</v>
      </c>
      <c r="I5280" s="17">
        <f>IF(H5280=0,'Costo de tareas'!$B$13,'Costo de tareas'!$B$13-H5280)</f>
        <v>39.28055556</v>
      </c>
      <c r="J5280" s="2"/>
      <c r="K5280" s="2"/>
      <c r="P5280" s="2"/>
    </row>
    <row r="5281">
      <c r="A5281" s="3" t="s">
        <v>6918</v>
      </c>
      <c r="B5281" s="11" t="str">
        <f t="shared" si="1"/>
        <v>20110808</v>
      </c>
      <c r="C5281" s="12">
        <f t="shared" si="2"/>
        <v>40763</v>
      </c>
      <c r="D5281" s="3" t="str">
        <f t="shared" si="3"/>
        <v>23</v>
      </c>
      <c r="E5281" s="13">
        <v>0.0</v>
      </c>
      <c r="F5281" s="14">
        <f>'Costo de tareas'!$B$15</f>
        <v>0.1964027778</v>
      </c>
      <c r="G5281" s="15">
        <f>'Producción diaria'!$T$3*$L$2*$M$2*$N$2*E5281*1000/'Costo de tareas'!$B$14</f>
        <v>0</v>
      </c>
      <c r="H5281" s="16">
        <f>IF(G5281 &gt; 'Costo de tareas'!$B$13, 'Costo de tareas'!$B$13, IF(G5281 &lt; 'Costo de tareas'!$B$13*0.2, 0, 'Costo de tareas'!$B$13- G5281))</f>
        <v>0</v>
      </c>
      <c r="I5281" s="17">
        <f>IF(H5281=0,'Costo de tareas'!$B$13,'Costo de tareas'!$B$13-H5281)</f>
        <v>39.28055556</v>
      </c>
      <c r="J5281" s="2"/>
      <c r="K5281" s="2"/>
      <c r="P5281" s="2"/>
    </row>
    <row r="5282">
      <c r="A5282" s="3" t="s">
        <v>6919</v>
      </c>
      <c r="B5282" s="11" t="str">
        <f t="shared" si="1"/>
        <v>20110809</v>
      </c>
      <c r="C5282" s="12">
        <f t="shared" si="2"/>
        <v>40764</v>
      </c>
      <c r="D5282" s="3" t="str">
        <f t="shared" si="3"/>
        <v>00</v>
      </c>
      <c r="E5282" s="13">
        <v>0.0</v>
      </c>
      <c r="F5282" s="14">
        <f>'Costo de tareas'!$B$15</f>
        <v>0.1964027778</v>
      </c>
      <c r="G5282" s="15">
        <f>'Producción diaria'!$T$3*$L$2*$M$2*$N$2*E5282*1000/'Costo de tareas'!$B$14</f>
        <v>0</v>
      </c>
      <c r="H5282" s="16">
        <f>IF(G5282 &gt; 'Costo de tareas'!$B$13, 'Costo de tareas'!$B$13, IF(G5282 &lt; 'Costo de tareas'!$B$13*0.2, 0, 'Costo de tareas'!$B$13- G5282))</f>
        <v>0</v>
      </c>
      <c r="I5282" s="17">
        <f>IF(H5282=0,'Costo de tareas'!$B$13,'Costo de tareas'!$B$13-H5282)</f>
        <v>39.28055556</v>
      </c>
      <c r="J5282" s="2"/>
      <c r="K5282" s="2"/>
      <c r="P5282" s="2"/>
    </row>
    <row r="5283">
      <c r="A5283" s="3" t="s">
        <v>6920</v>
      </c>
      <c r="B5283" s="11" t="str">
        <f t="shared" si="1"/>
        <v>20110809</v>
      </c>
      <c r="C5283" s="12">
        <f t="shared" si="2"/>
        <v>40764</v>
      </c>
      <c r="D5283" s="3" t="str">
        <f t="shared" si="3"/>
        <v>01</v>
      </c>
      <c r="E5283" s="13">
        <v>0.0</v>
      </c>
      <c r="F5283" s="14">
        <f>'Costo de tareas'!$B$15</f>
        <v>0.1964027778</v>
      </c>
      <c r="G5283" s="15">
        <f>'Producción diaria'!$T$3*$L$2*$M$2*$N$2*E5283*1000/'Costo de tareas'!$B$14</f>
        <v>0</v>
      </c>
      <c r="H5283" s="16">
        <f>IF(G5283 &gt; 'Costo de tareas'!$B$13, 'Costo de tareas'!$B$13, IF(G5283 &lt; 'Costo de tareas'!$B$13*0.2, 0, 'Costo de tareas'!$B$13- G5283))</f>
        <v>0</v>
      </c>
      <c r="I5283" s="17">
        <f>IF(H5283=0,'Costo de tareas'!$B$13,'Costo de tareas'!$B$13-H5283)</f>
        <v>39.28055556</v>
      </c>
      <c r="J5283" s="2"/>
      <c r="K5283" s="2"/>
      <c r="P5283" s="2"/>
    </row>
    <row r="5284">
      <c r="A5284" s="3" t="s">
        <v>6922</v>
      </c>
      <c r="B5284" s="11" t="str">
        <f t="shared" si="1"/>
        <v>20110809</v>
      </c>
      <c r="C5284" s="12">
        <f t="shared" si="2"/>
        <v>40764</v>
      </c>
      <c r="D5284" s="3" t="str">
        <f t="shared" si="3"/>
        <v>02</v>
      </c>
      <c r="E5284" s="13">
        <v>0.0</v>
      </c>
      <c r="F5284" s="14">
        <f>'Costo de tareas'!$B$15</f>
        <v>0.1964027778</v>
      </c>
      <c r="G5284" s="15">
        <f>'Producción diaria'!$T$3*$L$2*$M$2*$N$2*E5284*1000/'Costo de tareas'!$B$14</f>
        <v>0</v>
      </c>
      <c r="H5284" s="16">
        <f>IF(G5284 &gt; 'Costo de tareas'!$B$13, 'Costo de tareas'!$B$13, IF(G5284 &lt; 'Costo de tareas'!$B$13*0.2, 0, 'Costo de tareas'!$B$13- G5284))</f>
        <v>0</v>
      </c>
      <c r="I5284" s="17">
        <f>IF(H5284=0,'Costo de tareas'!$B$13,'Costo de tareas'!$B$13-H5284)</f>
        <v>39.28055556</v>
      </c>
      <c r="J5284" s="2"/>
      <c r="K5284" s="2"/>
      <c r="P5284" s="2"/>
    </row>
    <row r="5285">
      <c r="A5285" s="3" t="s">
        <v>6923</v>
      </c>
      <c r="B5285" s="11" t="str">
        <f t="shared" si="1"/>
        <v>20110809</v>
      </c>
      <c r="C5285" s="12">
        <f t="shared" si="2"/>
        <v>40764</v>
      </c>
      <c r="D5285" s="3" t="str">
        <f t="shared" si="3"/>
        <v>03</v>
      </c>
      <c r="E5285" s="13">
        <v>0.0</v>
      </c>
      <c r="F5285" s="14">
        <f>'Costo de tareas'!$B$15</f>
        <v>0.1964027778</v>
      </c>
      <c r="G5285" s="15">
        <f>'Producción diaria'!$T$3*$L$2*$M$2*$N$2*E5285*1000/'Costo de tareas'!$B$14</f>
        <v>0</v>
      </c>
      <c r="H5285" s="16">
        <f>IF(G5285 &gt; 'Costo de tareas'!$B$13, 'Costo de tareas'!$B$13, IF(G5285 &lt; 'Costo de tareas'!$B$13*0.2, 0, 'Costo de tareas'!$B$13- G5285))</f>
        <v>0</v>
      </c>
      <c r="I5285" s="17">
        <f>IF(H5285=0,'Costo de tareas'!$B$13,'Costo de tareas'!$B$13-H5285)</f>
        <v>39.28055556</v>
      </c>
      <c r="J5285" s="2"/>
      <c r="K5285" s="2"/>
      <c r="P5285" s="2"/>
    </row>
    <row r="5286">
      <c r="A5286" s="3" t="s">
        <v>6925</v>
      </c>
      <c r="B5286" s="11" t="str">
        <f t="shared" si="1"/>
        <v>20110809</v>
      </c>
      <c r="C5286" s="12">
        <f t="shared" si="2"/>
        <v>40764</v>
      </c>
      <c r="D5286" s="3" t="str">
        <f t="shared" si="3"/>
        <v>04</v>
      </c>
      <c r="E5286" s="13">
        <v>0.0</v>
      </c>
      <c r="F5286" s="14">
        <f>'Costo de tareas'!$B$15</f>
        <v>0.1964027778</v>
      </c>
      <c r="G5286" s="15">
        <f>'Producción diaria'!$T$3*$L$2*$M$2*$N$2*E5286*1000/'Costo de tareas'!$B$14</f>
        <v>0</v>
      </c>
      <c r="H5286" s="16">
        <f>IF(G5286 &gt; 'Costo de tareas'!$B$13, 'Costo de tareas'!$B$13, IF(G5286 &lt; 'Costo de tareas'!$B$13*0.2, 0, 'Costo de tareas'!$B$13- G5286))</f>
        <v>0</v>
      </c>
      <c r="I5286" s="17">
        <f>IF(H5286=0,'Costo de tareas'!$B$13,'Costo de tareas'!$B$13-H5286)</f>
        <v>39.28055556</v>
      </c>
      <c r="J5286" s="2"/>
      <c r="K5286" s="2"/>
      <c r="P5286" s="2"/>
    </row>
    <row r="5287">
      <c r="A5287" s="3" t="s">
        <v>6926</v>
      </c>
      <c r="B5287" s="11" t="str">
        <f t="shared" si="1"/>
        <v>20110809</v>
      </c>
      <c r="C5287" s="12">
        <f t="shared" si="2"/>
        <v>40764</v>
      </c>
      <c r="D5287" s="3" t="str">
        <f t="shared" si="3"/>
        <v>05</v>
      </c>
      <c r="E5287" s="13">
        <v>0.0</v>
      </c>
      <c r="F5287" s="14">
        <f>'Costo de tareas'!$B$15</f>
        <v>0.1964027778</v>
      </c>
      <c r="G5287" s="15">
        <f>'Producción diaria'!$T$3*$L$2*$M$2*$N$2*E5287*1000/'Costo de tareas'!$B$14</f>
        <v>0</v>
      </c>
      <c r="H5287" s="16">
        <f>IF(G5287 &gt; 'Costo de tareas'!$B$13, 'Costo de tareas'!$B$13, IF(G5287 &lt; 'Costo de tareas'!$B$13*0.2, 0, 'Costo de tareas'!$B$13- G5287))</f>
        <v>0</v>
      </c>
      <c r="I5287" s="17">
        <f>IF(H5287=0,'Costo de tareas'!$B$13,'Costo de tareas'!$B$13-H5287)</f>
        <v>39.28055556</v>
      </c>
      <c r="J5287" s="2"/>
      <c r="K5287" s="2"/>
      <c r="P5287" s="2"/>
    </row>
    <row r="5288">
      <c r="A5288" s="3" t="s">
        <v>6927</v>
      </c>
      <c r="B5288" s="11" t="str">
        <f t="shared" si="1"/>
        <v>20110809</v>
      </c>
      <c r="C5288" s="12">
        <f t="shared" si="2"/>
        <v>40764</v>
      </c>
      <c r="D5288" s="3" t="str">
        <f t="shared" si="3"/>
        <v>06</v>
      </c>
      <c r="E5288" s="13">
        <v>92.0</v>
      </c>
      <c r="F5288" s="14">
        <f>'Costo de tareas'!$B$15</f>
        <v>0.1964027778</v>
      </c>
      <c r="G5288" s="15">
        <f>'Producción diaria'!$T$3*$L$2*$M$2*$N$2*E5288*1000/'Costo de tareas'!$B$14</f>
        <v>138.327698</v>
      </c>
      <c r="H5288" s="16">
        <f>IF(G5288 &gt; 'Costo de tareas'!$B$13, 'Costo de tareas'!$B$13, IF(G5288 &lt; 'Costo de tareas'!$B$13*0.2, 0, 'Costo de tareas'!$B$13- G5288))</f>
        <v>39.28055556</v>
      </c>
      <c r="I5288" s="17">
        <f>IF(H5288=0,'Costo de tareas'!$B$13,'Costo de tareas'!$B$13-H5288)</f>
        <v>0</v>
      </c>
      <c r="J5288" s="2"/>
      <c r="K5288" s="2"/>
      <c r="P5288" s="2"/>
    </row>
    <row r="5289">
      <c r="A5289" s="3" t="s">
        <v>6928</v>
      </c>
      <c r="B5289" s="11" t="str">
        <f t="shared" si="1"/>
        <v>20110809</v>
      </c>
      <c r="C5289" s="12">
        <f t="shared" si="2"/>
        <v>40764</v>
      </c>
      <c r="D5289" s="3" t="str">
        <f t="shared" si="3"/>
        <v>07</v>
      </c>
      <c r="E5289" s="13">
        <v>286.0</v>
      </c>
      <c r="F5289" s="14">
        <f>'Costo de tareas'!$B$15</f>
        <v>0.1964027778</v>
      </c>
      <c r="G5289" s="15">
        <f>'Producción diaria'!$T$3*$L$2*$M$2*$N$2*E5289*1000/'Costo de tareas'!$B$14</f>
        <v>430.0187135</v>
      </c>
      <c r="H5289" s="16">
        <f>IF(G5289 &gt; 'Costo de tareas'!$B$13, 'Costo de tareas'!$B$13, IF(G5289 &lt; 'Costo de tareas'!$B$13*0.2, 0, 'Costo de tareas'!$B$13- G5289))</f>
        <v>39.28055556</v>
      </c>
      <c r="I5289" s="17">
        <f>IF(H5289=0,'Costo de tareas'!$B$13,'Costo de tareas'!$B$13-H5289)</f>
        <v>0</v>
      </c>
      <c r="J5289" s="2"/>
      <c r="K5289" s="2"/>
      <c r="P5289" s="2"/>
    </row>
    <row r="5290">
      <c r="A5290" s="3" t="s">
        <v>6929</v>
      </c>
      <c r="B5290" s="11" t="str">
        <f t="shared" si="1"/>
        <v>20110809</v>
      </c>
      <c r="C5290" s="12">
        <f t="shared" si="2"/>
        <v>40764</v>
      </c>
      <c r="D5290" s="3" t="str">
        <f t="shared" si="3"/>
        <v>08</v>
      </c>
      <c r="E5290" s="13">
        <v>485.0</v>
      </c>
      <c r="F5290" s="14">
        <f>'Costo de tareas'!$B$15</f>
        <v>0.1964027778</v>
      </c>
      <c r="G5290" s="15">
        <f>'Producción diaria'!$T$3*$L$2*$M$2*$N$2*E5290*1000/'Costo de tareas'!$B$14</f>
        <v>729.2275385</v>
      </c>
      <c r="H5290" s="16">
        <f>IF(G5290 &gt; 'Costo de tareas'!$B$13, 'Costo de tareas'!$B$13, IF(G5290 &lt; 'Costo de tareas'!$B$13*0.2, 0, 'Costo de tareas'!$B$13- G5290))</f>
        <v>39.28055556</v>
      </c>
      <c r="I5290" s="17">
        <f>IF(H5290=0,'Costo de tareas'!$B$13,'Costo de tareas'!$B$13-H5290)</f>
        <v>0</v>
      </c>
      <c r="J5290" s="2"/>
      <c r="K5290" s="2"/>
      <c r="P5290" s="2"/>
    </row>
    <row r="5291">
      <c r="A5291" s="3" t="s">
        <v>6930</v>
      </c>
      <c r="B5291" s="11" t="str">
        <f t="shared" si="1"/>
        <v>20110809</v>
      </c>
      <c r="C5291" s="12">
        <f t="shared" si="2"/>
        <v>40764</v>
      </c>
      <c r="D5291" s="3" t="str">
        <f t="shared" si="3"/>
        <v>09</v>
      </c>
      <c r="E5291" s="13">
        <v>669.0</v>
      </c>
      <c r="F5291" s="14">
        <f>'Costo de tareas'!$B$15</f>
        <v>0.1964027778</v>
      </c>
      <c r="G5291" s="15">
        <f>'Producción diaria'!$T$3*$L$2*$M$2*$N$2*E5291*1000/'Costo de tareas'!$B$14</f>
        <v>1005.882935</v>
      </c>
      <c r="H5291" s="16">
        <f>IF(G5291 &gt; 'Costo de tareas'!$B$13, 'Costo de tareas'!$B$13, IF(G5291 &lt; 'Costo de tareas'!$B$13*0.2, 0, 'Costo de tareas'!$B$13- G5291))</f>
        <v>39.28055556</v>
      </c>
      <c r="I5291" s="17">
        <f>IF(H5291=0,'Costo de tareas'!$B$13,'Costo de tareas'!$B$13-H5291)</f>
        <v>0</v>
      </c>
      <c r="J5291" s="2"/>
      <c r="K5291" s="2"/>
      <c r="P5291" s="2"/>
    </row>
    <row r="5292">
      <c r="A5292" s="3" t="s">
        <v>6931</v>
      </c>
      <c r="B5292" s="11" t="str">
        <f t="shared" si="1"/>
        <v>20110809</v>
      </c>
      <c r="C5292" s="12">
        <f t="shared" si="2"/>
        <v>40764</v>
      </c>
      <c r="D5292" s="3" t="str">
        <f t="shared" si="3"/>
        <v>10</v>
      </c>
      <c r="E5292" s="13">
        <v>822.0</v>
      </c>
      <c r="F5292" s="14">
        <f>'Costo de tareas'!$B$15</f>
        <v>0.1964027778</v>
      </c>
      <c r="G5292" s="15">
        <f>'Producción diaria'!$T$3*$L$2*$M$2*$N$2*E5292*1000/'Costo de tareas'!$B$14</f>
        <v>1235.927911</v>
      </c>
      <c r="H5292" s="16">
        <f>IF(G5292 &gt; 'Costo de tareas'!$B$13, 'Costo de tareas'!$B$13, IF(G5292 &lt; 'Costo de tareas'!$B$13*0.2, 0, 'Costo de tareas'!$B$13- G5292))</f>
        <v>39.28055556</v>
      </c>
      <c r="I5292" s="17">
        <f>IF(H5292=0,'Costo de tareas'!$B$13,'Costo de tareas'!$B$13-H5292)</f>
        <v>0</v>
      </c>
      <c r="J5292" s="2"/>
      <c r="K5292" s="2"/>
      <c r="P5292" s="2"/>
    </row>
    <row r="5293">
      <c r="A5293" s="3" t="s">
        <v>6932</v>
      </c>
      <c r="B5293" s="11" t="str">
        <f t="shared" si="1"/>
        <v>20110809</v>
      </c>
      <c r="C5293" s="12">
        <f t="shared" si="2"/>
        <v>40764</v>
      </c>
      <c r="D5293" s="3" t="str">
        <f t="shared" si="3"/>
        <v>11</v>
      </c>
      <c r="E5293" s="13">
        <v>932.0</v>
      </c>
      <c r="F5293" s="14">
        <f>'Costo de tareas'!$B$15</f>
        <v>0.1964027778</v>
      </c>
      <c r="G5293" s="15">
        <f>'Producción diaria'!$T$3*$L$2*$M$2*$N$2*E5293*1000/'Costo de tareas'!$B$14</f>
        <v>1401.319724</v>
      </c>
      <c r="H5293" s="16">
        <f>IF(G5293 &gt; 'Costo de tareas'!$B$13, 'Costo de tareas'!$B$13, IF(G5293 &lt; 'Costo de tareas'!$B$13*0.2, 0, 'Costo de tareas'!$B$13- G5293))</f>
        <v>39.28055556</v>
      </c>
      <c r="I5293" s="17">
        <f>IF(H5293=0,'Costo de tareas'!$B$13,'Costo de tareas'!$B$13-H5293)</f>
        <v>0</v>
      </c>
      <c r="J5293" s="2"/>
      <c r="K5293" s="2"/>
      <c r="P5293" s="2"/>
    </row>
    <row r="5294">
      <c r="A5294" s="3" t="s">
        <v>6933</v>
      </c>
      <c r="B5294" s="11" t="str">
        <f t="shared" si="1"/>
        <v>20110809</v>
      </c>
      <c r="C5294" s="12">
        <f t="shared" si="2"/>
        <v>40764</v>
      </c>
      <c r="D5294" s="3" t="str">
        <f t="shared" si="3"/>
        <v>12</v>
      </c>
      <c r="E5294" s="13">
        <v>964.0</v>
      </c>
      <c r="F5294" s="14">
        <f>'Costo de tareas'!$B$15</f>
        <v>0.1964027778</v>
      </c>
      <c r="G5294" s="15">
        <f>'Producción diaria'!$T$3*$L$2*$M$2*$N$2*E5294*1000/'Costo de tareas'!$B$14</f>
        <v>1449.433705</v>
      </c>
      <c r="H5294" s="16">
        <f>IF(G5294 &gt; 'Costo de tareas'!$B$13, 'Costo de tareas'!$B$13, IF(G5294 &lt; 'Costo de tareas'!$B$13*0.2, 0, 'Costo de tareas'!$B$13- G5294))</f>
        <v>39.28055556</v>
      </c>
      <c r="I5294" s="17">
        <f>IF(H5294=0,'Costo de tareas'!$B$13,'Costo de tareas'!$B$13-H5294)</f>
        <v>0</v>
      </c>
      <c r="J5294" s="2"/>
      <c r="K5294" s="2"/>
      <c r="P5294" s="2"/>
    </row>
    <row r="5295">
      <c r="A5295" s="3" t="s">
        <v>6935</v>
      </c>
      <c r="B5295" s="11" t="str">
        <f t="shared" si="1"/>
        <v>20110809</v>
      </c>
      <c r="C5295" s="12">
        <f t="shared" si="2"/>
        <v>40764</v>
      </c>
      <c r="D5295" s="3" t="str">
        <f t="shared" si="3"/>
        <v>13</v>
      </c>
      <c r="E5295" s="13">
        <v>945.0</v>
      </c>
      <c r="F5295" s="14">
        <f>'Costo de tareas'!$B$15</f>
        <v>0.1964027778</v>
      </c>
      <c r="G5295" s="15">
        <f>'Producción diaria'!$T$3*$L$2*$M$2*$N$2*E5295*1000/'Costo de tareas'!$B$14</f>
        <v>1420.866029</v>
      </c>
      <c r="H5295" s="16">
        <f>IF(G5295 &gt; 'Costo de tareas'!$B$13, 'Costo de tareas'!$B$13, IF(G5295 &lt; 'Costo de tareas'!$B$13*0.2, 0, 'Costo de tareas'!$B$13- G5295))</f>
        <v>39.28055556</v>
      </c>
      <c r="I5295" s="17">
        <f>IF(H5295=0,'Costo de tareas'!$B$13,'Costo de tareas'!$B$13-H5295)</f>
        <v>0</v>
      </c>
      <c r="J5295" s="2"/>
      <c r="K5295" s="2"/>
      <c r="P5295" s="2"/>
    </row>
    <row r="5296">
      <c r="A5296" s="3" t="s">
        <v>6937</v>
      </c>
      <c r="B5296" s="11" t="str">
        <f t="shared" si="1"/>
        <v>20110809</v>
      </c>
      <c r="C5296" s="12">
        <f t="shared" si="2"/>
        <v>40764</v>
      </c>
      <c r="D5296" s="3" t="str">
        <f t="shared" si="3"/>
        <v>14</v>
      </c>
      <c r="E5296" s="13">
        <v>866.0</v>
      </c>
      <c r="F5296" s="14">
        <f>'Costo de tareas'!$B$15</f>
        <v>0.1964027778</v>
      </c>
      <c r="G5296" s="15">
        <f>'Producción diaria'!$T$3*$L$2*$M$2*$N$2*E5296*1000/'Costo de tareas'!$B$14</f>
        <v>1302.084636</v>
      </c>
      <c r="H5296" s="16">
        <f>IF(G5296 &gt; 'Costo de tareas'!$B$13, 'Costo de tareas'!$B$13, IF(G5296 &lt; 'Costo de tareas'!$B$13*0.2, 0, 'Costo de tareas'!$B$13- G5296))</f>
        <v>39.28055556</v>
      </c>
      <c r="I5296" s="17">
        <f>IF(H5296=0,'Costo de tareas'!$B$13,'Costo de tareas'!$B$13-H5296)</f>
        <v>0</v>
      </c>
      <c r="J5296" s="2"/>
      <c r="K5296" s="2"/>
      <c r="P5296" s="2"/>
    </row>
    <row r="5297">
      <c r="A5297" s="3" t="s">
        <v>6939</v>
      </c>
      <c r="B5297" s="11" t="str">
        <f t="shared" si="1"/>
        <v>20110809</v>
      </c>
      <c r="C5297" s="12">
        <f t="shared" si="2"/>
        <v>40764</v>
      </c>
      <c r="D5297" s="3" t="str">
        <f t="shared" si="3"/>
        <v>15</v>
      </c>
      <c r="E5297" s="13">
        <v>729.0</v>
      </c>
      <c r="F5297" s="14">
        <f>'Costo de tareas'!$B$15</f>
        <v>0.1964027778</v>
      </c>
      <c r="G5297" s="15">
        <f>'Producción diaria'!$T$3*$L$2*$M$2*$N$2*E5297*1000/'Costo de tareas'!$B$14</f>
        <v>1096.096651</v>
      </c>
      <c r="H5297" s="16">
        <f>IF(G5297 &gt; 'Costo de tareas'!$B$13, 'Costo de tareas'!$B$13, IF(G5297 &lt; 'Costo de tareas'!$B$13*0.2, 0, 'Costo de tareas'!$B$13- G5297))</f>
        <v>39.28055556</v>
      </c>
      <c r="I5297" s="17">
        <f>IF(H5297=0,'Costo de tareas'!$B$13,'Costo de tareas'!$B$13-H5297)</f>
        <v>0</v>
      </c>
      <c r="J5297" s="2"/>
      <c r="K5297" s="2"/>
      <c r="P5297" s="2"/>
    </row>
    <row r="5298">
      <c r="A5298" s="3" t="s">
        <v>6940</v>
      </c>
      <c r="B5298" s="11" t="str">
        <f t="shared" si="1"/>
        <v>20110809</v>
      </c>
      <c r="C5298" s="12">
        <f t="shared" si="2"/>
        <v>40764</v>
      </c>
      <c r="D5298" s="3" t="str">
        <f t="shared" si="3"/>
        <v>16</v>
      </c>
      <c r="E5298" s="13">
        <v>557.0</v>
      </c>
      <c r="F5298" s="14">
        <f>'Costo de tareas'!$B$15</f>
        <v>0.1964027778</v>
      </c>
      <c r="G5298" s="15">
        <f>'Producción diaria'!$T$3*$L$2*$M$2*$N$2*E5298*1000/'Costo de tareas'!$B$14</f>
        <v>837.4839979</v>
      </c>
      <c r="H5298" s="16">
        <f>IF(G5298 &gt; 'Costo de tareas'!$B$13, 'Costo de tareas'!$B$13, IF(G5298 &lt; 'Costo de tareas'!$B$13*0.2, 0, 'Costo de tareas'!$B$13- G5298))</f>
        <v>39.28055556</v>
      </c>
      <c r="I5298" s="17">
        <f>IF(H5298=0,'Costo de tareas'!$B$13,'Costo de tareas'!$B$13-H5298)</f>
        <v>0</v>
      </c>
      <c r="J5298" s="2"/>
      <c r="K5298" s="2"/>
      <c r="P5298" s="2"/>
    </row>
    <row r="5299">
      <c r="A5299" s="3" t="s">
        <v>6942</v>
      </c>
      <c r="B5299" s="11" t="str">
        <f t="shared" si="1"/>
        <v>20110809</v>
      </c>
      <c r="C5299" s="12">
        <f t="shared" si="2"/>
        <v>40764</v>
      </c>
      <c r="D5299" s="3" t="str">
        <f t="shared" si="3"/>
        <v>17</v>
      </c>
      <c r="E5299" s="13">
        <v>358.0</v>
      </c>
      <c r="F5299" s="14">
        <f>'Costo de tareas'!$B$15</f>
        <v>0.1964027778</v>
      </c>
      <c r="G5299" s="15">
        <f>'Producción diaria'!$T$3*$L$2*$M$2*$N$2*E5299*1000/'Costo de tareas'!$B$14</f>
        <v>538.2751728</v>
      </c>
      <c r="H5299" s="16">
        <f>IF(G5299 &gt; 'Costo de tareas'!$B$13, 'Costo de tareas'!$B$13, IF(G5299 &lt; 'Costo de tareas'!$B$13*0.2, 0, 'Costo de tareas'!$B$13- G5299))</f>
        <v>39.28055556</v>
      </c>
      <c r="I5299" s="17">
        <f>IF(H5299=0,'Costo de tareas'!$B$13,'Costo de tareas'!$B$13-H5299)</f>
        <v>0</v>
      </c>
      <c r="J5299" s="2"/>
      <c r="K5299" s="2"/>
      <c r="P5299" s="2"/>
    </row>
    <row r="5300">
      <c r="A5300" s="3" t="s">
        <v>6944</v>
      </c>
      <c r="B5300" s="11" t="str">
        <f t="shared" si="1"/>
        <v>20110809</v>
      </c>
      <c r="C5300" s="12">
        <f t="shared" si="2"/>
        <v>40764</v>
      </c>
      <c r="D5300" s="3" t="str">
        <f t="shared" si="3"/>
        <v>18</v>
      </c>
      <c r="E5300" s="13">
        <v>16.0</v>
      </c>
      <c r="F5300" s="14">
        <f>'Costo de tareas'!$B$15</f>
        <v>0.1964027778</v>
      </c>
      <c r="G5300" s="15">
        <f>'Producción diaria'!$T$3*$L$2*$M$2*$N$2*E5300*1000/'Costo de tareas'!$B$14</f>
        <v>24.05699096</v>
      </c>
      <c r="H5300" s="16">
        <f>IF(G5300 &gt; 'Costo de tareas'!$B$13, 'Costo de tareas'!$B$13, IF(G5300 &lt; 'Costo de tareas'!$B$13*0.2, 0, 'Costo de tareas'!$B$13- G5300))</f>
        <v>15.22356459</v>
      </c>
      <c r="I5300" s="17">
        <f>IF(H5300=0,'Costo de tareas'!$B$13,'Costo de tareas'!$B$13-H5300)</f>
        <v>24.05699096</v>
      </c>
      <c r="J5300" s="2"/>
      <c r="K5300" s="2"/>
      <c r="P5300" s="2"/>
    </row>
    <row r="5301">
      <c r="A5301" s="3" t="s">
        <v>6945</v>
      </c>
      <c r="B5301" s="11" t="str">
        <f t="shared" si="1"/>
        <v>20110809</v>
      </c>
      <c r="C5301" s="12">
        <f t="shared" si="2"/>
        <v>40764</v>
      </c>
      <c r="D5301" s="3" t="str">
        <f t="shared" si="3"/>
        <v>19</v>
      </c>
      <c r="E5301" s="13">
        <v>378.35</v>
      </c>
      <c r="F5301" s="14">
        <f>'Costo de tareas'!$B$15</f>
        <v>0.1964027778</v>
      </c>
      <c r="G5301" s="15">
        <f>'Producción diaria'!$T$3*$L$2*$M$2*$N$2*E5301*1000/'Costo de tareas'!$B$14</f>
        <v>568.8726582</v>
      </c>
      <c r="H5301" s="16">
        <f>IF(G5301 &gt; 'Costo de tareas'!$B$13, 'Costo de tareas'!$B$13, IF(G5301 &lt; 'Costo de tareas'!$B$13*0.2, 0, 'Costo de tareas'!$B$13- G5301))</f>
        <v>39.28055556</v>
      </c>
      <c r="I5301" s="17">
        <f>IF(H5301=0,'Costo de tareas'!$B$13,'Costo de tareas'!$B$13-H5301)</f>
        <v>0</v>
      </c>
      <c r="J5301" s="2"/>
      <c r="K5301" s="2"/>
      <c r="P5301" s="2"/>
    </row>
    <row r="5302">
      <c r="A5302" s="3" t="s">
        <v>6947</v>
      </c>
      <c r="B5302" s="11" t="str">
        <f t="shared" si="1"/>
        <v>20110809</v>
      </c>
      <c r="C5302" s="12">
        <f t="shared" si="2"/>
        <v>40764</v>
      </c>
      <c r="D5302" s="3" t="str">
        <f t="shared" si="3"/>
        <v>20</v>
      </c>
      <c r="E5302" s="13">
        <v>0.0</v>
      </c>
      <c r="F5302" s="14">
        <f>'Costo de tareas'!$B$15</f>
        <v>0.1964027778</v>
      </c>
      <c r="G5302" s="15">
        <f>'Producción diaria'!$T$3*$L$2*$M$2*$N$2*E5302*1000/'Costo de tareas'!$B$14</f>
        <v>0</v>
      </c>
      <c r="H5302" s="16">
        <f>IF(G5302 &gt; 'Costo de tareas'!$B$13, 'Costo de tareas'!$B$13, IF(G5302 &lt; 'Costo de tareas'!$B$13*0.2, 0, 'Costo de tareas'!$B$13- G5302))</f>
        <v>0</v>
      </c>
      <c r="I5302" s="17">
        <f>IF(H5302=0,'Costo de tareas'!$B$13,'Costo de tareas'!$B$13-H5302)</f>
        <v>39.28055556</v>
      </c>
      <c r="J5302" s="2"/>
      <c r="K5302" s="2"/>
      <c r="P5302" s="2"/>
    </row>
    <row r="5303">
      <c r="A5303" s="3" t="s">
        <v>6949</v>
      </c>
      <c r="B5303" s="11" t="str">
        <f t="shared" si="1"/>
        <v>20110809</v>
      </c>
      <c r="C5303" s="12">
        <f t="shared" si="2"/>
        <v>40764</v>
      </c>
      <c r="D5303" s="3" t="str">
        <f t="shared" si="3"/>
        <v>21</v>
      </c>
      <c r="E5303" s="13">
        <v>0.0</v>
      </c>
      <c r="F5303" s="14">
        <f>'Costo de tareas'!$B$15</f>
        <v>0.1964027778</v>
      </c>
      <c r="G5303" s="15">
        <f>'Producción diaria'!$T$3*$L$2*$M$2*$N$2*E5303*1000/'Costo de tareas'!$B$14</f>
        <v>0</v>
      </c>
      <c r="H5303" s="16">
        <f>IF(G5303 &gt; 'Costo de tareas'!$B$13, 'Costo de tareas'!$B$13, IF(G5303 &lt; 'Costo de tareas'!$B$13*0.2, 0, 'Costo de tareas'!$B$13- G5303))</f>
        <v>0</v>
      </c>
      <c r="I5303" s="17">
        <f>IF(H5303=0,'Costo de tareas'!$B$13,'Costo de tareas'!$B$13-H5303)</f>
        <v>39.28055556</v>
      </c>
      <c r="J5303" s="2"/>
      <c r="K5303" s="2"/>
      <c r="P5303" s="2"/>
    </row>
    <row r="5304">
      <c r="A5304" s="3" t="s">
        <v>6950</v>
      </c>
      <c r="B5304" s="11" t="str">
        <f t="shared" si="1"/>
        <v>20110809</v>
      </c>
      <c r="C5304" s="12">
        <f t="shared" si="2"/>
        <v>40764</v>
      </c>
      <c r="D5304" s="3" t="str">
        <f t="shared" si="3"/>
        <v>22</v>
      </c>
      <c r="E5304" s="13">
        <v>0.0</v>
      </c>
      <c r="F5304" s="14">
        <f>'Costo de tareas'!$B$15</f>
        <v>0.1964027778</v>
      </c>
      <c r="G5304" s="15">
        <f>'Producción diaria'!$T$3*$L$2*$M$2*$N$2*E5304*1000/'Costo de tareas'!$B$14</f>
        <v>0</v>
      </c>
      <c r="H5304" s="16">
        <f>IF(G5304 &gt; 'Costo de tareas'!$B$13, 'Costo de tareas'!$B$13, IF(G5304 &lt; 'Costo de tareas'!$B$13*0.2, 0, 'Costo de tareas'!$B$13- G5304))</f>
        <v>0</v>
      </c>
      <c r="I5304" s="17">
        <f>IF(H5304=0,'Costo de tareas'!$B$13,'Costo de tareas'!$B$13-H5304)</f>
        <v>39.28055556</v>
      </c>
      <c r="J5304" s="2"/>
      <c r="K5304" s="2"/>
      <c r="P5304" s="2"/>
    </row>
    <row r="5305">
      <c r="A5305" s="3" t="s">
        <v>6951</v>
      </c>
      <c r="B5305" s="11" t="str">
        <f t="shared" si="1"/>
        <v>20110809</v>
      </c>
      <c r="C5305" s="12">
        <f t="shared" si="2"/>
        <v>40764</v>
      </c>
      <c r="D5305" s="3" t="str">
        <f t="shared" si="3"/>
        <v>23</v>
      </c>
      <c r="E5305" s="13">
        <v>0.0</v>
      </c>
      <c r="F5305" s="14">
        <f>'Costo de tareas'!$B$15</f>
        <v>0.1964027778</v>
      </c>
      <c r="G5305" s="15">
        <f>'Producción diaria'!$T$3*$L$2*$M$2*$N$2*E5305*1000/'Costo de tareas'!$B$14</f>
        <v>0</v>
      </c>
      <c r="H5305" s="16">
        <f>IF(G5305 &gt; 'Costo de tareas'!$B$13, 'Costo de tareas'!$B$13, IF(G5305 &lt; 'Costo de tareas'!$B$13*0.2, 0, 'Costo de tareas'!$B$13- G5305))</f>
        <v>0</v>
      </c>
      <c r="I5305" s="17">
        <f>IF(H5305=0,'Costo de tareas'!$B$13,'Costo de tareas'!$B$13-H5305)</f>
        <v>39.28055556</v>
      </c>
      <c r="J5305" s="2"/>
      <c r="K5305" s="2"/>
      <c r="P5305" s="2"/>
    </row>
    <row r="5306">
      <c r="A5306" s="3" t="s">
        <v>6952</v>
      </c>
      <c r="B5306" s="11" t="str">
        <f t="shared" si="1"/>
        <v>20110810</v>
      </c>
      <c r="C5306" s="12">
        <f t="shared" si="2"/>
        <v>40765</v>
      </c>
      <c r="D5306" s="3" t="str">
        <f t="shared" si="3"/>
        <v>00</v>
      </c>
      <c r="E5306" s="13">
        <v>0.0</v>
      </c>
      <c r="F5306" s="14">
        <f>'Costo de tareas'!$B$15</f>
        <v>0.1964027778</v>
      </c>
      <c r="G5306" s="15">
        <f>'Producción diaria'!$T$3*$L$2*$M$2*$N$2*E5306*1000/'Costo de tareas'!$B$14</f>
        <v>0</v>
      </c>
      <c r="H5306" s="16">
        <f>IF(G5306 &gt; 'Costo de tareas'!$B$13, 'Costo de tareas'!$B$13, IF(G5306 &lt; 'Costo de tareas'!$B$13*0.2, 0, 'Costo de tareas'!$B$13- G5306))</f>
        <v>0</v>
      </c>
      <c r="I5306" s="17">
        <f>IF(H5306=0,'Costo de tareas'!$B$13,'Costo de tareas'!$B$13-H5306)</f>
        <v>39.28055556</v>
      </c>
      <c r="J5306" s="2"/>
      <c r="K5306" s="2"/>
      <c r="P5306" s="2"/>
    </row>
    <row r="5307">
      <c r="A5307" s="3" t="s">
        <v>6953</v>
      </c>
      <c r="B5307" s="11" t="str">
        <f t="shared" si="1"/>
        <v>20110810</v>
      </c>
      <c r="C5307" s="12">
        <f t="shared" si="2"/>
        <v>40765</v>
      </c>
      <c r="D5307" s="3" t="str">
        <f t="shared" si="3"/>
        <v>01</v>
      </c>
      <c r="E5307" s="13">
        <v>0.0</v>
      </c>
      <c r="F5307" s="14">
        <f>'Costo de tareas'!$B$15</f>
        <v>0.1964027778</v>
      </c>
      <c r="G5307" s="15">
        <f>'Producción diaria'!$T$3*$L$2*$M$2*$N$2*E5307*1000/'Costo de tareas'!$B$14</f>
        <v>0</v>
      </c>
      <c r="H5307" s="16">
        <f>IF(G5307 &gt; 'Costo de tareas'!$B$13, 'Costo de tareas'!$B$13, IF(G5307 &lt; 'Costo de tareas'!$B$13*0.2, 0, 'Costo de tareas'!$B$13- G5307))</f>
        <v>0</v>
      </c>
      <c r="I5307" s="17">
        <f>IF(H5307=0,'Costo de tareas'!$B$13,'Costo de tareas'!$B$13-H5307)</f>
        <v>39.28055556</v>
      </c>
      <c r="J5307" s="2"/>
      <c r="K5307" s="2"/>
      <c r="P5307" s="2"/>
    </row>
    <row r="5308">
      <c r="A5308" s="3" t="s">
        <v>6954</v>
      </c>
      <c r="B5308" s="11" t="str">
        <f t="shared" si="1"/>
        <v>20110810</v>
      </c>
      <c r="C5308" s="12">
        <f t="shared" si="2"/>
        <v>40765</v>
      </c>
      <c r="D5308" s="3" t="str">
        <f t="shared" si="3"/>
        <v>02</v>
      </c>
      <c r="E5308" s="13">
        <v>0.0</v>
      </c>
      <c r="F5308" s="14">
        <f>'Costo de tareas'!$B$15</f>
        <v>0.1964027778</v>
      </c>
      <c r="G5308" s="15">
        <f>'Producción diaria'!$T$3*$L$2*$M$2*$N$2*E5308*1000/'Costo de tareas'!$B$14</f>
        <v>0</v>
      </c>
      <c r="H5308" s="16">
        <f>IF(G5308 &gt; 'Costo de tareas'!$B$13, 'Costo de tareas'!$B$13, IF(G5308 &lt; 'Costo de tareas'!$B$13*0.2, 0, 'Costo de tareas'!$B$13- G5308))</f>
        <v>0</v>
      </c>
      <c r="I5308" s="17">
        <f>IF(H5308=0,'Costo de tareas'!$B$13,'Costo de tareas'!$B$13-H5308)</f>
        <v>39.28055556</v>
      </c>
      <c r="J5308" s="2"/>
      <c r="K5308" s="2"/>
      <c r="P5308" s="2"/>
    </row>
    <row r="5309">
      <c r="A5309" s="3" t="s">
        <v>6955</v>
      </c>
      <c r="B5309" s="11" t="str">
        <f t="shared" si="1"/>
        <v>20110810</v>
      </c>
      <c r="C5309" s="12">
        <f t="shared" si="2"/>
        <v>40765</v>
      </c>
      <c r="D5309" s="3" t="str">
        <f t="shared" si="3"/>
        <v>03</v>
      </c>
      <c r="E5309" s="13">
        <v>0.0</v>
      </c>
      <c r="F5309" s="14">
        <f>'Costo de tareas'!$B$15</f>
        <v>0.1964027778</v>
      </c>
      <c r="G5309" s="15">
        <f>'Producción diaria'!$T$3*$L$2*$M$2*$N$2*E5309*1000/'Costo de tareas'!$B$14</f>
        <v>0</v>
      </c>
      <c r="H5309" s="16">
        <f>IF(G5309 &gt; 'Costo de tareas'!$B$13, 'Costo de tareas'!$B$13, IF(G5309 &lt; 'Costo de tareas'!$B$13*0.2, 0, 'Costo de tareas'!$B$13- G5309))</f>
        <v>0</v>
      </c>
      <c r="I5309" s="17">
        <f>IF(H5309=0,'Costo de tareas'!$B$13,'Costo de tareas'!$B$13-H5309)</f>
        <v>39.28055556</v>
      </c>
      <c r="J5309" s="2"/>
      <c r="K5309" s="2"/>
      <c r="P5309" s="2"/>
    </row>
    <row r="5310">
      <c r="A5310" s="3" t="s">
        <v>6956</v>
      </c>
      <c r="B5310" s="11" t="str">
        <f t="shared" si="1"/>
        <v>20110810</v>
      </c>
      <c r="C5310" s="12">
        <f t="shared" si="2"/>
        <v>40765</v>
      </c>
      <c r="D5310" s="3" t="str">
        <f t="shared" si="3"/>
        <v>04</v>
      </c>
      <c r="E5310" s="13">
        <v>0.0</v>
      </c>
      <c r="F5310" s="14">
        <f>'Costo de tareas'!$B$15</f>
        <v>0.1964027778</v>
      </c>
      <c r="G5310" s="15">
        <f>'Producción diaria'!$T$3*$L$2*$M$2*$N$2*E5310*1000/'Costo de tareas'!$B$14</f>
        <v>0</v>
      </c>
      <c r="H5310" s="16">
        <f>IF(G5310 &gt; 'Costo de tareas'!$B$13, 'Costo de tareas'!$B$13, IF(G5310 &lt; 'Costo de tareas'!$B$13*0.2, 0, 'Costo de tareas'!$B$13- G5310))</f>
        <v>0</v>
      </c>
      <c r="I5310" s="17">
        <f>IF(H5310=0,'Costo de tareas'!$B$13,'Costo de tareas'!$B$13-H5310)</f>
        <v>39.28055556</v>
      </c>
      <c r="J5310" s="2"/>
      <c r="K5310" s="2"/>
      <c r="P5310" s="2"/>
    </row>
    <row r="5311">
      <c r="A5311" s="3" t="s">
        <v>6957</v>
      </c>
      <c r="B5311" s="11" t="str">
        <f t="shared" si="1"/>
        <v>20110810</v>
      </c>
      <c r="C5311" s="12">
        <f t="shared" si="2"/>
        <v>40765</v>
      </c>
      <c r="D5311" s="3" t="str">
        <f t="shared" si="3"/>
        <v>05</v>
      </c>
      <c r="E5311" s="13">
        <v>0.0</v>
      </c>
      <c r="F5311" s="14">
        <f>'Costo de tareas'!$B$15</f>
        <v>0.1964027778</v>
      </c>
      <c r="G5311" s="15">
        <f>'Producción diaria'!$T$3*$L$2*$M$2*$N$2*E5311*1000/'Costo de tareas'!$B$14</f>
        <v>0</v>
      </c>
      <c r="H5311" s="16">
        <f>IF(G5311 &gt; 'Costo de tareas'!$B$13, 'Costo de tareas'!$B$13, IF(G5311 &lt; 'Costo de tareas'!$B$13*0.2, 0, 'Costo de tareas'!$B$13- G5311))</f>
        <v>0</v>
      </c>
      <c r="I5311" s="17">
        <f>IF(H5311=0,'Costo de tareas'!$B$13,'Costo de tareas'!$B$13-H5311)</f>
        <v>39.28055556</v>
      </c>
      <c r="J5311" s="2"/>
      <c r="K5311" s="2"/>
      <c r="P5311" s="2"/>
    </row>
    <row r="5312">
      <c r="A5312" s="3" t="s">
        <v>6958</v>
      </c>
      <c r="B5312" s="11" t="str">
        <f t="shared" si="1"/>
        <v>20110810</v>
      </c>
      <c r="C5312" s="12">
        <f t="shared" si="2"/>
        <v>40765</v>
      </c>
      <c r="D5312" s="3" t="str">
        <f t="shared" si="3"/>
        <v>06</v>
      </c>
      <c r="E5312" s="13">
        <v>86.0</v>
      </c>
      <c r="F5312" s="14">
        <f>'Costo de tareas'!$B$15</f>
        <v>0.1964027778</v>
      </c>
      <c r="G5312" s="15">
        <f>'Producción diaria'!$T$3*$L$2*$M$2*$N$2*E5312*1000/'Costo de tareas'!$B$14</f>
        <v>129.3063264</v>
      </c>
      <c r="H5312" s="16">
        <f>IF(G5312 &gt; 'Costo de tareas'!$B$13, 'Costo de tareas'!$B$13, IF(G5312 &lt; 'Costo de tareas'!$B$13*0.2, 0, 'Costo de tareas'!$B$13- G5312))</f>
        <v>39.28055556</v>
      </c>
      <c r="I5312" s="17">
        <f>IF(H5312=0,'Costo de tareas'!$B$13,'Costo de tareas'!$B$13-H5312)</f>
        <v>0</v>
      </c>
      <c r="J5312" s="2"/>
      <c r="K5312" s="2"/>
      <c r="P5312" s="2"/>
    </row>
    <row r="5313">
      <c r="A5313" s="3" t="s">
        <v>6959</v>
      </c>
      <c r="B5313" s="11" t="str">
        <f t="shared" si="1"/>
        <v>20110810</v>
      </c>
      <c r="C5313" s="12">
        <f t="shared" si="2"/>
        <v>40765</v>
      </c>
      <c r="D5313" s="3" t="str">
        <f t="shared" si="3"/>
        <v>07</v>
      </c>
      <c r="E5313" s="13">
        <v>271.0</v>
      </c>
      <c r="F5313" s="14">
        <f>'Costo de tareas'!$B$15</f>
        <v>0.1964027778</v>
      </c>
      <c r="G5313" s="15">
        <f>'Producción diaria'!$T$3*$L$2*$M$2*$N$2*E5313*1000/'Costo de tareas'!$B$14</f>
        <v>407.4652844</v>
      </c>
      <c r="H5313" s="16">
        <f>IF(G5313 &gt; 'Costo de tareas'!$B$13, 'Costo de tareas'!$B$13, IF(G5313 &lt; 'Costo de tareas'!$B$13*0.2, 0, 'Costo de tareas'!$B$13- G5313))</f>
        <v>39.28055556</v>
      </c>
      <c r="I5313" s="17">
        <f>IF(H5313=0,'Costo de tareas'!$B$13,'Costo de tareas'!$B$13-H5313)</f>
        <v>0</v>
      </c>
      <c r="J5313" s="2"/>
      <c r="K5313" s="2"/>
      <c r="P5313" s="2"/>
    </row>
    <row r="5314">
      <c r="A5314" s="3" t="s">
        <v>6961</v>
      </c>
      <c r="B5314" s="11" t="str">
        <f t="shared" si="1"/>
        <v>20110810</v>
      </c>
      <c r="C5314" s="12">
        <f t="shared" si="2"/>
        <v>40765</v>
      </c>
      <c r="D5314" s="3" t="str">
        <f t="shared" si="3"/>
        <v>08</v>
      </c>
      <c r="E5314" s="13">
        <v>47.0</v>
      </c>
      <c r="F5314" s="14">
        <f>'Costo de tareas'!$B$15</f>
        <v>0.1964027778</v>
      </c>
      <c r="G5314" s="15">
        <f>'Producción diaria'!$T$3*$L$2*$M$2*$N$2*E5314*1000/'Costo de tareas'!$B$14</f>
        <v>70.66741095</v>
      </c>
      <c r="H5314" s="16">
        <f>IF(G5314 &gt; 'Costo de tareas'!$B$13, 'Costo de tareas'!$B$13, IF(G5314 &lt; 'Costo de tareas'!$B$13*0.2, 0, 'Costo de tareas'!$B$13- G5314))</f>
        <v>39.28055556</v>
      </c>
      <c r="I5314" s="17">
        <f>IF(H5314=0,'Costo de tareas'!$B$13,'Costo de tareas'!$B$13-H5314)</f>
        <v>0</v>
      </c>
      <c r="J5314" s="2"/>
      <c r="K5314" s="2"/>
      <c r="P5314" s="2"/>
    </row>
    <row r="5315">
      <c r="A5315" s="3" t="s">
        <v>6962</v>
      </c>
      <c r="B5315" s="11" t="str">
        <f t="shared" si="1"/>
        <v>20110810</v>
      </c>
      <c r="C5315" s="12">
        <f t="shared" si="2"/>
        <v>40765</v>
      </c>
      <c r="D5315" s="3" t="str">
        <f t="shared" si="3"/>
        <v>09</v>
      </c>
      <c r="E5315" s="13">
        <v>656.0</v>
      </c>
      <c r="F5315" s="14">
        <f>'Costo de tareas'!$B$15</f>
        <v>0.1964027778</v>
      </c>
      <c r="G5315" s="15">
        <f>'Producción diaria'!$T$3*$L$2*$M$2*$N$2*E5315*1000/'Costo de tareas'!$B$14</f>
        <v>986.3366295</v>
      </c>
      <c r="H5315" s="16">
        <f>IF(G5315 &gt; 'Costo de tareas'!$B$13, 'Costo de tareas'!$B$13, IF(G5315 &lt; 'Costo de tareas'!$B$13*0.2, 0, 'Costo de tareas'!$B$13- G5315))</f>
        <v>39.28055556</v>
      </c>
      <c r="I5315" s="17">
        <f>IF(H5315=0,'Costo de tareas'!$B$13,'Costo de tareas'!$B$13-H5315)</f>
        <v>0</v>
      </c>
      <c r="J5315" s="2"/>
      <c r="K5315" s="2"/>
      <c r="P5315" s="2"/>
    </row>
    <row r="5316">
      <c r="A5316" s="3" t="s">
        <v>6964</v>
      </c>
      <c r="B5316" s="11" t="str">
        <f t="shared" si="1"/>
        <v>20110810</v>
      </c>
      <c r="C5316" s="12">
        <f t="shared" si="2"/>
        <v>40765</v>
      </c>
      <c r="D5316" s="3" t="str">
        <f t="shared" si="3"/>
        <v>10</v>
      </c>
      <c r="E5316" s="13">
        <v>807.0</v>
      </c>
      <c r="F5316" s="14">
        <f>'Costo de tareas'!$B$15</f>
        <v>0.1964027778</v>
      </c>
      <c r="G5316" s="15">
        <f>'Producción diaria'!$T$3*$L$2*$M$2*$N$2*E5316*1000/'Costo de tareas'!$B$14</f>
        <v>1213.374482</v>
      </c>
      <c r="H5316" s="16">
        <f>IF(G5316 &gt; 'Costo de tareas'!$B$13, 'Costo de tareas'!$B$13, IF(G5316 &lt; 'Costo de tareas'!$B$13*0.2, 0, 'Costo de tareas'!$B$13- G5316))</f>
        <v>39.28055556</v>
      </c>
      <c r="I5316" s="17">
        <f>IF(H5316=0,'Costo de tareas'!$B$13,'Costo de tareas'!$B$13-H5316)</f>
        <v>0</v>
      </c>
      <c r="J5316" s="2"/>
      <c r="K5316" s="2"/>
      <c r="P5316" s="2"/>
    </row>
    <row r="5317">
      <c r="A5317" s="3" t="s">
        <v>6966</v>
      </c>
      <c r="B5317" s="11" t="str">
        <f t="shared" si="1"/>
        <v>20110810</v>
      </c>
      <c r="C5317" s="12">
        <f t="shared" si="2"/>
        <v>40765</v>
      </c>
      <c r="D5317" s="3" t="str">
        <f t="shared" si="3"/>
        <v>11</v>
      </c>
      <c r="E5317" s="13">
        <v>911.0</v>
      </c>
      <c r="F5317" s="14">
        <f>'Costo de tareas'!$B$15</f>
        <v>0.1964027778</v>
      </c>
      <c r="G5317" s="15">
        <f>'Producción diaria'!$T$3*$L$2*$M$2*$N$2*E5317*1000/'Costo de tareas'!$B$14</f>
        <v>1369.744923</v>
      </c>
      <c r="H5317" s="16">
        <f>IF(G5317 &gt; 'Costo de tareas'!$B$13, 'Costo de tareas'!$B$13, IF(G5317 &lt; 'Costo de tareas'!$B$13*0.2, 0, 'Costo de tareas'!$B$13- G5317))</f>
        <v>39.28055556</v>
      </c>
      <c r="I5317" s="17">
        <f>IF(H5317=0,'Costo de tareas'!$B$13,'Costo de tareas'!$B$13-H5317)</f>
        <v>0</v>
      </c>
      <c r="J5317" s="2"/>
      <c r="K5317" s="2"/>
      <c r="P5317" s="2"/>
    </row>
    <row r="5318">
      <c r="A5318" s="3" t="s">
        <v>6968</v>
      </c>
      <c r="B5318" s="11" t="str">
        <f t="shared" si="1"/>
        <v>20110810</v>
      </c>
      <c r="C5318" s="12">
        <f t="shared" si="2"/>
        <v>40765</v>
      </c>
      <c r="D5318" s="3" t="str">
        <f t="shared" si="3"/>
        <v>12</v>
      </c>
      <c r="E5318" s="13">
        <v>958.0</v>
      </c>
      <c r="F5318" s="14">
        <f>'Costo de tareas'!$B$15</f>
        <v>0.1964027778</v>
      </c>
      <c r="G5318" s="15">
        <f>'Producción diaria'!$T$3*$L$2*$M$2*$N$2*E5318*1000/'Costo de tareas'!$B$14</f>
        <v>1440.412334</v>
      </c>
      <c r="H5318" s="16">
        <f>IF(G5318 &gt; 'Costo de tareas'!$B$13, 'Costo de tareas'!$B$13, IF(G5318 &lt; 'Costo de tareas'!$B$13*0.2, 0, 'Costo de tareas'!$B$13- G5318))</f>
        <v>39.28055556</v>
      </c>
      <c r="I5318" s="17">
        <f>IF(H5318=0,'Costo de tareas'!$B$13,'Costo de tareas'!$B$13-H5318)</f>
        <v>0</v>
      </c>
      <c r="J5318" s="2"/>
      <c r="K5318" s="2"/>
      <c r="P5318" s="2"/>
    </row>
    <row r="5319">
      <c r="A5319" s="3" t="s">
        <v>6970</v>
      </c>
      <c r="B5319" s="11" t="str">
        <f t="shared" si="1"/>
        <v>20110810</v>
      </c>
      <c r="C5319" s="12">
        <f t="shared" si="2"/>
        <v>40765</v>
      </c>
      <c r="D5319" s="3" t="str">
        <f t="shared" si="3"/>
        <v>13</v>
      </c>
      <c r="E5319" s="13">
        <v>939.0</v>
      </c>
      <c r="F5319" s="14">
        <f>'Costo de tareas'!$B$15</f>
        <v>0.1964027778</v>
      </c>
      <c r="G5319" s="15">
        <f>'Producción diaria'!$T$3*$L$2*$M$2*$N$2*E5319*1000/'Costo de tareas'!$B$14</f>
        <v>1411.844657</v>
      </c>
      <c r="H5319" s="16">
        <f>IF(G5319 &gt; 'Costo de tareas'!$B$13, 'Costo de tareas'!$B$13, IF(G5319 &lt; 'Costo de tareas'!$B$13*0.2, 0, 'Costo de tareas'!$B$13- G5319))</f>
        <v>39.28055556</v>
      </c>
      <c r="I5319" s="17">
        <f>IF(H5319=0,'Costo de tareas'!$B$13,'Costo de tareas'!$B$13-H5319)</f>
        <v>0</v>
      </c>
      <c r="J5319" s="2"/>
      <c r="K5319" s="2"/>
      <c r="P5319" s="2"/>
    </row>
    <row r="5320">
      <c r="A5320" s="3" t="s">
        <v>6972</v>
      </c>
      <c r="B5320" s="11" t="str">
        <f t="shared" si="1"/>
        <v>20110810</v>
      </c>
      <c r="C5320" s="12">
        <f t="shared" si="2"/>
        <v>40765</v>
      </c>
      <c r="D5320" s="3" t="str">
        <f t="shared" si="3"/>
        <v>14</v>
      </c>
      <c r="E5320" s="13">
        <v>855.0</v>
      </c>
      <c r="F5320" s="14">
        <f>'Costo de tareas'!$B$15</f>
        <v>0.1964027778</v>
      </c>
      <c r="G5320" s="15">
        <f>'Producción diaria'!$T$3*$L$2*$M$2*$N$2*E5320*1000/'Costo de tareas'!$B$14</f>
        <v>1285.545455</v>
      </c>
      <c r="H5320" s="16">
        <f>IF(G5320 &gt; 'Costo de tareas'!$B$13, 'Costo de tareas'!$B$13, IF(G5320 &lt; 'Costo de tareas'!$B$13*0.2, 0, 'Costo de tareas'!$B$13- G5320))</f>
        <v>39.28055556</v>
      </c>
      <c r="I5320" s="17">
        <f>IF(H5320=0,'Costo de tareas'!$B$13,'Costo de tareas'!$B$13-H5320)</f>
        <v>0</v>
      </c>
      <c r="J5320" s="2"/>
      <c r="K5320" s="2"/>
      <c r="P5320" s="2"/>
    </row>
    <row r="5321">
      <c r="A5321" s="3" t="s">
        <v>6974</v>
      </c>
      <c r="B5321" s="11" t="str">
        <f t="shared" si="1"/>
        <v>20110810</v>
      </c>
      <c r="C5321" s="12">
        <f t="shared" si="2"/>
        <v>40765</v>
      </c>
      <c r="D5321" s="3" t="str">
        <f t="shared" si="3"/>
        <v>15</v>
      </c>
      <c r="E5321" s="13">
        <v>703.0</v>
      </c>
      <c r="F5321" s="14">
        <f>'Costo de tareas'!$B$15</f>
        <v>0.1964027778</v>
      </c>
      <c r="G5321" s="15">
        <f>'Producción diaria'!$T$3*$L$2*$M$2*$N$2*E5321*1000/'Costo de tareas'!$B$14</f>
        <v>1057.00404</v>
      </c>
      <c r="H5321" s="16">
        <f>IF(G5321 &gt; 'Costo de tareas'!$B$13, 'Costo de tareas'!$B$13, IF(G5321 &lt; 'Costo de tareas'!$B$13*0.2, 0, 'Costo de tareas'!$B$13- G5321))</f>
        <v>39.28055556</v>
      </c>
      <c r="I5321" s="17">
        <f>IF(H5321=0,'Costo de tareas'!$B$13,'Costo de tareas'!$B$13-H5321)</f>
        <v>0</v>
      </c>
      <c r="J5321" s="2"/>
      <c r="K5321" s="2"/>
      <c r="P5321" s="2"/>
    </row>
    <row r="5322">
      <c r="A5322" s="3" t="s">
        <v>6976</v>
      </c>
      <c r="B5322" s="11" t="str">
        <f t="shared" si="1"/>
        <v>20110810</v>
      </c>
      <c r="C5322" s="12">
        <f t="shared" si="2"/>
        <v>40765</v>
      </c>
      <c r="D5322" s="3" t="str">
        <f t="shared" si="3"/>
        <v>16</v>
      </c>
      <c r="E5322" s="13">
        <v>518.0</v>
      </c>
      <c r="F5322" s="14">
        <f>'Costo de tareas'!$B$15</f>
        <v>0.1964027778</v>
      </c>
      <c r="G5322" s="15">
        <f>'Producción diaria'!$T$3*$L$2*$M$2*$N$2*E5322*1000/'Costo de tareas'!$B$14</f>
        <v>778.8450824</v>
      </c>
      <c r="H5322" s="16">
        <f>IF(G5322 &gt; 'Costo de tareas'!$B$13, 'Costo de tareas'!$B$13, IF(G5322 &lt; 'Costo de tareas'!$B$13*0.2, 0, 'Costo de tareas'!$B$13- G5322))</f>
        <v>39.28055556</v>
      </c>
      <c r="I5322" s="17">
        <f>IF(H5322=0,'Costo de tareas'!$B$13,'Costo de tareas'!$B$13-H5322)</f>
        <v>0</v>
      </c>
      <c r="J5322" s="2"/>
      <c r="K5322" s="2"/>
      <c r="P5322" s="2"/>
    </row>
    <row r="5323">
      <c r="A5323" s="3" t="s">
        <v>6978</v>
      </c>
      <c r="B5323" s="11" t="str">
        <f t="shared" si="1"/>
        <v>20110810</v>
      </c>
      <c r="C5323" s="12">
        <f t="shared" si="2"/>
        <v>40765</v>
      </c>
      <c r="D5323" s="3" t="str">
        <f t="shared" si="3"/>
        <v>17</v>
      </c>
      <c r="E5323" s="13">
        <v>297.0</v>
      </c>
      <c r="F5323" s="14">
        <f>'Costo de tareas'!$B$15</f>
        <v>0.1964027778</v>
      </c>
      <c r="G5323" s="15">
        <f>'Producción diaria'!$T$3*$L$2*$M$2*$N$2*E5323*1000/'Costo de tareas'!$B$14</f>
        <v>446.5578947</v>
      </c>
      <c r="H5323" s="16">
        <f>IF(G5323 &gt; 'Costo de tareas'!$B$13, 'Costo de tareas'!$B$13, IF(G5323 &lt; 'Costo de tareas'!$B$13*0.2, 0, 'Costo de tareas'!$B$13- G5323))</f>
        <v>39.28055556</v>
      </c>
      <c r="I5323" s="17">
        <f>IF(H5323=0,'Costo de tareas'!$B$13,'Costo de tareas'!$B$13-H5323)</f>
        <v>0</v>
      </c>
      <c r="J5323" s="2"/>
      <c r="K5323" s="2"/>
      <c r="P5323" s="2"/>
    </row>
    <row r="5324">
      <c r="A5324" s="3" t="s">
        <v>6980</v>
      </c>
      <c r="B5324" s="11" t="str">
        <f t="shared" si="1"/>
        <v>20110810</v>
      </c>
      <c r="C5324" s="12">
        <f t="shared" si="2"/>
        <v>40765</v>
      </c>
      <c r="D5324" s="3" t="str">
        <f t="shared" si="3"/>
        <v>18</v>
      </c>
      <c r="E5324" s="13">
        <v>126.0</v>
      </c>
      <c r="F5324" s="14">
        <f>'Costo de tareas'!$B$15</f>
        <v>0.1964027778</v>
      </c>
      <c r="G5324" s="15">
        <f>'Producción diaria'!$T$3*$L$2*$M$2*$N$2*E5324*1000/'Costo de tareas'!$B$14</f>
        <v>189.4488038</v>
      </c>
      <c r="H5324" s="16">
        <f>IF(G5324 &gt; 'Costo de tareas'!$B$13, 'Costo de tareas'!$B$13, IF(G5324 &lt; 'Costo de tareas'!$B$13*0.2, 0, 'Costo de tareas'!$B$13- G5324))</f>
        <v>39.28055556</v>
      </c>
      <c r="I5324" s="17">
        <f>IF(H5324=0,'Costo de tareas'!$B$13,'Costo de tareas'!$B$13-H5324)</f>
        <v>0</v>
      </c>
      <c r="J5324" s="2"/>
      <c r="K5324" s="2"/>
      <c r="P5324" s="2"/>
    </row>
    <row r="5325">
      <c r="A5325" s="3" t="s">
        <v>6982</v>
      </c>
      <c r="B5325" s="11" t="str">
        <f t="shared" si="1"/>
        <v>20110810</v>
      </c>
      <c r="C5325" s="12">
        <f t="shared" si="2"/>
        <v>40765</v>
      </c>
      <c r="D5325" s="3" t="str">
        <f t="shared" si="3"/>
        <v>19</v>
      </c>
      <c r="E5325" s="13">
        <v>419.0</v>
      </c>
      <c r="F5325" s="14">
        <f>'Costo de tareas'!$B$15</f>
        <v>0.1964027778</v>
      </c>
      <c r="G5325" s="15">
        <f>'Producción diaria'!$T$3*$L$2*$M$2*$N$2*E5325*1000/'Costo de tareas'!$B$14</f>
        <v>629.9924508</v>
      </c>
      <c r="H5325" s="16">
        <f>IF(G5325 &gt; 'Costo de tareas'!$B$13, 'Costo de tareas'!$B$13, IF(G5325 &lt; 'Costo de tareas'!$B$13*0.2, 0, 'Costo de tareas'!$B$13- G5325))</f>
        <v>39.28055556</v>
      </c>
      <c r="I5325" s="17">
        <f>IF(H5325=0,'Costo de tareas'!$B$13,'Costo de tareas'!$B$13-H5325)</f>
        <v>0</v>
      </c>
      <c r="J5325" s="2"/>
      <c r="K5325" s="2"/>
      <c r="P5325" s="2"/>
    </row>
    <row r="5326">
      <c r="A5326" s="3" t="s">
        <v>6985</v>
      </c>
      <c r="B5326" s="11" t="str">
        <f t="shared" si="1"/>
        <v>20110810</v>
      </c>
      <c r="C5326" s="12">
        <f t="shared" si="2"/>
        <v>40765</v>
      </c>
      <c r="D5326" s="3" t="str">
        <f t="shared" si="3"/>
        <v>20</v>
      </c>
      <c r="E5326" s="13">
        <v>0.0</v>
      </c>
      <c r="F5326" s="14">
        <f>'Costo de tareas'!$B$15</f>
        <v>0.1964027778</v>
      </c>
      <c r="G5326" s="15">
        <f>'Producción diaria'!$T$3*$L$2*$M$2*$N$2*E5326*1000/'Costo de tareas'!$B$14</f>
        <v>0</v>
      </c>
      <c r="H5326" s="16">
        <f>IF(G5326 &gt; 'Costo de tareas'!$B$13, 'Costo de tareas'!$B$13, IF(G5326 &lt; 'Costo de tareas'!$B$13*0.2, 0, 'Costo de tareas'!$B$13- G5326))</f>
        <v>0</v>
      </c>
      <c r="I5326" s="17">
        <f>IF(H5326=0,'Costo de tareas'!$B$13,'Costo de tareas'!$B$13-H5326)</f>
        <v>39.28055556</v>
      </c>
      <c r="J5326" s="2"/>
      <c r="K5326" s="2"/>
      <c r="P5326" s="2"/>
    </row>
    <row r="5327">
      <c r="A5327" s="3" t="s">
        <v>6988</v>
      </c>
      <c r="B5327" s="11" t="str">
        <f t="shared" si="1"/>
        <v>20110810</v>
      </c>
      <c r="C5327" s="12">
        <f t="shared" si="2"/>
        <v>40765</v>
      </c>
      <c r="D5327" s="3" t="str">
        <f t="shared" si="3"/>
        <v>21</v>
      </c>
      <c r="E5327" s="13">
        <v>0.0</v>
      </c>
      <c r="F5327" s="14">
        <f>'Costo de tareas'!$B$15</f>
        <v>0.1964027778</v>
      </c>
      <c r="G5327" s="15">
        <f>'Producción diaria'!$T$3*$L$2*$M$2*$N$2*E5327*1000/'Costo de tareas'!$B$14</f>
        <v>0</v>
      </c>
      <c r="H5327" s="16">
        <f>IF(G5327 &gt; 'Costo de tareas'!$B$13, 'Costo de tareas'!$B$13, IF(G5327 &lt; 'Costo de tareas'!$B$13*0.2, 0, 'Costo de tareas'!$B$13- G5327))</f>
        <v>0</v>
      </c>
      <c r="I5327" s="17">
        <f>IF(H5327=0,'Costo de tareas'!$B$13,'Costo de tareas'!$B$13-H5327)</f>
        <v>39.28055556</v>
      </c>
      <c r="J5327" s="2"/>
      <c r="K5327" s="2"/>
      <c r="P5327" s="2"/>
    </row>
    <row r="5328">
      <c r="A5328" s="3" t="s">
        <v>6990</v>
      </c>
      <c r="B5328" s="11" t="str">
        <f t="shared" si="1"/>
        <v>20110810</v>
      </c>
      <c r="C5328" s="12">
        <f t="shared" si="2"/>
        <v>40765</v>
      </c>
      <c r="D5328" s="3" t="str">
        <f t="shared" si="3"/>
        <v>22</v>
      </c>
      <c r="E5328" s="13">
        <v>0.0</v>
      </c>
      <c r="F5328" s="14">
        <f>'Costo de tareas'!$B$15</f>
        <v>0.1964027778</v>
      </c>
      <c r="G5328" s="15">
        <f>'Producción diaria'!$T$3*$L$2*$M$2*$N$2*E5328*1000/'Costo de tareas'!$B$14</f>
        <v>0</v>
      </c>
      <c r="H5328" s="16">
        <f>IF(G5328 &gt; 'Costo de tareas'!$B$13, 'Costo de tareas'!$B$13, IF(G5328 &lt; 'Costo de tareas'!$B$13*0.2, 0, 'Costo de tareas'!$B$13- G5328))</f>
        <v>0</v>
      </c>
      <c r="I5328" s="17">
        <f>IF(H5328=0,'Costo de tareas'!$B$13,'Costo de tareas'!$B$13-H5328)</f>
        <v>39.28055556</v>
      </c>
      <c r="J5328" s="2"/>
      <c r="K5328" s="2"/>
      <c r="P5328" s="2"/>
    </row>
    <row r="5329">
      <c r="A5329" s="3" t="s">
        <v>6992</v>
      </c>
      <c r="B5329" s="11" t="str">
        <f t="shared" si="1"/>
        <v>20110810</v>
      </c>
      <c r="C5329" s="12">
        <f t="shared" si="2"/>
        <v>40765</v>
      </c>
      <c r="D5329" s="3" t="str">
        <f t="shared" si="3"/>
        <v>23</v>
      </c>
      <c r="E5329" s="13">
        <v>0.0</v>
      </c>
      <c r="F5329" s="14">
        <f>'Costo de tareas'!$B$15</f>
        <v>0.1964027778</v>
      </c>
      <c r="G5329" s="15">
        <f>'Producción diaria'!$T$3*$L$2*$M$2*$N$2*E5329*1000/'Costo de tareas'!$B$14</f>
        <v>0</v>
      </c>
      <c r="H5329" s="16">
        <f>IF(G5329 &gt; 'Costo de tareas'!$B$13, 'Costo de tareas'!$B$13, IF(G5329 &lt; 'Costo de tareas'!$B$13*0.2, 0, 'Costo de tareas'!$B$13- G5329))</f>
        <v>0</v>
      </c>
      <c r="I5329" s="17">
        <f>IF(H5329=0,'Costo de tareas'!$B$13,'Costo de tareas'!$B$13-H5329)</f>
        <v>39.28055556</v>
      </c>
      <c r="J5329" s="2"/>
      <c r="K5329" s="2"/>
      <c r="P5329" s="2"/>
    </row>
    <row r="5330">
      <c r="A5330" s="3" t="s">
        <v>6993</v>
      </c>
      <c r="B5330" s="11" t="str">
        <f t="shared" si="1"/>
        <v>20110811</v>
      </c>
      <c r="C5330" s="12">
        <f t="shared" si="2"/>
        <v>40766</v>
      </c>
      <c r="D5330" s="3" t="str">
        <f t="shared" si="3"/>
        <v>00</v>
      </c>
      <c r="E5330" s="13">
        <v>0.0</v>
      </c>
      <c r="F5330" s="14">
        <f>'Costo de tareas'!$B$15</f>
        <v>0.1964027778</v>
      </c>
      <c r="G5330" s="15">
        <f>'Producción diaria'!$T$3*$L$2*$M$2*$N$2*E5330*1000/'Costo de tareas'!$B$14</f>
        <v>0</v>
      </c>
      <c r="H5330" s="16">
        <f>IF(G5330 &gt; 'Costo de tareas'!$B$13, 'Costo de tareas'!$B$13, IF(G5330 &lt; 'Costo de tareas'!$B$13*0.2, 0, 'Costo de tareas'!$B$13- G5330))</f>
        <v>0</v>
      </c>
      <c r="I5330" s="17">
        <f>IF(H5330=0,'Costo de tareas'!$B$13,'Costo de tareas'!$B$13-H5330)</f>
        <v>39.28055556</v>
      </c>
      <c r="J5330" s="2"/>
      <c r="K5330" s="2"/>
      <c r="P5330" s="2"/>
    </row>
    <row r="5331">
      <c r="A5331" s="3" t="s">
        <v>6995</v>
      </c>
      <c r="B5331" s="11" t="str">
        <f t="shared" si="1"/>
        <v>20110811</v>
      </c>
      <c r="C5331" s="12">
        <f t="shared" si="2"/>
        <v>40766</v>
      </c>
      <c r="D5331" s="3" t="str">
        <f t="shared" si="3"/>
        <v>01</v>
      </c>
      <c r="E5331" s="13">
        <v>0.0</v>
      </c>
      <c r="F5331" s="14">
        <f>'Costo de tareas'!$B$15</f>
        <v>0.1964027778</v>
      </c>
      <c r="G5331" s="15">
        <f>'Producción diaria'!$T$3*$L$2*$M$2*$N$2*E5331*1000/'Costo de tareas'!$B$14</f>
        <v>0</v>
      </c>
      <c r="H5331" s="16">
        <f>IF(G5331 &gt; 'Costo de tareas'!$B$13, 'Costo de tareas'!$B$13, IF(G5331 &lt; 'Costo de tareas'!$B$13*0.2, 0, 'Costo de tareas'!$B$13- G5331))</f>
        <v>0</v>
      </c>
      <c r="I5331" s="17">
        <f>IF(H5331=0,'Costo de tareas'!$B$13,'Costo de tareas'!$B$13-H5331)</f>
        <v>39.28055556</v>
      </c>
      <c r="J5331" s="2"/>
      <c r="K5331" s="2"/>
      <c r="P5331" s="2"/>
    </row>
    <row r="5332">
      <c r="A5332" s="3" t="s">
        <v>6996</v>
      </c>
      <c r="B5332" s="11" t="str">
        <f t="shared" si="1"/>
        <v>20110811</v>
      </c>
      <c r="C5332" s="12">
        <f t="shared" si="2"/>
        <v>40766</v>
      </c>
      <c r="D5332" s="3" t="str">
        <f t="shared" si="3"/>
        <v>02</v>
      </c>
      <c r="E5332" s="13">
        <v>0.0</v>
      </c>
      <c r="F5332" s="14">
        <f>'Costo de tareas'!$B$15</f>
        <v>0.1964027778</v>
      </c>
      <c r="G5332" s="15">
        <f>'Producción diaria'!$T$3*$L$2*$M$2*$N$2*E5332*1000/'Costo de tareas'!$B$14</f>
        <v>0</v>
      </c>
      <c r="H5332" s="16">
        <f>IF(G5332 &gt; 'Costo de tareas'!$B$13, 'Costo de tareas'!$B$13, IF(G5332 &lt; 'Costo de tareas'!$B$13*0.2, 0, 'Costo de tareas'!$B$13- G5332))</f>
        <v>0</v>
      </c>
      <c r="I5332" s="17">
        <f>IF(H5332=0,'Costo de tareas'!$B$13,'Costo de tareas'!$B$13-H5332)</f>
        <v>39.28055556</v>
      </c>
      <c r="J5332" s="2"/>
      <c r="K5332" s="2"/>
      <c r="P5332" s="2"/>
    </row>
    <row r="5333">
      <c r="A5333" s="3" t="s">
        <v>6998</v>
      </c>
      <c r="B5333" s="11" t="str">
        <f t="shared" si="1"/>
        <v>20110811</v>
      </c>
      <c r="C5333" s="12">
        <f t="shared" si="2"/>
        <v>40766</v>
      </c>
      <c r="D5333" s="3" t="str">
        <f t="shared" si="3"/>
        <v>03</v>
      </c>
      <c r="E5333" s="13">
        <v>0.0</v>
      </c>
      <c r="F5333" s="14">
        <f>'Costo de tareas'!$B$15</f>
        <v>0.1964027778</v>
      </c>
      <c r="G5333" s="15">
        <f>'Producción diaria'!$T$3*$L$2*$M$2*$N$2*E5333*1000/'Costo de tareas'!$B$14</f>
        <v>0</v>
      </c>
      <c r="H5333" s="16">
        <f>IF(G5333 &gt; 'Costo de tareas'!$B$13, 'Costo de tareas'!$B$13, IF(G5333 &lt; 'Costo de tareas'!$B$13*0.2, 0, 'Costo de tareas'!$B$13- G5333))</f>
        <v>0</v>
      </c>
      <c r="I5333" s="17">
        <f>IF(H5333=0,'Costo de tareas'!$B$13,'Costo de tareas'!$B$13-H5333)</f>
        <v>39.28055556</v>
      </c>
      <c r="J5333" s="2"/>
      <c r="K5333" s="2"/>
      <c r="P5333" s="2"/>
    </row>
    <row r="5334">
      <c r="A5334" s="3" t="s">
        <v>6999</v>
      </c>
      <c r="B5334" s="11" t="str">
        <f t="shared" si="1"/>
        <v>20110811</v>
      </c>
      <c r="C5334" s="12">
        <f t="shared" si="2"/>
        <v>40766</v>
      </c>
      <c r="D5334" s="3" t="str">
        <f t="shared" si="3"/>
        <v>04</v>
      </c>
      <c r="E5334" s="13">
        <v>0.0</v>
      </c>
      <c r="F5334" s="14">
        <f>'Costo de tareas'!$B$15</f>
        <v>0.1964027778</v>
      </c>
      <c r="G5334" s="15">
        <f>'Producción diaria'!$T$3*$L$2*$M$2*$N$2*E5334*1000/'Costo de tareas'!$B$14</f>
        <v>0</v>
      </c>
      <c r="H5334" s="16">
        <f>IF(G5334 &gt; 'Costo de tareas'!$B$13, 'Costo de tareas'!$B$13, IF(G5334 &lt; 'Costo de tareas'!$B$13*0.2, 0, 'Costo de tareas'!$B$13- G5334))</f>
        <v>0</v>
      </c>
      <c r="I5334" s="17">
        <f>IF(H5334=0,'Costo de tareas'!$B$13,'Costo de tareas'!$B$13-H5334)</f>
        <v>39.28055556</v>
      </c>
      <c r="J5334" s="2"/>
      <c r="K5334" s="2"/>
      <c r="P5334" s="2"/>
    </row>
    <row r="5335">
      <c r="A5335" s="3" t="s">
        <v>7002</v>
      </c>
      <c r="B5335" s="11" t="str">
        <f t="shared" si="1"/>
        <v>20110811</v>
      </c>
      <c r="C5335" s="12">
        <f t="shared" si="2"/>
        <v>40766</v>
      </c>
      <c r="D5335" s="3" t="str">
        <f t="shared" si="3"/>
        <v>05</v>
      </c>
      <c r="E5335" s="13">
        <v>0.0</v>
      </c>
      <c r="F5335" s="14">
        <f>'Costo de tareas'!$B$15</f>
        <v>0.1964027778</v>
      </c>
      <c r="G5335" s="15">
        <f>'Producción diaria'!$T$3*$L$2*$M$2*$N$2*E5335*1000/'Costo de tareas'!$B$14</f>
        <v>0</v>
      </c>
      <c r="H5335" s="16">
        <f>IF(G5335 &gt; 'Costo de tareas'!$B$13, 'Costo de tareas'!$B$13, IF(G5335 &lt; 'Costo de tareas'!$B$13*0.2, 0, 'Costo de tareas'!$B$13- G5335))</f>
        <v>0</v>
      </c>
      <c r="I5335" s="17">
        <f>IF(H5335=0,'Costo de tareas'!$B$13,'Costo de tareas'!$B$13-H5335)</f>
        <v>39.28055556</v>
      </c>
      <c r="J5335" s="2"/>
      <c r="K5335" s="2"/>
      <c r="P5335" s="2"/>
    </row>
    <row r="5336">
      <c r="A5336" s="3" t="s">
        <v>7005</v>
      </c>
      <c r="B5336" s="11" t="str">
        <f t="shared" si="1"/>
        <v>20110811</v>
      </c>
      <c r="C5336" s="12">
        <f t="shared" si="2"/>
        <v>40766</v>
      </c>
      <c r="D5336" s="3" t="str">
        <f t="shared" si="3"/>
        <v>06</v>
      </c>
      <c r="E5336" s="13">
        <v>82.0</v>
      </c>
      <c r="F5336" s="14">
        <f>'Costo de tareas'!$B$15</f>
        <v>0.1964027778</v>
      </c>
      <c r="G5336" s="15">
        <f>'Producción diaria'!$T$3*$L$2*$M$2*$N$2*E5336*1000/'Costo de tareas'!$B$14</f>
        <v>123.2920787</v>
      </c>
      <c r="H5336" s="16">
        <f>IF(G5336 &gt; 'Costo de tareas'!$B$13, 'Costo de tareas'!$B$13, IF(G5336 &lt; 'Costo de tareas'!$B$13*0.2, 0, 'Costo de tareas'!$B$13- G5336))</f>
        <v>39.28055556</v>
      </c>
      <c r="I5336" s="17">
        <f>IF(H5336=0,'Costo de tareas'!$B$13,'Costo de tareas'!$B$13-H5336)</f>
        <v>0</v>
      </c>
      <c r="J5336" s="2"/>
      <c r="K5336" s="2"/>
      <c r="P5336" s="2"/>
    </row>
    <row r="5337">
      <c r="A5337" s="3" t="s">
        <v>7007</v>
      </c>
      <c r="B5337" s="11" t="str">
        <f t="shared" si="1"/>
        <v>20110811</v>
      </c>
      <c r="C5337" s="12">
        <f t="shared" si="2"/>
        <v>40766</v>
      </c>
      <c r="D5337" s="3" t="str">
        <f t="shared" si="3"/>
        <v>07</v>
      </c>
      <c r="E5337" s="13">
        <v>267.0</v>
      </c>
      <c r="F5337" s="14">
        <f>'Costo de tareas'!$B$15</f>
        <v>0.1964027778</v>
      </c>
      <c r="G5337" s="15">
        <f>'Producción diaria'!$T$3*$L$2*$M$2*$N$2*E5337*1000/'Costo de tareas'!$B$14</f>
        <v>401.4510367</v>
      </c>
      <c r="H5337" s="16">
        <f>IF(G5337 &gt; 'Costo de tareas'!$B$13, 'Costo de tareas'!$B$13, IF(G5337 &lt; 'Costo de tareas'!$B$13*0.2, 0, 'Costo de tareas'!$B$13- G5337))</f>
        <v>39.28055556</v>
      </c>
      <c r="I5337" s="17">
        <f>IF(H5337=0,'Costo de tareas'!$B$13,'Costo de tareas'!$B$13-H5337)</f>
        <v>0</v>
      </c>
      <c r="J5337" s="2"/>
      <c r="K5337" s="2"/>
      <c r="P5337" s="2"/>
    </row>
    <row r="5338">
      <c r="A5338" s="3" t="s">
        <v>7009</v>
      </c>
      <c r="B5338" s="11" t="str">
        <f t="shared" si="1"/>
        <v>20110811</v>
      </c>
      <c r="C5338" s="12">
        <f t="shared" si="2"/>
        <v>40766</v>
      </c>
      <c r="D5338" s="3" t="str">
        <f t="shared" si="3"/>
        <v>08</v>
      </c>
      <c r="E5338" s="13">
        <v>468.0</v>
      </c>
      <c r="F5338" s="14">
        <f>'Costo de tareas'!$B$15</f>
        <v>0.1964027778</v>
      </c>
      <c r="G5338" s="15">
        <f>'Producción diaria'!$T$3*$L$2*$M$2*$N$2*E5338*1000/'Costo de tareas'!$B$14</f>
        <v>703.6669856</v>
      </c>
      <c r="H5338" s="16">
        <f>IF(G5338 &gt; 'Costo de tareas'!$B$13, 'Costo de tareas'!$B$13, IF(G5338 &lt; 'Costo de tareas'!$B$13*0.2, 0, 'Costo de tareas'!$B$13- G5338))</f>
        <v>39.28055556</v>
      </c>
      <c r="I5338" s="17">
        <f>IF(H5338=0,'Costo de tareas'!$B$13,'Costo de tareas'!$B$13-H5338)</f>
        <v>0</v>
      </c>
      <c r="J5338" s="2"/>
      <c r="K5338" s="2"/>
      <c r="P5338" s="2"/>
    </row>
    <row r="5339">
      <c r="A5339" s="3" t="s">
        <v>7011</v>
      </c>
      <c r="B5339" s="11" t="str">
        <f t="shared" si="1"/>
        <v>20110811</v>
      </c>
      <c r="C5339" s="12">
        <f t="shared" si="2"/>
        <v>40766</v>
      </c>
      <c r="D5339" s="3" t="str">
        <f t="shared" si="3"/>
        <v>09</v>
      </c>
      <c r="E5339" s="13">
        <v>652.0</v>
      </c>
      <c r="F5339" s="14">
        <f>'Costo de tareas'!$B$15</f>
        <v>0.1964027778</v>
      </c>
      <c r="G5339" s="15">
        <f>'Producción diaria'!$T$3*$L$2*$M$2*$N$2*E5339*1000/'Costo de tareas'!$B$14</f>
        <v>980.3223817</v>
      </c>
      <c r="H5339" s="16">
        <f>IF(G5339 &gt; 'Costo de tareas'!$B$13, 'Costo de tareas'!$B$13, IF(G5339 &lt; 'Costo de tareas'!$B$13*0.2, 0, 'Costo de tareas'!$B$13- G5339))</f>
        <v>39.28055556</v>
      </c>
      <c r="I5339" s="17">
        <f>IF(H5339=0,'Costo de tareas'!$B$13,'Costo de tareas'!$B$13-H5339)</f>
        <v>0</v>
      </c>
      <c r="J5339" s="2"/>
      <c r="K5339" s="2"/>
      <c r="P5339" s="2"/>
    </row>
    <row r="5340">
      <c r="A5340" s="3" t="s">
        <v>7013</v>
      </c>
      <c r="B5340" s="11" t="str">
        <f t="shared" si="1"/>
        <v>20110811</v>
      </c>
      <c r="C5340" s="12">
        <f t="shared" si="2"/>
        <v>40766</v>
      </c>
      <c r="D5340" s="3" t="str">
        <f t="shared" si="3"/>
        <v>10</v>
      </c>
      <c r="E5340" s="13">
        <v>803.0</v>
      </c>
      <c r="F5340" s="14">
        <f>'Costo de tareas'!$B$15</f>
        <v>0.1964027778</v>
      </c>
      <c r="G5340" s="15">
        <f>'Producción diaria'!$T$3*$L$2*$M$2*$N$2*E5340*1000/'Costo de tareas'!$B$14</f>
        <v>1207.360234</v>
      </c>
      <c r="H5340" s="16">
        <f>IF(G5340 &gt; 'Costo de tareas'!$B$13, 'Costo de tareas'!$B$13, IF(G5340 &lt; 'Costo de tareas'!$B$13*0.2, 0, 'Costo de tareas'!$B$13- G5340))</f>
        <v>39.28055556</v>
      </c>
      <c r="I5340" s="17">
        <f>IF(H5340=0,'Costo de tareas'!$B$13,'Costo de tareas'!$B$13-H5340)</f>
        <v>0</v>
      </c>
      <c r="J5340" s="2"/>
      <c r="K5340" s="2"/>
      <c r="P5340" s="2"/>
    </row>
    <row r="5341">
      <c r="A5341" s="3" t="s">
        <v>7015</v>
      </c>
      <c r="B5341" s="11" t="str">
        <f t="shared" si="1"/>
        <v>20110811</v>
      </c>
      <c r="C5341" s="12">
        <f t="shared" si="2"/>
        <v>40766</v>
      </c>
      <c r="D5341" s="3" t="str">
        <f t="shared" si="3"/>
        <v>11</v>
      </c>
      <c r="E5341" s="13">
        <v>907.0</v>
      </c>
      <c r="F5341" s="14">
        <f>'Costo de tareas'!$B$15</f>
        <v>0.1964027778</v>
      </c>
      <c r="G5341" s="15">
        <f>'Producción diaria'!$T$3*$L$2*$M$2*$N$2*E5341*1000/'Costo de tareas'!$B$14</f>
        <v>1363.730675</v>
      </c>
      <c r="H5341" s="16">
        <f>IF(G5341 &gt; 'Costo de tareas'!$B$13, 'Costo de tareas'!$B$13, IF(G5341 &lt; 'Costo de tareas'!$B$13*0.2, 0, 'Costo de tareas'!$B$13- G5341))</f>
        <v>39.28055556</v>
      </c>
      <c r="I5341" s="17">
        <f>IF(H5341=0,'Costo de tareas'!$B$13,'Costo de tareas'!$B$13-H5341)</f>
        <v>0</v>
      </c>
      <c r="J5341" s="2"/>
      <c r="K5341" s="2"/>
      <c r="P5341" s="2"/>
    </row>
    <row r="5342">
      <c r="A5342" s="3" t="s">
        <v>7017</v>
      </c>
      <c r="B5342" s="11" t="str">
        <f t="shared" si="1"/>
        <v>20110811</v>
      </c>
      <c r="C5342" s="12">
        <f t="shared" si="2"/>
        <v>40766</v>
      </c>
      <c r="D5342" s="3" t="str">
        <f t="shared" si="3"/>
        <v>12</v>
      </c>
      <c r="E5342" s="13">
        <v>943.0</v>
      </c>
      <c r="F5342" s="14">
        <f>'Costo de tareas'!$B$15</f>
        <v>0.1964027778</v>
      </c>
      <c r="G5342" s="15">
        <f>'Producción diaria'!$T$3*$L$2*$M$2*$N$2*E5342*1000/'Costo de tareas'!$B$14</f>
        <v>1417.858905</v>
      </c>
      <c r="H5342" s="16">
        <f>IF(G5342 &gt; 'Costo de tareas'!$B$13, 'Costo de tareas'!$B$13, IF(G5342 &lt; 'Costo de tareas'!$B$13*0.2, 0, 'Costo de tareas'!$B$13- G5342))</f>
        <v>39.28055556</v>
      </c>
      <c r="I5342" s="17">
        <f>IF(H5342=0,'Costo de tareas'!$B$13,'Costo de tareas'!$B$13-H5342)</f>
        <v>0</v>
      </c>
      <c r="J5342" s="2"/>
      <c r="K5342" s="2"/>
      <c r="P5342" s="2"/>
    </row>
    <row r="5343">
      <c r="A5343" s="3" t="s">
        <v>7019</v>
      </c>
      <c r="B5343" s="11" t="str">
        <f t="shared" si="1"/>
        <v>20110811</v>
      </c>
      <c r="C5343" s="12">
        <f t="shared" si="2"/>
        <v>40766</v>
      </c>
      <c r="D5343" s="3" t="str">
        <f t="shared" si="3"/>
        <v>13</v>
      </c>
      <c r="E5343" s="13">
        <v>924.0</v>
      </c>
      <c r="F5343" s="14">
        <f>'Costo de tareas'!$B$15</f>
        <v>0.1964027778</v>
      </c>
      <c r="G5343" s="15">
        <f>'Producción diaria'!$T$3*$L$2*$M$2*$N$2*E5343*1000/'Costo de tareas'!$B$14</f>
        <v>1389.291228</v>
      </c>
      <c r="H5343" s="16">
        <f>IF(G5343 &gt; 'Costo de tareas'!$B$13, 'Costo de tareas'!$B$13, IF(G5343 &lt; 'Costo de tareas'!$B$13*0.2, 0, 'Costo de tareas'!$B$13- G5343))</f>
        <v>39.28055556</v>
      </c>
      <c r="I5343" s="17">
        <f>IF(H5343=0,'Costo de tareas'!$B$13,'Costo de tareas'!$B$13-H5343)</f>
        <v>0</v>
      </c>
      <c r="J5343" s="2"/>
      <c r="K5343" s="2"/>
      <c r="P5343" s="2"/>
    </row>
    <row r="5344">
      <c r="A5344" s="3" t="s">
        <v>7021</v>
      </c>
      <c r="B5344" s="11" t="str">
        <f t="shared" si="1"/>
        <v>20110811</v>
      </c>
      <c r="C5344" s="12">
        <f t="shared" si="2"/>
        <v>40766</v>
      </c>
      <c r="D5344" s="3" t="str">
        <f t="shared" si="3"/>
        <v>14</v>
      </c>
      <c r="E5344" s="13">
        <v>845.0</v>
      </c>
      <c r="F5344" s="14">
        <f>'Costo de tareas'!$B$15</f>
        <v>0.1964027778</v>
      </c>
      <c r="G5344" s="15">
        <f>'Producción diaria'!$T$3*$L$2*$M$2*$N$2*E5344*1000/'Costo de tareas'!$B$14</f>
        <v>1270.509835</v>
      </c>
      <c r="H5344" s="16">
        <f>IF(G5344 &gt; 'Costo de tareas'!$B$13, 'Costo de tareas'!$B$13, IF(G5344 &lt; 'Costo de tareas'!$B$13*0.2, 0, 'Costo de tareas'!$B$13- G5344))</f>
        <v>39.28055556</v>
      </c>
      <c r="I5344" s="17">
        <f>IF(H5344=0,'Costo de tareas'!$B$13,'Costo de tareas'!$B$13-H5344)</f>
        <v>0</v>
      </c>
      <c r="J5344" s="2"/>
      <c r="K5344" s="2"/>
      <c r="P5344" s="2"/>
    </row>
    <row r="5345">
      <c r="A5345" s="3" t="s">
        <v>7023</v>
      </c>
      <c r="B5345" s="11" t="str">
        <f t="shared" si="1"/>
        <v>20110811</v>
      </c>
      <c r="C5345" s="12">
        <f t="shared" si="2"/>
        <v>40766</v>
      </c>
      <c r="D5345" s="3" t="str">
        <f t="shared" si="3"/>
        <v>15</v>
      </c>
      <c r="E5345" s="13">
        <v>706.0</v>
      </c>
      <c r="F5345" s="14">
        <f>'Costo de tareas'!$B$15</f>
        <v>0.1964027778</v>
      </c>
      <c r="G5345" s="15">
        <f>'Producción diaria'!$T$3*$L$2*$M$2*$N$2*E5345*1000/'Costo de tareas'!$B$14</f>
        <v>1061.514726</v>
      </c>
      <c r="H5345" s="16">
        <f>IF(G5345 &gt; 'Costo de tareas'!$B$13, 'Costo de tareas'!$B$13, IF(G5345 &lt; 'Costo de tareas'!$B$13*0.2, 0, 'Costo de tareas'!$B$13- G5345))</f>
        <v>39.28055556</v>
      </c>
      <c r="I5345" s="17">
        <f>IF(H5345=0,'Costo de tareas'!$B$13,'Costo de tareas'!$B$13-H5345)</f>
        <v>0</v>
      </c>
      <c r="J5345" s="2"/>
      <c r="K5345" s="2"/>
      <c r="P5345" s="2"/>
    </row>
    <row r="5346">
      <c r="A5346" s="3" t="s">
        <v>7025</v>
      </c>
      <c r="B5346" s="11" t="str">
        <f t="shared" si="1"/>
        <v>20110811</v>
      </c>
      <c r="C5346" s="12">
        <f t="shared" si="2"/>
        <v>40766</v>
      </c>
      <c r="D5346" s="3" t="str">
        <f t="shared" si="3"/>
        <v>16</v>
      </c>
      <c r="E5346" s="13">
        <v>528.0</v>
      </c>
      <c r="F5346" s="14">
        <f>'Costo de tareas'!$B$15</f>
        <v>0.1964027778</v>
      </c>
      <c r="G5346" s="15">
        <f>'Producción diaria'!$T$3*$L$2*$M$2*$N$2*E5346*1000/'Costo de tareas'!$B$14</f>
        <v>793.8807018</v>
      </c>
      <c r="H5346" s="16">
        <f>IF(G5346 &gt; 'Costo de tareas'!$B$13, 'Costo de tareas'!$B$13, IF(G5346 &lt; 'Costo de tareas'!$B$13*0.2, 0, 'Costo de tareas'!$B$13- G5346))</f>
        <v>39.28055556</v>
      </c>
      <c r="I5346" s="17">
        <f>IF(H5346=0,'Costo de tareas'!$B$13,'Costo de tareas'!$B$13-H5346)</f>
        <v>0</v>
      </c>
      <c r="J5346" s="2"/>
      <c r="K5346" s="2"/>
      <c r="P5346" s="2"/>
    </row>
    <row r="5347">
      <c r="A5347" s="3" t="s">
        <v>7027</v>
      </c>
      <c r="B5347" s="11" t="str">
        <f t="shared" si="1"/>
        <v>20110811</v>
      </c>
      <c r="C5347" s="12">
        <f t="shared" si="2"/>
        <v>40766</v>
      </c>
      <c r="D5347" s="3" t="str">
        <f t="shared" si="3"/>
        <v>17</v>
      </c>
      <c r="E5347" s="13">
        <v>334.0</v>
      </c>
      <c r="F5347" s="14">
        <f>'Costo de tareas'!$B$15</f>
        <v>0.1964027778</v>
      </c>
      <c r="G5347" s="15">
        <f>'Producción diaria'!$T$3*$L$2*$M$2*$N$2*E5347*1000/'Costo de tareas'!$B$14</f>
        <v>502.1896863</v>
      </c>
      <c r="H5347" s="16">
        <f>IF(G5347 &gt; 'Costo de tareas'!$B$13, 'Costo de tareas'!$B$13, IF(G5347 &lt; 'Costo de tareas'!$B$13*0.2, 0, 'Costo de tareas'!$B$13- G5347))</f>
        <v>39.28055556</v>
      </c>
      <c r="I5347" s="17">
        <f>IF(H5347=0,'Costo de tareas'!$B$13,'Costo de tareas'!$B$13-H5347)</f>
        <v>0</v>
      </c>
      <c r="J5347" s="2"/>
      <c r="K5347" s="2"/>
      <c r="P5347" s="2"/>
    </row>
    <row r="5348">
      <c r="A5348" s="3" t="s">
        <v>7029</v>
      </c>
      <c r="B5348" s="11" t="str">
        <f t="shared" si="1"/>
        <v>20110811</v>
      </c>
      <c r="C5348" s="12">
        <f t="shared" si="2"/>
        <v>40766</v>
      </c>
      <c r="D5348" s="3" t="str">
        <f t="shared" si="3"/>
        <v>18</v>
      </c>
      <c r="E5348" s="13">
        <v>138.0</v>
      </c>
      <c r="F5348" s="14">
        <f>'Costo de tareas'!$B$15</f>
        <v>0.1964027778</v>
      </c>
      <c r="G5348" s="15">
        <f>'Producción diaria'!$T$3*$L$2*$M$2*$N$2*E5348*1000/'Costo de tareas'!$B$14</f>
        <v>207.491547</v>
      </c>
      <c r="H5348" s="16">
        <f>IF(G5348 &gt; 'Costo de tareas'!$B$13, 'Costo de tareas'!$B$13, IF(G5348 &lt; 'Costo de tareas'!$B$13*0.2, 0, 'Costo de tareas'!$B$13- G5348))</f>
        <v>39.28055556</v>
      </c>
      <c r="I5348" s="17">
        <f>IF(H5348=0,'Costo de tareas'!$B$13,'Costo de tareas'!$B$13-H5348)</f>
        <v>0</v>
      </c>
      <c r="J5348" s="2"/>
      <c r="K5348" s="2"/>
      <c r="P5348" s="2"/>
    </row>
    <row r="5349">
      <c r="A5349" s="3" t="s">
        <v>7031</v>
      </c>
      <c r="B5349" s="11" t="str">
        <f t="shared" si="1"/>
        <v>20110811</v>
      </c>
      <c r="C5349" s="12">
        <f t="shared" si="2"/>
        <v>40766</v>
      </c>
      <c r="D5349" s="3" t="str">
        <f t="shared" si="3"/>
        <v>19</v>
      </c>
      <c r="E5349" s="13">
        <v>391.0</v>
      </c>
      <c r="F5349" s="14">
        <f>'Costo de tareas'!$B$15</f>
        <v>0.1964027778</v>
      </c>
      <c r="G5349" s="15">
        <f>'Producción diaria'!$T$3*$L$2*$M$2*$N$2*E5349*1000/'Costo de tareas'!$B$14</f>
        <v>587.8927166</v>
      </c>
      <c r="H5349" s="16">
        <f>IF(G5349 &gt; 'Costo de tareas'!$B$13, 'Costo de tareas'!$B$13, IF(G5349 &lt; 'Costo de tareas'!$B$13*0.2, 0, 'Costo de tareas'!$B$13- G5349))</f>
        <v>39.28055556</v>
      </c>
      <c r="I5349" s="17">
        <f>IF(H5349=0,'Costo de tareas'!$B$13,'Costo de tareas'!$B$13-H5349)</f>
        <v>0</v>
      </c>
      <c r="J5349" s="2"/>
      <c r="K5349" s="2"/>
      <c r="P5349" s="2"/>
    </row>
    <row r="5350">
      <c r="A5350" s="3" t="s">
        <v>7034</v>
      </c>
      <c r="B5350" s="11" t="str">
        <f t="shared" si="1"/>
        <v>20110811</v>
      </c>
      <c r="C5350" s="12">
        <f t="shared" si="2"/>
        <v>40766</v>
      </c>
      <c r="D5350" s="3" t="str">
        <f t="shared" si="3"/>
        <v>20</v>
      </c>
      <c r="E5350" s="13">
        <v>0.0</v>
      </c>
      <c r="F5350" s="14">
        <f>'Costo de tareas'!$B$15</f>
        <v>0.1964027778</v>
      </c>
      <c r="G5350" s="15">
        <f>'Producción diaria'!$T$3*$L$2*$M$2*$N$2*E5350*1000/'Costo de tareas'!$B$14</f>
        <v>0</v>
      </c>
      <c r="H5350" s="16">
        <f>IF(G5350 &gt; 'Costo de tareas'!$B$13, 'Costo de tareas'!$B$13, IF(G5350 &lt; 'Costo de tareas'!$B$13*0.2, 0, 'Costo de tareas'!$B$13- G5350))</f>
        <v>0</v>
      </c>
      <c r="I5350" s="17">
        <f>IF(H5350=0,'Costo de tareas'!$B$13,'Costo de tareas'!$B$13-H5350)</f>
        <v>39.28055556</v>
      </c>
      <c r="J5350" s="2"/>
      <c r="K5350" s="2"/>
      <c r="P5350" s="2"/>
    </row>
    <row r="5351">
      <c r="A5351" s="3" t="s">
        <v>7036</v>
      </c>
      <c r="B5351" s="11" t="str">
        <f t="shared" si="1"/>
        <v>20110811</v>
      </c>
      <c r="C5351" s="12">
        <f t="shared" si="2"/>
        <v>40766</v>
      </c>
      <c r="D5351" s="3" t="str">
        <f t="shared" si="3"/>
        <v>21</v>
      </c>
      <c r="E5351" s="13">
        <v>0.0</v>
      </c>
      <c r="F5351" s="14">
        <f>'Costo de tareas'!$B$15</f>
        <v>0.1964027778</v>
      </c>
      <c r="G5351" s="15">
        <f>'Producción diaria'!$T$3*$L$2*$M$2*$N$2*E5351*1000/'Costo de tareas'!$B$14</f>
        <v>0</v>
      </c>
      <c r="H5351" s="16">
        <f>IF(G5351 &gt; 'Costo de tareas'!$B$13, 'Costo de tareas'!$B$13, IF(G5351 &lt; 'Costo de tareas'!$B$13*0.2, 0, 'Costo de tareas'!$B$13- G5351))</f>
        <v>0</v>
      </c>
      <c r="I5351" s="17">
        <f>IF(H5351=0,'Costo de tareas'!$B$13,'Costo de tareas'!$B$13-H5351)</f>
        <v>39.28055556</v>
      </c>
      <c r="J5351" s="2"/>
      <c r="K5351" s="2"/>
      <c r="P5351" s="2"/>
    </row>
    <row r="5352">
      <c r="A5352" s="3" t="s">
        <v>7038</v>
      </c>
      <c r="B5352" s="11" t="str">
        <f t="shared" si="1"/>
        <v>20110811</v>
      </c>
      <c r="C5352" s="12">
        <f t="shared" si="2"/>
        <v>40766</v>
      </c>
      <c r="D5352" s="3" t="str">
        <f t="shared" si="3"/>
        <v>22</v>
      </c>
      <c r="E5352" s="13">
        <v>0.0</v>
      </c>
      <c r="F5352" s="14">
        <f>'Costo de tareas'!$B$15</f>
        <v>0.1964027778</v>
      </c>
      <c r="G5352" s="15">
        <f>'Producción diaria'!$T$3*$L$2*$M$2*$N$2*E5352*1000/'Costo de tareas'!$B$14</f>
        <v>0</v>
      </c>
      <c r="H5352" s="16">
        <f>IF(G5352 &gt; 'Costo de tareas'!$B$13, 'Costo de tareas'!$B$13, IF(G5352 &lt; 'Costo de tareas'!$B$13*0.2, 0, 'Costo de tareas'!$B$13- G5352))</f>
        <v>0</v>
      </c>
      <c r="I5352" s="17">
        <f>IF(H5352=0,'Costo de tareas'!$B$13,'Costo de tareas'!$B$13-H5352)</f>
        <v>39.28055556</v>
      </c>
      <c r="J5352" s="2"/>
      <c r="K5352" s="2"/>
      <c r="P5352" s="2"/>
    </row>
    <row r="5353">
      <c r="A5353" s="3" t="s">
        <v>7041</v>
      </c>
      <c r="B5353" s="11" t="str">
        <f t="shared" si="1"/>
        <v>20110811</v>
      </c>
      <c r="C5353" s="12">
        <f t="shared" si="2"/>
        <v>40766</v>
      </c>
      <c r="D5353" s="3" t="str">
        <f t="shared" si="3"/>
        <v>23</v>
      </c>
      <c r="E5353" s="13">
        <v>0.0</v>
      </c>
      <c r="F5353" s="14">
        <f>'Costo de tareas'!$B$15</f>
        <v>0.1964027778</v>
      </c>
      <c r="G5353" s="15">
        <f>'Producción diaria'!$T$3*$L$2*$M$2*$N$2*E5353*1000/'Costo de tareas'!$B$14</f>
        <v>0</v>
      </c>
      <c r="H5353" s="16">
        <f>IF(G5353 &gt; 'Costo de tareas'!$B$13, 'Costo de tareas'!$B$13, IF(G5353 &lt; 'Costo de tareas'!$B$13*0.2, 0, 'Costo de tareas'!$B$13- G5353))</f>
        <v>0</v>
      </c>
      <c r="I5353" s="17">
        <f>IF(H5353=0,'Costo de tareas'!$B$13,'Costo de tareas'!$B$13-H5353)</f>
        <v>39.28055556</v>
      </c>
      <c r="J5353" s="2"/>
      <c r="K5353" s="2"/>
      <c r="P5353" s="2"/>
    </row>
    <row r="5354">
      <c r="A5354" s="3" t="s">
        <v>7042</v>
      </c>
      <c r="B5354" s="11" t="str">
        <f t="shared" si="1"/>
        <v>20110812</v>
      </c>
      <c r="C5354" s="12">
        <f t="shared" si="2"/>
        <v>40767</v>
      </c>
      <c r="D5354" s="3" t="str">
        <f t="shared" si="3"/>
        <v>00</v>
      </c>
      <c r="E5354" s="13">
        <v>0.0</v>
      </c>
      <c r="F5354" s="14">
        <f>'Costo de tareas'!$B$15</f>
        <v>0.1964027778</v>
      </c>
      <c r="G5354" s="15">
        <f>'Producción diaria'!$T$3*$L$2*$M$2*$N$2*E5354*1000/'Costo de tareas'!$B$14</f>
        <v>0</v>
      </c>
      <c r="H5354" s="16">
        <f>IF(G5354 &gt; 'Costo de tareas'!$B$13, 'Costo de tareas'!$B$13, IF(G5354 &lt; 'Costo de tareas'!$B$13*0.2, 0, 'Costo de tareas'!$B$13- G5354))</f>
        <v>0</v>
      </c>
      <c r="I5354" s="17">
        <f>IF(H5354=0,'Costo de tareas'!$B$13,'Costo de tareas'!$B$13-H5354)</f>
        <v>39.28055556</v>
      </c>
      <c r="J5354" s="2"/>
      <c r="K5354" s="2"/>
      <c r="P5354" s="2"/>
    </row>
    <row r="5355">
      <c r="A5355" s="3" t="s">
        <v>7043</v>
      </c>
      <c r="B5355" s="11" t="str">
        <f t="shared" si="1"/>
        <v>20110812</v>
      </c>
      <c r="C5355" s="12">
        <f t="shared" si="2"/>
        <v>40767</v>
      </c>
      <c r="D5355" s="3" t="str">
        <f t="shared" si="3"/>
        <v>01</v>
      </c>
      <c r="E5355" s="13">
        <v>0.0</v>
      </c>
      <c r="F5355" s="14">
        <f>'Costo de tareas'!$B$15</f>
        <v>0.1964027778</v>
      </c>
      <c r="G5355" s="15">
        <f>'Producción diaria'!$T$3*$L$2*$M$2*$N$2*E5355*1000/'Costo de tareas'!$B$14</f>
        <v>0</v>
      </c>
      <c r="H5355" s="16">
        <f>IF(G5355 &gt; 'Costo de tareas'!$B$13, 'Costo de tareas'!$B$13, IF(G5355 &lt; 'Costo de tareas'!$B$13*0.2, 0, 'Costo de tareas'!$B$13- G5355))</f>
        <v>0</v>
      </c>
      <c r="I5355" s="17">
        <f>IF(H5355=0,'Costo de tareas'!$B$13,'Costo de tareas'!$B$13-H5355)</f>
        <v>39.28055556</v>
      </c>
      <c r="J5355" s="2"/>
      <c r="K5355" s="2"/>
      <c r="P5355" s="2"/>
    </row>
    <row r="5356">
      <c r="A5356" s="3" t="s">
        <v>7044</v>
      </c>
      <c r="B5356" s="11" t="str">
        <f t="shared" si="1"/>
        <v>20110812</v>
      </c>
      <c r="C5356" s="12">
        <f t="shared" si="2"/>
        <v>40767</v>
      </c>
      <c r="D5356" s="3" t="str">
        <f t="shared" si="3"/>
        <v>02</v>
      </c>
      <c r="E5356" s="13">
        <v>0.0</v>
      </c>
      <c r="F5356" s="14">
        <f>'Costo de tareas'!$B$15</f>
        <v>0.1964027778</v>
      </c>
      <c r="G5356" s="15">
        <f>'Producción diaria'!$T$3*$L$2*$M$2*$N$2*E5356*1000/'Costo de tareas'!$B$14</f>
        <v>0</v>
      </c>
      <c r="H5356" s="16">
        <f>IF(G5356 &gt; 'Costo de tareas'!$B$13, 'Costo de tareas'!$B$13, IF(G5356 &lt; 'Costo de tareas'!$B$13*0.2, 0, 'Costo de tareas'!$B$13- G5356))</f>
        <v>0</v>
      </c>
      <c r="I5356" s="17">
        <f>IF(H5356=0,'Costo de tareas'!$B$13,'Costo de tareas'!$B$13-H5356)</f>
        <v>39.28055556</v>
      </c>
      <c r="J5356" s="2"/>
      <c r="K5356" s="2"/>
      <c r="P5356" s="2"/>
    </row>
    <row r="5357">
      <c r="A5357" s="3" t="s">
        <v>7045</v>
      </c>
      <c r="B5357" s="11" t="str">
        <f t="shared" si="1"/>
        <v>20110812</v>
      </c>
      <c r="C5357" s="12">
        <f t="shared" si="2"/>
        <v>40767</v>
      </c>
      <c r="D5357" s="3" t="str">
        <f t="shared" si="3"/>
        <v>03</v>
      </c>
      <c r="E5357" s="13">
        <v>0.0</v>
      </c>
      <c r="F5357" s="14">
        <f>'Costo de tareas'!$B$15</f>
        <v>0.1964027778</v>
      </c>
      <c r="G5357" s="15">
        <f>'Producción diaria'!$T$3*$L$2*$M$2*$N$2*E5357*1000/'Costo de tareas'!$B$14</f>
        <v>0</v>
      </c>
      <c r="H5357" s="16">
        <f>IF(G5357 &gt; 'Costo de tareas'!$B$13, 'Costo de tareas'!$B$13, IF(G5357 &lt; 'Costo de tareas'!$B$13*0.2, 0, 'Costo de tareas'!$B$13- G5357))</f>
        <v>0</v>
      </c>
      <c r="I5357" s="17">
        <f>IF(H5357=0,'Costo de tareas'!$B$13,'Costo de tareas'!$B$13-H5357)</f>
        <v>39.28055556</v>
      </c>
      <c r="J5357" s="2"/>
      <c r="K5357" s="2"/>
      <c r="P5357" s="2"/>
    </row>
    <row r="5358">
      <c r="A5358" s="3" t="s">
        <v>7046</v>
      </c>
      <c r="B5358" s="11" t="str">
        <f t="shared" si="1"/>
        <v>20110812</v>
      </c>
      <c r="C5358" s="12">
        <f t="shared" si="2"/>
        <v>40767</v>
      </c>
      <c r="D5358" s="3" t="str">
        <f t="shared" si="3"/>
        <v>04</v>
      </c>
      <c r="E5358" s="13">
        <v>0.0</v>
      </c>
      <c r="F5358" s="14">
        <f>'Costo de tareas'!$B$15</f>
        <v>0.1964027778</v>
      </c>
      <c r="G5358" s="15">
        <f>'Producción diaria'!$T$3*$L$2*$M$2*$N$2*E5358*1000/'Costo de tareas'!$B$14</f>
        <v>0</v>
      </c>
      <c r="H5358" s="16">
        <f>IF(G5358 &gt; 'Costo de tareas'!$B$13, 'Costo de tareas'!$B$13, IF(G5358 &lt; 'Costo de tareas'!$B$13*0.2, 0, 'Costo de tareas'!$B$13- G5358))</f>
        <v>0</v>
      </c>
      <c r="I5358" s="17">
        <f>IF(H5358=0,'Costo de tareas'!$B$13,'Costo de tareas'!$B$13-H5358)</f>
        <v>39.28055556</v>
      </c>
      <c r="J5358" s="2"/>
      <c r="K5358" s="2"/>
      <c r="P5358" s="2"/>
    </row>
    <row r="5359">
      <c r="A5359" s="3" t="s">
        <v>7047</v>
      </c>
      <c r="B5359" s="11" t="str">
        <f t="shared" si="1"/>
        <v>20110812</v>
      </c>
      <c r="C5359" s="12">
        <f t="shared" si="2"/>
        <v>40767</v>
      </c>
      <c r="D5359" s="3" t="str">
        <f t="shared" si="3"/>
        <v>05</v>
      </c>
      <c r="E5359" s="13">
        <v>0.0</v>
      </c>
      <c r="F5359" s="14">
        <f>'Costo de tareas'!$B$15</f>
        <v>0.1964027778</v>
      </c>
      <c r="G5359" s="15">
        <f>'Producción diaria'!$T$3*$L$2*$M$2*$N$2*E5359*1000/'Costo de tareas'!$B$14</f>
        <v>0</v>
      </c>
      <c r="H5359" s="16">
        <f>IF(G5359 &gt; 'Costo de tareas'!$B$13, 'Costo de tareas'!$B$13, IF(G5359 &lt; 'Costo de tareas'!$B$13*0.2, 0, 'Costo de tareas'!$B$13- G5359))</f>
        <v>0</v>
      </c>
      <c r="I5359" s="17">
        <f>IF(H5359=0,'Costo de tareas'!$B$13,'Costo de tareas'!$B$13-H5359)</f>
        <v>39.28055556</v>
      </c>
      <c r="J5359" s="2"/>
      <c r="K5359" s="2"/>
      <c r="P5359" s="2"/>
    </row>
    <row r="5360">
      <c r="A5360" s="3" t="s">
        <v>7048</v>
      </c>
      <c r="B5360" s="11" t="str">
        <f t="shared" si="1"/>
        <v>20110812</v>
      </c>
      <c r="C5360" s="12">
        <f t="shared" si="2"/>
        <v>40767</v>
      </c>
      <c r="D5360" s="3" t="str">
        <f t="shared" si="3"/>
        <v>06</v>
      </c>
      <c r="E5360" s="13">
        <v>75.0</v>
      </c>
      <c r="F5360" s="14">
        <f>'Costo de tareas'!$B$15</f>
        <v>0.1964027778</v>
      </c>
      <c r="G5360" s="15">
        <f>'Producción diaria'!$T$3*$L$2*$M$2*$N$2*E5360*1000/'Costo de tareas'!$B$14</f>
        <v>112.7671451</v>
      </c>
      <c r="H5360" s="16">
        <f>IF(G5360 &gt; 'Costo de tareas'!$B$13, 'Costo de tareas'!$B$13, IF(G5360 &lt; 'Costo de tareas'!$B$13*0.2, 0, 'Costo de tareas'!$B$13- G5360))</f>
        <v>39.28055556</v>
      </c>
      <c r="I5360" s="17">
        <f>IF(H5360=0,'Costo de tareas'!$B$13,'Costo de tareas'!$B$13-H5360)</f>
        <v>0</v>
      </c>
      <c r="J5360" s="2"/>
      <c r="K5360" s="2"/>
      <c r="P5360" s="2"/>
    </row>
    <row r="5361">
      <c r="A5361" s="3" t="s">
        <v>7049</v>
      </c>
      <c r="B5361" s="11" t="str">
        <f t="shared" si="1"/>
        <v>20110812</v>
      </c>
      <c r="C5361" s="12">
        <f t="shared" si="2"/>
        <v>40767</v>
      </c>
      <c r="D5361" s="3" t="str">
        <f t="shared" si="3"/>
        <v>07</v>
      </c>
      <c r="E5361" s="13">
        <v>226.0</v>
      </c>
      <c r="F5361" s="14">
        <f>'Costo de tareas'!$B$15</f>
        <v>0.1964027778</v>
      </c>
      <c r="G5361" s="15">
        <f>'Producción diaria'!$T$3*$L$2*$M$2*$N$2*E5361*1000/'Costo de tareas'!$B$14</f>
        <v>339.8049973</v>
      </c>
      <c r="H5361" s="16">
        <f>IF(G5361 &gt; 'Costo de tareas'!$B$13, 'Costo de tareas'!$B$13, IF(G5361 &lt; 'Costo de tareas'!$B$13*0.2, 0, 'Costo de tareas'!$B$13- G5361))</f>
        <v>39.28055556</v>
      </c>
      <c r="I5361" s="17">
        <f>IF(H5361=0,'Costo de tareas'!$B$13,'Costo de tareas'!$B$13-H5361)</f>
        <v>0</v>
      </c>
      <c r="J5361" s="2"/>
      <c r="K5361" s="2"/>
      <c r="P5361" s="2"/>
    </row>
    <row r="5362">
      <c r="A5362" s="3" t="s">
        <v>7050</v>
      </c>
      <c r="B5362" s="11" t="str">
        <f t="shared" si="1"/>
        <v>20110812</v>
      </c>
      <c r="C5362" s="12">
        <f t="shared" si="2"/>
        <v>40767</v>
      </c>
      <c r="D5362" s="3" t="str">
        <f t="shared" si="3"/>
        <v>08</v>
      </c>
      <c r="E5362" s="13">
        <v>124.0</v>
      </c>
      <c r="F5362" s="14">
        <f>'Costo de tareas'!$B$15</f>
        <v>0.1964027778</v>
      </c>
      <c r="G5362" s="15">
        <f>'Producción diaria'!$T$3*$L$2*$M$2*$N$2*E5362*1000/'Costo de tareas'!$B$14</f>
        <v>186.44168</v>
      </c>
      <c r="H5362" s="16">
        <f>IF(G5362 &gt; 'Costo de tareas'!$B$13, 'Costo de tareas'!$B$13, IF(G5362 &lt; 'Costo de tareas'!$B$13*0.2, 0, 'Costo de tareas'!$B$13- G5362))</f>
        <v>39.28055556</v>
      </c>
      <c r="I5362" s="17">
        <f>IF(H5362=0,'Costo de tareas'!$B$13,'Costo de tareas'!$B$13-H5362)</f>
        <v>0</v>
      </c>
      <c r="J5362" s="2"/>
      <c r="K5362" s="2"/>
      <c r="P5362" s="2"/>
    </row>
    <row r="5363">
      <c r="A5363" s="3" t="s">
        <v>7051</v>
      </c>
      <c r="B5363" s="11" t="str">
        <f t="shared" si="1"/>
        <v>20110812</v>
      </c>
      <c r="C5363" s="12">
        <f t="shared" si="2"/>
        <v>40767</v>
      </c>
      <c r="D5363" s="3" t="str">
        <f t="shared" si="3"/>
        <v>09</v>
      </c>
      <c r="E5363" s="13">
        <v>59.0</v>
      </c>
      <c r="F5363" s="14">
        <f>'Costo de tareas'!$B$15</f>
        <v>0.1964027778</v>
      </c>
      <c r="G5363" s="15">
        <f>'Producción diaria'!$T$3*$L$2*$M$2*$N$2*E5363*1000/'Costo de tareas'!$B$14</f>
        <v>88.71015417</v>
      </c>
      <c r="H5363" s="16">
        <f>IF(G5363 &gt; 'Costo de tareas'!$B$13, 'Costo de tareas'!$B$13, IF(G5363 &lt; 'Costo de tareas'!$B$13*0.2, 0, 'Costo de tareas'!$B$13- G5363))</f>
        <v>39.28055556</v>
      </c>
      <c r="I5363" s="17">
        <f>IF(H5363=0,'Costo de tareas'!$B$13,'Costo de tareas'!$B$13-H5363)</f>
        <v>0</v>
      </c>
      <c r="J5363" s="2"/>
      <c r="K5363" s="2"/>
      <c r="P5363" s="2"/>
    </row>
    <row r="5364">
      <c r="A5364" s="3" t="s">
        <v>7052</v>
      </c>
      <c r="B5364" s="11" t="str">
        <f t="shared" si="1"/>
        <v>20110812</v>
      </c>
      <c r="C5364" s="12">
        <f t="shared" si="2"/>
        <v>40767</v>
      </c>
      <c r="D5364" s="3" t="str">
        <f t="shared" si="3"/>
        <v>10</v>
      </c>
      <c r="E5364" s="13">
        <v>506.0</v>
      </c>
      <c r="F5364" s="14">
        <f>'Costo de tareas'!$B$15</f>
        <v>0.1964027778</v>
      </c>
      <c r="G5364" s="15">
        <f>'Producción diaria'!$T$3*$L$2*$M$2*$N$2*E5364*1000/'Costo de tareas'!$B$14</f>
        <v>760.8023392</v>
      </c>
      <c r="H5364" s="16">
        <f>IF(G5364 &gt; 'Costo de tareas'!$B$13, 'Costo de tareas'!$B$13, IF(G5364 &lt; 'Costo de tareas'!$B$13*0.2, 0, 'Costo de tareas'!$B$13- G5364))</f>
        <v>39.28055556</v>
      </c>
      <c r="I5364" s="17">
        <f>IF(H5364=0,'Costo de tareas'!$B$13,'Costo de tareas'!$B$13-H5364)</f>
        <v>0</v>
      </c>
      <c r="J5364" s="2"/>
      <c r="K5364" s="2"/>
      <c r="P5364" s="2"/>
    </row>
    <row r="5365">
      <c r="A5365" s="3" t="s">
        <v>7053</v>
      </c>
      <c r="B5365" s="11" t="str">
        <f t="shared" si="1"/>
        <v>20110812</v>
      </c>
      <c r="C5365" s="12">
        <f t="shared" si="2"/>
        <v>40767</v>
      </c>
      <c r="D5365" s="3" t="str">
        <f t="shared" si="3"/>
        <v>11</v>
      </c>
      <c r="E5365" s="13">
        <v>583.0</v>
      </c>
      <c r="F5365" s="14">
        <f>'Costo de tareas'!$B$15</f>
        <v>0.1964027778</v>
      </c>
      <c r="G5365" s="15">
        <f>'Producción diaria'!$T$3*$L$2*$M$2*$N$2*E5365*1000/'Costo de tareas'!$B$14</f>
        <v>876.5766082</v>
      </c>
      <c r="H5365" s="16">
        <f>IF(G5365 &gt; 'Costo de tareas'!$B$13, 'Costo de tareas'!$B$13, IF(G5365 &lt; 'Costo de tareas'!$B$13*0.2, 0, 'Costo de tareas'!$B$13- G5365))</f>
        <v>39.28055556</v>
      </c>
      <c r="I5365" s="17">
        <f>IF(H5365=0,'Costo de tareas'!$B$13,'Costo de tareas'!$B$13-H5365)</f>
        <v>0</v>
      </c>
      <c r="J5365" s="2"/>
      <c r="K5365" s="2"/>
      <c r="P5365" s="2"/>
    </row>
    <row r="5366">
      <c r="A5366" s="3" t="s">
        <v>7055</v>
      </c>
      <c r="B5366" s="11" t="str">
        <f t="shared" si="1"/>
        <v>20110812</v>
      </c>
      <c r="C5366" s="12">
        <f t="shared" si="2"/>
        <v>40767</v>
      </c>
      <c r="D5366" s="3" t="str">
        <f t="shared" si="3"/>
        <v>12</v>
      </c>
      <c r="E5366" s="13">
        <v>938.0</v>
      </c>
      <c r="F5366" s="14">
        <f>'Costo de tareas'!$B$15</f>
        <v>0.1964027778</v>
      </c>
      <c r="G5366" s="15">
        <f>'Producción diaria'!$T$3*$L$2*$M$2*$N$2*E5366*1000/'Costo de tareas'!$B$14</f>
        <v>1410.341095</v>
      </c>
      <c r="H5366" s="16">
        <f>IF(G5366 &gt; 'Costo de tareas'!$B$13, 'Costo de tareas'!$B$13, IF(G5366 &lt; 'Costo de tareas'!$B$13*0.2, 0, 'Costo de tareas'!$B$13- G5366))</f>
        <v>39.28055556</v>
      </c>
      <c r="I5366" s="17">
        <f>IF(H5366=0,'Costo de tareas'!$B$13,'Costo de tareas'!$B$13-H5366)</f>
        <v>0</v>
      </c>
      <c r="J5366" s="2"/>
      <c r="K5366" s="2"/>
      <c r="P5366" s="2"/>
    </row>
    <row r="5367">
      <c r="A5367" s="3" t="s">
        <v>7056</v>
      </c>
      <c r="B5367" s="11" t="str">
        <f t="shared" si="1"/>
        <v>20110812</v>
      </c>
      <c r="C5367" s="12">
        <f t="shared" si="2"/>
        <v>40767</v>
      </c>
      <c r="D5367" s="3" t="str">
        <f t="shared" si="3"/>
        <v>13</v>
      </c>
      <c r="E5367" s="13">
        <v>132.0</v>
      </c>
      <c r="F5367" s="14">
        <f>'Costo de tareas'!$B$15</f>
        <v>0.1964027778</v>
      </c>
      <c r="G5367" s="15">
        <f>'Producción diaria'!$T$3*$L$2*$M$2*$N$2*E5367*1000/'Costo de tareas'!$B$14</f>
        <v>198.4701754</v>
      </c>
      <c r="H5367" s="16">
        <f>IF(G5367 &gt; 'Costo de tareas'!$B$13, 'Costo de tareas'!$B$13, IF(G5367 &lt; 'Costo de tareas'!$B$13*0.2, 0, 'Costo de tareas'!$B$13- G5367))</f>
        <v>39.28055556</v>
      </c>
      <c r="I5367" s="17">
        <f>IF(H5367=0,'Costo de tareas'!$B$13,'Costo de tareas'!$B$13-H5367)</f>
        <v>0</v>
      </c>
      <c r="J5367" s="2"/>
      <c r="K5367" s="2"/>
      <c r="P5367" s="2"/>
    </row>
    <row r="5368">
      <c r="A5368" s="3" t="s">
        <v>7057</v>
      </c>
      <c r="B5368" s="11" t="str">
        <f t="shared" si="1"/>
        <v>20110812</v>
      </c>
      <c r="C5368" s="12">
        <f t="shared" si="2"/>
        <v>40767</v>
      </c>
      <c r="D5368" s="3" t="str">
        <f t="shared" si="3"/>
        <v>14</v>
      </c>
      <c r="E5368" s="13">
        <v>795.0</v>
      </c>
      <c r="F5368" s="14">
        <f>'Costo de tareas'!$B$15</f>
        <v>0.1964027778</v>
      </c>
      <c r="G5368" s="15">
        <f>'Producción diaria'!$T$3*$L$2*$M$2*$N$2*E5368*1000/'Costo de tareas'!$B$14</f>
        <v>1195.331738</v>
      </c>
      <c r="H5368" s="16">
        <f>IF(G5368 &gt; 'Costo de tareas'!$B$13, 'Costo de tareas'!$B$13, IF(G5368 &lt; 'Costo de tareas'!$B$13*0.2, 0, 'Costo de tareas'!$B$13- G5368))</f>
        <v>39.28055556</v>
      </c>
      <c r="I5368" s="17">
        <f>IF(H5368=0,'Costo de tareas'!$B$13,'Costo de tareas'!$B$13-H5368)</f>
        <v>0</v>
      </c>
      <c r="J5368" s="2"/>
      <c r="K5368" s="2"/>
      <c r="P5368" s="2"/>
    </row>
    <row r="5369">
      <c r="A5369" s="3" t="s">
        <v>7058</v>
      </c>
      <c r="B5369" s="11" t="str">
        <f t="shared" si="1"/>
        <v>20110812</v>
      </c>
      <c r="C5369" s="12">
        <f t="shared" si="2"/>
        <v>40767</v>
      </c>
      <c r="D5369" s="3" t="str">
        <f t="shared" si="3"/>
        <v>15</v>
      </c>
      <c r="E5369" s="13">
        <v>137.0</v>
      </c>
      <c r="F5369" s="14">
        <f>'Costo de tareas'!$B$15</f>
        <v>0.1964027778</v>
      </c>
      <c r="G5369" s="15">
        <f>'Producción diaria'!$T$3*$L$2*$M$2*$N$2*E5369*1000/'Costo de tareas'!$B$14</f>
        <v>205.9879851</v>
      </c>
      <c r="H5369" s="16">
        <f>IF(G5369 &gt; 'Costo de tareas'!$B$13, 'Costo de tareas'!$B$13, IF(G5369 &lt; 'Costo de tareas'!$B$13*0.2, 0, 'Costo de tareas'!$B$13- G5369))</f>
        <v>39.28055556</v>
      </c>
      <c r="I5369" s="17">
        <f>IF(H5369=0,'Costo de tareas'!$B$13,'Costo de tareas'!$B$13-H5369)</f>
        <v>0</v>
      </c>
      <c r="J5369" s="2"/>
      <c r="K5369" s="2"/>
      <c r="P5369" s="2"/>
    </row>
    <row r="5370">
      <c r="A5370" s="3" t="s">
        <v>7060</v>
      </c>
      <c r="B5370" s="11" t="str">
        <f t="shared" si="1"/>
        <v>20110812</v>
      </c>
      <c r="C5370" s="12">
        <f t="shared" si="2"/>
        <v>40767</v>
      </c>
      <c r="D5370" s="3" t="str">
        <f t="shared" si="3"/>
        <v>16</v>
      </c>
      <c r="E5370" s="13">
        <v>523.0</v>
      </c>
      <c r="F5370" s="14">
        <f>'Costo de tareas'!$B$15</f>
        <v>0.1964027778</v>
      </c>
      <c r="G5370" s="15">
        <f>'Producción diaria'!$T$3*$L$2*$M$2*$N$2*E5370*1000/'Costo de tareas'!$B$14</f>
        <v>786.3628921</v>
      </c>
      <c r="H5370" s="16">
        <f>IF(G5370 &gt; 'Costo de tareas'!$B$13, 'Costo de tareas'!$B$13, IF(G5370 &lt; 'Costo de tareas'!$B$13*0.2, 0, 'Costo de tareas'!$B$13- G5370))</f>
        <v>39.28055556</v>
      </c>
      <c r="I5370" s="17">
        <f>IF(H5370=0,'Costo de tareas'!$B$13,'Costo de tareas'!$B$13-H5370)</f>
        <v>0</v>
      </c>
      <c r="J5370" s="2"/>
      <c r="K5370" s="2"/>
      <c r="P5370" s="2"/>
    </row>
    <row r="5371">
      <c r="A5371" s="3" t="s">
        <v>7061</v>
      </c>
      <c r="B5371" s="11" t="str">
        <f t="shared" si="1"/>
        <v>20110812</v>
      </c>
      <c r="C5371" s="12">
        <f t="shared" si="2"/>
        <v>40767</v>
      </c>
      <c r="D5371" s="3" t="str">
        <f t="shared" si="3"/>
        <v>17</v>
      </c>
      <c r="E5371" s="13">
        <v>31.0</v>
      </c>
      <c r="F5371" s="14">
        <f>'Costo de tareas'!$B$15</f>
        <v>0.1964027778</v>
      </c>
      <c r="G5371" s="15">
        <f>'Producción diaria'!$T$3*$L$2*$M$2*$N$2*E5371*1000/'Costo de tareas'!$B$14</f>
        <v>46.61041999</v>
      </c>
      <c r="H5371" s="16">
        <f>IF(G5371 &gt; 'Costo de tareas'!$B$13, 'Costo de tareas'!$B$13, IF(G5371 &lt; 'Costo de tareas'!$B$13*0.2, 0, 'Costo de tareas'!$B$13- G5371))</f>
        <v>39.28055556</v>
      </c>
      <c r="I5371" s="17">
        <f>IF(H5371=0,'Costo de tareas'!$B$13,'Costo de tareas'!$B$13-H5371)</f>
        <v>0</v>
      </c>
      <c r="J5371" s="2"/>
      <c r="K5371" s="2"/>
      <c r="P5371" s="2"/>
    </row>
    <row r="5372">
      <c r="A5372" s="3" t="s">
        <v>7062</v>
      </c>
      <c r="B5372" s="11" t="str">
        <f t="shared" si="1"/>
        <v>20110812</v>
      </c>
      <c r="C5372" s="12">
        <f t="shared" si="2"/>
        <v>40767</v>
      </c>
      <c r="D5372" s="3" t="str">
        <f t="shared" si="3"/>
        <v>18</v>
      </c>
      <c r="E5372" s="13">
        <v>154.0</v>
      </c>
      <c r="F5372" s="14">
        <f>'Costo de tareas'!$B$15</f>
        <v>0.1964027778</v>
      </c>
      <c r="G5372" s="15">
        <f>'Producción diaria'!$T$3*$L$2*$M$2*$N$2*E5372*1000/'Costo de tareas'!$B$14</f>
        <v>231.548538</v>
      </c>
      <c r="H5372" s="16">
        <f>IF(G5372 &gt; 'Costo de tareas'!$B$13, 'Costo de tareas'!$B$13, IF(G5372 &lt; 'Costo de tareas'!$B$13*0.2, 0, 'Costo de tareas'!$B$13- G5372))</f>
        <v>39.28055556</v>
      </c>
      <c r="I5372" s="17">
        <f>IF(H5372=0,'Costo de tareas'!$B$13,'Costo de tareas'!$B$13-H5372)</f>
        <v>0</v>
      </c>
      <c r="J5372" s="2"/>
      <c r="K5372" s="2"/>
      <c r="P5372" s="2"/>
    </row>
    <row r="5373">
      <c r="A5373" s="3" t="s">
        <v>7063</v>
      </c>
      <c r="B5373" s="11" t="str">
        <f t="shared" si="1"/>
        <v>20110812</v>
      </c>
      <c r="C5373" s="12">
        <f t="shared" si="2"/>
        <v>40767</v>
      </c>
      <c r="D5373" s="3" t="str">
        <f t="shared" si="3"/>
        <v>19</v>
      </c>
      <c r="E5373" s="13">
        <v>389.0</v>
      </c>
      <c r="F5373" s="14">
        <f>'Costo de tareas'!$B$15</f>
        <v>0.1964027778</v>
      </c>
      <c r="G5373" s="15">
        <f>'Producción diaria'!$T$3*$L$2*$M$2*$N$2*E5373*1000/'Costo de tareas'!$B$14</f>
        <v>584.8855928</v>
      </c>
      <c r="H5373" s="16">
        <f>IF(G5373 &gt; 'Costo de tareas'!$B$13, 'Costo de tareas'!$B$13, IF(G5373 &lt; 'Costo de tareas'!$B$13*0.2, 0, 'Costo de tareas'!$B$13- G5373))</f>
        <v>39.28055556</v>
      </c>
      <c r="I5373" s="17">
        <f>IF(H5373=0,'Costo de tareas'!$B$13,'Costo de tareas'!$B$13-H5373)</f>
        <v>0</v>
      </c>
      <c r="J5373" s="2"/>
      <c r="K5373" s="2"/>
      <c r="P5373" s="2"/>
    </row>
    <row r="5374">
      <c r="A5374" s="3" t="s">
        <v>7065</v>
      </c>
      <c r="B5374" s="11" t="str">
        <f t="shared" si="1"/>
        <v>20110812</v>
      </c>
      <c r="C5374" s="12">
        <f t="shared" si="2"/>
        <v>40767</v>
      </c>
      <c r="D5374" s="3" t="str">
        <f t="shared" si="3"/>
        <v>20</v>
      </c>
      <c r="E5374" s="13">
        <v>0.0</v>
      </c>
      <c r="F5374" s="14">
        <f>'Costo de tareas'!$B$15</f>
        <v>0.1964027778</v>
      </c>
      <c r="G5374" s="15">
        <f>'Producción diaria'!$T$3*$L$2*$M$2*$N$2*E5374*1000/'Costo de tareas'!$B$14</f>
        <v>0</v>
      </c>
      <c r="H5374" s="16">
        <f>IF(G5374 &gt; 'Costo de tareas'!$B$13, 'Costo de tareas'!$B$13, IF(G5374 &lt; 'Costo de tareas'!$B$13*0.2, 0, 'Costo de tareas'!$B$13- G5374))</f>
        <v>0</v>
      </c>
      <c r="I5374" s="17">
        <f>IF(H5374=0,'Costo de tareas'!$B$13,'Costo de tareas'!$B$13-H5374)</f>
        <v>39.28055556</v>
      </c>
      <c r="J5374" s="2"/>
      <c r="K5374" s="2"/>
      <c r="P5374" s="2"/>
    </row>
    <row r="5375">
      <c r="A5375" s="3" t="s">
        <v>7066</v>
      </c>
      <c r="B5375" s="11" t="str">
        <f t="shared" si="1"/>
        <v>20110812</v>
      </c>
      <c r="C5375" s="12">
        <f t="shared" si="2"/>
        <v>40767</v>
      </c>
      <c r="D5375" s="3" t="str">
        <f t="shared" si="3"/>
        <v>21</v>
      </c>
      <c r="E5375" s="13">
        <v>0.0</v>
      </c>
      <c r="F5375" s="14">
        <f>'Costo de tareas'!$B$15</f>
        <v>0.1964027778</v>
      </c>
      <c r="G5375" s="15">
        <f>'Producción diaria'!$T$3*$L$2*$M$2*$N$2*E5375*1000/'Costo de tareas'!$B$14</f>
        <v>0</v>
      </c>
      <c r="H5375" s="16">
        <f>IF(G5375 &gt; 'Costo de tareas'!$B$13, 'Costo de tareas'!$B$13, IF(G5375 &lt; 'Costo de tareas'!$B$13*0.2, 0, 'Costo de tareas'!$B$13- G5375))</f>
        <v>0</v>
      </c>
      <c r="I5375" s="17">
        <f>IF(H5375=0,'Costo de tareas'!$B$13,'Costo de tareas'!$B$13-H5375)</f>
        <v>39.28055556</v>
      </c>
      <c r="J5375" s="2"/>
      <c r="K5375" s="2"/>
      <c r="P5375" s="2"/>
    </row>
    <row r="5376">
      <c r="A5376" s="3" t="s">
        <v>7067</v>
      </c>
      <c r="B5376" s="11" t="str">
        <f t="shared" si="1"/>
        <v>20110812</v>
      </c>
      <c r="C5376" s="12">
        <f t="shared" si="2"/>
        <v>40767</v>
      </c>
      <c r="D5376" s="3" t="str">
        <f t="shared" si="3"/>
        <v>22</v>
      </c>
      <c r="E5376" s="13">
        <v>0.0</v>
      </c>
      <c r="F5376" s="14">
        <f>'Costo de tareas'!$B$15</f>
        <v>0.1964027778</v>
      </c>
      <c r="G5376" s="15">
        <f>'Producción diaria'!$T$3*$L$2*$M$2*$N$2*E5376*1000/'Costo de tareas'!$B$14</f>
        <v>0</v>
      </c>
      <c r="H5376" s="16">
        <f>IF(G5376 &gt; 'Costo de tareas'!$B$13, 'Costo de tareas'!$B$13, IF(G5376 &lt; 'Costo de tareas'!$B$13*0.2, 0, 'Costo de tareas'!$B$13- G5376))</f>
        <v>0</v>
      </c>
      <c r="I5376" s="17">
        <f>IF(H5376=0,'Costo de tareas'!$B$13,'Costo de tareas'!$B$13-H5376)</f>
        <v>39.28055556</v>
      </c>
      <c r="J5376" s="2"/>
      <c r="K5376" s="2"/>
      <c r="P5376" s="2"/>
    </row>
    <row r="5377">
      <c r="A5377" s="3" t="s">
        <v>7069</v>
      </c>
      <c r="B5377" s="11" t="str">
        <f t="shared" si="1"/>
        <v>20110812</v>
      </c>
      <c r="C5377" s="12">
        <f t="shared" si="2"/>
        <v>40767</v>
      </c>
      <c r="D5377" s="3" t="str">
        <f t="shared" si="3"/>
        <v>23</v>
      </c>
      <c r="E5377" s="13">
        <v>0.0</v>
      </c>
      <c r="F5377" s="14">
        <f>'Costo de tareas'!$B$15</f>
        <v>0.1964027778</v>
      </c>
      <c r="G5377" s="15">
        <f>'Producción diaria'!$T$3*$L$2*$M$2*$N$2*E5377*1000/'Costo de tareas'!$B$14</f>
        <v>0</v>
      </c>
      <c r="H5377" s="16">
        <f>IF(G5377 &gt; 'Costo de tareas'!$B$13, 'Costo de tareas'!$B$13, IF(G5377 &lt; 'Costo de tareas'!$B$13*0.2, 0, 'Costo de tareas'!$B$13- G5377))</f>
        <v>0</v>
      </c>
      <c r="I5377" s="17">
        <f>IF(H5377=0,'Costo de tareas'!$B$13,'Costo de tareas'!$B$13-H5377)</f>
        <v>39.28055556</v>
      </c>
      <c r="J5377" s="2"/>
      <c r="K5377" s="2"/>
      <c r="P5377" s="2"/>
    </row>
    <row r="5378">
      <c r="A5378" s="3" t="s">
        <v>7071</v>
      </c>
      <c r="B5378" s="11" t="str">
        <f t="shared" si="1"/>
        <v>20110813</v>
      </c>
      <c r="C5378" s="12">
        <f t="shared" si="2"/>
        <v>40768</v>
      </c>
      <c r="D5378" s="3" t="str">
        <f t="shared" si="3"/>
        <v>00</v>
      </c>
      <c r="E5378" s="13">
        <v>0.0</v>
      </c>
      <c r="F5378" s="14">
        <f>'Costo de tareas'!$B$15</f>
        <v>0.1964027778</v>
      </c>
      <c r="G5378" s="15">
        <f>'Producción diaria'!$T$3*$L$2*$M$2*$N$2*E5378*1000/'Costo de tareas'!$B$14</f>
        <v>0</v>
      </c>
      <c r="H5378" s="16">
        <f>IF(G5378 &gt; 'Costo de tareas'!$B$13, 'Costo de tareas'!$B$13, IF(G5378 &lt; 'Costo de tareas'!$B$13*0.2, 0, 'Costo de tareas'!$B$13- G5378))</f>
        <v>0</v>
      </c>
      <c r="I5378" s="17">
        <f>IF(H5378=0,'Costo de tareas'!$B$13,'Costo de tareas'!$B$13-H5378)</f>
        <v>39.28055556</v>
      </c>
      <c r="J5378" s="2"/>
      <c r="K5378" s="2"/>
      <c r="P5378" s="2"/>
    </row>
    <row r="5379">
      <c r="A5379" s="3" t="s">
        <v>7072</v>
      </c>
      <c r="B5379" s="11" t="str">
        <f t="shared" si="1"/>
        <v>20110813</v>
      </c>
      <c r="C5379" s="12">
        <f t="shared" si="2"/>
        <v>40768</v>
      </c>
      <c r="D5379" s="3" t="str">
        <f t="shared" si="3"/>
        <v>01</v>
      </c>
      <c r="E5379" s="13">
        <v>0.0</v>
      </c>
      <c r="F5379" s="14">
        <f>'Costo de tareas'!$B$15</f>
        <v>0.1964027778</v>
      </c>
      <c r="G5379" s="15">
        <f>'Producción diaria'!$T$3*$L$2*$M$2*$N$2*E5379*1000/'Costo de tareas'!$B$14</f>
        <v>0</v>
      </c>
      <c r="H5379" s="16">
        <f>IF(G5379 &gt; 'Costo de tareas'!$B$13, 'Costo de tareas'!$B$13, IF(G5379 &lt; 'Costo de tareas'!$B$13*0.2, 0, 'Costo de tareas'!$B$13- G5379))</f>
        <v>0</v>
      </c>
      <c r="I5379" s="17">
        <f>IF(H5379=0,'Costo de tareas'!$B$13,'Costo de tareas'!$B$13-H5379)</f>
        <v>39.28055556</v>
      </c>
      <c r="J5379" s="2"/>
      <c r="K5379" s="2"/>
      <c r="P5379" s="2"/>
    </row>
    <row r="5380">
      <c r="A5380" s="3" t="s">
        <v>7074</v>
      </c>
      <c r="B5380" s="11" t="str">
        <f t="shared" si="1"/>
        <v>20110813</v>
      </c>
      <c r="C5380" s="12">
        <f t="shared" si="2"/>
        <v>40768</v>
      </c>
      <c r="D5380" s="3" t="str">
        <f t="shared" si="3"/>
        <v>02</v>
      </c>
      <c r="E5380" s="13">
        <v>0.0</v>
      </c>
      <c r="F5380" s="14">
        <f>'Costo de tareas'!$B$15</f>
        <v>0.1964027778</v>
      </c>
      <c r="G5380" s="15">
        <f>'Producción diaria'!$T$3*$L$2*$M$2*$N$2*E5380*1000/'Costo de tareas'!$B$14</f>
        <v>0</v>
      </c>
      <c r="H5380" s="16">
        <f>IF(G5380 &gt; 'Costo de tareas'!$B$13, 'Costo de tareas'!$B$13, IF(G5380 &lt; 'Costo de tareas'!$B$13*0.2, 0, 'Costo de tareas'!$B$13- G5380))</f>
        <v>0</v>
      </c>
      <c r="I5380" s="17">
        <f>IF(H5380=0,'Costo de tareas'!$B$13,'Costo de tareas'!$B$13-H5380)</f>
        <v>39.28055556</v>
      </c>
      <c r="J5380" s="2"/>
      <c r="K5380" s="2"/>
      <c r="P5380" s="2"/>
    </row>
    <row r="5381">
      <c r="A5381" s="3" t="s">
        <v>7075</v>
      </c>
      <c r="B5381" s="11" t="str">
        <f t="shared" si="1"/>
        <v>20110813</v>
      </c>
      <c r="C5381" s="12">
        <f t="shared" si="2"/>
        <v>40768</v>
      </c>
      <c r="D5381" s="3" t="str">
        <f t="shared" si="3"/>
        <v>03</v>
      </c>
      <c r="E5381" s="13">
        <v>0.0</v>
      </c>
      <c r="F5381" s="14">
        <f>'Costo de tareas'!$B$15</f>
        <v>0.1964027778</v>
      </c>
      <c r="G5381" s="15">
        <f>'Producción diaria'!$T$3*$L$2*$M$2*$N$2*E5381*1000/'Costo de tareas'!$B$14</f>
        <v>0</v>
      </c>
      <c r="H5381" s="16">
        <f>IF(G5381 &gt; 'Costo de tareas'!$B$13, 'Costo de tareas'!$B$13, IF(G5381 &lt; 'Costo de tareas'!$B$13*0.2, 0, 'Costo de tareas'!$B$13- G5381))</f>
        <v>0</v>
      </c>
      <c r="I5381" s="17">
        <f>IF(H5381=0,'Costo de tareas'!$B$13,'Costo de tareas'!$B$13-H5381)</f>
        <v>39.28055556</v>
      </c>
      <c r="J5381" s="2"/>
      <c r="K5381" s="2"/>
      <c r="P5381" s="2"/>
    </row>
    <row r="5382">
      <c r="A5382" s="3" t="s">
        <v>7076</v>
      </c>
      <c r="B5382" s="11" t="str">
        <f t="shared" si="1"/>
        <v>20110813</v>
      </c>
      <c r="C5382" s="12">
        <f t="shared" si="2"/>
        <v>40768</v>
      </c>
      <c r="D5382" s="3" t="str">
        <f t="shared" si="3"/>
        <v>04</v>
      </c>
      <c r="E5382" s="13">
        <v>0.0</v>
      </c>
      <c r="F5382" s="14">
        <f>'Costo de tareas'!$B$15</f>
        <v>0.1964027778</v>
      </c>
      <c r="G5382" s="15">
        <f>'Producción diaria'!$T$3*$L$2*$M$2*$N$2*E5382*1000/'Costo de tareas'!$B$14</f>
        <v>0</v>
      </c>
      <c r="H5382" s="16">
        <f>IF(G5382 &gt; 'Costo de tareas'!$B$13, 'Costo de tareas'!$B$13, IF(G5382 &lt; 'Costo de tareas'!$B$13*0.2, 0, 'Costo de tareas'!$B$13- G5382))</f>
        <v>0</v>
      </c>
      <c r="I5382" s="17">
        <f>IF(H5382=0,'Costo de tareas'!$B$13,'Costo de tareas'!$B$13-H5382)</f>
        <v>39.28055556</v>
      </c>
      <c r="J5382" s="2"/>
      <c r="K5382" s="2"/>
      <c r="P5382" s="2"/>
    </row>
    <row r="5383">
      <c r="A5383" s="3" t="s">
        <v>7077</v>
      </c>
      <c r="B5383" s="11" t="str">
        <f t="shared" si="1"/>
        <v>20110813</v>
      </c>
      <c r="C5383" s="12">
        <f t="shared" si="2"/>
        <v>40768</v>
      </c>
      <c r="D5383" s="3" t="str">
        <f t="shared" si="3"/>
        <v>05</v>
      </c>
      <c r="E5383" s="13">
        <v>0.0</v>
      </c>
      <c r="F5383" s="14">
        <f>'Costo de tareas'!$B$15</f>
        <v>0.1964027778</v>
      </c>
      <c r="G5383" s="15">
        <f>'Producción diaria'!$T$3*$L$2*$M$2*$N$2*E5383*1000/'Costo de tareas'!$B$14</f>
        <v>0</v>
      </c>
      <c r="H5383" s="16">
        <f>IF(G5383 &gt; 'Costo de tareas'!$B$13, 'Costo de tareas'!$B$13, IF(G5383 &lt; 'Costo de tareas'!$B$13*0.2, 0, 'Costo de tareas'!$B$13- G5383))</f>
        <v>0</v>
      </c>
      <c r="I5383" s="17">
        <f>IF(H5383=0,'Costo de tareas'!$B$13,'Costo de tareas'!$B$13-H5383)</f>
        <v>39.28055556</v>
      </c>
      <c r="J5383" s="2"/>
      <c r="K5383" s="2"/>
      <c r="P5383" s="2"/>
    </row>
    <row r="5384">
      <c r="A5384" s="3" t="s">
        <v>7078</v>
      </c>
      <c r="B5384" s="11" t="str">
        <f t="shared" si="1"/>
        <v>20110813</v>
      </c>
      <c r="C5384" s="12">
        <f t="shared" si="2"/>
        <v>40768</v>
      </c>
      <c r="D5384" s="3" t="str">
        <f t="shared" si="3"/>
        <v>06</v>
      </c>
      <c r="E5384" s="13">
        <v>84.0</v>
      </c>
      <c r="F5384" s="14">
        <f>'Costo de tareas'!$B$15</f>
        <v>0.1964027778</v>
      </c>
      <c r="G5384" s="15">
        <f>'Producción diaria'!$T$3*$L$2*$M$2*$N$2*E5384*1000/'Costo de tareas'!$B$14</f>
        <v>126.2992026</v>
      </c>
      <c r="H5384" s="16">
        <f>IF(G5384 &gt; 'Costo de tareas'!$B$13, 'Costo de tareas'!$B$13, IF(G5384 &lt; 'Costo de tareas'!$B$13*0.2, 0, 'Costo de tareas'!$B$13- G5384))</f>
        <v>39.28055556</v>
      </c>
      <c r="I5384" s="17">
        <f>IF(H5384=0,'Costo de tareas'!$B$13,'Costo de tareas'!$B$13-H5384)</f>
        <v>0</v>
      </c>
      <c r="J5384" s="2"/>
      <c r="K5384" s="2"/>
      <c r="P5384" s="2"/>
    </row>
    <row r="5385">
      <c r="A5385" s="3" t="s">
        <v>7079</v>
      </c>
      <c r="B5385" s="11" t="str">
        <f t="shared" si="1"/>
        <v>20110813</v>
      </c>
      <c r="C5385" s="12">
        <f t="shared" si="2"/>
        <v>40768</v>
      </c>
      <c r="D5385" s="3" t="str">
        <f t="shared" si="3"/>
        <v>07</v>
      </c>
      <c r="E5385" s="13">
        <v>25.0</v>
      </c>
      <c r="F5385" s="14">
        <f>'Costo de tareas'!$B$15</f>
        <v>0.1964027778</v>
      </c>
      <c r="G5385" s="15">
        <f>'Producción diaria'!$T$3*$L$2*$M$2*$N$2*E5385*1000/'Costo de tareas'!$B$14</f>
        <v>37.58904838</v>
      </c>
      <c r="H5385" s="16">
        <f>IF(G5385 &gt; 'Costo de tareas'!$B$13, 'Costo de tareas'!$B$13, IF(G5385 &lt; 'Costo de tareas'!$B$13*0.2, 0, 'Costo de tareas'!$B$13- G5385))</f>
        <v>1.691507177</v>
      </c>
      <c r="I5385" s="17">
        <f>IF(H5385=0,'Costo de tareas'!$B$13,'Costo de tareas'!$B$13-H5385)</f>
        <v>37.58904838</v>
      </c>
      <c r="J5385" s="2"/>
      <c r="K5385" s="2"/>
      <c r="P5385" s="2"/>
    </row>
    <row r="5386">
      <c r="A5386" s="3" t="s">
        <v>7081</v>
      </c>
      <c r="B5386" s="11" t="str">
        <f t="shared" si="1"/>
        <v>20110813</v>
      </c>
      <c r="C5386" s="12">
        <f t="shared" si="2"/>
        <v>40768</v>
      </c>
      <c r="D5386" s="3" t="str">
        <f t="shared" si="3"/>
        <v>08</v>
      </c>
      <c r="E5386" s="13">
        <v>465.0</v>
      </c>
      <c r="F5386" s="14">
        <f>'Costo de tareas'!$B$15</f>
        <v>0.1964027778</v>
      </c>
      <c r="G5386" s="15">
        <f>'Producción diaria'!$T$3*$L$2*$M$2*$N$2*E5386*1000/'Costo de tareas'!$B$14</f>
        <v>699.1562998</v>
      </c>
      <c r="H5386" s="16">
        <f>IF(G5386 &gt; 'Costo de tareas'!$B$13, 'Costo de tareas'!$B$13, IF(G5386 &lt; 'Costo de tareas'!$B$13*0.2, 0, 'Costo de tareas'!$B$13- G5386))</f>
        <v>39.28055556</v>
      </c>
      <c r="I5386" s="17">
        <f>IF(H5386=0,'Costo de tareas'!$B$13,'Costo de tareas'!$B$13-H5386)</f>
        <v>0</v>
      </c>
      <c r="J5386" s="2"/>
      <c r="K5386" s="2"/>
      <c r="P5386" s="2"/>
    </row>
    <row r="5387">
      <c r="A5387" s="3" t="s">
        <v>7082</v>
      </c>
      <c r="B5387" s="11" t="str">
        <f t="shared" si="1"/>
        <v>20110813</v>
      </c>
      <c r="C5387" s="12">
        <f t="shared" si="2"/>
        <v>40768</v>
      </c>
      <c r="D5387" s="3" t="str">
        <f t="shared" si="3"/>
        <v>09</v>
      </c>
      <c r="E5387" s="13">
        <v>661.0</v>
      </c>
      <c r="F5387" s="14">
        <f>'Costo de tareas'!$B$15</f>
        <v>0.1964027778</v>
      </c>
      <c r="G5387" s="15">
        <f>'Producción diaria'!$T$3*$L$2*$M$2*$N$2*E5387*1000/'Costo de tareas'!$B$14</f>
        <v>993.8544391</v>
      </c>
      <c r="H5387" s="16">
        <f>IF(G5387 &gt; 'Costo de tareas'!$B$13, 'Costo de tareas'!$B$13, IF(G5387 &lt; 'Costo de tareas'!$B$13*0.2, 0, 'Costo de tareas'!$B$13- G5387))</f>
        <v>39.28055556</v>
      </c>
      <c r="I5387" s="17">
        <f>IF(H5387=0,'Costo de tareas'!$B$13,'Costo de tareas'!$B$13-H5387)</f>
        <v>0</v>
      </c>
      <c r="J5387" s="2"/>
      <c r="K5387" s="2"/>
      <c r="P5387" s="2"/>
    </row>
    <row r="5388">
      <c r="A5388" s="3" t="s">
        <v>7083</v>
      </c>
      <c r="B5388" s="11" t="str">
        <f t="shared" si="1"/>
        <v>20110813</v>
      </c>
      <c r="C5388" s="12">
        <f t="shared" si="2"/>
        <v>40768</v>
      </c>
      <c r="D5388" s="3" t="str">
        <f t="shared" si="3"/>
        <v>10</v>
      </c>
      <c r="E5388" s="13">
        <v>815.0</v>
      </c>
      <c r="F5388" s="14">
        <f>'Costo de tareas'!$B$15</f>
        <v>0.1964027778</v>
      </c>
      <c r="G5388" s="15">
        <f>'Producción diaria'!$T$3*$L$2*$M$2*$N$2*E5388*1000/'Costo de tareas'!$B$14</f>
        <v>1225.402977</v>
      </c>
      <c r="H5388" s="16">
        <f>IF(G5388 &gt; 'Costo de tareas'!$B$13, 'Costo de tareas'!$B$13, IF(G5388 &lt; 'Costo de tareas'!$B$13*0.2, 0, 'Costo de tareas'!$B$13- G5388))</f>
        <v>39.28055556</v>
      </c>
      <c r="I5388" s="17">
        <f>IF(H5388=0,'Costo de tareas'!$B$13,'Costo de tareas'!$B$13-H5388)</f>
        <v>0</v>
      </c>
      <c r="J5388" s="2"/>
      <c r="K5388" s="2"/>
      <c r="P5388" s="2"/>
    </row>
    <row r="5389">
      <c r="A5389" s="3" t="s">
        <v>7084</v>
      </c>
      <c r="B5389" s="11" t="str">
        <f t="shared" si="1"/>
        <v>20110813</v>
      </c>
      <c r="C5389" s="12">
        <f t="shared" si="2"/>
        <v>40768</v>
      </c>
      <c r="D5389" s="3" t="str">
        <f t="shared" si="3"/>
        <v>11</v>
      </c>
      <c r="E5389" s="13">
        <v>915.0</v>
      </c>
      <c r="F5389" s="14">
        <f>'Costo de tareas'!$B$15</f>
        <v>0.1964027778</v>
      </c>
      <c r="G5389" s="15">
        <f>'Producción diaria'!$T$3*$L$2*$M$2*$N$2*E5389*1000/'Costo de tareas'!$B$14</f>
        <v>1375.759171</v>
      </c>
      <c r="H5389" s="16">
        <f>IF(G5389 &gt; 'Costo de tareas'!$B$13, 'Costo de tareas'!$B$13, IF(G5389 &lt; 'Costo de tareas'!$B$13*0.2, 0, 'Costo de tareas'!$B$13- G5389))</f>
        <v>39.28055556</v>
      </c>
      <c r="I5389" s="17">
        <f>IF(H5389=0,'Costo de tareas'!$B$13,'Costo de tareas'!$B$13-H5389)</f>
        <v>0</v>
      </c>
      <c r="J5389" s="2"/>
      <c r="K5389" s="2"/>
      <c r="P5389" s="2"/>
    </row>
    <row r="5390">
      <c r="A5390" s="3" t="s">
        <v>7085</v>
      </c>
      <c r="B5390" s="11" t="str">
        <f t="shared" si="1"/>
        <v>20110813</v>
      </c>
      <c r="C5390" s="12">
        <f t="shared" si="2"/>
        <v>40768</v>
      </c>
      <c r="D5390" s="3" t="str">
        <f t="shared" si="3"/>
        <v>12</v>
      </c>
      <c r="E5390" s="13">
        <v>957.0</v>
      </c>
      <c r="F5390" s="14">
        <f>'Costo de tareas'!$B$15</f>
        <v>0.1964027778</v>
      </c>
      <c r="G5390" s="15">
        <f>'Producción diaria'!$T$3*$L$2*$M$2*$N$2*E5390*1000/'Costo de tareas'!$B$14</f>
        <v>1438.908772</v>
      </c>
      <c r="H5390" s="16">
        <f>IF(G5390 &gt; 'Costo de tareas'!$B$13, 'Costo de tareas'!$B$13, IF(G5390 &lt; 'Costo de tareas'!$B$13*0.2, 0, 'Costo de tareas'!$B$13- G5390))</f>
        <v>39.28055556</v>
      </c>
      <c r="I5390" s="17">
        <f>IF(H5390=0,'Costo de tareas'!$B$13,'Costo de tareas'!$B$13-H5390)</f>
        <v>0</v>
      </c>
      <c r="J5390" s="2"/>
      <c r="K5390" s="2"/>
      <c r="P5390" s="2"/>
    </row>
    <row r="5391">
      <c r="A5391" s="3" t="s">
        <v>7086</v>
      </c>
      <c r="B5391" s="11" t="str">
        <f t="shared" si="1"/>
        <v>20110813</v>
      </c>
      <c r="C5391" s="12">
        <f t="shared" si="2"/>
        <v>40768</v>
      </c>
      <c r="D5391" s="3" t="str">
        <f t="shared" si="3"/>
        <v>13</v>
      </c>
      <c r="E5391" s="13">
        <v>937.0</v>
      </c>
      <c r="F5391" s="14">
        <f>'Costo de tareas'!$B$15</f>
        <v>0.1964027778</v>
      </c>
      <c r="G5391" s="15">
        <f>'Producción diaria'!$T$3*$L$2*$M$2*$N$2*E5391*1000/'Costo de tareas'!$B$14</f>
        <v>1408.837533</v>
      </c>
      <c r="H5391" s="16">
        <f>IF(G5391 &gt; 'Costo de tareas'!$B$13, 'Costo de tareas'!$B$13, IF(G5391 &lt; 'Costo de tareas'!$B$13*0.2, 0, 'Costo de tareas'!$B$13- G5391))</f>
        <v>39.28055556</v>
      </c>
      <c r="I5391" s="17">
        <f>IF(H5391=0,'Costo de tareas'!$B$13,'Costo de tareas'!$B$13-H5391)</f>
        <v>0</v>
      </c>
      <c r="J5391" s="2"/>
      <c r="K5391" s="2"/>
      <c r="P5391" s="2"/>
    </row>
    <row r="5392">
      <c r="A5392" s="3" t="s">
        <v>7087</v>
      </c>
      <c r="B5392" s="11" t="str">
        <f t="shared" si="1"/>
        <v>20110813</v>
      </c>
      <c r="C5392" s="12">
        <f t="shared" si="2"/>
        <v>40768</v>
      </c>
      <c r="D5392" s="3" t="str">
        <f t="shared" si="3"/>
        <v>14</v>
      </c>
      <c r="E5392" s="13">
        <v>382.4</v>
      </c>
      <c r="F5392" s="14">
        <f>'Costo de tareas'!$B$15</f>
        <v>0.1964027778</v>
      </c>
      <c r="G5392" s="15">
        <f>'Producción diaria'!$T$3*$L$2*$M$2*$N$2*E5392*1000/'Costo de tareas'!$B$14</f>
        <v>574.962084</v>
      </c>
      <c r="H5392" s="16">
        <f>IF(G5392 &gt; 'Costo de tareas'!$B$13, 'Costo de tareas'!$B$13, IF(G5392 &lt; 'Costo de tareas'!$B$13*0.2, 0, 'Costo de tareas'!$B$13- G5392))</f>
        <v>39.28055556</v>
      </c>
      <c r="I5392" s="17">
        <f>IF(H5392=0,'Costo de tareas'!$B$13,'Costo de tareas'!$B$13-H5392)</f>
        <v>0</v>
      </c>
      <c r="J5392" s="2"/>
      <c r="K5392" s="2"/>
      <c r="P5392" s="2"/>
    </row>
    <row r="5393">
      <c r="A5393" s="3" t="s">
        <v>7089</v>
      </c>
      <c r="B5393" s="11" t="str">
        <f t="shared" si="1"/>
        <v>20110813</v>
      </c>
      <c r="C5393" s="12">
        <f t="shared" si="2"/>
        <v>40768</v>
      </c>
      <c r="D5393" s="3" t="str">
        <f t="shared" si="3"/>
        <v>15</v>
      </c>
      <c r="E5393" s="13">
        <v>726.0</v>
      </c>
      <c r="F5393" s="14">
        <f>'Costo de tareas'!$B$15</f>
        <v>0.1964027778</v>
      </c>
      <c r="G5393" s="15">
        <f>'Producción diaria'!$T$3*$L$2*$M$2*$N$2*E5393*1000/'Costo de tareas'!$B$14</f>
        <v>1091.585965</v>
      </c>
      <c r="H5393" s="16">
        <f>IF(G5393 &gt; 'Costo de tareas'!$B$13, 'Costo de tareas'!$B$13, IF(G5393 &lt; 'Costo de tareas'!$B$13*0.2, 0, 'Costo de tareas'!$B$13- G5393))</f>
        <v>39.28055556</v>
      </c>
      <c r="I5393" s="17">
        <f>IF(H5393=0,'Costo de tareas'!$B$13,'Costo de tareas'!$B$13-H5393)</f>
        <v>0</v>
      </c>
      <c r="J5393" s="2"/>
      <c r="K5393" s="2"/>
      <c r="P5393" s="2"/>
    </row>
    <row r="5394">
      <c r="A5394" s="3" t="s">
        <v>7090</v>
      </c>
      <c r="B5394" s="11" t="str">
        <f t="shared" si="1"/>
        <v>20110813</v>
      </c>
      <c r="C5394" s="12">
        <f t="shared" si="2"/>
        <v>40768</v>
      </c>
      <c r="D5394" s="3" t="str">
        <f t="shared" si="3"/>
        <v>16</v>
      </c>
      <c r="E5394" s="13">
        <v>535.0</v>
      </c>
      <c r="F5394" s="14">
        <f>'Costo de tareas'!$B$15</f>
        <v>0.1964027778</v>
      </c>
      <c r="G5394" s="15">
        <f>'Producción diaria'!$T$3*$L$2*$M$2*$N$2*E5394*1000/'Costo de tareas'!$B$14</f>
        <v>804.4056353</v>
      </c>
      <c r="H5394" s="16">
        <f>IF(G5394 &gt; 'Costo de tareas'!$B$13, 'Costo de tareas'!$B$13, IF(G5394 &lt; 'Costo de tareas'!$B$13*0.2, 0, 'Costo de tareas'!$B$13- G5394))</f>
        <v>39.28055556</v>
      </c>
      <c r="I5394" s="17">
        <f>IF(H5394=0,'Costo de tareas'!$B$13,'Costo de tareas'!$B$13-H5394)</f>
        <v>0</v>
      </c>
      <c r="J5394" s="2"/>
      <c r="K5394" s="2"/>
      <c r="P5394" s="2"/>
    </row>
    <row r="5395">
      <c r="A5395" s="3" t="s">
        <v>7091</v>
      </c>
      <c r="B5395" s="11" t="str">
        <f t="shared" si="1"/>
        <v>20110813</v>
      </c>
      <c r="C5395" s="12">
        <f t="shared" si="2"/>
        <v>40768</v>
      </c>
      <c r="D5395" s="3" t="str">
        <f t="shared" si="3"/>
        <v>17</v>
      </c>
      <c r="E5395" s="13">
        <v>34.0</v>
      </c>
      <c r="F5395" s="14">
        <f>'Costo de tareas'!$B$15</f>
        <v>0.1964027778</v>
      </c>
      <c r="G5395" s="15">
        <f>'Producción diaria'!$T$3*$L$2*$M$2*$N$2*E5395*1000/'Costo de tareas'!$B$14</f>
        <v>51.12110579</v>
      </c>
      <c r="H5395" s="16">
        <f>IF(G5395 &gt; 'Costo de tareas'!$B$13, 'Costo de tareas'!$B$13, IF(G5395 &lt; 'Costo de tareas'!$B$13*0.2, 0, 'Costo de tareas'!$B$13- G5395))</f>
        <v>39.28055556</v>
      </c>
      <c r="I5395" s="17">
        <f>IF(H5395=0,'Costo de tareas'!$B$13,'Costo de tareas'!$B$13-H5395)</f>
        <v>0</v>
      </c>
      <c r="J5395" s="2"/>
      <c r="K5395" s="2"/>
      <c r="P5395" s="2"/>
    </row>
    <row r="5396">
      <c r="A5396" s="3" t="s">
        <v>7092</v>
      </c>
      <c r="B5396" s="11" t="str">
        <f t="shared" si="1"/>
        <v>20110813</v>
      </c>
      <c r="C5396" s="12">
        <f t="shared" si="2"/>
        <v>40768</v>
      </c>
      <c r="D5396" s="3" t="str">
        <f t="shared" si="3"/>
        <v>18</v>
      </c>
      <c r="E5396" s="13">
        <v>141.0</v>
      </c>
      <c r="F5396" s="14">
        <f>'Costo de tareas'!$B$15</f>
        <v>0.1964027778</v>
      </c>
      <c r="G5396" s="15">
        <f>'Producción diaria'!$T$3*$L$2*$M$2*$N$2*E5396*1000/'Costo de tareas'!$B$14</f>
        <v>212.0022329</v>
      </c>
      <c r="H5396" s="16">
        <f>IF(G5396 &gt; 'Costo de tareas'!$B$13, 'Costo de tareas'!$B$13, IF(G5396 &lt; 'Costo de tareas'!$B$13*0.2, 0, 'Costo de tareas'!$B$13- G5396))</f>
        <v>39.28055556</v>
      </c>
      <c r="I5396" s="17">
        <f>IF(H5396=0,'Costo de tareas'!$B$13,'Costo de tareas'!$B$13-H5396)</f>
        <v>0</v>
      </c>
      <c r="J5396" s="2"/>
      <c r="K5396" s="2"/>
      <c r="P5396" s="2"/>
    </row>
    <row r="5397">
      <c r="A5397" s="3" t="s">
        <v>7093</v>
      </c>
      <c r="B5397" s="11" t="str">
        <f t="shared" si="1"/>
        <v>20110813</v>
      </c>
      <c r="C5397" s="12">
        <f t="shared" si="2"/>
        <v>40768</v>
      </c>
      <c r="D5397" s="3" t="str">
        <f t="shared" si="3"/>
        <v>19</v>
      </c>
      <c r="E5397" s="13">
        <v>0.0</v>
      </c>
      <c r="F5397" s="14">
        <f>'Costo de tareas'!$B$15</f>
        <v>0.1964027778</v>
      </c>
      <c r="G5397" s="15">
        <f>'Producción diaria'!$T$3*$L$2*$M$2*$N$2*E5397*1000/'Costo de tareas'!$B$14</f>
        <v>0</v>
      </c>
      <c r="H5397" s="16">
        <f>IF(G5397 &gt; 'Costo de tareas'!$B$13, 'Costo de tareas'!$B$13, IF(G5397 &lt; 'Costo de tareas'!$B$13*0.2, 0, 'Costo de tareas'!$B$13- G5397))</f>
        <v>0</v>
      </c>
      <c r="I5397" s="17">
        <f>IF(H5397=0,'Costo de tareas'!$B$13,'Costo de tareas'!$B$13-H5397)</f>
        <v>39.28055556</v>
      </c>
      <c r="J5397" s="2"/>
      <c r="K5397" s="2"/>
      <c r="P5397" s="2"/>
    </row>
    <row r="5398">
      <c r="A5398" s="3" t="s">
        <v>7095</v>
      </c>
      <c r="B5398" s="11" t="str">
        <f t="shared" si="1"/>
        <v>20110813</v>
      </c>
      <c r="C5398" s="12">
        <f t="shared" si="2"/>
        <v>40768</v>
      </c>
      <c r="D5398" s="3" t="str">
        <f t="shared" si="3"/>
        <v>20</v>
      </c>
      <c r="E5398" s="13">
        <v>0.0</v>
      </c>
      <c r="F5398" s="14">
        <f>'Costo de tareas'!$B$15</f>
        <v>0.1964027778</v>
      </c>
      <c r="G5398" s="15">
        <f>'Producción diaria'!$T$3*$L$2*$M$2*$N$2*E5398*1000/'Costo de tareas'!$B$14</f>
        <v>0</v>
      </c>
      <c r="H5398" s="16">
        <f>IF(G5398 &gt; 'Costo de tareas'!$B$13, 'Costo de tareas'!$B$13, IF(G5398 &lt; 'Costo de tareas'!$B$13*0.2, 0, 'Costo de tareas'!$B$13- G5398))</f>
        <v>0</v>
      </c>
      <c r="I5398" s="17">
        <f>IF(H5398=0,'Costo de tareas'!$B$13,'Costo de tareas'!$B$13-H5398)</f>
        <v>39.28055556</v>
      </c>
      <c r="J5398" s="2"/>
      <c r="K5398" s="2"/>
      <c r="P5398" s="2"/>
    </row>
    <row r="5399">
      <c r="A5399" s="3" t="s">
        <v>7096</v>
      </c>
      <c r="B5399" s="11" t="str">
        <f t="shared" si="1"/>
        <v>20110813</v>
      </c>
      <c r="C5399" s="12">
        <f t="shared" si="2"/>
        <v>40768</v>
      </c>
      <c r="D5399" s="3" t="str">
        <f t="shared" si="3"/>
        <v>21</v>
      </c>
      <c r="E5399" s="13">
        <v>0.0</v>
      </c>
      <c r="F5399" s="14">
        <f>'Costo de tareas'!$B$15</f>
        <v>0.1964027778</v>
      </c>
      <c r="G5399" s="15">
        <f>'Producción diaria'!$T$3*$L$2*$M$2*$N$2*E5399*1000/'Costo de tareas'!$B$14</f>
        <v>0</v>
      </c>
      <c r="H5399" s="16">
        <f>IF(G5399 &gt; 'Costo de tareas'!$B$13, 'Costo de tareas'!$B$13, IF(G5399 &lt; 'Costo de tareas'!$B$13*0.2, 0, 'Costo de tareas'!$B$13- G5399))</f>
        <v>0</v>
      </c>
      <c r="I5399" s="17">
        <f>IF(H5399=0,'Costo de tareas'!$B$13,'Costo de tareas'!$B$13-H5399)</f>
        <v>39.28055556</v>
      </c>
      <c r="J5399" s="2"/>
      <c r="K5399" s="2"/>
      <c r="P5399" s="2"/>
    </row>
    <row r="5400">
      <c r="A5400" s="3" t="s">
        <v>7098</v>
      </c>
      <c r="B5400" s="11" t="str">
        <f t="shared" si="1"/>
        <v>20110813</v>
      </c>
      <c r="C5400" s="12">
        <f t="shared" si="2"/>
        <v>40768</v>
      </c>
      <c r="D5400" s="3" t="str">
        <f t="shared" si="3"/>
        <v>22</v>
      </c>
      <c r="E5400" s="13">
        <v>0.0</v>
      </c>
      <c r="F5400" s="14">
        <f>'Costo de tareas'!$B$15</f>
        <v>0.1964027778</v>
      </c>
      <c r="G5400" s="15">
        <f>'Producción diaria'!$T$3*$L$2*$M$2*$N$2*E5400*1000/'Costo de tareas'!$B$14</f>
        <v>0</v>
      </c>
      <c r="H5400" s="16">
        <f>IF(G5400 &gt; 'Costo de tareas'!$B$13, 'Costo de tareas'!$B$13, IF(G5400 &lt; 'Costo de tareas'!$B$13*0.2, 0, 'Costo de tareas'!$B$13- G5400))</f>
        <v>0</v>
      </c>
      <c r="I5400" s="17">
        <f>IF(H5400=0,'Costo de tareas'!$B$13,'Costo de tareas'!$B$13-H5400)</f>
        <v>39.28055556</v>
      </c>
      <c r="J5400" s="2"/>
      <c r="K5400" s="2"/>
      <c r="P5400" s="2"/>
    </row>
    <row r="5401">
      <c r="A5401" s="3" t="s">
        <v>7099</v>
      </c>
      <c r="B5401" s="11" t="str">
        <f t="shared" si="1"/>
        <v>20110813</v>
      </c>
      <c r="C5401" s="12">
        <f t="shared" si="2"/>
        <v>40768</v>
      </c>
      <c r="D5401" s="3" t="str">
        <f t="shared" si="3"/>
        <v>23</v>
      </c>
      <c r="E5401" s="13">
        <v>0.0</v>
      </c>
      <c r="F5401" s="14">
        <f>'Costo de tareas'!$B$15</f>
        <v>0.1964027778</v>
      </c>
      <c r="G5401" s="15">
        <f>'Producción diaria'!$T$3*$L$2*$M$2*$N$2*E5401*1000/'Costo de tareas'!$B$14</f>
        <v>0</v>
      </c>
      <c r="H5401" s="16">
        <f>IF(G5401 &gt; 'Costo de tareas'!$B$13, 'Costo de tareas'!$B$13, IF(G5401 &lt; 'Costo de tareas'!$B$13*0.2, 0, 'Costo de tareas'!$B$13- G5401))</f>
        <v>0</v>
      </c>
      <c r="I5401" s="17">
        <f>IF(H5401=0,'Costo de tareas'!$B$13,'Costo de tareas'!$B$13-H5401)</f>
        <v>39.28055556</v>
      </c>
      <c r="J5401" s="2"/>
      <c r="K5401" s="2"/>
      <c r="P5401" s="2"/>
    </row>
    <row r="5402">
      <c r="A5402" s="3" t="s">
        <v>7101</v>
      </c>
      <c r="B5402" s="11" t="str">
        <f t="shared" si="1"/>
        <v>20110814</v>
      </c>
      <c r="C5402" s="12">
        <f t="shared" si="2"/>
        <v>40769</v>
      </c>
      <c r="D5402" s="3" t="str">
        <f t="shared" si="3"/>
        <v>00</v>
      </c>
      <c r="E5402" s="13">
        <v>0.0</v>
      </c>
      <c r="F5402" s="14">
        <f>'Costo de tareas'!$B$15</f>
        <v>0.1964027778</v>
      </c>
      <c r="G5402" s="15">
        <f>'Producción diaria'!$T$3*$L$2*$M$2*$N$2*E5402*1000/'Costo de tareas'!$B$14</f>
        <v>0</v>
      </c>
      <c r="H5402" s="16">
        <f>IF(G5402 &gt; 'Costo de tareas'!$B$13, 'Costo de tareas'!$B$13, IF(G5402 &lt; 'Costo de tareas'!$B$13*0.2, 0, 'Costo de tareas'!$B$13- G5402))</f>
        <v>0</v>
      </c>
      <c r="I5402" s="17">
        <f>IF(H5402=0,'Costo de tareas'!$B$13,'Costo de tareas'!$B$13-H5402)</f>
        <v>39.28055556</v>
      </c>
      <c r="J5402" s="2"/>
      <c r="K5402" s="2"/>
      <c r="P5402" s="2"/>
    </row>
    <row r="5403">
      <c r="A5403" s="3" t="s">
        <v>7103</v>
      </c>
      <c r="B5403" s="11" t="str">
        <f t="shared" si="1"/>
        <v>20110814</v>
      </c>
      <c r="C5403" s="12">
        <f t="shared" si="2"/>
        <v>40769</v>
      </c>
      <c r="D5403" s="3" t="str">
        <f t="shared" si="3"/>
        <v>01</v>
      </c>
      <c r="E5403" s="13">
        <v>0.0</v>
      </c>
      <c r="F5403" s="14">
        <f>'Costo de tareas'!$B$15</f>
        <v>0.1964027778</v>
      </c>
      <c r="G5403" s="15">
        <f>'Producción diaria'!$T$3*$L$2*$M$2*$N$2*E5403*1000/'Costo de tareas'!$B$14</f>
        <v>0</v>
      </c>
      <c r="H5403" s="16">
        <f>IF(G5403 &gt; 'Costo de tareas'!$B$13, 'Costo de tareas'!$B$13, IF(G5403 &lt; 'Costo de tareas'!$B$13*0.2, 0, 'Costo de tareas'!$B$13- G5403))</f>
        <v>0</v>
      </c>
      <c r="I5403" s="17">
        <f>IF(H5403=0,'Costo de tareas'!$B$13,'Costo de tareas'!$B$13-H5403)</f>
        <v>39.28055556</v>
      </c>
      <c r="J5403" s="2"/>
      <c r="K5403" s="2"/>
      <c r="P5403" s="2"/>
    </row>
    <row r="5404">
      <c r="A5404" s="3" t="s">
        <v>7104</v>
      </c>
      <c r="B5404" s="11" t="str">
        <f t="shared" si="1"/>
        <v>20110814</v>
      </c>
      <c r="C5404" s="12">
        <f t="shared" si="2"/>
        <v>40769</v>
      </c>
      <c r="D5404" s="3" t="str">
        <f t="shared" si="3"/>
        <v>02</v>
      </c>
      <c r="E5404" s="13">
        <v>0.0</v>
      </c>
      <c r="F5404" s="14">
        <f>'Costo de tareas'!$B$15</f>
        <v>0.1964027778</v>
      </c>
      <c r="G5404" s="15">
        <f>'Producción diaria'!$T$3*$L$2*$M$2*$N$2*E5404*1000/'Costo de tareas'!$B$14</f>
        <v>0</v>
      </c>
      <c r="H5404" s="16">
        <f>IF(G5404 &gt; 'Costo de tareas'!$B$13, 'Costo de tareas'!$B$13, IF(G5404 &lt; 'Costo de tareas'!$B$13*0.2, 0, 'Costo de tareas'!$B$13- G5404))</f>
        <v>0</v>
      </c>
      <c r="I5404" s="17">
        <f>IF(H5404=0,'Costo de tareas'!$B$13,'Costo de tareas'!$B$13-H5404)</f>
        <v>39.28055556</v>
      </c>
      <c r="J5404" s="2"/>
      <c r="K5404" s="2"/>
      <c r="P5404" s="2"/>
    </row>
    <row r="5405">
      <c r="A5405" s="3" t="s">
        <v>7105</v>
      </c>
      <c r="B5405" s="11" t="str">
        <f t="shared" si="1"/>
        <v>20110814</v>
      </c>
      <c r="C5405" s="12">
        <f t="shared" si="2"/>
        <v>40769</v>
      </c>
      <c r="D5405" s="3" t="str">
        <f t="shared" si="3"/>
        <v>03</v>
      </c>
      <c r="E5405" s="13">
        <v>0.0</v>
      </c>
      <c r="F5405" s="14">
        <f>'Costo de tareas'!$B$15</f>
        <v>0.1964027778</v>
      </c>
      <c r="G5405" s="15">
        <f>'Producción diaria'!$T$3*$L$2*$M$2*$N$2*E5405*1000/'Costo de tareas'!$B$14</f>
        <v>0</v>
      </c>
      <c r="H5405" s="16">
        <f>IF(G5405 &gt; 'Costo de tareas'!$B$13, 'Costo de tareas'!$B$13, IF(G5405 &lt; 'Costo de tareas'!$B$13*0.2, 0, 'Costo de tareas'!$B$13- G5405))</f>
        <v>0</v>
      </c>
      <c r="I5405" s="17">
        <f>IF(H5405=0,'Costo de tareas'!$B$13,'Costo de tareas'!$B$13-H5405)</f>
        <v>39.28055556</v>
      </c>
      <c r="J5405" s="2"/>
      <c r="K5405" s="2"/>
      <c r="P5405" s="2"/>
    </row>
    <row r="5406">
      <c r="A5406" s="3" t="s">
        <v>7106</v>
      </c>
      <c r="B5406" s="11" t="str">
        <f t="shared" si="1"/>
        <v>20110814</v>
      </c>
      <c r="C5406" s="12">
        <f t="shared" si="2"/>
        <v>40769</v>
      </c>
      <c r="D5406" s="3" t="str">
        <f t="shared" si="3"/>
        <v>04</v>
      </c>
      <c r="E5406" s="13">
        <v>0.0</v>
      </c>
      <c r="F5406" s="14">
        <f>'Costo de tareas'!$B$15</f>
        <v>0.1964027778</v>
      </c>
      <c r="G5406" s="15">
        <f>'Producción diaria'!$T$3*$L$2*$M$2*$N$2*E5406*1000/'Costo de tareas'!$B$14</f>
        <v>0</v>
      </c>
      <c r="H5406" s="16">
        <f>IF(G5406 &gt; 'Costo de tareas'!$B$13, 'Costo de tareas'!$B$13, IF(G5406 &lt; 'Costo de tareas'!$B$13*0.2, 0, 'Costo de tareas'!$B$13- G5406))</f>
        <v>0</v>
      </c>
      <c r="I5406" s="17">
        <f>IF(H5406=0,'Costo de tareas'!$B$13,'Costo de tareas'!$B$13-H5406)</f>
        <v>39.28055556</v>
      </c>
      <c r="J5406" s="2"/>
      <c r="K5406" s="2"/>
      <c r="P5406" s="2"/>
    </row>
    <row r="5407">
      <c r="A5407" s="3" t="s">
        <v>7107</v>
      </c>
      <c r="B5407" s="11" t="str">
        <f t="shared" si="1"/>
        <v>20110814</v>
      </c>
      <c r="C5407" s="12">
        <f t="shared" si="2"/>
        <v>40769</v>
      </c>
      <c r="D5407" s="3" t="str">
        <f t="shared" si="3"/>
        <v>05</v>
      </c>
      <c r="E5407" s="13">
        <v>0.0</v>
      </c>
      <c r="F5407" s="14">
        <f>'Costo de tareas'!$B$15</f>
        <v>0.1964027778</v>
      </c>
      <c r="G5407" s="15">
        <f>'Producción diaria'!$T$3*$L$2*$M$2*$N$2*E5407*1000/'Costo de tareas'!$B$14</f>
        <v>0</v>
      </c>
      <c r="H5407" s="16">
        <f>IF(G5407 &gt; 'Costo de tareas'!$B$13, 'Costo de tareas'!$B$13, IF(G5407 &lt; 'Costo de tareas'!$B$13*0.2, 0, 'Costo de tareas'!$B$13- G5407))</f>
        <v>0</v>
      </c>
      <c r="I5407" s="17">
        <f>IF(H5407=0,'Costo de tareas'!$B$13,'Costo de tareas'!$B$13-H5407)</f>
        <v>39.28055556</v>
      </c>
      <c r="J5407" s="2"/>
      <c r="K5407" s="2"/>
      <c r="P5407" s="2"/>
    </row>
    <row r="5408">
      <c r="A5408" s="3" t="s">
        <v>7108</v>
      </c>
      <c r="B5408" s="11" t="str">
        <f t="shared" si="1"/>
        <v>20110814</v>
      </c>
      <c r="C5408" s="12">
        <f t="shared" si="2"/>
        <v>40769</v>
      </c>
      <c r="D5408" s="3" t="str">
        <f t="shared" si="3"/>
        <v>06</v>
      </c>
      <c r="E5408" s="13">
        <v>78.0</v>
      </c>
      <c r="F5408" s="14">
        <f>'Costo de tareas'!$B$15</f>
        <v>0.1964027778</v>
      </c>
      <c r="G5408" s="15">
        <f>'Producción diaria'!$T$3*$L$2*$M$2*$N$2*E5408*1000/'Costo de tareas'!$B$14</f>
        <v>117.2778309</v>
      </c>
      <c r="H5408" s="16">
        <f>IF(G5408 &gt; 'Costo de tareas'!$B$13, 'Costo de tareas'!$B$13, IF(G5408 &lt; 'Costo de tareas'!$B$13*0.2, 0, 'Costo de tareas'!$B$13- G5408))</f>
        <v>39.28055556</v>
      </c>
      <c r="I5408" s="17">
        <f>IF(H5408=0,'Costo de tareas'!$B$13,'Costo de tareas'!$B$13-H5408)</f>
        <v>0</v>
      </c>
      <c r="J5408" s="2"/>
      <c r="K5408" s="2"/>
      <c r="P5408" s="2"/>
    </row>
    <row r="5409">
      <c r="A5409" s="3" t="s">
        <v>7109</v>
      </c>
      <c r="B5409" s="11" t="str">
        <f t="shared" si="1"/>
        <v>20110814</v>
      </c>
      <c r="C5409" s="12">
        <f t="shared" si="2"/>
        <v>40769</v>
      </c>
      <c r="D5409" s="3" t="str">
        <f t="shared" si="3"/>
        <v>07</v>
      </c>
      <c r="E5409" s="13">
        <v>269.0</v>
      </c>
      <c r="F5409" s="14">
        <f>'Costo de tareas'!$B$15</f>
        <v>0.1964027778</v>
      </c>
      <c r="G5409" s="15">
        <f>'Producción diaria'!$T$3*$L$2*$M$2*$N$2*E5409*1000/'Costo de tareas'!$B$14</f>
        <v>404.4581606</v>
      </c>
      <c r="H5409" s="16">
        <f>IF(G5409 &gt; 'Costo de tareas'!$B$13, 'Costo de tareas'!$B$13, IF(G5409 &lt; 'Costo de tareas'!$B$13*0.2, 0, 'Costo de tareas'!$B$13- G5409))</f>
        <v>39.28055556</v>
      </c>
      <c r="I5409" s="17">
        <f>IF(H5409=0,'Costo de tareas'!$B$13,'Costo de tareas'!$B$13-H5409)</f>
        <v>0</v>
      </c>
      <c r="J5409" s="2"/>
      <c r="K5409" s="2"/>
      <c r="P5409" s="2"/>
    </row>
    <row r="5410">
      <c r="A5410" s="3" t="s">
        <v>7110</v>
      </c>
      <c r="B5410" s="11" t="str">
        <f t="shared" si="1"/>
        <v>20110814</v>
      </c>
      <c r="C5410" s="12">
        <f t="shared" si="2"/>
        <v>40769</v>
      </c>
      <c r="D5410" s="3" t="str">
        <f t="shared" si="3"/>
        <v>08</v>
      </c>
      <c r="E5410" s="13">
        <v>46.0</v>
      </c>
      <c r="F5410" s="14">
        <f>'Costo de tareas'!$B$15</f>
        <v>0.1964027778</v>
      </c>
      <c r="G5410" s="15">
        <f>'Producción diaria'!$T$3*$L$2*$M$2*$N$2*E5410*1000/'Costo de tareas'!$B$14</f>
        <v>69.16384902</v>
      </c>
      <c r="H5410" s="16">
        <f>IF(G5410 &gt; 'Costo de tareas'!$B$13, 'Costo de tareas'!$B$13, IF(G5410 &lt; 'Costo de tareas'!$B$13*0.2, 0, 'Costo de tareas'!$B$13- G5410))</f>
        <v>39.28055556</v>
      </c>
      <c r="I5410" s="17">
        <f>IF(H5410=0,'Costo de tareas'!$B$13,'Costo de tareas'!$B$13-H5410)</f>
        <v>0</v>
      </c>
      <c r="J5410" s="2"/>
      <c r="K5410" s="2"/>
      <c r="P5410" s="2"/>
    </row>
    <row r="5411">
      <c r="A5411" s="3" t="s">
        <v>7111</v>
      </c>
      <c r="B5411" s="11" t="str">
        <f t="shared" si="1"/>
        <v>20110814</v>
      </c>
      <c r="C5411" s="12">
        <f t="shared" si="2"/>
        <v>40769</v>
      </c>
      <c r="D5411" s="3" t="str">
        <f t="shared" si="3"/>
        <v>09</v>
      </c>
      <c r="E5411" s="13">
        <v>582.0</v>
      </c>
      <c r="F5411" s="14">
        <f>'Costo de tareas'!$B$15</f>
        <v>0.1964027778</v>
      </c>
      <c r="G5411" s="15">
        <f>'Producción diaria'!$T$3*$L$2*$M$2*$N$2*E5411*1000/'Costo de tareas'!$B$14</f>
        <v>875.0730463</v>
      </c>
      <c r="H5411" s="16">
        <f>IF(G5411 &gt; 'Costo de tareas'!$B$13, 'Costo de tareas'!$B$13, IF(G5411 &lt; 'Costo de tareas'!$B$13*0.2, 0, 'Costo de tareas'!$B$13- G5411))</f>
        <v>39.28055556</v>
      </c>
      <c r="I5411" s="17">
        <f>IF(H5411=0,'Costo de tareas'!$B$13,'Costo de tareas'!$B$13-H5411)</f>
        <v>0</v>
      </c>
      <c r="J5411" s="2"/>
      <c r="K5411" s="2"/>
      <c r="P5411" s="2"/>
    </row>
    <row r="5412">
      <c r="A5412" s="3" t="s">
        <v>7112</v>
      </c>
      <c r="B5412" s="11" t="str">
        <f t="shared" si="1"/>
        <v>20110814</v>
      </c>
      <c r="C5412" s="12">
        <f t="shared" si="2"/>
        <v>40769</v>
      </c>
      <c r="D5412" s="3" t="str">
        <f t="shared" si="3"/>
        <v>10</v>
      </c>
      <c r="E5412" s="13">
        <v>811.0</v>
      </c>
      <c r="F5412" s="14">
        <f>'Costo de tareas'!$B$15</f>
        <v>0.1964027778</v>
      </c>
      <c r="G5412" s="15">
        <f>'Producción diaria'!$T$3*$L$2*$M$2*$N$2*E5412*1000/'Costo de tareas'!$B$14</f>
        <v>1219.388729</v>
      </c>
      <c r="H5412" s="16">
        <f>IF(G5412 &gt; 'Costo de tareas'!$B$13, 'Costo de tareas'!$B$13, IF(G5412 &lt; 'Costo de tareas'!$B$13*0.2, 0, 'Costo de tareas'!$B$13- G5412))</f>
        <v>39.28055556</v>
      </c>
      <c r="I5412" s="17">
        <f>IF(H5412=0,'Costo de tareas'!$B$13,'Costo de tareas'!$B$13-H5412)</f>
        <v>0</v>
      </c>
      <c r="J5412" s="2"/>
      <c r="K5412" s="2"/>
      <c r="P5412" s="2"/>
    </row>
    <row r="5413">
      <c r="A5413" s="3" t="s">
        <v>7113</v>
      </c>
      <c r="B5413" s="11" t="str">
        <f t="shared" si="1"/>
        <v>20110814</v>
      </c>
      <c r="C5413" s="12">
        <f t="shared" si="2"/>
        <v>40769</v>
      </c>
      <c r="D5413" s="3" t="str">
        <f t="shared" si="3"/>
        <v>11</v>
      </c>
      <c r="E5413" s="13">
        <v>852.0</v>
      </c>
      <c r="F5413" s="14">
        <f>'Costo de tareas'!$B$15</f>
        <v>0.1964027778</v>
      </c>
      <c r="G5413" s="15">
        <f>'Producción diaria'!$T$3*$L$2*$M$2*$N$2*E5413*1000/'Costo de tareas'!$B$14</f>
        <v>1281.034769</v>
      </c>
      <c r="H5413" s="16">
        <f>IF(G5413 &gt; 'Costo de tareas'!$B$13, 'Costo de tareas'!$B$13, IF(G5413 &lt; 'Costo de tareas'!$B$13*0.2, 0, 'Costo de tareas'!$B$13- G5413))</f>
        <v>39.28055556</v>
      </c>
      <c r="I5413" s="17">
        <f>IF(H5413=0,'Costo de tareas'!$B$13,'Costo de tareas'!$B$13-H5413)</f>
        <v>0</v>
      </c>
      <c r="J5413" s="2"/>
      <c r="K5413" s="2"/>
      <c r="P5413" s="2"/>
    </row>
    <row r="5414">
      <c r="A5414" s="3" t="s">
        <v>7114</v>
      </c>
      <c r="B5414" s="11" t="str">
        <f t="shared" si="1"/>
        <v>20110814</v>
      </c>
      <c r="C5414" s="12">
        <f t="shared" si="2"/>
        <v>40769</v>
      </c>
      <c r="D5414" s="3" t="str">
        <f t="shared" si="3"/>
        <v>12</v>
      </c>
      <c r="E5414" s="13">
        <v>952.0</v>
      </c>
      <c r="F5414" s="14">
        <f>'Costo de tareas'!$B$15</f>
        <v>0.1964027778</v>
      </c>
      <c r="G5414" s="15">
        <f>'Producción diaria'!$T$3*$L$2*$M$2*$N$2*E5414*1000/'Costo de tareas'!$B$14</f>
        <v>1431.390962</v>
      </c>
      <c r="H5414" s="16">
        <f>IF(G5414 &gt; 'Costo de tareas'!$B$13, 'Costo de tareas'!$B$13, IF(G5414 &lt; 'Costo de tareas'!$B$13*0.2, 0, 'Costo de tareas'!$B$13- G5414))</f>
        <v>39.28055556</v>
      </c>
      <c r="I5414" s="17">
        <f>IF(H5414=0,'Costo de tareas'!$B$13,'Costo de tareas'!$B$13-H5414)</f>
        <v>0</v>
      </c>
      <c r="J5414" s="2"/>
      <c r="K5414" s="2"/>
      <c r="P5414" s="2"/>
    </row>
    <row r="5415">
      <c r="A5415" s="3" t="s">
        <v>7115</v>
      </c>
      <c r="B5415" s="11" t="str">
        <f t="shared" si="1"/>
        <v>20110814</v>
      </c>
      <c r="C5415" s="12">
        <f t="shared" si="2"/>
        <v>40769</v>
      </c>
      <c r="D5415" s="3" t="str">
        <f t="shared" si="3"/>
        <v>13</v>
      </c>
      <c r="E5415" s="13">
        <v>937.0</v>
      </c>
      <c r="F5415" s="14">
        <f>'Costo de tareas'!$B$15</f>
        <v>0.1964027778</v>
      </c>
      <c r="G5415" s="15">
        <f>'Producción diaria'!$T$3*$L$2*$M$2*$N$2*E5415*1000/'Costo de tareas'!$B$14</f>
        <v>1408.837533</v>
      </c>
      <c r="H5415" s="16">
        <f>IF(G5415 &gt; 'Costo de tareas'!$B$13, 'Costo de tareas'!$B$13, IF(G5415 &lt; 'Costo de tareas'!$B$13*0.2, 0, 'Costo de tareas'!$B$13- G5415))</f>
        <v>39.28055556</v>
      </c>
      <c r="I5415" s="17">
        <f>IF(H5415=0,'Costo de tareas'!$B$13,'Costo de tareas'!$B$13-H5415)</f>
        <v>0</v>
      </c>
      <c r="J5415" s="2"/>
      <c r="K5415" s="2"/>
      <c r="P5415" s="2"/>
    </row>
    <row r="5416">
      <c r="A5416" s="3" t="s">
        <v>7116</v>
      </c>
      <c r="B5416" s="11" t="str">
        <f t="shared" si="1"/>
        <v>20110814</v>
      </c>
      <c r="C5416" s="12">
        <f t="shared" si="2"/>
        <v>40769</v>
      </c>
      <c r="D5416" s="3" t="str">
        <f t="shared" si="3"/>
        <v>14</v>
      </c>
      <c r="E5416" s="13">
        <v>838.0</v>
      </c>
      <c r="F5416" s="14">
        <f>'Costo de tareas'!$B$15</f>
        <v>0.1964027778</v>
      </c>
      <c r="G5416" s="15">
        <f>'Producción diaria'!$T$3*$L$2*$M$2*$N$2*E5416*1000/'Costo de tareas'!$B$14</f>
        <v>1259.984902</v>
      </c>
      <c r="H5416" s="16">
        <f>IF(G5416 &gt; 'Costo de tareas'!$B$13, 'Costo de tareas'!$B$13, IF(G5416 &lt; 'Costo de tareas'!$B$13*0.2, 0, 'Costo de tareas'!$B$13- G5416))</f>
        <v>39.28055556</v>
      </c>
      <c r="I5416" s="17">
        <f>IF(H5416=0,'Costo de tareas'!$B$13,'Costo de tareas'!$B$13-H5416)</f>
        <v>0</v>
      </c>
      <c r="J5416" s="2"/>
      <c r="K5416" s="2"/>
      <c r="P5416" s="2"/>
    </row>
    <row r="5417">
      <c r="A5417" s="3" t="s">
        <v>7117</v>
      </c>
      <c r="B5417" s="11" t="str">
        <f t="shared" si="1"/>
        <v>20110814</v>
      </c>
      <c r="C5417" s="12">
        <f t="shared" si="2"/>
        <v>40769</v>
      </c>
      <c r="D5417" s="3" t="str">
        <f t="shared" si="3"/>
        <v>15</v>
      </c>
      <c r="E5417" s="13">
        <v>718.0</v>
      </c>
      <c r="F5417" s="14">
        <f>'Costo de tareas'!$B$15</f>
        <v>0.1964027778</v>
      </c>
      <c r="G5417" s="15">
        <f>'Producción diaria'!$T$3*$L$2*$M$2*$N$2*E5417*1000/'Costo de tareas'!$B$14</f>
        <v>1079.557469</v>
      </c>
      <c r="H5417" s="16">
        <f>IF(G5417 &gt; 'Costo de tareas'!$B$13, 'Costo de tareas'!$B$13, IF(G5417 &lt; 'Costo de tareas'!$B$13*0.2, 0, 'Costo de tareas'!$B$13- G5417))</f>
        <v>39.28055556</v>
      </c>
      <c r="I5417" s="17">
        <f>IF(H5417=0,'Costo de tareas'!$B$13,'Costo de tareas'!$B$13-H5417)</f>
        <v>0</v>
      </c>
      <c r="J5417" s="2"/>
      <c r="K5417" s="2"/>
      <c r="P5417" s="2"/>
    </row>
    <row r="5418">
      <c r="A5418" s="3" t="s">
        <v>7118</v>
      </c>
      <c r="B5418" s="11" t="str">
        <f t="shared" si="1"/>
        <v>20110814</v>
      </c>
      <c r="C5418" s="12">
        <f t="shared" si="2"/>
        <v>40769</v>
      </c>
      <c r="D5418" s="3" t="str">
        <f t="shared" si="3"/>
        <v>16</v>
      </c>
      <c r="E5418" s="13">
        <v>531.0</v>
      </c>
      <c r="F5418" s="14">
        <f>'Costo de tareas'!$B$15</f>
        <v>0.1964027778</v>
      </c>
      <c r="G5418" s="15">
        <f>'Producción diaria'!$T$3*$L$2*$M$2*$N$2*E5418*1000/'Costo de tareas'!$B$14</f>
        <v>798.3913876</v>
      </c>
      <c r="H5418" s="16">
        <f>IF(G5418 &gt; 'Costo de tareas'!$B$13, 'Costo de tareas'!$B$13, IF(G5418 &lt; 'Costo de tareas'!$B$13*0.2, 0, 'Costo de tareas'!$B$13- G5418))</f>
        <v>39.28055556</v>
      </c>
      <c r="I5418" s="17">
        <f>IF(H5418=0,'Costo de tareas'!$B$13,'Costo de tareas'!$B$13-H5418)</f>
        <v>0</v>
      </c>
      <c r="J5418" s="2"/>
      <c r="K5418" s="2"/>
      <c r="P5418" s="2"/>
    </row>
    <row r="5419">
      <c r="A5419" s="3" t="s">
        <v>7119</v>
      </c>
      <c r="B5419" s="11" t="str">
        <f t="shared" si="1"/>
        <v>20110814</v>
      </c>
      <c r="C5419" s="12">
        <f t="shared" si="2"/>
        <v>40769</v>
      </c>
      <c r="D5419" s="3" t="str">
        <f t="shared" si="3"/>
        <v>17</v>
      </c>
      <c r="E5419" s="13">
        <v>303.0</v>
      </c>
      <c r="F5419" s="14">
        <f>'Costo de tareas'!$B$15</f>
        <v>0.1964027778</v>
      </c>
      <c r="G5419" s="15">
        <f>'Producción diaria'!$T$3*$L$2*$M$2*$N$2*E5419*1000/'Costo de tareas'!$B$14</f>
        <v>455.5792663</v>
      </c>
      <c r="H5419" s="16">
        <f>IF(G5419 &gt; 'Costo de tareas'!$B$13, 'Costo de tareas'!$B$13, IF(G5419 &lt; 'Costo de tareas'!$B$13*0.2, 0, 'Costo de tareas'!$B$13- G5419))</f>
        <v>39.28055556</v>
      </c>
      <c r="I5419" s="17">
        <f>IF(H5419=0,'Costo de tareas'!$B$13,'Costo de tareas'!$B$13-H5419)</f>
        <v>0</v>
      </c>
      <c r="J5419" s="2"/>
      <c r="K5419" s="2"/>
      <c r="P5419" s="2"/>
    </row>
    <row r="5420">
      <c r="A5420" s="3" t="s">
        <v>7120</v>
      </c>
      <c r="B5420" s="11" t="str">
        <f t="shared" si="1"/>
        <v>20110814</v>
      </c>
      <c r="C5420" s="12">
        <f t="shared" si="2"/>
        <v>40769</v>
      </c>
      <c r="D5420" s="3" t="str">
        <f t="shared" si="3"/>
        <v>18</v>
      </c>
      <c r="E5420" s="13">
        <v>139.0</v>
      </c>
      <c r="F5420" s="14">
        <f>'Costo de tareas'!$B$15</f>
        <v>0.1964027778</v>
      </c>
      <c r="G5420" s="15">
        <f>'Producción diaria'!$T$3*$L$2*$M$2*$N$2*E5420*1000/'Costo de tareas'!$B$14</f>
        <v>208.995109</v>
      </c>
      <c r="H5420" s="16">
        <f>IF(G5420 &gt; 'Costo de tareas'!$B$13, 'Costo de tareas'!$B$13, IF(G5420 &lt; 'Costo de tareas'!$B$13*0.2, 0, 'Costo de tareas'!$B$13- G5420))</f>
        <v>39.28055556</v>
      </c>
      <c r="I5420" s="17">
        <f>IF(H5420=0,'Costo de tareas'!$B$13,'Costo de tareas'!$B$13-H5420)</f>
        <v>0</v>
      </c>
      <c r="J5420" s="2"/>
      <c r="K5420" s="2"/>
      <c r="P5420" s="2"/>
    </row>
    <row r="5421">
      <c r="A5421" s="3" t="s">
        <v>7121</v>
      </c>
      <c r="B5421" s="11" t="str">
        <f t="shared" si="1"/>
        <v>20110814</v>
      </c>
      <c r="C5421" s="12">
        <f t="shared" si="2"/>
        <v>40769</v>
      </c>
      <c r="D5421" s="3" t="str">
        <f t="shared" si="3"/>
        <v>19</v>
      </c>
      <c r="E5421" s="13">
        <v>0.0</v>
      </c>
      <c r="F5421" s="14">
        <f>'Costo de tareas'!$B$15</f>
        <v>0.1964027778</v>
      </c>
      <c r="G5421" s="15">
        <f>'Producción diaria'!$T$3*$L$2*$M$2*$N$2*E5421*1000/'Costo de tareas'!$B$14</f>
        <v>0</v>
      </c>
      <c r="H5421" s="16">
        <f>IF(G5421 &gt; 'Costo de tareas'!$B$13, 'Costo de tareas'!$B$13, IF(G5421 &lt; 'Costo de tareas'!$B$13*0.2, 0, 'Costo de tareas'!$B$13- G5421))</f>
        <v>0</v>
      </c>
      <c r="I5421" s="17">
        <f>IF(H5421=0,'Costo de tareas'!$B$13,'Costo de tareas'!$B$13-H5421)</f>
        <v>39.28055556</v>
      </c>
      <c r="J5421" s="2"/>
      <c r="K5421" s="2"/>
      <c r="P5421" s="2"/>
    </row>
    <row r="5422">
      <c r="A5422" s="3" t="s">
        <v>7122</v>
      </c>
      <c r="B5422" s="11" t="str">
        <f t="shared" si="1"/>
        <v>20110814</v>
      </c>
      <c r="C5422" s="12">
        <f t="shared" si="2"/>
        <v>40769</v>
      </c>
      <c r="D5422" s="3" t="str">
        <f t="shared" si="3"/>
        <v>20</v>
      </c>
      <c r="E5422" s="13">
        <v>0.0</v>
      </c>
      <c r="F5422" s="14">
        <f>'Costo de tareas'!$B$15</f>
        <v>0.1964027778</v>
      </c>
      <c r="G5422" s="15">
        <f>'Producción diaria'!$T$3*$L$2*$M$2*$N$2*E5422*1000/'Costo de tareas'!$B$14</f>
        <v>0</v>
      </c>
      <c r="H5422" s="16">
        <f>IF(G5422 &gt; 'Costo de tareas'!$B$13, 'Costo de tareas'!$B$13, IF(G5422 &lt; 'Costo de tareas'!$B$13*0.2, 0, 'Costo de tareas'!$B$13- G5422))</f>
        <v>0</v>
      </c>
      <c r="I5422" s="17">
        <f>IF(H5422=0,'Costo de tareas'!$B$13,'Costo de tareas'!$B$13-H5422)</f>
        <v>39.28055556</v>
      </c>
      <c r="J5422" s="2"/>
      <c r="K5422" s="2"/>
      <c r="P5422" s="2"/>
    </row>
    <row r="5423">
      <c r="A5423" s="3" t="s">
        <v>7123</v>
      </c>
      <c r="B5423" s="11" t="str">
        <f t="shared" si="1"/>
        <v>20110814</v>
      </c>
      <c r="C5423" s="12">
        <f t="shared" si="2"/>
        <v>40769</v>
      </c>
      <c r="D5423" s="3" t="str">
        <f t="shared" si="3"/>
        <v>21</v>
      </c>
      <c r="E5423" s="13">
        <v>0.0</v>
      </c>
      <c r="F5423" s="14">
        <f>'Costo de tareas'!$B$15</f>
        <v>0.1964027778</v>
      </c>
      <c r="G5423" s="15">
        <f>'Producción diaria'!$T$3*$L$2*$M$2*$N$2*E5423*1000/'Costo de tareas'!$B$14</f>
        <v>0</v>
      </c>
      <c r="H5423" s="16">
        <f>IF(G5423 &gt; 'Costo de tareas'!$B$13, 'Costo de tareas'!$B$13, IF(G5423 &lt; 'Costo de tareas'!$B$13*0.2, 0, 'Costo de tareas'!$B$13- G5423))</f>
        <v>0</v>
      </c>
      <c r="I5423" s="17">
        <f>IF(H5423=0,'Costo de tareas'!$B$13,'Costo de tareas'!$B$13-H5423)</f>
        <v>39.28055556</v>
      </c>
      <c r="J5423" s="2"/>
      <c r="K5423" s="2"/>
      <c r="P5423" s="2"/>
    </row>
    <row r="5424">
      <c r="A5424" s="3" t="s">
        <v>7124</v>
      </c>
      <c r="B5424" s="11" t="str">
        <f t="shared" si="1"/>
        <v>20110814</v>
      </c>
      <c r="C5424" s="12">
        <f t="shared" si="2"/>
        <v>40769</v>
      </c>
      <c r="D5424" s="3" t="str">
        <f t="shared" si="3"/>
        <v>22</v>
      </c>
      <c r="E5424" s="13">
        <v>0.0</v>
      </c>
      <c r="F5424" s="14">
        <f>'Costo de tareas'!$B$15</f>
        <v>0.1964027778</v>
      </c>
      <c r="G5424" s="15">
        <f>'Producción diaria'!$T$3*$L$2*$M$2*$N$2*E5424*1000/'Costo de tareas'!$B$14</f>
        <v>0</v>
      </c>
      <c r="H5424" s="16">
        <f>IF(G5424 &gt; 'Costo de tareas'!$B$13, 'Costo de tareas'!$B$13, IF(G5424 &lt; 'Costo de tareas'!$B$13*0.2, 0, 'Costo de tareas'!$B$13- G5424))</f>
        <v>0</v>
      </c>
      <c r="I5424" s="17">
        <f>IF(H5424=0,'Costo de tareas'!$B$13,'Costo de tareas'!$B$13-H5424)</f>
        <v>39.28055556</v>
      </c>
      <c r="J5424" s="2"/>
      <c r="K5424" s="2"/>
      <c r="P5424" s="2"/>
    </row>
    <row r="5425">
      <c r="A5425" s="3" t="s">
        <v>7125</v>
      </c>
      <c r="B5425" s="11" t="str">
        <f t="shared" si="1"/>
        <v>20110814</v>
      </c>
      <c r="C5425" s="12">
        <f t="shared" si="2"/>
        <v>40769</v>
      </c>
      <c r="D5425" s="3" t="str">
        <f t="shared" si="3"/>
        <v>23</v>
      </c>
      <c r="E5425" s="13">
        <v>0.0</v>
      </c>
      <c r="F5425" s="14">
        <f>'Costo de tareas'!$B$15</f>
        <v>0.1964027778</v>
      </c>
      <c r="G5425" s="15">
        <f>'Producción diaria'!$T$3*$L$2*$M$2*$N$2*E5425*1000/'Costo de tareas'!$B$14</f>
        <v>0</v>
      </c>
      <c r="H5425" s="16">
        <f>IF(G5425 &gt; 'Costo de tareas'!$B$13, 'Costo de tareas'!$B$13, IF(G5425 &lt; 'Costo de tareas'!$B$13*0.2, 0, 'Costo de tareas'!$B$13- G5425))</f>
        <v>0</v>
      </c>
      <c r="I5425" s="17">
        <f>IF(H5425=0,'Costo de tareas'!$B$13,'Costo de tareas'!$B$13-H5425)</f>
        <v>39.28055556</v>
      </c>
      <c r="J5425" s="2"/>
      <c r="K5425" s="2"/>
      <c r="P5425" s="2"/>
    </row>
    <row r="5426">
      <c r="A5426" s="3" t="s">
        <v>7126</v>
      </c>
      <c r="B5426" s="11" t="str">
        <f t="shared" si="1"/>
        <v>20110815</v>
      </c>
      <c r="C5426" s="12">
        <f t="shared" si="2"/>
        <v>40770</v>
      </c>
      <c r="D5426" s="3" t="str">
        <f t="shared" si="3"/>
        <v>00</v>
      </c>
      <c r="E5426" s="13">
        <v>0.0</v>
      </c>
      <c r="F5426" s="14">
        <f>'Costo de tareas'!$B$15</f>
        <v>0.1964027778</v>
      </c>
      <c r="G5426" s="15">
        <f>'Producción diaria'!$T$3*$L$2*$M$2*$N$2*E5426*1000/'Costo de tareas'!$B$14</f>
        <v>0</v>
      </c>
      <c r="H5426" s="16">
        <f>IF(G5426 &gt; 'Costo de tareas'!$B$13, 'Costo de tareas'!$B$13, IF(G5426 &lt; 'Costo de tareas'!$B$13*0.2, 0, 'Costo de tareas'!$B$13- G5426))</f>
        <v>0</v>
      </c>
      <c r="I5426" s="17">
        <f>IF(H5426=0,'Costo de tareas'!$B$13,'Costo de tareas'!$B$13-H5426)</f>
        <v>39.28055556</v>
      </c>
      <c r="J5426" s="2"/>
      <c r="K5426" s="2"/>
      <c r="P5426" s="2"/>
    </row>
    <row r="5427">
      <c r="A5427" s="3" t="s">
        <v>7127</v>
      </c>
      <c r="B5427" s="11" t="str">
        <f t="shared" si="1"/>
        <v>20110815</v>
      </c>
      <c r="C5427" s="12">
        <f t="shared" si="2"/>
        <v>40770</v>
      </c>
      <c r="D5427" s="3" t="str">
        <f t="shared" si="3"/>
        <v>01</v>
      </c>
      <c r="E5427" s="13">
        <v>0.0</v>
      </c>
      <c r="F5427" s="14">
        <f>'Costo de tareas'!$B$15</f>
        <v>0.1964027778</v>
      </c>
      <c r="G5427" s="15">
        <f>'Producción diaria'!$T$3*$L$2*$M$2*$N$2*E5427*1000/'Costo de tareas'!$B$14</f>
        <v>0</v>
      </c>
      <c r="H5427" s="16">
        <f>IF(G5427 &gt; 'Costo de tareas'!$B$13, 'Costo de tareas'!$B$13, IF(G5427 &lt; 'Costo de tareas'!$B$13*0.2, 0, 'Costo de tareas'!$B$13- G5427))</f>
        <v>0</v>
      </c>
      <c r="I5427" s="17">
        <f>IF(H5427=0,'Costo de tareas'!$B$13,'Costo de tareas'!$B$13-H5427)</f>
        <v>39.28055556</v>
      </c>
      <c r="J5427" s="2"/>
      <c r="K5427" s="2"/>
      <c r="P5427" s="2"/>
    </row>
    <row r="5428">
      <c r="A5428" s="3" t="s">
        <v>7128</v>
      </c>
      <c r="B5428" s="11" t="str">
        <f t="shared" si="1"/>
        <v>20110815</v>
      </c>
      <c r="C5428" s="12">
        <f t="shared" si="2"/>
        <v>40770</v>
      </c>
      <c r="D5428" s="3" t="str">
        <f t="shared" si="3"/>
        <v>02</v>
      </c>
      <c r="E5428" s="13">
        <v>0.0</v>
      </c>
      <c r="F5428" s="14">
        <f>'Costo de tareas'!$B$15</f>
        <v>0.1964027778</v>
      </c>
      <c r="G5428" s="15">
        <f>'Producción diaria'!$T$3*$L$2*$M$2*$N$2*E5428*1000/'Costo de tareas'!$B$14</f>
        <v>0</v>
      </c>
      <c r="H5428" s="16">
        <f>IF(G5428 &gt; 'Costo de tareas'!$B$13, 'Costo de tareas'!$B$13, IF(G5428 &lt; 'Costo de tareas'!$B$13*0.2, 0, 'Costo de tareas'!$B$13- G5428))</f>
        <v>0</v>
      </c>
      <c r="I5428" s="17">
        <f>IF(H5428=0,'Costo de tareas'!$B$13,'Costo de tareas'!$B$13-H5428)</f>
        <v>39.28055556</v>
      </c>
      <c r="J5428" s="2"/>
      <c r="K5428" s="2"/>
      <c r="P5428" s="2"/>
    </row>
    <row r="5429">
      <c r="A5429" s="3" t="s">
        <v>7129</v>
      </c>
      <c r="B5429" s="11" t="str">
        <f t="shared" si="1"/>
        <v>20110815</v>
      </c>
      <c r="C5429" s="12">
        <f t="shared" si="2"/>
        <v>40770</v>
      </c>
      <c r="D5429" s="3" t="str">
        <f t="shared" si="3"/>
        <v>03</v>
      </c>
      <c r="E5429" s="13">
        <v>0.0</v>
      </c>
      <c r="F5429" s="14">
        <f>'Costo de tareas'!$B$15</f>
        <v>0.1964027778</v>
      </c>
      <c r="G5429" s="15">
        <f>'Producción diaria'!$T$3*$L$2*$M$2*$N$2*E5429*1000/'Costo de tareas'!$B$14</f>
        <v>0</v>
      </c>
      <c r="H5429" s="16">
        <f>IF(G5429 &gt; 'Costo de tareas'!$B$13, 'Costo de tareas'!$B$13, IF(G5429 &lt; 'Costo de tareas'!$B$13*0.2, 0, 'Costo de tareas'!$B$13- G5429))</f>
        <v>0</v>
      </c>
      <c r="I5429" s="17">
        <f>IF(H5429=0,'Costo de tareas'!$B$13,'Costo de tareas'!$B$13-H5429)</f>
        <v>39.28055556</v>
      </c>
      <c r="J5429" s="2"/>
      <c r="K5429" s="2"/>
      <c r="P5429" s="2"/>
    </row>
    <row r="5430">
      <c r="A5430" s="3" t="s">
        <v>7130</v>
      </c>
      <c r="B5430" s="11" t="str">
        <f t="shared" si="1"/>
        <v>20110815</v>
      </c>
      <c r="C5430" s="12">
        <f t="shared" si="2"/>
        <v>40770</v>
      </c>
      <c r="D5430" s="3" t="str">
        <f t="shared" si="3"/>
        <v>04</v>
      </c>
      <c r="E5430" s="13">
        <v>0.0</v>
      </c>
      <c r="F5430" s="14">
        <f>'Costo de tareas'!$B$15</f>
        <v>0.1964027778</v>
      </c>
      <c r="G5430" s="15">
        <f>'Producción diaria'!$T$3*$L$2*$M$2*$N$2*E5430*1000/'Costo de tareas'!$B$14</f>
        <v>0</v>
      </c>
      <c r="H5430" s="16">
        <f>IF(G5430 &gt; 'Costo de tareas'!$B$13, 'Costo de tareas'!$B$13, IF(G5430 &lt; 'Costo de tareas'!$B$13*0.2, 0, 'Costo de tareas'!$B$13- G5430))</f>
        <v>0</v>
      </c>
      <c r="I5430" s="17">
        <f>IF(H5430=0,'Costo de tareas'!$B$13,'Costo de tareas'!$B$13-H5430)</f>
        <v>39.28055556</v>
      </c>
      <c r="J5430" s="2"/>
      <c r="K5430" s="2"/>
      <c r="P5430" s="2"/>
    </row>
    <row r="5431">
      <c r="A5431" s="3" t="s">
        <v>7131</v>
      </c>
      <c r="B5431" s="11" t="str">
        <f t="shared" si="1"/>
        <v>20110815</v>
      </c>
      <c r="C5431" s="12">
        <f t="shared" si="2"/>
        <v>40770</v>
      </c>
      <c r="D5431" s="3" t="str">
        <f t="shared" si="3"/>
        <v>05</v>
      </c>
      <c r="E5431" s="13">
        <v>0.0</v>
      </c>
      <c r="F5431" s="14">
        <f>'Costo de tareas'!$B$15</f>
        <v>0.1964027778</v>
      </c>
      <c r="G5431" s="15">
        <f>'Producción diaria'!$T$3*$L$2*$M$2*$N$2*E5431*1000/'Costo de tareas'!$B$14</f>
        <v>0</v>
      </c>
      <c r="H5431" s="16">
        <f>IF(G5431 &gt; 'Costo de tareas'!$B$13, 'Costo de tareas'!$B$13, IF(G5431 &lt; 'Costo de tareas'!$B$13*0.2, 0, 'Costo de tareas'!$B$13- G5431))</f>
        <v>0</v>
      </c>
      <c r="I5431" s="17">
        <f>IF(H5431=0,'Costo de tareas'!$B$13,'Costo de tareas'!$B$13-H5431)</f>
        <v>39.28055556</v>
      </c>
      <c r="J5431" s="2"/>
      <c r="K5431" s="2"/>
      <c r="P5431" s="2"/>
    </row>
    <row r="5432">
      <c r="A5432" s="3" t="s">
        <v>7132</v>
      </c>
      <c r="B5432" s="11" t="str">
        <f t="shared" si="1"/>
        <v>20110815</v>
      </c>
      <c r="C5432" s="12">
        <f t="shared" si="2"/>
        <v>40770</v>
      </c>
      <c r="D5432" s="3" t="str">
        <f t="shared" si="3"/>
        <v>06</v>
      </c>
      <c r="E5432" s="13">
        <v>79.0</v>
      </c>
      <c r="F5432" s="14">
        <f>'Costo de tareas'!$B$15</f>
        <v>0.1964027778</v>
      </c>
      <c r="G5432" s="15">
        <f>'Producción diaria'!$T$3*$L$2*$M$2*$N$2*E5432*1000/'Costo de tareas'!$B$14</f>
        <v>118.7813929</v>
      </c>
      <c r="H5432" s="16">
        <f>IF(G5432 &gt; 'Costo de tareas'!$B$13, 'Costo de tareas'!$B$13, IF(G5432 &lt; 'Costo de tareas'!$B$13*0.2, 0, 'Costo de tareas'!$B$13- G5432))</f>
        <v>39.28055556</v>
      </c>
      <c r="I5432" s="17">
        <f>IF(H5432=0,'Costo de tareas'!$B$13,'Costo de tareas'!$B$13-H5432)</f>
        <v>0</v>
      </c>
      <c r="J5432" s="2"/>
      <c r="K5432" s="2"/>
      <c r="P5432" s="2"/>
    </row>
    <row r="5433">
      <c r="A5433" s="3" t="s">
        <v>7133</v>
      </c>
      <c r="B5433" s="11" t="str">
        <f t="shared" si="1"/>
        <v>20110815</v>
      </c>
      <c r="C5433" s="12">
        <f t="shared" si="2"/>
        <v>40770</v>
      </c>
      <c r="D5433" s="3" t="str">
        <f t="shared" si="3"/>
        <v>07</v>
      </c>
      <c r="E5433" s="13">
        <v>272.0</v>
      </c>
      <c r="F5433" s="14">
        <f>'Costo de tareas'!$B$15</f>
        <v>0.1964027778</v>
      </c>
      <c r="G5433" s="15">
        <f>'Producción diaria'!$T$3*$L$2*$M$2*$N$2*E5433*1000/'Costo de tareas'!$B$14</f>
        <v>408.9688464</v>
      </c>
      <c r="H5433" s="16">
        <f>IF(G5433 &gt; 'Costo de tareas'!$B$13, 'Costo de tareas'!$B$13, IF(G5433 &lt; 'Costo de tareas'!$B$13*0.2, 0, 'Costo de tareas'!$B$13- G5433))</f>
        <v>39.28055556</v>
      </c>
      <c r="I5433" s="17">
        <f>IF(H5433=0,'Costo de tareas'!$B$13,'Costo de tareas'!$B$13-H5433)</f>
        <v>0</v>
      </c>
      <c r="J5433" s="2"/>
      <c r="K5433" s="2"/>
      <c r="P5433" s="2"/>
    </row>
    <row r="5434">
      <c r="A5434" s="3" t="s">
        <v>7135</v>
      </c>
      <c r="B5434" s="11" t="str">
        <f t="shared" si="1"/>
        <v>20110815</v>
      </c>
      <c r="C5434" s="12">
        <f t="shared" si="2"/>
        <v>40770</v>
      </c>
      <c r="D5434" s="3" t="str">
        <f t="shared" si="3"/>
        <v>08</v>
      </c>
      <c r="E5434" s="13">
        <v>481.0</v>
      </c>
      <c r="F5434" s="14">
        <f>'Costo de tareas'!$B$15</f>
        <v>0.1964027778</v>
      </c>
      <c r="G5434" s="15">
        <f>'Producción diaria'!$T$3*$L$2*$M$2*$N$2*E5434*1000/'Costo de tareas'!$B$14</f>
        <v>723.2132908</v>
      </c>
      <c r="H5434" s="16">
        <f>IF(G5434 &gt; 'Costo de tareas'!$B$13, 'Costo de tareas'!$B$13, IF(G5434 &lt; 'Costo de tareas'!$B$13*0.2, 0, 'Costo de tareas'!$B$13- G5434))</f>
        <v>39.28055556</v>
      </c>
      <c r="I5434" s="17">
        <f>IF(H5434=0,'Costo de tareas'!$B$13,'Costo de tareas'!$B$13-H5434)</f>
        <v>0</v>
      </c>
      <c r="J5434" s="2"/>
      <c r="K5434" s="2"/>
      <c r="P5434" s="2"/>
    </row>
    <row r="5435">
      <c r="A5435" s="3" t="s">
        <v>7137</v>
      </c>
      <c r="B5435" s="11" t="str">
        <f t="shared" si="1"/>
        <v>20110815</v>
      </c>
      <c r="C5435" s="12">
        <f t="shared" si="2"/>
        <v>40770</v>
      </c>
      <c r="D5435" s="3" t="str">
        <f t="shared" si="3"/>
        <v>09</v>
      </c>
      <c r="E5435" s="13">
        <v>665.0</v>
      </c>
      <c r="F5435" s="14">
        <f>'Costo de tareas'!$B$15</f>
        <v>0.1964027778</v>
      </c>
      <c r="G5435" s="15">
        <f>'Producción diaria'!$T$3*$L$2*$M$2*$N$2*E5435*1000/'Costo de tareas'!$B$14</f>
        <v>999.8686869</v>
      </c>
      <c r="H5435" s="16">
        <f>IF(G5435 &gt; 'Costo de tareas'!$B$13, 'Costo de tareas'!$B$13, IF(G5435 &lt; 'Costo de tareas'!$B$13*0.2, 0, 'Costo de tareas'!$B$13- G5435))</f>
        <v>39.28055556</v>
      </c>
      <c r="I5435" s="17">
        <f>IF(H5435=0,'Costo de tareas'!$B$13,'Costo de tareas'!$B$13-H5435)</f>
        <v>0</v>
      </c>
      <c r="J5435" s="2"/>
      <c r="K5435" s="2"/>
      <c r="P5435" s="2"/>
    </row>
    <row r="5436">
      <c r="A5436" s="3" t="s">
        <v>7139</v>
      </c>
      <c r="B5436" s="11" t="str">
        <f t="shared" si="1"/>
        <v>20110815</v>
      </c>
      <c r="C5436" s="12">
        <f t="shared" si="2"/>
        <v>40770</v>
      </c>
      <c r="D5436" s="3" t="str">
        <f t="shared" si="3"/>
        <v>10</v>
      </c>
      <c r="E5436" s="13">
        <v>821.0</v>
      </c>
      <c r="F5436" s="14">
        <f>'Costo de tareas'!$B$15</f>
        <v>0.1964027778</v>
      </c>
      <c r="G5436" s="15">
        <f>'Producción diaria'!$T$3*$L$2*$M$2*$N$2*E5436*1000/'Costo de tareas'!$B$14</f>
        <v>1234.424349</v>
      </c>
      <c r="H5436" s="16">
        <f>IF(G5436 &gt; 'Costo de tareas'!$B$13, 'Costo de tareas'!$B$13, IF(G5436 &lt; 'Costo de tareas'!$B$13*0.2, 0, 'Costo de tareas'!$B$13- G5436))</f>
        <v>39.28055556</v>
      </c>
      <c r="I5436" s="17">
        <f>IF(H5436=0,'Costo de tareas'!$B$13,'Costo de tareas'!$B$13-H5436)</f>
        <v>0</v>
      </c>
      <c r="J5436" s="2"/>
      <c r="K5436" s="2"/>
      <c r="P5436" s="2"/>
    </row>
    <row r="5437">
      <c r="A5437" s="3" t="s">
        <v>7140</v>
      </c>
      <c r="B5437" s="11" t="str">
        <f t="shared" si="1"/>
        <v>20110815</v>
      </c>
      <c r="C5437" s="12">
        <f t="shared" si="2"/>
        <v>40770</v>
      </c>
      <c r="D5437" s="3" t="str">
        <f t="shared" si="3"/>
        <v>11</v>
      </c>
      <c r="E5437" s="13">
        <v>927.0</v>
      </c>
      <c r="F5437" s="14">
        <f>'Costo de tareas'!$B$15</f>
        <v>0.1964027778</v>
      </c>
      <c r="G5437" s="15">
        <f>'Producción diaria'!$T$3*$L$2*$M$2*$N$2*E5437*1000/'Costo de tareas'!$B$14</f>
        <v>1393.801914</v>
      </c>
      <c r="H5437" s="16">
        <f>IF(G5437 &gt; 'Costo de tareas'!$B$13, 'Costo de tareas'!$B$13, IF(G5437 &lt; 'Costo de tareas'!$B$13*0.2, 0, 'Costo de tareas'!$B$13- G5437))</f>
        <v>39.28055556</v>
      </c>
      <c r="I5437" s="17">
        <f>IF(H5437=0,'Costo de tareas'!$B$13,'Costo de tareas'!$B$13-H5437)</f>
        <v>0</v>
      </c>
      <c r="J5437" s="2"/>
      <c r="K5437" s="2"/>
      <c r="P5437" s="2"/>
    </row>
    <row r="5438">
      <c r="A5438" s="3" t="s">
        <v>7141</v>
      </c>
      <c r="B5438" s="11" t="str">
        <f t="shared" si="1"/>
        <v>20110815</v>
      </c>
      <c r="C5438" s="12">
        <f t="shared" si="2"/>
        <v>40770</v>
      </c>
      <c r="D5438" s="3" t="str">
        <f t="shared" si="3"/>
        <v>12</v>
      </c>
      <c r="E5438" s="13">
        <v>964.0</v>
      </c>
      <c r="F5438" s="14">
        <f>'Costo de tareas'!$B$15</f>
        <v>0.1964027778</v>
      </c>
      <c r="G5438" s="15">
        <f>'Producción diaria'!$T$3*$L$2*$M$2*$N$2*E5438*1000/'Costo de tareas'!$B$14</f>
        <v>1449.433705</v>
      </c>
      <c r="H5438" s="16">
        <f>IF(G5438 &gt; 'Costo de tareas'!$B$13, 'Costo de tareas'!$B$13, IF(G5438 &lt; 'Costo de tareas'!$B$13*0.2, 0, 'Costo de tareas'!$B$13- G5438))</f>
        <v>39.28055556</v>
      </c>
      <c r="I5438" s="17">
        <f>IF(H5438=0,'Costo de tareas'!$B$13,'Costo de tareas'!$B$13-H5438)</f>
        <v>0</v>
      </c>
      <c r="J5438" s="2"/>
      <c r="K5438" s="2"/>
      <c r="P5438" s="2"/>
    </row>
    <row r="5439">
      <c r="A5439" s="3" t="s">
        <v>7142</v>
      </c>
      <c r="B5439" s="11" t="str">
        <f t="shared" si="1"/>
        <v>20110815</v>
      </c>
      <c r="C5439" s="12">
        <f t="shared" si="2"/>
        <v>40770</v>
      </c>
      <c r="D5439" s="3" t="str">
        <f t="shared" si="3"/>
        <v>13</v>
      </c>
      <c r="E5439" s="13">
        <v>944.0</v>
      </c>
      <c r="F5439" s="14">
        <f>'Costo de tareas'!$B$15</f>
        <v>0.1964027778</v>
      </c>
      <c r="G5439" s="15">
        <f>'Producción diaria'!$T$3*$L$2*$M$2*$N$2*E5439*1000/'Costo de tareas'!$B$14</f>
        <v>1419.362467</v>
      </c>
      <c r="H5439" s="16">
        <f>IF(G5439 &gt; 'Costo de tareas'!$B$13, 'Costo de tareas'!$B$13, IF(G5439 &lt; 'Costo de tareas'!$B$13*0.2, 0, 'Costo de tareas'!$B$13- G5439))</f>
        <v>39.28055556</v>
      </c>
      <c r="I5439" s="17">
        <f>IF(H5439=0,'Costo de tareas'!$B$13,'Costo de tareas'!$B$13-H5439)</f>
        <v>0</v>
      </c>
      <c r="J5439" s="2"/>
      <c r="K5439" s="2"/>
      <c r="P5439" s="2"/>
    </row>
    <row r="5440">
      <c r="A5440" s="3" t="s">
        <v>7143</v>
      </c>
      <c r="B5440" s="11" t="str">
        <f t="shared" si="1"/>
        <v>20110815</v>
      </c>
      <c r="C5440" s="12">
        <f t="shared" si="2"/>
        <v>40770</v>
      </c>
      <c r="D5440" s="3" t="str">
        <f t="shared" si="3"/>
        <v>14</v>
      </c>
      <c r="E5440" s="13">
        <v>862.0</v>
      </c>
      <c r="F5440" s="14">
        <f>'Costo de tareas'!$B$15</f>
        <v>0.1964027778</v>
      </c>
      <c r="G5440" s="15">
        <f>'Producción diaria'!$T$3*$L$2*$M$2*$N$2*E5440*1000/'Costo de tareas'!$B$14</f>
        <v>1296.070388</v>
      </c>
      <c r="H5440" s="16">
        <f>IF(G5440 &gt; 'Costo de tareas'!$B$13, 'Costo de tareas'!$B$13, IF(G5440 &lt; 'Costo de tareas'!$B$13*0.2, 0, 'Costo de tareas'!$B$13- G5440))</f>
        <v>39.28055556</v>
      </c>
      <c r="I5440" s="17">
        <f>IF(H5440=0,'Costo de tareas'!$B$13,'Costo de tareas'!$B$13-H5440)</f>
        <v>0</v>
      </c>
      <c r="J5440" s="2"/>
      <c r="K5440" s="2"/>
      <c r="P5440" s="2"/>
    </row>
    <row r="5441">
      <c r="A5441" s="3" t="s">
        <v>7144</v>
      </c>
      <c r="B5441" s="11" t="str">
        <f t="shared" si="1"/>
        <v>20110815</v>
      </c>
      <c r="C5441" s="12">
        <f t="shared" si="2"/>
        <v>40770</v>
      </c>
      <c r="D5441" s="3" t="str">
        <f t="shared" si="3"/>
        <v>15</v>
      </c>
      <c r="E5441" s="13">
        <v>722.0</v>
      </c>
      <c r="F5441" s="14">
        <f>'Costo de tareas'!$B$15</f>
        <v>0.1964027778</v>
      </c>
      <c r="G5441" s="15">
        <f>'Producción diaria'!$T$3*$L$2*$M$2*$N$2*E5441*1000/'Costo de tareas'!$B$14</f>
        <v>1085.571717</v>
      </c>
      <c r="H5441" s="16">
        <f>IF(G5441 &gt; 'Costo de tareas'!$B$13, 'Costo de tareas'!$B$13, IF(G5441 &lt; 'Costo de tareas'!$B$13*0.2, 0, 'Costo de tareas'!$B$13- G5441))</f>
        <v>39.28055556</v>
      </c>
      <c r="I5441" s="17">
        <f>IF(H5441=0,'Costo de tareas'!$B$13,'Costo de tareas'!$B$13-H5441)</f>
        <v>0</v>
      </c>
      <c r="J5441" s="2"/>
      <c r="K5441" s="2"/>
      <c r="P5441" s="2"/>
    </row>
    <row r="5442">
      <c r="A5442" s="3" t="s">
        <v>7145</v>
      </c>
      <c r="B5442" s="11" t="str">
        <f t="shared" si="1"/>
        <v>20110815</v>
      </c>
      <c r="C5442" s="12">
        <f t="shared" si="2"/>
        <v>40770</v>
      </c>
      <c r="D5442" s="3" t="str">
        <f t="shared" si="3"/>
        <v>16</v>
      </c>
      <c r="E5442" s="13">
        <v>545.0</v>
      </c>
      <c r="F5442" s="14">
        <f>'Costo de tareas'!$B$15</f>
        <v>0.1964027778</v>
      </c>
      <c r="G5442" s="15">
        <f>'Producción diaria'!$T$3*$L$2*$M$2*$N$2*E5442*1000/'Costo de tareas'!$B$14</f>
        <v>819.4412547</v>
      </c>
      <c r="H5442" s="16">
        <f>IF(G5442 &gt; 'Costo de tareas'!$B$13, 'Costo de tareas'!$B$13, IF(G5442 &lt; 'Costo de tareas'!$B$13*0.2, 0, 'Costo de tareas'!$B$13- G5442))</f>
        <v>39.28055556</v>
      </c>
      <c r="I5442" s="17">
        <f>IF(H5442=0,'Costo de tareas'!$B$13,'Costo de tareas'!$B$13-H5442)</f>
        <v>0</v>
      </c>
      <c r="J5442" s="2"/>
      <c r="K5442" s="2"/>
      <c r="P5442" s="2"/>
    </row>
    <row r="5443">
      <c r="A5443" s="3" t="s">
        <v>7146</v>
      </c>
      <c r="B5443" s="11" t="str">
        <f t="shared" si="1"/>
        <v>20110815</v>
      </c>
      <c r="C5443" s="12">
        <f t="shared" si="2"/>
        <v>40770</v>
      </c>
      <c r="D5443" s="3" t="str">
        <f t="shared" si="3"/>
        <v>17</v>
      </c>
      <c r="E5443" s="13">
        <v>342.0</v>
      </c>
      <c r="F5443" s="14">
        <f>'Costo de tareas'!$B$15</f>
        <v>0.1964027778</v>
      </c>
      <c r="G5443" s="15">
        <f>'Producción diaria'!$T$3*$L$2*$M$2*$N$2*E5443*1000/'Costo de tareas'!$B$14</f>
        <v>514.2181818</v>
      </c>
      <c r="H5443" s="16">
        <f>IF(G5443 &gt; 'Costo de tareas'!$B$13, 'Costo de tareas'!$B$13, IF(G5443 &lt; 'Costo de tareas'!$B$13*0.2, 0, 'Costo de tareas'!$B$13- G5443))</f>
        <v>39.28055556</v>
      </c>
      <c r="I5443" s="17">
        <f>IF(H5443=0,'Costo de tareas'!$B$13,'Costo de tareas'!$B$13-H5443)</f>
        <v>0</v>
      </c>
      <c r="J5443" s="2"/>
      <c r="K5443" s="2"/>
      <c r="P5443" s="2"/>
    </row>
    <row r="5444">
      <c r="A5444" s="3" t="s">
        <v>7147</v>
      </c>
      <c r="B5444" s="11" t="str">
        <f t="shared" si="1"/>
        <v>20110815</v>
      </c>
      <c r="C5444" s="12">
        <f t="shared" si="2"/>
        <v>40770</v>
      </c>
      <c r="D5444" s="3" t="str">
        <f t="shared" si="3"/>
        <v>18</v>
      </c>
      <c r="E5444" s="13">
        <v>142.0</v>
      </c>
      <c r="F5444" s="14">
        <f>'Costo de tareas'!$B$15</f>
        <v>0.1964027778</v>
      </c>
      <c r="G5444" s="15">
        <f>'Producción diaria'!$T$3*$L$2*$M$2*$N$2*E5444*1000/'Costo de tareas'!$B$14</f>
        <v>213.5057948</v>
      </c>
      <c r="H5444" s="16">
        <f>IF(G5444 &gt; 'Costo de tareas'!$B$13, 'Costo de tareas'!$B$13, IF(G5444 &lt; 'Costo de tareas'!$B$13*0.2, 0, 'Costo de tareas'!$B$13- G5444))</f>
        <v>39.28055556</v>
      </c>
      <c r="I5444" s="17">
        <f>IF(H5444=0,'Costo de tareas'!$B$13,'Costo de tareas'!$B$13-H5444)</f>
        <v>0</v>
      </c>
      <c r="J5444" s="2"/>
      <c r="K5444" s="2"/>
      <c r="P5444" s="2"/>
    </row>
    <row r="5445">
      <c r="A5445" s="3" t="s">
        <v>7148</v>
      </c>
      <c r="B5445" s="11" t="str">
        <f t="shared" si="1"/>
        <v>20110815</v>
      </c>
      <c r="C5445" s="12">
        <f t="shared" si="2"/>
        <v>40770</v>
      </c>
      <c r="D5445" s="3" t="str">
        <f t="shared" si="3"/>
        <v>19</v>
      </c>
      <c r="E5445" s="13">
        <v>0.0</v>
      </c>
      <c r="F5445" s="14">
        <f>'Costo de tareas'!$B$15</f>
        <v>0.1964027778</v>
      </c>
      <c r="G5445" s="15">
        <f>'Producción diaria'!$T$3*$L$2*$M$2*$N$2*E5445*1000/'Costo de tareas'!$B$14</f>
        <v>0</v>
      </c>
      <c r="H5445" s="16">
        <f>IF(G5445 &gt; 'Costo de tareas'!$B$13, 'Costo de tareas'!$B$13, IF(G5445 &lt; 'Costo de tareas'!$B$13*0.2, 0, 'Costo de tareas'!$B$13- G5445))</f>
        <v>0</v>
      </c>
      <c r="I5445" s="17">
        <f>IF(H5445=0,'Costo de tareas'!$B$13,'Costo de tareas'!$B$13-H5445)</f>
        <v>39.28055556</v>
      </c>
      <c r="J5445" s="2"/>
      <c r="K5445" s="2"/>
      <c r="P5445" s="2"/>
    </row>
    <row r="5446">
      <c r="A5446" s="3" t="s">
        <v>7150</v>
      </c>
      <c r="B5446" s="11" t="str">
        <f t="shared" si="1"/>
        <v>20110815</v>
      </c>
      <c r="C5446" s="12">
        <f t="shared" si="2"/>
        <v>40770</v>
      </c>
      <c r="D5446" s="3" t="str">
        <f t="shared" si="3"/>
        <v>20</v>
      </c>
      <c r="E5446" s="13">
        <v>0.0</v>
      </c>
      <c r="F5446" s="14">
        <f>'Costo de tareas'!$B$15</f>
        <v>0.1964027778</v>
      </c>
      <c r="G5446" s="15">
        <f>'Producción diaria'!$T$3*$L$2*$M$2*$N$2*E5446*1000/'Costo de tareas'!$B$14</f>
        <v>0</v>
      </c>
      <c r="H5446" s="16">
        <f>IF(G5446 &gt; 'Costo de tareas'!$B$13, 'Costo de tareas'!$B$13, IF(G5446 &lt; 'Costo de tareas'!$B$13*0.2, 0, 'Costo de tareas'!$B$13- G5446))</f>
        <v>0</v>
      </c>
      <c r="I5446" s="17">
        <f>IF(H5446=0,'Costo de tareas'!$B$13,'Costo de tareas'!$B$13-H5446)</f>
        <v>39.28055556</v>
      </c>
      <c r="J5446" s="2"/>
      <c r="K5446" s="2"/>
      <c r="P5446" s="2"/>
    </row>
    <row r="5447">
      <c r="A5447" s="3" t="s">
        <v>7151</v>
      </c>
      <c r="B5447" s="11" t="str">
        <f t="shared" si="1"/>
        <v>20110815</v>
      </c>
      <c r="C5447" s="12">
        <f t="shared" si="2"/>
        <v>40770</v>
      </c>
      <c r="D5447" s="3" t="str">
        <f t="shared" si="3"/>
        <v>21</v>
      </c>
      <c r="E5447" s="13">
        <v>0.0</v>
      </c>
      <c r="F5447" s="14">
        <f>'Costo de tareas'!$B$15</f>
        <v>0.1964027778</v>
      </c>
      <c r="G5447" s="15">
        <f>'Producción diaria'!$T$3*$L$2*$M$2*$N$2*E5447*1000/'Costo de tareas'!$B$14</f>
        <v>0</v>
      </c>
      <c r="H5447" s="16">
        <f>IF(G5447 &gt; 'Costo de tareas'!$B$13, 'Costo de tareas'!$B$13, IF(G5447 &lt; 'Costo de tareas'!$B$13*0.2, 0, 'Costo de tareas'!$B$13- G5447))</f>
        <v>0</v>
      </c>
      <c r="I5447" s="17">
        <f>IF(H5447=0,'Costo de tareas'!$B$13,'Costo de tareas'!$B$13-H5447)</f>
        <v>39.28055556</v>
      </c>
      <c r="J5447" s="2"/>
      <c r="K5447" s="2"/>
      <c r="P5447" s="2"/>
    </row>
    <row r="5448">
      <c r="A5448" s="3" t="s">
        <v>7152</v>
      </c>
      <c r="B5448" s="11" t="str">
        <f t="shared" si="1"/>
        <v>20110815</v>
      </c>
      <c r="C5448" s="12">
        <f t="shared" si="2"/>
        <v>40770</v>
      </c>
      <c r="D5448" s="3" t="str">
        <f t="shared" si="3"/>
        <v>22</v>
      </c>
      <c r="E5448" s="13">
        <v>0.0</v>
      </c>
      <c r="F5448" s="14">
        <f>'Costo de tareas'!$B$15</f>
        <v>0.1964027778</v>
      </c>
      <c r="G5448" s="15">
        <f>'Producción diaria'!$T$3*$L$2*$M$2*$N$2*E5448*1000/'Costo de tareas'!$B$14</f>
        <v>0</v>
      </c>
      <c r="H5448" s="16">
        <f>IF(G5448 &gt; 'Costo de tareas'!$B$13, 'Costo de tareas'!$B$13, IF(G5448 &lt; 'Costo de tareas'!$B$13*0.2, 0, 'Costo de tareas'!$B$13- G5448))</f>
        <v>0</v>
      </c>
      <c r="I5448" s="17">
        <f>IF(H5448=0,'Costo de tareas'!$B$13,'Costo de tareas'!$B$13-H5448)</f>
        <v>39.28055556</v>
      </c>
      <c r="J5448" s="2"/>
      <c r="K5448" s="2"/>
      <c r="P5448" s="2"/>
    </row>
    <row r="5449">
      <c r="A5449" s="3" t="s">
        <v>7153</v>
      </c>
      <c r="B5449" s="11" t="str">
        <f t="shared" si="1"/>
        <v>20110815</v>
      </c>
      <c r="C5449" s="12">
        <f t="shared" si="2"/>
        <v>40770</v>
      </c>
      <c r="D5449" s="3" t="str">
        <f t="shared" si="3"/>
        <v>23</v>
      </c>
      <c r="E5449" s="13">
        <v>0.0</v>
      </c>
      <c r="F5449" s="14">
        <f>'Costo de tareas'!$B$15</f>
        <v>0.1964027778</v>
      </c>
      <c r="G5449" s="15">
        <f>'Producción diaria'!$T$3*$L$2*$M$2*$N$2*E5449*1000/'Costo de tareas'!$B$14</f>
        <v>0</v>
      </c>
      <c r="H5449" s="16">
        <f>IF(G5449 &gt; 'Costo de tareas'!$B$13, 'Costo de tareas'!$B$13, IF(G5449 &lt; 'Costo de tareas'!$B$13*0.2, 0, 'Costo de tareas'!$B$13- G5449))</f>
        <v>0</v>
      </c>
      <c r="I5449" s="17">
        <f>IF(H5449=0,'Costo de tareas'!$B$13,'Costo de tareas'!$B$13-H5449)</f>
        <v>39.28055556</v>
      </c>
      <c r="J5449" s="2"/>
      <c r="K5449" s="2"/>
      <c r="P5449" s="2"/>
    </row>
    <row r="5450">
      <c r="A5450" s="3" t="s">
        <v>7154</v>
      </c>
      <c r="B5450" s="11" t="str">
        <f t="shared" si="1"/>
        <v>20110816</v>
      </c>
      <c r="C5450" s="12">
        <f t="shared" si="2"/>
        <v>40771</v>
      </c>
      <c r="D5450" s="3" t="str">
        <f t="shared" si="3"/>
        <v>00</v>
      </c>
      <c r="E5450" s="13">
        <v>0.0</v>
      </c>
      <c r="F5450" s="14">
        <f>'Costo de tareas'!$B$15</f>
        <v>0.1964027778</v>
      </c>
      <c r="G5450" s="15">
        <f>'Producción diaria'!$T$3*$L$2*$M$2*$N$2*E5450*1000/'Costo de tareas'!$B$14</f>
        <v>0</v>
      </c>
      <c r="H5450" s="16">
        <f>IF(G5450 &gt; 'Costo de tareas'!$B$13, 'Costo de tareas'!$B$13, IF(G5450 &lt; 'Costo de tareas'!$B$13*0.2, 0, 'Costo de tareas'!$B$13- G5450))</f>
        <v>0</v>
      </c>
      <c r="I5450" s="17">
        <f>IF(H5450=0,'Costo de tareas'!$B$13,'Costo de tareas'!$B$13-H5450)</f>
        <v>39.28055556</v>
      </c>
      <c r="J5450" s="2"/>
      <c r="K5450" s="2"/>
      <c r="P5450" s="2"/>
    </row>
    <row r="5451">
      <c r="A5451" s="3" t="s">
        <v>7155</v>
      </c>
      <c r="B5451" s="11" t="str">
        <f t="shared" si="1"/>
        <v>20110816</v>
      </c>
      <c r="C5451" s="12">
        <f t="shared" si="2"/>
        <v>40771</v>
      </c>
      <c r="D5451" s="3" t="str">
        <f t="shared" si="3"/>
        <v>01</v>
      </c>
      <c r="E5451" s="13">
        <v>0.0</v>
      </c>
      <c r="F5451" s="14">
        <f>'Costo de tareas'!$B$15</f>
        <v>0.1964027778</v>
      </c>
      <c r="G5451" s="15">
        <f>'Producción diaria'!$T$3*$L$2*$M$2*$N$2*E5451*1000/'Costo de tareas'!$B$14</f>
        <v>0</v>
      </c>
      <c r="H5451" s="16">
        <f>IF(G5451 &gt; 'Costo de tareas'!$B$13, 'Costo de tareas'!$B$13, IF(G5451 &lt; 'Costo de tareas'!$B$13*0.2, 0, 'Costo de tareas'!$B$13- G5451))</f>
        <v>0</v>
      </c>
      <c r="I5451" s="17">
        <f>IF(H5451=0,'Costo de tareas'!$B$13,'Costo de tareas'!$B$13-H5451)</f>
        <v>39.28055556</v>
      </c>
      <c r="J5451" s="2"/>
      <c r="K5451" s="2"/>
      <c r="P5451" s="2"/>
    </row>
    <row r="5452">
      <c r="A5452" s="3" t="s">
        <v>7156</v>
      </c>
      <c r="B5452" s="11" t="str">
        <f t="shared" si="1"/>
        <v>20110816</v>
      </c>
      <c r="C5452" s="12">
        <f t="shared" si="2"/>
        <v>40771</v>
      </c>
      <c r="D5452" s="3" t="str">
        <f t="shared" si="3"/>
        <v>02</v>
      </c>
      <c r="E5452" s="13">
        <v>0.0</v>
      </c>
      <c r="F5452" s="14">
        <f>'Costo de tareas'!$B$15</f>
        <v>0.1964027778</v>
      </c>
      <c r="G5452" s="15">
        <f>'Producción diaria'!$T$3*$L$2*$M$2*$N$2*E5452*1000/'Costo de tareas'!$B$14</f>
        <v>0</v>
      </c>
      <c r="H5452" s="16">
        <f>IF(G5452 &gt; 'Costo de tareas'!$B$13, 'Costo de tareas'!$B$13, IF(G5452 &lt; 'Costo de tareas'!$B$13*0.2, 0, 'Costo de tareas'!$B$13- G5452))</f>
        <v>0</v>
      </c>
      <c r="I5452" s="17">
        <f>IF(H5452=0,'Costo de tareas'!$B$13,'Costo de tareas'!$B$13-H5452)</f>
        <v>39.28055556</v>
      </c>
      <c r="J5452" s="2"/>
      <c r="K5452" s="2"/>
      <c r="P5452" s="2"/>
    </row>
    <row r="5453">
      <c r="A5453" s="3" t="s">
        <v>7158</v>
      </c>
      <c r="B5453" s="11" t="str">
        <f t="shared" si="1"/>
        <v>20110816</v>
      </c>
      <c r="C5453" s="12">
        <f t="shared" si="2"/>
        <v>40771</v>
      </c>
      <c r="D5453" s="3" t="str">
        <f t="shared" si="3"/>
        <v>03</v>
      </c>
      <c r="E5453" s="13">
        <v>0.0</v>
      </c>
      <c r="F5453" s="14">
        <f>'Costo de tareas'!$B$15</f>
        <v>0.1964027778</v>
      </c>
      <c r="G5453" s="15">
        <f>'Producción diaria'!$T$3*$L$2*$M$2*$N$2*E5453*1000/'Costo de tareas'!$B$14</f>
        <v>0</v>
      </c>
      <c r="H5453" s="16">
        <f>IF(G5453 &gt; 'Costo de tareas'!$B$13, 'Costo de tareas'!$B$13, IF(G5453 &lt; 'Costo de tareas'!$B$13*0.2, 0, 'Costo de tareas'!$B$13- G5453))</f>
        <v>0</v>
      </c>
      <c r="I5453" s="17">
        <f>IF(H5453=0,'Costo de tareas'!$B$13,'Costo de tareas'!$B$13-H5453)</f>
        <v>39.28055556</v>
      </c>
      <c r="J5453" s="2"/>
      <c r="K5453" s="2"/>
      <c r="P5453" s="2"/>
    </row>
    <row r="5454">
      <c r="A5454" s="3" t="s">
        <v>7160</v>
      </c>
      <c r="B5454" s="11" t="str">
        <f t="shared" si="1"/>
        <v>20110816</v>
      </c>
      <c r="C5454" s="12">
        <f t="shared" si="2"/>
        <v>40771</v>
      </c>
      <c r="D5454" s="3" t="str">
        <f t="shared" si="3"/>
        <v>04</v>
      </c>
      <c r="E5454" s="13">
        <v>0.0</v>
      </c>
      <c r="F5454" s="14">
        <f>'Costo de tareas'!$B$15</f>
        <v>0.1964027778</v>
      </c>
      <c r="G5454" s="15">
        <f>'Producción diaria'!$T$3*$L$2*$M$2*$N$2*E5454*1000/'Costo de tareas'!$B$14</f>
        <v>0</v>
      </c>
      <c r="H5454" s="16">
        <f>IF(G5454 &gt; 'Costo de tareas'!$B$13, 'Costo de tareas'!$B$13, IF(G5454 &lt; 'Costo de tareas'!$B$13*0.2, 0, 'Costo de tareas'!$B$13- G5454))</f>
        <v>0</v>
      </c>
      <c r="I5454" s="17">
        <f>IF(H5454=0,'Costo de tareas'!$B$13,'Costo de tareas'!$B$13-H5454)</f>
        <v>39.28055556</v>
      </c>
      <c r="J5454" s="2"/>
      <c r="K5454" s="2"/>
      <c r="P5454" s="2"/>
    </row>
    <row r="5455">
      <c r="A5455" s="3" t="s">
        <v>7162</v>
      </c>
      <c r="B5455" s="11" t="str">
        <f t="shared" si="1"/>
        <v>20110816</v>
      </c>
      <c r="C5455" s="12">
        <f t="shared" si="2"/>
        <v>40771</v>
      </c>
      <c r="D5455" s="3" t="str">
        <f t="shared" si="3"/>
        <v>05</v>
      </c>
      <c r="E5455" s="13">
        <v>0.0</v>
      </c>
      <c r="F5455" s="14">
        <f>'Costo de tareas'!$B$15</f>
        <v>0.1964027778</v>
      </c>
      <c r="G5455" s="15">
        <f>'Producción diaria'!$T$3*$L$2*$M$2*$N$2*E5455*1000/'Costo de tareas'!$B$14</f>
        <v>0</v>
      </c>
      <c r="H5455" s="16">
        <f>IF(G5455 &gt; 'Costo de tareas'!$B$13, 'Costo de tareas'!$B$13, IF(G5455 &lt; 'Costo de tareas'!$B$13*0.2, 0, 'Costo de tareas'!$B$13- G5455))</f>
        <v>0</v>
      </c>
      <c r="I5455" s="17">
        <f>IF(H5455=0,'Costo de tareas'!$B$13,'Costo de tareas'!$B$13-H5455)</f>
        <v>39.28055556</v>
      </c>
      <c r="J5455" s="2"/>
      <c r="K5455" s="2"/>
      <c r="P5455" s="2"/>
    </row>
    <row r="5456">
      <c r="A5456" s="3" t="s">
        <v>7164</v>
      </c>
      <c r="B5456" s="11" t="str">
        <f t="shared" si="1"/>
        <v>20110816</v>
      </c>
      <c r="C5456" s="12">
        <f t="shared" si="2"/>
        <v>40771</v>
      </c>
      <c r="D5456" s="3" t="str">
        <f t="shared" si="3"/>
        <v>06</v>
      </c>
      <c r="E5456" s="13">
        <v>76.0</v>
      </c>
      <c r="F5456" s="14">
        <f>'Costo de tareas'!$B$15</f>
        <v>0.1964027778</v>
      </c>
      <c r="G5456" s="15">
        <f>'Producción diaria'!$T$3*$L$2*$M$2*$N$2*E5456*1000/'Costo de tareas'!$B$14</f>
        <v>114.2707071</v>
      </c>
      <c r="H5456" s="16">
        <f>IF(G5456 &gt; 'Costo de tareas'!$B$13, 'Costo de tareas'!$B$13, IF(G5456 &lt; 'Costo de tareas'!$B$13*0.2, 0, 'Costo de tareas'!$B$13- G5456))</f>
        <v>39.28055556</v>
      </c>
      <c r="I5456" s="17">
        <f>IF(H5456=0,'Costo de tareas'!$B$13,'Costo de tareas'!$B$13-H5456)</f>
        <v>0</v>
      </c>
      <c r="J5456" s="2"/>
      <c r="K5456" s="2"/>
      <c r="P5456" s="2"/>
    </row>
    <row r="5457">
      <c r="A5457" s="3" t="s">
        <v>7166</v>
      </c>
      <c r="B5457" s="11" t="str">
        <f t="shared" si="1"/>
        <v>20110816</v>
      </c>
      <c r="C5457" s="12">
        <f t="shared" si="2"/>
        <v>40771</v>
      </c>
      <c r="D5457" s="3" t="str">
        <f t="shared" si="3"/>
        <v>07</v>
      </c>
      <c r="E5457" s="13">
        <v>269.0</v>
      </c>
      <c r="F5457" s="14">
        <f>'Costo de tareas'!$B$15</f>
        <v>0.1964027778</v>
      </c>
      <c r="G5457" s="15">
        <f>'Producción diaria'!$T$3*$L$2*$M$2*$N$2*E5457*1000/'Costo de tareas'!$B$14</f>
        <v>404.4581606</v>
      </c>
      <c r="H5457" s="16">
        <f>IF(G5457 &gt; 'Costo de tareas'!$B$13, 'Costo de tareas'!$B$13, IF(G5457 &lt; 'Costo de tareas'!$B$13*0.2, 0, 'Costo de tareas'!$B$13- G5457))</f>
        <v>39.28055556</v>
      </c>
      <c r="I5457" s="17">
        <f>IF(H5457=0,'Costo de tareas'!$B$13,'Costo de tareas'!$B$13-H5457)</f>
        <v>0</v>
      </c>
      <c r="J5457" s="2"/>
      <c r="K5457" s="2"/>
      <c r="P5457" s="2"/>
    </row>
    <row r="5458">
      <c r="A5458" s="3" t="s">
        <v>7168</v>
      </c>
      <c r="B5458" s="11" t="str">
        <f t="shared" si="1"/>
        <v>20110816</v>
      </c>
      <c r="C5458" s="12">
        <f t="shared" si="2"/>
        <v>40771</v>
      </c>
      <c r="D5458" s="3" t="str">
        <f t="shared" si="3"/>
        <v>08</v>
      </c>
      <c r="E5458" s="13">
        <v>472.0</v>
      </c>
      <c r="F5458" s="14">
        <f>'Costo de tareas'!$B$15</f>
        <v>0.1964027778</v>
      </c>
      <c r="G5458" s="15">
        <f>'Producción diaria'!$T$3*$L$2*$M$2*$N$2*E5458*1000/'Costo de tareas'!$B$14</f>
        <v>709.6812334</v>
      </c>
      <c r="H5458" s="16">
        <f>IF(G5458 &gt; 'Costo de tareas'!$B$13, 'Costo de tareas'!$B$13, IF(G5458 &lt; 'Costo de tareas'!$B$13*0.2, 0, 'Costo de tareas'!$B$13- G5458))</f>
        <v>39.28055556</v>
      </c>
      <c r="I5458" s="17">
        <f>IF(H5458=0,'Costo de tareas'!$B$13,'Costo de tareas'!$B$13-H5458)</f>
        <v>0</v>
      </c>
      <c r="J5458" s="2"/>
      <c r="K5458" s="2"/>
      <c r="P5458" s="2"/>
    </row>
    <row r="5459">
      <c r="A5459" s="3" t="s">
        <v>7170</v>
      </c>
      <c r="B5459" s="11" t="str">
        <f t="shared" si="1"/>
        <v>20110816</v>
      </c>
      <c r="C5459" s="12">
        <f t="shared" si="2"/>
        <v>40771</v>
      </c>
      <c r="D5459" s="3" t="str">
        <f t="shared" si="3"/>
        <v>09</v>
      </c>
      <c r="E5459" s="13">
        <v>658.0</v>
      </c>
      <c r="F5459" s="14">
        <f>'Costo de tareas'!$B$15</f>
        <v>0.1964027778</v>
      </c>
      <c r="G5459" s="15">
        <f>'Producción diaria'!$T$3*$L$2*$M$2*$N$2*E5459*1000/'Costo de tareas'!$B$14</f>
        <v>989.3437533</v>
      </c>
      <c r="H5459" s="16">
        <f>IF(G5459 &gt; 'Costo de tareas'!$B$13, 'Costo de tareas'!$B$13, IF(G5459 &lt; 'Costo de tareas'!$B$13*0.2, 0, 'Costo de tareas'!$B$13- G5459))</f>
        <v>39.28055556</v>
      </c>
      <c r="I5459" s="17">
        <f>IF(H5459=0,'Costo de tareas'!$B$13,'Costo de tareas'!$B$13-H5459)</f>
        <v>0</v>
      </c>
      <c r="J5459" s="2"/>
      <c r="K5459" s="2"/>
      <c r="P5459" s="2"/>
    </row>
    <row r="5460">
      <c r="A5460" s="3" t="s">
        <v>7172</v>
      </c>
      <c r="B5460" s="11" t="str">
        <f t="shared" si="1"/>
        <v>20110816</v>
      </c>
      <c r="C5460" s="12">
        <f t="shared" si="2"/>
        <v>40771</v>
      </c>
      <c r="D5460" s="3" t="str">
        <f t="shared" si="3"/>
        <v>10</v>
      </c>
      <c r="E5460" s="13">
        <v>808.0</v>
      </c>
      <c r="F5460" s="14">
        <f>'Costo de tareas'!$B$15</f>
        <v>0.1964027778</v>
      </c>
      <c r="G5460" s="15">
        <f>'Producción diaria'!$T$3*$L$2*$M$2*$N$2*E5460*1000/'Costo de tareas'!$B$14</f>
        <v>1214.878044</v>
      </c>
      <c r="H5460" s="16">
        <f>IF(G5460 &gt; 'Costo de tareas'!$B$13, 'Costo de tareas'!$B$13, IF(G5460 &lt; 'Costo de tareas'!$B$13*0.2, 0, 'Costo de tareas'!$B$13- G5460))</f>
        <v>39.28055556</v>
      </c>
      <c r="I5460" s="17">
        <f>IF(H5460=0,'Costo de tareas'!$B$13,'Costo de tareas'!$B$13-H5460)</f>
        <v>0</v>
      </c>
      <c r="J5460" s="2"/>
      <c r="K5460" s="2"/>
      <c r="P5460" s="2"/>
    </row>
    <row r="5461">
      <c r="A5461" s="3" t="s">
        <v>7174</v>
      </c>
      <c r="B5461" s="11" t="str">
        <f t="shared" si="1"/>
        <v>20110816</v>
      </c>
      <c r="C5461" s="12">
        <f t="shared" si="2"/>
        <v>40771</v>
      </c>
      <c r="D5461" s="3" t="str">
        <f t="shared" si="3"/>
        <v>11</v>
      </c>
      <c r="E5461" s="13">
        <v>918.0</v>
      </c>
      <c r="F5461" s="14">
        <f>'Costo de tareas'!$B$15</f>
        <v>0.1964027778</v>
      </c>
      <c r="G5461" s="15">
        <f>'Producción diaria'!$T$3*$L$2*$M$2*$N$2*E5461*1000/'Costo de tareas'!$B$14</f>
        <v>1380.269856</v>
      </c>
      <c r="H5461" s="16">
        <f>IF(G5461 &gt; 'Costo de tareas'!$B$13, 'Costo de tareas'!$B$13, IF(G5461 &lt; 'Costo de tareas'!$B$13*0.2, 0, 'Costo de tareas'!$B$13- G5461))</f>
        <v>39.28055556</v>
      </c>
      <c r="I5461" s="17">
        <f>IF(H5461=0,'Costo de tareas'!$B$13,'Costo de tareas'!$B$13-H5461)</f>
        <v>0</v>
      </c>
      <c r="J5461" s="2"/>
      <c r="K5461" s="2"/>
      <c r="P5461" s="2"/>
    </row>
    <row r="5462">
      <c r="A5462" s="3" t="s">
        <v>7175</v>
      </c>
      <c r="B5462" s="11" t="str">
        <f t="shared" si="1"/>
        <v>20110816</v>
      </c>
      <c r="C5462" s="12">
        <f t="shared" si="2"/>
        <v>40771</v>
      </c>
      <c r="D5462" s="3" t="str">
        <f t="shared" si="3"/>
        <v>12</v>
      </c>
      <c r="E5462" s="13">
        <v>949.0</v>
      </c>
      <c r="F5462" s="14">
        <f>'Costo de tareas'!$B$15</f>
        <v>0.1964027778</v>
      </c>
      <c r="G5462" s="15">
        <f>'Producción diaria'!$T$3*$L$2*$M$2*$N$2*E5462*1000/'Costo de tareas'!$B$14</f>
        <v>1426.880276</v>
      </c>
      <c r="H5462" s="16">
        <f>IF(G5462 &gt; 'Costo de tareas'!$B$13, 'Costo de tareas'!$B$13, IF(G5462 &lt; 'Costo de tareas'!$B$13*0.2, 0, 'Costo de tareas'!$B$13- G5462))</f>
        <v>39.28055556</v>
      </c>
      <c r="I5462" s="17">
        <f>IF(H5462=0,'Costo de tareas'!$B$13,'Costo de tareas'!$B$13-H5462)</f>
        <v>0</v>
      </c>
      <c r="J5462" s="2"/>
      <c r="K5462" s="2"/>
      <c r="P5462" s="2"/>
    </row>
    <row r="5463">
      <c r="A5463" s="3" t="s">
        <v>7176</v>
      </c>
      <c r="B5463" s="11" t="str">
        <f t="shared" si="1"/>
        <v>20110816</v>
      </c>
      <c r="C5463" s="12">
        <f t="shared" si="2"/>
        <v>40771</v>
      </c>
      <c r="D5463" s="3" t="str">
        <f t="shared" si="3"/>
        <v>13</v>
      </c>
      <c r="E5463" s="13">
        <v>934.0</v>
      </c>
      <c r="F5463" s="14">
        <f>'Costo de tareas'!$B$15</f>
        <v>0.1964027778</v>
      </c>
      <c r="G5463" s="15">
        <f>'Producción diaria'!$T$3*$L$2*$M$2*$N$2*E5463*1000/'Costo de tareas'!$B$14</f>
        <v>1404.326847</v>
      </c>
      <c r="H5463" s="16">
        <f>IF(G5463 &gt; 'Costo de tareas'!$B$13, 'Costo de tareas'!$B$13, IF(G5463 &lt; 'Costo de tareas'!$B$13*0.2, 0, 'Costo de tareas'!$B$13- G5463))</f>
        <v>39.28055556</v>
      </c>
      <c r="I5463" s="17">
        <f>IF(H5463=0,'Costo de tareas'!$B$13,'Costo de tareas'!$B$13-H5463)</f>
        <v>0</v>
      </c>
      <c r="J5463" s="2"/>
      <c r="K5463" s="2"/>
      <c r="P5463" s="2"/>
    </row>
    <row r="5464">
      <c r="A5464" s="3" t="s">
        <v>7177</v>
      </c>
      <c r="B5464" s="11" t="str">
        <f t="shared" si="1"/>
        <v>20110816</v>
      </c>
      <c r="C5464" s="12">
        <f t="shared" si="2"/>
        <v>40771</v>
      </c>
      <c r="D5464" s="3" t="str">
        <f t="shared" si="3"/>
        <v>14</v>
      </c>
      <c r="E5464" s="13">
        <v>852.0</v>
      </c>
      <c r="F5464" s="14">
        <f>'Costo de tareas'!$B$15</f>
        <v>0.1964027778</v>
      </c>
      <c r="G5464" s="15">
        <f>'Producción diaria'!$T$3*$L$2*$M$2*$N$2*E5464*1000/'Costo de tareas'!$B$14</f>
        <v>1281.034769</v>
      </c>
      <c r="H5464" s="16">
        <f>IF(G5464 &gt; 'Costo de tareas'!$B$13, 'Costo de tareas'!$B$13, IF(G5464 &lt; 'Costo de tareas'!$B$13*0.2, 0, 'Costo de tareas'!$B$13- G5464))</f>
        <v>39.28055556</v>
      </c>
      <c r="I5464" s="17">
        <f>IF(H5464=0,'Costo de tareas'!$B$13,'Costo de tareas'!$B$13-H5464)</f>
        <v>0</v>
      </c>
      <c r="J5464" s="2"/>
      <c r="K5464" s="2"/>
      <c r="P5464" s="2"/>
    </row>
    <row r="5465">
      <c r="A5465" s="3" t="s">
        <v>7178</v>
      </c>
      <c r="B5465" s="11" t="str">
        <f t="shared" si="1"/>
        <v>20110816</v>
      </c>
      <c r="C5465" s="12">
        <f t="shared" si="2"/>
        <v>40771</v>
      </c>
      <c r="D5465" s="3" t="str">
        <f t="shared" si="3"/>
        <v>15</v>
      </c>
      <c r="E5465" s="13">
        <v>717.0</v>
      </c>
      <c r="F5465" s="14">
        <f>'Costo de tareas'!$B$15</f>
        <v>0.1964027778</v>
      </c>
      <c r="G5465" s="15">
        <f>'Producción diaria'!$T$3*$L$2*$M$2*$N$2*E5465*1000/'Costo de tareas'!$B$14</f>
        <v>1078.053907</v>
      </c>
      <c r="H5465" s="16">
        <f>IF(G5465 &gt; 'Costo de tareas'!$B$13, 'Costo de tareas'!$B$13, IF(G5465 &lt; 'Costo de tareas'!$B$13*0.2, 0, 'Costo de tareas'!$B$13- G5465))</f>
        <v>39.28055556</v>
      </c>
      <c r="I5465" s="17">
        <f>IF(H5465=0,'Costo de tareas'!$B$13,'Costo de tareas'!$B$13-H5465)</f>
        <v>0</v>
      </c>
      <c r="J5465" s="2"/>
      <c r="K5465" s="2"/>
      <c r="P5465" s="2"/>
    </row>
    <row r="5466">
      <c r="A5466" s="3" t="s">
        <v>7179</v>
      </c>
      <c r="B5466" s="11" t="str">
        <f t="shared" si="1"/>
        <v>20110816</v>
      </c>
      <c r="C5466" s="12">
        <f t="shared" si="2"/>
        <v>40771</v>
      </c>
      <c r="D5466" s="3" t="str">
        <f t="shared" si="3"/>
        <v>16</v>
      </c>
      <c r="E5466" s="13">
        <v>54.0</v>
      </c>
      <c r="F5466" s="14">
        <f>'Costo de tareas'!$B$15</f>
        <v>0.1964027778</v>
      </c>
      <c r="G5466" s="15">
        <f>'Producción diaria'!$T$3*$L$2*$M$2*$N$2*E5466*1000/'Costo de tareas'!$B$14</f>
        <v>81.1923445</v>
      </c>
      <c r="H5466" s="16">
        <f>IF(G5466 &gt; 'Costo de tareas'!$B$13, 'Costo de tareas'!$B$13, IF(G5466 &lt; 'Costo de tareas'!$B$13*0.2, 0, 'Costo de tareas'!$B$13- G5466))</f>
        <v>39.28055556</v>
      </c>
      <c r="I5466" s="17">
        <f>IF(H5466=0,'Costo de tareas'!$B$13,'Costo de tareas'!$B$13-H5466)</f>
        <v>0</v>
      </c>
      <c r="J5466" s="2"/>
      <c r="K5466" s="2"/>
      <c r="P5466" s="2"/>
    </row>
    <row r="5467">
      <c r="A5467" s="3" t="s">
        <v>7180</v>
      </c>
      <c r="B5467" s="11" t="str">
        <f t="shared" si="1"/>
        <v>20110816</v>
      </c>
      <c r="C5467" s="12">
        <f t="shared" si="2"/>
        <v>40771</v>
      </c>
      <c r="D5467" s="3" t="str">
        <f t="shared" si="3"/>
        <v>17</v>
      </c>
      <c r="E5467" s="13">
        <v>34.0</v>
      </c>
      <c r="F5467" s="14">
        <f>'Costo de tareas'!$B$15</f>
        <v>0.1964027778</v>
      </c>
      <c r="G5467" s="15">
        <f>'Producción diaria'!$T$3*$L$2*$M$2*$N$2*E5467*1000/'Costo de tareas'!$B$14</f>
        <v>51.12110579</v>
      </c>
      <c r="H5467" s="16">
        <f>IF(G5467 &gt; 'Costo de tareas'!$B$13, 'Costo de tareas'!$B$13, IF(G5467 &lt; 'Costo de tareas'!$B$13*0.2, 0, 'Costo de tareas'!$B$13- G5467))</f>
        <v>39.28055556</v>
      </c>
      <c r="I5467" s="17">
        <f>IF(H5467=0,'Costo de tareas'!$B$13,'Costo de tareas'!$B$13-H5467)</f>
        <v>0</v>
      </c>
      <c r="J5467" s="2"/>
      <c r="K5467" s="2"/>
      <c r="P5467" s="2"/>
    </row>
    <row r="5468">
      <c r="A5468" s="3" t="s">
        <v>7181</v>
      </c>
      <c r="B5468" s="11" t="str">
        <f t="shared" si="1"/>
        <v>20110816</v>
      </c>
      <c r="C5468" s="12">
        <f t="shared" si="2"/>
        <v>40771</v>
      </c>
      <c r="D5468" s="3" t="str">
        <f t="shared" si="3"/>
        <v>18</v>
      </c>
      <c r="E5468" s="13">
        <v>137.0</v>
      </c>
      <c r="F5468" s="14">
        <f>'Costo de tareas'!$B$15</f>
        <v>0.1964027778</v>
      </c>
      <c r="G5468" s="15">
        <f>'Producción diaria'!$T$3*$L$2*$M$2*$N$2*E5468*1000/'Costo de tareas'!$B$14</f>
        <v>205.9879851</v>
      </c>
      <c r="H5468" s="16">
        <f>IF(G5468 &gt; 'Costo de tareas'!$B$13, 'Costo de tareas'!$B$13, IF(G5468 &lt; 'Costo de tareas'!$B$13*0.2, 0, 'Costo de tareas'!$B$13- G5468))</f>
        <v>39.28055556</v>
      </c>
      <c r="I5468" s="17">
        <f>IF(H5468=0,'Costo de tareas'!$B$13,'Costo de tareas'!$B$13-H5468)</f>
        <v>0</v>
      </c>
      <c r="J5468" s="2"/>
      <c r="K5468" s="2"/>
      <c r="P5468" s="2"/>
    </row>
    <row r="5469">
      <c r="A5469" s="3" t="s">
        <v>7182</v>
      </c>
      <c r="B5469" s="11" t="str">
        <f t="shared" si="1"/>
        <v>20110816</v>
      </c>
      <c r="C5469" s="12">
        <f t="shared" si="2"/>
        <v>40771</v>
      </c>
      <c r="D5469" s="3" t="str">
        <f t="shared" si="3"/>
        <v>19</v>
      </c>
      <c r="E5469" s="13">
        <v>0.0</v>
      </c>
      <c r="F5469" s="14">
        <f>'Costo de tareas'!$B$15</f>
        <v>0.1964027778</v>
      </c>
      <c r="G5469" s="15">
        <f>'Producción diaria'!$T$3*$L$2*$M$2*$N$2*E5469*1000/'Costo de tareas'!$B$14</f>
        <v>0</v>
      </c>
      <c r="H5469" s="16">
        <f>IF(G5469 &gt; 'Costo de tareas'!$B$13, 'Costo de tareas'!$B$13, IF(G5469 &lt; 'Costo de tareas'!$B$13*0.2, 0, 'Costo de tareas'!$B$13- G5469))</f>
        <v>0</v>
      </c>
      <c r="I5469" s="17">
        <f>IF(H5469=0,'Costo de tareas'!$B$13,'Costo de tareas'!$B$13-H5469)</f>
        <v>39.28055556</v>
      </c>
      <c r="J5469" s="2"/>
      <c r="K5469" s="2"/>
      <c r="P5469" s="2"/>
    </row>
    <row r="5470">
      <c r="A5470" s="3" t="s">
        <v>7184</v>
      </c>
      <c r="B5470" s="11" t="str">
        <f t="shared" si="1"/>
        <v>20110816</v>
      </c>
      <c r="C5470" s="12">
        <f t="shared" si="2"/>
        <v>40771</v>
      </c>
      <c r="D5470" s="3" t="str">
        <f t="shared" si="3"/>
        <v>20</v>
      </c>
      <c r="E5470" s="13">
        <v>0.0</v>
      </c>
      <c r="F5470" s="14">
        <f>'Costo de tareas'!$B$15</f>
        <v>0.1964027778</v>
      </c>
      <c r="G5470" s="15">
        <f>'Producción diaria'!$T$3*$L$2*$M$2*$N$2*E5470*1000/'Costo de tareas'!$B$14</f>
        <v>0</v>
      </c>
      <c r="H5470" s="16">
        <f>IF(G5470 &gt; 'Costo de tareas'!$B$13, 'Costo de tareas'!$B$13, IF(G5470 &lt; 'Costo de tareas'!$B$13*0.2, 0, 'Costo de tareas'!$B$13- G5470))</f>
        <v>0</v>
      </c>
      <c r="I5470" s="17">
        <f>IF(H5470=0,'Costo de tareas'!$B$13,'Costo de tareas'!$B$13-H5470)</f>
        <v>39.28055556</v>
      </c>
      <c r="J5470" s="2"/>
      <c r="K5470" s="2"/>
      <c r="P5470" s="2"/>
    </row>
    <row r="5471">
      <c r="A5471" s="3" t="s">
        <v>7186</v>
      </c>
      <c r="B5471" s="11" t="str">
        <f t="shared" si="1"/>
        <v>20110816</v>
      </c>
      <c r="C5471" s="12">
        <f t="shared" si="2"/>
        <v>40771</v>
      </c>
      <c r="D5471" s="3" t="str">
        <f t="shared" si="3"/>
        <v>21</v>
      </c>
      <c r="E5471" s="13">
        <v>0.0</v>
      </c>
      <c r="F5471" s="14">
        <f>'Costo de tareas'!$B$15</f>
        <v>0.1964027778</v>
      </c>
      <c r="G5471" s="15">
        <f>'Producción diaria'!$T$3*$L$2*$M$2*$N$2*E5471*1000/'Costo de tareas'!$B$14</f>
        <v>0</v>
      </c>
      <c r="H5471" s="16">
        <f>IF(G5471 &gt; 'Costo de tareas'!$B$13, 'Costo de tareas'!$B$13, IF(G5471 &lt; 'Costo de tareas'!$B$13*0.2, 0, 'Costo de tareas'!$B$13- G5471))</f>
        <v>0</v>
      </c>
      <c r="I5471" s="17">
        <f>IF(H5471=0,'Costo de tareas'!$B$13,'Costo de tareas'!$B$13-H5471)</f>
        <v>39.28055556</v>
      </c>
      <c r="J5471" s="2"/>
      <c r="K5471" s="2"/>
      <c r="P5471" s="2"/>
    </row>
    <row r="5472">
      <c r="A5472" s="3" t="s">
        <v>7188</v>
      </c>
      <c r="B5472" s="11" t="str">
        <f t="shared" si="1"/>
        <v>20110816</v>
      </c>
      <c r="C5472" s="12">
        <f t="shared" si="2"/>
        <v>40771</v>
      </c>
      <c r="D5472" s="3" t="str">
        <f t="shared" si="3"/>
        <v>22</v>
      </c>
      <c r="E5472" s="13">
        <v>0.0</v>
      </c>
      <c r="F5472" s="14">
        <f>'Costo de tareas'!$B$15</f>
        <v>0.1964027778</v>
      </c>
      <c r="G5472" s="15">
        <f>'Producción diaria'!$T$3*$L$2*$M$2*$N$2*E5472*1000/'Costo de tareas'!$B$14</f>
        <v>0</v>
      </c>
      <c r="H5472" s="16">
        <f>IF(G5472 &gt; 'Costo de tareas'!$B$13, 'Costo de tareas'!$B$13, IF(G5472 &lt; 'Costo de tareas'!$B$13*0.2, 0, 'Costo de tareas'!$B$13- G5472))</f>
        <v>0</v>
      </c>
      <c r="I5472" s="17">
        <f>IF(H5472=0,'Costo de tareas'!$B$13,'Costo de tareas'!$B$13-H5472)</f>
        <v>39.28055556</v>
      </c>
      <c r="J5472" s="2"/>
      <c r="K5472" s="2"/>
      <c r="P5472" s="2"/>
    </row>
    <row r="5473">
      <c r="A5473" s="3" t="s">
        <v>7189</v>
      </c>
      <c r="B5473" s="11" t="str">
        <f t="shared" si="1"/>
        <v>20110816</v>
      </c>
      <c r="C5473" s="12">
        <f t="shared" si="2"/>
        <v>40771</v>
      </c>
      <c r="D5473" s="3" t="str">
        <f t="shared" si="3"/>
        <v>23</v>
      </c>
      <c r="E5473" s="13">
        <v>0.0</v>
      </c>
      <c r="F5473" s="14">
        <f>'Costo de tareas'!$B$15</f>
        <v>0.1964027778</v>
      </c>
      <c r="G5473" s="15">
        <f>'Producción diaria'!$T$3*$L$2*$M$2*$N$2*E5473*1000/'Costo de tareas'!$B$14</f>
        <v>0</v>
      </c>
      <c r="H5473" s="16">
        <f>IF(G5473 &gt; 'Costo de tareas'!$B$13, 'Costo de tareas'!$B$13, IF(G5473 &lt; 'Costo de tareas'!$B$13*0.2, 0, 'Costo de tareas'!$B$13- G5473))</f>
        <v>0</v>
      </c>
      <c r="I5473" s="17">
        <f>IF(H5473=0,'Costo de tareas'!$B$13,'Costo de tareas'!$B$13-H5473)</f>
        <v>39.28055556</v>
      </c>
      <c r="J5473" s="2"/>
      <c r="K5473" s="2"/>
      <c r="P5473" s="2"/>
    </row>
    <row r="5474">
      <c r="A5474" s="3" t="s">
        <v>7190</v>
      </c>
      <c r="B5474" s="11" t="str">
        <f t="shared" si="1"/>
        <v>20110817</v>
      </c>
      <c r="C5474" s="12">
        <f t="shared" si="2"/>
        <v>40772</v>
      </c>
      <c r="D5474" s="3" t="str">
        <f t="shared" si="3"/>
        <v>00</v>
      </c>
      <c r="E5474" s="13">
        <v>0.0</v>
      </c>
      <c r="F5474" s="14">
        <f>'Costo de tareas'!$B$15</f>
        <v>0.1964027778</v>
      </c>
      <c r="G5474" s="15">
        <f>'Producción diaria'!$T$3*$L$2*$M$2*$N$2*E5474*1000/'Costo de tareas'!$B$14</f>
        <v>0</v>
      </c>
      <c r="H5474" s="16">
        <f>IF(G5474 &gt; 'Costo de tareas'!$B$13, 'Costo de tareas'!$B$13, IF(G5474 &lt; 'Costo de tareas'!$B$13*0.2, 0, 'Costo de tareas'!$B$13- G5474))</f>
        <v>0</v>
      </c>
      <c r="I5474" s="17">
        <f>IF(H5474=0,'Costo de tareas'!$B$13,'Costo de tareas'!$B$13-H5474)</f>
        <v>39.28055556</v>
      </c>
      <c r="J5474" s="2"/>
      <c r="K5474" s="2"/>
      <c r="P5474" s="2"/>
    </row>
    <row r="5475">
      <c r="A5475" s="3" t="s">
        <v>7191</v>
      </c>
      <c r="B5475" s="11" t="str">
        <f t="shared" si="1"/>
        <v>20110817</v>
      </c>
      <c r="C5475" s="12">
        <f t="shared" si="2"/>
        <v>40772</v>
      </c>
      <c r="D5475" s="3" t="str">
        <f t="shared" si="3"/>
        <v>01</v>
      </c>
      <c r="E5475" s="13">
        <v>0.0</v>
      </c>
      <c r="F5475" s="14">
        <f>'Costo de tareas'!$B$15</f>
        <v>0.1964027778</v>
      </c>
      <c r="G5475" s="15">
        <f>'Producción diaria'!$T$3*$L$2*$M$2*$N$2*E5475*1000/'Costo de tareas'!$B$14</f>
        <v>0</v>
      </c>
      <c r="H5475" s="16">
        <f>IF(G5475 &gt; 'Costo de tareas'!$B$13, 'Costo de tareas'!$B$13, IF(G5475 &lt; 'Costo de tareas'!$B$13*0.2, 0, 'Costo de tareas'!$B$13- G5475))</f>
        <v>0</v>
      </c>
      <c r="I5475" s="17">
        <f>IF(H5475=0,'Costo de tareas'!$B$13,'Costo de tareas'!$B$13-H5475)</f>
        <v>39.28055556</v>
      </c>
      <c r="J5475" s="2"/>
      <c r="K5475" s="2"/>
      <c r="P5475" s="2"/>
    </row>
    <row r="5476">
      <c r="A5476" s="3" t="s">
        <v>7192</v>
      </c>
      <c r="B5476" s="11" t="str">
        <f t="shared" si="1"/>
        <v>20110817</v>
      </c>
      <c r="C5476" s="12">
        <f t="shared" si="2"/>
        <v>40772</v>
      </c>
      <c r="D5476" s="3" t="str">
        <f t="shared" si="3"/>
        <v>02</v>
      </c>
      <c r="E5476" s="13">
        <v>0.0</v>
      </c>
      <c r="F5476" s="14">
        <f>'Costo de tareas'!$B$15</f>
        <v>0.1964027778</v>
      </c>
      <c r="G5476" s="15">
        <f>'Producción diaria'!$T$3*$L$2*$M$2*$N$2*E5476*1000/'Costo de tareas'!$B$14</f>
        <v>0</v>
      </c>
      <c r="H5476" s="16">
        <f>IF(G5476 &gt; 'Costo de tareas'!$B$13, 'Costo de tareas'!$B$13, IF(G5476 &lt; 'Costo de tareas'!$B$13*0.2, 0, 'Costo de tareas'!$B$13- G5476))</f>
        <v>0</v>
      </c>
      <c r="I5476" s="17">
        <f>IF(H5476=0,'Costo de tareas'!$B$13,'Costo de tareas'!$B$13-H5476)</f>
        <v>39.28055556</v>
      </c>
      <c r="J5476" s="2"/>
      <c r="K5476" s="2"/>
      <c r="P5476" s="2"/>
    </row>
    <row r="5477">
      <c r="A5477" s="3" t="s">
        <v>7193</v>
      </c>
      <c r="B5477" s="11" t="str">
        <f t="shared" si="1"/>
        <v>20110817</v>
      </c>
      <c r="C5477" s="12">
        <f t="shared" si="2"/>
        <v>40772</v>
      </c>
      <c r="D5477" s="3" t="str">
        <f t="shared" si="3"/>
        <v>03</v>
      </c>
      <c r="E5477" s="13">
        <v>0.0</v>
      </c>
      <c r="F5477" s="14">
        <f>'Costo de tareas'!$B$15</f>
        <v>0.1964027778</v>
      </c>
      <c r="G5477" s="15">
        <f>'Producción diaria'!$T$3*$L$2*$M$2*$N$2*E5477*1000/'Costo de tareas'!$B$14</f>
        <v>0</v>
      </c>
      <c r="H5477" s="16">
        <f>IF(G5477 &gt; 'Costo de tareas'!$B$13, 'Costo de tareas'!$B$13, IF(G5477 &lt; 'Costo de tareas'!$B$13*0.2, 0, 'Costo de tareas'!$B$13- G5477))</f>
        <v>0</v>
      </c>
      <c r="I5477" s="17">
        <f>IF(H5477=0,'Costo de tareas'!$B$13,'Costo de tareas'!$B$13-H5477)</f>
        <v>39.28055556</v>
      </c>
      <c r="J5477" s="2"/>
      <c r="K5477" s="2"/>
      <c r="P5477" s="2"/>
    </row>
    <row r="5478">
      <c r="A5478" s="3" t="s">
        <v>7194</v>
      </c>
      <c r="B5478" s="11" t="str">
        <f t="shared" si="1"/>
        <v>20110817</v>
      </c>
      <c r="C5478" s="12">
        <f t="shared" si="2"/>
        <v>40772</v>
      </c>
      <c r="D5478" s="3" t="str">
        <f t="shared" si="3"/>
        <v>04</v>
      </c>
      <c r="E5478" s="13">
        <v>0.0</v>
      </c>
      <c r="F5478" s="14">
        <f>'Costo de tareas'!$B$15</f>
        <v>0.1964027778</v>
      </c>
      <c r="G5478" s="15">
        <f>'Producción diaria'!$T$3*$L$2*$M$2*$N$2*E5478*1000/'Costo de tareas'!$B$14</f>
        <v>0</v>
      </c>
      <c r="H5478" s="16">
        <f>IF(G5478 &gt; 'Costo de tareas'!$B$13, 'Costo de tareas'!$B$13, IF(G5478 &lt; 'Costo de tareas'!$B$13*0.2, 0, 'Costo de tareas'!$B$13- G5478))</f>
        <v>0</v>
      </c>
      <c r="I5478" s="17">
        <f>IF(H5478=0,'Costo de tareas'!$B$13,'Costo de tareas'!$B$13-H5478)</f>
        <v>39.28055556</v>
      </c>
      <c r="J5478" s="2"/>
      <c r="K5478" s="2"/>
      <c r="P5478" s="2"/>
    </row>
    <row r="5479">
      <c r="A5479" s="3" t="s">
        <v>7195</v>
      </c>
      <c r="B5479" s="11" t="str">
        <f t="shared" si="1"/>
        <v>20110817</v>
      </c>
      <c r="C5479" s="12">
        <f t="shared" si="2"/>
        <v>40772</v>
      </c>
      <c r="D5479" s="3" t="str">
        <f t="shared" si="3"/>
        <v>05</v>
      </c>
      <c r="E5479" s="13">
        <v>0.0</v>
      </c>
      <c r="F5479" s="14">
        <f>'Costo de tareas'!$B$15</f>
        <v>0.1964027778</v>
      </c>
      <c r="G5479" s="15">
        <f>'Producción diaria'!$T$3*$L$2*$M$2*$N$2*E5479*1000/'Costo de tareas'!$B$14</f>
        <v>0</v>
      </c>
      <c r="H5479" s="16">
        <f>IF(G5479 &gt; 'Costo de tareas'!$B$13, 'Costo de tareas'!$B$13, IF(G5479 &lt; 'Costo de tareas'!$B$13*0.2, 0, 'Costo de tareas'!$B$13- G5479))</f>
        <v>0</v>
      </c>
      <c r="I5479" s="17">
        <f>IF(H5479=0,'Costo de tareas'!$B$13,'Costo de tareas'!$B$13-H5479)</f>
        <v>39.28055556</v>
      </c>
      <c r="J5479" s="2"/>
      <c r="K5479" s="2"/>
      <c r="P5479" s="2"/>
    </row>
    <row r="5480">
      <c r="A5480" s="3" t="s">
        <v>7196</v>
      </c>
      <c r="B5480" s="11" t="str">
        <f t="shared" si="1"/>
        <v>20110817</v>
      </c>
      <c r="C5480" s="12">
        <f t="shared" si="2"/>
        <v>40772</v>
      </c>
      <c r="D5480" s="3" t="str">
        <f t="shared" si="3"/>
        <v>06</v>
      </c>
      <c r="E5480" s="13">
        <v>69.0</v>
      </c>
      <c r="F5480" s="14">
        <f>'Costo de tareas'!$B$15</f>
        <v>0.1964027778</v>
      </c>
      <c r="G5480" s="15">
        <f>'Producción diaria'!$T$3*$L$2*$M$2*$N$2*E5480*1000/'Costo de tareas'!$B$14</f>
        <v>103.7457735</v>
      </c>
      <c r="H5480" s="16">
        <f>IF(G5480 &gt; 'Costo de tareas'!$B$13, 'Costo de tareas'!$B$13, IF(G5480 &lt; 'Costo de tareas'!$B$13*0.2, 0, 'Costo de tareas'!$B$13- G5480))</f>
        <v>39.28055556</v>
      </c>
      <c r="I5480" s="17">
        <f>IF(H5480=0,'Costo de tareas'!$B$13,'Costo de tareas'!$B$13-H5480)</f>
        <v>0</v>
      </c>
      <c r="J5480" s="2"/>
      <c r="K5480" s="2"/>
      <c r="P5480" s="2"/>
    </row>
    <row r="5481">
      <c r="A5481" s="3" t="s">
        <v>7197</v>
      </c>
      <c r="B5481" s="11" t="str">
        <f t="shared" si="1"/>
        <v>20110817</v>
      </c>
      <c r="C5481" s="12">
        <f t="shared" si="2"/>
        <v>40772</v>
      </c>
      <c r="D5481" s="3" t="str">
        <f t="shared" si="3"/>
        <v>07</v>
      </c>
      <c r="E5481" s="13">
        <v>253.0</v>
      </c>
      <c r="F5481" s="14">
        <f>'Costo de tareas'!$B$15</f>
        <v>0.1964027778</v>
      </c>
      <c r="G5481" s="15">
        <f>'Producción diaria'!$T$3*$L$2*$M$2*$N$2*E5481*1000/'Costo de tareas'!$B$14</f>
        <v>380.4011696</v>
      </c>
      <c r="H5481" s="16">
        <f>IF(G5481 &gt; 'Costo de tareas'!$B$13, 'Costo de tareas'!$B$13, IF(G5481 &lt; 'Costo de tareas'!$B$13*0.2, 0, 'Costo de tareas'!$B$13- G5481))</f>
        <v>39.28055556</v>
      </c>
      <c r="I5481" s="17">
        <f>IF(H5481=0,'Costo de tareas'!$B$13,'Costo de tareas'!$B$13-H5481)</f>
        <v>0</v>
      </c>
      <c r="J5481" s="2"/>
      <c r="K5481" s="2"/>
      <c r="P5481" s="2"/>
    </row>
    <row r="5482">
      <c r="A5482" s="3" t="s">
        <v>7198</v>
      </c>
      <c r="B5482" s="11" t="str">
        <f t="shared" si="1"/>
        <v>20110817</v>
      </c>
      <c r="C5482" s="12">
        <f t="shared" si="2"/>
        <v>40772</v>
      </c>
      <c r="D5482" s="3" t="str">
        <f t="shared" si="3"/>
        <v>08</v>
      </c>
      <c r="E5482" s="13">
        <v>464.0</v>
      </c>
      <c r="F5482" s="14">
        <f>'Costo de tareas'!$B$15</f>
        <v>0.1964027778</v>
      </c>
      <c r="G5482" s="15">
        <f>'Producción diaria'!$T$3*$L$2*$M$2*$N$2*E5482*1000/'Costo de tareas'!$B$14</f>
        <v>697.6527379</v>
      </c>
      <c r="H5482" s="16">
        <f>IF(G5482 &gt; 'Costo de tareas'!$B$13, 'Costo de tareas'!$B$13, IF(G5482 &lt; 'Costo de tareas'!$B$13*0.2, 0, 'Costo de tareas'!$B$13- G5482))</f>
        <v>39.28055556</v>
      </c>
      <c r="I5482" s="17">
        <f>IF(H5482=0,'Costo de tareas'!$B$13,'Costo de tareas'!$B$13-H5482)</f>
        <v>0</v>
      </c>
      <c r="J5482" s="2"/>
      <c r="K5482" s="2"/>
      <c r="P5482" s="2"/>
    </row>
    <row r="5483">
      <c r="A5483" s="3" t="s">
        <v>7199</v>
      </c>
      <c r="B5483" s="11" t="str">
        <f t="shared" si="1"/>
        <v>20110817</v>
      </c>
      <c r="C5483" s="12">
        <f t="shared" si="2"/>
        <v>40772</v>
      </c>
      <c r="D5483" s="3" t="str">
        <f t="shared" si="3"/>
        <v>09</v>
      </c>
      <c r="E5483" s="13">
        <v>651.0</v>
      </c>
      <c r="F5483" s="14">
        <f>'Costo de tareas'!$B$15</f>
        <v>0.1964027778</v>
      </c>
      <c r="G5483" s="15">
        <f>'Producción diaria'!$T$3*$L$2*$M$2*$N$2*E5483*1000/'Costo de tareas'!$B$14</f>
        <v>978.8188198</v>
      </c>
      <c r="H5483" s="16">
        <f>IF(G5483 &gt; 'Costo de tareas'!$B$13, 'Costo de tareas'!$B$13, IF(G5483 &lt; 'Costo de tareas'!$B$13*0.2, 0, 'Costo de tareas'!$B$13- G5483))</f>
        <v>39.28055556</v>
      </c>
      <c r="I5483" s="17">
        <f>IF(H5483=0,'Costo de tareas'!$B$13,'Costo de tareas'!$B$13-H5483)</f>
        <v>0</v>
      </c>
      <c r="J5483" s="2"/>
      <c r="K5483" s="2"/>
      <c r="P5483" s="2"/>
    </row>
    <row r="5484">
      <c r="A5484" s="3" t="s">
        <v>7200</v>
      </c>
      <c r="B5484" s="11" t="str">
        <f t="shared" si="1"/>
        <v>20110817</v>
      </c>
      <c r="C5484" s="12">
        <f t="shared" si="2"/>
        <v>40772</v>
      </c>
      <c r="D5484" s="3" t="str">
        <f t="shared" si="3"/>
        <v>10</v>
      </c>
      <c r="E5484" s="13">
        <v>809.0</v>
      </c>
      <c r="F5484" s="14">
        <f>'Costo de tareas'!$B$15</f>
        <v>0.1964027778</v>
      </c>
      <c r="G5484" s="15">
        <f>'Producción diaria'!$T$3*$L$2*$M$2*$N$2*E5484*1000/'Costo de tareas'!$B$14</f>
        <v>1216.381606</v>
      </c>
      <c r="H5484" s="16">
        <f>IF(G5484 &gt; 'Costo de tareas'!$B$13, 'Costo de tareas'!$B$13, IF(G5484 &lt; 'Costo de tareas'!$B$13*0.2, 0, 'Costo de tareas'!$B$13- G5484))</f>
        <v>39.28055556</v>
      </c>
      <c r="I5484" s="17">
        <f>IF(H5484=0,'Costo de tareas'!$B$13,'Costo de tareas'!$B$13-H5484)</f>
        <v>0</v>
      </c>
      <c r="J5484" s="2"/>
      <c r="K5484" s="2"/>
      <c r="P5484" s="2"/>
    </row>
    <row r="5485">
      <c r="A5485" s="3" t="s">
        <v>7201</v>
      </c>
      <c r="B5485" s="11" t="str">
        <f t="shared" si="1"/>
        <v>20110817</v>
      </c>
      <c r="C5485" s="12">
        <f t="shared" si="2"/>
        <v>40772</v>
      </c>
      <c r="D5485" s="3" t="str">
        <f t="shared" si="3"/>
        <v>11</v>
      </c>
      <c r="E5485" s="13">
        <v>915.0</v>
      </c>
      <c r="F5485" s="14">
        <f>'Costo de tareas'!$B$15</f>
        <v>0.1964027778</v>
      </c>
      <c r="G5485" s="15">
        <f>'Producción diaria'!$T$3*$L$2*$M$2*$N$2*E5485*1000/'Costo de tareas'!$B$14</f>
        <v>1375.759171</v>
      </c>
      <c r="H5485" s="16">
        <f>IF(G5485 &gt; 'Costo de tareas'!$B$13, 'Costo de tareas'!$B$13, IF(G5485 &lt; 'Costo de tareas'!$B$13*0.2, 0, 'Costo de tareas'!$B$13- G5485))</f>
        <v>39.28055556</v>
      </c>
      <c r="I5485" s="17">
        <f>IF(H5485=0,'Costo de tareas'!$B$13,'Costo de tareas'!$B$13-H5485)</f>
        <v>0</v>
      </c>
      <c r="J5485" s="2"/>
      <c r="K5485" s="2"/>
      <c r="P5485" s="2"/>
    </row>
    <row r="5486">
      <c r="A5486" s="3" t="s">
        <v>7202</v>
      </c>
      <c r="B5486" s="11" t="str">
        <f t="shared" si="1"/>
        <v>20110817</v>
      </c>
      <c r="C5486" s="12">
        <f t="shared" si="2"/>
        <v>40772</v>
      </c>
      <c r="D5486" s="3" t="str">
        <f t="shared" si="3"/>
        <v>12</v>
      </c>
      <c r="E5486" s="13">
        <v>952.0</v>
      </c>
      <c r="F5486" s="14">
        <f>'Costo de tareas'!$B$15</f>
        <v>0.1964027778</v>
      </c>
      <c r="G5486" s="15">
        <f>'Producción diaria'!$T$3*$L$2*$M$2*$N$2*E5486*1000/'Costo de tareas'!$B$14</f>
        <v>1431.390962</v>
      </c>
      <c r="H5486" s="16">
        <f>IF(G5486 &gt; 'Costo de tareas'!$B$13, 'Costo de tareas'!$B$13, IF(G5486 &lt; 'Costo de tareas'!$B$13*0.2, 0, 'Costo de tareas'!$B$13- G5486))</f>
        <v>39.28055556</v>
      </c>
      <c r="I5486" s="17">
        <f>IF(H5486=0,'Costo de tareas'!$B$13,'Costo de tareas'!$B$13-H5486)</f>
        <v>0</v>
      </c>
      <c r="J5486" s="2"/>
      <c r="K5486" s="2"/>
      <c r="P5486" s="2"/>
    </row>
    <row r="5487">
      <c r="A5487" s="3" t="s">
        <v>7203</v>
      </c>
      <c r="B5487" s="11" t="str">
        <f t="shared" si="1"/>
        <v>20110817</v>
      </c>
      <c r="C5487" s="12">
        <f t="shared" si="2"/>
        <v>40772</v>
      </c>
      <c r="D5487" s="3" t="str">
        <f t="shared" si="3"/>
        <v>13</v>
      </c>
      <c r="E5487" s="13">
        <v>911.0</v>
      </c>
      <c r="F5487" s="14">
        <f>'Costo de tareas'!$B$15</f>
        <v>0.1964027778</v>
      </c>
      <c r="G5487" s="15">
        <f>'Producción diaria'!$T$3*$L$2*$M$2*$N$2*E5487*1000/'Costo de tareas'!$B$14</f>
        <v>1369.744923</v>
      </c>
      <c r="H5487" s="16">
        <f>IF(G5487 &gt; 'Costo de tareas'!$B$13, 'Costo de tareas'!$B$13, IF(G5487 &lt; 'Costo de tareas'!$B$13*0.2, 0, 'Costo de tareas'!$B$13- G5487))</f>
        <v>39.28055556</v>
      </c>
      <c r="I5487" s="17">
        <f>IF(H5487=0,'Costo de tareas'!$B$13,'Costo de tareas'!$B$13-H5487)</f>
        <v>0</v>
      </c>
      <c r="J5487" s="2"/>
      <c r="K5487" s="2"/>
      <c r="P5487" s="2"/>
    </row>
    <row r="5488">
      <c r="A5488" s="3" t="s">
        <v>7204</v>
      </c>
      <c r="B5488" s="11" t="str">
        <f t="shared" si="1"/>
        <v>20110817</v>
      </c>
      <c r="C5488" s="12">
        <f t="shared" si="2"/>
        <v>40772</v>
      </c>
      <c r="D5488" s="3" t="str">
        <f t="shared" si="3"/>
        <v>14</v>
      </c>
      <c r="E5488" s="13">
        <v>839.0</v>
      </c>
      <c r="F5488" s="14">
        <f>'Costo de tareas'!$B$15</f>
        <v>0.1964027778</v>
      </c>
      <c r="G5488" s="15">
        <f>'Producción diaria'!$T$3*$L$2*$M$2*$N$2*E5488*1000/'Costo de tareas'!$B$14</f>
        <v>1261.488464</v>
      </c>
      <c r="H5488" s="16">
        <f>IF(G5488 &gt; 'Costo de tareas'!$B$13, 'Costo de tareas'!$B$13, IF(G5488 &lt; 'Costo de tareas'!$B$13*0.2, 0, 'Costo de tareas'!$B$13- G5488))</f>
        <v>39.28055556</v>
      </c>
      <c r="I5488" s="17">
        <f>IF(H5488=0,'Costo de tareas'!$B$13,'Costo de tareas'!$B$13-H5488)</f>
        <v>0</v>
      </c>
      <c r="J5488" s="2"/>
      <c r="K5488" s="2"/>
      <c r="P5488" s="2"/>
    </row>
    <row r="5489">
      <c r="A5489" s="3" t="s">
        <v>7205</v>
      </c>
      <c r="B5489" s="11" t="str">
        <f t="shared" si="1"/>
        <v>20110817</v>
      </c>
      <c r="C5489" s="12">
        <f t="shared" si="2"/>
        <v>40772</v>
      </c>
      <c r="D5489" s="3" t="str">
        <f t="shared" si="3"/>
        <v>15</v>
      </c>
      <c r="E5489" s="13">
        <v>663.0</v>
      </c>
      <c r="F5489" s="14">
        <f>'Costo de tareas'!$B$15</f>
        <v>0.1964027778</v>
      </c>
      <c r="G5489" s="15">
        <f>'Producción diaria'!$T$3*$L$2*$M$2*$N$2*E5489*1000/'Costo de tareas'!$B$14</f>
        <v>996.861563</v>
      </c>
      <c r="H5489" s="16">
        <f>IF(G5489 &gt; 'Costo de tareas'!$B$13, 'Costo de tareas'!$B$13, IF(G5489 &lt; 'Costo de tareas'!$B$13*0.2, 0, 'Costo de tareas'!$B$13- G5489))</f>
        <v>39.28055556</v>
      </c>
      <c r="I5489" s="17">
        <f>IF(H5489=0,'Costo de tareas'!$B$13,'Costo de tareas'!$B$13-H5489)</f>
        <v>0</v>
      </c>
      <c r="J5489" s="2"/>
      <c r="K5489" s="2"/>
      <c r="P5489" s="2"/>
    </row>
    <row r="5490">
      <c r="A5490" s="3" t="s">
        <v>7206</v>
      </c>
      <c r="B5490" s="11" t="str">
        <f t="shared" si="1"/>
        <v>20110817</v>
      </c>
      <c r="C5490" s="12">
        <f t="shared" si="2"/>
        <v>40772</v>
      </c>
      <c r="D5490" s="3" t="str">
        <f t="shared" si="3"/>
        <v>16</v>
      </c>
      <c r="E5490" s="13">
        <v>461.0</v>
      </c>
      <c r="F5490" s="14">
        <f>'Costo de tareas'!$B$15</f>
        <v>0.1964027778</v>
      </c>
      <c r="G5490" s="15">
        <f>'Producción diaria'!$T$3*$L$2*$M$2*$N$2*E5490*1000/'Costo de tareas'!$B$14</f>
        <v>693.1420521</v>
      </c>
      <c r="H5490" s="16">
        <f>IF(G5490 &gt; 'Costo de tareas'!$B$13, 'Costo de tareas'!$B$13, IF(G5490 &lt; 'Costo de tareas'!$B$13*0.2, 0, 'Costo de tareas'!$B$13- G5490))</f>
        <v>39.28055556</v>
      </c>
      <c r="I5490" s="17">
        <f>IF(H5490=0,'Costo de tareas'!$B$13,'Costo de tareas'!$B$13-H5490)</f>
        <v>0</v>
      </c>
      <c r="J5490" s="2"/>
      <c r="K5490" s="2"/>
      <c r="P5490" s="2"/>
    </row>
    <row r="5491">
      <c r="A5491" s="3" t="s">
        <v>7207</v>
      </c>
      <c r="B5491" s="11" t="str">
        <f t="shared" si="1"/>
        <v>20110817</v>
      </c>
      <c r="C5491" s="12">
        <f t="shared" si="2"/>
        <v>40772</v>
      </c>
      <c r="D5491" s="3" t="str">
        <f t="shared" si="3"/>
        <v>17</v>
      </c>
      <c r="E5491" s="13">
        <v>286.0</v>
      </c>
      <c r="F5491" s="14">
        <f>'Costo de tareas'!$B$15</f>
        <v>0.1964027778</v>
      </c>
      <c r="G5491" s="15">
        <f>'Producción diaria'!$T$3*$L$2*$M$2*$N$2*E5491*1000/'Costo de tareas'!$B$14</f>
        <v>430.0187135</v>
      </c>
      <c r="H5491" s="16">
        <f>IF(G5491 &gt; 'Costo de tareas'!$B$13, 'Costo de tareas'!$B$13, IF(G5491 &lt; 'Costo de tareas'!$B$13*0.2, 0, 'Costo de tareas'!$B$13- G5491))</f>
        <v>39.28055556</v>
      </c>
      <c r="I5491" s="17">
        <f>IF(H5491=0,'Costo de tareas'!$B$13,'Costo de tareas'!$B$13-H5491)</f>
        <v>0</v>
      </c>
      <c r="J5491" s="2"/>
      <c r="K5491" s="2"/>
      <c r="P5491" s="2"/>
    </row>
    <row r="5492">
      <c r="A5492" s="3" t="s">
        <v>7208</v>
      </c>
      <c r="B5492" s="11" t="str">
        <f t="shared" si="1"/>
        <v>20110817</v>
      </c>
      <c r="C5492" s="12">
        <f t="shared" si="2"/>
        <v>40772</v>
      </c>
      <c r="D5492" s="3" t="str">
        <f t="shared" si="3"/>
        <v>18</v>
      </c>
      <c r="E5492" s="13">
        <v>73.0</v>
      </c>
      <c r="F5492" s="14">
        <f>'Costo de tareas'!$B$15</f>
        <v>0.1964027778</v>
      </c>
      <c r="G5492" s="15">
        <f>'Producción diaria'!$T$3*$L$2*$M$2*$N$2*E5492*1000/'Costo de tareas'!$B$14</f>
        <v>109.7600213</v>
      </c>
      <c r="H5492" s="16">
        <f>IF(G5492 &gt; 'Costo de tareas'!$B$13, 'Costo de tareas'!$B$13, IF(G5492 &lt; 'Costo de tareas'!$B$13*0.2, 0, 'Costo de tareas'!$B$13- G5492))</f>
        <v>39.28055556</v>
      </c>
      <c r="I5492" s="17">
        <f>IF(H5492=0,'Costo de tareas'!$B$13,'Costo de tareas'!$B$13-H5492)</f>
        <v>0</v>
      </c>
      <c r="J5492" s="2"/>
      <c r="K5492" s="2"/>
      <c r="P5492" s="2"/>
    </row>
    <row r="5493">
      <c r="A5493" s="3" t="s">
        <v>7209</v>
      </c>
      <c r="B5493" s="11" t="str">
        <f t="shared" si="1"/>
        <v>20110817</v>
      </c>
      <c r="C5493" s="12">
        <f t="shared" si="2"/>
        <v>40772</v>
      </c>
      <c r="D5493" s="3" t="str">
        <f t="shared" si="3"/>
        <v>19</v>
      </c>
      <c r="E5493" s="13">
        <v>0.0</v>
      </c>
      <c r="F5493" s="14">
        <f>'Costo de tareas'!$B$15</f>
        <v>0.1964027778</v>
      </c>
      <c r="G5493" s="15">
        <f>'Producción diaria'!$T$3*$L$2*$M$2*$N$2*E5493*1000/'Costo de tareas'!$B$14</f>
        <v>0</v>
      </c>
      <c r="H5493" s="16">
        <f>IF(G5493 &gt; 'Costo de tareas'!$B$13, 'Costo de tareas'!$B$13, IF(G5493 &lt; 'Costo de tareas'!$B$13*0.2, 0, 'Costo de tareas'!$B$13- G5493))</f>
        <v>0</v>
      </c>
      <c r="I5493" s="17">
        <f>IF(H5493=0,'Costo de tareas'!$B$13,'Costo de tareas'!$B$13-H5493)</f>
        <v>39.28055556</v>
      </c>
      <c r="J5493" s="2"/>
      <c r="K5493" s="2"/>
      <c r="P5493" s="2"/>
    </row>
    <row r="5494">
      <c r="A5494" s="3" t="s">
        <v>7211</v>
      </c>
      <c r="B5494" s="11" t="str">
        <f t="shared" si="1"/>
        <v>20110817</v>
      </c>
      <c r="C5494" s="12">
        <f t="shared" si="2"/>
        <v>40772</v>
      </c>
      <c r="D5494" s="3" t="str">
        <f t="shared" si="3"/>
        <v>20</v>
      </c>
      <c r="E5494" s="13">
        <v>0.0</v>
      </c>
      <c r="F5494" s="14">
        <f>'Costo de tareas'!$B$15</f>
        <v>0.1964027778</v>
      </c>
      <c r="G5494" s="15">
        <f>'Producción diaria'!$T$3*$L$2*$M$2*$N$2*E5494*1000/'Costo de tareas'!$B$14</f>
        <v>0</v>
      </c>
      <c r="H5494" s="16">
        <f>IF(G5494 &gt; 'Costo de tareas'!$B$13, 'Costo de tareas'!$B$13, IF(G5494 &lt; 'Costo de tareas'!$B$13*0.2, 0, 'Costo de tareas'!$B$13- G5494))</f>
        <v>0</v>
      </c>
      <c r="I5494" s="17">
        <f>IF(H5494=0,'Costo de tareas'!$B$13,'Costo de tareas'!$B$13-H5494)</f>
        <v>39.28055556</v>
      </c>
      <c r="J5494" s="2"/>
      <c r="K5494" s="2"/>
      <c r="P5494" s="2"/>
    </row>
    <row r="5495">
      <c r="A5495" s="3" t="s">
        <v>7212</v>
      </c>
      <c r="B5495" s="11" t="str">
        <f t="shared" si="1"/>
        <v>20110817</v>
      </c>
      <c r="C5495" s="12">
        <f t="shared" si="2"/>
        <v>40772</v>
      </c>
      <c r="D5495" s="3" t="str">
        <f t="shared" si="3"/>
        <v>21</v>
      </c>
      <c r="E5495" s="13">
        <v>0.0</v>
      </c>
      <c r="F5495" s="14">
        <f>'Costo de tareas'!$B$15</f>
        <v>0.1964027778</v>
      </c>
      <c r="G5495" s="15">
        <f>'Producción diaria'!$T$3*$L$2*$M$2*$N$2*E5495*1000/'Costo de tareas'!$B$14</f>
        <v>0</v>
      </c>
      <c r="H5495" s="16">
        <f>IF(G5495 &gt; 'Costo de tareas'!$B$13, 'Costo de tareas'!$B$13, IF(G5495 &lt; 'Costo de tareas'!$B$13*0.2, 0, 'Costo de tareas'!$B$13- G5495))</f>
        <v>0</v>
      </c>
      <c r="I5495" s="17">
        <f>IF(H5495=0,'Costo de tareas'!$B$13,'Costo de tareas'!$B$13-H5495)</f>
        <v>39.28055556</v>
      </c>
      <c r="J5495" s="2"/>
      <c r="K5495" s="2"/>
      <c r="P5495" s="2"/>
    </row>
    <row r="5496">
      <c r="A5496" s="3" t="s">
        <v>7214</v>
      </c>
      <c r="B5496" s="11" t="str">
        <f t="shared" si="1"/>
        <v>20110817</v>
      </c>
      <c r="C5496" s="12">
        <f t="shared" si="2"/>
        <v>40772</v>
      </c>
      <c r="D5496" s="3" t="str">
        <f t="shared" si="3"/>
        <v>22</v>
      </c>
      <c r="E5496" s="13">
        <v>0.0</v>
      </c>
      <c r="F5496" s="14">
        <f>'Costo de tareas'!$B$15</f>
        <v>0.1964027778</v>
      </c>
      <c r="G5496" s="15">
        <f>'Producción diaria'!$T$3*$L$2*$M$2*$N$2*E5496*1000/'Costo de tareas'!$B$14</f>
        <v>0</v>
      </c>
      <c r="H5496" s="16">
        <f>IF(G5496 &gt; 'Costo de tareas'!$B$13, 'Costo de tareas'!$B$13, IF(G5496 &lt; 'Costo de tareas'!$B$13*0.2, 0, 'Costo de tareas'!$B$13- G5496))</f>
        <v>0</v>
      </c>
      <c r="I5496" s="17">
        <f>IF(H5496=0,'Costo de tareas'!$B$13,'Costo de tareas'!$B$13-H5496)</f>
        <v>39.28055556</v>
      </c>
      <c r="J5496" s="2"/>
      <c r="K5496" s="2"/>
      <c r="P5496" s="2"/>
    </row>
    <row r="5497">
      <c r="A5497" s="3" t="s">
        <v>7216</v>
      </c>
      <c r="B5497" s="11" t="str">
        <f t="shared" si="1"/>
        <v>20110817</v>
      </c>
      <c r="C5497" s="12">
        <f t="shared" si="2"/>
        <v>40772</v>
      </c>
      <c r="D5497" s="3" t="str">
        <f t="shared" si="3"/>
        <v>23</v>
      </c>
      <c r="E5497" s="13">
        <v>0.0</v>
      </c>
      <c r="F5497" s="14">
        <f>'Costo de tareas'!$B$15</f>
        <v>0.1964027778</v>
      </c>
      <c r="G5497" s="15">
        <f>'Producción diaria'!$T$3*$L$2*$M$2*$N$2*E5497*1000/'Costo de tareas'!$B$14</f>
        <v>0</v>
      </c>
      <c r="H5497" s="16">
        <f>IF(G5497 &gt; 'Costo de tareas'!$B$13, 'Costo de tareas'!$B$13, IF(G5497 &lt; 'Costo de tareas'!$B$13*0.2, 0, 'Costo de tareas'!$B$13- G5497))</f>
        <v>0</v>
      </c>
      <c r="I5497" s="17">
        <f>IF(H5497=0,'Costo de tareas'!$B$13,'Costo de tareas'!$B$13-H5497)</f>
        <v>39.28055556</v>
      </c>
      <c r="J5497" s="2"/>
      <c r="K5497" s="2"/>
      <c r="P5497" s="2"/>
    </row>
    <row r="5498">
      <c r="A5498" s="3" t="s">
        <v>7217</v>
      </c>
      <c r="B5498" s="11" t="str">
        <f t="shared" si="1"/>
        <v>20110818</v>
      </c>
      <c r="C5498" s="12">
        <f t="shared" si="2"/>
        <v>40773</v>
      </c>
      <c r="D5498" s="3" t="str">
        <f t="shared" si="3"/>
        <v>00</v>
      </c>
      <c r="E5498" s="13">
        <v>0.0</v>
      </c>
      <c r="F5498" s="14">
        <f>'Costo de tareas'!$B$15</f>
        <v>0.1964027778</v>
      </c>
      <c r="G5498" s="15">
        <f>'Producción diaria'!$T$3*$L$2*$M$2*$N$2*E5498*1000/'Costo de tareas'!$B$14</f>
        <v>0</v>
      </c>
      <c r="H5498" s="16">
        <f>IF(G5498 &gt; 'Costo de tareas'!$B$13, 'Costo de tareas'!$B$13, IF(G5498 &lt; 'Costo de tareas'!$B$13*0.2, 0, 'Costo de tareas'!$B$13- G5498))</f>
        <v>0</v>
      </c>
      <c r="I5498" s="17">
        <f>IF(H5498=0,'Costo de tareas'!$B$13,'Costo de tareas'!$B$13-H5498)</f>
        <v>39.28055556</v>
      </c>
      <c r="J5498" s="2"/>
      <c r="K5498" s="2"/>
      <c r="P5498" s="2"/>
    </row>
    <row r="5499">
      <c r="A5499" s="3" t="s">
        <v>7219</v>
      </c>
      <c r="B5499" s="11" t="str">
        <f t="shared" si="1"/>
        <v>20110818</v>
      </c>
      <c r="C5499" s="12">
        <f t="shared" si="2"/>
        <v>40773</v>
      </c>
      <c r="D5499" s="3" t="str">
        <f t="shared" si="3"/>
        <v>01</v>
      </c>
      <c r="E5499" s="13">
        <v>0.0</v>
      </c>
      <c r="F5499" s="14">
        <f>'Costo de tareas'!$B$15</f>
        <v>0.1964027778</v>
      </c>
      <c r="G5499" s="15">
        <f>'Producción diaria'!$T$3*$L$2*$M$2*$N$2*E5499*1000/'Costo de tareas'!$B$14</f>
        <v>0</v>
      </c>
      <c r="H5499" s="16">
        <f>IF(G5499 &gt; 'Costo de tareas'!$B$13, 'Costo de tareas'!$B$13, IF(G5499 &lt; 'Costo de tareas'!$B$13*0.2, 0, 'Costo de tareas'!$B$13- G5499))</f>
        <v>0</v>
      </c>
      <c r="I5499" s="17">
        <f>IF(H5499=0,'Costo de tareas'!$B$13,'Costo de tareas'!$B$13-H5499)</f>
        <v>39.28055556</v>
      </c>
      <c r="J5499" s="2"/>
      <c r="K5499" s="2"/>
      <c r="P5499" s="2"/>
    </row>
    <row r="5500">
      <c r="A5500" s="3" t="s">
        <v>7220</v>
      </c>
      <c r="B5500" s="11" t="str">
        <f t="shared" si="1"/>
        <v>20110818</v>
      </c>
      <c r="C5500" s="12">
        <f t="shared" si="2"/>
        <v>40773</v>
      </c>
      <c r="D5500" s="3" t="str">
        <f t="shared" si="3"/>
        <v>02</v>
      </c>
      <c r="E5500" s="13">
        <v>0.0</v>
      </c>
      <c r="F5500" s="14">
        <f>'Costo de tareas'!$B$15</f>
        <v>0.1964027778</v>
      </c>
      <c r="G5500" s="15">
        <f>'Producción diaria'!$T$3*$L$2*$M$2*$N$2*E5500*1000/'Costo de tareas'!$B$14</f>
        <v>0</v>
      </c>
      <c r="H5500" s="16">
        <f>IF(G5500 &gt; 'Costo de tareas'!$B$13, 'Costo de tareas'!$B$13, IF(G5500 &lt; 'Costo de tareas'!$B$13*0.2, 0, 'Costo de tareas'!$B$13- G5500))</f>
        <v>0</v>
      </c>
      <c r="I5500" s="17">
        <f>IF(H5500=0,'Costo de tareas'!$B$13,'Costo de tareas'!$B$13-H5500)</f>
        <v>39.28055556</v>
      </c>
      <c r="J5500" s="2"/>
      <c r="K5500" s="2"/>
      <c r="P5500" s="2"/>
    </row>
    <row r="5501">
      <c r="A5501" s="3" t="s">
        <v>7221</v>
      </c>
      <c r="B5501" s="11" t="str">
        <f t="shared" si="1"/>
        <v>20110818</v>
      </c>
      <c r="C5501" s="12">
        <f t="shared" si="2"/>
        <v>40773</v>
      </c>
      <c r="D5501" s="3" t="str">
        <f t="shared" si="3"/>
        <v>03</v>
      </c>
      <c r="E5501" s="13">
        <v>0.0</v>
      </c>
      <c r="F5501" s="14">
        <f>'Costo de tareas'!$B$15</f>
        <v>0.1964027778</v>
      </c>
      <c r="G5501" s="15">
        <f>'Producción diaria'!$T$3*$L$2*$M$2*$N$2*E5501*1000/'Costo de tareas'!$B$14</f>
        <v>0</v>
      </c>
      <c r="H5501" s="16">
        <f>IF(G5501 &gt; 'Costo de tareas'!$B$13, 'Costo de tareas'!$B$13, IF(G5501 &lt; 'Costo de tareas'!$B$13*0.2, 0, 'Costo de tareas'!$B$13- G5501))</f>
        <v>0</v>
      </c>
      <c r="I5501" s="17">
        <f>IF(H5501=0,'Costo de tareas'!$B$13,'Costo de tareas'!$B$13-H5501)</f>
        <v>39.28055556</v>
      </c>
      <c r="J5501" s="2"/>
      <c r="K5501" s="2"/>
      <c r="P5501" s="2"/>
    </row>
    <row r="5502">
      <c r="A5502" s="3" t="s">
        <v>7222</v>
      </c>
      <c r="B5502" s="11" t="str">
        <f t="shared" si="1"/>
        <v>20110818</v>
      </c>
      <c r="C5502" s="12">
        <f t="shared" si="2"/>
        <v>40773</v>
      </c>
      <c r="D5502" s="3" t="str">
        <f t="shared" si="3"/>
        <v>04</v>
      </c>
      <c r="E5502" s="13">
        <v>0.0</v>
      </c>
      <c r="F5502" s="14">
        <f>'Costo de tareas'!$B$15</f>
        <v>0.1964027778</v>
      </c>
      <c r="G5502" s="15">
        <f>'Producción diaria'!$T$3*$L$2*$M$2*$N$2*E5502*1000/'Costo de tareas'!$B$14</f>
        <v>0</v>
      </c>
      <c r="H5502" s="16">
        <f>IF(G5502 &gt; 'Costo de tareas'!$B$13, 'Costo de tareas'!$B$13, IF(G5502 &lt; 'Costo de tareas'!$B$13*0.2, 0, 'Costo de tareas'!$B$13- G5502))</f>
        <v>0</v>
      </c>
      <c r="I5502" s="17">
        <f>IF(H5502=0,'Costo de tareas'!$B$13,'Costo de tareas'!$B$13-H5502)</f>
        <v>39.28055556</v>
      </c>
      <c r="J5502" s="2"/>
      <c r="K5502" s="2"/>
      <c r="P5502" s="2"/>
    </row>
    <row r="5503">
      <c r="A5503" s="3" t="s">
        <v>7223</v>
      </c>
      <c r="B5503" s="11" t="str">
        <f t="shared" si="1"/>
        <v>20110818</v>
      </c>
      <c r="C5503" s="12">
        <f t="shared" si="2"/>
        <v>40773</v>
      </c>
      <c r="D5503" s="3" t="str">
        <f t="shared" si="3"/>
        <v>05</v>
      </c>
      <c r="E5503" s="13">
        <v>0.0</v>
      </c>
      <c r="F5503" s="14">
        <f>'Costo de tareas'!$B$15</f>
        <v>0.1964027778</v>
      </c>
      <c r="G5503" s="15">
        <f>'Producción diaria'!$T$3*$L$2*$M$2*$N$2*E5503*1000/'Costo de tareas'!$B$14</f>
        <v>0</v>
      </c>
      <c r="H5503" s="16">
        <f>IF(G5503 &gt; 'Costo de tareas'!$B$13, 'Costo de tareas'!$B$13, IF(G5503 &lt; 'Costo de tareas'!$B$13*0.2, 0, 'Costo de tareas'!$B$13- G5503))</f>
        <v>0</v>
      </c>
      <c r="I5503" s="17">
        <f>IF(H5503=0,'Costo de tareas'!$B$13,'Costo de tareas'!$B$13-H5503)</f>
        <v>39.28055556</v>
      </c>
      <c r="J5503" s="2"/>
      <c r="K5503" s="2"/>
      <c r="P5503" s="2"/>
    </row>
    <row r="5504">
      <c r="A5504" s="3" t="s">
        <v>7224</v>
      </c>
      <c r="B5504" s="11" t="str">
        <f t="shared" si="1"/>
        <v>20110818</v>
      </c>
      <c r="C5504" s="12">
        <f t="shared" si="2"/>
        <v>40773</v>
      </c>
      <c r="D5504" s="3" t="str">
        <f t="shared" si="3"/>
        <v>06</v>
      </c>
      <c r="E5504" s="13">
        <v>73.0</v>
      </c>
      <c r="F5504" s="14">
        <f>'Costo de tareas'!$B$15</f>
        <v>0.1964027778</v>
      </c>
      <c r="G5504" s="15">
        <f>'Producción diaria'!$T$3*$L$2*$M$2*$N$2*E5504*1000/'Costo de tareas'!$B$14</f>
        <v>109.7600213</v>
      </c>
      <c r="H5504" s="16">
        <f>IF(G5504 &gt; 'Costo de tareas'!$B$13, 'Costo de tareas'!$B$13, IF(G5504 &lt; 'Costo de tareas'!$B$13*0.2, 0, 'Costo de tareas'!$B$13- G5504))</f>
        <v>39.28055556</v>
      </c>
      <c r="I5504" s="17">
        <f>IF(H5504=0,'Costo de tareas'!$B$13,'Costo de tareas'!$B$13-H5504)</f>
        <v>0</v>
      </c>
      <c r="J5504" s="2"/>
      <c r="K5504" s="2"/>
      <c r="P5504" s="2"/>
    </row>
    <row r="5505">
      <c r="A5505" s="3" t="s">
        <v>7225</v>
      </c>
      <c r="B5505" s="11" t="str">
        <f t="shared" si="1"/>
        <v>20110818</v>
      </c>
      <c r="C5505" s="12">
        <f t="shared" si="2"/>
        <v>40773</v>
      </c>
      <c r="D5505" s="3" t="str">
        <f t="shared" si="3"/>
        <v>07</v>
      </c>
      <c r="E5505" s="13">
        <v>271.0</v>
      </c>
      <c r="F5505" s="14">
        <f>'Costo de tareas'!$B$15</f>
        <v>0.1964027778</v>
      </c>
      <c r="G5505" s="15">
        <f>'Producción diaria'!$T$3*$L$2*$M$2*$N$2*E5505*1000/'Costo de tareas'!$B$14</f>
        <v>407.4652844</v>
      </c>
      <c r="H5505" s="16">
        <f>IF(G5505 &gt; 'Costo de tareas'!$B$13, 'Costo de tareas'!$B$13, IF(G5505 &lt; 'Costo de tareas'!$B$13*0.2, 0, 'Costo de tareas'!$B$13- G5505))</f>
        <v>39.28055556</v>
      </c>
      <c r="I5505" s="17">
        <f>IF(H5505=0,'Costo de tareas'!$B$13,'Costo de tareas'!$B$13-H5505)</f>
        <v>0</v>
      </c>
      <c r="J5505" s="2"/>
      <c r="K5505" s="2"/>
      <c r="P5505" s="2"/>
    </row>
    <row r="5506">
      <c r="A5506" s="3" t="s">
        <v>7227</v>
      </c>
      <c r="B5506" s="11" t="str">
        <f t="shared" si="1"/>
        <v>20110818</v>
      </c>
      <c r="C5506" s="12">
        <f t="shared" si="2"/>
        <v>40773</v>
      </c>
      <c r="D5506" s="3" t="str">
        <f t="shared" si="3"/>
        <v>08</v>
      </c>
      <c r="E5506" s="13">
        <v>288.0</v>
      </c>
      <c r="F5506" s="14">
        <f>'Costo de tareas'!$B$15</f>
        <v>0.1964027778</v>
      </c>
      <c r="G5506" s="15">
        <f>'Producción diaria'!$T$3*$L$2*$M$2*$N$2*E5506*1000/'Costo de tareas'!$B$14</f>
        <v>433.0258373</v>
      </c>
      <c r="H5506" s="16">
        <f>IF(G5506 &gt; 'Costo de tareas'!$B$13, 'Costo de tareas'!$B$13, IF(G5506 &lt; 'Costo de tareas'!$B$13*0.2, 0, 'Costo de tareas'!$B$13- G5506))</f>
        <v>39.28055556</v>
      </c>
      <c r="I5506" s="17">
        <f>IF(H5506=0,'Costo de tareas'!$B$13,'Costo de tareas'!$B$13-H5506)</f>
        <v>0</v>
      </c>
      <c r="J5506" s="2"/>
      <c r="K5506" s="2"/>
      <c r="P5506" s="2"/>
    </row>
    <row r="5507">
      <c r="A5507" s="3" t="s">
        <v>7228</v>
      </c>
      <c r="B5507" s="11" t="str">
        <f t="shared" si="1"/>
        <v>20110818</v>
      </c>
      <c r="C5507" s="12">
        <f t="shared" si="2"/>
        <v>40773</v>
      </c>
      <c r="D5507" s="3" t="str">
        <f t="shared" si="3"/>
        <v>09</v>
      </c>
      <c r="E5507" s="13">
        <v>3.0</v>
      </c>
      <c r="F5507" s="14">
        <f>'Costo de tareas'!$B$15</f>
        <v>0.1964027778</v>
      </c>
      <c r="G5507" s="15">
        <f>'Producción diaria'!$T$3*$L$2*$M$2*$N$2*E5507*1000/'Costo de tareas'!$B$14</f>
        <v>4.510685805</v>
      </c>
      <c r="H5507" s="16">
        <f>IF(G5507 &gt; 'Costo de tareas'!$B$13, 'Costo de tareas'!$B$13, IF(G5507 &lt; 'Costo de tareas'!$B$13*0.2, 0, 'Costo de tareas'!$B$13- G5507))</f>
        <v>0</v>
      </c>
      <c r="I5507" s="17">
        <f>IF(H5507=0,'Costo de tareas'!$B$13,'Costo de tareas'!$B$13-H5507)</f>
        <v>39.28055556</v>
      </c>
      <c r="J5507" s="2"/>
      <c r="K5507" s="2"/>
      <c r="P5507" s="2"/>
    </row>
    <row r="5508">
      <c r="A5508" s="3" t="s">
        <v>7230</v>
      </c>
      <c r="B5508" s="11" t="str">
        <f t="shared" si="1"/>
        <v>20110818</v>
      </c>
      <c r="C5508" s="12">
        <f t="shared" si="2"/>
        <v>40773</v>
      </c>
      <c r="D5508" s="3" t="str">
        <f t="shared" si="3"/>
        <v>10</v>
      </c>
      <c r="E5508" s="13">
        <v>791.0</v>
      </c>
      <c r="F5508" s="14">
        <f>'Costo de tareas'!$B$15</f>
        <v>0.1964027778</v>
      </c>
      <c r="G5508" s="15">
        <f>'Producción diaria'!$T$3*$L$2*$M$2*$N$2*E5508*1000/'Costo de tareas'!$B$14</f>
        <v>1189.317491</v>
      </c>
      <c r="H5508" s="16">
        <f>IF(G5508 &gt; 'Costo de tareas'!$B$13, 'Costo de tareas'!$B$13, IF(G5508 &lt; 'Costo de tareas'!$B$13*0.2, 0, 'Costo de tareas'!$B$13- G5508))</f>
        <v>39.28055556</v>
      </c>
      <c r="I5508" s="17">
        <f>IF(H5508=0,'Costo de tareas'!$B$13,'Costo de tareas'!$B$13-H5508)</f>
        <v>0</v>
      </c>
      <c r="J5508" s="2"/>
      <c r="K5508" s="2"/>
      <c r="P5508" s="2"/>
    </row>
    <row r="5509">
      <c r="A5509" s="3" t="s">
        <v>7231</v>
      </c>
      <c r="B5509" s="11" t="str">
        <f t="shared" si="1"/>
        <v>20110818</v>
      </c>
      <c r="C5509" s="12">
        <f t="shared" si="2"/>
        <v>40773</v>
      </c>
      <c r="D5509" s="3" t="str">
        <f t="shared" si="3"/>
        <v>11</v>
      </c>
      <c r="E5509" s="13">
        <v>9.0</v>
      </c>
      <c r="F5509" s="14">
        <f>'Costo de tareas'!$B$15</f>
        <v>0.1964027778</v>
      </c>
      <c r="G5509" s="15">
        <f>'Producción diaria'!$T$3*$L$2*$M$2*$N$2*E5509*1000/'Costo de tareas'!$B$14</f>
        <v>13.53205742</v>
      </c>
      <c r="H5509" s="16">
        <f>IF(G5509 &gt; 'Costo de tareas'!$B$13, 'Costo de tareas'!$B$13, IF(G5509 &lt; 'Costo de tareas'!$B$13*0.2, 0, 'Costo de tareas'!$B$13- G5509))</f>
        <v>25.74849814</v>
      </c>
      <c r="I5509" s="17">
        <f>IF(H5509=0,'Costo de tareas'!$B$13,'Costo de tareas'!$B$13-H5509)</f>
        <v>13.53205742</v>
      </c>
      <c r="J5509" s="2"/>
      <c r="K5509" s="2"/>
      <c r="P5509" s="2"/>
    </row>
    <row r="5510">
      <c r="A5510" s="3" t="s">
        <v>7232</v>
      </c>
      <c r="B5510" s="11" t="str">
        <f t="shared" si="1"/>
        <v>20110818</v>
      </c>
      <c r="C5510" s="12">
        <f t="shared" si="2"/>
        <v>40773</v>
      </c>
      <c r="D5510" s="3" t="str">
        <f t="shared" si="3"/>
        <v>12</v>
      </c>
      <c r="E5510" s="13">
        <v>931.0</v>
      </c>
      <c r="F5510" s="14">
        <f>'Costo de tareas'!$B$15</f>
        <v>0.1964027778</v>
      </c>
      <c r="G5510" s="15">
        <f>'Producción diaria'!$T$3*$L$2*$M$2*$N$2*E5510*1000/'Costo de tareas'!$B$14</f>
        <v>1399.816162</v>
      </c>
      <c r="H5510" s="16">
        <f>IF(G5510 &gt; 'Costo de tareas'!$B$13, 'Costo de tareas'!$B$13, IF(G5510 &lt; 'Costo de tareas'!$B$13*0.2, 0, 'Costo de tareas'!$B$13- G5510))</f>
        <v>39.28055556</v>
      </c>
      <c r="I5510" s="17">
        <f>IF(H5510=0,'Costo de tareas'!$B$13,'Costo de tareas'!$B$13-H5510)</f>
        <v>0</v>
      </c>
      <c r="J5510" s="2"/>
      <c r="K5510" s="2"/>
      <c r="P5510" s="2"/>
    </row>
    <row r="5511">
      <c r="A5511" s="3" t="s">
        <v>7233</v>
      </c>
      <c r="B5511" s="11" t="str">
        <f t="shared" si="1"/>
        <v>20110818</v>
      </c>
      <c r="C5511" s="12">
        <f t="shared" si="2"/>
        <v>40773</v>
      </c>
      <c r="D5511" s="3" t="str">
        <f t="shared" si="3"/>
        <v>13</v>
      </c>
      <c r="E5511" s="13">
        <v>915.0</v>
      </c>
      <c r="F5511" s="14">
        <f>'Costo de tareas'!$B$15</f>
        <v>0.1964027778</v>
      </c>
      <c r="G5511" s="15">
        <f>'Producción diaria'!$T$3*$L$2*$M$2*$N$2*E5511*1000/'Costo de tareas'!$B$14</f>
        <v>1375.759171</v>
      </c>
      <c r="H5511" s="16">
        <f>IF(G5511 &gt; 'Costo de tareas'!$B$13, 'Costo de tareas'!$B$13, IF(G5511 &lt; 'Costo de tareas'!$B$13*0.2, 0, 'Costo de tareas'!$B$13- G5511))</f>
        <v>39.28055556</v>
      </c>
      <c r="I5511" s="17">
        <f>IF(H5511=0,'Costo de tareas'!$B$13,'Costo de tareas'!$B$13-H5511)</f>
        <v>0</v>
      </c>
      <c r="J5511" s="2"/>
      <c r="K5511" s="2"/>
      <c r="P5511" s="2"/>
    </row>
    <row r="5512">
      <c r="A5512" s="3" t="s">
        <v>7234</v>
      </c>
      <c r="B5512" s="11" t="str">
        <f t="shared" si="1"/>
        <v>20110818</v>
      </c>
      <c r="C5512" s="12">
        <f t="shared" si="2"/>
        <v>40773</v>
      </c>
      <c r="D5512" s="3" t="str">
        <f t="shared" si="3"/>
        <v>14</v>
      </c>
      <c r="E5512" s="13">
        <v>82.0</v>
      </c>
      <c r="F5512" s="14">
        <f>'Costo de tareas'!$B$15</f>
        <v>0.1964027778</v>
      </c>
      <c r="G5512" s="15">
        <f>'Producción diaria'!$T$3*$L$2*$M$2*$N$2*E5512*1000/'Costo de tareas'!$B$14</f>
        <v>123.2920787</v>
      </c>
      <c r="H5512" s="16">
        <f>IF(G5512 &gt; 'Costo de tareas'!$B$13, 'Costo de tareas'!$B$13, IF(G5512 &lt; 'Costo de tareas'!$B$13*0.2, 0, 'Costo de tareas'!$B$13- G5512))</f>
        <v>39.28055556</v>
      </c>
      <c r="I5512" s="17">
        <f>IF(H5512=0,'Costo de tareas'!$B$13,'Costo de tareas'!$B$13-H5512)</f>
        <v>0</v>
      </c>
      <c r="J5512" s="2"/>
      <c r="K5512" s="2"/>
      <c r="P5512" s="2"/>
    </row>
    <row r="5513">
      <c r="A5513" s="3" t="s">
        <v>7235</v>
      </c>
      <c r="B5513" s="11" t="str">
        <f t="shared" si="1"/>
        <v>20110818</v>
      </c>
      <c r="C5513" s="12">
        <f t="shared" si="2"/>
        <v>40773</v>
      </c>
      <c r="D5513" s="3" t="str">
        <f t="shared" si="3"/>
        <v>15</v>
      </c>
      <c r="E5513" s="13">
        <v>688.0</v>
      </c>
      <c r="F5513" s="14">
        <f>'Costo de tareas'!$B$15</f>
        <v>0.1964027778</v>
      </c>
      <c r="G5513" s="15">
        <f>'Producción diaria'!$T$3*$L$2*$M$2*$N$2*E5513*1000/'Costo de tareas'!$B$14</f>
        <v>1034.450611</v>
      </c>
      <c r="H5513" s="16">
        <f>IF(G5513 &gt; 'Costo de tareas'!$B$13, 'Costo de tareas'!$B$13, IF(G5513 &lt; 'Costo de tareas'!$B$13*0.2, 0, 'Costo de tareas'!$B$13- G5513))</f>
        <v>39.28055556</v>
      </c>
      <c r="I5513" s="17">
        <f>IF(H5513=0,'Costo de tareas'!$B$13,'Costo de tareas'!$B$13-H5513)</f>
        <v>0</v>
      </c>
      <c r="J5513" s="2"/>
      <c r="K5513" s="2"/>
      <c r="P5513" s="2"/>
    </row>
    <row r="5514">
      <c r="A5514" s="3" t="s">
        <v>7236</v>
      </c>
      <c r="B5514" s="11" t="str">
        <f t="shared" si="1"/>
        <v>20110818</v>
      </c>
      <c r="C5514" s="12">
        <f t="shared" si="2"/>
        <v>40773</v>
      </c>
      <c r="D5514" s="3" t="str">
        <f t="shared" si="3"/>
        <v>16</v>
      </c>
      <c r="E5514" s="13">
        <v>518.0</v>
      </c>
      <c r="F5514" s="14">
        <f>'Costo de tareas'!$B$15</f>
        <v>0.1964027778</v>
      </c>
      <c r="G5514" s="15">
        <f>'Producción diaria'!$T$3*$L$2*$M$2*$N$2*E5514*1000/'Costo de tareas'!$B$14</f>
        <v>778.8450824</v>
      </c>
      <c r="H5514" s="16">
        <f>IF(G5514 &gt; 'Costo de tareas'!$B$13, 'Costo de tareas'!$B$13, IF(G5514 &lt; 'Costo de tareas'!$B$13*0.2, 0, 'Costo de tareas'!$B$13- G5514))</f>
        <v>39.28055556</v>
      </c>
      <c r="I5514" s="17">
        <f>IF(H5514=0,'Costo de tareas'!$B$13,'Costo de tareas'!$B$13-H5514)</f>
        <v>0</v>
      </c>
      <c r="J5514" s="2"/>
      <c r="K5514" s="2"/>
      <c r="P5514" s="2"/>
    </row>
    <row r="5515">
      <c r="A5515" s="3" t="s">
        <v>7237</v>
      </c>
      <c r="B5515" s="11" t="str">
        <f t="shared" si="1"/>
        <v>20110818</v>
      </c>
      <c r="C5515" s="12">
        <f t="shared" si="2"/>
        <v>40773</v>
      </c>
      <c r="D5515" s="3" t="str">
        <f t="shared" si="3"/>
        <v>17</v>
      </c>
      <c r="E5515" s="13">
        <v>324.0</v>
      </c>
      <c r="F5515" s="14">
        <f>'Costo de tareas'!$B$15</f>
        <v>0.1964027778</v>
      </c>
      <c r="G5515" s="15">
        <f>'Producción diaria'!$T$3*$L$2*$M$2*$N$2*E5515*1000/'Costo de tareas'!$B$14</f>
        <v>487.154067</v>
      </c>
      <c r="H5515" s="16">
        <f>IF(G5515 &gt; 'Costo de tareas'!$B$13, 'Costo de tareas'!$B$13, IF(G5515 &lt; 'Costo de tareas'!$B$13*0.2, 0, 'Costo de tareas'!$B$13- G5515))</f>
        <v>39.28055556</v>
      </c>
      <c r="I5515" s="17">
        <f>IF(H5515=0,'Costo de tareas'!$B$13,'Costo de tareas'!$B$13-H5515)</f>
        <v>0</v>
      </c>
      <c r="J5515" s="2"/>
      <c r="K5515" s="2"/>
      <c r="P5515" s="2"/>
    </row>
    <row r="5516">
      <c r="A5516" s="3" t="s">
        <v>7238</v>
      </c>
      <c r="B5516" s="11" t="str">
        <f t="shared" si="1"/>
        <v>20110818</v>
      </c>
      <c r="C5516" s="12">
        <f t="shared" si="2"/>
        <v>40773</v>
      </c>
      <c r="D5516" s="3" t="str">
        <f t="shared" si="3"/>
        <v>18</v>
      </c>
      <c r="E5516" s="13">
        <v>124.0</v>
      </c>
      <c r="F5516" s="14">
        <f>'Costo de tareas'!$B$15</f>
        <v>0.1964027778</v>
      </c>
      <c r="G5516" s="15">
        <f>'Producción diaria'!$T$3*$L$2*$M$2*$N$2*E5516*1000/'Costo de tareas'!$B$14</f>
        <v>186.44168</v>
      </c>
      <c r="H5516" s="16">
        <f>IF(G5516 &gt; 'Costo de tareas'!$B$13, 'Costo de tareas'!$B$13, IF(G5516 &lt; 'Costo de tareas'!$B$13*0.2, 0, 'Costo de tareas'!$B$13- G5516))</f>
        <v>39.28055556</v>
      </c>
      <c r="I5516" s="17">
        <f>IF(H5516=0,'Costo de tareas'!$B$13,'Costo de tareas'!$B$13-H5516)</f>
        <v>0</v>
      </c>
      <c r="J5516" s="2"/>
      <c r="K5516" s="2"/>
      <c r="P5516" s="2"/>
    </row>
    <row r="5517">
      <c r="A5517" s="3" t="s">
        <v>7239</v>
      </c>
      <c r="B5517" s="11" t="str">
        <f t="shared" si="1"/>
        <v>20110818</v>
      </c>
      <c r="C5517" s="12">
        <f t="shared" si="2"/>
        <v>40773</v>
      </c>
      <c r="D5517" s="3" t="str">
        <f t="shared" si="3"/>
        <v>19</v>
      </c>
      <c r="E5517" s="13">
        <v>0.0</v>
      </c>
      <c r="F5517" s="14">
        <f>'Costo de tareas'!$B$15</f>
        <v>0.1964027778</v>
      </c>
      <c r="G5517" s="15">
        <f>'Producción diaria'!$T$3*$L$2*$M$2*$N$2*E5517*1000/'Costo de tareas'!$B$14</f>
        <v>0</v>
      </c>
      <c r="H5517" s="16">
        <f>IF(G5517 &gt; 'Costo de tareas'!$B$13, 'Costo de tareas'!$B$13, IF(G5517 &lt; 'Costo de tareas'!$B$13*0.2, 0, 'Costo de tareas'!$B$13- G5517))</f>
        <v>0</v>
      </c>
      <c r="I5517" s="17">
        <f>IF(H5517=0,'Costo de tareas'!$B$13,'Costo de tareas'!$B$13-H5517)</f>
        <v>39.28055556</v>
      </c>
      <c r="J5517" s="2"/>
      <c r="K5517" s="2"/>
      <c r="P5517" s="2"/>
    </row>
    <row r="5518">
      <c r="A5518" s="3" t="s">
        <v>7240</v>
      </c>
      <c r="B5518" s="11" t="str">
        <f t="shared" si="1"/>
        <v>20110818</v>
      </c>
      <c r="C5518" s="12">
        <f t="shared" si="2"/>
        <v>40773</v>
      </c>
      <c r="D5518" s="3" t="str">
        <f t="shared" si="3"/>
        <v>20</v>
      </c>
      <c r="E5518" s="13">
        <v>0.0</v>
      </c>
      <c r="F5518" s="14">
        <f>'Costo de tareas'!$B$15</f>
        <v>0.1964027778</v>
      </c>
      <c r="G5518" s="15">
        <f>'Producción diaria'!$T$3*$L$2*$M$2*$N$2*E5518*1000/'Costo de tareas'!$B$14</f>
        <v>0</v>
      </c>
      <c r="H5518" s="16">
        <f>IF(G5518 &gt; 'Costo de tareas'!$B$13, 'Costo de tareas'!$B$13, IF(G5518 &lt; 'Costo de tareas'!$B$13*0.2, 0, 'Costo de tareas'!$B$13- G5518))</f>
        <v>0</v>
      </c>
      <c r="I5518" s="17">
        <f>IF(H5518=0,'Costo de tareas'!$B$13,'Costo de tareas'!$B$13-H5518)</f>
        <v>39.28055556</v>
      </c>
      <c r="J5518" s="2"/>
      <c r="K5518" s="2"/>
      <c r="P5518" s="2"/>
    </row>
    <row r="5519">
      <c r="A5519" s="3" t="s">
        <v>7241</v>
      </c>
      <c r="B5519" s="11" t="str">
        <f t="shared" si="1"/>
        <v>20110818</v>
      </c>
      <c r="C5519" s="12">
        <f t="shared" si="2"/>
        <v>40773</v>
      </c>
      <c r="D5519" s="3" t="str">
        <f t="shared" si="3"/>
        <v>21</v>
      </c>
      <c r="E5519" s="13">
        <v>0.0</v>
      </c>
      <c r="F5519" s="14">
        <f>'Costo de tareas'!$B$15</f>
        <v>0.1964027778</v>
      </c>
      <c r="G5519" s="15">
        <f>'Producción diaria'!$T$3*$L$2*$M$2*$N$2*E5519*1000/'Costo de tareas'!$B$14</f>
        <v>0</v>
      </c>
      <c r="H5519" s="16">
        <f>IF(G5519 &gt; 'Costo de tareas'!$B$13, 'Costo de tareas'!$B$13, IF(G5519 &lt; 'Costo de tareas'!$B$13*0.2, 0, 'Costo de tareas'!$B$13- G5519))</f>
        <v>0</v>
      </c>
      <c r="I5519" s="17">
        <f>IF(H5519=0,'Costo de tareas'!$B$13,'Costo de tareas'!$B$13-H5519)</f>
        <v>39.28055556</v>
      </c>
      <c r="J5519" s="2"/>
      <c r="K5519" s="2"/>
      <c r="P5519" s="2"/>
    </row>
    <row r="5520">
      <c r="A5520" s="3" t="s">
        <v>7243</v>
      </c>
      <c r="B5520" s="11" t="str">
        <f t="shared" si="1"/>
        <v>20110818</v>
      </c>
      <c r="C5520" s="12">
        <f t="shared" si="2"/>
        <v>40773</v>
      </c>
      <c r="D5520" s="3" t="str">
        <f t="shared" si="3"/>
        <v>22</v>
      </c>
      <c r="E5520" s="13">
        <v>0.0</v>
      </c>
      <c r="F5520" s="14">
        <f>'Costo de tareas'!$B$15</f>
        <v>0.1964027778</v>
      </c>
      <c r="G5520" s="15">
        <f>'Producción diaria'!$T$3*$L$2*$M$2*$N$2*E5520*1000/'Costo de tareas'!$B$14</f>
        <v>0</v>
      </c>
      <c r="H5520" s="16">
        <f>IF(G5520 &gt; 'Costo de tareas'!$B$13, 'Costo de tareas'!$B$13, IF(G5520 &lt; 'Costo de tareas'!$B$13*0.2, 0, 'Costo de tareas'!$B$13- G5520))</f>
        <v>0</v>
      </c>
      <c r="I5520" s="17">
        <f>IF(H5520=0,'Costo de tareas'!$B$13,'Costo de tareas'!$B$13-H5520)</f>
        <v>39.28055556</v>
      </c>
      <c r="J5520" s="2"/>
      <c r="K5520" s="2"/>
      <c r="P5520" s="2"/>
    </row>
    <row r="5521">
      <c r="A5521" s="3" t="s">
        <v>7245</v>
      </c>
      <c r="B5521" s="11" t="str">
        <f t="shared" si="1"/>
        <v>20110818</v>
      </c>
      <c r="C5521" s="12">
        <f t="shared" si="2"/>
        <v>40773</v>
      </c>
      <c r="D5521" s="3" t="str">
        <f t="shared" si="3"/>
        <v>23</v>
      </c>
      <c r="E5521" s="13">
        <v>0.0</v>
      </c>
      <c r="F5521" s="14">
        <f>'Costo de tareas'!$B$15</f>
        <v>0.1964027778</v>
      </c>
      <c r="G5521" s="15">
        <f>'Producción diaria'!$T$3*$L$2*$M$2*$N$2*E5521*1000/'Costo de tareas'!$B$14</f>
        <v>0</v>
      </c>
      <c r="H5521" s="16">
        <f>IF(G5521 &gt; 'Costo de tareas'!$B$13, 'Costo de tareas'!$B$13, IF(G5521 &lt; 'Costo de tareas'!$B$13*0.2, 0, 'Costo de tareas'!$B$13- G5521))</f>
        <v>0</v>
      </c>
      <c r="I5521" s="17">
        <f>IF(H5521=0,'Costo de tareas'!$B$13,'Costo de tareas'!$B$13-H5521)</f>
        <v>39.28055556</v>
      </c>
      <c r="J5521" s="2"/>
      <c r="K5521" s="2"/>
      <c r="P5521" s="2"/>
    </row>
    <row r="5522">
      <c r="A5522" s="3" t="s">
        <v>7246</v>
      </c>
      <c r="B5522" s="11" t="str">
        <f t="shared" si="1"/>
        <v>20110819</v>
      </c>
      <c r="C5522" s="12">
        <f t="shared" si="2"/>
        <v>40774</v>
      </c>
      <c r="D5522" s="3" t="str">
        <f t="shared" si="3"/>
        <v>00</v>
      </c>
      <c r="E5522" s="13">
        <v>0.0</v>
      </c>
      <c r="F5522" s="14">
        <f>'Costo de tareas'!$B$15</f>
        <v>0.1964027778</v>
      </c>
      <c r="G5522" s="15">
        <f>'Producción diaria'!$T$3*$L$2*$M$2*$N$2*E5522*1000/'Costo de tareas'!$B$14</f>
        <v>0</v>
      </c>
      <c r="H5522" s="16">
        <f>IF(G5522 &gt; 'Costo de tareas'!$B$13, 'Costo de tareas'!$B$13, IF(G5522 &lt; 'Costo de tareas'!$B$13*0.2, 0, 'Costo de tareas'!$B$13- G5522))</f>
        <v>0</v>
      </c>
      <c r="I5522" s="17">
        <f>IF(H5522=0,'Costo de tareas'!$B$13,'Costo de tareas'!$B$13-H5522)</f>
        <v>39.28055556</v>
      </c>
      <c r="J5522" s="2"/>
      <c r="K5522" s="2"/>
      <c r="P5522" s="2"/>
    </row>
    <row r="5523">
      <c r="A5523" s="3" t="s">
        <v>7247</v>
      </c>
      <c r="B5523" s="11" t="str">
        <f t="shared" si="1"/>
        <v>20110819</v>
      </c>
      <c r="C5523" s="12">
        <f t="shared" si="2"/>
        <v>40774</v>
      </c>
      <c r="D5523" s="3" t="str">
        <f t="shared" si="3"/>
        <v>01</v>
      </c>
      <c r="E5523" s="13">
        <v>0.0</v>
      </c>
      <c r="F5523" s="14">
        <f>'Costo de tareas'!$B$15</f>
        <v>0.1964027778</v>
      </c>
      <c r="G5523" s="15">
        <f>'Producción diaria'!$T$3*$L$2*$M$2*$N$2*E5523*1000/'Costo de tareas'!$B$14</f>
        <v>0</v>
      </c>
      <c r="H5523" s="16">
        <f>IF(G5523 &gt; 'Costo de tareas'!$B$13, 'Costo de tareas'!$B$13, IF(G5523 &lt; 'Costo de tareas'!$B$13*0.2, 0, 'Costo de tareas'!$B$13- G5523))</f>
        <v>0</v>
      </c>
      <c r="I5523" s="17">
        <f>IF(H5523=0,'Costo de tareas'!$B$13,'Costo de tareas'!$B$13-H5523)</f>
        <v>39.28055556</v>
      </c>
      <c r="J5523" s="2"/>
      <c r="K5523" s="2"/>
      <c r="P5523" s="2"/>
    </row>
    <row r="5524">
      <c r="A5524" s="3" t="s">
        <v>7248</v>
      </c>
      <c r="B5524" s="11" t="str">
        <f t="shared" si="1"/>
        <v>20110819</v>
      </c>
      <c r="C5524" s="12">
        <f t="shared" si="2"/>
        <v>40774</v>
      </c>
      <c r="D5524" s="3" t="str">
        <f t="shared" si="3"/>
        <v>02</v>
      </c>
      <c r="E5524" s="13">
        <v>0.0</v>
      </c>
      <c r="F5524" s="14">
        <f>'Costo de tareas'!$B$15</f>
        <v>0.1964027778</v>
      </c>
      <c r="G5524" s="15">
        <f>'Producción diaria'!$T$3*$L$2*$M$2*$N$2*E5524*1000/'Costo de tareas'!$B$14</f>
        <v>0</v>
      </c>
      <c r="H5524" s="16">
        <f>IF(G5524 &gt; 'Costo de tareas'!$B$13, 'Costo de tareas'!$B$13, IF(G5524 &lt; 'Costo de tareas'!$B$13*0.2, 0, 'Costo de tareas'!$B$13- G5524))</f>
        <v>0</v>
      </c>
      <c r="I5524" s="17">
        <f>IF(H5524=0,'Costo de tareas'!$B$13,'Costo de tareas'!$B$13-H5524)</f>
        <v>39.28055556</v>
      </c>
      <c r="J5524" s="2"/>
      <c r="K5524" s="2"/>
      <c r="P5524" s="2"/>
    </row>
    <row r="5525">
      <c r="A5525" s="3" t="s">
        <v>7249</v>
      </c>
      <c r="B5525" s="11" t="str">
        <f t="shared" si="1"/>
        <v>20110819</v>
      </c>
      <c r="C5525" s="12">
        <f t="shared" si="2"/>
        <v>40774</v>
      </c>
      <c r="D5525" s="3" t="str">
        <f t="shared" si="3"/>
        <v>03</v>
      </c>
      <c r="E5525" s="13">
        <v>0.0</v>
      </c>
      <c r="F5525" s="14">
        <f>'Costo de tareas'!$B$15</f>
        <v>0.1964027778</v>
      </c>
      <c r="G5525" s="15">
        <f>'Producción diaria'!$T$3*$L$2*$M$2*$N$2*E5525*1000/'Costo de tareas'!$B$14</f>
        <v>0</v>
      </c>
      <c r="H5525" s="16">
        <f>IF(G5525 &gt; 'Costo de tareas'!$B$13, 'Costo de tareas'!$B$13, IF(G5525 &lt; 'Costo de tareas'!$B$13*0.2, 0, 'Costo de tareas'!$B$13- G5525))</f>
        <v>0</v>
      </c>
      <c r="I5525" s="17">
        <f>IF(H5525=0,'Costo de tareas'!$B$13,'Costo de tareas'!$B$13-H5525)</f>
        <v>39.28055556</v>
      </c>
      <c r="J5525" s="2"/>
      <c r="K5525" s="2"/>
      <c r="P5525" s="2"/>
    </row>
    <row r="5526">
      <c r="A5526" s="3" t="s">
        <v>7250</v>
      </c>
      <c r="B5526" s="11" t="str">
        <f t="shared" si="1"/>
        <v>20110819</v>
      </c>
      <c r="C5526" s="12">
        <f t="shared" si="2"/>
        <v>40774</v>
      </c>
      <c r="D5526" s="3" t="str">
        <f t="shared" si="3"/>
        <v>04</v>
      </c>
      <c r="E5526" s="13">
        <v>0.0</v>
      </c>
      <c r="F5526" s="14">
        <f>'Costo de tareas'!$B$15</f>
        <v>0.1964027778</v>
      </c>
      <c r="G5526" s="15">
        <f>'Producción diaria'!$T$3*$L$2*$M$2*$N$2*E5526*1000/'Costo de tareas'!$B$14</f>
        <v>0</v>
      </c>
      <c r="H5526" s="16">
        <f>IF(G5526 &gt; 'Costo de tareas'!$B$13, 'Costo de tareas'!$B$13, IF(G5526 &lt; 'Costo de tareas'!$B$13*0.2, 0, 'Costo de tareas'!$B$13- G5526))</f>
        <v>0</v>
      </c>
      <c r="I5526" s="17">
        <f>IF(H5526=0,'Costo de tareas'!$B$13,'Costo de tareas'!$B$13-H5526)</f>
        <v>39.28055556</v>
      </c>
      <c r="J5526" s="2"/>
      <c r="K5526" s="2"/>
      <c r="P5526" s="2"/>
    </row>
    <row r="5527">
      <c r="A5527" s="3" t="s">
        <v>7251</v>
      </c>
      <c r="B5527" s="11" t="str">
        <f t="shared" si="1"/>
        <v>20110819</v>
      </c>
      <c r="C5527" s="12">
        <f t="shared" si="2"/>
        <v>40774</v>
      </c>
      <c r="D5527" s="3" t="str">
        <f t="shared" si="3"/>
        <v>05</v>
      </c>
      <c r="E5527" s="13">
        <v>0.0</v>
      </c>
      <c r="F5527" s="14">
        <f>'Costo de tareas'!$B$15</f>
        <v>0.1964027778</v>
      </c>
      <c r="G5527" s="15">
        <f>'Producción diaria'!$T$3*$L$2*$M$2*$N$2*E5527*1000/'Costo de tareas'!$B$14</f>
        <v>0</v>
      </c>
      <c r="H5527" s="16">
        <f>IF(G5527 &gt; 'Costo de tareas'!$B$13, 'Costo de tareas'!$B$13, IF(G5527 &lt; 'Costo de tareas'!$B$13*0.2, 0, 'Costo de tareas'!$B$13- G5527))</f>
        <v>0</v>
      </c>
      <c r="I5527" s="17">
        <f>IF(H5527=0,'Costo de tareas'!$B$13,'Costo de tareas'!$B$13-H5527)</f>
        <v>39.28055556</v>
      </c>
      <c r="J5527" s="2"/>
      <c r="K5527" s="2"/>
      <c r="P5527" s="2"/>
    </row>
    <row r="5528">
      <c r="A5528" s="3" t="s">
        <v>7252</v>
      </c>
      <c r="B5528" s="11" t="str">
        <f t="shared" si="1"/>
        <v>20110819</v>
      </c>
      <c r="C5528" s="12">
        <f t="shared" si="2"/>
        <v>40774</v>
      </c>
      <c r="D5528" s="3" t="str">
        <f t="shared" si="3"/>
        <v>06</v>
      </c>
      <c r="E5528" s="13">
        <v>63.0</v>
      </c>
      <c r="F5528" s="14">
        <f>'Costo de tareas'!$B$15</f>
        <v>0.1964027778</v>
      </c>
      <c r="G5528" s="15">
        <f>'Producción diaria'!$T$3*$L$2*$M$2*$N$2*E5528*1000/'Costo de tareas'!$B$14</f>
        <v>94.72440191</v>
      </c>
      <c r="H5528" s="16">
        <f>IF(G5528 &gt; 'Costo de tareas'!$B$13, 'Costo de tareas'!$B$13, IF(G5528 &lt; 'Costo de tareas'!$B$13*0.2, 0, 'Costo de tareas'!$B$13- G5528))</f>
        <v>39.28055556</v>
      </c>
      <c r="I5528" s="17">
        <f>IF(H5528=0,'Costo de tareas'!$B$13,'Costo de tareas'!$B$13-H5528)</f>
        <v>0</v>
      </c>
      <c r="J5528" s="2"/>
      <c r="K5528" s="2"/>
      <c r="P5528" s="2"/>
    </row>
    <row r="5529">
      <c r="A5529" s="3" t="s">
        <v>7253</v>
      </c>
      <c r="B5529" s="11" t="str">
        <f t="shared" si="1"/>
        <v>20110819</v>
      </c>
      <c r="C5529" s="12">
        <f t="shared" si="2"/>
        <v>40774</v>
      </c>
      <c r="D5529" s="3" t="str">
        <f t="shared" si="3"/>
        <v>07</v>
      </c>
      <c r="E5529" s="13">
        <v>249.0</v>
      </c>
      <c r="F5529" s="14">
        <f>'Costo de tareas'!$B$15</f>
        <v>0.1964027778</v>
      </c>
      <c r="G5529" s="15">
        <f>'Producción diaria'!$T$3*$L$2*$M$2*$N$2*E5529*1000/'Costo de tareas'!$B$14</f>
        <v>374.3869219</v>
      </c>
      <c r="H5529" s="16">
        <f>IF(G5529 &gt; 'Costo de tareas'!$B$13, 'Costo de tareas'!$B$13, IF(G5529 &lt; 'Costo de tareas'!$B$13*0.2, 0, 'Costo de tareas'!$B$13- G5529))</f>
        <v>39.28055556</v>
      </c>
      <c r="I5529" s="17">
        <f>IF(H5529=0,'Costo de tareas'!$B$13,'Costo de tareas'!$B$13-H5529)</f>
        <v>0</v>
      </c>
      <c r="J5529" s="2"/>
      <c r="K5529" s="2"/>
      <c r="P5529" s="2"/>
    </row>
    <row r="5530">
      <c r="A5530" s="3" t="s">
        <v>7254</v>
      </c>
      <c r="B5530" s="11" t="str">
        <f t="shared" si="1"/>
        <v>20110819</v>
      </c>
      <c r="C5530" s="12">
        <f t="shared" si="2"/>
        <v>40774</v>
      </c>
      <c r="D5530" s="3" t="str">
        <f t="shared" si="3"/>
        <v>08</v>
      </c>
      <c r="E5530" s="13">
        <v>439.0</v>
      </c>
      <c r="F5530" s="14">
        <f>'Costo de tareas'!$B$15</f>
        <v>0.1964027778</v>
      </c>
      <c r="G5530" s="15">
        <f>'Producción diaria'!$T$3*$L$2*$M$2*$N$2*E5530*1000/'Costo de tareas'!$B$14</f>
        <v>660.0636895</v>
      </c>
      <c r="H5530" s="16">
        <f>IF(G5530 &gt; 'Costo de tareas'!$B$13, 'Costo de tareas'!$B$13, IF(G5530 &lt; 'Costo de tareas'!$B$13*0.2, 0, 'Costo de tareas'!$B$13- G5530))</f>
        <v>39.28055556</v>
      </c>
      <c r="I5530" s="17">
        <f>IF(H5530=0,'Costo de tareas'!$B$13,'Costo de tareas'!$B$13-H5530)</f>
        <v>0</v>
      </c>
      <c r="J5530" s="2"/>
      <c r="K5530" s="2"/>
      <c r="P5530" s="2"/>
    </row>
    <row r="5531">
      <c r="A5531" s="3" t="s">
        <v>7255</v>
      </c>
      <c r="B5531" s="11" t="str">
        <f t="shared" si="1"/>
        <v>20110819</v>
      </c>
      <c r="C5531" s="12">
        <f t="shared" si="2"/>
        <v>40774</v>
      </c>
      <c r="D5531" s="3" t="str">
        <f t="shared" si="3"/>
        <v>09</v>
      </c>
      <c r="E5531" s="13">
        <v>622.0</v>
      </c>
      <c r="F5531" s="14">
        <f>'Costo de tareas'!$B$15</f>
        <v>0.1964027778</v>
      </c>
      <c r="G5531" s="15">
        <f>'Producción diaria'!$T$3*$L$2*$M$2*$N$2*E5531*1000/'Costo de tareas'!$B$14</f>
        <v>935.2155237</v>
      </c>
      <c r="H5531" s="16">
        <f>IF(G5531 &gt; 'Costo de tareas'!$B$13, 'Costo de tareas'!$B$13, IF(G5531 &lt; 'Costo de tareas'!$B$13*0.2, 0, 'Costo de tareas'!$B$13- G5531))</f>
        <v>39.28055556</v>
      </c>
      <c r="I5531" s="17">
        <f>IF(H5531=0,'Costo de tareas'!$B$13,'Costo de tareas'!$B$13-H5531)</f>
        <v>0</v>
      </c>
      <c r="J5531" s="2"/>
      <c r="K5531" s="2"/>
      <c r="P5531" s="2"/>
    </row>
    <row r="5532">
      <c r="A5532" s="3" t="s">
        <v>7256</v>
      </c>
      <c r="B5532" s="11" t="str">
        <f t="shared" si="1"/>
        <v>20110819</v>
      </c>
      <c r="C5532" s="12">
        <f t="shared" si="2"/>
        <v>40774</v>
      </c>
      <c r="D5532" s="3" t="str">
        <f t="shared" si="3"/>
        <v>10</v>
      </c>
      <c r="E5532" s="13">
        <v>766.0</v>
      </c>
      <c r="F5532" s="14">
        <f>'Costo de tareas'!$B$15</f>
        <v>0.1964027778</v>
      </c>
      <c r="G5532" s="15">
        <f>'Producción diaria'!$T$3*$L$2*$M$2*$N$2*E5532*1000/'Costo de tareas'!$B$14</f>
        <v>1151.728442</v>
      </c>
      <c r="H5532" s="16">
        <f>IF(G5532 &gt; 'Costo de tareas'!$B$13, 'Costo de tareas'!$B$13, IF(G5532 &lt; 'Costo de tareas'!$B$13*0.2, 0, 'Costo de tareas'!$B$13- G5532))</f>
        <v>39.28055556</v>
      </c>
      <c r="I5532" s="17">
        <f>IF(H5532=0,'Costo de tareas'!$B$13,'Costo de tareas'!$B$13-H5532)</f>
        <v>0</v>
      </c>
      <c r="J5532" s="2"/>
      <c r="K5532" s="2"/>
      <c r="P5532" s="2"/>
    </row>
    <row r="5533">
      <c r="A5533" s="3" t="s">
        <v>7257</v>
      </c>
      <c r="B5533" s="11" t="str">
        <f t="shared" si="1"/>
        <v>20110819</v>
      </c>
      <c r="C5533" s="12">
        <f t="shared" si="2"/>
        <v>40774</v>
      </c>
      <c r="D5533" s="3" t="str">
        <f t="shared" si="3"/>
        <v>11</v>
      </c>
      <c r="E5533" s="13">
        <v>867.0</v>
      </c>
      <c r="F5533" s="14">
        <f>'Costo de tareas'!$B$15</f>
        <v>0.1964027778</v>
      </c>
      <c r="G5533" s="15">
        <f>'Producción diaria'!$T$3*$L$2*$M$2*$N$2*E5533*1000/'Costo de tareas'!$B$14</f>
        <v>1303.588198</v>
      </c>
      <c r="H5533" s="16">
        <f>IF(G5533 &gt; 'Costo de tareas'!$B$13, 'Costo de tareas'!$B$13, IF(G5533 &lt; 'Costo de tareas'!$B$13*0.2, 0, 'Costo de tareas'!$B$13- G5533))</f>
        <v>39.28055556</v>
      </c>
      <c r="I5533" s="17">
        <f>IF(H5533=0,'Costo de tareas'!$B$13,'Costo de tareas'!$B$13-H5533)</f>
        <v>0</v>
      </c>
      <c r="J5533" s="2"/>
      <c r="K5533" s="2"/>
      <c r="P5533" s="2"/>
    </row>
    <row r="5534">
      <c r="A5534" s="3" t="s">
        <v>7258</v>
      </c>
      <c r="B5534" s="11" t="str">
        <f t="shared" si="1"/>
        <v>20110819</v>
      </c>
      <c r="C5534" s="12">
        <f t="shared" si="2"/>
        <v>40774</v>
      </c>
      <c r="D5534" s="3" t="str">
        <f t="shared" si="3"/>
        <v>12</v>
      </c>
      <c r="E5534" s="13">
        <v>891.0</v>
      </c>
      <c r="F5534" s="14">
        <f>'Costo de tareas'!$B$15</f>
        <v>0.1964027778</v>
      </c>
      <c r="G5534" s="15">
        <f>'Producción diaria'!$T$3*$L$2*$M$2*$N$2*E5534*1000/'Costo de tareas'!$B$14</f>
        <v>1339.673684</v>
      </c>
      <c r="H5534" s="16">
        <f>IF(G5534 &gt; 'Costo de tareas'!$B$13, 'Costo de tareas'!$B$13, IF(G5534 &lt; 'Costo de tareas'!$B$13*0.2, 0, 'Costo de tareas'!$B$13- G5534))</f>
        <v>39.28055556</v>
      </c>
      <c r="I5534" s="17">
        <f>IF(H5534=0,'Costo de tareas'!$B$13,'Costo de tareas'!$B$13-H5534)</f>
        <v>0</v>
      </c>
      <c r="J5534" s="2"/>
      <c r="K5534" s="2"/>
      <c r="P5534" s="2"/>
    </row>
    <row r="5535">
      <c r="A5535" s="3" t="s">
        <v>7259</v>
      </c>
      <c r="B5535" s="11" t="str">
        <f t="shared" si="1"/>
        <v>20110819</v>
      </c>
      <c r="C5535" s="12">
        <f t="shared" si="2"/>
        <v>40774</v>
      </c>
      <c r="D5535" s="3" t="str">
        <f t="shared" si="3"/>
        <v>13</v>
      </c>
      <c r="E5535" s="13">
        <v>886.0</v>
      </c>
      <c r="F5535" s="14">
        <f>'Costo de tareas'!$B$15</f>
        <v>0.1964027778</v>
      </c>
      <c r="G5535" s="15">
        <f>'Producción diaria'!$T$3*$L$2*$M$2*$N$2*E5535*1000/'Costo de tareas'!$B$14</f>
        <v>1332.155875</v>
      </c>
      <c r="H5535" s="16">
        <f>IF(G5535 &gt; 'Costo de tareas'!$B$13, 'Costo de tareas'!$B$13, IF(G5535 &lt; 'Costo de tareas'!$B$13*0.2, 0, 'Costo de tareas'!$B$13- G5535))</f>
        <v>39.28055556</v>
      </c>
      <c r="I5535" s="17">
        <f>IF(H5535=0,'Costo de tareas'!$B$13,'Costo de tareas'!$B$13-H5535)</f>
        <v>0</v>
      </c>
      <c r="J5535" s="2"/>
      <c r="K5535" s="2"/>
      <c r="P5535" s="2"/>
    </row>
    <row r="5536">
      <c r="A5536" s="3" t="s">
        <v>7260</v>
      </c>
      <c r="B5536" s="11" t="str">
        <f t="shared" si="1"/>
        <v>20110819</v>
      </c>
      <c r="C5536" s="12">
        <f t="shared" si="2"/>
        <v>40774</v>
      </c>
      <c r="D5536" s="3" t="str">
        <f t="shared" si="3"/>
        <v>14</v>
      </c>
      <c r="E5536" s="13">
        <v>695.0</v>
      </c>
      <c r="F5536" s="14">
        <f>'Costo de tareas'!$B$15</f>
        <v>0.1964027778</v>
      </c>
      <c r="G5536" s="15">
        <f>'Producción diaria'!$T$3*$L$2*$M$2*$N$2*E5536*1000/'Costo de tareas'!$B$14</f>
        <v>1044.975545</v>
      </c>
      <c r="H5536" s="16">
        <f>IF(G5536 &gt; 'Costo de tareas'!$B$13, 'Costo de tareas'!$B$13, IF(G5536 &lt; 'Costo de tareas'!$B$13*0.2, 0, 'Costo de tareas'!$B$13- G5536))</f>
        <v>39.28055556</v>
      </c>
      <c r="I5536" s="17">
        <f>IF(H5536=0,'Costo de tareas'!$B$13,'Costo de tareas'!$B$13-H5536)</f>
        <v>0</v>
      </c>
      <c r="J5536" s="2"/>
      <c r="K5536" s="2"/>
      <c r="P5536" s="2"/>
    </row>
    <row r="5537">
      <c r="A5537" s="3" t="s">
        <v>7261</v>
      </c>
      <c r="B5537" s="11" t="str">
        <f t="shared" si="1"/>
        <v>20110819</v>
      </c>
      <c r="C5537" s="12">
        <f t="shared" si="2"/>
        <v>40774</v>
      </c>
      <c r="D5537" s="3" t="str">
        <f t="shared" si="3"/>
        <v>15</v>
      </c>
      <c r="E5537" s="13">
        <v>691.0</v>
      </c>
      <c r="F5537" s="14">
        <f>'Costo de tareas'!$B$15</f>
        <v>0.1964027778</v>
      </c>
      <c r="G5537" s="15">
        <f>'Producción diaria'!$T$3*$L$2*$M$2*$N$2*E5537*1000/'Costo de tareas'!$B$14</f>
        <v>1038.961297</v>
      </c>
      <c r="H5537" s="16">
        <f>IF(G5537 &gt; 'Costo de tareas'!$B$13, 'Costo de tareas'!$B$13, IF(G5537 &lt; 'Costo de tareas'!$B$13*0.2, 0, 'Costo de tareas'!$B$13- G5537))</f>
        <v>39.28055556</v>
      </c>
      <c r="I5537" s="17">
        <f>IF(H5537=0,'Costo de tareas'!$B$13,'Costo de tareas'!$B$13-H5537)</f>
        <v>0</v>
      </c>
      <c r="J5537" s="2"/>
      <c r="K5537" s="2"/>
      <c r="P5537" s="2"/>
    </row>
    <row r="5538">
      <c r="A5538" s="3" t="s">
        <v>7262</v>
      </c>
      <c r="B5538" s="11" t="str">
        <f t="shared" si="1"/>
        <v>20110819</v>
      </c>
      <c r="C5538" s="12">
        <f t="shared" si="2"/>
        <v>40774</v>
      </c>
      <c r="D5538" s="3" t="str">
        <f t="shared" si="3"/>
        <v>16</v>
      </c>
      <c r="E5538" s="13">
        <v>469.0</v>
      </c>
      <c r="F5538" s="14">
        <f>'Costo de tareas'!$B$15</f>
        <v>0.1964027778</v>
      </c>
      <c r="G5538" s="15">
        <f>'Producción diaria'!$T$3*$L$2*$M$2*$N$2*E5538*1000/'Costo de tareas'!$B$14</f>
        <v>705.1705476</v>
      </c>
      <c r="H5538" s="16">
        <f>IF(G5538 &gt; 'Costo de tareas'!$B$13, 'Costo de tareas'!$B$13, IF(G5538 &lt; 'Costo de tareas'!$B$13*0.2, 0, 'Costo de tareas'!$B$13- G5538))</f>
        <v>39.28055556</v>
      </c>
      <c r="I5538" s="17">
        <f>IF(H5538=0,'Costo de tareas'!$B$13,'Costo de tareas'!$B$13-H5538)</f>
        <v>0</v>
      </c>
      <c r="J5538" s="2"/>
      <c r="K5538" s="2"/>
      <c r="P5538" s="2"/>
    </row>
    <row r="5539">
      <c r="A5539" s="3" t="s">
        <v>7263</v>
      </c>
      <c r="B5539" s="11" t="str">
        <f t="shared" si="1"/>
        <v>20110819</v>
      </c>
      <c r="C5539" s="12">
        <f t="shared" si="2"/>
        <v>40774</v>
      </c>
      <c r="D5539" s="3" t="str">
        <f t="shared" si="3"/>
        <v>17</v>
      </c>
      <c r="E5539" s="13">
        <v>255.0</v>
      </c>
      <c r="F5539" s="14">
        <f>'Costo de tareas'!$B$15</f>
        <v>0.1964027778</v>
      </c>
      <c r="G5539" s="15">
        <f>'Producción diaria'!$T$3*$L$2*$M$2*$N$2*E5539*1000/'Costo de tareas'!$B$14</f>
        <v>383.4082935</v>
      </c>
      <c r="H5539" s="16">
        <f>IF(G5539 &gt; 'Costo de tareas'!$B$13, 'Costo de tareas'!$B$13, IF(G5539 &lt; 'Costo de tareas'!$B$13*0.2, 0, 'Costo de tareas'!$B$13- G5539))</f>
        <v>39.28055556</v>
      </c>
      <c r="I5539" s="17">
        <f>IF(H5539=0,'Costo de tareas'!$B$13,'Costo de tareas'!$B$13-H5539)</f>
        <v>0</v>
      </c>
      <c r="J5539" s="2"/>
      <c r="K5539" s="2"/>
      <c r="P5539" s="2"/>
    </row>
    <row r="5540">
      <c r="A5540" s="3" t="s">
        <v>7265</v>
      </c>
      <c r="B5540" s="11" t="str">
        <f t="shared" si="1"/>
        <v>20110819</v>
      </c>
      <c r="C5540" s="12">
        <f t="shared" si="2"/>
        <v>40774</v>
      </c>
      <c r="D5540" s="3" t="str">
        <f t="shared" si="3"/>
        <v>18</v>
      </c>
      <c r="E5540" s="13">
        <v>77.0</v>
      </c>
      <c r="F5540" s="14">
        <f>'Costo de tareas'!$B$15</f>
        <v>0.1964027778</v>
      </c>
      <c r="G5540" s="15">
        <f>'Producción diaria'!$T$3*$L$2*$M$2*$N$2*E5540*1000/'Costo de tareas'!$B$14</f>
        <v>115.774269</v>
      </c>
      <c r="H5540" s="16">
        <f>IF(G5540 &gt; 'Costo de tareas'!$B$13, 'Costo de tareas'!$B$13, IF(G5540 &lt; 'Costo de tareas'!$B$13*0.2, 0, 'Costo de tareas'!$B$13- G5540))</f>
        <v>39.28055556</v>
      </c>
      <c r="I5540" s="17">
        <f>IF(H5540=0,'Costo de tareas'!$B$13,'Costo de tareas'!$B$13-H5540)</f>
        <v>0</v>
      </c>
      <c r="J5540" s="2"/>
      <c r="K5540" s="2"/>
      <c r="P5540" s="2"/>
    </row>
    <row r="5541">
      <c r="A5541" s="3" t="s">
        <v>7267</v>
      </c>
      <c r="B5541" s="11" t="str">
        <f t="shared" si="1"/>
        <v>20110819</v>
      </c>
      <c r="C5541" s="12">
        <f t="shared" si="2"/>
        <v>40774</v>
      </c>
      <c r="D5541" s="3" t="str">
        <f t="shared" si="3"/>
        <v>19</v>
      </c>
      <c r="E5541" s="13">
        <v>0.0</v>
      </c>
      <c r="F5541" s="14">
        <f>'Costo de tareas'!$B$15</f>
        <v>0.1964027778</v>
      </c>
      <c r="G5541" s="15">
        <f>'Producción diaria'!$T$3*$L$2*$M$2*$N$2*E5541*1000/'Costo de tareas'!$B$14</f>
        <v>0</v>
      </c>
      <c r="H5541" s="16">
        <f>IF(G5541 &gt; 'Costo de tareas'!$B$13, 'Costo de tareas'!$B$13, IF(G5541 &lt; 'Costo de tareas'!$B$13*0.2, 0, 'Costo de tareas'!$B$13- G5541))</f>
        <v>0</v>
      </c>
      <c r="I5541" s="17">
        <f>IF(H5541=0,'Costo de tareas'!$B$13,'Costo de tareas'!$B$13-H5541)</f>
        <v>39.28055556</v>
      </c>
      <c r="J5541" s="2"/>
      <c r="K5541" s="2"/>
      <c r="P5541" s="2"/>
    </row>
    <row r="5542">
      <c r="A5542" s="3" t="s">
        <v>7269</v>
      </c>
      <c r="B5542" s="11" t="str">
        <f t="shared" si="1"/>
        <v>20110819</v>
      </c>
      <c r="C5542" s="12">
        <f t="shared" si="2"/>
        <v>40774</v>
      </c>
      <c r="D5542" s="3" t="str">
        <f t="shared" si="3"/>
        <v>20</v>
      </c>
      <c r="E5542" s="13">
        <v>0.0</v>
      </c>
      <c r="F5542" s="14">
        <f>'Costo de tareas'!$B$15</f>
        <v>0.1964027778</v>
      </c>
      <c r="G5542" s="15">
        <f>'Producción diaria'!$T$3*$L$2*$M$2*$N$2*E5542*1000/'Costo de tareas'!$B$14</f>
        <v>0</v>
      </c>
      <c r="H5542" s="16">
        <f>IF(G5542 &gt; 'Costo de tareas'!$B$13, 'Costo de tareas'!$B$13, IF(G5542 &lt; 'Costo de tareas'!$B$13*0.2, 0, 'Costo de tareas'!$B$13- G5542))</f>
        <v>0</v>
      </c>
      <c r="I5542" s="17">
        <f>IF(H5542=0,'Costo de tareas'!$B$13,'Costo de tareas'!$B$13-H5542)</f>
        <v>39.28055556</v>
      </c>
      <c r="J5542" s="2"/>
      <c r="K5542" s="2"/>
      <c r="P5542" s="2"/>
    </row>
    <row r="5543">
      <c r="A5543" s="3" t="s">
        <v>7270</v>
      </c>
      <c r="B5543" s="11" t="str">
        <f t="shared" si="1"/>
        <v>20110819</v>
      </c>
      <c r="C5543" s="12">
        <f t="shared" si="2"/>
        <v>40774</v>
      </c>
      <c r="D5543" s="3" t="str">
        <f t="shared" si="3"/>
        <v>21</v>
      </c>
      <c r="E5543" s="13">
        <v>0.0</v>
      </c>
      <c r="F5543" s="14">
        <f>'Costo de tareas'!$B$15</f>
        <v>0.1964027778</v>
      </c>
      <c r="G5543" s="15">
        <f>'Producción diaria'!$T$3*$L$2*$M$2*$N$2*E5543*1000/'Costo de tareas'!$B$14</f>
        <v>0</v>
      </c>
      <c r="H5543" s="16">
        <f>IF(G5543 &gt; 'Costo de tareas'!$B$13, 'Costo de tareas'!$B$13, IF(G5543 &lt; 'Costo de tareas'!$B$13*0.2, 0, 'Costo de tareas'!$B$13- G5543))</f>
        <v>0</v>
      </c>
      <c r="I5543" s="17">
        <f>IF(H5543=0,'Costo de tareas'!$B$13,'Costo de tareas'!$B$13-H5543)</f>
        <v>39.28055556</v>
      </c>
      <c r="J5543" s="2"/>
      <c r="K5543" s="2"/>
      <c r="P5543" s="2"/>
    </row>
    <row r="5544">
      <c r="A5544" s="3" t="s">
        <v>7272</v>
      </c>
      <c r="B5544" s="11" t="str">
        <f t="shared" si="1"/>
        <v>20110819</v>
      </c>
      <c r="C5544" s="12">
        <f t="shared" si="2"/>
        <v>40774</v>
      </c>
      <c r="D5544" s="3" t="str">
        <f t="shared" si="3"/>
        <v>22</v>
      </c>
      <c r="E5544" s="13">
        <v>0.0</v>
      </c>
      <c r="F5544" s="14">
        <f>'Costo de tareas'!$B$15</f>
        <v>0.1964027778</v>
      </c>
      <c r="G5544" s="15">
        <f>'Producción diaria'!$T$3*$L$2*$M$2*$N$2*E5544*1000/'Costo de tareas'!$B$14</f>
        <v>0</v>
      </c>
      <c r="H5544" s="16">
        <f>IF(G5544 &gt; 'Costo de tareas'!$B$13, 'Costo de tareas'!$B$13, IF(G5544 &lt; 'Costo de tareas'!$B$13*0.2, 0, 'Costo de tareas'!$B$13- G5544))</f>
        <v>0</v>
      </c>
      <c r="I5544" s="17">
        <f>IF(H5544=0,'Costo de tareas'!$B$13,'Costo de tareas'!$B$13-H5544)</f>
        <v>39.28055556</v>
      </c>
      <c r="J5544" s="2"/>
      <c r="K5544" s="2"/>
      <c r="P5544" s="2"/>
    </row>
    <row r="5545">
      <c r="A5545" s="3" t="s">
        <v>7274</v>
      </c>
      <c r="B5545" s="11" t="str">
        <f t="shared" si="1"/>
        <v>20110819</v>
      </c>
      <c r="C5545" s="12">
        <f t="shared" si="2"/>
        <v>40774</v>
      </c>
      <c r="D5545" s="3" t="str">
        <f t="shared" si="3"/>
        <v>23</v>
      </c>
      <c r="E5545" s="13">
        <v>0.0</v>
      </c>
      <c r="F5545" s="14">
        <f>'Costo de tareas'!$B$15</f>
        <v>0.1964027778</v>
      </c>
      <c r="G5545" s="15">
        <f>'Producción diaria'!$T$3*$L$2*$M$2*$N$2*E5545*1000/'Costo de tareas'!$B$14</f>
        <v>0</v>
      </c>
      <c r="H5545" s="16">
        <f>IF(G5545 &gt; 'Costo de tareas'!$B$13, 'Costo de tareas'!$B$13, IF(G5545 &lt; 'Costo de tareas'!$B$13*0.2, 0, 'Costo de tareas'!$B$13- G5545))</f>
        <v>0</v>
      </c>
      <c r="I5545" s="17">
        <f>IF(H5545=0,'Costo de tareas'!$B$13,'Costo de tareas'!$B$13-H5545)</f>
        <v>39.28055556</v>
      </c>
      <c r="J5545" s="2"/>
      <c r="K5545" s="2"/>
      <c r="P5545" s="2"/>
    </row>
    <row r="5546">
      <c r="A5546" s="3" t="s">
        <v>7275</v>
      </c>
      <c r="B5546" s="11" t="str">
        <f t="shared" si="1"/>
        <v>20110820</v>
      </c>
      <c r="C5546" s="12">
        <f t="shared" si="2"/>
        <v>40775</v>
      </c>
      <c r="D5546" s="3" t="str">
        <f t="shared" si="3"/>
        <v>00</v>
      </c>
      <c r="E5546" s="13">
        <v>0.0</v>
      </c>
      <c r="F5546" s="14">
        <f>'Costo de tareas'!$B$15</f>
        <v>0.1964027778</v>
      </c>
      <c r="G5546" s="15">
        <f>'Producción diaria'!$T$3*$L$2*$M$2*$N$2*E5546*1000/'Costo de tareas'!$B$14</f>
        <v>0</v>
      </c>
      <c r="H5546" s="16">
        <f>IF(G5546 &gt; 'Costo de tareas'!$B$13, 'Costo de tareas'!$B$13, IF(G5546 &lt; 'Costo de tareas'!$B$13*0.2, 0, 'Costo de tareas'!$B$13- G5546))</f>
        <v>0</v>
      </c>
      <c r="I5546" s="17">
        <f>IF(H5546=0,'Costo de tareas'!$B$13,'Costo de tareas'!$B$13-H5546)</f>
        <v>39.28055556</v>
      </c>
      <c r="J5546" s="2"/>
      <c r="K5546" s="2"/>
      <c r="P5546" s="2"/>
    </row>
    <row r="5547">
      <c r="A5547" s="3" t="s">
        <v>7277</v>
      </c>
      <c r="B5547" s="11" t="str">
        <f t="shared" si="1"/>
        <v>20110820</v>
      </c>
      <c r="C5547" s="12">
        <f t="shared" si="2"/>
        <v>40775</v>
      </c>
      <c r="D5547" s="3" t="str">
        <f t="shared" si="3"/>
        <v>01</v>
      </c>
      <c r="E5547" s="13">
        <v>0.0</v>
      </c>
      <c r="F5547" s="14">
        <f>'Costo de tareas'!$B$15</f>
        <v>0.1964027778</v>
      </c>
      <c r="G5547" s="15">
        <f>'Producción diaria'!$T$3*$L$2*$M$2*$N$2*E5547*1000/'Costo de tareas'!$B$14</f>
        <v>0</v>
      </c>
      <c r="H5547" s="16">
        <f>IF(G5547 &gt; 'Costo de tareas'!$B$13, 'Costo de tareas'!$B$13, IF(G5547 &lt; 'Costo de tareas'!$B$13*0.2, 0, 'Costo de tareas'!$B$13- G5547))</f>
        <v>0</v>
      </c>
      <c r="I5547" s="17">
        <f>IF(H5547=0,'Costo de tareas'!$B$13,'Costo de tareas'!$B$13-H5547)</f>
        <v>39.28055556</v>
      </c>
      <c r="J5547" s="2"/>
      <c r="K5547" s="2"/>
      <c r="P5547" s="2"/>
    </row>
    <row r="5548">
      <c r="A5548" s="3" t="s">
        <v>7279</v>
      </c>
      <c r="B5548" s="11" t="str">
        <f t="shared" si="1"/>
        <v>20110820</v>
      </c>
      <c r="C5548" s="12">
        <f t="shared" si="2"/>
        <v>40775</v>
      </c>
      <c r="D5548" s="3" t="str">
        <f t="shared" si="3"/>
        <v>02</v>
      </c>
      <c r="E5548" s="13">
        <v>0.0</v>
      </c>
      <c r="F5548" s="14">
        <f>'Costo de tareas'!$B$15</f>
        <v>0.1964027778</v>
      </c>
      <c r="G5548" s="15">
        <f>'Producción diaria'!$T$3*$L$2*$M$2*$N$2*E5548*1000/'Costo de tareas'!$B$14</f>
        <v>0</v>
      </c>
      <c r="H5548" s="16">
        <f>IF(G5548 &gt; 'Costo de tareas'!$B$13, 'Costo de tareas'!$B$13, IF(G5548 &lt; 'Costo de tareas'!$B$13*0.2, 0, 'Costo de tareas'!$B$13- G5548))</f>
        <v>0</v>
      </c>
      <c r="I5548" s="17">
        <f>IF(H5548=0,'Costo de tareas'!$B$13,'Costo de tareas'!$B$13-H5548)</f>
        <v>39.28055556</v>
      </c>
      <c r="J5548" s="2"/>
      <c r="K5548" s="2"/>
      <c r="P5548" s="2"/>
    </row>
    <row r="5549">
      <c r="A5549" s="3" t="s">
        <v>7280</v>
      </c>
      <c r="B5549" s="11" t="str">
        <f t="shared" si="1"/>
        <v>20110820</v>
      </c>
      <c r="C5549" s="12">
        <f t="shared" si="2"/>
        <v>40775</v>
      </c>
      <c r="D5549" s="3" t="str">
        <f t="shared" si="3"/>
        <v>03</v>
      </c>
      <c r="E5549" s="13">
        <v>0.0</v>
      </c>
      <c r="F5549" s="14">
        <f>'Costo de tareas'!$B$15</f>
        <v>0.1964027778</v>
      </c>
      <c r="G5549" s="15">
        <f>'Producción diaria'!$T$3*$L$2*$M$2*$N$2*E5549*1000/'Costo de tareas'!$B$14</f>
        <v>0</v>
      </c>
      <c r="H5549" s="16">
        <f>IF(G5549 &gt; 'Costo de tareas'!$B$13, 'Costo de tareas'!$B$13, IF(G5549 &lt; 'Costo de tareas'!$B$13*0.2, 0, 'Costo de tareas'!$B$13- G5549))</f>
        <v>0</v>
      </c>
      <c r="I5549" s="17">
        <f>IF(H5549=0,'Costo de tareas'!$B$13,'Costo de tareas'!$B$13-H5549)</f>
        <v>39.28055556</v>
      </c>
      <c r="J5549" s="2"/>
      <c r="K5549" s="2"/>
      <c r="P5549" s="2"/>
    </row>
    <row r="5550">
      <c r="A5550" s="3" t="s">
        <v>7281</v>
      </c>
      <c r="B5550" s="11" t="str">
        <f t="shared" si="1"/>
        <v>20110820</v>
      </c>
      <c r="C5550" s="12">
        <f t="shared" si="2"/>
        <v>40775</v>
      </c>
      <c r="D5550" s="3" t="str">
        <f t="shared" si="3"/>
        <v>04</v>
      </c>
      <c r="E5550" s="13">
        <v>0.0</v>
      </c>
      <c r="F5550" s="14">
        <f>'Costo de tareas'!$B$15</f>
        <v>0.1964027778</v>
      </c>
      <c r="G5550" s="15">
        <f>'Producción diaria'!$T$3*$L$2*$M$2*$N$2*E5550*1000/'Costo de tareas'!$B$14</f>
        <v>0</v>
      </c>
      <c r="H5550" s="16">
        <f>IF(G5550 &gt; 'Costo de tareas'!$B$13, 'Costo de tareas'!$B$13, IF(G5550 &lt; 'Costo de tareas'!$B$13*0.2, 0, 'Costo de tareas'!$B$13- G5550))</f>
        <v>0</v>
      </c>
      <c r="I5550" s="17">
        <f>IF(H5550=0,'Costo de tareas'!$B$13,'Costo de tareas'!$B$13-H5550)</f>
        <v>39.28055556</v>
      </c>
      <c r="J5550" s="2"/>
      <c r="K5550" s="2"/>
      <c r="P5550" s="2"/>
    </row>
    <row r="5551">
      <c r="A5551" s="3" t="s">
        <v>7282</v>
      </c>
      <c r="B5551" s="11" t="str">
        <f t="shared" si="1"/>
        <v>20110820</v>
      </c>
      <c r="C5551" s="12">
        <f t="shared" si="2"/>
        <v>40775</v>
      </c>
      <c r="D5551" s="3" t="str">
        <f t="shared" si="3"/>
        <v>05</v>
      </c>
      <c r="E5551" s="13">
        <v>0.0</v>
      </c>
      <c r="F5551" s="14">
        <f>'Costo de tareas'!$B$15</f>
        <v>0.1964027778</v>
      </c>
      <c r="G5551" s="15">
        <f>'Producción diaria'!$T$3*$L$2*$M$2*$N$2*E5551*1000/'Costo de tareas'!$B$14</f>
        <v>0</v>
      </c>
      <c r="H5551" s="16">
        <f>IF(G5551 &gt; 'Costo de tareas'!$B$13, 'Costo de tareas'!$B$13, IF(G5551 &lt; 'Costo de tareas'!$B$13*0.2, 0, 'Costo de tareas'!$B$13- G5551))</f>
        <v>0</v>
      </c>
      <c r="I5551" s="17">
        <f>IF(H5551=0,'Costo de tareas'!$B$13,'Costo de tareas'!$B$13-H5551)</f>
        <v>39.28055556</v>
      </c>
      <c r="J5551" s="2"/>
      <c r="K5551" s="2"/>
      <c r="P5551" s="2"/>
    </row>
    <row r="5552">
      <c r="A5552" s="3" t="s">
        <v>7283</v>
      </c>
      <c r="B5552" s="11" t="str">
        <f t="shared" si="1"/>
        <v>20110820</v>
      </c>
      <c r="C5552" s="12">
        <f t="shared" si="2"/>
        <v>40775</v>
      </c>
      <c r="D5552" s="3" t="str">
        <f t="shared" si="3"/>
        <v>06</v>
      </c>
      <c r="E5552" s="13">
        <v>61.0</v>
      </c>
      <c r="F5552" s="14">
        <f>'Costo de tareas'!$B$15</f>
        <v>0.1964027778</v>
      </c>
      <c r="G5552" s="15">
        <f>'Producción diaria'!$T$3*$L$2*$M$2*$N$2*E5552*1000/'Costo de tareas'!$B$14</f>
        <v>91.71727804</v>
      </c>
      <c r="H5552" s="16">
        <f>IF(G5552 &gt; 'Costo de tareas'!$B$13, 'Costo de tareas'!$B$13, IF(G5552 &lt; 'Costo de tareas'!$B$13*0.2, 0, 'Costo de tareas'!$B$13- G5552))</f>
        <v>39.28055556</v>
      </c>
      <c r="I5552" s="17">
        <f>IF(H5552=0,'Costo de tareas'!$B$13,'Costo de tareas'!$B$13-H5552)</f>
        <v>0</v>
      </c>
      <c r="J5552" s="2"/>
      <c r="K5552" s="2"/>
      <c r="P5552" s="2"/>
    </row>
    <row r="5553">
      <c r="A5553" s="3" t="s">
        <v>7284</v>
      </c>
      <c r="B5553" s="11" t="str">
        <f t="shared" si="1"/>
        <v>20110820</v>
      </c>
      <c r="C5553" s="12">
        <f t="shared" si="2"/>
        <v>40775</v>
      </c>
      <c r="D5553" s="3" t="str">
        <f t="shared" si="3"/>
        <v>07</v>
      </c>
      <c r="E5553" s="13">
        <v>247.0</v>
      </c>
      <c r="F5553" s="14">
        <f>'Costo de tareas'!$B$15</f>
        <v>0.1964027778</v>
      </c>
      <c r="G5553" s="15">
        <f>'Producción diaria'!$T$3*$L$2*$M$2*$N$2*E5553*1000/'Costo de tareas'!$B$14</f>
        <v>371.379798</v>
      </c>
      <c r="H5553" s="16">
        <f>IF(G5553 &gt; 'Costo de tareas'!$B$13, 'Costo de tareas'!$B$13, IF(G5553 &lt; 'Costo de tareas'!$B$13*0.2, 0, 'Costo de tareas'!$B$13- G5553))</f>
        <v>39.28055556</v>
      </c>
      <c r="I5553" s="17">
        <f>IF(H5553=0,'Costo de tareas'!$B$13,'Costo de tareas'!$B$13-H5553)</f>
        <v>0</v>
      </c>
      <c r="J5553" s="2"/>
      <c r="K5553" s="2"/>
      <c r="P5553" s="2"/>
    </row>
    <row r="5554">
      <c r="A5554" s="3" t="s">
        <v>7285</v>
      </c>
      <c r="B5554" s="11" t="str">
        <f t="shared" si="1"/>
        <v>20110820</v>
      </c>
      <c r="C5554" s="12">
        <f t="shared" si="2"/>
        <v>40775</v>
      </c>
      <c r="D5554" s="3" t="str">
        <f t="shared" si="3"/>
        <v>08</v>
      </c>
      <c r="E5554" s="13">
        <v>429.0</v>
      </c>
      <c r="F5554" s="14">
        <f>'Costo de tareas'!$B$15</f>
        <v>0.1964027778</v>
      </c>
      <c r="G5554" s="15">
        <f>'Producción diaria'!$T$3*$L$2*$M$2*$N$2*E5554*1000/'Costo de tareas'!$B$14</f>
        <v>645.0280702</v>
      </c>
      <c r="H5554" s="16">
        <f>IF(G5554 &gt; 'Costo de tareas'!$B$13, 'Costo de tareas'!$B$13, IF(G5554 &lt; 'Costo de tareas'!$B$13*0.2, 0, 'Costo de tareas'!$B$13- G5554))</f>
        <v>39.28055556</v>
      </c>
      <c r="I5554" s="17">
        <f>IF(H5554=0,'Costo de tareas'!$B$13,'Costo de tareas'!$B$13-H5554)</f>
        <v>0</v>
      </c>
      <c r="J5554" s="2"/>
      <c r="K5554" s="2"/>
      <c r="P5554" s="2"/>
    </row>
    <row r="5555">
      <c r="A5555" s="3" t="s">
        <v>7286</v>
      </c>
      <c r="B5555" s="11" t="str">
        <f t="shared" si="1"/>
        <v>20110820</v>
      </c>
      <c r="C5555" s="12">
        <f t="shared" si="2"/>
        <v>40775</v>
      </c>
      <c r="D5555" s="3" t="str">
        <f t="shared" si="3"/>
        <v>09</v>
      </c>
      <c r="E5555" s="13">
        <v>246.0</v>
      </c>
      <c r="F5555" s="14">
        <f>'Costo de tareas'!$B$15</f>
        <v>0.1964027778</v>
      </c>
      <c r="G5555" s="15">
        <f>'Producción diaria'!$T$3*$L$2*$M$2*$N$2*E5555*1000/'Costo de tareas'!$B$14</f>
        <v>369.876236</v>
      </c>
      <c r="H5555" s="16">
        <f>IF(G5555 &gt; 'Costo de tareas'!$B$13, 'Costo de tareas'!$B$13, IF(G5555 &lt; 'Costo de tareas'!$B$13*0.2, 0, 'Costo de tareas'!$B$13- G5555))</f>
        <v>39.28055556</v>
      </c>
      <c r="I5555" s="17">
        <f>IF(H5555=0,'Costo de tareas'!$B$13,'Costo de tareas'!$B$13-H5555)</f>
        <v>0</v>
      </c>
      <c r="J5555" s="2"/>
      <c r="K5555" s="2"/>
      <c r="P5555" s="2"/>
    </row>
    <row r="5556">
      <c r="A5556" s="3" t="s">
        <v>7287</v>
      </c>
      <c r="B5556" s="11" t="str">
        <f t="shared" si="1"/>
        <v>20110820</v>
      </c>
      <c r="C5556" s="12">
        <f t="shared" si="2"/>
        <v>40775</v>
      </c>
      <c r="D5556" s="3" t="str">
        <f t="shared" si="3"/>
        <v>10</v>
      </c>
      <c r="E5556" s="13">
        <v>782.0</v>
      </c>
      <c r="F5556" s="14">
        <f>'Costo de tareas'!$B$15</f>
        <v>0.1964027778</v>
      </c>
      <c r="G5556" s="15">
        <f>'Producción diaria'!$T$3*$L$2*$M$2*$N$2*E5556*1000/'Costo de tareas'!$B$14</f>
        <v>1175.785433</v>
      </c>
      <c r="H5556" s="16">
        <f>IF(G5556 &gt; 'Costo de tareas'!$B$13, 'Costo de tareas'!$B$13, IF(G5556 &lt; 'Costo de tareas'!$B$13*0.2, 0, 'Costo de tareas'!$B$13- G5556))</f>
        <v>39.28055556</v>
      </c>
      <c r="I5556" s="17">
        <f>IF(H5556=0,'Costo de tareas'!$B$13,'Costo de tareas'!$B$13-H5556)</f>
        <v>0</v>
      </c>
      <c r="J5556" s="2"/>
      <c r="K5556" s="2"/>
      <c r="P5556" s="2"/>
    </row>
    <row r="5557">
      <c r="A5557" s="3" t="s">
        <v>7288</v>
      </c>
      <c r="B5557" s="11" t="str">
        <f t="shared" si="1"/>
        <v>20110820</v>
      </c>
      <c r="C5557" s="12">
        <f t="shared" si="2"/>
        <v>40775</v>
      </c>
      <c r="D5557" s="3" t="str">
        <f t="shared" si="3"/>
        <v>11</v>
      </c>
      <c r="E5557" s="13">
        <v>865.0</v>
      </c>
      <c r="F5557" s="14">
        <f>'Costo de tareas'!$B$15</f>
        <v>0.1964027778</v>
      </c>
      <c r="G5557" s="15">
        <f>'Producción diaria'!$T$3*$L$2*$M$2*$N$2*E5557*1000/'Costo de tareas'!$B$14</f>
        <v>1300.581074</v>
      </c>
      <c r="H5557" s="16">
        <f>IF(G5557 &gt; 'Costo de tareas'!$B$13, 'Costo de tareas'!$B$13, IF(G5557 &lt; 'Costo de tareas'!$B$13*0.2, 0, 'Costo de tareas'!$B$13- G5557))</f>
        <v>39.28055556</v>
      </c>
      <c r="I5557" s="17">
        <f>IF(H5557=0,'Costo de tareas'!$B$13,'Costo de tareas'!$B$13-H5557)</f>
        <v>0</v>
      </c>
      <c r="J5557" s="2"/>
      <c r="K5557" s="2"/>
      <c r="P5557" s="2"/>
    </row>
    <row r="5558">
      <c r="A5558" s="3" t="s">
        <v>7289</v>
      </c>
      <c r="B5558" s="11" t="str">
        <f t="shared" si="1"/>
        <v>20110820</v>
      </c>
      <c r="C5558" s="12">
        <f t="shared" si="2"/>
        <v>40775</v>
      </c>
      <c r="D5558" s="3" t="str">
        <f t="shared" si="3"/>
        <v>12</v>
      </c>
      <c r="E5558" s="13">
        <v>925.0</v>
      </c>
      <c r="F5558" s="14">
        <f>'Costo de tareas'!$B$15</f>
        <v>0.1964027778</v>
      </c>
      <c r="G5558" s="15">
        <f>'Producción diaria'!$T$3*$L$2*$M$2*$N$2*E5558*1000/'Costo de tareas'!$B$14</f>
        <v>1390.79479</v>
      </c>
      <c r="H5558" s="16">
        <f>IF(G5558 &gt; 'Costo de tareas'!$B$13, 'Costo de tareas'!$B$13, IF(G5558 &lt; 'Costo de tareas'!$B$13*0.2, 0, 'Costo de tareas'!$B$13- G5558))</f>
        <v>39.28055556</v>
      </c>
      <c r="I5558" s="17">
        <f>IF(H5558=0,'Costo de tareas'!$B$13,'Costo de tareas'!$B$13-H5558)</f>
        <v>0</v>
      </c>
      <c r="J5558" s="2"/>
      <c r="K5558" s="2"/>
      <c r="P5558" s="2"/>
    </row>
    <row r="5559">
      <c r="A5559" s="3" t="s">
        <v>7290</v>
      </c>
      <c r="B5559" s="11" t="str">
        <f t="shared" si="1"/>
        <v>20110820</v>
      </c>
      <c r="C5559" s="12">
        <f t="shared" si="2"/>
        <v>40775</v>
      </c>
      <c r="D5559" s="3" t="str">
        <f t="shared" si="3"/>
        <v>13</v>
      </c>
      <c r="E5559" s="13">
        <v>903.0</v>
      </c>
      <c r="F5559" s="14">
        <f>'Costo de tareas'!$B$15</f>
        <v>0.1964027778</v>
      </c>
      <c r="G5559" s="15">
        <f>'Producción diaria'!$T$3*$L$2*$M$2*$N$2*E5559*1000/'Costo de tareas'!$B$14</f>
        <v>1357.716427</v>
      </c>
      <c r="H5559" s="16">
        <f>IF(G5559 &gt; 'Costo de tareas'!$B$13, 'Costo de tareas'!$B$13, IF(G5559 &lt; 'Costo de tareas'!$B$13*0.2, 0, 'Costo de tareas'!$B$13- G5559))</f>
        <v>39.28055556</v>
      </c>
      <c r="I5559" s="17">
        <f>IF(H5559=0,'Costo de tareas'!$B$13,'Costo de tareas'!$B$13-H5559)</f>
        <v>0</v>
      </c>
      <c r="J5559" s="2"/>
      <c r="K5559" s="2"/>
      <c r="P5559" s="2"/>
    </row>
    <row r="5560">
      <c r="A5560" s="3" t="s">
        <v>7291</v>
      </c>
      <c r="B5560" s="11" t="str">
        <f t="shared" si="1"/>
        <v>20110820</v>
      </c>
      <c r="C5560" s="12">
        <f t="shared" si="2"/>
        <v>40775</v>
      </c>
      <c r="D5560" s="3" t="str">
        <f t="shared" si="3"/>
        <v>14</v>
      </c>
      <c r="E5560" s="13">
        <v>826.0</v>
      </c>
      <c r="F5560" s="14">
        <f>'Costo de tareas'!$B$15</f>
        <v>0.1964027778</v>
      </c>
      <c r="G5560" s="15">
        <f>'Producción diaria'!$T$3*$L$2*$M$2*$N$2*E5560*1000/'Costo de tareas'!$B$14</f>
        <v>1241.942158</v>
      </c>
      <c r="H5560" s="16">
        <f>IF(G5560 &gt; 'Costo de tareas'!$B$13, 'Costo de tareas'!$B$13, IF(G5560 &lt; 'Costo de tareas'!$B$13*0.2, 0, 'Costo de tareas'!$B$13- G5560))</f>
        <v>39.28055556</v>
      </c>
      <c r="I5560" s="17">
        <f>IF(H5560=0,'Costo de tareas'!$B$13,'Costo de tareas'!$B$13-H5560)</f>
        <v>0</v>
      </c>
      <c r="J5560" s="2"/>
      <c r="K5560" s="2"/>
      <c r="P5560" s="2"/>
    </row>
    <row r="5561">
      <c r="A5561" s="3" t="s">
        <v>7292</v>
      </c>
      <c r="B5561" s="11" t="str">
        <f t="shared" si="1"/>
        <v>20110820</v>
      </c>
      <c r="C5561" s="12">
        <f t="shared" si="2"/>
        <v>40775</v>
      </c>
      <c r="D5561" s="3" t="str">
        <f t="shared" si="3"/>
        <v>15</v>
      </c>
      <c r="E5561" s="13">
        <v>395.0</v>
      </c>
      <c r="F5561" s="14">
        <f>'Costo de tareas'!$B$15</f>
        <v>0.1964027778</v>
      </c>
      <c r="G5561" s="15">
        <f>'Producción diaria'!$T$3*$L$2*$M$2*$N$2*E5561*1000/'Costo de tareas'!$B$14</f>
        <v>593.9069644</v>
      </c>
      <c r="H5561" s="16">
        <f>IF(G5561 &gt; 'Costo de tareas'!$B$13, 'Costo de tareas'!$B$13, IF(G5561 &lt; 'Costo de tareas'!$B$13*0.2, 0, 'Costo de tareas'!$B$13- G5561))</f>
        <v>39.28055556</v>
      </c>
      <c r="I5561" s="17">
        <f>IF(H5561=0,'Costo de tareas'!$B$13,'Costo de tareas'!$B$13-H5561)</f>
        <v>0</v>
      </c>
      <c r="J5561" s="2"/>
      <c r="K5561" s="2"/>
      <c r="P5561" s="2"/>
    </row>
    <row r="5562">
      <c r="A5562" s="3" t="s">
        <v>7293</v>
      </c>
      <c r="B5562" s="11" t="str">
        <f t="shared" si="1"/>
        <v>20110820</v>
      </c>
      <c r="C5562" s="12">
        <f t="shared" si="2"/>
        <v>40775</v>
      </c>
      <c r="D5562" s="3" t="str">
        <f t="shared" si="3"/>
        <v>16</v>
      </c>
      <c r="E5562" s="13">
        <v>388.0</v>
      </c>
      <c r="F5562" s="14">
        <f>'Costo de tareas'!$B$15</f>
        <v>0.1964027778</v>
      </c>
      <c r="G5562" s="15">
        <f>'Producción diaria'!$T$3*$L$2*$M$2*$N$2*E5562*1000/'Costo de tareas'!$B$14</f>
        <v>583.3820308</v>
      </c>
      <c r="H5562" s="16">
        <f>IF(G5562 &gt; 'Costo de tareas'!$B$13, 'Costo de tareas'!$B$13, IF(G5562 &lt; 'Costo de tareas'!$B$13*0.2, 0, 'Costo de tareas'!$B$13- G5562))</f>
        <v>39.28055556</v>
      </c>
      <c r="I5562" s="17">
        <f>IF(H5562=0,'Costo de tareas'!$B$13,'Costo de tareas'!$B$13-H5562)</f>
        <v>0</v>
      </c>
      <c r="J5562" s="2"/>
      <c r="K5562" s="2"/>
      <c r="P5562" s="2"/>
    </row>
    <row r="5563">
      <c r="A5563" s="3" t="s">
        <v>7294</v>
      </c>
      <c r="B5563" s="11" t="str">
        <f t="shared" si="1"/>
        <v>20110820</v>
      </c>
      <c r="C5563" s="12">
        <f t="shared" si="2"/>
        <v>40775</v>
      </c>
      <c r="D5563" s="3" t="str">
        <f t="shared" si="3"/>
        <v>17</v>
      </c>
      <c r="E5563" s="13">
        <v>112.0</v>
      </c>
      <c r="F5563" s="14">
        <f>'Costo de tareas'!$B$15</f>
        <v>0.1964027778</v>
      </c>
      <c r="G5563" s="15">
        <f>'Producción diaria'!$T$3*$L$2*$M$2*$N$2*E5563*1000/'Costo de tareas'!$B$14</f>
        <v>168.3989367</v>
      </c>
      <c r="H5563" s="16">
        <f>IF(G5563 &gt; 'Costo de tareas'!$B$13, 'Costo de tareas'!$B$13, IF(G5563 &lt; 'Costo de tareas'!$B$13*0.2, 0, 'Costo de tareas'!$B$13- G5563))</f>
        <v>39.28055556</v>
      </c>
      <c r="I5563" s="17">
        <f>IF(H5563=0,'Costo de tareas'!$B$13,'Costo de tareas'!$B$13-H5563)</f>
        <v>0</v>
      </c>
      <c r="J5563" s="2"/>
      <c r="K5563" s="2"/>
      <c r="P5563" s="2"/>
    </row>
    <row r="5564">
      <c r="A5564" s="3" t="s">
        <v>7295</v>
      </c>
      <c r="B5564" s="11" t="str">
        <f t="shared" si="1"/>
        <v>20110820</v>
      </c>
      <c r="C5564" s="12">
        <f t="shared" si="2"/>
        <v>40775</v>
      </c>
      <c r="D5564" s="3" t="str">
        <f t="shared" si="3"/>
        <v>18</v>
      </c>
      <c r="E5564" s="13">
        <v>22.0</v>
      </c>
      <c r="F5564" s="14">
        <f>'Costo de tareas'!$B$15</f>
        <v>0.1964027778</v>
      </c>
      <c r="G5564" s="15">
        <f>'Producción diaria'!$T$3*$L$2*$M$2*$N$2*E5564*1000/'Costo de tareas'!$B$14</f>
        <v>33.07836257</v>
      </c>
      <c r="H5564" s="16">
        <f>IF(G5564 &gt; 'Costo de tareas'!$B$13, 'Costo de tareas'!$B$13, IF(G5564 &lt; 'Costo de tareas'!$B$13*0.2, 0, 'Costo de tareas'!$B$13- G5564))</f>
        <v>6.202192982</v>
      </c>
      <c r="I5564" s="17">
        <f>IF(H5564=0,'Costo de tareas'!$B$13,'Costo de tareas'!$B$13-H5564)</f>
        <v>33.07836257</v>
      </c>
      <c r="J5564" s="2"/>
      <c r="K5564" s="2"/>
      <c r="P5564" s="2"/>
    </row>
    <row r="5565">
      <c r="A5565" s="3" t="s">
        <v>7296</v>
      </c>
      <c r="B5565" s="11" t="str">
        <f t="shared" si="1"/>
        <v>20110820</v>
      </c>
      <c r="C5565" s="12">
        <f t="shared" si="2"/>
        <v>40775</v>
      </c>
      <c r="D5565" s="3" t="str">
        <f t="shared" si="3"/>
        <v>19</v>
      </c>
      <c r="E5565" s="13">
        <v>0.0</v>
      </c>
      <c r="F5565" s="14">
        <f>'Costo de tareas'!$B$15</f>
        <v>0.1964027778</v>
      </c>
      <c r="G5565" s="15">
        <f>'Producción diaria'!$T$3*$L$2*$M$2*$N$2*E5565*1000/'Costo de tareas'!$B$14</f>
        <v>0</v>
      </c>
      <c r="H5565" s="16">
        <f>IF(G5565 &gt; 'Costo de tareas'!$B$13, 'Costo de tareas'!$B$13, IF(G5565 &lt; 'Costo de tareas'!$B$13*0.2, 0, 'Costo de tareas'!$B$13- G5565))</f>
        <v>0</v>
      </c>
      <c r="I5565" s="17">
        <f>IF(H5565=0,'Costo de tareas'!$B$13,'Costo de tareas'!$B$13-H5565)</f>
        <v>39.28055556</v>
      </c>
      <c r="J5565" s="2"/>
      <c r="K5565" s="2"/>
      <c r="P5565" s="2"/>
    </row>
    <row r="5566">
      <c r="A5566" s="3" t="s">
        <v>7298</v>
      </c>
      <c r="B5566" s="11" t="str">
        <f t="shared" si="1"/>
        <v>20110820</v>
      </c>
      <c r="C5566" s="12">
        <f t="shared" si="2"/>
        <v>40775</v>
      </c>
      <c r="D5566" s="3" t="str">
        <f t="shared" si="3"/>
        <v>20</v>
      </c>
      <c r="E5566" s="13">
        <v>0.0</v>
      </c>
      <c r="F5566" s="14">
        <f>'Costo de tareas'!$B$15</f>
        <v>0.1964027778</v>
      </c>
      <c r="G5566" s="15">
        <f>'Producción diaria'!$T$3*$L$2*$M$2*$N$2*E5566*1000/'Costo de tareas'!$B$14</f>
        <v>0</v>
      </c>
      <c r="H5566" s="16">
        <f>IF(G5566 &gt; 'Costo de tareas'!$B$13, 'Costo de tareas'!$B$13, IF(G5566 &lt; 'Costo de tareas'!$B$13*0.2, 0, 'Costo de tareas'!$B$13- G5566))</f>
        <v>0</v>
      </c>
      <c r="I5566" s="17">
        <f>IF(H5566=0,'Costo de tareas'!$B$13,'Costo de tareas'!$B$13-H5566)</f>
        <v>39.28055556</v>
      </c>
      <c r="J5566" s="2"/>
      <c r="K5566" s="2"/>
      <c r="P5566" s="2"/>
    </row>
    <row r="5567">
      <c r="A5567" s="3" t="s">
        <v>7300</v>
      </c>
      <c r="B5567" s="11" t="str">
        <f t="shared" si="1"/>
        <v>20110820</v>
      </c>
      <c r="C5567" s="12">
        <f t="shared" si="2"/>
        <v>40775</v>
      </c>
      <c r="D5567" s="3" t="str">
        <f t="shared" si="3"/>
        <v>21</v>
      </c>
      <c r="E5567" s="13">
        <v>0.0</v>
      </c>
      <c r="F5567" s="14">
        <f>'Costo de tareas'!$B$15</f>
        <v>0.1964027778</v>
      </c>
      <c r="G5567" s="15">
        <f>'Producción diaria'!$T$3*$L$2*$M$2*$N$2*E5567*1000/'Costo de tareas'!$B$14</f>
        <v>0</v>
      </c>
      <c r="H5567" s="16">
        <f>IF(G5567 &gt; 'Costo de tareas'!$B$13, 'Costo de tareas'!$B$13, IF(G5567 &lt; 'Costo de tareas'!$B$13*0.2, 0, 'Costo de tareas'!$B$13- G5567))</f>
        <v>0</v>
      </c>
      <c r="I5567" s="17">
        <f>IF(H5567=0,'Costo de tareas'!$B$13,'Costo de tareas'!$B$13-H5567)</f>
        <v>39.28055556</v>
      </c>
      <c r="J5567" s="2"/>
      <c r="K5567" s="2"/>
      <c r="P5567" s="2"/>
    </row>
    <row r="5568">
      <c r="A5568" s="3" t="s">
        <v>7302</v>
      </c>
      <c r="B5568" s="11" t="str">
        <f t="shared" si="1"/>
        <v>20110820</v>
      </c>
      <c r="C5568" s="12">
        <f t="shared" si="2"/>
        <v>40775</v>
      </c>
      <c r="D5568" s="3" t="str">
        <f t="shared" si="3"/>
        <v>22</v>
      </c>
      <c r="E5568" s="13">
        <v>0.0</v>
      </c>
      <c r="F5568" s="14">
        <f>'Costo de tareas'!$B$15</f>
        <v>0.1964027778</v>
      </c>
      <c r="G5568" s="15">
        <f>'Producción diaria'!$T$3*$L$2*$M$2*$N$2*E5568*1000/'Costo de tareas'!$B$14</f>
        <v>0</v>
      </c>
      <c r="H5568" s="16">
        <f>IF(G5568 &gt; 'Costo de tareas'!$B$13, 'Costo de tareas'!$B$13, IF(G5568 &lt; 'Costo de tareas'!$B$13*0.2, 0, 'Costo de tareas'!$B$13- G5568))</f>
        <v>0</v>
      </c>
      <c r="I5568" s="17">
        <f>IF(H5568=0,'Costo de tareas'!$B$13,'Costo de tareas'!$B$13-H5568)</f>
        <v>39.28055556</v>
      </c>
      <c r="J5568" s="2"/>
      <c r="K5568" s="2"/>
      <c r="P5568" s="2"/>
    </row>
    <row r="5569">
      <c r="A5569" s="3" t="s">
        <v>7303</v>
      </c>
      <c r="B5569" s="11" t="str">
        <f t="shared" si="1"/>
        <v>20110820</v>
      </c>
      <c r="C5569" s="12">
        <f t="shared" si="2"/>
        <v>40775</v>
      </c>
      <c r="D5569" s="3" t="str">
        <f t="shared" si="3"/>
        <v>23</v>
      </c>
      <c r="E5569" s="13">
        <v>0.0</v>
      </c>
      <c r="F5569" s="14">
        <f>'Costo de tareas'!$B$15</f>
        <v>0.1964027778</v>
      </c>
      <c r="G5569" s="15">
        <f>'Producción diaria'!$T$3*$L$2*$M$2*$N$2*E5569*1000/'Costo de tareas'!$B$14</f>
        <v>0</v>
      </c>
      <c r="H5569" s="16">
        <f>IF(G5569 &gt; 'Costo de tareas'!$B$13, 'Costo de tareas'!$B$13, IF(G5569 &lt; 'Costo de tareas'!$B$13*0.2, 0, 'Costo de tareas'!$B$13- G5569))</f>
        <v>0</v>
      </c>
      <c r="I5569" s="17">
        <f>IF(H5569=0,'Costo de tareas'!$B$13,'Costo de tareas'!$B$13-H5569)</f>
        <v>39.28055556</v>
      </c>
      <c r="J5569" s="2"/>
      <c r="K5569" s="2"/>
      <c r="P5569" s="2"/>
    </row>
    <row r="5570">
      <c r="A5570" s="3" t="s">
        <v>7304</v>
      </c>
      <c r="B5570" s="11" t="str">
        <f t="shared" si="1"/>
        <v>20110821</v>
      </c>
      <c r="C5570" s="12">
        <f t="shared" si="2"/>
        <v>40776</v>
      </c>
      <c r="D5570" s="3" t="str">
        <f t="shared" si="3"/>
        <v>00</v>
      </c>
      <c r="E5570" s="13">
        <v>0.0</v>
      </c>
      <c r="F5570" s="14">
        <f>'Costo de tareas'!$B$15</f>
        <v>0.1964027778</v>
      </c>
      <c r="G5570" s="15">
        <f>'Producción diaria'!$T$3*$L$2*$M$2*$N$2*E5570*1000/'Costo de tareas'!$B$14</f>
        <v>0</v>
      </c>
      <c r="H5570" s="16">
        <f>IF(G5570 &gt; 'Costo de tareas'!$B$13, 'Costo de tareas'!$B$13, IF(G5570 &lt; 'Costo de tareas'!$B$13*0.2, 0, 'Costo de tareas'!$B$13- G5570))</f>
        <v>0</v>
      </c>
      <c r="I5570" s="17">
        <f>IF(H5570=0,'Costo de tareas'!$B$13,'Costo de tareas'!$B$13-H5570)</f>
        <v>39.28055556</v>
      </c>
      <c r="J5570" s="2"/>
      <c r="K5570" s="2"/>
      <c r="P5570" s="2"/>
    </row>
    <row r="5571">
      <c r="A5571" s="3" t="s">
        <v>7305</v>
      </c>
      <c r="B5571" s="11" t="str">
        <f t="shared" si="1"/>
        <v>20110821</v>
      </c>
      <c r="C5571" s="12">
        <f t="shared" si="2"/>
        <v>40776</v>
      </c>
      <c r="D5571" s="3" t="str">
        <f t="shared" si="3"/>
        <v>01</v>
      </c>
      <c r="E5571" s="13">
        <v>0.0</v>
      </c>
      <c r="F5571" s="14">
        <f>'Costo de tareas'!$B$15</f>
        <v>0.1964027778</v>
      </c>
      <c r="G5571" s="15">
        <f>'Producción diaria'!$T$3*$L$2*$M$2*$N$2*E5571*1000/'Costo de tareas'!$B$14</f>
        <v>0</v>
      </c>
      <c r="H5571" s="16">
        <f>IF(G5571 &gt; 'Costo de tareas'!$B$13, 'Costo de tareas'!$B$13, IF(G5571 &lt; 'Costo de tareas'!$B$13*0.2, 0, 'Costo de tareas'!$B$13- G5571))</f>
        <v>0</v>
      </c>
      <c r="I5571" s="17">
        <f>IF(H5571=0,'Costo de tareas'!$B$13,'Costo de tareas'!$B$13-H5571)</f>
        <v>39.28055556</v>
      </c>
      <c r="J5571" s="2"/>
      <c r="K5571" s="2"/>
      <c r="P5571" s="2"/>
    </row>
    <row r="5572">
      <c r="A5572" s="3" t="s">
        <v>7306</v>
      </c>
      <c r="B5572" s="11" t="str">
        <f t="shared" si="1"/>
        <v>20110821</v>
      </c>
      <c r="C5572" s="12">
        <f t="shared" si="2"/>
        <v>40776</v>
      </c>
      <c r="D5572" s="3" t="str">
        <f t="shared" si="3"/>
        <v>02</v>
      </c>
      <c r="E5572" s="13">
        <v>0.0</v>
      </c>
      <c r="F5572" s="14">
        <f>'Costo de tareas'!$B$15</f>
        <v>0.1964027778</v>
      </c>
      <c r="G5572" s="15">
        <f>'Producción diaria'!$T$3*$L$2*$M$2*$N$2*E5572*1000/'Costo de tareas'!$B$14</f>
        <v>0</v>
      </c>
      <c r="H5572" s="16">
        <f>IF(G5572 &gt; 'Costo de tareas'!$B$13, 'Costo de tareas'!$B$13, IF(G5572 &lt; 'Costo de tareas'!$B$13*0.2, 0, 'Costo de tareas'!$B$13- G5572))</f>
        <v>0</v>
      </c>
      <c r="I5572" s="17">
        <f>IF(H5572=0,'Costo de tareas'!$B$13,'Costo de tareas'!$B$13-H5572)</f>
        <v>39.28055556</v>
      </c>
      <c r="J5572" s="2"/>
      <c r="K5572" s="2"/>
      <c r="P5572" s="2"/>
    </row>
    <row r="5573">
      <c r="A5573" s="3" t="s">
        <v>7307</v>
      </c>
      <c r="B5573" s="11" t="str">
        <f t="shared" si="1"/>
        <v>20110821</v>
      </c>
      <c r="C5573" s="12">
        <f t="shared" si="2"/>
        <v>40776</v>
      </c>
      <c r="D5573" s="3" t="str">
        <f t="shared" si="3"/>
        <v>03</v>
      </c>
      <c r="E5573" s="13">
        <v>0.0</v>
      </c>
      <c r="F5573" s="14">
        <f>'Costo de tareas'!$B$15</f>
        <v>0.1964027778</v>
      </c>
      <c r="G5573" s="15">
        <f>'Producción diaria'!$T$3*$L$2*$M$2*$N$2*E5573*1000/'Costo de tareas'!$B$14</f>
        <v>0</v>
      </c>
      <c r="H5573" s="16">
        <f>IF(G5573 &gt; 'Costo de tareas'!$B$13, 'Costo de tareas'!$B$13, IF(G5573 &lt; 'Costo de tareas'!$B$13*0.2, 0, 'Costo de tareas'!$B$13- G5573))</f>
        <v>0</v>
      </c>
      <c r="I5573" s="17">
        <f>IF(H5573=0,'Costo de tareas'!$B$13,'Costo de tareas'!$B$13-H5573)</f>
        <v>39.28055556</v>
      </c>
      <c r="J5573" s="2"/>
      <c r="K5573" s="2"/>
      <c r="P5573" s="2"/>
    </row>
    <row r="5574">
      <c r="A5574" s="3" t="s">
        <v>7308</v>
      </c>
      <c r="B5574" s="11" t="str">
        <f t="shared" si="1"/>
        <v>20110821</v>
      </c>
      <c r="C5574" s="12">
        <f t="shared" si="2"/>
        <v>40776</v>
      </c>
      <c r="D5574" s="3" t="str">
        <f t="shared" si="3"/>
        <v>04</v>
      </c>
      <c r="E5574" s="13">
        <v>0.0</v>
      </c>
      <c r="F5574" s="14">
        <f>'Costo de tareas'!$B$15</f>
        <v>0.1964027778</v>
      </c>
      <c r="G5574" s="15">
        <f>'Producción diaria'!$T$3*$L$2*$M$2*$N$2*E5574*1000/'Costo de tareas'!$B$14</f>
        <v>0</v>
      </c>
      <c r="H5574" s="16">
        <f>IF(G5574 &gt; 'Costo de tareas'!$B$13, 'Costo de tareas'!$B$13, IF(G5574 &lt; 'Costo de tareas'!$B$13*0.2, 0, 'Costo de tareas'!$B$13- G5574))</f>
        <v>0</v>
      </c>
      <c r="I5574" s="17">
        <f>IF(H5574=0,'Costo de tareas'!$B$13,'Costo de tareas'!$B$13-H5574)</f>
        <v>39.28055556</v>
      </c>
      <c r="J5574" s="2"/>
      <c r="K5574" s="2"/>
      <c r="P5574" s="2"/>
    </row>
    <row r="5575">
      <c r="A5575" s="3" t="s">
        <v>7309</v>
      </c>
      <c r="B5575" s="11" t="str">
        <f t="shared" si="1"/>
        <v>20110821</v>
      </c>
      <c r="C5575" s="12">
        <f t="shared" si="2"/>
        <v>40776</v>
      </c>
      <c r="D5575" s="3" t="str">
        <f t="shared" si="3"/>
        <v>05</v>
      </c>
      <c r="E5575" s="13">
        <v>0.0</v>
      </c>
      <c r="F5575" s="14">
        <f>'Costo de tareas'!$B$15</f>
        <v>0.1964027778</v>
      </c>
      <c r="G5575" s="15">
        <f>'Producción diaria'!$T$3*$L$2*$M$2*$N$2*E5575*1000/'Costo de tareas'!$B$14</f>
        <v>0</v>
      </c>
      <c r="H5575" s="16">
        <f>IF(G5575 &gt; 'Costo de tareas'!$B$13, 'Costo de tareas'!$B$13, IF(G5575 &lt; 'Costo de tareas'!$B$13*0.2, 0, 'Costo de tareas'!$B$13- G5575))</f>
        <v>0</v>
      </c>
      <c r="I5575" s="17">
        <f>IF(H5575=0,'Costo de tareas'!$B$13,'Costo de tareas'!$B$13-H5575)</f>
        <v>39.28055556</v>
      </c>
      <c r="J5575" s="2"/>
      <c r="K5575" s="2"/>
      <c r="P5575" s="2"/>
    </row>
    <row r="5576">
      <c r="A5576" s="3" t="s">
        <v>7311</v>
      </c>
      <c r="B5576" s="11" t="str">
        <f t="shared" si="1"/>
        <v>20110821</v>
      </c>
      <c r="C5576" s="12">
        <f t="shared" si="2"/>
        <v>40776</v>
      </c>
      <c r="D5576" s="3" t="str">
        <f t="shared" si="3"/>
        <v>06</v>
      </c>
      <c r="E5576" s="13">
        <v>6.0</v>
      </c>
      <c r="F5576" s="14">
        <f>'Costo de tareas'!$B$15</f>
        <v>0.1964027778</v>
      </c>
      <c r="G5576" s="15">
        <f>'Producción diaria'!$T$3*$L$2*$M$2*$N$2*E5576*1000/'Costo de tareas'!$B$14</f>
        <v>9.021371611</v>
      </c>
      <c r="H5576" s="16">
        <f>IF(G5576 &gt; 'Costo de tareas'!$B$13, 'Costo de tareas'!$B$13, IF(G5576 &lt; 'Costo de tareas'!$B$13*0.2, 0, 'Costo de tareas'!$B$13- G5576))</f>
        <v>30.25918394</v>
      </c>
      <c r="I5576" s="17">
        <f>IF(H5576=0,'Costo de tareas'!$B$13,'Costo de tareas'!$B$13-H5576)</f>
        <v>9.021371611</v>
      </c>
      <c r="J5576" s="2"/>
      <c r="K5576" s="2"/>
      <c r="P5576" s="2"/>
    </row>
    <row r="5577">
      <c r="A5577" s="3" t="s">
        <v>7313</v>
      </c>
      <c r="B5577" s="11" t="str">
        <f t="shared" si="1"/>
        <v>20110821</v>
      </c>
      <c r="C5577" s="12">
        <f t="shared" si="2"/>
        <v>40776</v>
      </c>
      <c r="D5577" s="3" t="str">
        <f t="shared" si="3"/>
        <v>07</v>
      </c>
      <c r="E5577" s="13">
        <v>234.0</v>
      </c>
      <c r="F5577" s="14">
        <f>'Costo de tareas'!$B$15</f>
        <v>0.1964027778</v>
      </c>
      <c r="G5577" s="15">
        <f>'Producción diaria'!$T$3*$L$2*$M$2*$N$2*E5577*1000/'Costo de tareas'!$B$14</f>
        <v>351.8334928</v>
      </c>
      <c r="H5577" s="16">
        <f>IF(G5577 &gt; 'Costo de tareas'!$B$13, 'Costo de tareas'!$B$13, IF(G5577 &lt; 'Costo de tareas'!$B$13*0.2, 0, 'Costo de tareas'!$B$13- G5577))</f>
        <v>39.28055556</v>
      </c>
      <c r="I5577" s="17">
        <f>IF(H5577=0,'Costo de tareas'!$B$13,'Costo de tareas'!$B$13-H5577)</f>
        <v>0</v>
      </c>
      <c r="J5577" s="2"/>
      <c r="K5577" s="2"/>
      <c r="P5577" s="2"/>
    </row>
    <row r="5578">
      <c r="A5578" s="3" t="s">
        <v>7315</v>
      </c>
      <c r="B5578" s="11" t="str">
        <f t="shared" si="1"/>
        <v>20110821</v>
      </c>
      <c r="C5578" s="12">
        <f t="shared" si="2"/>
        <v>40776</v>
      </c>
      <c r="D5578" s="3" t="str">
        <f t="shared" si="3"/>
        <v>08</v>
      </c>
      <c r="E5578" s="13">
        <v>329.0</v>
      </c>
      <c r="F5578" s="14">
        <f>'Costo de tareas'!$B$15</f>
        <v>0.1964027778</v>
      </c>
      <c r="G5578" s="15">
        <f>'Producción diaria'!$T$3*$L$2*$M$2*$N$2*E5578*1000/'Costo de tareas'!$B$14</f>
        <v>494.6718767</v>
      </c>
      <c r="H5578" s="16">
        <f>IF(G5578 &gt; 'Costo de tareas'!$B$13, 'Costo de tareas'!$B$13, IF(G5578 &lt; 'Costo de tareas'!$B$13*0.2, 0, 'Costo de tareas'!$B$13- G5578))</f>
        <v>39.28055556</v>
      </c>
      <c r="I5578" s="17">
        <f>IF(H5578=0,'Costo de tareas'!$B$13,'Costo de tareas'!$B$13-H5578)</f>
        <v>0</v>
      </c>
      <c r="J5578" s="2"/>
      <c r="K5578" s="2"/>
      <c r="P5578" s="2"/>
    </row>
    <row r="5579">
      <c r="A5579" s="3" t="s">
        <v>7317</v>
      </c>
      <c r="B5579" s="11" t="str">
        <f t="shared" si="1"/>
        <v>20110821</v>
      </c>
      <c r="C5579" s="12">
        <f t="shared" si="2"/>
        <v>40776</v>
      </c>
      <c r="D5579" s="3" t="str">
        <f t="shared" si="3"/>
        <v>09</v>
      </c>
      <c r="E5579" s="13">
        <v>623.0</v>
      </c>
      <c r="F5579" s="14">
        <f>'Costo de tareas'!$B$15</f>
        <v>0.1964027778</v>
      </c>
      <c r="G5579" s="15">
        <f>'Producción diaria'!$T$3*$L$2*$M$2*$N$2*E5579*1000/'Costo de tareas'!$B$14</f>
        <v>936.7190856</v>
      </c>
      <c r="H5579" s="16">
        <f>IF(G5579 &gt; 'Costo de tareas'!$B$13, 'Costo de tareas'!$B$13, IF(G5579 &lt; 'Costo de tareas'!$B$13*0.2, 0, 'Costo de tareas'!$B$13- G5579))</f>
        <v>39.28055556</v>
      </c>
      <c r="I5579" s="17">
        <f>IF(H5579=0,'Costo de tareas'!$B$13,'Costo de tareas'!$B$13-H5579)</f>
        <v>0</v>
      </c>
      <c r="J5579" s="2"/>
      <c r="K5579" s="2"/>
      <c r="P5579" s="2"/>
    </row>
    <row r="5580">
      <c r="A5580" s="3" t="s">
        <v>7319</v>
      </c>
      <c r="B5580" s="11" t="str">
        <f t="shared" si="1"/>
        <v>20110821</v>
      </c>
      <c r="C5580" s="12">
        <f t="shared" si="2"/>
        <v>40776</v>
      </c>
      <c r="D5580" s="3" t="str">
        <f t="shared" si="3"/>
        <v>10</v>
      </c>
      <c r="E5580" s="13">
        <v>777.0</v>
      </c>
      <c r="F5580" s="14">
        <f>'Costo de tareas'!$B$15</f>
        <v>0.1964027778</v>
      </c>
      <c r="G5580" s="15">
        <f>'Producción diaria'!$T$3*$L$2*$M$2*$N$2*E5580*1000/'Costo de tareas'!$B$14</f>
        <v>1168.267624</v>
      </c>
      <c r="H5580" s="16">
        <f>IF(G5580 &gt; 'Costo de tareas'!$B$13, 'Costo de tareas'!$B$13, IF(G5580 &lt; 'Costo de tareas'!$B$13*0.2, 0, 'Costo de tareas'!$B$13- G5580))</f>
        <v>39.28055556</v>
      </c>
      <c r="I5580" s="17">
        <f>IF(H5580=0,'Costo de tareas'!$B$13,'Costo de tareas'!$B$13-H5580)</f>
        <v>0</v>
      </c>
      <c r="J5580" s="2"/>
      <c r="K5580" s="2"/>
      <c r="P5580" s="2"/>
    </row>
    <row r="5581">
      <c r="A5581" s="3" t="s">
        <v>7321</v>
      </c>
      <c r="B5581" s="11" t="str">
        <f t="shared" si="1"/>
        <v>20110821</v>
      </c>
      <c r="C5581" s="12">
        <f t="shared" si="2"/>
        <v>40776</v>
      </c>
      <c r="D5581" s="3" t="str">
        <f t="shared" si="3"/>
        <v>11</v>
      </c>
      <c r="E5581" s="13">
        <v>88.0</v>
      </c>
      <c r="F5581" s="14">
        <f>'Costo de tareas'!$B$15</f>
        <v>0.1964027778</v>
      </c>
      <c r="G5581" s="15">
        <f>'Producción diaria'!$T$3*$L$2*$M$2*$N$2*E5581*1000/'Costo de tareas'!$B$14</f>
        <v>132.3134503</v>
      </c>
      <c r="H5581" s="16">
        <f>IF(G5581 &gt; 'Costo de tareas'!$B$13, 'Costo de tareas'!$B$13, IF(G5581 &lt; 'Costo de tareas'!$B$13*0.2, 0, 'Costo de tareas'!$B$13- G5581))</f>
        <v>39.28055556</v>
      </c>
      <c r="I5581" s="17">
        <f>IF(H5581=0,'Costo de tareas'!$B$13,'Costo de tareas'!$B$13-H5581)</f>
        <v>0</v>
      </c>
      <c r="J5581" s="2"/>
      <c r="K5581" s="2"/>
      <c r="P5581" s="2"/>
    </row>
    <row r="5582">
      <c r="A5582" s="3" t="s">
        <v>7323</v>
      </c>
      <c r="B5582" s="11" t="str">
        <f t="shared" si="1"/>
        <v>20110821</v>
      </c>
      <c r="C5582" s="12">
        <f t="shared" si="2"/>
        <v>40776</v>
      </c>
      <c r="D5582" s="3" t="str">
        <f t="shared" si="3"/>
        <v>12</v>
      </c>
      <c r="E5582" s="13">
        <v>915.0</v>
      </c>
      <c r="F5582" s="14">
        <f>'Costo de tareas'!$B$15</f>
        <v>0.1964027778</v>
      </c>
      <c r="G5582" s="15">
        <f>'Producción diaria'!$T$3*$L$2*$M$2*$N$2*E5582*1000/'Costo de tareas'!$B$14</f>
        <v>1375.759171</v>
      </c>
      <c r="H5582" s="16">
        <f>IF(G5582 &gt; 'Costo de tareas'!$B$13, 'Costo de tareas'!$B$13, IF(G5582 &lt; 'Costo de tareas'!$B$13*0.2, 0, 'Costo de tareas'!$B$13- G5582))</f>
        <v>39.28055556</v>
      </c>
      <c r="I5582" s="17">
        <f>IF(H5582=0,'Costo de tareas'!$B$13,'Costo de tareas'!$B$13-H5582)</f>
        <v>0</v>
      </c>
      <c r="J5582" s="2"/>
      <c r="K5582" s="2"/>
      <c r="P5582" s="2"/>
    </row>
    <row r="5583">
      <c r="A5583" s="3" t="s">
        <v>7325</v>
      </c>
      <c r="B5583" s="11" t="str">
        <f t="shared" si="1"/>
        <v>20110821</v>
      </c>
      <c r="C5583" s="12">
        <f t="shared" si="2"/>
        <v>40776</v>
      </c>
      <c r="D5583" s="3" t="str">
        <f t="shared" si="3"/>
        <v>13</v>
      </c>
      <c r="E5583" s="13">
        <v>894.0</v>
      </c>
      <c r="F5583" s="14">
        <f>'Costo de tareas'!$B$15</f>
        <v>0.1964027778</v>
      </c>
      <c r="G5583" s="15">
        <f>'Producción diaria'!$T$3*$L$2*$M$2*$N$2*E5583*1000/'Costo de tareas'!$B$14</f>
        <v>1344.18437</v>
      </c>
      <c r="H5583" s="16">
        <f>IF(G5583 &gt; 'Costo de tareas'!$B$13, 'Costo de tareas'!$B$13, IF(G5583 &lt; 'Costo de tareas'!$B$13*0.2, 0, 'Costo de tareas'!$B$13- G5583))</f>
        <v>39.28055556</v>
      </c>
      <c r="I5583" s="17">
        <f>IF(H5583=0,'Costo de tareas'!$B$13,'Costo de tareas'!$B$13-H5583)</f>
        <v>0</v>
      </c>
      <c r="J5583" s="2"/>
      <c r="K5583" s="2"/>
      <c r="P5583" s="2"/>
    </row>
    <row r="5584">
      <c r="A5584" s="3" t="s">
        <v>7327</v>
      </c>
      <c r="B5584" s="11" t="str">
        <f t="shared" si="1"/>
        <v>20110821</v>
      </c>
      <c r="C5584" s="12">
        <f t="shared" si="2"/>
        <v>40776</v>
      </c>
      <c r="D5584" s="3" t="str">
        <f t="shared" si="3"/>
        <v>14</v>
      </c>
      <c r="E5584" s="13">
        <v>803.0</v>
      </c>
      <c r="F5584" s="14">
        <f>'Costo de tareas'!$B$15</f>
        <v>0.1964027778</v>
      </c>
      <c r="G5584" s="15">
        <f>'Producción diaria'!$T$3*$L$2*$M$2*$N$2*E5584*1000/'Costo de tareas'!$B$14</f>
        <v>1207.360234</v>
      </c>
      <c r="H5584" s="16">
        <f>IF(G5584 &gt; 'Costo de tareas'!$B$13, 'Costo de tareas'!$B$13, IF(G5584 &lt; 'Costo de tareas'!$B$13*0.2, 0, 'Costo de tareas'!$B$13- G5584))</f>
        <v>39.28055556</v>
      </c>
      <c r="I5584" s="17">
        <f>IF(H5584=0,'Costo de tareas'!$B$13,'Costo de tareas'!$B$13-H5584)</f>
        <v>0</v>
      </c>
      <c r="J5584" s="2"/>
      <c r="K5584" s="2"/>
      <c r="P5584" s="2"/>
    </row>
    <row r="5585">
      <c r="A5585" s="3" t="s">
        <v>7328</v>
      </c>
      <c r="B5585" s="11" t="str">
        <f t="shared" si="1"/>
        <v>20110821</v>
      </c>
      <c r="C5585" s="12">
        <f t="shared" si="2"/>
        <v>40776</v>
      </c>
      <c r="D5585" s="3" t="str">
        <f t="shared" si="3"/>
        <v>15</v>
      </c>
      <c r="E5585" s="13">
        <v>675.0</v>
      </c>
      <c r="F5585" s="14">
        <f>'Costo de tareas'!$B$15</f>
        <v>0.1964027778</v>
      </c>
      <c r="G5585" s="15">
        <f>'Producción diaria'!$T$3*$L$2*$M$2*$N$2*E5585*1000/'Costo de tareas'!$B$14</f>
        <v>1014.904306</v>
      </c>
      <c r="H5585" s="16">
        <f>IF(G5585 &gt; 'Costo de tareas'!$B$13, 'Costo de tareas'!$B$13, IF(G5585 &lt; 'Costo de tareas'!$B$13*0.2, 0, 'Costo de tareas'!$B$13- G5585))</f>
        <v>39.28055556</v>
      </c>
      <c r="I5585" s="17">
        <f>IF(H5585=0,'Costo de tareas'!$B$13,'Costo de tareas'!$B$13-H5585)</f>
        <v>0</v>
      </c>
      <c r="J5585" s="2"/>
      <c r="K5585" s="2"/>
      <c r="P5585" s="2"/>
    </row>
    <row r="5586">
      <c r="A5586" s="3" t="s">
        <v>7329</v>
      </c>
      <c r="B5586" s="11" t="str">
        <f t="shared" si="1"/>
        <v>20110821</v>
      </c>
      <c r="C5586" s="12">
        <f t="shared" si="2"/>
        <v>40776</v>
      </c>
      <c r="D5586" s="3" t="str">
        <f t="shared" si="3"/>
        <v>16</v>
      </c>
      <c r="E5586" s="13">
        <v>436.0</v>
      </c>
      <c r="F5586" s="14">
        <f>'Costo de tareas'!$B$15</f>
        <v>0.1964027778</v>
      </c>
      <c r="G5586" s="15">
        <f>'Producción diaria'!$T$3*$L$2*$M$2*$N$2*E5586*1000/'Costo de tareas'!$B$14</f>
        <v>655.5530037</v>
      </c>
      <c r="H5586" s="16">
        <f>IF(G5586 &gt; 'Costo de tareas'!$B$13, 'Costo de tareas'!$B$13, IF(G5586 &lt; 'Costo de tareas'!$B$13*0.2, 0, 'Costo de tareas'!$B$13- G5586))</f>
        <v>39.28055556</v>
      </c>
      <c r="I5586" s="17">
        <f>IF(H5586=0,'Costo de tareas'!$B$13,'Costo de tareas'!$B$13-H5586)</f>
        <v>0</v>
      </c>
      <c r="J5586" s="2"/>
      <c r="K5586" s="2"/>
      <c r="P5586" s="2"/>
    </row>
    <row r="5587">
      <c r="A5587" s="3" t="s">
        <v>7330</v>
      </c>
      <c r="B5587" s="11" t="str">
        <f t="shared" si="1"/>
        <v>20110821</v>
      </c>
      <c r="C5587" s="12">
        <f t="shared" si="2"/>
        <v>40776</v>
      </c>
      <c r="D5587" s="3" t="str">
        <f t="shared" si="3"/>
        <v>17</v>
      </c>
      <c r="E5587" s="13">
        <v>132.0</v>
      </c>
      <c r="F5587" s="14">
        <f>'Costo de tareas'!$B$15</f>
        <v>0.1964027778</v>
      </c>
      <c r="G5587" s="15">
        <f>'Producción diaria'!$T$3*$L$2*$M$2*$N$2*E5587*1000/'Costo de tareas'!$B$14</f>
        <v>198.4701754</v>
      </c>
      <c r="H5587" s="16">
        <f>IF(G5587 &gt; 'Costo de tareas'!$B$13, 'Costo de tareas'!$B$13, IF(G5587 &lt; 'Costo de tareas'!$B$13*0.2, 0, 'Costo de tareas'!$B$13- G5587))</f>
        <v>39.28055556</v>
      </c>
      <c r="I5587" s="17">
        <f>IF(H5587=0,'Costo de tareas'!$B$13,'Costo de tareas'!$B$13-H5587)</f>
        <v>0</v>
      </c>
      <c r="J5587" s="2"/>
      <c r="K5587" s="2"/>
      <c r="P5587" s="2"/>
    </row>
    <row r="5588">
      <c r="A5588" s="3" t="s">
        <v>7332</v>
      </c>
      <c r="B5588" s="11" t="str">
        <f t="shared" si="1"/>
        <v>20110821</v>
      </c>
      <c r="C5588" s="12">
        <f t="shared" si="2"/>
        <v>40776</v>
      </c>
      <c r="D5588" s="3" t="str">
        <f t="shared" si="3"/>
        <v>18</v>
      </c>
      <c r="E5588" s="13">
        <v>62.0</v>
      </c>
      <c r="F5588" s="14">
        <f>'Costo de tareas'!$B$15</f>
        <v>0.1964027778</v>
      </c>
      <c r="G5588" s="15">
        <f>'Producción diaria'!$T$3*$L$2*$M$2*$N$2*E5588*1000/'Costo de tareas'!$B$14</f>
        <v>93.22083998</v>
      </c>
      <c r="H5588" s="16">
        <f>IF(G5588 &gt; 'Costo de tareas'!$B$13, 'Costo de tareas'!$B$13, IF(G5588 &lt; 'Costo de tareas'!$B$13*0.2, 0, 'Costo de tareas'!$B$13- G5588))</f>
        <v>39.28055556</v>
      </c>
      <c r="I5588" s="17">
        <f>IF(H5588=0,'Costo de tareas'!$B$13,'Costo de tareas'!$B$13-H5588)</f>
        <v>0</v>
      </c>
      <c r="J5588" s="2"/>
      <c r="K5588" s="2"/>
      <c r="P5588" s="2"/>
    </row>
    <row r="5589">
      <c r="A5589" s="3" t="s">
        <v>7333</v>
      </c>
      <c r="B5589" s="11" t="str">
        <f t="shared" si="1"/>
        <v>20110821</v>
      </c>
      <c r="C5589" s="12">
        <f t="shared" si="2"/>
        <v>40776</v>
      </c>
      <c r="D5589" s="3" t="str">
        <f t="shared" si="3"/>
        <v>19</v>
      </c>
      <c r="E5589" s="13">
        <v>0.0</v>
      </c>
      <c r="F5589" s="14">
        <f>'Costo de tareas'!$B$15</f>
        <v>0.1964027778</v>
      </c>
      <c r="G5589" s="15">
        <f>'Producción diaria'!$T$3*$L$2*$M$2*$N$2*E5589*1000/'Costo de tareas'!$B$14</f>
        <v>0</v>
      </c>
      <c r="H5589" s="16">
        <f>IF(G5589 &gt; 'Costo de tareas'!$B$13, 'Costo de tareas'!$B$13, IF(G5589 &lt; 'Costo de tareas'!$B$13*0.2, 0, 'Costo de tareas'!$B$13- G5589))</f>
        <v>0</v>
      </c>
      <c r="I5589" s="17">
        <f>IF(H5589=0,'Costo de tareas'!$B$13,'Costo de tareas'!$B$13-H5589)</f>
        <v>39.28055556</v>
      </c>
      <c r="J5589" s="2"/>
      <c r="K5589" s="2"/>
      <c r="P5589" s="2"/>
    </row>
    <row r="5590">
      <c r="A5590" s="3" t="s">
        <v>7335</v>
      </c>
      <c r="B5590" s="11" t="str">
        <f t="shared" si="1"/>
        <v>20110821</v>
      </c>
      <c r="C5590" s="12">
        <f t="shared" si="2"/>
        <v>40776</v>
      </c>
      <c r="D5590" s="3" t="str">
        <f t="shared" si="3"/>
        <v>20</v>
      </c>
      <c r="E5590" s="13">
        <v>0.0</v>
      </c>
      <c r="F5590" s="14">
        <f>'Costo de tareas'!$B$15</f>
        <v>0.1964027778</v>
      </c>
      <c r="G5590" s="15">
        <f>'Producción diaria'!$T$3*$L$2*$M$2*$N$2*E5590*1000/'Costo de tareas'!$B$14</f>
        <v>0</v>
      </c>
      <c r="H5590" s="16">
        <f>IF(G5590 &gt; 'Costo de tareas'!$B$13, 'Costo de tareas'!$B$13, IF(G5590 &lt; 'Costo de tareas'!$B$13*0.2, 0, 'Costo de tareas'!$B$13- G5590))</f>
        <v>0</v>
      </c>
      <c r="I5590" s="17">
        <f>IF(H5590=0,'Costo de tareas'!$B$13,'Costo de tareas'!$B$13-H5590)</f>
        <v>39.28055556</v>
      </c>
      <c r="J5590" s="2"/>
      <c r="K5590" s="2"/>
      <c r="P5590" s="2"/>
    </row>
    <row r="5591">
      <c r="A5591" s="3" t="s">
        <v>7336</v>
      </c>
      <c r="B5591" s="11" t="str">
        <f t="shared" si="1"/>
        <v>20110821</v>
      </c>
      <c r="C5591" s="12">
        <f t="shared" si="2"/>
        <v>40776</v>
      </c>
      <c r="D5591" s="3" t="str">
        <f t="shared" si="3"/>
        <v>21</v>
      </c>
      <c r="E5591" s="13">
        <v>0.0</v>
      </c>
      <c r="F5591" s="14">
        <f>'Costo de tareas'!$B$15</f>
        <v>0.1964027778</v>
      </c>
      <c r="G5591" s="15">
        <f>'Producción diaria'!$T$3*$L$2*$M$2*$N$2*E5591*1000/'Costo de tareas'!$B$14</f>
        <v>0</v>
      </c>
      <c r="H5591" s="16">
        <f>IF(G5591 &gt; 'Costo de tareas'!$B$13, 'Costo de tareas'!$B$13, IF(G5591 &lt; 'Costo de tareas'!$B$13*0.2, 0, 'Costo de tareas'!$B$13- G5591))</f>
        <v>0</v>
      </c>
      <c r="I5591" s="17">
        <f>IF(H5591=0,'Costo de tareas'!$B$13,'Costo de tareas'!$B$13-H5591)</f>
        <v>39.28055556</v>
      </c>
      <c r="J5591" s="2"/>
      <c r="K5591" s="2"/>
      <c r="P5591" s="2"/>
    </row>
    <row r="5592">
      <c r="A5592" s="3" t="s">
        <v>7337</v>
      </c>
      <c r="B5592" s="11" t="str">
        <f t="shared" si="1"/>
        <v>20110821</v>
      </c>
      <c r="C5592" s="12">
        <f t="shared" si="2"/>
        <v>40776</v>
      </c>
      <c r="D5592" s="3" t="str">
        <f t="shared" si="3"/>
        <v>22</v>
      </c>
      <c r="E5592" s="13">
        <v>0.0</v>
      </c>
      <c r="F5592" s="14">
        <f>'Costo de tareas'!$B$15</f>
        <v>0.1964027778</v>
      </c>
      <c r="G5592" s="15">
        <f>'Producción diaria'!$T$3*$L$2*$M$2*$N$2*E5592*1000/'Costo de tareas'!$B$14</f>
        <v>0</v>
      </c>
      <c r="H5592" s="16">
        <f>IF(G5592 &gt; 'Costo de tareas'!$B$13, 'Costo de tareas'!$B$13, IF(G5592 &lt; 'Costo de tareas'!$B$13*0.2, 0, 'Costo de tareas'!$B$13- G5592))</f>
        <v>0</v>
      </c>
      <c r="I5592" s="17">
        <f>IF(H5592=0,'Costo de tareas'!$B$13,'Costo de tareas'!$B$13-H5592)</f>
        <v>39.28055556</v>
      </c>
      <c r="J5592" s="2"/>
      <c r="K5592" s="2"/>
      <c r="P5592" s="2"/>
    </row>
    <row r="5593">
      <c r="A5593" s="3" t="s">
        <v>7339</v>
      </c>
      <c r="B5593" s="11" t="str">
        <f t="shared" si="1"/>
        <v>20110821</v>
      </c>
      <c r="C5593" s="12">
        <f t="shared" si="2"/>
        <v>40776</v>
      </c>
      <c r="D5593" s="3" t="str">
        <f t="shared" si="3"/>
        <v>23</v>
      </c>
      <c r="E5593" s="13">
        <v>0.0</v>
      </c>
      <c r="F5593" s="14">
        <f>'Costo de tareas'!$B$15</f>
        <v>0.1964027778</v>
      </c>
      <c r="G5593" s="15">
        <f>'Producción diaria'!$T$3*$L$2*$M$2*$N$2*E5593*1000/'Costo de tareas'!$B$14</f>
        <v>0</v>
      </c>
      <c r="H5593" s="16">
        <f>IF(G5593 &gt; 'Costo de tareas'!$B$13, 'Costo de tareas'!$B$13, IF(G5593 &lt; 'Costo de tareas'!$B$13*0.2, 0, 'Costo de tareas'!$B$13- G5593))</f>
        <v>0</v>
      </c>
      <c r="I5593" s="17">
        <f>IF(H5593=0,'Costo de tareas'!$B$13,'Costo de tareas'!$B$13-H5593)</f>
        <v>39.28055556</v>
      </c>
      <c r="J5593" s="2"/>
      <c r="K5593" s="2"/>
      <c r="P5593" s="2"/>
    </row>
    <row r="5594">
      <c r="A5594" s="3" t="s">
        <v>7340</v>
      </c>
      <c r="B5594" s="11" t="str">
        <f t="shared" si="1"/>
        <v>20110822</v>
      </c>
      <c r="C5594" s="12">
        <f t="shared" si="2"/>
        <v>40777</v>
      </c>
      <c r="D5594" s="3" t="str">
        <f t="shared" si="3"/>
        <v>00</v>
      </c>
      <c r="E5594" s="13">
        <v>0.0</v>
      </c>
      <c r="F5594" s="14">
        <f>'Costo de tareas'!$B$15</f>
        <v>0.1964027778</v>
      </c>
      <c r="G5594" s="15">
        <f>'Producción diaria'!$T$3*$L$2*$M$2*$N$2*E5594*1000/'Costo de tareas'!$B$14</f>
        <v>0</v>
      </c>
      <c r="H5594" s="16">
        <f>IF(G5594 &gt; 'Costo de tareas'!$B$13, 'Costo de tareas'!$B$13, IF(G5594 &lt; 'Costo de tareas'!$B$13*0.2, 0, 'Costo de tareas'!$B$13- G5594))</f>
        <v>0</v>
      </c>
      <c r="I5594" s="17">
        <f>IF(H5594=0,'Costo de tareas'!$B$13,'Costo de tareas'!$B$13-H5594)</f>
        <v>39.28055556</v>
      </c>
      <c r="J5594" s="2"/>
      <c r="K5594" s="2"/>
      <c r="P5594" s="2"/>
    </row>
    <row r="5595">
      <c r="A5595" s="3" t="s">
        <v>7341</v>
      </c>
      <c r="B5595" s="11" t="str">
        <f t="shared" si="1"/>
        <v>20110822</v>
      </c>
      <c r="C5595" s="12">
        <f t="shared" si="2"/>
        <v>40777</v>
      </c>
      <c r="D5595" s="3" t="str">
        <f t="shared" si="3"/>
        <v>01</v>
      </c>
      <c r="E5595" s="13">
        <v>0.0</v>
      </c>
      <c r="F5595" s="14">
        <f>'Costo de tareas'!$B$15</f>
        <v>0.1964027778</v>
      </c>
      <c r="G5595" s="15">
        <f>'Producción diaria'!$T$3*$L$2*$M$2*$N$2*E5595*1000/'Costo de tareas'!$B$14</f>
        <v>0</v>
      </c>
      <c r="H5595" s="16">
        <f>IF(G5595 &gt; 'Costo de tareas'!$B$13, 'Costo de tareas'!$B$13, IF(G5595 &lt; 'Costo de tareas'!$B$13*0.2, 0, 'Costo de tareas'!$B$13- G5595))</f>
        <v>0</v>
      </c>
      <c r="I5595" s="17">
        <f>IF(H5595=0,'Costo de tareas'!$B$13,'Costo de tareas'!$B$13-H5595)</f>
        <v>39.28055556</v>
      </c>
      <c r="J5595" s="2"/>
      <c r="K5595" s="2"/>
      <c r="P5595" s="2"/>
    </row>
    <row r="5596">
      <c r="A5596" s="3" t="s">
        <v>7342</v>
      </c>
      <c r="B5596" s="11" t="str">
        <f t="shared" si="1"/>
        <v>20110822</v>
      </c>
      <c r="C5596" s="12">
        <f t="shared" si="2"/>
        <v>40777</v>
      </c>
      <c r="D5596" s="3" t="str">
        <f t="shared" si="3"/>
        <v>02</v>
      </c>
      <c r="E5596" s="13">
        <v>0.0</v>
      </c>
      <c r="F5596" s="14">
        <f>'Costo de tareas'!$B$15</f>
        <v>0.1964027778</v>
      </c>
      <c r="G5596" s="15">
        <f>'Producción diaria'!$T$3*$L$2*$M$2*$N$2*E5596*1000/'Costo de tareas'!$B$14</f>
        <v>0</v>
      </c>
      <c r="H5596" s="16">
        <f>IF(G5596 &gt; 'Costo de tareas'!$B$13, 'Costo de tareas'!$B$13, IF(G5596 &lt; 'Costo de tareas'!$B$13*0.2, 0, 'Costo de tareas'!$B$13- G5596))</f>
        <v>0</v>
      </c>
      <c r="I5596" s="17">
        <f>IF(H5596=0,'Costo de tareas'!$B$13,'Costo de tareas'!$B$13-H5596)</f>
        <v>39.28055556</v>
      </c>
      <c r="J5596" s="2"/>
      <c r="K5596" s="2"/>
      <c r="P5596" s="2"/>
    </row>
    <row r="5597">
      <c r="A5597" s="3" t="s">
        <v>7344</v>
      </c>
      <c r="B5597" s="11" t="str">
        <f t="shared" si="1"/>
        <v>20110822</v>
      </c>
      <c r="C5597" s="12">
        <f t="shared" si="2"/>
        <v>40777</v>
      </c>
      <c r="D5597" s="3" t="str">
        <f t="shared" si="3"/>
        <v>03</v>
      </c>
      <c r="E5597" s="13">
        <v>0.0</v>
      </c>
      <c r="F5597" s="14">
        <f>'Costo de tareas'!$B$15</f>
        <v>0.1964027778</v>
      </c>
      <c r="G5597" s="15">
        <f>'Producción diaria'!$T$3*$L$2*$M$2*$N$2*E5597*1000/'Costo de tareas'!$B$14</f>
        <v>0</v>
      </c>
      <c r="H5597" s="16">
        <f>IF(G5597 &gt; 'Costo de tareas'!$B$13, 'Costo de tareas'!$B$13, IF(G5597 &lt; 'Costo de tareas'!$B$13*0.2, 0, 'Costo de tareas'!$B$13- G5597))</f>
        <v>0</v>
      </c>
      <c r="I5597" s="17">
        <f>IF(H5597=0,'Costo de tareas'!$B$13,'Costo de tareas'!$B$13-H5597)</f>
        <v>39.28055556</v>
      </c>
      <c r="J5597" s="2"/>
      <c r="K5597" s="2"/>
      <c r="P5597" s="2"/>
    </row>
    <row r="5598">
      <c r="A5598" s="3" t="s">
        <v>7345</v>
      </c>
      <c r="B5598" s="11" t="str">
        <f t="shared" si="1"/>
        <v>20110822</v>
      </c>
      <c r="C5598" s="12">
        <f t="shared" si="2"/>
        <v>40777</v>
      </c>
      <c r="D5598" s="3" t="str">
        <f t="shared" si="3"/>
        <v>04</v>
      </c>
      <c r="E5598" s="13">
        <v>0.0</v>
      </c>
      <c r="F5598" s="14">
        <f>'Costo de tareas'!$B$15</f>
        <v>0.1964027778</v>
      </c>
      <c r="G5598" s="15">
        <f>'Producción diaria'!$T$3*$L$2*$M$2*$N$2*E5598*1000/'Costo de tareas'!$B$14</f>
        <v>0</v>
      </c>
      <c r="H5598" s="16">
        <f>IF(G5598 &gt; 'Costo de tareas'!$B$13, 'Costo de tareas'!$B$13, IF(G5598 &lt; 'Costo de tareas'!$B$13*0.2, 0, 'Costo de tareas'!$B$13- G5598))</f>
        <v>0</v>
      </c>
      <c r="I5598" s="17">
        <f>IF(H5598=0,'Costo de tareas'!$B$13,'Costo de tareas'!$B$13-H5598)</f>
        <v>39.28055556</v>
      </c>
      <c r="J5598" s="2"/>
      <c r="K5598" s="2"/>
      <c r="P5598" s="2"/>
    </row>
    <row r="5599">
      <c r="A5599" s="3" t="s">
        <v>7346</v>
      </c>
      <c r="B5599" s="11" t="str">
        <f t="shared" si="1"/>
        <v>20110822</v>
      </c>
      <c r="C5599" s="12">
        <f t="shared" si="2"/>
        <v>40777</v>
      </c>
      <c r="D5599" s="3" t="str">
        <f t="shared" si="3"/>
        <v>05</v>
      </c>
      <c r="E5599" s="13">
        <v>0.0</v>
      </c>
      <c r="F5599" s="14">
        <f>'Costo de tareas'!$B$15</f>
        <v>0.1964027778</v>
      </c>
      <c r="G5599" s="15">
        <f>'Producción diaria'!$T$3*$L$2*$M$2*$N$2*E5599*1000/'Costo de tareas'!$B$14</f>
        <v>0</v>
      </c>
      <c r="H5599" s="16">
        <f>IF(G5599 &gt; 'Costo de tareas'!$B$13, 'Costo de tareas'!$B$13, IF(G5599 &lt; 'Costo de tareas'!$B$13*0.2, 0, 'Costo de tareas'!$B$13- G5599))</f>
        <v>0</v>
      </c>
      <c r="I5599" s="17">
        <f>IF(H5599=0,'Costo de tareas'!$B$13,'Costo de tareas'!$B$13-H5599)</f>
        <v>39.28055556</v>
      </c>
      <c r="J5599" s="2"/>
      <c r="K5599" s="2"/>
      <c r="P5599" s="2"/>
    </row>
    <row r="5600">
      <c r="A5600" s="3" t="s">
        <v>7347</v>
      </c>
      <c r="B5600" s="11" t="str">
        <f t="shared" si="1"/>
        <v>20110822</v>
      </c>
      <c r="C5600" s="12">
        <f t="shared" si="2"/>
        <v>40777</v>
      </c>
      <c r="D5600" s="3" t="str">
        <f t="shared" si="3"/>
        <v>06</v>
      </c>
      <c r="E5600" s="13">
        <v>47.0</v>
      </c>
      <c r="F5600" s="14">
        <f>'Costo de tareas'!$B$15</f>
        <v>0.1964027778</v>
      </c>
      <c r="G5600" s="15">
        <f>'Producción diaria'!$T$3*$L$2*$M$2*$N$2*E5600*1000/'Costo de tareas'!$B$14</f>
        <v>70.66741095</v>
      </c>
      <c r="H5600" s="16">
        <f>IF(G5600 &gt; 'Costo de tareas'!$B$13, 'Costo de tareas'!$B$13, IF(G5600 &lt; 'Costo de tareas'!$B$13*0.2, 0, 'Costo de tareas'!$B$13- G5600))</f>
        <v>39.28055556</v>
      </c>
      <c r="I5600" s="17">
        <f>IF(H5600=0,'Costo de tareas'!$B$13,'Costo de tareas'!$B$13-H5600)</f>
        <v>0</v>
      </c>
      <c r="J5600" s="2"/>
      <c r="K5600" s="2"/>
      <c r="P5600" s="2"/>
    </row>
    <row r="5601">
      <c r="A5601" s="3" t="s">
        <v>7348</v>
      </c>
      <c r="B5601" s="11" t="str">
        <f t="shared" si="1"/>
        <v>20110822</v>
      </c>
      <c r="C5601" s="12">
        <f t="shared" si="2"/>
        <v>40777</v>
      </c>
      <c r="D5601" s="3" t="str">
        <f t="shared" si="3"/>
        <v>07</v>
      </c>
      <c r="E5601" s="13">
        <v>248.0</v>
      </c>
      <c r="F5601" s="14">
        <f>'Costo de tareas'!$B$15</f>
        <v>0.1964027778</v>
      </c>
      <c r="G5601" s="15">
        <f>'Producción diaria'!$T$3*$L$2*$M$2*$N$2*E5601*1000/'Costo de tareas'!$B$14</f>
        <v>372.8833599</v>
      </c>
      <c r="H5601" s="16">
        <f>IF(G5601 &gt; 'Costo de tareas'!$B$13, 'Costo de tareas'!$B$13, IF(G5601 &lt; 'Costo de tareas'!$B$13*0.2, 0, 'Costo de tareas'!$B$13- G5601))</f>
        <v>39.28055556</v>
      </c>
      <c r="I5601" s="17">
        <f>IF(H5601=0,'Costo de tareas'!$B$13,'Costo de tareas'!$B$13-H5601)</f>
        <v>0</v>
      </c>
      <c r="J5601" s="2"/>
      <c r="K5601" s="2"/>
      <c r="P5601" s="2"/>
    </row>
    <row r="5602">
      <c r="A5602" s="3" t="s">
        <v>7349</v>
      </c>
      <c r="B5602" s="11" t="str">
        <f t="shared" si="1"/>
        <v>20110822</v>
      </c>
      <c r="C5602" s="12">
        <f t="shared" si="2"/>
        <v>40777</v>
      </c>
      <c r="D5602" s="3" t="str">
        <f t="shared" si="3"/>
        <v>08</v>
      </c>
      <c r="E5602" s="13">
        <v>464.0</v>
      </c>
      <c r="F5602" s="14">
        <f>'Costo de tareas'!$B$15</f>
        <v>0.1964027778</v>
      </c>
      <c r="G5602" s="15">
        <f>'Producción diaria'!$T$3*$L$2*$M$2*$N$2*E5602*1000/'Costo de tareas'!$B$14</f>
        <v>697.6527379</v>
      </c>
      <c r="H5602" s="16">
        <f>IF(G5602 &gt; 'Costo de tareas'!$B$13, 'Costo de tareas'!$B$13, IF(G5602 &lt; 'Costo de tareas'!$B$13*0.2, 0, 'Costo de tareas'!$B$13- G5602))</f>
        <v>39.28055556</v>
      </c>
      <c r="I5602" s="17">
        <f>IF(H5602=0,'Costo de tareas'!$B$13,'Costo de tareas'!$B$13-H5602)</f>
        <v>0</v>
      </c>
      <c r="J5602" s="2"/>
      <c r="K5602" s="2"/>
      <c r="P5602" s="2"/>
    </row>
    <row r="5603">
      <c r="A5603" s="3" t="s">
        <v>7350</v>
      </c>
      <c r="B5603" s="11" t="str">
        <f t="shared" si="1"/>
        <v>20110822</v>
      </c>
      <c r="C5603" s="12">
        <f t="shared" si="2"/>
        <v>40777</v>
      </c>
      <c r="D5603" s="3" t="str">
        <f t="shared" si="3"/>
        <v>09</v>
      </c>
      <c r="E5603" s="13">
        <v>626.0</v>
      </c>
      <c r="F5603" s="14">
        <f>'Costo de tareas'!$B$15</f>
        <v>0.1964027778</v>
      </c>
      <c r="G5603" s="15">
        <f>'Producción diaria'!$T$3*$L$2*$M$2*$N$2*E5603*1000/'Costo de tareas'!$B$14</f>
        <v>941.2297714</v>
      </c>
      <c r="H5603" s="16">
        <f>IF(G5603 &gt; 'Costo de tareas'!$B$13, 'Costo de tareas'!$B$13, IF(G5603 &lt; 'Costo de tareas'!$B$13*0.2, 0, 'Costo de tareas'!$B$13- G5603))</f>
        <v>39.28055556</v>
      </c>
      <c r="I5603" s="17">
        <f>IF(H5603=0,'Costo de tareas'!$B$13,'Costo de tareas'!$B$13-H5603)</f>
        <v>0</v>
      </c>
      <c r="J5603" s="2"/>
      <c r="K5603" s="2"/>
      <c r="P5603" s="2"/>
    </row>
    <row r="5604">
      <c r="A5604" s="3" t="s">
        <v>7351</v>
      </c>
      <c r="B5604" s="11" t="str">
        <f t="shared" si="1"/>
        <v>20110822</v>
      </c>
      <c r="C5604" s="12">
        <f t="shared" si="2"/>
        <v>40777</v>
      </c>
      <c r="D5604" s="3" t="str">
        <f t="shared" si="3"/>
        <v>10</v>
      </c>
      <c r="E5604" s="13">
        <v>785.0</v>
      </c>
      <c r="F5604" s="14">
        <f>'Costo de tareas'!$B$15</f>
        <v>0.1964027778</v>
      </c>
      <c r="G5604" s="15">
        <f>'Producción diaria'!$T$3*$L$2*$M$2*$N$2*E5604*1000/'Costo de tareas'!$B$14</f>
        <v>1180.296119</v>
      </c>
      <c r="H5604" s="16">
        <f>IF(G5604 &gt; 'Costo de tareas'!$B$13, 'Costo de tareas'!$B$13, IF(G5604 &lt; 'Costo de tareas'!$B$13*0.2, 0, 'Costo de tareas'!$B$13- G5604))</f>
        <v>39.28055556</v>
      </c>
      <c r="I5604" s="17">
        <f>IF(H5604=0,'Costo de tareas'!$B$13,'Costo de tareas'!$B$13-H5604)</f>
        <v>0</v>
      </c>
      <c r="J5604" s="2"/>
      <c r="K5604" s="2"/>
      <c r="P5604" s="2"/>
    </row>
    <row r="5605">
      <c r="A5605" s="3" t="s">
        <v>7352</v>
      </c>
      <c r="B5605" s="11" t="str">
        <f t="shared" si="1"/>
        <v>20110822</v>
      </c>
      <c r="C5605" s="12">
        <f t="shared" si="2"/>
        <v>40777</v>
      </c>
      <c r="D5605" s="3" t="str">
        <f t="shared" si="3"/>
        <v>11</v>
      </c>
      <c r="E5605" s="13">
        <v>889.0</v>
      </c>
      <c r="F5605" s="14">
        <f>'Costo de tareas'!$B$15</f>
        <v>0.1964027778</v>
      </c>
      <c r="G5605" s="15">
        <f>'Producción diaria'!$T$3*$L$2*$M$2*$N$2*E5605*1000/'Costo de tareas'!$B$14</f>
        <v>1336.66656</v>
      </c>
      <c r="H5605" s="16">
        <f>IF(G5605 &gt; 'Costo de tareas'!$B$13, 'Costo de tareas'!$B$13, IF(G5605 &lt; 'Costo de tareas'!$B$13*0.2, 0, 'Costo de tareas'!$B$13- G5605))</f>
        <v>39.28055556</v>
      </c>
      <c r="I5605" s="17">
        <f>IF(H5605=0,'Costo de tareas'!$B$13,'Costo de tareas'!$B$13-H5605)</f>
        <v>0</v>
      </c>
      <c r="J5605" s="2"/>
      <c r="K5605" s="2"/>
      <c r="P5605" s="2"/>
    </row>
    <row r="5606">
      <c r="A5606" s="3" t="s">
        <v>7353</v>
      </c>
      <c r="B5606" s="11" t="str">
        <f t="shared" si="1"/>
        <v>20110822</v>
      </c>
      <c r="C5606" s="12">
        <f t="shared" si="2"/>
        <v>40777</v>
      </c>
      <c r="D5606" s="3" t="str">
        <f t="shared" si="3"/>
        <v>12</v>
      </c>
      <c r="E5606" s="13">
        <v>924.0</v>
      </c>
      <c r="F5606" s="14">
        <f>'Costo de tareas'!$B$15</f>
        <v>0.1964027778</v>
      </c>
      <c r="G5606" s="15">
        <f>'Producción diaria'!$T$3*$L$2*$M$2*$N$2*E5606*1000/'Costo de tareas'!$B$14</f>
        <v>1389.291228</v>
      </c>
      <c r="H5606" s="16">
        <f>IF(G5606 &gt; 'Costo de tareas'!$B$13, 'Costo de tareas'!$B$13, IF(G5606 &lt; 'Costo de tareas'!$B$13*0.2, 0, 'Costo de tareas'!$B$13- G5606))</f>
        <v>39.28055556</v>
      </c>
      <c r="I5606" s="17">
        <f>IF(H5606=0,'Costo de tareas'!$B$13,'Costo de tareas'!$B$13-H5606)</f>
        <v>0</v>
      </c>
      <c r="J5606" s="2"/>
      <c r="K5606" s="2"/>
      <c r="P5606" s="2"/>
    </row>
    <row r="5607">
      <c r="A5607" s="3" t="s">
        <v>7354</v>
      </c>
      <c r="B5607" s="11" t="str">
        <f t="shared" si="1"/>
        <v>20110822</v>
      </c>
      <c r="C5607" s="12">
        <f t="shared" si="2"/>
        <v>40777</v>
      </c>
      <c r="D5607" s="3" t="str">
        <f t="shared" si="3"/>
        <v>13</v>
      </c>
      <c r="E5607" s="13">
        <v>907.0</v>
      </c>
      <c r="F5607" s="14">
        <f>'Costo de tareas'!$B$15</f>
        <v>0.1964027778</v>
      </c>
      <c r="G5607" s="15">
        <f>'Producción diaria'!$T$3*$L$2*$M$2*$N$2*E5607*1000/'Costo de tareas'!$B$14</f>
        <v>1363.730675</v>
      </c>
      <c r="H5607" s="16">
        <f>IF(G5607 &gt; 'Costo de tareas'!$B$13, 'Costo de tareas'!$B$13, IF(G5607 &lt; 'Costo de tareas'!$B$13*0.2, 0, 'Costo de tareas'!$B$13- G5607))</f>
        <v>39.28055556</v>
      </c>
      <c r="I5607" s="17">
        <f>IF(H5607=0,'Costo de tareas'!$B$13,'Costo de tareas'!$B$13-H5607)</f>
        <v>0</v>
      </c>
      <c r="J5607" s="2"/>
      <c r="K5607" s="2"/>
      <c r="P5607" s="2"/>
    </row>
    <row r="5608">
      <c r="A5608" s="3" t="s">
        <v>7355</v>
      </c>
      <c r="B5608" s="11" t="str">
        <f t="shared" si="1"/>
        <v>20110822</v>
      </c>
      <c r="C5608" s="12">
        <f t="shared" si="2"/>
        <v>40777</v>
      </c>
      <c r="D5608" s="3" t="str">
        <f t="shared" si="3"/>
        <v>14</v>
      </c>
      <c r="E5608" s="13">
        <v>833.0</v>
      </c>
      <c r="F5608" s="14">
        <f>'Costo de tareas'!$B$15</f>
        <v>0.1964027778</v>
      </c>
      <c r="G5608" s="15">
        <f>'Producción diaria'!$T$3*$L$2*$M$2*$N$2*E5608*1000/'Costo de tareas'!$B$14</f>
        <v>1252.467092</v>
      </c>
      <c r="H5608" s="16">
        <f>IF(G5608 &gt; 'Costo de tareas'!$B$13, 'Costo de tareas'!$B$13, IF(G5608 &lt; 'Costo de tareas'!$B$13*0.2, 0, 'Costo de tareas'!$B$13- G5608))</f>
        <v>39.28055556</v>
      </c>
      <c r="I5608" s="17">
        <f>IF(H5608=0,'Costo de tareas'!$B$13,'Costo de tareas'!$B$13-H5608)</f>
        <v>0</v>
      </c>
      <c r="J5608" s="2"/>
      <c r="K5608" s="2"/>
      <c r="P5608" s="2"/>
    </row>
    <row r="5609">
      <c r="A5609" s="3" t="s">
        <v>7356</v>
      </c>
      <c r="B5609" s="11" t="str">
        <f t="shared" si="1"/>
        <v>20110822</v>
      </c>
      <c r="C5609" s="12">
        <f t="shared" si="2"/>
        <v>40777</v>
      </c>
      <c r="D5609" s="3" t="str">
        <f t="shared" si="3"/>
        <v>15</v>
      </c>
      <c r="E5609" s="13">
        <v>692.0</v>
      </c>
      <c r="F5609" s="14">
        <f>'Costo de tareas'!$B$15</f>
        <v>0.1964027778</v>
      </c>
      <c r="G5609" s="15">
        <f>'Producción diaria'!$T$3*$L$2*$M$2*$N$2*E5609*1000/'Costo de tareas'!$B$14</f>
        <v>1040.464859</v>
      </c>
      <c r="H5609" s="16">
        <f>IF(G5609 &gt; 'Costo de tareas'!$B$13, 'Costo de tareas'!$B$13, IF(G5609 &lt; 'Costo de tareas'!$B$13*0.2, 0, 'Costo de tareas'!$B$13- G5609))</f>
        <v>39.28055556</v>
      </c>
      <c r="I5609" s="17">
        <f>IF(H5609=0,'Costo de tareas'!$B$13,'Costo de tareas'!$B$13-H5609)</f>
        <v>0</v>
      </c>
      <c r="J5609" s="2"/>
      <c r="K5609" s="2"/>
      <c r="P5609" s="2"/>
    </row>
    <row r="5610">
      <c r="A5610" s="3" t="s">
        <v>7357</v>
      </c>
      <c r="B5610" s="11" t="str">
        <f t="shared" si="1"/>
        <v>20110822</v>
      </c>
      <c r="C5610" s="12">
        <f t="shared" si="2"/>
        <v>40777</v>
      </c>
      <c r="D5610" s="3" t="str">
        <f t="shared" si="3"/>
        <v>16</v>
      </c>
      <c r="E5610" s="13">
        <v>514.0</v>
      </c>
      <c r="F5610" s="14">
        <f>'Costo de tareas'!$B$15</f>
        <v>0.1964027778</v>
      </c>
      <c r="G5610" s="15">
        <f>'Producción diaria'!$T$3*$L$2*$M$2*$N$2*E5610*1000/'Costo de tareas'!$B$14</f>
        <v>772.8308347</v>
      </c>
      <c r="H5610" s="16">
        <f>IF(G5610 &gt; 'Costo de tareas'!$B$13, 'Costo de tareas'!$B$13, IF(G5610 &lt; 'Costo de tareas'!$B$13*0.2, 0, 'Costo de tareas'!$B$13- G5610))</f>
        <v>39.28055556</v>
      </c>
      <c r="I5610" s="17">
        <f>IF(H5610=0,'Costo de tareas'!$B$13,'Costo de tareas'!$B$13-H5610)</f>
        <v>0</v>
      </c>
      <c r="J5610" s="2"/>
      <c r="K5610" s="2"/>
      <c r="P5610" s="2"/>
    </row>
    <row r="5611">
      <c r="A5611" s="3" t="s">
        <v>7358</v>
      </c>
      <c r="B5611" s="11" t="str">
        <f t="shared" si="1"/>
        <v>20110822</v>
      </c>
      <c r="C5611" s="12">
        <f t="shared" si="2"/>
        <v>40777</v>
      </c>
      <c r="D5611" s="3" t="str">
        <f t="shared" si="3"/>
        <v>17</v>
      </c>
      <c r="E5611" s="13">
        <v>315.0</v>
      </c>
      <c r="F5611" s="14">
        <f>'Costo de tareas'!$B$15</f>
        <v>0.1964027778</v>
      </c>
      <c r="G5611" s="15">
        <f>'Producción diaria'!$T$3*$L$2*$M$2*$N$2*E5611*1000/'Costo de tareas'!$B$14</f>
        <v>473.6220096</v>
      </c>
      <c r="H5611" s="16">
        <f>IF(G5611 &gt; 'Costo de tareas'!$B$13, 'Costo de tareas'!$B$13, IF(G5611 &lt; 'Costo de tareas'!$B$13*0.2, 0, 'Costo de tareas'!$B$13- G5611))</f>
        <v>39.28055556</v>
      </c>
      <c r="I5611" s="17">
        <f>IF(H5611=0,'Costo de tareas'!$B$13,'Costo de tareas'!$B$13-H5611)</f>
        <v>0</v>
      </c>
      <c r="J5611" s="2"/>
      <c r="K5611" s="2"/>
      <c r="P5611" s="2"/>
    </row>
    <row r="5612">
      <c r="A5612" s="3" t="s">
        <v>7359</v>
      </c>
      <c r="B5612" s="11" t="str">
        <f t="shared" si="1"/>
        <v>20110822</v>
      </c>
      <c r="C5612" s="12">
        <f t="shared" si="2"/>
        <v>40777</v>
      </c>
      <c r="D5612" s="3" t="str">
        <f t="shared" si="3"/>
        <v>18</v>
      </c>
      <c r="E5612" s="13">
        <v>113.0</v>
      </c>
      <c r="F5612" s="14">
        <f>'Costo de tareas'!$B$15</f>
        <v>0.1964027778</v>
      </c>
      <c r="G5612" s="15">
        <f>'Producción diaria'!$T$3*$L$2*$M$2*$N$2*E5612*1000/'Costo de tareas'!$B$14</f>
        <v>169.9024987</v>
      </c>
      <c r="H5612" s="16">
        <f>IF(G5612 &gt; 'Costo de tareas'!$B$13, 'Costo de tareas'!$B$13, IF(G5612 &lt; 'Costo de tareas'!$B$13*0.2, 0, 'Costo de tareas'!$B$13- G5612))</f>
        <v>39.28055556</v>
      </c>
      <c r="I5612" s="17">
        <f>IF(H5612=0,'Costo de tareas'!$B$13,'Costo de tareas'!$B$13-H5612)</f>
        <v>0</v>
      </c>
      <c r="J5612" s="2"/>
      <c r="K5612" s="2"/>
      <c r="P5612" s="2"/>
    </row>
    <row r="5613">
      <c r="A5613" s="3" t="s">
        <v>7360</v>
      </c>
      <c r="B5613" s="11" t="str">
        <f t="shared" si="1"/>
        <v>20110822</v>
      </c>
      <c r="C5613" s="12">
        <f t="shared" si="2"/>
        <v>40777</v>
      </c>
      <c r="D5613" s="3" t="str">
        <f t="shared" si="3"/>
        <v>19</v>
      </c>
      <c r="E5613" s="13">
        <v>0.0</v>
      </c>
      <c r="F5613" s="14">
        <f>'Costo de tareas'!$B$15</f>
        <v>0.1964027778</v>
      </c>
      <c r="G5613" s="15">
        <f>'Producción diaria'!$T$3*$L$2*$M$2*$N$2*E5613*1000/'Costo de tareas'!$B$14</f>
        <v>0</v>
      </c>
      <c r="H5613" s="16">
        <f>IF(G5613 &gt; 'Costo de tareas'!$B$13, 'Costo de tareas'!$B$13, IF(G5613 &lt; 'Costo de tareas'!$B$13*0.2, 0, 'Costo de tareas'!$B$13- G5613))</f>
        <v>0</v>
      </c>
      <c r="I5613" s="17">
        <f>IF(H5613=0,'Costo de tareas'!$B$13,'Costo de tareas'!$B$13-H5613)</f>
        <v>39.28055556</v>
      </c>
      <c r="J5613" s="2"/>
      <c r="K5613" s="2"/>
      <c r="P5613" s="2"/>
    </row>
    <row r="5614">
      <c r="A5614" s="3" t="s">
        <v>7361</v>
      </c>
      <c r="B5614" s="11" t="str">
        <f t="shared" si="1"/>
        <v>20110822</v>
      </c>
      <c r="C5614" s="12">
        <f t="shared" si="2"/>
        <v>40777</v>
      </c>
      <c r="D5614" s="3" t="str">
        <f t="shared" si="3"/>
        <v>20</v>
      </c>
      <c r="E5614" s="13">
        <v>0.0</v>
      </c>
      <c r="F5614" s="14">
        <f>'Costo de tareas'!$B$15</f>
        <v>0.1964027778</v>
      </c>
      <c r="G5614" s="15">
        <f>'Producción diaria'!$T$3*$L$2*$M$2*$N$2*E5614*1000/'Costo de tareas'!$B$14</f>
        <v>0</v>
      </c>
      <c r="H5614" s="16">
        <f>IF(G5614 &gt; 'Costo de tareas'!$B$13, 'Costo de tareas'!$B$13, IF(G5614 &lt; 'Costo de tareas'!$B$13*0.2, 0, 'Costo de tareas'!$B$13- G5614))</f>
        <v>0</v>
      </c>
      <c r="I5614" s="17">
        <f>IF(H5614=0,'Costo de tareas'!$B$13,'Costo de tareas'!$B$13-H5614)</f>
        <v>39.28055556</v>
      </c>
      <c r="J5614" s="2"/>
      <c r="K5614" s="2"/>
      <c r="P5614" s="2"/>
    </row>
    <row r="5615">
      <c r="A5615" s="3" t="s">
        <v>7362</v>
      </c>
      <c r="B5615" s="11" t="str">
        <f t="shared" si="1"/>
        <v>20110822</v>
      </c>
      <c r="C5615" s="12">
        <f t="shared" si="2"/>
        <v>40777</v>
      </c>
      <c r="D5615" s="3" t="str">
        <f t="shared" si="3"/>
        <v>21</v>
      </c>
      <c r="E5615" s="13">
        <v>0.0</v>
      </c>
      <c r="F5615" s="14">
        <f>'Costo de tareas'!$B$15</f>
        <v>0.1964027778</v>
      </c>
      <c r="G5615" s="15">
        <f>'Producción diaria'!$T$3*$L$2*$M$2*$N$2*E5615*1000/'Costo de tareas'!$B$14</f>
        <v>0</v>
      </c>
      <c r="H5615" s="16">
        <f>IF(G5615 &gt; 'Costo de tareas'!$B$13, 'Costo de tareas'!$B$13, IF(G5615 &lt; 'Costo de tareas'!$B$13*0.2, 0, 'Costo de tareas'!$B$13- G5615))</f>
        <v>0</v>
      </c>
      <c r="I5615" s="17">
        <f>IF(H5615=0,'Costo de tareas'!$B$13,'Costo de tareas'!$B$13-H5615)</f>
        <v>39.28055556</v>
      </c>
      <c r="J5615" s="2"/>
      <c r="K5615" s="2"/>
      <c r="P5615" s="2"/>
    </row>
    <row r="5616">
      <c r="A5616" s="3" t="s">
        <v>7364</v>
      </c>
      <c r="B5616" s="11" t="str">
        <f t="shared" si="1"/>
        <v>20110822</v>
      </c>
      <c r="C5616" s="12">
        <f t="shared" si="2"/>
        <v>40777</v>
      </c>
      <c r="D5616" s="3" t="str">
        <f t="shared" si="3"/>
        <v>22</v>
      </c>
      <c r="E5616" s="13">
        <v>0.0</v>
      </c>
      <c r="F5616" s="14">
        <f>'Costo de tareas'!$B$15</f>
        <v>0.1964027778</v>
      </c>
      <c r="G5616" s="15">
        <f>'Producción diaria'!$T$3*$L$2*$M$2*$N$2*E5616*1000/'Costo de tareas'!$B$14</f>
        <v>0</v>
      </c>
      <c r="H5616" s="16">
        <f>IF(G5616 &gt; 'Costo de tareas'!$B$13, 'Costo de tareas'!$B$13, IF(G5616 &lt; 'Costo de tareas'!$B$13*0.2, 0, 'Costo de tareas'!$B$13- G5616))</f>
        <v>0</v>
      </c>
      <c r="I5616" s="17">
        <f>IF(H5616=0,'Costo de tareas'!$B$13,'Costo de tareas'!$B$13-H5616)</f>
        <v>39.28055556</v>
      </c>
      <c r="J5616" s="2"/>
      <c r="K5616" s="2"/>
      <c r="P5616" s="2"/>
    </row>
    <row r="5617">
      <c r="A5617" s="3" t="s">
        <v>7365</v>
      </c>
      <c r="B5617" s="11" t="str">
        <f t="shared" si="1"/>
        <v>20110822</v>
      </c>
      <c r="C5617" s="12">
        <f t="shared" si="2"/>
        <v>40777</v>
      </c>
      <c r="D5617" s="3" t="str">
        <f t="shared" si="3"/>
        <v>23</v>
      </c>
      <c r="E5617" s="13">
        <v>0.0</v>
      </c>
      <c r="F5617" s="14">
        <f>'Costo de tareas'!$B$15</f>
        <v>0.1964027778</v>
      </c>
      <c r="G5617" s="15">
        <f>'Producción diaria'!$T$3*$L$2*$M$2*$N$2*E5617*1000/'Costo de tareas'!$B$14</f>
        <v>0</v>
      </c>
      <c r="H5617" s="16">
        <f>IF(G5617 &gt; 'Costo de tareas'!$B$13, 'Costo de tareas'!$B$13, IF(G5617 &lt; 'Costo de tareas'!$B$13*0.2, 0, 'Costo de tareas'!$B$13- G5617))</f>
        <v>0</v>
      </c>
      <c r="I5617" s="17">
        <f>IF(H5617=0,'Costo de tareas'!$B$13,'Costo de tareas'!$B$13-H5617)</f>
        <v>39.28055556</v>
      </c>
      <c r="J5617" s="2"/>
      <c r="K5617" s="2"/>
      <c r="P5617" s="2"/>
    </row>
    <row r="5618">
      <c r="A5618" s="3" t="s">
        <v>7366</v>
      </c>
      <c r="B5618" s="11" t="str">
        <f t="shared" si="1"/>
        <v>20110823</v>
      </c>
      <c r="C5618" s="12">
        <f t="shared" si="2"/>
        <v>40778</v>
      </c>
      <c r="D5618" s="3" t="str">
        <f t="shared" si="3"/>
        <v>00</v>
      </c>
      <c r="E5618" s="13">
        <v>0.0</v>
      </c>
      <c r="F5618" s="14">
        <f>'Costo de tareas'!$B$15</f>
        <v>0.1964027778</v>
      </c>
      <c r="G5618" s="15">
        <f>'Producción diaria'!$T$3*$L$2*$M$2*$N$2*E5618*1000/'Costo de tareas'!$B$14</f>
        <v>0</v>
      </c>
      <c r="H5618" s="16">
        <f>IF(G5618 &gt; 'Costo de tareas'!$B$13, 'Costo de tareas'!$B$13, IF(G5618 &lt; 'Costo de tareas'!$B$13*0.2, 0, 'Costo de tareas'!$B$13- G5618))</f>
        <v>0</v>
      </c>
      <c r="I5618" s="17">
        <f>IF(H5618=0,'Costo de tareas'!$B$13,'Costo de tareas'!$B$13-H5618)</f>
        <v>39.28055556</v>
      </c>
      <c r="J5618" s="2"/>
      <c r="K5618" s="2"/>
      <c r="P5618" s="2"/>
    </row>
    <row r="5619">
      <c r="A5619" s="3" t="s">
        <v>7368</v>
      </c>
      <c r="B5619" s="11" t="str">
        <f t="shared" si="1"/>
        <v>20110823</v>
      </c>
      <c r="C5619" s="12">
        <f t="shared" si="2"/>
        <v>40778</v>
      </c>
      <c r="D5619" s="3" t="str">
        <f t="shared" si="3"/>
        <v>01</v>
      </c>
      <c r="E5619" s="13">
        <v>0.0</v>
      </c>
      <c r="F5619" s="14">
        <f>'Costo de tareas'!$B$15</f>
        <v>0.1964027778</v>
      </c>
      <c r="G5619" s="15">
        <f>'Producción diaria'!$T$3*$L$2*$M$2*$N$2*E5619*1000/'Costo de tareas'!$B$14</f>
        <v>0</v>
      </c>
      <c r="H5619" s="16">
        <f>IF(G5619 &gt; 'Costo de tareas'!$B$13, 'Costo de tareas'!$B$13, IF(G5619 &lt; 'Costo de tareas'!$B$13*0.2, 0, 'Costo de tareas'!$B$13- G5619))</f>
        <v>0</v>
      </c>
      <c r="I5619" s="17">
        <f>IF(H5619=0,'Costo de tareas'!$B$13,'Costo de tareas'!$B$13-H5619)</f>
        <v>39.28055556</v>
      </c>
      <c r="J5619" s="2"/>
      <c r="K5619" s="2"/>
      <c r="P5619" s="2"/>
    </row>
    <row r="5620">
      <c r="A5620" s="3" t="s">
        <v>7370</v>
      </c>
      <c r="B5620" s="11" t="str">
        <f t="shared" si="1"/>
        <v>20110823</v>
      </c>
      <c r="C5620" s="12">
        <f t="shared" si="2"/>
        <v>40778</v>
      </c>
      <c r="D5620" s="3" t="str">
        <f t="shared" si="3"/>
        <v>02</v>
      </c>
      <c r="E5620" s="13">
        <v>0.0</v>
      </c>
      <c r="F5620" s="14">
        <f>'Costo de tareas'!$B$15</f>
        <v>0.1964027778</v>
      </c>
      <c r="G5620" s="15">
        <f>'Producción diaria'!$T$3*$L$2*$M$2*$N$2*E5620*1000/'Costo de tareas'!$B$14</f>
        <v>0</v>
      </c>
      <c r="H5620" s="16">
        <f>IF(G5620 &gt; 'Costo de tareas'!$B$13, 'Costo de tareas'!$B$13, IF(G5620 &lt; 'Costo de tareas'!$B$13*0.2, 0, 'Costo de tareas'!$B$13- G5620))</f>
        <v>0</v>
      </c>
      <c r="I5620" s="17">
        <f>IF(H5620=0,'Costo de tareas'!$B$13,'Costo de tareas'!$B$13-H5620)</f>
        <v>39.28055556</v>
      </c>
      <c r="J5620" s="2"/>
      <c r="K5620" s="2"/>
      <c r="P5620" s="2"/>
    </row>
    <row r="5621">
      <c r="A5621" s="3" t="s">
        <v>7372</v>
      </c>
      <c r="B5621" s="11" t="str">
        <f t="shared" si="1"/>
        <v>20110823</v>
      </c>
      <c r="C5621" s="12">
        <f t="shared" si="2"/>
        <v>40778</v>
      </c>
      <c r="D5621" s="3" t="str">
        <f t="shared" si="3"/>
        <v>03</v>
      </c>
      <c r="E5621" s="13">
        <v>0.0</v>
      </c>
      <c r="F5621" s="14">
        <f>'Costo de tareas'!$B$15</f>
        <v>0.1964027778</v>
      </c>
      <c r="G5621" s="15">
        <f>'Producción diaria'!$T$3*$L$2*$M$2*$N$2*E5621*1000/'Costo de tareas'!$B$14</f>
        <v>0</v>
      </c>
      <c r="H5621" s="16">
        <f>IF(G5621 &gt; 'Costo de tareas'!$B$13, 'Costo de tareas'!$B$13, IF(G5621 &lt; 'Costo de tareas'!$B$13*0.2, 0, 'Costo de tareas'!$B$13- G5621))</f>
        <v>0</v>
      </c>
      <c r="I5621" s="17">
        <f>IF(H5621=0,'Costo de tareas'!$B$13,'Costo de tareas'!$B$13-H5621)</f>
        <v>39.28055556</v>
      </c>
      <c r="J5621" s="2"/>
      <c r="K5621" s="2"/>
      <c r="P5621" s="2"/>
    </row>
    <row r="5622">
      <c r="A5622" s="3" t="s">
        <v>7374</v>
      </c>
      <c r="B5622" s="11" t="str">
        <f t="shared" si="1"/>
        <v>20110823</v>
      </c>
      <c r="C5622" s="12">
        <f t="shared" si="2"/>
        <v>40778</v>
      </c>
      <c r="D5622" s="3" t="str">
        <f t="shared" si="3"/>
        <v>04</v>
      </c>
      <c r="E5622" s="13">
        <v>0.0</v>
      </c>
      <c r="F5622" s="14">
        <f>'Costo de tareas'!$B$15</f>
        <v>0.1964027778</v>
      </c>
      <c r="G5622" s="15">
        <f>'Producción diaria'!$T$3*$L$2*$M$2*$N$2*E5622*1000/'Costo de tareas'!$B$14</f>
        <v>0</v>
      </c>
      <c r="H5622" s="16">
        <f>IF(G5622 &gt; 'Costo de tareas'!$B$13, 'Costo de tareas'!$B$13, IF(G5622 &lt; 'Costo de tareas'!$B$13*0.2, 0, 'Costo de tareas'!$B$13- G5622))</f>
        <v>0</v>
      </c>
      <c r="I5622" s="17">
        <f>IF(H5622=0,'Costo de tareas'!$B$13,'Costo de tareas'!$B$13-H5622)</f>
        <v>39.28055556</v>
      </c>
      <c r="J5622" s="2"/>
      <c r="K5622" s="2"/>
      <c r="P5622" s="2"/>
    </row>
    <row r="5623">
      <c r="A5623" s="3" t="s">
        <v>7376</v>
      </c>
      <c r="B5623" s="11" t="str">
        <f t="shared" si="1"/>
        <v>20110823</v>
      </c>
      <c r="C5623" s="12">
        <f t="shared" si="2"/>
        <v>40778</v>
      </c>
      <c r="D5623" s="3" t="str">
        <f t="shared" si="3"/>
        <v>05</v>
      </c>
      <c r="E5623" s="13">
        <v>0.0</v>
      </c>
      <c r="F5623" s="14">
        <f>'Costo de tareas'!$B$15</f>
        <v>0.1964027778</v>
      </c>
      <c r="G5623" s="15">
        <f>'Producción diaria'!$T$3*$L$2*$M$2*$N$2*E5623*1000/'Costo de tareas'!$B$14</f>
        <v>0</v>
      </c>
      <c r="H5623" s="16">
        <f>IF(G5623 &gt; 'Costo de tareas'!$B$13, 'Costo de tareas'!$B$13, IF(G5623 &lt; 'Costo de tareas'!$B$13*0.2, 0, 'Costo de tareas'!$B$13- G5623))</f>
        <v>0</v>
      </c>
      <c r="I5623" s="17">
        <f>IF(H5623=0,'Costo de tareas'!$B$13,'Costo de tareas'!$B$13-H5623)</f>
        <v>39.28055556</v>
      </c>
      <c r="J5623" s="2"/>
      <c r="K5623" s="2"/>
      <c r="P5623" s="2"/>
    </row>
    <row r="5624">
      <c r="A5624" s="3" t="s">
        <v>7377</v>
      </c>
      <c r="B5624" s="11" t="str">
        <f t="shared" si="1"/>
        <v>20110823</v>
      </c>
      <c r="C5624" s="12">
        <f t="shared" si="2"/>
        <v>40778</v>
      </c>
      <c r="D5624" s="3" t="str">
        <f t="shared" si="3"/>
        <v>06</v>
      </c>
      <c r="E5624" s="13">
        <v>58.0</v>
      </c>
      <c r="F5624" s="14">
        <f>'Costo de tareas'!$B$15</f>
        <v>0.1964027778</v>
      </c>
      <c r="G5624" s="15">
        <f>'Producción diaria'!$T$3*$L$2*$M$2*$N$2*E5624*1000/'Costo de tareas'!$B$14</f>
        <v>87.20659224</v>
      </c>
      <c r="H5624" s="16">
        <f>IF(G5624 &gt; 'Costo de tareas'!$B$13, 'Costo de tareas'!$B$13, IF(G5624 &lt; 'Costo de tareas'!$B$13*0.2, 0, 'Costo de tareas'!$B$13- G5624))</f>
        <v>39.28055556</v>
      </c>
      <c r="I5624" s="17">
        <f>IF(H5624=0,'Costo de tareas'!$B$13,'Costo de tareas'!$B$13-H5624)</f>
        <v>0</v>
      </c>
      <c r="J5624" s="2"/>
      <c r="K5624" s="2"/>
      <c r="P5624" s="2"/>
    </row>
    <row r="5625">
      <c r="A5625" s="3" t="s">
        <v>7378</v>
      </c>
      <c r="B5625" s="11" t="str">
        <f t="shared" si="1"/>
        <v>20110823</v>
      </c>
      <c r="C5625" s="12">
        <f t="shared" si="2"/>
        <v>40778</v>
      </c>
      <c r="D5625" s="3" t="str">
        <f t="shared" si="3"/>
        <v>07</v>
      </c>
      <c r="E5625" s="13">
        <v>251.0</v>
      </c>
      <c r="F5625" s="14">
        <f>'Costo de tareas'!$B$15</f>
        <v>0.1964027778</v>
      </c>
      <c r="G5625" s="15">
        <f>'Producción diaria'!$T$3*$L$2*$M$2*$N$2*E5625*1000/'Costo de tareas'!$B$14</f>
        <v>377.3940457</v>
      </c>
      <c r="H5625" s="16">
        <f>IF(G5625 &gt; 'Costo de tareas'!$B$13, 'Costo de tareas'!$B$13, IF(G5625 &lt; 'Costo de tareas'!$B$13*0.2, 0, 'Costo de tareas'!$B$13- G5625))</f>
        <v>39.28055556</v>
      </c>
      <c r="I5625" s="17">
        <f>IF(H5625=0,'Costo de tareas'!$B$13,'Costo de tareas'!$B$13-H5625)</f>
        <v>0</v>
      </c>
      <c r="J5625" s="2"/>
      <c r="K5625" s="2"/>
      <c r="P5625" s="2"/>
    </row>
    <row r="5626">
      <c r="A5626" s="3" t="s">
        <v>7380</v>
      </c>
      <c r="B5626" s="11" t="str">
        <f t="shared" si="1"/>
        <v>20110823</v>
      </c>
      <c r="C5626" s="12">
        <f t="shared" si="2"/>
        <v>40778</v>
      </c>
      <c r="D5626" s="3" t="str">
        <f t="shared" si="3"/>
        <v>08</v>
      </c>
      <c r="E5626" s="13">
        <v>453.0</v>
      </c>
      <c r="F5626" s="14">
        <f>'Costo de tareas'!$B$15</f>
        <v>0.1964027778</v>
      </c>
      <c r="G5626" s="15">
        <f>'Producción diaria'!$T$3*$L$2*$M$2*$N$2*E5626*1000/'Costo de tareas'!$B$14</f>
        <v>681.1135566</v>
      </c>
      <c r="H5626" s="16">
        <f>IF(G5626 &gt; 'Costo de tareas'!$B$13, 'Costo de tareas'!$B$13, IF(G5626 &lt; 'Costo de tareas'!$B$13*0.2, 0, 'Costo de tareas'!$B$13- G5626))</f>
        <v>39.28055556</v>
      </c>
      <c r="I5626" s="17">
        <f>IF(H5626=0,'Costo de tareas'!$B$13,'Costo de tareas'!$B$13-H5626)</f>
        <v>0</v>
      </c>
      <c r="J5626" s="2"/>
      <c r="K5626" s="2"/>
      <c r="P5626" s="2"/>
    </row>
    <row r="5627">
      <c r="A5627" s="3" t="s">
        <v>7382</v>
      </c>
      <c r="B5627" s="11" t="str">
        <f t="shared" si="1"/>
        <v>20110823</v>
      </c>
      <c r="C5627" s="12">
        <f t="shared" si="2"/>
        <v>40778</v>
      </c>
      <c r="D5627" s="3" t="str">
        <f t="shared" si="3"/>
        <v>09</v>
      </c>
      <c r="E5627" s="13">
        <v>639.0</v>
      </c>
      <c r="F5627" s="14">
        <f>'Costo de tareas'!$B$15</f>
        <v>0.1964027778</v>
      </c>
      <c r="G5627" s="15">
        <f>'Producción diaria'!$T$3*$L$2*$M$2*$N$2*E5627*1000/'Costo de tareas'!$B$14</f>
        <v>960.7760766</v>
      </c>
      <c r="H5627" s="16">
        <f>IF(G5627 &gt; 'Costo de tareas'!$B$13, 'Costo de tareas'!$B$13, IF(G5627 &lt; 'Costo de tareas'!$B$13*0.2, 0, 'Costo de tareas'!$B$13- G5627))</f>
        <v>39.28055556</v>
      </c>
      <c r="I5627" s="17">
        <f>IF(H5627=0,'Costo de tareas'!$B$13,'Costo de tareas'!$B$13-H5627)</f>
        <v>0</v>
      </c>
      <c r="J5627" s="2"/>
      <c r="K5627" s="2"/>
      <c r="P5627" s="2"/>
    </row>
    <row r="5628">
      <c r="A5628" s="3" t="s">
        <v>7384</v>
      </c>
      <c r="B5628" s="11" t="str">
        <f t="shared" si="1"/>
        <v>20110823</v>
      </c>
      <c r="C5628" s="12">
        <f t="shared" si="2"/>
        <v>40778</v>
      </c>
      <c r="D5628" s="3" t="str">
        <f t="shared" si="3"/>
        <v>10</v>
      </c>
      <c r="E5628" s="13">
        <v>789.0</v>
      </c>
      <c r="F5628" s="14">
        <f>'Costo de tareas'!$B$15</f>
        <v>0.1964027778</v>
      </c>
      <c r="G5628" s="15">
        <f>'Producción diaria'!$T$3*$L$2*$M$2*$N$2*E5628*1000/'Costo de tareas'!$B$14</f>
        <v>1186.310367</v>
      </c>
      <c r="H5628" s="16">
        <f>IF(G5628 &gt; 'Costo de tareas'!$B$13, 'Costo de tareas'!$B$13, IF(G5628 &lt; 'Costo de tareas'!$B$13*0.2, 0, 'Costo de tareas'!$B$13- G5628))</f>
        <v>39.28055556</v>
      </c>
      <c r="I5628" s="17">
        <f>IF(H5628=0,'Costo de tareas'!$B$13,'Costo de tareas'!$B$13-H5628)</f>
        <v>0</v>
      </c>
      <c r="J5628" s="2"/>
      <c r="K5628" s="2"/>
      <c r="P5628" s="2"/>
    </row>
    <row r="5629">
      <c r="A5629" s="3" t="s">
        <v>7386</v>
      </c>
      <c r="B5629" s="11" t="str">
        <f t="shared" si="1"/>
        <v>20110823</v>
      </c>
      <c r="C5629" s="12">
        <f t="shared" si="2"/>
        <v>40778</v>
      </c>
      <c r="D5629" s="3" t="str">
        <f t="shared" si="3"/>
        <v>11</v>
      </c>
      <c r="E5629" s="13">
        <v>888.0</v>
      </c>
      <c r="F5629" s="14">
        <f>'Costo de tareas'!$B$15</f>
        <v>0.1964027778</v>
      </c>
      <c r="G5629" s="15">
        <f>'Producción diaria'!$T$3*$L$2*$M$2*$N$2*E5629*1000/'Costo de tareas'!$B$14</f>
        <v>1335.162998</v>
      </c>
      <c r="H5629" s="16">
        <f>IF(G5629 &gt; 'Costo de tareas'!$B$13, 'Costo de tareas'!$B$13, IF(G5629 &lt; 'Costo de tareas'!$B$13*0.2, 0, 'Costo de tareas'!$B$13- G5629))</f>
        <v>39.28055556</v>
      </c>
      <c r="I5629" s="17">
        <f>IF(H5629=0,'Costo de tareas'!$B$13,'Costo de tareas'!$B$13-H5629)</f>
        <v>0</v>
      </c>
      <c r="J5629" s="2"/>
      <c r="K5629" s="2"/>
      <c r="P5629" s="2"/>
    </row>
    <row r="5630">
      <c r="A5630" s="3" t="s">
        <v>7387</v>
      </c>
      <c r="B5630" s="11" t="str">
        <f t="shared" si="1"/>
        <v>20110823</v>
      </c>
      <c r="C5630" s="12">
        <f t="shared" si="2"/>
        <v>40778</v>
      </c>
      <c r="D5630" s="3" t="str">
        <f t="shared" si="3"/>
        <v>12</v>
      </c>
      <c r="E5630" s="13">
        <v>923.0</v>
      </c>
      <c r="F5630" s="14">
        <f>'Costo de tareas'!$B$15</f>
        <v>0.1964027778</v>
      </c>
      <c r="G5630" s="15">
        <f>'Producción diaria'!$T$3*$L$2*$M$2*$N$2*E5630*1000/'Costo de tareas'!$B$14</f>
        <v>1387.787666</v>
      </c>
      <c r="H5630" s="16">
        <f>IF(G5630 &gt; 'Costo de tareas'!$B$13, 'Costo de tareas'!$B$13, IF(G5630 &lt; 'Costo de tareas'!$B$13*0.2, 0, 'Costo de tareas'!$B$13- G5630))</f>
        <v>39.28055556</v>
      </c>
      <c r="I5630" s="17">
        <f>IF(H5630=0,'Costo de tareas'!$B$13,'Costo de tareas'!$B$13-H5630)</f>
        <v>0</v>
      </c>
      <c r="J5630" s="2"/>
      <c r="K5630" s="2"/>
      <c r="P5630" s="2"/>
    </row>
    <row r="5631">
      <c r="A5631" s="3" t="s">
        <v>7388</v>
      </c>
      <c r="B5631" s="11" t="str">
        <f t="shared" si="1"/>
        <v>20110823</v>
      </c>
      <c r="C5631" s="12">
        <f t="shared" si="2"/>
        <v>40778</v>
      </c>
      <c r="D5631" s="3" t="str">
        <f t="shared" si="3"/>
        <v>13</v>
      </c>
      <c r="E5631" s="13">
        <v>906.0</v>
      </c>
      <c r="F5631" s="14">
        <f>'Costo de tareas'!$B$15</f>
        <v>0.1964027778</v>
      </c>
      <c r="G5631" s="15">
        <f>'Producción diaria'!$T$3*$L$2*$M$2*$N$2*E5631*1000/'Costo de tareas'!$B$14</f>
        <v>1362.227113</v>
      </c>
      <c r="H5631" s="16">
        <f>IF(G5631 &gt; 'Costo de tareas'!$B$13, 'Costo de tareas'!$B$13, IF(G5631 &lt; 'Costo de tareas'!$B$13*0.2, 0, 'Costo de tareas'!$B$13- G5631))</f>
        <v>39.28055556</v>
      </c>
      <c r="I5631" s="17">
        <f>IF(H5631=0,'Costo de tareas'!$B$13,'Costo de tareas'!$B$13-H5631)</f>
        <v>0</v>
      </c>
      <c r="J5631" s="2"/>
      <c r="K5631" s="2"/>
      <c r="P5631" s="2"/>
    </row>
    <row r="5632">
      <c r="A5632" s="3" t="s">
        <v>7389</v>
      </c>
      <c r="B5632" s="11" t="str">
        <f t="shared" si="1"/>
        <v>20110823</v>
      </c>
      <c r="C5632" s="12">
        <f t="shared" si="2"/>
        <v>40778</v>
      </c>
      <c r="D5632" s="3" t="str">
        <f t="shared" si="3"/>
        <v>14</v>
      </c>
      <c r="E5632" s="13">
        <v>827.0</v>
      </c>
      <c r="F5632" s="14">
        <f>'Costo de tareas'!$B$15</f>
        <v>0.1964027778</v>
      </c>
      <c r="G5632" s="15">
        <f>'Producción diaria'!$T$3*$L$2*$M$2*$N$2*E5632*1000/'Costo de tareas'!$B$14</f>
        <v>1243.44572</v>
      </c>
      <c r="H5632" s="16">
        <f>IF(G5632 &gt; 'Costo de tareas'!$B$13, 'Costo de tareas'!$B$13, IF(G5632 &lt; 'Costo de tareas'!$B$13*0.2, 0, 'Costo de tareas'!$B$13- G5632))</f>
        <v>39.28055556</v>
      </c>
      <c r="I5632" s="17">
        <f>IF(H5632=0,'Costo de tareas'!$B$13,'Costo de tareas'!$B$13-H5632)</f>
        <v>0</v>
      </c>
      <c r="J5632" s="2"/>
      <c r="K5632" s="2"/>
      <c r="P5632" s="2"/>
    </row>
    <row r="5633">
      <c r="A5633" s="3" t="s">
        <v>7390</v>
      </c>
      <c r="B5633" s="11" t="str">
        <f t="shared" si="1"/>
        <v>20110823</v>
      </c>
      <c r="C5633" s="12">
        <f t="shared" si="2"/>
        <v>40778</v>
      </c>
      <c r="D5633" s="3" t="str">
        <f t="shared" si="3"/>
        <v>15</v>
      </c>
      <c r="E5633" s="13">
        <v>689.0</v>
      </c>
      <c r="F5633" s="14">
        <f>'Costo de tareas'!$B$15</f>
        <v>0.1964027778</v>
      </c>
      <c r="G5633" s="15">
        <f>'Producción diaria'!$T$3*$L$2*$M$2*$N$2*E5633*1000/'Costo de tareas'!$B$14</f>
        <v>1035.954173</v>
      </c>
      <c r="H5633" s="16">
        <f>IF(G5633 &gt; 'Costo de tareas'!$B$13, 'Costo de tareas'!$B$13, IF(G5633 &lt; 'Costo de tareas'!$B$13*0.2, 0, 'Costo de tareas'!$B$13- G5633))</f>
        <v>39.28055556</v>
      </c>
      <c r="I5633" s="17">
        <f>IF(H5633=0,'Costo de tareas'!$B$13,'Costo de tareas'!$B$13-H5633)</f>
        <v>0</v>
      </c>
      <c r="J5633" s="2"/>
      <c r="K5633" s="2"/>
      <c r="P5633" s="2"/>
    </row>
    <row r="5634">
      <c r="A5634" s="3" t="s">
        <v>7391</v>
      </c>
      <c r="B5634" s="11" t="str">
        <f t="shared" si="1"/>
        <v>20110823</v>
      </c>
      <c r="C5634" s="12">
        <f t="shared" si="2"/>
        <v>40778</v>
      </c>
      <c r="D5634" s="3" t="str">
        <f t="shared" si="3"/>
        <v>16</v>
      </c>
      <c r="E5634" s="13">
        <v>494.0</v>
      </c>
      <c r="F5634" s="14">
        <f>'Costo de tareas'!$B$15</f>
        <v>0.1964027778</v>
      </c>
      <c r="G5634" s="15">
        <f>'Producción diaria'!$T$3*$L$2*$M$2*$N$2*E5634*1000/'Costo de tareas'!$B$14</f>
        <v>742.759596</v>
      </c>
      <c r="H5634" s="16">
        <f>IF(G5634 &gt; 'Costo de tareas'!$B$13, 'Costo de tareas'!$B$13, IF(G5634 &lt; 'Costo de tareas'!$B$13*0.2, 0, 'Costo de tareas'!$B$13- G5634))</f>
        <v>39.28055556</v>
      </c>
      <c r="I5634" s="17">
        <f>IF(H5634=0,'Costo de tareas'!$B$13,'Costo de tareas'!$B$13-H5634)</f>
        <v>0</v>
      </c>
      <c r="J5634" s="2"/>
      <c r="K5634" s="2"/>
      <c r="P5634" s="2"/>
    </row>
    <row r="5635">
      <c r="A5635" s="3" t="s">
        <v>7392</v>
      </c>
      <c r="B5635" s="11" t="str">
        <f t="shared" si="1"/>
        <v>20110823</v>
      </c>
      <c r="C5635" s="12">
        <f t="shared" si="2"/>
        <v>40778</v>
      </c>
      <c r="D5635" s="3" t="str">
        <f t="shared" si="3"/>
        <v>17</v>
      </c>
      <c r="E5635" s="13">
        <v>305.0</v>
      </c>
      <c r="F5635" s="14">
        <f>'Costo de tareas'!$B$15</f>
        <v>0.1964027778</v>
      </c>
      <c r="G5635" s="15">
        <f>'Producción diaria'!$T$3*$L$2*$M$2*$N$2*E5635*1000/'Costo de tareas'!$B$14</f>
        <v>458.5863902</v>
      </c>
      <c r="H5635" s="16">
        <f>IF(G5635 &gt; 'Costo de tareas'!$B$13, 'Costo de tareas'!$B$13, IF(G5635 &lt; 'Costo de tareas'!$B$13*0.2, 0, 'Costo de tareas'!$B$13- G5635))</f>
        <v>39.28055556</v>
      </c>
      <c r="I5635" s="17">
        <f>IF(H5635=0,'Costo de tareas'!$B$13,'Costo de tareas'!$B$13-H5635)</f>
        <v>0</v>
      </c>
      <c r="J5635" s="2"/>
      <c r="K5635" s="2"/>
      <c r="P5635" s="2"/>
    </row>
    <row r="5636">
      <c r="A5636" s="3" t="s">
        <v>7393</v>
      </c>
      <c r="B5636" s="11" t="str">
        <f t="shared" si="1"/>
        <v>20110823</v>
      </c>
      <c r="C5636" s="12">
        <f t="shared" si="2"/>
        <v>40778</v>
      </c>
      <c r="D5636" s="3" t="str">
        <f t="shared" si="3"/>
        <v>18</v>
      </c>
      <c r="E5636" s="13">
        <v>104.0</v>
      </c>
      <c r="F5636" s="14">
        <f>'Costo de tareas'!$B$15</f>
        <v>0.1964027778</v>
      </c>
      <c r="G5636" s="15">
        <f>'Producción diaria'!$T$3*$L$2*$M$2*$N$2*E5636*1000/'Costo de tareas'!$B$14</f>
        <v>156.3704413</v>
      </c>
      <c r="H5636" s="16">
        <f>IF(G5636 &gt; 'Costo de tareas'!$B$13, 'Costo de tareas'!$B$13, IF(G5636 &lt; 'Costo de tareas'!$B$13*0.2, 0, 'Costo de tareas'!$B$13- G5636))</f>
        <v>39.28055556</v>
      </c>
      <c r="I5636" s="17">
        <f>IF(H5636=0,'Costo de tareas'!$B$13,'Costo de tareas'!$B$13-H5636)</f>
        <v>0</v>
      </c>
      <c r="J5636" s="2"/>
      <c r="K5636" s="2"/>
      <c r="P5636" s="2"/>
    </row>
    <row r="5637">
      <c r="A5637" s="3" t="s">
        <v>7394</v>
      </c>
      <c r="B5637" s="11" t="str">
        <f t="shared" si="1"/>
        <v>20110823</v>
      </c>
      <c r="C5637" s="12">
        <f t="shared" si="2"/>
        <v>40778</v>
      </c>
      <c r="D5637" s="3" t="str">
        <f t="shared" si="3"/>
        <v>19</v>
      </c>
      <c r="E5637" s="13">
        <v>0.0</v>
      </c>
      <c r="F5637" s="14">
        <f>'Costo de tareas'!$B$15</f>
        <v>0.1964027778</v>
      </c>
      <c r="G5637" s="15">
        <f>'Producción diaria'!$T$3*$L$2*$M$2*$N$2*E5637*1000/'Costo de tareas'!$B$14</f>
        <v>0</v>
      </c>
      <c r="H5637" s="16">
        <f>IF(G5637 &gt; 'Costo de tareas'!$B$13, 'Costo de tareas'!$B$13, IF(G5637 &lt; 'Costo de tareas'!$B$13*0.2, 0, 'Costo de tareas'!$B$13- G5637))</f>
        <v>0</v>
      </c>
      <c r="I5637" s="17">
        <f>IF(H5637=0,'Costo de tareas'!$B$13,'Costo de tareas'!$B$13-H5637)</f>
        <v>39.28055556</v>
      </c>
      <c r="J5637" s="2"/>
      <c r="K5637" s="2"/>
      <c r="P5637" s="2"/>
    </row>
    <row r="5638">
      <c r="A5638" s="3" t="s">
        <v>7395</v>
      </c>
      <c r="B5638" s="11" t="str">
        <f t="shared" si="1"/>
        <v>20110823</v>
      </c>
      <c r="C5638" s="12">
        <f t="shared" si="2"/>
        <v>40778</v>
      </c>
      <c r="D5638" s="3" t="str">
        <f t="shared" si="3"/>
        <v>20</v>
      </c>
      <c r="E5638" s="13">
        <v>0.0</v>
      </c>
      <c r="F5638" s="14">
        <f>'Costo de tareas'!$B$15</f>
        <v>0.1964027778</v>
      </c>
      <c r="G5638" s="15">
        <f>'Producción diaria'!$T$3*$L$2*$M$2*$N$2*E5638*1000/'Costo de tareas'!$B$14</f>
        <v>0</v>
      </c>
      <c r="H5638" s="16">
        <f>IF(G5638 &gt; 'Costo de tareas'!$B$13, 'Costo de tareas'!$B$13, IF(G5638 &lt; 'Costo de tareas'!$B$13*0.2, 0, 'Costo de tareas'!$B$13- G5638))</f>
        <v>0</v>
      </c>
      <c r="I5638" s="17">
        <f>IF(H5638=0,'Costo de tareas'!$B$13,'Costo de tareas'!$B$13-H5638)</f>
        <v>39.28055556</v>
      </c>
      <c r="J5638" s="2"/>
      <c r="K5638" s="2"/>
      <c r="P5638" s="2"/>
    </row>
    <row r="5639">
      <c r="A5639" s="3" t="s">
        <v>7396</v>
      </c>
      <c r="B5639" s="11" t="str">
        <f t="shared" si="1"/>
        <v>20110823</v>
      </c>
      <c r="C5639" s="12">
        <f t="shared" si="2"/>
        <v>40778</v>
      </c>
      <c r="D5639" s="3" t="str">
        <f t="shared" si="3"/>
        <v>21</v>
      </c>
      <c r="E5639" s="13">
        <v>0.0</v>
      </c>
      <c r="F5639" s="14">
        <f>'Costo de tareas'!$B$15</f>
        <v>0.1964027778</v>
      </c>
      <c r="G5639" s="15">
        <f>'Producción diaria'!$T$3*$L$2*$M$2*$N$2*E5639*1000/'Costo de tareas'!$B$14</f>
        <v>0</v>
      </c>
      <c r="H5639" s="16">
        <f>IF(G5639 &gt; 'Costo de tareas'!$B$13, 'Costo de tareas'!$B$13, IF(G5639 &lt; 'Costo de tareas'!$B$13*0.2, 0, 'Costo de tareas'!$B$13- G5639))</f>
        <v>0</v>
      </c>
      <c r="I5639" s="17">
        <f>IF(H5639=0,'Costo de tareas'!$B$13,'Costo de tareas'!$B$13-H5639)</f>
        <v>39.28055556</v>
      </c>
      <c r="J5639" s="2"/>
      <c r="K5639" s="2"/>
      <c r="P5639" s="2"/>
    </row>
    <row r="5640">
      <c r="A5640" s="3" t="s">
        <v>7397</v>
      </c>
      <c r="B5640" s="11" t="str">
        <f t="shared" si="1"/>
        <v>20110823</v>
      </c>
      <c r="C5640" s="12">
        <f t="shared" si="2"/>
        <v>40778</v>
      </c>
      <c r="D5640" s="3" t="str">
        <f t="shared" si="3"/>
        <v>22</v>
      </c>
      <c r="E5640" s="13">
        <v>0.0</v>
      </c>
      <c r="F5640" s="14">
        <f>'Costo de tareas'!$B$15</f>
        <v>0.1964027778</v>
      </c>
      <c r="G5640" s="15">
        <f>'Producción diaria'!$T$3*$L$2*$M$2*$N$2*E5640*1000/'Costo de tareas'!$B$14</f>
        <v>0</v>
      </c>
      <c r="H5640" s="16">
        <f>IF(G5640 &gt; 'Costo de tareas'!$B$13, 'Costo de tareas'!$B$13, IF(G5640 &lt; 'Costo de tareas'!$B$13*0.2, 0, 'Costo de tareas'!$B$13- G5640))</f>
        <v>0</v>
      </c>
      <c r="I5640" s="17">
        <f>IF(H5640=0,'Costo de tareas'!$B$13,'Costo de tareas'!$B$13-H5640)</f>
        <v>39.28055556</v>
      </c>
      <c r="J5640" s="2"/>
      <c r="K5640" s="2"/>
      <c r="P5640" s="2"/>
    </row>
    <row r="5641">
      <c r="A5641" s="3" t="s">
        <v>7399</v>
      </c>
      <c r="B5641" s="11" t="str">
        <f t="shared" si="1"/>
        <v>20110823</v>
      </c>
      <c r="C5641" s="12">
        <f t="shared" si="2"/>
        <v>40778</v>
      </c>
      <c r="D5641" s="3" t="str">
        <f t="shared" si="3"/>
        <v>23</v>
      </c>
      <c r="E5641" s="13">
        <v>0.0</v>
      </c>
      <c r="F5641" s="14">
        <f>'Costo de tareas'!$B$15</f>
        <v>0.1964027778</v>
      </c>
      <c r="G5641" s="15">
        <f>'Producción diaria'!$T$3*$L$2*$M$2*$N$2*E5641*1000/'Costo de tareas'!$B$14</f>
        <v>0</v>
      </c>
      <c r="H5641" s="16">
        <f>IF(G5641 &gt; 'Costo de tareas'!$B$13, 'Costo de tareas'!$B$13, IF(G5641 &lt; 'Costo de tareas'!$B$13*0.2, 0, 'Costo de tareas'!$B$13- G5641))</f>
        <v>0</v>
      </c>
      <c r="I5641" s="17">
        <f>IF(H5641=0,'Costo de tareas'!$B$13,'Costo de tareas'!$B$13-H5641)</f>
        <v>39.28055556</v>
      </c>
      <c r="J5641" s="2"/>
      <c r="K5641" s="2"/>
      <c r="P5641" s="2"/>
    </row>
    <row r="5642">
      <c r="A5642" s="3" t="s">
        <v>7400</v>
      </c>
      <c r="B5642" s="11" t="str">
        <f t="shared" si="1"/>
        <v>20110824</v>
      </c>
      <c r="C5642" s="12">
        <f t="shared" si="2"/>
        <v>40779</v>
      </c>
      <c r="D5642" s="3" t="str">
        <f t="shared" si="3"/>
        <v>00</v>
      </c>
      <c r="E5642" s="13">
        <v>0.0</v>
      </c>
      <c r="F5642" s="14">
        <f>'Costo de tareas'!$B$15</f>
        <v>0.1964027778</v>
      </c>
      <c r="G5642" s="15">
        <f>'Producción diaria'!$T$3*$L$2*$M$2*$N$2*E5642*1000/'Costo de tareas'!$B$14</f>
        <v>0</v>
      </c>
      <c r="H5642" s="16">
        <f>IF(G5642 &gt; 'Costo de tareas'!$B$13, 'Costo de tareas'!$B$13, IF(G5642 &lt; 'Costo de tareas'!$B$13*0.2, 0, 'Costo de tareas'!$B$13- G5642))</f>
        <v>0</v>
      </c>
      <c r="I5642" s="17">
        <f>IF(H5642=0,'Costo de tareas'!$B$13,'Costo de tareas'!$B$13-H5642)</f>
        <v>39.28055556</v>
      </c>
      <c r="J5642" s="2"/>
      <c r="K5642" s="2"/>
      <c r="P5642" s="2"/>
    </row>
    <row r="5643">
      <c r="A5643" s="3" t="s">
        <v>7401</v>
      </c>
      <c r="B5643" s="11" t="str">
        <f t="shared" si="1"/>
        <v>20110824</v>
      </c>
      <c r="C5643" s="12">
        <f t="shared" si="2"/>
        <v>40779</v>
      </c>
      <c r="D5643" s="3" t="str">
        <f t="shared" si="3"/>
        <v>01</v>
      </c>
      <c r="E5643" s="13">
        <v>0.0</v>
      </c>
      <c r="F5643" s="14">
        <f>'Costo de tareas'!$B$15</f>
        <v>0.1964027778</v>
      </c>
      <c r="G5643" s="15">
        <f>'Producción diaria'!$T$3*$L$2*$M$2*$N$2*E5643*1000/'Costo de tareas'!$B$14</f>
        <v>0</v>
      </c>
      <c r="H5643" s="16">
        <f>IF(G5643 &gt; 'Costo de tareas'!$B$13, 'Costo de tareas'!$B$13, IF(G5643 &lt; 'Costo de tareas'!$B$13*0.2, 0, 'Costo de tareas'!$B$13- G5643))</f>
        <v>0</v>
      </c>
      <c r="I5643" s="17">
        <f>IF(H5643=0,'Costo de tareas'!$B$13,'Costo de tareas'!$B$13-H5643)</f>
        <v>39.28055556</v>
      </c>
      <c r="J5643" s="2"/>
      <c r="K5643" s="2"/>
      <c r="P5643" s="2"/>
    </row>
    <row r="5644">
      <c r="A5644" s="3" t="s">
        <v>7402</v>
      </c>
      <c r="B5644" s="11" t="str">
        <f t="shared" si="1"/>
        <v>20110824</v>
      </c>
      <c r="C5644" s="12">
        <f t="shared" si="2"/>
        <v>40779</v>
      </c>
      <c r="D5644" s="3" t="str">
        <f t="shared" si="3"/>
        <v>02</v>
      </c>
      <c r="E5644" s="13">
        <v>0.0</v>
      </c>
      <c r="F5644" s="14">
        <f>'Costo de tareas'!$B$15</f>
        <v>0.1964027778</v>
      </c>
      <c r="G5644" s="15">
        <f>'Producción diaria'!$T$3*$L$2*$M$2*$N$2*E5644*1000/'Costo de tareas'!$B$14</f>
        <v>0</v>
      </c>
      <c r="H5644" s="16">
        <f>IF(G5644 &gt; 'Costo de tareas'!$B$13, 'Costo de tareas'!$B$13, IF(G5644 &lt; 'Costo de tareas'!$B$13*0.2, 0, 'Costo de tareas'!$B$13- G5644))</f>
        <v>0</v>
      </c>
      <c r="I5644" s="17">
        <f>IF(H5644=0,'Costo de tareas'!$B$13,'Costo de tareas'!$B$13-H5644)</f>
        <v>39.28055556</v>
      </c>
      <c r="J5644" s="2"/>
      <c r="K5644" s="2"/>
      <c r="P5644" s="2"/>
    </row>
    <row r="5645">
      <c r="A5645" s="3" t="s">
        <v>7403</v>
      </c>
      <c r="B5645" s="11" t="str">
        <f t="shared" si="1"/>
        <v>20110824</v>
      </c>
      <c r="C5645" s="12">
        <f t="shared" si="2"/>
        <v>40779</v>
      </c>
      <c r="D5645" s="3" t="str">
        <f t="shared" si="3"/>
        <v>03</v>
      </c>
      <c r="E5645" s="13">
        <v>0.0</v>
      </c>
      <c r="F5645" s="14">
        <f>'Costo de tareas'!$B$15</f>
        <v>0.1964027778</v>
      </c>
      <c r="G5645" s="15">
        <f>'Producción diaria'!$T$3*$L$2*$M$2*$N$2*E5645*1000/'Costo de tareas'!$B$14</f>
        <v>0</v>
      </c>
      <c r="H5645" s="16">
        <f>IF(G5645 &gt; 'Costo de tareas'!$B$13, 'Costo de tareas'!$B$13, IF(G5645 &lt; 'Costo de tareas'!$B$13*0.2, 0, 'Costo de tareas'!$B$13- G5645))</f>
        <v>0</v>
      </c>
      <c r="I5645" s="17">
        <f>IF(H5645=0,'Costo de tareas'!$B$13,'Costo de tareas'!$B$13-H5645)</f>
        <v>39.28055556</v>
      </c>
      <c r="J5645" s="2"/>
      <c r="K5645" s="2"/>
      <c r="P5645" s="2"/>
    </row>
    <row r="5646">
      <c r="A5646" s="3" t="s">
        <v>7405</v>
      </c>
      <c r="B5646" s="11" t="str">
        <f t="shared" si="1"/>
        <v>20110824</v>
      </c>
      <c r="C5646" s="12">
        <f t="shared" si="2"/>
        <v>40779</v>
      </c>
      <c r="D5646" s="3" t="str">
        <f t="shared" si="3"/>
        <v>04</v>
      </c>
      <c r="E5646" s="13">
        <v>0.0</v>
      </c>
      <c r="F5646" s="14">
        <f>'Costo de tareas'!$B$15</f>
        <v>0.1964027778</v>
      </c>
      <c r="G5646" s="15">
        <f>'Producción diaria'!$T$3*$L$2*$M$2*$N$2*E5646*1000/'Costo de tareas'!$B$14</f>
        <v>0</v>
      </c>
      <c r="H5646" s="16">
        <f>IF(G5646 &gt; 'Costo de tareas'!$B$13, 'Costo de tareas'!$B$13, IF(G5646 &lt; 'Costo de tareas'!$B$13*0.2, 0, 'Costo de tareas'!$B$13- G5646))</f>
        <v>0</v>
      </c>
      <c r="I5646" s="17">
        <f>IF(H5646=0,'Costo de tareas'!$B$13,'Costo de tareas'!$B$13-H5646)</f>
        <v>39.28055556</v>
      </c>
      <c r="J5646" s="2"/>
      <c r="K5646" s="2"/>
      <c r="P5646" s="2"/>
    </row>
    <row r="5647">
      <c r="A5647" s="3" t="s">
        <v>7407</v>
      </c>
      <c r="B5647" s="11" t="str">
        <f t="shared" si="1"/>
        <v>20110824</v>
      </c>
      <c r="C5647" s="12">
        <f t="shared" si="2"/>
        <v>40779</v>
      </c>
      <c r="D5647" s="3" t="str">
        <f t="shared" si="3"/>
        <v>05</v>
      </c>
      <c r="E5647" s="13">
        <v>0.0</v>
      </c>
      <c r="F5647" s="14">
        <f>'Costo de tareas'!$B$15</f>
        <v>0.1964027778</v>
      </c>
      <c r="G5647" s="15">
        <f>'Producción diaria'!$T$3*$L$2*$M$2*$N$2*E5647*1000/'Costo de tareas'!$B$14</f>
        <v>0</v>
      </c>
      <c r="H5647" s="16">
        <f>IF(G5647 &gt; 'Costo de tareas'!$B$13, 'Costo de tareas'!$B$13, IF(G5647 &lt; 'Costo de tareas'!$B$13*0.2, 0, 'Costo de tareas'!$B$13- G5647))</f>
        <v>0</v>
      </c>
      <c r="I5647" s="17">
        <f>IF(H5647=0,'Costo de tareas'!$B$13,'Costo de tareas'!$B$13-H5647)</f>
        <v>39.28055556</v>
      </c>
      <c r="J5647" s="2"/>
      <c r="K5647" s="2"/>
      <c r="P5647" s="2"/>
    </row>
    <row r="5648">
      <c r="A5648" s="3" t="s">
        <v>7408</v>
      </c>
      <c r="B5648" s="11" t="str">
        <f t="shared" si="1"/>
        <v>20110824</v>
      </c>
      <c r="C5648" s="12">
        <f t="shared" si="2"/>
        <v>40779</v>
      </c>
      <c r="D5648" s="3" t="str">
        <f t="shared" si="3"/>
        <v>06</v>
      </c>
      <c r="E5648" s="13">
        <v>58.0</v>
      </c>
      <c r="F5648" s="14">
        <f>'Costo de tareas'!$B$15</f>
        <v>0.1964027778</v>
      </c>
      <c r="G5648" s="15">
        <f>'Producción diaria'!$T$3*$L$2*$M$2*$N$2*E5648*1000/'Costo de tareas'!$B$14</f>
        <v>87.20659224</v>
      </c>
      <c r="H5648" s="16">
        <f>IF(G5648 &gt; 'Costo de tareas'!$B$13, 'Costo de tareas'!$B$13, IF(G5648 &lt; 'Costo de tareas'!$B$13*0.2, 0, 'Costo de tareas'!$B$13- G5648))</f>
        <v>39.28055556</v>
      </c>
      <c r="I5648" s="17">
        <f>IF(H5648=0,'Costo de tareas'!$B$13,'Costo de tareas'!$B$13-H5648)</f>
        <v>0</v>
      </c>
      <c r="J5648" s="2"/>
      <c r="K5648" s="2"/>
      <c r="P5648" s="2"/>
    </row>
    <row r="5649">
      <c r="A5649" s="3" t="s">
        <v>7409</v>
      </c>
      <c r="B5649" s="11" t="str">
        <f t="shared" si="1"/>
        <v>20110824</v>
      </c>
      <c r="C5649" s="12">
        <f t="shared" si="2"/>
        <v>40779</v>
      </c>
      <c r="D5649" s="3" t="str">
        <f t="shared" si="3"/>
        <v>07</v>
      </c>
      <c r="E5649" s="13">
        <v>247.0</v>
      </c>
      <c r="F5649" s="14">
        <f>'Costo de tareas'!$B$15</f>
        <v>0.1964027778</v>
      </c>
      <c r="G5649" s="15">
        <f>'Producción diaria'!$T$3*$L$2*$M$2*$N$2*E5649*1000/'Costo de tareas'!$B$14</f>
        <v>371.379798</v>
      </c>
      <c r="H5649" s="16">
        <f>IF(G5649 &gt; 'Costo de tareas'!$B$13, 'Costo de tareas'!$B$13, IF(G5649 &lt; 'Costo de tareas'!$B$13*0.2, 0, 'Costo de tareas'!$B$13- G5649))</f>
        <v>39.28055556</v>
      </c>
      <c r="I5649" s="17">
        <f>IF(H5649=0,'Costo de tareas'!$B$13,'Costo de tareas'!$B$13-H5649)</f>
        <v>0</v>
      </c>
      <c r="J5649" s="2"/>
      <c r="K5649" s="2"/>
      <c r="P5649" s="2"/>
    </row>
    <row r="5650">
      <c r="A5650" s="3" t="s">
        <v>7410</v>
      </c>
      <c r="B5650" s="11" t="str">
        <f t="shared" si="1"/>
        <v>20110824</v>
      </c>
      <c r="C5650" s="12">
        <f t="shared" si="2"/>
        <v>40779</v>
      </c>
      <c r="D5650" s="3" t="str">
        <f t="shared" si="3"/>
        <v>08</v>
      </c>
      <c r="E5650" s="13">
        <v>452.0</v>
      </c>
      <c r="F5650" s="14">
        <f>'Costo de tareas'!$B$15</f>
        <v>0.1964027778</v>
      </c>
      <c r="G5650" s="15">
        <f>'Producción diaria'!$T$3*$L$2*$M$2*$N$2*E5650*1000/'Costo de tareas'!$B$14</f>
        <v>679.6099947</v>
      </c>
      <c r="H5650" s="16">
        <f>IF(G5650 &gt; 'Costo de tareas'!$B$13, 'Costo de tareas'!$B$13, IF(G5650 &lt; 'Costo de tareas'!$B$13*0.2, 0, 'Costo de tareas'!$B$13- G5650))</f>
        <v>39.28055556</v>
      </c>
      <c r="I5650" s="17">
        <f>IF(H5650=0,'Costo de tareas'!$B$13,'Costo de tareas'!$B$13-H5650)</f>
        <v>0</v>
      </c>
      <c r="J5650" s="2"/>
      <c r="K5650" s="2"/>
      <c r="P5650" s="2"/>
    </row>
    <row r="5651">
      <c r="A5651" s="3" t="s">
        <v>7411</v>
      </c>
      <c r="B5651" s="11" t="str">
        <f t="shared" si="1"/>
        <v>20110824</v>
      </c>
      <c r="C5651" s="12">
        <f t="shared" si="2"/>
        <v>40779</v>
      </c>
      <c r="D5651" s="3" t="str">
        <f t="shared" si="3"/>
        <v>09</v>
      </c>
      <c r="E5651" s="13">
        <v>631.0</v>
      </c>
      <c r="F5651" s="14">
        <f>'Costo de tareas'!$B$15</f>
        <v>0.1964027778</v>
      </c>
      <c r="G5651" s="15">
        <f>'Producción diaria'!$T$3*$L$2*$M$2*$N$2*E5651*1000/'Costo de tareas'!$B$14</f>
        <v>948.7475811</v>
      </c>
      <c r="H5651" s="16">
        <f>IF(G5651 &gt; 'Costo de tareas'!$B$13, 'Costo de tareas'!$B$13, IF(G5651 &lt; 'Costo de tareas'!$B$13*0.2, 0, 'Costo de tareas'!$B$13- G5651))</f>
        <v>39.28055556</v>
      </c>
      <c r="I5651" s="17">
        <f>IF(H5651=0,'Costo de tareas'!$B$13,'Costo de tareas'!$B$13-H5651)</f>
        <v>0</v>
      </c>
      <c r="J5651" s="2"/>
      <c r="K5651" s="2"/>
      <c r="P5651" s="2"/>
    </row>
    <row r="5652">
      <c r="A5652" s="3" t="s">
        <v>7412</v>
      </c>
      <c r="B5652" s="11" t="str">
        <f t="shared" si="1"/>
        <v>20110824</v>
      </c>
      <c r="C5652" s="12">
        <f t="shared" si="2"/>
        <v>40779</v>
      </c>
      <c r="D5652" s="3" t="str">
        <f t="shared" si="3"/>
        <v>10</v>
      </c>
      <c r="E5652" s="13">
        <v>784.0</v>
      </c>
      <c r="F5652" s="14">
        <f>'Costo de tareas'!$B$15</f>
        <v>0.1964027778</v>
      </c>
      <c r="G5652" s="15">
        <f>'Producción diaria'!$T$3*$L$2*$M$2*$N$2*E5652*1000/'Costo de tareas'!$B$14</f>
        <v>1178.792557</v>
      </c>
      <c r="H5652" s="16">
        <f>IF(G5652 &gt; 'Costo de tareas'!$B$13, 'Costo de tareas'!$B$13, IF(G5652 &lt; 'Costo de tareas'!$B$13*0.2, 0, 'Costo de tareas'!$B$13- G5652))</f>
        <v>39.28055556</v>
      </c>
      <c r="I5652" s="17">
        <f>IF(H5652=0,'Costo de tareas'!$B$13,'Costo de tareas'!$B$13-H5652)</f>
        <v>0</v>
      </c>
      <c r="J5652" s="2"/>
      <c r="K5652" s="2"/>
      <c r="P5652" s="2"/>
    </row>
    <row r="5653">
      <c r="A5653" s="3" t="s">
        <v>7413</v>
      </c>
      <c r="B5653" s="11" t="str">
        <f t="shared" si="1"/>
        <v>20110824</v>
      </c>
      <c r="C5653" s="12">
        <f t="shared" si="2"/>
        <v>40779</v>
      </c>
      <c r="D5653" s="3" t="str">
        <f t="shared" si="3"/>
        <v>11</v>
      </c>
      <c r="E5653" s="13">
        <v>883.0</v>
      </c>
      <c r="F5653" s="14">
        <f>'Costo de tareas'!$B$15</f>
        <v>0.1964027778</v>
      </c>
      <c r="G5653" s="15">
        <f>'Producción diaria'!$T$3*$L$2*$M$2*$N$2*E5653*1000/'Costo de tareas'!$B$14</f>
        <v>1327.645189</v>
      </c>
      <c r="H5653" s="16">
        <f>IF(G5653 &gt; 'Costo de tareas'!$B$13, 'Costo de tareas'!$B$13, IF(G5653 &lt; 'Costo de tareas'!$B$13*0.2, 0, 'Costo de tareas'!$B$13- G5653))</f>
        <v>39.28055556</v>
      </c>
      <c r="I5653" s="17">
        <f>IF(H5653=0,'Costo de tareas'!$B$13,'Costo de tareas'!$B$13-H5653)</f>
        <v>0</v>
      </c>
      <c r="J5653" s="2"/>
      <c r="K5653" s="2"/>
      <c r="P5653" s="2"/>
    </row>
    <row r="5654">
      <c r="A5654" s="3" t="s">
        <v>7414</v>
      </c>
      <c r="B5654" s="11" t="str">
        <f t="shared" si="1"/>
        <v>20110824</v>
      </c>
      <c r="C5654" s="12">
        <f t="shared" si="2"/>
        <v>40779</v>
      </c>
      <c r="D5654" s="3" t="str">
        <f t="shared" si="3"/>
        <v>12</v>
      </c>
      <c r="E5654" s="13">
        <v>912.0</v>
      </c>
      <c r="F5654" s="14">
        <f>'Costo de tareas'!$B$15</f>
        <v>0.1964027778</v>
      </c>
      <c r="G5654" s="15">
        <f>'Producción diaria'!$T$3*$L$2*$M$2*$N$2*E5654*1000/'Costo de tareas'!$B$14</f>
        <v>1371.248485</v>
      </c>
      <c r="H5654" s="16">
        <f>IF(G5654 &gt; 'Costo de tareas'!$B$13, 'Costo de tareas'!$B$13, IF(G5654 &lt; 'Costo de tareas'!$B$13*0.2, 0, 'Costo de tareas'!$B$13- G5654))</f>
        <v>39.28055556</v>
      </c>
      <c r="I5654" s="17">
        <f>IF(H5654=0,'Costo de tareas'!$B$13,'Costo de tareas'!$B$13-H5654)</f>
        <v>0</v>
      </c>
      <c r="J5654" s="2"/>
      <c r="K5654" s="2"/>
      <c r="P5654" s="2"/>
    </row>
    <row r="5655">
      <c r="A5655" s="3" t="s">
        <v>7415</v>
      </c>
      <c r="B5655" s="11" t="str">
        <f t="shared" si="1"/>
        <v>20110824</v>
      </c>
      <c r="C5655" s="12">
        <f t="shared" si="2"/>
        <v>40779</v>
      </c>
      <c r="D5655" s="3" t="str">
        <f t="shared" si="3"/>
        <v>13</v>
      </c>
      <c r="E5655" s="13">
        <v>9.0</v>
      </c>
      <c r="F5655" s="14">
        <f>'Costo de tareas'!$B$15</f>
        <v>0.1964027778</v>
      </c>
      <c r="G5655" s="15">
        <f>'Producción diaria'!$T$3*$L$2*$M$2*$N$2*E5655*1000/'Costo de tareas'!$B$14</f>
        <v>13.53205742</v>
      </c>
      <c r="H5655" s="16">
        <f>IF(G5655 &gt; 'Costo de tareas'!$B$13, 'Costo de tareas'!$B$13, IF(G5655 &lt; 'Costo de tareas'!$B$13*0.2, 0, 'Costo de tareas'!$B$13- G5655))</f>
        <v>25.74849814</v>
      </c>
      <c r="I5655" s="17">
        <f>IF(H5655=0,'Costo de tareas'!$B$13,'Costo de tareas'!$B$13-H5655)</f>
        <v>13.53205742</v>
      </c>
      <c r="J5655" s="2"/>
      <c r="K5655" s="2"/>
      <c r="P5655" s="2"/>
    </row>
    <row r="5656">
      <c r="A5656" s="3" t="s">
        <v>7416</v>
      </c>
      <c r="B5656" s="11" t="str">
        <f t="shared" si="1"/>
        <v>20110824</v>
      </c>
      <c r="C5656" s="12">
        <f t="shared" si="2"/>
        <v>40779</v>
      </c>
      <c r="D5656" s="3" t="str">
        <f t="shared" si="3"/>
        <v>14</v>
      </c>
      <c r="E5656" s="13">
        <v>825.0</v>
      </c>
      <c r="F5656" s="14">
        <f>'Costo de tareas'!$B$15</f>
        <v>0.1964027778</v>
      </c>
      <c r="G5656" s="15">
        <f>'Producción diaria'!$T$3*$L$2*$M$2*$N$2*E5656*1000/'Costo de tareas'!$B$14</f>
        <v>1240.438596</v>
      </c>
      <c r="H5656" s="16">
        <f>IF(G5656 &gt; 'Costo de tareas'!$B$13, 'Costo de tareas'!$B$13, IF(G5656 &lt; 'Costo de tareas'!$B$13*0.2, 0, 'Costo de tareas'!$B$13- G5656))</f>
        <v>39.28055556</v>
      </c>
      <c r="I5656" s="17">
        <f>IF(H5656=0,'Costo de tareas'!$B$13,'Costo de tareas'!$B$13-H5656)</f>
        <v>0</v>
      </c>
      <c r="J5656" s="2"/>
      <c r="K5656" s="2"/>
      <c r="P5656" s="2"/>
    </row>
    <row r="5657">
      <c r="A5657" s="3" t="s">
        <v>7417</v>
      </c>
      <c r="B5657" s="11" t="str">
        <f t="shared" si="1"/>
        <v>20110824</v>
      </c>
      <c r="C5657" s="12">
        <f t="shared" si="2"/>
        <v>40779</v>
      </c>
      <c r="D5657" s="3" t="str">
        <f t="shared" si="3"/>
        <v>15</v>
      </c>
      <c r="E5657" s="13">
        <v>679.0</v>
      </c>
      <c r="F5657" s="14">
        <f>'Costo de tareas'!$B$15</f>
        <v>0.1964027778</v>
      </c>
      <c r="G5657" s="15">
        <f>'Producción diaria'!$T$3*$L$2*$M$2*$N$2*E5657*1000/'Costo de tareas'!$B$14</f>
        <v>1020.918554</v>
      </c>
      <c r="H5657" s="16">
        <f>IF(G5657 &gt; 'Costo de tareas'!$B$13, 'Costo de tareas'!$B$13, IF(G5657 &lt; 'Costo de tareas'!$B$13*0.2, 0, 'Costo de tareas'!$B$13- G5657))</f>
        <v>39.28055556</v>
      </c>
      <c r="I5657" s="17">
        <f>IF(H5657=0,'Costo de tareas'!$B$13,'Costo de tareas'!$B$13-H5657)</f>
        <v>0</v>
      </c>
      <c r="J5657" s="2"/>
      <c r="K5657" s="2"/>
      <c r="P5657" s="2"/>
    </row>
    <row r="5658">
      <c r="A5658" s="3" t="s">
        <v>7418</v>
      </c>
      <c r="B5658" s="11" t="str">
        <f t="shared" si="1"/>
        <v>20110824</v>
      </c>
      <c r="C5658" s="12">
        <f t="shared" si="2"/>
        <v>40779</v>
      </c>
      <c r="D5658" s="3" t="str">
        <f t="shared" si="3"/>
        <v>16</v>
      </c>
      <c r="E5658" s="13">
        <v>505.0</v>
      </c>
      <c r="F5658" s="14">
        <f>'Costo de tareas'!$B$15</f>
        <v>0.1964027778</v>
      </c>
      <c r="G5658" s="15">
        <f>'Producción diaria'!$T$3*$L$2*$M$2*$N$2*E5658*1000/'Costo de tareas'!$B$14</f>
        <v>759.2987772</v>
      </c>
      <c r="H5658" s="16">
        <f>IF(G5658 &gt; 'Costo de tareas'!$B$13, 'Costo de tareas'!$B$13, IF(G5658 &lt; 'Costo de tareas'!$B$13*0.2, 0, 'Costo de tareas'!$B$13- G5658))</f>
        <v>39.28055556</v>
      </c>
      <c r="I5658" s="17">
        <f>IF(H5658=0,'Costo de tareas'!$B$13,'Costo de tareas'!$B$13-H5658)</f>
        <v>0</v>
      </c>
      <c r="J5658" s="2"/>
      <c r="K5658" s="2"/>
      <c r="P5658" s="2"/>
    </row>
    <row r="5659">
      <c r="A5659" s="3" t="s">
        <v>7419</v>
      </c>
      <c r="B5659" s="11" t="str">
        <f t="shared" si="1"/>
        <v>20110824</v>
      </c>
      <c r="C5659" s="12">
        <f t="shared" si="2"/>
        <v>40779</v>
      </c>
      <c r="D5659" s="3" t="str">
        <f t="shared" si="3"/>
        <v>17</v>
      </c>
      <c r="E5659" s="13">
        <v>304.0</v>
      </c>
      <c r="F5659" s="14">
        <f>'Costo de tareas'!$B$15</f>
        <v>0.1964027778</v>
      </c>
      <c r="G5659" s="15">
        <f>'Producción diaria'!$T$3*$L$2*$M$2*$N$2*E5659*1000/'Costo de tareas'!$B$14</f>
        <v>457.0828283</v>
      </c>
      <c r="H5659" s="16">
        <f>IF(G5659 &gt; 'Costo de tareas'!$B$13, 'Costo de tareas'!$B$13, IF(G5659 &lt; 'Costo de tareas'!$B$13*0.2, 0, 'Costo de tareas'!$B$13- G5659))</f>
        <v>39.28055556</v>
      </c>
      <c r="I5659" s="17">
        <f>IF(H5659=0,'Costo de tareas'!$B$13,'Costo de tareas'!$B$13-H5659)</f>
        <v>0</v>
      </c>
      <c r="J5659" s="2"/>
      <c r="K5659" s="2"/>
      <c r="P5659" s="2"/>
    </row>
    <row r="5660">
      <c r="A5660" s="3" t="s">
        <v>7420</v>
      </c>
      <c r="B5660" s="11" t="str">
        <f t="shared" si="1"/>
        <v>20110824</v>
      </c>
      <c r="C5660" s="12">
        <f t="shared" si="2"/>
        <v>40779</v>
      </c>
      <c r="D5660" s="3" t="str">
        <f t="shared" si="3"/>
        <v>18</v>
      </c>
      <c r="E5660" s="13">
        <v>107.0</v>
      </c>
      <c r="F5660" s="14">
        <f>'Costo de tareas'!$B$15</f>
        <v>0.1964027778</v>
      </c>
      <c r="G5660" s="15">
        <f>'Producción diaria'!$T$3*$L$2*$M$2*$N$2*E5660*1000/'Costo de tareas'!$B$14</f>
        <v>160.8811271</v>
      </c>
      <c r="H5660" s="16">
        <f>IF(G5660 &gt; 'Costo de tareas'!$B$13, 'Costo de tareas'!$B$13, IF(G5660 &lt; 'Costo de tareas'!$B$13*0.2, 0, 'Costo de tareas'!$B$13- G5660))</f>
        <v>39.28055556</v>
      </c>
      <c r="I5660" s="17">
        <f>IF(H5660=0,'Costo de tareas'!$B$13,'Costo de tareas'!$B$13-H5660)</f>
        <v>0</v>
      </c>
      <c r="J5660" s="2"/>
      <c r="K5660" s="2"/>
      <c r="P5660" s="2"/>
    </row>
    <row r="5661">
      <c r="A5661" s="3" t="s">
        <v>7421</v>
      </c>
      <c r="B5661" s="11" t="str">
        <f t="shared" si="1"/>
        <v>20110824</v>
      </c>
      <c r="C5661" s="12">
        <f t="shared" si="2"/>
        <v>40779</v>
      </c>
      <c r="D5661" s="3" t="str">
        <f t="shared" si="3"/>
        <v>19</v>
      </c>
      <c r="E5661" s="13">
        <v>0.0</v>
      </c>
      <c r="F5661" s="14">
        <f>'Costo de tareas'!$B$15</f>
        <v>0.1964027778</v>
      </c>
      <c r="G5661" s="15">
        <f>'Producción diaria'!$T$3*$L$2*$M$2*$N$2*E5661*1000/'Costo de tareas'!$B$14</f>
        <v>0</v>
      </c>
      <c r="H5661" s="16">
        <f>IF(G5661 &gt; 'Costo de tareas'!$B$13, 'Costo de tareas'!$B$13, IF(G5661 &lt; 'Costo de tareas'!$B$13*0.2, 0, 'Costo de tareas'!$B$13- G5661))</f>
        <v>0</v>
      </c>
      <c r="I5661" s="17">
        <f>IF(H5661=0,'Costo de tareas'!$B$13,'Costo de tareas'!$B$13-H5661)</f>
        <v>39.28055556</v>
      </c>
      <c r="J5661" s="2"/>
      <c r="K5661" s="2"/>
      <c r="P5661" s="2"/>
    </row>
    <row r="5662">
      <c r="A5662" s="3" t="s">
        <v>7422</v>
      </c>
      <c r="B5662" s="11" t="str">
        <f t="shared" si="1"/>
        <v>20110824</v>
      </c>
      <c r="C5662" s="12">
        <f t="shared" si="2"/>
        <v>40779</v>
      </c>
      <c r="D5662" s="3" t="str">
        <f t="shared" si="3"/>
        <v>20</v>
      </c>
      <c r="E5662" s="13">
        <v>0.0</v>
      </c>
      <c r="F5662" s="14">
        <f>'Costo de tareas'!$B$15</f>
        <v>0.1964027778</v>
      </c>
      <c r="G5662" s="15">
        <f>'Producción diaria'!$T$3*$L$2*$M$2*$N$2*E5662*1000/'Costo de tareas'!$B$14</f>
        <v>0</v>
      </c>
      <c r="H5662" s="16">
        <f>IF(G5662 &gt; 'Costo de tareas'!$B$13, 'Costo de tareas'!$B$13, IF(G5662 &lt; 'Costo de tareas'!$B$13*0.2, 0, 'Costo de tareas'!$B$13- G5662))</f>
        <v>0</v>
      </c>
      <c r="I5662" s="17">
        <f>IF(H5662=0,'Costo de tareas'!$B$13,'Costo de tareas'!$B$13-H5662)</f>
        <v>39.28055556</v>
      </c>
      <c r="J5662" s="2"/>
      <c r="K5662" s="2"/>
      <c r="P5662" s="2"/>
    </row>
    <row r="5663">
      <c r="A5663" s="3" t="s">
        <v>7423</v>
      </c>
      <c r="B5663" s="11" t="str">
        <f t="shared" si="1"/>
        <v>20110824</v>
      </c>
      <c r="C5663" s="12">
        <f t="shared" si="2"/>
        <v>40779</v>
      </c>
      <c r="D5663" s="3" t="str">
        <f t="shared" si="3"/>
        <v>21</v>
      </c>
      <c r="E5663" s="13">
        <v>0.0</v>
      </c>
      <c r="F5663" s="14">
        <f>'Costo de tareas'!$B$15</f>
        <v>0.1964027778</v>
      </c>
      <c r="G5663" s="15">
        <f>'Producción diaria'!$T$3*$L$2*$M$2*$N$2*E5663*1000/'Costo de tareas'!$B$14</f>
        <v>0</v>
      </c>
      <c r="H5663" s="16">
        <f>IF(G5663 &gt; 'Costo de tareas'!$B$13, 'Costo de tareas'!$B$13, IF(G5663 &lt; 'Costo de tareas'!$B$13*0.2, 0, 'Costo de tareas'!$B$13- G5663))</f>
        <v>0</v>
      </c>
      <c r="I5663" s="17">
        <f>IF(H5663=0,'Costo de tareas'!$B$13,'Costo de tareas'!$B$13-H5663)</f>
        <v>39.28055556</v>
      </c>
      <c r="J5663" s="2"/>
      <c r="K5663" s="2"/>
      <c r="P5663" s="2"/>
    </row>
    <row r="5664">
      <c r="A5664" s="3" t="s">
        <v>7424</v>
      </c>
      <c r="B5664" s="11" t="str">
        <f t="shared" si="1"/>
        <v>20110824</v>
      </c>
      <c r="C5664" s="12">
        <f t="shared" si="2"/>
        <v>40779</v>
      </c>
      <c r="D5664" s="3" t="str">
        <f t="shared" si="3"/>
        <v>22</v>
      </c>
      <c r="E5664" s="13">
        <v>0.0</v>
      </c>
      <c r="F5664" s="14">
        <f>'Costo de tareas'!$B$15</f>
        <v>0.1964027778</v>
      </c>
      <c r="G5664" s="15">
        <f>'Producción diaria'!$T$3*$L$2*$M$2*$N$2*E5664*1000/'Costo de tareas'!$B$14</f>
        <v>0</v>
      </c>
      <c r="H5664" s="16">
        <f>IF(G5664 &gt; 'Costo de tareas'!$B$13, 'Costo de tareas'!$B$13, IF(G5664 &lt; 'Costo de tareas'!$B$13*0.2, 0, 'Costo de tareas'!$B$13- G5664))</f>
        <v>0</v>
      </c>
      <c r="I5664" s="17">
        <f>IF(H5664=0,'Costo de tareas'!$B$13,'Costo de tareas'!$B$13-H5664)</f>
        <v>39.28055556</v>
      </c>
      <c r="J5664" s="2"/>
      <c r="K5664" s="2"/>
      <c r="P5664" s="2"/>
    </row>
    <row r="5665">
      <c r="A5665" s="3" t="s">
        <v>7425</v>
      </c>
      <c r="B5665" s="11" t="str">
        <f t="shared" si="1"/>
        <v>20110824</v>
      </c>
      <c r="C5665" s="12">
        <f t="shared" si="2"/>
        <v>40779</v>
      </c>
      <c r="D5665" s="3" t="str">
        <f t="shared" si="3"/>
        <v>23</v>
      </c>
      <c r="E5665" s="13">
        <v>0.0</v>
      </c>
      <c r="F5665" s="14">
        <f>'Costo de tareas'!$B$15</f>
        <v>0.1964027778</v>
      </c>
      <c r="G5665" s="15">
        <f>'Producción diaria'!$T$3*$L$2*$M$2*$N$2*E5665*1000/'Costo de tareas'!$B$14</f>
        <v>0</v>
      </c>
      <c r="H5665" s="16">
        <f>IF(G5665 &gt; 'Costo de tareas'!$B$13, 'Costo de tareas'!$B$13, IF(G5665 &lt; 'Costo de tareas'!$B$13*0.2, 0, 'Costo de tareas'!$B$13- G5665))</f>
        <v>0</v>
      </c>
      <c r="I5665" s="17">
        <f>IF(H5665=0,'Costo de tareas'!$B$13,'Costo de tareas'!$B$13-H5665)</f>
        <v>39.28055556</v>
      </c>
      <c r="J5665" s="2"/>
      <c r="K5665" s="2"/>
      <c r="P5665" s="2"/>
    </row>
    <row r="5666">
      <c r="A5666" s="3" t="s">
        <v>7426</v>
      </c>
      <c r="B5666" s="11" t="str">
        <f t="shared" si="1"/>
        <v>20110825</v>
      </c>
      <c r="C5666" s="12">
        <f t="shared" si="2"/>
        <v>40780</v>
      </c>
      <c r="D5666" s="3" t="str">
        <f t="shared" si="3"/>
        <v>00</v>
      </c>
      <c r="E5666" s="13">
        <v>0.0</v>
      </c>
      <c r="F5666" s="14">
        <f>'Costo de tareas'!$B$15</f>
        <v>0.1964027778</v>
      </c>
      <c r="G5666" s="15">
        <f>'Producción diaria'!$T$3*$L$2*$M$2*$N$2*E5666*1000/'Costo de tareas'!$B$14</f>
        <v>0</v>
      </c>
      <c r="H5666" s="16">
        <f>IF(G5666 &gt; 'Costo de tareas'!$B$13, 'Costo de tareas'!$B$13, IF(G5666 &lt; 'Costo de tareas'!$B$13*0.2, 0, 'Costo de tareas'!$B$13- G5666))</f>
        <v>0</v>
      </c>
      <c r="I5666" s="17">
        <f>IF(H5666=0,'Costo de tareas'!$B$13,'Costo de tareas'!$B$13-H5666)</f>
        <v>39.28055556</v>
      </c>
      <c r="J5666" s="2"/>
      <c r="K5666" s="2"/>
      <c r="P5666" s="2"/>
    </row>
    <row r="5667">
      <c r="A5667" s="3" t="s">
        <v>7427</v>
      </c>
      <c r="B5667" s="11" t="str">
        <f t="shared" si="1"/>
        <v>20110825</v>
      </c>
      <c r="C5667" s="12">
        <f t="shared" si="2"/>
        <v>40780</v>
      </c>
      <c r="D5667" s="3" t="str">
        <f t="shared" si="3"/>
        <v>01</v>
      </c>
      <c r="E5667" s="13">
        <v>0.0</v>
      </c>
      <c r="F5667" s="14">
        <f>'Costo de tareas'!$B$15</f>
        <v>0.1964027778</v>
      </c>
      <c r="G5667" s="15">
        <f>'Producción diaria'!$T$3*$L$2*$M$2*$N$2*E5667*1000/'Costo de tareas'!$B$14</f>
        <v>0</v>
      </c>
      <c r="H5667" s="16">
        <f>IF(G5667 &gt; 'Costo de tareas'!$B$13, 'Costo de tareas'!$B$13, IF(G5667 &lt; 'Costo de tareas'!$B$13*0.2, 0, 'Costo de tareas'!$B$13- G5667))</f>
        <v>0</v>
      </c>
      <c r="I5667" s="17">
        <f>IF(H5667=0,'Costo de tareas'!$B$13,'Costo de tareas'!$B$13-H5667)</f>
        <v>39.28055556</v>
      </c>
      <c r="J5667" s="2"/>
      <c r="K5667" s="2"/>
      <c r="P5667" s="2"/>
    </row>
    <row r="5668">
      <c r="A5668" s="3" t="s">
        <v>7428</v>
      </c>
      <c r="B5668" s="11" t="str">
        <f t="shared" si="1"/>
        <v>20110825</v>
      </c>
      <c r="C5668" s="12">
        <f t="shared" si="2"/>
        <v>40780</v>
      </c>
      <c r="D5668" s="3" t="str">
        <f t="shared" si="3"/>
        <v>02</v>
      </c>
      <c r="E5668" s="13">
        <v>0.0</v>
      </c>
      <c r="F5668" s="14">
        <f>'Costo de tareas'!$B$15</f>
        <v>0.1964027778</v>
      </c>
      <c r="G5668" s="15">
        <f>'Producción diaria'!$T$3*$L$2*$M$2*$N$2*E5668*1000/'Costo de tareas'!$B$14</f>
        <v>0</v>
      </c>
      <c r="H5668" s="16">
        <f>IF(G5668 &gt; 'Costo de tareas'!$B$13, 'Costo de tareas'!$B$13, IF(G5668 &lt; 'Costo de tareas'!$B$13*0.2, 0, 'Costo de tareas'!$B$13- G5668))</f>
        <v>0</v>
      </c>
      <c r="I5668" s="17">
        <f>IF(H5668=0,'Costo de tareas'!$B$13,'Costo de tareas'!$B$13-H5668)</f>
        <v>39.28055556</v>
      </c>
      <c r="J5668" s="2"/>
      <c r="K5668" s="2"/>
      <c r="P5668" s="2"/>
    </row>
    <row r="5669">
      <c r="A5669" s="3" t="s">
        <v>7429</v>
      </c>
      <c r="B5669" s="11" t="str">
        <f t="shared" si="1"/>
        <v>20110825</v>
      </c>
      <c r="C5669" s="12">
        <f t="shared" si="2"/>
        <v>40780</v>
      </c>
      <c r="D5669" s="3" t="str">
        <f t="shared" si="3"/>
        <v>03</v>
      </c>
      <c r="E5669" s="13">
        <v>0.0</v>
      </c>
      <c r="F5669" s="14">
        <f>'Costo de tareas'!$B$15</f>
        <v>0.1964027778</v>
      </c>
      <c r="G5669" s="15">
        <f>'Producción diaria'!$T$3*$L$2*$M$2*$N$2*E5669*1000/'Costo de tareas'!$B$14</f>
        <v>0</v>
      </c>
      <c r="H5669" s="16">
        <f>IF(G5669 &gt; 'Costo de tareas'!$B$13, 'Costo de tareas'!$B$13, IF(G5669 &lt; 'Costo de tareas'!$B$13*0.2, 0, 'Costo de tareas'!$B$13- G5669))</f>
        <v>0</v>
      </c>
      <c r="I5669" s="17">
        <f>IF(H5669=0,'Costo de tareas'!$B$13,'Costo de tareas'!$B$13-H5669)</f>
        <v>39.28055556</v>
      </c>
      <c r="J5669" s="2"/>
      <c r="K5669" s="2"/>
      <c r="P5669" s="2"/>
    </row>
    <row r="5670">
      <c r="A5670" s="3" t="s">
        <v>7430</v>
      </c>
      <c r="B5670" s="11" t="str">
        <f t="shared" si="1"/>
        <v>20110825</v>
      </c>
      <c r="C5670" s="12">
        <f t="shared" si="2"/>
        <v>40780</v>
      </c>
      <c r="D5670" s="3" t="str">
        <f t="shared" si="3"/>
        <v>04</v>
      </c>
      <c r="E5670" s="13">
        <v>0.0</v>
      </c>
      <c r="F5670" s="14">
        <f>'Costo de tareas'!$B$15</f>
        <v>0.1964027778</v>
      </c>
      <c r="G5670" s="15">
        <f>'Producción diaria'!$T$3*$L$2*$M$2*$N$2*E5670*1000/'Costo de tareas'!$B$14</f>
        <v>0</v>
      </c>
      <c r="H5670" s="16">
        <f>IF(G5670 &gt; 'Costo de tareas'!$B$13, 'Costo de tareas'!$B$13, IF(G5670 &lt; 'Costo de tareas'!$B$13*0.2, 0, 'Costo de tareas'!$B$13- G5670))</f>
        <v>0</v>
      </c>
      <c r="I5670" s="17">
        <f>IF(H5670=0,'Costo de tareas'!$B$13,'Costo de tareas'!$B$13-H5670)</f>
        <v>39.28055556</v>
      </c>
      <c r="J5670" s="2"/>
      <c r="K5670" s="2"/>
      <c r="P5670" s="2"/>
    </row>
    <row r="5671">
      <c r="A5671" s="3" t="s">
        <v>7431</v>
      </c>
      <c r="B5671" s="11" t="str">
        <f t="shared" si="1"/>
        <v>20110825</v>
      </c>
      <c r="C5671" s="12">
        <f t="shared" si="2"/>
        <v>40780</v>
      </c>
      <c r="D5671" s="3" t="str">
        <f t="shared" si="3"/>
        <v>05</v>
      </c>
      <c r="E5671" s="13">
        <v>0.0</v>
      </c>
      <c r="F5671" s="14">
        <f>'Costo de tareas'!$B$15</f>
        <v>0.1964027778</v>
      </c>
      <c r="G5671" s="15">
        <f>'Producción diaria'!$T$3*$L$2*$M$2*$N$2*E5671*1000/'Costo de tareas'!$B$14</f>
        <v>0</v>
      </c>
      <c r="H5671" s="16">
        <f>IF(G5671 &gt; 'Costo de tareas'!$B$13, 'Costo de tareas'!$B$13, IF(G5671 &lt; 'Costo de tareas'!$B$13*0.2, 0, 'Costo de tareas'!$B$13- G5671))</f>
        <v>0</v>
      </c>
      <c r="I5671" s="17">
        <f>IF(H5671=0,'Costo de tareas'!$B$13,'Costo de tareas'!$B$13-H5671)</f>
        <v>39.28055556</v>
      </c>
      <c r="J5671" s="2"/>
      <c r="K5671" s="2"/>
      <c r="P5671" s="2"/>
    </row>
    <row r="5672">
      <c r="A5672" s="3" t="s">
        <v>7432</v>
      </c>
      <c r="B5672" s="11" t="str">
        <f t="shared" si="1"/>
        <v>20110825</v>
      </c>
      <c r="C5672" s="12">
        <f t="shared" si="2"/>
        <v>40780</v>
      </c>
      <c r="D5672" s="3" t="str">
        <f t="shared" si="3"/>
        <v>06</v>
      </c>
      <c r="E5672" s="13">
        <v>56.0</v>
      </c>
      <c r="F5672" s="14">
        <f>'Costo de tareas'!$B$15</f>
        <v>0.1964027778</v>
      </c>
      <c r="G5672" s="15">
        <f>'Producción diaria'!$T$3*$L$2*$M$2*$N$2*E5672*1000/'Costo de tareas'!$B$14</f>
        <v>84.19946837</v>
      </c>
      <c r="H5672" s="16">
        <f>IF(G5672 &gt; 'Costo de tareas'!$B$13, 'Costo de tareas'!$B$13, IF(G5672 &lt; 'Costo de tareas'!$B$13*0.2, 0, 'Costo de tareas'!$B$13- G5672))</f>
        <v>39.28055556</v>
      </c>
      <c r="I5672" s="17">
        <f>IF(H5672=0,'Costo de tareas'!$B$13,'Costo de tareas'!$B$13-H5672)</f>
        <v>0</v>
      </c>
      <c r="J5672" s="2"/>
      <c r="K5672" s="2"/>
      <c r="P5672" s="2"/>
    </row>
    <row r="5673">
      <c r="A5673" s="3" t="s">
        <v>7433</v>
      </c>
      <c r="B5673" s="11" t="str">
        <f t="shared" si="1"/>
        <v>20110825</v>
      </c>
      <c r="C5673" s="12">
        <f t="shared" si="2"/>
        <v>40780</v>
      </c>
      <c r="D5673" s="3" t="str">
        <f t="shared" si="3"/>
        <v>07</v>
      </c>
      <c r="E5673" s="13">
        <v>248.0</v>
      </c>
      <c r="F5673" s="14">
        <f>'Costo de tareas'!$B$15</f>
        <v>0.1964027778</v>
      </c>
      <c r="G5673" s="15">
        <f>'Producción diaria'!$T$3*$L$2*$M$2*$N$2*E5673*1000/'Costo de tareas'!$B$14</f>
        <v>372.8833599</v>
      </c>
      <c r="H5673" s="16">
        <f>IF(G5673 &gt; 'Costo de tareas'!$B$13, 'Costo de tareas'!$B$13, IF(G5673 &lt; 'Costo de tareas'!$B$13*0.2, 0, 'Costo de tareas'!$B$13- G5673))</f>
        <v>39.28055556</v>
      </c>
      <c r="I5673" s="17">
        <f>IF(H5673=0,'Costo de tareas'!$B$13,'Costo de tareas'!$B$13-H5673)</f>
        <v>0</v>
      </c>
      <c r="J5673" s="2"/>
      <c r="K5673" s="2"/>
      <c r="P5673" s="2"/>
    </row>
    <row r="5674">
      <c r="A5674" s="3" t="s">
        <v>7434</v>
      </c>
      <c r="B5674" s="11" t="str">
        <f t="shared" si="1"/>
        <v>20110825</v>
      </c>
      <c r="C5674" s="12">
        <f t="shared" si="2"/>
        <v>40780</v>
      </c>
      <c r="D5674" s="3" t="str">
        <f t="shared" si="3"/>
        <v>08</v>
      </c>
      <c r="E5674" s="13">
        <v>45.0</v>
      </c>
      <c r="F5674" s="14">
        <f>'Costo de tareas'!$B$15</f>
        <v>0.1964027778</v>
      </c>
      <c r="G5674" s="15">
        <f>'Producción diaria'!$T$3*$L$2*$M$2*$N$2*E5674*1000/'Costo de tareas'!$B$14</f>
        <v>67.66028708</v>
      </c>
      <c r="H5674" s="16">
        <f>IF(G5674 &gt; 'Costo de tareas'!$B$13, 'Costo de tareas'!$B$13, IF(G5674 &lt; 'Costo de tareas'!$B$13*0.2, 0, 'Costo de tareas'!$B$13- G5674))</f>
        <v>39.28055556</v>
      </c>
      <c r="I5674" s="17">
        <f>IF(H5674=0,'Costo de tareas'!$B$13,'Costo de tareas'!$B$13-H5674)</f>
        <v>0</v>
      </c>
      <c r="J5674" s="2"/>
      <c r="K5674" s="2"/>
      <c r="P5674" s="2"/>
    </row>
    <row r="5675">
      <c r="A5675" s="3" t="s">
        <v>7435</v>
      </c>
      <c r="B5675" s="11" t="str">
        <f t="shared" si="1"/>
        <v>20110825</v>
      </c>
      <c r="C5675" s="12">
        <f t="shared" si="2"/>
        <v>40780</v>
      </c>
      <c r="D5675" s="3" t="str">
        <f t="shared" si="3"/>
        <v>09</v>
      </c>
      <c r="E5675" s="13">
        <v>633.0</v>
      </c>
      <c r="F5675" s="14">
        <f>'Costo de tareas'!$B$15</f>
        <v>0.1964027778</v>
      </c>
      <c r="G5675" s="15">
        <f>'Producción diaria'!$T$3*$L$2*$M$2*$N$2*E5675*1000/'Costo de tareas'!$B$14</f>
        <v>951.7547049</v>
      </c>
      <c r="H5675" s="16">
        <f>IF(G5675 &gt; 'Costo de tareas'!$B$13, 'Costo de tareas'!$B$13, IF(G5675 &lt; 'Costo de tareas'!$B$13*0.2, 0, 'Costo de tareas'!$B$13- G5675))</f>
        <v>39.28055556</v>
      </c>
      <c r="I5675" s="17">
        <f>IF(H5675=0,'Costo de tareas'!$B$13,'Costo de tareas'!$B$13-H5675)</f>
        <v>0</v>
      </c>
      <c r="J5675" s="2"/>
      <c r="K5675" s="2"/>
      <c r="P5675" s="2"/>
    </row>
    <row r="5676">
      <c r="A5676" s="3" t="s">
        <v>7436</v>
      </c>
      <c r="B5676" s="11" t="str">
        <f t="shared" si="1"/>
        <v>20110825</v>
      </c>
      <c r="C5676" s="12">
        <f t="shared" si="2"/>
        <v>40780</v>
      </c>
      <c r="D5676" s="3" t="str">
        <f t="shared" si="3"/>
        <v>10</v>
      </c>
      <c r="E5676" s="13">
        <v>782.0</v>
      </c>
      <c r="F5676" s="14">
        <f>'Costo de tareas'!$B$15</f>
        <v>0.1964027778</v>
      </c>
      <c r="G5676" s="15">
        <f>'Producción diaria'!$T$3*$L$2*$M$2*$N$2*E5676*1000/'Costo de tareas'!$B$14</f>
        <v>1175.785433</v>
      </c>
      <c r="H5676" s="16">
        <f>IF(G5676 &gt; 'Costo de tareas'!$B$13, 'Costo de tareas'!$B$13, IF(G5676 &lt; 'Costo de tareas'!$B$13*0.2, 0, 'Costo de tareas'!$B$13- G5676))</f>
        <v>39.28055556</v>
      </c>
      <c r="I5676" s="17">
        <f>IF(H5676=0,'Costo de tareas'!$B$13,'Costo de tareas'!$B$13-H5676)</f>
        <v>0</v>
      </c>
      <c r="J5676" s="2"/>
      <c r="K5676" s="2"/>
      <c r="P5676" s="2"/>
    </row>
    <row r="5677">
      <c r="A5677" s="3" t="s">
        <v>7437</v>
      </c>
      <c r="B5677" s="11" t="str">
        <f t="shared" si="1"/>
        <v>20110825</v>
      </c>
      <c r="C5677" s="12">
        <f t="shared" si="2"/>
        <v>40780</v>
      </c>
      <c r="D5677" s="3" t="str">
        <f t="shared" si="3"/>
        <v>11</v>
      </c>
      <c r="E5677" s="13">
        <v>871.0</v>
      </c>
      <c r="F5677" s="14">
        <f>'Costo de tareas'!$B$15</f>
        <v>0.1964027778</v>
      </c>
      <c r="G5677" s="15">
        <f>'Producción diaria'!$T$3*$L$2*$M$2*$N$2*E5677*1000/'Costo de tareas'!$B$14</f>
        <v>1309.602446</v>
      </c>
      <c r="H5677" s="16">
        <f>IF(G5677 &gt; 'Costo de tareas'!$B$13, 'Costo de tareas'!$B$13, IF(G5677 &lt; 'Costo de tareas'!$B$13*0.2, 0, 'Costo de tareas'!$B$13- G5677))</f>
        <v>39.28055556</v>
      </c>
      <c r="I5677" s="17">
        <f>IF(H5677=0,'Costo de tareas'!$B$13,'Costo de tareas'!$B$13-H5677)</f>
        <v>0</v>
      </c>
      <c r="J5677" s="2"/>
      <c r="K5677" s="2"/>
      <c r="P5677" s="2"/>
    </row>
    <row r="5678">
      <c r="A5678" s="3" t="s">
        <v>7438</v>
      </c>
      <c r="B5678" s="11" t="str">
        <f t="shared" si="1"/>
        <v>20110825</v>
      </c>
      <c r="C5678" s="12">
        <f t="shared" si="2"/>
        <v>40780</v>
      </c>
      <c r="D5678" s="3" t="str">
        <f t="shared" si="3"/>
        <v>12</v>
      </c>
      <c r="E5678" s="13">
        <v>91.0</v>
      </c>
      <c r="F5678" s="14">
        <f>'Costo de tareas'!$B$15</f>
        <v>0.1964027778</v>
      </c>
      <c r="G5678" s="15">
        <f>'Producción diaria'!$T$3*$L$2*$M$2*$N$2*E5678*1000/'Costo de tareas'!$B$14</f>
        <v>136.8241361</v>
      </c>
      <c r="H5678" s="16">
        <f>IF(G5678 &gt; 'Costo de tareas'!$B$13, 'Costo de tareas'!$B$13, IF(G5678 &lt; 'Costo de tareas'!$B$13*0.2, 0, 'Costo de tareas'!$B$13- G5678))</f>
        <v>39.28055556</v>
      </c>
      <c r="I5678" s="17">
        <f>IF(H5678=0,'Costo de tareas'!$B$13,'Costo de tareas'!$B$13-H5678)</f>
        <v>0</v>
      </c>
      <c r="J5678" s="2"/>
      <c r="K5678" s="2"/>
      <c r="P5678" s="2"/>
    </row>
    <row r="5679">
      <c r="A5679" s="3" t="s">
        <v>7439</v>
      </c>
      <c r="B5679" s="11" t="str">
        <f t="shared" si="1"/>
        <v>20110825</v>
      </c>
      <c r="C5679" s="12">
        <f t="shared" si="2"/>
        <v>40780</v>
      </c>
      <c r="D5679" s="3" t="str">
        <f t="shared" si="3"/>
        <v>13</v>
      </c>
      <c r="E5679" s="13">
        <v>892.0</v>
      </c>
      <c r="F5679" s="14">
        <f>'Costo de tareas'!$B$15</f>
        <v>0.1964027778</v>
      </c>
      <c r="G5679" s="15">
        <f>'Producción diaria'!$T$3*$L$2*$M$2*$N$2*E5679*1000/'Costo de tareas'!$B$14</f>
        <v>1341.177246</v>
      </c>
      <c r="H5679" s="16">
        <f>IF(G5679 &gt; 'Costo de tareas'!$B$13, 'Costo de tareas'!$B$13, IF(G5679 &lt; 'Costo de tareas'!$B$13*0.2, 0, 'Costo de tareas'!$B$13- G5679))</f>
        <v>39.28055556</v>
      </c>
      <c r="I5679" s="17">
        <f>IF(H5679=0,'Costo de tareas'!$B$13,'Costo de tareas'!$B$13-H5679)</f>
        <v>0</v>
      </c>
      <c r="J5679" s="2"/>
      <c r="K5679" s="2"/>
      <c r="P5679" s="2"/>
    </row>
    <row r="5680">
      <c r="A5680" s="3" t="s">
        <v>7440</v>
      </c>
      <c r="B5680" s="11" t="str">
        <f t="shared" si="1"/>
        <v>20110825</v>
      </c>
      <c r="C5680" s="12">
        <f t="shared" si="2"/>
        <v>40780</v>
      </c>
      <c r="D5680" s="3" t="str">
        <f t="shared" si="3"/>
        <v>14</v>
      </c>
      <c r="E5680" s="13">
        <v>818.0</v>
      </c>
      <c r="F5680" s="14">
        <f>'Costo de tareas'!$B$15</f>
        <v>0.1964027778</v>
      </c>
      <c r="G5680" s="15">
        <f>'Producción diaria'!$T$3*$L$2*$M$2*$N$2*E5680*1000/'Costo de tareas'!$B$14</f>
        <v>1229.913663</v>
      </c>
      <c r="H5680" s="16">
        <f>IF(G5680 &gt; 'Costo de tareas'!$B$13, 'Costo de tareas'!$B$13, IF(G5680 &lt; 'Costo de tareas'!$B$13*0.2, 0, 'Costo de tareas'!$B$13- G5680))</f>
        <v>39.28055556</v>
      </c>
      <c r="I5680" s="17">
        <f>IF(H5680=0,'Costo de tareas'!$B$13,'Costo de tareas'!$B$13-H5680)</f>
        <v>0</v>
      </c>
      <c r="J5680" s="2"/>
      <c r="K5680" s="2"/>
      <c r="P5680" s="2"/>
    </row>
    <row r="5681">
      <c r="A5681" s="3" t="s">
        <v>7441</v>
      </c>
      <c r="B5681" s="11" t="str">
        <f t="shared" si="1"/>
        <v>20110825</v>
      </c>
      <c r="C5681" s="12">
        <f t="shared" si="2"/>
        <v>40780</v>
      </c>
      <c r="D5681" s="3" t="str">
        <f t="shared" si="3"/>
        <v>15</v>
      </c>
      <c r="E5681" s="13">
        <v>68.0</v>
      </c>
      <c r="F5681" s="14">
        <f>'Costo de tareas'!$B$15</f>
        <v>0.1964027778</v>
      </c>
      <c r="G5681" s="15">
        <f>'Producción diaria'!$T$3*$L$2*$M$2*$N$2*E5681*1000/'Costo de tareas'!$B$14</f>
        <v>102.2422116</v>
      </c>
      <c r="H5681" s="16">
        <f>IF(G5681 &gt; 'Costo de tareas'!$B$13, 'Costo de tareas'!$B$13, IF(G5681 &lt; 'Costo de tareas'!$B$13*0.2, 0, 'Costo de tareas'!$B$13- G5681))</f>
        <v>39.28055556</v>
      </c>
      <c r="I5681" s="17">
        <f>IF(H5681=0,'Costo de tareas'!$B$13,'Costo de tareas'!$B$13-H5681)</f>
        <v>0</v>
      </c>
      <c r="J5681" s="2"/>
      <c r="K5681" s="2"/>
      <c r="P5681" s="2"/>
    </row>
    <row r="5682">
      <c r="A5682" s="3" t="s">
        <v>7442</v>
      </c>
      <c r="B5682" s="11" t="str">
        <f t="shared" si="1"/>
        <v>20110825</v>
      </c>
      <c r="C5682" s="12">
        <f t="shared" si="2"/>
        <v>40780</v>
      </c>
      <c r="D5682" s="3" t="str">
        <f t="shared" si="3"/>
        <v>16</v>
      </c>
      <c r="E5682" s="13">
        <v>502.0</v>
      </c>
      <c r="F5682" s="14">
        <f>'Costo de tareas'!$B$15</f>
        <v>0.1964027778</v>
      </c>
      <c r="G5682" s="15">
        <f>'Producción diaria'!$T$3*$L$2*$M$2*$N$2*E5682*1000/'Costo de tareas'!$B$14</f>
        <v>754.7880914</v>
      </c>
      <c r="H5682" s="16">
        <f>IF(G5682 &gt; 'Costo de tareas'!$B$13, 'Costo de tareas'!$B$13, IF(G5682 &lt; 'Costo de tareas'!$B$13*0.2, 0, 'Costo de tareas'!$B$13- G5682))</f>
        <v>39.28055556</v>
      </c>
      <c r="I5682" s="17">
        <f>IF(H5682=0,'Costo de tareas'!$B$13,'Costo de tareas'!$B$13-H5682)</f>
        <v>0</v>
      </c>
      <c r="J5682" s="2"/>
      <c r="K5682" s="2"/>
      <c r="P5682" s="2"/>
    </row>
    <row r="5683">
      <c r="A5683" s="3" t="s">
        <v>7443</v>
      </c>
      <c r="B5683" s="11" t="str">
        <f t="shared" si="1"/>
        <v>20110825</v>
      </c>
      <c r="C5683" s="12">
        <f t="shared" si="2"/>
        <v>40780</v>
      </c>
      <c r="D5683" s="3" t="str">
        <f t="shared" si="3"/>
        <v>17</v>
      </c>
      <c r="E5683" s="13">
        <v>302.0</v>
      </c>
      <c r="F5683" s="14">
        <f>'Costo de tareas'!$B$15</f>
        <v>0.1964027778</v>
      </c>
      <c r="G5683" s="15">
        <f>'Producción diaria'!$T$3*$L$2*$M$2*$N$2*E5683*1000/'Costo de tareas'!$B$14</f>
        <v>454.0757044</v>
      </c>
      <c r="H5683" s="16">
        <f>IF(G5683 &gt; 'Costo de tareas'!$B$13, 'Costo de tareas'!$B$13, IF(G5683 &lt; 'Costo de tareas'!$B$13*0.2, 0, 'Costo de tareas'!$B$13- G5683))</f>
        <v>39.28055556</v>
      </c>
      <c r="I5683" s="17">
        <f>IF(H5683=0,'Costo de tareas'!$B$13,'Costo de tareas'!$B$13-H5683)</f>
        <v>0</v>
      </c>
      <c r="J5683" s="2"/>
      <c r="K5683" s="2"/>
      <c r="P5683" s="2"/>
    </row>
    <row r="5684">
      <c r="A5684" s="3" t="s">
        <v>7444</v>
      </c>
      <c r="B5684" s="11" t="str">
        <f t="shared" si="1"/>
        <v>20110825</v>
      </c>
      <c r="C5684" s="12">
        <f t="shared" si="2"/>
        <v>40780</v>
      </c>
      <c r="D5684" s="3" t="str">
        <f t="shared" si="3"/>
        <v>18</v>
      </c>
      <c r="E5684" s="13">
        <v>102.0</v>
      </c>
      <c r="F5684" s="14">
        <f>'Costo de tareas'!$B$15</f>
        <v>0.1964027778</v>
      </c>
      <c r="G5684" s="15">
        <f>'Producción diaria'!$T$3*$L$2*$M$2*$N$2*E5684*1000/'Costo de tareas'!$B$14</f>
        <v>153.3633174</v>
      </c>
      <c r="H5684" s="16">
        <f>IF(G5684 &gt; 'Costo de tareas'!$B$13, 'Costo de tareas'!$B$13, IF(G5684 &lt; 'Costo de tareas'!$B$13*0.2, 0, 'Costo de tareas'!$B$13- G5684))</f>
        <v>39.28055556</v>
      </c>
      <c r="I5684" s="17">
        <f>IF(H5684=0,'Costo de tareas'!$B$13,'Costo de tareas'!$B$13-H5684)</f>
        <v>0</v>
      </c>
      <c r="J5684" s="2"/>
      <c r="K5684" s="2"/>
      <c r="P5684" s="2"/>
    </row>
    <row r="5685">
      <c r="A5685" s="3" t="s">
        <v>7445</v>
      </c>
      <c r="B5685" s="11" t="str">
        <f t="shared" si="1"/>
        <v>20110825</v>
      </c>
      <c r="C5685" s="12">
        <f t="shared" si="2"/>
        <v>40780</v>
      </c>
      <c r="D5685" s="3" t="str">
        <f t="shared" si="3"/>
        <v>19</v>
      </c>
      <c r="E5685" s="13">
        <v>0.0</v>
      </c>
      <c r="F5685" s="14">
        <f>'Costo de tareas'!$B$15</f>
        <v>0.1964027778</v>
      </c>
      <c r="G5685" s="15">
        <f>'Producción diaria'!$T$3*$L$2*$M$2*$N$2*E5685*1000/'Costo de tareas'!$B$14</f>
        <v>0</v>
      </c>
      <c r="H5685" s="16">
        <f>IF(G5685 &gt; 'Costo de tareas'!$B$13, 'Costo de tareas'!$B$13, IF(G5685 &lt; 'Costo de tareas'!$B$13*0.2, 0, 'Costo de tareas'!$B$13- G5685))</f>
        <v>0</v>
      </c>
      <c r="I5685" s="17">
        <f>IF(H5685=0,'Costo de tareas'!$B$13,'Costo de tareas'!$B$13-H5685)</f>
        <v>39.28055556</v>
      </c>
      <c r="J5685" s="2"/>
      <c r="K5685" s="2"/>
      <c r="P5685" s="2"/>
    </row>
    <row r="5686">
      <c r="A5686" s="3" t="s">
        <v>7446</v>
      </c>
      <c r="B5686" s="11" t="str">
        <f t="shared" si="1"/>
        <v>20110825</v>
      </c>
      <c r="C5686" s="12">
        <f t="shared" si="2"/>
        <v>40780</v>
      </c>
      <c r="D5686" s="3" t="str">
        <f t="shared" si="3"/>
        <v>20</v>
      </c>
      <c r="E5686" s="13">
        <v>0.0</v>
      </c>
      <c r="F5686" s="14">
        <f>'Costo de tareas'!$B$15</f>
        <v>0.1964027778</v>
      </c>
      <c r="G5686" s="15">
        <f>'Producción diaria'!$T$3*$L$2*$M$2*$N$2*E5686*1000/'Costo de tareas'!$B$14</f>
        <v>0</v>
      </c>
      <c r="H5686" s="16">
        <f>IF(G5686 &gt; 'Costo de tareas'!$B$13, 'Costo de tareas'!$B$13, IF(G5686 &lt; 'Costo de tareas'!$B$13*0.2, 0, 'Costo de tareas'!$B$13- G5686))</f>
        <v>0</v>
      </c>
      <c r="I5686" s="17">
        <f>IF(H5686=0,'Costo de tareas'!$B$13,'Costo de tareas'!$B$13-H5686)</f>
        <v>39.28055556</v>
      </c>
      <c r="J5686" s="2"/>
      <c r="K5686" s="2"/>
      <c r="P5686" s="2"/>
    </row>
    <row r="5687">
      <c r="A5687" s="3" t="s">
        <v>7447</v>
      </c>
      <c r="B5687" s="11" t="str">
        <f t="shared" si="1"/>
        <v>20110825</v>
      </c>
      <c r="C5687" s="12">
        <f t="shared" si="2"/>
        <v>40780</v>
      </c>
      <c r="D5687" s="3" t="str">
        <f t="shared" si="3"/>
        <v>21</v>
      </c>
      <c r="E5687" s="13">
        <v>0.0</v>
      </c>
      <c r="F5687" s="14">
        <f>'Costo de tareas'!$B$15</f>
        <v>0.1964027778</v>
      </c>
      <c r="G5687" s="15">
        <f>'Producción diaria'!$T$3*$L$2*$M$2*$N$2*E5687*1000/'Costo de tareas'!$B$14</f>
        <v>0</v>
      </c>
      <c r="H5687" s="16">
        <f>IF(G5687 &gt; 'Costo de tareas'!$B$13, 'Costo de tareas'!$B$13, IF(G5687 &lt; 'Costo de tareas'!$B$13*0.2, 0, 'Costo de tareas'!$B$13- G5687))</f>
        <v>0</v>
      </c>
      <c r="I5687" s="17">
        <f>IF(H5687=0,'Costo de tareas'!$B$13,'Costo de tareas'!$B$13-H5687)</f>
        <v>39.28055556</v>
      </c>
      <c r="J5687" s="2"/>
      <c r="K5687" s="2"/>
      <c r="P5687" s="2"/>
    </row>
    <row r="5688">
      <c r="A5688" s="3" t="s">
        <v>7448</v>
      </c>
      <c r="B5688" s="11" t="str">
        <f t="shared" si="1"/>
        <v>20110825</v>
      </c>
      <c r="C5688" s="12">
        <f t="shared" si="2"/>
        <v>40780</v>
      </c>
      <c r="D5688" s="3" t="str">
        <f t="shared" si="3"/>
        <v>22</v>
      </c>
      <c r="E5688" s="13">
        <v>0.0</v>
      </c>
      <c r="F5688" s="14">
        <f>'Costo de tareas'!$B$15</f>
        <v>0.1964027778</v>
      </c>
      <c r="G5688" s="15">
        <f>'Producción diaria'!$T$3*$L$2*$M$2*$N$2*E5688*1000/'Costo de tareas'!$B$14</f>
        <v>0</v>
      </c>
      <c r="H5688" s="16">
        <f>IF(G5688 &gt; 'Costo de tareas'!$B$13, 'Costo de tareas'!$B$13, IF(G5688 &lt; 'Costo de tareas'!$B$13*0.2, 0, 'Costo de tareas'!$B$13- G5688))</f>
        <v>0</v>
      </c>
      <c r="I5688" s="17">
        <f>IF(H5688=0,'Costo de tareas'!$B$13,'Costo de tareas'!$B$13-H5688)</f>
        <v>39.28055556</v>
      </c>
      <c r="J5688" s="2"/>
      <c r="K5688" s="2"/>
      <c r="P5688" s="2"/>
    </row>
    <row r="5689">
      <c r="A5689" s="3" t="s">
        <v>7449</v>
      </c>
      <c r="B5689" s="11" t="str">
        <f t="shared" si="1"/>
        <v>20110825</v>
      </c>
      <c r="C5689" s="12">
        <f t="shared" si="2"/>
        <v>40780</v>
      </c>
      <c r="D5689" s="3" t="str">
        <f t="shared" si="3"/>
        <v>23</v>
      </c>
      <c r="E5689" s="13">
        <v>0.0</v>
      </c>
      <c r="F5689" s="14">
        <f>'Costo de tareas'!$B$15</f>
        <v>0.1964027778</v>
      </c>
      <c r="G5689" s="15">
        <f>'Producción diaria'!$T$3*$L$2*$M$2*$N$2*E5689*1000/'Costo de tareas'!$B$14</f>
        <v>0</v>
      </c>
      <c r="H5689" s="16">
        <f>IF(G5689 &gt; 'Costo de tareas'!$B$13, 'Costo de tareas'!$B$13, IF(G5689 &lt; 'Costo de tareas'!$B$13*0.2, 0, 'Costo de tareas'!$B$13- G5689))</f>
        <v>0</v>
      </c>
      <c r="I5689" s="17">
        <f>IF(H5689=0,'Costo de tareas'!$B$13,'Costo de tareas'!$B$13-H5689)</f>
        <v>39.28055556</v>
      </c>
      <c r="J5689" s="2"/>
      <c r="K5689" s="2"/>
      <c r="P5689" s="2"/>
    </row>
    <row r="5690">
      <c r="A5690" s="3" t="s">
        <v>7450</v>
      </c>
      <c r="B5690" s="11" t="str">
        <f t="shared" si="1"/>
        <v>20110826</v>
      </c>
      <c r="C5690" s="12">
        <f t="shared" si="2"/>
        <v>40781</v>
      </c>
      <c r="D5690" s="3" t="str">
        <f t="shared" si="3"/>
        <v>00</v>
      </c>
      <c r="E5690" s="13">
        <v>0.0</v>
      </c>
      <c r="F5690" s="14">
        <f>'Costo de tareas'!$B$15</f>
        <v>0.1964027778</v>
      </c>
      <c r="G5690" s="15">
        <f>'Producción diaria'!$T$3*$L$2*$M$2*$N$2*E5690*1000/'Costo de tareas'!$B$14</f>
        <v>0</v>
      </c>
      <c r="H5690" s="16">
        <f>IF(G5690 &gt; 'Costo de tareas'!$B$13, 'Costo de tareas'!$B$13, IF(G5690 &lt; 'Costo de tareas'!$B$13*0.2, 0, 'Costo de tareas'!$B$13- G5690))</f>
        <v>0</v>
      </c>
      <c r="I5690" s="17">
        <f>IF(H5690=0,'Costo de tareas'!$B$13,'Costo de tareas'!$B$13-H5690)</f>
        <v>39.28055556</v>
      </c>
      <c r="J5690" s="2"/>
      <c r="K5690" s="2"/>
      <c r="P5690" s="2"/>
    </row>
    <row r="5691">
      <c r="A5691" s="3" t="s">
        <v>7451</v>
      </c>
      <c r="B5691" s="11" t="str">
        <f t="shared" si="1"/>
        <v>20110826</v>
      </c>
      <c r="C5691" s="12">
        <f t="shared" si="2"/>
        <v>40781</v>
      </c>
      <c r="D5691" s="3" t="str">
        <f t="shared" si="3"/>
        <v>01</v>
      </c>
      <c r="E5691" s="13">
        <v>0.0</v>
      </c>
      <c r="F5691" s="14">
        <f>'Costo de tareas'!$B$15</f>
        <v>0.1964027778</v>
      </c>
      <c r="G5691" s="15">
        <f>'Producción diaria'!$T$3*$L$2*$M$2*$N$2*E5691*1000/'Costo de tareas'!$B$14</f>
        <v>0</v>
      </c>
      <c r="H5691" s="16">
        <f>IF(G5691 &gt; 'Costo de tareas'!$B$13, 'Costo de tareas'!$B$13, IF(G5691 &lt; 'Costo de tareas'!$B$13*0.2, 0, 'Costo de tareas'!$B$13- G5691))</f>
        <v>0</v>
      </c>
      <c r="I5691" s="17">
        <f>IF(H5691=0,'Costo de tareas'!$B$13,'Costo de tareas'!$B$13-H5691)</f>
        <v>39.28055556</v>
      </c>
      <c r="J5691" s="2"/>
      <c r="K5691" s="2"/>
      <c r="P5691" s="2"/>
    </row>
    <row r="5692">
      <c r="A5692" s="3" t="s">
        <v>7452</v>
      </c>
      <c r="B5692" s="11" t="str">
        <f t="shared" si="1"/>
        <v>20110826</v>
      </c>
      <c r="C5692" s="12">
        <f t="shared" si="2"/>
        <v>40781</v>
      </c>
      <c r="D5692" s="3" t="str">
        <f t="shared" si="3"/>
        <v>02</v>
      </c>
      <c r="E5692" s="13">
        <v>0.0</v>
      </c>
      <c r="F5692" s="14">
        <f>'Costo de tareas'!$B$15</f>
        <v>0.1964027778</v>
      </c>
      <c r="G5692" s="15">
        <f>'Producción diaria'!$T$3*$L$2*$M$2*$N$2*E5692*1000/'Costo de tareas'!$B$14</f>
        <v>0</v>
      </c>
      <c r="H5692" s="16">
        <f>IF(G5692 &gt; 'Costo de tareas'!$B$13, 'Costo de tareas'!$B$13, IF(G5692 &lt; 'Costo de tareas'!$B$13*0.2, 0, 'Costo de tareas'!$B$13- G5692))</f>
        <v>0</v>
      </c>
      <c r="I5692" s="17">
        <f>IF(H5692=0,'Costo de tareas'!$B$13,'Costo de tareas'!$B$13-H5692)</f>
        <v>39.28055556</v>
      </c>
      <c r="J5692" s="2"/>
      <c r="K5692" s="2"/>
      <c r="P5692" s="2"/>
    </row>
    <row r="5693">
      <c r="A5693" s="3" t="s">
        <v>7453</v>
      </c>
      <c r="B5693" s="11" t="str">
        <f t="shared" si="1"/>
        <v>20110826</v>
      </c>
      <c r="C5693" s="12">
        <f t="shared" si="2"/>
        <v>40781</v>
      </c>
      <c r="D5693" s="3" t="str">
        <f t="shared" si="3"/>
        <v>03</v>
      </c>
      <c r="E5693" s="13">
        <v>0.0</v>
      </c>
      <c r="F5693" s="14">
        <f>'Costo de tareas'!$B$15</f>
        <v>0.1964027778</v>
      </c>
      <c r="G5693" s="15">
        <f>'Producción diaria'!$T$3*$L$2*$M$2*$N$2*E5693*1000/'Costo de tareas'!$B$14</f>
        <v>0</v>
      </c>
      <c r="H5693" s="16">
        <f>IF(G5693 &gt; 'Costo de tareas'!$B$13, 'Costo de tareas'!$B$13, IF(G5693 &lt; 'Costo de tareas'!$B$13*0.2, 0, 'Costo de tareas'!$B$13- G5693))</f>
        <v>0</v>
      </c>
      <c r="I5693" s="17">
        <f>IF(H5693=0,'Costo de tareas'!$B$13,'Costo de tareas'!$B$13-H5693)</f>
        <v>39.28055556</v>
      </c>
      <c r="J5693" s="2"/>
      <c r="K5693" s="2"/>
      <c r="P5693" s="2"/>
    </row>
    <row r="5694">
      <c r="A5694" s="3" t="s">
        <v>7455</v>
      </c>
      <c r="B5694" s="11" t="str">
        <f t="shared" si="1"/>
        <v>20110826</v>
      </c>
      <c r="C5694" s="12">
        <f t="shared" si="2"/>
        <v>40781</v>
      </c>
      <c r="D5694" s="3" t="str">
        <f t="shared" si="3"/>
        <v>04</v>
      </c>
      <c r="E5694" s="13">
        <v>0.0</v>
      </c>
      <c r="F5694" s="14">
        <f>'Costo de tareas'!$B$15</f>
        <v>0.1964027778</v>
      </c>
      <c r="G5694" s="15">
        <f>'Producción diaria'!$T$3*$L$2*$M$2*$N$2*E5694*1000/'Costo de tareas'!$B$14</f>
        <v>0</v>
      </c>
      <c r="H5694" s="16">
        <f>IF(G5694 &gt; 'Costo de tareas'!$B$13, 'Costo de tareas'!$B$13, IF(G5694 &lt; 'Costo de tareas'!$B$13*0.2, 0, 'Costo de tareas'!$B$13- G5694))</f>
        <v>0</v>
      </c>
      <c r="I5694" s="17">
        <f>IF(H5694=0,'Costo de tareas'!$B$13,'Costo de tareas'!$B$13-H5694)</f>
        <v>39.28055556</v>
      </c>
      <c r="J5694" s="2"/>
      <c r="K5694" s="2"/>
      <c r="P5694" s="2"/>
    </row>
    <row r="5695">
      <c r="A5695" s="3" t="s">
        <v>7456</v>
      </c>
      <c r="B5695" s="11" t="str">
        <f t="shared" si="1"/>
        <v>20110826</v>
      </c>
      <c r="C5695" s="12">
        <f t="shared" si="2"/>
        <v>40781</v>
      </c>
      <c r="D5695" s="3" t="str">
        <f t="shared" si="3"/>
        <v>05</v>
      </c>
      <c r="E5695" s="13">
        <v>0.0</v>
      </c>
      <c r="F5695" s="14">
        <f>'Costo de tareas'!$B$15</f>
        <v>0.1964027778</v>
      </c>
      <c r="G5695" s="15">
        <f>'Producción diaria'!$T$3*$L$2*$M$2*$N$2*E5695*1000/'Costo de tareas'!$B$14</f>
        <v>0</v>
      </c>
      <c r="H5695" s="16">
        <f>IF(G5695 &gt; 'Costo de tareas'!$B$13, 'Costo de tareas'!$B$13, IF(G5695 &lt; 'Costo de tareas'!$B$13*0.2, 0, 'Costo de tareas'!$B$13- G5695))</f>
        <v>0</v>
      </c>
      <c r="I5695" s="17">
        <f>IF(H5695=0,'Costo de tareas'!$B$13,'Costo de tareas'!$B$13-H5695)</f>
        <v>39.28055556</v>
      </c>
      <c r="J5695" s="2"/>
      <c r="K5695" s="2"/>
      <c r="P5695" s="2"/>
    </row>
    <row r="5696">
      <c r="A5696" s="3" t="s">
        <v>7457</v>
      </c>
      <c r="B5696" s="11" t="str">
        <f t="shared" si="1"/>
        <v>20110826</v>
      </c>
      <c r="C5696" s="12">
        <f t="shared" si="2"/>
        <v>40781</v>
      </c>
      <c r="D5696" s="3" t="str">
        <f t="shared" si="3"/>
        <v>06</v>
      </c>
      <c r="E5696" s="13">
        <v>53.0</v>
      </c>
      <c r="F5696" s="14">
        <f>'Costo de tareas'!$B$15</f>
        <v>0.1964027778</v>
      </c>
      <c r="G5696" s="15">
        <f>'Producción diaria'!$T$3*$L$2*$M$2*$N$2*E5696*1000/'Costo de tareas'!$B$14</f>
        <v>79.68878256</v>
      </c>
      <c r="H5696" s="16">
        <f>IF(G5696 &gt; 'Costo de tareas'!$B$13, 'Costo de tareas'!$B$13, IF(G5696 &lt; 'Costo de tareas'!$B$13*0.2, 0, 'Costo de tareas'!$B$13- G5696))</f>
        <v>39.28055556</v>
      </c>
      <c r="I5696" s="17">
        <f>IF(H5696=0,'Costo de tareas'!$B$13,'Costo de tareas'!$B$13-H5696)</f>
        <v>0</v>
      </c>
      <c r="J5696" s="2"/>
      <c r="K5696" s="2"/>
      <c r="P5696" s="2"/>
    </row>
    <row r="5697">
      <c r="A5697" s="3" t="s">
        <v>7458</v>
      </c>
      <c r="B5697" s="11" t="str">
        <f t="shared" si="1"/>
        <v>20110826</v>
      </c>
      <c r="C5697" s="12">
        <f t="shared" si="2"/>
        <v>40781</v>
      </c>
      <c r="D5697" s="3" t="str">
        <f t="shared" si="3"/>
        <v>07</v>
      </c>
      <c r="E5697" s="13">
        <v>243.0</v>
      </c>
      <c r="F5697" s="14">
        <f>'Costo de tareas'!$B$15</f>
        <v>0.1964027778</v>
      </c>
      <c r="G5697" s="15">
        <f>'Producción diaria'!$T$3*$L$2*$M$2*$N$2*E5697*1000/'Costo de tareas'!$B$14</f>
        <v>365.3655502</v>
      </c>
      <c r="H5697" s="16">
        <f>IF(G5697 &gt; 'Costo de tareas'!$B$13, 'Costo de tareas'!$B$13, IF(G5697 &lt; 'Costo de tareas'!$B$13*0.2, 0, 'Costo de tareas'!$B$13- G5697))</f>
        <v>39.28055556</v>
      </c>
      <c r="I5697" s="17">
        <f>IF(H5697=0,'Costo de tareas'!$B$13,'Costo de tareas'!$B$13-H5697)</f>
        <v>0</v>
      </c>
      <c r="J5697" s="2"/>
      <c r="K5697" s="2"/>
      <c r="P5697" s="2"/>
    </row>
    <row r="5698">
      <c r="A5698" s="3" t="s">
        <v>7459</v>
      </c>
      <c r="B5698" s="11" t="str">
        <f t="shared" si="1"/>
        <v>20110826</v>
      </c>
      <c r="C5698" s="12">
        <f t="shared" si="2"/>
        <v>40781</v>
      </c>
      <c r="D5698" s="3" t="str">
        <f t="shared" si="3"/>
        <v>08</v>
      </c>
      <c r="E5698" s="13">
        <v>446.0</v>
      </c>
      <c r="F5698" s="14">
        <f>'Costo de tareas'!$B$15</f>
        <v>0.1964027778</v>
      </c>
      <c r="G5698" s="15">
        <f>'Producción diaria'!$T$3*$L$2*$M$2*$N$2*E5698*1000/'Costo de tareas'!$B$14</f>
        <v>670.5886231</v>
      </c>
      <c r="H5698" s="16">
        <f>IF(G5698 &gt; 'Costo de tareas'!$B$13, 'Costo de tareas'!$B$13, IF(G5698 &lt; 'Costo de tareas'!$B$13*0.2, 0, 'Costo de tareas'!$B$13- G5698))</f>
        <v>39.28055556</v>
      </c>
      <c r="I5698" s="17">
        <f>IF(H5698=0,'Costo de tareas'!$B$13,'Costo de tareas'!$B$13-H5698)</f>
        <v>0</v>
      </c>
      <c r="J5698" s="2"/>
      <c r="K5698" s="2"/>
      <c r="P5698" s="2"/>
    </row>
    <row r="5699">
      <c r="A5699" s="3" t="s">
        <v>7460</v>
      </c>
      <c r="B5699" s="11" t="str">
        <f t="shared" si="1"/>
        <v>20110826</v>
      </c>
      <c r="C5699" s="12">
        <f t="shared" si="2"/>
        <v>40781</v>
      </c>
      <c r="D5699" s="3" t="str">
        <f t="shared" si="3"/>
        <v>09</v>
      </c>
      <c r="E5699" s="13">
        <v>631.0</v>
      </c>
      <c r="F5699" s="14">
        <f>'Costo de tareas'!$B$15</f>
        <v>0.1964027778</v>
      </c>
      <c r="G5699" s="15">
        <f>'Producción diaria'!$T$3*$L$2*$M$2*$N$2*E5699*1000/'Costo de tareas'!$B$14</f>
        <v>948.7475811</v>
      </c>
      <c r="H5699" s="16">
        <f>IF(G5699 &gt; 'Costo de tareas'!$B$13, 'Costo de tareas'!$B$13, IF(G5699 &lt; 'Costo de tareas'!$B$13*0.2, 0, 'Costo de tareas'!$B$13- G5699))</f>
        <v>39.28055556</v>
      </c>
      <c r="I5699" s="17">
        <f>IF(H5699=0,'Costo de tareas'!$B$13,'Costo de tareas'!$B$13-H5699)</f>
        <v>0</v>
      </c>
      <c r="J5699" s="2"/>
      <c r="K5699" s="2"/>
      <c r="P5699" s="2"/>
    </row>
    <row r="5700">
      <c r="A5700" s="3" t="s">
        <v>7461</v>
      </c>
      <c r="B5700" s="11" t="str">
        <f t="shared" si="1"/>
        <v>20110826</v>
      </c>
      <c r="C5700" s="12">
        <f t="shared" si="2"/>
        <v>40781</v>
      </c>
      <c r="D5700" s="3" t="str">
        <f t="shared" si="3"/>
        <v>10</v>
      </c>
      <c r="E5700" s="13">
        <v>781.0</v>
      </c>
      <c r="F5700" s="14">
        <f>'Costo de tareas'!$B$15</f>
        <v>0.1964027778</v>
      </c>
      <c r="G5700" s="15">
        <f>'Producción diaria'!$T$3*$L$2*$M$2*$N$2*E5700*1000/'Costo de tareas'!$B$14</f>
        <v>1174.281871</v>
      </c>
      <c r="H5700" s="16">
        <f>IF(G5700 &gt; 'Costo de tareas'!$B$13, 'Costo de tareas'!$B$13, IF(G5700 &lt; 'Costo de tareas'!$B$13*0.2, 0, 'Costo de tareas'!$B$13- G5700))</f>
        <v>39.28055556</v>
      </c>
      <c r="I5700" s="17">
        <f>IF(H5700=0,'Costo de tareas'!$B$13,'Costo de tareas'!$B$13-H5700)</f>
        <v>0</v>
      </c>
      <c r="J5700" s="2"/>
      <c r="K5700" s="2"/>
      <c r="P5700" s="2"/>
    </row>
    <row r="5701">
      <c r="A5701" s="3" t="s">
        <v>7462</v>
      </c>
      <c r="B5701" s="11" t="str">
        <f t="shared" si="1"/>
        <v>20110826</v>
      </c>
      <c r="C5701" s="12">
        <f t="shared" si="2"/>
        <v>40781</v>
      </c>
      <c r="D5701" s="3" t="str">
        <f t="shared" si="3"/>
        <v>11</v>
      </c>
      <c r="E5701" s="13">
        <v>846.0</v>
      </c>
      <c r="F5701" s="14">
        <f>'Costo de tareas'!$B$15</f>
        <v>0.1964027778</v>
      </c>
      <c r="G5701" s="15">
        <f>'Producción diaria'!$T$3*$L$2*$M$2*$N$2*E5701*1000/'Costo de tareas'!$B$14</f>
        <v>1272.013397</v>
      </c>
      <c r="H5701" s="16">
        <f>IF(G5701 &gt; 'Costo de tareas'!$B$13, 'Costo de tareas'!$B$13, IF(G5701 &lt; 'Costo de tareas'!$B$13*0.2, 0, 'Costo de tareas'!$B$13- G5701))</f>
        <v>39.28055556</v>
      </c>
      <c r="I5701" s="17">
        <f>IF(H5701=0,'Costo de tareas'!$B$13,'Costo de tareas'!$B$13-H5701)</f>
        <v>0</v>
      </c>
      <c r="J5701" s="2"/>
      <c r="K5701" s="2"/>
      <c r="P5701" s="2"/>
    </row>
    <row r="5702">
      <c r="A5702" s="3" t="s">
        <v>7463</v>
      </c>
      <c r="B5702" s="11" t="str">
        <f t="shared" si="1"/>
        <v>20110826</v>
      </c>
      <c r="C5702" s="12">
        <f t="shared" si="2"/>
        <v>40781</v>
      </c>
      <c r="D5702" s="3" t="str">
        <f t="shared" si="3"/>
        <v>12</v>
      </c>
      <c r="E5702" s="13">
        <v>863.0</v>
      </c>
      <c r="F5702" s="14">
        <f>'Costo de tareas'!$B$15</f>
        <v>0.1964027778</v>
      </c>
      <c r="G5702" s="15">
        <f>'Producción diaria'!$T$3*$L$2*$M$2*$N$2*E5702*1000/'Costo de tareas'!$B$14</f>
        <v>1297.57395</v>
      </c>
      <c r="H5702" s="16">
        <f>IF(G5702 &gt; 'Costo de tareas'!$B$13, 'Costo de tareas'!$B$13, IF(G5702 &lt; 'Costo de tareas'!$B$13*0.2, 0, 'Costo de tareas'!$B$13- G5702))</f>
        <v>39.28055556</v>
      </c>
      <c r="I5702" s="17">
        <f>IF(H5702=0,'Costo de tareas'!$B$13,'Costo de tareas'!$B$13-H5702)</f>
        <v>0</v>
      </c>
      <c r="J5702" s="2"/>
      <c r="K5702" s="2"/>
      <c r="P5702" s="2"/>
    </row>
    <row r="5703">
      <c r="A5703" s="3" t="s">
        <v>7464</v>
      </c>
      <c r="B5703" s="11" t="str">
        <f t="shared" si="1"/>
        <v>20110826</v>
      </c>
      <c r="C5703" s="12">
        <f t="shared" si="2"/>
        <v>40781</v>
      </c>
      <c r="D5703" s="3" t="str">
        <f t="shared" si="3"/>
        <v>13</v>
      </c>
      <c r="E5703" s="13">
        <v>89.0</v>
      </c>
      <c r="F5703" s="14">
        <f>'Costo de tareas'!$B$15</f>
        <v>0.1964027778</v>
      </c>
      <c r="G5703" s="15">
        <f>'Producción diaria'!$T$3*$L$2*$M$2*$N$2*E5703*1000/'Costo de tareas'!$B$14</f>
        <v>133.8170122</v>
      </c>
      <c r="H5703" s="16">
        <f>IF(G5703 &gt; 'Costo de tareas'!$B$13, 'Costo de tareas'!$B$13, IF(G5703 &lt; 'Costo de tareas'!$B$13*0.2, 0, 'Costo de tareas'!$B$13- G5703))</f>
        <v>39.28055556</v>
      </c>
      <c r="I5703" s="17">
        <f>IF(H5703=0,'Costo de tareas'!$B$13,'Costo de tareas'!$B$13-H5703)</f>
        <v>0</v>
      </c>
      <c r="J5703" s="2"/>
      <c r="K5703" s="2"/>
      <c r="P5703" s="2"/>
    </row>
    <row r="5704">
      <c r="A5704" s="3" t="s">
        <v>7465</v>
      </c>
      <c r="B5704" s="11" t="str">
        <f t="shared" si="1"/>
        <v>20110826</v>
      </c>
      <c r="C5704" s="12">
        <f t="shared" si="2"/>
        <v>40781</v>
      </c>
      <c r="D5704" s="3" t="str">
        <f t="shared" si="3"/>
        <v>14</v>
      </c>
      <c r="E5704" s="13">
        <v>811.0</v>
      </c>
      <c r="F5704" s="14">
        <f>'Costo de tareas'!$B$15</f>
        <v>0.1964027778</v>
      </c>
      <c r="G5704" s="15">
        <f>'Producción diaria'!$T$3*$L$2*$M$2*$N$2*E5704*1000/'Costo de tareas'!$B$14</f>
        <v>1219.388729</v>
      </c>
      <c r="H5704" s="16">
        <f>IF(G5704 &gt; 'Costo de tareas'!$B$13, 'Costo de tareas'!$B$13, IF(G5704 &lt; 'Costo de tareas'!$B$13*0.2, 0, 'Costo de tareas'!$B$13- G5704))</f>
        <v>39.28055556</v>
      </c>
      <c r="I5704" s="17">
        <f>IF(H5704=0,'Costo de tareas'!$B$13,'Costo de tareas'!$B$13-H5704)</f>
        <v>0</v>
      </c>
      <c r="J5704" s="2"/>
      <c r="K5704" s="2"/>
      <c r="P5704" s="2"/>
    </row>
    <row r="5705">
      <c r="A5705" s="3" t="s">
        <v>7466</v>
      </c>
      <c r="B5705" s="11" t="str">
        <f t="shared" si="1"/>
        <v>20110826</v>
      </c>
      <c r="C5705" s="12">
        <f t="shared" si="2"/>
        <v>40781</v>
      </c>
      <c r="D5705" s="3" t="str">
        <f t="shared" si="3"/>
        <v>15</v>
      </c>
      <c r="E5705" s="13">
        <v>673.0</v>
      </c>
      <c r="F5705" s="14">
        <f>'Costo de tareas'!$B$15</f>
        <v>0.1964027778</v>
      </c>
      <c r="G5705" s="15">
        <f>'Producción diaria'!$T$3*$L$2*$M$2*$N$2*E5705*1000/'Costo de tareas'!$B$14</f>
        <v>1011.897182</v>
      </c>
      <c r="H5705" s="16">
        <f>IF(G5705 &gt; 'Costo de tareas'!$B$13, 'Costo de tareas'!$B$13, IF(G5705 &lt; 'Costo de tareas'!$B$13*0.2, 0, 'Costo de tareas'!$B$13- G5705))</f>
        <v>39.28055556</v>
      </c>
      <c r="I5705" s="17">
        <f>IF(H5705=0,'Costo de tareas'!$B$13,'Costo de tareas'!$B$13-H5705)</f>
        <v>0</v>
      </c>
      <c r="J5705" s="2"/>
      <c r="K5705" s="2"/>
      <c r="P5705" s="2"/>
    </row>
    <row r="5706">
      <c r="A5706" s="3" t="s">
        <v>7467</v>
      </c>
      <c r="B5706" s="11" t="str">
        <f t="shared" si="1"/>
        <v>20110826</v>
      </c>
      <c r="C5706" s="12">
        <f t="shared" si="2"/>
        <v>40781</v>
      </c>
      <c r="D5706" s="3" t="str">
        <f t="shared" si="3"/>
        <v>16</v>
      </c>
      <c r="E5706" s="13">
        <v>498.0</v>
      </c>
      <c r="F5706" s="14">
        <f>'Costo de tareas'!$B$15</f>
        <v>0.1964027778</v>
      </c>
      <c r="G5706" s="15">
        <f>'Producción diaria'!$T$3*$L$2*$M$2*$N$2*E5706*1000/'Costo de tareas'!$B$14</f>
        <v>748.7738437</v>
      </c>
      <c r="H5706" s="16">
        <f>IF(G5706 &gt; 'Costo de tareas'!$B$13, 'Costo de tareas'!$B$13, IF(G5706 &lt; 'Costo de tareas'!$B$13*0.2, 0, 'Costo de tareas'!$B$13- G5706))</f>
        <v>39.28055556</v>
      </c>
      <c r="I5706" s="17">
        <f>IF(H5706=0,'Costo de tareas'!$B$13,'Costo de tareas'!$B$13-H5706)</f>
        <v>0</v>
      </c>
      <c r="J5706" s="2"/>
      <c r="K5706" s="2"/>
      <c r="P5706" s="2"/>
    </row>
    <row r="5707">
      <c r="A5707" s="3" t="s">
        <v>7468</v>
      </c>
      <c r="B5707" s="11" t="str">
        <f t="shared" si="1"/>
        <v>20110826</v>
      </c>
      <c r="C5707" s="12">
        <f t="shared" si="2"/>
        <v>40781</v>
      </c>
      <c r="D5707" s="3" t="str">
        <f t="shared" si="3"/>
        <v>17</v>
      </c>
      <c r="E5707" s="13">
        <v>298.0</v>
      </c>
      <c r="F5707" s="14">
        <f>'Costo de tareas'!$B$15</f>
        <v>0.1964027778</v>
      </c>
      <c r="G5707" s="15">
        <f>'Producción diaria'!$T$3*$L$2*$M$2*$N$2*E5707*1000/'Costo de tareas'!$B$14</f>
        <v>448.0614567</v>
      </c>
      <c r="H5707" s="16">
        <f>IF(G5707 &gt; 'Costo de tareas'!$B$13, 'Costo de tareas'!$B$13, IF(G5707 &lt; 'Costo de tareas'!$B$13*0.2, 0, 'Costo de tareas'!$B$13- G5707))</f>
        <v>39.28055556</v>
      </c>
      <c r="I5707" s="17">
        <f>IF(H5707=0,'Costo de tareas'!$B$13,'Costo de tareas'!$B$13-H5707)</f>
        <v>0</v>
      </c>
      <c r="J5707" s="2"/>
      <c r="K5707" s="2"/>
      <c r="P5707" s="2"/>
    </row>
    <row r="5708">
      <c r="A5708" s="3" t="s">
        <v>7469</v>
      </c>
      <c r="B5708" s="11" t="str">
        <f t="shared" si="1"/>
        <v>20110826</v>
      </c>
      <c r="C5708" s="12">
        <f t="shared" si="2"/>
        <v>40781</v>
      </c>
      <c r="D5708" s="3" t="str">
        <f t="shared" si="3"/>
        <v>18</v>
      </c>
      <c r="E5708" s="13">
        <v>98.0</v>
      </c>
      <c r="F5708" s="14">
        <f>'Costo de tareas'!$B$15</f>
        <v>0.1964027778</v>
      </c>
      <c r="G5708" s="15">
        <f>'Producción diaria'!$T$3*$L$2*$M$2*$N$2*E5708*1000/'Costo de tareas'!$B$14</f>
        <v>147.3490696</v>
      </c>
      <c r="H5708" s="16">
        <f>IF(G5708 &gt; 'Costo de tareas'!$B$13, 'Costo de tareas'!$B$13, IF(G5708 &lt; 'Costo de tareas'!$B$13*0.2, 0, 'Costo de tareas'!$B$13- G5708))</f>
        <v>39.28055556</v>
      </c>
      <c r="I5708" s="17">
        <f>IF(H5708=0,'Costo de tareas'!$B$13,'Costo de tareas'!$B$13-H5708)</f>
        <v>0</v>
      </c>
      <c r="J5708" s="2"/>
      <c r="K5708" s="2"/>
      <c r="P5708" s="2"/>
    </row>
    <row r="5709">
      <c r="A5709" s="3" t="s">
        <v>7470</v>
      </c>
      <c r="B5709" s="11" t="str">
        <f t="shared" si="1"/>
        <v>20110826</v>
      </c>
      <c r="C5709" s="12">
        <f t="shared" si="2"/>
        <v>40781</v>
      </c>
      <c r="D5709" s="3" t="str">
        <f t="shared" si="3"/>
        <v>19</v>
      </c>
      <c r="E5709" s="13">
        <v>0.0</v>
      </c>
      <c r="F5709" s="14">
        <f>'Costo de tareas'!$B$15</f>
        <v>0.1964027778</v>
      </c>
      <c r="G5709" s="15">
        <f>'Producción diaria'!$T$3*$L$2*$M$2*$N$2*E5709*1000/'Costo de tareas'!$B$14</f>
        <v>0</v>
      </c>
      <c r="H5709" s="16">
        <f>IF(G5709 &gt; 'Costo de tareas'!$B$13, 'Costo de tareas'!$B$13, IF(G5709 &lt; 'Costo de tareas'!$B$13*0.2, 0, 'Costo de tareas'!$B$13- G5709))</f>
        <v>0</v>
      </c>
      <c r="I5709" s="17">
        <f>IF(H5709=0,'Costo de tareas'!$B$13,'Costo de tareas'!$B$13-H5709)</f>
        <v>39.28055556</v>
      </c>
      <c r="J5709" s="2"/>
      <c r="K5709" s="2"/>
      <c r="P5709" s="2"/>
    </row>
    <row r="5710">
      <c r="A5710" s="3" t="s">
        <v>7471</v>
      </c>
      <c r="B5710" s="11" t="str">
        <f t="shared" si="1"/>
        <v>20110826</v>
      </c>
      <c r="C5710" s="12">
        <f t="shared" si="2"/>
        <v>40781</v>
      </c>
      <c r="D5710" s="3" t="str">
        <f t="shared" si="3"/>
        <v>20</v>
      </c>
      <c r="E5710" s="13">
        <v>0.0</v>
      </c>
      <c r="F5710" s="14">
        <f>'Costo de tareas'!$B$15</f>
        <v>0.1964027778</v>
      </c>
      <c r="G5710" s="15">
        <f>'Producción diaria'!$T$3*$L$2*$M$2*$N$2*E5710*1000/'Costo de tareas'!$B$14</f>
        <v>0</v>
      </c>
      <c r="H5710" s="16">
        <f>IF(G5710 &gt; 'Costo de tareas'!$B$13, 'Costo de tareas'!$B$13, IF(G5710 &lt; 'Costo de tareas'!$B$13*0.2, 0, 'Costo de tareas'!$B$13- G5710))</f>
        <v>0</v>
      </c>
      <c r="I5710" s="17">
        <f>IF(H5710=0,'Costo de tareas'!$B$13,'Costo de tareas'!$B$13-H5710)</f>
        <v>39.28055556</v>
      </c>
      <c r="J5710" s="2"/>
      <c r="K5710" s="2"/>
      <c r="P5710" s="2"/>
    </row>
    <row r="5711">
      <c r="A5711" s="3" t="s">
        <v>7472</v>
      </c>
      <c r="B5711" s="11" t="str">
        <f t="shared" si="1"/>
        <v>20110826</v>
      </c>
      <c r="C5711" s="12">
        <f t="shared" si="2"/>
        <v>40781</v>
      </c>
      <c r="D5711" s="3" t="str">
        <f t="shared" si="3"/>
        <v>21</v>
      </c>
      <c r="E5711" s="13">
        <v>0.0</v>
      </c>
      <c r="F5711" s="14">
        <f>'Costo de tareas'!$B$15</f>
        <v>0.1964027778</v>
      </c>
      <c r="G5711" s="15">
        <f>'Producción diaria'!$T$3*$L$2*$M$2*$N$2*E5711*1000/'Costo de tareas'!$B$14</f>
        <v>0</v>
      </c>
      <c r="H5711" s="16">
        <f>IF(G5711 &gt; 'Costo de tareas'!$B$13, 'Costo de tareas'!$B$13, IF(G5711 &lt; 'Costo de tareas'!$B$13*0.2, 0, 'Costo de tareas'!$B$13- G5711))</f>
        <v>0</v>
      </c>
      <c r="I5711" s="17">
        <f>IF(H5711=0,'Costo de tareas'!$B$13,'Costo de tareas'!$B$13-H5711)</f>
        <v>39.28055556</v>
      </c>
      <c r="J5711" s="2"/>
      <c r="K5711" s="2"/>
      <c r="P5711" s="2"/>
    </row>
    <row r="5712">
      <c r="A5712" s="3" t="s">
        <v>7474</v>
      </c>
      <c r="B5712" s="11" t="str">
        <f t="shared" si="1"/>
        <v>20110826</v>
      </c>
      <c r="C5712" s="12">
        <f t="shared" si="2"/>
        <v>40781</v>
      </c>
      <c r="D5712" s="3" t="str">
        <f t="shared" si="3"/>
        <v>22</v>
      </c>
      <c r="E5712" s="13">
        <v>0.0</v>
      </c>
      <c r="F5712" s="14">
        <f>'Costo de tareas'!$B$15</f>
        <v>0.1964027778</v>
      </c>
      <c r="G5712" s="15">
        <f>'Producción diaria'!$T$3*$L$2*$M$2*$N$2*E5712*1000/'Costo de tareas'!$B$14</f>
        <v>0</v>
      </c>
      <c r="H5712" s="16">
        <f>IF(G5712 &gt; 'Costo de tareas'!$B$13, 'Costo de tareas'!$B$13, IF(G5712 &lt; 'Costo de tareas'!$B$13*0.2, 0, 'Costo de tareas'!$B$13- G5712))</f>
        <v>0</v>
      </c>
      <c r="I5712" s="17">
        <f>IF(H5712=0,'Costo de tareas'!$B$13,'Costo de tareas'!$B$13-H5712)</f>
        <v>39.28055556</v>
      </c>
      <c r="J5712" s="2"/>
      <c r="K5712" s="2"/>
      <c r="P5712" s="2"/>
    </row>
    <row r="5713">
      <c r="A5713" s="3" t="s">
        <v>7476</v>
      </c>
      <c r="B5713" s="11" t="str">
        <f t="shared" si="1"/>
        <v>20110826</v>
      </c>
      <c r="C5713" s="12">
        <f t="shared" si="2"/>
        <v>40781</v>
      </c>
      <c r="D5713" s="3" t="str">
        <f t="shared" si="3"/>
        <v>23</v>
      </c>
      <c r="E5713" s="13">
        <v>0.0</v>
      </c>
      <c r="F5713" s="14">
        <f>'Costo de tareas'!$B$15</f>
        <v>0.1964027778</v>
      </c>
      <c r="G5713" s="15">
        <f>'Producción diaria'!$T$3*$L$2*$M$2*$N$2*E5713*1000/'Costo de tareas'!$B$14</f>
        <v>0</v>
      </c>
      <c r="H5713" s="16">
        <f>IF(G5713 &gt; 'Costo de tareas'!$B$13, 'Costo de tareas'!$B$13, IF(G5713 &lt; 'Costo de tareas'!$B$13*0.2, 0, 'Costo de tareas'!$B$13- G5713))</f>
        <v>0</v>
      </c>
      <c r="I5713" s="17">
        <f>IF(H5713=0,'Costo de tareas'!$B$13,'Costo de tareas'!$B$13-H5713)</f>
        <v>39.28055556</v>
      </c>
      <c r="J5713" s="2"/>
      <c r="K5713" s="2"/>
      <c r="P5713" s="2"/>
    </row>
    <row r="5714">
      <c r="A5714" s="3" t="s">
        <v>7478</v>
      </c>
      <c r="B5714" s="11" t="str">
        <f t="shared" si="1"/>
        <v>20110827</v>
      </c>
      <c r="C5714" s="12">
        <f t="shared" si="2"/>
        <v>40782</v>
      </c>
      <c r="D5714" s="3" t="str">
        <f t="shared" si="3"/>
        <v>00</v>
      </c>
      <c r="E5714" s="13">
        <v>0.0</v>
      </c>
      <c r="F5714" s="14">
        <f>'Costo de tareas'!$B$15</f>
        <v>0.1964027778</v>
      </c>
      <c r="G5714" s="15">
        <f>'Producción diaria'!$T$3*$L$2*$M$2*$N$2*E5714*1000/'Costo de tareas'!$B$14</f>
        <v>0</v>
      </c>
      <c r="H5714" s="16">
        <f>IF(G5714 &gt; 'Costo de tareas'!$B$13, 'Costo de tareas'!$B$13, IF(G5714 &lt; 'Costo de tareas'!$B$13*0.2, 0, 'Costo de tareas'!$B$13- G5714))</f>
        <v>0</v>
      </c>
      <c r="I5714" s="17">
        <f>IF(H5714=0,'Costo de tareas'!$B$13,'Costo de tareas'!$B$13-H5714)</f>
        <v>39.28055556</v>
      </c>
      <c r="J5714" s="2"/>
      <c r="K5714" s="2"/>
      <c r="P5714" s="2"/>
    </row>
    <row r="5715">
      <c r="A5715" s="3" t="s">
        <v>7479</v>
      </c>
      <c r="B5715" s="11" t="str">
        <f t="shared" si="1"/>
        <v>20110827</v>
      </c>
      <c r="C5715" s="12">
        <f t="shared" si="2"/>
        <v>40782</v>
      </c>
      <c r="D5715" s="3" t="str">
        <f t="shared" si="3"/>
        <v>01</v>
      </c>
      <c r="E5715" s="13">
        <v>0.0</v>
      </c>
      <c r="F5715" s="14">
        <f>'Costo de tareas'!$B$15</f>
        <v>0.1964027778</v>
      </c>
      <c r="G5715" s="15">
        <f>'Producción diaria'!$T$3*$L$2*$M$2*$N$2*E5715*1000/'Costo de tareas'!$B$14</f>
        <v>0</v>
      </c>
      <c r="H5715" s="16">
        <f>IF(G5715 &gt; 'Costo de tareas'!$B$13, 'Costo de tareas'!$B$13, IF(G5715 &lt; 'Costo de tareas'!$B$13*0.2, 0, 'Costo de tareas'!$B$13- G5715))</f>
        <v>0</v>
      </c>
      <c r="I5715" s="17">
        <f>IF(H5715=0,'Costo de tareas'!$B$13,'Costo de tareas'!$B$13-H5715)</f>
        <v>39.28055556</v>
      </c>
      <c r="J5715" s="2"/>
      <c r="K5715" s="2"/>
      <c r="P5715" s="2"/>
    </row>
    <row r="5716">
      <c r="A5716" s="3" t="s">
        <v>7481</v>
      </c>
      <c r="B5716" s="11" t="str">
        <f t="shared" si="1"/>
        <v>20110827</v>
      </c>
      <c r="C5716" s="12">
        <f t="shared" si="2"/>
        <v>40782</v>
      </c>
      <c r="D5716" s="3" t="str">
        <f t="shared" si="3"/>
        <v>02</v>
      </c>
      <c r="E5716" s="13">
        <v>0.0</v>
      </c>
      <c r="F5716" s="14">
        <f>'Costo de tareas'!$B$15</f>
        <v>0.1964027778</v>
      </c>
      <c r="G5716" s="15">
        <f>'Producción diaria'!$T$3*$L$2*$M$2*$N$2*E5716*1000/'Costo de tareas'!$B$14</f>
        <v>0</v>
      </c>
      <c r="H5716" s="16">
        <f>IF(G5716 &gt; 'Costo de tareas'!$B$13, 'Costo de tareas'!$B$13, IF(G5716 &lt; 'Costo de tareas'!$B$13*0.2, 0, 'Costo de tareas'!$B$13- G5716))</f>
        <v>0</v>
      </c>
      <c r="I5716" s="17">
        <f>IF(H5716=0,'Costo de tareas'!$B$13,'Costo de tareas'!$B$13-H5716)</f>
        <v>39.28055556</v>
      </c>
      <c r="J5716" s="2"/>
      <c r="K5716" s="2"/>
      <c r="P5716" s="2"/>
    </row>
    <row r="5717">
      <c r="A5717" s="3" t="s">
        <v>7483</v>
      </c>
      <c r="B5717" s="11" t="str">
        <f t="shared" si="1"/>
        <v>20110827</v>
      </c>
      <c r="C5717" s="12">
        <f t="shared" si="2"/>
        <v>40782</v>
      </c>
      <c r="D5717" s="3" t="str">
        <f t="shared" si="3"/>
        <v>03</v>
      </c>
      <c r="E5717" s="13">
        <v>0.0</v>
      </c>
      <c r="F5717" s="14">
        <f>'Costo de tareas'!$B$15</f>
        <v>0.1964027778</v>
      </c>
      <c r="G5717" s="15">
        <f>'Producción diaria'!$T$3*$L$2*$M$2*$N$2*E5717*1000/'Costo de tareas'!$B$14</f>
        <v>0</v>
      </c>
      <c r="H5717" s="16">
        <f>IF(G5717 &gt; 'Costo de tareas'!$B$13, 'Costo de tareas'!$B$13, IF(G5717 &lt; 'Costo de tareas'!$B$13*0.2, 0, 'Costo de tareas'!$B$13- G5717))</f>
        <v>0</v>
      </c>
      <c r="I5717" s="17">
        <f>IF(H5717=0,'Costo de tareas'!$B$13,'Costo de tareas'!$B$13-H5717)</f>
        <v>39.28055556</v>
      </c>
      <c r="J5717" s="2"/>
      <c r="K5717" s="2"/>
      <c r="P5717" s="2"/>
    </row>
    <row r="5718">
      <c r="A5718" s="3" t="s">
        <v>7484</v>
      </c>
      <c r="B5718" s="11" t="str">
        <f t="shared" si="1"/>
        <v>20110827</v>
      </c>
      <c r="C5718" s="12">
        <f t="shared" si="2"/>
        <v>40782</v>
      </c>
      <c r="D5718" s="3" t="str">
        <f t="shared" si="3"/>
        <v>04</v>
      </c>
      <c r="E5718" s="13">
        <v>0.0</v>
      </c>
      <c r="F5718" s="14">
        <f>'Costo de tareas'!$B$15</f>
        <v>0.1964027778</v>
      </c>
      <c r="G5718" s="15">
        <f>'Producción diaria'!$T$3*$L$2*$M$2*$N$2*E5718*1000/'Costo de tareas'!$B$14</f>
        <v>0</v>
      </c>
      <c r="H5718" s="16">
        <f>IF(G5718 &gt; 'Costo de tareas'!$B$13, 'Costo de tareas'!$B$13, IF(G5718 &lt; 'Costo de tareas'!$B$13*0.2, 0, 'Costo de tareas'!$B$13- G5718))</f>
        <v>0</v>
      </c>
      <c r="I5718" s="17">
        <f>IF(H5718=0,'Costo de tareas'!$B$13,'Costo de tareas'!$B$13-H5718)</f>
        <v>39.28055556</v>
      </c>
      <c r="J5718" s="2"/>
      <c r="K5718" s="2"/>
      <c r="P5718" s="2"/>
    </row>
    <row r="5719">
      <c r="A5719" s="3" t="s">
        <v>7485</v>
      </c>
      <c r="B5719" s="11" t="str">
        <f t="shared" si="1"/>
        <v>20110827</v>
      </c>
      <c r="C5719" s="12">
        <f t="shared" si="2"/>
        <v>40782</v>
      </c>
      <c r="D5719" s="3" t="str">
        <f t="shared" si="3"/>
        <v>05</v>
      </c>
      <c r="E5719" s="13">
        <v>0.0</v>
      </c>
      <c r="F5719" s="14">
        <f>'Costo de tareas'!$B$15</f>
        <v>0.1964027778</v>
      </c>
      <c r="G5719" s="15">
        <f>'Producción diaria'!$T$3*$L$2*$M$2*$N$2*E5719*1000/'Costo de tareas'!$B$14</f>
        <v>0</v>
      </c>
      <c r="H5719" s="16">
        <f>IF(G5719 &gt; 'Costo de tareas'!$B$13, 'Costo de tareas'!$B$13, IF(G5719 &lt; 'Costo de tareas'!$B$13*0.2, 0, 'Costo de tareas'!$B$13- G5719))</f>
        <v>0</v>
      </c>
      <c r="I5719" s="17">
        <f>IF(H5719=0,'Costo de tareas'!$B$13,'Costo de tareas'!$B$13-H5719)</f>
        <v>39.28055556</v>
      </c>
      <c r="J5719" s="2"/>
      <c r="K5719" s="2"/>
      <c r="P5719" s="2"/>
    </row>
    <row r="5720">
      <c r="A5720" s="3" t="s">
        <v>7487</v>
      </c>
      <c r="B5720" s="11" t="str">
        <f t="shared" si="1"/>
        <v>20110827</v>
      </c>
      <c r="C5720" s="12">
        <f t="shared" si="2"/>
        <v>40782</v>
      </c>
      <c r="D5720" s="3" t="str">
        <f t="shared" si="3"/>
        <v>06</v>
      </c>
      <c r="E5720" s="13">
        <v>54.0</v>
      </c>
      <c r="F5720" s="14">
        <f>'Costo de tareas'!$B$15</f>
        <v>0.1964027778</v>
      </c>
      <c r="G5720" s="15">
        <f>'Producción diaria'!$T$3*$L$2*$M$2*$N$2*E5720*1000/'Costo de tareas'!$B$14</f>
        <v>81.1923445</v>
      </c>
      <c r="H5720" s="16">
        <f>IF(G5720 &gt; 'Costo de tareas'!$B$13, 'Costo de tareas'!$B$13, IF(G5720 &lt; 'Costo de tareas'!$B$13*0.2, 0, 'Costo de tareas'!$B$13- G5720))</f>
        <v>39.28055556</v>
      </c>
      <c r="I5720" s="17">
        <f>IF(H5720=0,'Costo de tareas'!$B$13,'Costo de tareas'!$B$13-H5720)</f>
        <v>0</v>
      </c>
      <c r="J5720" s="2"/>
      <c r="K5720" s="2"/>
      <c r="P5720" s="2"/>
    </row>
    <row r="5721">
      <c r="A5721" s="3" t="s">
        <v>7488</v>
      </c>
      <c r="B5721" s="11" t="str">
        <f t="shared" si="1"/>
        <v>20110827</v>
      </c>
      <c r="C5721" s="12">
        <f t="shared" si="2"/>
        <v>40782</v>
      </c>
      <c r="D5721" s="3" t="str">
        <f t="shared" si="3"/>
        <v>07</v>
      </c>
      <c r="E5721" s="13">
        <v>251.0</v>
      </c>
      <c r="F5721" s="14">
        <f>'Costo de tareas'!$B$15</f>
        <v>0.1964027778</v>
      </c>
      <c r="G5721" s="15">
        <f>'Producción diaria'!$T$3*$L$2*$M$2*$N$2*E5721*1000/'Costo de tareas'!$B$14</f>
        <v>377.3940457</v>
      </c>
      <c r="H5721" s="16">
        <f>IF(G5721 &gt; 'Costo de tareas'!$B$13, 'Costo de tareas'!$B$13, IF(G5721 &lt; 'Costo de tareas'!$B$13*0.2, 0, 'Costo de tareas'!$B$13- G5721))</f>
        <v>39.28055556</v>
      </c>
      <c r="I5721" s="17">
        <f>IF(H5721=0,'Costo de tareas'!$B$13,'Costo de tareas'!$B$13-H5721)</f>
        <v>0</v>
      </c>
      <c r="J5721" s="2"/>
      <c r="K5721" s="2"/>
      <c r="P5721" s="2"/>
    </row>
    <row r="5722">
      <c r="A5722" s="3" t="s">
        <v>7489</v>
      </c>
      <c r="B5722" s="11" t="str">
        <f t="shared" si="1"/>
        <v>20110827</v>
      </c>
      <c r="C5722" s="12">
        <f t="shared" si="2"/>
        <v>40782</v>
      </c>
      <c r="D5722" s="3" t="str">
        <f t="shared" si="3"/>
        <v>08</v>
      </c>
      <c r="E5722" s="13">
        <v>455.0</v>
      </c>
      <c r="F5722" s="14">
        <f>'Costo de tareas'!$B$15</f>
        <v>0.1964027778</v>
      </c>
      <c r="G5722" s="15">
        <f>'Producción diaria'!$T$3*$L$2*$M$2*$N$2*E5722*1000/'Costo de tareas'!$B$14</f>
        <v>684.1206805</v>
      </c>
      <c r="H5722" s="16">
        <f>IF(G5722 &gt; 'Costo de tareas'!$B$13, 'Costo de tareas'!$B$13, IF(G5722 &lt; 'Costo de tareas'!$B$13*0.2, 0, 'Costo de tareas'!$B$13- G5722))</f>
        <v>39.28055556</v>
      </c>
      <c r="I5722" s="17">
        <f>IF(H5722=0,'Costo de tareas'!$B$13,'Costo de tareas'!$B$13-H5722)</f>
        <v>0</v>
      </c>
      <c r="J5722" s="2"/>
      <c r="K5722" s="2"/>
      <c r="P5722" s="2"/>
    </row>
    <row r="5723">
      <c r="A5723" s="3" t="s">
        <v>7490</v>
      </c>
      <c r="B5723" s="11" t="str">
        <f t="shared" si="1"/>
        <v>20110827</v>
      </c>
      <c r="C5723" s="12">
        <f t="shared" si="2"/>
        <v>40782</v>
      </c>
      <c r="D5723" s="3" t="str">
        <f t="shared" si="3"/>
        <v>09</v>
      </c>
      <c r="E5723" s="13">
        <v>64.0</v>
      </c>
      <c r="F5723" s="14">
        <f>'Costo de tareas'!$B$15</f>
        <v>0.1964027778</v>
      </c>
      <c r="G5723" s="15">
        <f>'Producción diaria'!$T$3*$L$2*$M$2*$N$2*E5723*1000/'Costo de tareas'!$B$14</f>
        <v>96.22796385</v>
      </c>
      <c r="H5723" s="16">
        <f>IF(G5723 &gt; 'Costo de tareas'!$B$13, 'Costo de tareas'!$B$13, IF(G5723 &lt; 'Costo de tareas'!$B$13*0.2, 0, 'Costo de tareas'!$B$13- G5723))</f>
        <v>39.28055556</v>
      </c>
      <c r="I5723" s="17">
        <f>IF(H5723=0,'Costo de tareas'!$B$13,'Costo de tareas'!$B$13-H5723)</f>
        <v>0</v>
      </c>
      <c r="J5723" s="2"/>
      <c r="K5723" s="2"/>
      <c r="P5723" s="2"/>
    </row>
    <row r="5724">
      <c r="A5724" s="3" t="s">
        <v>7491</v>
      </c>
      <c r="B5724" s="11" t="str">
        <f t="shared" si="1"/>
        <v>20110827</v>
      </c>
      <c r="C5724" s="12">
        <f t="shared" si="2"/>
        <v>40782</v>
      </c>
      <c r="D5724" s="3" t="str">
        <f t="shared" si="3"/>
        <v>10</v>
      </c>
      <c r="E5724" s="13">
        <v>791.0</v>
      </c>
      <c r="F5724" s="14">
        <f>'Costo de tareas'!$B$15</f>
        <v>0.1964027778</v>
      </c>
      <c r="G5724" s="15">
        <f>'Producción diaria'!$T$3*$L$2*$M$2*$N$2*E5724*1000/'Costo de tareas'!$B$14</f>
        <v>1189.317491</v>
      </c>
      <c r="H5724" s="16">
        <f>IF(G5724 &gt; 'Costo de tareas'!$B$13, 'Costo de tareas'!$B$13, IF(G5724 &lt; 'Costo de tareas'!$B$13*0.2, 0, 'Costo de tareas'!$B$13- G5724))</f>
        <v>39.28055556</v>
      </c>
      <c r="I5724" s="17">
        <f>IF(H5724=0,'Costo de tareas'!$B$13,'Costo de tareas'!$B$13-H5724)</f>
        <v>0</v>
      </c>
      <c r="J5724" s="2"/>
      <c r="K5724" s="2"/>
      <c r="P5724" s="2"/>
    </row>
    <row r="5725">
      <c r="A5725" s="3" t="s">
        <v>7492</v>
      </c>
      <c r="B5725" s="11" t="str">
        <f t="shared" si="1"/>
        <v>20110827</v>
      </c>
      <c r="C5725" s="12">
        <f t="shared" si="2"/>
        <v>40782</v>
      </c>
      <c r="D5725" s="3" t="str">
        <f t="shared" si="3"/>
        <v>11</v>
      </c>
      <c r="E5725" s="13">
        <v>891.0</v>
      </c>
      <c r="F5725" s="14">
        <f>'Costo de tareas'!$B$15</f>
        <v>0.1964027778</v>
      </c>
      <c r="G5725" s="15">
        <f>'Producción diaria'!$T$3*$L$2*$M$2*$N$2*E5725*1000/'Costo de tareas'!$B$14</f>
        <v>1339.673684</v>
      </c>
      <c r="H5725" s="16">
        <f>IF(G5725 &gt; 'Costo de tareas'!$B$13, 'Costo de tareas'!$B$13, IF(G5725 &lt; 'Costo de tareas'!$B$13*0.2, 0, 'Costo de tareas'!$B$13- G5725))</f>
        <v>39.28055556</v>
      </c>
      <c r="I5725" s="17">
        <f>IF(H5725=0,'Costo de tareas'!$B$13,'Costo de tareas'!$B$13-H5725)</f>
        <v>0</v>
      </c>
      <c r="J5725" s="2"/>
      <c r="K5725" s="2"/>
      <c r="P5725" s="2"/>
    </row>
    <row r="5726">
      <c r="A5726" s="3" t="s">
        <v>7493</v>
      </c>
      <c r="B5726" s="11" t="str">
        <f t="shared" si="1"/>
        <v>20110827</v>
      </c>
      <c r="C5726" s="12">
        <f t="shared" si="2"/>
        <v>40782</v>
      </c>
      <c r="D5726" s="3" t="str">
        <f t="shared" si="3"/>
        <v>12</v>
      </c>
      <c r="E5726" s="13">
        <v>925.0</v>
      </c>
      <c r="F5726" s="14">
        <f>'Costo de tareas'!$B$15</f>
        <v>0.1964027778</v>
      </c>
      <c r="G5726" s="15">
        <f>'Producción diaria'!$T$3*$L$2*$M$2*$N$2*E5726*1000/'Costo de tareas'!$B$14</f>
        <v>1390.79479</v>
      </c>
      <c r="H5726" s="16">
        <f>IF(G5726 &gt; 'Costo de tareas'!$B$13, 'Costo de tareas'!$B$13, IF(G5726 &lt; 'Costo de tareas'!$B$13*0.2, 0, 'Costo de tareas'!$B$13- G5726))</f>
        <v>39.28055556</v>
      </c>
      <c r="I5726" s="17">
        <f>IF(H5726=0,'Costo de tareas'!$B$13,'Costo de tareas'!$B$13-H5726)</f>
        <v>0</v>
      </c>
      <c r="J5726" s="2"/>
      <c r="K5726" s="2"/>
      <c r="P5726" s="2"/>
    </row>
    <row r="5727">
      <c r="A5727" s="3" t="s">
        <v>7495</v>
      </c>
      <c r="B5727" s="11" t="str">
        <f t="shared" si="1"/>
        <v>20110827</v>
      </c>
      <c r="C5727" s="12">
        <f t="shared" si="2"/>
        <v>40782</v>
      </c>
      <c r="D5727" s="3" t="str">
        <f t="shared" si="3"/>
        <v>13</v>
      </c>
      <c r="E5727" s="13">
        <v>911.0</v>
      </c>
      <c r="F5727" s="14">
        <f>'Costo de tareas'!$B$15</f>
        <v>0.1964027778</v>
      </c>
      <c r="G5727" s="15">
        <f>'Producción diaria'!$T$3*$L$2*$M$2*$N$2*E5727*1000/'Costo de tareas'!$B$14</f>
        <v>1369.744923</v>
      </c>
      <c r="H5727" s="16">
        <f>IF(G5727 &gt; 'Costo de tareas'!$B$13, 'Costo de tareas'!$B$13, IF(G5727 &lt; 'Costo de tareas'!$B$13*0.2, 0, 'Costo de tareas'!$B$13- G5727))</f>
        <v>39.28055556</v>
      </c>
      <c r="I5727" s="17">
        <f>IF(H5727=0,'Costo de tareas'!$B$13,'Costo de tareas'!$B$13-H5727)</f>
        <v>0</v>
      </c>
      <c r="J5727" s="2"/>
      <c r="K5727" s="2"/>
      <c r="P5727" s="2"/>
    </row>
    <row r="5728">
      <c r="A5728" s="3" t="s">
        <v>7497</v>
      </c>
      <c r="B5728" s="11" t="str">
        <f t="shared" si="1"/>
        <v>20110827</v>
      </c>
      <c r="C5728" s="12">
        <f t="shared" si="2"/>
        <v>40782</v>
      </c>
      <c r="D5728" s="3" t="str">
        <f t="shared" si="3"/>
        <v>14</v>
      </c>
      <c r="E5728" s="13">
        <v>83.0</v>
      </c>
      <c r="F5728" s="14">
        <f>'Costo de tareas'!$B$15</f>
        <v>0.1964027778</v>
      </c>
      <c r="G5728" s="15">
        <f>'Producción diaria'!$T$3*$L$2*$M$2*$N$2*E5728*1000/'Costo de tareas'!$B$14</f>
        <v>124.7956406</v>
      </c>
      <c r="H5728" s="16">
        <f>IF(G5728 &gt; 'Costo de tareas'!$B$13, 'Costo de tareas'!$B$13, IF(G5728 &lt; 'Costo de tareas'!$B$13*0.2, 0, 'Costo de tareas'!$B$13- G5728))</f>
        <v>39.28055556</v>
      </c>
      <c r="I5728" s="17">
        <f>IF(H5728=0,'Costo de tareas'!$B$13,'Costo de tareas'!$B$13-H5728)</f>
        <v>0</v>
      </c>
      <c r="J5728" s="2"/>
      <c r="K5728" s="2"/>
      <c r="P5728" s="2"/>
    </row>
    <row r="5729">
      <c r="A5729" s="3" t="s">
        <v>7498</v>
      </c>
      <c r="B5729" s="11" t="str">
        <f t="shared" si="1"/>
        <v>20110827</v>
      </c>
      <c r="C5729" s="12">
        <f t="shared" si="2"/>
        <v>40782</v>
      </c>
      <c r="D5729" s="3" t="str">
        <f t="shared" si="3"/>
        <v>15</v>
      </c>
      <c r="E5729" s="13">
        <v>689.0</v>
      </c>
      <c r="F5729" s="14">
        <f>'Costo de tareas'!$B$15</f>
        <v>0.1964027778</v>
      </c>
      <c r="G5729" s="15">
        <f>'Producción diaria'!$T$3*$L$2*$M$2*$N$2*E5729*1000/'Costo de tareas'!$B$14</f>
        <v>1035.954173</v>
      </c>
      <c r="H5729" s="16">
        <f>IF(G5729 &gt; 'Costo de tareas'!$B$13, 'Costo de tareas'!$B$13, IF(G5729 &lt; 'Costo de tareas'!$B$13*0.2, 0, 'Costo de tareas'!$B$13- G5729))</f>
        <v>39.28055556</v>
      </c>
      <c r="I5729" s="17">
        <f>IF(H5729=0,'Costo de tareas'!$B$13,'Costo de tareas'!$B$13-H5729)</f>
        <v>0</v>
      </c>
      <c r="J5729" s="2"/>
      <c r="K5729" s="2"/>
      <c r="P5729" s="2"/>
    </row>
    <row r="5730">
      <c r="A5730" s="3" t="s">
        <v>7499</v>
      </c>
      <c r="B5730" s="11" t="str">
        <f t="shared" si="1"/>
        <v>20110827</v>
      </c>
      <c r="C5730" s="12">
        <f t="shared" si="2"/>
        <v>40782</v>
      </c>
      <c r="D5730" s="3" t="str">
        <f t="shared" si="3"/>
        <v>16</v>
      </c>
      <c r="E5730" s="13">
        <v>515.0</v>
      </c>
      <c r="F5730" s="14">
        <f>'Costo de tareas'!$B$15</f>
        <v>0.1964027778</v>
      </c>
      <c r="G5730" s="15">
        <f>'Producción diaria'!$T$3*$L$2*$M$2*$N$2*E5730*1000/'Costo de tareas'!$B$14</f>
        <v>774.3343966</v>
      </c>
      <c r="H5730" s="16">
        <f>IF(G5730 &gt; 'Costo de tareas'!$B$13, 'Costo de tareas'!$B$13, IF(G5730 &lt; 'Costo de tareas'!$B$13*0.2, 0, 'Costo de tareas'!$B$13- G5730))</f>
        <v>39.28055556</v>
      </c>
      <c r="I5730" s="17">
        <f>IF(H5730=0,'Costo de tareas'!$B$13,'Costo de tareas'!$B$13-H5730)</f>
        <v>0</v>
      </c>
      <c r="J5730" s="2"/>
      <c r="K5730" s="2"/>
      <c r="P5730" s="2"/>
    </row>
    <row r="5731">
      <c r="A5731" s="3" t="s">
        <v>7500</v>
      </c>
      <c r="B5731" s="11" t="str">
        <f t="shared" si="1"/>
        <v>20110827</v>
      </c>
      <c r="C5731" s="12">
        <f t="shared" si="2"/>
        <v>40782</v>
      </c>
      <c r="D5731" s="3" t="str">
        <f t="shared" si="3"/>
        <v>17</v>
      </c>
      <c r="E5731" s="13">
        <v>304.0</v>
      </c>
      <c r="F5731" s="14">
        <f>'Costo de tareas'!$B$15</f>
        <v>0.1964027778</v>
      </c>
      <c r="G5731" s="15">
        <f>'Producción diaria'!$T$3*$L$2*$M$2*$N$2*E5731*1000/'Costo de tareas'!$B$14</f>
        <v>457.0828283</v>
      </c>
      <c r="H5731" s="16">
        <f>IF(G5731 &gt; 'Costo de tareas'!$B$13, 'Costo de tareas'!$B$13, IF(G5731 &lt; 'Costo de tareas'!$B$13*0.2, 0, 'Costo de tareas'!$B$13- G5731))</f>
        <v>39.28055556</v>
      </c>
      <c r="I5731" s="17">
        <f>IF(H5731=0,'Costo de tareas'!$B$13,'Costo de tareas'!$B$13-H5731)</f>
        <v>0</v>
      </c>
      <c r="J5731" s="2"/>
      <c r="K5731" s="2"/>
      <c r="P5731" s="2"/>
    </row>
    <row r="5732">
      <c r="A5732" s="3" t="s">
        <v>7501</v>
      </c>
      <c r="B5732" s="11" t="str">
        <f t="shared" si="1"/>
        <v>20110827</v>
      </c>
      <c r="C5732" s="12">
        <f t="shared" si="2"/>
        <v>40782</v>
      </c>
      <c r="D5732" s="3" t="str">
        <f t="shared" si="3"/>
        <v>18</v>
      </c>
      <c r="E5732" s="13">
        <v>91.0</v>
      </c>
      <c r="F5732" s="14">
        <f>'Costo de tareas'!$B$15</f>
        <v>0.1964027778</v>
      </c>
      <c r="G5732" s="15">
        <f>'Producción diaria'!$T$3*$L$2*$M$2*$N$2*E5732*1000/'Costo de tareas'!$B$14</f>
        <v>136.8241361</v>
      </c>
      <c r="H5732" s="16">
        <f>IF(G5732 &gt; 'Costo de tareas'!$B$13, 'Costo de tareas'!$B$13, IF(G5732 &lt; 'Costo de tareas'!$B$13*0.2, 0, 'Costo de tareas'!$B$13- G5732))</f>
        <v>39.28055556</v>
      </c>
      <c r="I5732" s="17">
        <f>IF(H5732=0,'Costo de tareas'!$B$13,'Costo de tareas'!$B$13-H5732)</f>
        <v>0</v>
      </c>
      <c r="J5732" s="2"/>
      <c r="K5732" s="2"/>
      <c r="P5732" s="2"/>
    </row>
    <row r="5733">
      <c r="A5733" s="3" t="s">
        <v>7502</v>
      </c>
      <c r="B5733" s="11" t="str">
        <f t="shared" si="1"/>
        <v>20110827</v>
      </c>
      <c r="C5733" s="12">
        <f t="shared" si="2"/>
        <v>40782</v>
      </c>
      <c r="D5733" s="3" t="str">
        <f t="shared" si="3"/>
        <v>19</v>
      </c>
      <c r="E5733" s="13">
        <v>0.0</v>
      </c>
      <c r="F5733" s="14">
        <f>'Costo de tareas'!$B$15</f>
        <v>0.1964027778</v>
      </c>
      <c r="G5733" s="15">
        <f>'Producción diaria'!$T$3*$L$2*$M$2*$N$2*E5733*1000/'Costo de tareas'!$B$14</f>
        <v>0</v>
      </c>
      <c r="H5733" s="16">
        <f>IF(G5733 &gt; 'Costo de tareas'!$B$13, 'Costo de tareas'!$B$13, IF(G5733 &lt; 'Costo de tareas'!$B$13*0.2, 0, 'Costo de tareas'!$B$13- G5733))</f>
        <v>0</v>
      </c>
      <c r="I5733" s="17">
        <f>IF(H5733=0,'Costo de tareas'!$B$13,'Costo de tareas'!$B$13-H5733)</f>
        <v>39.28055556</v>
      </c>
      <c r="J5733" s="2"/>
      <c r="K5733" s="2"/>
      <c r="P5733" s="2"/>
    </row>
    <row r="5734">
      <c r="A5734" s="3" t="s">
        <v>7503</v>
      </c>
      <c r="B5734" s="11" t="str">
        <f t="shared" si="1"/>
        <v>20110827</v>
      </c>
      <c r="C5734" s="12">
        <f t="shared" si="2"/>
        <v>40782</v>
      </c>
      <c r="D5734" s="3" t="str">
        <f t="shared" si="3"/>
        <v>20</v>
      </c>
      <c r="E5734" s="13">
        <v>0.0</v>
      </c>
      <c r="F5734" s="14">
        <f>'Costo de tareas'!$B$15</f>
        <v>0.1964027778</v>
      </c>
      <c r="G5734" s="15">
        <f>'Producción diaria'!$T$3*$L$2*$M$2*$N$2*E5734*1000/'Costo de tareas'!$B$14</f>
        <v>0</v>
      </c>
      <c r="H5734" s="16">
        <f>IF(G5734 &gt; 'Costo de tareas'!$B$13, 'Costo de tareas'!$B$13, IF(G5734 &lt; 'Costo de tareas'!$B$13*0.2, 0, 'Costo de tareas'!$B$13- G5734))</f>
        <v>0</v>
      </c>
      <c r="I5734" s="17">
        <f>IF(H5734=0,'Costo de tareas'!$B$13,'Costo de tareas'!$B$13-H5734)</f>
        <v>39.28055556</v>
      </c>
      <c r="J5734" s="2"/>
      <c r="K5734" s="2"/>
      <c r="P5734" s="2"/>
    </row>
    <row r="5735">
      <c r="A5735" s="3" t="s">
        <v>7504</v>
      </c>
      <c r="B5735" s="11" t="str">
        <f t="shared" si="1"/>
        <v>20110827</v>
      </c>
      <c r="C5735" s="12">
        <f t="shared" si="2"/>
        <v>40782</v>
      </c>
      <c r="D5735" s="3" t="str">
        <f t="shared" si="3"/>
        <v>21</v>
      </c>
      <c r="E5735" s="13">
        <v>0.0</v>
      </c>
      <c r="F5735" s="14">
        <f>'Costo de tareas'!$B$15</f>
        <v>0.1964027778</v>
      </c>
      <c r="G5735" s="15">
        <f>'Producción diaria'!$T$3*$L$2*$M$2*$N$2*E5735*1000/'Costo de tareas'!$B$14</f>
        <v>0</v>
      </c>
      <c r="H5735" s="16">
        <f>IF(G5735 &gt; 'Costo de tareas'!$B$13, 'Costo de tareas'!$B$13, IF(G5735 &lt; 'Costo de tareas'!$B$13*0.2, 0, 'Costo de tareas'!$B$13- G5735))</f>
        <v>0</v>
      </c>
      <c r="I5735" s="17">
        <f>IF(H5735=0,'Costo de tareas'!$B$13,'Costo de tareas'!$B$13-H5735)</f>
        <v>39.28055556</v>
      </c>
      <c r="J5735" s="2"/>
      <c r="K5735" s="2"/>
      <c r="P5735" s="2"/>
    </row>
    <row r="5736">
      <c r="A5736" s="3" t="s">
        <v>7507</v>
      </c>
      <c r="B5736" s="11" t="str">
        <f t="shared" si="1"/>
        <v>20110827</v>
      </c>
      <c r="C5736" s="12">
        <f t="shared" si="2"/>
        <v>40782</v>
      </c>
      <c r="D5736" s="3" t="str">
        <f t="shared" si="3"/>
        <v>22</v>
      </c>
      <c r="E5736" s="13">
        <v>0.0</v>
      </c>
      <c r="F5736" s="14">
        <f>'Costo de tareas'!$B$15</f>
        <v>0.1964027778</v>
      </c>
      <c r="G5736" s="15">
        <f>'Producción diaria'!$T$3*$L$2*$M$2*$N$2*E5736*1000/'Costo de tareas'!$B$14</f>
        <v>0</v>
      </c>
      <c r="H5736" s="16">
        <f>IF(G5736 &gt; 'Costo de tareas'!$B$13, 'Costo de tareas'!$B$13, IF(G5736 &lt; 'Costo de tareas'!$B$13*0.2, 0, 'Costo de tareas'!$B$13- G5736))</f>
        <v>0</v>
      </c>
      <c r="I5736" s="17">
        <f>IF(H5736=0,'Costo de tareas'!$B$13,'Costo de tareas'!$B$13-H5736)</f>
        <v>39.28055556</v>
      </c>
      <c r="J5736" s="2"/>
      <c r="K5736" s="2"/>
      <c r="P5736" s="2"/>
    </row>
    <row r="5737">
      <c r="A5737" s="3" t="s">
        <v>7509</v>
      </c>
      <c r="B5737" s="11" t="str">
        <f t="shared" si="1"/>
        <v>20110827</v>
      </c>
      <c r="C5737" s="12">
        <f t="shared" si="2"/>
        <v>40782</v>
      </c>
      <c r="D5737" s="3" t="str">
        <f t="shared" si="3"/>
        <v>23</v>
      </c>
      <c r="E5737" s="13">
        <v>0.0</v>
      </c>
      <c r="F5737" s="14">
        <f>'Costo de tareas'!$B$15</f>
        <v>0.1964027778</v>
      </c>
      <c r="G5737" s="15">
        <f>'Producción diaria'!$T$3*$L$2*$M$2*$N$2*E5737*1000/'Costo de tareas'!$B$14</f>
        <v>0</v>
      </c>
      <c r="H5737" s="16">
        <f>IF(G5737 &gt; 'Costo de tareas'!$B$13, 'Costo de tareas'!$B$13, IF(G5737 &lt; 'Costo de tareas'!$B$13*0.2, 0, 'Costo de tareas'!$B$13- G5737))</f>
        <v>0</v>
      </c>
      <c r="I5737" s="17">
        <f>IF(H5737=0,'Costo de tareas'!$B$13,'Costo de tareas'!$B$13-H5737)</f>
        <v>39.28055556</v>
      </c>
      <c r="J5737" s="2"/>
      <c r="K5737" s="2"/>
      <c r="P5737" s="2"/>
    </row>
    <row r="5738">
      <c r="A5738" s="3" t="s">
        <v>7512</v>
      </c>
      <c r="B5738" s="11" t="str">
        <f t="shared" si="1"/>
        <v>20110828</v>
      </c>
      <c r="C5738" s="12">
        <f t="shared" si="2"/>
        <v>40783</v>
      </c>
      <c r="D5738" s="3" t="str">
        <f t="shared" si="3"/>
        <v>00</v>
      </c>
      <c r="E5738" s="13">
        <v>0.0</v>
      </c>
      <c r="F5738" s="14">
        <f>'Costo de tareas'!$B$15</f>
        <v>0.1964027778</v>
      </c>
      <c r="G5738" s="15">
        <f>'Producción diaria'!$T$3*$L$2*$M$2*$N$2*E5738*1000/'Costo de tareas'!$B$14</f>
        <v>0</v>
      </c>
      <c r="H5738" s="16">
        <f>IF(G5738 &gt; 'Costo de tareas'!$B$13, 'Costo de tareas'!$B$13, IF(G5738 &lt; 'Costo de tareas'!$B$13*0.2, 0, 'Costo de tareas'!$B$13- G5738))</f>
        <v>0</v>
      </c>
      <c r="I5738" s="17">
        <f>IF(H5738=0,'Costo de tareas'!$B$13,'Costo de tareas'!$B$13-H5738)</f>
        <v>39.28055556</v>
      </c>
      <c r="J5738" s="2"/>
      <c r="K5738" s="2"/>
      <c r="P5738" s="2"/>
    </row>
    <row r="5739">
      <c r="A5739" s="3" t="s">
        <v>7513</v>
      </c>
      <c r="B5739" s="11" t="str">
        <f t="shared" si="1"/>
        <v>20110828</v>
      </c>
      <c r="C5739" s="12">
        <f t="shared" si="2"/>
        <v>40783</v>
      </c>
      <c r="D5739" s="3" t="str">
        <f t="shared" si="3"/>
        <v>01</v>
      </c>
      <c r="E5739" s="13">
        <v>0.0</v>
      </c>
      <c r="F5739" s="14">
        <f>'Costo de tareas'!$B$15</f>
        <v>0.1964027778</v>
      </c>
      <c r="G5739" s="15">
        <f>'Producción diaria'!$T$3*$L$2*$M$2*$N$2*E5739*1000/'Costo de tareas'!$B$14</f>
        <v>0</v>
      </c>
      <c r="H5739" s="16">
        <f>IF(G5739 &gt; 'Costo de tareas'!$B$13, 'Costo de tareas'!$B$13, IF(G5739 &lt; 'Costo de tareas'!$B$13*0.2, 0, 'Costo de tareas'!$B$13- G5739))</f>
        <v>0</v>
      </c>
      <c r="I5739" s="17">
        <f>IF(H5739=0,'Costo de tareas'!$B$13,'Costo de tareas'!$B$13-H5739)</f>
        <v>39.28055556</v>
      </c>
      <c r="J5739" s="2"/>
      <c r="K5739" s="2"/>
      <c r="P5739" s="2"/>
    </row>
    <row r="5740">
      <c r="A5740" s="3" t="s">
        <v>7515</v>
      </c>
      <c r="B5740" s="11" t="str">
        <f t="shared" si="1"/>
        <v>20110828</v>
      </c>
      <c r="C5740" s="12">
        <f t="shared" si="2"/>
        <v>40783</v>
      </c>
      <c r="D5740" s="3" t="str">
        <f t="shared" si="3"/>
        <v>02</v>
      </c>
      <c r="E5740" s="13">
        <v>0.0</v>
      </c>
      <c r="F5740" s="14">
        <f>'Costo de tareas'!$B$15</f>
        <v>0.1964027778</v>
      </c>
      <c r="G5740" s="15">
        <f>'Producción diaria'!$T$3*$L$2*$M$2*$N$2*E5740*1000/'Costo de tareas'!$B$14</f>
        <v>0</v>
      </c>
      <c r="H5740" s="16">
        <f>IF(G5740 &gt; 'Costo de tareas'!$B$13, 'Costo de tareas'!$B$13, IF(G5740 &lt; 'Costo de tareas'!$B$13*0.2, 0, 'Costo de tareas'!$B$13- G5740))</f>
        <v>0</v>
      </c>
      <c r="I5740" s="17">
        <f>IF(H5740=0,'Costo de tareas'!$B$13,'Costo de tareas'!$B$13-H5740)</f>
        <v>39.28055556</v>
      </c>
      <c r="J5740" s="2"/>
      <c r="K5740" s="2"/>
      <c r="P5740" s="2"/>
    </row>
    <row r="5741">
      <c r="A5741" s="3" t="s">
        <v>7516</v>
      </c>
      <c r="B5741" s="11" t="str">
        <f t="shared" si="1"/>
        <v>20110828</v>
      </c>
      <c r="C5741" s="12">
        <f t="shared" si="2"/>
        <v>40783</v>
      </c>
      <c r="D5741" s="3" t="str">
        <f t="shared" si="3"/>
        <v>03</v>
      </c>
      <c r="E5741" s="13">
        <v>0.0</v>
      </c>
      <c r="F5741" s="14">
        <f>'Costo de tareas'!$B$15</f>
        <v>0.1964027778</v>
      </c>
      <c r="G5741" s="15">
        <f>'Producción diaria'!$T$3*$L$2*$M$2*$N$2*E5741*1000/'Costo de tareas'!$B$14</f>
        <v>0</v>
      </c>
      <c r="H5741" s="16">
        <f>IF(G5741 &gt; 'Costo de tareas'!$B$13, 'Costo de tareas'!$B$13, IF(G5741 &lt; 'Costo de tareas'!$B$13*0.2, 0, 'Costo de tareas'!$B$13- G5741))</f>
        <v>0</v>
      </c>
      <c r="I5741" s="17">
        <f>IF(H5741=0,'Costo de tareas'!$B$13,'Costo de tareas'!$B$13-H5741)</f>
        <v>39.28055556</v>
      </c>
      <c r="J5741" s="2"/>
      <c r="K5741" s="2"/>
      <c r="P5741" s="2"/>
    </row>
    <row r="5742">
      <c r="A5742" s="3" t="s">
        <v>7517</v>
      </c>
      <c r="B5742" s="11" t="str">
        <f t="shared" si="1"/>
        <v>20110828</v>
      </c>
      <c r="C5742" s="12">
        <f t="shared" si="2"/>
        <v>40783</v>
      </c>
      <c r="D5742" s="3" t="str">
        <f t="shared" si="3"/>
        <v>04</v>
      </c>
      <c r="E5742" s="13">
        <v>0.0</v>
      </c>
      <c r="F5742" s="14">
        <f>'Costo de tareas'!$B$15</f>
        <v>0.1964027778</v>
      </c>
      <c r="G5742" s="15">
        <f>'Producción diaria'!$T$3*$L$2*$M$2*$N$2*E5742*1000/'Costo de tareas'!$B$14</f>
        <v>0</v>
      </c>
      <c r="H5742" s="16">
        <f>IF(G5742 &gt; 'Costo de tareas'!$B$13, 'Costo de tareas'!$B$13, IF(G5742 &lt; 'Costo de tareas'!$B$13*0.2, 0, 'Costo de tareas'!$B$13- G5742))</f>
        <v>0</v>
      </c>
      <c r="I5742" s="17">
        <f>IF(H5742=0,'Costo de tareas'!$B$13,'Costo de tareas'!$B$13-H5742)</f>
        <v>39.28055556</v>
      </c>
      <c r="J5742" s="2"/>
      <c r="K5742" s="2"/>
      <c r="P5742" s="2"/>
    </row>
    <row r="5743">
      <c r="A5743" s="3" t="s">
        <v>7518</v>
      </c>
      <c r="B5743" s="11" t="str">
        <f t="shared" si="1"/>
        <v>20110828</v>
      </c>
      <c r="C5743" s="12">
        <f t="shared" si="2"/>
        <v>40783</v>
      </c>
      <c r="D5743" s="3" t="str">
        <f t="shared" si="3"/>
        <v>05</v>
      </c>
      <c r="E5743" s="13">
        <v>0.0</v>
      </c>
      <c r="F5743" s="14">
        <f>'Costo de tareas'!$B$15</f>
        <v>0.1964027778</v>
      </c>
      <c r="G5743" s="15">
        <f>'Producción diaria'!$T$3*$L$2*$M$2*$N$2*E5743*1000/'Costo de tareas'!$B$14</f>
        <v>0</v>
      </c>
      <c r="H5743" s="16">
        <f>IF(G5743 &gt; 'Costo de tareas'!$B$13, 'Costo de tareas'!$B$13, IF(G5743 &lt; 'Costo de tareas'!$B$13*0.2, 0, 'Costo de tareas'!$B$13- G5743))</f>
        <v>0</v>
      </c>
      <c r="I5743" s="17">
        <f>IF(H5743=0,'Costo de tareas'!$B$13,'Costo de tareas'!$B$13-H5743)</f>
        <v>39.28055556</v>
      </c>
      <c r="J5743" s="2"/>
      <c r="K5743" s="2"/>
      <c r="P5743" s="2"/>
    </row>
    <row r="5744">
      <c r="A5744" s="3" t="s">
        <v>7519</v>
      </c>
      <c r="B5744" s="11" t="str">
        <f t="shared" si="1"/>
        <v>20110828</v>
      </c>
      <c r="C5744" s="12">
        <f t="shared" si="2"/>
        <v>40783</v>
      </c>
      <c r="D5744" s="3" t="str">
        <f t="shared" si="3"/>
        <v>06</v>
      </c>
      <c r="E5744" s="13">
        <v>48.0</v>
      </c>
      <c r="F5744" s="14">
        <f>'Costo de tareas'!$B$15</f>
        <v>0.1964027778</v>
      </c>
      <c r="G5744" s="15">
        <f>'Producción diaria'!$T$3*$L$2*$M$2*$N$2*E5744*1000/'Costo de tareas'!$B$14</f>
        <v>72.17097289</v>
      </c>
      <c r="H5744" s="16">
        <f>IF(G5744 &gt; 'Costo de tareas'!$B$13, 'Costo de tareas'!$B$13, IF(G5744 &lt; 'Costo de tareas'!$B$13*0.2, 0, 'Costo de tareas'!$B$13- G5744))</f>
        <v>39.28055556</v>
      </c>
      <c r="I5744" s="17">
        <f>IF(H5744=0,'Costo de tareas'!$B$13,'Costo de tareas'!$B$13-H5744)</f>
        <v>0</v>
      </c>
      <c r="J5744" s="2"/>
      <c r="K5744" s="2"/>
      <c r="P5744" s="2"/>
    </row>
    <row r="5745">
      <c r="A5745" s="3" t="s">
        <v>7520</v>
      </c>
      <c r="B5745" s="11" t="str">
        <f t="shared" si="1"/>
        <v>20110828</v>
      </c>
      <c r="C5745" s="12">
        <f t="shared" si="2"/>
        <v>40783</v>
      </c>
      <c r="D5745" s="3" t="str">
        <f t="shared" si="3"/>
        <v>07</v>
      </c>
      <c r="E5745" s="13">
        <v>235.0</v>
      </c>
      <c r="F5745" s="14">
        <f>'Costo de tareas'!$B$15</f>
        <v>0.1964027778</v>
      </c>
      <c r="G5745" s="15">
        <f>'Producción diaria'!$T$3*$L$2*$M$2*$N$2*E5745*1000/'Costo de tareas'!$B$14</f>
        <v>353.3370548</v>
      </c>
      <c r="H5745" s="16">
        <f>IF(G5745 &gt; 'Costo de tareas'!$B$13, 'Costo de tareas'!$B$13, IF(G5745 &lt; 'Costo de tareas'!$B$13*0.2, 0, 'Costo de tareas'!$B$13- G5745))</f>
        <v>39.28055556</v>
      </c>
      <c r="I5745" s="17">
        <f>IF(H5745=0,'Costo de tareas'!$B$13,'Costo de tareas'!$B$13-H5745)</f>
        <v>0</v>
      </c>
      <c r="J5745" s="2"/>
      <c r="K5745" s="2"/>
      <c r="P5745" s="2"/>
    </row>
    <row r="5746">
      <c r="A5746" s="3" t="s">
        <v>7521</v>
      </c>
      <c r="B5746" s="11" t="str">
        <f t="shared" si="1"/>
        <v>20110828</v>
      </c>
      <c r="C5746" s="12">
        <f t="shared" si="2"/>
        <v>40783</v>
      </c>
      <c r="D5746" s="3" t="str">
        <f t="shared" si="3"/>
        <v>08</v>
      </c>
      <c r="E5746" s="13">
        <v>439.0</v>
      </c>
      <c r="F5746" s="14">
        <f>'Costo de tareas'!$B$15</f>
        <v>0.1964027778</v>
      </c>
      <c r="G5746" s="15">
        <f>'Producción diaria'!$T$3*$L$2*$M$2*$N$2*E5746*1000/'Costo de tareas'!$B$14</f>
        <v>660.0636895</v>
      </c>
      <c r="H5746" s="16">
        <f>IF(G5746 &gt; 'Costo de tareas'!$B$13, 'Costo de tareas'!$B$13, IF(G5746 &lt; 'Costo de tareas'!$B$13*0.2, 0, 'Costo de tareas'!$B$13- G5746))</f>
        <v>39.28055556</v>
      </c>
      <c r="I5746" s="17">
        <f>IF(H5746=0,'Costo de tareas'!$B$13,'Costo de tareas'!$B$13-H5746)</f>
        <v>0</v>
      </c>
      <c r="J5746" s="2"/>
      <c r="K5746" s="2"/>
      <c r="P5746" s="2"/>
    </row>
    <row r="5747">
      <c r="A5747" s="3" t="s">
        <v>7522</v>
      </c>
      <c r="B5747" s="11" t="str">
        <f t="shared" si="1"/>
        <v>20110828</v>
      </c>
      <c r="C5747" s="12">
        <f t="shared" si="2"/>
        <v>40783</v>
      </c>
      <c r="D5747" s="3" t="str">
        <f t="shared" si="3"/>
        <v>09</v>
      </c>
      <c r="E5747" s="13">
        <v>617.0</v>
      </c>
      <c r="F5747" s="14">
        <f>'Costo de tareas'!$B$15</f>
        <v>0.1964027778</v>
      </c>
      <c r="G5747" s="15">
        <f>'Producción diaria'!$T$3*$L$2*$M$2*$N$2*E5747*1000/'Costo de tareas'!$B$14</f>
        <v>927.697714</v>
      </c>
      <c r="H5747" s="16">
        <f>IF(G5747 &gt; 'Costo de tareas'!$B$13, 'Costo de tareas'!$B$13, IF(G5747 &lt; 'Costo de tareas'!$B$13*0.2, 0, 'Costo de tareas'!$B$13- G5747))</f>
        <v>39.28055556</v>
      </c>
      <c r="I5747" s="17">
        <f>IF(H5747=0,'Costo de tareas'!$B$13,'Costo de tareas'!$B$13-H5747)</f>
        <v>0</v>
      </c>
      <c r="J5747" s="2"/>
      <c r="K5747" s="2"/>
      <c r="P5747" s="2"/>
    </row>
    <row r="5748">
      <c r="A5748" s="3" t="s">
        <v>7523</v>
      </c>
      <c r="B5748" s="11" t="str">
        <f t="shared" si="1"/>
        <v>20110828</v>
      </c>
      <c r="C5748" s="12">
        <f t="shared" si="2"/>
        <v>40783</v>
      </c>
      <c r="D5748" s="3" t="str">
        <f t="shared" si="3"/>
        <v>10</v>
      </c>
      <c r="E5748" s="13">
        <v>777.0</v>
      </c>
      <c r="F5748" s="14">
        <f>'Costo de tareas'!$B$15</f>
        <v>0.1964027778</v>
      </c>
      <c r="G5748" s="15">
        <f>'Producción diaria'!$T$3*$L$2*$M$2*$N$2*E5748*1000/'Costo de tareas'!$B$14</f>
        <v>1168.267624</v>
      </c>
      <c r="H5748" s="16">
        <f>IF(G5748 &gt; 'Costo de tareas'!$B$13, 'Costo de tareas'!$B$13, IF(G5748 &lt; 'Costo de tareas'!$B$13*0.2, 0, 'Costo de tareas'!$B$13- G5748))</f>
        <v>39.28055556</v>
      </c>
      <c r="I5748" s="17">
        <f>IF(H5748=0,'Costo de tareas'!$B$13,'Costo de tareas'!$B$13-H5748)</f>
        <v>0</v>
      </c>
      <c r="J5748" s="2"/>
      <c r="K5748" s="2"/>
      <c r="P5748" s="2"/>
    </row>
    <row r="5749">
      <c r="A5749" s="3" t="s">
        <v>7524</v>
      </c>
      <c r="B5749" s="11" t="str">
        <f t="shared" si="1"/>
        <v>20110828</v>
      </c>
      <c r="C5749" s="12">
        <f t="shared" si="2"/>
        <v>40783</v>
      </c>
      <c r="D5749" s="3" t="str">
        <f t="shared" si="3"/>
        <v>11</v>
      </c>
      <c r="E5749" s="13">
        <v>871.0</v>
      </c>
      <c r="F5749" s="14">
        <f>'Costo de tareas'!$B$15</f>
        <v>0.1964027778</v>
      </c>
      <c r="G5749" s="15">
        <f>'Producción diaria'!$T$3*$L$2*$M$2*$N$2*E5749*1000/'Costo de tareas'!$B$14</f>
        <v>1309.602446</v>
      </c>
      <c r="H5749" s="16">
        <f>IF(G5749 &gt; 'Costo de tareas'!$B$13, 'Costo de tareas'!$B$13, IF(G5749 &lt; 'Costo de tareas'!$B$13*0.2, 0, 'Costo de tareas'!$B$13- G5749))</f>
        <v>39.28055556</v>
      </c>
      <c r="I5749" s="17">
        <f>IF(H5749=0,'Costo de tareas'!$B$13,'Costo de tareas'!$B$13-H5749)</f>
        <v>0</v>
      </c>
      <c r="J5749" s="2"/>
      <c r="K5749" s="2"/>
      <c r="P5749" s="2"/>
    </row>
    <row r="5750">
      <c r="A5750" s="3" t="s">
        <v>7525</v>
      </c>
      <c r="B5750" s="11" t="str">
        <f t="shared" si="1"/>
        <v>20110828</v>
      </c>
      <c r="C5750" s="12">
        <f t="shared" si="2"/>
        <v>40783</v>
      </c>
      <c r="D5750" s="3" t="str">
        <f t="shared" si="3"/>
        <v>12</v>
      </c>
      <c r="E5750" s="13">
        <v>899.0</v>
      </c>
      <c r="F5750" s="14">
        <f>'Costo de tareas'!$B$15</f>
        <v>0.1964027778</v>
      </c>
      <c r="G5750" s="15">
        <f>'Producción diaria'!$T$3*$L$2*$M$2*$N$2*E5750*1000/'Costo de tareas'!$B$14</f>
        <v>1351.70218</v>
      </c>
      <c r="H5750" s="16">
        <f>IF(G5750 &gt; 'Costo de tareas'!$B$13, 'Costo de tareas'!$B$13, IF(G5750 &lt; 'Costo de tareas'!$B$13*0.2, 0, 'Costo de tareas'!$B$13- G5750))</f>
        <v>39.28055556</v>
      </c>
      <c r="I5750" s="17">
        <f>IF(H5750=0,'Costo de tareas'!$B$13,'Costo de tareas'!$B$13-H5750)</f>
        <v>0</v>
      </c>
      <c r="J5750" s="2"/>
      <c r="K5750" s="2"/>
      <c r="P5750" s="2"/>
    </row>
    <row r="5751">
      <c r="A5751" s="3" t="s">
        <v>7526</v>
      </c>
      <c r="B5751" s="11" t="str">
        <f t="shared" si="1"/>
        <v>20110828</v>
      </c>
      <c r="C5751" s="12">
        <f t="shared" si="2"/>
        <v>40783</v>
      </c>
      <c r="D5751" s="3" t="str">
        <f t="shared" si="3"/>
        <v>13</v>
      </c>
      <c r="E5751" s="13">
        <v>885.0</v>
      </c>
      <c r="F5751" s="14">
        <f>'Costo de tareas'!$B$15</f>
        <v>0.1964027778</v>
      </c>
      <c r="G5751" s="15">
        <f>'Producción diaria'!$T$3*$L$2*$M$2*$N$2*E5751*1000/'Costo de tareas'!$B$14</f>
        <v>1330.652313</v>
      </c>
      <c r="H5751" s="16">
        <f>IF(G5751 &gt; 'Costo de tareas'!$B$13, 'Costo de tareas'!$B$13, IF(G5751 &lt; 'Costo de tareas'!$B$13*0.2, 0, 'Costo de tareas'!$B$13- G5751))</f>
        <v>39.28055556</v>
      </c>
      <c r="I5751" s="17">
        <f>IF(H5751=0,'Costo de tareas'!$B$13,'Costo de tareas'!$B$13-H5751)</f>
        <v>0</v>
      </c>
      <c r="J5751" s="2"/>
      <c r="K5751" s="2"/>
      <c r="P5751" s="2"/>
    </row>
    <row r="5752">
      <c r="A5752" s="3" t="s">
        <v>7527</v>
      </c>
      <c r="B5752" s="11" t="str">
        <f t="shared" si="1"/>
        <v>20110828</v>
      </c>
      <c r="C5752" s="12">
        <f t="shared" si="2"/>
        <v>40783</v>
      </c>
      <c r="D5752" s="3" t="str">
        <f t="shared" si="3"/>
        <v>14</v>
      </c>
      <c r="E5752" s="13">
        <v>801.0</v>
      </c>
      <c r="F5752" s="14">
        <f>'Costo de tareas'!$B$15</f>
        <v>0.1964027778</v>
      </c>
      <c r="G5752" s="15">
        <f>'Producción diaria'!$T$3*$L$2*$M$2*$N$2*E5752*1000/'Costo de tareas'!$B$14</f>
        <v>1204.35311</v>
      </c>
      <c r="H5752" s="16">
        <f>IF(G5752 &gt; 'Costo de tareas'!$B$13, 'Costo de tareas'!$B$13, IF(G5752 &lt; 'Costo de tareas'!$B$13*0.2, 0, 'Costo de tareas'!$B$13- G5752))</f>
        <v>39.28055556</v>
      </c>
      <c r="I5752" s="17">
        <f>IF(H5752=0,'Costo de tareas'!$B$13,'Costo de tareas'!$B$13-H5752)</f>
        <v>0</v>
      </c>
      <c r="J5752" s="2"/>
      <c r="K5752" s="2"/>
      <c r="P5752" s="2"/>
    </row>
    <row r="5753">
      <c r="A5753" s="3" t="s">
        <v>7528</v>
      </c>
      <c r="B5753" s="11" t="str">
        <f t="shared" si="1"/>
        <v>20110828</v>
      </c>
      <c r="C5753" s="12">
        <f t="shared" si="2"/>
        <v>40783</v>
      </c>
      <c r="D5753" s="3" t="str">
        <f t="shared" si="3"/>
        <v>15</v>
      </c>
      <c r="E5753" s="13">
        <v>663.0</v>
      </c>
      <c r="F5753" s="14">
        <f>'Costo de tareas'!$B$15</f>
        <v>0.1964027778</v>
      </c>
      <c r="G5753" s="15">
        <f>'Producción diaria'!$T$3*$L$2*$M$2*$N$2*E5753*1000/'Costo de tareas'!$B$14</f>
        <v>996.861563</v>
      </c>
      <c r="H5753" s="16">
        <f>IF(G5753 &gt; 'Costo de tareas'!$B$13, 'Costo de tareas'!$B$13, IF(G5753 &lt; 'Costo de tareas'!$B$13*0.2, 0, 'Costo de tareas'!$B$13- G5753))</f>
        <v>39.28055556</v>
      </c>
      <c r="I5753" s="17">
        <f>IF(H5753=0,'Costo de tareas'!$B$13,'Costo de tareas'!$B$13-H5753)</f>
        <v>0</v>
      </c>
      <c r="J5753" s="2"/>
      <c r="K5753" s="2"/>
      <c r="P5753" s="2"/>
    </row>
    <row r="5754">
      <c r="A5754" s="3" t="s">
        <v>7529</v>
      </c>
      <c r="B5754" s="11" t="str">
        <f t="shared" si="1"/>
        <v>20110828</v>
      </c>
      <c r="C5754" s="12">
        <f t="shared" si="2"/>
        <v>40783</v>
      </c>
      <c r="D5754" s="3" t="str">
        <f t="shared" si="3"/>
        <v>16</v>
      </c>
      <c r="E5754" s="13">
        <v>485.0</v>
      </c>
      <c r="F5754" s="14">
        <f>'Costo de tareas'!$B$15</f>
        <v>0.1964027778</v>
      </c>
      <c r="G5754" s="15">
        <f>'Producción diaria'!$T$3*$L$2*$M$2*$N$2*E5754*1000/'Costo de tareas'!$B$14</f>
        <v>729.2275385</v>
      </c>
      <c r="H5754" s="16">
        <f>IF(G5754 &gt; 'Costo de tareas'!$B$13, 'Costo de tareas'!$B$13, IF(G5754 &lt; 'Costo de tareas'!$B$13*0.2, 0, 'Costo de tareas'!$B$13- G5754))</f>
        <v>39.28055556</v>
      </c>
      <c r="I5754" s="17">
        <f>IF(H5754=0,'Costo de tareas'!$B$13,'Costo de tareas'!$B$13-H5754)</f>
        <v>0</v>
      </c>
      <c r="J5754" s="2"/>
      <c r="K5754" s="2"/>
      <c r="P5754" s="2"/>
    </row>
    <row r="5755">
      <c r="A5755" s="3" t="s">
        <v>7530</v>
      </c>
      <c r="B5755" s="11" t="str">
        <f t="shared" si="1"/>
        <v>20110828</v>
      </c>
      <c r="C5755" s="12">
        <f t="shared" si="2"/>
        <v>40783</v>
      </c>
      <c r="D5755" s="3" t="str">
        <f t="shared" si="3"/>
        <v>17</v>
      </c>
      <c r="E5755" s="13">
        <v>289.0</v>
      </c>
      <c r="F5755" s="14">
        <f>'Costo de tareas'!$B$15</f>
        <v>0.1964027778</v>
      </c>
      <c r="G5755" s="15">
        <f>'Producción diaria'!$T$3*$L$2*$M$2*$N$2*E5755*1000/'Costo de tareas'!$B$14</f>
        <v>434.5293993</v>
      </c>
      <c r="H5755" s="16">
        <f>IF(G5755 &gt; 'Costo de tareas'!$B$13, 'Costo de tareas'!$B$13, IF(G5755 &lt; 'Costo de tareas'!$B$13*0.2, 0, 'Costo de tareas'!$B$13- G5755))</f>
        <v>39.28055556</v>
      </c>
      <c r="I5755" s="17">
        <f>IF(H5755=0,'Costo de tareas'!$B$13,'Costo de tareas'!$B$13-H5755)</f>
        <v>0</v>
      </c>
      <c r="J5755" s="2"/>
      <c r="K5755" s="2"/>
      <c r="P5755" s="2"/>
    </row>
    <row r="5756">
      <c r="A5756" s="3" t="s">
        <v>7531</v>
      </c>
      <c r="B5756" s="11" t="str">
        <f t="shared" si="1"/>
        <v>20110828</v>
      </c>
      <c r="C5756" s="12">
        <f t="shared" si="2"/>
        <v>40783</v>
      </c>
      <c r="D5756" s="3" t="str">
        <f t="shared" si="3"/>
        <v>18</v>
      </c>
      <c r="E5756" s="13">
        <v>74.0</v>
      </c>
      <c r="F5756" s="14">
        <f>'Costo de tareas'!$B$15</f>
        <v>0.1964027778</v>
      </c>
      <c r="G5756" s="15">
        <f>'Producción diaria'!$T$3*$L$2*$M$2*$N$2*E5756*1000/'Costo de tareas'!$B$14</f>
        <v>111.2635832</v>
      </c>
      <c r="H5756" s="16">
        <f>IF(G5756 &gt; 'Costo de tareas'!$B$13, 'Costo de tareas'!$B$13, IF(G5756 &lt; 'Costo de tareas'!$B$13*0.2, 0, 'Costo de tareas'!$B$13- G5756))</f>
        <v>39.28055556</v>
      </c>
      <c r="I5756" s="17">
        <f>IF(H5756=0,'Costo de tareas'!$B$13,'Costo de tareas'!$B$13-H5756)</f>
        <v>0</v>
      </c>
      <c r="J5756" s="2"/>
      <c r="K5756" s="2"/>
      <c r="P5756" s="2"/>
    </row>
    <row r="5757">
      <c r="A5757" s="3" t="s">
        <v>7532</v>
      </c>
      <c r="B5757" s="11" t="str">
        <f t="shared" si="1"/>
        <v>20110828</v>
      </c>
      <c r="C5757" s="12">
        <f t="shared" si="2"/>
        <v>40783</v>
      </c>
      <c r="D5757" s="3" t="str">
        <f t="shared" si="3"/>
        <v>19</v>
      </c>
      <c r="E5757" s="13">
        <v>0.0</v>
      </c>
      <c r="F5757" s="14">
        <f>'Costo de tareas'!$B$15</f>
        <v>0.1964027778</v>
      </c>
      <c r="G5757" s="15">
        <f>'Producción diaria'!$T$3*$L$2*$M$2*$N$2*E5757*1000/'Costo de tareas'!$B$14</f>
        <v>0</v>
      </c>
      <c r="H5757" s="16">
        <f>IF(G5757 &gt; 'Costo de tareas'!$B$13, 'Costo de tareas'!$B$13, IF(G5757 &lt; 'Costo de tareas'!$B$13*0.2, 0, 'Costo de tareas'!$B$13- G5757))</f>
        <v>0</v>
      </c>
      <c r="I5757" s="17">
        <f>IF(H5757=0,'Costo de tareas'!$B$13,'Costo de tareas'!$B$13-H5757)</f>
        <v>39.28055556</v>
      </c>
      <c r="J5757" s="2"/>
      <c r="K5757" s="2"/>
      <c r="P5757" s="2"/>
    </row>
    <row r="5758">
      <c r="A5758" s="3" t="s">
        <v>7533</v>
      </c>
      <c r="B5758" s="11" t="str">
        <f t="shared" si="1"/>
        <v>20110828</v>
      </c>
      <c r="C5758" s="12">
        <f t="shared" si="2"/>
        <v>40783</v>
      </c>
      <c r="D5758" s="3" t="str">
        <f t="shared" si="3"/>
        <v>20</v>
      </c>
      <c r="E5758" s="13">
        <v>0.0</v>
      </c>
      <c r="F5758" s="14">
        <f>'Costo de tareas'!$B$15</f>
        <v>0.1964027778</v>
      </c>
      <c r="G5758" s="15">
        <f>'Producción diaria'!$T$3*$L$2*$M$2*$N$2*E5758*1000/'Costo de tareas'!$B$14</f>
        <v>0</v>
      </c>
      <c r="H5758" s="16">
        <f>IF(G5758 &gt; 'Costo de tareas'!$B$13, 'Costo de tareas'!$B$13, IF(G5758 &lt; 'Costo de tareas'!$B$13*0.2, 0, 'Costo de tareas'!$B$13- G5758))</f>
        <v>0</v>
      </c>
      <c r="I5758" s="17">
        <f>IF(H5758=0,'Costo de tareas'!$B$13,'Costo de tareas'!$B$13-H5758)</f>
        <v>39.28055556</v>
      </c>
      <c r="J5758" s="2"/>
      <c r="K5758" s="2"/>
      <c r="P5758" s="2"/>
    </row>
    <row r="5759">
      <c r="A5759" s="3" t="s">
        <v>7535</v>
      </c>
      <c r="B5759" s="11" t="str">
        <f t="shared" si="1"/>
        <v>20110828</v>
      </c>
      <c r="C5759" s="12">
        <f t="shared" si="2"/>
        <v>40783</v>
      </c>
      <c r="D5759" s="3" t="str">
        <f t="shared" si="3"/>
        <v>21</v>
      </c>
      <c r="E5759" s="13">
        <v>0.0</v>
      </c>
      <c r="F5759" s="14">
        <f>'Costo de tareas'!$B$15</f>
        <v>0.1964027778</v>
      </c>
      <c r="G5759" s="15">
        <f>'Producción diaria'!$T$3*$L$2*$M$2*$N$2*E5759*1000/'Costo de tareas'!$B$14</f>
        <v>0</v>
      </c>
      <c r="H5759" s="16">
        <f>IF(G5759 &gt; 'Costo de tareas'!$B$13, 'Costo de tareas'!$B$13, IF(G5759 &lt; 'Costo de tareas'!$B$13*0.2, 0, 'Costo de tareas'!$B$13- G5759))</f>
        <v>0</v>
      </c>
      <c r="I5759" s="17">
        <f>IF(H5759=0,'Costo de tareas'!$B$13,'Costo de tareas'!$B$13-H5759)</f>
        <v>39.28055556</v>
      </c>
      <c r="J5759" s="2"/>
      <c r="K5759" s="2"/>
      <c r="P5759" s="2"/>
    </row>
    <row r="5760">
      <c r="A5760" s="3" t="s">
        <v>7536</v>
      </c>
      <c r="B5760" s="11" t="str">
        <f t="shared" si="1"/>
        <v>20110828</v>
      </c>
      <c r="C5760" s="12">
        <f t="shared" si="2"/>
        <v>40783</v>
      </c>
      <c r="D5760" s="3" t="str">
        <f t="shared" si="3"/>
        <v>22</v>
      </c>
      <c r="E5760" s="13">
        <v>0.0</v>
      </c>
      <c r="F5760" s="14">
        <f>'Costo de tareas'!$B$15</f>
        <v>0.1964027778</v>
      </c>
      <c r="G5760" s="15">
        <f>'Producción diaria'!$T$3*$L$2*$M$2*$N$2*E5760*1000/'Costo de tareas'!$B$14</f>
        <v>0</v>
      </c>
      <c r="H5760" s="16">
        <f>IF(G5760 &gt; 'Costo de tareas'!$B$13, 'Costo de tareas'!$B$13, IF(G5760 &lt; 'Costo de tareas'!$B$13*0.2, 0, 'Costo de tareas'!$B$13- G5760))</f>
        <v>0</v>
      </c>
      <c r="I5760" s="17">
        <f>IF(H5760=0,'Costo de tareas'!$B$13,'Costo de tareas'!$B$13-H5760)</f>
        <v>39.28055556</v>
      </c>
      <c r="J5760" s="2"/>
      <c r="K5760" s="2"/>
      <c r="P5760" s="2"/>
    </row>
    <row r="5761">
      <c r="A5761" s="3" t="s">
        <v>7537</v>
      </c>
      <c r="B5761" s="11" t="str">
        <f t="shared" si="1"/>
        <v>20110828</v>
      </c>
      <c r="C5761" s="12">
        <f t="shared" si="2"/>
        <v>40783</v>
      </c>
      <c r="D5761" s="3" t="str">
        <f t="shared" si="3"/>
        <v>23</v>
      </c>
      <c r="E5761" s="13">
        <v>0.0</v>
      </c>
      <c r="F5761" s="14">
        <f>'Costo de tareas'!$B$15</f>
        <v>0.1964027778</v>
      </c>
      <c r="G5761" s="15">
        <f>'Producción diaria'!$T$3*$L$2*$M$2*$N$2*E5761*1000/'Costo de tareas'!$B$14</f>
        <v>0</v>
      </c>
      <c r="H5761" s="16">
        <f>IF(G5761 &gt; 'Costo de tareas'!$B$13, 'Costo de tareas'!$B$13, IF(G5761 &lt; 'Costo de tareas'!$B$13*0.2, 0, 'Costo de tareas'!$B$13- G5761))</f>
        <v>0</v>
      </c>
      <c r="I5761" s="17">
        <f>IF(H5761=0,'Costo de tareas'!$B$13,'Costo de tareas'!$B$13-H5761)</f>
        <v>39.28055556</v>
      </c>
      <c r="J5761" s="2"/>
      <c r="K5761" s="2"/>
      <c r="P5761" s="2"/>
    </row>
    <row r="5762">
      <c r="A5762" s="3" t="s">
        <v>7538</v>
      </c>
      <c r="B5762" s="11" t="str">
        <f t="shared" si="1"/>
        <v>20110829</v>
      </c>
      <c r="C5762" s="12">
        <f t="shared" si="2"/>
        <v>40784</v>
      </c>
      <c r="D5762" s="3" t="str">
        <f t="shared" si="3"/>
        <v>00</v>
      </c>
      <c r="E5762" s="13">
        <v>0.0</v>
      </c>
      <c r="F5762" s="14">
        <f>'Costo de tareas'!$B$15</f>
        <v>0.1964027778</v>
      </c>
      <c r="G5762" s="15">
        <f>'Producción diaria'!$T$3*$L$2*$M$2*$N$2*E5762*1000/'Costo de tareas'!$B$14</f>
        <v>0</v>
      </c>
      <c r="H5762" s="16">
        <f>IF(G5762 &gt; 'Costo de tareas'!$B$13, 'Costo de tareas'!$B$13, IF(G5762 &lt; 'Costo de tareas'!$B$13*0.2, 0, 'Costo de tareas'!$B$13- G5762))</f>
        <v>0</v>
      </c>
      <c r="I5762" s="17">
        <f>IF(H5762=0,'Costo de tareas'!$B$13,'Costo de tareas'!$B$13-H5762)</f>
        <v>39.28055556</v>
      </c>
      <c r="J5762" s="2"/>
      <c r="K5762" s="2"/>
      <c r="P5762" s="2"/>
    </row>
    <row r="5763">
      <c r="A5763" s="3" t="s">
        <v>7539</v>
      </c>
      <c r="B5763" s="11" t="str">
        <f t="shared" si="1"/>
        <v>20110829</v>
      </c>
      <c r="C5763" s="12">
        <f t="shared" si="2"/>
        <v>40784</v>
      </c>
      <c r="D5763" s="3" t="str">
        <f t="shared" si="3"/>
        <v>01</v>
      </c>
      <c r="E5763" s="13">
        <v>0.0</v>
      </c>
      <c r="F5763" s="14">
        <f>'Costo de tareas'!$B$15</f>
        <v>0.1964027778</v>
      </c>
      <c r="G5763" s="15">
        <f>'Producción diaria'!$T$3*$L$2*$M$2*$N$2*E5763*1000/'Costo de tareas'!$B$14</f>
        <v>0</v>
      </c>
      <c r="H5763" s="16">
        <f>IF(G5763 &gt; 'Costo de tareas'!$B$13, 'Costo de tareas'!$B$13, IF(G5763 &lt; 'Costo de tareas'!$B$13*0.2, 0, 'Costo de tareas'!$B$13- G5763))</f>
        <v>0</v>
      </c>
      <c r="I5763" s="17">
        <f>IF(H5763=0,'Costo de tareas'!$B$13,'Costo de tareas'!$B$13-H5763)</f>
        <v>39.28055556</v>
      </c>
      <c r="J5763" s="2"/>
      <c r="K5763" s="2"/>
      <c r="P5763" s="2"/>
    </row>
    <row r="5764">
      <c r="A5764" s="3" t="s">
        <v>7540</v>
      </c>
      <c r="B5764" s="11" t="str">
        <f t="shared" si="1"/>
        <v>20110829</v>
      </c>
      <c r="C5764" s="12">
        <f t="shared" si="2"/>
        <v>40784</v>
      </c>
      <c r="D5764" s="3" t="str">
        <f t="shared" si="3"/>
        <v>02</v>
      </c>
      <c r="E5764" s="13">
        <v>0.0</v>
      </c>
      <c r="F5764" s="14">
        <f>'Costo de tareas'!$B$15</f>
        <v>0.1964027778</v>
      </c>
      <c r="G5764" s="15">
        <f>'Producción diaria'!$T$3*$L$2*$M$2*$N$2*E5764*1000/'Costo de tareas'!$B$14</f>
        <v>0</v>
      </c>
      <c r="H5764" s="16">
        <f>IF(G5764 &gt; 'Costo de tareas'!$B$13, 'Costo de tareas'!$B$13, IF(G5764 &lt; 'Costo de tareas'!$B$13*0.2, 0, 'Costo de tareas'!$B$13- G5764))</f>
        <v>0</v>
      </c>
      <c r="I5764" s="17">
        <f>IF(H5764=0,'Costo de tareas'!$B$13,'Costo de tareas'!$B$13-H5764)</f>
        <v>39.28055556</v>
      </c>
      <c r="J5764" s="2"/>
      <c r="K5764" s="2"/>
      <c r="P5764" s="2"/>
    </row>
    <row r="5765">
      <c r="A5765" s="3" t="s">
        <v>7541</v>
      </c>
      <c r="B5765" s="11" t="str">
        <f t="shared" si="1"/>
        <v>20110829</v>
      </c>
      <c r="C5765" s="12">
        <f t="shared" si="2"/>
        <v>40784</v>
      </c>
      <c r="D5765" s="3" t="str">
        <f t="shared" si="3"/>
        <v>03</v>
      </c>
      <c r="E5765" s="13">
        <v>0.0</v>
      </c>
      <c r="F5765" s="14">
        <f>'Costo de tareas'!$B$15</f>
        <v>0.1964027778</v>
      </c>
      <c r="G5765" s="15">
        <f>'Producción diaria'!$T$3*$L$2*$M$2*$N$2*E5765*1000/'Costo de tareas'!$B$14</f>
        <v>0</v>
      </c>
      <c r="H5765" s="16">
        <f>IF(G5765 &gt; 'Costo de tareas'!$B$13, 'Costo de tareas'!$B$13, IF(G5765 &lt; 'Costo de tareas'!$B$13*0.2, 0, 'Costo de tareas'!$B$13- G5765))</f>
        <v>0</v>
      </c>
      <c r="I5765" s="17">
        <f>IF(H5765=0,'Costo de tareas'!$B$13,'Costo de tareas'!$B$13-H5765)</f>
        <v>39.28055556</v>
      </c>
      <c r="J5765" s="2"/>
      <c r="K5765" s="2"/>
      <c r="P5765" s="2"/>
    </row>
    <row r="5766">
      <c r="A5766" s="3" t="s">
        <v>7542</v>
      </c>
      <c r="B5766" s="11" t="str">
        <f t="shared" si="1"/>
        <v>20110829</v>
      </c>
      <c r="C5766" s="12">
        <f t="shared" si="2"/>
        <v>40784</v>
      </c>
      <c r="D5766" s="3" t="str">
        <f t="shared" si="3"/>
        <v>04</v>
      </c>
      <c r="E5766" s="13">
        <v>0.0</v>
      </c>
      <c r="F5766" s="14">
        <f>'Costo de tareas'!$B$15</f>
        <v>0.1964027778</v>
      </c>
      <c r="G5766" s="15">
        <f>'Producción diaria'!$T$3*$L$2*$M$2*$N$2*E5766*1000/'Costo de tareas'!$B$14</f>
        <v>0</v>
      </c>
      <c r="H5766" s="16">
        <f>IF(G5766 &gt; 'Costo de tareas'!$B$13, 'Costo de tareas'!$B$13, IF(G5766 &lt; 'Costo de tareas'!$B$13*0.2, 0, 'Costo de tareas'!$B$13- G5766))</f>
        <v>0</v>
      </c>
      <c r="I5766" s="17">
        <f>IF(H5766=0,'Costo de tareas'!$B$13,'Costo de tareas'!$B$13-H5766)</f>
        <v>39.28055556</v>
      </c>
      <c r="J5766" s="2"/>
      <c r="K5766" s="2"/>
      <c r="P5766" s="2"/>
    </row>
    <row r="5767">
      <c r="A5767" s="3" t="s">
        <v>7543</v>
      </c>
      <c r="B5767" s="11" t="str">
        <f t="shared" si="1"/>
        <v>20110829</v>
      </c>
      <c r="C5767" s="12">
        <f t="shared" si="2"/>
        <v>40784</v>
      </c>
      <c r="D5767" s="3" t="str">
        <f t="shared" si="3"/>
        <v>05</v>
      </c>
      <c r="E5767" s="13">
        <v>0.0</v>
      </c>
      <c r="F5767" s="14">
        <f>'Costo de tareas'!$B$15</f>
        <v>0.1964027778</v>
      </c>
      <c r="G5767" s="15">
        <f>'Producción diaria'!$T$3*$L$2*$M$2*$N$2*E5767*1000/'Costo de tareas'!$B$14</f>
        <v>0</v>
      </c>
      <c r="H5767" s="16">
        <f>IF(G5767 &gt; 'Costo de tareas'!$B$13, 'Costo de tareas'!$B$13, IF(G5767 &lt; 'Costo de tareas'!$B$13*0.2, 0, 'Costo de tareas'!$B$13- G5767))</f>
        <v>0</v>
      </c>
      <c r="I5767" s="17">
        <f>IF(H5767=0,'Costo de tareas'!$B$13,'Costo de tareas'!$B$13-H5767)</f>
        <v>39.28055556</v>
      </c>
      <c r="J5767" s="2"/>
      <c r="K5767" s="2"/>
      <c r="P5767" s="2"/>
    </row>
    <row r="5768">
      <c r="A5768" s="3" t="s">
        <v>7544</v>
      </c>
      <c r="B5768" s="11" t="str">
        <f t="shared" si="1"/>
        <v>20110829</v>
      </c>
      <c r="C5768" s="12">
        <f t="shared" si="2"/>
        <v>40784</v>
      </c>
      <c r="D5768" s="3" t="str">
        <f t="shared" si="3"/>
        <v>06</v>
      </c>
      <c r="E5768" s="13">
        <v>42.0</v>
      </c>
      <c r="F5768" s="14">
        <f>'Costo de tareas'!$B$15</f>
        <v>0.1964027778</v>
      </c>
      <c r="G5768" s="15">
        <f>'Producción diaria'!$T$3*$L$2*$M$2*$N$2*E5768*1000/'Costo de tareas'!$B$14</f>
        <v>63.14960128</v>
      </c>
      <c r="H5768" s="16">
        <f>IF(G5768 &gt; 'Costo de tareas'!$B$13, 'Costo de tareas'!$B$13, IF(G5768 &lt; 'Costo de tareas'!$B$13*0.2, 0, 'Costo de tareas'!$B$13- G5768))</f>
        <v>39.28055556</v>
      </c>
      <c r="I5768" s="17">
        <f>IF(H5768=0,'Costo de tareas'!$B$13,'Costo de tareas'!$B$13-H5768)</f>
        <v>0</v>
      </c>
      <c r="J5768" s="2"/>
      <c r="K5768" s="2"/>
      <c r="P5768" s="2"/>
    </row>
    <row r="5769">
      <c r="A5769" s="3" t="s">
        <v>7545</v>
      </c>
      <c r="B5769" s="11" t="str">
        <f t="shared" si="1"/>
        <v>20110829</v>
      </c>
      <c r="C5769" s="12">
        <f t="shared" si="2"/>
        <v>40784</v>
      </c>
      <c r="D5769" s="3" t="str">
        <f t="shared" si="3"/>
        <v>07</v>
      </c>
      <c r="E5769" s="13">
        <v>238.0</v>
      </c>
      <c r="F5769" s="14">
        <f>'Costo de tareas'!$B$15</f>
        <v>0.1964027778</v>
      </c>
      <c r="G5769" s="15">
        <f>'Producción diaria'!$T$3*$L$2*$M$2*$N$2*E5769*1000/'Costo de tareas'!$B$14</f>
        <v>357.8477406</v>
      </c>
      <c r="H5769" s="16">
        <f>IF(G5769 &gt; 'Costo de tareas'!$B$13, 'Costo de tareas'!$B$13, IF(G5769 &lt; 'Costo de tareas'!$B$13*0.2, 0, 'Costo de tareas'!$B$13- G5769))</f>
        <v>39.28055556</v>
      </c>
      <c r="I5769" s="17">
        <f>IF(H5769=0,'Costo de tareas'!$B$13,'Costo de tareas'!$B$13-H5769)</f>
        <v>0</v>
      </c>
      <c r="J5769" s="2"/>
      <c r="K5769" s="2"/>
      <c r="P5769" s="2"/>
    </row>
    <row r="5770">
      <c r="A5770" s="3" t="s">
        <v>7546</v>
      </c>
      <c r="B5770" s="11" t="str">
        <f t="shared" si="1"/>
        <v>20110829</v>
      </c>
      <c r="C5770" s="12">
        <f t="shared" si="2"/>
        <v>40784</v>
      </c>
      <c r="D5770" s="3" t="str">
        <f t="shared" si="3"/>
        <v>08</v>
      </c>
      <c r="E5770" s="13">
        <v>456.0</v>
      </c>
      <c r="F5770" s="14">
        <f>'Costo de tareas'!$B$15</f>
        <v>0.1964027778</v>
      </c>
      <c r="G5770" s="15">
        <f>'Producción diaria'!$T$3*$L$2*$M$2*$N$2*E5770*1000/'Costo de tareas'!$B$14</f>
        <v>685.6242424</v>
      </c>
      <c r="H5770" s="16">
        <f>IF(G5770 &gt; 'Costo de tareas'!$B$13, 'Costo de tareas'!$B$13, IF(G5770 &lt; 'Costo de tareas'!$B$13*0.2, 0, 'Costo de tareas'!$B$13- G5770))</f>
        <v>39.28055556</v>
      </c>
      <c r="I5770" s="17">
        <f>IF(H5770=0,'Costo de tareas'!$B$13,'Costo de tareas'!$B$13-H5770)</f>
        <v>0</v>
      </c>
      <c r="J5770" s="2"/>
      <c r="K5770" s="2"/>
      <c r="P5770" s="2"/>
    </row>
    <row r="5771">
      <c r="A5771" s="3" t="s">
        <v>7547</v>
      </c>
      <c r="B5771" s="11" t="str">
        <f t="shared" si="1"/>
        <v>20110829</v>
      </c>
      <c r="C5771" s="12">
        <f t="shared" si="2"/>
        <v>40784</v>
      </c>
      <c r="D5771" s="3" t="str">
        <f t="shared" si="3"/>
        <v>09</v>
      </c>
      <c r="E5771" s="13">
        <v>61.0</v>
      </c>
      <c r="F5771" s="14">
        <f>'Costo de tareas'!$B$15</f>
        <v>0.1964027778</v>
      </c>
      <c r="G5771" s="15">
        <f>'Producción diaria'!$T$3*$L$2*$M$2*$N$2*E5771*1000/'Costo de tareas'!$B$14</f>
        <v>91.71727804</v>
      </c>
      <c r="H5771" s="16">
        <f>IF(G5771 &gt; 'Costo de tareas'!$B$13, 'Costo de tareas'!$B$13, IF(G5771 &lt; 'Costo de tareas'!$B$13*0.2, 0, 'Costo de tareas'!$B$13- G5771))</f>
        <v>39.28055556</v>
      </c>
      <c r="I5771" s="17">
        <f>IF(H5771=0,'Costo de tareas'!$B$13,'Costo de tareas'!$B$13-H5771)</f>
        <v>0</v>
      </c>
      <c r="J5771" s="2"/>
      <c r="K5771" s="2"/>
      <c r="P5771" s="2"/>
    </row>
    <row r="5772">
      <c r="A5772" s="3" t="s">
        <v>7548</v>
      </c>
      <c r="B5772" s="11" t="str">
        <f t="shared" si="1"/>
        <v>20110829</v>
      </c>
      <c r="C5772" s="12">
        <f t="shared" si="2"/>
        <v>40784</v>
      </c>
      <c r="D5772" s="3" t="str">
        <f t="shared" si="3"/>
        <v>10</v>
      </c>
      <c r="E5772" s="13">
        <v>756.0</v>
      </c>
      <c r="F5772" s="14">
        <f>'Costo de tareas'!$B$15</f>
        <v>0.1964027778</v>
      </c>
      <c r="G5772" s="15">
        <f>'Producción diaria'!$T$3*$L$2*$M$2*$N$2*E5772*1000/'Costo de tareas'!$B$14</f>
        <v>1136.692823</v>
      </c>
      <c r="H5772" s="16">
        <f>IF(G5772 &gt; 'Costo de tareas'!$B$13, 'Costo de tareas'!$B$13, IF(G5772 &lt; 'Costo de tareas'!$B$13*0.2, 0, 'Costo de tareas'!$B$13- G5772))</f>
        <v>39.28055556</v>
      </c>
      <c r="I5772" s="17">
        <f>IF(H5772=0,'Costo de tareas'!$B$13,'Costo de tareas'!$B$13-H5772)</f>
        <v>0</v>
      </c>
      <c r="J5772" s="2"/>
      <c r="K5772" s="2"/>
      <c r="P5772" s="2"/>
    </row>
    <row r="5773">
      <c r="A5773" s="3" t="s">
        <v>7549</v>
      </c>
      <c r="B5773" s="11" t="str">
        <f t="shared" si="1"/>
        <v>20110829</v>
      </c>
      <c r="C5773" s="12">
        <f t="shared" si="2"/>
        <v>40784</v>
      </c>
      <c r="D5773" s="3" t="str">
        <f t="shared" si="3"/>
        <v>11</v>
      </c>
      <c r="E5773" s="13">
        <v>815.0</v>
      </c>
      <c r="F5773" s="14">
        <f>'Costo de tareas'!$B$15</f>
        <v>0.1964027778</v>
      </c>
      <c r="G5773" s="15">
        <f>'Producción diaria'!$T$3*$L$2*$M$2*$N$2*E5773*1000/'Costo de tareas'!$B$14</f>
        <v>1225.402977</v>
      </c>
      <c r="H5773" s="16">
        <f>IF(G5773 &gt; 'Costo de tareas'!$B$13, 'Costo de tareas'!$B$13, IF(G5773 &lt; 'Costo de tareas'!$B$13*0.2, 0, 'Costo de tareas'!$B$13- G5773))</f>
        <v>39.28055556</v>
      </c>
      <c r="I5773" s="17">
        <f>IF(H5773=0,'Costo de tareas'!$B$13,'Costo de tareas'!$B$13-H5773)</f>
        <v>0</v>
      </c>
      <c r="J5773" s="2"/>
      <c r="K5773" s="2"/>
      <c r="P5773" s="2"/>
    </row>
    <row r="5774">
      <c r="A5774" s="3" t="s">
        <v>7550</v>
      </c>
      <c r="B5774" s="11" t="str">
        <f t="shared" si="1"/>
        <v>20110829</v>
      </c>
      <c r="C5774" s="12">
        <f t="shared" si="2"/>
        <v>40784</v>
      </c>
      <c r="D5774" s="3" t="str">
        <f t="shared" si="3"/>
        <v>12</v>
      </c>
      <c r="E5774" s="13">
        <v>857.0</v>
      </c>
      <c r="F5774" s="14">
        <f>'Costo de tareas'!$B$15</f>
        <v>0.1964027778</v>
      </c>
      <c r="G5774" s="15">
        <f>'Producción diaria'!$T$3*$L$2*$M$2*$N$2*E5774*1000/'Costo de tareas'!$B$14</f>
        <v>1288.552578</v>
      </c>
      <c r="H5774" s="16">
        <f>IF(G5774 &gt; 'Costo de tareas'!$B$13, 'Costo de tareas'!$B$13, IF(G5774 &lt; 'Costo de tareas'!$B$13*0.2, 0, 'Costo de tareas'!$B$13- G5774))</f>
        <v>39.28055556</v>
      </c>
      <c r="I5774" s="17">
        <f>IF(H5774=0,'Costo de tareas'!$B$13,'Costo de tareas'!$B$13-H5774)</f>
        <v>0</v>
      </c>
      <c r="J5774" s="2"/>
      <c r="K5774" s="2"/>
      <c r="P5774" s="2"/>
    </row>
    <row r="5775">
      <c r="A5775" s="3" t="s">
        <v>7551</v>
      </c>
      <c r="B5775" s="11" t="str">
        <f t="shared" si="1"/>
        <v>20110829</v>
      </c>
      <c r="C5775" s="12">
        <f t="shared" si="2"/>
        <v>40784</v>
      </c>
      <c r="D5775" s="3" t="str">
        <f t="shared" si="3"/>
        <v>13</v>
      </c>
      <c r="E5775" s="13">
        <v>852.0</v>
      </c>
      <c r="F5775" s="14">
        <f>'Costo de tareas'!$B$15</f>
        <v>0.1964027778</v>
      </c>
      <c r="G5775" s="15">
        <f>'Producción diaria'!$T$3*$L$2*$M$2*$N$2*E5775*1000/'Costo de tareas'!$B$14</f>
        <v>1281.034769</v>
      </c>
      <c r="H5775" s="16">
        <f>IF(G5775 &gt; 'Costo de tareas'!$B$13, 'Costo de tareas'!$B$13, IF(G5775 &lt; 'Costo de tareas'!$B$13*0.2, 0, 'Costo de tareas'!$B$13- G5775))</f>
        <v>39.28055556</v>
      </c>
      <c r="I5775" s="17">
        <f>IF(H5775=0,'Costo de tareas'!$B$13,'Costo de tareas'!$B$13-H5775)</f>
        <v>0</v>
      </c>
      <c r="J5775" s="2"/>
      <c r="K5775" s="2"/>
      <c r="P5775" s="2"/>
    </row>
    <row r="5776">
      <c r="A5776" s="3" t="s">
        <v>7552</v>
      </c>
      <c r="B5776" s="11" t="str">
        <f t="shared" si="1"/>
        <v>20110829</v>
      </c>
      <c r="C5776" s="12">
        <f t="shared" si="2"/>
        <v>40784</v>
      </c>
      <c r="D5776" s="3" t="str">
        <f t="shared" si="3"/>
        <v>14</v>
      </c>
      <c r="E5776" s="13">
        <v>765.0</v>
      </c>
      <c r="F5776" s="14">
        <f>'Costo de tareas'!$B$15</f>
        <v>0.1964027778</v>
      </c>
      <c r="G5776" s="15">
        <f>'Producción diaria'!$T$3*$L$2*$M$2*$N$2*E5776*1000/'Costo de tareas'!$B$14</f>
        <v>1150.22488</v>
      </c>
      <c r="H5776" s="16">
        <f>IF(G5776 &gt; 'Costo de tareas'!$B$13, 'Costo de tareas'!$B$13, IF(G5776 &lt; 'Costo de tareas'!$B$13*0.2, 0, 'Costo de tareas'!$B$13- G5776))</f>
        <v>39.28055556</v>
      </c>
      <c r="I5776" s="17">
        <f>IF(H5776=0,'Costo de tareas'!$B$13,'Costo de tareas'!$B$13-H5776)</f>
        <v>0</v>
      </c>
      <c r="J5776" s="2"/>
      <c r="K5776" s="2"/>
      <c r="P5776" s="2"/>
    </row>
    <row r="5777">
      <c r="A5777" s="3" t="s">
        <v>7553</v>
      </c>
      <c r="B5777" s="11" t="str">
        <f t="shared" si="1"/>
        <v>20110829</v>
      </c>
      <c r="C5777" s="12">
        <f t="shared" si="2"/>
        <v>40784</v>
      </c>
      <c r="D5777" s="3" t="str">
        <f t="shared" si="3"/>
        <v>15</v>
      </c>
      <c r="E5777" s="13">
        <v>658.0</v>
      </c>
      <c r="F5777" s="14">
        <f>'Costo de tareas'!$B$15</f>
        <v>0.1964027778</v>
      </c>
      <c r="G5777" s="15">
        <f>'Producción diaria'!$T$3*$L$2*$M$2*$N$2*E5777*1000/'Costo de tareas'!$B$14</f>
        <v>989.3437533</v>
      </c>
      <c r="H5777" s="16">
        <f>IF(G5777 &gt; 'Costo de tareas'!$B$13, 'Costo de tareas'!$B$13, IF(G5777 &lt; 'Costo de tareas'!$B$13*0.2, 0, 'Costo de tareas'!$B$13- G5777))</f>
        <v>39.28055556</v>
      </c>
      <c r="I5777" s="17">
        <f>IF(H5777=0,'Costo de tareas'!$B$13,'Costo de tareas'!$B$13-H5777)</f>
        <v>0</v>
      </c>
      <c r="J5777" s="2"/>
      <c r="K5777" s="2"/>
      <c r="P5777" s="2"/>
    </row>
    <row r="5778">
      <c r="A5778" s="3" t="s">
        <v>7554</v>
      </c>
      <c r="B5778" s="11" t="str">
        <f t="shared" si="1"/>
        <v>20110829</v>
      </c>
      <c r="C5778" s="12">
        <f t="shared" si="2"/>
        <v>40784</v>
      </c>
      <c r="D5778" s="3" t="str">
        <f t="shared" si="3"/>
        <v>16</v>
      </c>
      <c r="E5778" s="13">
        <v>474.0</v>
      </c>
      <c r="F5778" s="14">
        <f>'Costo de tareas'!$B$15</f>
        <v>0.1964027778</v>
      </c>
      <c r="G5778" s="15">
        <f>'Producción diaria'!$T$3*$L$2*$M$2*$N$2*E5778*1000/'Costo de tareas'!$B$14</f>
        <v>712.6883573</v>
      </c>
      <c r="H5778" s="16">
        <f>IF(G5778 &gt; 'Costo de tareas'!$B$13, 'Costo de tareas'!$B$13, IF(G5778 &lt; 'Costo de tareas'!$B$13*0.2, 0, 'Costo de tareas'!$B$13- G5778))</f>
        <v>39.28055556</v>
      </c>
      <c r="I5778" s="17">
        <f>IF(H5778=0,'Costo de tareas'!$B$13,'Costo de tareas'!$B$13-H5778)</f>
        <v>0</v>
      </c>
      <c r="J5778" s="2"/>
      <c r="K5778" s="2"/>
      <c r="P5778" s="2"/>
    </row>
    <row r="5779">
      <c r="A5779" s="3" t="s">
        <v>7555</v>
      </c>
      <c r="B5779" s="11" t="str">
        <f t="shared" si="1"/>
        <v>20110829</v>
      </c>
      <c r="C5779" s="12">
        <f t="shared" si="2"/>
        <v>40784</v>
      </c>
      <c r="D5779" s="3" t="str">
        <f t="shared" si="3"/>
        <v>17</v>
      </c>
      <c r="E5779" s="13">
        <v>276.0</v>
      </c>
      <c r="F5779" s="14">
        <f>'Costo de tareas'!$B$15</f>
        <v>0.1964027778</v>
      </c>
      <c r="G5779" s="15">
        <f>'Producción diaria'!$T$3*$L$2*$M$2*$N$2*E5779*1000/'Costo de tareas'!$B$14</f>
        <v>414.9830941</v>
      </c>
      <c r="H5779" s="16">
        <f>IF(G5779 &gt; 'Costo de tareas'!$B$13, 'Costo de tareas'!$B$13, IF(G5779 &lt; 'Costo de tareas'!$B$13*0.2, 0, 'Costo de tareas'!$B$13- G5779))</f>
        <v>39.28055556</v>
      </c>
      <c r="I5779" s="17">
        <f>IF(H5779=0,'Costo de tareas'!$B$13,'Costo de tareas'!$B$13-H5779)</f>
        <v>0</v>
      </c>
      <c r="J5779" s="2"/>
      <c r="K5779" s="2"/>
      <c r="P5779" s="2"/>
    </row>
    <row r="5780">
      <c r="A5780" s="3" t="s">
        <v>7556</v>
      </c>
      <c r="B5780" s="11" t="str">
        <f t="shared" si="1"/>
        <v>20110829</v>
      </c>
      <c r="C5780" s="12">
        <f t="shared" si="2"/>
        <v>40784</v>
      </c>
      <c r="D5780" s="3" t="str">
        <f t="shared" si="3"/>
        <v>18</v>
      </c>
      <c r="E5780" s="13">
        <v>8.0</v>
      </c>
      <c r="F5780" s="14">
        <f>'Costo de tareas'!$B$15</f>
        <v>0.1964027778</v>
      </c>
      <c r="G5780" s="15">
        <f>'Producción diaria'!$T$3*$L$2*$M$2*$N$2*E5780*1000/'Costo de tareas'!$B$14</f>
        <v>12.02849548</v>
      </c>
      <c r="H5780" s="16">
        <f>IF(G5780 &gt; 'Costo de tareas'!$B$13, 'Costo de tareas'!$B$13, IF(G5780 &lt; 'Costo de tareas'!$B$13*0.2, 0, 'Costo de tareas'!$B$13- G5780))</f>
        <v>27.25206007</v>
      </c>
      <c r="I5780" s="17">
        <f>IF(H5780=0,'Costo de tareas'!$B$13,'Costo de tareas'!$B$13-H5780)</f>
        <v>12.02849548</v>
      </c>
      <c r="J5780" s="2"/>
      <c r="K5780" s="2"/>
      <c r="P5780" s="2"/>
    </row>
    <row r="5781">
      <c r="A5781" s="3" t="s">
        <v>7557</v>
      </c>
      <c r="B5781" s="11" t="str">
        <f t="shared" si="1"/>
        <v>20110829</v>
      </c>
      <c r="C5781" s="12">
        <f t="shared" si="2"/>
        <v>40784</v>
      </c>
      <c r="D5781" s="3" t="str">
        <f t="shared" si="3"/>
        <v>19</v>
      </c>
      <c r="E5781" s="13">
        <v>0.0</v>
      </c>
      <c r="F5781" s="14">
        <f>'Costo de tareas'!$B$15</f>
        <v>0.1964027778</v>
      </c>
      <c r="G5781" s="15">
        <f>'Producción diaria'!$T$3*$L$2*$M$2*$N$2*E5781*1000/'Costo de tareas'!$B$14</f>
        <v>0</v>
      </c>
      <c r="H5781" s="16">
        <f>IF(G5781 &gt; 'Costo de tareas'!$B$13, 'Costo de tareas'!$B$13, IF(G5781 &lt; 'Costo de tareas'!$B$13*0.2, 0, 'Costo de tareas'!$B$13- G5781))</f>
        <v>0</v>
      </c>
      <c r="I5781" s="17">
        <f>IF(H5781=0,'Costo de tareas'!$B$13,'Costo de tareas'!$B$13-H5781)</f>
        <v>39.28055556</v>
      </c>
      <c r="J5781" s="2"/>
      <c r="K5781" s="2"/>
      <c r="P5781" s="2"/>
    </row>
    <row r="5782">
      <c r="A5782" s="3" t="s">
        <v>7558</v>
      </c>
      <c r="B5782" s="11" t="str">
        <f t="shared" si="1"/>
        <v>20110829</v>
      </c>
      <c r="C5782" s="12">
        <f t="shared" si="2"/>
        <v>40784</v>
      </c>
      <c r="D5782" s="3" t="str">
        <f t="shared" si="3"/>
        <v>20</v>
      </c>
      <c r="E5782" s="13">
        <v>0.0</v>
      </c>
      <c r="F5782" s="14">
        <f>'Costo de tareas'!$B$15</f>
        <v>0.1964027778</v>
      </c>
      <c r="G5782" s="15">
        <f>'Producción diaria'!$T$3*$L$2*$M$2*$N$2*E5782*1000/'Costo de tareas'!$B$14</f>
        <v>0</v>
      </c>
      <c r="H5782" s="16">
        <f>IF(G5782 &gt; 'Costo de tareas'!$B$13, 'Costo de tareas'!$B$13, IF(G5782 &lt; 'Costo de tareas'!$B$13*0.2, 0, 'Costo de tareas'!$B$13- G5782))</f>
        <v>0</v>
      </c>
      <c r="I5782" s="17">
        <f>IF(H5782=0,'Costo de tareas'!$B$13,'Costo de tareas'!$B$13-H5782)</f>
        <v>39.28055556</v>
      </c>
      <c r="J5782" s="2"/>
      <c r="K5782" s="2"/>
      <c r="P5782" s="2"/>
    </row>
    <row r="5783">
      <c r="A5783" s="3" t="s">
        <v>7559</v>
      </c>
      <c r="B5783" s="11" t="str">
        <f t="shared" si="1"/>
        <v>20110829</v>
      </c>
      <c r="C5783" s="12">
        <f t="shared" si="2"/>
        <v>40784</v>
      </c>
      <c r="D5783" s="3" t="str">
        <f t="shared" si="3"/>
        <v>21</v>
      </c>
      <c r="E5783" s="13">
        <v>0.0</v>
      </c>
      <c r="F5783" s="14">
        <f>'Costo de tareas'!$B$15</f>
        <v>0.1964027778</v>
      </c>
      <c r="G5783" s="15">
        <f>'Producción diaria'!$T$3*$L$2*$M$2*$N$2*E5783*1000/'Costo de tareas'!$B$14</f>
        <v>0</v>
      </c>
      <c r="H5783" s="16">
        <f>IF(G5783 &gt; 'Costo de tareas'!$B$13, 'Costo de tareas'!$B$13, IF(G5783 &lt; 'Costo de tareas'!$B$13*0.2, 0, 'Costo de tareas'!$B$13- G5783))</f>
        <v>0</v>
      </c>
      <c r="I5783" s="17">
        <f>IF(H5783=0,'Costo de tareas'!$B$13,'Costo de tareas'!$B$13-H5783)</f>
        <v>39.28055556</v>
      </c>
      <c r="J5783" s="2"/>
      <c r="K5783" s="2"/>
      <c r="P5783" s="2"/>
    </row>
    <row r="5784">
      <c r="A5784" s="3" t="s">
        <v>7560</v>
      </c>
      <c r="B5784" s="11" t="str">
        <f t="shared" si="1"/>
        <v>20110829</v>
      </c>
      <c r="C5784" s="12">
        <f t="shared" si="2"/>
        <v>40784</v>
      </c>
      <c r="D5784" s="3" t="str">
        <f t="shared" si="3"/>
        <v>22</v>
      </c>
      <c r="E5784" s="13">
        <v>0.0</v>
      </c>
      <c r="F5784" s="14">
        <f>'Costo de tareas'!$B$15</f>
        <v>0.1964027778</v>
      </c>
      <c r="G5784" s="15">
        <f>'Producción diaria'!$T$3*$L$2*$M$2*$N$2*E5784*1000/'Costo de tareas'!$B$14</f>
        <v>0</v>
      </c>
      <c r="H5784" s="16">
        <f>IF(G5784 &gt; 'Costo de tareas'!$B$13, 'Costo de tareas'!$B$13, IF(G5784 &lt; 'Costo de tareas'!$B$13*0.2, 0, 'Costo de tareas'!$B$13- G5784))</f>
        <v>0</v>
      </c>
      <c r="I5784" s="17">
        <f>IF(H5784=0,'Costo de tareas'!$B$13,'Costo de tareas'!$B$13-H5784)</f>
        <v>39.28055556</v>
      </c>
      <c r="J5784" s="2"/>
      <c r="K5784" s="2"/>
      <c r="P5784" s="2"/>
    </row>
    <row r="5785">
      <c r="A5785" s="3" t="s">
        <v>7561</v>
      </c>
      <c r="B5785" s="11" t="str">
        <f t="shared" si="1"/>
        <v>20110829</v>
      </c>
      <c r="C5785" s="12">
        <f t="shared" si="2"/>
        <v>40784</v>
      </c>
      <c r="D5785" s="3" t="str">
        <f t="shared" si="3"/>
        <v>23</v>
      </c>
      <c r="E5785" s="13">
        <v>0.0</v>
      </c>
      <c r="F5785" s="14">
        <f>'Costo de tareas'!$B$15</f>
        <v>0.1964027778</v>
      </c>
      <c r="G5785" s="15">
        <f>'Producción diaria'!$T$3*$L$2*$M$2*$N$2*E5785*1000/'Costo de tareas'!$B$14</f>
        <v>0</v>
      </c>
      <c r="H5785" s="16">
        <f>IF(G5785 &gt; 'Costo de tareas'!$B$13, 'Costo de tareas'!$B$13, IF(G5785 &lt; 'Costo de tareas'!$B$13*0.2, 0, 'Costo de tareas'!$B$13- G5785))</f>
        <v>0</v>
      </c>
      <c r="I5785" s="17">
        <f>IF(H5785=0,'Costo de tareas'!$B$13,'Costo de tareas'!$B$13-H5785)</f>
        <v>39.28055556</v>
      </c>
      <c r="J5785" s="2"/>
      <c r="K5785" s="2"/>
      <c r="P5785" s="2"/>
    </row>
    <row r="5786">
      <c r="A5786" s="3" t="s">
        <v>7562</v>
      </c>
      <c r="B5786" s="11" t="str">
        <f t="shared" si="1"/>
        <v>20110830</v>
      </c>
      <c r="C5786" s="12">
        <f t="shared" si="2"/>
        <v>40785</v>
      </c>
      <c r="D5786" s="3" t="str">
        <f t="shared" si="3"/>
        <v>00</v>
      </c>
      <c r="E5786" s="13">
        <v>0.0</v>
      </c>
      <c r="F5786" s="14">
        <f>'Costo de tareas'!$B$15</f>
        <v>0.1964027778</v>
      </c>
      <c r="G5786" s="15">
        <f>'Producción diaria'!$T$3*$L$2*$M$2*$N$2*E5786*1000/'Costo de tareas'!$B$14</f>
        <v>0</v>
      </c>
      <c r="H5786" s="16">
        <f>IF(G5786 &gt; 'Costo de tareas'!$B$13, 'Costo de tareas'!$B$13, IF(G5786 &lt; 'Costo de tareas'!$B$13*0.2, 0, 'Costo de tareas'!$B$13- G5786))</f>
        <v>0</v>
      </c>
      <c r="I5786" s="17">
        <f>IF(H5786=0,'Costo de tareas'!$B$13,'Costo de tareas'!$B$13-H5786)</f>
        <v>39.28055556</v>
      </c>
      <c r="J5786" s="2"/>
      <c r="K5786" s="2"/>
      <c r="P5786" s="2"/>
    </row>
    <row r="5787">
      <c r="A5787" s="3" t="s">
        <v>7563</v>
      </c>
      <c r="B5787" s="11" t="str">
        <f t="shared" si="1"/>
        <v>20110830</v>
      </c>
      <c r="C5787" s="12">
        <f t="shared" si="2"/>
        <v>40785</v>
      </c>
      <c r="D5787" s="3" t="str">
        <f t="shared" si="3"/>
        <v>01</v>
      </c>
      <c r="E5787" s="13">
        <v>0.0</v>
      </c>
      <c r="F5787" s="14">
        <f>'Costo de tareas'!$B$15</f>
        <v>0.1964027778</v>
      </c>
      <c r="G5787" s="15">
        <f>'Producción diaria'!$T$3*$L$2*$M$2*$N$2*E5787*1000/'Costo de tareas'!$B$14</f>
        <v>0</v>
      </c>
      <c r="H5787" s="16">
        <f>IF(G5787 &gt; 'Costo de tareas'!$B$13, 'Costo de tareas'!$B$13, IF(G5787 &lt; 'Costo de tareas'!$B$13*0.2, 0, 'Costo de tareas'!$B$13- G5787))</f>
        <v>0</v>
      </c>
      <c r="I5787" s="17">
        <f>IF(H5787=0,'Costo de tareas'!$B$13,'Costo de tareas'!$B$13-H5787)</f>
        <v>39.28055556</v>
      </c>
      <c r="J5787" s="2"/>
      <c r="K5787" s="2"/>
      <c r="P5787" s="2"/>
    </row>
    <row r="5788">
      <c r="A5788" s="3" t="s">
        <v>7564</v>
      </c>
      <c r="B5788" s="11" t="str">
        <f t="shared" si="1"/>
        <v>20110830</v>
      </c>
      <c r="C5788" s="12">
        <f t="shared" si="2"/>
        <v>40785</v>
      </c>
      <c r="D5788" s="3" t="str">
        <f t="shared" si="3"/>
        <v>02</v>
      </c>
      <c r="E5788" s="13">
        <v>0.0</v>
      </c>
      <c r="F5788" s="14">
        <f>'Costo de tareas'!$B$15</f>
        <v>0.1964027778</v>
      </c>
      <c r="G5788" s="15">
        <f>'Producción diaria'!$T$3*$L$2*$M$2*$N$2*E5788*1000/'Costo de tareas'!$B$14</f>
        <v>0</v>
      </c>
      <c r="H5788" s="16">
        <f>IF(G5788 &gt; 'Costo de tareas'!$B$13, 'Costo de tareas'!$B$13, IF(G5788 &lt; 'Costo de tareas'!$B$13*0.2, 0, 'Costo de tareas'!$B$13- G5788))</f>
        <v>0</v>
      </c>
      <c r="I5788" s="17">
        <f>IF(H5788=0,'Costo de tareas'!$B$13,'Costo de tareas'!$B$13-H5788)</f>
        <v>39.28055556</v>
      </c>
      <c r="J5788" s="2"/>
      <c r="K5788" s="2"/>
      <c r="P5788" s="2"/>
    </row>
    <row r="5789">
      <c r="A5789" s="3" t="s">
        <v>7565</v>
      </c>
      <c r="B5789" s="11" t="str">
        <f t="shared" si="1"/>
        <v>20110830</v>
      </c>
      <c r="C5789" s="12">
        <f t="shared" si="2"/>
        <v>40785</v>
      </c>
      <c r="D5789" s="3" t="str">
        <f t="shared" si="3"/>
        <v>03</v>
      </c>
      <c r="E5789" s="13">
        <v>0.0</v>
      </c>
      <c r="F5789" s="14">
        <f>'Costo de tareas'!$B$15</f>
        <v>0.1964027778</v>
      </c>
      <c r="G5789" s="15">
        <f>'Producción diaria'!$T$3*$L$2*$M$2*$N$2*E5789*1000/'Costo de tareas'!$B$14</f>
        <v>0</v>
      </c>
      <c r="H5789" s="16">
        <f>IF(G5789 &gt; 'Costo de tareas'!$B$13, 'Costo de tareas'!$B$13, IF(G5789 &lt; 'Costo de tareas'!$B$13*0.2, 0, 'Costo de tareas'!$B$13- G5789))</f>
        <v>0</v>
      </c>
      <c r="I5789" s="17">
        <f>IF(H5789=0,'Costo de tareas'!$B$13,'Costo de tareas'!$B$13-H5789)</f>
        <v>39.28055556</v>
      </c>
      <c r="J5789" s="2"/>
      <c r="K5789" s="2"/>
      <c r="P5789" s="2"/>
    </row>
    <row r="5790">
      <c r="A5790" s="3" t="s">
        <v>7566</v>
      </c>
      <c r="B5790" s="11" t="str">
        <f t="shared" si="1"/>
        <v>20110830</v>
      </c>
      <c r="C5790" s="12">
        <f t="shared" si="2"/>
        <v>40785</v>
      </c>
      <c r="D5790" s="3" t="str">
        <f t="shared" si="3"/>
        <v>04</v>
      </c>
      <c r="E5790" s="13">
        <v>0.0</v>
      </c>
      <c r="F5790" s="14">
        <f>'Costo de tareas'!$B$15</f>
        <v>0.1964027778</v>
      </c>
      <c r="G5790" s="15">
        <f>'Producción diaria'!$T$3*$L$2*$M$2*$N$2*E5790*1000/'Costo de tareas'!$B$14</f>
        <v>0</v>
      </c>
      <c r="H5790" s="16">
        <f>IF(G5790 &gt; 'Costo de tareas'!$B$13, 'Costo de tareas'!$B$13, IF(G5790 &lt; 'Costo de tareas'!$B$13*0.2, 0, 'Costo de tareas'!$B$13- G5790))</f>
        <v>0</v>
      </c>
      <c r="I5790" s="17">
        <f>IF(H5790=0,'Costo de tareas'!$B$13,'Costo de tareas'!$B$13-H5790)</f>
        <v>39.28055556</v>
      </c>
      <c r="J5790" s="2"/>
      <c r="K5790" s="2"/>
      <c r="P5790" s="2"/>
    </row>
    <row r="5791">
      <c r="A5791" s="3" t="s">
        <v>7567</v>
      </c>
      <c r="B5791" s="11" t="str">
        <f t="shared" si="1"/>
        <v>20110830</v>
      </c>
      <c r="C5791" s="12">
        <f t="shared" si="2"/>
        <v>40785</v>
      </c>
      <c r="D5791" s="3" t="str">
        <f t="shared" si="3"/>
        <v>05</v>
      </c>
      <c r="E5791" s="13">
        <v>0.0</v>
      </c>
      <c r="F5791" s="14">
        <f>'Costo de tareas'!$B$15</f>
        <v>0.1964027778</v>
      </c>
      <c r="G5791" s="15">
        <f>'Producción diaria'!$T$3*$L$2*$M$2*$N$2*E5791*1000/'Costo de tareas'!$B$14</f>
        <v>0</v>
      </c>
      <c r="H5791" s="16">
        <f>IF(G5791 &gt; 'Costo de tareas'!$B$13, 'Costo de tareas'!$B$13, IF(G5791 &lt; 'Costo de tareas'!$B$13*0.2, 0, 'Costo de tareas'!$B$13- G5791))</f>
        <v>0</v>
      </c>
      <c r="I5791" s="17">
        <f>IF(H5791=0,'Costo de tareas'!$B$13,'Costo de tareas'!$B$13-H5791)</f>
        <v>39.28055556</v>
      </c>
      <c r="J5791" s="2"/>
      <c r="K5791" s="2"/>
      <c r="P5791" s="2"/>
    </row>
    <row r="5792">
      <c r="A5792" s="3" t="s">
        <v>7568</v>
      </c>
      <c r="B5792" s="11" t="str">
        <f t="shared" si="1"/>
        <v>20110830</v>
      </c>
      <c r="C5792" s="12">
        <f t="shared" si="2"/>
        <v>40785</v>
      </c>
      <c r="D5792" s="3" t="str">
        <f t="shared" si="3"/>
        <v>06</v>
      </c>
      <c r="E5792" s="13">
        <v>45.0</v>
      </c>
      <c r="F5792" s="14">
        <f>'Costo de tareas'!$B$15</f>
        <v>0.1964027778</v>
      </c>
      <c r="G5792" s="15">
        <f>'Producción diaria'!$T$3*$L$2*$M$2*$N$2*E5792*1000/'Costo de tareas'!$B$14</f>
        <v>67.66028708</v>
      </c>
      <c r="H5792" s="16">
        <f>IF(G5792 &gt; 'Costo de tareas'!$B$13, 'Costo de tareas'!$B$13, IF(G5792 &lt; 'Costo de tareas'!$B$13*0.2, 0, 'Costo de tareas'!$B$13- G5792))</f>
        <v>39.28055556</v>
      </c>
      <c r="I5792" s="17">
        <f>IF(H5792=0,'Costo de tareas'!$B$13,'Costo de tareas'!$B$13-H5792)</f>
        <v>0</v>
      </c>
      <c r="J5792" s="2"/>
      <c r="K5792" s="2"/>
      <c r="P5792" s="2"/>
    </row>
    <row r="5793">
      <c r="A5793" s="3" t="s">
        <v>7569</v>
      </c>
      <c r="B5793" s="11" t="str">
        <f t="shared" si="1"/>
        <v>20110830</v>
      </c>
      <c r="C5793" s="12">
        <f t="shared" si="2"/>
        <v>40785</v>
      </c>
      <c r="D5793" s="3" t="str">
        <f t="shared" si="3"/>
        <v>07</v>
      </c>
      <c r="E5793" s="13">
        <v>232.0</v>
      </c>
      <c r="F5793" s="14">
        <f>'Costo de tareas'!$B$15</f>
        <v>0.1964027778</v>
      </c>
      <c r="G5793" s="15">
        <f>'Producción diaria'!$T$3*$L$2*$M$2*$N$2*E5793*1000/'Costo de tareas'!$B$14</f>
        <v>348.826369</v>
      </c>
      <c r="H5793" s="16">
        <f>IF(G5793 &gt; 'Costo de tareas'!$B$13, 'Costo de tareas'!$B$13, IF(G5793 &lt; 'Costo de tareas'!$B$13*0.2, 0, 'Costo de tareas'!$B$13- G5793))</f>
        <v>39.28055556</v>
      </c>
      <c r="I5793" s="17">
        <f>IF(H5793=0,'Costo de tareas'!$B$13,'Costo de tareas'!$B$13-H5793)</f>
        <v>0</v>
      </c>
      <c r="J5793" s="2"/>
      <c r="K5793" s="2"/>
      <c r="P5793" s="2"/>
    </row>
    <row r="5794">
      <c r="A5794" s="3" t="s">
        <v>7570</v>
      </c>
      <c r="B5794" s="11" t="str">
        <f t="shared" si="1"/>
        <v>20110830</v>
      </c>
      <c r="C5794" s="12">
        <f t="shared" si="2"/>
        <v>40785</v>
      </c>
      <c r="D5794" s="3" t="str">
        <f t="shared" si="3"/>
        <v>08</v>
      </c>
      <c r="E5794" s="13">
        <v>435.0</v>
      </c>
      <c r="F5794" s="14">
        <f>'Costo de tareas'!$B$15</f>
        <v>0.1964027778</v>
      </c>
      <c r="G5794" s="15">
        <f>'Producción diaria'!$T$3*$L$2*$M$2*$N$2*E5794*1000/'Costo de tareas'!$B$14</f>
        <v>654.0494418</v>
      </c>
      <c r="H5794" s="16">
        <f>IF(G5794 &gt; 'Costo de tareas'!$B$13, 'Costo de tareas'!$B$13, IF(G5794 &lt; 'Costo de tareas'!$B$13*0.2, 0, 'Costo de tareas'!$B$13- G5794))</f>
        <v>39.28055556</v>
      </c>
      <c r="I5794" s="17">
        <f>IF(H5794=0,'Costo de tareas'!$B$13,'Costo de tareas'!$B$13-H5794)</f>
        <v>0</v>
      </c>
      <c r="J5794" s="2"/>
      <c r="K5794" s="2"/>
      <c r="P5794" s="2"/>
    </row>
    <row r="5795">
      <c r="A5795" s="3" t="s">
        <v>7571</v>
      </c>
      <c r="B5795" s="11" t="str">
        <f t="shared" si="1"/>
        <v>20110830</v>
      </c>
      <c r="C5795" s="12">
        <f t="shared" si="2"/>
        <v>40785</v>
      </c>
      <c r="D5795" s="3" t="str">
        <f t="shared" si="3"/>
        <v>09</v>
      </c>
      <c r="E5795" s="13">
        <v>611.0</v>
      </c>
      <c r="F5795" s="14">
        <f>'Costo de tareas'!$B$15</f>
        <v>0.1964027778</v>
      </c>
      <c r="G5795" s="15">
        <f>'Producción diaria'!$T$3*$L$2*$M$2*$N$2*E5795*1000/'Costo de tareas'!$B$14</f>
        <v>918.6763424</v>
      </c>
      <c r="H5795" s="16">
        <f>IF(G5795 &gt; 'Costo de tareas'!$B$13, 'Costo de tareas'!$B$13, IF(G5795 &lt; 'Costo de tareas'!$B$13*0.2, 0, 'Costo de tareas'!$B$13- G5795))</f>
        <v>39.28055556</v>
      </c>
      <c r="I5795" s="17">
        <f>IF(H5795=0,'Costo de tareas'!$B$13,'Costo de tareas'!$B$13-H5795)</f>
        <v>0</v>
      </c>
      <c r="J5795" s="2"/>
      <c r="K5795" s="2"/>
      <c r="P5795" s="2"/>
    </row>
    <row r="5796">
      <c r="A5796" s="3" t="s">
        <v>7572</v>
      </c>
      <c r="B5796" s="11" t="str">
        <f t="shared" si="1"/>
        <v>20110830</v>
      </c>
      <c r="C5796" s="12">
        <f t="shared" si="2"/>
        <v>40785</v>
      </c>
      <c r="D5796" s="3" t="str">
        <f t="shared" si="3"/>
        <v>10</v>
      </c>
      <c r="E5796" s="13">
        <v>77.0</v>
      </c>
      <c r="F5796" s="14">
        <f>'Costo de tareas'!$B$15</f>
        <v>0.1964027778</v>
      </c>
      <c r="G5796" s="15">
        <f>'Producción diaria'!$T$3*$L$2*$M$2*$N$2*E5796*1000/'Costo de tareas'!$B$14</f>
        <v>115.774269</v>
      </c>
      <c r="H5796" s="16">
        <f>IF(G5796 &gt; 'Costo de tareas'!$B$13, 'Costo de tareas'!$B$13, IF(G5796 &lt; 'Costo de tareas'!$B$13*0.2, 0, 'Costo de tareas'!$B$13- G5796))</f>
        <v>39.28055556</v>
      </c>
      <c r="I5796" s="17">
        <f>IF(H5796=0,'Costo de tareas'!$B$13,'Costo de tareas'!$B$13-H5796)</f>
        <v>0</v>
      </c>
      <c r="J5796" s="2"/>
      <c r="K5796" s="2"/>
      <c r="P5796" s="2"/>
    </row>
    <row r="5797">
      <c r="A5797" s="3" t="s">
        <v>7573</v>
      </c>
      <c r="B5797" s="11" t="str">
        <f t="shared" si="1"/>
        <v>20110830</v>
      </c>
      <c r="C5797" s="12">
        <f t="shared" si="2"/>
        <v>40785</v>
      </c>
      <c r="D5797" s="3" t="str">
        <f t="shared" si="3"/>
        <v>11</v>
      </c>
      <c r="E5797" s="13">
        <v>863.0</v>
      </c>
      <c r="F5797" s="14">
        <f>'Costo de tareas'!$B$15</f>
        <v>0.1964027778</v>
      </c>
      <c r="G5797" s="15">
        <f>'Producción diaria'!$T$3*$L$2*$M$2*$N$2*E5797*1000/'Costo de tareas'!$B$14</f>
        <v>1297.57395</v>
      </c>
      <c r="H5797" s="16">
        <f>IF(G5797 &gt; 'Costo de tareas'!$B$13, 'Costo de tareas'!$B$13, IF(G5797 &lt; 'Costo de tareas'!$B$13*0.2, 0, 'Costo de tareas'!$B$13- G5797))</f>
        <v>39.28055556</v>
      </c>
      <c r="I5797" s="17">
        <f>IF(H5797=0,'Costo de tareas'!$B$13,'Costo de tareas'!$B$13-H5797)</f>
        <v>0</v>
      </c>
      <c r="J5797" s="2"/>
      <c r="K5797" s="2"/>
      <c r="P5797" s="2"/>
    </row>
    <row r="5798">
      <c r="A5798" s="3" t="s">
        <v>7574</v>
      </c>
      <c r="B5798" s="11" t="str">
        <f t="shared" si="1"/>
        <v>20110830</v>
      </c>
      <c r="C5798" s="12">
        <f t="shared" si="2"/>
        <v>40785</v>
      </c>
      <c r="D5798" s="3" t="str">
        <f t="shared" si="3"/>
        <v>12</v>
      </c>
      <c r="E5798" s="13">
        <v>891.0</v>
      </c>
      <c r="F5798" s="14">
        <f>'Costo de tareas'!$B$15</f>
        <v>0.1964027778</v>
      </c>
      <c r="G5798" s="15">
        <f>'Producción diaria'!$T$3*$L$2*$M$2*$N$2*E5798*1000/'Costo de tareas'!$B$14</f>
        <v>1339.673684</v>
      </c>
      <c r="H5798" s="16">
        <f>IF(G5798 &gt; 'Costo de tareas'!$B$13, 'Costo de tareas'!$B$13, IF(G5798 &lt; 'Costo de tareas'!$B$13*0.2, 0, 'Costo de tareas'!$B$13- G5798))</f>
        <v>39.28055556</v>
      </c>
      <c r="I5798" s="17">
        <f>IF(H5798=0,'Costo de tareas'!$B$13,'Costo de tareas'!$B$13-H5798)</f>
        <v>0</v>
      </c>
      <c r="J5798" s="2"/>
      <c r="K5798" s="2"/>
      <c r="P5798" s="2"/>
    </row>
    <row r="5799">
      <c r="A5799" s="3" t="s">
        <v>7575</v>
      </c>
      <c r="B5799" s="11" t="str">
        <f t="shared" si="1"/>
        <v>20110830</v>
      </c>
      <c r="C5799" s="12">
        <f t="shared" si="2"/>
        <v>40785</v>
      </c>
      <c r="D5799" s="3" t="str">
        <f t="shared" si="3"/>
        <v>13</v>
      </c>
      <c r="E5799" s="13">
        <v>877.0</v>
      </c>
      <c r="F5799" s="14">
        <f>'Costo de tareas'!$B$15</f>
        <v>0.1964027778</v>
      </c>
      <c r="G5799" s="15">
        <f>'Producción diaria'!$T$3*$L$2*$M$2*$N$2*E5799*1000/'Costo de tareas'!$B$14</f>
        <v>1318.623817</v>
      </c>
      <c r="H5799" s="16">
        <f>IF(G5799 &gt; 'Costo de tareas'!$B$13, 'Costo de tareas'!$B$13, IF(G5799 &lt; 'Costo de tareas'!$B$13*0.2, 0, 'Costo de tareas'!$B$13- G5799))</f>
        <v>39.28055556</v>
      </c>
      <c r="I5799" s="17">
        <f>IF(H5799=0,'Costo de tareas'!$B$13,'Costo de tareas'!$B$13-H5799)</f>
        <v>0</v>
      </c>
      <c r="J5799" s="2"/>
      <c r="K5799" s="2"/>
      <c r="P5799" s="2"/>
    </row>
    <row r="5800">
      <c r="A5800" s="3" t="s">
        <v>7576</v>
      </c>
      <c r="B5800" s="11" t="str">
        <f t="shared" si="1"/>
        <v>20110830</v>
      </c>
      <c r="C5800" s="12">
        <f t="shared" si="2"/>
        <v>40785</v>
      </c>
      <c r="D5800" s="3" t="str">
        <f t="shared" si="3"/>
        <v>14</v>
      </c>
      <c r="E5800" s="13">
        <v>796.0</v>
      </c>
      <c r="F5800" s="14">
        <f>'Costo de tareas'!$B$15</f>
        <v>0.1964027778</v>
      </c>
      <c r="G5800" s="15">
        <f>'Producción diaria'!$T$3*$L$2*$M$2*$N$2*E5800*1000/'Costo de tareas'!$B$14</f>
        <v>1196.8353</v>
      </c>
      <c r="H5800" s="16">
        <f>IF(G5800 &gt; 'Costo de tareas'!$B$13, 'Costo de tareas'!$B$13, IF(G5800 &lt; 'Costo de tareas'!$B$13*0.2, 0, 'Costo de tareas'!$B$13- G5800))</f>
        <v>39.28055556</v>
      </c>
      <c r="I5800" s="17">
        <f>IF(H5800=0,'Costo de tareas'!$B$13,'Costo de tareas'!$B$13-H5800)</f>
        <v>0</v>
      </c>
      <c r="J5800" s="2"/>
      <c r="K5800" s="2"/>
      <c r="P5800" s="2"/>
    </row>
    <row r="5801">
      <c r="A5801" s="3" t="s">
        <v>7577</v>
      </c>
      <c r="B5801" s="11" t="str">
        <f t="shared" si="1"/>
        <v>20110830</v>
      </c>
      <c r="C5801" s="12">
        <f t="shared" si="2"/>
        <v>40785</v>
      </c>
      <c r="D5801" s="3" t="str">
        <f t="shared" si="3"/>
        <v>15</v>
      </c>
      <c r="E5801" s="13">
        <v>653.0</v>
      </c>
      <c r="F5801" s="14">
        <f>'Costo de tareas'!$B$15</f>
        <v>0.1964027778</v>
      </c>
      <c r="G5801" s="15">
        <f>'Producción diaria'!$T$3*$L$2*$M$2*$N$2*E5801*1000/'Costo de tareas'!$B$14</f>
        <v>981.8259436</v>
      </c>
      <c r="H5801" s="16">
        <f>IF(G5801 &gt; 'Costo de tareas'!$B$13, 'Costo de tareas'!$B$13, IF(G5801 &lt; 'Costo de tareas'!$B$13*0.2, 0, 'Costo de tareas'!$B$13- G5801))</f>
        <v>39.28055556</v>
      </c>
      <c r="I5801" s="17">
        <f>IF(H5801=0,'Costo de tareas'!$B$13,'Costo de tareas'!$B$13-H5801)</f>
        <v>0</v>
      </c>
      <c r="J5801" s="2"/>
      <c r="K5801" s="2"/>
      <c r="P5801" s="2"/>
    </row>
    <row r="5802">
      <c r="A5802" s="3" t="s">
        <v>7578</v>
      </c>
      <c r="B5802" s="11" t="str">
        <f t="shared" si="1"/>
        <v>20110830</v>
      </c>
      <c r="C5802" s="12">
        <f t="shared" si="2"/>
        <v>40785</v>
      </c>
      <c r="D5802" s="3" t="str">
        <f t="shared" si="3"/>
        <v>16</v>
      </c>
      <c r="E5802" s="13">
        <v>475.0</v>
      </c>
      <c r="F5802" s="14">
        <f>'Costo de tareas'!$B$15</f>
        <v>0.1964027778</v>
      </c>
      <c r="G5802" s="15">
        <f>'Producción diaria'!$T$3*$L$2*$M$2*$N$2*E5802*1000/'Costo de tareas'!$B$14</f>
        <v>714.1919192</v>
      </c>
      <c r="H5802" s="16">
        <f>IF(G5802 &gt; 'Costo de tareas'!$B$13, 'Costo de tareas'!$B$13, IF(G5802 &lt; 'Costo de tareas'!$B$13*0.2, 0, 'Costo de tareas'!$B$13- G5802))</f>
        <v>39.28055556</v>
      </c>
      <c r="I5802" s="17">
        <f>IF(H5802=0,'Costo de tareas'!$B$13,'Costo de tareas'!$B$13-H5802)</f>
        <v>0</v>
      </c>
      <c r="J5802" s="2"/>
      <c r="K5802" s="2"/>
      <c r="P5802" s="2"/>
    </row>
    <row r="5803">
      <c r="A5803" s="3" t="s">
        <v>7579</v>
      </c>
      <c r="B5803" s="11" t="str">
        <f t="shared" si="1"/>
        <v>20110830</v>
      </c>
      <c r="C5803" s="12">
        <f t="shared" si="2"/>
        <v>40785</v>
      </c>
      <c r="D5803" s="3" t="str">
        <f t="shared" si="3"/>
        <v>17</v>
      </c>
      <c r="E5803" s="13">
        <v>275.0</v>
      </c>
      <c r="F5803" s="14">
        <f>'Costo de tareas'!$B$15</f>
        <v>0.1964027778</v>
      </c>
      <c r="G5803" s="15">
        <f>'Producción diaria'!$T$3*$L$2*$M$2*$N$2*E5803*1000/'Costo de tareas'!$B$14</f>
        <v>413.4795322</v>
      </c>
      <c r="H5803" s="16">
        <f>IF(G5803 &gt; 'Costo de tareas'!$B$13, 'Costo de tareas'!$B$13, IF(G5803 &lt; 'Costo de tareas'!$B$13*0.2, 0, 'Costo de tareas'!$B$13- G5803))</f>
        <v>39.28055556</v>
      </c>
      <c r="I5803" s="17">
        <f>IF(H5803=0,'Costo de tareas'!$B$13,'Costo de tareas'!$B$13-H5803)</f>
        <v>0</v>
      </c>
      <c r="J5803" s="2"/>
      <c r="K5803" s="2"/>
      <c r="P5803" s="2"/>
    </row>
    <row r="5804">
      <c r="A5804" s="3" t="s">
        <v>7580</v>
      </c>
      <c r="B5804" s="11" t="str">
        <f t="shared" si="1"/>
        <v>20110830</v>
      </c>
      <c r="C5804" s="12">
        <f t="shared" si="2"/>
        <v>40785</v>
      </c>
      <c r="D5804" s="3" t="str">
        <f t="shared" si="3"/>
        <v>18</v>
      </c>
      <c r="E5804" s="13">
        <v>79.0</v>
      </c>
      <c r="F5804" s="14">
        <f>'Costo de tareas'!$B$15</f>
        <v>0.1964027778</v>
      </c>
      <c r="G5804" s="15">
        <f>'Producción diaria'!$T$3*$L$2*$M$2*$N$2*E5804*1000/'Costo de tareas'!$B$14</f>
        <v>118.7813929</v>
      </c>
      <c r="H5804" s="16">
        <f>IF(G5804 &gt; 'Costo de tareas'!$B$13, 'Costo de tareas'!$B$13, IF(G5804 &lt; 'Costo de tareas'!$B$13*0.2, 0, 'Costo de tareas'!$B$13- G5804))</f>
        <v>39.28055556</v>
      </c>
      <c r="I5804" s="17">
        <f>IF(H5804=0,'Costo de tareas'!$B$13,'Costo de tareas'!$B$13-H5804)</f>
        <v>0</v>
      </c>
      <c r="J5804" s="2"/>
      <c r="K5804" s="2"/>
      <c r="P5804" s="2"/>
    </row>
    <row r="5805">
      <c r="A5805" s="3" t="s">
        <v>7581</v>
      </c>
      <c r="B5805" s="11" t="str">
        <f t="shared" si="1"/>
        <v>20110830</v>
      </c>
      <c r="C5805" s="12">
        <f t="shared" si="2"/>
        <v>40785</v>
      </c>
      <c r="D5805" s="3" t="str">
        <f t="shared" si="3"/>
        <v>19</v>
      </c>
      <c r="E5805" s="13">
        <v>0.0</v>
      </c>
      <c r="F5805" s="14">
        <f>'Costo de tareas'!$B$15</f>
        <v>0.1964027778</v>
      </c>
      <c r="G5805" s="15">
        <f>'Producción diaria'!$T$3*$L$2*$M$2*$N$2*E5805*1000/'Costo de tareas'!$B$14</f>
        <v>0</v>
      </c>
      <c r="H5805" s="16">
        <f>IF(G5805 &gt; 'Costo de tareas'!$B$13, 'Costo de tareas'!$B$13, IF(G5805 &lt; 'Costo de tareas'!$B$13*0.2, 0, 'Costo de tareas'!$B$13- G5805))</f>
        <v>0</v>
      </c>
      <c r="I5805" s="17">
        <f>IF(H5805=0,'Costo de tareas'!$B$13,'Costo de tareas'!$B$13-H5805)</f>
        <v>39.28055556</v>
      </c>
      <c r="J5805" s="2"/>
      <c r="K5805" s="2"/>
      <c r="P5805" s="2"/>
    </row>
    <row r="5806">
      <c r="A5806" s="3" t="s">
        <v>7582</v>
      </c>
      <c r="B5806" s="11" t="str">
        <f t="shared" si="1"/>
        <v>20110830</v>
      </c>
      <c r="C5806" s="12">
        <f t="shared" si="2"/>
        <v>40785</v>
      </c>
      <c r="D5806" s="3" t="str">
        <f t="shared" si="3"/>
        <v>20</v>
      </c>
      <c r="E5806" s="13">
        <v>0.0</v>
      </c>
      <c r="F5806" s="14">
        <f>'Costo de tareas'!$B$15</f>
        <v>0.1964027778</v>
      </c>
      <c r="G5806" s="15">
        <f>'Producción diaria'!$T$3*$L$2*$M$2*$N$2*E5806*1000/'Costo de tareas'!$B$14</f>
        <v>0</v>
      </c>
      <c r="H5806" s="16">
        <f>IF(G5806 &gt; 'Costo de tareas'!$B$13, 'Costo de tareas'!$B$13, IF(G5806 &lt; 'Costo de tareas'!$B$13*0.2, 0, 'Costo de tareas'!$B$13- G5806))</f>
        <v>0</v>
      </c>
      <c r="I5806" s="17">
        <f>IF(H5806=0,'Costo de tareas'!$B$13,'Costo de tareas'!$B$13-H5806)</f>
        <v>39.28055556</v>
      </c>
      <c r="J5806" s="2"/>
      <c r="K5806" s="2"/>
      <c r="P5806" s="2"/>
    </row>
    <row r="5807">
      <c r="A5807" s="3" t="s">
        <v>7583</v>
      </c>
      <c r="B5807" s="11" t="str">
        <f t="shared" si="1"/>
        <v>20110830</v>
      </c>
      <c r="C5807" s="12">
        <f t="shared" si="2"/>
        <v>40785</v>
      </c>
      <c r="D5807" s="3" t="str">
        <f t="shared" si="3"/>
        <v>21</v>
      </c>
      <c r="E5807" s="13">
        <v>0.0</v>
      </c>
      <c r="F5807" s="14">
        <f>'Costo de tareas'!$B$15</f>
        <v>0.1964027778</v>
      </c>
      <c r="G5807" s="15">
        <f>'Producción diaria'!$T$3*$L$2*$M$2*$N$2*E5807*1000/'Costo de tareas'!$B$14</f>
        <v>0</v>
      </c>
      <c r="H5807" s="16">
        <f>IF(G5807 &gt; 'Costo de tareas'!$B$13, 'Costo de tareas'!$B$13, IF(G5807 &lt; 'Costo de tareas'!$B$13*0.2, 0, 'Costo de tareas'!$B$13- G5807))</f>
        <v>0</v>
      </c>
      <c r="I5807" s="17">
        <f>IF(H5807=0,'Costo de tareas'!$B$13,'Costo de tareas'!$B$13-H5807)</f>
        <v>39.28055556</v>
      </c>
      <c r="J5807" s="2"/>
      <c r="K5807" s="2"/>
      <c r="P5807" s="2"/>
    </row>
    <row r="5808">
      <c r="A5808" s="3" t="s">
        <v>7585</v>
      </c>
      <c r="B5808" s="11" t="str">
        <f t="shared" si="1"/>
        <v>20110830</v>
      </c>
      <c r="C5808" s="12">
        <f t="shared" si="2"/>
        <v>40785</v>
      </c>
      <c r="D5808" s="3" t="str">
        <f t="shared" si="3"/>
        <v>22</v>
      </c>
      <c r="E5808" s="13">
        <v>0.0</v>
      </c>
      <c r="F5808" s="14">
        <f>'Costo de tareas'!$B$15</f>
        <v>0.1964027778</v>
      </c>
      <c r="G5808" s="15">
        <f>'Producción diaria'!$T$3*$L$2*$M$2*$N$2*E5808*1000/'Costo de tareas'!$B$14</f>
        <v>0</v>
      </c>
      <c r="H5808" s="16">
        <f>IF(G5808 &gt; 'Costo de tareas'!$B$13, 'Costo de tareas'!$B$13, IF(G5808 &lt; 'Costo de tareas'!$B$13*0.2, 0, 'Costo de tareas'!$B$13- G5808))</f>
        <v>0</v>
      </c>
      <c r="I5808" s="17">
        <f>IF(H5808=0,'Costo de tareas'!$B$13,'Costo de tareas'!$B$13-H5808)</f>
        <v>39.28055556</v>
      </c>
      <c r="J5808" s="2"/>
      <c r="K5808" s="2"/>
      <c r="P5808" s="2"/>
    </row>
    <row r="5809">
      <c r="A5809" s="3" t="s">
        <v>7586</v>
      </c>
      <c r="B5809" s="11" t="str">
        <f t="shared" si="1"/>
        <v>20110830</v>
      </c>
      <c r="C5809" s="12">
        <f t="shared" si="2"/>
        <v>40785</v>
      </c>
      <c r="D5809" s="3" t="str">
        <f t="shared" si="3"/>
        <v>23</v>
      </c>
      <c r="E5809" s="13">
        <v>0.0</v>
      </c>
      <c r="F5809" s="14">
        <f>'Costo de tareas'!$B$15</f>
        <v>0.1964027778</v>
      </c>
      <c r="G5809" s="15">
        <f>'Producción diaria'!$T$3*$L$2*$M$2*$N$2*E5809*1000/'Costo de tareas'!$B$14</f>
        <v>0</v>
      </c>
      <c r="H5809" s="16">
        <f>IF(G5809 &gt; 'Costo de tareas'!$B$13, 'Costo de tareas'!$B$13, IF(G5809 &lt; 'Costo de tareas'!$B$13*0.2, 0, 'Costo de tareas'!$B$13- G5809))</f>
        <v>0</v>
      </c>
      <c r="I5809" s="17">
        <f>IF(H5809=0,'Costo de tareas'!$B$13,'Costo de tareas'!$B$13-H5809)</f>
        <v>39.28055556</v>
      </c>
      <c r="J5809" s="2"/>
      <c r="K5809" s="2"/>
      <c r="P5809" s="2"/>
    </row>
    <row r="5810">
      <c r="A5810" s="3" t="s">
        <v>7588</v>
      </c>
      <c r="B5810" s="11" t="str">
        <f t="shared" si="1"/>
        <v>20110831</v>
      </c>
      <c r="C5810" s="12">
        <f t="shared" si="2"/>
        <v>40786</v>
      </c>
      <c r="D5810" s="3" t="str">
        <f t="shared" si="3"/>
        <v>00</v>
      </c>
      <c r="E5810" s="13">
        <v>0.0</v>
      </c>
      <c r="F5810" s="14">
        <f>'Costo de tareas'!$B$15</f>
        <v>0.1964027778</v>
      </c>
      <c r="G5810" s="15">
        <f>'Producción diaria'!$T$3*$L$2*$M$2*$N$2*E5810*1000/'Costo de tareas'!$B$14</f>
        <v>0</v>
      </c>
      <c r="H5810" s="16">
        <f>IF(G5810 &gt; 'Costo de tareas'!$B$13, 'Costo de tareas'!$B$13, IF(G5810 &lt; 'Costo de tareas'!$B$13*0.2, 0, 'Costo de tareas'!$B$13- G5810))</f>
        <v>0</v>
      </c>
      <c r="I5810" s="17">
        <f>IF(H5810=0,'Costo de tareas'!$B$13,'Costo de tareas'!$B$13-H5810)</f>
        <v>39.28055556</v>
      </c>
      <c r="J5810" s="2"/>
      <c r="K5810" s="2"/>
      <c r="P5810" s="2"/>
    </row>
    <row r="5811">
      <c r="A5811" s="3" t="s">
        <v>7589</v>
      </c>
      <c r="B5811" s="11" t="str">
        <f t="shared" si="1"/>
        <v>20110831</v>
      </c>
      <c r="C5811" s="12">
        <f t="shared" si="2"/>
        <v>40786</v>
      </c>
      <c r="D5811" s="3" t="str">
        <f t="shared" si="3"/>
        <v>01</v>
      </c>
      <c r="E5811" s="13">
        <v>0.0</v>
      </c>
      <c r="F5811" s="14">
        <f>'Costo de tareas'!$B$15</f>
        <v>0.1964027778</v>
      </c>
      <c r="G5811" s="15">
        <f>'Producción diaria'!$T$3*$L$2*$M$2*$N$2*E5811*1000/'Costo de tareas'!$B$14</f>
        <v>0</v>
      </c>
      <c r="H5811" s="16">
        <f>IF(G5811 &gt; 'Costo de tareas'!$B$13, 'Costo de tareas'!$B$13, IF(G5811 &lt; 'Costo de tareas'!$B$13*0.2, 0, 'Costo de tareas'!$B$13- G5811))</f>
        <v>0</v>
      </c>
      <c r="I5811" s="17">
        <f>IF(H5811=0,'Costo de tareas'!$B$13,'Costo de tareas'!$B$13-H5811)</f>
        <v>39.28055556</v>
      </c>
      <c r="J5811" s="2"/>
      <c r="K5811" s="2"/>
      <c r="P5811" s="2"/>
    </row>
    <row r="5812">
      <c r="A5812" s="3" t="s">
        <v>7591</v>
      </c>
      <c r="B5812" s="11" t="str">
        <f t="shared" si="1"/>
        <v>20110831</v>
      </c>
      <c r="C5812" s="12">
        <f t="shared" si="2"/>
        <v>40786</v>
      </c>
      <c r="D5812" s="3" t="str">
        <f t="shared" si="3"/>
        <v>02</v>
      </c>
      <c r="E5812" s="13">
        <v>0.0</v>
      </c>
      <c r="F5812" s="14">
        <f>'Costo de tareas'!$B$15</f>
        <v>0.1964027778</v>
      </c>
      <c r="G5812" s="15">
        <f>'Producción diaria'!$T$3*$L$2*$M$2*$N$2*E5812*1000/'Costo de tareas'!$B$14</f>
        <v>0</v>
      </c>
      <c r="H5812" s="16">
        <f>IF(G5812 &gt; 'Costo de tareas'!$B$13, 'Costo de tareas'!$B$13, IF(G5812 &lt; 'Costo de tareas'!$B$13*0.2, 0, 'Costo de tareas'!$B$13- G5812))</f>
        <v>0</v>
      </c>
      <c r="I5812" s="17">
        <f>IF(H5812=0,'Costo de tareas'!$B$13,'Costo de tareas'!$B$13-H5812)</f>
        <v>39.28055556</v>
      </c>
      <c r="J5812" s="2"/>
      <c r="K5812" s="2"/>
      <c r="P5812" s="2"/>
    </row>
    <row r="5813">
      <c r="A5813" s="3" t="s">
        <v>7592</v>
      </c>
      <c r="B5813" s="11" t="str">
        <f t="shared" si="1"/>
        <v>20110831</v>
      </c>
      <c r="C5813" s="12">
        <f t="shared" si="2"/>
        <v>40786</v>
      </c>
      <c r="D5813" s="3" t="str">
        <f t="shared" si="3"/>
        <v>03</v>
      </c>
      <c r="E5813" s="13">
        <v>0.0</v>
      </c>
      <c r="F5813" s="14">
        <f>'Costo de tareas'!$B$15</f>
        <v>0.1964027778</v>
      </c>
      <c r="G5813" s="15">
        <f>'Producción diaria'!$T$3*$L$2*$M$2*$N$2*E5813*1000/'Costo de tareas'!$B$14</f>
        <v>0</v>
      </c>
      <c r="H5813" s="16">
        <f>IF(G5813 &gt; 'Costo de tareas'!$B$13, 'Costo de tareas'!$B$13, IF(G5813 &lt; 'Costo de tareas'!$B$13*0.2, 0, 'Costo de tareas'!$B$13- G5813))</f>
        <v>0</v>
      </c>
      <c r="I5813" s="17">
        <f>IF(H5813=0,'Costo de tareas'!$B$13,'Costo de tareas'!$B$13-H5813)</f>
        <v>39.28055556</v>
      </c>
      <c r="J5813" s="2"/>
      <c r="K5813" s="2"/>
      <c r="P5813" s="2"/>
    </row>
    <row r="5814">
      <c r="A5814" s="3" t="s">
        <v>7593</v>
      </c>
      <c r="B5814" s="11" t="str">
        <f t="shared" si="1"/>
        <v>20110831</v>
      </c>
      <c r="C5814" s="12">
        <f t="shared" si="2"/>
        <v>40786</v>
      </c>
      <c r="D5814" s="3" t="str">
        <f t="shared" si="3"/>
        <v>04</v>
      </c>
      <c r="E5814" s="13">
        <v>0.0</v>
      </c>
      <c r="F5814" s="14">
        <f>'Costo de tareas'!$B$15</f>
        <v>0.1964027778</v>
      </c>
      <c r="G5814" s="15">
        <f>'Producción diaria'!$T$3*$L$2*$M$2*$N$2*E5814*1000/'Costo de tareas'!$B$14</f>
        <v>0</v>
      </c>
      <c r="H5814" s="16">
        <f>IF(G5814 &gt; 'Costo de tareas'!$B$13, 'Costo de tareas'!$B$13, IF(G5814 &lt; 'Costo de tareas'!$B$13*0.2, 0, 'Costo de tareas'!$B$13- G5814))</f>
        <v>0</v>
      </c>
      <c r="I5814" s="17">
        <f>IF(H5814=0,'Costo de tareas'!$B$13,'Costo de tareas'!$B$13-H5814)</f>
        <v>39.28055556</v>
      </c>
      <c r="J5814" s="2"/>
      <c r="K5814" s="2"/>
      <c r="P5814" s="2"/>
    </row>
    <row r="5815">
      <c r="A5815" s="3" t="s">
        <v>7595</v>
      </c>
      <c r="B5815" s="11" t="str">
        <f t="shared" si="1"/>
        <v>20110831</v>
      </c>
      <c r="C5815" s="12">
        <f t="shared" si="2"/>
        <v>40786</v>
      </c>
      <c r="D5815" s="3" t="str">
        <f t="shared" si="3"/>
        <v>05</v>
      </c>
      <c r="E5815" s="13">
        <v>0.0</v>
      </c>
      <c r="F5815" s="14">
        <f>'Costo de tareas'!$B$15</f>
        <v>0.1964027778</v>
      </c>
      <c r="G5815" s="15">
        <f>'Producción diaria'!$T$3*$L$2*$M$2*$N$2*E5815*1000/'Costo de tareas'!$B$14</f>
        <v>0</v>
      </c>
      <c r="H5815" s="16">
        <f>IF(G5815 &gt; 'Costo de tareas'!$B$13, 'Costo de tareas'!$B$13, IF(G5815 &lt; 'Costo de tareas'!$B$13*0.2, 0, 'Costo de tareas'!$B$13- G5815))</f>
        <v>0</v>
      </c>
      <c r="I5815" s="17">
        <f>IF(H5815=0,'Costo de tareas'!$B$13,'Costo de tareas'!$B$13-H5815)</f>
        <v>39.28055556</v>
      </c>
      <c r="J5815" s="2"/>
      <c r="K5815" s="2"/>
      <c r="P5815" s="2"/>
    </row>
    <row r="5816">
      <c r="A5816" s="3" t="s">
        <v>7596</v>
      </c>
      <c r="B5816" s="11" t="str">
        <f t="shared" si="1"/>
        <v>20110831</v>
      </c>
      <c r="C5816" s="12">
        <f t="shared" si="2"/>
        <v>40786</v>
      </c>
      <c r="D5816" s="3" t="str">
        <f t="shared" si="3"/>
        <v>06</v>
      </c>
      <c r="E5816" s="13">
        <v>25.0</v>
      </c>
      <c r="F5816" s="14">
        <f>'Costo de tareas'!$B$15</f>
        <v>0.1964027778</v>
      </c>
      <c r="G5816" s="15">
        <f>'Producción diaria'!$T$3*$L$2*$M$2*$N$2*E5816*1000/'Costo de tareas'!$B$14</f>
        <v>37.58904838</v>
      </c>
      <c r="H5816" s="16">
        <f>IF(G5816 &gt; 'Costo de tareas'!$B$13, 'Costo de tareas'!$B$13, IF(G5816 &lt; 'Costo de tareas'!$B$13*0.2, 0, 'Costo de tareas'!$B$13- G5816))</f>
        <v>1.691507177</v>
      </c>
      <c r="I5816" s="17">
        <f>IF(H5816=0,'Costo de tareas'!$B$13,'Costo de tareas'!$B$13-H5816)</f>
        <v>37.58904838</v>
      </c>
      <c r="J5816" s="2"/>
      <c r="K5816" s="2"/>
      <c r="P5816" s="2"/>
    </row>
    <row r="5817">
      <c r="A5817" s="3" t="s">
        <v>7597</v>
      </c>
      <c r="B5817" s="11" t="str">
        <f t="shared" si="1"/>
        <v>20110831</v>
      </c>
      <c r="C5817" s="12">
        <f t="shared" si="2"/>
        <v>40786</v>
      </c>
      <c r="D5817" s="3" t="str">
        <f t="shared" si="3"/>
        <v>07</v>
      </c>
      <c r="E5817" s="13">
        <v>139.0</v>
      </c>
      <c r="F5817" s="14">
        <f>'Costo de tareas'!$B$15</f>
        <v>0.1964027778</v>
      </c>
      <c r="G5817" s="15">
        <f>'Producción diaria'!$T$3*$L$2*$M$2*$N$2*E5817*1000/'Costo de tareas'!$B$14</f>
        <v>208.995109</v>
      </c>
      <c r="H5817" s="16">
        <f>IF(G5817 &gt; 'Costo de tareas'!$B$13, 'Costo de tareas'!$B$13, IF(G5817 &lt; 'Costo de tareas'!$B$13*0.2, 0, 'Costo de tareas'!$B$13- G5817))</f>
        <v>39.28055556</v>
      </c>
      <c r="I5817" s="17">
        <f>IF(H5817=0,'Costo de tareas'!$B$13,'Costo de tareas'!$B$13-H5817)</f>
        <v>0</v>
      </c>
      <c r="J5817" s="2"/>
      <c r="K5817" s="2"/>
      <c r="P5817" s="2"/>
    </row>
    <row r="5818">
      <c r="A5818" s="3" t="s">
        <v>7598</v>
      </c>
      <c r="B5818" s="11" t="str">
        <f t="shared" si="1"/>
        <v>20110831</v>
      </c>
      <c r="C5818" s="12">
        <f t="shared" si="2"/>
        <v>40786</v>
      </c>
      <c r="D5818" s="3" t="str">
        <f t="shared" si="3"/>
        <v>08</v>
      </c>
      <c r="E5818" s="13">
        <v>224.0</v>
      </c>
      <c r="F5818" s="14">
        <f>'Costo de tareas'!$B$15</f>
        <v>0.1964027778</v>
      </c>
      <c r="G5818" s="15">
        <f>'Producción diaria'!$T$3*$L$2*$M$2*$N$2*E5818*1000/'Costo de tareas'!$B$14</f>
        <v>336.7978735</v>
      </c>
      <c r="H5818" s="16">
        <f>IF(G5818 &gt; 'Costo de tareas'!$B$13, 'Costo de tareas'!$B$13, IF(G5818 &lt; 'Costo de tareas'!$B$13*0.2, 0, 'Costo de tareas'!$B$13- G5818))</f>
        <v>39.28055556</v>
      </c>
      <c r="I5818" s="17">
        <f>IF(H5818=0,'Costo de tareas'!$B$13,'Costo de tareas'!$B$13-H5818)</f>
        <v>0</v>
      </c>
      <c r="J5818" s="2"/>
      <c r="K5818" s="2"/>
      <c r="P5818" s="2"/>
    </row>
    <row r="5819">
      <c r="A5819" s="3" t="s">
        <v>7599</v>
      </c>
      <c r="B5819" s="11" t="str">
        <f t="shared" si="1"/>
        <v>20110831</v>
      </c>
      <c r="C5819" s="12">
        <f t="shared" si="2"/>
        <v>40786</v>
      </c>
      <c r="D5819" s="3" t="str">
        <f t="shared" si="3"/>
        <v>09</v>
      </c>
      <c r="E5819" s="13">
        <v>51.0</v>
      </c>
      <c r="F5819" s="14">
        <f>'Costo de tareas'!$B$15</f>
        <v>0.1964027778</v>
      </c>
      <c r="G5819" s="15">
        <f>'Producción diaria'!$T$3*$L$2*$M$2*$N$2*E5819*1000/'Costo de tareas'!$B$14</f>
        <v>76.68165869</v>
      </c>
      <c r="H5819" s="16">
        <f>IF(G5819 &gt; 'Costo de tareas'!$B$13, 'Costo de tareas'!$B$13, IF(G5819 &lt; 'Costo de tareas'!$B$13*0.2, 0, 'Costo de tareas'!$B$13- G5819))</f>
        <v>39.28055556</v>
      </c>
      <c r="I5819" s="17">
        <f>IF(H5819=0,'Costo de tareas'!$B$13,'Costo de tareas'!$B$13-H5819)</f>
        <v>0</v>
      </c>
      <c r="J5819" s="2"/>
      <c r="K5819" s="2"/>
      <c r="P5819" s="2"/>
    </row>
    <row r="5820">
      <c r="A5820" s="3" t="s">
        <v>7600</v>
      </c>
      <c r="B5820" s="11" t="str">
        <f t="shared" si="1"/>
        <v>20110831</v>
      </c>
      <c r="C5820" s="12">
        <f t="shared" si="2"/>
        <v>40786</v>
      </c>
      <c r="D5820" s="3" t="str">
        <f t="shared" si="3"/>
        <v>10</v>
      </c>
      <c r="E5820" s="13">
        <v>596.0</v>
      </c>
      <c r="F5820" s="14">
        <f>'Costo de tareas'!$B$15</f>
        <v>0.1964027778</v>
      </c>
      <c r="G5820" s="15">
        <f>'Producción diaria'!$T$3*$L$2*$M$2*$N$2*E5820*1000/'Costo de tareas'!$B$14</f>
        <v>896.1229133</v>
      </c>
      <c r="H5820" s="16">
        <f>IF(G5820 &gt; 'Costo de tareas'!$B$13, 'Costo de tareas'!$B$13, IF(G5820 &lt; 'Costo de tareas'!$B$13*0.2, 0, 'Costo de tareas'!$B$13- G5820))</f>
        <v>39.28055556</v>
      </c>
      <c r="I5820" s="17">
        <f>IF(H5820=0,'Costo de tareas'!$B$13,'Costo de tareas'!$B$13-H5820)</f>
        <v>0</v>
      </c>
      <c r="J5820" s="2"/>
      <c r="K5820" s="2"/>
      <c r="P5820" s="2"/>
    </row>
    <row r="5821">
      <c r="A5821" s="3" t="s">
        <v>7601</v>
      </c>
      <c r="B5821" s="11" t="str">
        <f t="shared" si="1"/>
        <v>20110831</v>
      </c>
      <c r="C5821" s="12">
        <f t="shared" si="2"/>
        <v>40786</v>
      </c>
      <c r="D5821" s="3" t="str">
        <f t="shared" si="3"/>
        <v>11</v>
      </c>
      <c r="E5821" s="13">
        <v>695.0</v>
      </c>
      <c r="F5821" s="14">
        <f>'Costo de tareas'!$B$15</f>
        <v>0.1964027778</v>
      </c>
      <c r="G5821" s="15">
        <f>'Producción diaria'!$T$3*$L$2*$M$2*$N$2*E5821*1000/'Costo de tareas'!$B$14</f>
        <v>1044.975545</v>
      </c>
      <c r="H5821" s="16">
        <f>IF(G5821 &gt; 'Costo de tareas'!$B$13, 'Costo de tareas'!$B$13, IF(G5821 &lt; 'Costo de tareas'!$B$13*0.2, 0, 'Costo de tareas'!$B$13- G5821))</f>
        <v>39.28055556</v>
      </c>
      <c r="I5821" s="17">
        <f>IF(H5821=0,'Costo de tareas'!$B$13,'Costo de tareas'!$B$13-H5821)</f>
        <v>0</v>
      </c>
      <c r="J5821" s="2"/>
      <c r="K5821" s="2"/>
      <c r="P5821" s="2"/>
    </row>
    <row r="5822">
      <c r="A5822" s="3" t="s">
        <v>7602</v>
      </c>
      <c r="B5822" s="11" t="str">
        <f t="shared" si="1"/>
        <v>20110831</v>
      </c>
      <c r="C5822" s="12">
        <f t="shared" si="2"/>
        <v>40786</v>
      </c>
      <c r="D5822" s="3" t="str">
        <f t="shared" si="3"/>
        <v>12</v>
      </c>
      <c r="E5822" s="13">
        <v>765.0</v>
      </c>
      <c r="F5822" s="14">
        <f>'Costo de tareas'!$B$15</f>
        <v>0.1964027778</v>
      </c>
      <c r="G5822" s="15">
        <f>'Producción diaria'!$T$3*$L$2*$M$2*$N$2*E5822*1000/'Costo de tareas'!$B$14</f>
        <v>1150.22488</v>
      </c>
      <c r="H5822" s="16">
        <f>IF(G5822 &gt; 'Costo de tareas'!$B$13, 'Costo de tareas'!$B$13, IF(G5822 &lt; 'Costo de tareas'!$B$13*0.2, 0, 'Costo de tareas'!$B$13- G5822))</f>
        <v>39.28055556</v>
      </c>
      <c r="I5822" s="17">
        <f>IF(H5822=0,'Costo de tareas'!$B$13,'Costo de tareas'!$B$13-H5822)</f>
        <v>0</v>
      </c>
      <c r="J5822" s="2"/>
      <c r="K5822" s="2"/>
      <c r="P5822" s="2"/>
    </row>
    <row r="5823">
      <c r="A5823" s="3" t="s">
        <v>7603</v>
      </c>
      <c r="B5823" s="11" t="str">
        <f t="shared" si="1"/>
        <v>20110831</v>
      </c>
      <c r="C5823" s="12">
        <f t="shared" si="2"/>
        <v>40786</v>
      </c>
      <c r="D5823" s="3" t="str">
        <f t="shared" si="3"/>
        <v>13</v>
      </c>
      <c r="E5823" s="13">
        <v>549.0</v>
      </c>
      <c r="F5823" s="14">
        <f>'Costo de tareas'!$B$15</f>
        <v>0.1964027778</v>
      </c>
      <c r="G5823" s="15">
        <f>'Producción diaria'!$T$3*$L$2*$M$2*$N$2*E5823*1000/'Costo de tareas'!$B$14</f>
        <v>825.4555024</v>
      </c>
      <c r="H5823" s="16">
        <f>IF(G5823 &gt; 'Costo de tareas'!$B$13, 'Costo de tareas'!$B$13, IF(G5823 &lt; 'Costo de tareas'!$B$13*0.2, 0, 'Costo de tareas'!$B$13- G5823))</f>
        <v>39.28055556</v>
      </c>
      <c r="I5823" s="17">
        <f>IF(H5823=0,'Costo de tareas'!$B$13,'Costo de tareas'!$B$13-H5823)</f>
        <v>0</v>
      </c>
      <c r="J5823" s="2"/>
      <c r="K5823" s="2"/>
      <c r="P5823" s="2"/>
    </row>
    <row r="5824">
      <c r="A5824" s="3" t="s">
        <v>7604</v>
      </c>
      <c r="B5824" s="11" t="str">
        <f t="shared" si="1"/>
        <v>20110831</v>
      </c>
      <c r="C5824" s="12">
        <f t="shared" si="2"/>
        <v>40786</v>
      </c>
      <c r="D5824" s="3" t="str">
        <f t="shared" si="3"/>
        <v>14</v>
      </c>
      <c r="E5824" s="13">
        <v>649.0</v>
      </c>
      <c r="F5824" s="14">
        <f>'Costo de tareas'!$B$15</f>
        <v>0.1964027778</v>
      </c>
      <c r="G5824" s="15">
        <f>'Producción diaria'!$T$3*$L$2*$M$2*$N$2*E5824*1000/'Costo de tareas'!$B$14</f>
        <v>975.8116959</v>
      </c>
      <c r="H5824" s="16">
        <f>IF(G5824 &gt; 'Costo de tareas'!$B$13, 'Costo de tareas'!$B$13, IF(G5824 &lt; 'Costo de tareas'!$B$13*0.2, 0, 'Costo de tareas'!$B$13- G5824))</f>
        <v>39.28055556</v>
      </c>
      <c r="I5824" s="17">
        <f>IF(H5824=0,'Costo de tareas'!$B$13,'Costo de tareas'!$B$13-H5824)</f>
        <v>0</v>
      </c>
      <c r="J5824" s="2"/>
      <c r="K5824" s="2"/>
      <c r="P5824" s="2"/>
    </row>
    <row r="5825">
      <c r="A5825" s="3" t="s">
        <v>7605</v>
      </c>
      <c r="B5825" s="11" t="str">
        <f t="shared" si="1"/>
        <v>20110831</v>
      </c>
      <c r="C5825" s="12">
        <f t="shared" si="2"/>
        <v>40786</v>
      </c>
      <c r="D5825" s="3" t="str">
        <f t="shared" si="3"/>
        <v>15</v>
      </c>
      <c r="E5825" s="13">
        <v>531.0</v>
      </c>
      <c r="F5825" s="14">
        <f>'Costo de tareas'!$B$15</f>
        <v>0.1964027778</v>
      </c>
      <c r="G5825" s="15">
        <f>'Producción diaria'!$T$3*$L$2*$M$2*$N$2*E5825*1000/'Costo de tareas'!$B$14</f>
        <v>798.3913876</v>
      </c>
      <c r="H5825" s="16">
        <f>IF(G5825 &gt; 'Costo de tareas'!$B$13, 'Costo de tareas'!$B$13, IF(G5825 &lt; 'Costo de tareas'!$B$13*0.2, 0, 'Costo de tareas'!$B$13- G5825))</f>
        <v>39.28055556</v>
      </c>
      <c r="I5825" s="17">
        <f>IF(H5825=0,'Costo de tareas'!$B$13,'Costo de tareas'!$B$13-H5825)</f>
        <v>0</v>
      </c>
      <c r="J5825" s="2"/>
      <c r="K5825" s="2"/>
      <c r="P5825" s="2"/>
    </row>
    <row r="5826">
      <c r="A5826" s="3" t="s">
        <v>7606</v>
      </c>
      <c r="B5826" s="11" t="str">
        <f t="shared" si="1"/>
        <v>20110831</v>
      </c>
      <c r="C5826" s="12">
        <f t="shared" si="2"/>
        <v>40786</v>
      </c>
      <c r="D5826" s="3" t="str">
        <f t="shared" si="3"/>
        <v>16</v>
      </c>
      <c r="E5826" s="13">
        <v>493.0</v>
      </c>
      <c r="F5826" s="14">
        <f>'Costo de tareas'!$B$15</f>
        <v>0.1964027778</v>
      </c>
      <c r="G5826" s="15">
        <f>'Producción diaria'!$T$3*$L$2*$M$2*$N$2*E5826*1000/'Costo de tareas'!$B$14</f>
        <v>741.256034</v>
      </c>
      <c r="H5826" s="16">
        <f>IF(G5826 &gt; 'Costo de tareas'!$B$13, 'Costo de tareas'!$B$13, IF(G5826 &lt; 'Costo de tareas'!$B$13*0.2, 0, 'Costo de tareas'!$B$13- G5826))</f>
        <v>39.28055556</v>
      </c>
      <c r="I5826" s="17">
        <f>IF(H5826=0,'Costo de tareas'!$B$13,'Costo de tareas'!$B$13-H5826)</f>
        <v>0</v>
      </c>
      <c r="J5826" s="2"/>
      <c r="K5826" s="2"/>
      <c r="P5826" s="2"/>
    </row>
    <row r="5827">
      <c r="A5827" s="3" t="s">
        <v>7607</v>
      </c>
      <c r="B5827" s="11" t="str">
        <f t="shared" si="1"/>
        <v>20110831</v>
      </c>
      <c r="C5827" s="12">
        <f t="shared" si="2"/>
        <v>40786</v>
      </c>
      <c r="D5827" s="3" t="str">
        <f t="shared" si="3"/>
        <v>17</v>
      </c>
      <c r="E5827" s="13">
        <v>215.0</v>
      </c>
      <c r="F5827" s="14">
        <f>'Costo de tareas'!$B$15</f>
        <v>0.1964027778</v>
      </c>
      <c r="G5827" s="15">
        <f>'Producción diaria'!$T$3*$L$2*$M$2*$N$2*E5827*1000/'Costo de tareas'!$B$14</f>
        <v>323.2658161</v>
      </c>
      <c r="H5827" s="16">
        <f>IF(G5827 &gt; 'Costo de tareas'!$B$13, 'Costo de tareas'!$B$13, IF(G5827 &lt; 'Costo de tareas'!$B$13*0.2, 0, 'Costo de tareas'!$B$13- G5827))</f>
        <v>39.28055556</v>
      </c>
      <c r="I5827" s="17">
        <f>IF(H5827=0,'Costo de tareas'!$B$13,'Costo de tareas'!$B$13-H5827)</f>
        <v>0</v>
      </c>
      <c r="J5827" s="2"/>
      <c r="K5827" s="2"/>
      <c r="P5827" s="2"/>
    </row>
    <row r="5828">
      <c r="A5828" s="3" t="s">
        <v>7608</v>
      </c>
      <c r="B5828" s="11" t="str">
        <f t="shared" si="1"/>
        <v>20110831</v>
      </c>
      <c r="C5828" s="12">
        <f t="shared" si="2"/>
        <v>40786</v>
      </c>
      <c r="D5828" s="3" t="str">
        <f t="shared" si="3"/>
        <v>18</v>
      </c>
      <c r="E5828" s="13">
        <v>58.0</v>
      </c>
      <c r="F5828" s="14">
        <f>'Costo de tareas'!$B$15</f>
        <v>0.1964027778</v>
      </c>
      <c r="G5828" s="15">
        <f>'Producción diaria'!$T$3*$L$2*$M$2*$N$2*E5828*1000/'Costo de tareas'!$B$14</f>
        <v>87.20659224</v>
      </c>
      <c r="H5828" s="16">
        <f>IF(G5828 &gt; 'Costo de tareas'!$B$13, 'Costo de tareas'!$B$13, IF(G5828 &lt; 'Costo de tareas'!$B$13*0.2, 0, 'Costo de tareas'!$B$13- G5828))</f>
        <v>39.28055556</v>
      </c>
      <c r="I5828" s="17">
        <f>IF(H5828=0,'Costo de tareas'!$B$13,'Costo de tareas'!$B$13-H5828)</f>
        <v>0</v>
      </c>
      <c r="J5828" s="2"/>
      <c r="K5828" s="2"/>
      <c r="P5828" s="2"/>
    </row>
    <row r="5829">
      <c r="A5829" s="3" t="s">
        <v>7609</v>
      </c>
      <c r="B5829" s="11" t="str">
        <f t="shared" si="1"/>
        <v>20110831</v>
      </c>
      <c r="C5829" s="12">
        <f t="shared" si="2"/>
        <v>40786</v>
      </c>
      <c r="D5829" s="3" t="str">
        <f t="shared" si="3"/>
        <v>19</v>
      </c>
      <c r="E5829" s="13">
        <v>0.0</v>
      </c>
      <c r="F5829" s="14">
        <f>'Costo de tareas'!$B$15</f>
        <v>0.1964027778</v>
      </c>
      <c r="G5829" s="15">
        <f>'Producción diaria'!$T$3*$L$2*$M$2*$N$2*E5829*1000/'Costo de tareas'!$B$14</f>
        <v>0</v>
      </c>
      <c r="H5829" s="16">
        <f>IF(G5829 &gt; 'Costo de tareas'!$B$13, 'Costo de tareas'!$B$13, IF(G5829 &lt; 'Costo de tareas'!$B$13*0.2, 0, 'Costo de tareas'!$B$13- G5829))</f>
        <v>0</v>
      </c>
      <c r="I5829" s="17">
        <f>IF(H5829=0,'Costo de tareas'!$B$13,'Costo de tareas'!$B$13-H5829)</f>
        <v>39.28055556</v>
      </c>
      <c r="J5829" s="2"/>
      <c r="K5829" s="2"/>
      <c r="P5829" s="2"/>
    </row>
    <row r="5830">
      <c r="A5830" s="3" t="s">
        <v>7611</v>
      </c>
      <c r="B5830" s="11" t="str">
        <f t="shared" si="1"/>
        <v>20110831</v>
      </c>
      <c r="C5830" s="12">
        <f t="shared" si="2"/>
        <v>40786</v>
      </c>
      <c r="D5830" s="3" t="str">
        <f t="shared" si="3"/>
        <v>20</v>
      </c>
      <c r="E5830" s="13">
        <v>0.0</v>
      </c>
      <c r="F5830" s="14">
        <f>'Costo de tareas'!$B$15</f>
        <v>0.1964027778</v>
      </c>
      <c r="G5830" s="15">
        <f>'Producción diaria'!$T$3*$L$2*$M$2*$N$2*E5830*1000/'Costo de tareas'!$B$14</f>
        <v>0</v>
      </c>
      <c r="H5830" s="16">
        <f>IF(G5830 &gt; 'Costo de tareas'!$B$13, 'Costo de tareas'!$B$13, IF(G5830 &lt; 'Costo de tareas'!$B$13*0.2, 0, 'Costo de tareas'!$B$13- G5830))</f>
        <v>0</v>
      </c>
      <c r="I5830" s="17">
        <f>IF(H5830=0,'Costo de tareas'!$B$13,'Costo de tareas'!$B$13-H5830)</f>
        <v>39.28055556</v>
      </c>
      <c r="J5830" s="2"/>
      <c r="K5830" s="2"/>
      <c r="P5830" s="2"/>
    </row>
    <row r="5831">
      <c r="A5831" s="3" t="s">
        <v>7613</v>
      </c>
      <c r="B5831" s="11" t="str">
        <f t="shared" si="1"/>
        <v>20110831</v>
      </c>
      <c r="C5831" s="12">
        <f t="shared" si="2"/>
        <v>40786</v>
      </c>
      <c r="D5831" s="3" t="str">
        <f t="shared" si="3"/>
        <v>21</v>
      </c>
      <c r="E5831" s="13">
        <v>0.0</v>
      </c>
      <c r="F5831" s="14">
        <f>'Costo de tareas'!$B$15</f>
        <v>0.1964027778</v>
      </c>
      <c r="G5831" s="15">
        <f>'Producción diaria'!$T$3*$L$2*$M$2*$N$2*E5831*1000/'Costo de tareas'!$B$14</f>
        <v>0</v>
      </c>
      <c r="H5831" s="16">
        <f>IF(G5831 &gt; 'Costo de tareas'!$B$13, 'Costo de tareas'!$B$13, IF(G5831 &lt; 'Costo de tareas'!$B$13*0.2, 0, 'Costo de tareas'!$B$13- G5831))</f>
        <v>0</v>
      </c>
      <c r="I5831" s="17">
        <f>IF(H5831=0,'Costo de tareas'!$B$13,'Costo de tareas'!$B$13-H5831)</f>
        <v>39.28055556</v>
      </c>
      <c r="J5831" s="2"/>
      <c r="K5831" s="2"/>
      <c r="P5831" s="2"/>
    </row>
    <row r="5832">
      <c r="A5832" s="3" t="s">
        <v>7615</v>
      </c>
      <c r="B5832" s="11" t="str">
        <f t="shared" si="1"/>
        <v>20110831</v>
      </c>
      <c r="C5832" s="12">
        <f t="shared" si="2"/>
        <v>40786</v>
      </c>
      <c r="D5832" s="3" t="str">
        <f t="shared" si="3"/>
        <v>22</v>
      </c>
      <c r="E5832" s="13">
        <v>0.0</v>
      </c>
      <c r="F5832" s="14">
        <f>'Costo de tareas'!$B$15</f>
        <v>0.1964027778</v>
      </c>
      <c r="G5832" s="15">
        <f>'Producción diaria'!$T$3*$L$2*$M$2*$N$2*E5832*1000/'Costo de tareas'!$B$14</f>
        <v>0</v>
      </c>
      <c r="H5832" s="16">
        <f>IF(G5832 &gt; 'Costo de tareas'!$B$13, 'Costo de tareas'!$B$13, IF(G5832 &lt; 'Costo de tareas'!$B$13*0.2, 0, 'Costo de tareas'!$B$13- G5832))</f>
        <v>0</v>
      </c>
      <c r="I5832" s="17">
        <f>IF(H5832=0,'Costo de tareas'!$B$13,'Costo de tareas'!$B$13-H5832)</f>
        <v>39.28055556</v>
      </c>
      <c r="J5832" s="2"/>
      <c r="K5832" s="2"/>
      <c r="P5832" s="2"/>
    </row>
    <row r="5833">
      <c r="A5833" s="3" t="s">
        <v>7617</v>
      </c>
      <c r="B5833" s="11" t="str">
        <f t="shared" si="1"/>
        <v>20110831</v>
      </c>
      <c r="C5833" s="12">
        <f t="shared" si="2"/>
        <v>40786</v>
      </c>
      <c r="D5833" s="3" t="str">
        <f t="shared" si="3"/>
        <v>23</v>
      </c>
      <c r="E5833" s="13">
        <v>0.0</v>
      </c>
      <c r="F5833" s="14">
        <f>'Costo de tareas'!$B$15</f>
        <v>0.1964027778</v>
      </c>
      <c r="G5833" s="15">
        <f>'Producción diaria'!$T$3*$L$2*$M$2*$N$2*E5833*1000/'Costo de tareas'!$B$14</f>
        <v>0</v>
      </c>
      <c r="H5833" s="16">
        <f>IF(G5833 &gt; 'Costo de tareas'!$B$13, 'Costo de tareas'!$B$13, IF(G5833 &lt; 'Costo de tareas'!$B$13*0.2, 0, 'Costo de tareas'!$B$13- G5833))</f>
        <v>0</v>
      </c>
      <c r="I5833" s="17">
        <f>IF(H5833=0,'Costo de tareas'!$B$13,'Costo de tareas'!$B$13-H5833)</f>
        <v>39.28055556</v>
      </c>
      <c r="J5833" s="2"/>
      <c r="K5833" s="2"/>
      <c r="P5833" s="2"/>
    </row>
    <row r="5834">
      <c r="A5834" s="3" t="s">
        <v>7618</v>
      </c>
      <c r="B5834" s="11" t="str">
        <f t="shared" si="1"/>
        <v>20220901</v>
      </c>
      <c r="C5834" s="12">
        <f t="shared" si="2"/>
        <v>44805</v>
      </c>
      <c r="D5834" s="3" t="str">
        <f t="shared" si="3"/>
        <v>00</v>
      </c>
      <c r="E5834" s="13">
        <v>0.0</v>
      </c>
      <c r="F5834" s="14">
        <f>'Costo de tareas'!$B$15</f>
        <v>0.1964027778</v>
      </c>
      <c r="G5834" s="15">
        <f>'Producción diaria'!$T$3*$L$2*$M$2*$N$2*E5834*1000/'Costo de tareas'!$B$14</f>
        <v>0</v>
      </c>
      <c r="H5834" s="16">
        <f>IF(G5834 &gt; 'Costo de tareas'!$B$13, 'Costo de tareas'!$B$13, IF(G5834 &lt; 'Costo de tareas'!$B$13*0.2, 0, 'Costo de tareas'!$B$13- G5834))</f>
        <v>0</v>
      </c>
      <c r="I5834" s="17">
        <f>IF(H5834=0,'Costo de tareas'!$B$13,'Costo de tareas'!$B$13-H5834)</f>
        <v>39.28055556</v>
      </c>
      <c r="J5834" s="2"/>
      <c r="K5834" s="2"/>
      <c r="P5834" s="2"/>
    </row>
    <row r="5835">
      <c r="A5835" s="3" t="s">
        <v>7620</v>
      </c>
      <c r="B5835" s="11" t="str">
        <f t="shared" si="1"/>
        <v>20220901</v>
      </c>
      <c r="C5835" s="12">
        <f t="shared" si="2"/>
        <v>44805</v>
      </c>
      <c r="D5835" s="3" t="str">
        <f t="shared" si="3"/>
        <v>01</v>
      </c>
      <c r="E5835" s="13">
        <v>0.0</v>
      </c>
      <c r="F5835" s="14">
        <f>'Costo de tareas'!$B$15</f>
        <v>0.1964027778</v>
      </c>
      <c r="G5835" s="15">
        <f>'Producción diaria'!$T$3*$L$2*$M$2*$N$2*E5835*1000/'Costo de tareas'!$B$14</f>
        <v>0</v>
      </c>
      <c r="H5835" s="16">
        <f>IF(G5835 &gt; 'Costo de tareas'!$B$13, 'Costo de tareas'!$B$13, IF(G5835 &lt; 'Costo de tareas'!$B$13*0.2, 0, 'Costo de tareas'!$B$13- G5835))</f>
        <v>0</v>
      </c>
      <c r="I5835" s="17">
        <f>IF(H5835=0,'Costo de tareas'!$B$13,'Costo de tareas'!$B$13-H5835)</f>
        <v>39.28055556</v>
      </c>
      <c r="J5835" s="2"/>
      <c r="K5835" s="2"/>
      <c r="P5835" s="2"/>
    </row>
    <row r="5836">
      <c r="A5836" s="3" t="s">
        <v>7621</v>
      </c>
      <c r="B5836" s="11" t="str">
        <f t="shared" si="1"/>
        <v>20220901</v>
      </c>
      <c r="C5836" s="12">
        <f t="shared" si="2"/>
        <v>44805</v>
      </c>
      <c r="D5836" s="3" t="str">
        <f t="shared" si="3"/>
        <v>02</v>
      </c>
      <c r="E5836" s="13">
        <v>0.0</v>
      </c>
      <c r="F5836" s="14">
        <f>'Costo de tareas'!$B$15</f>
        <v>0.1964027778</v>
      </c>
      <c r="G5836" s="15">
        <f>'Producción diaria'!$T$3*$L$2*$M$2*$N$2*E5836*1000/'Costo de tareas'!$B$14</f>
        <v>0</v>
      </c>
      <c r="H5836" s="16">
        <f>IF(G5836 &gt; 'Costo de tareas'!$B$13, 'Costo de tareas'!$B$13, IF(G5836 &lt; 'Costo de tareas'!$B$13*0.2, 0, 'Costo de tareas'!$B$13- G5836))</f>
        <v>0</v>
      </c>
      <c r="I5836" s="17">
        <f>IF(H5836=0,'Costo de tareas'!$B$13,'Costo de tareas'!$B$13-H5836)</f>
        <v>39.28055556</v>
      </c>
      <c r="J5836" s="2"/>
      <c r="K5836" s="2"/>
      <c r="P5836" s="2"/>
    </row>
    <row r="5837">
      <c r="A5837" s="3" t="s">
        <v>7623</v>
      </c>
      <c r="B5837" s="11" t="str">
        <f t="shared" si="1"/>
        <v>20220901</v>
      </c>
      <c r="C5837" s="12">
        <f t="shared" si="2"/>
        <v>44805</v>
      </c>
      <c r="D5837" s="3" t="str">
        <f t="shared" si="3"/>
        <v>03</v>
      </c>
      <c r="E5837" s="13">
        <v>0.0</v>
      </c>
      <c r="F5837" s="14">
        <f>'Costo de tareas'!$B$15</f>
        <v>0.1964027778</v>
      </c>
      <c r="G5837" s="15">
        <f>'Producción diaria'!$T$3*$L$2*$M$2*$N$2*E5837*1000/'Costo de tareas'!$B$14</f>
        <v>0</v>
      </c>
      <c r="H5837" s="16">
        <f>IF(G5837 &gt; 'Costo de tareas'!$B$13, 'Costo de tareas'!$B$13, IF(G5837 &lt; 'Costo de tareas'!$B$13*0.2, 0, 'Costo de tareas'!$B$13- G5837))</f>
        <v>0</v>
      </c>
      <c r="I5837" s="17">
        <f>IF(H5837=0,'Costo de tareas'!$B$13,'Costo de tareas'!$B$13-H5837)</f>
        <v>39.28055556</v>
      </c>
      <c r="J5837" s="2"/>
      <c r="K5837" s="2"/>
      <c r="P5837" s="2"/>
    </row>
    <row r="5838">
      <c r="A5838" s="3" t="s">
        <v>7625</v>
      </c>
      <c r="B5838" s="11" t="str">
        <f t="shared" si="1"/>
        <v>20220901</v>
      </c>
      <c r="C5838" s="12">
        <f t="shared" si="2"/>
        <v>44805</v>
      </c>
      <c r="D5838" s="3" t="str">
        <f t="shared" si="3"/>
        <v>04</v>
      </c>
      <c r="E5838" s="13">
        <v>0.0</v>
      </c>
      <c r="F5838" s="14">
        <f>'Costo de tareas'!$B$15</f>
        <v>0.1964027778</v>
      </c>
      <c r="G5838" s="15">
        <f>'Producción diaria'!$T$3*$L$2*$M$2*$N$2*E5838*1000/'Costo de tareas'!$B$14</f>
        <v>0</v>
      </c>
      <c r="H5838" s="16">
        <f>IF(G5838 &gt; 'Costo de tareas'!$B$13, 'Costo de tareas'!$B$13, IF(G5838 &lt; 'Costo de tareas'!$B$13*0.2, 0, 'Costo de tareas'!$B$13- G5838))</f>
        <v>0</v>
      </c>
      <c r="I5838" s="17">
        <f>IF(H5838=0,'Costo de tareas'!$B$13,'Costo de tareas'!$B$13-H5838)</f>
        <v>39.28055556</v>
      </c>
      <c r="J5838" s="2"/>
      <c r="K5838" s="2"/>
      <c r="P5838" s="2"/>
    </row>
    <row r="5839">
      <c r="A5839" s="3" t="s">
        <v>7627</v>
      </c>
      <c r="B5839" s="11" t="str">
        <f t="shared" si="1"/>
        <v>20220901</v>
      </c>
      <c r="C5839" s="12">
        <f t="shared" si="2"/>
        <v>44805</v>
      </c>
      <c r="D5839" s="3" t="str">
        <f t="shared" si="3"/>
        <v>05</v>
      </c>
      <c r="E5839" s="13">
        <v>0.0</v>
      </c>
      <c r="F5839" s="14">
        <f>'Costo de tareas'!$B$15</f>
        <v>0.1964027778</v>
      </c>
      <c r="G5839" s="15">
        <f>'Producción diaria'!$T$3*$L$2*$M$2*$N$2*E5839*1000/'Costo de tareas'!$B$14</f>
        <v>0</v>
      </c>
      <c r="H5839" s="16">
        <f>IF(G5839 &gt; 'Costo de tareas'!$B$13, 'Costo de tareas'!$B$13, IF(G5839 &lt; 'Costo de tareas'!$B$13*0.2, 0, 'Costo de tareas'!$B$13- G5839))</f>
        <v>0</v>
      </c>
      <c r="I5839" s="17">
        <f>IF(H5839=0,'Costo de tareas'!$B$13,'Costo de tareas'!$B$13-H5839)</f>
        <v>39.28055556</v>
      </c>
      <c r="J5839" s="2"/>
      <c r="K5839" s="2"/>
      <c r="P5839" s="2"/>
    </row>
    <row r="5840">
      <c r="A5840" s="3" t="s">
        <v>7629</v>
      </c>
      <c r="B5840" s="11" t="str">
        <f t="shared" si="1"/>
        <v>20220901</v>
      </c>
      <c r="C5840" s="12">
        <f t="shared" si="2"/>
        <v>44805</v>
      </c>
      <c r="D5840" s="3" t="str">
        <f t="shared" si="3"/>
        <v>06</v>
      </c>
      <c r="E5840" s="13">
        <v>38.0</v>
      </c>
      <c r="F5840" s="14">
        <f>'Costo de tareas'!$B$15</f>
        <v>0.1964027778</v>
      </c>
      <c r="G5840" s="15">
        <f>'Producción diaria'!$T$3*$L$2*$M$2*$N$2*E5840*1000/'Costo de tareas'!$B$14</f>
        <v>57.13535354</v>
      </c>
      <c r="H5840" s="16">
        <f>IF(G5840 &gt; 'Costo de tareas'!$B$13, 'Costo de tareas'!$B$13, IF(G5840 &lt; 'Costo de tareas'!$B$13*0.2, 0, 'Costo de tareas'!$B$13- G5840))</f>
        <v>39.28055556</v>
      </c>
      <c r="I5840" s="17">
        <f>IF(H5840=0,'Costo de tareas'!$B$13,'Costo de tareas'!$B$13-H5840)</f>
        <v>0</v>
      </c>
      <c r="J5840" s="2"/>
      <c r="K5840" s="2"/>
      <c r="P5840" s="2"/>
    </row>
    <row r="5841">
      <c r="A5841" s="3" t="s">
        <v>7631</v>
      </c>
      <c r="B5841" s="11" t="str">
        <f t="shared" si="1"/>
        <v>20220901</v>
      </c>
      <c r="C5841" s="12">
        <f t="shared" si="2"/>
        <v>44805</v>
      </c>
      <c r="D5841" s="3" t="str">
        <f t="shared" si="3"/>
        <v>07</v>
      </c>
      <c r="E5841" s="13">
        <v>227.0</v>
      </c>
      <c r="F5841" s="14">
        <f>'Costo de tareas'!$B$15</f>
        <v>0.1964027778</v>
      </c>
      <c r="G5841" s="15">
        <f>'Producción diaria'!$T$3*$L$2*$M$2*$N$2*E5841*1000/'Costo de tareas'!$B$14</f>
        <v>341.3085593</v>
      </c>
      <c r="H5841" s="16">
        <f>IF(G5841 &gt; 'Costo de tareas'!$B$13, 'Costo de tareas'!$B$13, IF(G5841 &lt; 'Costo de tareas'!$B$13*0.2, 0, 'Costo de tareas'!$B$13- G5841))</f>
        <v>39.28055556</v>
      </c>
      <c r="I5841" s="17">
        <f>IF(H5841=0,'Costo de tareas'!$B$13,'Costo de tareas'!$B$13-H5841)</f>
        <v>0</v>
      </c>
      <c r="J5841" s="2"/>
      <c r="K5841" s="2"/>
      <c r="P5841" s="2"/>
    </row>
    <row r="5842">
      <c r="A5842" s="3" t="s">
        <v>7633</v>
      </c>
      <c r="B5842" s="11" t="str">
        <f t="shared" si="1"/>
        <v>20220901</v>
      </c>
      <c r="C5842" s="12">
        <f t="shared" si="2"/>
        <v>44805</v>
      </c>
      <c r="D5842" s="3" t="str">
        <f t="shared" si="3"/>
        <v>08</v>
      </c>
      <c r="E5842" s="13">
        <v>412.0</v>
      </c>
      <c r="F5842" s="14">
        <f>'Costo de tareas'!$B$15</f>
        <v>0.1964027778</v>
      </c>
      <c r="G5842" s="15">
        <f>'Producción diaria'!$T$3*$L$2*$M$2*$N$2*E5842*1000/'Costo de tareas'!$B$14</f>
        <v>619.4675173</v>
      </c>
      <c r="H5842" s="16">
        <f>IF(G5842 &gt; 'Costo de tareas'!$B$13, 'Costo de tareas'!$B$13, IF(G5842 &lt; 'Costo de tareas'!$B$13*0.2, 0, 'Costo de tareas'!$B$13- G5842))</f>
        <v>39.28055556</v>
      </c>
      <c r="I5842" s="17">
        <f>IF(H5842=0,'Costo de tareas'!$B$13,'Costo de tareas'!$B$13-H5842)</f>
        <v>0</v>
      </c>
      <c r="J5842" s="2"/>
      <c r="K5842" s="2"/>
      <c r="P5842" s="2"/>
    </row>
    <row r="5843">
      <c r="A5843" s="3" t="s">
        <v>7634</v>
      </c>
      <c r="B5843" s="11" t="str">
        <f t="shared" si="1"/>
        <v>20220901</v>
      </c>
      <c r="C5843" s="12">
        <f t="shared" si="2"/>
        <v>44805</v>
      </c>
      <c r="D5843" s="3" t="str">
        <f t="shared" si="3"/>
        <v>09</v>
      </c>
      <c r="E5843" s="13">
        <v>534.0</v>
      </c>
      <c r="F5843" s="14">
        <f>'Costo de tareas'!$B$15</f>
        <v>0.1964027778</v>
      </c>
      <c r="G5843" s="15">
        <f>'Producción diaria'!$T$3*$L$2*$M$2*$N$2*E5843*1000/'Costo de tareas'!$B$14</f>
        <v>802.9020734</v>
      </c>
      <c r="H5843" s="16">
        <f>IF(G5843 &gt; 'Costo de tareas'!$B$13, 'Costo de tareas'!$B$13, IF(G5843 &lt; 'Costo de tareas'!$B$13*0.2, 0, 'Costo de tareas'!$B$13- G5843))</f>
        <v>39.28055556</v>
      </c>
      <c r="I5843" s="17">
        <f>IF(H5843=0,'Costo de tareas'!$B$13,'Costo de tareas'!$B$13-H5843)</f>
        <v>0</v>
      </c>
      <c r="J5843" s="2"/>
      <c r="K5843" s="2"/>
      <c r="P5843" s="2"/>
    </row>
    <row r="5844">
      <c r="A5844" s="3" t="s">
        <v>7635</v>
      </c>
      <c r="B5844" s="11" t="str">
        <f t="shared" si="1"/>
        <v>20220901</v>
      </c>
      <c r="C5844" s="12">
        <f t="shared" si="2"/>
        <v>44805</v>
      </c>
      <c r="D5844" s="3" t="str">
        <f t="shared" si="3"/>
        <v>10</v>
      </c>
      <c r="E5844" s="13">
        <v>533.0</v>
      </c>
      <c r="F5844" s="14">
        <f>'Costo de tareas'!$B$15</f>
        <v>0.1964027778</v>
      </c>
      <c r="G5844" s="15">
        <f>'Producción diaria'!$T$3*$L$2*$M$2*$N$2*E5844*1000/'Costo de tareas'!$B$14</f>
        <v>801.3985114</v>
      </c>
      <c r="H5844" s="16">
        <f>IF(G5844 &gt; 'Costo de tareas'!$B$13, 'Costo de tareas'!$B$13, IF(G5844 &lt; 'Costo de tareas'!$B$13*0.2, 0, 'Costo de tareas'!$B$13- G5844))</f>
        <v>39.28055556</v>
      </c>
      <c r="I5844" s="17">
        <f>IF(H5844=0,'Costo de tareas'!$B$13,'Costo de tareas'!$B$13-H5844)</f>
        <v>0</v>
      </c>
      <c r="J5844" s="2"/>
      <c r="K5844" s="2"/>
      <c r="P5844" s="2"/>
    </row>
    <row r="5845">
      <c r="A5845" s="3" t="s">
        <v>7636</v>
      </c>
      <c r="B5845" s="11" t="str">
        <f t="shared" si="1"/>
        <v>20220901</v>
      </c>
      <c r="C5845" s="12">
        <f t="shared" si="2"/>
        <v>44805</v>
      </c>
      <c r="D5845" s="3" t="str">
        <f t="shared" si="3"/>
        <v>11</v>
      </c>
      <c r="E5845" s="13">
        <v>489.0</v>
      </c>
      <c r="F5845" s="14">
        <f>'Costo de tareas'!$B$15</f>
        <v>0.1964027778</v>
      </c>
      <c r="G5845" s="15">
        <f>'Producción diaria'!$T$3*$L$2*$M$2*$N$2*E5845*1000/'Costo de tareas'!$B$14</f>
        <v>735.2417863</v>
      </c>
      <c r="H5845" s="16">
        <f>IF(G5845 &gt; 'Costo de tareas'!$B$13, 'Costo de tareas'!$B$13, IF(G5845 &lt; 'Costo de tareas'!$B$13*0.2, 0, 'Costo de tareas'!$B$13- G5845))</f>
        <v>39.28055556</v>
      </c>
      <c r="I5845" s="17">
        <f>IF(H5845=0,'Costo de tareas'!$B$13,'Costo de tareas'!$B$13-H5845)</f>
        <v>0</v>
      </c>
      <c r="J5845" s="2"/>
      <c r="K5845" s="2"/>
      <c r="P5845" s="2"/>
    </row>
    <row r="5846">
      <c r="A5846" s="3" t="s">
        <v>7637</v>
      </c>
      <c r="B5846" s="11" t="str">
        <f t="shared" si="1"/>
        <v>20220901</v>
      </c>
      <c r="C5846" s="12">
        <f t="shared" si="2"/>
        <v>44805</v>
      </c>
      <c r="D5846" s="3" t="str">
        <f t="shared" si="3"/>
        <v>12</v>
      </c>
      <c r="E5846" s="13">
        <v>667.0</v>
      </c>
      <c r="F5846" s="14">
        <f>'Costo de tareas'!$B$15</f>
        <v>0.1964027778</v>
      </c>
      <c r="G5846" s="15">
        <f>'Producción diaria'!$T$3*$L$2*$M$2*$N$2*E5846*1000/'Costo de tareas'!$B$14</f>
        <v>1002.875811</v>
      </c>
      <c r="H5846" s="16">
        <f>IF(G5846 &gt; 'Costo de tareas'!$B$13, 'Costo de tareas'!$B$13, IF(G5846 &lt; 'Costo de tareas'!$B$13*0.2, 0, 'Costo de tareas'!$B$13- G5846))</f>
        <v>39.28055556</v>
      </c>
      <c r="I5846" s="17">
        <f>IF(H5846=0,'Costo de tareas'!$B$13,'Costo de tareas'!$B$13-H5846)</f>
        <v>0</v>
      </c>
      <c r="J5846" s="2"/>
      <c r="K5846" s="2"/>
      <c r="P5846" s="2"/>
    </row>
    <row r="5847">
      <c r="A5847" s="3" t="s">
        <v>7638</v>
      </c>
      <c r="B5847" s="11" t="str">
        <f t="shared" si="1"/>
        <v>20220901</v>
      </c>
      <c r="C5847" s="12">
        <f t="shared" si="2"/>
        <v>44805</v>
      </c>
      <c r="D5847" s="3" t="str">
        <f t="shared" si="3"/>
        <v>13</v>
      </c>
      <c r="E5847" s="13">
        <v>51.0</v>
      </c>
      <c r="F5847" s="14">
        <f>'Costo de tareas'!$B$15</f>
        <v>0.1964027778</v>
      </c>
      <c r="G5847" s="15">
        <f>'Producción diaria'!$T$3*$L$2*$M$2*$N$2*E5847*1000/'Costo de tareas'!$B$14</f>
        <v>76.68165869</v>
      </c>
      <c r="H5847" s="16">
        <f>IF(G5847 &gt; 'Costo de tareas'!$B$13, 'Costo de tareas'!$B$13, IF(G5847 &lt; 'Costo de tareas'!$B$13*0.2, 0, 'Costo de tareas'!$B$13- G5847))</f>
        <v>39.28055556</v>
      </c>
      <c r="I5847" s="17">
        <f>IF(H5847=0,'Costo de tareas'!$B$13,'Costo de tareas'!$B$13-H5847)</f>
        <v>0</v>
      </c>
      <c r="J5847" s="2"/>
      <c r="K5847" s="2"/>
      <c r="P5847" s="2"/>
    </row>
    <row r="5848">
      <c r="A5848" s="3" t="s">
        <v>7639</v>
      </c>
      <c r="B5848" s="11" t="str">
        <f t="shared" si="1"/>
        <v>20220901</v>
      </c>
      <c r="C5848" s="12">
        <f t="shared" si="2"/>
        <v>44805</v>
      </c>
      <c r="D5848" s="3" t="str">
        <f t="shared" si="3"/>
        <v>14</v>
      </c>
      <c r="E5848" s="13">
        <v>417.0</v>
      </c>
      <c r="F5848" s="14">
        <f>'Costo de tareas'!$B$15</f>
        <v>0.1964027778</v>
      </c>
      <c r="G5848" s="15">
        <f>'Producción diaria'!$T$3*$L$2*$M$2*$N$2*E5848*1000/'Costo de tareas'!$B$14</f>
        <v>626.985327</v>
      </c>
      <c r="H5848" s="16">
        <f>IF(G5848 &gt; 'Costo de tareas'!$B$13, 'Costo de tareas'!$B$13, IF(G5848 &lt; 'Costo de tareas'!$B$13*0.2, 0, 'Costo de tareas'!$B$13- G5848))</f>
        <v>39.28055556</v>
      </c>
      <c r="I5848" s="17">
        <f>IF(H5848=0,'Costo de tareas'!$B$13,'Costo de tareas'!$B$13-H5848)</f>
        <v>0</v>
      </c>
      <c r="J5848" s="2"/>
      <c r="K5848" s="2"/>
      <c r="P5848" s="2"/>
    </row>
    <row r="5849">
      <c r="A5849" s="3" t="s">
        <v>7640</v>
      </c>
      <c r="B5849" s="11" t="str">
        <f t="shared" si="1"/>
        <v>20220901</v>
      </c>
      <c r="C5849" s="12">
        <f t="shared" si="2"/>
        <v>44805</v>
      </c>
      <c r="D5849" s="3" t="str">
        <f t="shared" si="3"/>
        <v>15</v>
      </c>
      <c r="E5849" s="13">
        <v>463.0</v>
      </c>
      <c r="F5849" s="14">
        <f>'Costo de tareas'!$B$15</f>
        <v>0.1964027778</v>
      </c>
      <c r="G5849" s="15">
        <f>'Producción diaria'!$T$3*$L$2*$M$2*$N$2*E5849*1000/'Costo de tareas'!$B$14</f>
        <v>696.149176</v>
      </c>
      <c r="H5849" s="16">
        <f>IF(G5849 &gt; 'Costo de tareas'!$B$13, 'Costo de tareas'!$B$13, IF(G5849 &lt; 'Costo de tareas'!$B$13*0.2, 0, 'Costo de tareas'!$B$13- G5849))</f>
        <v>39.28055556</v>
      </c>
      <c r="I5849" s="17">
        <f>IF(H5849=0,'Costo de tareas'!$B$13,'Costo de tareas'!$B$13-H5849)</f>
        <v>0</v>
      </c>
      <c r="J5849" s="2"/>
      <c r="K5849" s="2"/>
      <c r="P5849" s="2"/>
    </row>
    <row r="5850">
      <c r="A5850" s="3" t="s">
        <v>7641</v>
      </c>
      <c r="B5850" s="11" t="str">
        <f t="shared" si="1"/>
        <v>20220901</v>
      </c>
      <c r="C5850" s="12">
        <f t="shared" si="2"/>
        <v>44805</v>
      </c>
      <c r="D5850" s="3" t="str">
        <f t="shared" si="3"/>
        <v>16</v>
      </c>
      <c r="E5850" s="13">
        <v>215.0</v>
      </c>
      <c r="F5850" s="14">
        <f>'Costo de tareas'!$B$15</f>
        <v>0.1964027778</v>
      </c>
      <c r="G5850" s="15">
        <f>'Producción diaria'!$T$3*$L$2*$M$2*$N$2*E5850*1000/'Costo de tareas'!$B$14</f>
        <v>323.2658161</v>
      </c>
      <c r="H5850" s="16">
        <f>IF(G5850 &gt; 'Costo de tareas'!$B$13, 'Costo de tareas'!$B$13, IF(G5850 &lt; 'Costo de tareas'!$B$13*0.2, 0, 'Costo de tareas'!$B$13- G5850))</f>
        <v>39.28055556</v>
      </c>
      <c r="I5850" s="17">
        <f>IF(H5850=0,'Costo de tareas'!$B$13,'Costo de tareas'!$B$13-H5850)</f>
        <v>0</v>
      </c>
      <c r="J5850" s="2"/>
      <c r="K5850" s="2"/>
      <c r="P5850" s="2"/>
    </row>
    <row r="5851">
      <c r="A5851" s="3" t="s">
        <v>7642</v>
      </c>
      <c r="B5851" s="11" t="str">
        <f t="shared" si="1"/>
        <v>20220901</v>
      </c>
      <c r="C5851" s="12">
        <f t="shared" si="2"/>
        <v>44805</v>
      </c>
      <c r="D5851" s="3" t="str">
        <f t="shared" si="3"/>
        <v>17</v>
      </c>
      <c r="E5851" s="13">
        <v>266.0</v>
      </c>
      <c r="F5851" s="14">
        <f>'Costo de tareas'!$B$15</f>
        <v>0.1964027778</v>
      </c>
      <c r="G5851" s="15">
        <f>'Producción diaria'!$T$3*$L$2*$M$2*$N$2*E5851*1000/'Costo de tareas'!$B$14</f>
        <v>399.9474747</v>
      </c>
      <c r="H5851" s="16">
        <f>IF(G5851 &gt; 'Costo de tareas'!$B$13, 'Costo de tareas'!$B$13, IF(G5851 &lt; 'Costo de tareas'!$B$13*0.2, 0, 'Costo de tareas'!$B$13- G5851))</f>
        <v>39.28055556</v>
      </c>
      <c r="I5851" s="17">
        <f>IF(H5851=0,'Costo de tareas'!$B$13,'Costo de tareas'!$B$13-H5851)</f>
        <v>0</v>
      </c>
      <c r="J5851" s="2"/>
      <c r="K5851" s="2"/>
      <c r="P5851" s="2"/>
    </row>
    <row r="5852">
      <c r="A5852" s="3" t="s">
        <v>7643</v>
      </c>
      <c r="B5852" s="11" t="str">
        <f t="shared" si="1"/>
        <v>20220901</v>
      </c>
      <c r="C5852" s="12">
        <f t="shared" si="2"/>
        <v>44805</v>
      </c>
      <c r="D5852" s="3" t="str">
        <f t="shared" si="3"/>
        <v>18</v>
      </c>
      <c r="E5852" s="13">
        <v>63.0</v>
      </c>
      <c r="F5852" s="14">
        <f>'Costo de tareas'!$B$15</f>
        <v>0.1964027778</v>
      </c>
      <c r="G5852" s="15">
        <f>'Producción diaria'!$T$3*$L$2*$M$2*$N$2*E5852*1000/'Costo de tareas'!$B$14</f>
        <v>94.72440191</v>
      </c>
      <c r="H5852" s="16">
        <f>IF(G5852 &gt; 'Costo de tareas'!$B$13, 'Costo de tareas'!$B$13, IF(G5852 &lt; 'Costo de tareas'!$B$13*0.2, 0, 'Costo de tareas'!$B$13- G5852))</f>
        <v>39.28055556</v>
      </c>
      <c r="I5852" s="17">
        <f>IF(H5852=0,'Costo de tareas'!$B$13,'Costo de tareas'!$B$13-H5852)</f>
        <v>0</v>
      </c>
      <c r="J5852" s="2"/>
      <c r="K5852" s="2"/>
      <c r="P5852" s="2"/>
    </row>
    <row r="5853">
      <c r="A5853" s="3" t="s">
        <v>7644</v>
      </c>
      <c r="B5853" s="11" t="str">
        <f t="shared" si="1"/>
        <v>20220901</v>
      </c>
      <c r="C5853" s="12">
        <f t="shared" si="2"/>
        <v>44805</v>
      </c>
      <c r="D5853" s="3" t="str">
        <f t="shared" si="3"/>
        <v>19</v>
      </c>
      <c r="E5853" s="13">
        <v>0.0</v>
      </c>
      <c r="F5853" s="14">
        <f>'Costo de tareas'!$B$15</f>
        <v>0.1964027778</v>
      </c>
      <c r="G5853" s="15">
        <f>'Producción diaria'!$T$3*$L$2*$M$2*$N$2*E5853*1000/'Costo de tareas'!$B$14</f>
        <v>0</v>
      </c>
      <c r="H5853" s="16">
        <f>IF(G5853 &gt; 'Costo de tareas'!$B$13, 'Costo de tareas'!$B$13, IF(G5853 &lt; 'Costo de tareas'!$B$13*0.2, 0, 'Costo de tareas'!$B$13- G5853))</f>
        <v>0</v>
      </c>
      <c r="I5853" s="17">
        <f>IF(H5853=0,'Costo de tareas'!$B$13,'Costo de tareas'!$B$13-H5853)</f>
        <v>39.28055556</v>
      </c>
      <c r="J5853" s="2"/>
      <c r="K5853" s="2"/>
      <c r="P5853" s="2"/>
    </row>
    <row r="5854">
      <c r="A5854" s="3" t="s">
        <v>7645</v>
      </c>
      <c r="B5854" s="11" t="str">
        <f t="shared" si="1"/>
        <v>20220901</v>
      </c>
      <c r="C5854" s="12">
        <f t="shared" si="2"/>
        <v>44805</v>
      </c>
      <c r="D5854" s="3" t="str">
        <f t="shared" si="3"/>
        <v>20</v>
      </c>
      <c r="E5854" s="13">
        <v>0.0</v>
      </c>
      <c r="F5854" s="14">
        <f>'Costo de tareas'!$B$15</f>
        <v>0.1964027778</v>
      </c>
      <c r="G5854" s="15">
        <f>'Producción diaria'!$T$3*$L$2*$M$2*$N$2*E5854*1000/'Costo de tareas'!$B$14</f>
        <v>0</v>
      </c>
      <c r="H5854" s="16">
        <f>IF(G5854 &gt; 'Costo de tareas'!$B$13, 'Costo de tareas'!$B$13, IF(G5854 &lt; 'Costo de tareas'!$B$13*0.2, 0, 'Costo de tareas'!$B$13- G5854))</f>
        <v>0</v>
      </c>
      <c r="I5854" s="17">
        <f>IF(H5854=0,'Costo de tareas'!$B$13,'Costo de tareas'!$B$13-H5854)</f>
        <v>39.28055556</v>
      </c>
      <c r="J5854" s="2"/>
      <c r="K5854" s="2"/>
      <c r="P5854" s="2"/>
    </row>
    <row r="5855">
      <c r="A5855" s="3" t="s">
        <v>7646</v>
      </c>
      <c r="B5855" s="11" t="str">
        <f t="shared" si="1"/>
        <v>20220901</v>
      </c>
      <c r="C5855" s="12">
        <f t="shared" si="2"/>
        <v>44805</v>
      </c>
      <c r="D5855" s="3" t="str">
        <f t="shared" si="3"/>
        <v>21</v>
      </c>
      <c r="E5855" s="13">
        <v>0.0</v>
      </c>
      <c r="F5855" s="14">
        <f>'Costo de tareas'!$B$15</f>
        <v>0.1964027778</v>
      </c>
      <c r="G5855" s="15">
        <f>'Producción diaria'!$T$3*$L$2*$M$2*$N$2*E5855*1000/'Costo de tareas'!$B$14</f>
        <v>0</v>
      </c>
      <c r="H5855" s="16">
        <f>IF(G5855 &gt; 'Costo de tareas'!$B$13, 'Costo de tareas'!$B$13, IF(G5855 &lt; 'Costo de tareas'!$B$13*0.2, 0, 'Costo de tareas'!$B$13- G5855))</f>
        <v>0</v>
      </c>
      <c r="I5855" s="17">
        <f>IF(H5855=0,'Costo de tareas'!$B$13,'Costo de tareas'!$B$13-H5855)</f>
        <v>39.28055556</v>
      </c>
      <c r="J5855" s="2"/>
      <c r="K5855" s="2"/>
      <c r="P5855" s="2"/>
    </row>
    <row r="5856">
      <c r="A5856" s="3" t="s">
        <v>7648</v>
      </c>
      <c r="B5856" s="11" t="str">
        <f t="shared" si="1"/>
        <v>20220901</v>
      </c>
      <c r="C5856" s="12">
        <f t="shared" si="2"/>
        <v>44805</v>
      </c>
      <c r="D5856" s="3" t="str">
        <f t="shared" si="3"/>
        <v>22</v>
      </c>
      <c r="E5856" s="13">
        <v>0.0</v>
      </c>
      <c r="F5856" s="14">
        <f>'Costo de tareas'!$B$15</f>
        <v>0.1964027778</v>
      </c>
      <c r="G5856" s="15">
        <f>'Producción diaria'!$T$3*$L$2*$M$2*$N$2*E5856*1000/'Costo de tareas'!$B$14</f>
        <v>0</v>
      </c>
      <c r="H5856" s="16">
        <f>IF(G5856 &gt; 'Costo de tareas'!$B$13, 'Costo de tareas'!$B$13, IF(G5856 &lt; 'Costo de tareas'!$B$13*0.2, 0, 'Costo de tareas'!$B$13- G5856))</f>
        <v>0</v>
      </c>
      <c r="I5856" s="17">
        <f>IF(H5856=0,'Costo de tareas'!$B$13,'Costo de tareas'!$B$13-H5856)</f>
        <v>39.28055556</v>
      </c>
      <c r="J5856" s="2"/>
      <c r="K5856" s="2"/>
      <c r="P5856" s="2"/>
    </row>
    <row r="5857">
      <c r="A5857" s="3" t="s">
        <v>7650</v>
      </c>
      <c r="B5857" s="11" t="str">
        <f t="shared" si="1"/>
        <v>20220901</v>
      </c>
      <c r="C5857" s="12">
        <f t="shared" si="2"/>
        <v>44805</v>
      </c>
      <c r="D5857" s="3" t="str">
        <f t="shared" si="3"/>
        <v>23</v>
      </c>
      <c r="E5857" s="13">
        <v>0.0</v>
      </c>
      <c r="F5857" s="14">
        <f>'Costo de tareas'!$B$15</f>
        <v>0.1964027778</v>
      </c>
      <c r="G5857" s="15">
        <f>'Producción diaria'!$T$3*$L$2*$M$2*$N$2*E5857*1000/'Costo de tareas'!$B$14</f>
        <v>0</v>
      </c>
      <c r="H5857" s="16">
        <f>IF(G5857 &gt; 'Costo de tareas'!$B$13, 'Costo de tareas'!$B$13, IF(G5857 &lt; 'Costo de tareas'!$B$13*0.2, 0, 'Costo de tareas'!$B$13- G5857))</f>
        <v>0</v>
      </c>
      <c r="I5857" s="17">
        <f>IF(H5857=0,'Costo de tareas'!$B$13,'Costo de tareas'!$B$13-H5857)</f>
        <v>39.28055556</v>
      </c>
      <c r="J5857" s="2"/>
      <c r="K5857" s="2"/>
      <c r="P5857" s="2"/>
    </row>
    <row r="5858">
      <c r="A5858" s="3" t="s">
        <v>7651</v>
      </c>
      <c r="B5858" s="11" t="str">
        <f t="shared" si="1"/>
        <v>20220902</v>
      </c>
      <c r="C5858" s="12">
        <f t="shared" si="2"/>
        <v>44806</v>
      </c>
      <c r="D5858" s="3" t="str">
        <f t="shared" si="3"/>
        <v>00</v>
      </c>
      <c r="E5858" s="13">
        <v>0.0</v>
      </c>
      <c r="F5858" s="14">
        <f>'Costo de tareas'!$B$15</f>
        <v>0.1964027778</v>
      </c>
      <c r="G5858" s="15">
        <f>'Producción diaria'!$T$3*$L$2*$M$2*$N$2*E5858*1000/'Costo de tareas'!$B$14</f>
        <v>0</v>
      </c>
      <c r="H5858" s="16">
        <f>IF(G5858 &gt; 'Costo de tareas'!$B$13, 'Costo de tareas'!$B$13, IF(G5858 &lt; 'Costo de tareas'!$B$13*0.2, 0, 'Costo de tareas'!$B$13- G5858))</f>
        <v>0</v>
      </c>
      <c r="I5858" s="17">
        <f>IF(H5858=0,'Costo de tareas'!$B$13,'Costo de tareas'!$B$13-H5858)</f>
        <v>39.28055556</v>
      </c>
      <c r="J5858" s="2"/>
      <c r="K5858" s="2"/>
      <c r="P5858" s="2"/>
    </row>
    <row r="5859">
      <c r="A5859" s="3" t="s">
        <v>7652</v>
      </c>
      <c r="B5859" s="11" t="str">
        <f t="shared" si="1"/>
        <v>20220902</v>
      </c>
      <c r="C5859" s="12">
        <f t="shared" si="2"/>
        <v>44806</v>
      </c>
      <c r="D5859" s="3" t="str">
        <f t="shared" si="3"/>
        <v>01</v>
      </c>
      <c r="E5859" s="13">
        <v>0.0</v>
      </c>
      <c r="F5859" s="14">
        <f>'Costo de tareas'!$B$15</f>
        <v>0.1964027778</v>
      </c>
      <c r="G5859" s="15">
        <f>'Producción diaria'!$T$3*$L$2*$M$2*$N$2*E5859*1000/'Costo de tareas'!$B$14</f>
        <v>0</v>
      </c>
      <c r="H5859" s="16">
        <f>IF(G5859 &gt; 'Costo de tareas'!$B$13, 'Costo de tareas'!$B$13, IF(G5859 &lt; 'Costo de tareas'!$B$13*0.2, 0, 'Costo de tareas'!$B$13- G5859))</f>
        <v>0</v>
      </c>
      <c r="I5859" s="17">
        <f>IF(H5859=0,'Costo de tareas'!$B$13,'Costo de tareas'!$B$13-H5859)</f>
        <v>39.28055556</v>
      </c>
      <c r="J5859" s="2"/>
      <c r="K5859" s="2"/>
      <c r="P5859" s="2"/>
    </row>
    <row r="5860">
      <c r="A5860" s="3" t="s">
        <v>7653</v>
      </c>
      <c r="B5860" s="11" t="str">
        <f t="shared" si="1"/>
        <v>20220902</v>
      </c>
      <c r="C5860" s="12">
        <f t="shared" si="2"/>
        <v>44806</v>
      </c>
      <c r="D5860" s="3" t="str">
        <f t="shared" si="3"/>
        <v>02</v>
      </c>
      <c r="E5860" s="13">
        <v>0.0</v>
      </c>
      <c r="F5860" s="14">
        <f>'Costo de tareas'!$B$15</f>
        <v>0.1964027778</v>
      </c>
      <c r="G5860" s="15">
        <f>'Producción diaria'!$T$3*$L$2*$M$2*$N$2*E5860*1000/'Costo de tareas'!$B$14</f>
        <v>0</v>
      </c>
      <c r="H5860" s="16">
        <f>IF(G5860 &gt; 'Costo de tareas'!$B$13, 'Costo de tareas'!$B$13, IF(G5860 &lt; 'Costo de tareas'!$B$13*0.2, 0, 'Costo de tareas'!$B$13- G5860))</f>
        <v>0</v>
      </c>
      <c r="I5860" s="17">
        <f>IF(H5860=0,'Costo de tareas'!$B$13,'Costo de tareas'!$B$13-H5860)</f>
        <v>39.28055556</v>
      </c>
      <c r="J5860" s="2"/>
      <c r="K5860" s="2"/>
      <c r="P5860" s="2"/>
    </row>
    <row r="5861">
      <c r="A5861" s="3" t="s">
        <v>7654</v>
      </c>
      <c r="B5861" s="11" t="str">
        <f t="shared" si="1"/>
        <v>20220902</v>
      </c>
      <c r="C5861" s="12">
        <f t="shared" si="2"/>
        <v>44806</v>
      </c>
      <c r="D5861" s="3" t="str">
        <f t="shared" si="3"/>
        <v>03</v>
      </c>
      <c r="E5861" s="13">
        <v>0.0</v>
      </c>
      <c r="F5861" s="14">
        <f>'Costo de tareas'!$B$15</f>
        <v>0.1964027778</v>
      </c>
      <c r="G5861" s="15">
        <f>'Producción diaria'!$T$3*$L$2*$M$2*$N$2*E5861*1000/'Costo de tareas'!$B$14</f>
        <v>0</v>
      </c>
      <c r="H5861" s="16">
        <f>IF(G5861 &gt; 'Costo de tareas'!$B$13, 'Costo de tareas'!$B$13, IF(G5861 &lt; 'Costo de tareas'!$B$13*0.2, 0, 'Costo de tareas'!$B$13- G5861))</f>
        <v>0</v>
      </c>
      <c r="I5861" s="17">
        <f>IF(H5861=0,'Costo de tareas'!$B$13,'Costo de tareas'!$B$13-H5861)</f>
        <v>39.28055556</v>
      </c>
      <c r="J5861" s="2"/>
      <c r="K5861" s="2"/>
      <c r="P5861" s="2"/>
    </row>
    <row r="5862">
      <c r="A5862" s="3" t="s">
        <v>7655</v>
      </c>
      <c r="B5862" s="11" t="str">
        <f t="shared" si="1"/>
        <v>20220902</v>
      </c>
      <c r="C5862" s="12">
        <f t="shared" si="2"/>
        <v>44806</v>
      </c>
      <c r="D5862" s="3" t="str">
        <f t="shared" si="3"/>
        <v>04</v>
      </c>
      <c r="E5862" s="13">
        <v>0.0</v>
      </c>
      <c r="F5862" s="14">
        <f>'Costo de tareas'!$B$15</f>
        <v>0.1964027778</v>
      </c>
      <c r="G5862" s="15">
        <f>'Producción diaria'!$T$3*$L$2*$M$2*$N$2*E5862*1000/'Costo de tareas'!$B$14</f>
        <v>0</v>
      </c>
      <c r="H5862" s="16">
        <f>IF(G5862 &gt; 'Costo de tareas'!$B$13, 'Costo de tareas'!$B$13, IF(G5862 &lt; 'Costo de tareas'!$B$13*0.2, 0, 'Costo de tareas'!$B$13- G5862))</f>
        <v>0</v>
      </c>
      <c r="I5862" s="17">
        <f>IF(H5862=0,'Costo de tareas'!$B$13,'Costo de tareas'!$B$13-H5862)</f>
        <v>39.28055556</v>
      </c>
      <c r="J5862" s="2"/>
      <c r="K5862" s="2"/>
      <c r="P5862" s="2"/>
    </row>
    <row r="5863">
      <c r="A5863" s="3" t="s">
        <v>7656</v>
      </c>
      <c r="B5863" s="11" t="str">
        <f t="shared" si="1"/>
        <v>20220902</v>
      </c>
      <c r="C5863" s="12">
        <f t="shared" si="2"/>
        <v>44806</v>
      </c>
      <c r="D5863" s="3" t="str">
        <f t="shared" si="3"/>
        <v>05</v>
      </c>
      <c r="E5863" s="13">
        <v>0.0</v>
      </c>
      <c r="F5863" s="14">
        <f>'Costo de tareas'!$B$15</f>
        <v>0.1964027778</v>
      </c>
      <c r="G5863" s="15">
        <f>'Producción diaria'!$T$3*$L$2*$M$2*$N$2*E5863*1000/'Costo de tareas'!$B$14</f>
        <v>0</v>
      </c>
      <c r="H5863" s="16">
        <f>IF(G5863 &gt; 'Costo de tareas'!$B$13, 'Costo de tareas'!$B$13, IF(G5863 &lt; 'Costo de tareas'!$B$13*0.2, 0, 'Costo de tareas'!$B$13- G5863))</f>
        <v>0</v>
      </c>
      <c r="I5863" s="17">
        <f>IF(H5863=0,'Costo de tareas'!$B$13,'Costo de tareas'!$B$13-H5863)</f>
        <v>39.28055556</v>
      </c>
      <c r="J5863" s="2"/>
      <c r="K5863" s="2"/>
      <c r="P5863" s="2"/>
    </row>
    <row r="5864">
      <c r="A5864" s="3" t="s">
        <v>7657</v>
      </c>
      <c r="B5864" s="11" t="str">
        <f t="shared" si="1"/>
        <v>20220902</v>
      </c>
      <c r="C5864" s="12">
        <f t="shared" si="2"/>
        <v>44806</v>
      </c>
      <c r="D5864" s="3" t="str">
        <f t="shared" si="3"/>
        <v>06</v>
      </c>
      <c r="E5864" s="13">
        <v>41.0</v>
      </c>
      <c r="F5864" s="14">
        <f>'Costo de tareas'!$B$15</f>
        <v>0.1964027778</v>
      </c>
      <c r="G5864" s="15">
        <f>'Producción diaria'!$T$3*$L$2*$M$2*$N$2*E5864*1000/'Costo de tareas'!$B$14</f>
        <v>61.64603934</v>
      </c>
      <c r="H5864" s="16">
        <f>IF(G5864 &gt; 'Costo de tareas'!$B$13, 'Costo de tareas'!$B$13, IF(G5864 &lt; 'Costo de tareas'!$B$13*0.2, 0, 'Costo de tareas'!$B$13- G5864))</f>
        <v>39.28055556</v>
      </c>
      <c r="I5864" s="17">
        <f>IF(H5864=0,'Costo de tareas'!$B$13,'Costo de tareas'!$B$13-H5864)</f>
        <v>0</v>
      </c>
      <c r="J5864" s="2"/>
      <c r="K5864" s="2"/>
      <c r="P5864" s="2"/>
    </row>
    <row r="5865">
      <c r="A5865" s="3" t="s">
        <v>7658</v>
      </c>
      <c r="B5865" s="11" t="str">
        <f t="shared" si="1"/>
        <v>20220902</v>
      </c>
      <c r="C5865" s="12">
        <f t="shared" si="2"/>
        <v>44806</v>
      </c>
      <c r="D5865" s="3" t="str">
        <f t="shared" si="3"/>
        <v>07</v>
      </c>
      <c r="E5865" s="13">
        <v>225.0</v>
      </c>
      <c r="F5865" s="14">
        <f>'Costo de tareas'!$B$15</f>
        <v>0.1964027778</v>
      </c>
      <c r="G5865" s="15">
        <f>'Producción diaria'!$T$3*$L$2*$M$2*$N$2*E5865*1000/'Costo de tareas'!$B$14</f>
        <v>338.3014354</v>
      </c>
      <c r="H5865" s="16">
        <f>IF(G5865 &gt; 'Costo de tareas'!$B$13, 'Costo de tareas'!$B$13, IF(G5865 &lt; 'Costo de tareas'!$B$13*0.2, 0, 'Costo de tareas'!$B$13- G5865))</f>
        <v>39.28055556</v>
      </c>
      <c r="I5865" s="17">
        <f>IF(H5865=0,'Costo de tareas'!$B$13,'Costo de tareas'!$B$13-H5865)</f>
        <v>0</v>
      </c>
      <c r="J5865" s="2"/>
      <c r="K5865" s="2"/>
      <c r="P5865" s="2"/>
    </row>
    <row r="5866">
      <c r="A5866" s="3" t="s">
        <v>7659</v>
      </c>
      <c r="B5866" s="11" t="str">
        <f t="shared" si="1"/>
        <v>20220902</v>
      </c>
      <c r="C5866" s="12">
        <f t="shared" si="2"/>
        <v>44806</v>
      </c>
      <c r="D5866" s="3" t="str">
        <f t="shared" si="3"/>
        <v>08</v>
      </c>
      <c r="E5866" s="13">
        <v>422.0</v>
      </c>
      <c r="F5866" s="14">
        <f>'Costo de tareas'!$B$15</f>
        <v>0.1964027778</v>
      </c>
      <c r="G5866" s="15">
        <f>'Producción diaria'!$T$3*$L$2*$M$2*$N$2*E5866*1000/'Costo de tareas'!$B$14</f>
        <v>634.5031366</v>
      </c>
      <c r="H5866" s="16">
        <f>IF(G5866 &gt; 'Costo de tareas'!$B$13, 'Costo de tareas'!$B$13, IF(G5866 &lt; 'Costo de tareas'!$B$13*0.2, 0, 'Costo de tareas'!$B$13- G5866))</f>
        <v>39.28055556</v>
      </c>
      <c r="I5866" s="17">
        <f>IF(H5866=0,'Costo de tareas'!$B$13,'Costo de tareas'!$B$13-H5866)</f>
        <v>0</v>
      </c>
      <c r="J5866" s="2"/>
      <c r="K5866" s="2"/>
      <c r="P5866" s="2"/>
    </row>
    <row r="5867">
      <c r="A5867" s="3" t="s">
        <v>7660</v>
      </c>
      <c r="B5867" s="11" t="str">
        <f t="shared" si="1"/>
        <v>20220902</v>
      </c>
      <c r="C5867" s="12">
        <f t="shared" si="2"/>
        <v>44806</v>
      </c>
      <c r="D5867" s="3" t="str">
        <f t="shared" si="3"/>
        <v>09</v>
      </c>
      <c r="E5867" s="13">
        <v>602.0</v>
      </c>
      <c r="F5867" s="14">
        <f>'Costo de tareas'!$B$15</f>
        <v>0.1964027778</v>
      </c>
      <c r="G5867" s="15">
        <f>'Producción diaria'!$T$3*$L$2*$M$2*$N$2*E5867*1000/'Costo de tareas'!$B$14</f>
        <v>905.144285</v>
      </c>
      <c r="H5867" s="16">
        <f>IF(G5867 &gt; 'Costo de tareas'!$B$13, 'Costo de tareas'!$B$13, IF(G5867 &lt; 'Costo de tareas'!$B$13*0.2, 0, 'Costo de tareas'!$B$13- G5867))</f>
        <v>39.28055556</v>
      </c>
      <c r="I5867" s="17">
        <f>IF(H5867=0,'Costo de tareas'!$B$13,'Costo de tareas'!$B$13-H5867)</f>
        <v>0</v>
      </c>
      <c r="J5867" s="2"/>
      <c r="K5867" s="2"/>
      <c r="P5867" s="2"/>
    </row>
    <row r="5868">
      <c r="A5868" s="3" t="s">
        <v>7661</v>
      </c>
      <c r="B5868" s="11" t="str">
        <f t="shared" si="1"/>
        <v>20220902</v>
      </c>
      <c r="C5868" s="12">
        <f t="shared" si="2"/>
        <v>44806</v>
      </c>
      <c r="D5868" s="3" t="str">
        <f t="shared" si="3"/>
        <v>10</v>
      </c>
      <c r="E5868" s="13">
        <v>735.0</v>
      </c>
      <c r="F5868" s="14">
        <f>'Costo de tareas'!$B$15</f>
        <v>0.1964027778</v>
      </c>
      <c r="G5868" s="15">
        <f>'Producción diaria'!$T$3*$L$2*$M$2*$N$2*E5868*1000/'Costo de tareas'!$B$14</f>
        <v>1105.118022</v>
      </c>
      <c r="H5868" s="16">
        <f>IF(G5868 &gt; 'Costo de tareas'!$B$13, 'Costo de tareas'!$B$13, IF(G5868 &lt; 'Costo de tareas'!$B$13*0.2, 0, 'Costo de tareas'!$B$13- G5868))</f>
        <v>39.28055556</v>
      </c>
      <c r="I5868" s="17">
        <f>IF(H5868=0,'Costo de tareas'!$B$13,'Costo de tareas'!$B$13-H5868)</f>
        <v>0</v>
      </c>
      <c r="J5868" s="2"/>
      <c r="K5868" s="2"/>
      <c r="P5868" s="2"/>
    </row>
    <row r="5869">
      <c r="A5869" s="3" t="s">
        <v>7662</v>
      </c>
      <c r="B5869" s="11" t="str">
        <f t="shared" si="1"/>
        <v>20220902</v>
      </c>
      <c r="C5869" s="12">
        <f t="shared" si="2"/>
        <v>44806</v>
      </c>
      <c r="D5869" s="3" t="str">
        <f t="shared" si="3"/>
        <v>11</v>
      </c>
      <c r="E5869" s="13">
        <v>825.0</v>
      </c>
      <c r="F5869" s="14">
        <f>'Costo de tareas'!$B$15</f>
        <v>0.1964027778</v>
      </c>
      <c r="G5869" s="15">
        <f>'Producción diaria'!$T$3*$L$2*$M$2*$N$2*E5869*1000/'Costo de tareas'!$B$14</f>
        <v>1240.438596</v>
      </c>
      <c r="H5869" s="16">
        <f>IF(G5869 &gt; 'Costo de tareas'!$B$13, 'Costo de tareas'!$B$13, IF(G5869 &lt; 'Costo de tareas'!$B$13*0.2, 0, 'Costo de tareas'!$B$13- G5869))</f>
        <v>39.28055556</v>
      </c>
      <c r="I5869" s="17">
        <f>IF(H5869=0,'Costo de tareas'!$B$13,'Costo de tareas'!$B$13-H5869)</f>
        <v>0</v>
      </c>
      <c r="J5869" s="2"/>
      <c r="K5869" s="2"/>
      <c r="P5869" s="2"/>
    </row>
    <row r="5870">
      <c r="A5870" s="3" t="s">
        <v>7663</v>
      </c>
      <c r="B5870" s="11" t="str">
        <f t="shared" si="1"/>
        <v>20220902</v>
      </c>
      <c r="C5870" s="12">
        <f t="shared" si="2"/>
        <v>44806</v>
      </c>
      <c r="D5870" s="3" t="str">
        <f t="shared" si="3"/>
        <v>12</v>
      </c>
      <c r="E5870" s="13">
        <v>851.0</v>
      </c>
      <c r="F5870" s="14">
        <f>'Costo de tareas'!$B$15</f>
        <v>0.1964027778</v>
      </c>
      <c r="G5870" s="15">
        <f>'Producción diaria'!$T$3*$L$2*$M$2*$N$2*E5870*1000/'Costo de tareas'!$B$14</f>
        <v>1279.531207</v>
      </c>
      <c r="H5870" s="16">
        <f>IF(G5870 &gt; 'Costo de tareas'!$B$13, 'Costo de tareas'!$B$13, IF(G5870 &lt; 'Costo de tareas'!$B$13*0.2, 0, 'Costo de tareas'!$B$13- G5870))</f>
        <v>39.28055556</v>
      </c>
      <c r="I5870" s="17">
        <f>IF(H5870=0,'Costo de tareas'!$B$13,'Costo de tareas'!$B$13-H5870)</f>
        <v>0</v>
      </c>
      <c r="J5870" s="2"/>
      <c r="K5870" s="2"/>
      <c r="P5870" s="2"/>
    </row>
    <row r="5871">
      <c r="A5871" s="3" t="s">
        <v>7664</v>
      </c>
      <c r="B5871" s="11" t="str">
        <f t="shared" si="1"/>
        <v>20220902</v>
      </c>
      <c r="C5871" s="12">
        <f t="shared" si="2"/>
        <v>44806</v>
      </c>
      <c r="D5871" s="3" t="str">
        <f t="shared" si="3"/>
        <v>13</v>
      </c>
      <c r="E5871" s="13">
        <v>803.0</v>
      </c>
      <c r="F5871" s="14">
        <f>'Costo de tareas'!$B$15</f>
        <v>0.1964027778</v>
      </c>
      <c r="G5871" s="15">
        <f>'Producción diaria'!$T$3*$L$2*$M$2*$N$2*E5871*1000/'Costo de tareas'!$B$14</f>
        <v>1207.360234</v>
      </c>
      <c r="H5871" s="16">
        <f>IF(G5871 &gt; 'Costo de tareas'!$B$13, 'Costo de tareas'!$B$13, IF(G5871 &lt; 'Costo de tareas'!$B$13*0.2, 0, 'Costo de tareas'!$B$13- G5871))</f>
        <v>39.28055556</v>
      </c>
      <c r="I5871" s="17">
        <f>IF(H5871=0,'Costo de tareas'!$B$13,'Costo de tareas'!$B$13-H5871)</f>
        <v>0</v>
      </c>
      <c r="J5871" s="2"/>
      <c r="K5871" s="2"/>
      <c r="P5871" s="2"/>
    </row>
    <row r="5872">
      <c r="A5872" s="3" t="s">
        <v>7665</v>
      </c>
      <c r="B5872" s="11" t="str">
        <f t="shared" si="1"/>
        <v>20220902</v>
      </c>
      <c r="C5872" s="12">
        <f t="shared" si="2"/>
        <v>44806</v>
      </c>
      <c r="D5872" s="3" t="str">
        <f t="shared" si="3"/>
        <v>14</v>
      </c>
      <c r="E5872" s="13">
        <v>752.0</v>
      </c>
      <c r="F5872" s="14">
        <f>'Costo de tareas'!$B$15</f>
        <v>0.1964027778</v>
      </c>
      <c r="G5872" s="15">
        <f>'Producción diaria'!$T$3*$L$2*$M$2*$N$2*E5872*1000/'Costo de tareas'!$B$14</f>
        <v>1130.678575</v>
      </c>
      <c r="H5872" s="16">
        <f>IF(G5872 &gt; 'Costo de tareas'!$B$13, 'Costo de tareas'!$B$13, IF(G5872 &lt; 'Costo de tareas'!$B$13*0.2, 0, 'Costo de tareas'!$B$13- G5872))</f>
        <v>39.28055556</v>
      </c>
      <c r="I5872" s="17">
        <f>IF(H5872=0,'Costo de tareas'!$B$13,'Costo de tareas'!$B$13-H5872)</f>
        <v>0</v>
      </c>
      <c r="J5872" s="2"/>
      <c r="K5872" s="2"/>
      <c r="P5872" s="2"/>
    </row>
    <row r="5873">
      <c r="A5873" s="3" t="s">
        <v>7666</v>
      </c>
      <c r="B5873" s="11" t="str">
        <f t="shared" si="1"/>
        <v>20220902</v>
      </c>
      <c r="C5873" s="12">
        <f t="shared" si="2"/>
        <v>44806</v>
      </c>
      <c r="D5873" s="3" t="str">
        <f t="shared" si="3"/>
        <v>15</v>
      </c>
      <c r="E5873" s="13">
        <v>611.0</v>
      </c>
      <c r="F5873" s="14">
        <f>'Costo de tareas'!$B$15</f>
        <v>0.1964027778</v>
      </c>
      <c r="G5873" s="15">
        <f>'Producción diaria'!$T$3*$L$2*$M$2*$N$2*E5873*1000/'Costo de tareas'!$B$14</f>
        <v>918.6763424</v>
      </c>
      <c r="H5873" s="16">
        <f>IF(G5873 &gt; 'Costo de tareas'!$B$13, 'Costo de tareas'!$B$13, IF(G5873 &lt; 'Costo de tareas'!$B$13*0.2, 0, 'Costo de tareas'!$B$13- G5873))</f>
        <v>39.28055556</v>
      </c>
      <c r="I5873" s="17">
        <f>IF(H5873=0,'Costo de tareas'!$B$13,'Costo de tareas'!$B$13-H5873)</f>
        <v>0</v>
      </c>
      <c r="J5873" s="2"/>
      <c r="K5873" s="2"/>
      <c r="P5873" s="2"/>
    </row>
    <row r="5874">
      <c r="A5874" s="3" t="s">
        <v>7667</v>
      </c>
      <c r="B5874" s="11" t="str">
        <f t="shared" si="1"/>
        <v>20220902</v>
      </c>
      <c r="C5874" s="12">
        <f t="shared" si="2"/>
        <v>44806</v>
      </c>
      <c r="D5874" s="3" t="str">
        <f t="shared" si="3"/>
        <v>16</v>
      </c>
      <c r="E5874" s="13">
        <v>437.0</v>
      </c>
      <c r="F5874" s="14">
        <f>'Costo de tareas'!$B$15</f>
        <v>0.1964027778</v>
      </c>
      <c r="G5874" s="15">
        <f>'Producción diaria'!$T$3*$L$2*$M$2*$N$2*E5874*1000/'Costo de tareas'!$B$14</f>
        <v>657.0565657</v>
      </c>
      <c r="H5874" s="16">
        <f>IF(G5874 &gt; 'Costo de tareas'!$B$13, 'Costo de tareas'!$B$13, IF(G5874 &lt; 'Costo de tareas'!$B$13*0.2, 0, 'Costo de tareas'!$B$13- G5874))</f>
        <v>39.28055556</v>
      </c>
      <c r="I5874" s="17">
        <f>IF(H5874=0,'Costo de tareas'!$B$13,'Costo de tareas'!$B$13-H5874)</f>
        <v>0</v>
      </c>
      <c r="J5874" s="2"/>
      <c r="K5874" s="2"/>
      <c r="P5874" s="2"/>
    </row>
    <row r="5875">
      <c r="A5875" s="3" t="s">
        <v>7668</v>
      </c>
      <c r="B5875" s="11" t="str">
        <f t="shared" si="1"/>
        <v>20220902</v>
      </c>
      <c r="C5875" s="12">
        <f t="shared" si="2"/>
        <v>44806</v>
      </c>
      <c r="D5875" s="3" t="str">
        <f t="shared" si="3"/>
        <v>17</v>
      </c>
      <c r="E5875" s="13">
        <v>239.0</v>
      </c>
      <c r="F5875" s="14">
        <f>'Costo de tareas'!$B$15</f>
        <v>0.1964027778</v>
      </c>
      <c r="G5875" s="15">
        <f>'Producción diaria'!$T$3*$L$2*$M$2*$N$2*E5875*1000/'Costo de tareas'!$B$14</f>
        <v>359.3513025</v>
      </c>
      <c r="H5875" s="16">
        <f>IF(G5875 &gt; 'Costo de tareas'!$B$13, 'Costo de tareas'!$B$13, IF(G5875 &lt; 'Costo de tareas'!$B$13*0.2, 0, 'Costo de tareas'!$B$13- G5875))</f>
        <v>39.28055556</v>
      </c>
      <c r="I5875" s="17">
        <f>IF(H5875=0,'Costo de tareas'!$B$13,'Costo de tareas'!$B$13-H5875)</f>
        <v>0</v>
      </c>
      <c r="J5875" s="2"/>
      <c r="K5875" s="2"/>
      <c r="P5875" s="2"/>
    </row>
    <row r="5876">
      <c r="A5876" s="3" t="s">
        <v>7669</v>
      </c>
      <c r="B5876" s="11" t="str">
        <f t="shared" si="1"/>
        <v>20220902</v>
      </c>
      <c r="C5876" s="12">
        <f t="shared" si="2"/>
        <v>44806</v>
      </c>
      <c r="D5876" s="3" t="str">
        <f t="shared" si="3"/>
        <v>18</v>
      </c>
      <c r="E5876" s="13">
        <v>66.0</v>
      </c>
      <c r="F5876" s="14">
        <f>'Costo de tareas'!$B$15</f>
        <v>0.1964027778</v>
      </c>
      <c r="G5876" s="15">
        <f>'Producción diaria'!$T$3*$L$2*$M$2*$N$2*E5876*1000/'Costo de tareas'!$B$14</f>
        <v>99.23508772</v>
      </c>
      <c r="H5876" s="16">
        <f>IF(G5876 &gt; 'Costo de tareas'!$B$13, 'Costo de tareas'!$B$13, IF(G5876 &lt; 'Costo de tareas'!$B$13*0.2, 0, 'Costo de tareas'!$B$13- G5876))</f>
        <v>39.28055556</v>
      </c>
      <c r="I5876" s="17">
        <f>IF(H5876=0,'Costo de tareas'!$B$13,'Costo de tareas'!$B$13-H5876)</f>
        <v>0</v>
      </c>
      <c r="J5876" s="2"/>
      <c r="K5876" s="2"/>
      <c r="P5876" s="2"/>
    </row>
    <row r="5877">
      <c r="A5877" s="3" t="s">
        <v>7670</v>
      </c>
      <c r="B5877" s="11" t="str">
        <f t="shared" si="1"/>
        <v>20220902</v>
      </c>
      <c r="C5877" s="12">
        <f t="shared" si="2"/>
        <v>44806</v>
      </c>
      <c r="D5877" s="3" t="str">
        <f t="shared" si="3"/>
        <v>19</v>
      </c>
      <c r="E5877" s="13">
        <v>0.0</v>
      </c>
      <c r="F5877" s="14">
        <f>'Costo de tareas'!$B$15</f>
        <v>0.1964027778</v>
      </c>
      <c r="G5877" s="15">
        <f>'Producción diaria'!$T$3*$L$2*$M$2*$N$2*E5877*1000/'Costo de tareas'!$B$14</f>
        <v>0</v>
      </c>
      <c r="H5877" s="16">
        <f>IF(G5877 &gt; 'Costo de tareas'!$B$13, 'Costo de tareas'!$B$13, IF(G5877 &lt; 'Costo de tareas'!$B$13*0.2, 0, 'Costo de tareas'!$B$13- G5877))</f>
        <v>0</v>
      </c>
      <c r="I5877" s="17">
        <f>IF(H5877=0,'Costo de tareas'!$B$13,'Costo de tareas'!$B$13-H5877)</f>
        <v>39.28055556</v>
      </c>
      <c r="J5877" s="2"/>
      <c r="K5877" s="2"/>
      <c r="P5877" s="2"/>
    </row>
    <row r="5878">
      <c r="A5878" s="3" t="s">
        <v>7671</v>
      </c>
      <c r="B5878" s="11" t="str">
        <f t="shared" si="1"/>
        <v>20220902</v>
      </c>
      <c r="C5878" s="12">
        <f t="shared" si="2"/>
        <v>44806</v>
      </c>
      <c r="D5878" s="3" t="str">
        <f t="shared" si="3"/>
        <v>20</v>
      </c>
      <c r="E5878" s="13">
        <v>0.0</v>
      </c>
      <c r="F5878" s="14">
        <f>'Costo de tareas'!$B$15</f>
        <v>0.1964027778</v>
      </c>
      <c r="G5878" s="15">
        <f>'Producción diaria'!$T$3*$L$2*$M$2*$N$2*E5878*1000/'Costo de tareas'!$B$14</f>
        <v>0</v>
      </c>
      <c r="H5878" s="16">
        <f>IF(G5878 &gt; 'Costo de tareas'!$B$13, 'Costo de tareas'!$B$13, IF(G5878 &lt; 'Costo de tareas'!$B$13*0.2, 0, 'Costo de tareas'!$B$13- G5878))</f>
        <v>0</v>
      </c>
      <c r="I5878" s="17">
        <f>IF(H5878=0,'Costo de tareas'!$B$13,'Costo de tareas'!$B$13-H5878)</f>
        <v>39.28055556</v>
      </c>
      <c r="J5878" s="2"/>
      <c r="K5878" s="2"/>
      <c r="P5878" s="2"/>
    </row>
    <row r="5879">
      <c r="A5879" s="3" t="s">
        <v>7672</v>
      </c>
      <c r="B5879" s="11" t="str">
        <f t="shared" si="1"/>
        <v>20220902</v>
      </c>
      <c r="C5879" s="12">
        <f t="shared" si="2"/>
        <v>44806</v>
      </c>
      <c r="D5879" s="3" t="str">
        <f t="shared" si="3"/>
        <v>21</v>
      </c>
      <c r="E5879" s="13">
        <v>0.0</v>
      </c>
      <c r="F5879" s="14">
        <f>'Costo de tareas'!$B$15</f>
        <v>0.1964027778</v>
      </c>
      <c r="G5879" s="15">
        <f>'Producción diaria'!$T$3*$L$2*$M$2*$N$2*E5879*1000/'Costo de tareas'!$B$14</f>
        <v>0</v>
      </c>
      <c r="H5879" s="16">
        <f>IF(G5879 &gt; 'Costo de tareas'!$B$13, 'Costo de tareas'!$B$13, IF(G5879 &lt; 'Costo de tareas'!$B$13*0.2, 0, 'Costo de tareas'!$B$13- G5879))</f>
        <v>0</v>
      </c>
      <c r="I5879" s="17">
        <f>IF(H5879=0,'Costo de tareas'!$B$13,'Costo de tareas'!$B$13-H5879)</f>
        <v>39.28055556</v>
      </c>
      <c r="J5879" s="2"/>
      <c r="K5879" s="2"/>
      <c r="P5879" s="2"/>
    </row>
    <row r="5880">
      <c r="A5880" s="3" t="s">
        <v>7674</v>
      </c>
      <c r="B5880" s="11" t="str">
        <f t="shared" si="1"/>
        <v>20220902</v>
      </c>
      <c r="C5880" s="12">
        <f t="shared" si="2"/>
        <v>44806</v>
      </c>
      <c r="D5880" s="3" t="str">
        <f t="shared" si="3"/>
        <v>22</v>
      </c>
      <c r="E5880" s="13">
        <v>0.0</v>
      </c>
      <c r="F5880" s="14">
        <f>'Costo de tareas'!$B$15</f>
        <v>0.1964027778</v>
      </c>
      <c r="G5880" s="15">
        <f>'Producción diaria'!$T$3*$L$2*$M$2*$N$2*E5880*1000/'Costo de tareas'!$B$14</f>
        <v>0</v>
      </c>
      <c r="H5880" s="16">
        <f>IF(G5880 &gt; 'Costo de tareas'!$B$13, 'Costo de tareas'!$B$13, IF(G5880 &lt; 'Costo de tareas'!$B$13*0.2, 0, 'Costo de tareas'!$B$13- G5880))</f>
        <v>0</v>
      </c>
      <c r="I5880" s="17">
        <f>IF(H5880=0,'Costo de tareas'!$B$13,'Costo de tareas'!$B$13-H5880)</f>
        <v>39.28055556</v>
      </c>
      <c r="J5880" s="2"/>
      <c r="K5880" s="2"/>
      <c r="P5880" s="2"/>
    </row>
    <row r="5881">
      <c r="A5881" s="3" t="s">
        <v>7675</v>
      </c>
      <c r="B5881" s="11" t="str">
        <f t="shared" si="1"/>
        <v>20220902</v>
      </c>
      <c r="C5881" s="12">
        <f t="shared" si="2"/>
        <v>44806</v>
      </c>
      <c r="D5881" s="3" t="str">
        <f t="shared" si="3"/>
        <v>23</v>
      </c>
      <c r="E5881" s="13">
        <v>0.0</v>
      </c>
      <c r="F5881" s="14">
        <f>'Costo de tareas'!$B$15</f>
        <v>0.1964027778</v>
      </c>
      <c r="G5881" s="15">
        <f>'Producción diaria'!$T$3*$L$2*$M$2*$N$2*E5881*1000/'Costo de tareas'!$B$14</f>
        <v>0</v>
      </c>
      <c r="H5881" s="16">
        <f>IF(G5881 &gt; 'Costo de tareas'!$B$13, 'Costo de tareas'!$B$13, IF(G5881 &lt; 'Costo de tareas'!$B$13*0.2, 0, 'Costo de tareas'!$B$13- G5881))</f>
        <v>0</v>
      </c>
      <c r="I5881" s="17">
        <f>IF(H5881=0,'Costo de tareas'!$B$13,'Costo de tareas'!$B$13-H5881)</f>
        <v>39.28055556</v>
      </c>
      <c r="J5881" s="2"/>
      <c r="K5881" s="2"/>
      <c r="P5881" s="2"/>
    </row>
    <row r="5882">
      <c r="A5882" s="3" t="s">
        <v>7676</v>
      </c>
      <c r="B5882" s="11" t="str">
        <f t="shared" si="1"/>
        <v>20220903</v>
      </c>
      <c r="C5882" s="12">
        <f t="shared" si="2"/>
        <v>44807</v>
      </c>
      <c r="D5882" s="3" t="str">
        <f t="shared" si="3"/>
        <v>00</v>
      </c>
      <c r="E5882" s="13">
        <v>0.0</v>
      </c>
      <c r="F5882" s="14">
        <f>'Costo de tareas'!$B$15</f>
        <v>0.1964027778</v>
      </c>
      <c r="G5882" s="15">
        <f>'Producción diaria'!$T$3*$L$2*$M$2*$N$2*E5882*1000/'Costo de tareas'!$B$14</f>
        <v>0</v>
      </c>
      <c r="H5882" s="16">
        <f>IF(G5882 &gt; 'Costo de tareas'!$B$13, 'Costo de tareas'!$B$13, IF(G5882 &lt; 'Costo de tareas'!$B$13*0.2, 0, 'Costo de tareas'!$B$13- G5882))</f>
        <v>0</v>
      </c>
      <c r="I5882" s="17">
        <f>IF(H5882=0,'Costo de tareas'!$B$13,'Costo de tareas'!$B$13-H5882)</f>
        <v>39.28055556</v>
      </c>
      <c r="J5882" s="2"/>
      <c r="K5882" s="2"/>
      <c r="P5882" s="2"/>
    </row>
    <row r="5883">
      <c r="A5883" s="3" t="s">
        <v>7677</v>
      </c>
      <c r="B5883" s="11" t="str">
        <f t="shared" si="1"/>
        <v>20220903</v>
      </c>
      <c r="C5883" s="12">
        <f t="shared" si="2"/>
        <v>44807</v>
      </c>
      <c r="D5883" s="3" t="str">
        <f t="shared" si="3"/>
        <v>01</v>
      </c>
      <c r="E5883" s="13">
        <v>0.0</v>
      </c>
      <c r="F5883" s="14">
        <f>'Costo de tareas'!$B$15</f>
        <v>0.1964027778</v>
      </c>
      <c r="G5883" s="15">
        <f>'Producción diaria'!$T$3*$L$2*$M$2*$N$2*E5883*1000/'Costo de tareas'!$B$14</f>
        <v>0</v>
      </c>
      <c r="H5883" s="16">
        <f>IF(G5883 &gt; 'Costo de tareas'!$B$13, 'Costo de tareas'!$B$13, IF(G5883 &lt; 'Costo de tareas'!$B$13*0.2, 0, 'Costo de tareas'!$B$13- G5883))</f>
        <v>0</v>
      </c>
      <c r="I5883" s="17">
        <f>IF(H5883=0,'Costo de tareas'!$B$13,'Costo de tareas'!$B$13-H5883)</f>
        <v>39.28055556</v>
      </c>
      <c r="J5883" s="2"/>
      <c r="K5883" s="2"/>
      <c r="P5883" s="2"/>
    </row>
    <row r="5884">
      <c r="A5884" s="3" t="s">
        <v>7678</v>
      </c>
      <c r="B5884" s="11" t="str">
        <f t="shared" si="1"/>
        <v>20220903</v>
      </c>
      <c r="C5884" s="12">
        <f t="shared" si="2"/>
        <v>44807</v>
      </c>
      <c r="D5884" s="3" t="str">
        <f t="shared" si="3"/>
        <v>02</v>
      </c>
      <c r="E5884" s="13">
        <v>0.0</v>
      </c>
      <c r="F5884" s="14">
        <f>'Costo de tareas'!$B$15</f>
        <v>0.1964027778</v>
      </c>
      <c r="G5884" s="15">
        <f>'Producción diaria'!$T$3*$L$2*$M$2*$N$2*E5884*1000/'Costo de tareas'!$B$14</f>
        <v>0</v>
      </c>
      <c r="H5884" s="16">
        <f>IF(G5884 &gt; 'Costo de tareas'!$B$13, 'Costo de tareas'!$B$13, IF(G5884 &lt; 'Costo de tareas'!$B$13*0.2, 0, 'Costo de tareas'!$B$13- G5884))</f>
        <v>0</v>
      </c>
      <c r="I5884" s="17">
        <f>IF(H5884=0,'Costo de tareas'!$B$13,'Costo de tareas'!$B$13-H5884)</f>
        <v>39.28055556</v>
      </c>
      <c r="J5884" s="2"/>
      <c r="K5884" s="2"/>
      <c r="P5884" s="2"/>
    </row>
    <row r="5885">
      <c r="A5885" s="3" t="s">
        <v>7680</v>
      </c>
      <c r="B5885" s="11" t="str">
        <f t="shared" si="1"/>
        <v>20220903</v>
      </c>
      <c r="C5885" s="12">
        <f t="shared" si="2"/>
        <v>44807</v>
      </c>
      <c r="D5885" s="3" t="str">
        <f t="shared" si="3"/>
        <v>03</v>
      </c>
      <c r="E5885" s="13">
        <v>0.0</v>
      </c>
      <c r="F5885" s="14">
        <f>'Costo de tareas'!$B$15</f>
        <v>0.1964027778</v>
      </c>
      <c r="G5885" s="15">
        <f>'Producción diaria'!$T$3*$L$2*$M$2*$N$2*E5885*1000/'Costo de tareas'!$B$14</f>
        <v>0</v>
      </c>
      <c r="H5885" s="16">
        <f>IF(G5885 &gt; 'Costo de tareas'!$B$13, 'Costo de tareas'!$B$13, IF(G5885 &lt; 'Costo de tareas'!$B$13*0.2, 0, 'Costo de tareas'!$B$13- G5885))</f>
        <v>0</v>
      </c>
      <c r="I5885" s="17">
        <f>IF(H5885=0,'Costo de tareas'!$B$13,'Costo de tareas'!$B$13-H5885)</f>
        <v>39.28055556</v>
      </c>
      <c r="J5885" s="2"/>
      <c r="K5885" s="2"/>
      <c r="P5885" s="2"/>
    </row>
    <row r="5886">
      <c r="A5886" s="3" t="s">
        <v>7681</v>
      </c>
      <c r="B5886" s="11" t="str">
        <f t="shared" si="1"/>
        <v>20220903</v>
      </c>
      <c r="C5886" s="12">
        <f t="shared" si="2"/>
        <v>44807</v>
      </c>
      <c r="D5886" s="3" t="str">
        <f t="shared" si="3"/>
        <v>04</v>
      </c>
      <c r="E5886" s="13">
        <v>0.0</v>
      </c>
      <c r="F5886" s="14">
        <f>'Costo de tareas'!$B$15</f>
        <v>0.1964027778</v>
      </c>
      <c r="G5886" s="15">
        <f>'Producción diaria'!$T$3*$L$2*$M$2*$N$2*E5886*1000/'Costo de tareas'!$B$14</f>
        <v>0</v>
      </c>
      <c r="H5886" s="16">
        <f>IF(G5886 &gt; 'Costo de tareas'!$B$13, 'Costo de tareas'!$B$13, IF(G5886 &lt; 'Costo de tareas'!$B$13*0.2, 0, 'Costo de tareas'!$B$13- G5886))</f>
        <v>0</v>
      </c>
      <c r="I5886" s="17">
        <f>IF(H5886=0,'Costo de tareas'!$B$13,'Costo de tareas'!$B$13-H5886)</f>
        <v>39.28055556</v>
      </c>
      <c r="J5886" s="2"/>
      <c r="K5886" s="2"/>
      <c r="P5886" s="2"/>
    </row>
    <row r="5887">
      <c r="A5887" s="3" t="s">
        <v>7682</v>
      </c>
      <c r="B5887" s="11" t="str">
        <f t="shared" si="1"/>
        <v>20220903</v>
      </c>
      <c r="C5887" s="12">
        <f t="shared" si="2"/>
        <v>44807</v>
      </c>
      <c r="D5887" s="3" t="str">
        <f t="shared" si="3"/>
        <v>05</v>
      </c>
      <c r="E5887" s="13">
        <v>0.0</v>
      </c>
      <c r="F5887" s="14">
        <f>'Costo de tareas'!$B$15</f>
        <v>0.1964027778</v>
      </c>
      <c r="G5887" s="15">
        <f>'Producción diaria'!$T$3*$L$2*$M$2*$N$2*E5887*1000/'Costo de tareas'!$B$14</f>
        <v>0</v>
      </c>
      <c r="H5887" s="16">
        <f>IF(G5887 &gt; 'Costo de tareas'!$B$13, 'Costo de tareas'!$B$13, IF(G5887 &lt; 'Costo de tareas'!$B$13*0.2, 0, 'Costo de tareas'!$B$13- G5887))</f>
        <v>0</v>
      </c>
      <c r="I5887" s="17">
        <f>IF(H5887=0,'Costo de tareas'!$B$13,'Costo de tareas'!$B$13-H5887)</f>
        <v>39.28055556</v>
      </c>
      <c r="J5887" s="2"/>
      <c r="K5887" s="2"/>
      <c r="P5887" s="2"/>
    </row>
    <row r="5888">
      <c r="A5888" s="3" t="s">
        <v>7683</v>
      </c>
      <c r="B5888" s="11" t="str">
        <f t="shared" si="1"/>
        <v>20220903</v>
      </c>
      <c r="C5888" s="12">
        <f t="shared" si="2"/>
        <v>44807</v>
      </c>
      <c r="D5888" s="3" t="str">
        <f t="shared" si="3"/>
        <v>06</v>
      </c>
      <c r="E5888" s="13">
        <v>32.0</v>
      </c>
      <c r="F5888" s="14">
        <f>'Costo de tareas'!$B$15</f>
        <v>0.1964027778</v>
      </c>
      <c r="G5888" s="15">
        <f>'Producción diaria'!$T$3*$L$2*$M$2*$N$2*E5888*1000/'Costo de tareas'!$B$14</f>
        <v>48.11398192</v>
      </c>
      <c r="H5888" s="16">
        <f>IF(G5888 &gt; 'Costo de tareas'!$B$13, 'Costo de tareas'!$B$13, IF(G5888 &lt; 'Costo de tareas'!$B$13*0.2, 0, 'Costo de tareas'!$B$13- G5888))</f>
        <v>39.28055556</v>
      </c>
      <c r="I5888" s="17">
        <f>IF(H5888=0,'Costo de tareas'!$B$13,'Costo de tareas'!$B$13-H5888)</f>
        <v>0</v>
      </c>
      <c r="J5888" s="2"/>
      <c r="K5888" s="2"/>
      <c r="P5888" s="2"/>
    </row>
    <row r="5889">
      <c r="A5889" s="3" t="s">
        <v>7684</v>
      </c>
      <c r="B5889" s="11" t="str">
        <f t="shared" si="1"/>
        <v>20220903</v>
      </c>
      <c r="C5889" s="12">
        <f t="shared" si="2"/>
        <v>44807</v>
      </c>
      <c r="D5889" s="3" t="str">
        <f t="shared" si="3"/>
        <v>07</v>
      </c>
      <c r="E5889" s="13">
        <v>221.0</v>
      </c>
      <c r="F5889" s="14">
        <f>'Costo de tareas'!$B$15</f>
        <v>0.1964027778</v>
      </c>
      <c r="G5889" s="15">
        <f>'Producción diaria'!$T$3*$L$2*$M$2*$N$2*E5889*1000/'Costo de tareas'!$B$14</f>
        <v>332.2871877</v>
      </c>
      <c r="H5889" s="16">
        <f>IF(G5889 &gt; 'Costo de tareas'!$B$13, 'Costo de tareas'!$B$13, IF(G5889 &lt; 'Costo de tareas'!$B$13*0.2, 0, 'Costo de tareas'!$B$13- G5889))</f>
        <v>39.28055556</v>
      </c>
      <c r="I5889" s="17">
        <f>IF(H5889=0,'Costo de tareas'!$B$13,'Costo de tareas'!$B$13-H5889)</f>
        <v>0</v>
      </c>
      <c r="J5889" s="2"/>
      <c r="K5889" s="2"/>
      <c r="P5889" s="2"/>
    </row>
    <row r="5890">
      <c r="A5890" s="3" t="s">
        <v>7685</v>
      </c>
      <c r="B5890" s="11" t="str">
        <f t="shared" si="1"/>
        <v>20220903</v>
      </c>
      <c r="C5890" s="12">
        <f t="shared" si="2"/>
        <v>44807</v>
      </c>
      <c r="D5890" s="3" t="str">
        <f t="shared" si="3"/>
        <v>08</v>
      </c>
      <c r="E5890" s="13">
        <v>427.0</v>
      </c>
      <c r="F5890" s="14">
        <f>'Costo de tareas'!$B$15</f>
        <v>0.1964027778</v>
      </c>
      <c r="G5890" s="15">
        <f>'Producción diaria'!$T$3*$L$2*$M$2*$N$2*E5890*1000/'Costo de tareas'!$B$14</f>
        <v>642.0209463</v>
      </c>
      <c r="H5890" s="16">
        <f>IF(G5890 &gt; 'Costo de tareas'!$B$13, 'Costo de tareas'!$B$13, IF(G5890 &lt; 'Costo de tareas'!$B$13*0.2, 0, 'Costo de tareas'!$B$13- G5890))</f>
        <v>39.28055556</v>
      </c>
      <c r="I5890" s="17">
        <f>IF(H5890=0,'Costo de tareas'!$B$13,'Costo de tareas'!$B$13-H5890)</f>
        <v>0</v>
      </c>
      <c r="J5890" s="2"/>
      <c r="K5890" s="2"/>
      <c r="P5890" s="2"/>
    </row>
    <row r="5891">
      <c r="A5891" s="3" t="s">
        <v>7686</v>
      </c>
      <c r="B5891" s="11" t="str">
        <f t="shared" si="1"/>
        <v>20220903</v>
      </c>
      <c r="C5891" s="12">
        <f t="shared" si="2"/>
        <v>44807</v>
      </c>
      <c r="D5891" s="3" t="str">
        <f t="shared" si="3"/>
        <v>09</v>
      </c>
      <c r="E5891" s="13">
        <v>606.0</v>
      </c>
      <c r="F5891" s="14">
        <f>'Costo de tareas'!$B$15</f>
        <v>0.1964027778</v>
      </c>
      <c r="G5891" s="15">
        <f>'Producción diaria'!$T$3*$L$2*$M$2*$N$2*E5891*1000/'Costo de tareas'!$B$14</f>
        <v>911.1585327</v>
      </c>
      <c r="H5891" s="16">
        <f>IF(G5891 &gt; 'Costo de tareas'!$B$13, 'Costo de tareas'!$B$13, IF(G5891 &lt; 'Costo de tareas'!$B$13*0.2, 0, 'Costo de tareas'!$B$13- G5891))</f>
        <v>39.28055556</v>
      </c>
      <c r="I5891" s="17">
        <f>IF(H5891=0,'Costo de tareas'!$B$13,'Costo de tareas'!$B$13-H5891)</f>
        <v>0</v>
      </c>
      <c r="J5891" s="2"/>
      <c r="K5891" s="2"/>
      <c r="P5891" s="2"/>
    </row>
    <row r="5892">
      <c r="A5892" s="3" t="s">
        <v>7687</v>
      </c>
      <c r="B5892" s="11" t="str">
        <f t="shared" si="1"/>
        <v>20220903</v>
      </c>
      <c r="C5892" s="12">
        <f t="shared" si="2"/>
        <v>44807</v>
      </c>
      <c r="D5892" s="3" t="str">
        <f t="shared" si="3"/>
        <v>10</v>
      </c>
      <c r="E5892" s="13">
        <v>74.0</v>
      </c>
      <c r="F5892" s="14">
        <f>'Costo de tareas'!$B$15</f>
        <v>0.1964027778</v>
      </c>
      <c r="G5892" s="15">
        <f>'Producción diaria'!$T$3*$L$2*$M$2*$N$2*E5892*1000/'Costo de tareas'!$B$14</f>
        <v>111.2635832</v>
      </c>
      <c r="H5892" s="16">
        <f>IF(G5892 &gt; 'Costo de tareas'!$B$13, 'Costo de tareas'!$B$13, IF(G5892 &lt; 'Costo de tareas'!$B$13*0.2, 0, 'Costo de tareas'!$B$13- G5892))</f>
        <v>39.28055556</v>
      </c>
      <c r="I5892" s="17">
        <f>IF(H5892=0,'Costo de tareas'!$B$13,'Costo de tareas'!$B$13-H5892)</f>
        <v>0</v>
      </c>
      <c r="J5892" s="2"/>
      <c r="K5892" s="2"/>
      <c r="P5892" s="2"/>
    </row>
    <row r="5893">
      <c r="A5893" s="3" t="s">
        <v>7688</v>
      </c>
      <c r="B5893" s="11" t="str">
        <f t="shared" si="1"/>
        <v>20220903</v>
      </c>
      <c r="C5893" s="12">
        <f t="shared" si="2"/>
        <v>44807</v>
      </c>
      <c r="D5893" s="3" t="str">
        <f t="shared" si="3"/>
        <v>11</v>
      </c>
      <c r="E5893" s="13">
        <v>844.0</v>
      </c>
      <c r="F5893" s="14">
        <f>'Costo de tareas'!$B$15</f>
        <v>0.1964027778</v>
      </c>
      <c r="G5893" s="15">
        <f>'Producción diaria'!$T$3*$L$2*$M$2*$N$2*E5893*1000/'Costo de tareas'!$B$14</f>
        <v>1269.006273</v>
      </c>
      <c r="H5893" s="16">
        <f>IF(G5893 &gt; 'Costo de tareas'!$B$13, 'Costo de tareas'!$B$13, IF(G5893 &lt; 'Costo de tareas'!$B$13*0.2, 0, 'Costo de tareas'!$B$13- G5893))</f>
        <v>39.28055556</v>
      </c>
      <c r="I5893" s="17">
        <f>IF(H5893=0,'Costo de tareas'!$B$13,'Costo de tareas'!$B$13-H5893)</f>
        <v>0</v>
      </c>
      <c r="J5893" s="2"/>
      <c r="K5893" s="2"/>
      <c r="P5893" s="2"/>
    </row>
    <row r="5894">
      <c r="A5894" s="3" t="s">
        <v>7689</v>
      </c>
      <c r="B5894" s="11" t="str">
        <f t="shared" si="1"/>
        <v>20220903</v>
      </c>
      <c r="C5894" s="12">
        <f t="shared" si="2"/>
        <v>44807</v>
      </c>
      <c r="D5894" s="3" t="str">
        <f t="shared" si="3"/>
        <v>12</v>
      </c>
      <c r="E5894" s="13">
        <v>856.0</v>
      </c>
      <c r="F5894" s="14">
        <f>'Costo de tareas'!$B$15</f>
        <v>0.1964027778</v>
      </c>
      <c r="G5894" s="15">
        <f>'Producción diaria'!$T$3*$L$2*$M$2*$N$2*E5894*1000/'Costo de tareas'!$B$14</f>
        <v>1287.049016</v>
      </c>
      <c r="H5894" s="16">
        <f>IF(G5894 &gt; 'Costo de tareas'!$B$13, 'Costo de tareas'!$B$13, IF(G5894 &lt; 'Costo de tareas'!$B$13*0.2, 0, 'Costo de tareas'!$B$13- G5894))</f>
        <v>39.28055556</v>
      </c>
      <c r="I5894" s="17">
        <f>IF(H5894=0,'Costo de tareas'!$B$13,'Costo de tareas'!$B$13-H5894)</f>
        <v>0</v>
      </c>
      <c r="J5894" s="2"/>
      <c r="K5894" s="2"/>
      <c r="P5894" s="2"/>
    </row>
    <row r="5895">
      <c r="A5895" s="3" t="s">
        <v>7690</v>
      </c>
      <c r="B5895" s="11" t="str">
        <f t="shared" si="1"/>
        <v>20220903</v>
      </c>
      <c r="C5895" s="12">
        <f t="shared" si="2"/>
        <v>44807</v>
      </c>
      <c r="D5895" s="3" t="str">
        <f t="shared" si="3"/>
        <v>13</v>
      </c>
      <c r="E5895" s="13">
        <v>85.0</v>
      </c>
      <c r="F5895" s="14">
        <f>'Costo de tareas'!$B$15</f>
        <v>0.1964027778</v>
      </c>
      <c r="G5895" s="15">
        <f>'Producción diaria'!$T$3*$L$2*$M$2*$N$2*E5895*1000/'Costo de tareas'!$B$14</f>
        <v>127.8027645</v>
      </c>
      <c r="H5895" s="16">
        <f>IF(G5895 &gt; 'Costo de tareas'!$B$13, 'Costo de tareas'!$B$13, IF(G5895 &lt; 'Costo de tareas'!$B$13*0.2, 0, 'Costo de tareas'!$B$13- G5895))</f>
        <v>39.28055556</v>
      </c>
      <c r="I5895" s="17">
        <f>IF(H5895=0,'Costo de tareas'!$B$13,'Costo de tareas'!$B$13-H5895)</f>
        <v>0</v>
      </c>
      <c r="J5895" s="2"/>
      <c r="K5895" s="2"/>
      <c r="P5895" s="2"/>
    </row>
    <row r="5896">
      <c r="A5896" s="3" t="s">
        <v>7691</v>
      </c>
      <c r="B5896" s="11" t="str">
        <f t="shared" si="1"/>
        <v>20220903</v>
      </c>
      <c r="C5896" s="12">
        <f t="shared" si="2"/>
        <v>44807</v>
      </c>
      <c r="D5896" s="3" t="str">
        <f t="shared" si="3"/>
        <v>14</v>
      </c>
      <c r="E5896" s="13">
        <v>777.0</v>
      </c>
      <c r="F5896" s="14">
        <f>'Costo de tareas'!$B$15</f>
        <v>0.1964027778</v>
      </c>
      <c r="G5896" s="15">
        <f>'Producción diaria'!$T$3*$L$2*$M$2*$N$2*E5896*1000/'Costo de tareas'!$B$14</f>
        <v>1168.267624</v>
      </c>
      <c r="H5896" s="16">
        <f>IF(G5896 &gt; 'Costo de tareas'!$B$13, 'Costo de tareas'!$B$13, IF(G5896 &lt; 'Costo de tareas'!$B$13*0.2, 0, 'Costo de tareas'!$B$13- G5896))</f>
        <v>39.28055556</v>
      </c>
      <c r="I5896" s="17">
        <f>IF(H5896=0,'Costo de tareas'!$B$13,'Costo de tareas'!$B$13-H5896)</f>
        <v>0</v>
      </c>
      <c r="J5896" s="2"/>
      <c r="K5896" s="2"/>
      <c r="P5896" s="2"/>
    </row>
    <row r="5897">
      <c r="A5897" s="3" t="s">
        <v>7692</v>
      </c>
      <c r="B5897" s="11" t="str">
        <f t="shared" si="1"/>
        <v>20220903</v>
      </c>
      <c r="C5897" s="12">
        <f t="shared" si="2"/>
        <v>44807</v>
      </c>
      <c r="D5897" s="3" t="str">
        <f t="shared" si="3"/>
        <v>15</v>
      </c>
      <c r="E5897" s="13">
        <v>637.0</v>
      </c>
      <c r="F5897" s="14">
        <f>'Costo de tareas'!$B$15</f>
        <v>0.1964027778</v>
      </c>
      <c r="G5897" s="15">
        <f>'Producción diaria'!$T$3*$L$2*$M$2*$N$2*E5897*1000/'Costo de tareas'!$B$14</f>
        <v>957.7689527</v>
      </c>
      <c r="H5897" s="16">
        <f>IF(G5897 &gt; 'Costo de tareas'!$B$13, 'Costo de tareas'!$B$13, IF(G5897 &lt; 'Costo de tareas'!$B$13*0.2, 0, 'Costo de tareas'!$B$13- G5897))</f>
        <v>39.28055556</v>
      </c>
      <c r="I5897" s="17">
        <f>IF(H5897=0,'Costo de tareas'!$B$13,'Costo de tareas'!$B$13-H5897)</f>
        <v>0</v>
      </c>
      <c r="J5897" s="2"/>
      <c r="K5897" s="2"/>
      <c r="P5897" s="2"/>
    </row>
    <row r="5898">
      <c r="A5898" s="3" t="s">
        <v>7693</v>
      </c>
      <c r="B5898" s="11" t="str">
        <f t="shared" si="1"/>
        <v>20220903</v>
      </c>
      <c r="C5898" s="12">
        <f t="shared" si="2"/>
        <v>44807</v>
      </c>
      <c r="D5898" s="3" t="str">
        <f t="shared" si="3"/>
        <v>16</v>
      </c>
      <c r="E5898" s="13">
        <v>455.0</v>
      </c>
      <c r="F5898" s="14">
        <f>'Costo de tareas'!$B$15</f>
        <v>0.1964027778</v>
      </c>
      <c r="G5898" s="15">
        <f>'Producción diaria'!$T$3*$L$2*$M$2*$N$2*E5898*1000/'Costo de tareas'!$B$14</f>
        <v>684.1206805</v>
      </c>
      <c r="H5898" s="16">
        <f>IF(G5898 &gt; 'Costo de tareas'!$B$13, 'Costo de tareas'!$B$13, IF(G5898 &lt; 'Costo de tareas'!$B$13*0.2, 0, 'Costo de tareas'!$B$13- G5898))</f>
        <v>39.28055556</v>
      </c>
      <c r="I5898" s="17">
        <f>IF(H5898=0,'Costo de tareas'!$B$13,'Costo de tareas'!$B$13-H5898)</f>
        <v>0</v>
      </c>
      <c r="J5898" s="2"/>
      <c r="K5898" s="2"/>
      <c r="P5898" s="2"/>
    </row>
    <row r="5899">
      <c r="A5899" s="3" t="s">
        <v>7694</v>
      </c>
      <c r="B5899" s="11" t="str">
        <f t="shared" si="1"/>
        <v>20220903</v>
      </c>
      <c r="C5899" s="12">
        <f t="shared" si="2"/>
        <v>44807</v>
      </c>
      <c r="D5899" s="3" t="str">
        <f t="shared" si="3"/>
        <v>17</v>
      </c>
      <c r="E5899" s="13">
        <v>254.0</v>
      </c>
      <c r="F5899" s="14">
        <f>'Costo de tareas'!$B$15</f>
        <v>0.1964027778</v>
      </c>
      <c r="G5899" s="15">
        <f>'Producción diaria'!$T$3*$L$2*$M$2*$N$2*E5899*1000/'Costo de tareas'!$B$14</f>
        <v>381.9047315</v>
      </c>
      <c r="H5899" s="16">
        <f>IF(G5899 &gt; 'Costo de tareas'!$B$13, 'Costo de tareas'!$B$13, IF(G5899 &lt; 'Costo de tareas'!$B$13*0.2, 0, 'Costo de tareas'!$B$13- G5899))</f>
        <v>39.28055556</v>
      </c>
      <c r="I5899" s="17">
        <f>IF(H5899=0,'Costo de tareas'!$B$13,'Costo de tareas'!$B$13-H5899)</f>
        <v>0</v>
      </c>
      <c r="J5899" s="2"/>
      <c r="K5899" s="2"/>
      <c r="P5899" s="2"/>
    </row>
    <row r="5900">
      <c r="A5900" s="3" t="s">
        <v>7695</v>
      </c>
      <c r="B5900" s="11" t="str">
        <f t="shared" si="1"/>
        <v>20220903</v>
      </c>
      <c r="C5900" s="12">
        <f t="shared" si="2"/>
        <v>44807</v>
      </c>
      <c r="D5900" s="3" t="str">
        <f t="shared" si="3"/>
        <v>18</v>
      </c>
      <c r="E5900" s="13">
        <v>6.0</v>
      </c>
      <c r="F5900" s="14">
        <f>'Costo de tareas'!$B$15</f>
        <v>0.1964027778</v>
      </c>
      <c r="G5900" s="15">
        <f>'Producción diaria'!$T$3*$L$2*$M$2*$N$2*E5900*1000/'Costo de tareas'!$B$14</f>
        <v>9.021371611</v>
      </c>
      <c r="H5900" s="16">
        <f>IF(G5900 &gt; 'Costo de tareas'!$B$13, 'Costo de tareas'!$B$13, IF(G5900 &lt; 'Costo de tareas'!$B$13*0.2, 0, 'Costo de tareas'!$B$13- G5900))</f>
        <v>30.25918394</v>
      </c>
      <c r="I5900" s="17">
        <f>IF(H5900=0,'Costo de tareas'!$B$13,'Costo de tareas'!$B$13-H5900)</f>
        <v>9.021371611</v>
      </c>
      <c r="J5900" s="2"/>
      <c r="K5900" s="2"/>
      <c r="P5900" s="2"/>
    </row>
    <row r="5901">
      <c r="A5901" s="3" t="s">
        <v>7696</v>
      </c>
      <c r="B5901" s="11" t="str">
        <f t="shared" si="1"/>
        <v>20220903</v>
      </c>
      <c r="C5901" s="12">
        <f t="shared" si="2"/>
        <v>44807</v>
      </c>
      <c r="D5901" s="3" t="str">
        <f t="shared" si="3"/>
        <v>19</v>
      </c>
      <c r="E5901" s="13">
        <v>0.0</v>
      </c>
      <c r="F5901" s="14">
        <f>'Costo de tareas'!$B$15</f>
        <v>0.1964027778</v>
      </c>
      <c r="G5901" s="15">
        <f>'Producción diaria'!$T$3*$L$2*$M$2*$N$2*E5901*1000/'Costo de tareas'!$B$14</f>
        <v>0</v>
      </c>
      <c r="H5901" s="16">
        <f>IF(G5901 &gt; 'Costo de tareas'!$B$13, 'Costo de tareas'!$B$13, IF(G5901 &lt; 'Costo de tareas'!$B$13*0.2, 0, 'Costo de tareas'!$B$13- G5901))</f>
        <v>0</v>
      </c>
      <c r="I5901" s="17">
        <f>IF(H5901=0,'Costo de tareas'!$B$13,'Costo de tareas'!$B$13-H5901)</f>
        <v>39.28055556</v>
      </c>
      <c r="J5901" s="2"/>
      <c r="K5901" s="2"/>
      <c r="P5901" s="2"/>
    </row>
    <row r="5902">
      <c r="A5902" s="3" t="s">
        <v>7698</v>
      </c>
      <c r="B5902" s="11" t="str">
        <f t="shared" si="1"/>
        <v>20220903</v>
      </c>
      <c r="C5902" s="12">
        <f t="shared" si="2"/>
        <v>44807</v>
      </c>
      <c r="D5902" s="3" t="str">
        <f t="shared" si="3"/>
        <v>20</v>
      </c>
      <c r="E5902" s="13">
        <v>0.0</v>
      </c>
      <c r="F5902" s="14">
        <f>'Costo de tareas'!$B$15</f>
        <v>0.1964027778</v>
      </c>
      <c r="G5902" s="15">
        <f>'Producción diaria'!$T$3*$L$2*$M$2*$N$2*E5902*1000/'Costo de tareas'!$B$14</f>
        <v>0</v>
      </c>
      <c r="H5902" s="16">
        <f>IF(G5902 &gt; 'Costo de tareas'!$B$13, 'Costo de tareas'!$B$13, IF(G5902 &lt; 'Costo de tareas'!$B$13*0.2, 0, 'Costo de tareas'!$B$13- G5902))</f>
        <v>0</v>
      </c>
      <c r="I5902" s="17">
        <f>IF(H5902=0,'Costo de tareas'!$B$13,'Costo de tareas'!$B$13-H5902)</f>
        <v>39.28055556</v>
      </c>
      <c r="J5902" s="2"/>
      <c r="K5902" s="2"/>
      <c r="P5902" s="2"/>
    </row>
    <row r="5903">
      <c r="A5903" s="3" t="s">
        <v>7699</v>
      </c>
      <c r="B5903" s="11" t="str">
        <f t="shared" si="1"/>
        <v>20220903</v>
      </c>
      <c r="C5903" s="12">
        <f t="shared" si="2"/>
        <v>44807</v>
      </c>
      <c r="D5903" s="3" t="str">
        <f t="shared" si="3"/>
        <v>21</v>
      </c>
      <c r="E5903" s="13">
        <v>0.0</v>
      </c>
      <c r="F5903" s="14">
        <f>'Costo de tareas'!$B$15</f>
        <v>0.1964027778</v>
      </c>
      <c r="G5903" s="15">
        <f>'Producción diaria'!$T$3*$L$2*$M$2*$N$2*E5903*1000/'Costo de tareas'!$B$14</f>
        <v>0</v>
      </c>
      <c r="H5903" s="16">
        <f>IF(G5903 &gt; 'Costo de tareas'!$B$13, 'Costo de tareas'!$B$13, IF(G5903 &lt; 'Costo de tareas'!$B$13*0.2, 0, 'Costo de tareas'!$B$13- G5903))</f>
        <v>0</v>
      </c>
      <c r="I5903" s="17">
        <f>IF(H5903=0,'Costo de tareas'!$B$13,'Costo de tareas'!$B$13-H5903)</f>
        <v>39.28055556</v>
      </c>
      <c r="J5903" s="2"/>
      <c r="K5903" s="2"/>
      <c r="P5903" s="2"/>
    </row>
    <row r="5904">
      <c r="A5904" s="3" t="s">
        <v>7700</v>
      </c>
      <c r="B5904" s="11" t="str">
        <f t="shared" si="1"/>
        <v>20220903</v>
      </c>
      <c r="C5904" s="12">
        <f t="shared" si="2"/>
        <v>44807</v>
      </c>
      <c r="D5904" s="3" t="str">
        <f t="shared" si="3"/>
        <v>22</v>
      </c>
      <c r="E5904" s="13">
        <v>0.0</v>
      </c>
      <c r="F5904" s="14">
        <f>'Costo de tareas'!$B$15</f>
        <v>0.1964027778</v>
      </c>
      <c r="G5904" s="15">
        <f>'Producción diaria'!$T$3*$L$2*$M$2*$N$2*E5904*1000/'Costo de tareas'!$B$14</f>
        <v>0</v>
      </c>
      <c r="H5904" s="16">
        <f>IF(G5904 &gt; 'Costo de tareas'!$B$13, 'Costo de tareas'!$B$13, IF(G5904 &lt; 'Costo de tareas'!$B$13*0.2, 0, 'Costo de tareas'!$B$13- G5904))</f>
        <v>0</v>
      </c>
      <c r="I5904" s="17">
        <f>IF(H5904=0,'Costo de tareas'!$B$13,'Costo de tareas'!$B$13-H5904)</f>
        <v>39.28055556</v>
      </c>
      <c r="J5904" s="2"/>
      <c r="K5904" s="2"/>
      <c r="P5904" s="2"/>
    </row>
    <row r="5905">
      <c r="A5905" s="3" t="s">
        <v>7701</v>
      </c>
      <c r="B5905" s="11" t="str">
        <f t="shared" si="1"/>
        <v>20220903</v>
      </c>
      <c r="C5905" s="12">
        <f t="shared" si="2"/>
        <v>44807</v>
      </c>
      <c r="D5905" s="3" t="str">
        <f t="shared" si="3"/>
        <v>23</v>
      </c>
      <c r="E5905" s="13">
        <v>0.0</v>
      </c>
      <c r="F5905" s="14">
        <f>'Costo de tareas'!$B$15</f>
        <v>0.1964027778</v>
      </c>
      <c r="G5905" s="15">
        <f>'Producción diaria'!$T$3*$L$2*$M$2*$N$2*E5905*1000/'Costo de tareas'!$B$14</f>
        <v>0</v>
      </c>
      <c r="H5905" s="16">
        <f>IF(G5905 &gt; 'Costo de tareas'!$B$13, 'Costo de tareas'!$B$13, IF(G5905 &lt; 'Costo de tareas'!$B$13*0.2, 0, 'Costo de tareas'!$B$13- G5905))</f>
        <v>0</v>
      </c>
      <c r="I5905" s="17">
        <f>IF(H5905=0,'Costo de tareas'!$B$13,'Costo de tareas'!$B$13-H5905)</f>
        <v>39.28055556</v>
      </c>
      <c r="J5905" s="2"/>
      <c r="K5905" s="2"/>
      <c r="P5905" s="2"/>
    </row>
    <row r="5906">
      <c r="A5906" s="3" t="s">
        <v>7702</v>
      </c>
      <c r="B5906" s="11" t="str">
        <f t="shared" si="1"/>
        <v>20220904</v>
      </c>
      <c r="C5906" s="12">
        <f t="shared" si="2"/>
        <v>44808</v>
      </c>
      <c r="D5906" s="3" t="str">
        <f t="shared" si="3"/>
        <v>00</v>
      </c>
      <c r="E5906" s="13">
        <v>0.0</v>
      </c>
      <c r="F5906" s="14">
        <f>'Costo de tareas'!$B$15</f>
        <v>0.1964027778</v>
      </c>
      <c r="G5906" s="15">
        <f>'Producción diaria'!$T$3*$L$2*$M$2*$N$2*E5906*1000/'Costo de tareas'!$B$14</f>
        <v>0</v>
      </c>
      <c r="H5906" s="16">
        <f>IF(G5906 &gt; 'Costo de tareas'!$B$13, 'Costo de tareas'!$B$13, IF(G5906 &lt; 'Costo de tareas'!$B$13*0.2, 0, 'Costo de tareas'!$B$13- G5906))</f>
        <v>0</v>
      </c>
      <c r="I5906" s="17">
        <f>IF(H5906=0,'Costo de tareas'!$B$13,'Costo de tareas'!$B$13-H5906)</f>
        <v>39.28055556</v>
      </c>
      <c r="J5906" s="2"/>
      <c r="K5906" s="2"/>
      <c r="P5906" s="2"/>
    </row>
    <row r="5907">
      <c r="A5907" s="3" t="s">
        <v>7704</v>
      </c>
      <c r="B5907" s="11" t="str">
        <f t="shared" si="1"/>
        <v>20220904</v>
      </c>
      <c r="C5907" s="12">
        <f t="shared" si="2"/>
        <v>44808</v>
      </c>
      <c r="D5907" s="3" t="str">
        <f t="shared" si="3"/>
        <v>01</v>
      </c>
      <c r="E5907" s="13">
        <v>0.0</v>
      </c>
      <c r="F5907" s="14">
        <f>'Costo de tareas'!$B$15</f>
        <v>0.1964027778</v>
      </c>
      <c r="G5907" s="15">
        <f>'Producción diaria'!$T$3*$L$2*$M$2*$N$2*E5907*1000/'Costo de tareas'!$B$14</f>
        <v>0</v>
      </c>
      <c r="H5907" s="16">
        <f>IF(G5907 &gt; 'Costo de tareas'!$B$13, 'Costo de tareas'!$B$13, IF(G5907 &lt; 'Costo de tareas'!$B$13*0.2, 0, 'Costo de tareas'!$B$13- G5907))</f>
        <v>0</v>
      </c>
      <c r="I5907" s="17">
        <f>IF(H5907=0,'Costo de tareas'!$B$13,'Costo de tareas'!$B$13-H5907)</f>
        <v>39.28055556</v>
      </c>
      <c r="J5907" s="2"/>
      <c r="K5907" s="2"/>
      <c r="P5907" s="2"/>
    </row>
    <row r="5908">
      <c r="A5908" s="3" t="s">
        <v>7706</v>
      </c>
      <c r="B5908" s="11" t="str">
        <f t="shared" si="1"/>
        <v>20220904</v>
      </c>
      <c r="C5908" s="12">
        <f t="shared" si="2"/>
        <v>44808</v>
      </c>
      <c r="D5908" s="3" t="str">
        <f t="shared" si="3"/>
        <v>02</v>
      </c>
      <c r="E5908" s="13">
        <v>0.0</v>
      </c>
      <c r="F5908" s="14">
        <f>'Costo de tareas'!$B$15</f>
        <v>0.1964027778</v>
      </c>
      <c r="G5908" s="15">
        <f>'Producción diaria'!$T$3*$L$2*$M$2*$N$2*E5908*1000/'Costo de tareas'!$B$14</f>
        <v>0</v>
      </c>
      <c r="H5908" s="16">
        <f>IF(G5908 &gt; 'Costo de tareas'!$B$13, 'Costo de tareas'!$B$13, IF(G5908 &lt; 'Costo de tareas'!$B$13*0.2, 0, 'Costo de tareas'!$B$13- G5908))</f>
        <v>0</v>
      </c>
      <c r="I5908" s="17">
        <f>IF(H5908=0,'Costo de tareas'!$B$13,'Costo de tareas'!$B$13-H5908)</f>
        <v>39.28055556</v>
      </c>
      <c r="J5908" s="2"/>
      <c r="K5908" s="2"/>
      <c r="P5908" s="2"/>
    </row>
    <row r="5909">
      <c r="A5909" s="3" t="s">
        <v>7707</v>
      </c>
      <c r="B5909" s="11" t="str">
        <f t="shared" si="1"/>
        <v>20220904</v>
      </c>
      <c r="C5909" s="12">
        <f t="shared" si="2"/>
        <v>44808</v>
      </c>
      <c r="D5909" s="3" t="str">
        <f t="shared" si="3"/>
        <v>03</v>
      </c>
      <c r="E5909" s="13">
        <v>0.0</v>
      </c>
      <c r="F5909" s="14">
        <f>'Costo de tareas'!$B$15</f>
        <v>0.1964027778</v>
      </c>
      <c r="G5909" s="15">
        <f>'Producción diaria'!$T$3*$L$2*$M$2*$N$2*E5909*1000/'Costo de tareas'!$B$14</f>
        <v>0</v>
      </c>
      <c r="H5909" s="16">
        <f>IF(G5909 &gt; 'Costo de tareas'!$B$13, 'Costo de tareas'!$B$13, IF(G5909 &lt; 'Costo de tareas'!$B$13*0.2, 0, 'Costo de tareas'!$B$13- G5909))</f>
        <v>0</v>
      </c>
      <c r="I5909" s="17">
        <f>IF(H5909=0,'Costo de tareas'!$B$13,'Costo de tareas'!$B$13-H5909)</f>
        <v>39.28055556</v>
      </c>
      <c r="J5909" s="2"/>
      <c r="K5909" s="2"/>
      <c r="P5909" s="2"/>
    </row>
    <row r="5910">
      <c r="A5910" s="3" t="s">
        <v>7709</v>
      </c>
      <c r="B5910" s="11" t="str">
        <f t="shared" si="1"/>
        <v>20220904</v>
      </c>
      <c r="C5910" s="12">
        <f t="shared" si="2"/>
        <v>44808</v>
      </c>
      <c r="D5910" s="3" t="str">
        <f t="shared" si="3"/>
        <v>04</v>
      </c>
      <c r="E5910" s="13">
        <v>0.0</v>
      </c>
      <c r="F5910" s="14">
        <f>'Costo de tareas'!$B$15</f>
        <v>0.1964027778</v>
      </c>
      <c r="G5910" s="15">
        <f>'Producción diaria'!$T$3*$L$2*$M$2*$N$2*E5910*1000/'Costo de tareas'!$B$14</f>
        <v>0</v>
      </c>
      <c r="H5910" s="16">
        <f>IF(G5910 &gt; 'Costo de tareas'!$B$13, 'Costo de tareas'!$B$13, IF(G5910 &lt; 'Costo de tareas'!$B$13*0.2, 0, 'Costo de tareas'!$B$13- G5910))</f>
        <v>0</v>
      </c>
      <c r="I5910" s="17">
        <f>IF(H5910=0,'Costo de tareas'!$B$13,'Costo de tareas'!$B$13-H5910)</f>
        <v>39.28055556</v>
      </c>
      <c r="J5910" s="2"/>
      <c r="K5910" s="2"/>
      <c r="P5910" s="2"/>
    </row>
    <row r="5911">
      <c r="A5911" s="3" t="s">
        <v>7710</v>
      </c>
      <c r="B5911" s="11" t="str">
        <f t="shared" si="1"/>
        <v>20220904</v>
      </c>
      <c r="C5911" s="12">
        <f t="shared" si="2"/>
        <v>44808</v>
      </c>
      <c r="D5911" s="3" t="str">
        <f t="shared" si="3"/>
        <v>05</v>
      </c>
      <c r="E5911" s="13">
        <v>0.0</v>
      </c>
      <c r="F5911" s="14">
        <f>'Costo de tareas'!$B$15</f>
        <v>0.1964027778</v>
      </c>
      <c r="G5911" s="15">
        <f>'Producción diaria'!$T$3*$L$2*$M$2*$N$2*E5911*1000/'Costo de tareas'!$B$14</f>
        <v>0</v>
      </c>
      <c r="H5911" s="16">
        <f>IF(G5911 &gt; 'Costo de tareas'!$B$13, 'Costo de tareas'!$B$13, IF(G5911 &lt; 'Costo de tareas'!$B$13*0.2, 0, 'Costo de tareas'!$B$13- G5911))</f>
        <v>0</v>
      </c>
      <c r="I5911" s="17">
        <f>IF(H5911=0,'Costo de tareas'!$B$13,'Costo de tareas'!$B$13-H5911)</f>
        <v>39.28055556</v>
      </c>
      <c r="J5911" s="2"/>
      <c r="K5911" s="2"/>
      <c r="P5911" s="2"/>
    </row>
    <row r="5912">
      <c r="A5912" s="3" t="s">
        <v>7711</v>
      </c>
      <c r="B5912" s="11" t="str">
        <f t="shared" si="1"/>
        <v>20220904</v>
      </c>
      <c r="C5912" s="12">
        <f t="shared" si="2"/>
        <v>44808</v>
      </c>
      <c r="D5912" s="3" t="str">
        <f t="shared" si="3"/>
        <v>06</v>
      </c>
      <c r="E5912" s="13">
        <v>33.0</v>
      </c>
      <c r="F5912" s="14">
        <f>'Costo de tareas'!$B$15</f>
        <v>0.1964027778</v>
      </c>
      <c r="G5912" s="15">
        <f>'Producción diaria'!$T$3*$L$2*$M$2*$N$2*E5912*1000/'Costo de tareas'!$B$14</f>
        <v>49.61754386</v>
      </c>
      <c r="H5912" s="16">
        <f>IF(G5912 &gt; 'Costo de tareas'!$B$13, 'Costo de tareas'!$B$13, IF(G5912 &lt; 'Costo de tareas'!$B$13*0.2, 0, 'Costo de tareas'!$B$13- G5912))</f>
        <v>39.28055556</v>
      </c>
      <c r="I5912" s="17">
        <f>IF(H5912=0,'Costo de tareas'!$B$13,'Costo de tareas'!$B$13-H5912)</f>
        <v>0</v>
      </c>
      <c r="J5912" s="2"/>
      <c r="K5912" s="2"/>
      <c r="P5912" s="2"/>
    </row>
    <row r="5913">
      <c r="A5913" s="3" t="s">
        <v>7712</v>
      </c>
      <c r="B5913" s="11" t="str">
        <f t="shared" si="1"/>
        <v>20220904</v>
      </c>
      <c r="C5913" s="12">
        <f t="shared" si="2"/>
        <v>44808</v>
      </c>
      <c r="D5913" s="3" t="str">
        <f t="shared" si="3"/>
        <v>07</v>
      </c>
      <c r="E5913" s="13">
        <v>223.0</v>
      </c>
      <c r="F5913" s="14">
        <f>'Costo de tareas'!$B$15</f>
        <v>0.1964027778</v>
      </c>
      <c r="G5913" s="15">
        <f>'Producción diaria'!$T$3*$L$2*$M$2*$N$2*E5913*1000/'Costo de tareas'!$B$14</f>
        <v>335.2943115</v>
      </c>
      <c r="H5913" s="16">
        <f>IF(G5913 &gt; 'Costo de tareas'!$B$13, 'Costo de tareas'!$B$13, IF(G5913 &lt; 'Costo de tareas'!$B$13*0.2, 0, 'Costo de tareas'!$B$13- G5913))</f>
        <v>39.28055556</v>
      </c>
      <c r="I5913" s="17">
        <f>IF(H5913=0,'Costo de tareas'!$B$13,'Costo de tareas'!$B$13-H5913)</f>
        <v>0</v>
      </c>
      <c r="J5913" s="2"/>
      <c r="K5913" s="2"/>
      <c r="P5913" s="2"/>
    </row>
    <row r="5914">
      <c r="A5914" s="3" t="s">
        <v>7714</v>
      </c>
      <c r="B5914" s="11" t="str">
        <f t="shared" si="1"/>
        <v>20220904</v>
      </c>
      <c r="C5914" s="12">
        <f t="shared" si="2"/>
        <v>44808</v>
      </c>
      <c r="D5914" s="3" t="str">
        <f t="shared" si="3"/>
        <v>08</v>
      </c>
      <c r="E5914" s="13">
        <v>426.0</v>
      </c>
      <c r="F5914" s="14">
        <f>'Costo de tareas'!$B$15</f>
        <v>0.1964027778</v>
      </c>
      <c r="G5914" s="15">
        <f>'Producción diaria'!$T$3*$L$2*$M$2*$N$2*E5914*1000/'Costo de tareas'!$B$14</f>
        <v>640.5173844</v>
      </c>
      <c r="H5914" s="16">
        <f>IF(G5914 &gt; 'Costo de tareas'!$B$13, 'Costo de tareas'!$B$13, IF(G5914 &lt; 'Costo de tareas'!$B$13*0.2, 0, 'Costo de tareas'!$B$13- G5914))</f>
        <v>39.28055556</v>
      </c>
      <c r="I5914" s="17">
        <f>IF(H5914=0,'Costo de tareas'!$B$13,'Costo de tareas'!$B$13-H5914)</f>
        <v>0</v>
      </c>
      <c r="J5914" s="2"/>
      <c r="K5914" s="2"/>
      <c r="P5914" s="2"/>
    </row>
    <row r="5915">
      <c r="A5915" s="3" t="s">
        <v>7716</v>
      </c>
      <c r="B5915" s="11" t="str">
        <f t="shared" si="1"/>
        <v>20220904</v>
      </c>
      <c r="C5915" s="12">
        <f t="shared" si="2"/>
        <v>44808</v>
      </c>
      <c r="D5915" s="3" t="str">
        <f t="shared" si="3"/>
        <v>09</v>
      </c>
      <c r="E5915" s="13">
        <v>609.0</v>
      </c>
      <c r="F5915" s="14">
        <f>'Costo de tareas'!$B$15</f>
        <v>0.1964027778</v>
      </c>
      <c r="G5915" s="15">
        <f>'Producción diaria'!$T$3*$L$2*$M$2*$N$2*E5915*1000/'Costo de tareas'!$B$14</f>
        <v>915.6692185</v>
      </c>
      <c r="H5915" s="16">
        <f>IF(G5915 &gt; 'Costo de tareas'!$B$13, 'Costo de tareas'!$B$13, IF(G5915 &lt; 'Costo de tareas'!$B$13*0.2, 0, 'Costo de tareas'!$B$13- G5915))</f>
        <v>39.28055556</v>
      </c>
      <c r="I5915" s="17">
        <f>IF(H5915=0,'Costo de tareas'!$B$13,'Costo de tareas'!$B$13-H5915)</f>
        <v>0</v>
      </c>
      <c r="J5915" s="2"/>
      <c r="K5915" s="2"/>
      <c r="P5915" s="2"/>
    </row>
    <row r="5916">
      <c r="A5916" s="3" t="s">
        <v>7718</v>
      </c>
      <c r="B5916" s="11" t="str">
        <f t="shared" si="1"/>
        <v>20220904</v>
      </c>
      <c r="C5916" s="12">
        <f t="shared" si="2"/>
        <v>44808</v>
      </c>
      <c r="D5916" s="3" t="str">
        <f t="shared" si="3"/>
        <v>10</v>
      </c>
      <c r="E5916" s="13">
        <v>748.0</v>
      </c>
      <c r="F5916" s="14">
        <f>'Costo de tareas'!$B$15</f>
        <v>0.1964027778</v>
      </c>
      <c r="G5916" s="15">
        <f>'Producción diaria'!$T$3*$L$2*$M$2*$N$2*E5916*1000/'Costo de tareas'!$B$14</f>
        <v>1124.664327</v>
      </c>
      <c r="H5916" s="16">
        <f>IF(G5916 &gt; 'Costo de tareas'!$B$13, 'Costo de tareas'!$B$13, IF(G5916 &lt; 'Costo de tareas'!$B$13*0.2, 0, 'Costo de tareas'!$B$13- G5916))</f>
        <v>39.28055556</v>
      </c>
      <c r="I5916" s="17">
        <f>IF(H5916=0,'Costo de tareas'!$B$13,'Costo de tareas'!$B$13-H5916)</f>
        <v>0</v>
      </c>
      <c r="J5916" s="2"/>
      <c r="K5916" s="2"/>
      <c r="P5916" s="2"/>
    </row>
    <row r="5917">
      <c r="A5917" s="3" t="s">
        <v>7720</v>
      </c>
      <c r="B5917" s="11" t="str">
        <f t="shared" si="1"/>
        <v>20220904</v>
      </c>
      <c r="C5917" s="12">
        <f t="shared" si="2"/>
        <v>44808</v>
      </c>
      <c r="D5917" s="3" t="str">
        <f t="shared" si="3"/>
        <v>11</v>
      </c>
      <c r="E5917" s="13">
        <v>83.0</v>
      </c>
      <c r="F5917" s="14">
        <f>'Costo de tareas'!$B$15</f>
        <v>0.1964027778</v>
      </c>
      <c r="G5917" s="15">
        <f>'Producción diaria'!$T$3*$L$2*$M$2*$N$2*E5917*1000/'Costo de tareas'!$B$14</f>
        <v>124.7956406</v>
      </c>
      <c r="H5917" s="16">
        <f>IF(G5917 &gt; 'Costo de tareas'!$B$13, 'Costo de tareas'!$B$13, IF(G5917 &lt; 'Costo de tareas'!$B$13*0.2, 0, 'Costo de tareas'!$B$13- G5917))</f>
        <v>39.28055556</v>
      </c>
      <c r="I5917" s="17">
        <f>IF(H5917=0,'Costo de tareas'!$B$13,'Costo de tareas'!$B$13-H5917)</f>
        <v>0</v>
      </c>
      <c r="J5917" s="2"/>
      <c r="K5917" s="2"/>
      <c r="P5917" s="2"/>
    </row>
    <row r="5918">
      <c r="A5918" s="3" t="s">
        <v>7721</v>
      </c>
      <c r="B5918" s="11" t="str">
        <f t="shared" si="1"/>
        <v>20220904</v>
      </c>
      <c r="C5918" s="12">
        <f t="shared" si="2"/>
        <v>44808</v>
      </c>
      <c r="D5918" s="3" t="str">
        <f t="shared" si="3"/>
        <v>12</v>
      </c>
      <c r="E5918" s="13">
        <v>865.0</v>
      </c>
      <c r="F5918" s="14">
        <f>'Costo de tareas'!$B$15</f>
        <v>0.1964027778</v>
      </c>
      <c r="G5918" s="15">
        <f>'Producción diaria'!$T$3*$L$2*$M$2*$N$2*E5918*1000/'Costo de tareas'!$B$14</f>
        <v>1300.581074</v>
      </c>
      <c r="H5918" s="16">
        <f>IF(G5918 &gt; 'Costo de tareas'!$B$13, 'Costo de tareas'!$B$13, IF(G5918 &lt; 'Costo de tareas'!$B$13*0.2, 0, 'Costo de tareas'!$B$13- G5918))</f>
        <v>39.28055556</v>
      </c>
      <c r="I5918" s="17">
        <f>IF(H5918=0,'Costo de tareas'!$B$13,'Costo de tareas'!$B$13-H5918)</f>
        <v>0</v>
      </c>
      <c r="J5918" s="2"/>
      <c r="K5918" s="2"/>
      <c r="P5918" s="2"/>
    </row>
    <row r="5919">
      <c r="A5919" s="3" t="s">
        <v>7722</v>
      </c>
      <c r="B5919" s="11" t="str">
        <f t="shared" si="1"/>
        <v>20220904</v>
      </c>
      <c r="C5919" s="12">
        <f t="shared" si="2"/>
        <v>44808</v>
      </c>
      <c r="D5919" s="3" t="str">
        <f t="shared" si="3"/>
        <v>13</v>
      </c>
      <c r="E5919" s="13">
        <v>849.0</v>
      </c>
      <c r="F5919" s="14">
        <f>'Costo de tareas'!$B$15</f>
        <v>0.1964027778</v>
      </c>
      <c r="G5919" s="15">
        <f>'Producción diaria'!$T$3*$L$2*$M$2*$N$2*E5919*1000/'Costo de tareas'!$B$14</f>
        <v>1276.524083</v>
      </c>
      <c r="H5919" s="16">
        <f>IF(G5919 &gt; 'Costo de tareas'!$B$13, 'Costo de tareas'!$B$13, IF(G5919 &lt; 'Costo de tareas'!$B$13*0.2, 0, 'Costo de tareas'!$B$13- G5919))</f>
        <v>39.28055556</v>
      </c>
      <c r="I5919" s="17">
        <f>IF(H5919=0,'Costo de tareas'!$B$13,'Costo de tareas'!$B$13-H5919)</f>
        <v>0</v>
      </c>
      <c r="J5919" s="2"/>
      <c r="K5919" s="2"/>
      <c r="P5919" s="2"/>
    </row>
    <row r="5920">
      <c r="A5920" s="3" t="s">
        <v>7723</v>
      </c>
      <c r="B5920" s="11" t="str">
        <f t="shared" si="1"/>
        <v>20220904</v>
      </c>
      <c r="C5920" s="12">
        <f t="shared" si="2"/>
        <v>44808</v>
      </c>
      <c r="D5920" s="3" t="str">
        <f t="shared" si="3"/>
        <v>14</v>
      </c>
      <c r="E5920" s="13">
        <v>771.0</v>
      </c>
      <c r="F5920" s="14">
        <f>'Costo de tareas'!$B$15</f>
        <v>0.1964027778</v>
      </c>
      <c r="G5920" s="15">
        <f>'Producción diaria'!$T$3*$L$2*$M$2*$N$2*E5920*1000/'Costo de tareas'!$B$14</f>
        <v>1159.246252</v>
      </c>
      <c r="H5920" s="16">
        <f>IF(G5920 &gt; 'Costo de tareas'!$B$13, 'Costo de tareas'!$B$13, IF(G5920 &lt; 'Costo de tareas'!$B$13*0.2, 0, 'Costo de tareas'!$B$13- G5920))</f>
        <v>39.28055556</v>
      </c>
      <c r="I5920" s="17">
        <f>IF(H5920=0,'Costo de tareas'!$B$13,'Costo de tareas'!$B$13-H5920)</f>
        <v>0</v>
      </c>
      <c r="J5920" s="2"/>
      <c r="K5920" s="2"/>
      <c r="P5920" s="2"/>
    </row>
    <row r="5921">
      <c r="A5921" s="3" t="s">
        <v>7724</v>
      </c>
      <c r="B5921" s="11" t="str">
        <f t="shared" si="1"/>
        <v>20220904</v>
      </c>
      <c r="C5921" s="12">
        <f t="shared" si="2"/>
        <v>44808</v>
      </c>
      <c r="D5921" s="3" t="str">
        <f t="shared" si="3"/>
        <v>15</v>
      </c>
      <c r="E5921" s="13">
        <v>632.0</v>
      </c>
      <c r="F5921" s="14">
        <f>'Costo de tareas'!$B$15</f>
        <v>0.1964027778</v>
      </c>
      <c r="G5921" s="15">
        <f>'Producción diaria'!$T$3*$L$2*$M$2*$N$2*E5921*1000/'Costo de tareas'!$B$14</f>
        <v>950.251143</v>
      </c>
      <c r="H5921" s="16">
        <f>IF(G5921 &gt; 'Costo de tareas'!$B$13, 'Costo de tareas'!$B$13, IF(G5921 &lt; 'Costo de tareas'!$B$13*0.2, 0, 'Costo de tareas'!$B$13- G5921))</f>
        <v>39.28055556</v>
      </c>
      <c r="I5921" s="17">
        <f>IF(H5921=0,'Costo de tareas'!$B$13,'Costo de tareas'!$B$13-H5921)</f>
        <v>0</v>
      </c>
      <c r="J5921" s="2"/>
      <c r="K5921" s="2"/>
      <c r="P5921" s="2"/>
    </row>
    <row r="5922">
      <c r="A5922" s="3" t="s">
        <v>7725</v>
      </c>
      <c r="B5922" s="11" t="str">
        <f t="shared" si="1"/>
        <v>20220904</v>
      </c>
      <c r="C5922" s="12">
        <f t="shared" si="2"/>
        <v>44808</v>
      </c>
      <c r="D5922" s="3" t="str">
        <f t="shared" si="3"/>
        <v>16</v>
      </c>
      <c r="E5922" s="13">
        <v>455.0</v>
      </c>
      <c r="F5922" s="14">
        <f>'Costo de tareas'!$B$15</f>
        <v>0.1964027778</v>
      </c>
      <c r="G5922" s="15">
        <f>'Producción diaria'!$T$3*$L$2*$M$2*$N$2*E5922*1000/'Costo de tareas'!$B$14</f>
        <v>684.1206805</v>
      </c>
      <c r="H5922" s="16">
        <f>IF(G5922 &gt; 'Costo de tareas'!$B$13, 'Costo de tareas'!$B$13, IF(G5922 &lt; 'Costo de tareas'!$B$13*0.2, 0, 'Costo de tareas'!$B$13- G5922))</f>
        <v>39.28055556</v>
      </c>
      <c r="I5922" s="17">
        <f>IF(H5922=0,'Costo de tareas'!$B$13,'Costo de tareas'!$B$13-H5922)</f>
        <v>0</v>
      </c>
      <c r="J5922" s="2"/>
      <c r="K5922" s="2"/>
      <c r="P5922" s="2"/>
    </row>
    <row r="5923">
      <c r="A5923" s="3" t="s">
        <v>7726</v>
      </c>
      <c r="B5923" s="11" t="str">
        <f t="shared" si="1"/>
        <v>20220904</v>
      </c>
      <c r="C5923" s="12">
        <f t="shared" si="2"/>
        <v>44808</v>
      </c>
      <c r="D5923" s="3" t="str">
        <f t="shared" si="3"/>
        <v>17</v>
      </c>
      <c r="E5923" s="13">
        <v>254.0</v>
      </c>
      <c r="F5923" s="14">
        <f>'Costo de tareas'!$B$15</f>
        <v>0.1964027778</v>
      </c>
      <c r="G5923" s="15">
        <f>'Producción diaria'!$T$3*$L$2*$M$2*$N$2*E5923*1000/'Costo de tareas'!$B$14</f>
        <v>381.9047315</v>
      </c>
      <c r="H5923" s="16">
        <f>IF(G5923 &gt; 'Costo de tareas'!$B$13, 'Costo de tareas'!$B$13, IF(G5923 &lt; 'Costo de tareas'!$B$13*0.2, 0, 'Costo de tareas'!$B$13- G5923))</f>
        <v>39.28055556</v>
      </c>
      <c r="I5923" s="17">
        <f>IF(H5923=0,'Costo de tareas'!$B$13,'Costo de tareas'!$B$13-H5923)</f>
        <v>0</v>
      </c>
      <c r="J5923" s="2"/>
      <c r="K5923" s="2"/>
      <c r="P5923" s="2"/>
    </row>
    <row r="5924">
      <c r="A5924" s="3" t="s">
        <v>7727</v>
      </c>
      <c r="B5924" s="11" t="str">
        <f t="shared" si="1"/>
        <v>20220904</v>
      </c>
      <c r="C5924" s="12">
        <f t="shared" si="2"/>
        <v>44808</v>
      </c>
      <c r="D5924" s="3" t="str">
        <f t="shared" si="3"/>
        <v>18</v>
      </c>
      <c r="E5924" s="13">
        <v>57.0</v>
      </c>
      <c r="F5924" s="14">
        <f>'Costo de tareas'!$B$15</f>
        <v>0.1964027778</v>
      </c>
      <c r="G5924" s="15">
        <f>'Producción diaria'!$T$3*$L$2*$M$2*$N$2*E5924*1000/'Costo de tareas'!$B$14</f>
        <v>85.7030303</v>
      </c>
      <c r="H5924" s="16">
        <f>IF(G5924 &gt; 'Costo de tareas'!$B$13, 'Costo de tareas'!$B$13, IF(G5924 &lt; 'Costo de tareas'!$B$13*0.2, 0, 'Costo de tareas'!$B$13- G5924))</f>
        <v>39.28055556</v>
      </c>
      <c r="I5924" s="17">
        <f>IF(H5924=0,'Costo de tareas'!$B$13,'Costo de tareas'!$B$13-H5924)</f>
        <v>0</v>
      </c>
      <c r="J5924" s="2"/>
      <c r="K5924" s="2"/>
      <c r="P5924" s="2"/>
    </row>
    <row r="5925">
      <c r="A5925" s="3" t="s">
        <v>7728</v>
      </c>
      <c r="B5925" s="11" t="str">
        <f t="shared" si="1"/>
        <v>20220904</v>
      </c>
      <c r="C5925" s="12">
        <f t="shared" si="2"/>
        <v>44808</v>
      </c>
      <c r="D5925" s="3" t="str">
        <f t="shared" si="3"/>
        <v>19</v>
      </c>
      <c r="E5925" s="13">
        <v>0.0</v>
      </c>
      <c r="F5925" s="14">
        <f>'Costo de tareas'!$B$15</f>
        <v>0.1964027778</v>
      </c>
      <c r="G5925" s="15">
        <f>'Producción diaria'!$T$3*$L$2*$M$2*$N$2*E5925*1000/'Costo de tareas'!$B$14</f>
        <v>0</v>
      </c>
      <c r="H5925" s="16">
        <f>IF(G5925 &gt; 'Costo de tareas'!$B$13, 'Costo de tareas'!$B$13, IF(G5925 &lt; 'Costo de tareas'!$B$13*0.2, 0, 'Costo de tareas'!$B$13- G5925))</f>
        <v>0</v>
      </c>
      <c r="I5925" s="17">
        <f>IF(H5925=0,'Costo de tareas'!$B$13,'Costo de tareas'!$B$13-H5925)</f>
        <v>39.28055556</v>
      </c>
      <c r="J5925" s="2"/>
      <c r="K5925" s="2"/>
      <c r="P5925" s="2"/>
    </row>
    <row r="5926">
      <c r="A5926" s="3" t="s">
        <v>7730</v>
      </c>
      <c r="B5926" s="11" t="str">
        <f t="shared" si="1"/>
        <v>20220904</v>
      </c>
      <c r="C5926" s="12">
        <f t="shared" si="2"/>
        <v>44808</v>
      </c>
      <c r="D5926" s="3" t="str">
        <f t="shared" si="3"/>
        <v>20</v>
      </c>
      <c r="E5926" s="13">
        <v>0.0</v>
      </c>
      <c r="F5926" s="14">
        <f>'Costo de tareas'!$B$15</f>
        <v>0.1964027778</v>
      </c>
      <c r="G5926" s="15">
        <f>'Producción diaria'!$T$3*$L$2*$M$2*$N$2*E5926*1000/'Costo de tareas'!$B$14</f>
        <v>0</v>
      </c>
      <c r="H5926" s="16">
        <f>IF(G5926 &gt; 'Costo de tareas'!$B$13, 'Costo de tareas'!$B$13, IF(G5926 &lt; 'Costo de tareas'!$B$13*0.2, 0, 'Costo de tareas'!$B$13- G5926))</f>
        <v>0</v>
      </c>
      <c r="I5926" s="17">
        <f>IF(H5926=0,'Costo de tareas'!$B$13,'Costo de tareas'!$B$13-H5926)</f>
        <v>39.28055556</v>
      </c>
      <c r="J5926" s="2"/>
      <c r="K5926" s="2"/>
      <c r="P5926" s="2"/>
    </row>
    <row r="5927">
      <c r="A5927" s="3" t="s">
        <v>7731</v>
      </c>
      <c r="B5927" s="11" t="str">
        <f t="shared" si="1"/>
        <v>20220904</v>
      </c>
      <c r="C5927" s="12">
        <f t="shared" si="2"/>
        <v>44808</v>
      </c>
      <c r="D5927" s="3" t="str">
        <f t="shared" si="3"/>
        <v>21</v>
      </c>
      <c r="E5927" s="13">
        <v>0.0</v>
      </c>
      <c r="F5927" s="14">
        <f>'Costo de tareas'!$B$15</f>
        <v>0.1964027778</v>
      </c>
      <c r="G5927" s="15">
        <f>'Producción diaria'!$T$3*$L$2*$M$2*$N$2*E5927*1000/'Costo de tareas'!$B$14</f>
        <v>0</v>
      </c>
      <c r="H5927" s="16">
        <f>IF(G5927 &gt; 'Costo de tareas'!$B$13, 'Costo de tareas'!$B$13, IF(G5927 &lt; 'Costo de tareas'!$B$13*0.2, 0, 'Costo de tareas'!$B$13- G5927))</f>
        <v>0</v>
      </c>
      <c r="I5927" s="17">
        <f>IF(H5927=0,'Costo de tareas'!$B$13,'Costo de tareas'!$B$13-H5927)</f>
        <v>39.28055556</v>
      </c>
      <c r="J5927" s="2"/>
      <c r="K5927" s="2"/>
      <c r="P5927" s="2"/>
    </row>
    <row r="5928">
      <c r="A5928" s="3" t="s">
        <v>7732</v>
      </c>
      <c r="B5928" s="11" t="str">
        <f t="shared" si="1"/>
        <v>20220904</v>
      </c>
      <c r="C5928" s="12">
        <f t="shared" si="2"/>
        <v>44808</v>
      </c>
      <c r="D5928" s="3" t="str">
        <f t="shared" si="3"/>
        <v>22</v>
      </c>
      <c r="E5928" s="13">
        <v>0.0</v>
      </c>
      <c r="F5928" s="14">
        <f>'Costo de tareas'!$B$15</f>
        <v>0.1964027778</v>
      </c>
      <c r="G5928" s="15">
        <f>'Producción diaria'!$T$3*$L$2*$M$2*$N$2*E5928*1000/'Costo de tareas'!$B$14</f>
        <v>0</v>
      </c>
      <c r="H5928" s="16">
        <f>IF(G5928 &gt; 'Costo de tareas'!$B$13, 'Costo de tareas'!$B$13, IF(G5928 &lt; 'Costo de tareas'!$B$13*0.2, 0, 'Costo de tareas'!$B$13- G5928))</f>
        <v>0</v>
      </c>
      <c r="I5928" s="17">
        <f>IF(H5928=0,'Costo de tareas'!$B$13,'Costo de tareas'!$B$13-H5928)</f>
        <v>39.28055556</v>
      </c>
      <c r="J5928" s="2"/>
      <c r="K5928" s="2"/>
      <c r="P5928" s="2"/>
    </row>
    <row r="5929">
      <c r="A5929" s="3" t="s">
        <v>7734</v>
      </c>
      <c r="B5929" s="11" t="str">
        <f t="shared" si="1"/>
        <v>20220904</v>
      </c>
      <c r="C5929" s="12">
        <f t="shared" si="2"/>
        <v>44808</v>
      </c>
      <c r="D5929" s="3" t="str">
        <f t="shared" si="3"/>
        <v>23</v>
      </c>
      <c r="E5929" s="13">
        <v>0.0</v>
      </c>
      <c r="F5929" s="14">
        <f>'Costo de tareas'!$B$15</f>
        <v>0.1964027778</v>
      </c>
      <c r="G5929" s="15">
        <f>'Producción diaria'!$T$3*$L$2*$M$2*$N$2*E5929*1000/'Costo de tareas'!$B$14</f>
        <v>0</v>
      </c>
      <c r="H5929" s="16">
        <f>IF(G5929 &gt; 'Costo de tareas'!$B$13, 'Costo de tareas'!$B$13, IF(G5929 &lt; 'Costo de tareas'!$B$13*0.2, 0, 'Costo de tareas'!$B$13- G5929))</f>
        <v>0</v>
      </c>
      <c r="I5929" s="17">
        <f>IF(H5929=0,'Costo de tareas'!$B$13,'Costo de tareas'!$B$13-H5929)</f>
        <v>39.28055556</v>
      </c>
      <c r="J5929" s="2"/>
      <c r="K5929" s="2"/>
      <c r="P5929" s="2"/>
    </row>
    <row r="5930">
      <c r="A5930" s="3" t="s">
        <v>7735</v>
      </c>
      <c r="B5930" s="11" t="str">
        <f t="shared" si="1"/>
        <v>20220905</v>
      </c>
      <c r="C5930" s="12">
        <f t="shared" si="2"/>
        <v>44809</v>
      </c>
      <c r="D5930" s="3" t="str">
        <f t="shared" si="3"/>
        <v>00</v>
      </c>
      <c r="E5930" s="13">
        <v>0.0</v>
      </c>
      <c r="F5930" s="14">
        <f>'Costo de tareas'!$B$15</f>
        <v>0.1964027778</v>
      </c>
      <c r="G5930" s="15">
        <f>'Producción diaria'!$T$3*$L$2*$M$2*$N$2*E5930*1000/'Costo de tareas'!$B$14</f>
        <v>0</v>
      </c>
      <c r="H5930" s="16">
        <f>IF(G5930 &gt; 'Costo de tareas'!$B$13, 'Costo de tareas'!$B$13, IF(G5930 &lt; 'Costo de tareas'!$B$13*0.2, 0, 'Costo de tareas'!$B$13- G5930))</f>
        <v>0</v>
      </c>
      <c r="I5930" s="17">
        <f>IF(H5930=0,'Costo de tareas'!$B$13,'Costo de tareas'!$B$13-H5930)</f>
        <v>39.28055556</v>
      </c>
      <c r="J5930" s="2"/>
      <c r="K5930" s="2"/>
      <c r="P5930" s="2"/>
    </row>
    <row r="5931">
      <c r="A5931" s="3" t="s">
        <v>7736</v>
      </c>
      <c r="B5931" s="11" t="str">
        <f t="shared" si="1"/>
        <v>20220905</v>
      </c>
      <c r="C5931" s="12">
        <f t="shared" si="2"/>
        <v>44809</v>
      </c>
      <c r="D5931" s="3" t="str">
        <f t="shared" si="3"/>
        <v>01</v>
      </c>
      <c r="E5931" s="13">
        <v>0.0</v>
      </c>
      <c r="F5931" s="14">
        <f>'Costo de tareas'!$B$15</f>
        <v>0.1964027778</v>
      </c>
      <c r="G5931" s="15">
        <f>'Producción diaria'!$T$3*$L$2*$M$2*$N$2*E5931*1000/'Costo de tareas'!$B$14</f>
        <v>0</v>
      </c>
      <c r="H5931" s="16">
        <f>IF(G5931 &gt; 'Costo de tareas'!$B$13, 'Costo de tareas'!$B$13, IF(G5931 &lt; 'Costo de tareas'!$B$13*0.2, 0, 'Costo de tareas'!$B$13- G5931))</f>
        <v>0</v>
      </c>
      <c r="I5931" s="17">
        <f>IF(H5931=0,'Costo de tareas'!$B$13,'Costo de tareas'!$B$13-H5931)</f>
        <v>39.28055556</v>
      </c>
      <c r="J5931" s="2"/>
      <c r="K5931" s="2"/>
      <c r="P5931" s="2"/>
    </row>
    <row r="5932">
      <c r="A5932" s="3" t="s">
        <v>7737</v>
      </c>
      <c r="B5932" s="11" t="str">
        <f t="shared" si="1"/>
        <v>20220905</v>
      </c>
      <c r="C5932" s="12">
        <f t="shared" si="2"/>
        <v>44809</v>
      </c>
      <c r="D5932" s="3" t="str">
        <f t="shared" si="3"/>
        <v>02</v>
      </c>
      <c r="E5932" s="13">
        <v>0.0</v>
      </c>
      <c r="F5932" s="14">
        <f>'Costo de tareas'!$B$15</f>
        <v>0.1964027778</v>
      </c>
      <c r="G5932" s="15">
        <f>'Producción diaria'!$T$3*$L$2*$M$2*$N$2*E5932*1000/'Costo de tareas'!$B$14</f>
        <v>0</v>
      </c>
      <c r="H5932" s="16">
        <f>IF(G5932 &gt; 'Costo de tareas'!$B$13, 'Costo de tareas'!$B$13, IF(G5932 &lt; 'Costo de tareas'!$B$13*0.2, 0, 'Costo de tareas'!$B$13- G5932))</f>
        <v>0</v>
      </c>
      <c r="I5932" s="17">
        <f>IF(H5932=0,'Costo de tareas'!$B$13,'Costo de tareas'!$B$13-H5932)</f>
        <v>39.28055556</v>
      </c>
      <c r="J5932" s="2"/>
      <c r="K5932" s="2"/>
      <c r="P5932" s="2"/>
    </row>
    <row r="5933">
      <c r="A5933" s="3" t="s">
        <v>7738</v>
      </c>
      <c r="B5933" s="11" t="str">
        <f t="shared" si="1"/>
        <v>20220905</v>
      </c>
      <c r="C5933" s="12">
        <f t="shared" si="2"/>
        <v>44809</v>
      </c>
      <c r="D5933" s="3" t="str">
        <f t="shared" si="3"/>
        <v>03</v>
      </c>
      <c r="E5933" s="13">
        <v>0.0</v>
      </c>
      <c r="F5933" s="14">
        <f>'Costo de tareas'!$B$15</f>
        <v>0.1964027778</v>
      </c>
      <c r="G5933" s="15">
        <f>'Producción diaria'!$T$3*$L$2*$M$2*$N$2*E5933*1000/'Costo de tareas'!$B$14</f>
        <v>0</v>
      </c>
      <c r="H5933" s="16">
        <f>IF(G5933 &gt; 'Costo de tareas'!$B$13, 'Costo de tareas'!$B$13, IF(G5933 &lt; 'Costo de tareas'!$B$13*0.2, 0, 'Costo de tareas'!$B$13- G5933))</f>
        <v>0</v>
      </c>
      <c r="I5933" s="17">
        <f>IF(H5933=0,'Costo de tareas'!$B$13,'Costo de tareas'!$B$13-H5933)</f>
        <v>39.28055556</v>
      </c>
      <c r="J5933" s="2"/>
      <c r="K5933" s="2"/>
      <c r="P5933" s="2"/>
    </row>
    <row r="5934">
      <c r="A5934" s="3" t="s">
        <v>7739</v>
      </c>
      <c r="B5934" s="11" t="str">
        <f t="shared" si="1"/>
        <v>20220905</v>
      </c>
      <c r="C5934" s="12">
        <f t="shared" si="2"/>
        <v>44809</v>
      </c>
      <c r="D5934" s="3" t="str">
        <f t="shared" si="3"/>
        <v>04</v>
      </c>
      <c r="E5934" s="13">
        <v>0.0</v>
      </c>
      <c r="F5934" s="14">
        <f>'Costo de tareas'!$B$15</f>
        <v>0.1964027778</v>
      </c>
      <c r="G5934" s="15">
        <f>'Producción diaria'!$T$3*$L$2*$M$2*$N$2*E5934*1000/'Costo de tareas'!$B$14</f>
        <v>0</v>
      </c>
      <c r="H5934" s="16">
        <f>IF(G5934 &gt; 'Costo de tareas'!$B$13, 'Costo de tareas'!$B$13, IF(G5934 &lt; 'Costo de tareas'!$B$13*0.2, 0, 'Costo de tareas'!$B$13- G5934))</f>
        <v>0</v>
      </c>
      <c r="I5934" s="17">
        <f>IF(H5934=0,'Costo de tareas'!$B$13,'Costo de tareas'!$B$13-H5934)</f>
        <v>39.28055556</v>
      </c>
      <c r="J5934" s="2"/>
      <c r="K5934" s="2"/>
      <c r="P5934" s="2"/>
    </row>
    <row r="5935">
      <c r="A5935" s="3" t="s">
        <v>7740</v>
      </c>
      <c r="B5935" s="11" t="str">
        <f t="shared" si="1"/>
        <v>20220905</v>
      </c>
      <c r="C5935" s="12">
        <f t="shared" si="2"/>
        <v>44809</v>
      </c>
      <c r="D5935" s="3" t="str">
        <f t="shared" si="3"/>
        <v>05</v>
      </c>
      <c r="E5935" s="13">
        <v>0.0</v>
      </c>
      <c r="F5935" s="14">
        <f>'Costo de tareas'!$B$15</f>
        <v>0.1964027778</v>
      </c>
      <c r="G5935" s="15">
        <f>'Producción diaria'!$T$3*$L$2*$M$2*$N$2*E5935*1000/'Costo de tareas'!$B$14</f>
        <v>0</v>
      </c>
      <c r="H5935" s="16">
        <f>IF(G5935 &gt; 'Costo de tareas'!$B$13, 'Costo de tareas'!$B$13, IF(G5935 &lt; 'Costo de tareas'!$B$13*0.2, 0, 'Costo de tareas'!$B$13- G5935))</f>
        <v>0</v>
      </c>
      <c r="I5935" s="17">
        <f>IF(H5935=0,'Costo de tareas'!$B$13,'Costo de tareas'!$B$13-H5935)</f>
        <v>39.28055556</v>
      </c>
      <c r="J5935" s="2"/>
      <c r="K5935" s="2"/>
      <c r="P5935" s="2"/>
    </row>
    <row r="5936">
      <c r="A5936" s="3" t="s">
        <v>7741</v>
      </c>
      <c r="B5936" s="11" t="str">
        <f t="shared" si="1"/>
        <v>20220905</v>
      </c>
      <c r="C5936" s="12">
        <f t="shared" si="2"/>
        <v>44809</v>
      </c>
      <c r="D5936" s="3" t="str">
        <f t="shared" si="3"/>
        <v>06</v>
      </c>
      <c r="E5936" s="13">
        <v>29.0</v>
      </c>
      <c r="F5936" s="14">
        <f>'Costo de tareas'!$B$15</f>
        <v>0.1964027778</v>
      </c>
      <c r="G5936" s="15">
        <f>'Producción diaria'!$T$3*$L$2*$M$2*$N$2*E5936*1000/'Costo de tareas'!$B$14</f>
        <v>43.60329612</v>
      </c>
      <c r="H5936" s="16">
        <f>IF(G5936 &gt; 'Costo de tareas'!$B$13, 'Costo de tareas'!$B$13, IF(G5936 &lt; 'Costo de tareas'!$B$13*0.2, 0, 'Costo de tareas'!$B$13- G5936))</f>
        <v>39.28055556</v>
      </c>
      <c r="I5936" s="17">
        <f>IF(H5936=0,'Costo de tareas'!$B$13,'Costo de tareas'!$B$13-H5936)</f>
        <v>0</v>
      </c>
      <c r="J5936" s="2"/>
      <c r="K5936" s="2"/>
      <c r="P5936" s="2"/>
    </row>
    <row r="5937">
      <c r="A5937" s="3" t="s">
        <v>7742</v>
      </c>
      <c r="B5937" s="11" t="str">
        <f t="shared" si="1"/>
        <v>20220905</v>
      </c>
      <c r="C5937" s="12">
        <f t="shared" si="2"/>
        <v>44809</v>
      </c>
      <c r="D5937" s="3" t="str">
        <f t="shared" si="3"/>
        <v>07</v>
      </c>
      <c r="E5937" s="13">
        <v>22.0</v>
      </c>
      <c r="F5937" s="14">
        <f>'Costo de tareas'!$B$15</f>
        <v>0.1964027778</v>
      </c>
      <c r="G5937" s="15">
        <f>'Producción diaria'!$T$3*$L$2*$M$2*$N$2*E5937*1000/'Costo de tareas'!$B$14</f>
        <v>33.07836257</v>
      </c>
      <c r="H5937" s="16">
        <f>IF(G5937 &gt; 'Costo de tareas'!$B$13, 'Costo de tareas'!$B$13, IF(G5937 &lt; 'Costo de tareas'!$B$13*0.2, 0, 'Costo de tareas'!$B$13- G5937))</f>
        <v>6.202192982</v>
      </c>
      <c r="I5937" s="17">
        <f>IF(H5937=0,'Costo de tareas'!$B$13,'Costo de tareas'!$B$13-H5937)</f>
        <v>33.07836257</v>
      </c>
      <c r="J5937" s="2"/>
      <c r="K5937" s="2"/>
      <c r="P5937" s="2"/>
    </row>
    <row r="5938">
      <c r="A5938" s="3" t="s">
        <v>7743</v>
      </c>
      <c r="B5938" s="11" t="str">
        <f t="shared" si="1"/>
        <v>20220905</v>
      </c>
      <c r="C5938" s="12">
        <f t="shared" si="2"/>
        <v>44809</v>
      </c>
      <c r="D5938" s="3" t="str">
        <f t="shared" si="3"/>
        <v>08</v>
      </c>
      <c r="E5938" s="13">
        <v>419.0</v>
      </c>
      <c r="F5938" s="14">
        <f>'Costo de tareas'!$B$15</f>
        <v>0.1964027778</v>
      </c>
      <c r="G5938" s="15">
        <f>'Producción diaria'!$T$3*$L$2*$M$2*$N$2*E5938*1000/'Costo de tareas'!$B$14</f>
        <v>629.9924508</v>
      </c>
      <c r="H5938" s="16">
        <f>IF(G5938 &gt; 'Costo de tareas'!$B$13, 'Costo de tareas'!$B$13, IF(G5938 &lt; 'Costo de tareas'!$B$13*0.2, 0, 'Costo de tareas'!$B$13- G5938))</f>
        <v>39.28055556</v>
      </c>
      <c r="I5938" s="17">
        <f>IF(H5938=0,'Costo de tareas'!$B$13,'Costo de tareas'!$B$13-H5938)</f>
        <v>0</v>
      </c>
      <c r="J5938" s="2"/>
      <c r="K5938" s="2"/>
      <c r="P5938" s="2"/>
    </row>
    <row r="5939">
      <c r="A5939" s="3" t="s">
        <v>7744</v>
      </c>
      <c r="B5939" s="11" t="str">
        <f t="shared" si="1"/>
        <v>20220905</v>
      </c>
      <c r="C5939" s="12">
        <f t="shared" si="2"/>
        <v>44809</v>
      </c>
      <c r="D5939" s="3" t="str">
        <f t="shared" si="3"/>
        <v>09</v>
      </c>
      <c r="E5939" s="13">
        <v>601.0</v>
      </c>
      <c r="F5939" s="14">
        <f>'Costo de tareas'!$B$15</f>
        <v>0.1964027778</v>
      </c>
      <c r="G5939" s="15">
        <f>'Producción diaria'!$T$3*$L$2*$M$2*$N$2*E5939*1000/'Costo de tareas'!$B$14</f>
        <v>903.640723</v>
      </c>
      <c r="H5939" s="16">
        <f>IF(G5939 &gt; 'Costo de tareas'!$B$13, 'Costo de tareas'!$B$13, IF(G5939 &lt; 'Costo de tareas'!$B$13*0.2, 0, 'Costo de tareas'!$B$13- G5939))</f>
        <v>39.28055556</v>
      </c>
      <c r="I5939" s="17">
        <f>IF(H5939=0,'Costo de tareas'!$B$13,'Costo de tareas'!$B$13-H5939)</f>
        <v>0</v>
      </c>
      <c r="J5939" s="2"/>
      <c r="K5939" s="2"/>
      <c r="P5939" s="2"/>
    </row>
    <row r="5940">
      <c r="A5940" s="3" t="s">
        <v>7745</v>
      </c>
      <c r="B5940" s="11" t="str">
        <f t="shared" si="1"/>
        <v>20220905</v>
      </c>
      <c r="C5940" s="12">
        <f t="shared" si="2"/>
        <v>44809</v>
      </c>
      <c r="D5940" s="3" t="str">
        <f t="shared" si="3"/>
        <v>10</v>
      </c>
      <c r="E5940" s="13">
        <v>744.0</v>
      </c>
      <c r="F5940" s="14">
        <f>'Costo de tareas'!$B$15</f>
        <v>0.1964027778</v>
      </c>
      <c r="G5940" s="15">
        <f>'Producción diaria'!$T$3*$L$2*$M$2*$N$2*E5940*1000/'Costo de tareas'!$B$14</f>
        <v>1118.65008</v>
      </c>
      <c r="H5940" s="16">
        <f>IF(G5940 &gt; 'Costo de tareas'!$B$13, 'Costo de tareas'!$B$13, IF(G5940 &lt; 'Costo de tareas'!$B$13*0.2, 0, 'Costo de tareas'!$B$13- G5940))</f>
        <v>39.28055556</v>
      </c>
      <c r="I5940" s="17">
        <f>IF(H5940=0,'Costo de tareas'!$B$13,'Costo de tareas'!$B$13-H5940)</f>
        <v>0</v>
      </c>
      <c r="J5940" s="2"/>
      <c r="K5940" s="2"/>
      <c r="P5940" s="2"/>
    </row>
    <row r="5941">
      <c r="A5941" s="3" t="s">
        <v>7746</v>
      </c>
      <c r="B5941" s="11" t="str">
        <f t="shared" si="1"/>
        <v>20220905</v>
      </c>
      <c r="C5941" s="12">
        <f t="shared" si="2"/>
        <v>44809</v>
      </c>
      <c r="D5941" s="3" t="str">
        <f t="shared" si="3"/>
        <v>11</v>
      </c>
      <c r="E5941" s="13">
        <v>829.0</v>
      </c>
      <c r="F5941" s="14">
        <f>'Costo de tareas'!$B$15</f>
        <v>0.1964027778</v>
      </c>
      <c r="G5941" s="15">
        <f>'Producción diaria'!$T$3*$L$2*$M$2*$N$2*E5941*1000/'Costo de tareas'!$B$14</f>
        <v>1246.452844</v>
      </c>
      <c r="H5941" s="16">
        <f>IF(G5941 &gt; 'Costo de tareas'!$B$13, 'Costo de tareas'!$B$13, IF(G5941 &lt; 'Costo de tareas'!$B$13*0.2, 0, 'Costo de tareas'!$B$13- G5941))</f>
        <v>39.28055556</v>
      </c>
      <c r="I5941" s="17">
        <f>IF(H5941=0,'Costo de tareas'!$B$13,'Costo de tareas'!$B$13-H5941)</f>
        <v>0</v>
      </c>
      <c r="J5941" s="2"/>
      <c r="K5941" s="2"/>
      <c r="P5941" s="2"/>
    </row>
    <row r="5942">
      <c r="A5942" s="3" t="s">
        <v>7747</v>
      </c>
      <c r="B5942" s="11" t="str">
        <f t="shared" si="1"/>
        <v>20220905</v>
      </c>
      <c r="C5942" s="12">
        <f t="shared" si="2"/>
        <v>44809</v>
      </c>
      <c r="D5942" s="3" t="str">
        <f t="shared" si="3"/>
        <v>12</v>
      </c>
      <c r="E5942" s="13">
        <v>851.0</v>
      </c>
      <c r="F5942" s="14">
        <f>'Costo de tareas'!$B$15</f>
        <v>0.1964027778</v>
      </c>
      <c r="G5942" s="15">
        <f>'Producción diaria'!$T$3*$L$2*$M$2*$N$2*E5942*1000/'Costo de tareas'!$B$14</f>
        <v>1279.531207</v>
      </c>
      <c r="H5942" s="16">
        <f>IF(G5942 &gt; 'Costo de tareas'!$B$13, 'Costo de tareas'!$B$13, IF(G5942 &lt; 'Costo de tareas'!$B$13*0.2, 0, 'Costo de tareas'!$B$13- G5942))</f>
        <v>39.28055556</v>
      </c>
      <c r="I5942" s="17">
        <f>IF(H5942=0,'Costo de tareas'!$B$13,'Costo de tareas'!$B$13-H5942)</f>
        <v>0</v>
      </c>
      <c r="J5942" s="2"/>
      <c r="K5942" s="2"/>
      <c r="P5942" s="2"/>
    </row>
    <row r="5943">
      <c r="A5943" s="3" t="s">
        <v>7748</v>
      </c>
      <c r="B5943" s="11" t="str">
        <f t="shared" si="1"/>
        <v>20220905</v>
      </c>
      <c r="C5943" s="12">
        <f t="shared" si="2"/>
        <v>44809</v>
      </c>
      <c r="D5943" s="3" t="str">
        <f t="shared" si="3"/>
        <v>13</v>
      </c>
      <c r="E5943" s="13">
        <v>848.0</v>
      </c>
      <c r="F5943" s="14">
        <f>'Costo de tareas'!$B$15</f>
        <v>0.1964027778</v>
      </c>
      <c r="G5943" s="15">
        <f>'Producción diaria'!$T$3*$L$2*$M$2*$N$2*E5943*1000/'Costo de tareas'!$B$14</f>
        <v>1275.020521</v>
      </c>
      <c r="H5943" s="16">
        <f>IF(G5943 &gt; 'Costo de tareas'!$B$13, 'Costo de tareas'!$B$13, IF(G5943 &lt; 'Costo de tareas'!$B$13*0.2, 0, 'Costo de tareas'!$B$13- G5943))</f>
        <v>39.28055556</v>
      </c>
      <c r="I5943" s="17">
        <f>IF(H5943=0,'Costo de tareas'!$B$13,'Costo de tareas'!$B$13-H5943)</f>
        <v>0</v>
      </c>
      <c r="J5943" s="2"/>
      <c r="K5943" s="2"/>
      <c r="P5943" s="2"/>
    </row>
    <row r="5944">
      <c r="A5944" s="3" t="s">
        <v>7749</v>
      </c>
      <c r="B5944" s="11" t="str">
        <f t="shared" si="1"/>
        <v>20220905</v>
      </c>
      <c r="C5944" s="12">
        <f t="shared" si="2"/>
        <v>44809</v>
      </c>
      <c r="D5944" s="3" t="str">
        <f t="shared" si="3"/>
        <v>14</v>
      </c>
      <c r="E5944" s="13">
        <v>765.0</v>
      </c>
      <c r="F5944" s="14">
        <f>'Costo de tareas'!$B$15</f>
        <v>0.1964027778</v>
      </c>
      <c r="G5944" s="15">
        <f>'Producción diaria'!$T$3*$L$2*$M$2*$N$2*E5944*1000/'Costo de tareas'!$B$14</f>
        <v>1150.22488</v>
      </c>
      <c r="H5944" s="16">
        <f>IF(G5944 &gt; 'Costo de tareas'!$B$13, 'Costo de tareas'!$B$13, IF(G5944 &lt; 'Costo de tareas'!$B$13*0.2, 0, 'Costo de tareas'!$B$13- G5944))</f>
        <v>39.28055556</v>
      </c>
      <c r="I5944" s="17">
        <f>IF(H5944=0,'Costo de tareas'!$B$13,'Costo de tareas'!$B$13-H5944)</f>
        <v>0</v>
      </c>
      <c r="J5944" s="2"/>
      <c r="K5944" s="2"/>
      <c r="P5944" s="2"/>
    </row>
    <row r="5945">
      <c r="A5945" s="3" t="s">
        <v>7750</v>
      </c>
      <c r="B5945" s="11" t="str">
        <f t="shared" si="1"/>
        <v>20220905</v>
      </c>
      <c r="C5945" s="12">
        <f t="shared" si="2"/>
        <v>44809</v>
      </c>
      <c r="D5945" s="3" t="str">
        <f t="shared" si="3"/>
        <v>15</v>
      </c>
      <c r="E5945" s="13">
        <v>625.0</v>
      </c>
      <c r="F5945" s="14">
        <f>'Costo de tareas'!$B$15</f>
        <v>0.1964027778</v>
      </c>
      <c r="G5945" s="15">
        <f>'Producción diaria'!$T$3*$L$2*$M$2*$N$2*E5945*1000/'Costo de tareas'!$B$14</f>
        <v>939.7262095</v>
      </c>
      <c r="H5945" s="16">
        <f>IF(G5945 &gt; 'Costo de tareas'!$B$13, 'Costo de tareas'!$B$13, IF(G5945 &lt; 'Costo de tareas'!$B$13*0.2, 0, 'Costo de tareas'!$B$13- G5945))</f>
        <v>39.28055556</v>
      </c>
      <c r="I5945" s="17">
        <f>IF(H5945=0,'Costo de tareas'!$B$13,'Costo de tareas'!$B$13-H5945)</f>
        <v>0</v>
      </c>
      <c r="J5945" s="2"/>
      <c r="K5945" s="2"/>
      <c r="P5945" s="2"/>
    </row>
    <row r="5946">
      <c r="A5946" s="3" t="s">
        <v>7751</v>
      </c>
      <c r="B5946" s="11" t="str">
        <f t="shared" si="1"/>
        <v>20220905</v>
      </c>
      <c r="C5946" s="12">
        <f t="shared" si="2"/>
        <v>44809</v>
      </c>
      <c r="D5946" s="3" t="str">
        <f t="shared" si="3"/>
        <v>16</v>
      </c>
      <c r="E5946" s="13">
        <v>446.0</v>
      </c>
      <c r="F5946" s="14">
        <f>'Costo de tareas'!$B$15</f>
        <v>0.1964027778</v>
      </c>
      <c r="G5946" s="15">
        <f>'Producción diaria'!$T$3*$L$2*$M$2*$N$2*E5946*1000/'Costo de tareas'!$B$14</f>
        <v>670.5886231</v>
      </c>
      <c r="H5946" s="16">
        <f>IF(G5946 &gt; 'Costo de tareas'!$B$13, 'Costo de tareas'!$B$13, IF(G5946 &lt; 'Costo de tareas'!$B$13*0.2, 0, 'Costo de tareas'!$B$13- G5946))</f>
        <v>39.28055556</v>
      </c>
      <c r="I5946" s="17">
        <f>IF(H5946=0,'Costo de tareas'!$B$13,'Costo de tareas'!$B$13-H5946)</f>
        <v>0</v>
      </c>
      <c r="J5946" s="2"/>
      <c r="K5946" s="2"/>
      <c r="P5946" s="2"/>
    </row>
    <row r="5947">
      <c r="A5947" s="3" t="s">
        <v>7752</v>
      </c>
      <c r="B5947" s="11" t="str">
        <f t="shared" si="1"/>
        <v>20220905</v>
      </c>
      <c r="C5947" s="12">
        <f t="shared" si="2"/>
        <v>44809</v>
      </c>
      <c r="D5947" s="3" t="str">
        <f t="shared" si="3"/>
        <v>17</v>
      </c>
      <c r="E5947" s="13">
        <v>244.0</v>
      </c>
      <c r="F5947" s="14">
        <f>'Costo de tareas'!$B$15</f>
        <v>0.1964027778</v>
      </c>
      <c r="G5947" s="15">
        <f>'Producción diaria'!$T$3*$L$2*$M$2*$N$2*E5947*1000/'Costo de tareas'!$B$14</f>
        <v>366.8691122</v>
      </c>
      <c r="H5947" s="16">
        <f>IF(G5947 &gt; 'Costo de tareas'!$B$13, 'Costo de tareas'!$B$13, IF(G5947 &lt; 'Costo de tareas'!$B$13*0.2, 0, 'Costo de tareas'!$B$13- G5947))</f>
        <v>39.28055556</v>
      </c>
      <c r="I5947" s="17">
        <f>IF(H5947=0,'Costo de tareas'!$B$13,'Costo de tareas'!$B$13-H5947)</f>
        <v>0</v>
      </c>
      <c r="J5947" s="2"/>
      <c r="K5947" s="2"/>
      <c r="P5947" s="2"/>
    </row>
    <row r="5948">
      <c r="A5948" s="3" t="s">
        <v>7753</v>
      </c>
      <c r="B5948" s="11" t="str">
        <f t="shared" si="1"/>
        <v>20220905</v>
      </c>
      <c r="C5948" s="12">
        <f t="shared" si="2"/>
        <v>44809</v>
      </c>
      <c r="D5948" s="3" t="str">
        <f t="shared" si="3"/>
        <v>18</v>
      </c>
      <c r="E5948" s="13">
        <v>51.0</v>
      </c>
      <c r="F5948" s="14">
        <f>'Costo de tareas'!$B$15</f>
        <v>0.1964027778</v>
      </c>
      <c r="G5948" s="15">
        <f>'Producción diaria'!$T$3*$L$2*$M$2*$N$2*E5948*1000/'Costo de tareas'!$B$14</f>
        <v>76.68165869</v>
      </c>
      <c r="H5948" s="16">
        <f>IF(G5948 &gt; 'Costo de tareas'!$B$13, 'Costo de tareas'!$B$13, IF(G5948 &lt; 'Costo de tareas'!$B$13*0.2, 0, 'Costo de tareas'!$B$13- G5948))</f>
        <v>39.28055556</v>
      </c>
      <c r="I5948" s="17">
        <f>IF(H5948=0,'Costo de tareas'!$B$13,'Costo de tareas'!$B$13-H5948)</f>
        <v>0</v>
      </c>
      <c r="J5948" s="2"/>
      <c r="K5948" s="2"/>
      <c r="P5948" s="2"/>
    </row>
    <row r="5949">
      <c r="A5949" s="3" t="s">
        <v>7754</v>
      </c>
      <c r="B5949" s="11" t="str">
        <f t="shared" si="1"/>
        <v>20220905</v>
      </c>
      <c r="C5949" s="12">
        <f t="shared" si="2"/>
        <v>44809</v>
      </c>
      <c r="D5949" s="3" t="str">
        <f t="shared" si="3"/>
        <v>19</v>
      </c>
      <c r="E5949" s="13">
        <v>0.0</v>
      </c>
      <c r="F5949" s="14">
        <f>'Costo de tareas'!$B$15</f>
        <v>0.1964027778</v>
      </c>
      <c r="G5949" s="15">
        <f>'Producción diaria'!$T$3*$L$2*$M$2*$N$2*E5949*1000/'Costo de tareas'!$B$14</f>
        <v>0</v>
      </c>
      <c r="H5949" s="16">
        <f>IF(G5949 &gt; 'Costo de tareas'!$B$13, 'Costo de tareas'!$B$13, IF(G5949 &lt; 'Costo de tareas'!$B$13*0.2, 0, 'Costo de tareas'!$B$13- G5949))</f>
        <v>0</v>
      </c>
      <c r="I5949" s="17">
        <f>IF(H5949=0,'Costo de tareas'!$B$13,'Costo de tareas'!$B$13-H5949)</f>
        <v>39.28055556</v>
      </c>
      <c r="J5949" s="2"/>
      <c r="K5949" s="2"/>
      <c r="P5949" s="2"/>
    </row>
    <row r="5950">
      <c r="A5950" s="3" t="s">
        <v>7755</v>
      </c>
      <c r="B5950" s="11" t="str">
        <f t="shared" si="1"/>
        <v>20220905</v>
      </c>
      <c r="C5950" s="12">
        <f t="shared" si="2"/>
        <v>44809</v>
      </c>
      <c r="D5950" s="3" t="str">
        <f t="shared" si="3"/>
        <v>20</v>
      </c>
      <c r="E5950" s="13">
        <v>0.0</v>
      </c>
      <c r="F5950" s="14">
        <f>'Costo de tareas'!$B$15</f>
        <v>0.1964027778</v>
      </c>
      <c r="G5950" s="15">
        <f>'Producción diaria'!$T$3*$L$2*$M$2*$N$2*E5950*1000/'Costo de tareas'!$B$14</f>
        <v>0</v>
      </c>
      <c r="H5950" s="16">
        <f>IF(G5950 &gt; 'Costo de tareas'!$B$13, 'Costo de tareas'!$B$13, IF(G5950 &lt; 'Costo de tareas'!$B$13*0.2, 0, 'Costo de tareas'!$B$13- G5950))</f>
        <v>0</v>
      </c>
      <c r="I5950" s="17">
        <f>IF(H5950=0,'Costo de tareas'!$B$13,'Costo de tareas'!$B$13-H5950)</f>
        <v>39.28055556</v>
      </c>
      <c r="J5950" s="2"/>
      <c r="K5950" s="2"/>
      <c r="P5950" s="2"/>
    </row>
    <row r="5951">
      <c r="A5951" s="3" t="s">
        <v>7756</v>
      </c>
      <c r="B5951" s="11" t="str">
        <f t="shared" si="1"/>
        <v>20220905</v>
      </c>
      <c r="C5951" s="12">
        <f t="shared" si="2"/>
        <v>44809</v>
      </c>
      <c r="D5951" s="3" t="str">
        <f t="shared" si="3"/>
        <v>21</v>
      </c>
      <c r="E5951" s="13">
        <v>0.0</v>
      </c>
      <c r="F5951" s="14">
        <f>'Costo de tareas'!$B$15</f>
        <v>0.1964027778</v>
      </c>
      <c r="G5951" s="15">
        <f>'Producción diaria'!$T$3*$L$2*$M$2*$N$2*E5951*1000/'Costo de tareas'!$B$14</f>
        <v>0</v>
      </c>
      <c r="H5951" s="16">
        <f>IF(G5951 &gt; 'Costo de tareas'!$B$13, 'Costo de tareas'!$B$13, IF(G5951 &lt; 'Costo de tareas'!$B$13*0.2, 0, 'Costo de tareas'!$B$13- G5951))</f>
        <v>0</v>
      </c>
      <c r="I5951" s="17">
        <f>IF(H5951=0,'Costo de tareas'!$B$13,'Costo de tareas'!$B$13-H5951)</f>
        <v>39.28055556</v>
      </c>
      <c r="J5951" s="2"/>
      <c r="K5951" s="2"/>
      <c r="P5951" s="2"/>
    </row>
    <row r="5952">
      <c r="A5952" s="3" t="s">
        <v>7757</v>
      </c>
      <c r="B5952" s="11" t="str">
        <f t="shared" si="1"/>
        <v>20220905</v>
      </c>
      <c r="C5952" s="12">
        <f t="shared" si="2"/>
        <v>44809</v>
      </c>
      <c r="D5952" s="3" t="str">
        <f t="shared" si="3"/>
        <v>22</v>
      </c>
      <c r="E5952" s="13">
        <v>0.0</v>
      </c>
      <c r="F5952" s="14">
        <f>'Costo de tareas'!$B$15</f>
        <v>0.1964027778</v>
      </c>
      <c r="G5952" s="15">
        <f>'Producción diaria'!$T$3*$L$2*$M$2*$N$2*E5952*1000/'Costo de tareas'!$B$14</f>
        <v>0</v>
      </c>
      <c r="H5952" s="16">
        <f>IF(G5952 &gt; 'Costo de tareas'!$B$13, 'Costo de tareas'!$B$13, IF(G5952 &lt; 'Costo de tareas'!$B$13*0.2, 0, 'Costo de tareas'!$B$13- G5952))</f>
        <v>0</v>
      </c>
      <c r="I5952" s="17">
        <f>IF(H5952=0,'Costo de tareas'!$B$13,'Costo de tareas'!$B$13-H5952)</f>
        <v>39.28055556</v>
      </c>
      <c r="J5952" s="2"/>
      <c r="K5952" s="2"/>
      <c r="P5952" s="2"/>
    </row>
    <row r="5953">
      <c r="A5953" s="3" t="s">
        <v>7758</v>
      </c>
      <c r="B5953" s="11" t="str">
        <f t="shared" si="1"/>
        <v>20220905</v>
      </c>
      <c r="C5953" s="12">
        <f t="shared" si="2"/>
        <v>44809</v>
      </c>
      <c r="D5953" s="3" t="str">
        <f t="shared" si="3"/>
        <v>23</v>
      </c>
      <c r="E5953" s="13">
        <v>0.0</v>
      </c>
      <c r="F5953" s="14">
        <f>'Costo de tareas'!$B$15</f>
        <v>0.1964027778</v>
      </c>
      <c r="G5953" s="15">
        <f>'Producción diaria'!$T$3*$L$2*$M$2*$N$2*E5953*1000/'Costo de tareas'!$B$14</f>
        <v>0</v>
      </c>
      <c r="H5953" s="16">
        <f>IF(G5953 &gt; 'Costo de tareas'!$B$13, 'Costo de tareas'!$B$13, IF(G5953 &lt; 'Costo de tareas'!$B$13*0.2, 0, 'Costo de tareas'!$B$13- G5953))</f>
        <v>0</v>
      </c>
      <c r="I5953" s="17">
        <f>IF(H5953=0,'Costo de tareas'!$B$13,'Costo de tareas'!$B$13-H5953)</f>
        <v>39.28055556</v>
      </c>
      <c r="J5953" s="2"/>
      <c r="K5953" s="2"/>
      <c r="P5953" s="2"/>
    </row>
    <row r="5954">
      <c r="A5954" s="3" t="s">
        <v>7759</v>
      </c>
      <c r="B5954" s="11" t="str">
        <f t="shared" si="1"/>
        <v>20220906</v>
      </c>
      <c r="C5954" s="12">
        <f t="shared" si="2"/>
        <v>44810</v>
      </c>
      <c r="D5954" s="3" t="str">
        <f t="shared" si="3"/>
        <v>00</v>
      </c>
      <c r="E5954" s="13">
        <v>0.0</v>
      </c>
      <c r="F5954" s="14">
        <f>'Costo de tareas'!$B$15</f>
        <v>0.1964027778</v>
      </c>
      <c r="G5954" s="15">
        <f>'Producción diaria'!$T$3*$L$2*$M$2*$N$2*E5954*1000/'Costo de tareas'!$B$14</f>
        <v>0</v>
      </c>
      <c r="H5954" s="16">
        <f>IF(G5954 &gt; 'Costo de tareas'!$B$13, 'Costo de tareas'!$B$13, IF(G5954 &lt; 'Costo de tareas'!$B$13*0.2, 0, 'Costo de tareas'!$B$13- G5954))</f>
        <v>0</v>
      </c>
      <c r="I5954" s="17">
        <f>IF(H5954=0,'Costo de tareas'!$B$13,'Costo de tareas'!$B$13-H5954)</f>
        <v>39.28055556</v>
      </c>
      <c r="J5954" s="2"/>
      <c r="K5954" s="2"/>
      <c r="P5954" s="2"/>
    </row>
    <row r="5955">
      <c r="A5955" s="3" t="s">
        <v>7760</v>
      </c>
      <c r="B5955" s="11" t="str">
        <f t="shared" si="1"/>
        <v>20220906</v>
      </c>
      <c r="C5955" s="12">
        <f t="shared" si="2"/>
        <v>44810</v>
      </c>
      <c r="D5955" s="3" t="str">
        <f t="shared" si="3"/>
        <v>01</v>
      </c>
      <c r="E5955" s="13">
        <v>0.0</v>
      </c>
      <c r="F5955" s="14">
        <f>'Costo de tareas'!$B$15</f>
        <v>0.1964027778</v>
      </c>
      <c r="G5955" s="15">
        <f>'Producción diaria'!$T$3*$L$2*$M$2*$N$2*E5955*1000/'Costo de tareas'!$B$14</f>
        <v>0</v>
      </c>
      <c r="H5955" s="16">
        <f>IF(G5955 &gt; 'Costo de tareas'!$B$13, 'Costo de tareas'!$B$13, IF(G5955 &lt; 'Costo de tareas'!$B$13*0.2, 0, 'Costo de tareas'!$B$13- G5955))</f>
        <v>0</v>
      </c>
      <c r="I5955" s="17">
        <f>IF(H5955=0,'Costo de tareas'!$B$13,'Costo de tareas'!$B$13-H5955)</f>
        <v>39.28055556</v>
      </c>
      <c r="J5955" s="2"/>
      <c r="K5955" s="2"/>
      <c r="P5955" s="2"/>
    </row>
    <row r="5956">
      <c r="A5956" s="3" t="s">
        <v>7761</v>
      </c>
      <c r="B5956" s="11" t="str">
        <f t="shared" si="1"/>
        <v>20220906</v>
      </c>
      <c r="C5956" s="12">
        <f t="shared" si="2"/>
        <v>44810</v>
      </c>
      <c r="D5956" s="3" t="str">
        <f t="shared" si="3"/>
        <v>02</v>
      </c>
      <c r="E5956" s="13">
        <v>0.0</v>
      </c>
      <c r="F5956" s="14">
        <f>'Costo de tareas'!$B$15</f>
        <v>0.1964027778</v>
      </c>
      <c r="G5956" s="15">
        <f>'Producción diaria'!$T$3*$L$2*$M$2*$N$2*E5956*1000/'Costo de tareas'!$B$14</f>
        <v>0</v>
      </c>
      <c r="H5956" s="16">
        <f>IF(G5956 &gt; 'Costo de tareas'!$B$13, 'Costo de tareas'!$B$13, IF(G5956 &lt; 'Costo de tareas'!$B$13*0.2, 0, 'Costo de tareas'!$B$13- G5956))</f>
        <v>0</v>
      </c>
      <c r="I5956" s="17">
        <f>IF(H5956=0,'Costo de tareas'!$B$13,'Costo de tareas'!$B$13-H5956)</f>
        <v>39.28055556</v>
      </c>
      <c r="J5956" s="2"/>
      <c r="K5956" s="2"/>
      <c r="P5956" s="2"/>
    </row>
    <row r="5957">
      <c r="A5957" s="3" t="s">
        <v>7762</v>
      </c>
      <c r="B5957" s="11" t="str">
        <f t="shared" si="1"/>
        <v>20220906</v>
      </c>
      <c r="C5957" s="12">
        <f t="shared" si="2"/>
        <v>44810</v>
      </c>
      <c r="D5957" s="3" t="str">
        <f t="shared" si="3"/>
        <v>03</v>
      </c>
      <c r="E5957" s="13">
        <v>0.0</v>
      </c>
      <c r="F5957" s="14">
        <f>'Costo de tareas'!$B$15</f>
        <v>0.1964027778</v>
      </c>
      <c r="G5957" s="15">
        <f>'Producción diaria'!$T$3*$L$2*$M$2*$N$2*E5957*1000/'Costo de tareas'!$B$14</f>
        <v>0</v>
      </c>
      <c r="H5957" s="16">
        <f>IF(G5957 &gt; 'Costo de tareas'!$B$13, 'Costo de tareas'!$B$13, IF(G5957 &lt; 'Costo de tareas'!$B$13*0.2, 0, 'Costo de tareas'!$B$13- G5957))</f>
        <v>0</v>
      </c>
      <c r="I5957" s="17">
        <f>IF(H5957=0,'Costo de tareas'!$B$13,'Costo de tareas'!$B$13-H5957)</f>
        <v>39.28055556</v>
      </c>
      <c r="J5957" s="2"/>
      <c r="K5957" s="2"/>
      <c r="P5957" s="2"/>
    </row>
    <row r="5958">
      <c r="A5958" s="3" t="s">
        <v>7764</v>
      </c>
      <c r="B5958" s="11" t="str">
        <f t="shared" si="1"/>
        <v>20220906</v>
      </c>
      <c r="C5958" s="12">
        <f t="shared" si="2"/>
        <v>44810</v>
      </c>
      <c r="D5958" s="3" t="str">
        <f t="shared" si="3"/>
        <v>04</v>
      </c>
      <c r="E5958" s="13">
        <v>0.0</v>
      </c>
      <c r="F5958" s="14">
        <f>'Costo de tareas'!$B$15</f>
        <v>0.1964027778</v>
      </c>
      <c r="G5958" s="15">
        <f>'Producción diaria'!$T$3*$L$2*$M$2*$N$2*E5958*1000/'Costo de tareas'!$B$14</f>
        <v>0</v>
      </c>
      <c r="H5958" s="16">
        <f>IF(G5958 &gt; 'Costo de tareas'!$B$13, 'Costo de tareas'!$B$13, IF(G5958 &lt; 'Costo de tareas'!$B$13*0.2, 0, 'Costo de tareas'!$B$13- G5958))</f>
        <v>0</v>
      </c>
      <c r="I5958" s="17">
        <f>IF(H5958=0,'Costo de tareas'!$B$13,'Costo de tareas'!$B$13-H5958)</f>
        <v>39.28055556</v>
      </c>
      <c r="J5958" s="2"/>
      <c r="K5958" s="2"/>
      <c r="P5958" s="2"/>
    </row>
    <row r="5959">
      <c r="A5959" s="3" t="s">
        <v>7766</v>
      </c>
      <c r="B5959" s="11" t="str">
        <f t="shared" si="1"/>
        <v>20220906</v>
      </c>
      <c r="C5959" s="12">
        <f t="shared" si="2"/>
        <v>44810</v>
      </c>
      <c r="D5959" s="3" t="str">
        <f t="shared" si="3"/>
        <v>05</v>
      </c>
      <c r="E5959" s="13">
        <v>0.0</v>
      </c>
      <c r="F5959" s="14">
        <f>'Costo de tareas'!$B$15</f>
        <v>0.1964027778</v>
      </c>
      <c r="G5959" s="15">
        <f>'Producción diaria'!$T$3*$L$2*$M$2*$N$2*E5959*1000/'Costo de tareas'!$B$14</f>
        <v>0</v>
      </c>
      <c r="H5959" s="16">
        <f>IF(G5959 &gt; 'Costo de tareas'!$B$13, 'Costo de tareas'!$B$13, IF(G5959 &lt; 'Costo de tareas'!$B$13*0.2, 0, 'Costo de tareas'!$B$13- G5959))</f>
        <v>0</v>
      </c>
      <c r="I5959" s="17">
        <f>IF(H5959=0,'Costo de tareas'!$B$13,'Costo de tareas'!$B$13-H5959)</f>
        <v>39.28055556</v>
      </c>
      <c r="J5959" s="2"/>
      <c r="K5959" s="2"/>
      <c r="P5959" s="2"/>
    </row>
    <row r="5960">
      <c r="A5960" s="3" t="s">
        <v>7768</v>
      </c>
      <c r="B5960" s="11" t="str">
        <f t="shared" si="1"/>
        <v>20220906</v>
      </c>
      <c r="C5960" s="12">
        <f t="shared" si="2"/>
        <v>44810</v>
      </c>
      <c r="D5960" s="3" t="str">
        <f t="shared" si="3"/>
        <v>06</v>
      </c>
      <c r="E5960" s="13">
        <v>27.0</v>
      </c>
      <c r="F5960" s="14">
        <f>'Costo de tareas'!$B$15</f>
        <v>0.1964027778</v>
      </c>
      <c r="G5960" s="15">
        <f>'Producción diaria'!$T$3*$L$2*$M$2*$N$2*E5960*1000/'Costo de tareas'!$B$14</f>
        <v>40.59617225</v>
      </c>
      <c r="H5960" s="16">
        <f>IF(G5960 &gt; 'Costo de tareas'!$B$13, 'Costo de tareas'!$B$13, IF(G5960 &lt; 'Costo de tareas'!$B$13*0.2, 0, 'Costo de tareas'!$B$13- G5960))</f>
        <v>39.28055556</v>
      </c>
      <c r="I5960" s="17">
        <f>IF(H5960=0,'Costo de tareas'!$B$13,'Costo de tareas'!$B$13-H5960)</f>
        <v>0</v>
      </c>
      <c r="J5960" s="2"/>
      <c r="K5960" s="2"/>
      <c r="P5960" s="2"/>
    </row>
    <row r="5961">
      <c r="A5961" s="3" t="s">
        <v>7769</v>
      </c>
      <c r="B5961" s="11" t="str">
        <f t="shared" si="1"/>
        <v>20220906</v>
      </c>
      <c r="C5961" s="12">
        <f t="shared" si="2"/>
        <v>44810</v>
      </c>
      <c r="D5961" s="3" t="str">
        <f t="shared" si="3"/>
        <v>07</v>
      </c>
      <c r="E5961" s="13">
        <v>314.0</v>
      </c>
      <c r="F5961" s="14">
        <f>'Costo de tareas'!$B$15</f>
        <v>0.1964027778</v>
      </c>
      <c r="G5961" s="15">
        <f>'Producción diaria'!$T$3*$L$2*$M$2*$N$2*E5961*1000/'Costo de tareas'!$B$14</f>
        <v>472.1184476</v>
      </c>
      <c r="H5961" s="16">
        <f>IF(G5961 &gt; 'Costo de tareas'!$B$13, 'Costo de tareas'!$B$13, IF(G5961 &lt; 'Costo de tareas'!$B$13*0.2, 0, 'Costo de tareas'!$B$13- G5961))</f>
        <v>39.28055556</v>
      </c>
      <c r="I5961" s="17">
        <f>IF(H5961=0,'Costo de tareas'!$B$13,'Costo de tareas'!$B$13-H5961)</f>
        <v>0</v>
      </c>
      <c r="J5961" s="2"/>
      <c r="K5961" s="2"/>
      <c r="P5961" s="2"/>
    </row>
    <row r="5962">
      <c r="A5962" s="3" t="s">
        <v>7770</v>
      </c>
      <c r="B5962" s="11" t="str">
        <f t="shared" si="1"/>
        <v>20220906</v>
      </c>
      <c r="C5962" s="12">
        <f t="shared" si="2"/>
        <v>44810</v>
      </c>
      <c r="D5962" s="3" t="str">
        <f t="shared" si="3"/>
        <v>08</v>
      </c>
      <c r="E5962" s="13">
        <v>416.0</v>
      </c>
      <c r="F5962" s="14">
        <f>'Costo de tareas'!$B$15</f>
        <v>0.1964027778</v>
      </c>
      <c r="G5962" s="15">
        <f>'Producción diaria'!$T$3*$L$2*$M$2*$N$2*E5962*1000/'Costo de tareas'!$B$14</f>
        <v>625.481765</v>
      </c>
      <c r="H5962" s="16">
        <f>IF(G5962 &gt; 'Costo de tareas'!$B$13, 'Costo de tareas'!$B$13, IF(G5962 &lt; 'Costo de tareas'!$B$13*0.2, 0, 'Costo de tareas'!$B$13- G5962))</f>
        <v>39.28055556</v>
      </c>
      <c r="I5962" s="17">
        <f>IF(H5962=0,'Costo de tareas'!$B$13,'Costo de tareas'!$B$13-H5962)</f>
        <v>0</v>
      </c>
      <c r="J5962" s="2"/>
      <c r="K5962" s="2"/>
      <c r="P5962" s="2"/>
    </row>
    <row r="5963">
      <c r="A5963" s="3" t="s">
        <v>7772</v>
      </c>
      <c r="B5963" s="11" t="str">
        <f t="shared" si="1"/>
        <v>20220906</v>
      </c>
      <c r="C5963" s="12">
        <f t="shared" si="2"/>
        <v>44810</v>
      </c>
      <c r="D5963" s="3" t="str">
        <f t="shared" si="3"/>
        <v>09</v>
      </c>
      <c r="E5963" s="13">
        <v>595.0</v>
      </c>
      <c r="F5963" s="14">
        <f>'Costo de tareas'!$B$15</f>
        <v>0.1964027778</v>
      </c>
      <c r="G5963" s="15">
        <f>'Producción diaria'!$T$3*$L$2*$M$2*$N$2*E5963*1000/'Costo de tareas'!$B$14</f>
        <v>894.6193514</v>
      </c>
      <c r="H5963" s="16">
        <f>IF(G5963 &gt; 'Costo de tareas'!$B$13, 'Costo de tareas'!$B$13, IF(G5963 &lt; 'Costo de tareas'!$B$13*0.2, 0, 'Costo de tareas'!$B$13- G5963))</f>
        <v>39.28055556</v>
      </c>
      <c r="I5963" s="17">
        <f>IF(H5963=0,'Costo de tareas'!$B$13,'Costo de tareas'!$B$13-H5963)</f>
        <v>0</v>
      </c>
      <c r="J5963" s="2"/>
      <c r="K5963" s="2"/>
      <c r="P5963" s="2"/>
    </row>
    <row r="5964">
      <c r="A5964" s="3" t="s">
        <v>7774</v>
      </c>
      <c r="B5964" s="11" t="str">
        <f t="shared" si="1"/>
        <v>20220906</v>
      </c>
      <c r="C5964" s="12">
        <f t="shared" si="2"/>
        <v>44810</v>
      </c>
      <c r="D5964" s="3" t="str">
        <f t="shared" si="3"/>
        <v>10</v>
      </c>
      <c r="E5964" s="13">
        <v>737.0</v>
      </c>
      <c r="F5964" s="14">
        <f>'Costo de tareas'!$B$15</f>
        <v>0.1964027778</v>
      </c>
      <c r="G5964" s="15">
        <f>'Producción diaria'!$T$3*$L$2*$M$2*$N$2*E5964*1000/'Costo de tareas'!$B$14</f>
        <v>1108.125146</v>
      </c>
      <c r="H5964" s="16">
        <f>IF(G5964 &gt; 'Costo de tareas'!$B$13, 'Costo de tareas'!$B$13, IF(G5964 &lt; 'Costo de tareas'!$B$13*0.2, 0, 'Costo de tareas'!$B$13- G5964))</f>
        <v>39.28055556</v>
      </c>
      <c r="I5964" s="17">
        <f>IF(H5964=0,'Costo de tareas'!$B$13,'Costo de tareas'!$B$13-H5964)</f>
        <v>0</v>
      </c>
      <c r="J5964" s="2"/>
      <c r="K5964" s="2"/>
      <c r="P5964" s="2"/>
    </row>
    <row r="5965">
      <c r="A5965" s="3" t="s">
        <v>7775</v>
      </c>
      <c r="B5965" s="11" t="str">
        <f t="shared" si="1"/>
        <v>20220906</v>
      </c>
      <c r="C5965" s="12">
        <f t="shared" si="2"/>
        <v>44810</v>
      </c>
      <c r="D5965" s="3" t="str">
        <f t="shared" si="3"/>
        <v>11</v>
      </c>
      <c r="E5965" s="13">
        <v>822.0</v>
      </c>
      <c r="F5965" s="14">
        <f>'Costo de tareas'!$B$15</f>
        <v>0.1964027778</v>
      </c>
      <c r="G5965" s="15">
        <f>'Producción diaria'!$T$3*$L$2*$M$2*$N$2*E5965*1000/'Costo de tareas'!$B$14</f>
        <v>1235.927911</v>
      </c>
      <c r="H5965" s="16">
        <f>IF(G5965 &gt; 'Costo de tareas'!$B$13, 'Costo de tareas'!$B$13, IF(G5965 &lt; 'Costo de tareas'!$B$13*0.2, 0, 'Costo de tareas'!$B$13- G5965))</f>
        <v>39.28055556</v>
      </c>
      <c r="I5965" s="17">
        <f>IF(H5965=0,'Costo de tareas'!$B$13,'Costo de tareas'!$B$13-H5965)</f>
        <v>0</v>
      </c>
      <c r="J5965" s="2"/>
      <c r="K5965" s="2"/>
      <c r="P5965" s="2"/>
    </row>
    <row r="5966">
      <c r="A5966" s="3" t="s">
        <v>7776</v>
      </c>
      <c r="B5966" s="11" t="str">
        <f t="shared" si="1"/>
        <v>20220906</v>
      </c>
      <c r="C5966" s="12">
        <f t="shared" si="2"/>
        <v>44810</v>
      </c>
      <c r="D5966" s="3" t="str">
        <f t="shared" si="3"/>
        <v>12</v>
      </c>
      <c r="E5966" s="13">
        <v>852.0</v>
      </c>
      <c r="F5966" s="14">
        <f>'Costo de tareas'!$B$15</f>
        <v>0.1964027778</v>
      </c>
      <c r="G5966" s="15">
        <f>'Producción diaria'!$T$3*$L$2*$M$2*$N$2*E5966*1000/'Costo de tareas'!$B$14</f>
        <v>1281.034769</v>
      </c>
      <c r="H5966" s="16">
        <f>IF(G5966 &gt; 'Costo de tareas'!$B$13, 'Costo de tareas'!$B$13, IF(G5966 &lt; 'Costo de tareas'!$B$13*0.2, 0, 'Costo de tareas'!$B$13- G5966))</f>
        <v>39.28055556</v>
      </c>
      <c r="I5966" s="17">
        <f>IF(H5966=0,'Costo de tareas'!$B$13,'Costo de tareas'!$B$13-H5966)</f>
        <v>0</v>
      </c>
      <c r="J5966" s="2"/>
      <c r="K5966" s="2"/>
      <c r="P5966" s="2"/>
    </row>
    <row r="5967">
      <c r="A5967" s="3" t="s">
        <v>7777</v>
      </c>
      <c r="B5967" s="11" t="str">
        <f t="shared" si="1"/>
        <v>20220906</v>
      </c>
      <c r="C5967" s="12">
        <f t="shared" si="2"/>
        <v>44810</v>
      </c>
      <c r="D5967" s="3" t="str">
        <f t="shared" si="3"/>
        <v>13</v>
      </c>
      <c r="E5967" s="13">
        <v>84.0</v>
      </c>
      <c r="F5967" s="14">
        <f>'Costo de tareas'!$B$15</f>
        <v>0.1964027778</v>
      </c>
      <c r="G5967" s="15">
        <f>'Producción diaria'!$T$3*$L$2*$M$2*$N$2*E5967*1000/'Costo de tareas'!$B$14</f>
        <v>126.2992026</v>
      </c>
      <c r="H5967" s="16">
        <f>IF(G5967 &gt; 'Costo de tareas'!$B$13, 'Costo de tareas'!$B$13, IF(G5967 &lt; 'Costo de tareas'!$B$13*0.2, 0, 'Costo de tareas'!$B$13- G5967))</f>
        <v>39.28055556</v>
      </c>
      <c r="I5967" s="17">
        <f>IF(H5967=0,'Costo de tareas'!$B$13,'Costo de tareas'!$B$13-H5967)</f>
        <v>0</v>
      </c>
      <c r="J5967" s="2"/>
      <c r="K5967" s="2"/>
      <c r="P5967" s="2"/>
    </row>
    <row r="5968">
      <c r="A5968" s="3" t="s">
        <v>7778</v>
      </c>
      <c r="B5968" s="11" t="str">
        <f t="shared" si="1"/>
        <v>20220906</v>
      </c>
      <c r="C5968" s="12">
        <f t="shared" si="2"/>
        <v>44810</v>
      </c>
      <c r="D5968" s="3" t="str">
        <f t="shared" si="3"/>
        <v>14</v>
      </c>
      <c r="E5968" s="13">
        <v>761.0</v>
      </c>
      <c r="F5968" s="14">
        <f>'Costo de tareas'!$B$15</f>
        <v>0.1964027778</v>
      </c>
      <c r="G5968" s="15">
        <f>'Producción diaria'!$T$3*$L$2*$M$2*$N$2*E5968*1000/'Costo de tareas'!$B$14</f>
        <v>1144.210633</v>
      </c>
      <c r="H5968" s="16">
        <f>IF(G5968 &gt; 'Costo de tareas'!$B$13, 'Costo de tareas'!$B$13, IF(G5968 &lt; 'Costo de tareas'!$B$13*0.2, 0, 'Costo de tareas'!$B$13- G5968))</f>
        <v>39.28055556</v>
      </c>
      <c r="I5968" s="17">
        <f>IF(H5968=0,'Costo de tareas'!$B$13,'Costo de tareas'!$B$13-H5968)</f>
        <v>0</v>
      </c>
      <c r="J5968" s="2"/>
      <c r="K5968" s="2"/>
      <c r="P5968" s="2"/>
    </row>
    <row r="5969">
      <c r="A5969" s="3" t="s">
        <v>7779</v>
      </c>
      <c r="B5969" s="11" t="str">
        <f t="shared" si="1"/>
        <v>20220906</v>
      </c>
      <c r="C5969" s="12">
        <f t="shared" si="2"/>
        <v>44810</v>
      </c>
      <c r="D5969" s="3" t="str">
        <f t="shared" si="3"/>
        <v>15</v>
      </c>
      <c r="E5969" s="13">
        <v>624.0</v>
      </c>
      <c r="F5969" s="14">
        <f>'Costo de tareas'!$B$15</f>
        <v>0.1964027778</v>
      </c>
      <c r="G5969" s="15">
        <f>'Producción diaria'!$T$3*$L$2*$M$2*$N$2*E5969*1000/'Costo de tareas'!$B$14</f>
        <v>938.2226475</v>
      </c>
      <c r="H5969" s="16">
        <f>IF(G5969 &gt; 'Costo de tareas'!$B$13, 'Costo de tareas'!$B$13, IF(G5969 &lt; 'Costo de tareas'!$B$13*0.2, 0, 'Costo de tareas'!$B$13- G5969))</f>
        <v>39.28055556</v>
      </c>
      <c r="I5969" s="17">
        <f>IF(H5969=0,'Costo de tareas'!$B$13,'Costo de tareas'!$B$13-H5969)</f>
        <v>0</v>
      </c>
      <c r="J5969" s="2"/>
      <c r="K5969" s="2"/>
      <c r="P5969" s="2"/>
    </row>
    <row r="5970">
      <c r="A5970" s="3" t="s">
        <v>7780</v>
      </c>
      <c r="B5970" s="11" t="str">
        <f t="shared" si="1"/>
        <v>20220906</v>
      </c>
      <c r="C5970" s="12">
        <f t="shared" si="2"/>
        <v>44810</v>
      </c>
      <c r="D5970" s="3" t="str">
        <f t="shared" si="3"/>
        <v>16</v>
      </c>
      <c r="E5970" s="13">
        <v>44.0</v>
      </c>
      <c r="F5970" s="14">
        <f>'Costo de tareas'!$B$15</f>
        <v>0.1964027778</v>
      </c>
      <c r="G5970" s="15">
        <f>'Producción diaria'!$T$3*$L$2*$M$2*$N$2*E5970*1000/'Costo de tareas'!$B$14</f>
        <v>66.15672515</v>
      </c>
      <c r="H5970" s="16">
        <f>IF(G5970 &gt; 'Costo de tareas'!$B$13, 'Costo de tareas'!$B$13, IF(G5970 &lt; 'Costo de tareas'!$B$13*0.2, 0, 'Costo de tareas'!$B$13- G5970))</f>
        <v>39.28055556</v>
      </c>
      <c r="I5970" s="17">
        <f>IF(H5970=0,'Costo de tareas'!$B$13,'Costo de tareas'!$B$13-H5970)</f>
        <v>0</v>
      </c>
      <c r="J5970" s="2"/>
      <c r="K5970" s="2"/>
      <c r="P5970" s="2"/>
    </row>
    <row r="5971">
      <c r="A5971" s="3" t="s">
        <v>7781</v>
      </c>
      <c r="B5971" s="11" t="str">
        <f t="shared" si="1"/>
        <v>20220906</v>
      </c>
      <c r="C5971" s="12">
        <f t="shared" si="2"/>
        <v>44810</v>
      </c>
      <c r="D5971" s="3" t="str">
        <f t="shared" si="3"/>
        <v>17</v>
      </c>
      <c r="E5971" s="13">
        <v>238.0</v>
      </c>
      <c r="F5971" s="14">
        <f>'Costo de tareas'!$B$15</f>
        <v>0.1964027778</v>
      </c>
      <c r="G5971" s="15">
        <f>'Producción diaria'!$T$3*$L$2*$M$2*$N$2*E5971*1000/'Costo de tareas'!$B$14</f>
        <v>357.8477406</v>
      </c>
      <c r="H5971" s="16">
        <f>IF(G5971 &gt; 'Costo de tareas'!$B$13, 'Costo de tareas'!$B$13, IF(G5971 &lt; 'Costo de tareas'!$B$13*0.2, 0, 'Costo de tareas'!$B$13- G5971))</f>
        <v>39.28055556</v>
      </c>
      <c r="I5971" s="17">
        <f>IF(H5971=0,'Costo de tareas'!$B$13,'Costo de tareas'!$B$13-H5971)</f>
        <v>0</v>
      </c>
      <c r="J5971" s="2"/>
      <c r="K5971" s="2"/>
      <c r="P5971" s="2"/>
    </row>
    <row r="5972">
      <c r="A5972" s="3" t="s">
        <v>7782</v>
      </c>
      <c r="B5972" s="11" t="str">
        <f t="shared" si="1"/>
        <v>20220906</v>
      </c>
      <c r="C5972" s="12">
        <f t="shared" si="2"/>
        <v>44810</v>
      </c>
      <c r="D5972" s="3" t="str">
        <f t="shared" si="3"/>
        <v>18</v>
      </c>
      <c r="E5972" s="13">
        <v>47.0</v>
      </c>
      <c r="F5972" s="14">
        <f>'Costo de tareas'!$B$15</f>
        <v>0.1964027778</v>
      </c>
      <c r="G5972" s="15">
        <f>'Producción diaria'!$T$3*$L$2*$M$2*$N$2*E5972*1000/'Costo de tareas'!$B$14</f>
        <v>70.66741095</v>
      </c>
      <c r="H5972" s="16">
        <f>IF(G5972 &gt; 'Costo de tareas'!$B$13, 'Costo de tareas'!$B$13, IF(G5972 &lt; 'Costo de tareas'!$B$13*0.2, 0, 'Costo de tareas'!$B$13- G5972))</f>
        <v>39.28055556</v>
      </c>
      <c r="I5972" s="17">
        <f>IF(H5972=0,'Costo de tareas'!$B$13,'Costo de tareas'!$B$13-H5972)</f>
        <v>0</v>
      </c>
      <c r="J5972" s="2"/>
      <c r="K5972" s="2"/>
      <c r="P5972" s="2"/>
    </row>
    <row r="5973">
      <c r="A5973" s="3" t="s">
        <v>7783</v>
      </c>
      <c r="B5973" s="11" t="str">
        <f t="shared" si="1"/>
        <v>20220906</v>
      </c>
      <c r="C5973" s="12">
        <f t="shared" si="2"/>
        <v>44810</v>
      </c>
      <c r="D5973" s="3" t="str">
        <f t="shared" si="3"/>
        <v>19</v>
      </c>
      <c r="E5973" s="13">
        <v>0.0</v>
      </c>
      <c r="F5973" s="14">
        <f>'Costo de tareas'!$B$15</f>
        <v>0.1964027778</v>
      </c>
      <c r="G5973" s="15">
        <f>'Producción diaria'!$T$3*$L$2*$M$2*$N$2*E5973*1000/'Costo de tareas'!$B$14</f>
        <v>0</v>
      </c>
      <c r="H5973" s="16">
        <f>IF(G5973 &gt; 'Costo de tareas'!$B$13, 'Costo de tareas'!$B$13, IF(G5973 &lt; 'Costo de tareas'!$B$13*0.2, 0, 'Costo de tareas'!$B$13- G5973))</f>
        <v>0</v>
      </c>
      <c r="I5973" s="17">
        <f>IF(H5973=0,'Costo de tareas'!$B$13,'Costo de tareas'!$B$13-H5973)</f>
        <v>39.28055556</v>
      </c>
      <c r="J5973" s="2"/>
      <c r="K5973" s="2"/>
      <c r="P5973" s="2"/>
    </row>
    <row r="5974">
      <c r="A5974" s="3" t="s">
        <v>7785</v>
      </c>
      <c r="B5974" s="11" t="str">
        <f t="shared" si="1"/>
        <v>20220906</v>
      </c>
      <c r="C5974" s="12">
        <f t="shared" si="2"/>
        <v>44810</v>
      </c>
      <c r="D5974" s="3" t="str">
        <f t="shared" si="3"/>
        <v>20</v>
      </c>
      <c r="E5974" s="13">
        <v>0.0</v>
      </c>
      <c r="F5974" s="14">
        <f>'Costo de tareas'!$B$15</f>
        <v>0.1964027778</v>
      </c>
      <c r="G5974" s="15">
        <f>'Producción diaria'!$T$3*$L$2*$M$2*$N$2*E5974*1000/'Costo de tareas'!$B$14</f>
        <v>0</v>
      </c>
      <c r="H5974" s="16">
        <f>IF(G5974 &gt; 'Costo de tareas'!$B$13, 'Costo de tareas'!$B$13, IF(G5974 &lt; 'Costo de tareas'!$B$13*0.2, 0, 'Costo de tareas'!$B$13- G5974))</f>
        <v>0</v>
      </c>
      <c r="I5974" s="17">
        <f>IF(H5974=0,'Costo de tareas'!$B$13,'Costo de tareas'!$B$13-H5974)</f>
        <v>39.28055556</v>
      </c>
      <c r="J5974" s="2"/>
      <c r="K5974" s="2"/>
      <c r="P5974" s="2"/>
    </row>
    <row r="5975">
      <c r="A5975" s="3" t="s">
        <v>7786</v>
      </c>
      <c r="B5975" s="11" t="str">
        <f t="shared" si="1"/>
        <v>20220906</v>
      </c>
      <c r="C5975" s="12">
        <f t="shared" si="2"/>
        <v>44810</v>
      </c>
      <c r="D5975" s="3" t="str">
        <f t="shared" si="3"/>
        <v>21</v>
      </c>
      <c r="E5975" s="13">
        <v>0.0</v>
      </c>
      <c r="F5975" s="14">
        <f>'Costo de tareas'!$B$15</f>
        <v>0.1964027778</v>
      </c>
      <c r="G5975" s="15">
        <f>'Producción diaria'!$T$3*$L$2*$M$2*$N$2*E5975*1000/'Costo de tareas'!$B$14</f>
        <v>0</v>
      </c>
      <c r="H5975" s="16">
        <f>IF(G5975 &gt; 'Costo de tareas'!$B$13, 'Costo de tareas'!$B$13, IF(G5975 &lt; 'Costo de tareas'!$B$13*0.2, 0, 'Costo de tareas'!$B$13- G5975))</f>
        <v>0</v>
      </c>
      <c r="I5975" s="17">
        <f>IF(H5975=0,'Costo de tareas'!$B$13,'Costo de tareas'!$B$13-H5975)</f>
        <v>39.28055556</v>
      </c>
      <c r="J5975" s="2"/>
      <c r="K5975" s="2"/>
      <c r="P5975" s="2"/>
    </row>
    <row r="5976">
      <c r="A5976" s="3" t="s">
        <v>7787</v>
      </c>
      <c r="B5976" s="11" t="str">
        <f t="shared" si="1"/>
        <v>20220906</v>
      </c>
      <c r="C5976" s="12">
        <f t="shared" si="2"/>
        <v>44810</v>
      </c>
      <c r="D5976" s="3" t="str">
        <f t="shared" si="3"/>
        <v>22</v>
      </c>
      <c r="E5976" s="13">
        <v>0.0</v>
      </c>
      <c r="F5976" s="14">
        <f>'Costo de tareas'!$B$15</f>
        <v>0.1964027778</v>
      </c>
      <c r="G5976" s="15">
        <f>'Producción diaria'!$T$3*$L$2*$M$2*$N$2*E5976*1000/'Costo de tareas'!$B$14</f>
        <v>0</v>
      </c>
      <c r="H5976" s="16">
        <f>IF(G5976 &gt; 'Costo de tareas'!$B$13, 'Costo de tareas'!$B$13, IF(G5976 &lt; 'Costo de tareas'!$B$13*0.2, 0, 'Costo de tareas'!$B$13- G5976))</f>
        <v>0</v>
      </c>
      <c r="I5976" s="17">
        <f>IF(H5976=0,'Costo de tareas'!$B$13,'Costo de tareas'!$B$13-H5976)</f>
        <v>39.28055556</v>
      </c>
      <c r="J5976" s="2"/>
      <c r="K5976" s="2"/>
      <c r="P5976" s="2"/>
    </row>
    <row r="5977">
      <c r="A5977" s="3" t="s">
        <v>7788</v>
      </c>
      <c r="B5977" s="11" t="str">
        <f t="shared" si="1"/>
        <v>20220906</v>
      </c>
      <c r="C5977" s="12">
        <f t="shared" si="2"/>
        <v>44810</v>
      </c>
      <c r="D5977" s="3" t="str">
        <f t="shared" si="3"/>
        <v>23</v>
      </c>
      <c r="E5977" s="13">
        <v>0.0</v>
      </c>
      <c r="F5977" s="14">
        <f>'Costo de tareas'!$B$15</f>
        <v>0.1964027778</v>
      </c>
      <c r="G5977" s="15">
        <f>'Producción diaria'!$T$3*$L$2*$M$2*$N$2*E5977*1000/'Costo de tareas'!$B$14</f>
        <v>0</v>
      </c>
      <c r="H5977" s="16">
        <f>IF(G5977 &gt; 'Costo de tareas'!$B$13, 'Costo de tareas'!$B$13, IF(G5977 &lt; 'Costo de tareas'!$B$13*0.2, 0, 'Costo de tareas'!$B$13- G5977))</f>
        <v>0</v>
      </c>
      <c r="I5977" s="17">
        <f>IF(H5977=0,'Costo de tareas'!$B$13,'Costo de tareas'!$B$13-H5977)</f>
        <v>39.28055556</v>
      </c>
      <c r="J5977" s="2"/>
      <c r="K5977" s="2"/>
      <c r="P5977" s="2"/>
    </row>
    <row r="5978">
      <c r="A5978" s="3" t="s">
        <v>7789</v>
      </c>
      <c r="B5978" s="11" t="str">
        <f t="shared" si="1"/>
        <v>20220907</v>
      </c>
      <c r="C5978" s="12">
        <f t="shared" si="2"/>
        <v>44811</v>
      </c>
      <c r="D5978" s="3" t="str">
        <f t="shared" si="3"/>
        <v>00</v>
      </c>
      <c r="E5978" s="13">
        <v>0.0</v>
      </c>
      <c r="F5978" s="14">
        <f>'Costo de tareas'!$B$15</f>
        <v>0.1964027778</v>
      </c>
      <c r="G5978" s="15">
        <f>'Producción diaria'!$T$3*$L$2*$M$2*$N$2*E5978*1000/'Costo de tareas'!$B$14</f>
        <v>0</v>
      </c>
      <c r="H5978" s="16">
        <f>IF(G5978 &gt; 'Costo de tareas'!$B$13, 'Costo de tareas'!$B$13, IF(G5978 &lt; 'Costo de tareas'!$B$13*0.2, 0, 'Costo de tareas'!$B$13- G5978))</f>
        <v>0</v>
      </c>
      <c r="I5978" s="17">
        <f>IF(H5978=0,'Costo de tareas'!$B$13,'Costo de tareas'!$B$13-H5978)</f>
        <v>39.28055556</v>
      </c>
      <c r="J5978" s="2"/>
      <c r="K5978" s="2"/>
      <c r="P5978" s="2"/>
    </row>
    <row r="5979">
      <c r="A5979" s="3" t="s">
        <v>7790</v>
      </c>
      <c r="B5979" s="11" t="str">
        <f t="shared" si="1"/>
        <v>20220907</v>
      </c>
      <c r="C5979" s="12">
        <f t="shared" si="2"/>
        <v>44811</v>
      </c>
      <c r="D5979" s="3" t="str">
        <f t="shared" si="3"/>
        <v>01</v>
      </c>
      <c r="E5979" s="13">
        <v>0.0</v>
      </c>
      <c r="F5979" s="14">
        <f>'Costo de tareas'!$B$15</f>
        <v>0.1964027778</v>
      </c>
      <c r="G5979" s="15">
        <f>'Producción diaria'!$T$3*$L$2*$M$2*$N$2*E5979*1000/'Costo de tareas'!$B$14</f>
        <v>0</v>
      </c>
      <c r="H5979" s="16">
        <f>IF(G5979 &gt; 'Costo de tareas'!$B$13, 'Costo de tareas'!$B$13, IF(G5979 &lt; 'Costo de tareas'!$B$13*0.2, 0, 'Costo de tareas'!$B$13- G5979))</f>
        <v>0</v>
      </c>
      <c r="I5979" s="17">
        <f>IF(H5979=0,'Costo de tareas'!$B$13,'Costo de tareas'!$B$13-H5979)</f>
        <v>39.28055556</v>
      </c>
      <c r="J5979" s="2"/>
      <c r="K5979" s="2"/>
      <c r="P5979" s="2"/>
    </row>
    <row r="5980">
      <c r="A5980" s="3" t="s">
        <v>7791</v>
      </c>
      <c r="B5980" s="11" t="str">
        <f t="shared" si="1"/>
        <v>20220907</v>
      </c>
      <c r="C5980" s="12">
        <f t="shared" si="2"/>
        <v>44811</v>
      </c>
      <c r="D5980" s="3" t="str">
        <f t="shared" si="3"/>
        <v>02</v>
      </c>
      <c r="E5980" s="13">
        <v>0.0</v>
      </c>
      <c r="F5980" s="14">
        <f>'Costo de tareas'!$B$15</f>
        <v>0.1964027778</v>
      </c>
      <c r="G5980" s="15">
        <f>'Producción diaria'!$T$3*$L$2*$M$2*$N$2*E5980*1000/'Costo de tareas'!$B$14</f>
        <v>0</v>
      </c>
      <c r="H5980" s="16">
        <f>IF(G5980 &gt; 'Costo de tareas'!$B$13, 'Costo de tareas'!$B$13, IF(G5980 &lt; 'Costo de tareas'!$B$13*0.2, 0, 'Costo de tareas'!$B$13- G5980))</f>
        <v>0</v>
      </c>
      <c r="I5980" s="17">
        <f>IF(H5980=0,'Costo de tareas'!$B$13,'Costo de tareas'!$B$13-H5980)</f>
        <v>39.28055556</v>
      </c>
      <c r="J5980" s="2"/>
      <c r="K5980" s="2"/>
      <c r="P5980" s="2"/>
    </row>
    <row r="5981">
      <c r="A5981" s="3" t="s">
        <v>7792</v>
      </c>
      <c r="B5981" s="11" t="str">
        <f t="shared" si="1"/>
        <v>20220907</v>
      </c>
      <c r="C5981" s="12">
        <f t="shared" si="2"/>
        <v>44811</v>
      </c>
      <c r="D5981" s="3" t="str">
        <f t="shared" si="3"/>
        <v>03</v>
      </c>
      <c r="E5981" s="13">
        <v>0.0</v>
      </c>
      <c r="F5981" s="14">
        <f>'Costo de tareas'!$B$15</f>
        <v>0.1964027778</v>
      </c>
      <c r="G5981" s="15">
        <f>'Producción diaria'!$T$3*$L$2*$M$2*$N$2*E5981*1000/'Costo de tareas'!$B$14</f>
        <v>0</v>
      </c>
      <c r="H5981" s="16">
        <f>IF(G5981 &gt; 'Costo de tareas'!$B$13, 'Costo de tareas'!$B$13, IF(G5981 &lt; 'Costo de tareas'!$B$13*0.2, 0, 'Costo de tareas'!$B$13- G5981))</f>
        <v>0</v>
      </c>
      <c r="I5981" s="17">
        <f>IF(H5981=0,'Costo de tareas'!$B$13,'Costo de tareas'!$B$13-H5981)</f>
        <v>39.28055556</v>
      </c>
      <c r="J5981" s="2"/>
      <c r="K5981" s="2"/>
      <c r="P5981" s="2"/>
    </row>
    <row r="5982">
      <c r="A5982" s="3" t="s">
        <v>7793</v>
      </c>
      <c r="B5982" s="11" t="str">
        <f t="shared" si="1"/>
        <v>20220907</v>
      </c>
      <c r="C5982" s="12">
        <f t="shared" si="2"/>
        <v>44811</v>
      </c>
      <c r="D5982" s="3" t="str">
        <f t="shared" si="3"/>
        <v>04</v>
      </c>
      <c r="E5982" s="13">
        <v>0.0</v>
      </c>
      <c r="F5982" s="14">
        <f>'Costo de tareas'!$B$15</f>
        <v>0.1964027778</v>
      </c>
      <c r="G5982" s="15">
        <f>'Producción diaria'!$T$3*$L$2*$M$2*$N$2*E5982*1000/'Costo de tareas'!$B$14</f>
        <v>0</v>
      </c>
      <c r="H5982" s="16">
        <f>IF(G5982 &gt; 'Costo de tareas'!$B$13, 'Costo de tareas'!$B$13, IF(G5982 &lt; 'Costo de tareas'!$B$13*0.2, 0, 'Costo de tareas'!$B$13- G5982))</f>
        <v>0</v>
      </c>
      <c r="I5982" s="17">
        <f>IF(H5982=0,'Costo de tareas'!$B$13,'Costo de tareas'!$B$13-H5982)</f>
        <v>39.28055556</v>
      </c>
      <c r="J5982" s="2"/>
      <c r="K5982" s="2"/>
      <c r="P5982" s="2"/>
    </row>
    <row r="5983">
      <c r="A5983" s="3" t="s">
        <v>7794</v>
      </c>
      <c r="B5983" s="11" t="str">
        <f t="shared" si="1"/>
        <v>20220907</v>
      </c>
      <c r="C5983" s="12">
        <f t="shared" si="2"/>
        <v>44811</v>
      </c>
      <c r="D5983" s="3" t="str">
        <f t="shared" si="3"/>
        <v>05</v>
      </c>
      <c r="E5983" s="13">
        <v>0.0</v>
      </c>
      <c r="F5983" s="14">
        <f>'Costo de tareas'!$B$15</f>
        <v>0.1964027778</v>
      </c>
      <c r="G5983" s="15">
        <f>'Producción diaria'!$T$3*$L$2*$M$2*$N$2*E5983*1000/'Costo de tareas'!$B$14</f>
        <v>0</v>
      </c>
      <c r="H5983" s="16">
        <f>IF(G5983 &gt; 'Costo de tareas'!$B$13, 'Costo de tareas'!$B$13, IF(G5983 &lt; 'Costo de tareas'!$B$13*0.2, 0, 'Costo de tareas'!$B$13- G5983))</f>
        <v>0</v>
      </c>
      <c r="I5983" s="17">
        <f>IF(H5983=0,'Costo de tareas'!$B$13,'Costo de tareas'!$B$13-H5983)</f>
        <v>39.28055556</v>
      </c>
      <c r="J5983" s="2"/>
      <c r="K5983" s="2"/>
      <c r="P5983" s="2"/>
    </row>
    <row r="5984">
      <c r="A5984" s="3" t="s">
        <v>7795</v>
      </c>
      <c r="B5984" s="11" t="str">
        <f t="shared" si="1"/>
        <v>20220907</v>
      </c>
      <c r="C5984" s="12">
        <f t="shared" si="2"/>
        <v>44811</v>
      </c>
      <c r="D5984" s="3" t="str">
        <f t="shared" si="3"/>
        <v>06</v>
      </c>
      <c r="E5984" s="13">
        <v>23.0</v>
      </c>
      <c r="F5984" s="14">
        <f>'Costo de tareas'!$B$15</f>
        <v>0.1964027778</v>
      </c>
      <c r="G5984" s="15">
        <f>'Producción diaria'!$T$3*$L$2*$M$2*$N$2*E5984*1000/'Costo de tareas'!$B$14</f>
        <v>34.58192451</v>
      </c>
      <c r="H5984" s="16">
        <f>IF(G5984 &gt; 'Costo de tareas'!$B$13, 'Costo de tareas'!$B$13, IF(G5984 &lt; 'Costo de tareas'!$B$13*0.2, 0, 'Costo de tareas'!$B$13- G5984))</f>
        <v>4.698631047</v>
      </c>
      <c r="I5984" s="17">
        <f>IF(H5984=0,'Costo de tareas'!$B$13,'Costo de tareas'!$B$13-H5984)</f>
        <v>34.58192451</v>
      </c>
      <c r="J5984" s="2"/>
      <c r="K5984" s="2"/>
      <c r="P5984" s="2"/>
    </row>
    <row r="5985">
      <c r="A5985" s="3" t="s">
        <v>7796</v>
      </c>
      <c r="B5985" s="11" t="str">
        <f t="shared" si="1"/>
        <v>20220907</v>
      </c>
      <c r="C5985" s="12">
        <f t="shared" si="2"/>
        <v>44811</v>
      </c>
      <c r="D5985" s="3" t="str">
        <f t="shared" si="3"/>
        <v>07</v>
      </c>
      <c r="E5985" s="13">
        <v>165.0</v>
      </c>
      <c r="F5985" s="14">
        <f>'Costo de tareas'!$B$15</f>
        <v>0.1964027778</v>
      </c>
      <c r="G5985" s="15">
        <f>'Producción diaria'!$T$3*$L$2*$M$2*$N$2*E5985*1000/'Costo de tareas'!$B$14</f>
        <v>248.0877193</v>
      </c>
      <c r="H5985" s="16">
        <f>IF(G5985 &gt; 'Costo de tareas'!$B$13, 'Costo de tareas'!$B$13, IF(G5985 &lt; 'Costo de tareas'!$B$13*0.2, 0, 'Costo de tareas'!$B$13- G5985))</f>
        <v>39.28055556</v>
      </c>
      <c r="I5985" s="17">
        <f>IF(H5985=0,'Costo de tareas'!$B$13,'Costo de tareas'!$B$13-H5985)</f>
        <v>0</v>
      </c>
      <c r="J5985" s="2"/>
      <c r="K5985" s="2"/>
      <c r="P5985" s="2"/>
    </row>
    <row r="5986">
      <c r="A5986" s="3" t="s">
        <v>7797</v>
      </c>
      <c r="B5986" s="11" t="str">
        <f t="shared" si="1"/>
        <v>20220907</v>
      </c>
      <c r="C5986" s="12">
        <f t="shared" si="2"/>
        <v>44811</v>
      </c>
      <c r="D5986" s="3" t="str">
        <f t="shared" si="3"/>
        <v>08</v>
      </c>
      <c r="E5986" s="13">
        <v>408.0</v>
      </c>
      <c r="F5986" s="14">
        <f>'Costo de tareas'!$B$15</f>
        <v>0.1964027778</v>
      </c>
      <c r="G5986" s="15">
        <f>'Producción diaria'!$T$3*$L$2*$M$2*$N$2*E5986*1000/'Costo de tareas'!$B$14</f>
        <v>613.4532695</v>
      </c>
      <c r="H5986" s="16">
        <f>IF(G5986 &gt; 'Costo de tareas'!$B$13, 'Costo de tareas'!$B$13, IF(G5986 &lt; 'Costo de tareas'!$B$13*0.2, 0, 'Costo de tareas'!$B$13- G5986))</f>
        <v>39.28055556</v>
      </c>
      <c r="I5986" s="17">
        <f>IF(H5986=0,'Costo de tareas'!$B$13,'Costo de tareas'!$B$13-H5986)</f>
        <v>0</v>
      </c>
      <c r="J5986" s="2"/>
      <c r="K5986" s="2"/>
      <c r="P5986" s="2"/>
    </row>
    <row r="5987">
      <c r="A5987" s="3" t="s">
        <v>7798</v>
      </c>
      <c r="B5987" s="11" t="str">
        <f t="shared" si="1"/>
        <v>20220907</v>
      </c>
      <c r="C5987" s="12">
        <f t="shared" si="2"/>
        <v>44811</v>
      </c>
      <c r="D5987" s="3" t="str">
        <f t="shared" si="3"/>
        <v>09</v>
      </c>
      <c r="E5987" s="13">
        <v>581.0</v>
      </c>
      <c r="F5987" s="14">
        <f>'Costo de tareas'!$B$15</f>
        <v>0.1964027778</v>
      </c>
      <c r="G5987" s="15">
        <f>'Producción diaria'!$T$3*$L$2*$M$2*$N$2*E5987*1000/'Costo de tareas'!$B$14</f>
        <v>873.5694843</v>
      </c>
      <c r="H5987" s="16">
        <f>IF(G5987 &gt; 'Costo de tareas'!$B$13, 'Costo de tareas'!$B$13, IF(G5987 &lt; 'Costo de tareas'!$B$13*0.2, 0, 'Costo de tareas'!$B$13- G5987))</f>
        <v>39.28055556</v>
      </c>
      <c r="I5987" s="17">
        <f>IF(H5987=0,'Costo de tareas'!$B$13,'Costo de tareas'!$B$13-H5987)</f>
        <v>0</v>
      </c>
      <c r="J5987" s="2"/>
      <c r="K5987" s="2"/>
      <c r="P5987" s="2"/>
    </row>
    <row r="5988">
      <c r="A5988" s="3" t="s">
        <v>7799</v>
      </c>
      <c r="B5988" s="11" t="str">
        <f t="shared" si="1"/>
        <v>20220907</v>
      </c>
      <c r="C5988" s="12">
        <f t="shared" si="2"/>
        <v>44811</v>
      </c>
      <c r="D5988" s="3" t="str">
        <f t="shared" si="3"/>
        <v>10</v>
      </c>
      <c r="E5988" s="13">
        <v>514.0</v>
      </c>
      <c r="F5988" s="14">
        <f>'Costo de tareas'!$B$15</f>
        <v>0.1964027778</v>
      </c>
      <c r="G5988" s="15">
        <f>'Producción diaria'!$T$3*$L$2*$M$2*$N$2*E5988*1000/'Costo de tareas'!$B$14</f>
        <v>772.8308347</v>
      </c>
      <c r="H5988" s="16">
        <f>IF(G5988 &gt; 'Costo de tareas'!$B$13, 'Costo de tareas'!$B$13, IF(G5988 &lt; 'Costo de tareas'!$B$13*0.2, 0, 'Costo de tareas'!$B$13- G5988))</f>
        <v>39.28055556</v>
      </c>
      <c r="I5988" s="17">
        <f>IF(H5988=0,'Costo de tareas'!$B$13,'Costo de tareas'!$B$13-H5988)</f>
        <v>0</v>
      </c>
      <c r="J5988" s="2"/>
      <c r="K5988" s="2"/>
      <c r="P5988" s="2"/>
    </row>
    <row r="5989">
      <c r="A5989" s="3" t="s">
        <v>7800</v>
      </c>
      <c r="B5989" s="11" t="str">
        <f t="shared" si="1"/>
        <v>20220907</v>
      </c>
      <c r="C5989" s="12">
        <f t="shared" si="2"/>
        <v>44811</v>
      </c>
      <c r="D5989" s="3" t="str">
        <f t="shared" si="3"/>
        <v>11</v>
      </c>
      <c r="E5989" s="13">
        <v>703.0</v>
      </c>
      <c r="F5989" s="14">
        <f>'Costo de tareas'!$B$15</f>
        <v>0.1964027778</v>
      </c>
      <c r="G5989" s="15">
        <f>'Producción diaria'!$T$3*$L$2*$M$2*$N$2*E5989*1000/'Costo de tareas'!$B$14</f>
        <v>1057.00404</v>
      </c>
      <c r="H5989" s="16">
        <f>IF(G5989 &gt; 'Costo de tareas'!$B$13, 'Costo de tareas'!$B$13, IF(G5989 &lt; 'Costo de tareas'!$B$13*0.2, 0, 'Costo de tareas'!$B$13- G5989))</f>
        <v>39.28055556</v>
      </c>
      <c r="I5989" s="17">
        <f>IF(H5989=0,'Costo de tareas'!$B$13,'Costo de tareas'!$B$13-H5989)</f>
        <v>0</v>
      </c>
      <c r="J5989" s="2"/>
      <c r="K5989" s="2"/>
      <c r="P5989" s="2"/>
    </row>
    <row r="5990">
      <c r="A5990" s="3" t="s">
        <v>7801</v>
      </c>
      <c r="B5990" s="11" t="str">
        <f t="shared" si="1"/>
        <v>20220907</v>
      </c>
      <c r="C5990" s="12">
        <f t="shared" si="2"/>
        <v>44811</v>
      </c>
      <c r="D5990" s="3" t="str">
        <f t="shared" si="3"/>
        <v>12</v>
      </c>
      <c r="E5990" s="13">
        <v>819.0</v>
      </c>
      <c r="F5990" s="14">
        <f>'Costo de tareas'!$B$15</f>
        <v>0.1964027778</v>
      </c>
      <c r="G5990" s="15">
        <f>'Producción diaria'!$T$3*$L$2*$M$2*$N$2*E5990*1000/'Costo de tareas'!$B$14</f>
        <v>1231.417225</v>
      </c>
      <c r="H5990" s="16">
        <f>IF(G5990 &gt; 'Costo de tareas'!$B$13, 'Costo de tareas'!$B$13, IF(G5990 &lt; 'Costo de tareas'!$B$13*0.2, 0, 'Costo de tareas'!$B$13- G5990))</f>
        <v>39.28055556</v>
      </c>
      <c r="I5990" s="17">
        <f>IF(H5990=0,'Costo de tareas'!$B$13,'Costo de tareas'!$B$13-H5990)</f>
        <v>0</v>
      </c>
      <c r="J5990" s="2"/>
      <c r="K5990" s="2"/>
      <c r="P5990" s="2"/>
    </row>
    <row r="5991">
      <c r="A5991" s="3" t="s">
        <v>7802</v>
      </c>
      <c r="B5991" s="11" t="str">
        <f t="shared" si="1"/>
        <v>20220907</v>
      </c>
      <c r="C5991" s="12">
        <f t="shared" si="2"/>
        <v>44811</v>
      </c>
      <c r="D5991" s="3" t="str">
        <f t="shared" si="3"/>
        <v>13</v>
      </c>
      <c r="E5991" s="13">
        <v>498.0</v>
      </c>
      <c r="F5991" s="14">
        <f>'Costo de tareas'!$B$15</f>
        <v>0.1964027778</v>
      </c>
      <c r="G5991" s="15">
        <f>'Producción diaria'!$T$3*$L$2*$M$2*$N$2*E5991*1000/'Costo de tareas'!$B$14</f>
        <v>748.7738437</v>
      </c>
      <c r="H5991" s="16">
        <f>IF(G5991 &gt; 'Costo de tareas'!$B$13, 'Costo de tareas'!$B$13, IF(G5991 &lt; 'Costo de tareas'!$B$13*0.2, 0, 'Costo de tareas'!$B$13- G5991))</f>
        <v>39.28055556</v>
      </c>
      <c r="I5991" s="17">
        <f>IF(H5991=0,'Costo de tareas'!$B$13,'Costo de tareas'!$B$13-H5991)</f>
        <v>0</v>
      </c>
      <c r="J5991" s="2"/>
      <c r="K5991" s="2"/>
      <c r="P5991" s="2"/>
    </row>
    <row r="5992">
      <c r="A5992" s="3" t="s">
        <v>7803</v>
      </c>
      <c r="B5992" s="11" t="str">
        <f t="shared" si="1"/>
        <v>20220907</v>
      </c>
      <c r="C5992" s="12">
        <f t="shared" si="2"/>
        <v>44811</v>
      </c>
      <c r="D5992" s="3" t="str">
        <f t="shared" si="3"/>
        <v>14</v>
      </c>
      <c r="E5992" s="13">
        <v>685.0</v>
      </c>
      <c r="F5992" s="14">
        <f>'Costo de tareas'!$B$15</f>
        <v>0.1964027778</v>
      </c>
      <c r="G5992" s="15">
        <f>'Producción diaria'!$T$3*$L$2*$M$2*$N$2*E5992*1000/'Costo de tareas'!$B$14</f>
        <v>1029.939926</v>
      </c>
      <c r="H5992" s="16">
        <f>IF(G5992 &gt; 'Costo de tareas'!$B$13, 'Costo de tareas'!$B$13, IF(G5992 &lt; 'Costo de tareas'!$B$13*0.2, 0, 'Costo de tareas'!$B$13- G5992))</f>
        <v>39.28055556</v>
      </c>
      <c r="I5992" s="17">
        <f>IF(H5992=0,'Costo de tareas'!$B$13,'Costo de tareas'!$B$13-H5992)</f>
        <v>0</v>
      </c>
      <c r="J5992" s="2"/>
      <c r="K5992" s="2"/>
      <c r="P5992" s="2"/>
    </row>
    <row r="5993">
      <c r="A5993" s="3" t="s">
        <v>7804</v>
      </c>
      <c r="B5993" s="11" t="str">
        <f t="shared" si="1"/>
        <v>20220907</v>
      </c>
      <c r="C5993" s="12">
        <f t="shared" si="2"/>
        <v>44811</v>
      </c>
      <c r="D5993" s="3" t="str">
        <f t="shared" si="3"/>
        <v>15</v>
      </c>
      <c r="E5993" s="13">
        <v>615.0</v>
      </c>
      <c r="F5993" s="14">
        <f>'Costo de tareas'!$B$15</f>
        <v>0.1964027778</v>
      </c>
      <c r="G5993" s="15">
        <f>'Producción diaria'!$T$3*$L$2*$M$2*$N$2*E5993*1000/'Costo de tareas'!$B$14</f>
        <v>924.6905901</v>
      </c>
      <c r="H5993" s="16">
        <f>IF(G5993 &gt; 'Costo de tareas'!$B$13, 'Costo de tareas'!$B$13, IF(G5993 &lt; 'Costo de tareas'!$B$13*0.2, 0, 'Costo de tareas'!$B$13- G5993))</f>
        <v>39.28055556</v>
      </c>
      <c r="I5993" s="17">
        <f>IF(H5993=0,'Costo de tareas'!$B$13,'Costo de tareas'!$B$13-H5993)</f>
        <v>0</v>
      </c>
      <c r="J5993" s="2"/>
      <c r="K5993" s="2"/>
      <c r="P5993" s="2"/>
    </row>
    <row r="5994">
      <c r="A5994" s="3" t="s">
        <v>7805</v>
      </c>
      <c r="B5994" s="11" t="str">
        <f t="shared" si="1"/>
        <v>20220907</v>
      </c>
      <c r="C5994" s="12">
        <f t="shared" si="2"/>
        <v>44811</v>
      </c>
      <c r="D5994" s="3" t="str">
        <f t="shared" si="3"/>
        <v>16</v>
      </c>
      <c r="E5994" s="13">
        <v>411.0</v>
      </c>
      <c r="F5994" s="14">
        <f>'Costo de tareas'!$B$15</f>
        <v>0.1964027778</v>
      </c>
      <c r="G5994" s="15">
        <f>'Producción diaria'!$T$3*$L$2*$M$2*$N$2*E5994*1000/'Costo de tareas'!$B$14</f>
        <v>617.9639553</v>
      </c>
      <c r="H5994" s="16">
        <f>IF(G5994 &gt; 'Costo de tareas'!$B$13, 'Costo de tareas'!$B$13, IF(G5994 &lt; 'Costo de tareas'!$B$13*0.2, 0, 'Costo de tareas'!$B$13- G5994))</f>
        <v>39.28055556</v>
      </c>
      <c r="I5994" s="17">
        <f>IF(H5994=0,'Costo de tareas'!$B$13,'Costo de tareas'!$B$13-H5994)</f>
        <v>0</v>
      </c>
      <c r="J5994" s="2"/>
      <c r="K5994" s="2"/>
      <c r="P5994" s="2"/>
    </row>
    <row r="5995">
      <c r="A5995" s="3" t="s">
        <v>7806</v>
      </c>
      <c r="B5995" s="11" t="str">
        <f t="shared" si="1"/>
        <v>20220907</v>
      </c>
      <c r="C5995" s="12">
        <f t="shared" si="2"/>
        <v>44811</v>
      </c>
      <c r="D5995" s="3" t="str">
        <f t="shared" si="3"/>
        <v>17</v>
      </c>
      <c r="E5995" s="13">
        <v>58.0</v>
      </c>
      <c r="F5995" s="14">
        <f>'Costo de tareas'!$B$15</f>
        <v>0.1964027778</v>
      </c>
      <c r="G5995" s="15">
        <f>'Producción diaria'!$T$3*$L$2*$M$2*$N$2*E5995*1000/'Costo de tareas'!$B$14</f>
        <v>87.20659224</v>
      </c>
      <c r="H5995" s="16">
        <f>IF(G5995 &gt; 'Costo de tareas'!$B$13, 'Costo de tareas'!$B$13, IF(G5995 &lt; 'Costo de tareas'!$B$13*0.2, 0, 'Costo de tareas'!$B$13- G5995))</f>
        <v>39.28055556</v>
      </c>
      <c r="I5995" s="17">
        <f>IF(H5995=0,'Costo de tareas'!$B$13,'Costo de tareas'!$B$13-H5995)</f>
        <v>0</v>
      </c>
      <c r="J5995" s="2"/>
      <c r="K5995" s="2"/>
      <c r="P5995" s="2"/>
    </row>
    <row r="5996">
      <c r="A5996" s="3" t="s">
        <v>7807</v>
      </c>
      <c r="B5996" s="11" t="str">
        <f t="shared" si="1"/>
        <v>20220907</v>
      </c>
      <c r="C5996" s="12">
        <f t="shared" si="2"/>
        <v>44811</v>
      </c>
      <c r="D5996" s="3" t="str">
        <f t="shared" si="3"/>
        <v>18</v>
      </c>
      <c r="E5996" s="13">
        <v>41.0</v>
      </c>
      <c r="F5996" s="14">
        <f>'Costo de tareas'!$B$15</f>
        <v>0.1964027778</v>
      </c>
      <c r="G5996" s="15">
        <f>'Producción diaria'!$T$3*$L$2*$M$2*$N$2*E5996*1000/'Costo de tareas'!$B$14</f>
        <v>61.64603934</v>
      </c>
      <c r="H5996" s="16">
        <f>IF(G5996 &gt; 'Costo de tareas'!$B$13, 'Costo de tareas'!$B$13, IF(G5996 &lt; 'Costo de tareas'!$B$13*0.2, 0, 'Costo de tareas'!$B$13- G5996))</f>
        <v>39.28055556</v>
      </c>
      <c r="I5996" s="17">
        <f>IF(H5996=0,'Costo de tareas'!$B$13,'Costo de tareas'!$B$13-H5996)</f>
        <v>0</v>
      </c>
      <c r="J5996" s="2"/>
      <c r="K5996" s="2"/>
      <c r="P5996" s="2"/>
    </row>
    <row r="5997">
      <c r="A5997" s="3" t="s">
        <v>7808</v>
      </c>
      <c r="B5997" s="11" t="str">
        <f t="shared" si="1"/>
        <v>20220907</v>
      </c>
      <c r="C5997" s="12">
        <f t="shared" si="2"/>
        <v>44811</v>
      </c>
      <c r="D5997" s="3" t="str">
        <f t="shared" si="3"/>
        <v>19</v>
      </c>
      <c r="E5997" s="13">
        <v>0.0</v>
      </c>
      <c r="F5997" s="14">
        <f>'Costo de tareas'!$B$15</f>
        <v>0.1964027778</v>
      </c>
      <c r="G5997" s="15">
        <f>'Producción diaria'!$T$3*$L$2*$M$2*$N$2*E5997*1000/'Costo de tareas'!$B$14</f>
        <v>0</v>
      </c>
      <c r="H5997" s="16">
        <f>IF(G5997 &gt; 'Costo de tareas'!$B$13, 'Costo de tareas'!$B$13, IF(G5997 &lt; 'Costo de tareas'!$B$13*0.2, 0, 'Costo de tareas'!$B$13- G5997))</f>
        <v>0</v>
      </c>
      <c r="I5997" s="17">
        <f>IF(H5997=0,'Costo de tareas'!$B$13,'Costo de tareas'!$B$13-H5997)</f>
        <v>39.28055556</v>
      </c>
      <c r="J5997" s="2"/>
      <c r="K5997" s="2"/>
      <c r="P5997" s="2"/>
    </row>
    <row r="5998">
      <c r="A5998" s="3" t="s">
        <v>7809</v>
      </c>
      <c r="B5998" s="11" t="str">
        <f t="shared" si="1"/>
        <v>20220907</v>
      </c>
      <c r="C5998" s="12">
        <f t="shared" si="2"/>
        <v>44811</v>
      </c>
      <c r="D5998" s="3" t="str">
        <f t="shared" si="3"/>
        <v>20</v>
      </c>
      <c r="E5998" s="13">
        <v>0.0</v>
      </c>
      <c r="F5998" s="14">
        <f>'Costo de tareas'!$B$15</f>
        <v>0.1964027778</v>
      </c>
      <c r="G5998" s="15">
        <f>'Producción diaria'!$T$3*$L$2*$M$2*$N$2*E5998*1000/'Costo de tareas'!$B$14</f>
        <v>0</v>
      </c>
      <c r="H5998" s="16">
        <f>IF(G5998 &gt; 'Costo de tareas'!$B$13, 'Costo de tareas'!$B$13, IF(G5998 &lt; 'Costo de tareas'!$B$13*0.2, 0, 'Costo de tareas'!$B$13- G5998))</f>
        <v>0</v>
      </c>
      <c r="I5998" s="17">
        <f>IF(H5998=0,'Costo de tareas'!$B$13,'Costo de tareas'!$B$13-H5998)</f>
        <v>39.28055556</v>
      </c>
      <c r="J5998" s="2"/>
      <c r="K5998" s="2"/>
      <c r="P5998" s="2"/>
    </row>
    <row r="5999">
      <c r="A5999" s="3" t="s">
        <v>7810</v>
      </c>
      <c r="B5999" s="11" t="str">
        <f t="shared" si="1"/>
        <v>20220907</v>
      </c>
      <c r="C5999" s="12">
        <f t="shared" si="2"/>
        <v>44811</v>
      </c>
      <c r="D5999" s="3" t="str">
        <f t="shared" si="3"/>
        <v>21</v>
      </c>
      <c r="E5999" s="13">
        <v>0.0</v>
      </c>
      <c r="F5999" s="14">
        <f>'Costo de tareas'!$B$15</f>
        <v>0.1964027778</v>
      </c>
      <c r="G5999" s="15">
        <f>'Producción diaria'!$T$3*$L$2*$M$2*$N$2*E5999*1000/'Costo de tareas'!$B$14</f>
        <v>0</v>
      </c>
      <c r="H5999" s="16">
        <f>IF(G5999 &gt; 'Costo de tareas'!$B$13, 'Costo de tareas'!$B$13, IF(G5999 &lt; 'Costo de tareas'!$B$13*0.2, 0, 'Costo de tareas'!$B$13- G5999))</f>
        <v>0</v>
      </c>
      <c r="I5999" s="17">
        <f>IF(H5999=0,'Costo de tareas'!$B$13,'Costo de tareas'!$B$13-H5999)</f>
        <v>39.28055556</v>
      </c>
      <c r="J5999" s="2"/>
      <c r="K5999" s="2"/>
      <c r="P5999" s="2"/>
    </row>
    <row r="6000">
      <c r="A6000" s="3" t="s">
        <v>7811</v>
      </c>
      <c r="B6000" s="11" t="str">
        <f t="shared" si="1"/>
        <v>20220907</v>
      </c>
      <c r="C6000" s="12">
        <f t="shared" si="2"/>
        <v>44811</v>
      </c>
      <c r="D6000" s="3" t="str">
        <f t="shared" si="3"/>
        <v>22</v>
      </c>
      <c r="E6000" s="13">
        <v>0.0</v>
      </c>
      <c r="F6000" s="14">
        <f>'Costo de tareas'!$B$15</f>
        <v>0.1964027778</v>
      </c>
      <c r="G6000" s="15">
        <f>'Producción diaria'!$T$3*$L$2*$M$2*$N$2*E6000*1000/'Costo de tareas'!$B$14</f>
        <v>0</v>
      </c>
      <c r="H6000" s="16">
        <f>IF(G6000 &gt; 'Costo de tareas'!$B$13, 'Costo de tareas'!$B$13, IF(G6000 &lt; 'Costo de tareas'!$B$13*0.2, 0, 'Costo de tareas'!$B$13- G6000))</f>
        <v>0</v>
      </c>
      <c r="I6000" s="17">
        <f>IF(H6000=0,'Costo de tareas'!$B$13,'Costo de tareas'!$B$13-H6000)</f>
        <v>39.28055556</v>
      </c>
      <c r="J6000" s="2"/>
      <c r="K6000" s="2"/>
      <c r="P6000" s="2"/>
    </row>
    <row r="6001">
      <c r="A6001" s="3" t="s">
        <v>7812</v>
      </c>
      <c r="B6001" s="11" t="str">
        <f t="shared" si="1"/>
        <v>20220907</v>
      </c>
      <c r="C6001" s="12">
        <f t="shared" si="2"/>
        <v>44811</v>
      </c>
      <c r="D6001" s="3" t="str">
        <f t="shared" si="3"/>
        <v>23</v>
      </c>
      <c r="E6001" s="13">
        <v>0.0</v>
      </c>
      <c r="F6001" s="14">
        <f>'Costo de tareas'!$B$15</f>
        <v>0.1964027778</v>
      </c>
      <c r="G6001" s="15">
        <f>'Producción diaria'!$T$3*$L$2*$M$2*$N$2*E6001*1000/'Costo de tareas'!$B$14</f>
        <v>0</v>
      </c>
      <c r="H6001" s="16">
        <f>IF(G6001 &gt; 'Costo de tareas'!$B$13, 'Costo de tareas'!$B$13, IF(G6001 &lt; 'Costo de tareas'!$B$13*0.2, 0, 'Costo de tareas'!$B$13- G6001))</f>
        <v>0</v>
      </c>
      <c r="I6001" s="17">
        <f>IF(H6001=0,'Costo de tareas'!$B$13,'Costo de tareas'!$B$13-H6001)</f>
        <v>39.28055556</v>
      </c>
      <c r="J6001" s="2"/>
      <c r="K6001" s="2"/>
      <c r="P6001" s="2"/>
    </row>
    <row r="6002">
      <c r="A6002" s="3" t="s">
        <v>7813</v>
      </c>
      <c r="B6002" s="11" t="str">
        <f t="shared" si="1"/>
        <v>20220908</v>
      </c>
      <c r="C6002" s="12">
        <f t="shared" si="2"/>
        <v>44812</v>
      </c>
      <c r="D6002" s="3" t="str">
        <f t="shared" si="3"/>
        <v>00</v>
      </c>
      <c r="E6002" s="13">
        <v>0.0</v>
      </c>
      <c r="F6002" s="14">
        <f>'Costo de tareas'!$B$15</f>
        <v>0.1964027778</v>
      </c>
      <c r="G6002" s="15">
        <f>'Producción diaria'!$T$3*$L$2*$M$2*$N$2*E6002*1000/'Costo de tareas'!$B$14</f>
        <v>0</v>
      </c>
      <c r="H6002" s="16">
        <f>IF(G6002 &gt; 'Costo de tareas'!$B$13, 'Costo de tareas'!$B$13, IF(G6002 &lt; 'Costo de tareas'!$B$13*0.2, 0, 'Costo de tareas'!$B$13- G6002))</f>
        <v>0</v>
      </c>
      <c r="I6002" s="17">
        <f>IF(H6002=0,'Costo de tareas'!$B$13,'Costo de tareas'!$B$13-H6002)</f>
        <v>39.28055556</v>
      </c>
      <c r="J6002" s="2"/>
      <c r="K6002" s="2"/>
      <c r="P6002" s="2"/>
    </row>
    <row r="6003">
      <c r="A6003" s="3" t="s">
        <v>7815</v>
      </c>
      <c r="B6003" s="11" t="str">
        <f t="shared" si="1"/>
        <v>20220908</v>
      </c>
      <c r="C6003" s="12">
        <f t="shared" si="2"/>
        <v>44812</v>
      </c>
      <c r="D6003" s="3" t="str">
        <f t="shared" si="3"/>
        <v>01</v>
      </c>
      <c r="E6003" s="13">
        <v>0.0</v>
      </c>
      <c r="F6003" s="14">
        <f>'Costo de tareas'!$B$15</f>
        <v>0.1964027778</v>
      </c>
      <c r="G6003" s="15">
        <f>'Producción diaria'!$T$3*$L$2*$M$2*$N$2*E6003*1000/'Costo de tareas'!$B$14</f>
        <v>0</v>
      </c>
      <c r="H6003" s="16">
        <f>IF(G6003 &gt; 'Costo de tareas'!$B$13, 'Costo de tareas'!$B$13, IF(G6003 &lt; 'Costo de tareas'!$B$13*0.2, 0, 'Costo de tareas'!$B$13- G6003))</f>
        <v>0</v>
      </c>
      <c r="I6003" s="17">
        <f>IF(H6003=0,'Costo de tareas'!$B$13,'Costo de tareas'!$B$13-H6003)</f>
        <v>39.28055556</v>
      </c>
      <c r="J6003" s="2"/>
      <c r="K6003" s="2"/>
      <c r="P6003" s="2"/>
    </row>
    <row r="6004">
      <c r="A6004" s="3" t="s">
        <v>7816</v>
      </c>
      <c r="B6004" s="11" t="str">
        <f t="shared" si="1"/>
        <v>20220908</v>
      </c>
      <c r="C6004" s="12">
        <f t="shared" si="2"/>
        <v>44812</v>
      </c>
      <c r="D6004" s="3" t="str">
        <f t="shared" si="3"/>
        <v>02</v>
      </c>
      <c r="E6004" s="13">
        <v>0.0</v>
      </c>
      <c r="F6004" s="14">
        <f>'Costo de tareas'!$B$15</f>
        <v>0.1964027778</v>
      </c>
      <c r="G6004" s="15">
        <f>'Producción diaria'!$T$3*$L$2*$M$2*$N$2*E6004*1000/'Costo de tareas'!$B$14</f>
        <v>0</v>
      </c>
      <c r="H6004" s="16">
        <f>IF(G6004 &gt; 'Costo de tareas'!$B$13, 'Costo de tareas'!$B$13, IF(G6004 &lt; 'Costo de tareas'!$B$13*0.2, 0, 'Costo de tareas'!$B$13- G6004))</f>
        <v>0</v>
      </c>
      <c r="I6004" s="17">
        <f>IF(H6004=0,'Costo de tareas'!$B$13,'Costo de tareas'!$B$13-H6004)</f>
        <v>39.28055556</v>
      </c>
      <c r="J6004" s="2"/>
      <c r="K6004" s="2"/>
      <c r="P6004" s="2"/>
    </row>
    <row r="6005">
      <c r="A6005" s="3" t="s">
        <v>7817</v>
      </c>
      <c r="B6005" s="11" t="str">
        <f t="shared" si="1"/>
        <v>20220908</v>
      </c>
      <c r="C6005" s="12">
        <f t="shared" si="2"/>
        <v>44812</v>
      </c>
      <c r="D6005" s="3" t="str">
        <f t="shared" si="3"/>
        <v>03</v>
      </c>
      <c r="E6005" s="13">
        <v>0.0</v>
      </c>
      <c r="F6005" s="14">
        <f>'Costo de tareas'!$B$15</f>
        <v>0.1964027778</v>
      </c>
      <c r="G6005" s="15">
        <f>'Producción diaria'!$T$3*$L$2*$M$2*$N$2*E6005*1000/'Costo de tareas'!$B$14</f>
        <v>0</v>
      </c>
      <c r="H6005" s="16">
        <f>IF(G6005 &gt; 'Costo de tareas'!$B$13, 'Costo de tareas'!$B$13, IF(G6005 &lt; 'Costo de tareas'!$B$13*0.2, 0, 'Costo de tareas'!$B$13- G6005))</f>
        <v>0</v>
      </c>
      <c r="I6005" s="17">
        <f>IF(H6005=0,'Costo de tareas'!$B$13,'Costo de tareas'!$B$13-H6005)</f>
        <v>39.28055556</v>
      </c>
      <c r="J6005" s="2"/>
      <c r="K6005" s="2"/>
      <c r="P6005" s="2"/>
    </row>
    <row r="6006">
      <c r="A6006" s="3" t="s">
        <v>7818</v>
      </c>
      <c r="B6006" s="11" t="str">
        <f t="shared" si="1"/>
        <v>20220908</v>
      </c>
      <c r="C6006" s="12">
        <f t="shared" si="2"/>
        <v>44812</v>
      </c>
      <c r="D6006" s="3" t="str">
        <f t="shared" si="3"/>
        <v>04</v>
      </c>
      <c r="E6006" s="13">
        <v>0.0</v>
      </c>
      <c r="F6006" s="14">
        <f>'Costo de tareas'!$B$15</f>
        <v>0.1964027778</v>
      </c>
      <c r="G6006" s="15">
        <f>'Producción diaria'!$T$3*$L$2*$M$2*$N$2*E6006*1000/'Costo de tareas'!$B$14</f>
        <v>0</v>
      </c>
      <c r="H6006" s="16">
        <f>IF(G6006 &gt; 'Costo de tareas'!$B$13, 'Costo de tareas'!$B$13, IF(G6006 &lt; 'Costo de tareas'!$B$13*0.2, 0, 'Costo de tareas'!$B$13- G6006))</f>
        <v>0</v>
      </c>
      <c r="I6006" s="17">
        <f>IF(H6006=0,'Costo de tareas'!$B$13,'Costo de tareas'!$B$13-H6006)</f>
        <v>39.28055556</v>
      </c>
      <c r="J6006" s="2"/>
      <c r="K6006" s="2"/>
      <c r="P6006" s="2"/>
    </row>
    <row r="6007">
      <c r="A6007" s="3" t="s">
        <v>7819</v>
      </c>
      <c r="B6007" s="11" t="str">
        <f t="shared" si="1"/>
        <v>20220908</v>
      </c>
      <c r="C6007" s="12">
        <f t="shared" si="2"/>
        <v>44812</v>
      </c>
      <c r="D6007" s="3" t="str">
        <f t="shared" si="3"/>
        <v>05</v>
      </c>
      <c r="E6007" s="13">
        <v>0.0</v>
      </c>
      <c r="F6007" s="14">
        <f>'Costo de tareas'!$B$15</f>
        <v>0.1964027778</v>
      </c>
      <c r="G6007" s="15">
        <f>'Producción diaria'!$T$3*$L$2*$M$2*$N$2*E6007*1000/'Costo de tareas'!$B$14</f>
        <v>0</v>
      </c>
      <c r="H6007" s="16">
        <f>IF(G6007 &gt; 'Costo de tareas'!$B$13, 'Costo de tareas'!$B$13, IF(G6007 &lt; 'Costo de tareas'!$B$13*0.2, 0, 'Costo de tareas'!$B$13- G6007))</f>
        <v>0</v>
      </c>
      <c r="I6007" s="17">
        <f>IF(H6007=0,'Costo de tareas'!$B$13,'Costo de tareas'!$B$13-H6007)</f>
        <v>39.28055556</v>
      </c>
      <c r="J6007" s="2"/>
      <c r="K6007" s="2"/>
      <c r="P6007" s="2"/>
    </row>
    <row r="6008">
      <c r="A6008" s="3" t="s">
        <v>7820</v>
      </c>
      <c r="B6008" s="11" t="str">
        <f t="shared" si="1"/>
        <v>20220908</v>
      </c>
      <c r="C6008" s="12">
        <f t="shared" si="2"/>
        <v>44812</v>
      </c>
      <c r="D6008" s="3" t="str">
        <f t="shared" si="3"/>
        <v>06</v>
      </c>
      <c r="E6008" s="13">
        <v>24.0</v>
      </c>
      <c r="F6008" s="14">
        <f>'Costo de tareas'!$B$15</f>
        <v>0.1964027778</v>
      </c>
      <c r="G6008" s="15">
        <f>'Producción diaria'!$T$3*$L$2*$M$2*$N$2*E6008*1000/'Costo de tareas'!$B$14</f>
        <v>36.08548644</v>
      </c>
      <c r="H6008" s="16">
        <f>IF(G6008 &gt; 'Costo de tareas'!$B$13, 'Costo de tareas'!$B$13, IF(G6008 &lt; 'Costo de tareas'!$B$13*0.2, 0, 'Costo de tareas'!$B$13- G6008))</f>
        <v>3.195069112</v>
      </c>
      <c r="I6008" s="17">
        <f>IF(H6008=0,'Costo de tareas'!$B$13,'Costo de tareas'!$B$13-H6008)</f>
        <v>36.08548644</v>
      </c>
      <c r="J6008" s="2"/>
      <c r="K6008" s="2"/>
      <c r="P6008" s="2"/>
    </row>
    <row r="6009">
      <c r="A6009" s="3" t="s">
        <v>7821</v>
      </c>
      <c r="B6009" s="11" t="str">
        <f t="shared" si="1"/>
        <v>20220908</v>
      </c>
      <c r="C6009" s="12">
        <f t="shared" si="2"/>
        <v>44812</v>
      </c>
      <c r="D6009" s="3" t="str">
        <f t="shared" si="3"/>
        <v>07</v>
      </c>
      <c r="E6009" s="13">
        <v>201.0</v>
      </c>
      <c r="F6009" s="14">
        <f>'Costo de tareas'!$B$15</f>
        <v>0.1964027778</v>
      </c>
      <c r="G6009" s="15">
        <f>'Producción diaria'!$T$3*$L$2*$M$2*$N$2*E6009*1000/'Costo de tareas'!$B$14</f>
        <v>302.215949</v>
      </c>
      <c r="H6009" s="16">
        <f>IF(G6009 &gt; 'Costo de tareas'!$B$13, 'Costo de tareas'!$B$13, IF(G6009 &lt; 'Costo de tareas'!$B$13*0.2, 0, 'Costo de tareas'!$B$13- G6009))</f>
        <v>39.28055556</v>
      </c>
      <c r="I6009" s="17">
        <f>IF(H6009=0,'Costo de tareas'!$B$13,'Costo de tareas'!$B$13-H6009)</f>
        <v>0</v>
      </c>
      <c r="J6009" s="2"/>
      <c r="K6009" s="2"/>
      <c r="P6009" s="2"/>
    </row>
    <row r="6010">
      <c r="A6010" s="3" t="s">
        <v>7822</v>
      </c>
      <c r="B6010" s="11" t="str">
        <f t="shared" si="1"/>
        <v>20220908</v>
      </c>
      <c r="C6010" s="12">
        <f t="shared" si="2"/>
        <v>44812</v>
      </c>
      <c r="D6010" s="3" t="str">
        <f t="shared" si="3"/>
        <v>08</v>
      </c>
      <c r="E6010" s="13">
        <v>403.0</v>
      </c>
      <c r="F6010" s="14">
        <f>'Costo de tareas'!$B$15</f>
        <v>0.1964027778</v>
      </c>
      <c r="G6010" s="15">
        <f>'Producción diaria'!$T$3*$L$2*$M$2*$N$2*E6010*1000/'Costo de tareas'!$B$14</f>
        <v>605.9354599</v>
      </c>
      <c r="H6010" s="16">
        <f>IF(G6010 &gt; 'Costo de tareas'!$B$13, 'Costo de tareas'!$B$13, IF(G6010 &lt; 'Costo de tareas'!$B$13*0.2, 0, 'Costo de tareas'!$B$13- G6010))</f>
        <v>39.28055556</v>
      </c>
      <c r="I6010" s="17">
        <f>IF(H6010=0,'Costo de tareas'!$B$13,'Costo de tareas'!$B$13-H6010)</f>
        <v>0</v>
      </c>
      <c r="J6010" s="2"/>
      <c r="K6010" s="2"/>
      <c r="P6010" s="2"/>
    </row>
    <row r="6011">
      <c r="A6011" s="3" t="s">
        <v>7823</v>
      </c>
      <c r="B6011" s="11" t="str">
        <f t="shared" si="1"/>
        <v>20220908</v>
      </c>
      <c r="C6011" s="12">
        <f t="shared" si="2"/>
        <v>44812</v>
      </c>
      <c r="D6011" s="3" t="str">
        <f t="shared" si="3"/>
        <v>09</v>
      </c>
      <c r="E6011" s="13">
        <v>586.0</v>
      </c>
      <c r="F6011" s="14">
        <f>'Costo de tareas'!$B$15</f>
        <v>0.1964027778</v>
      </c>
      <c r="G6011" s="15">
        <f>'Producción diaria'!$T$3*$L$2*$M$2*$N$2*E6011*1000/'Costo de tareas'!$B$14</f>
        <v>881.087294</v>
      </c>
      <c r="H6011" s="16">
        <f>IF(G6011 &gt; 'Costo de tareas'!$B$13, 'Costo de tareas'!$B$13, IF(G6011 &lt; 'Costo de tareas'!$B$13*0.2, 0, 'Costo de tareas'!$B$13- G6011))</f>
        <v>39.28055556</v>
      </c>
      <c r="I6011" s="17">
        <f>IF(H6011=0,'Costo de tareas'!$B$13,'Costo de tareas'!$B$13-H6011)</f>
        <v>0</v>
      </c>
      <c r="J6011" s="2"/>
      <c r="K6011" s="2"/>
      <c r="P6011" s="2"/>
    </row>
    <row r="6012">
      <c r="A6012" s="3" t="s">
        <v>7824</v>
      </c>
      <c r="B6012" s="11" t="str">
        <f t="shared" si="1"/>
        <v>20220908</v>
      </c>
      <c r="C6012" s="12">
        <f t="shared" si="2"/>
        <v>44812</v>
      </c>
      <c r="D6012" s="3" t="str">
        <f t="shared" si="3"/>
        <v>10</v>
      </c>
      <c r="E6012" s="13">
        <v>724.0</v>
      </c>
      <c r="F6012" s="14">
        <f>'Costo de tareas'!$B$15</f>
        <v>0.1964027778</v>
      </c>
      <c r="G6012" s="15">
        <f>'Producción diaria'!$T$3*$L$2*$M$2*$N$2*E6012*1000/'Costo de tareas'!$B$14</f>
        <v>1088.578841</v>
      </c>
      <c r="H6012" s="16">
        <f>IF(G6012 &gt; 'Costo de tareas'!$B$13, 'Costo de tareas'!$B$13, IF(G6012 &lt; 'Costo de tareas'!$B$13*0.2, 0, 'Costo de tareas'!$B$13- G6012))</f>
        <v>39.28055556</v>
      </c>
      <c r="I6012" s="17">
        <f>IF(H6012=0,'Costo de tareas'!$B$13,'Costo de tareas'!$B$13-H6012)</f>
        <v>0</v>
      </c>
      <c r="J6012" s="2"/>
      <c r="K6012" s="2"/>
      <c r="P6012" s="2"/>
    </row>
    <row r="6013">
      <c r="A6013" s="3" t="s">
        <v>7825</v>
      </c>
      <c r="B6013" s="11" t="str">
        <f t="shared" si="1"/>
        <v>20220908</v>
      </c>
      <c r="C6013" s="12">
        <f t="shared" si="2"/>
        <v>44812</v>
      </c>
      <c r="D6013" s="3" t="str">
        <f t="shared" si="3"/>
        <v>11</v>
      </c>
      <c r="E6013" s="13">
        <v>791.0</v>
      </c>
      <c r="F6013" s="14">
        <f>'Costo de tareas'!$B$15</f>
        <v>0.1964027778</v>
      </c>
      <c r="G6013" s="15">
        <f>'Producción diaria'!$T$3*$L$2*$M$2*$N$2*E6013*1000/'Costo de tareas'!$B$14</f>
        <v>1189.317491</v>
      </c>
      <c r="H6013" s="16">
        <f>IF(G6013 &gt; 'Costo de tareas'!$B$13, 'Costo de tareas'!$B$13, IF(G6013 &lt; 'Costo de tareas'!$B$13*0.2, 0, 'Costo de tareas'!$B$13- G6013))</f>
        <v>39.28055556</v>
      </c>
      <c r="I6013" s="17">
        <f>IF(H6013=0,'Costo de tareas'!$B$13,'Costo de tareas'!$B$13-H6013)</f>
        <v>0</v>
      </c>
      <c r="J6013" s="2"/>
      <c r="K6013" s="2"/>
      <c r="P6013" s="2"/>
    </row>
    <row r="6014">
      <c r="A6014" s="3" t="s">
        <v>7826</v>
      </c>
      <c r="B6014" s="11" t="str">
        <f t="shared" si="1"/>
        <v>20220908</v>
      </c>
      <c r="C6014" s="12">
        <f t="shared" si="2"/>
        <v>44812</v>
      </c>
      <c r="D6014" s="3" t="str">
        <f t="shared" si="3"/>
        <v>12</v>
      </c>
      <c r="E6014" s="13">
        <v>853.0</v>
      </c>
      <c r="F6014" s="14">
        <f>'Costo de tareas'!$B$15</f>
        <v>0.1964027778</v>
      </c>
      <c r="G6014" s="15">
        <f>'Producción diaria'!$T$3*$L$2*$M$2*$N$2*E6014*1000/'Costo de tareas'!$B$14</f>
        <v>1282.538331</v>
      </c>
      <c r="H6014" s="16">
        <f>IF(G6014 &gt; 'Costo de tareas'!$B$13, 'Costo de tareas'!$B$13, IF(G6014 &lt; 'Costo de tareas'!$B$13*0.2, 0, 'Costo de tareas'!$B$13- G6014))</f>
        <v>39.28055556</v>
      </c>
      <c r="I6014" s="17">
        <f>IF(H6014=0,'Costo de tareas'!$B$13,'Costo de tareas'!$B$13-H6014)</f>
        <v>0</v>
      </c>
      <c r="J6014" s="2"/>
      <c r="K6014" s="2"/>
      <c r="P6014" s="2"/>
    </row>
    <row r="6015">
      <c r="A6015" s="3" t="s">
        <v>7827</v>
      </c>
      <c r="B6015" s="11" t="str">
        <f t="shared" si="1"/>
        <v>20220908</v>
      </c>
      <c r="C6015" s="12">
        <f t="shared" si="2"/>
        <v>44812</v>
      </c>
      <c r="D6015" s="3" t="str">
        <f t="shared" si="3"/>
        <v>13</v>
      </c>
      <c r="E6015" s="13">
        <v>82.0</v>
      </c>
      <c r="F6015" s="14">
        <f>'Costo de tareas'!$B$15</f>
        <v>0.1964027778</v>
      </c>
      <c r="G6015" s="15">
        <f>'Producción diaria'!$T$3*$L$2*$M$2*$N$2*E6015*1000/'Costo de tareas'!$B$14</f>
        <v>123.2920787</v>
      </c>
      <c r="H6015" s="16">
        <f>IF(G6015 &gt; 'Costo de tareas'!$B$13, 'Costo de tareas'!$B$13, IF(G6015 &lt; 'Costo de tareas'!$B$13*0.2, 0, 'Costo de tareas'!$B$13- G6015))</f>
        <v>39.28055556</v>
      </c>
      <c r="I6015" s="17">
        <f>IF(H6015=0,'Costo de tareas'!$B$13,'Costo de tareas'!$B$13-H6015)</f>
        <v>0</v>
      </c>
      <c r="J6015" s="2"/>
      <c r="K6015" s="2"/>
      <c r="P6015" s="2"/>
    </row>
    <row r="6016">
      <c r="A6016" s="3" t="s">
        <v>7828</v>
      </c>
      <c r="B6016" s="11" t="str">
        <f t="shared" si="1"/>
        <v>20220908</v>
      </c>
      <c r="C6016" s="12">
        <f t="shared" si="2"/>
        <v>44812</v>
      </c>
      <c r="D6016" s="3" t="str">
        <f t="shared" si="3"/>
        <v>14</v>
      </c>
      <c r="E6016" s="13">
        <v>697.0</v>
      </c>
      <c r="F6016" s="14">
        <f>'Costo de tareas'!$B$15</f>
        <v>0.1964027778</v>
      </c>
      <c r="G6016" s="15">
        <f>'Producción diaria'!$T$3*$L$2*$M$2*$N$2*E6016*1000/'Costo de tareas'!$B$14</f>
        <v>1047.982669</v>
      </c>
      <c r="H6016" s="16">
        <f>IF(G6016 &gt; 'Costo de tareas'!$B$13, 'Costo de tareas'!$B$13, IF(G6016 &lt; 'Costo de tareas'!$B$13*0.2, 0, 'Costo de tareas'!$B$13- G6016))</f>
        <v>39.28055556</v>
      </c>
      <c r="I6016" s="17">
        <f>IF(H6016=0,'Costo de tareas'!$B$13,'Costo de tareas'!$B$13-H6016)</f>
        <v>0</v>
      </c>
      <c r="J6016" s="2"/>
      <c r="K6016" s="2"/>
      <c r="P6016" s="2"/>
    </row>
    <row r="6017">
      <c r="A6017" s="3" t="s">
        <v>7829</v>
      </c>
      <c r="B6017" s="11" t="str">
        <f t="shared" si="1"/>
        <v>20220908</v>
      </c>
      <c r="C6017" s="12">
        <f t="shared" si="2"/>
        <v>44812</v>
      </c>
      <c r="D6017" s="3" t="str">
        <f t="shared" si="3"/>
        <v>15</v>
      </c>
      <c r="E6017" s="13">
        <v>594.0</v>
      </c>
      <c r="F6017" s="14">
        <f>'Costo de tareas'!$B$15</f>
        <v>0.1964027778</v>
      </c>
      <c r="G6017" s="15">
        <f>'Producción diaria'!$T$3*$L$2*$M$2*$N$2*E6017*1000/'Costo de tareas'!$B$14</f>
        <v>893.1157895</v>
      </c>
      <c r="H6017" s="16">
        <f>IF(G6017 &gt; 'Costo de tareas'!$B$13, 'Costo de tareas'!$B$13, IF(G6017 &lt; 'Costo de tareas'!$B$13*0.2, 0, 'Costo de tareas'!$B$13- G6017))</f>
        <v>39.28055556</v>
      </c>
      <c r="I6017" s="17">
        <f>IF(H6017=0,'Costo de tareas'!$B$13,'Costo de tareas'!$B$13-H6017)</f>
        <v>0</v>
      </c>
      <c r="J6017" s="2"/>
      <c r="K6017" s="2"/>
      <c r="P6017" s="2"/>
    </row>
    <row r="6018">
      <c r="A6018" s="3" t="s">
        <v>7830</v>
      </c>
      <c r="B6018" s="11" t="str">
        <f t="shared" si="1"/>
        <v>20220908</v>
      </c>
      <c r="C6018" s="12">
        <f t="shared" si="2"/>
        <v>44812</v>
      </c>
      <c r="D6018" s="3" t="str">
        <f t="shared" si="3"/>
        <v>16</v>
      </c>
      <c r="E6018" s="13">
        <v>42.0</v>
      </c>
      <c r="F6018" s="14">
        <f>'Costo de tareas'!$B$15</f>
        <v>0.1964027778</v>
      </c>
      <c r="G6018" s="15">
        <f>'Producción diaria'!$T$3*$L$2*$M$2*$N$2*E6018*1000/'Costo de tareas'!$B$14</f>
        <v>63.14960128</v>
      </c>
      <c r="H6018" s="16">
        <f>IF(G6018 &gt; 'Costo de tareas'!$B$13, 'Costo de tareas'!$B$13, IF(G6018 &lt; 'Costo de tareas'!$B$13*0.2, 0, 'Costo de tareas'!$B$13- G6018))</f>
        <v>39.28055556</v>
      </c>
      <c r="I6018" s="17">
        <f>IF(H6018=0,'Costo de tareas'!$B$13,'Costo de tareas'!$B$13-H6018)</f>
        <v>0</v>
      </c>
      <c r="J6018" s="2"/>
      <c r="K6018" s="2"/>
      <c r="P6018" s="2"/>
    </row>
    <row r="6019">
      <c r="A6019" s="3" t="s">
        <v>7831</v>
      </c>
      <c r="B6019" s="11" t="str">
        <f t="shared" si="1"/>
        <v>20220908</v>
      </c>
      <c r="C6019" s="12">
        <f t="shared" si="2"/>
        <v>44812</v>
      </c>
      <c r="D6019" s="3" t="str">
        <f t="shared" si="3"/>
        <v>17</v>
      </c>
      <c r="E6019" s="13">
        <v>223.0</v>
      </c>
      <c r="F6019" s="14">
        <f>'Costo de tareas'!$B$15</f>
        <v>0.1964027778</v>
      </c>
      <c r="G6019" s="15">
        <f>'Producción diaria'!$T$3*$L$2*$M$2*$N$2*E6019*1000/'Costo de tareas'!$B$14</f>
        <v>335.2943115</v>
      </c>
      <c r="H6019" s="16">
        <f>IF(G6019 &gt; 'Costo de tareas'!$B$13, 'Costo de tareas'!$B$13, IF(G6019 &lt; 'Costo de tareas'!$B$13*0.2, 0, 'Costo de tareas'!$B$13- G6019))</f>
        <v>39.28055556</v>
      </c>
      <c r="I6019" s="17">
        <f>IF(H6019=0,'Costo de tareas'!$B$13,'Costo de tareas'!$B$13-H6019)</f>
        <v>0</v>
      </c>
      <c r="J6019" s="2"/>
      <c r="K6019" s="2"/>
      <c r="P6019" s="2"/>
    </row>
    <row r="6020">
      <c r="A6020" s="3" t="s">
        <v>7832</v>
      </c>
      <c r="B6020" s="11" t="str">
        <f t="shared" si="1"/>
        <v>20220908</v>
      </c>
      <c r="C6020" s="12">
        <f t="shared" si="2"/>
        <v>44812</v>
      </c>
      <c r="D6020" s="3" t="str">
        <f t="shared" si="3"/>
        <v>18</v>
      </c>
      <c r="E6020" s="13">
        <v>36.0</v>
      </c>
      <c r="F6020" s="14">
        <f>'Costo de tareas'!$B$15</f>
        <v>0.1964027778</v>
      </c>
      <c r="G6020" s="15">
        <f>'Producción diaria'!$T$3*$L$2*$M$2*$N$2*E6020*1000/'Costo de tareas'!$B$14</f>
        <v>54.12822967</v>
      </c>
      <c r="H6020" s="16">
        <f>IF(G6020 &gt; 'Costo de tareas'!$B$13, 'Costo de tareas'!$B$13, IF(G6020 &lt; 'Costo de tareas'!$B$13*0.2, 0, 'Costo de tareas'!$B$13- G6020))</f>
        <v>39.28055556</v>
      </c>
      <c r="I6020" s="17">
        <f>IF(H6020=0,'Costo de tareas'!$B$13,'Costo de tareas'!$B$13-H6020)</f>
        <v>0</v>
      </c>
      <c r="J6020" s="2"/>
      <c r="K6020" s="2"/>
      <c r="P6020" s="2"/>
    </row>
    <row r="6021">
      <c r="A6021" s="3" t="s">
        <v>7833</v>
      </c>
      <c r="B6021" s="11" t="str">
        <f t="shared" si="1"/>
        <v>20220908</v>
      </c>
      <c r="C6021" s="12">
        <f t="shared" si="2"/>
        <v>44812</v>
      </c>
      <c r="D6021" s="3" t="str">
        <f t="shared" si="3"/>
        <v>19</v>
      </c>
      <c r="E6021" s="13">
        <v>0.0</v>
      </c>
      <c r="F6021" s="14">
        <f>'Costo de tareas'!$B$15</f>
        <v>0.1964027778</v>
      </c>
      <c r="G6021" s="15">
        <f>'Producción diaria'!$T$3*$L$2*$M$2*$N$2*E6021*1000/'Costo de tareas'!$B$14</f>
        <v>0</v>
      </c>
      <c r="H6021" s="16">
        <f>IF(G6021 &gt; 'Costo de tareas'!$B$13, 'Costo de tareas'!$B$13, IF(G6021 &lt; 'Costo de tareas'!$B$13*0.2, 0, 'Costo de tareas'!$B$13- G6021))</f>
        <v>0</v>
      </c>
      <c r="I6021" s="17">
        <f>IF(H6021=0,'Costo de tareas'!$B$13,'Costo de tareas'!$B$13-H6021)</f>
        <v>39.28055556</v>
      </c>
      <c r="J6021" s="2"/>
      <c r="K6021" s="2"/>
      <c r="P6021" s="2"/>
    </row>
    <row r="6022">
      <c r="A6022" s="3" t="s">
        <v>7835</v>
      </c>
      <c r="B6022" s="11" t="str">
        <f t="shared" si="1"/>
        <v>20220908</v>
      </c>
      <c r="C6022" s="12">
        <f t="shared" si="2"/>
        <v>44812</v>
      </c>
      <c r="D6022" s="3" t="str">
        <f t="shared" si="3"/>
        <v>20</v>
      </c>
      <c r="E6022" s="13">
        <v>0.0</v>
      </c>
      <c r="F6022" s="14">
        <f>'Costo de tareas'!$B$15</f>
        <v>0.1964027778</v>
      </c>
      <c r="G6022" s="15">
        <f>'Producción diaria'!$T$3*$L$2*$M$2*$N$2*E6022*1000/'Costo de tareas'!$B$14</f>
        <v>0</v>
      </c>
      <c r="H6022" s="16">
        <f>IF(G6022 &gt; 'Costo de tareas'!$B$13, 'Costo de tareas'!$B$13, IF(G6022 &lt; 'Costo de tareas'!$B$13*0.2, 0, 'Costo de tareas'!$B$13- G6022))</f>
        <v>0</v>
      </c>
      <c r="I6022" s="17">
        <f>IF(H6022=0,'Costo de tareas'!$B$13,'Costo de tareas'!$B$13-H6022)</f>
        <v>39.28055556</v>
      </c>
      <c r="J6022" s="2"/>
      <c r="K6022" s="2"/>
      <c r="P6022" s="2"/>
    </row>
    <row r="6023">
      <c r="A6023" s="3" t="s">
        <v>7836</v>
      </c>
      <c r="B6023" s="11" t="str">
        <f t="shared" si="1"/>
        <v>20220908</v>
      </c>
      <c r="C6023" s="12">
        <f t="shared" si="2"/>
        <v>44812</v>
      </c>
      <c r="D6023" s="3" t="str">
        <f t="shared" si="3"/>
        <v>21</v>
      </c>
      <c r="E6023" s="13">
        <v>0.0</v>
      </c>
      <c r="F6023" s="14">
        <f>'Costo de tareas'!$B$15</f>
        <v>0.1964027778</v>
      </c>
      <c r="G6023" s="15">
        <f>'Producción diaria'!$T$3*$L$2*$M$2*$N$2*E6023*1000/'Costo de tareas'!$B$14</f>
        <v>0</v>
      </c>
      <c r="H6023" s="16">
        <f>IF(G6023 &gt; 'Costo de tareas'!$B$13, 'Costo de tareas'!$B$13, IF(G6023 &lt; 'Costo de tareas'!$B$13*0.2, 0, 'Costo de tareas'!$B$13- G6023))</f>
        <v>0</v>
      </c>
      <c r="I6023" s="17">
        <f>IF(H6023=0,'Costo de tareas'!$B$13,'Costo de tareas'!$B$13-H6023)</f>
        <v>39.28055556</v>
      </c>
      <c r="J6023" s="2"/>
      <c r="K6023" s="2"/>
      <c r="P6023" s="2"/>
    </row>
    <row r="6024">
      <c r="A6024" s="3" t="s">
        <v>7837</v>
      </c>
      <c r="B6024" s="11" t="str">
        <f t="shared" si="1"/>
        <v>20220908</v>
      </c>
      <c r="C6024" s="12">
        <f t="shared" si="2"/>
        <v>44812</v>
      </c>
      <c r="D6024" s="3" t="str">
        <f t="shared" si="3"/>
        <v>22</v>
      </c>
      <c r="E6024" s="13">
        <v>0.0</v>
      </c>
      <c r="F6024" s="14">
        <f>'Costo de tareas'!$B$15</f>
        <v>0.1964027778</v>
      </c>
      <c r="G6024" s="15">
        <f>'Producción diaria'!$T$3*$L$2*$M$2*$N$2*E6024*1000/'Costo de tareas'!$B$14</f>
        <v>0</v>
      </c>
      <c r="H6024" s="16">
        <f>IF(G6024 &gt; 'Costo de tareas'!$B$13, 'Costo de tareas'!$B$13, IF(G6024 &lt; 'Costo de tareas'!$B$13*0.2, 0, 'Costo de tareas'!$B$13- G6024))</f>
        <v>0</v>
      </c>
      <c r="I6024" s="17">
        <f>IF(H6024=0,'Costo de tareas'!$B$13,'Costo de tareas'!$B$13-H6024)</f>
        <v>39.28055556</v>
      </c>
      <c r="J6024" s="2"/>
      <c r="K6024" s="2"/>
      <c r="P6024" s="2"/>
    </row>
    <row r="6025">
      <c r="A6025" s="3" t="s">
        <v>7838</v>
      </c>
      <c r="B6025" s="11" t="str">
        <f t="shared" si="1"/>
        <v>20220908</v>
      </c>
      <c r="C6025" s="12">
        <f t="shared" si="2"/>
        <v>44812</v>
      </c>
      <c r="D6025" s="3" t="str">
        <f t="shared" si="3"/>
        <v>23</v>
      </c>
      <c r="E6025" s="13">
        <v>0.0</v>
      </c>
      <c r="F6025" s="14">
        <f>'Costo de tareas'!$B$15</f>
        <v>0.1964027778</v>
      </c>
      <c r="G6025" s="15">
        <f>'Producción diaria'!$T$3*$L$2*$M$2*$N$2*E6025*1000/'Costo de tareas'!$B$14</f>
        <v>0</v>
      </c>
      <c r="H6025" s="16">
        <f>IF(G6025 &gt; 'Costo de tareas'!$B$13, 'Costo de tareas'!$B$13, IF(G6025 &lt; 'Costo de tareas'!$B$13*0.2, 0, 'Costo de tareas'!$B$13- G6025))</f>
        <v>0</v>
      </c>
      <c r="I6025" s="17">
        <f>IF(H6025=0,'Costo de tareas'!$B$13,'Costo de tareas'!$B$13-H6025)</f>
        <v>39.28055556</v>
      </c>
      <c r="J6025" s="2"/>
      <c r="K6025" s="2"/>
      <c r="P6025" s="2"/>
    </row>
    <row r="6026">
      <c r="A6026" s="3" t="s">
        <v>7839</v>
      </c>
      <c r="B6026" s="11" t="str">
        <f t="shared" si="1"/>
        <v>20220909</v>
      </c>
      <c r="C6026" s="12">
        <f t="shared" si="2"/>
        <v>44813</v>
      </c>
      <c r="D6026" s="3" t="str">
        <f t="shared" si="3"/>
        <v>00</v>
      </c>
      <c r="E6026" s="13">
        <v>0.0</v>
      </c>
      <c r="F6026" s="14">
        <f>'Costo de tareas'!$B$15</f>
        <v>0.1964027778</v>
      </c>
      <c r="G6026" s="15">
        <f>'Producción diaria'!$T$3*$L$2*$M$2*$N$2*E6026*1000/'Costo de tareas'!$B$14</f>
        <v>0</v>
      </c>
      <c r="H6026" s="16">
        <f>IF(G6026 &gt; 'Costo de tareas'!$B$13, 'Costo de tareas'!$B$13, IF(G6026 &lt; 'Costo de tareas'!$B$13*0.2, 0, 'Costo de tareas'!$B$13- G6026))</f>
        <v>0</v>
      </c>
      <c r="I6026" s="17">
        <f>IF(H6026=0,'Costo de tareas'!$B$13,'Costo de tareas'!$B$13-H6026)</f>
        <v>39.28055556</v>
      </c>
      <c r="J6026" s="2"/>
      <c r="K6026" s="2"/>
      <c r="P6026" s="2"/>
    </row>
    <row r="6027">
      <c r="A6027" s="3" t="s">
        <v>7840</v>
      </c>
      <c r="B6027" s="11" t="str">
        <f t="shared" si="1"/>
        <v>20220909</v>
      </c>
      <c r="C6027" s="12">
        <f t="shared" si="2"/>
        <v>44813</v>
      </c>
      <c r="D6027" s="3" t="str">
        <f t="shared" si="3"/>
        <v>01</v>
      </c>
      <c r="E6027" s="13">
        <v>0.0</v>
      </c>
      <c r="F6027" s="14">
        <f>'Costo de tareas'!$B$15</f>
        <v>0.1964027778</v>
      </c>
      <c r="G6027" s="15">
        <f>'Producción diaria'!$T$3*$L$2*$M$2*$N$2*E6027*1000/'Costo de tareas'!$B$14</f>
        <v>0</v>
      </c>
      <c r="H6027" s="16">
        <f>IF(G6027 &gt; 'Costo de tareas'!$B$13, 'Costo de tareas'!$B$13, IF(G6027 &lt; 'Costo de tareas'!$B$13*0.2, 0, 'Costo de tareas'!$B$13- G6027))</f>
        <v>0</v>
      </c>
      <c r="I6027" s="17">
        <f>IF(H6027=0,'Costo de tareas'!$B$13,'Costo de tareas'!$B$13-H6027)</f>
        <v>39.28055556</v>
      </c>
      <c r="J6027" s="2"/>
      <c r="K6027" s="2"/>
      <c r="P6027" s="2"/>
    </row>
    <row r="6028">
      <c r="A6028" s="3" t="s">
        <v>7841</v>
      </c>
      <c r="B6028" s="11" t="str">
        <f t="shared" si="1"/>
        <v>20220909</v>
      </c>
      <c r="C6028" s="12">
        <f t="shared" si="2"/>
        <v>44813</v>
      </c>
      <c r="D6028" s="3" t="str">
        <f t="shared" si="3"/>
        <v>02</v>
      </c>
      <c r="E6028" s="13">
        <v>0.0</v>
      </c>
      <c r="F6028" s="14">
        <f>'Costo de tareas'!$B$15</f>
        <v>0.1964027778</v>
      </c>
      <c r="G6028" s="15">
        <f>'Producción diaria'!$T$3*$L$2*$M$2*$N$2*E6028*1000/'Costo de tareas'!$B$14</f>
        <v>0</v>
      </c>
      <c r="H6028" s="16">
        <f>IF(G6028 &gt; 'Costo de tareas'!$B$13, 'Costo de tareas'!$B$13, IF(G6028 &lt; 'Costo de tareas'!$B$13*0.2, 0, 'Costo de tareas'!$B$13- G6028))</f>
        <v>0</v>
      </c>
      <c r="I6028" s="17">
        <f>IF(H6028=0,'Costo de tareas'!$B$13,'Costo de tareas'!$B$13-H6028)</f>
        <v>39.28055556</v>
      </c>
      <c r="J6028" s="2"/>
      <c r="K6028" s="2"/>
      <c r="P6028" s="2"/>
    </row>
    <row r="6029">
      <c r="A6029" s="3" t="s">
        <v>7842</v>
      </c>
      <c r="B6029" s="11" t="str">
        <f t="shared" si="1"/>
        <v>20220909</v>
      </c>
      <c r="C6029" s="12">
        <f t="shared" si="2"/>
        <v>44813</v>
      </c>
      <c r="D6029" s="3" t="str">
        <f t="shared" si="3"/>
        <v>03</v>
      </c>
      <c r="E6029" s="13">
        <v>0.0</v>
      </c>
      <c r="F6029" s="14">
        <f>'Costo de tareas'!$B$15</f>
        <v>0.1964027778</v>
      </c>
      <c r="G6029" s="15">
        <f>'Producción diaria'!$T$3*$L$2*$M$2*$N$2*E6029*1000/'Costo de tareas'!$B$14</f>
        <v>0</v>
      </c>
      <c r="H6029" s="16">
        <f>IF(G6029 &gt; 'Costo de tareas'!$B$13, 'Costo de tareas'!$B$13, IF(G6029 &lt; 'Costo de tareas'!$B$13*0.2, 0, 'Costo de tareas'!$B$13- G6029))</f>
        <v>0</v>
      </c>
      <c r="I6029" s="17">
        <f>IF(H6029=0,'Costo de tareas'!$B$13,'Costo de tareas'!$B$13-H6029)</f>
        <v>39.28055556</v>
      </c>
      <c r="J6029" s="2"/>
      <c r="K6029" s="2"/>
      <c r="P6029" s="2"/>
    </row>
    <row r="6030">
      <c r="A6030" s="3" t="s">
        <v>7844</v>
      </c>
      <c r="B6030" s="11" t="str">
        <f t="shared" si="1"/>
        <v>20220909</v>
      </c>
      <c r="C6030" s="12">
        <f t="shared" si="2"/>
        <v>44813</v>
      </c>
      <c r="D6030" s="3" t="str">
        <f t="shared" si="3"/>
        <v>04</v>
      </c>
      <c r="E6030" s="13">
        <v>0.0</v>
      </c>
      <c r="F6030" s="14">
        <f>'Costo de tareas'!$B$15</f>
        <v>0.1964027778</v>
      </c>
      <c r="G6030" s="15">
        <f>'Producción diaria'!$T$3*$L$2*$M$2*$N$2*E6030*1000/'Costo de tareas'!$B$14</f>
        <v>0</v>
      </c>
      <c r="H6030" s="16">
        <f>IF(G6030 &gt; 'Costo de tareas'!$B$13, 'Costo de tareas'!$B$13, IF(G6030 &lt; 'Costo de tareas'!$B$13*0.2, 0, 'Costo de tareas'!$B$13- G6030))</f>
        <v>0</v>
      </c>
      <c r="I6030" s="17">
        <f>IF(H6030=0,'Costo de tareas'!$B$13,'Costo de tareas'!$B$13-H6030)</f>
        <v>39.28055556</v>
      </c>
      <c r="J6030" s="2"/>
      <c r="K6030" s="2"/>
      <c r="P6030" s="2"/>
    </row>
    <row r="6031">
      <c r="A6031" s="3" t="s">
        <v>7845</v>
      </c>
      <c r="B6031" s="11" t="str">
        <f t="shared" si="1"/>
        <v>20220909</v>
      </c>
      <c r="C6031" s="12">
        <f t="shared" si="2"/>
        <v>44813</v>
      </c>
      <c r="D6031" s="3" t="str">
        <f t="shared" si="3"/>
        <v>05</v>
      </c>
      <c r="E6031" s="13">
        <v>0.0</v>
      </c>
      <c r="F6031" s="14">
        <f>'Costo de tareas'!$B$15</f>
        <v>0.1964027778</v>
      </c>
      <c r="G6031" s="15">
        <f>'Producción diaria'!$T$3*$L$2*$M$2*$N$2*E6031*1000/'Costo de tareas'!$B$14</f>
        <v>0</v>
      </c>
      <c r="H6031" s="16">
        <f>IF(G6031 &gt; 'Costo de tareas'!$B$13, 'Costo de tareas'!$B$13, IF(G6031 &lt; 'Costo de tareas'!$B$13*0.2, 0, 'Costo de tareas'!$B$13- G6031))</f>
        <v>0</v>
      </c>
      <c r="I6031" s="17">
        <f>IF(H6031=0,'Costo de tareas'!$B$13,'Costo de tareas'!$B$13-H6031)</f>
        <v>39.28055556</v>
      </c>
      <c r="J6031" s="2"/>
      <c r="K6031" s="2"/>
      <c r="P6031" s="2"/>
    </row>
    <row r="6032">
      <c r="A6032" s="3" t="s">
        <v>7847</v>
      </c>
      <c r="B6032" s="11" t="str">
        <f t="shared" si="1"/>
        <v>20220909</v>
      </c>
      <c r="C6032" s="12">
        <f t="shared" si="2"/>
        <v>44813</v>
      </c>
      <c r="D6032" s="3" t="str">
        <f t="shared" si="3"/>
        <v>06</v>
      </c>
      <c r="E6032" s="13">
        <v>18.0</v>
      </c>
      <c r="F6032" s="14">
        <f>'Costo de tareas'!$B$15</f>
        <v>0.1964027778</v>
      </c>
      <c r="G6032" s="15">
        <f>'Producción diaria'!$T$3*$L$2*$M$2*$N$2*E6032*1000/'Costo de tareas'!$B$14</f>
        <v>27.06411483</v>
      </c>
      <c r="H6032" s="16">
        <f>IF(G6032 &gt; 'Costo de tareas'!$B$13, 'Costo de tareas'!$B$13, IF(G6032 &lt; 'Costo de tareas'!$B$13*0.2, 0, 'Costo de tareas'!$B$13- G6032))</f>
        <v>12.21644072</v>
      </c>
      <c r="I6032" s="17">
        <f>IF(H6032=0,'Costo de tareas'!$B$13,'Costo de tareas'!$B$13-H6032)</f>
        <v>27.06411483</v>
      </c>
      <c r="J6032" s="2"/>
      <c r="K6032" s="2"/>
      <c r="P6032" s="2"/>
    </row>
    <row r="6033">
      <c r="A6033" s="3" t="s">
        <v>7848</v>
      </c>
      <c r="B6033" s="11" t="str">
        <f t="shared" si="1"/>
        <v>20220909</v>
      </c>
      <c r="C6033" s="12">
        <f t="shared" si="2"/>
        <v>44813</v>
      </c>
      <c r="D6033" s="3" t="str">
        <f t="shared" si="3"/>
        <v>07</v>
      </c>
      <c r="E6033" s="13">
        <v>199.0</v>
      </c>
      <c r="F6033" s="14">
        <f>'Costo de tareas'!$B$15</f>
        <v>0.1964027778</v>
      </c>
      <c r="G6033" s="15">
        <f>'Producción diaria'!$T$3*$L$2*$M$2*$N$2*E6033*1000/'Costo de tareas'!$B$14</f>
        <v>299.2088251</v>
      </c>
      <c r="H6033" s="16">
        <f>IF(G6033 &gt; 'Costo de tareas'!$B$13, 'Costo de tareas'!$B$13, IF(G6033 &lt; 'Costo de tareas'!$B$13*0.2, 0, 'Costo de tareas'!$B$13- G6033))</f>
        <v>39.28055556</v>
      </c>
      <c r="I6033" s="17">
        <f>IF(H6033=0,'Costo de tareas'!$B$13,'Costo de tareas'!$B$13-H6033)</f>
        <v>0</v>
      </c>
      <c r="J6033" s="2"/>
      <c r="K6033" s="2"/>
      <c r="P6033" s="2"/>
    </row>
    <row r="6034">
      <c r="A6034" s="3" t="s">
        <v>7850</v>
      </c>
      <c r="B6034" s="11" t="str">
        <f t="shared" si="1"/>
        <v>20220909</v>
      </c>
      <c r="C6034" s="12">
        <f t="shared" si="2"/>
        <v>44813</v>
      </c>
      <c r="D6034" s="3" t="str">
        <f t="shared" si="3"/>
        <v>08</v>
      </c>
      <c r="E6034" s="13">
        <v>399.0</v>
      </c>
      <c r="F6034" s="14">
        <f>'Costo de tareas'!$B$15</f>
        <v>0.1964027778</v>
      </c>
      <c r="G6034" s="15">
        <f>'Producción diaria'!$T$3*$L$2*$M$2*$N$2*E6034*1000/'Costo de tareas'!$B$14</f>
        <v>599.9212121</v>
      </c>
      <c r="H6034" s="16">
        <f>IF(G6034 &gt; 'Costo de tareas'!$B$13, 'Costo de tareas'!$B$13, IF(G6034 &lt; 'Costo de tareas'!$B$13*0.2, 0, 'Costo de tareas'!$B$13- G6034))</f>
        <v>39.28055556</v>
      </c>
      <c r="I6034" s="17">
        <f>IF(H6034=0,'Costo de tareas'!$B$13,'Costo de tareas'!$B$13-H6034)</f>
        <v>0</v>
      </c>
      <c r="J6034" s="2"/>
      <c r="K6034" s="2"/>
      <c r="P6034" s="2"/>
    </row>
    <row r="6035">
      <c r="A6035" s="3" t="s">
        <v>7851</v>
      </c>
      <c r="B6035" s="11" t="str">
        <f t="shared" si="1"/>
        <v>20220909</v>
      </c>
      <c r="C6035" s="12">
        <f t="shared" si="2"/>
        <v>44813</v>
      </c>
      <c r="D6035" s="3" t="str">
        <f t="shared" si="3"/>
        <v>09</v>
      </c>
      <c r="E6035" s="13">
        <v>569.0</v>
      </c>
      <c r="F6035" s="14">
        <f>'Costo de tareas'!$B$15</f>
        <v>0.1964027778</v>
      </c>
      <c r="G6035" s="15">
        <f>'Producción diaria'!$T$3*$L$2*$M$2*$N$2*E6035*1000/'Costo de tareas'!$B$14</f>
        <v>855.5267411</v>
      </c>
      <c r="H6035" s="16">
        <f>IF(G6035 &gt; 'Costo de tareas'!$B$13, 'Costo de tareas'!$B$13, IF(G6035 &lt; 'Costo de tareas'!$B$13*0.2, 0, 'Costo de tareas'!$B$13- G6035))</f>
        <v>39.28055556</v>
      </c>
      <c r="I6035" s="17">
        <f>IF(H6035=0,'Costo de tareas'!$B$13,'Costo de tareas'!$B$13-H6035)</f>
        <v>0</v>
      </c>
      <c r="J6035" s="2"/>
      <c r="K6035" s="2"/>
      <c r="P6035" s="2"/>
    </row>
    <row r="6036">
      <c r="A6036" s="3" t="s">
        <v>7852</v>
      </c>
      <c r="B6036" s="11" t="str">
        <f t="shared" si="1"/>
        <v>20220909</v>
      </c>
      <c r="C6036" s="12">
        <f t="shared" si="2"/>
        <v>44813</v>
      </c>
      <c r="D6036" s="3" t="str">
        <f t="shared" si="3"/>
        <v>10</v>
      </c>
      <c r="E6036" s="13">
        <v>712.0</v>
      </c>
      <c r="F6036" s="14">
        <f>'Costo de tareas'!$B$15</f>
        <v>0.1964027778</v>
      </c>
      <c r="G6036" s="15">
        <f>'Producción diaria'!$T$3*$L$2*$M$2*$N$2*E6036*1000/'Costo de tareas'!$B$14</f>
        <v>1070.536098</v>
      </c>
      <c r="H6036" s="16">
        <f>IF(G6036 &gt; 'Costo de tareas'!$B$13, 'Costo de tareas'!$B$13, IF(G6036 &lt; 'Costo de tareas'!$B$13*0.2, 0, 'Costo de tareas'!$B$13- G6036))</f>
        <v>39.28055556</v>
      </c>
      <c r="I6036" s="17">
        <f>IF(H6036=0,'Costo de tareas'!$B$13,'Costo de tareas'!$B$13-H6036)</f>
        <v>0</v>
      </c>
      <c r="J6036" s="2"/>
      <c r="K6036" s="2"/>
      <c r="P6036" s="2"/>
    </row>
    <row r="6037">
      <c r="A6037" s="3" t="s">
        <v>7853</v>
      </c>
      <c r="B6037" s="11" t="str">
        <f t="shared" si="1"/>
        <v>20220909</v>
      </c>
      <c r="C6037" s="12">
        <f t="shared" si="2"/>
        <v>44813</v>
      </c>
      <c r="D6037" s="3" t="str">
        <f t="shared" si="3"/>
        <v>11</v>
      </c>
      <c r="E6037" s="13">
        <v>786.0</v>
      </c>
      <c r="F6037" s="14">
        <f>'Costo de tareas'!$B$15</f>
        <v>0.1964027778</v>
      </c>
      <c r="G6037" s="15">
        <f>'Producción diaria'!$T$3*$L$2*$M$2*$N$2*E6037*1000/'Costo de tareas'!$B$14</f>
        <v>1181.799681</v>
      </c>
      <c r="H6037" s="16">
        <f>IF(G6037 &gt; 'Costo de tareas'!$B$13, 'Costo de tareas'!$B$13, IF(G6037 &lt; 'Costo de tareas'!$B$13*0.2, 0, 'Costo de tareas'!$B$13- G6037))</f>
        <v>39.28055556</v>
      </c>
      <c r="I6037" s="17">
        <f>IF(H6037=0,'Costo de tareas'!$B$13,'Costo de tareas'!$B$13-H6037)</f>
        <v>0</v>
      </c>
      <c r="J6037" s="2"/>
      <c r="K6037" s="2"/>
      <c r="P6037" s="2"/>
    </row>
    <row r="6038">
      <c r="A6038" s="3" t="s">
        <v>7854</v>
      </c>
      <c r="B6038" s="11" t="str">
        <f t="shared" si="1"/>
        <v>20220909</v>
      </c>
      <c r="C6038" s="12">
        <f t="shared" si="2"/>
        <v>44813</v>
      </c>
      <c r="D6038" s="3" t="str">
        <f t="shared" si="3"/>
        <v>12</v>
      </c>
      <c r="E6038" s="13">
        <v>824.0</v>
      </c>
      <c r="F6038" s="14">
        <f>'Costo de tareas'!$B$15</f>
        <v>0.1964027778</v>
      </c>
      <c r="G6038" s="15">
        <f>'Producción diaria'!$T$3*$L$2*$M$2*$N$2*E6038*1000/'Costo de tareas'!$B$14</f>
        <v>1238.935035</v>
      </c>
      <c r="H6038" s="16">
        <f>IF(G6038 &gt; 'Costo de tareas'!$B$13, 'Costo de tareas'!$B$13, IF(G6038 &lt; 'Costo de tareas'!$B$13*0.2, 0, 'Costo de tareas'!$B$13- G6038))</f>
        <v>39.28055556</v>
      </c>
      <c r="I6038" s="17">
        <f>IF(H6038=0,'Costo de tareas'!$B$13,'Costo de tareas'!$B$13-H6038)</f>
        <v>0</v>
      </c>
      <c r="J6038" s="2"/>
      <c r="K6038" s="2"/>
      <c r="P6038" s="2"/>
    </row>
    <row r="6039">
      <c r="A6039" s="3" t="s">
        <v>7855</v>
      </c>
      <c r="B6039" s="11" t="str">
        <f t="shared" si="1"/>
        <v>20220909</v>
      </c>
      <c r="C6039" s="12">
        <f t="shared" si="2"/>
        <v>44813</v>
      </c>
      <c r="D6039" s="3" t="str">
        <f t="shared" si="3"/>
        <v>13</v>
      </c>
      <c r="E6039" s="13">
        <v>811.0</v>
      </c>
      <c r="F6039" s="14">
        <f>'Costo de tareas'!$B$15</f>
        <v>0.1964027778</v>
      </c>
      <c r="G6039" s="15">
        <f>'Producción diaria'!$T$3*$L$2*$M$2*$N$2*E6039*1000/'Costo de tareas'!$B$14</f>
        <v>1219.388729</v>
      </c>
      <c r="H6039" s="16">
        <f>IF(G6039 &gt; 'Costo de tareas'!$B$13, 'Costo de tareas'!$B$13, IF(G6039 &lt; 'Costo de tareas'!$B$13*0.2, 0, 'Costo de tareas'!$B$13- G6039))</f>
        <v>39.28055556</v>
      </c>
      <c r="I6039" s="17">
        <f>IF(H6039=0,'Costo de tareas'!$B$13,'Costo de tareas'!$B$13-H6039)</f>
        <v>0</v>
      </c>
      <c r="J6039" s="2"/>
      <c r="K6039" s="2"/>
      <c r="P6039" s="2"/>
    </row>
    <row r="6040">
      <c r="A6040" s="3" t="s">
        <v>7856</v>
      </c>
      <c r="B6040" s="11" t="str">
        <f t="shared" si="1"/>
        <v>20220909</v>
      </c>
      <c r="C6040" s="12">
        <f t="shared" si="2"/>
        <v>44813</v>
      </c>
      <c r="D6040" s="3" t="str">
        <f t="shared" si="3"/>
        <v>14</v>
      </c>
      <c r="E6040" s="13">
        <v>728.0</v>
      </c>
      <c r="F6040" s="14">
        <f>'Costo de tareas'!$B$15</f>
        <v>0.1964027778</v>
      </c>
      <c r="G6040" s="15">
        <f>'Producción diaria'!$T$3*$L$2*$M$2*$N$2*E6040*1000/'Costo de tareas'!$B$14</f>
        <v>1094.593089</v>
      </c>
      <c r="H6040" s="16">
        <f>IF(G6040 &gt; 'Costo de tareas'!$B$13, 'Costo de tareas'!$B$13, IF(G6040 &lt; 'Costo de tareas'!$B$13*0.2, 0, 'Costo de tareas'!$B$13- G6040))</f>
        <v>39.28055556</v>
      </c>
      <c r="I6040" s="17">
        <f>IF(H6040=0,'Costo de tareas'!$B$13,'Costo de tareas'!$B$13-H6040)</f>
        <v>0</v>
      </c>
      <c r="J6040" s="2"/>
      <c r="K6040" s="2"/>
      <c r="P6040" s="2"/>
    </row>
    <row r="6041">
      <c r="A6041" s="3" t="s">
        <v>7857</v>
      </c>
      <c r="B6041" s="11" t="str">
        <f t="shared" si="1"/>
        <v>20220909</v>
      </c>
      <c r="C6041" s="12">
        <f t="shared" si="2"/>
        <v>44813</v>
      </c>
      <c r="D6041" s="3" t="str">
        <f t="shared" si="3"/>
        <v>15</v>
      </c>
      <c r="E6041" s="13">
        <v>592.0</v>
      </c>
      <c r="F6041" s="14">
        <f>'Costo de tareas'!$B$15</f>
        <v>0.1964027778</v>
      </c>
      <c r="G6041" s="15">
        <f>'Producción diaria'!$T$3*$L$2*$M$2*$N$2*E6041*1000/'Costo de tareas'!$B$14</f>
        <v>890.1086656</v>
      </c>
      <c r="H6041" s="16">
        <f>IF(G6041 &gt; 'Costo de tareas'!$B$13, 'Costo de tareas'!$B$13, IF(G6041 &lt; 'Costo de tareas'!$B$13*0.2, 0, 'Costo de tareas'!$B$13- G6041))</f>
        <v>39.28055556</v>
      </c>
      <c r="I6041" s="17">
        <f>IF(H6041=0,'Costo de tareas'!$B$13,'Costo de tareas'!$B$13-H6041)</f>
        <v>0</v>
      </c>
      <c r="J6041" s="2"/>
      <c r="K6041" s="2"/>
      <c r="P6041" s="2"/>
    </row>
    <row r="6042">
      <c r="A6042" s="3" t="s">
        <v>7858</v>
      </c>
      <c r="B6042" s="11" t="str">
        <f t="shared" si="1"/>
        <v>20220909</v>
      </c>
      <c r="C6042" s="12">
        <f t="shared" si="2"/>
        <v>44813</v>
      </c>
      <c r="D6042" s="3" t="str">
        <f t="shared" si="3"/>
        <v>16</v>
      </c>
      <c r="E6042" s="13">
        <v>412.0</v>
      </c>
      <c r="F6042" s="14">
        <f>'Costo de tareas'!$B$15</f>
        <v>0.1964027778</v>
      </c>
      <c r="G6042" s="15">
        <f>'Producción diaria'!$T$3*$L$2*$M$2*$N$2*E6042*1000/'Costo de tareas'!$B$14</f>
        <v>619.4675173</v>
      </c>
      <c r="H6042" s="16">
        <f>IF(G6042 &gt; 'Costo de tareas'!$B$13, 'Costo de tareas'!$B$13, IF(G6042 &lt; 'Costo de tareas'!$B$13*0.2, 0, 'Costo de tareas'!$B$13- G6042))</f>
        <v>39.28055556</v>
      </c>
      <c r="I6042" s="17">
        <f>IF(H6042=0,'Costo de tareas'!$B$13,'Costo de tareas'!$B$13-H6042)</f>
        <v>0</v>
      </c>
      <c r="J6042" s="2"/>
      <c r="K6042" s="2"/>
      <c r="P6042" s="2"/>
    </row>
    <row r="6043">
      <c r="A6043" s="3" t="s">
        <v>7859</v>
      </c>
      <c r="B6043" s="11" t="str">
        <f t="shared" si="1"/>
        <v>20220909</v>
      </c>
      <c r="C6043" s="12">
        <f t="shared" si="2"/>
        <v>44813</v>
      </c>
      <c r="D6043" s="3" t="str">
        <f t="shared" si="3"/>
        <v>17</v>
      </c>
      <c r="E6043" s="13">
        <v>212.0</v>
      </c>
      <c r="F6043" s="14">
        <f>'Costo de tareas'!$B$15</f>
        <v>0.1964027778</v>
      </c>
      <c r="G6043" s="15">
        <f>'Producción diaria'!$T$3*$L$2*$M$2*$N$2*E6043*1000/'Costo de tareas'!$B$14</f>
        <v>318.7551302</v>
      </c>
      <c r="H6043" s="16">
        <f>IF(G6043 &gt; 'Costo de tareas'!$B$13, 'Costo de tareas'!$B$13, IF(G6043 &lt; 'Costo de tareas'!$B$13*0.2, 0, 'Costo de tareas'!$B$13- G6043))</f>
        <v>39.28055556</v>
      </c>
      <c r="I6043" s="17">
        <f>IF(H6043=0,'Costo de tareas'!$B$13,'Costo de tareas'!$B$13-H6043)</f>
        <v>0</v>
      </c>
      <c r="J6043" s="2"/>
      <c r="K6043" s="2"/>
      <c r="P6043" s="2"/>
    </row>
    <row r="6044">
      <c r="A6044" s="3" t="s">
        <v>7860</v>
      </c>
      <c r="B6044" s="11" t="str">
        <f t="shared" si="1"/>
        <v>20220909</v>
      </c>
      <c r="C6044" s="12">
        <f t="shared" si="2"/>
        <v>44813</v>
      </c>
      <c r="D6044" s="3" t="str">
        <f t="shared" si="3"/>
        <v>18</v>
      </c>
      <c r="E6044" s="13">
        <v>34.0</v>
      </c>
      <c r="F6044" s="14">
        <f>'Costo de tareas'!$B$15</f>
        <v>0.1964027778</v>
      </c>
      <c r="G6044" s="15">
        <f>'Producción diaria'!$T$3*$L$2*$M$2*$N$2*E6044*1000/'Costo de tareas'!$B$14</f>
        <v>51.12110579</v>
      </c>
      <c r="H6044" s="16">
        <f>IF(G6044 &gt; 'Costo de tareas'!$B$13, 'Costo de tareas'!$B$13, IF(G6044 &lt; 'Costo de tareas'!$B$13*0.2, 0, 'Costo de tareas'!$B$13- G6044))</f>
        <v>39.28055556</v>
      </c>
      <c r="I6044" s="17">
        <f>IF(H6044=0,'Costo de tareas'!$B$13,'Costo de tareas'!$B$13-H6044)</f>
        <v>0</v>
      </c>
      <c r="J6044" s="2"/>
      <c r="K6044" s="2"/>
      <c r="P6044" s="2"/>
    </row>
    <row r="6045">
      <c r="A6045" s="3" t="s">
        <v>7861</v>
      </c>
      <c r="B6045" s="11" t="str">
        <f t="shared" si="1"/>
        <v>20220909</v>
      </c>
      <c r="C6045" s="12">
        <f t="shared" si="2"/>
        <v>44813</v>
      </c>
      <c r="D6045" s="3" t="str">
        <f t="shared" si="3"/>
        <v>19</v>
      </c>
      <c r="E6045" s="13">
        <v>0.0</v>
      </c>
      <c r="F6045" s="14">
        <f>'Costo de tareas'!$B$15</f>
        <v>0.1964027778</v>
      </c>
      <c r="G6045" s="15">
        <f>'Producción diaria'!$T$3*$L$2*$M$2*$N$2*E6045*1000/'Costo de tareas'!$B$14</f>
        <v>0</v>
      </c>
      <c r="H6045" s="16">
        <f>IF(G6045 &gt; 'Costo de tareas'!$B$13, 'Costo de tareas'!$B$13, IF(G6045 &lt; 'Costo de tareas'!$B$13*0.2, 0, 'Costo de tareas'!$B$13- G6045))</f>
        <v>0</v>
      </c>
      <c r="I6045" s="17">
        <f>IF(H6045=0,'Costo de tareas'!$B$13,'Costo de tareas'!$B$13-H6045)</f>
        <v>39.28055556</v>
      </c>
      <c r="J6045" s="2"/>
      <c r="K6045" s="2"/>
      <c r="P6045" s="2"/>
    </row>
    <row r="6046">
      <c r="A6046" s="3" t="s">
        <v>7862</v>
      </c>
      <c r="B6046" s="11" t="str">
        <f t="shared" si="1"/>
        <v>20220909</v>
      </c>
      <c r="C6046" s="12">
        <f t="shared" si="2"/>
        <v>44813</v>
      </c>
      <c r="D6046" s="3" t="str">
        <f t="shared" si="3"/>
        <v>20</v>
      </c>
      <c r="E6046" s="13">
        <v>0.0</v>
      </c>
      <c r="F6046" s="14">
        <f>'Costo de tareas'!$B$15</f>
        <v>0.1964027778</v>
      </c>
      <c r="G6046" s="15">
        <f>'Producción diaria'!$T$3*$L$2*$M$2*$N$2*E6046*1000/'Costo de tareas'!$B$14</f>
        <v>0</v>
      </c>
      <c r="H6046" s="16">
        <f>IF(G6046 &gt; 'Costo de tareas'!$B$13, 'Costo de tareas'!$B$13, IF(G6046 &lt; 'Costo de tareas'!$B$13*0.2, 0, 'Costo de tareas'!$B$13- G6046))</f>
        <v>0</v>
      </c>
      <c r="I6046" s="17">
        <f>IF(H6046=0,'Costo de tareas'!$B$13,'Costo de tareas'!$B$13-H6046)</f>
        <v>39.28055556</v>
      </c>
      <c r="J6046" s="2"/>
      <c r="K6046" s="2"/>
      <c r="P6046" s="2"/>
    </row>
    <row r="6047">
      <c r="A6047" s="3" t="s">
        <v>7863</v>
      </c>
      <c r="B6047" s="11" t="str">
        <f t="shared" si="1"/>
        <v>20220909</v>
      </c>
      <c r="C6047" s="12">
        <f t="shared" si="2"/>
        <v>44813</v>
      </c>
      <c r="D6047" s="3" t="str">
        <f t="shared" si="3"/>
        <v>21</v>
      </c>
      <c r="E6047" s="13">
        <v>0.0</v>
      </c>
      <c r="F6047" s="14">
        <f>'Costo de tareas'!$B$15</f>
        <v>0.1964027778</v>
      </c>
      <c r="G6047" s="15">
        <f>'Producción diaria'!$T$3*$L$2*$M$2*$N$2*E6047*1000/'Costo de tareas'!$B$14</f>
        <v>0</v>
      </c>
      <c r="H6047" s="16">
        <f>IF(G6047 &gt; 'Costo de tareas'!$B$13, 'Costo de tareas'!$B$13, IF(G6047 &lt; 'Costo de tareas'!$B$13*0.2, 0, 'Costo de tareas'!$B$13- G6047))</f>
        <v>0</v>
      </c>
      <c r="I6047" s="17">
        <f>IF(H6047=0,'Costo de tareas'!$B$13,'Costo de tareas'!$B$13-H6047)</f>
        <v>39.28055556</v>
      </c>
      <c r="J6047" s="2"/>
      <c r="K6047" s="2"/>
      <c r="P6047" s="2"/>
    </row>
    <row r="6048">
      <c r="A6048" s="3" t="s">
        <v>7864</v>
      </c>
      <c r="B6048" s="11" t="str">
        <f t="shared" si="1"/>
        <v>20220909</v>
      </c>
      <c r="C6048" s="12">
        <f t="shared" si="2"/>
        <v>44813</v>
      </c>
      <c r="D6048" s="3" t="str">
        <f t="shared" si="3"/>
        <v>22</v>
      </c>
      <c r="E6048" s="13">
        <v>0.0</v>
      </c>
      <c r="F6048" s="14">
        <f>'Costo de tareas'!$B$15</f>
        <v>0.1964027778</v>
      </c>
      <c r="G6048" s="15">
        <f>'Producción diaria'!$T$3*$L$2*$M$2*$N$2*E6048*1000/'Costo de tareas'!$B$14</f>
        <v>0</v>
      </c>
      <c r="H6048" s="16">
        <f>IF(G6048 &gt; 'Costo de tareas'!$B$13, 'Costo de tareas'!$B$13, IF(G6048 &lt; 'Costo de tareas'!$B$13*0.2, 0, 'Costo de tareas'!$B$13- G6048))</f>
        <v>0</v>
      </c>
      <c r="I6048" s="17">
        <f>IF(H6048=0,'Costo de tareas'!$B$13,'Costo de tareas'!$B$13-H6048)</f>
        <v>39.28055556</v>
      </c>
      <c r="J6048" s="2"/>
      <c r="K6048" s="2"/>
      <c r="P6048" s="2"/>
    </row>
    <row r="6049">
      <c r="A6049" s="3" t="s">
        <v>7865</v>
      </c>
      <c r="B6049" s="11" t="str">
        <f t="shared" si="1"/>
        <v>20220909</v>
      </c>
      <c r="C6049" s="12">
        <f t="shared" si="2"/>
        <v>44813</v>
      </c>
      <c r="D6049" s="3" t="str">
        <f t="shared" si="3"/>
        <v>23</v>
      </c>
      <c r="E6049" s="13">
        <v>0.0</v>
      </c>
      <c r="F6049" s="14">
        <f>'Costo de tareas'!$B$15</f>
        <v>0.1964027778</v>
      </c>
      <c r="G6049" s="15">
        <f>'Producción diaria'!$T$3*$L$2*$M$2*$N$2*E6049*1000/'Costo de tareas'!$B$14</f>
        <v>0</v>
      </c>
      <c r="H6049" s="16">
        <f>IF(G6049 &gt; 'Costo de tareas'!$B$13, 'Costo de tareas'!$B$13, IF(G6049 &lt; 'Costo de tareas'!$B$13*0.2, 0, 'Costo de tareas'!$B$13- G6049))</f>
        <v>0</v>
      </c>
      <c r="I6049" s="17">
        <f>IF(H6049=0,'Costo de tareas'!$B$13,'Costo de tareas'!$B$13-H6049)</f>
        <v>39.28055556</v>
      </c>
      <c r="J6049" s="2"/>
      <c r="K6049" s="2"/>
      <c r="P6049" s="2"/>
    </row>
    <row r="6050">
      <c r="A6050" s="3" t="s">
        <v>7866</v>
      </c>
      <c r="B6050" s="11" t="str">
        <f t="shared" si="1"/>
        <v>20220910</v>
      </c>
      <c r="C6050" s="12">
        <f t="shared" si="2"/>
        <v>44814</v>
      </c>
      <c r="D6050" s="3" t="str">
        <f t="shared" si="3"/>
        <v>00</v>
      </c>
      <c r="E6050" s="13">
        <v>0.0</v>
      </c>
      <c r="F6050" s="14">
        <f>'Costo de tareas'!$B$15</f>
        <v>0.1964027778</v>
      </c>
      <c r="G6050" s="15">
        <f>'Producción diaria'!$T$3*$L$2*$M$2*$N$2*E6050*1000/'Costo de tareas'!$B$14</f>
        <v>0</v>
      </c>
      <c r="H6050" s="16">
        <f>IF(G6050 &gt; 'Costo de tareas'!$B$13, 'Costo de tareas'!$B$13, IF(G6050 &lt; 'Costo de tareas'!$B$13*0.2, 0, 'Costo de tareas'!$B$13- G6050))</f>
        <v>0</v>
      </c>
      <c r="I6050" s="17">
        <f>IF(H6050=0,'Costo de tareas'!$B$13,'Costo de tareas'!$B$13-H6050)</f>
        <v>39.28055556</v>
      </c>
      <c r="J6050" s="2"/>
      <c r="K6050" s="2"/>
      <c r="P6050" s="2"/>
    </row>
    <row r="6051">
      <c r="A6051" s="3" t="s">
        <v>7867</v>
      </c>
      <c r="B6051" s="11" t="str">
        <f t="shared" si="1"/>
        <v>20220910</v>
      </c>
      <c r="C6051" s="12">
        <f t="shared" si="2"/>
        <v>44814</v>
      </c>
      <c r="D6051" s="3" t="str">
        <f t="shared" si="3"/>
        <v>01</v>
      </c>
      <c r="E6051" s="13">
        <v>0.0</v>
      </c>
      <c r="F6051" s="14">
        <f>'Costo de tareas'!$B$15</f>
        <v>0.1964027778</v>
      </c>
      <c r="G6051" s="15">
        <f>'Producción diaria'!$T$3*$L$2*$M$2*$N$2*E6051*1000/'Costo de tareas'!$B$14</f>
        <v>0</v>
      </c>
      <c r="H6051" s="16">
        <f>IF(G6051 &gt; 'Costo de tareas'!$B$13, 'Costo de tareas'!$B$13, IF(G6051 &lt; 'Costo de tareas'!$B$13*0.2, 0, 'Costo de tareas'!$B$13- G6051))</f>
        <v>0</v>
      </c>
      <c r="I6051" s="17">
        <f>IF(H6051=0,'Costo de tareas'!$B$13,'Costo de tareas'!$B$13-H6051)</f>
        <v>39.28055556</v>
      </c>
      <c r="J6051" s="2"/>
      <c r="K6051" s="2"/>
      <c r="P6051" s="2"/>
    </row>
    <row r="6052">
      <c r="A6052" s="3" t="s">
        <v>7868</v>
      </c>
      <c r="B6052" s="11" t="str">
        <f t="shared" si="1"/>
        <v>20220910</v>
      </c>
      <c r="C6052" s="12">
        <f t="shared" si="2"/>
        <v>44814</v>
      </c>
      <c r="D6052" s="3" t="str">
        <f t="shared" si="3"/>
        <v>02</v>
      </c>
      <c r="E6052" s="13">
        <v>0.0</v>
      </c>
      <c r="F6052" s="14">
        <f>'Costo de tareas'!$B$15</f>
        <v>0.1964027778</v>
      </c>
      <c r="G6052" s="15">
        <f>'Producción diaria'!$T$3*$L$2*$M$2*$N$2*E6052*1000/'Costo de tareas'!$B$14</f>
        <v>0</v>
      </c>
      <c r="H6052" s="16">
        <f>IF(G6052 &gt; 'Costo de tareas'!$B$13, 'Costo de tareas'!$B$13, IF(G6052 &lt; 'Costo de tareas'!$B$13*0.2, 0, 'Costo de tareas'!$B$13- G6052))</f>
        <v>0</v>
      </c>
      <c r="I6052" s="17">
        <f>IF(H6052=0,'Costo de tareas'!$B$13,'Costo de tareas'!$B$13-H6052)</f>
        <v>39.28055556</v>
      </c>
      <c r="J6052" s="2"/>
      <c r="K6052" s="2"/>
      <c r="P6052" s="2"/>
    </row>
    <row r="6053">
      <c r="A6053" s="3" t="s">
        <v>7869</v>
      </c>
      <c r="B6053" s="11" t="str">
        <f t="shared" si="1"/>
        <v>20220910</v>
      </c>
      <c r="C6053" s="12">
        <f t="shared" si="2"/>
        <v>44814</v>
      </c>
      <c r="D6053" s="3" t="str">
        <f t="shared" si="3"/>
        <v>03</v>
      </c>
      <c r="E6053" s="13">
        <v>0.0</v>
      </c>
      <c r="F6053" s="14">
        <f>'Costo de tareas'!$B$15</f>
        <v>0.1964027778</v>
      </c>
      <c r="G6053" s="15">
        <f>'Producción diaria'!$T$3*$L$2*$M$2*$N$2*E6053*1000/'Costo de tareas'!$B$14</f>
        <v>0</v>
      </c>
      <c r="H6053" s="16">
        <f>IF(G6053 &gt; 'Costo de tareas'!$B$13, 'Costo de tareas'!$B$13, IF(G6053 &lt; 'Costo de tareas'!$B$13*0.2, 0, 'Costo de tareas'!$B$13- G6053))</f>
        <v>0</v>
      </c>
      <c r="I6053" s="17">
        <f>IF(H6053=0,'Costo de tareas'!$B$13,'Costo de tareas'!$B$13-H6053)</f>
        <v>39.28055556</v>
      </c>
      <c r="J6053" s="2"/>
      <c r="K6053" s="2"/>
      <c r="P6053" s="2"/>
    </row>
    <row r="6054">
      <c r="A6054" s="3" t="s">
        <v>7871</v>
      </c>
      <c r="B6054" s="11" t="str">
        <f t="shared" si="1"/>
        <v>20220910</v>
      </c>
      <c r="C6054" s="12">
        <f t="shared" si="2"/>
        <v>44814</v>
      </c>
      <c r="D6054" s="3" t="str">
        <f t="shared" si="3"/>
        <v>04</v>
      </c>
      <c r="E6054" s="13">
        <v>0.0</v>
      </c>
      <c r="F6054" s="14">
        <f>'Costo de tareas'!$B$15</f>
        <v>0.1964027778</v>
      </c>
      <c r="G6054" s="15">
        <f>'Producción diaria'!$T$3*$L$2*$M$2*$N$2*E6054*1000/'Costo de tareas'!$B$14</f>
        <v>0</v>
      </c>
      <c r="H6054" s="16">
        <f>IF(G6054 &gt; 'Costo de tareas'!$B$13, 'Costo de tareas'!$B$13, IF(G6054 &lt; 'Costo de tareas'!$B$13*0.2, 0, 'Costo de tareas'!$B$13- G6054))</f>
        <v>0</v>
      </c>
      <c r="I6054" s="17">
        <f>IF(H6054=0,'Costo de tareas'!$B$13,'Costo de tareas'!$B$13-H6054)</f>
        <v>39.28055556</v>
      </c>
      <c r="J6054" s="2"/>
      <c r="K6054" s="2"/>
      <c r="P6054" s="2"/>
    </row>
    <row r="6055">
      <c r="A6055" s="3" t="s">
        <v>7872</v>
      </c>
      <c r="B6055" s="11" t="str">
        <f t="shared" si="1"/>
        <v>20220910</v>
      </c>
      <c r="C6055" s="12">
        <f t="shared" si="2"/>
        <v>44814</v>
      </c>
      <c r="D6055" s="3" t="str">
        <f t="shared" si="3"/>
        <v>05</v>
      </c>
      <c r="E6055" s="13">
        <v>0.0</v>
      </c>
      <c r="F6055" s="14">
        <f>'Costo de tareas'!$B$15</f>
        <v>0.1964027778</v>
      </c>
      <c r="G6055" s="15">
        <f>'Producción diaria'!$T$3*$L$2*$M$2*$N$2*E6055*1000/'Costo de tareas'!$B$14</f>
        <v>0</v>
      </c>
      <c r="H6055" s="16">
        <f>IF(G6055 &gt; 'Costo de tareas'!$B$13, 'Costo de tareas'!$B$13, IF(G6055 &lt; 'Costo de tareas'!$B$13*0.2, 0, 'Costo de tareas'!$B$13- G6055))</f>
        <v>0</v>
      </c>
      <c r="I6055" s="17">
        <f>IF(H6055=0,'Costo de tareas'!$B$13,'Costo de tareas'!$B$13-H6055)</f>
        <v>39.28055556</v>
      </c>
      <c r="J6055" s="2"/>
      <c r="K6055" s="2"/>
      <c r="P6055" s="2"/>
    </row>
    <row r="6056">
      <c r="A6056" s="3" t="s">
        <v>7874</v>
      </c>
      <c r="B6056" s="11" t="str">
        <f t="shared" si="1"/>
        <v>20220910</v>
      </c>
      <c r="C6056" s="12">
        <f t="shared" si="2"/>
        <v>44814</v>
      </c>
      <c r="D6056" s="3" t="str">
        <f t="shared" si="3"/>
        <v>06</v>
      </c>
      <c r="E6056" s="13">
        <v>18.0</v>
      </c>
      <c r="F6056" s="14">
        <f>'Costo de tareas'!$B$15</f>
        <v>0.1964027778</v>
      </c>
      <c r="G6056" s="15">
        <f>'Producción diaria'!$T$3*$L$2*$M$2*$N$2*E6056*1000/'Costo de tareas'!$B$14</f>
        <v>27.06411483</v>
      </c>
      <c r="H6056" s="16">
        <f>IF(G6056 &gt; 'Costo de tareas'!$B$13, 'Costo de tareas'!$B$13, IF(G6056 &lt; 'Costo de tareas'!$B$13*0.2, 0, 'Costo de tareas'!$B$13- G6056))</f>
        <v>12.21644072</v>
      </c>
      <c r="I6056" s="17">
        <f>IF(H6056=0,'Costo de tareas'!$B$13,'Costo de tareas'!$B$13-H6056)</f>
        <v>27.06411483</v>
      </c>
      <c r="J6056" s="2"/>
      <c r="K6056" s="2"/>
      <c r="P6056" s="2"/>
    </row>
    <row r="6057">
      <c r="A6057" s="3" t="s">
        <v>7876</v>
      </c>
      <c r="B6057" s="11" t="str">
        <f t="shared" si="1"/>
        <v>20220910</v>
      </c>
      <c r="C6057" s="12">
        <f t="shared" si="2"/>
        <v>44814</v>
      </c>
      <c r="D6057" s="3" t="str">
        <f t="shared" si="3"/>
        <v>07</v>
      </c>
      <c r="E6057" s="13">
        <v>2.0</v>
      </c>
      <c r="F6057" s="14">
        <f>'Costo de tareas'!$B$15</f>
        <v>0.1964027778</v>
      </c>
      <c r="G6057" s="15">
        <f>'Producción diaria'!$T$3*$L$2*$M$2*$N$2*E6057*1000/'Costo de tareas'!$B$14</f>
        <v>3.00712387</v>
      </c>
      <c r="H6057" s="16">
        <f>IF(G6057 &gt; 'Costo de tareas'!$B$13, 'Costo de tareas'!$B$13, IF(G6057 &lt; 'Costo de tareas'!$B$13*0.2, 0, 'Costo de tareas'!$B$13- G6057))</f>
        <v>0</v>
      </c>
      <c r="I6057" s="17">
        <f>IF(H6057=0,'Costo de tareas'!$B$13,'Costo de tareas'!$B$13-H6057)</f>
        <v>39.28055556</v>
      </c>
      <c r="J6057" s="2"/>
      <c r="K6057" s="2"/>
      <c r="P6057" s="2"/>
    </row>
    <row r="6058">
      <c r="A6058" s="3" t="s">
        <v>7878</v>
      </c>
      <c r="B6058" s="11" t="str">
        <f t="shared" si="1"/>
        <v>20220910</v>
      </c>
      <c r="C6058" s="12">
        <f t="shared" si="2"/>
        <v>44814</v>
      </c>
      <c r="D6058" s="3" t="str">
        <f t="shared" si="3"/>
        <v>08</v>
      </c>
      <c r="E6058" s="13">
        <v>4.0</v>
      </c>
      <c r="F6058" s="14">
        <f>'Costo de tareas'!$B$15</f>
        <v>0.1964027778</v>
      </c>
      <c r="G6058" s="15">
        <f>'Producción diaria'!$T$3*$L$2*$M$2*$N$2*E6058*1000/'Costo de tareas'!$B$14</f>
        <v>6.014247741</v>
      </c>
      <c r="H6058" s="16">
        <f>IF(G6058 &gt; 'Costo de tareas'!$B$13, 'Costo de tareas'!$B$13, IF(G6058 &lt; 'Costo de tareas'!$B$13*0.2, 0, 'Costo de tareas'!$B$13- G6058))</f>
        <v>0</v>
      </c>
      <c r="I6058" s="17">
        <f>IF(H6058=0,'Costo de tareas'!$B$13,'Costo de tareas'!$B$13-H6058)</f>
        <v>39.28055556</v>
      </c>
      <c r="J6058" s="2"/>
      <c r="K6058" s="2"/>
      <c r="P6058" s="2"/>
    </row>
    <row r="6059">
      <c r="A6059" s="3" t="s">
        <v>7880</v>
      </c>
      <c r="B6059" s="11" t="str">
        <f t="shared" si="1"/>
        <v>20220910</v>
      </c>
      <c r="C6059" s="12">
        <f t="shared" si="2"/>
        <v>44814</v>
      </c>
      <c r="D6059" s="3" t="str">
        <f t="shared" si="3"/>
        <v>09</v>
      </c>
      <c r="E6059" s="13">
        <v>577.0</v>
      </c>
      <c r="F6059" s="14">
        <f>'Costo de tareas'!$B$15</f>
        <v>0.1964027778</v>
      </c>
      <c r="G6059" s="15">
        <f>'Producción diaria'!$T$3*$L$2*$M$2*$N$2*E6059*1000/'Costo de tareas'!$B$14</f>
        <v>867.5552366</v>
      </c>
      <c r="H6059" s="16">
        <f>IF(G6059 &gt; 'Costo de tareas'!$B$13, 'Costo de tareas'!$B$13, IF(G6059 &lt; 'Costo de tareas'!$B$13*0.2, 0, 'Costo de tareas'!$B$13- G6059))</f>
        <v>39.28055556</v>
      </c>
      <c r="I6059" s="17">
        <f>IF(H6059=0,'Costo de tareas'!$B$13,'Costo de tareas'!$B$13-H6059)</f>
        <v>0</v>
      </c>
      <c r="J6059" s="2"/>
      <c r="K6059" s="2"/>
      <c r="P6059" s="2"/>
    </row>
    <row r="6060">
      <c r="A6060" s="3" t="s">
        <v>7882</v>
      </c>
      <c r="B6060" s="11" t="str">
        <f t="shared" si="1"/>
        <v>20220910</v>
      </c>
      <c r="C6060" s="12">
        <f t="shared" si="2"/>
        <v>44814</v>
      </c>
      <c r="D6060" s="3" t="str">
        <f t="shared" si="3"/>
        <v>10</v>
      </c>
      <c r="E6060" s="13">
        <v>71.0</v>
      </c>
      <c r="F6060" s="14">
        <f>'Costo de tareas'!$B$15</f>
        <v>0.1964027778</v>
      </c>
      <c r="G6060" s="15">
        <f>'Producción diaria'!$T$3*$L$2*$M$2*$N$2*E6060*1000/'Costo de tareas'!$B$14</f>
        <v>106.7528974</v>
      </c>
      <c r="H6060" s="16">
        <f>IF(G6060 &gt; 'Costo de tareas'!$B$13, 'Costo de tareas'!$B$13, IF(G6060 &lt; 'Costo de tareas'!$B$13*0.2, 0, 'Costo de tareas'!$B$13- G6060))</f>
        <v>39.28055556</v>
      </c>
      <c r="I6060" s="17">
        <f>IF(H6060=0,'Costo de tareas'!$B$13,'Costo de tareas'!$B$13-H6060)</f>
        <v>0</v>
      </c>
      <c r="J6060" s="2"/>
      <c r="K6060" s="2"/>
      <c r="P6060" s="2"/>
    </row>
    <row r="6061">
      <c r="A6061" s="3" t="s">
        <v>7884</v>
      </c>
      <c r="B6061" s="11" t="str">
        <f t="shared" si="1"/>
        <v>20220910</v>
      </c>
      <c r="C6061" s="12">
        <f t="shared" si="2"/>
        <v>44814</v>
      </c>
      <c r="D6061" s="3" t="str">
        <f t="shared" si="3"/>
        <v>11</v>
      </c>
      <c r="E6061" s="13">
        <v>789.0</v>
      </c>
      <c r="F6061" s="14">
        <f>'Costo de tareas'!$B$15</f>
        <v>0.1964027778</v>
      </c>
      <c r="G6061" s="15">
        <f>'Producción diaria'!$T$3*$L$2*$M$2*$N$2*E6061*1000/'Costo de tareas'!$B$14</f>
        <v>1186.310367</v>
      </c>
      <c r="H6061" s="16">
        <f>IF(G6061 &gt; 'Costo de tareas'!$B$13, 'Costo de tareas'!$B$13, IF(G6061 &lt; 'Costo de tareas'!$B$13*0.2, 0, 'Costo de tareas'!$B$13- G6061))</f>
        <v>39.28055556</v>
      </c>
      <c r="I6061" s="17">
        <f>IF(H6061=0,'Costo de tareas'!$B$13,'Costo de tareas'!$B$13-H6061)</f>
        <v>0</v>
      </c>
      <c r="J6061" s="2"/>
      <c r="K6061" s="2"/>
      <c r="P6061" s="2"/>
    </row>
    <row r="6062">
      <c r="A6062" s="3" t="s">
        <v>7885</v>
      </c>
      <c r="B6062" s="11" t="str">
        <f t="shared" si="1"/>
        <v>20220910</v>
      </c>
      <c r="C6062" s="12">
        <f t="shared" si="2"/>
        <v>44814</v>
      </c>
      <c r="D6062" s="3" t="str">
        <f t="shared" si="3"/>
        <v>12</v>
      </c>
      <c r="E6062" s="13">
        <v>808.0</v>
      </c>
      <c r="F6062" s="14">
        <f>'Costo de tareas'!$B$15</f>
        <v>0.1964027778</v>
      </c>
      <c r="G6062" s="15">
        <f>'Producción diaria'!$T$3*$L$2*$M$2*$N$2*E6062*1000/'Costo de tareas'!$B$14</f>
        <v>1214.878044</v>
      </c>
      <c r="H6062" s="16">
        <f>IF(G6062 &gt; 'Costo de tareas'!$B$13, 'Costo de tareas'!$B$13, IF(G6062 &lt; 'Costo de tareas'!$B$13*0.2, 0, 'Costo de tareas'!$B$13- G6062))</f>
        <v>39.28055556</v>
      </c>
      <c r="I6062" s="17">
        <f>IF(H6062=0,'Costo de tareas'!$B$13,'Costo de tareas'!$B$13-H6062)</f>
        <v>0</v>
      </c>
      <c r="J6062" s="2"/>
      <c r="K6062" s="2"/>
      <c r="P6062" s="2"/>
    </row>
    <row r="6063">
      <c r="A6063" s="3" t="s">
        <v>7886</v>
      </c>
      <c r="B6063" s="11" t="str">
        <f t="shared" si="1"/>
        <v>20220910</v>
      </c>
      <c r="C6063" s="12">
        <f t="shared" si="2"/>
        <v>44814</v>
      </c>
      <c r="D6063" s="3" t="str">
        <f t="shared" si="3"/>
        <v>13</v>
      </c>
      <c r="E6063" s="13">
        <v>807.0</v>
      </c>
      <c r="F6063" s="14">
        <f>'Costo de tareas'!$B$15</f>
        <v>0.1964027778</v>
      </c>
      <c r="G6063" s="15">
        <f>'Producción diaria'!$T$3*$L$2*$M$2*$N$2*E6063*1000/'Costo de tareas'!$B$14</f>
        <v>1213.374482</v>
      </c>
      <c r="H6063" s="16">
        <f>IF(G6063 &gt; 'Costo de tareas'!$B$13, 'Costo de tareas'!$B$13, IF(G6063 &lt; 'Costo de tareas'!$B$13*0.2, 0, 'Costo de tareas'!$B$13- G6063))</f>
        <v>39.28055556</v>
      </c>
      <c r="I6063" s="17">
        <f>IF(H6063=0,'Costo de tareas'!$B$13,'Costo de tareas'!$B$13-H6063)</f>
        <v>0</v>
      </c>
      <c r="J6063" s="2"/>
      <c r="K6063" s="2"/>
      <c r="P6063" s="2"/>
    </row>
    <row r="6064">
      <c r="A6064" s="3" t="s">
        <v>7887</v>
      </c>
      <c r="B6064" s="11" t="str">
        <f t="shared" si="1"/>
        <v>20220910</v>
      </c>
      <c r="C6064" s="12">
        <f t="shared" si="2"/>
        <v>44814</v>
      </c>
      <c r="D6064" s="3" t="str">
        <f t="shared" si="3"/>
        <v>14</v>
      </c>
      <c r="E6064" s="13">
        <v>728.0</v>
      </c>
      <c r="F6064" s="14">
        <f>'Costo de tareas'!$B$15</f>
        <v>0.1964027778</v>
      </c>
      <c r="G6064" s="15">
        <f>'Producción diaria'!$T$3*$L$2*$M$2*$N$2*E6064*1000/'Costo de tareas'!$B$14</f>
        <v>1094.593089</v>
      </c>
      <c r="H6064" s="16">
        <f>IF(G6064 &gt; 'Costo de tareas'!$B$13, 'Costo de tareas'!$B$13, IF(G6064 &lt; 'Costo de tareas'!$B$13*0.2, 0, 'Costo de tareas'!$B$13- G6064))</f>
        <v>39.28055556</v>
      </c>
      <c r="I6064" s="17">
        <f>IF(H6064=0,'Costo de tareas'!$B$13,'Costo de tareas'!$B$13-H6064)</f>
        <v>0</v>
      </c>
      <c r="J6064" s="2"/>
      <c r="K6064" s="2"/>
      <c r="P6064" s="2"/>
    </row>
    <row r="6065">
      <c r="A6065" s="3" t="s">
        <v>7888</v>
      </c>
      <c r="B6065" s="11" t="str">
        <f t="shared" si="1"/>
        <v>20220910</v>
      </c>
      <c r="C6065" s="12">
        <f t="shared" si="2"/>
        <v>44814</v>
      </c>
      <c r="D6065" s="3" t="str">
        <f t="shared" si="3"/>
        <v>15</v>
      </c>
      <c r="E6065" s="13">
        <v>605.0</v>
      </c>
      <c r="F6065" s="14">
        <f>'Costo de tareas'!$B$15</f>
        <v>0.1964027778</v>
      </c>
      <c r="G6065" s="15">
        <f>'Producción diaria'!$T$3*$L$2*$M$2*$N$2*E6065*1000/'Costo de tareas'!$B$14</f>
        <v>909.6549708</v>
      </c>
      <c r="H6065" s="16">
        <f>IF(G6065 &gt; 'Costo de tareas'!$B$13, 'Costo de tareas'!$B$13, IF(G6065 &lt; 'Costo de tareas'!$B$13*0.2, 0, 'Costo de tareas'!$B$13- G6065))</f>
        <v>39.28055556</v>
      </c>
      <c r="I6065" s="17">
        <f>IF(H6065=0,'Costo de tareas'!$B$13,'Costo de tareas'!$B$13-H6065)</f>
        <v>0</v>
      </c>
      <c r="J6065" s="2"/>
      <c r="K6065" s="2"/>
      <c r="P6065" s="2"/>
    </row>
    <row r="6066">
      <c r="A6066" s="3" t="s">
        <v>7889</v>
      </c>
      <c r="B6066" s="11" t="str">
        <f t="shared" si="1"/>
        <v>20220910</v>
      </c>
      <c r="C6066" s="12">
        <f t="shared" si="2"/>
        <v>44814</v>
      </c>
      <c r="D6066" s="3" t="str">
        <f t="shared" si="3"/>
        <v>16</v>
      </c>
      <c r="E6066" s="13">
        <v>381.0</v>
      </c>
      <c r="F6066" s="14">
        <f>'Costo de tareas'!$B$15</f>
        <v>0.1964027778</v>
      </c>
      <c r="G6066" s="15">
        <f>'Producción diaria'!$T$3*$L$2*$M$2*$N$2*E6066*1000/'Costo de tareas'!$B$14</f>
        <v>572.8570973</v>
      </c>
      <c r="H6066" s="16">
        <f>IF(G6066 &gt; 'Costo de tareas'!$B$13, 'Costo de tareas'!$B$13, IF(G6066 &lt; 'Costo de tareas'!$B$13*0.2, 0, 'Costo de tareas'!$B$13- G6066))</f>
        <v>39.28055556</v>
      </c>
      <c r="I6066" s="17">
        <f>IF(H6066=0,'Costo de tareas'!$B$13,'Costo de tareas'!$B$13-H6066)</f>
        <v>0</v>
      </c>
      <c r="J6066" s="2"/>
      <c r="K6066" s="2"/>
      <c r="P6066" s="2"/>
    </row>
    <row r="6067">
      <c r="A6067" s="3" t="s">
        <v>7890</v>
      </c>
      <c r="B6067" s="11" t="str">
        <f t="shared" si="1"/>
        <v>20220910</v>
      </c>
      <c r="C6067" s="12">
        <f t="shared" si="2"/>
        <v>44814</v>
      </c>
      <c r="D6067" s="3" t="str">
        <f t="shared" si="3"/>
        <v>17</v>
      </c>
      <c r="E6067" s="13">
        <v>21.0</v>
      </c>
      <c r="F6067" s="14">
        <f>'Costo de tareas'!$B$15</f>
        <v>0.1964027778</v>
      </c>
      <c r="G6067" s="15">
        <f>'Producción diaria'!$T$3*$L$2*$M$2*$N$2*E6067*1000/'Costo de tareas'!$B$14</f>
        <v>31.57480064</v>
      </c>
      <c r="H6067" s="16">
        <f>IF(G6067 &gt; 'Costo de tareas'!$B$13, 'Costo de tareas'!$B$13, IF(G6067 &lt; 'Costo de tareas'!$B$13*0.2, 0, 'Costo de tareas'!$B$13- G6067))</f>
        <v>7.705754918</v>
      </c>
      <c r="I6067" s="17">
        <f>IF(H6067=0,'Costo de tareas'!$B$13,'Costo de tareas'!$B$13-H6067)</f>
        <v>31.57480064</v>
      </c>
      <c r="J6067" s="2"/>
      <c r="K6067" s="2"/>
      <c r="P6067" s="2"/>
    </row>
    <row r="6068">
      <c r="A6068" s="3" t="s">
        <v>7891</v>
      </c>
      <c r="B6068" s="11" t="str">
        <f t="shared" si="1"/>
        <v>20220910</v>
      </c>
      <c r="C6068" s="12">
        <f t="shared" si="2"/>
        <v>44814</v>
      </c>
      <c r="D6068" s="3" t="str">
        <f t="shared" si="3"/>
        <v>18</v>
      </c>
      <c r="E6068" s="13">
        <v>29.0</v>
      </c>
      <c r="F6068" s="14">
        <f>'Costo de tareas'!$B$15</f>
        <v>0.1964027778</v>
      </c>
      <c r="G6068" s="15">
        <f>'Producción diaria'!$T$3*$L$2*$M$2*$N$2*E6068*1000/'Costo de tareas'!$B$14</f>
        <v>43.60329612</v>
      </c>
      <c r="H6068" s="16">
        <f>IF(G6068 &gt; 'Costo de tareas'!$B$13, 'Costo de tareas'!$B$13, IF(G6068 &lt; 'Costo de tareas'!$B$13*0.2, 0, 'Costo de tareas'!$B$13- G6068))</f>
        <v>39.28055556</v>
      </c>
      <c r="I6068" s="17">
        <f>IF(H6068=0,'Costo de tareas'!$B$13,'Costo de tareas'!$B$13-H6068)</f>
        <v>0</v>
      </c>
      <c r="J6068" s="2"/>
      <c r="K6068" s="2"/>
      <c r="P6068" s="2"/>
    </row>
    <row r="6069">
      <c r="A6069" s="3" t="s">
        <v>7892</v>
      </c>
      <c r="B6069" s="11" t="str">
        <f t="shared" si="1"/>
        <v>20220910</v>
      </c>
      <c r="C6069" s="12">
        <f t="shared" si="2"/>
        <v>44814</v>
      </c>
      <c r="D6069" s="3" t="str">
        <f t="shared" si="3"/>
        <v>19</v>
      </c>
      <c r="E6069" s="13">
        <v>0.0</v>
      </c>
      <c r="F6069" s="14">
        <f>'Costo de tareas'!$B$15</f>
        <v>0.1964027778</v>
      </c>
      <c r="G6069" s="15">
        <f>'Producción diaria'!$T$3*$L$2*$M$2*$N$2*E6069*1000/'Costo de tareas'!$B$14</f>
        <v>0</v>
      </c>
      <c r="H6069" s="16">
        <f>IF(G6069 &gt; 'Costo de tareas'!$B$13, 'Costo de tareas'!$B$13, IF(G6069 &lt; 'Costo de tareas'!$B$13*0.2, 0, 'Costo de tareas'!$B$13- G6069))</f>
        <v>0</v>
      </c>
      <c r="I6069" s="17">
        <f>IF(H6069=0,'Costo de tareas'!$B$13,'Costo de tareas'!$B$13-H6069)</f>
        <v>39.28055556</v>
      </c>
      <c r="J6069" s="2"/>
      <c r="K6069" s="2"/>
      <c r="P6069" s="2"/>
    </row>
    <row r="6070">
      <c r="A6070" s="3" t="s">
        <v>7893</v>
      </c>
      <c r="B6070" s="11" t="str">
        <f t="shared" si="1"/>
        <v>20220910</v>
      </c>
      <c r="C6070" s="12">
        <f t="shared" si="2"/>
        <v>44814</v>
      </c>
      <c r="D6070" s="3" t="str">
        <f t="shared" si="3"/>
        <v>20</v>
      </c>
      <c r="E6070" s="13">
        <v>0.0</v>
      </c>
      <c r="F6070" s="14">
        <f>'Costo de tareas'!$B$15</f>
        <v>0.1964027778</v>
      </c>
      <c r="G6070" s="15">
        <f>'Producción diaria'!$T$3*$L$2*$M$2*$N$2*E6070*1000/'Costo de tareas'!$B$14</f>
        <v>0</v>
      </c>
      <c r="H6070" s="16">
        <f>IF(G6070 &gt; 'Costo de tareas'!$B$13, 'Costo de tareas'!$B$13, IF(G6070 &lt; 'Costo de tareas'!$B$13*0.2, 0, 'Costo de tareas'!$B$13- G6070))</f>
        <v>0</v>
      </c>
      <c r="I6070" s="17">
        <f>IF(H6070=0,'Costo de tareas'!$B$13,'Costo de tareas'!$B$13-H6070)</f>
        <v>39.28055556</v>
      </c>
      <c r="J6070" s="2"/>
      <c r="K6070" s="2"/>
      <c r="P6070" s="2"/>
    </row>
    <row r="6071">
      <c r="A6071" s="3" t="s">
        <v>7895</v>
      </c>
      <c r="B6071" s="11" t="str">
        <f t="shared" si="1"/>
        <v>20220910</v>
      </c>
      <c r="C6071" s="12">
        <f t="shared" si="2"/>
        <v>44814</v>
      </c>
      <c r="D6071" s="3" t="str">
        <f t="shared" si="3"/>
        <v>21</v>
      </c>
      <c r="E6071" s="13">
        <v>0.0</v>
      </c>
      <c r="F6071" s="14">
        <f>'Costo de tareas'!$B$15</f>
        <v>0.1964027778</v>
      </c>
      <c r="G6071" s="15">
        <f>'Producción diaria'!$T$3*$L$2*$M$2*$N$2*E6071*1000/'Costo de tareas'!$B$14</f>
        <v>0</v>
      </c>
      <c r="H6071" s="16">
        <f>IF(G6071 &gt; 'Costo de tareas'!$B$13, 'Costo de tareas'!$B$13, IF(G6071 &lt; 'Costo de tareas'!$B$13*0.2, 0, 'Costo de tareas'!$B$13- G6071))</f>
        <v>0</v>
      </c>
      <c r="I6071" s="17">
        <f>IF(H6071=0,'Costo de tareas'!$B$13,'Costo de tareas'!$B$13-H6071)</f>
        <v>39.28055556</v>
      </c>
      <c r="J6071" s="2"/>
      <c r="K6071" s="2"/>
      <c r="P6071" s="2"/>
    </row>
    <row r="6072">
      <c r="A6072" s="3" t="s">
        <v>7896</v>
      </c>
      <c r="B6072" s="11" t="str">
        <f t="shared" si="1"/>
        <v>20220910</v>
      </c>
      <c r="C6072" s="12">
        <f t="shared" si="2"/>
        <v>44814</v>
      </c>
      <c r="D6072" s="3" t="str">
        <f t="shared" si="3"/>
        <v>22</v>
      </c>
      <c r="E6072" s="13">
        <v>0.0</v>
      </c>
      <c r="F6072" s="14">
        <f>'Costo de tareas'!$B$15</f>
        <v>0.1964027778</v>
      </c>
      <c r="G6072" s="15">
        <f>'Producción diaria'!$T$3*$L$2*$M$2*$N$2*E6072*1000/'Costo de tareas'!$B$14</f>
        <v>0</v>
      </c>
      <c r="H6072" s="16">
        <f>IF(G6072 &gt; 'Costo de tareas'!$B$13, 'Costo de tareas'!$B$13, IF(G6072 &lt; 'Costo de tareas'!$B$13*0.2, 0, 'Costo de tareas'!$B$13- G6072))</f>
        <v>0</v>
      </c>
      <c r="I6072" s="17">
        <f>IF(H6072=0,'Costo de tareas'!$B$13,'Costo de tareas'!$B$13-H6072)</f>
        <v>39.28055556</v>
      </c>
      <c r="J6072" s="2"/>
      <c r="K6072" s="2"/>
      <c r="P6072" s="2"/>
    </row>
    <row r="6073">
      <c r="A6073" s="3" t="s">
        <v>7897</v>
      </c>
      <c r="B6073" s="11" t="str">
        <f t="shared" si="1"/>
        <v>20220910</v>
      </c>
      <c r="C6073" s="12">
        <f t="shared" si="2"/>
        <v>44814</v>
      </c>
      <c r="D6073" s="3" t="str">
        <f t="shared" si="3"/>
        <v>23</v>
      </c>
      <c r="E6073" s="13">
        <v>0.0</v>
      </c>
      <c r="F6073" s="14">
        <f>'Costo de tareas'!$B$15</f>
        <v>0.1964027778</v>
      </c>
      <c r="G6073" s="15">
        <f>'Producción diaria'!$T$3*$L$2*$M$2*$N$2*E6073*1000/'Costo de tareas'!$B$14</f>
        <v>0</v>
      </c>
      <c r="H6073" s="16">
        <f>IF(G6073 &gt; 'Costo de tareas'!$B$13, 'Costo de tareas'!$B$13, IF(G6073 &lt; 'Costo de tareas'!$B$13*0.2, 0, 'Costo de tareas'!$B$13- G6073))</f>
        <v>0</v>
      </c>
      <c r="I6073" s="17">
        <f>IF(H6073=0,'Costo de tareas'!$B$13,'Costo de tareas'!$B$13-H6073)</f>
        <v>39.28055556</v>
      </c>
      <c r="J6073" s="2"/>
      <c r="K6073" s="2"/>
      <c r="P6073" s="2"/>
    </row>
    <row r="6074">
      <c r="A6074" s="3" t="s">
        <v>7898</v>
      </c>
      <c r="B6074" s="11" t="str">
        <f t="shared" si="1"/>
        <v>20220911</v>
      </c>
      <c r="C6074" s="12">
        <f t="shared" si="2"/>
        <v>44815</v>
      </c>
      <c r="D6074" s="3" t="str">
        <f t="shared" si="3"/>
        <v>00</v>
      </c>
      <c r="E6074" s="13">
        <v>0.0</v>
      </c>
      <c r="F6074" s="14">
        <f>'Costo de tareas'!$B$15</f>
        <v>0.1964027778</v>
      </c>
      <c r="G6074" s="15">
        <f>'Producción diaria'!$T$3*$L$2*$M$2*$N$2*E6074*1000/'Costo de tareas'!$B$14</f>
        <v>0</v>
      </c>
      <c r="H6074" s="16">
        <f>IF(G6074 &gt; 'Costo de tareas'!$B$13, 'Costo de tareas'!$B$13, IF(G6074 &lt; 'Costo de tareas'!$B$13*0.2, 0, 'Costo de tareas'!$B$13- G6074))</f>
        <v>0</v>
      </c>
      <c r="I6074" s="17">
        <f>IF(H6074=0,'Costo de tareas'!$B$13,'Costo de tareas'!$B$13-H6074)</f>
        <v>39.28055556</v>
      </c>
      <c r="J6074" s="2"/>
      <c r="K6074" s="2"/>
      <c r="P6074" s="2"/>
    </row>
    <row r="6075">
      <c r="A6075" s="3" t="s">
        <v>7899</v>
      </c>
      <c r="B6075" s="11" t="str">
        <f t="shared" si="1"/>
        <v>20220911</v>
      </c>
      <c r="C6075" s="12">
        <f t="shared" si="2"/>
        <v>44815</v>
      </c>
      <c r="D6075" s="3" t="str">
        <f t="shared" si="3"/>
        <v>01</v>
      </c>
      <c r="E6075" s="13">
        <v>0.0</v>
      </c>
      <c r="F6075" s="14">
        <f>'Costo de tareas'!$B$15</f>
        <v>0.1964027778</v>
      </c>
      <c r="G6075" s="15">
        <f>'Producción diaria'!$T$3*$L$2*$M$2*$N$2*E6075*1000/'Costo de tareas'!$B$14</f>
        <v>0</v>
      </c>
      <c r="H6075" s="16">
        <f>IF(G6075 &gt; 'Costo de tareas'!$B$13, 'Costo de tareas'!$B$13, IF(G6075 &lt; 'Costo de tareas'!$B$13*0.2, 0, 'Costo de tareas'!$B$13- G6075))</f>
        <v>0</v>
      </c>
      <c r="I6075" s="17">
        <f>IF(H6075=0,'Costo de tareas'!$B$13,'Costo de tareas'!$B$13-H6075)</f>
        <v>39.28055556</v>
      </c>
      <c r="J6075" s="2"/>
      <c r="K6075" s="2"/>
      <c r="P6075" s="2"/>
    </row>
    <row r="6076">
      <c r="A6076" s="3" t="s">
        <v>7900</v>
      </c>
      <c r="B6076" s="11" t="str">
        <f t="shared" si="1"/>
        <v>20220911</v>
      </c>
      <c r="C6076" s="12">
        <f t="shared" si="2"/>
        <v>44815</v>
      </c>
      <c r="D6076" s="3" t="str">
        <f t="shared" si="3"/>
        <v>02</v>
      </c>
      <c r="E6076" s="13">
        <v>0.0</v>
      </c>
      <c r="F6076" s="14">
        <f>'Costo de tareas'!$B$15</f>
        <v>0.1964027778</v>
      </c>
      <c r="G6076" s="15">
        <f>'Producción diaria'!$T$3*$L$2*$M$2*$N$2*E6076*1000/'Costo de tareas'!$B$14</f>
        <v>0</v>
      </c>
      <c r="H6076" s="16">
        <f>IF(G6076 &gt; 'Costo de tareas'!$B$13, 'Costo de tareas'!$B$13, IF(G6076 &lt; 'Costo de tareas'!$B$13*0.2, 0, 'Costo de tareas'!$B$13- G6076))</f>
        <v>0</v>
      </c>
      <c r="I6076" s="17">
        <f>IF(H6076=0,'Costo de tareas'!$B$13,'Costo de tareas'!$B$13-H6076)</f>
        <v>39.28055556</v>
      </c>
      <c r="J6076" s="2"/>
      <c r="K6076" s="2"/>
      <c r="P6076" s="2"/>
    </row>
    <row r="6077">
      <c r="A6077" s="3" t="s">
        <v>7901</v>
      </c>
      <c r="B6077" s="11" t="str">
        <f t="shared" si="1"/>
        <v>20220911</v>
      </c>
      <c r="C6077" s="12">
        <f t="shared" si="2"/>
        <v>44815</v>
      </c>
      <c r="D6077" s="3" t="str">
        <f t="shared" si="3"/>
        <v>03</v>
      </c>
      <c r="E6077" s="13">
        <v>0.0</v>
      </c>
      <c r="F6077" s="14">
        <f>'Costo de tareas'!$B$15</f>
        <v>0.1964027778</v>
      </c>
      <c r="G6077" s="15">
        <f>'Producción diaria'!$T$3*$L$2*$M$2*$N$2*E6077*1000/'Costo de tareas'!$B$14</f>
        <v>0</v>
      </c>
      <c r="H6077" s="16">
        <f>IF(G6077 &gt; 'Costo de tareas'!$B$13, 'Costo de tareas'!$B$13, IF(G6077 &lt; 'Costo de tareas'!$B$13*0.2, 0, 'Costo de tareas'!$B$13- G6077))</f>
        <v>0</v>
      </c>
      <c r="I6077" s="17">
        <f>IF(H6077=0,'Costo de tareas'!$B$13,'Costo de tareas'!$B$13-H6077)</f>
        <v>39.28055556</v>
      </c>
      <c r="J6077" s="2"/>
      <c r="K6077" s="2"/>
      <c r="P6077" s="2"/>
    </row>
    <row r="6078">
      <c r="A6078" s="3" t="s">
        <v>7902</v>
      </c>
      <c r="B6078" s="11" t="str">
        <f t="shared" si="1"/>
        <v>20220911</v>
      </c>
      <c r="C6078" s="12">
        <f t="shared" si="2"/>
        <v>44815</v>
      </c>
      <c r="D6078" s="3" t="str">
        <f t="shared" si="3"/>
        <v>04</v>
      </c>
      <c r="E6078" s="13">
        <v>0.0</v>
      </c>
      <c r="F6078" s="14">
        <f>'Costo de tareas'!$B$15</f>
        <v>0.1964027778</v>
      </c>
      <c r="G6078" s="15">
        <f>'Producción diaria'!$T$3*$L$2*$M$2*$N$2*E6078*1000/'Costo de tareas'!$B$14</f>
        <v>0</v>
      </c>
      <c r="H6078" s="16">
        <f>IF(G6078 &gt; 'Costo de tareas'!$B$13, 'Costo de tareas'!$B$13, IF(G6078 &lt; 'Costo de tareas'!$B$13*0.2, 0, 'Costo de tareas'!$B$13- G6078))</f>
        <v>0</v>
      </c>
      <c r="I6078" s="17">
        <f>IF(H6078=0,'Costo de tareas'!$B$13,'Costo de tareas'!$B$13-H6078)</f>
        <v>39.28055556</v>
      </c>
      <c r="J6078" s="2"/>
      <c r="K6078" s="2"/>
      <c r="P6078" s="2"/>
    </row>
    <row r="6079">
      <c r="A6079" s="3" t="s">
        <v>7903</v>
      </c>
      <c r="B6079" s="11" t="str">
        <f t="shared" si="1"/>
        <v>20220911</v>
      </c>
      <c r="C6079" s="12">
        <f t="shared" si="2"/>
        <v>44815</v>
      </c>
      <c r="D6079" s="3" t="str">
        <f t="shared" si="3"/>
        <v>05</v>
      </c>
      <c r="E6079" s="13">
        <v>0.0</v>
      </c>
      <c r="F6079" s="14">
        <f>'Costo de tareas'!$B$15</f>
        <v>0.1964027778</v>
      </c>
      <c r="G6079" s="15">
        <f>'Producción diaria'!$T$3*$L$2*$M$2*$N$2*E6079*1000/'Costo de tareas'!$B$14</f>
        <v>0</v>
      </c>
      <c r="H6079" s="16">
        <f>IF(G6079 &gt; 'Costo de tareas'!$B$13, 'Costo de tareas'!$B$13, IF(G6079 &lt; 'Costo de tareas'!$B$13*0.2, 0, 'Costo de tareas'!$B$13- G6079))</f>
        <v>0</v>
      </c>
      <c r="I6079" s="17">
        <f>IF(H6079=0,'Costo de tareas'!$B$13,'Costo de tareas'!$B$13-H6079)</f>
        <v>39.28055556</v>
      </c>
      <c r="J6079" s="2"/>
      <c r="K6079" s="2"/>
      <c r="P6079" s="2"/>
    </row>
    <row r="6080">
      <c r="A6080" s="3" t="s">
        <v>7905</v>
      </c>
      <c r="B6080" s="11" t="str">
        <f t="shared" si="1"/>
        <v>20220911</v>
      </c>
      <c r="C6080" s="12">
        <f t="shared" si="2"/>
        <v>44815</v>
      </c>
      <c r="D6080" s="3" t="str">
        <f t="shared" si="3"/>
        <v>06</v>
      </c>
      <c r="E6080" s="13">
        <v>19.0</v>
      </c>
      <c r="F6080" s="14">
        <f>'Costo de tareas'!$B$15</f>
        <v>0.1964027778</v>
      </c>
      <c r="G6080" s="15">
        <f>'Producción diaria'!$T$3*$L$2*$M$2*$N$2*E6080*1000/'Costo de tareas'!$B$14</f>
        <v>28.56767677</v>
      </c>
      <c r="H6080" s="16">
        <f>IF(G6080 &gt; 'Costo de tareas'!$B$13, 'Costo de tareas'!$B$13, IF(G6080 &lt; 'Costo de tareas'!$B$13*0.2, 0, 'Costo de tareas'!$B$13- G6080))</f>
        <v>10.71287879</v>
      </c>
      <c r="I6080" s="17">
        <f>IF(H6080=0,'Costo de tareas'!$B$13,'Costo de tareas'!$B$13-H6080)</f>
        <v>28.56767677</v>
      </c>
      <c r="J6080" s="2"/>
      <c r="K6080" s="2"/>
      <c r="P6080" s="2"/>
    </row>
    <row r="6081">
      <c r="A6081" s="3" t="s">
        <v>7906</v>
      </c>
      <c r="B6081" s="11" t="str">
        <f t="shared" si="1"/>
        <v>20220911</v>
      </c>
      <c r="C6081" s="12">
        <f t="shared" si="2"/>
        <v>44815</v>
      </c>
      <c r="D6081" s="3" t="str">
        <f t="shared" si="3"/>
        <v>07</v>
      </c>
      <c r="E6081" s="13">
        <v>208.0</v>
      </c>
      <c r="F6081" s="14">
        <f>'Costo de tareas'!$B$15</f>
        <v>0.1964027778</v>
      </c>
      <c r="G6081" s="15">
        <f>'Producción diaria'!$T$3*$L$2*$M$2*$N$2*E6081*1000/'Costo de tareas'!$B$14</f>
        <v>312.7408825</v>
      </c>
      <c r="H6081" s="16">
        <f>IF(G6081 &gt; 'Costo de tareas'!$B$13, 'Costo de tareas'!$B$13, IF(G6081 &lt; 'Costo de tareas'!$B$13*0.2, 0, 'Costo de tareas'!$B$13- G6081))</f>
        <v>39.28055556</v>
      </c>
      <c r="I6081" s="17">
        <f>IF(H6081=0,'Costo de tareas'!$B$13,'Costo de tareas'!$B$13-H6081)</f>
        <v>0</v>
      </c>
      <c r="J6081" s="2"/>
      <c r="K6081" s="2"/>
      <c r="P6081" s="2"/>
    </row>
    <row r="6082">
      <c r="A6082" s="3" t="s">
        <v>7907</v>
      </c>
      <c r="B6082" s="11" t="str">
        <f t="shared" si="1"/>
        <v>20220911</v>
      </c>
      <c r="C6082" s="12">
        <f t="shared" si="2"/>
        <v>44815</v>
      </c>
      <c r="D6082" s="3" t="str">
        <f t="shared" si="3"/>
        <v>08</v>
      </c>
      <c r="E6082" s="13">
        <v>386.0</v>
      </c>
      <c r="F6082" s="14">
        <f>'Costo de tareas'!$B$15</f>
        <v>0.1964027778</v>
      </c>
      <c r="G6082" s="15">
        <f>'Producción diaria'!$T$3*$L$2*$M$2*$N$2*E6082*1000/'Costo de tareas'!$B$14</f>
        <v>580.374907</v>
      </c>
      <c r="H6082" s="16">
        <f>IF(G6082 &gt; 'Costo de tareas'!$B$13, 'Costo de tareas'!$B$13, IF(G6082 &lt; 'Costo de tareas'!$B$13*0.2, 0, 'Costo de tareas'!$B$13- G6082))</f>
        <v>39.28055556</v>
      </c>
      <c r="I6082" s="17">
        <f>IF(H6082=0,'Costo de tareas'!$B$13,'Costo de tareas'!$B$13-H6082)</f>
        <v>0</v>
      </c>
      <c r="J6082" s="2"/>
      <c r="K6082" s="2"/>
      <c r="P6082" s="2"/>
    </row>
    <row r="6083">
      <c r="A6083" s="3" t="s">
        <v>7908</v>
      </c>
      <c r="B6083" s="11" t="str">
        <f t="shared" si="1"/>
        <v>20220911</v>
      </c>
      <c r="C6083" s="12">
        <f t="shared" si="2"/>
        <v>44815</v>
      </c>
      <c r="D6083" s="3" t="str">
        <f t="shared" si="3"/>
        <v>09</v>
      </c>
      <c r="E6083" s="13">
        <v>567.0</v>
      </c>
      <c r="F6083" s="14">
        <f>'Costo de tareas'!$B$15</f>
        <v>0.1964027778</v>
      </c>
      <c r="G6083" s="15">
        <f>'Producción diaria'!$T$3*$L$2*$M$2*$N$2*E6083*1000/'Costo de tareas'!$B$14</f>
        <v>852.5196172</v>
      </c>
      <c r="H6083" s="16">
        <f>IF(G6083 &gt; 'Costo de tareas'!$B$13, 'Costo de tareas'!$B$13, IF(G6083 &lt; 'Costo de tareas'!$B$13*0.2, 0, 'Costo de tareas'!$B$13- G6083))</f>
        <v>39.28055556</v>
      </c>
      <c r="I6083" s="17">
        <f>IF(H6083=0,'Costo de tareas'!$B$13,'Costo de tareas'!$B$13-H6083)</f>
        <v>0</v>
      </c>
      <c r="J6083" s="2"/>
      <c r="K6083" s="2"/>
      <c r="P6083" s="2"/>
    </row>
    <row r="6084">
      <c r="A6084" s="3" t="s">
        <v>7909</v>
      </c>
      <c r="B6084" s="11" t="str">
        <f t="shared" si="1"/>
        <v>20220911</v>
      </c>
      <c r="C6084" s="12">
        <f t="shared" si="2"/>
        <v>44815</v>
      </c>
      <c r="D6084" s="3" t="str">
        <f t="shared" si="3"/>
        <v>10</v>
      </c>
      <c r="E6084" s="13">
        <v>725.0</v>
      </c>
      <c r="F6084" s="14">
        <f>'Costo de tareas'!$B$15</f>
        <v>0.1964027778</v>
      </c>
      <c r="G6084" s="15">
        <f>'Producción diaria'!$T$3*$L$2*$M$2*$N$2*E6084*1000/'Costo de tareas'!$B$14</f>
        <v>1090.082403</v>
      </c>
      <c r="H6084" s="16">
        <f>IF(G6084 &gt; 'Costo de tareas'!$B$13, 'Costo de tareas'!$B$13, IF(G6084 &lt; 'Costo de tareas'!$B$13*0.2, 0, 'Costo de tareas'!$B$13- G6084))</f>
        <v>39.28055556</v>
      </c>
      <c r="I6084" s="17">
        <f>IF(H6084=0,'Costo de tareas'!$B$13,'Costo de tareas'!$B$13-H6084)</f>
        <v>0</v>
      </c>
      <c r="J6084" s="2"/>
      <c r="K6084" s="2"/>
      <c r="P6084" s="2"/>
    </row>
    <row r="6085">
      <c r="A6085" s="3" t="s">
        <v>7910</v>
      </c>
      <c r="B6085" s="11" t="str">
        <f t="shared" si="1"/>
        <v>20220911</v>
      </c>
      <c r="C6085" s="12">
        <f t="shared" si="2"/>
        <v>44815</v>
      </c>
      <c r="D6085" s="3" t="str">
        <f t="shared" si="3"/>
        <v>11</v>
      </c>
      <c r="E6085" s="13">
        <v>792.0</v>
      </c>
      <c r="F6085" s="14">
        <f>'Costo de tareas'!$B$15</f>
        <v>0.1964027778</v>
      </c>
      <c r="G6085" s="15">
        <f>'Producción diaria'!$T$3*$L$2*$M$2*$N$2*E6085*1000/'Costo de tareas'!$B$14</f>
        <v>1190.821053</v>
      </c>
      <c r="H6085" s="16">
        <f>IF(G6085 &gt; 'Costo de tareas'!$B$13, 'Costo de tareas'!$B$13, IF(G6085 &lt; 'Costo de tareas'!$B$13*0.2, 0, 'Costo de tareas'!$B$13- G6085))</f>
        <v>39.28055556</v>
      </c>
      <c r="I6085" s="17">
        <f>IF(H6085=0,'Costo de tareas'!$B$13,'Costo de tareas'!$B$13-H6085)</f>
        <v>0</v>
      </c>
      <c r="J6085" s="2"/>
      <c r="K6085" s="2"/>
      <c r="P6085" s="2"/>
    </row>
    <row r="6086">
      <c r="A6086" s="3" t="s">
        <v>7911</v>
      </c>
      <c r="B6086" s="11" t="str">
        <f t="shared" si="1"/>
        <v>20220911</v>
      </c>
      <c r="C6086" s="12">
        <f t="shared" si="2"/>
        <v>44815</v>
      </c>
      <c r="D6086" s="3" t="str">
        <f t="shared" si="3"/>
        <v>12</v>
      </c>
      <c r="E6086" s="13">
        <v>844.0</v>
      </c>
      <c r="F6086" s="14">
        <f>'Costo de tareas'!$B$15</f>
        <v>0.1964027778</v>
      </c>
      <c r="G6086" s="15">
        <f>'Producción diaria'!$T$3*$L$2*$M$2*$N$2*E6086*1000/'Costo de tareas'!$B$14</f>
        <v>1269.006273</v>
      </c>
      <c r="H6086" s="16">
        <f>IF(G6086 &gt; 'Costo de tareas'!$B$13, 'Costo de tareas'!$B$13, IF(G6086 &lt; 'Costo de tareas'!$B$13*0.2, 0, 'Costo de tareas'!$B$13- G6086))</f>
        <v>39.28055556</v>
      </c>
      <c r="I6086" s="17">
        <f>IF(H6086=0,'Costo de tareas'!$B$13,'Costo de tareas'!$B$13-H6086)</f>
        <v>0</v>
      </c>
      <c r="J6086" s="2"/>
      <c r="K6086" s="2"/>
      <c r="P6086" s="2"/>
    </row>
    <row r="6087">
      <c r="A6087" s="3" t="s">
        <v>7912</v>
      </c>
      <c r="B6087" s="11" t="str">
        <f t="shared" si="1"/>
        <v>20220911</v>
      </c>
      <c r="C6087" s="12">
        <f t="shared" si="2"/>
        <v>44815</v>
      </c>
      <c r="D6087" s="3" t="str">
        <f t="shared" si="3"/>
        <v>13</v>
      </c>
      <c r="E6087" s="13">
        <v>824.0</v>
      </c>
      <c r="F6087" s="14">
        <f>'Costo de tareas'!$B$15</f>
        <v>0.1964027778</v>
      </c>
      <c r="G6087" s="15">
        <f>'Producción diaria'!$T$3*$L$2*$M$2*$N$2*E6087*1000/'Costo de tareas'!$B$14</f>
        <v>1238.935035</v>
      </c>
      <c r="H6087" s="16">
        <f>IF(G6087 &gt; 'Costo de tareas'!$B$13, 'Costo de tareas'!$B$13, IF(G6087 &lt; 'Costo de tareas'!$B$13*0.2, 0, 'Costo de tareas'!$B$13- G6087))</f>
        <v>39.28055556</v>
      </c>
      <c r="I6087" s="17">
        <f>IF(H6087=0,'Costo de tareas'!$B$13,'Costo de tareas'!$B$13-H6087)</f>
        <v>0</v>
      </c>
      <c r="J6087" s="2"/>
      <c r="K6087" s="2"/>
      <c r="P6087" s="2"/>
    </row>
    <row r="6088">
      <c r="A6088" s="3" t="s">
        <v>7913</v>
      </c>
      <c r="B6088" s="11" t="str">
        <f t="shared" si="1"/>
        <v>20220911</v>
      </c>
      <c r="C6088" s="12">
        <f t="shared" si="2"/>
        <v>44815</v>
      </c>
      <c r="D6088" s="3" t="str">
        <f t="shared" si="3"/>
        <v>14</v>
      </c>
      <c r="E6088" s="13">
        <v>718.0</v>
      </c>
      <c r="F6088" s="14">
        <f>'Costo de tareas'!$B$15</f>
        <v>0.1964027778</v>
      </c>
      <c r="G6088" s="15">
        <f>'Producción diaria'!$T$3*$L$2*$M$2*$N$2*E6088*1000/'Costo de tareas'!$B$14</f>
        <v>1079.557469</v>
      </c>
      <c r="H6088" s="16">
        <f>IF(G6088 &gt; 'Costo de tareas'!$B$13, 'Costo de tareas'!$B$13, IF(G6088 &lt; 'Costo de tareas'!$B$13*0.2, 0, 'Costo de tareas'!$B$13- G6088))</f>
        <v>39.28055556</v>
      </c>
      <c r="I6088" s="17">
        <f>IF(H6088=0,'Costo de tareas'!$B$13,'Costo de tareas'!$B$13-H6088)</f>
        <v>0</v>
      </c>
      <c r="J6088" s="2"/>
      <c r="K6088" s="2"/>
      <c r="P6088" s="2"/>
    </row>
    <row r="6089">
      <c r="A6089" s="3" t="s">
        <v>7914</v>
      </c>
      <c r="B6089" s="11" t="str">
        <f t="shared" si="1"/>
        <v>20220911</v>
      </c>
      <c r="C6089" s="12">
        <f t="shared" si="2"/>
        <v>44815</v>
      </c>
      <c r="D6089" s="3" t="str">
        <f t="shared" si="3"/>
        <v>15</v>
      </c>
      <c r="E6089" s="13">
        <v>557.0</v>
      </c>
      <c r="F6089" s="14">
        <f>'Costo de tareas'!$B$15</f>
        <v>0.1964027778</v>
      </c>
      <c r="G6089" s="15">
        <f>'Producción diaria'!$T$3*$L$2*$M$2*$N$2*E6089*1000/'Costo de tareas'!$B$14</f>
        <v>837.4839979</v>
      </c>
      <c r="H6089" s="16">
        <f>IF(G6089 &gt; 'Costo de tareas'!$B$13, 'Costo de tareas'!$B$13, IF(G6089 &lt; 'Costo de tareas'!$B$13*0.2, 0, 'Costo de tareas'!$B$13- G6089))</f>
        <v>39.28055556</v>
      </c>
      <c r="I6089" s="17">
        <f>IF(H6089=0,'Costo de tareas'!$B$13,'Costo de tareas'!$B$13-H6089)</f>
        <v>0</v>
      </c>
      <c r="J6089" s="2"/>
      <c r="K6089" s="2"/>
      <c r="P6089" s="2"/>
    </row>
    <row r="6090">
      <c r="A6090" s="3" t="s">
        <v>7915</v>
      </c>
      <c r="B6090" s="11" t="str">
        <f t="shared" si="1"/>
        <v>20220911</v>
      </c>
      <c r="C6090" s="12">
        <f t="shared" si="2"/>
        <v>44815</v>
      </c>
      <c r="D6090" s="3" t="str">
        <f t="shared" si="3"/>
        <v>16</v>
      </c>
      <c r="E6090" s="13">
        <v>38.0</v>
      </c>
      <c r="F6090" s="14">
        <f>'Costo de tareas'!$B$15</f>
        <v>0.1964027778</v>
      </c>
      <c r="G6090" s="15">
        <f>'Producción diaria'!$T$3*$L$2*$M$2*$N$2*E6090*1000/'Costo de tareas'!$B$14</f>
        <v>57.13535354</v>
      </c>
      <c r="H6090" s="16">
        <f>IF(G6090 &gt; 'Costo de tareas'!$B$13, 'Costo de tareas'!$B$13, IF(G6090 &lt; 'Costo de tareas'!$B$13*0.2, 0, 'Costo de tareas'!$B$13- G6090))</f>
        <v>39.28055556</v>
      </c>
      <c r="I6090" s="17">
        <f>IF(H6090=0,'Costo de tareas'!$B$13,'Costo de tareas'!$B$13-H6090)</f>
        <v>0</v>
      </c>
      <c r="J6090" s="2"/>
      <c r="K6090" s="2"/>
      <c r="P6090" s="2"/>
    </row>
    <row r="6091">
      <c r="A6091" s="3" t="s">
        <v>7916</v>
      </c>
      <c r="B6091" s="11" t="str">
        <f t="shared" si="1"/>
        <v>20220911</v>
      </c>
      <c r="C6091" s="12">
        <f t="shared" si="2"/>
        <v>44815</v>
      </c>
      <c r="D6091" s="3" t="str">
        <f t="shared" si="3"/>
        <v>17</v>
      </c>
      <c r="E6091" s="13">
        <v>104.0</v>
      </c>
      <c r="F6091" s="14">
        <f>'Costo de tareas'!$B$15</f>
        <v>0.1964027778</v>
      </c>
      <c r="G6091" s="15">
        <f>'Producción diaria'!$T$3*$L$2*$M$2*$N$2*E6091*1000/'Costo de tareas'!$B$14</f>
        <v>156.3704413</v>
      </c>
      <c r="H6091" s="16">
        <f>IF(G6091 &gt; 'Costo de tareas'!$B$13, 'Costo de tareas'!$B$13, IF(G6091 &lt; 'Costo de tareas'!$B$13*0.2, 0, 'Costo de tareas'!$B$13- G6091))</f>
        <v>39.28055556</v>
      </c>
      <c r="I6091" s="17">
        <f>IF(H6091=0,'Costo de tareas'!$B$13,'Costo de tareas'!$B$13-H6091)</f>
        <v>0</v>
      </c>
      <c r="J6091" s="2"/>
      <c r="K6091" s="2"/>
      <c r="P6091" s="2"/>
    </row>
    <row r="6092">
      <c r="A6092" s="3" t="s">
        <v>7917</v>
      </c>
      <c r="B6092" s="11" t="str">
        <f t="shared" si="1"/>
        <v>20220911</v>
      </c>
      <c r="C6092" s="12">
        <f t="shared" si="2"/>
        <v>44815</v>
      </c>
      <c r="D6092" s="3" t="str">
        <f t="shared" si="3"/>
        <v>18</v>
      </c>
      <c r="E6092" s="13">
        <v>31.0</v>
      </c>
      <c r="F6092" s="14">
        <f>'Costo de tareas'!$B$15</f>
        <v>0.1964027778</v>
      </c>
      <c r="G6092" s="15">
        <f>'Producción diaria'!$T$3*$L$2*$M$2*$N$2*E6092*1000/'Costo de tareas'!$B$14</f>
        <v>46.61041999</v>
      </c>
      <c r="H6092" s="16">
        <f>IF(G6092 &gt; 'Costo de tareas'!$B$13, 'Costo de tareas'!$B$13, IF(G6092 &lt; 'Costo de tareas'!$B$13*0.2, 0, 'Costo de tareas'!$B$13- G6092))</f>
        <v>39.28055556</v>
      </c>
      <c r="I6092" s="17">
        <f>IF(H6092=0,'Costo de tareas'!$B$13,'Costo de tareas'!$B$13-H6092)</f>
        <v>0</v>
      </c>
      <c r="J6092" s="2"/>
      <c r="K6092" s="2"/>
      <c r="P6092" s="2"/>
    </row>
    <row r="6093">
      <c r="A6093" s="3" t="s">
        <v>7918</v>
      </c>
      <c r="B6093" s="11" t="str">
        <f t="shared" si="1"/>
        <v>20220911</v>
      </c>
      <c r="C6093" s="12">
        <f t="shared" si="2"/>
        <v>44815</v>
      </c>
      <c r="D6093" s="3" t="str">
        <f t="shared" si="3"/>
        <v>19</v>
      </c>
      <c r="E6093" s="13">
        <v>0.0</v>
      </c>
      <c r="F6093" s="14">
        <f>'Costo de tareas'!$B$15</f>
        <v>0.1964027778</v>
      </c>
      <c r="G6093" s="15">
        <f>'Producción diaria'!$T$3*$L$2*$M$2*$N$2*E6093*1000/'Costo de tareas'!$B$14</f>
        <v>0</v>
      </c>
      <c r="H6093" s="16">
        <f>IF(G6093 &gt; 'Costo de tareas'!$B$13, 'Costo de tareas'!$B$13, IF(G6093 &lt; 'Costo de tareas'!$B$13*0.2, 0, 'Costo de tareas'!$B$13- G6093))</f>
        <v>0</v>
      </c>
      <c r="I6093" s="17">
        <f>IF(H6093=0,'Costo de tareas'!$B$13,'Costo de tareas'!$B$13-H6093)</f>
        <v>39.28055556</v>
      </c>
      <c r="J6093" s="2"/>
      <c r="K6093" s="2"/>
      <c r="P6093" s="2"/>
    </row>
    <row r="6094">
      <c r="A6094" s="3" t="s">
        <v>7920</v>
      </c>
      <c r="B6094" s="11" t="str">
        <f t="shared" si="1"/>
        <v>20220911</v>
      </c>
      <c r="C6094" s="12">
        <f t="shared" si="2"/>
        <v>44815</v>
      </c>
      <c r="D6094" s="3" t="str">
        <f t="shared" si="3"/>
        <v>20</v>
      </c>
      <c r="E6094" s="13">
        <v>0.0</v>
      </c>
      <c r="F6094" s="14">
        <f>'Costo de tareas'!$B$15</f>
        <v>0.1964027778</v>
      </c>
      <c r="G6094" s="15">
        <f>'Producción diaria'!$T$3*$L$2*$M$2*$N$2*E6094*1000/'Costo de tareas'!$B$14</f>
        <v>0</v>
      </c>
      <c r="H6094" s="16">
        <f>IF(G6094 &gt; 'Costo de tareas'!$B$13, 'Costo de tareas'!$B$13, IF(G6094 &lt; 'Costo de tareas'!$B$13*0.2, 0, 'Costo de tareas'!$B$13- G6094))</f>
        <v>0</v>
      </c>
      <c r="I6094" s="17">
        <f>IF(H6094=0,'Costo de tareas'!$B$13,'Costo de tareas'!$B$13-H6094)</f>
        <v>39.28055556</v>
      </c>
      <c r="J6094" s="2"/>
      <c r="K6094" s="2"/>
      <c r="P6094" s="2"/>
    </row>
    <row r="6095">
      <c r="A6095" s="3" t="s">
        <v>7922</v>
      </c>
      <c r="B6095" s="11" t="str">
        <f t="shared" si="1"/>
        <v>20220911</v>
      </c>
      <c r="C6095" s="12">
        <f t="shared" si="2"/>
        <v>44815</v>
      </c>
      <c r="D6095" s="3" t="str">
        <f t="shared" si="3"/>
        <v>21</v>
      </c>
      <c r="E6095" s="13">
        <v>0.0</v>
      </c>
      <c r="F6095" s="14">
        <f>'Costo de tareas'!$B$15</f>
        <v>0.1964027778</v>
      </c>
      <c r="G6095" s="15">
        <f>'Producción diaria'!$T$3*$L$2*$M$2*$N$2*E6095*1000/'Costo de tareas'!$B$14</f>
        <v>0</v>
      </c>
      <c r="H6095" s="16">
        <f>IF(G6095 &gt; 'Costo de tareas'!$B$13, 'Costo de tareas'!$B$13, IF(G6095 &lt; 'Costo de tareas'!$B$13*0.2, 0, 'Costo de tareas'!$B$13- G6095))</f>
        <v>0</v>
      </c>
      <c r="I6095" s="17">
        <f>IF(H6095=0,'Costo de tareas'!$B$13,'Costo de tareas'!$B$13-H6095)</f>
        <v>39.28055556</v>
      </c>
      <c r="J6095" s="2"/>
      <c r="K6095" s="2"/>
      <c r="P6095" s="2"/>
    </row>
    <row r="6096">
      <c r="A6096" s="3" t="s">
        <v>7923</v>
      </c>
      <c r="B6096" s="11" t="str">
        <f t="shared" si="1"/>
        <v>20220911</v>
      </c>
      <c r="C6096" s="12">
        <f t="shared" si="2"/>
        <v>44815</v>
      </c>
      <c r="D6096" s="3" t="str">
        <f t="shared" si="3"/>
        <v>22</v>
      </c>
      <c r="E6096" s="13">
        <v>0.0</v>
      </c>
      <c r="F6096" s="14">
        <f>'Costo de tareas'!$B$15</f>
        <v>0.1964027778</v>
      </c>
      <c r="G6096" s="15">
        <f>'Producción diaria'!$T$3*$L$2*$M$2*$N$2*E6096*1000/'Costo de tareas'!$B$14</f>
        <v>0</v>
      </c>
      <c r="H6096" s="16">
        <f>IF(G6096 &gt; 'Costo de tareas'!$B$13, 'Costo de tareas'!$B$13, IF(G6096 &lt; 'Costo de tareas'!$B$13*0.2, 0, 'Costo de tareas'!$B$13- G6096))</f>
        <v>0</v>
      </c>
      <c r="I6096" s="17">
        <f>IF(H6096=0,'Costo de tareas'!$B$13,'Costo de tareas'!$B$13-H6096)</f>
        <v>39.28055556</v>
      </c>
      <c r="J6096" s="2"/>
      <c r="K6096" s="2"/>
      <c r="P6096" s="2"/>
    </row>
    <row r="6097">
      <c r="A6097" s="3" t="s">
        <v>7924</v>
      </c>
      <c r="B6097" s="11" t="str">
        <f t="shared" si="1"/>
        <v>20220911</v>
      </c>
      <c r="C6097" s="12">
        <f t="shared" si="2"/>
        <v>44815</v>
      </c>
      <c r="D6097" s="3" t="str">
        <f t="shared" si="3"/>
        <v>23</v>
      </c>
      <c r="E6097" s="13">
        <v>0.0</v>
      </c>
      <c r="F6097" s="14">
        <f>'Costo de tareas'!$B$15</f>
        <v>0.1964027778</v>
      </c>
      <c r="G6097" s="15">
        <f>'Producción diaria'!$T$3*$L$2*$M$2*$N$2*E6097*1000/'Costo de tareas'!$B$14</f>
        <v>0</v>
      </c>
      <c r="H6097" s="16">
        <f>IF(G6097 &gt; 'Costo de tareas'!$B$13, 'Costo de tareas'!$B$13, IF(G6097 &lt; 'Costo de tareas'!$B$13*0.2, 0, 'Costo de tareas'!$B$13- G6097))</f>
        <v>0</v>
      </c>
      <c r="I6097" s="17">
        <f>IF(H6097=0,'Costo de tareas'!$B$13,'Costo de tareas'!$B$13-H6097)</f>
        <v>39.28055556</v>
      </c>
      <c r="J6097" s="2"/>
      <c r="K6097" s="2"/>
      <c r="P6097" s="2"/>
    </row>
    <row r="6098">
      <c r="A6098" s="3" t="s">
        <v>7925</v>
      </c>
      <c r="B6098" s="11" t="str">
        <f t="shared" si="1"/>
        <v>20220912</v>
      </c>
      <c r="C6098" s="12">
        <f t="shared" si="2"/>
        <v>44816</v>
      </c>
      <c r="D6098" s="3" t="str">
        <f t="shared" si="3"/>
        <v>00</v>
      </c>
      <c r="E6098" s="13">
        <v>0.0</v>
      </c>
      <c r="F6098" s="14">
        <f>'Costo de tareas'!$B$15</f>
        <v>0.1964027778</v>
      </c>
      <c r="G6098" s="15">
        <f>'Producción diaria'!$T$3*$L$2*$M$2*$N$2*E6098*1000/'Costo de tareas'!$B$14</f>
        <v>0</v>
      </c>
      <c r="H6098" s="16">
        <f>IF(G6098 &gt; 'Costo de tareas'!$B$13, 'Costo de tareas'!$B$13, IF(G6098 &lt; 'Costo de tareas'!$B$13*0.2, 0, 'Costo de tareas'!$B$13- G6098))</f>
        <v>0</v>
      </c>
      <c r="I6098" s="17">
        <f>IF(H6098=0,'Costo de tareas'!$B$13,'Costo de tareas'!$B$13-H6098)</f>
        <v>39.28055556</v>
      </c>
      <c r="J6098" s="2"/>
      <c r="K6098" s="2"/>
      <c r="P6098" s="2"/>
    </row>
    <row r="6099">
      <c r="A6099" s="3" t="s">
        <v>7927</v>
      </c>
      <c r="B6099" s="11" t="str">
        <f t="shared" si="1"/>
        <v>20220912</v>
      </c>
      <c r="C6099" s="12">
        <f t="shared" si="2"/>
        <v>44816</v>
      </c>
      <c r="D6099" s="3" t="str">
        <f t="shared" si="3"/>
        <v>01</v>
      </c>
      <c r="E6099" s="13">
        <v>0.0</v>
      </c>
      <c r="F6099" s="14">
        <f>'Costo de tareas'!$B$15</f>
        <v>0.1964027778</v>
      </c>
      <c r="G6099" s="15">
        <f>'Producción diaria'!$T$3*$L$2*$M$2*$N$2*E6099*1000/'Costo de tareas'!$B$14</f>
        <v>0</v>
      </c>
      <c r="H6099" s="16">
        <f>IF(G6099 &gt; 'Costo de tareas'!$B$13, 'Costo de tareas'!$B$13, IF(G6099 &lt; 'Costo de tareas'!$B$13*0.2, 0, 'Costo de tareas'!$B$13- G6099))</f>
        <v>0</v>
      </c>
      <c r="I6099" s="17">
        <f>IF(H6099=0,'Costo de tareas'!$B$13,'Costo de tareas'!$B$13-H6099)</f>
        <v>39.28055556</v>
      </c>
      <c r="J6099" s="2"/>
      <c r="K6099" s="2"/>
      <c r="P6099" s="2"/>
    </row>
    <row r="6100">
      <c r="A6100" s="3" t="s">
        <v>7928</v>
      </c>
      <c r="B6100" s="11" t="str">
        <f t="shared" si="1"/>
        <v>20220912</v>
      </c>
      <c r="C6100" s="12">
        <f t="shared" si="2"/>
        <v>44816</v>
      </c>
      <c r="D6100" s="3" t="str">
        <f t="shared" si="3"/>
        <v>02</v>
      </c>
      <c r="E6100" s="13">
        <v>0.0</v>
      </c>
      <c r="F6100" s="14">
        <f>'Costo de tareas'!$B$15</f>
        <v>0.1964027778</v>
      </c>
      <c r="G6100" s="15">
        <f>'Producción diaria'!$T$3*$L$2*$M$2*$N$2*E6100*1000/'Costo de tareas'!$B$14</f>
        <v>0</v>
      </c>
      <c r="H6100" s="16">
        <f>IF(G6100 &gt; 'Costo de tareas'!$B$13, 'Costo de tareas'!$B$13, IF(G6100 &lt; 'Costo de tareas'!$B$13*0.2, 0, 'Costo de tareas'!$B$13- G6100))</f>
        <v>0</v>
      </c>
      <c r="I6100" s="17">
        <f>IF(H6100=0,'Costo de tareas'!$B$13,'Costo de tareas'!$B$13-H6100)</f>
        <v>39.28055556</v>
      </c>
      <c r="J6100" s="2"/>
      <c r="K6100" s="2"/>
      <c r="P6100" s="2"/>
    </row>
    <row r="6101">
      <c r="A6101" s="3" t="s">
        <v>7929</v>
      </c>
      <c r="B6101" s="11" t="str">
        <f t="shared" si="1"/>
        <v>20220912</v>
      </c>
      <c r="C6101" s="12">
        <f t="shared" si="2"/>
        <v>44816</v>
      </c>
      <c r="D6101" s="3" t="str">
        <f t="shared" si="3"/>
        <v>03</v>
      </c>
      <c r="E6101" s="13">
        <v>0.0</v>
      </c>
      <c r="F6101" s="14">
        <f>'Costo de tareas'!$B$15</f>
        <v>0.1964027778</v>
      </c>
      <c r="G6101" s="15">
        <f>'Producción diaria'!$T$3*$L$2*$M$2*$N$2*E6101*1000/'Costo de tareas'!$B$14</f>
        <v>0</v>
      </c>
      <c r="H6101" s="16">
        <f>IF(G6101 &gt; 'Costo de tareas'!$B$13, 'Costo de tareas'!$B$13, IF(G6101 &lt; 'Costo de tareas'!$B$13*0.2, 0, 'Costo de tareas'!$B$13- G6101))</f>
        <v>0</v>
      </c>
      <c r="I6101" s="17">
        <f>IF(H6101=0,'Costo de tareas'!$B$13,'Costo de tareas'!$B$13-H6101)</f>
        <v>39.28055556</v>
      </c>
      <c r="J6101" s="2"/>
      <c r="K6101" s="2"/>
      <c r="P6101" s="2"/>
    </row>
    <row r="6102">
      <c r="A6102" s="3" t="s">
        <v>7930</v>
      </c>
      <c r="B6102" s="11" t="str">
        <f t="shared" si="1"/>
        <v>20220912</v>
      </c>
      <c r="C6102" s="12">
        <f t="shared" si="2"/>
        <v>44816</v>
      </c>
      <c r="D6102" s="3" t="str">
        <f t="shared" si="3"/>
        <v>04</v>
      </c>
      <c r="E6102" s="13">
        <v>0.0</v>
      </c>
      <c r="F6102" s="14">
        <f>'Costo de tareas'!$B$15</f>
        <v>0.1964027778</v>
      </c>
      <c r="G6102" s="15">
        <f>'Producción diaria'!$T$3*$L$2*$M$2*$N$2*E6102*1000/'Costo de tareas'!$B$14</f>
        <v>0</v>
      </c>
      <c r="H6102" s="16">
        <f>IF(G6102 &gt; 'Costo de tareas'!$B$13, 'Costo de tareas'!$B$13, IF(G6102 &lt; 'Costo de tareas'!$B$13*0.2, 0, 'Costo de tareas'!$B$13- G6102))</f>
        <v>0</v>
      </c>
      <c r="I6102" s="17">
        <f>IF(H6102=0,'Costo de tareas'!$B$13,'Costo de tareas'!$B$13-H6102)</f>
        <v>39.28055556</v>
      </c>
      <c r="J6102" s="2"/>
      <c r="K6102" s="2"/>
      <c r="P6102" s="2"/>
    </row>
    <row r="6103">
      <c r="A6103" s="3" t="s">
        <v>7931</v>
      </c>
      <c r="B6103" s="11" t="str">
        <f t="shared" si="1"/>
        <v>20220912</v>
      </c>
      <c r="C6103" s="12">
        <f t="shared" si="2"/>
        <v>44816</v>
      </c>
      <c r="D6103" s="3" t="str">
        <f t="shared" si="3"/>
        <v>05</v>
      </c>
      <c r="E6103" s="13">
        <v>0.0</v>
      </c>
      <c r="F6103" s="14">
        <f>'Costo de tareas'!$B$15</f>
        <v>0.1964027778</v>
      </c>
      <c r="G6103" s="15">
        <f>'Producción diaria'!$T$3*$L$2*$M$2*$N$2*E6103*1000/'Costo de tareas'!$B$14</f>
        <v>0</v>
      </c>
      <c r="H6103" s="16">
        <f>IF(G6103 &gt; 'Costo de tareas'!$B$13, 'Costo de tareas'!$B$13, IF(G6103 &lt; 'Costo de tareas'!$B$13*0.2, 0, 'Costo de tareas'!$B$13- G6103))</f>
        <v>0</v>
      </c>
      <c r="I6103" s="17">
        <f>IF(H6103=0,'Costo de tareas'!$B$13,'Costo de tareas'!$B$13-H6103)</f>
        <v>39.28055556</v>
      </c>
      <c r="J6103" s="2"/>
      <c r="K6103" s="2"/>
      <c r="P6103" s="2"/>
    </row>
    <row r="6104">
      <c r="A6104" s="3" t="s">
        <v>7933</v>
      </c>
      <c r="B6104" s="11" t="str">
        <f t="shared" si="1"/>
        <v>20220912</v>
      </c>
      <c r="C6104" s="12">
        <f t="shared" si="2"/>
        <v>44816</v>
      </c>
      <c r="D6104" s="3" t="str">
        <f t="shared" si="3"/>
        <v>06</v>
      </c>
      <c r="E6104" s="13">
        <v>2.0</v>
      </c>
      <c r="F6104" s="14">
        <f>'Costo de tareas'!$B$15</f>
        <v>0.1964027778</v>
      </c>
      <c r="G6104" s="15">
        <f>'Producción diaria'!$T$3*$L$2*$M$2*$N$2*E6104*1000/'Costo de tareas'!$B$14</f>
        <v>3.00712387</v>
      </c>
      <c r="H6104" s="16">
        <f>IF(G6104 &gt; 'Costo de tareas'!$B$13, 'Costo de tareas'!$B$13, IF(G6104 &lt; 'Costo de tareas'!$B$13*0.2, 0, 'Costo de tareas'!$B$13- G6104))</f>
        <v>0</v>
      </c>
      <c r="I6104" s="17">
        <f>IF(H6104=0,'Costo de tareas'!$B$13,'Costo de tareas'!$B$13-H6104)</f>
        <v>39.28055556</v>
      </c>
      <c r="J6104" s="2"/>
      <c r="K6104" s="2"/>
      <c r="P6104" s="2"/>
    </row>
    <row r="6105">
      <c r="A6105" s="3" t="s">
        <v>7935</v>
      </c>
      <c r="B6105" s="11" t="str">
        <f t="shared" si="1"/>
        <v>20220912</v>
      </c>
      <c r="C6105" s="12">
        <f t="shared" si="2"/>
        <v>44816</v>
      </c>
      <c r="D6105" s="3" t="str">
        <f t="shared" si="3"/>
        <v>07</v>
      </c>
      <c r="E6105" s="13">
        <v>156.0</v>
      </c>
      <c r="F6105" s="14">
        <f>'Costo de tareas'!$B$15</f>
        <v>0.1964027778</v>
      </c>
      <c r="G6105" s="15">
        <f>'Producción diaria'!$T$3*$L$2*$M$2*$N$2*E6105*1000/'Costo de tareas'!$B$14</f>
        <v>234.5556619</v>
      </c>
      <c r="H6105" s="16">
        <f>IF(G6105 &gt; 'Costo de tareas'!$B$13, 'Costo de tareas'!$B$13, IF(G6105 &lt; 'Costo de tareas'!$B$13*0.2, 0, 'Costo de tareas'!$B$13- G6105))</f>
        <v>39.28055556</v>
      </c>
      <c r="I6105" s="17">
        <f>IF(H6105=0,'Costo de tareas'!$B$13,'Costo de tareas'!$B$13-H6105)</f>
        <v>0</v>
      </c>
      <c r="J6105" s="2"/>
      <c r="K6105" s="2"/>
      <c r="P6105" s="2"/>
    </row>
    <row r="6106">
      <c r="A6106" s="3" t="s">
        <v>7937</v>
      </c>
      <c r="B6106" s="11" t="str">
        <f t="shared" si="1"/>
        <v>20220912</v>
      </c>
      <c r="C6106" s="12">
        <f t="shared" si="2"/>
        <v>44816</v>
      </c>
      <c r="D6106" s="3" t="str">
        <f t="shared" si="3"/>
        <v>08</v>
      </c>
      <c r="E6106" s="13">
        <v>271.0</v>
      </c>
      <c r="F6106" s="14">
        <f>'Costo de tareas'!$B$15</f>
        <v>0.1964027778</v>
      </c>
      <c r="G6106" s="15">
        <f>'Producción diaria'!$T$3*$L$2*$M$2*$N$2*E6106*1000/'Costo de tareas'!$B$14</f>
        <v>407.4652844</v>
      </c>
      <c r="H6106" s="16">
        <f>IF(G6106 &gt; 'Costo de tareas'!$B$13, 'Costo de tareas'!$B$13, IF(G6106 &lt; 'Costo de tareas'!$B$13*0.2, 0, 'Costo de tareas'!$B$13- G6106))</f>
        <v>39.28055556</v>
      </c>
      <c r="I6106" s="17">
        <f>IF(H6106=0,'Costo de tareas'!$B$13,'Costo de tareas'!$B$13-H6106)</f>
        <v>0</v>
      </c>
      <c r="J6106" s="2"/>
      <c r="K6106" s="2"/>
      <c r="P6106" s="2"/>
    </row>
    <row r="6107">
      <c r="A6107" s="3" t="s">
        <v>7938</v>
      </c>
      <c r="B6107" s="11" t="str">
        <f t="shared" si="1"/>
        <v>20220912</v>
      </c>
      <c r="C6107" s="12">
        <f t="shared" si="2"/>
        <v>44816</v>
      </c>
      <c r="D6107" s="3" t="str">
        <f t="shared" si="3"/>
        <v>09</v>
      </c>
      <c r="E6107" s="13">
        <v>498.0</v>
      </c>
      <c r="F6107" s="14">
        <f>'Costo de tareas'!$B$15</f>
        <v>0.1964027778</v>
      </c>
      <c r="G6107" s="15">
        <f>'Producción diaria'!$T$3*$L$2*$M$2*$N$2*E6107*1000/'Costo de tareas'!$B$14</f>
        <v>748.7738437</v>
      </c>
      <c r="H6107" s="16">
        <f>IF(G6107 &gt; 'Costo de tareas'!$B$13, 'Costo de tareas'!$B$13, IF(G6107 &lt; 'Costo de tareas'!$B$13*0.2, 0, 'Costo de tareas'!$B$13- G6107))</f>
        <v>39.28055556</v>
      </c>
      <c r="I6107" s="17">
        <f>IF(H6107=0,'Costo de tareas'!$B$13,'Costo de tareas'!$B$13-H6107)</f>
        <v>0</v>
      </c>
      <c r="J6107" s="2"/>
      <c r="K6107" s="2"/>
      <c r="P6107" s="2"/>
    </row>
    <row r="6108">
      <c r="A6108" s="3" t="s">
        <v>7939</v>
      </c>
      <c r="B6108" s="11" t="str">
        <f t="shared" si="1"/>
        <v>20220912</v>
      </c>
      <c r="C6108" s="12">
        <f t="shared" si="2"/>
        <v>44816</v>
      </c>
      <c r="D6108" s="3" t="str">
        <f t="shared" si="3"/>
        <v>10</v>
      </c>
      <c r="E6108" s="13">
        <v>493.0</v>
      </c>
      <c r="F6108" s="14">
        <f>'Costo de tareas'!$B$15</f>
        <v>0.1964027778</v>
      </c>
      <c r="G6108" s="15">
        <f>'Producción diaria'!$T$3*$L$2*$M$2*$N$2*E6108*1000/'Costo de tareas'!$B$14</f>
        <v>741.256034</v>
      </c>
      <c r="H6108" s="16">
        <f>IF(G6108 &gt; 'Costo de tareas'!$B$13, 'Costo de tareas'!$B$13, IF(G6108 &lt; 'Costo de tareas'!$B$13*0.2, 0, 'Costo de tareas'!$B$13- G6108))</f>
        <v>39.28055556</v>
      </c>
      <c r="I6108" s="17">
        <f>IF(H6108=0,'Costo de tareas'!$B$13,'Costo de tareas'!$B$13-H6108)</f>
        <v>0</v>
      </c>
      <c r="J6108" s="2"/>
      <c r="K6108" s="2"/>
      <c r="P6108" s="2"/>
    </row>
    <row r="6109">
      <c r="A6109" s="3" t="s">
        <v>7940</v>
      </c>
      <c r="B6109" s="11" t="str">
        <f t="shared" si="1"/>
        <v>20220912</v>
      </c>
      <c r="C6109" s="12">
        <f t="shared" si="2"/>
        <v>44816</v>
      </c>
      <c r="D6109" s="3" t="str">
        <f t="shared" si="3"/>
        <v>11</v>
      </c>
      <c r="E6109" s="13">
        <v>91.0</v>
      </c>
      <c r="F6109" s="14">
        <f>'Costo de tareas'!$B$15</f>
        <v>0.1964027778</v>
      </c>
      <c r="G6109" s="15">
        <f>'Producción diaria'!$T$3*$L$2*$M$2*$N$2*E6109*1000/'Costo de tareas'!$B$14</f>
        <v>136.8241361</v>
      </c>
      <c r="H6109" s="16">
        <f>IF(G6109 &gt; 'Costo de tareas'!$B$13, 'Costo de tareas'!$B$13, IF(G6109 &lt; 'Costo de tareas'!$B$13*0.2, 0, 'Costo de tareas'!$B$13- G6109))</f>
        <v>39.28055556</v>
      </c>
      <c r="I6109" s="17">
        <f>IF(H6109=0,'Costo de tareas'!$B$13,'Costo de tareas'!$B$13-H6109)</f>
        <v>0</v>
      </c>
      <c r="J6109" s="2"/>
      <c r="K6109" s="2"/>
      <c r="P6109" s="2"/>
    </row>
    <row r="6110">
      <c r="A6110" s="3" t="s">
        <v>7941</v>
      </c>
      <c r="B6110" s="11" t="str">
        <f t="shared" si="1"/>
        <v>20220912</v>
      </c>
      <c r="C6110" s="12">
        <f t="shared" si="2"/>
        <v>44816</v>
      </c>
      <c r="D6110" s="3" t="str">
        <f t="shared" si="3"/>
        <v>12</v>
      </c>
      <c r="E6110" s="13">
        <v>76.0</v>
      </c>
      <c r="F6110" s="14">
        <f>'Costo de tareas'!$B$15</f>
        <v>0.1964027778</v>
      </c>
      <c r="G6110" s="15">
        <f>'Producción diaria'!$T$3*$L$2*$M$2*$N$2*E6110*1000/'Costo de tareas'!$B$14</f>
        <v>114.2707071</v>
      </c>
      <c r="H6110" s="16">
        <f>IF(G6110 &gt; 'Costo de tareas'!$B$13, 'Costo de tareas'!$B$13, IF(G6110 &lt; 'Costo de tareas'!$B$13*0.2, 0, 'Costo de tareas'!$B$13- G6110))</f>
        <v>39.28055556</v>
      </c>
      <c r="I6110" s="17">
        <f>IF(H6110=0,'Costo de tareas'!$B$13,'Costo de tareas'!$B$13-H6110)</f>
        <v>0</v>
      </c>
      <c r="J6110" s="2"/>
      <c r="K6110" s="2"/>
      <c r="P6110" s="2"/>
    </row>
    <row r="6111">
      <c r="A6111" s="3" t="s">
        <v>7942</v>
      </c>
      <c r="B6111" s="11" t="str">
        <f t="shared" si="1"/>
        <v>20220912</v>
      </c>
      <c r="C6111" s="12">
        <f t="shared" si="2"/>
        <v>44816</v>
      </c>
      <c r="D6111" s="3" t="str">
        <f t="shared" si="3"/>
        <v>13</v>
      </c>
      <c r="E6111" s="13">
        <v>16.0</v>
      </c>
      <c r="F6111" s="14">
        <f>'Costo de tareas'!$B$15</f>
        <v>0.1964027778</v>
      </c>
      <c r="G6111" s="15">
        <f>'Producción diaria'!$T$3*$L$2*$M$2*$N$2*E6111*1000/'Costo de tareas'!$B$14</f>
        <v>24.05699096</v>
      </c>
      <c r="H6111" s="16">
        <f>IF(G6111 &gt; 'Costo de tareas'!$B$13, 'Costo de tareas'!$B$13, IF(G6111 &lt; 'Costo de tareas'!$B$13*0.2, 0, 'Costo de tareas'!$B$13- G6111))</f>
        <v>15.22356459</v>
      </c>
      <c r="I6111" s="17">
        <f>IF(H6111=0,'Costo de tareas'!$B$13,'Costo de tareas'!$B$13-H6111)</f>
        <v>24.05699096</v>
      </c>
      <c r="J6111" s="2"/>
      <c r="K6111" s="2"/>
      <c r="P6111" s="2"/>
    </row>
    <row r="6112">
      <c r="A6112" s="3" t="s">
        <v>7943</v>
      </c>
      <c r="B6112" s="11" t="str">
        <f t="shared" si="1"/>
        <v>20220912</v>
      </c>
      <c r="C6112" s="12">
        <f t="shared" si="2"/>
        <v>44816</v>
      </c>
      <c r="D6112" s="3" t="str">
        <f t="shared" si="3"/>
        <v>14</v>
      </c>
      <c r="E6112" s="13">
        <v>377.0</v>
      </c>
      <c r="F6112" s="14">
        <f>'Costo de tareas'!$B$15</f>
        <v>0.1964027778</v>
      </c>
      <c r="G6112" s="15">
        <f>'Producción diaria'!$T$3*$L$2*$M$2*$N$2*E6112*1000/'Costo de tareas'!$B$14</f>
        <v>566.8428495</v>
      </c>
      <c r="H6112" s="16">
        <f>IF(G6112 &gt; 'Costo de tareas'!$B$13, 'Costo de tareas'!$B$13, IF(G6112 &lt; 'Costo de tareas'!$B$13*0.2, 0, 'Costo de tareas'!$B$13- G6112))</f>
        <v>39.28055556</v>
      </c>
      <c r="I6112" s="17">
        <f>IF(H6112=0,'Costo de tareas'!$B$13,'Costo de tareas'!$B$13-H6112)</f>
        <v>0</v>
      </c>
      <c r="J6112" s="2"/>
      <c r="K6112" s="2"/>
      <c r="P6112" s="2"/>
    </row>
    <row r="6113">
      <c r="A6113" s="3" t="s">
        <v>7944</v>
      </c>
      <c r="B6113" s="11" t="str">
        <f t="shared" si="1"/>
        <v>20220912</v>
      </c>
      <c r="C6113" s="12">
        <f t="shared" si="2"/>
        <v>44816</v>
      </c>
      <c r="D6113" s="3" t="str">
        <f t="shared" si="3"/>
        <v>15</v>
      </c>
      <c r="E6113" s="13">
        <v>126.0</v>
      </c>
      <c r="F6113" s="14">
        <f>'Costo de tareas'!$B$15</f>
        <v>0.1964027778</v>
      </c>
      <c r="G6113" s="15">
        <f>'Producción diaria'!$T$3*$L$2*$M$2*$N$2*E6113*1000/'Costo de tareas'!$B$14</f>
        <v>189.4488038</v>
      </c>
      <c r="H6113" s="16">
        <f>IF(G6113 &gt; 'Costo de tareas'!$B$13, 'Costo de tareas'!$B$13, IF(G6113 &lt; 'Costo de tareas'!$B$13*0.2, 0, 'Costo de tareas'!$B$13- G6113))</f>
        <v>39.28055556</v>
      </c>
      <c r="I6113" s="17">
        <f>IF(H6113=0,'Costo de tareas'!$B$13,'Costo de tareas'!$B$13-H6113)</f>
        <v>0</v>
      </c>
      <c r="J6113" s="2"/>
      <c r="K6113" s="2"/>
      <c r="P6113" s="2"/>
    </row>
    <row r="6114">
      <c r="A6114" s="3" t="s">
        <v>7945</v>
      </c>
      <c r="B6114" s="11" t="str">
        <f t="shared" si="1"/>
        <v>20220912</v>
      </c>
      <c r="C6114" s="12">
        <f t="shared" si="2"/>
        <v>44816</v>
      </c>
      <c r="D6114" s="3" t="str">
        <f t="shared" si="3"/>
        <v>16</v>
      </c>
      <c r="E6114" s="13">
        <v>87.0</v>
      </c>
      <c r="F6114" s="14">
        <f>'Costo de tareas'!$B$15</f>
        <v>0.1964027778</v>
      </c>
      <c r="G6114" s="15">
        <f>'Producción diaria'!$T$3*$L$2*$M$2*$N$2*E6114*1000/'Costo de tareas'!$B$14</f>
        <v>130.8098884</v>
      </c>
      <c r="H6114" s="16">
        <f>IF(G6114 &gt; 'Costo de tareas'!$B$13, 'Costo de tareas'!$B$13, IF(G6114 &lt; 'Costo de tareas'!$B$13*0.2, 0, 'Costo de tareas'!$B$13- G6114))</f>
        <v>39.28055556</v>
      </c>
      <c r="I6114" s="17">
        <f>IF(H6114=0,'Costo de tareas'!$B$13,'Costo de tareas'!$B$13-H6114)</f>
        <v>0</v>
      </c>
      <c r="J6114" s="2"/>
      <c r="K6114" s="2"/>
      <c r="P6114" s="2"/>
    </row>
    <row r="6115">
      <c r="A6115" s="3" t="s">
        <v>7946</v>
      </c>
      <c r="B6115" s="11" t="str">
        <f t="shared" si="1"/>
        <v>20220912</v>
      </c>
      <c r="C6115" s="12">
        <f t="shared" si="2"/>
        <v>44816</v>
      </c>
      <c r="D6115" s="3" t="str">
        <f t="shared" si="3"/>
        <v>17</v>
      </c>
      <c r="E6115" s="13">
        <v>41.0</v>
      </c>
      <c r="F6115" s="14">
        <f>'Costo de tareas'!$B$15</f>
        <v>0.1964027778</v>
      </c>
      <c r="G6115" s="15">
        <f>'Producción diaria'!$T$3*$L$2*$M$2*$N$2*E6115*1000/'Costo de tareas'!$B$14</f>
        <v>61.64603934</v>
      </c>
      <c r="H6115" s="16">
        <f>IF(G6115 &gt; 'Costo de tareas'!$B$13, 'Costo de tareas'!$B$13, IF(G6115 &lt; 'Costo de tareas'!$B$13*0.2, 0, 'Costo de tareas'!$B$13- G6115))</f>
        <v>39.28055556</v>
      </c>
      <c r="I6115" s="17">
        <f>IF(H6115=0,'Costo de tareas'!$B$13,'Costo de tareas'!$B$13-H6115)</f>
        <v>0</v>
      </c>
      <c r="J6115" s="2"/>
      <c r="K6115" s="2"/>
      <c r="P6115" s="2"/>
    </row>
    <row r="6116">
      <c r="A6116" s="3" t="s">
        <v>7947</v>
      </c>
      <c r="B6116" s="11" t="str">
        <f t="shared" si="1"/>
        <v>20220912</v>
      </c>
      <c r="C6116" s="12">
        <f t="shared" si="2"/>
        <v>44816</v>
      </c>
      <c r="D6116" s="3" t="str">
        <f t="shared" si="3"/>
        <v>18</v>
      </c>
      <c r="E6116" s="13">
        <v>15.0</v>
      </c>
      <c r="F6116" s="14">
        <f>'Costo de tareas'!$B$15</f>
        <v>0.1964027778</v>
      </c>
      <c r="G6116" s="15">
        <f>'Producción diaria'!$T$3*$L$2*$M$2*$N$2*E6116*1000/'Costo de tareas'!$B$14</f>
        <v>22.55342903</v>
      </c>
      <c r="H6116" s="16">
        <f>IF(G6116 &gt; 'Costo de tareas'!$B$13, 'Costo de tareas'!$B$13, IF(G6116 &lt; 'Costo de tareas'!$B$13*0.2, 0, 'Costo de tareas'!$B$13- G6116))</f>
        <v>16.72712653</v>
      </c>
      <c r="I6116" s="17">
        <f>IF(H6116=0,'Costo de tareas'!$B$13,'Costo de tareas'!$B$13-H6116)</f>
        <v>22.55342903</v>
      </c>
      <c r="J6116" s="2"/>
      <c r="K6116" s="2"/>
      <c r="P6116" s="2"/>
    </row>
    <row r="6117">
      <c r="A6117" s="3" t="s">
        <v>7948</v>
      </c>
      <c r="B6117" s="11" t="str">
        <f t="shared" si="1"/>
        <v>20220912</v>
      </c>
      <c r="C6117" s="12">
        <f t="shared" si="2"/>
        <v>44816</v>
      </c>
      <c r="D6117" s="3" t="str">
        <f t="shared" si="3"/>
        <v>19</v>
      </c>
      <c r="E6117" s="13">
        <v>0.0</v>
      </c>
      <c r="F6117" s="14">
        <f>'Costo de tareas'!$B$15</f>
        <v>0.1964027778</v>
      </c>
      <c r="G6117" s="15">
        <f>'Producción diaria'!$T$3*$L$2*$M$2*$N$2*E6117*1000/'Costo de tareas'!$B$14</f>
        <v>0</v>
      </c>
      <c r="H6117" s="16">
        <f>IF(G6117 &gt; 'Costo de tareas'!$B$13, 'Costo de tareas'!$B$13, IF(G6117 &lt; 'Costo de tareas'!$B$13*0.2, 0, 'Costo de tareas'!$B$13- G6117))</f>
        <v>0</v>
      </c>
      <c r="I6117" s="17">
        <f>IF(H6117=0,'Costo de tareas'!$B$13,'Costo de tareas'!$B$13-H6117)</f>
        <v>39.28055556</v>
      </c>
      <c r="J6117" s="2"/>
      <c r="K6117" s="2"/>
      <c r="P6117" s="2"/>
    </row>
    <row r="6118">
      <c r="A6118" s="3" t="s">
        <v>7950</v>
      </c>
      <c r="B6118" s="11" t="str">
        <f t="shared" si="1"/>
        <v>20220912</v>
      </c>
      <c r="C6118" s="12">
        <f t="shared" si="2"/>
        <v>44816</v>
      </c>
      <c r="D6118" s="3" t="str">
        <f t="shared" si="3"/>
        <v>20</v>
      </c>
      <c r="E6118" s="13">
        <v>0.0</v>
      </c>
      <c r="F6118" s="14">
        <f>'Costo de tareas'!$B$15</f>
        <v>0.1964027778</v>
      </c>
      <c r="G6118" s="15">
        <f>'Producción diaria'!$T$3*$L$2*$M$2*$N$2*E6118*1000/'Costo de tareas'!$B$14</f>
        <v>0</v>
      </c>
      <c r="H6118" s="16">
        <f>IF(G6118 &gt; 'Costo de tareas'!$B$13, 'Costo de tareas'!$B$13, IF(G6118 &lt; 'Costo de tareas'!$B$13*0.2, 0, 'Costo de tareas'!$B$13- G6118))</f>
        <v>0</v>
      </c>
      <c r="I6118" s="17">
        <f>IF(H6118=0,'Costo de tareas'!$B$13,'Costo de tareas'!$B$13-H6118)</f>
        <v>39.28055556</v>
      </c>
      <c r="J6118" s="2"/>
      <c r="K6118" s="2"/>
      <c r="P6118" s="2"/>
    </row>
    <row r="6119">
      <c r="A6119" s="3" t="s">
        <v>7951</v>
      </c>
      <c r="B6119" s="11" t="str">
        <f t="shared" si="1"/>
        <v>20220912</v>
      </c>
      <c r="C6119" s="12">
        <f t="shared" si="2"/>
        <v>44816</v>
      </c>
      <c r="D6119" s="3" t="str">
        <f t="shared" si="3"/>
        <v>21</v>
      </c>
      <c r="E6119" s="13">
        <v>0.0</v>
      </c>
      <c r="F6119" s="14">
        <f>'Costo de tareas'!$B$15</f>
        <v>0.1964027778</v>
      </c>
      <c r="G6119" s="15">
        <f>'Producción diaria'!$T$3*$L$2*$M$2*$N$2*E6119*1000/'Costo de tareas'!$B$14</f>
        <v>0</v>
      </c>
      <c r="H6119" s="16">
        <f>IF(G6119 &gt; 'Costo de tareas'!$B$13, 'Costo de tareas'!$B$13, IF(G6119 &lt; 'Costo de tareas'!$B$13*0.2, 0, 'Costo de tareas'!$B$13- G6119))</f>
        <v>0</v>
      </c>
      <c r="I6119" s="17">
        <f>IF(H6119=0,'Costo de tareas'!$B$13,'Costo de tareas'!$B$13-H6119)</f>
        <v>39.28055556</v>
      </c>
      <c r="J6119" s="2"/>
      <c r="K6119" s="2"/>
      <c r="P6119" s="2"/>
    </row>
    <row r="6120">
      <c r="A6120" s="3" t="s">
        <v>7953</v>
      </c>
      <c r="B6120" s="11" t="str">
        <f t="shared" si="1"/>
        <v>20220912</v>
      </c>
      <c r="C6120" s="12">
        <f t="shared" si="2"/>
        <v>44816</v>
      </c>
      <c r="D6120" s="3" t="str">
        <f t="shared" si="3"/>
        <v>22</v>
      </c>
      <c r="E6120" s="13">
        <v>0.0</v>
      </c>
      <c r="F6120" s="14">
        <f>'Costo de tareas'!$B$15</f>
        <v>0.1964027778</v>
      </c>
      <c r="G6120" s="15">
        <f>'Producción diaria'!$T$3*$L$2*$M$2*$N$2*E6120*1000/'Costo de tareas'!$B$14</f>
        <v>0</v>
      </c>
      <c r="H6120" s="16">
        <f>IF(G6120 &gt; 'Costo de tareas'!$B$13, 'Costo de tareas'!$B$13, IF(G6120 &lt; 'Costo de tareas'!$B$13*0.2, 0, 'Costo de tareas'!$B$13- G6120))</f>
        <v>0</v>
      </c>
      <c r="I6120" s="17">
        <f>IF(H6120=0,'Costo de tareas'!$B$13,'Costo de tareas'!$B$13-H6120)</f>
        <v>39.28055556</v>
      </c>
      <c r="J6120" s="2"/>
      <c r="K6120" s="2"/>
      <c r="P6120" s="2"/>
    </row>
    <row r="6121">
      <c r="A6121" s="3" t="s">
        <v>7954</v>
      </c>
      <c r="B6121" s="11" t="str">
        <f t="shared" si="1"/>
        <v>20220912</v>
      </c>
      <c r="C6121" s="12">
        <f t="shared" si="2"/>
        <v>44816</v>
      </c>
      <c r="D6121" s="3" t="str">
        <f t="shared" si="3"/>
        <v>23</v>
      </c>
      <c r="E6121" s="13">
        <v>0.0</v>
      </c>
      <c r="F6121" s="14">
        <f>'Costo de tareas'!$B$15</f>
        <v>0.1964027778</v>
      </c>
      <c r="G6121" s="15">
        <f>'Producción diaria'!$T$3*$L$2*$M$2*$N$2*E6121*1000/'Costo de tareas'!$B$14</f>
        <v>0</v>
      </c>
      <c r="H6121" s="16">
        <f>IF(G6121 &gt; 'Costo de tareas'!$B$13, 'Costo de tareas'!$B$13, IF(G6121 &lt; 'Costo de tareas'!$B$13*0.2, 0, 'Costo de tareas'!$B$13- G6121))</f>
        <v>0</v>
      </c>
      <c r="I6121" s="17">
        <f>IF(H6121=0,'Costo de tareas'!$B$13,'Costo de tareas'!$B$13-H6121)</f>
        <v>39.28055556</v>
      </c>
      <c r="J6121" s="2"/>
      <c r="K6121" s="2"/>
      <c r="P6121" s="2"/>
    </row>
    <row r="6122">
      <c r="A6122" s="3" t="s">
        <v>7955</v>
      </c>
      <c r="B6122" s="11" t="str">
        <f t="shared" si="1"/>
        <v>20220913</v>
      </c>
      <c r="C6122" s="12">
        <f t="shared" si="2"/>
        <v>44817</v>
      </c>
      <c r="D6122" s="3" t="str">
        <f t="shared" si="3"/>
        <v>00</v>
      </c>
      <c r="E6122" s="13">
        <v>0.0</v>
      </c>
      <c r="F6122" s="14">
        <f>'Costo de tareas'!$B$15</f>
        <v>0.1964027778</v>
      </c>
      <c r="G6122" s="15">
        <f>'Producción diaria'!$T$3*$L$2*$M$2*$N$2*E6122*1000/'Costo de tareas'!$B$14</f>
        <v>0</v>
      </c>
      <c r="H6122" s="16">
        <f>IF(G6122 &gt; 'Costo de tareas'!$B$13, 'Costo de tareas'!$B$13, IF(G6122 &lt; 'Costo de tareas'!$B$13*0.2, 0, 'Costo de tareas'!$B$13- G6122))</f>
        <v>0</v>
      </c>
      <c r="I6122" s="17">
        <f>IF(H6122=0,'Costo de tareas'!$B$13,'Costo de tareas'!$B$13-H6122)</f>
        <v>39.28055556</v>
      </c>
      <c r="J6122" s="2"/>
      <c r="K6122" s="2"/>
      <c r="P6122" s="2"/>
    </row>
    <row r="6123">
      <c r="A6123" s="3" t="s">
        <v>7956</v>
      </c>
      <c r="B6123" s="11" t="str">
        <f t="shared" si="1"/>
        <v>20220913</v>
      </c>
      <c r="C6123" s="12">
        <f t="shared" si="2"/>
        <v>44817</v>
      </c>
      <c r="D6123" s="3" t="str">
        <f t="shared" si="3"/>
        <v>01</v>
      </c>
      <c r="E6123" s="13">
        <v>0.0</v>
      </c>
      <c r="F6123" s="14">
        <f>'Costo de tareas'!$B$15</f>
        <v>0.1964027778</v>
      </c>
      <c r="G6123" s="15">
        <f>'Producción diaria'!$T$3*$L$2*$M$2*$N$2*E6123*1000/'Costo de tareas'!$B$14</f>
        <v>0</v>
      </c>
      <c r="H6123" s="16">
        <f>IF(G6123 &gt; 'Costo de tareas'!$B$13, 'Costo de tareas'!$B$13, IF(G6123 &lt; 'Costo de tareas'!$B$13*0.2, 0, 'Costo de tareas'!$B$13- G6123))</f>
        <v>0</v>
      </c>
      <c r="I6123" s="17">
        <f>IF(H6123=0,'Costo de tareas'!$B$13,'Costo de tareas'!$B$13-H6123)</f>
        <v>39.28055556</v>
      </c>
      <c r="J6123" s="2"/>
      <c r="K6123" s="2"/>
      <c r="P6123" s="2"/>
    </row>
    <row r="6124">
      <c r="A6124" s="3" t="s">
        <v>7957</v>
      </c>
      <c r="B6124" s="11" t="str">
        <f t="shared" si="1"/>
        <v>20220913</v>
      </c>
      <c r="C6124" s="12">
        <f t="shared" si="2"/>
        <v>44817</v>
      </c>
      <c r="D6124" s="3" t="str">
        <f t="shared" si="3"/>
        <v>02</v>
      </c>
      <c r="E6124" s="13">
        <v>0.0</v>
      </c>
      <c r="F6124" s="14">
        <f>'Costo de tareas'!$B$15</f>
        <v>0.1964027778</v>
      </c>
      <c r="G6124" s="15">
        <f>'Producción diaria'!$T$3*$L$2*$M$2*$N$2*E6124*1000/'Costo de tareas'!$B$14</f>
        <v>0</v>
      </c>
      <c r="H6124" s="16">
        <f>IF(G6124 &gt; 'Costo de tareas'!$B$13, 'Costo de tareas'!$B$13, IF(G6124 &lt; 'Costo de tareas'!$B$13*0.2, 0, 'Costo de tareas'!$B$13- G6124))</f>
        <v>0</v>
      </c>
      <c r="I6124" s="17">
        <f>IF(H6124=0,'Costo de tareas'!$B$13,'Costo de tareas'!$B$13-H6124)</f>
        <v>39.28055556</v>
      </c>
      <c r="J6124" s="2"/>
      <c r="K6124" s="2"/>
      <c r="P6124" s="2"/>
    </row>
    <row r="6125">
      <c r="A6125" s="3" t="s">
        <v>7958</v>
      </c>
      <c r="B6125" s="11" t="str">
        <f t="shared" si="1"/>
        <v>20220913</v>
      </c>
      <c r="C6125" s="12">
        <f t="shared" si="2"/>
        <v>44817</v>
      </c>
      <c r="D6125" s="3" t="str">
        <f t="shared" si="3"/>
        <v>03</v>
      </c>
      <c r="E6125" s="13">
        <v>0.0</v>
      </c>
      <c r="F6125" s="14">
        <f>'Costo de tareas'!$B$15</f>
        <v>0.1964027778</v>
      </c>
      <c r="G6125" s="15">
        <f>'Producción diaria'!$T$3*$L$2*$M$2*$N$2*E6125*1000/'Costo de tareas'!$B$14</f>
        <v>0</v>
      </c>
      <c r="H6125" s="16">
        <f>IF(G6125 &gt; 'Costo de tareas'!$B$13, 'Costo de tareas'!$B$13, IF(G6125 &lt; 'Costo de tareas'!$B$13*0.2, 0, 'Costo de tareas'!$B$13- G6125))</f>
        <v>0</v>
      </c>
      <c r="I6125" s="17">
        <f>IF(H6125=0,'Costo de tareas'!$B$13,'Costo de tareas'!$B$13-H6125)</f>
        <v>39.28055556</v>
      </c>
      <c r="J6125" s="2"/>
      <c r="K6125" s="2"/>
      <c r="P6125" s="2"/>
    </row>
    <row r="6126">
      <c r="A6126" s="3" t="s">
        <v>7959</v>
      </c>
      <c r="B6126" s="11" t="str">
        <f t="shared" si="1"/>
        <v>20220913</v>
      </c>
      <c r="C6126" s="12">
        <f t="shared" si="2"/>
        <v>44817</v>
      </c>
      <c r="D6126" s="3" t="str">
        <f t="shared" si="3"/>
        <v>04</v>
      </c>
      <c r="E6126" s="13">
        <v>0.0</v>
      </c>
      <c r="F6126" s="14">
        <f>'Costo de tareas'!$B$15</f>
        <v>0.1964027778</v>
      </c>
      <c r="G6126" s="15">
        <f>'Producción diaria'!$T$3*$L$2*$M$2*$N$2*E6126*1000/'Costo de tareas'!$B$14</f>
        <v>0</v>
      </c>
      <c r="H6126" s="16">
        <f>IF(G6126 &gt; 'Costo de tareas'!$B$13, 'Costo de tareas'!$B$13, IF(G6126 &lt; 'Costo de tareas'!$B$13*0.2, 0, 'Costo de tareas'!$B$13- G6126))</f>
        <v>0</v>
      </c>
      <c r="I6126" s="17">
        <f>IF(H6126=0,'Costo de tareas'!$B$13,'Costo de tareas'!$B$13-H6126)</f>
        <v>39.28055556</v>
      </c>
      <c r="J6126" s="2"/>
      <c r="K6126" s="2"/>
      <c r="P6126" s="2"/>
    </row>
    <row r="6127">
      <c r="A6127" s="3" t="s">
        <v>7960</v>
      </c>
      <c r="B6127" s="11" t="str">
        <f t="shared" si="1"/>
        <v>20220913</v>
      </c>
      <c r="C6127" s="12">
        <f t="shared" si="2"/>
        <v>44817</v>
      </c>
      <c r="D6127" s="3" t="str">
        <f t="shared" si="3"/>
        <v>05</v>
      </c>
      <c r="E6127" s="13">
        <v>0.0</v>
      </c>
      <c r="F6127" s="14">
        <f>'Costo de tareas'!$B$15</f>
        <v>0.1964027778</v>
      </c>
      <c r="G6127" s="15">
        <f>'Producción diaria'!$T$3*$L$2*$M$2*$N$2*E6127*1000/'Costo de tareas'!$B$14</f>
        <v>0</v>
      </c>
      <c r="H6127" s="16">
        <f>IF(G6127 &gt; 'Costo de tareas'!$B$13, 'Costo de tareas'!$B$13, IF(G6127 &lt; 'Costo de tareas'!$B$13*0.2, 0, 'Costo de tareas'!$B$13- G6127))</f>
        <v>0</v>
      </c>
      <c r="I6127" s="17">
        <f>IF(H6127=0,'Costo de tareas'!$B$13,'Costo de tareas'!$B$13-H6127)</f>
        <v>39.28055556</v>
      </c>
      <c r="J6127" s="2"/>
      <c r="K6127" s="2"/>
      <c r="P6127" s="2"/>
    </row>
    <row r="6128">
      <c r="A6128" s="3" t="s">
        <v>7961</v>
      </c>
      <c r="B6128" s="11" t="str">
        <f t="shared" si="1"/>
        <v>20220913</v>
      </c>
      <c r="C6128" s="12">
        <f t="shared" si="2"/>
        <v>44817</v>
      </c>
      <c r="D6128" s="3" t="str">
        <f t="shared" si="3"/>
        <v>06</v>
      </c>
      <c r="E6128" s="13">
        <v>8.0</v>
      </c>
      <c r="F6128" s="14">
        <f>'Costo de tareas'!$B$15</f>
        <v>0.1964027778</v>
      </c>
      <c r="G6128" s="15">
        <f>'Producción diaria'!$T$3*$L$2*$M$2*$N$2*E6128*1000/'Costo de tareas'!$B$14</f>
        <v>12.02849548</v>
      </c>
      <c r="H6128" s="16">
        <f>IF(G6128 &gt; 'Costo de tareas'!$B$13, 'Costo de tareas'!$B$13, IF(G6128 &lt; 'Costo de tareas'!$B$13*0.2, 0, 'Costo de tareas'!$B$13- G6128))</f>
        <v>27.25206007</v>
      </c>
      <c r="I6128" s="17">
        <f>IF(H6128=0,'Costo de tareas'!$B$13,'Costo de tareas'!$B$13-H6128)</f>
        <v>12.02849548</v>
      </c>
      <c r="J6128" s="2"/>
      <c r="K6128" s="2"/>
      <c r="P6128" s="2"/>
    </row>
    <row r="6129">
      <c r="A6129" s="3" t="s">
        <v>7962</v>
      </c>
      <c r="B6129" s="11" t="str">
        <f t="shared" si="1"/>
        <v>20220913</v>
      </c>
      <c r="C6129" s="12">
        <f t="shared" si="2"/>
        <v>44817</v>
      </c>
      <c r="D6129" s="3" t="str">
        <f t="shared" si="3"/>
        <v>07</v>
      </c>
      <c r="E6129" s="13">
        <v>76.0</v>
      </c>
      <c r="F6129" s="14">
        <f>'Costo de tareas'!$B$15</f>
        <v>0.1964027778</v>
      </c>
      <c r="G6129" s="15">
        <f>'Producción diaria'!$T$3*$L$2*$M$2*$N$2*E6129*1000/'Costo de tareas'!$B$14</f>
        <v>114.2707071</v>
      </c>
      <c r="H6129" s="16">
        <f>IF(G6129 &gt; 'Costo de tareas'!$B$13, 'Costo de tareas'!$B$13, IF(G6129 &lt; 'Costo de tareas'!$B$13*0.2, 0, 'Costo de tareas'!$B$13- G6129))</f>
        <v>39.28055556</v>
      </c>
      <c r="I6129" s="17">
        <f>IF(H6129=0,'Costo de tareas'!$B$13,'Costo de tareas'!$B$13-H6129)</f>
        <v>0</v>
      </c>
      <c r="J6129" s="2"/>
      <c r="K6129" s="2"/>
      <c r="P6129" s="2"/>
    </row>
    <row r="6130">
      <c r="A6130" s="3" t="s">
        <v>7963</v>
      </c>
      <c r="B6130" s="11" t="str">
        <f t="shared" si="1"/>
        <v>20220913</v>
      </c>
      <c r="C6130" s="12">
        <f t="shared" si="2"/>
        <v>44817</v>
      </c>
      <c r="D6130" s="3" t="str">
        <f t="shared" si="3"/>
        <v>08</v>
      </c>
      <c r="E6130" s="13">
        <v>202.0</v>
      </c>
      <c r="F6130" s="14">
        <f>'Costo de tareas'!$B$15</f>
        <v>0.1964027778</v>
      </c>
      <c r="G6130" s="15">
        <f>'Producción diaria'!$T$3*$L$2*$M$2*$N$2*E6130*1000/'Costo de tareas'!$B$14</f>
        <v>303.7195109</v>
      </c>
      <c r="H6130" s="16">
        <f>IF(G6130 &gt; 'Costo de tareas'!$B$13, 'Costo de tareas'!$B$13, IF(G6130 &lt; 'Costo de tareas'!$B$13*0.2, 0, 'Costo de tareas'!$B$13- G6130))</f>
        <v>39.28055556</v>
      </c>
      <c r="I6130" s="17">
        <f>IF(H6130=0,'Costo de tareas'!$B$13,'Costo de tareas'!$B$13-H6130)</f>
        <v>0</v>
      </c>
      <c r="J6130" s="2"/>
      <c r="K6130" s="2"/>
      <c r="P6130" s="2"/>
    </row>
    <row r="6131">
      <c r="A6131" s="3" t="s">
        <v>7964</v>
      </c>
      <c r="B6131" s="11" t="str">
        <f t="shared" si="1"/>
        <v>20220913</v>
      </c>
      <c r="C6131" s="12">
        <f t="shared" si="2"/>
        <v>44817</v>
      </c>
      <c r="D6131" s="3" t="str">
        <f t="shared" si="3"/>
        <v>09</v>
      </c>
      <c r="E6131" s="13">
        <v>135.0</v>
      </c>
      <c r="F6131" s="14">
        <f>'Costo de tareas'!$B$15</f>
        <v>0.1964027778</v>
      </c>
      <c r="G6131" s="15">
        <f>'Producción diaria'!$T$3*$L$2*$M$2*$N$2*E6131*1000/'Costo de tareas'!$B$14</f>
        <v>202.9808612</v>
      </c>
      <c r="H6131" s="16">
        <f>IF(G6131 &gt; 'Costo de tareas'!$B$13, 'Costo de tareas'!$B$13, IF(G6131 &lt; 'Costo de tareas'!$B$13*0.2, 0, 'Costo de tareas'!$B$13- G6131))</f>
        <v>39.28055556</v>
      </c>
      <c r="I6131" s="17">
        <f>IF(H6131=0,'Costo de tareas'!$B$13,'Costo de tareas'!$B$13-H6131)</f>
        <v>0</v>
      </c>
      <c r="J6131" s="2"/>
      <c r="K6131" s="2"/>
      <c r="P6131" s="2"/>
    </row>
    <row r="6132">
      <c r="A6132" s="3" t="s">
        <v>7965</v>
      </c>
      <c r="B6132" s="11" t="str">
        <f t="shared" si="1"/>
        <v>20220913</v>
      </c>
      <c r="C6132" s="12">
        <f t="shared" si="2"/>
        <v>44817</v>
      </c>
      <c r="D6132" s="3" t="str">
        <f t="shared" si="3"/>
        <v>10</v>
      </c>
      <c r="E6132" s="13">
        <v>223.0</v>
      </c>
      <c r="F6132" s="14">
        <f>'Costo de tareas'!$B$15</f>
        <v>0.1964027778</v>
      </c>
      <c r="G6132" s="15">
        <f>'Producción diaria'!$T$3*$L$2*$M$2*$N$2*E6132*1000/'Costo de tareas'!$B$14</f>
        <v>335.2943115</v>
      </c>
      <c r="H6132" s="16">
        <f>IF(G6132 &gt; 'Costo de tareas'!$B$13, 'Costo de tareas'!$B$13, IF(G6132 &lt; 'Costo de tareas'!$B$13*0.2, 0, 'Costo de tareas'!$B$13- G6132))</f>
        <v>39.28055556</v>
      </c>
      <c r="I6132" s="17">
        <f>IF(H6132=0,'Costo de tareas'!$B$13,'Costo de tareas'!$B$13-H6132)</f>
        <v>0</v>
      </c>
      <c r="J6132" s="2"/>
      <c r="K6132" s="2"/>
      <c r="P6132" s="2"/>
    </row>
    <row r="6133">
      <c r="A6133" s="3" t="s">
        <v>7967</v>
      </c>
      <c r="B6133" s="11" t="str">
        <f t="shared" si="1"/>
        <v>20220913</v>
      </c>
      <c r="C6133" s="12">
        <f t="shared" si="2"/>
        <v>44817</v>
      </c>
      <c r="D6133" s="3" t="str">
        <f t="shared" si="3"/>
        <v>11</v>
      </c>
      <c r="E6133" s="13">
        <v>234.0</v>
      </c>
      <c r="F6133" s="14">
        <f>'Costo de tareas'!$B$15</f>
        <v>0.1964027778</v>
      </c>
      <c r="G6133" s="15">
        <f>'Producción diaria'!$T$3*$L$2*$M$2*$N$2*E6133*1000/'Costo de tareas'!$B$14</f>
        <v>351.8334928</v>
      </c>
      <c r="H6133" s="16">
        <f>IF(G6133 &gt; 'Costo de tareas'!$B$13, 'Costo de tareas'!$B$13, IF(G6133 &lt; 'Costo de tareas'!$B$13*0.2, 0, 'Costo de tareas'!$B$13- G6133))</f>
        <v>39.28055556</v>
      </c>
      <c r="I6133" s="17">
        <f>IF(H6133=0,'Costo de tareas'!$B$13,'Costo de tareas'!$B$13-H6133)</f>
        <v>0</v>
      </c>
      <c r="J6133" s="2"/>
      <c r="K6133" s="2"/>
      <c r="P6133" s="2"/>
    </row>
    <row r="6134">
      <c r="A6134" s="3" t="s">
        <v>7969</v>
      </c>
      <c r="B6134" s="11" t="str">
        <f t="shared" si="1"/>
        <v>20220913</v>
      </c>
      <c r="C6134" s="12">
        <f t="shared" si="2"/>
        <v>44817</v>
      </c>
      <c r="D6134" s="3" t="str">
        <f t="shared" si="3"/>
        <v>12</v>
      </c>
      <c r="E6134" s="13">
        <v>505.0</v>
      </c>
      <c r="F6134" s="14">
        <f>'Costo de tareas'!$B$15</f>
        <v>0.1964027778</v>
      </c>
      <c r="G6134" s="15">
        <f>'Producción diaria'!$T$3*$L$2*$M$2*$N$2*E6134*1000/'Costo de tareas'!$B$14</f>
        <v>759.2987772</v>
      </c>
      <c r="H6134" s="16">
        <f>IF(G6134 &gt; 'Costo de tareas'!$B$13, 'Costo de tareas'!$B$13, IF(G6134 &lt; 'Costo de tareas'!$B$13*0.2, 0, 'Costo de tareas'!$B$13- G6134))</f>
        <v>39.28055556</v>
      </c>
      <c r="I6134" s="17">
        <f>IF(H6134=0,'Costo de tareas'!$B$13,'Costo de tareas'!$B$13-H6134)</f>
        <v>0</v>
      </c>
      <c r="J6134" s="2"/>
      <c r="K6134" s="2"/>
      <c r="P6134" s="2"/>
    </row>
    <row r="6135">
      <c r="A6135" s="3" t="s">
        <v>7970</v>
      </c>
      <c r="B6135" s="11" t="str">
        <f t="shared" si="1"/>
        <v>20220913</v>
      </c>
      <c r="C6135" s="12">
        <f t="shared" si="2"/>
        <v>44817</v>
      </c>
      <c r="D6135" s="3" t="str">
        <f t="shared" si="3"/>
        <v>13</v>
      </c>
      <c r="E6135" s="13">
        <v>653.0</v>
      </c>
      <c r="F6135" s="14">
        <f>'Costo de tareas'!$B$15</f>
        <v>0.1964027778</v>
      </c>
      <c r="G6135" s="15">
        <f>'Producción diaria'!$T$3*$L$2*$M$2*$N$2*E6135*1000/'Costo de tareas'!$B$14</f>
        <v>981.8259436</v>
      </c>
      <c r="H6135" s="16">
        <f>IF(G6135 &gt; 'Costo de tareas'!$B$13, 'Costo de tareas'!$B$13, IF(G6135 &lt; 'Costo de tareas'!$B$13*0.2, 0, 'Costo de tareas'!$B$13- G6135))</f>
        <v>39.28055556</v>
      </c>
      <c r="I6135" s="17">
        <f>IF(H6135=0,'Costo de tareas'!$B$13,'Costo de tareas'!$B$13-H6135)</f>
        <v>0</v>
      </c>
      <c r="J6135" s="2"/>
      <c r="K6135" s="2"/>
      <c r="P6135" s="2"/>
    </row>
    <row r="6136">
      <c r="A6136" s="3" t="s">
        <v>7971</v>
      </c>
      <c r="B6136" s="11" t="str">
        <f t="shared" si="1"/>
        <v>20220913</v>
      </c>
      <c r="C6136" s="12">
        <f t="shared" si="2"/>
        <v>44817</v>
      </c>
      <c r="D6136" s="3" t="str">
        <f t="shared" si="3"/>
        <v>14</v>
      </c>
      <c r="E6136" s="13">
        <v>561.0</v>
      </c>
      <c r="F6136" s="14">
        <f>'Costo de tareas'!$B$15</f>
        <v>0.1964027778</v>
      </c>
      <c r="G6136" s="15">
        <f>'Producción diaria'!$T$3*$L$2*$M$2*$N$2*E6136*1000/'Costo de tareas'!$B$14</f>
        <v>843.4982456</v>
      </c>
      <c r="H6136" s="16">
        <f>IF(G6136 &gt; 'Costo de tareas'!$B$13, 'Costo de tareas'!$B$13, IF(G6136 &lt; 'Costo de tareas'!$B$13*0.2, 0, 'Costo de tareas'!$B$13- G6136))</f>
        <v>39.28055556</v>
      </c>
      <c r="I6136" s="17">
        <f>IF(H6136=0,'Costo de tareas'!$B$13,'Costo de tareas'!$B$13-H6136)</f>
        <v>0</v>
      </c>
      <c r="J6136" s="2"/>
      <c r="K6136" s="2"/>
      <c r="P6136" s="2"/>
    </row>
    <row r="6137">
      <c r="A6137" s="3" t="s">
        <v>7972</v>
      </c>
      <c r="B6137" s="11" t="str">
        <f t="shared" si="1"/>
        <v>20220913</v>
      </c>
      <c r="C6137" s="12">
        <f t="shared" si="2"/>
        <v>44817</v>
      </c>
      <c r="D6137" s="3" t="str">
        <f t="shared" si="3"/>
        <v>15</v>
      </c>
      <c r="E6137" s="13">
        <v>264.0</v>
      </c>
      <c r="F6137" s="14">
        <f>'Costo de tareas'!$B$15</f>
        <v>0.1964027778</v>
      </c>
      <c r="G6137" s="15">
        <f>'Producción diaria'!$T$3*$L$2*$M$2*$N$2*E6137*1000/'Costo de tareas'!$B$14</f>
        <v>396.9403509</v>
      </c>
      <c r="H6137" s="16">
        <f>IF(G6137 &gt; 'Costo de tareas'!$B$13, 'Costo de tareas'!$B$13, IF(G6137 &lt; 'Costo de tareas'!$B$13*0.2, 0, 'Costo de tareas'!$B$13- G6137))</f>
        <v>39.28055556</v>
      </c>
      <c r="I6137" s="17">
        <f>IF(H6137=0,'Costo de tareas'!$B$13,'Costo de tareas'!$B$13-H6137)</f>
        <v>0</v>
      </c>
      <c r="J6137" s="2"/>
      <c r="K6137" s="2"/>
      <c r="P6137" s="2"/>
    </row>
    <row r="6138">
      <c r="A6138" s="3" t="s">
        <v>7973</v>
      </c>
      <c r="B6138" s="11" t="str">
        <f t="shared" si="1"/>
        <v>20220913</v>
      </c>
      <c r="C6138" s="12">
        <f t="shared" si="2"/>
        <v>44817</v>
      </c>
      <c r="D6138" s="3" t="str">
        <f t="shared" si="3"/>
        <v>16</v>
      </c>
      <c r="E6138" s="13">
        <v>209.0</v>
      </c>
      <c r="F6138" s="14">
        <f>'Costo de tareas'!$B$15</f>
        <v>0.1964027778</v>
      </c>
      <c r="G6138" s="15">
        <f>'Producción diaria'!$T$3*$L$2*$M$2*$N$2*E6138*1000/'Costo de tareas'!$B$14</f>
        <v>314.2444444</v>
      </c>
      <c r="H6138" s="16">
        <f>IF(G6138 &gt; 'Costo de tareas'!$B$13, 'Costo de tareas'!$B$13, IF(G6138 &lt; 'Costo de tareas'!$B$13*0.2, 0, 'Costo de tareas'!$B$13- G6138))</f>
        <v>39.28055556</v>
      </c>
      <c r="I6138" s="17">
        <f>IF(H6138=0,'Costo de tareas'!$B$13,'Costo de tareas'!$B$13-H6138)</f>
        <v>0</v>
      </c>
      <c r="J6138" s="2"/>
      <c r="K6138" s="2"/>
      <c r="P6138" s="2"/>
    </row>
    <row r="6139">
      <c r="A6139" s="3" t="s">
        <v>7974</v>
      </c>
      <c r="B6139" s="11" t="str">
        <f t="shared" si="1"/>
        <v>20220913</v>
      </c>
      <c r="C6139" s="12">
        <f t="shared" si="2"/>
        <v>44817</v>
      </c>
      <c r="D6139" s="3" t="str">
        <f t="shared" si="3"/>
        <v>17</v>
      </c>
      <c r="E6139" s="13">
        <v>163.0</v>
      </c>
      <c r="F6139" s="14">
        <f>'Costo de tareas'!$B$15</f>
        <v>0.1964027778</v>
      </c>
      <c r="G6139" s="15">
        <f>'Producción diaria'!$T$3*$L$2*$M$2*$N$2*E6139*1000/'Costo de tareas'!$B$14</f>
        <v>245.0805954</v>
      </c>
      <c r="H6139" s="16">
        <f>IF(G6139 &gt; 'Costo de tareas'!$B$13, 'Costo de tareas'!$B$13, IF(G6139 &lt; 'Costo de tareas'!$B$13*0.2, 0, 'Costo de tareas'!$B$13- G6139))</f>
        <v>39.28055556</v>
      </c>
      <c r="I6139" s="17">
        <f>IF(H6139=0,'Costo de tareas'!$B$13,'Costo de tareas'!$B$13-H6139)</f>
        <v>0</v>
      </c>
      <c r="J6139" s="2"/>
      <c r="K6139" s="2"/>
      <c r="P6139" s="2"/>
    </row>
    <row r="6140">
      <c r="A6140" s="3" t="s">
        <v>7975</v>
      </c>
      <c r="B6140" s="11" t="str">
        <f t="shared" si="1"/>
        <v>20220913</v>
      </c>
      <c r="C6140" s="12">
        <f t="shared" si="2"/>
        <v>44817</v>
      </c>
      <c r="D6140" s="3" t="str">
        <f t="shared" si="3"/>
        <v>18</v>
      </c>
      <c r="E6140" s="13">
        <v>4.0</v>
      </c>
      <c r="F6140" s="14">
        <f>'Costo de tareas'!$B$15</f>
        <v>0.1964027778</v>
      </c>
      <c r="G6140" s="15">
        <f>'Producción diaria'!$T$3*$L$2*$M$2*$N$2*E6140*1000/'Costo de tareas'!$B$14</f>
        <v>6.014247741</v>
      </c>
      <c r="H6140" s="16">
        <f>IF(G6140 &gt; 'Costo de tareas'!$B$13, 'Costo de tareas'!$B$13, IF(G6140 &lt; 'Costo de tareas'!$B$13*0.2, 0, 'Costo de tareas'!$B$13- G6140))</f>
        <v>0</v>
      </c>
      <c r="I6140" s="17">
        <f>IF(H6140=0,'Costo de tareas'!$B$13,'Costo de tareas'!$B$13-H6140)</f>
        <v>39.28055556</v>
      </c>
      <c r="J6140" s="2"/>
      <c r="K6140" s="2"/>
      <c r="P6140" s="2"/>
    </row>
    <row r="6141">
      <c r="A6141" s="3" t="s">
        <v>7976</v>
      </c>
      <c r="B6141" s="11" t="str">
        <f t="shared" si="1"/>
        <v>20220913</v>
      </c>
      <c r="C6141" s="12">
        <f t="shared" si="2"/>
        <v>44817</v>
      </c>
      <c r="D6141" s="3" t="str">
        <f t="shared" si="3"/>
        <v>19</v>
      </c>
      <c r="E6141" s="13">
        <v>0.0</v>
      </c>
      <c r="F6141" s="14">
        <f>'Costo de tareas'!$B$15</f>
        <v>0.1964027778</v>
      </c>
      <c r="G6141" s="15">
        <f>'Producción diaria'!$T$3*$L$2*$M$2*$N$2*E6141*1000/'Costo de tareas'!$B$14</f>
        <v>0</v>
      </c>
      <c r="H6141" s="16">
        <f>IF(G6141 &gt; 'Costo de tareas'!$B$13, 'Costo de tareas'!$B$13, IF(G6141 &lt; 'Costo de tareas'!$B$13*0.2, 0, 'Costo de tareas'!$B$13- G6141))</f>
        <v>0</v>
      </c>
      <c r="I6141" s="17">
        <f>IF(H6141=0,'Costo de tareas'!$B$13,'Costo de tareas'!$B$13-H6141)</f>
        <v>39.28055556</v>
      </c>
      <c r="J6141" s="2"/>
      <c r="K6141" s="2"/>
      <c r="P6141" s="2"/>
    </row>
    <row r="6142">
      <c r="A6142" s="3" t="s">
        <v>7977</v>
      </c>
      <c r="B6142" s="11" t="str">
        <f t="shared" si="1"/>
        <v>20220913</v>
      </c>
      <c r="C6142" s="12">
        <f t="shared" si="2"/>
        <v>44817</v>
      </c>
      <c r="D6142" s="3" t="str">
        <f t="shared" si="3"/>
        <v>20</v>
      </c>
      <c r="E6142" s="13">
        <v>0.0</v>
      </c>
      <c r="F6142" s="14">
        <f>'Costo de tareas'!$B$15</f>
        <v>0.1964027778</v>
      </c>
      <c r="G6142" s="15">
        <f>'Producción diaria'!$T$3*$L$2*$M$2*$N$2*E6142*1000/'Costo de tareas'!$B$14</f>
        <v>0</v>
      </c>
      <c r="H6142" s="16">
        <f>IF(G6142 &gt; 'Costo de tareas'!$B$13, 'Costo de tareas'!$B$13, IF(G6142 &lt; 'Costo de tareas'!$B$13*0.2, 0, 'Costo de tareas'!$B$13- G6142))</f>
        <v>0</v>
      </c>
      <c r="I6142" s="17">
        <f>IF(H6142=0,'Costo de tareas'!$B$13,'Costo de tareas'!$B$13-H6142)</f>
        <v>39.28055556</v>
      </c>
      <c r="J6142" s="2"/>
      <c r="K6142" s="2"/>
      <c r="P6142" s="2"/>
    </row>
    <row r="6143">
      <c r="A6143" s="3" t="s">
        <v>7979</v>
      </c>
      <c r="B6143" s="11" t="str">
        <f t="shared" si="1"/>
        <v>20220913</v>
      </c>
      <c r="C6143" s="12">
        <f t="shared" si="2"/>
        <v>44817</v>
      </c>
      <c r="D6143" s="3" t="str">
        <f t="shared" si="3"/>
        <v>21</v>
      </c>
      <c r="E6143" s="13">
        <v>0.0</v>
      </c>
      <c r="F6143" s="14">
        <f>'Costo de tareas'!$B$15</f>
        <v>0.1964027778</v>
      </c>
      <c r="G6143" s="15">
        <f>'Producción diaria'!$T$3*$L$2*$M$2*$N$2*E6143*1000/'Costo de tareas'!$B$14</f>
        <v>0</v>
      </c>
      <c r="H6143" s="16">
        <f>IF(G6143 &gt; 'Costo de tareas'!$B$13, 'Costo de tareas'!$B$13, IF(G6143 &lt; 'Costo de tareas'!$B$13*0.2, 0, 'Costo de tareas'!$B$13- G6143))</f>
        <v>0</v>
      </c>
      <c r="I6143" s="17">
        <f>IF(H6143=0,'Costo de tareas'!$B$13,'Costo de tareas'!$B$13-H6143)</f>
        <v>39.28055556</v>
      </c>
      <c r="J6143" s="2"/>
      <c r="K6143" s="2"/>
      <c r="P6143" s="2"/>
    </row>
    <row r="6144">
      <c r="A6144" s="3" t="s">
        <v>7980</v>
      </c>
      <c r="B6144" s="11" t="str">
        <f t="shared" si="1"/>
        <v>20220913</v>
      </c>
      <c r="C6144" s="12">
        <f t="shared" si="2"/>
        <v>44817</v>
      </c>
      <c r="D6144" s="3" t="str">
        <f t="shared" si="3"/>
        <v>22</v>
      </c>
      <c r="E6144" s="13">
        <v>0.0</v>
      </c>
      <c r="F6144" s="14">
        <f>'Costo de tareas'!$B$15</f>
        <v>0.1964027778</v>
      </c>
      <c r="G6144" s="15">
        <f>'Producción diaria'!$T$3*$L$2*$M$2*$N$2*E6144*1000/'Costo de tareas'!$B$14</f>
        <v>0</v>
      </c>
      <c r="H6144" s="16">
        <f>IF(G6144 &gt; 'Costo de tareas'!$B$13, 'Costo de tareas'!$B$13, IF(G6144 &lt; 'Costo de tareas'!$B$13*0.2, 0, 'Costo de tareas'!$B$13- G6144))</f>
        <v>0</v>
      </c>
      <c r="I6144" s="17">
        <f>IF(H6144=0,'Costo de tareas'!$B$13,'Costo de tareas'!$B$13-H6144)</f>
        <v>39.28055556</v>
      </c>
      <c r="J6144" s="2"/>
      <c r="K6144" s="2"/>
      <c r="P6144" s="2"/>
    </row>
    <row r="6145">
      <c r="A6145" s="3" t="s">
        <v>7981</v>
      </c>
      <c r="B6145" s="11" t="str">
        <f t="shared" si="1"/>
        <v>20220913</v>
      </c>
      <c r="C6145" s="12">
        <f t="shared" si="2"/>
        <v>44817</v>
      </c>
      <c r="D6145" s="3" t="str">
        <f t="shared" si="3"/>
        <v>23</v>
      </c>
      <c r="E6145" s="13">
        <v>0.0</v>
      </c>
      <c r="F6145" s="14">
        <f>'Costo de tareas'!$B$15</f>
        <v>0.1964027778</v>
      </c>
      <c r="G6145" s="15">
        <f>'Producción diaria'!$T$3*$L$2*$M$2*$N$2*E6145*1000/'Costo de tareas'!$B$14</f>
        <v>0</v>
      </c>
      <c r="H6145" s="16">
        <f>IF(G6145 &gt; 'Costo de tareas'!$B$13, 'Costo de tareas'!$B$13, IF(G6145 &lt; 'Costo de tareas'!$B$13*0.2, 0, 'Costo de tareas'!$B$13- G6145))</f>
        <v>0</v>
      </c>
      <c r="I6145" s="17">
        <f>IF(H6145=0,'Costo de tareas'!$B$13,'Costo de tareas'!$B$13-H6145)</f>
        <v>39.28055556</v>
      </c>
      <c r="J6145" s="2"/>
      <c r="K6145" s="2"/>
      <c r="P6145" s="2"/>
    </row>
    <row r="6146">
      <c r="A6146" s="3" t="s">
        <v>7983</v>
      </c>
      <c r="B6146" s="11" t="str">
        <f t="shared" si="1"/>
        <v>20220914</v>
      </c>
      <c r="C6146" s="12">
        <f t="shared" si="2"/>
        <v>44818</v>
      </c>
      <c r="D6146" s="3" t="str">
        <f t="shared" si="3"/>
        <v>00</v>
      </c>
      <c r="E6146" s="13">
        <v>0.0</v>
      </c>
      <c r="F6146" s="14">
        <f>'Costo de tareas'!$B$15</f>
        <v>0.1964027778</v>
      </c>
      <c r="G6146" s="15">
        <f>'Producción diaria'!$T$3*$L$2*$M$2*$N$2*E6146*1000/'Costo de tareas'!$B$14</f>
        <v>0</v>
      </c>
      <c r="H6146" s="16">
        <f>IF(G6146 &gt; 'Costo de tareas'!$B$13, 'Costo de tareas'!$B$13, IF(G6146 &lt; 'Costo de tareas'!$B$13*0.2, 0, 'Costo de tareas'!$B$13- G6146))</f>
        <v>0</v>
      </c>
      <c r="I6146" s="17">
        <f>IF(H6146=0,'Costo de tareas'!$B$13,'Costo de tareas'!$B$13-H6146)</f>
        <v>39.28055556</v>
      </c>
      <c r="J6146" s="2"/>
      <c r="K6146" s="2"/>
      <c r="P6146" s="2"/>
    </row>
    <row r="6147">
      <c r="A6147" s="3" t="s">
        <v>7984</v>
      </c>
      <c r="B6147" s="11" t="str">
        <f t="shared" si="1"/>
        <v>20220914</v>
      </c>
      <c r="C6147" s="12">
        <f t="shared" si="2"/>
        <v>44818</v>
      </c>
      <c r="D6147" s="3" t="str">
        <f t="shared" si="3"/>
        <v>01</v>
      </c>
      <c r="E6147" s="13">
        <v>0.0</v>
      </c>
      <c r="F6147" s="14">
        <f>'Costo de tareas'!$B$15</f>
        <v>0.1964027778</v>
      </c>
      <c r="G6147" s="15">
        <f>'Producción diaria'!$T$3*$L$2*$M$2*$N$2*E6147*1000/'Costo de tareas'!$B$14</f>
        <v>0</v>
      </c>
      <c r="H6147" s="16">
        <f>IF(G6147 &gt; 'Costo de tareas'!$B$13, 'Costo de tareas'!$B$13, IF(G6147 &lt; 'Costo de tareas'!$B$13*0.2, 0, 'Costo de tareas'!$B$13- G6147))</f>
        <v>0</v>
      </c>
      <c r="I6147" s="17">
        <f>IF(H6147=0,'Costo de tareas'!$B$13,'Costo de tareas'!$B$13-H6147)</f>
        <v>39.28055556</v>
      </c>
      <c r="J6147" s="2"/>
      <c r="K6147" s="2"/>
      <c r="P6147" s="2"/>
    </row>
    <row r="6148">
      <c r="A6148" s="3" t="s">
        <v>7986</v>
      </c>
      <c r="B6148" s="11" t="str">
        <f t="shared" si="1"/>
        <v>20220914</v>
      </c>
      <c r="C6148" s="12">
        <f t="shared" si="2"/>
        <v>44818</v>
      </c>
      <c r="D6148" s="3" t="str">
        <f t="shared" si="3"/>
        <v>02</v>
      </c>
      <c r="E6148" s="13">
        <v>0.0</v>
      </c>
      <c r="F6148" s="14">
        <f>'Costo de tareas'!$B$15</f>
        <v>0.1964027778</v>
      </c>
      <c r="G6148" s="15">
        <f>'Producción diaria'!$T$3*$L$2*$M$2*$N$2*E6148*1000/'Costo de tareas'!$B$14</f>
        <v>0</v>
      </c>
      <c r="H6148" s="16">
        <f>IF(G6148 &gt; 'Costo de tareas'!$B$13, 'Costo de tareas'!$B$13, IF(G6148 &lt; 'Costo de tareas'!$B$13*0.2, 0, 'Costo de tareas'!$B$13- G6148))</f>
        <v>0</v>
      </c>
      <c r="I6148" s="17">
        <f>IF(H6148=0,'Costo de tareas'!$B$13,'Costo de tareas'!$B$13-H6148)</f>
        <v>39.28055556</v>
      </c>
      <c r="J6148" s="2"/>
      <c r="K6148" s="2"/>
      <c r="P6148" s="2"/>
    </row>
    <row r="6149">
      <c r="A6149" s="3" t="s">
        <v>7988</v>
      </c>
      <c r="B6149" s="11" t="str">
        <f t="shared" si="1"/>
        <v>20220914</v>
      </c>
      <c r="C6149" s="12">
        <f t="shared" si="2"/>
        <v>44818</v>
      </c>
      <c r="D6149" s="3" t="str">
        <f t="shared" si="3"/>
        <v>03</v>
      </c>
      <c r="E6149" s="13">
        <v>0.0</v>
      </c>
      <c r="F6149" s="14">
        <f>'Costo de tareas'!$B$15</f>
        <v>0.1964027778</v>
      </c>
      <c r="G6149" s="15">
        <f>'Producción diaria'!$T$3*$L$2*$M$2*$N$2*E6149*1000/'Costo de tareas'!$B$14</f>
        <v>0</v>
      </c>
      <c r="H6149" s="16">
        <f>IF(G6149 &gt; 'Costo de tareas'!$B$13, 'Costo de tareas'!$B$13, IF(G6149 &lt; 'Costo de tareas'!$B$13*0.2, 0, 'Costo de tareas'!$B$13- G6149))</f>
        <v>0</v>
      </c>
      <c r="I6149" s="17">
        <f>IF(H6149=0,'Costo de tareas'!$B$13,'Costo de tareas'!$B$13-H6149)</f>
        <v>39.28055556</v>
      </c>
      <c r="J6149" s="2"/>
      <c r="K6149" s="2"/>
      <c r="P6149" s="2"/>
    </row>
    <row r="6150">
      <c r="A6150" s="3" t="s">
        <v>7989</v>
      </c>
      <c r="B6150" s="11" t="str">
        <f t="shared" si="1"/>
        <v>20220914</v>
      </c>
      <c r="C6150" s="12">
        <f t="shared" si="2"/>
        <v>44818</v>
      </c>
      <c r="D6150" s="3" t="str">
        <f t="shared" si="3"/>
        <v>04</v>
      </c>
      <c r="E6150" s="13">
        <v>0.0</v>
      </c>
      <c r="F6150" s="14">
        <f>'Costo de tareas'!$B$15</f>
        <v>0.1964027778</v>
      </c>
      <c r="G6150" s="15">
        <f>'Producción diaria'!$T$3*$L$2*$M$2*$N$2*E6150*1000/'Costo de tareas'!$B$14</f>
        <v>0</v>
      </c>
      <c r="H6150" s="16">
        <f>IF(G6150 &gt; 'Costo de tareas'!$B$13, 'Costo de tareas'!$B$13, IF(G6150 &lt; 'Costo de tareas'!$B$13*0.2, 0, 'Costo de tareas'!$B$13- G6150))</f>
        <v>0</v>
      </c>
      <c r="I6150" s="17">
        <f>IF(H6150=0,'Costo de tareas'!$B$13,'Costo de tareas'!$B$13-H6150)</f>
        <v>39.28055556</v>
      </c>
      <c r="J6150" s="2"/>
      <c r="K6150" s="2"/>
      <c r="P6150" s="2"/>
    </row>
    <row r="6151">
      <c r="A6151" s="3" t="s">
        <v>7991</v>
      </c>
      <c r="B6151" s="11" t="str">
        <f t="shared" si="1"/>
        <v>20220914</v>
      </c>
      <c r="C6151" s="12">
        <f t="shared" si="2"/>
        <v>44818</v>
      </c>
      <c r="D6151" s="3" t="str">
        <f t="shared" si="3"/>
        <v>05</v>
      </c>
      <c r="E6151" s="13">
        <v>0.0</v>
      </c>
      <c r="F6151" s="14">
        <f>'Costo de tareas'!$B$15</f>
        <v>0.1964027778</v>
      </c>
      <c r="G6151" s="15">
        <f>'Producción diaria'!$T$3*$L$2*$M$2*$N$2*E6151*1000/'Costo de tareas'!$B$14</f>
        <v>0</v>
      </c>
      <c r="H6151" s="16">
        <f>IF(G6151 &gt; 'Costo de tareas'!$B$13, 'Costo de tareas'!$B$13, IF(G6151 &lt; 'Costo de tareas'!$B$13*0.2, 0, 'Costo de tareas'!$B$13- G6151))</f>
        <v>0</v>
      </c>
      <c r="I6151" s="17">
        <f>IF(H6151=0,'Costo de tareas'!$B$13,'Costo de tareas'!$B$13-H6151)</f>
        <v>39.28055556</v>
      </c>
      <c r="J6151" s="2"/>
      <c r="K6151" s="2"/>
      <c r="P6151" s="2"/>
    </row>
    <row r="6152">
      <c r="A6152" s="3" t="s">
        <v>7993</v>
      </c>
      <c r="B6152" s="11" t="str">
        <f t="shared" si="1"/>
        <v>20220914</v>
      </c>
      <c r="C6152" s="12">
        <f t="shared" si="2"/>
        <v>44818</v>
      </c>
      <c r="D6152" s="3" t="str">
        <f t="shared" si="3"/>
        <v>06</v>
      </c>
      <c r="E6152" s="13">
        <v>1.0</v>
      </c>
      <c r="F6152" s="14">
        <f>'Costo de tareas'!$B$15</f>
        <v>0.1964027778</v>
      </c>
      <c r="G6152" s="15">
        <f>'Producción diaria'!$T$3*$L$2*$M$2*$N$2*E6152*1000/'Costo de tareas'!$B$14</f>
        <v>1.503561935</v>
      </c>
      <c r="H6152" s="16">
        <f>IF(G6152 &gt; 'Costo de tareas'!$B$13, 'Costo de tareas'!$B$13, IF(G6152 &lt; 'Costo de tareas'!$B$13*0.2, 0, 'Costo de tareas'!$B$13- G6152))</f>
        <v>0</v>
      </c>
      <c r="I6152" s="17">
        <f>IF(H6152=0,'Costo de tareas'!$B$13,'Costo de tareas'!$B$13-H6152)</f>
        <v>39.28055556</v>
      </c>
      <c r="J6152" s="2"/>
      <c r="K6152" s="2"/>
      <c r="P6152" s="2"/>
    </row>
    <row r="6153">
      <c r="A6153" s="3" t="s">
        <v>7994</v>
      </c>
      <c r="B6153" s="11" t="str">
        <f t="shared" si="1"/>
        <v>20220914</v>
      </c>
      <c r="C6153" s="12">
        <f t="shared" si="2"/>
        <v>44818</v>
      </c>
      <c r="D6153" s="3" t="str">
        <f t="shared" si="3"/>
        <v>07</v>
      </c>
      <c r="E6153" s="13">
        <v>169.0</v>
      </c>
      <c r="F6153" s="14">
        <f>'Costo de tareas'!$B$15</f>
        <v>0.1964027778</v>
      </c>
      <c r="G6153" s="15">
        <f>'Producción diaria'!$T$3*$L$2*$M$2*$N$2*E6153*1000/'Costo de tareas'!$B$14</f>
        <v>254.101967</v>
      </c>
      <c r="H6153" s="16">
        <f>IF(G6153 &gt; 'Costo de tareas'!$B$13, 'Costo de tareas'!$B$13, IF(G6153 &lt; 'Costo de tareas'!$B$13*0.2, 0, 'Costo de tareas'!$B$13- G6153))</f>
        <v>39.28055556</v>
      </c>
      <c r="I6153" s="17">
        <f>IF(H6153=0,'Costo de tareas'!$B$13,'Costo de tareas'!$B$13-H6153)</f>
        <v>0</v>
      </c>
      <c r="J6153" s="2"/>
      <c r="K6153" s="2"/>
      <c r="P6153" s="2"/>
    </row>
    <row r="6154">
      <c r="A6154" s="3" t="s">
        <v>7995</v>
      </c>
      <c r="B6154" s="11" t="str">
        <f t="shared" si="1"/>
        <v>20220914</v>
      </c>
      <c r="C6154" s="12">
        <f t="shared" si="2"/>
        <v>44818</v>
      </c>
      <c r="D6154" s="3" t="str">
        <f t="shared" si="3"/>
        <v>08</v>
      </c>
      <c r="E6154" s="13">
        <v>378.0</v>
      </c>
      <c r="F6154" s="14">
        <f>'Costo de tareas'!$B$15</f>
        <v>0.1964027778</v>
      </c>
      <c r="G6154" s="15">
        <f>'Producción diaria'!$T$3*$L$2*$M$2*$N$2*E6154*1000/'Costo de tareas'!$B$14</f>
        <v>568.3464115</v>
      </c>
      <c r="H6154" s="16">
        <f>IF(G6154 &gt; 'Costo de tareas'!$B$13, 'Costo de tareas'!$B$13, IF(G6154 &lt; 'Costo de tareas'!$B$13*0.2, 0, 'Costo de tareas'!$B$13- G6154))</f>
        <v>39.28055556</v>
      </c>
      <c r="I6154" s="17">
        <f>IF(H6154=0,'Costo de tareas'!$B$13,'Costo de tareas'!$B$13-H6154)</f>
        <v>0</v>
      </c>
      <c r="J6154" s="2"/>
      <c r="K6154" s="2"/>
      <c r="P6154" s="2"/>
    </row>
    <row r="6155">
      <c r="A6155" s="3" t="s">
        <v>7996</v>
      </c>
      <c r="B6155" s="11" t="str">
        <f t="shared" si="1"/>
        <v>20220914</v>
      </c>
      <c r="C6155" s="12">
        <f t="shared" si="2"/>
        <v>44818</v>
      </c>
      <c r="D6155" s="3" t="str">
        <f t="shared" si="3"/>
        <v>09</v>
      </c>
      <c r="E6155" s="13">
        <v>494.0</v>
      </c>
      <c r="F6155" s="14">
        <f>'Costo de tareas'!$B$15</f>
        <v>0.1964027778</v>
      </c>
      <c r="G6155" s="15">
        <f>'Producción diaria'!$T$3*$L$2*$M$2*$N$2*E6155*1000/'Costo de tareas'!$B$14</f>
        <v>742.759596</v>
      </c>
      <c r="H6155" s="16">
        <f>IF(G6155 &gt; 'Costo de tareas'!$B$13, 'Costo de tareas'!$B$13, IF(G6155 &lt; 'Costo de tareas'!$B$13*0.2, 0, 'Costo de tareas'!$B$13- G6155))</f>
        <v>39.28055556</v>
      </c>
      <c r="I6155" s="17">
        <f>IF(H6155=0,'Costo de tareas'!$B$13,'Costo de tareas'!$B$13-H6155)</f>
        <v>0</v>
      </c>
      <c r="J6155" s="2"/>
      <c r="K6155" s="2"/>
      <c r="P6155" s="2"/>
    </row>
    <row r="6156">
      <c r="A6156" s="3" t="s">
        <v>7997</v>
      </c>
      <c r="B6156" s="11" t="str">
        <f t="shared" si="1"/>
        <v>20220914</v>
      </c>
      <c r="C6156" s="12">
        <f t="shared" si="2"/>
        <v>44818</v>
      </c>
      <c r="D6156" s="3" t="str">
        <f t="shared" si="3"/>
        <v>10</v>
      </c>
      <c r="E6156" s="13">
        <v>612.0</v>
      </c>
      <c r="F6156" s="14">
        <f>'Costo de tareas'!$B$15</f>
        <v>0.1964027778</v>
      </c>
      <c r="G6156" s="15">
        <f>'Producción diaria'!$T$3*$L$2*$M$2*$N$2*E6156*1000/'Costo de tareas'!$B$14</f>
        <v>920.1799043</v>
      </c>
      <c r="H6156" s="16">
        <f>IF(G6156 &gt; 'Costo de tareas'!$B$13, 'Costo de tareas'!$B$13, IF(G6156 &lt; 'Costo de tareas'!$B$13*0.2, 0, 'Costo de tareas'!$B$13- G6156))</f>
        <v>39.28055556</v>
      </c>
      <c r="I6156" s="17">
        <f>IF(H6156=0,'Costo de tareas'!$B$13,'Costo de tareas'!$B$13-H6156)</f>
        <v>0</v>
      </c>
      <c r="J6156" s="2"/>
      <c r="K6156" s="2"/>
      <c r="P6156" s="2"/>
    </row>
    <row r="6157">
      <c r="A6157" s="3" t="s">
        <v>7998</v>
      </c>
      <c r="B6157" s="11" t="str">
        <f t="shared" si="1"/>
        <v>20220914</v>
      </c>
      <c r="C6157" s="12">
        <f t="shared" si="2"/>
        <v>44818</v>
      </c>
      <c r="D6157" s="3" t="str">
        <f t="shared" si="3"/>
        <v>11</v>
      </c>
      <c r="E6157" s="13">
        <v>692.0</v>
      </c>
      <c r="F6157" s="14">
        <f>'Costo de tareas'!$B$15</f>
        <v>0.1964027778</v>
      </c>
      <c r="G6157" s="15">
        <f>'Producción diaria'!$T$3*$L$2*$M$2*$N$2*E6157*1000/'Costo de tareas'!$B$14</f>
        <v>1040.464859</v>
      </c>
      <c r="H6157" s="16">
        <f>IF(G6157 &gt; 'Costo de tareas'!$B$13, 'Costo de tareas'!$B$13, IF(G6157 &lt; 'Costo de tareas'!$B$13*0.2, 0, 'Costo de tareas'!$B$13- G6157))</f>
        <v>39.28055556</v>
      </c>
      <c r="I6157" s="17">
        <f>IF(H6157=0,'Costo de tareas'!$B$13,'Costo de tareas'!$B$13-H6157)</f>
        <v>0</v>
      </c>
      <c r="J6157" s="2"/>
      <c r="K6157" s="2"/>
      <c r="P6157" s="2"/>
    </row>
    <row r="6158">
      <c r="A6158" s="3" t="s">
        <v>7999</v>
      </c>
      <c r="B6158" s="11" t="str">
        <f t="shared" si="1"/>
        <v>20220914</v>
      </c>
      <c r="C6158" s="12">
        <f t="shared" si="2"/>
        <v>44818</v>
      </c>
      <c r="D6158" s="3" t="str">
        <f t="shared" si="3"/>
        <v>12</v>
      </c>
      <c r="E6158" s="13">
        <v>565.0</v>
      </c>
      <c r="F6158" s="14">
        <f>'Costo de tareas'!$B$15</f>
        <v>0.1964027778</v>
      </c>
      <c r="G6158" s="15">
        <f>'Producción diaria'!$T$3*$L$2*$M$2*$N$2*E6158*1000/'Costo de tareas'!$B$14</f>
        <v>849.5124934</v>
      </c>
      <c r="H6158" s="16">
        <f>IF(G6158 &gt; 'Costo de tareas'!$B$13, 'Costo de tareas'!$B$13, IF(G6158 &lt; 'Costo de tareas'!$B$13*0.2, 0, 'Costo de tareas'!$B$13- G6158))</f>
        <v>39.28055556</v>
      </c>
      <c r="I6158" s="17">
        <f>IF(H6158=0,'Costo de tareas'!$B$13,'Costo de tareas'!$B$13-H6158)</f>
        <v>0</v>
      </c>
      <c r="J6158" s="2"/>
      <c r="K6158" s="2"/>
      <c r="P6158" s="2"/>
    </row>
    <row r="6159">
      <c r="A6159" s="3" t="s">
        <v>8000</v>
      </c>
      <c r="B6159" s="11" t="str">
        <f t="shared" si="1"/>
        <v>20220914</v>
      </c>
      <c r="C6159" s="12">
        <f t="shared" si="2"/>
        <v>44818</v>
      </c>
      <c r="D6159" s="3" t="str">
        <f t="shared" si="3"/>
        <v>13</v>
      </c>
      <c r="E6159" s="13">
        <v>628.0</v>
      </c>
      <c r="F6159" s="14">
        <f>'Costo de tareas'!$B$15</f>
        <v>0.1964027778</v>
      </c>
      <c r="G6159" s="15">
        <f>'Producción diaria'!$T$3*$L$2*$M$2*$N$2*E6159*1000/'Costo de tareas'!$B$14</f>
        <v>944.2368953</v>
      </c>
      <c r="H6159" s="16">
        <f>IF(G6159 &gt; 'Costo de tareas'!$B$13, 'Costo de tareas'!$B$13, IF(G6159 &lt; 'Costo de tareas'!$B$13*0.2, 0, 'Costo de tareas'!$B$13- G6159))</f>
        <v>39.28055556</v>
      </c>
      <c r="I6159" s="17">
        <f>IF(H6159=0,'Costo de tareas'!$B$13,'Costo de tareas'!$B$13-H6159)</f>
        <v>0</v>
      </c>
      <c r="J6159" s="2"/>
      <c r="K6159" s="2"/>
      <c r="P6159" s="2"/>
    </row>
    <row r="6160">
      <c r="A6160" s="3" t="s">
        <v>8001</v>
      </c>
      <c r="B6160" s="11" t="str">
        <f t="shared" si="1"/>
        <v>20220914</v>
      </c>
      <c r="C6160" s="12">
        <f t="shared" si="2"/>
        <v>44818</v>
      </c>
      <c r="D6160" s="3" t="str">
        <f t="shared" si="3"/>
        <v>14</v>
      </c>
      <c r="E6160" s="13">
        <v>659.0</v>
      </c>
      <c r="F6160" s="14">
        <f>'Costo de tareas'!$B$15</f>
        <v>0.1964027778</v>
      </c>
      <c r="G6160" s="15">
        <f>'Producción diaria'!$T$3*$L$2*$M$2*$N$2*E6160*1000/'Costo de tareas'!$B$14</f>
        <v>990.8473153</v>
      </c>
      <c r="H6160" s="16">
        <f>IF(G6160 &gt; 'Costo de tareas'!$B$13, 'Costo de tareas'!$B$13, IF(G6160 &lt; 'Costo de tareas'!$B$13*0.2, 0, 'Costo de tareas'!$B$13- G6160))</f>
        <v>39.28055556</v>
      </c>
      <c r="I6160" s="17">
        <f>IF(H6160=0,'Costo de tareas'!$B$13,'Costo de tareas'!$B$13-H6160)</f>
        <v>0</v>
      </c>
      <c r="J6160" s="2"/>
      <c r="K6160" s="2"/>
      <c r="P6160" s="2"/>
    </row>
    <row r="6161">
      <c r="A6161" s="3" t="s">
        <v>8002</v>
      </c>
      <c r="B6161" s="11" t="str">
        <f t="shared" si="1"/>
        <v>20220914</v>
      </c>
      <c r="C6161" s="12">
        <f t="shared" si="2"/>
        <v>44818</v>
      </c>
      <c r="D6161" s="3" t="str">
        <f t="shared" si="3"/>
        <v>15</v>
      </c>
      <c r="E6161" s="13">
        <v>472.0</v>
      </c>
      <c r="F6161" s="14">
        <f>'Costo de tareas'!$B$15</f>
        <v>0.1964027778</v>
      </c>
      <c r="G6161" s="15">
        <f>'Producción diaria'!$T$3*$L$2*$M$2*$N$2*E6161*1000/'Costo de tareas'!$B$14</f>
        <v>709.6812334</v>
      </c>
      <c r="H6161" s="16">
        <f>IF(G6161 &gt; 'Costo de tareas'!$B$13, 'Costo de tareas'!$B$13, IF(G6161 &lt; 'Costo de tareas'!$B$13*0.2, 0, 'Costo de tareas'!$B$13- G6161))</f>
        <v>39.28055556</v>
      </c>
      <c r="I6161" s="17">
        <f>IF(H6161=0,'Costo de tareas'!$B$13,'Costo de tareas'!$B$13-H6161)</f>
        <v>0</v>
      </c>
      <c r="J6161" s="2"/>
      <c r="K6161" s="2"/>
      <c r="P6161" s="2"/>
    </row>
    <row r="6162">
      <c r="A6162" s="3" t="s">
        <v>8003</v>
      </c>
      <c r="B6162" s="11" t="str">
        <f t="shared" si="1"/>
        <v>20220914</v>
      </c>
      <c r="C6162" s="12">
        <f t="shared" si="2"/>
        <v>44818</v>
      </c>
      <c r="D6162" s="3" t="str">
        <f t="shared" si="3"/>
        <v>16</v>
      </c>
      <c r="E6162" s="13">
        <v>39.0</v>
      </c>
      <c r="F6162" s="14">
        <f>'Costo de tareas'!$B$15</f>
        <v>0.1964027778</v>
      </c>
      <c r="G6162" s="15">
        <f>'Producción diaria'!$T$3*$L$2*$M$2*$N$2*E6162*1000/'Costo de tareas'!$B$14</f>
        <v>58.63891547</v>
      </c>
      <c r="H6162" s="16">
        <f>IF(G6162 &gt; 'Costo de tareas'!$B$13, 'Costo de tareas'!$B$13, IF(G6162 &lt; 'Costo de tareas'!$B$13*0.2, 0, 'Costo de tareas'!$B$13- G6162))</f>
        <v>39.28055556</v>
      </c>
      <c r="I6162" s="17">
        <f>IF(H6162=0,'Costo de tareas'!$B$13,'Costo de tareas'!$B$13-H6162)</f>
        <v>0</v>
      </c>
      <c r="J6162" s="2"/>
      <c r="K6162" s="2"/>
      <c r="P6162" s="2"/>
    </row>
    <row r="6163">
      <c r="A6163" s="3" t="s">
        <v>8004</v>
      </c>
      <c r="B6163" s="11" t="str">
        <f t="shared" si="1"/>
        <v>20220914</v>
      </c>
      <c r="C6163" s="12">
        <f t="shared" si="2"/>
        <v>44818</v>
      </c>
      <c r="D6163" s="3" t="str">
        <f t="shared" si="3"/>
        <v>17</v>
      </c>
      <c r="E6163" s="13">
        <v>146.0</v>
      </c>
      <c r="F6163" s="14">
        <f>'Costo de tareas'!$B$15</f>
        <v>0.1964027778</v>
      </c>
      <c r="G6163" s="15">
        <f>'Producción diaria'!$T$3*$L$2*$M$2*$N$2*E6163*1000/'Costo de tareas'!$B$14</f>
        <v>219.5200425</v>
      </c>
      <c r="H6163" s="16">
        <f>IF(G6163 &gt; 'Costo de tareas'!$B$13, 'Costo de tareas'!$B$13, IF(G6163 &lt; 'Costo de tareas'!$B$13*0.2, 0, 'Costo de tareas'!$B$13- G6163))</f>
        <v>39.28055556</v>
      </c>
      <c r="I6163" s="17">
        <f>IF(H6163=0,'Costo de tareas'!$B$13,'Costo de tareas'!$B$13-H6163)</f>
        <v>0</v>
      </c>
      <c r="J6163" s="2"/>
      <c r="K6163" s="2"/>
      <c r="P6163" s="2"/>
    </row>
    <row r="6164">
      <c r="A6164" s="3" t="s">
        <v>8005</v>
      </c>
      <c r="B6164" s="11" t="str">
        <f t="shared" si="1"/>
        <v>20220914</v>
      </c>
      <c r="C6164" s="12">
        <f t="shared" si="2"/>
        <v>44818</v>
      </c>
      <c r="D6164" s="3" t="str">
        <f t="shared" si="3"/>
        <v>18</v>
      </c>
      <c r="E6164" s="13">
        <v>17.0</v>
      </c>
      <c r="F6164" s="14">
        <f>'Costo de tareas'!$B$15</f>
        <v>0.1964027778</v>
      </c>
      <c r="G6164" s="15">
        <f>'Producción diaria'!$T$3*$L$2*$M$2*$N$2*E6164*1000/'Costo de tareas'!$B$14</f>
        <v>25.5605529</v>
      </c>
      <c r="H6164" s="16">
        <f>IF(G6164 &gt; 'Costo de tareas'!$B$13, 'Costo de tareas'!$B$13, IF(G6164 &lt; 'Costo de tareas'!$B$13*0.2, 0, 'Costo de tareas'!$B$13- G6164))</f>
        <v>13.72000266</v>
      </c>
      <c r="I6164" s="17">
        <f>IF(H6164=0,'Costo de tareas'!$B$13,'Costo de tareas'!$B$13-H6164)</f>
        <v>25.5605529</v>
      </c>
      <c r="J6164" s="2"/>
      <c r="K6164" s="2"/>
      <c r="P6164" s="2"/>
    </row>
    <row r="6165">
      <c r="A6165" s="3" t="s">
        <v>8006</v>
      </c>
      <c r="B6165" s="11" t="str">
        <f t="shared" si="1"/>
        <v>20220914</v>
      </c>
      <c r="C6165" s="12">
        <f t="shared" si="2"/>
        <v>44818</v>
      </c>
      <c r="D6165" s="3" t="str">
        <f t="shared" si="3"/>
        <v>19</v>
      </c>
      <c r="E6165" s="13">
        <v>0.0</v>
      </c>
      <c r="F6165" s="14">
        <f>'Costo de tareas'!$B$15</f>
        <v>0.1964027778</v>
      </c>
      <c r="G6165" s="15">
        <f>'Producción diaria'!$T$3*$L$2*$M$2*$N$2*E6165*1000/'Costo de tareas'!$B$14</f>
        <v>0</v>
      </c>
      <c r="H6165" s="16">
        <f>IF(G6165 &gt; 'Costo de tareas'!$B$13, 'Costo de tareas'!$B$13, IF(G6165 &lt; 'Costo de tareas'!$B$13*0.2, 0, 'Costo de tareas'!$B$13- G6165))</f>
        <v>0</v>
      </c>
      <c r="I6165" s="17">
        <f>IF(H6165=0,'Costo de tareas'!$B$13,'Costo de tareas'!$B$13-H6165)</f>
        <v>39.28055556</v>
      </c>
      <c r="J6165" s="2"/>
      <c r="K6165" s="2"/>
      <c r="P6165" s="2"/>
    </row>
    <row r="6166">
      <c r="A6166" s="3" t="s">
        <v>8007</v>
      </c>
      <c r="B6166" s="11" t="str">
        <f t="shared" si="1"/>
        <v>20220914</v>
      </c>
      <c r="C6166" s="12">
        <f t="shared" si="2"/>
        <v>44818</v>
      </c>
      <c r="D6166" s="3" t="str">
        <f t="shared" si="3"/>
        <v>20</v>
      </c>
      <c r="E6166" s="13">
        <v>0.0</v>
      </c>
      <c r="F6166" s="14">
        <f>'Costo de tareas'!$B$15</f>
        <v>0.1964027778</v>
      </c>
      <c r="G6166" s="15">
        <f>'Producción diaria'!$T$3*$L$2*$M$2*$N$2*E6166*1000/'Costo de tareas'!$B$14</f>
        <v>0</v>
      </c>
      <c r="H6166" s="16">
        <f>IF(G6166 &gt; 'Costo de tareas'!$B$13, 'Costo de tareas'!$B$13, IF(G6166 &lt; 'Costo de tareas'!$B$13*0.2, 0, 'Costo de tareas'!$B$13- G6166))</f>
        <v>0</v>
      </c>
      <c r="I6166" s="17">
        <f>IF(H6166=0,'Costo de tareas'!$B$13,'Costo de tareas'!$B$13-H6166)</f>
        <v>39.28055556</v>
      </c>
      <c r="J6166" s="2"/>
      <c r="K6166" s="2"/>
      <c r="P6166" s="2"/>
    </row>
    <row r="6167">
      <c r="A6167" s="3" t="s">
        <v>8008</v>
      </c>
      <c r="B6167" s="11" t="str">
        <f t="shared" si="1"/>
        <v>20220914</v>
      </c>
      <c r="C6167" s="12">
        <f t="shared" si="2"/>
        <v>44818</v>
      </c>
      <c r="D6167" s="3" t="str">
        <f t="shared" si="3"/>
        <v>21</v>
      </c>
      <c r="E6167" s="13">
        <v>0.0</v>
      </c>
      <c r="F6167" s="14">
        <f>'Costo de tareas'!$B$15</f>
        <v>0.1964027778</v>
      </c>
      <c r="G6167" s="15">
        <f>'Producción diaria'!$T$3*$L$2*$M$2*$N$2*E6167*1000/'Costo de tareas'!$B$14</f>
        <v>0</v>
      </c>
      <c r="H6167" s="16">
        <f>IF(G6167 &gt; 'Costo de tareas'!$B$13, 'Costo de tareas'!$B$13, IF(G6167 &lt; 'Costo de tareas'!$B$13*0.2, 0, 'Costo de tareas'!$B$13- G6167))</f>
        <v>0</v>
      </c>
      <c r="I6167" s="17">
        <f>IF(H6167=0,'Costo de tareas'!$B$13,'Costo de tareas'!$B$13-H6167)</f>
        <v>39.28055556</v>
      </c>
      <c r="J6167" s="2"/>
      <c r="K6167" s="2"/>
      <c r="P6167" s="2"/>
    </row>
    <row r="6168">
      <c r="A6168" s="3" t="s">
        <v>8009</v>
      </c>
      <c r="B6168" s="11" t="str">
        <f t="shared" si="1"/>
        <v>20220914</v>
      </c>
      <c r="C6168" s="12">
        <f t="shared" si="2"/>
        <v>44818</v>
      </c>
      <c r="D6168" s="3" t="str">
        <f t="shared" si="3"/>
        <v>22</v>
      </c>
      <c r="E6168" s="13">
        <v>0.0</v>
      </c>
      <c r="F6168" s="14">
        <f>'Costo de tareas'!$B$15</f>
        <v>0.1964027778</v>
      </c>
      <c r="G6168" s="15">
        <f>'Producción diaria'!$T$3*$L$2*$M$2*$N$2*E6168*1000/'Costo de tareas'!$B$14</f>
        <v>0</v>
      </c>
      <c r="H6168" s="16">
        <f>IF(G6168 &gt; 'Costo de tareas'!$B$13, 'Costo de tareas'!$B$13, IF(G6168 &lt; 'Costo de tareas'!$B$13*0.2, 0, 'Costo de tareas'!$B$13- G6168))</f>
        <v>0</v>
      </c>
      <c r="I6168" s="17">
        <f>IF(H6168=0,'Costo de tareas'!$B$13,'Costo de tareas'!$B$13-H6168)</f>
        <v>39.28055556</v>
      </c>
      <c r="J6168" s="2"/>
      <c r="K6168" s="2"/>
      <c r="P6168" s="2"/>
    </row>
    <row r="6169">
      <c r="A6169" s="3" t="s">
        <v>8010</v>
      </c>
      <c r="B6169" s="11" t="str">
        <f t="shared" si="1"/>
        <v>20220914</v>
      </c>
      <c r="C6169" s="12">
        <f t="shared" si="2"/>
        <v>44818</v>
      </c>
      <c r="D6169" s="3" t="str">
        <f t="shared" si="3"/>
        <v>23</v>
      </c>
      <c r="E6169" s="13">
        <v>0.0</v>
      </c>
      <c r="F6169" s="14">
        <f>'Costo de tareas'!$B$15</f>
        <v>0.1964027778</v>
      </c>
      <c r="G6169" s="15">
        <f>'Producción diaria'!$T$3*$L$2*$M$2*$N$2*E6169*1000/'Costo de tareas'!$B$14</f>
        <v>0</v>
      </c>
      <c r="H6169" s="16">
        <f>IF(G6169 &gt; 'Costo de tareas'!$B$13, 'Costo de tareas'!$B$13, IF(G6169 &lt; 'Costo de tareas'!$B$13*0.2, 0, 'Costo de tareas'!$B$13- G6169))</f>
        <v>0</v>
      </c>
      <c r="I6169" s="17">
        <f>IF(H6169=0,'Costo de tareas'!$B$13,'Costo de tareas'!$B$13-H6169)</f>
        <v>39.28055556</v>
      </c>
      <c r="J6169" s="2"/>
      <c r="K6169" s="2"/>
      <c r="P6169" s="2"/>
    </row>
    <row r="6170">
      <c r="A6170" s="3" t="s">
        <v>8011</v>
      </c>
      <c r="B6170" s="11" t="str">
        <f t="shared" si="1"/>
        <v>20220915</v>
      </c>
      <c r="C6170" s="12">
        <f t="shared" si="2"/>
        <v>44819</v>
      </c>
      <c r="D6170" s="3" t="str">
        <f t="shared" si="3"/>
        <v>00</v>
      </c>
      <c r="E6170" s="13">
        <v>0.0</v>
      </c>
      <c r="F6170" s="14">
        <f>'Costo de tareas'!$B$15</f>
        <v>0.1964027778</v>
      </c>
      <c r="G6170" s="15">
        <f>'Producción diaria'!$T$3*$L$2*$M$2*$N$2*E6170*1000/'Costo de tareas'!$B$14</f>
        <v>0</v>
      </c>
      <c r="H6170" s="16">
        <f>IF(G6170 &gt; 'Costo de tareas'!$B$13, 'Costo de tareas'!$B$13, IF(G6170 &lt; 'Costo de tareas'!$B$13*0.2, 0, 'Costo de tareas'!$B$13- G6170))</f>
        <v>0</v>
      </c>
      <c r="I6170" s="17">
        <f>IF(H6170=0,'Costo de tareas'!$B$13,'Costo de tareas'!$B$13-H6170)</f>
        <v>39.28055556</v>
      </c>
      <c r="J6170" s="2"/>
      <c r="K6170" s="2"/>
      <c r="P6170" s="2"/>
    </row>
    <row r="6171">
      <c r="A6171" s="3" t="s">
        <v>8012</v>
      </c>
      <c r="B6171" s="11" t="str">
        <f t="shared" si="1"/>
        <v>20220915</v>
      </c>
      <c r="C6171" s="12">
        <f t="shared" si="2"/>
        <v>44819</v>
      </c>
      <c r="D6171" s="3" t="str">
        <f t="shared" si="3"/>
        <v>01</v>
      </c>
      <c r="E6171" s="13">
        <v>0.0</v>
      </c>
      <c r="F6171" s="14">
        <f>'Costo de tareas'!$B$15</f>
        <v>0.1964027778</v>
      </c>
      <c r="G6171" s="15">
        <f>'Producción diaria'!$T$3*$L$2*$M$2*$N$2*E6171*1000/'Costo de tareas'!$B$14</f>
        <v>0</v>
      </c>
      <c r="H6171" s="16">
        <f>IF(G6171 &gt; 'Costo de tareas'!$B$13, 'Costo de tareas'!$B$13, IF(G6171 &lt; 'Costo de tareas'!$B$13*0.2, 0, 'Costo de tareas'!$B$13- G6171))</f>
        <v>0</v>
      </c>
      <c r="I6171" s="17">
        <f>IF(H6171=0,'Costo de tareas'!$B$13,'Costo de tareas'!$B$13-H6171)</f>
        <v>39.28055556</v>
      </c>
      <c r="J6171" s="2"/>
      <c r="K6171" s="2"/>
      <c r="P6171" s="2"/>
    </row>
    <row r="6172">
      <c r="A6172" s="3" t="s">
        <v>8014</v>
      </c>
      <c r="B6172" s="11" t="str">
        <f t="shared" si="1"/>
        <v>20220915</v>
      </c>
      <c r="C6172" s="12">
        <f t="shared" si="2"/>
        <v>44819</v>
      </c>
      <c r="D6172" s="3" t="str">
        <f t="shared" si="3"/>
        <v>02</v>
      </c>
      <c r="E6172" s="13">
        <v>0.0</v>
      </c>
      <c r="F6172" s="14">
        <f>'Costo de tareas'!$B$15</f>
        <v>0.1964027778</v>
      </c>
      <c r="G6172" s="15">
        <f>'Producción diaria'!$T$3*$L$2*$M$2*$N$2*E6172*1000/'Costo de tareas'!$B$14</f>
        <v>0</v>
      </c>
      <c r="H6172" s="16">
        <f>IF(G6172 &gt; 'Costo de tareas'!$B$13, 'Costo de tareas'!$B$13, IF(G6172 &lt; 'Costo de tareas'!$B$13*0.2, 0, 'Costo de tareas'!$B$13- G6172))</f>
        <v>0</v>
      </c>
      <c r="I6172" s="17">
        <f>IF(H6172=0,'Costo de tareas'!$B$13,'Costo de tareas'!$B$13-H6172)</f>
        <v>39.28055556</v>
      </c>
      <c r="J6172" s="2"/>
      <c r="K6172" s="2"/>
      <c r="P6172" s="2"/>
    </row>
    <row r="6173">
      <c r="A6173" s="3" t="s">
        <v>8016</v>
      </c>
      <c r="B6173" s="11" t="str">
        <f t="shared" si="1"/>
        <v>20220915</v>
      </c>
      <c r="C6173" s="12">
        <f t="shared" si="2"/>
        <v>44819</v>
      </c>
      <c r="D6173" s="3" t="str">
        <f t="shared" si="3"/>
        <v>03</v>
      </c>
      <c r="E6173" s="13">
        <v>0.0</v>
      </c>
      <c r="F6173" s="14">
        <f>'Costo de tareas'!$B$15</f>
        <v>0.1964027778</v>
      </c>
      <c r="G6173" s="15">
        <f>'Producción diaria'!$T$3*$L$2*$M$2*$N$2*E6173*1000/'Costo de tareas'!$B$14</f>
        <v>0</v>
      </c>
      <c r="H6173" s="16">
        <f>IF(G6173 &gt; 'Costo de tareas'!$B$13, 'Costo de tareas'!$B$13, IF(G6173 &lt; 'Costo de tareas'!$B$13*0.2, 0, 'Costo de tareas'!$B$13- G6173))</f>
        <v>0</v>
      </c>
      <c r="I6173" s="17">
        <f>IF(H6173=0,'Costo de tareas'!$B$13,'Costo de tareas'!$B$13-H6173)</f>
        <v>39.28055556</v>
      </c>
      <c r="J6173" s="2"/>
      <c r="K6173" s="2"/>
      <c r="P6173" s="2"/>
    </row>
    <row r="6174">
      <c r="A6174" s="3" t="s">
        <v>8017</v>
      </c>
      <c r="B6174" s="11" t="str">
        <f t="shared" si="1"/>
        <v>20220915</v>
      </c>
      <c r="C6174" s="12">
        <f t="shared" si="2"/>
        <v>44819</v>
      </c>
      <c r="D6174" s="3" t="str">
        <f t="shared" si="3"/>
        <v>04</v>
      </c>
      <c r="E6174" s="13">
        <v>0.0</v>
      </c>
      <c r="F6174" s="14">
        <f>'Costo de tareas'!$B$15</f>
        <v>0.1964027778</v>
      </c>
      <c r="G6174" s="15">
        <f>'Producción diaria'!$T$3*$L$2*$M$2*$N$2*E6174*1000/'Costo de tareas'!$B$14</f>
        <v>0</v>
      </c>
      <c r="H6174" s="16">
        <f>IF(G6174 &gt; 'Costo de tareas'!$B$13, 'Costo de tareas'!$B$13, IF(G6174 &lt; 'Costo de tareas'!$B$13*0.2, 0, 'Costo de tareas'!$B$13- G6174))</f>
        <v>0</v>
      </c>
      <c r="I6174" s="17">
        <f>IF(H6174=0,'Costo de tareas'!$B$13,'Costo de tareas'!$B$13-H6174)</f>
        <v>39.28055556</v>
      </c>
      <c r="J6174" s="2"/>
      <c r="K6174" s="2"/>
      <c r="P6174" s="2"/>
    </row>
    <row r="6175">
      <c r="A6175" s="3" t="s">
        <v>8018</v>
      </c>
      <c r="B6175" s="11" t="str">
        <f t="shared" si="1"/>
        <v>20220915</v>
      </c>
      <c r="C6175" s="12">
        <f t="shared" si="2"/>
        <v>44819</v>
      </c>
      <c r="D6175" s="3" t="str">
        <f t="shared" si="3"/>
        <v>05</v>
      </c>
      <c r="E6175" s="13">
        <v>0.0</v>
      </c>
      <c r="F6175" s="14">
        <f>'Costo de tareas'!$B$15</f>
        <v>0.1964027778</v>
      </c>
      <c r="G6175" s="15">
        <f>'Producción diaria'!$T$3*$L$2*$M$2*$N$2*E6175*1000/'Costo de tareas'!$B$14</f>
        <v>0</v>
      </c>
      <c r="H6175" s="16">
        <f>IF(G6175 &gt; 'Costo de tareas'!$B$13, 'Costo de tareas'!$B$13, IF(G6175 &lt; 'Costo de tareas'!$B$13*0.2, 0, 'Costo de tareas'!$B$13- G6175))</f>
        <v>0</v>
      </c>
      <c r="I6175" s="17">
        <f>IF(H6175=0,'Costo de tareas'!$B$13,'Costo de tareas'!$B$13-H6175)</f>
        <v>39.28055556</v>
      </c>
      <c r="J6175" s="2"/>
      <c r="K6175" s="2"/>
      <c r="P6175" s="2"/>
    </row>
    <row r="6176">
      <c r="A6176" s="3" t="s">
        <v>8019</v>
      </c>
      <c r="B6176" s="11" t="str">
        <f t="shared" si="1"/>
        <v>20220915</v>
      </c>
      <c r="C6176" s="12">
        <f t="shared" si="2"/>
        <v>44819</v>
      </c>
      <c r="D6176" s="3" t="str">
        <f t="shared" si="3"/>
        <v>06</v>
      </c>
      <c r="E6176" s="13">
        <v>1.0</v>
      </c>
      <c r="F6176" s="14">
        <f>'Costo de tareas'!$B$15</f>
        <v>0.1964027778</v>
      </c>
      <c r="G6176" s="15">
        <f>'Producción diaria'!$T$3*$L$2*$M$2*$N$2*E6176*1000/'Costo de tareas'!$B$14</f>
        <v>1.503561935</v>
      </c>
      <c r="H6176" s="16">
        <f>IF(G6176 &gt; 'Costo de tareas'!$B$13, 'Costo de tareas'!$B$13, IF(G6176 &lt; 'Costo de tareas'!$B$13*0.2, 0, 'Costo de tareas'!$B$13- G6176))</f>
        <v>0</v>
      </c>
      <c r="I6176" s="17">
        <f>IF(H6176=0,'Costo de tareas'!$B$13,'Costo de tareas'!$B$13-H6176)</f>
        <v>39.28055556</v>
      </c>
      <c r="J6176" s="2"/>
      <c r="K6176" s="2"/>
      <c r="P6176" s="2"/>
    </row>
    <row r="6177">
      <c r="A6177" s="3" t="s">
        <v>8020</v>
      </c>
      <c r="B6177" s="11" t="str">
        <f t="shared" si="1"/>
        <v>20220915</v>
      </c>
      <c r="C6177" s="12">
        <f t="shared" si="2"/>
        <v>44819</v>
      </c>
      <c r="D6177" s="3" t="str">
        <f t="shared" si="3"/>
        <v>07</v>
      </c>
      <c r="E6177" s="13">
        <v>81.0</v>
      </c>
      <c r="F6177" s="14">
        <f>'Costo de tareas'!$B$15</f>
        <v>0.1964027778</v>
      </c>
      <c r="G6177" s="15">
        <f>'Producción diaria'!$T$3*$L$2*$M$2*$N$2*E6177*1000/'Costo de tareas'!$B$14</f>
        <v>121.7885167</v>
      </c>
      <c r="H6177" s="16">
        <f>IF(G6177 &gt; 'Costo de tareas'!$B$13, 'Costo de tareas'!$B$13, IF(G6177 &lt; 'Costo de tareas'!$B$13*0.2, 0, 'Costo de tareas'!$B$13- G6177))</f>
        <v>39.28055556</v>
      </c>
      <c r="I6177" s="17">
        <f>IF(H6177=0,'Costo de tareas'!$B$13,'Costo de tareas'!$B$13-H6177)</f>
        <v>0</v>
      </c>
      <c r="J6177" s="2"/>
      <c r="K6177" s="2"/>
      <c r="P6177" s="2"/>
    </row>
    <row r="6178">
      <c r="A6178" s="3" t="s">
        <v>8021</v>
      </c>
      <c r="B6178" s="11" t="str">
        <f t="shared" si="1"/>
        <v>20220915</v>
      </c>
      <c r="C6178" s="12">
        <f t="shared" si="2"/>
        <v>44819</v>
      </c>
      <c r="D6178" s="3" t="str">
        <f t="shared" si="3"/>
        <v>08</v>
      </c>
      <c r="E6178" s="13">
        <v>194.0</v>
      </c>
      <c r="F6178" s="14">
        <f>'Costo de tareas'!$B$15</f>
        <v>0.1964027778</v>
      </c>
      <c r="G6178" s="15">
        <f>'Producción diaria'!$T$3*$L$2*$M$2*$N$2*E6178*1000/'Costo de tareas'!$B$14</f>
        <v>291.6910154</v>
      </c>
      <c r="H6178" s="16">
        <f>IF(G6178 &gt; 'Costo de tareas'!$B$13, 'Costo de tareas'!$B$13, IF(G6178 &lt; 'Costo de tareas'!$B$13*0.2, 0, 'Costo de tareas'!$B$13- G6178))</f>
        <v>39.28055556</v>
      </c>
      <c r="I6178" s="17">
        <f>IF(H6178=0,'Costo de tareas'!$B$13,'Costo de tareas'!$B$13-H6178)</f>
        <v>0</v>
      </c>
      <c r="J6178" s="2"/>
      <c r="K6178" s="2"/>
      <c r="P6178" s="2"/>
    </row>
    <row r="6179">
      <c r="A6179" s="3" t="s">
        <v>8022</v>
      </c>
      <c r="B6179" s="11" t="str">
        <f t="shared" si="1"/>
        <v>20220915</v>
      </c>
      <c r="C6179" s="12">
        <f t="shared" si="2"/>
        <v>44819</v>
      </c>
      <c r="D6179" s="3" t="str">
        <f t="shared" si="3"/>
        <v>09</v>
      </c>
      <c r="E6179" s="13">
        <v>193.0</v>
      </c>
      <c r="F6179" s="14">
        <f>'Costo de tareas'!$B$15</f>
        <v>0.1964027778</v>
      </c>
      <c r="G6179" s="15">
        <f>'Producción diaria'!$T$3*$L$2*$M$2*$N$2*E6179*1000/'Costo de tareas'!$B$14</f>
        <v>290.1874535</v>
      </c>
      <c r="H6179" s="16">
        <f>IF(G6179 &gt; 'Costo de tareas'!$B$13, 'Costo de tareas'!$B$13, IF(G6179 &lt; 'Costo de tareas'!$B$13*0.2, 0, 'Costo de tareas'!$B$13- G6179))</f>
        <v>39.28055556</v>
      </c>
      <c r="I6179" s="17">
        <f>IF(H6179=0,'Costo de tareas'!$B$13,'Costo de tareas'!$B$13-H6179)</f>
        <v>0</v>
      </c>
      <c r="J6179" s="2"/>
      <c r="K6179" s="2"/>
      <c r="P6179" s="2"/>
    </row>
    <row r="6180">
      <c r="A6180" s="3" t="s">
        <v>8023</v>
      </c>
      <c r="B6180" s="11" t="str">
        <f t="shared" si="1"/>
        <v>20220915</v>
      </c>
      <c r="C6180" s="12">
        <f t="shared" si="2"/>
        <v>44819</v>
      </c>
      <c r="D6180" s="3" t="str">
        <f t="shared" si="3"/>
        <v>10</v>
      </c>
      <c r="E6180" s="13">
        <v>488.0</v>
      </c>
      <c r="F6180" s="14">
        <f>'Costo de tareas'!$B$15</f>
        <v>0.1964027778</v>
      </c>
      <c r="G6180" s="15">
        <f>'Producción diaria'!$T$3*$L$2*$M$2*$N$2*E6180*1000/'Costo de tareas'!$B$14</f>
        <v>733.7382243</v>
      </c>
      <c r="H6180" s="16">
        <f>IF(G6180 &gt; 'Costo de tareas'!$B$13, 'Costo de tareas'!$B$13, IF(G6180 &lt; 'Costo de tareas'!$B$13*0.2, 0, 'Costo de tareas'!$B$13- G6180))</f>
        <v>39.28055556</v>
      </c>
      <c r="I6180" s="17">
        <f>IF(H6180=0,'Costo de tareas'!$B$13,'Costo de tareas'!$B$13-H6180)</f>
        <v>0</v>
      </c>
      <c r="J6180" s="2"/>
      <c r="K6180" s="2"/>
      <c r="P6180" s="2"/>
    </row>
    <row r="6181">
      <c r="A6181" s="3" t="s">
        <v>8024</v>
      </c>
      <c r="B6181" s="11" t="str">
        <f t="shared" si="1"/>
        <v>20220915</v>
      </c>
      <c r="C6181" s="12">
        <f t="shared" si="2"/>
        <v>44819</v>
      </c>
      <c r="D6181" s="3" t="str">
        <f t="shared" si="3"/>
        <v>11</v>
      </c>
      <c r="E6181" s="13">
        <v>257.0</v>
      </c>
      <c r="F6181" s="14">
        <f>'Costo de tareas'!$B$15</f>
        <v>0.1964027778</v>
      </c>
      <c r="G6181" s="15">
        <f>'Producción diaria'!$T$3*$L$2*$M$2*$N$2*E6181*1000/'Costo de tareas'!$B$14</f>
        <v>386.4154173</v>
      </c>
      <c r="H6181" s="16">
        <f>IF(G6181 &gt; 'Costo de tareas'!$B$13, 'Costo de tareas'!$B$13, IF(G6181 &lt; 'Costo de tareas'!$B$13*0.2, 0, 'Costo de tareas'!$B$13- G6181))</f>
        <v>39.28055556</v>
      </c>
      <c r="I6181" s="17">
        <f>IF(H6181=0,'Costo de tareas'!$B$13,'Costo de tareas'!$B$13-H6181)</f>
        <v>0</v>
      </c>
      <c r="J6181" s="2"/>
      <c r="K6181" s="2"/>
      <c r="P6181" s="2"/>
    </row>
    <row r="6182">
      <c r="A6182" s="3" t="s">
        <v>8025</v>
      </c>
      <c r="B6182" s="11" t="str">
        <f t="shared" si="1"/>
        <v>20220915</v>
      </c>
      <c r="C6182" s="12">
        <f t="shared" si="2"/>
        <v>44819</v>
      </c>
      <c r="D6182" s="3" t="str">
        <f t="shared" si="3"/>
        <v>12</v>
      </c>
      <c r="E6182" s="13">
        <v>401.0</v>
      </c>
      <c r="F6182" s="14">
        <f>'Costo de tareas'!$B$15</f>
        <v>0.1964027778</v>
      </c>
      <c r="G6182" s="15">
        <f>'Producción diaria'!$T$3*$L$2*$M$2*$N$2*E6182*1000/'Costo de tareas'!$B$14</f>
        <v>602.928336</v>
      </c>
      <c r="H6182" s="16">
        <f>IF(G6182 &gt; 'Costo de tareas'!$B$13, 'Costo de tareas'!$B$13, IF(G6182 &lt; 'Costo de tareas'!$B$13*0.2, 0, 'Costo de tareas'!$B$13- G6182))</f>
        <v>39.28055556</v>
      </c>
      <c r="I6182" s="17">
        <f>IF(H6182=0,'Costo de tareas'!$B$13,'Costo de tareas'!$B$13-H6182)</f>
        <v>0</v>
      </c>
      <c r="J6182" s="2"/>
      <c r="K6182" s="2"/>
      <c r="P6182" s="2"/>
    </row>
    <row r="6183">
      <c r="A6183" s="3" t="s">
        <v>8026</v>
      </c>
      <c r="B6183" s="11" t="str">
        <f t="shared" si="1"/>
        <v>20220915</v>
      </c>
      <c r="C6183" s="12">
        <f t="shared" si="2"/>
        <v>44819</v>
      </c>
      <c r="D6183" s="3" t="str">
        <f t="shared" si="3"/>
        <v>13</v>
      </c>
      <c r="E6183" s="13">
        <v>665.0</v>
      </c>
      <c r="F6183" s="14">
        <f>'Costo de tareas'!$B$15</f>
        <v>0.1964027778</v>
      </c>
      <c r="G6183" s="15">
        <f>'Producción diaria'!$T$3*$L$2*$M$2*$N$2*E6183*1000/'Costo de tareas'!$B$14</f>
        <v>999.8686869</v>
      </c>
      <c r="H6183" s="16">
        <f>IF(G6183 &gt; 'Costo de tareas'!$B$13, 'Costo de tareas'!$B$13, IF(G6183 &lt; 'Costo de tareas'!$B$13*0.2, 0, 'Costo de tareas'!$B$13- G6183))</f>
        <v>39.28055556</v>
      </c>
      <c r="I6183" s="17">
        <f>IF(H6183=0,'Costo de tareas'!$B$13,'Costo de tareas'!$B$13-H6183)</f>
        <v>0</v>
      </c>
      <c r="J6183" s="2"/>
      <c r="K6183" s="2"/>
      <c r="P6183" s="2"/>
    </row>
    <row r="6184">
      <c r="A6184" s="3" t="s">
        <v>8027</v>
      </c>
      <c r="B6184" s="11" t="str">
        <f t="shared" si="1"/>
        <v>20220915</v>
      </c>
      <c r="C6184" s="12">
        <f t="shared" si="2"/>
        <v>44819</v>
      </c>
      <c r="D6184" s="3" t="str">
        <f t="shared" si="3"/>
        <v>14</v>
      </c>
      <c r="E6184" s="13">
        <v>631.0</v>
      </c>
      <c r="F6184" s="14">
        <f>'Costo de tareas'!$B$15</f>
        <v>0.1964027778</v>
      </c>
      <c r="G6184" s="15">
        <f>'Producción diaria'!$T$3*$L$2*$M$2*$N$2*E6184*1000/'Costo de tareas'!$B$14</f>
        <v>948.7475811</v>
      </c>
      <c r="H6184" s="16">
        <f>IF(G6184 &gt; 'Costo de tareas'!$B$13, 'Costo de tareas'!$B$13, IF(G6184 &lt; 'Costo de tareas'!$B$13*0.2, 0, 'Costo de tareas'!$B$13- G6184))</f>
        <v>39.28055556</v>
      </c>
      <c r="I6184" s="17">
        <f>IF(H6184=0,'Costo de tareas'!$B$13,'Costo de tareas'!$B$13-H6184)</f>
        <v>0</v>
      </c>
      <c r="J6184" s="2"/>
      <c r="K6184" s="2"/>
      <c r="P6184" s="2"/>
    </row>
    <row r="6185">
      <c r="A6185" s="3" t="s">
        <v>8028</v>
      </c>
      <c r="B6185" s="11" t="str">
        <f t="shared" si="1"/>
        <v>20220915</v>
      </c>
      <c r="C6185" s="12">
        <f t="shared" si="2"/>
        <v>44819</v>
      </c>
      <c r="D6185" s="3" t="str">
        <f t="shared" si="3"/>
        <v>15</v>
      </c>
      <c r="E6185" s="13">
        <v>437.0</v>
      </c>
      <c r="F6185" s="14">
        <f>'Costo de tareas'!$B$15</f>
        <v>0.1964027778</v>
      </c>
      <c r="G6185" s="15">
        <f>'Producción diaria'!$T$3*$L$2*$M$2*$N$2*E6185*1000/'Costo de tareas'!$B$14</f>
        <v>657.0565657</v>
      </c>
      <c r="H6185" s="16">
        <f>IF(G6185 &gt; 'Costo de tareas'!$B$13, 'Costo de tareas'!$B$13, IF(G6185 &lt; 'Costo de tareas'!$B$13*0.2, 0, 'Costo de tareas'!$B$13- G6185))</f>
        <v>39.28055556</v>
      </c>
      <c r="I6185" s="17">
        <f>IF(H6185=0,'Costo de tareas'!$B$13,'Costo de tareas'!$B$13-H6185)</f>
        <v>0</v>
      </c>
      <c r="J6185" s="2"/>
      <c r="K6185" s="2"/>
      <c r="P6185" s="2"/>
    </row>
    <row r="6186">
      <c r="A6186" s="3" t="s">
        <v>8029</v>
      </c>
      <c r="B6186" s="11" t="str">
        <f t="shared" si="1"/>
        <v>20220915</v>
      </c>
      <c r="C6186" s="12">
        <f t="shared" si="2"/>
        <v>44819</v>
      </c>
      <c r="D6186" s="3" t="str">
        <f t="shared" si="3"/>
        <v>16</v>
      </c>
      <c r="E6186" s="13">
        <v>269.0</v>
      </c>
      <c r="F6186" s="14">
        <f>'Costo de tareas'!$B$15</f>
        <v>0.1964027778</v>
      </c>
      <c r="G6186" s="15">
        <f>'Producción diaria'!$T$3*$L$2*$M$2*$N$2*E6186*1000/'Costo de tareas'!$B$14</f>
        <v>404.4581606</v>
      </c>
      <c r="H6186" s="16">
        <f>IF(G6186 &gt; 'Costo de tareas'!$B$13, 'Costo de tareas'!$B$13, IF(G6186 &lt; 'Costo de tareas'!$B$13*0.2, 0, 'Costo de tareas'!$B$13- G6186))</f>
        <v>39.28055556</v>
      </c>
      <c r="I6186" s="17">
        <f>IF(H6186=0,'Costo de tareas'!$B$13,'Costo de tareas'!$B$13-H6186)</f>
        <v>0</v>
      </c>
      <c r="J6186" s="2"/>
      <c r="K6186" s="2"/>
      <c r="P6186" s="2"/>
    </row>
    <row r="6187">
      <c r="A6187" s="3" t="s">
        <v>8030</v>
      </c>
      <c r="B6187" s="11" t="str">
        <f t="shared" si="1"/>
        <v>20220915</v>
      </c>
      <c r="C6187" s="12">
        <f t="shared" si="2"/>
        <v>44819</v>
      </c>
      <c r="D6187" s="3" t="str">
        <f t="shared" si="3"/>
        <v>17</v>
      </c>
      <c r="E6187" s="13">
        <v>116.0</v>
      </c>
      <c r="F6187" s="14">
        <f>'Costo de tareas'!$B$15</f>
        <v>0.1964027778</v>
      </c>
      <c r="G6187" s="15">
        <f>'Producción diaria'!$T$3*$L$2*$M$2*$N$2*E6187*1000/'Costo de tareas'!$B$14</f>
        <v>174.4131845</v>
      </c>
      <c r="H6187" s="16">
        <f>IF(G6187 &gt; 'Costo de tareas'!$B$13, 'Costo de tareas'!$B$13, IF(G6187 &lt; 'Costo de tareas'!$B$13*0.2, 0, 'Costo de tareas'!$B$13- G6187))</f>
        <v>39.28055556</v>
      </c>
      <c r="I6187" s="17">
        <f>IF(H6187=0,'Costo de tareas'!$B$13,'Costo de tareas'!$B$13-H6187)</f>
        <v>0</v>
      </c>
      <c r="J6187" s="2"/>
      <c r="K6187" s="2"/>
      <c r="P6187" s="2"/>
    </row>
    <row r="6188">
      <c r="A6188" s="3" t="s">
        <v>8031</v>
      </c>
      <c r="B6188" s="11" t="str">
        <f t="shared" si="1"/>
        <v>20220915</v>
      </c>
      <c r="C6188" s="12">
        <f t="shared" si="2"/>
        <v>44819</v>
      </c>
      <c r="D6188" s="3" t="str">
        <f t="shared" si="3"/>
        <v>18</v>
      </c>
      <c r="E6188" s="13">
        <v>1.0</v>
      </c>
      <c r="F6188" s="14">
        <f>'Costo de tareas'!$B$15</f>
        <v>0.1964027778</v>
      </c>
      <c r="G6188" s="15">
        <f>'Producción diaria'!$T$3*$L$2*$M$2*$N$2*E6188*1000/'Costo de tareas'!$B$14</f>
        <v>1.503561935</v>
      </c>
      <c r="H6188" s="16">
        <f>IF(G6188 &gt; 'Costo de tareas'!$B$13, 'Costo de tareas'!$B$13, IF(G6188 &lt; 'Costo de tareas'!$B$13*0.2, 0, 'Costo de tareas'!$B$13- G6188))</f>
        <v>0</v>
      </c>
      <c r="I6188" s="17">
        <f>IF(H6188=0,'Costo de tareas'!$B$13,'Costo de tareas'!$B$13-H6188)</f>
        <v>39.28055556</v>
      </c>
      <c r="J6188" s="2"/>
      <c r="K6188" s="2"/>
      <c r="P6188" s="2"/>
    </row>
    <row r="6189">
      <c r="A6189" s="3" t="s">
        <v>8032</v>
      </c>
      <c r="B6189" s="11" t="str">
        <f t="shared" si="1"/>
        <v>20220915</v>
      </c>
      <c r="C6189" s="12">
        <f t="shared" si="2"/>
        <v>44819</v>
      </c>
      <c r="D6189" s="3" t="str">
        <f t="shared" si="3"/>
        <v>19</v>
      </c>
      <c r="E6189" s="13">
        <v>0.0</v>
      </c>
      <c r="F6189" s="14">
        <f>'Costo de tareas'!$B$15</f>
        <v>0.1964027778</v>
      </c>
      <c r="G6189" s="15">
        <f>'Producción diaria'!$T$3*$L$2*$M$2*$N$2*E6189*1000/'Costo de tareas'!$B$14</f>
        <v>0</v>
      </c>
      <c r="H6189" s="16">
        <f>IF(G6189 &gt; 'Costo de tareas'!$B$13, 'Costo de tareas'!$B$13, IF(G6189 &lt; 'Costo de tareas'!$B$13*0.2, 0, 'Costo de tareas'!$B$13- G6189))</f>
        <v>0</v>
      </c>
      <c r="I6189" s="17">
        <f>IF(H6189=0,'Costo de tareas'!$B$13,'Costo de tareas'!$B$13-H6189)</f>
        <v>39.28055556</v>
      </c>
      <c r="J6189" s="2"/>
      <c r="K6189" s="2"/>
      <c r="P6189" s="2"/>
    </row>
    <row r="6190">
      <c r="A6190" s="3" t="s">
        <v>8033</v>
      </c>
      <c r="B6190" s="11" t="str">
        <f t="shared" si="1"/>
        <v>20220915</v>
      </c>
      <c r="C6190" s="12">
        <f t="shared" si="2"/>
        <v>44819</v>
      </c>
      <c r="D6190" s="3" t="str">
        <f t="shared" si="3"/>
        <v>20</v>
      </c>
      <c r="E6190" s="13">
        <v>0.0</v>
      </c>
      <c r="F6190" s="14">
        <f>'Costo de tareas'!$B$15</f>
        <v>0.1964027778</v>
      </c>
      <c r="G6190" s="15">
        <f>'Producción diaria'!$T$3*$L$2*$M$2*$N$2*E6190*1000/'Costo de tareas'!$B$14</f>
        <v>0</v>
      </c>
      <c r="H6190" s="16">
        <f>IF(G6190 &gt; 'Costo de tareas'!$B$13, 'Costo de tareas'!$B$13, IF(G6190 &lt; 'Costo de tareas'!$B$13*0.2, 0, 'Costo de tareas'!$B$13- G6190))</f>
        <v>0</v>
      </c>
      <c r="I6190" s="17">
        <f>IF(H6190=0,'Costo de tareas'!$B$13,'Costo de tareas'!$B$13-H6190)</f>
        <v>39.28055556</v>
      </c>
      <c r="J6190" s="2"/>
      <c r="K6190" s="2"/>
      <c r="P6190" s="2"/>
    </row>
    <row r="6191">
      <c r="A6191" s="3" t="s">
        <v>8034</v>
      </c>
      <c r="B6191" s="11" t="str">
        <f t="shared" si="1"/>
        <v>20220915</v>
      </c>
      <c r="C6191" s="12">
        <f t="shared" si="2"/>
        <v>44819</v>
      </c>
      <c r="D6191" s="3" t="str">
        <f t="shared" si="3"/>
        <v>21</v>
      </c>
      <c r="E6191" s="13">
        <v>0.0</v>
      </c>
      <c r="F6191" s="14">
        <f>'Costo de tareas'!$B$15</f>
        <v>0.1964027778</v>
      </c>
      <c r="G6191" s="15">
        <f>'Producción diaria'!$T$3*$L$2*$M$2*$N$2*E6191*1000/'Costo de tareas'!$B$14</f>
        <v>0</v>
      </c>
      <c r="H6191" s="16">
        <f>IF(G6191 &gt; 'Costo de tareas'!$B$13, 'Costo de tareas'!$B$13, IF(G6191 &lt; 'Costo de tareas'!$B$13*0.2, 0, 'Costo de tareas'!$B$13- G6191))</f>
        <v>0</v>
      </c>
      <c r="I6191" s="17">
        <f>IF(H6191=0,'Costo de tareas'!$B$13,'Costo de tareas'!$B$13-H6191)</f>
        <v>39.28055556</v>
      </c>
      <c r="J6191" s="2"/>
      <c r="K6191" s="2"/>
      <c r="P6191" s="2"/>
    </row>
    <row r="6192">
      <c r="A6192" s="3" t="s">
        <v>8035</v>
      </c>
      <c r="B6192" s="11" t="str">
        <f t="shared" si="1"/>
        <v>20220915</v>
      </c>
      <c r="C6192" s="12">
        <f t="shared" si="2"/>
        <v>44819</v>
      </c>
      <c r="D6192" s="3" t="str">
        <f t="shared" si="3"/>
        <v>22</v>
      </c>
      <c r="E6192" s="13">
        <v>0.0</v>
      </c>
      <c r="F6192" s="14">
        <f>'Costo de tareas'!$B$15</f>
        <v>0.1964027778</v>
      </c>
      <c r="G6192" s="15">
        <f>'Producción diaria'!$T$3*$L$2*$M$2*$N$2*E6192*1000/'Costo de tareas'!$B$14</f>
        <v>0</v>
      </c>
      <c r="H6192" s="16">
        <f>IF(G6192 &gt; 'Costo de tareas'!$B$13, 'Costo de tareas'!$B$13, IF(G6192 &lt; 'Costo de tareas'!$B$13*0.2, 0, 'Costo de tareas'!$B$13- G6192))</f>
        <v>0</v>
      </c>
      <c r="I6192" s="17">
        <f>IF(H6192=0,'Costo de tareas'!$B$13,'Costo de tareas'!$B$13-H6192)</f>
        <v>39.28055556</v>
      </c>
      <c r="J6192" s="2"/>
      <c r="K6192" s="2"/>
      <c r="P6192" s="2"/>
    </row>
    <row r="6193">
      <c r="A6193" s="3" t="s">
        <v>8037</v>
      </c>
      <c r="B6193" s="11" t="str">
        <f t="shared" si="1"/>
        <v>20220915</v>
      </c>
      <c r="C6193" s="12">
        <f t="shared" si="2"/>
        <v>44819</v>
      </c>
      <c r="D6193" s="3" t="str">
        <f t="shared" si="3"/>
        <v>23</v>
      </c>
      <c r="E6193" s="13">
        <v>0.0</v>
      </c>
      <c r="F6193" s="14">
        <f>'Costo de tareas'!$B$15</f>
        <v>0.1964027778</v>
      </c>
      <c r="G6193" s="15">
        <f>'Producción diaria'!$T$3*$L$2*$M$2*$N$2*E6193*1000/'Costo de tareas'!$B$14</f>
        <v>0</v>
      </c>
      <c r="H6193" s="16">
        <f>IF(G6193 &gt; 'Costo de tareas'!$B$13, 'Costo de tareas'!$B$13, IF(G6193 &lt; 'Costo de tareas'!$B$13*0.2, 0, 'Costo de tareas'!$B$13- G6193))</f>
        <v>0</v>
      </c>
      <c r="I6193" s="17">
        <f>IF(H6193=0,'Costo de tareas'!$B$13,'Costo de tareas'!$B$13-H6193)</f>
        <v>39.28055556</v>
      </c>
      <c r="J6193" s="2"/>
      <c r="K6193" s="2"/>
      <c r="P6193" s="2"/>
    </row>
    <row r="6194">
      <c r="A6194" s="3" t="s">
        <v>8038</v>
      </c>
      <c r="B6194" s="11" t="str">
        <f t="shared" si="1"/>
        <v>20220916</v>
      </c>
      <c r="C6194" s="12">
        <f t="shared" si="2"/>
        <v>44820</v>
      </c>
      <c r="D6194" s="3" t="str">
        <f t="shared" si="3"/>
        <v>00</v>
      </c>
      <c r="E6194" s="13">
        <v>0.0</v>
      </c>
      <c r="F6194" s="14">
        <f>'Costo de tareas'!$B$15</f>
        <v>0.1964027778</v>
      </c>
      <c r="G6194" s="15">
        <f>'Producción diaria'!$T$3*$L$2*$M$2*$N$2*E6194*1000/'Costo de tareas'!$B$14</f>
        <v>0</v>
      </c>
      <c r="H6194" s="16">
        <f>IF(G6194 &gt; 'Costo de tareas'!$B$13, 'Costo de tareas'!$B$13, IF(G6194 &lt; 'Costo de tareas'!$B$13*0.2, 0, 'Costo de tareas'!$B$13- G6194))</f>
        <v>0</v>
      </c>
      <c r="I6194" s="17">
        <f>IF(H6194=0,'Costo de tareas'!$B$13,'Costo de tareas'!$B$13-H6194)</f>
        <v>39.28055556</v>
      </c>
      <c r="J6194" s="2"/>
      <c r="K6194" s="2"/>
      <c r="P6194" s="2"/>
    </row>
    <row r="6195">
      <c r="A6195" s="3" t="s">
        <v>8039</v>
      </c>
      <c r="B6195" s="11" t="str">
        <f t="shared" si="1"/>
        <v>20220916</v>
      </c>
      <c r="C6195" s="12">
        <f t="shared" si="2"/>
        <v>44820</v>
      </c>
      <c r="D6195" s="3" t="str">
        <f t="shared" si="3"/>
        <v>01</v>
      </c>
      <c r="E6195" s="13">
        <v>0.0</v>
      </c>
      <c r="F6195" s="14">
        <f>'Costo de tareas'!$B$15</f>
        <v>0.1964027778</v>
      </c>
      <c r="G6195" s="15">
        <f>'Producción diaria'!$T$3*$L$2*$M$2*$N$2*E6195*1000/'Costo de tareas'!$B$14</f>
        <v>0</v>
      </c>
      <c r="H6195" s="16">
        <f>IF(G6195 &gt; 'Costo de tareas'!$B$13, 'Costo de tareas'!$B$13, IF(G6195 &lt; 'Costo de tareas'!$B$13*0.2, 0, 'Costo de tareas'!$B$13- G6195))</f>
        <v>0</v>
      </c>
      <c r="I6195" s="17">
        <f>IF(H6195=0,'Costo de tareas'!$B$13,'Costo de tareas'!$B$13-H6195)</f>
        <v>39.28055556</v>
      </c>
      <c r="J6195" s="2"/>
      <c r="K6195" s="2"/>
      <c r="P6195" s="2"/>
    </row>
    <row r="6196">
      <c r="A6196" s="3" t="s">
        <v>8041</v>
      </c>
      <c r="B6196" s="11" t="str">
        <f t="shared" si="1"/>
        <v>20220916</v>
      </c>
      <c r="C6196" s="12">
        <f t="shared" si="2"/>
        <v>44820</v>
      </c>
      <c r="D6196" s="3" t="str">
        <f t="shared" si="3"/>
        <v>02</v>
      </c>
      <c r="E6196" s="13">
        <v>0.0</v>
      </c>
      <c r="F6196" s="14">
        <f>'Costo de tareas'!$B$15</f>
        <v>0.1964027778</v>
      </c>
      <c r="G6196" s="15">
        <f>'Producción diaria'!$T$3*$L$2*$M$2*$N$2*E6196*1000/'Costo de tareas'!$B$14</f>
        <v>0</v>
      </c>
      <c r="H6196" s="16">
        <f>IF(G6196 &gt; 'Costo de tareas'!$B$13, 'Costo de tareas'!$B$13, IF(G6196 &lt; 'Costo de tareas'!$B$13*0.2, 0, 'Costo de tareas'!$B$13- G6196))</f>
        <v>0</v>
      </c>
      <c r="I6196" s="17">
        <f>IF(H6196=0,'Costo de tareas'!$B$13,'Costo de tareas'!$B$13-H6196)</f>
        <v>39.28055556</v>
      </c>
      <c r="J6196" s="2"/>
      <c r="K6196" s="2"/>
      <c r="P6196" s="2"/>
    </row>
    <row r="6197">
      <c r="A6197" s="3" t="s">
        <v>8042</v>
      </c>
      <c r="B6197" s="11" t="str">
        <f t="shared" si="1"/>
        <v>20220916</v>
      </c>
      <c r="C6197" s="12">
        <f t="shared" si="2"/>
        <v>44820</v>
      </c>
      <c r="D6197" s="3" t="str">
        <f t="shared" si="3"/>
        <v>03</v>
      </c>
      <c r="E6197" s="13">
        <v>0.0</v>
      </c>
      <c r="F6197" s="14">
        <f>'Costo de tareas'!$B$15</f>
        <v>0.1964027778</v>
      </c>
      <c r="G6197" s="15">
        <f>'Producción diaria'!$T$3*$L$2*$M$2*$N$2*E6197*1000/'Costo de tareas'!$B$14</f>
        <v>0</v>
      </c>
      <c r="H6197" s="16">
        <f>IF(G6197 &gt; 'Costo de tareas'!$B$13, 'Costo de tareas'!$B$13, IF(G6197 &lt; 'Costo de tareas'!$B$13*0.2, 0, 'Costo de tareas'!$B$13- G6197))</f>
        <v>0</v>
      </c>
      <c r="I6197" s="17">
        <f>IF(H6197=0,'Costo de tareas'!$B$13,'Costo de tareas'!$B$13-H6197)</f>
        <v>39.28055556</v>
      </c>
      <c r="J6197" s="2"/>
      <c r="K6197" s="2"/>
      <c r="P6197" s="2"/>
    </row>
    <row r="6198">
      <c r="A6198" s="3" t="s">
        <v>8044</v>
      </c>
      <c r="B6198" s="11" t="str">
        <f t="shared" si="1"/>
        <v>20220916</v>
      </c>
      <c r="C6198" s="12">
        <f t="shared" si="2"/>
        <v>44820</v>
      </c>
      <c r="D6198" s="3" t="str">
        <f t="shared" si="3"/>
        <v>04</v>
      </c>
      <c r="E6198" s="13">
        <v>0.0</v>
      </c>
      <c r="F6198" s="14">
        <f>'Costo de tareas'!$B$15</f>
        <v>0.1964027778</v>
      </c>
      <c r="G6198" s="15">
        <f>'Producción diaria'!$T$3*$L$2*$M$2*$N$2*E6198*1000/'Costo de tareas'!$B$14</f>
        <v>0</v>
      </c>
      <c r="H6198" s="16">
        <f>IF(G6198 &gt; 'Costo de tareas'!$B$13, 'Costo de tareas'!$B$13, IF(G6198 &lt; 'Costo de tareas'!$B$13*0.2, 0, 'Costo de tareas'!$B$13- G6198))</f>
        <v>0</v>
      </c>
      <c r="I6198" s="17">
        <f>IF(H6198=0,'Costo de tareas'!$B$13,'Costo de tareas'!$B$13-H6198)</f>
        <v>39.28055556</v>
      </c>
      <c r="J6198" s="2"/>
      <c r="K6198" s="2"/>
      <c r="P6198" s="2"/>
    </row>
    <row r="6199">
      <c r="A6199" s="3" t="s">
        <v>8046</v>
      </c>
      <c r="B6199" s="11" t="str">
        <f t="shared" si="1"/>
        <v>20220916</v>
      </c>
      <c r="C6199" s="12">
        <f t="shared" si="2"/>
        <v>44820</v>
      </c>
      <c r="D6199" s="3" t="str">
        <f t="shared" si="3"/>
        <v>05</v>
      </c>
      <c r="E6199" s="13">
        <v>0.0</v>
      </c>
      <c r="F6199" s="14">
        <f>'Costo de tareas'!$B$15</f>
        <v>0.1964027778</v>
      </c>
      <c r="G6199" s="15">
        <f>'Producción diaria'!$T$3*$L$2*$M$2*$N$2*E6199*1000/'Costo de tareas'!$B$14</f>
        <v>0</v>
      </c>
      <c r="H6199" s="16">
        <f>IF(G6199 &gt; 'Costo de tareas'!$B$13, 'Costo de tareas'!$B$13, IF(G6199 &lt; 'Costo de tareas'!$B$13*0.2, 0, 'Costo de tareas'!$B$13- G6199))</f>
        <v>0</v>
      </c>
      <c r="I6199" s="17">
        <f>IF(H6199=0,'Costo de tareas'!$B$13,'Costo de tareas'!$B$13-H6199)</f>
        <v>39.28055556</v>
      </c>
      <c r="J6199" s="2"/>
      <c r="K6199" s="2"/>
      <c r="P6199" s="2"/>
    </row>
    <row r="6200">
      <c r="A6200" s="3" t="s">
        <v>8048</v>
      </c>
      <c r="B6200" s="11" t="str">
        <f t="shared" si="1"/>
        <v>20220916</v>
      </c>
      <c r="C6200" s="12">
        <f t="shared" si="2"/>
        <v>44820</v>
      </c>
      <c r="D6200" s="3" t="str">
        <f t="shared" si="3"/>
        <v>06</v>
      </c>
      <c r="E6200" s="13">
        <v>6.0</v>
      </c>
      <c r="F6200" s="14">
        <f>'Costo de tareas'!$B$15</f>
        <v>0.1964027778</v>
      </c>
      <c r="G6200" s="15">
        <f>'Producción diaria'!$T$3*$L$2*$M$2*$N$2*E6200*1000/'Costo de tareas'!$B$14</f>
        <v>9.021371611</v>
      </c>
      <c r="H6200" s="16">
        <f>IF(G6200 &gt; 'Costo de tareas'!$B$13, 'Costo de tareas'!$B$13, IF(G6200 &lt; 'Costo de tareas'!$B$13*0.2, 0, 'Costo de tareas'!$B$13- G6200))</f>
        <v>30.25918394</v>
      </c>
      <c r="I6200" s="17">
        <f>IF(H6200=0,'Costo de tareas'!$B$13,'Costo de tareas'!$B$13-H6200)</f>
        <v>9.021371611</v>
      </c>
      <c r="J6200" s="2"/>
      <c r="K6200" s="2"/>
      <c r="P6200" s="2"/>
    </row>
    <row r="6201">
      <c r="A6201" s="3" t="s">
        <v>8050</v>
      </c>
      <c r="B6201" s="11" t="str">
        <f t="shared" si="1"/>
        <v>20220916</v>
      </c>
      <c r="C6201" s="12">
        <f t="shared" si="2"/>
        <v>44820</v>
      </c>
      <c r="D6201" s="3" t="str">
        <f t="shared" si="3"/>
        <v>07</v>
      </c>
      <c r="E6201" s="13">
        <v>184.0</v>
      </c>
      <c r="F6201" s="14">
        <f>'Costo de tareas'!$B$15</f>
        <v>0.1964027778</v>
      </c>
      <c r="G6201" s="15">
        <f>'Producción diaria'!$T$3*$L$2*$M$2*$N$2*E6201*1000/'Costo de tareas'!$B$14</f>
        <v>276.6553961</v>
      </c>
      <c r="H6201" s="16">
        <f>IF(G6201 &gt; 'Costo de tareas'!$B$13, 'Costo de tareas'!$B$13, IF(G6201 &lt; 'Costo de tareas'!$B$13*0.2, 0, 'Costo de tareas'!$B$13- G6201))</f>
        <v>39.28055556</v>
      </c>
      <c r="I6201" s="17">
        <f>IF(H6201=0,'Costo de tareas'!$B$13,'Costo de tareas'!$B$13-H6201)</f>
        <v>0</v>
      </c>
      <c r="J6201" s="2"/>
      <c r="K6201" s="2"/>
      <c r="P6201" s="2"/>
    </row>
    <row r="6202">
      <c r="A6202" s="3" t="s">
        <v>8052</v>
      </c>
      <c r="B6202" s="11" t="str">
        <f t="shared" si="1"/>
        <v>20220916</v>
      </c>
      <c r="C6202" s="12">
        <f t="shared" si="2"/>
        <v>44820</v>
      </c>
      <c r="D6202" s="3" t="str">
        <f t="shared" si="3"/>
        <v>08</v>
      </c>
      <c r="E6202" s="13">
        <v>382.0</v>
      </c>
      <c r="F6202" s="14">
        <f>'Costo de tareas'!$B$15</f>
        <v>0.1964027778</v>
      </c>
      <c r="G6202" s="15">
        <f>'Producción diaria'!$T$3*$L$2*$M$2*$N$2*E6202*1000/'Costo de tareas'!$B$14</f>
        <v>574.3606592</v>
      </c>
      <c r="H6202" s="16">
        <f>IF(G6202 &gt; 'Costo de tareas'!$B$13, 'Costo de tareas'!$B$13, IF(G6202 &lt; 'Costo de tareas'!$B$13*0.2, 0, 'Costo de tareas'!$B$13- G6202))</f>
        <v>39.28055556</v>
      </c>
      <c r="I6202" s="17">
        <f>IF(H6202=0,'Costo de tareas'!$B$13,'Costo de tareas'!$B$13-H6202)</f>
        <v>0</v>
      </c>
      <c r="J6202" s="2"/>
      <c r="K6202" s="2"/>
      <c r="P6202" s="2"/>
    </row>
    <row r="6203">
      <c r="A6203" s="3" t="s">
        <v>8054</v>
      </c>
      <c r="B6203" s="11" t="str">
        <f t="shared" si="1"/>
        <v>20220916</v>
      </c>
      <c r="C6203" s="12">
        <f t="shared" si="2"/>
        <v>44820</v>
      </c>
      <c r="D6203" s="3" t="str">
        <f t="shared" si="3"/>
        <v>09</v>
      </c>
      <c r="E6203" s="13">
        <v>559.0</v>
      </c>
      <c r="F6203" s="14">
        <f>'Costo de tareas'!$B$15</f>
        <v>0.1964027778</v>
      </c>
      <c r="G6203" s="15">
        <f>'Producción diaria'!$T$3*$L$2*$M$2*$N$2*E6203*1000/'Costo de tareas'!$B$14</f>
        <v>840.4911217</v>
      </c>
      <c r="H6203" s="16">
        <f>IF(G6203 &gt; 'Costo de tareas'!$B$13, 'Costo de tareas'!$B$13, IF(G6203 &lt; 'Costo de tareas'!$B$13*0.2, 0, 'Costo de tareas'!$B$13- G6203))</f>
        <v>39.28055556</v>
      </c>
      <c r="I6203" s="17">
        <f>IF(H6203=0,'Costo de tareas'!$B$13,'Costo de tareas'!$B$13-H6203)</f>
        <v>0</v>
      </c>
      <c r="J6203" s="2"/>
      <c r="K6203" s="2"/>
      <c r="P6203" s="2"/>
    </row>
    <row r="6204">
      <c r="A6204" s="3" t="s">
        <v>8056</v>
      </c>
      <c r="B6204" s="11" t="str">
        <f t="shared" si="1"/>
        <v>20220916</v>
      </c>
      <c r="C6204" s="12">
        <f t="shared" si="2"/>
        <v>44820</v>
      </c>
      <c r="D6204" s="3" t="str">
        <f t="shared" si="3"/>
        <v>10</v>
      </c>
      <c r="E6204" s="13">
        <v>698.0</v>
      </c>
      <c r="F6204" s="14">
        <f>'Costo de tareas'!$B$15</f>
        <v>0.1964027778</v>
      </c>
      <c r="G6204" s="15">
        <f>'Producción diaria'!$T$3*$L$2*$M$2*$N$2*E6204*1000/'Costo de tareas'!$B$14</f>
        <v>1049.486231</v>
      </c>
      <c r="H6204" s="16">
        <f>IF(G6204 &gt; 'Costo de tareas'!$B$13, 'Costo de tareas'!$B$13, IF(G6204 &lt; 'Costo de tareas'!$B$13*0.2, 0, 'Costo de tareas'!$B$13- G6204))</f>
        <v>39.28055556</v>
      </c>
      <c r="I6204" s="17">
        <f>IF(H6204=0,'Costo de tareas'!$B$13,'Costo de tareas'!$B$13-H6204)</f>
        <v>0</v>
      </c>
      <c r="J6204" s="2"/>
      <c r="K6204" s="2"/>
      <c r="P6204" s="2"/>
    </row>
    <row r="6205">
      <c r="A6205" s="3" t="s">
        <v>8057</v>
      </c>
      <c r="B6205" s="11" t="str">
        <f t="shared" si="1"/>
        <v>20220916</v>
      </c>
      <c r="C6205" s="12">
        <f t="shared" si="2"/>
        <v>44820</v>
      </c>
      <c r="D6205" s="3" t="str">
        <f t="shared" si="3"/>
        <v>11</v>
      </c>
      <c r="E6205" s="13">
        <v>75.0</v>
      </c>
      <c r="F6205" s="14">
        <f>'Costo de tareas'!$B$15</f>
        <v>0.1964027778</v>
      </c>
      <c r="G6205" s="15">
        <f>'Producción diaria'!$T$3*$L$2*$M$2*$N$2*E6205*1000/'Costo de tareas'!$B$14</f>
        <v>112.7671451</v>
      </c>
      <c r="H6205" s="16">
        <f>IF(G6205 &gt; 'Costo de tareas'!$B$13, 'Costo de tareas'!$B$13, IF(G6205 &lt; 'Costo de tareas'!$B$13*0.2, 0, 'Costo de tareas'!$B$13- G6205))</f>
        <v>39.28055556</v>
      </c>
      <c r="I6205" s="17">
        <f>IF(H6205=0,'Costo de tareas'!$B$13,'Costo de tareas'!$B$13-H6205)</f>
        <v>0</v>
      </c>
      <c r="J6205" s="2"/>
      <c r="K6205" s="2"/>
      <c r="P6205" s="2"/>
    </row>
    <row r="6206">
      <c r="A6206" s="3" t="s">
        <v>8059</v>
      </c>
      <c r="B6206" s="11" t="str">
        <f t="shared" si="1"/>
        <v>20220916</v>
      </c>
      <c r="C6206" s="12">
        <f t="shared" si="2"/>
        <v>44820</v>
      </c>
      <c r="D6206" s="3" t="str">
        <f t="shared" si="3"/>
        <v>12</v>
      </c>
      <c r="E6206" s="13">
        <v>758.0</v>
      </c>
      <c r="F6206" s="14">
        <f>'Costo de tareas'!$B$15</f>
        <v>0.1964027778</v>
      </c>
      <c r="G6206" s="15">
        <f>'Producción diaria'!$T$3*$L$2*$M$2*$N$2*E6206*1000/'Costo de tareas'!$B$14</f>
        <v>1139.699947</v>
      </c>
      <c r="H6206" s="16">
        <f>IF(G6206 &gt; 'Costo de tareas'!$B$13, 'Costo de tareas'!$B$13, IF(G6206 &lt; 'Costo de tareas'!$B$13*0.2, 0, 'Costo de tareas'!$B$13- G6206))</f>
        <v>39.28055556</v>
      </c>
      <c r="I6206" s="17">
        <f>IF(H6206=0,'Costo de tareas'!$B$13,'Costo de tareas'!$B$13-H6206)</f>
        <v>0</v>
      </c>
      <c r="J6206" s="2"/>
      <c r="K6206" s="2"/>
      <c r="P6206" s="2"/>
    </row>
    <row r="6207">
      <c r="A6207" s="3" t="s">
        <v>8061</v>
      </c>
      <c r="B6207" s="11" t="str">
        <f t="shared" si="1"/>
        <v>20220916</v>
      </c>
      <c r="C6207" s="12">
        <f t="shared" si="2"/>
        <v>44820</v>
      </c>
      <c r="D6207" s="3" t="str">
        <f t="shared" si="3"/>
        <v>13</v>
      </c>
      <c r="E6207" s="13">
        <v>776.0</v>
      </c>
      <c r="F6207" s="14">
        <f>'Costo de tareas'!$B$15</f>
        <v>0.1964027778</v>
      </c>
      <c r="G6207" s="15">
        <f>'Producción diaria'!$T$3*$L$2*$M$2*$N$2*E6207*1000/'Costo de tareas'!$B$14</f>
        <v>1166.764062</v>
      </c>
      <c r="H6207" s="16">
        <f>IF(G6207 &gt; 'Costo de tareas'!$B$13, 'Costo de tareas'!$B$13, IF(G6207 &lt; 'Costo de tareas'!$B$13*0.2, 0, 'Costo de tareas'!$B$13- G6207))</f>
        <v>39.28055556</v>
      </c>
      <c r="I6207" s="17">
        <f>IF(H6207=0,'Costo de tareas'!$B$13,'Costo de tareas'!$B$13-H6207)</f>
        <v>0</v>
      </c>
      <c r="J6207" s="2"/>
      <c r="K6207" s="2"/>
      <c r="P6207" s="2"/>
    </row>
    <row r="6208">
      <c r="A6208" s="3" t="s">
        <v>8063</v>
      </c>
      <c r="B6208" s="11" t="str">
        <f t="shared" si="1"/>
        <v>20220916</v>
      </c>
      <c r="C6208" s="12">
        <f t="shared" si="2"/>
        <v>44820</v>
      </c>
      <c r="D6208" s="3" t="str">
        <f t="shared" si="3"/>
        <v>14</v>
      </c>
      <c r="E6208" s="13">
        <v>699.0</v>
      </c>
      <c r="F6208" s="14">
        <f>'Costo de tareas'!$B$15</f>
        <v>0.1964027778</v>
      </c>
      <c r="G6208" s="15">
        <f>'Producción diaria'!$T$3*$L$2*$M$2*$N$2*E6208*1000/'Costo de tareas'!$B$14</f>
        <v>1050.989793</v>
      </c>
      <c r="H6208" s="16">
        <f>IF(G6208 &gt; 'Costo de tareas'!$B$13, 'Costo de tareas'!$B$13, IF(G6208 &lt; 'Costo de tareas'!$B$13*0.2, 0, 'Costo de tareas'!$B$13- G6208))</f>
        <v>39.28055556</v>
      </c>
      <c r="I6208" s="17">
        <f>IF(H6208=0,'Costo de tareas'!$B$13,'Costo de tareas'!$B$13-H6208)</f>
        <v>0</v>
      </c>
      <c r="J6208" s="2"/>
      <c r="K6208" s="2"/>
      <c r="P6208" s="2"/>
    </row>
    <row r="6209">
      <c r="A6209" s="3" t="s">
        <v>8065</v>
      </c>
      <c r="B6209" s="11" t="str">
        <f t="shared" si="1"/>
        <v>20220916</v>
      </c>
      <c r="C6209" s="12">
        <f t="shared" si="2"/>
        <v>44820</v>
      </c>
      <c r="D6209" s="3" t="str">
        <f t="shared" si="3"/>
        <v>15</v>
      </c>
      <c r="E6209" s="13">
        <v>551.0</v>
      </c>
      <c r="F6209" s="14">
        <f>'Costo de tareas'!$B$15</f>
        <v>0.1964027778</v>
      </c>
      <c r="G6209" s="15">
        <f>'Producción diaria'!$T$3*$L$2*$M$2*$N$2*E6209*1000/'Costo de tareas'!$B$14</f>
        <v>828.4626263</v>
      </c>
      <c r="H6209" s="16">
        <f>IF(G6209 &gt; 'Costo de tareas'!$B$13, 'Costo de tareas'!$B$13, IF(G6209 &lt; 'Costo de tareas'!$B$13*0.2, 0, 'Costo de tareas'!$B$13- G6209))</f>
        <v>39.28055556</v>
      </c>
      <c r="I6209" s="17">
        <f>IF(H6209=0,'Costo de tareas'!$B$13,'Costo de tareas'!$B$13-H6209)</f>
        <v>0</v>
      </c>
      <c r="J6209" s="2"/>
      <c r="K6209" s="2"/>
      <c r="P6209" s="2"/>
    </row>
    <row r="6210">
      <c r="A6210" s="3" t="s">
        <v>8067</v>
      </c>
      <c r="B6210" s="11" t="str">
        <f t="shared" si="1"/>
        <v>20220916</v>
      </c>
      <c r="C6210" s="12">
        <f t="shared" si="2"/>
        <v>44820</v>
      </c>
      <c r="D6210" s="3" t="str">
        <f t="shared" si="3"/>
        <v>16</v>
      </c>
      <c r="E6210" s="13">
        <v>385.0</v>
      </c>
      <c r="F6210" s="14">
        <f>'Costo de tareas'!$B$15</f>
        <v>0.1964027778</v>
      </c>
      <c r="G6210" s="15">
        <f>'Producción diaria'!$T$3*$L$2*$M$2*$N$2*E6210*1000/'Costo de tareas'!$B$14</f>
        <v>578.871345</v>
      </c>
      <c r="H6210" s="16">
        <f>IF(G6210 &gt; 'Costo de tareas'!$B$13, 'Costo de tareas'!$B$13, IF(G6210 &lt; 'Costo de tareas'!$B$13*0.2, 0, 'Costo de tareas'!$B$13- G6210))</f>
        <v>39.28055556</v>
      </c>
      <c r="I6210" s="17">
        <f>IF(H6210=0,'Costo de tareas'!$B$13,'Costo de tareas'!$B$13-H6210)</f>
        <v>0</v>
      </c>
      <c r="J6210" s="2"/>
      <c r="K6210" s="2"/>
      <c r="P6210" s="2"/>
    </row>
    <row r="6211">
      <c r="A6211" s="3" t="s">
        <v>8069</v>
      </c>
      <c r="B6211" s="11" t="str">
        <f t="shared" si="1"/>
        <v>20220916</v>
      </c>
      <c r="C6211" s="12">
        <f t="shared" si="2"/>
        <v>44820</v>
      </c>
      <c r="D6211" s="3" t="str">
        <f t="shared" si="3"/>
        <v>17</v>
      </c>
      <c r="E6211" s="13">
        <v>186.0</v>
      </c>
      <c r="F6211" s="14">
        <f>'Costo de tareas'!$B$15</f>
        <v>0.1964027778</v>
      </c>
      <c r="G6211" s="15">
        <f>'Producción diaria'!$T$3*$L$2*$M$2*$N$2*E6211*1000/'Costo de tareas'!$B$14</f>
        <v>279.6625199</v>
      </c>
      <c r="H6211" s="16">
        <f>IF(G6211 &gt; 'Costo de tareas'!$B$13, 'Costo de tareas'!$B$13, IF(G6211 &lt; 'Costo de tareas'!$B$13*0.2, 0, 'Costo de tareas'!$B$13- G6211))</f>
        <v>39.28055556</v>
      </c>
      <c r="I6211" s="17">
        <f>IF(H6211=0,'Costo de tareas'!$B$13,'Costo de tareas'!$B$13-H6211)</f>
        <v>0</v>
      </c>
      <c r="J6211" s="2"/>
      <c r="K6211" s="2"/>
      <c r="P6211" s="2"/>
    </row>
    <row r="6212">
      <c r="A6212" s="3" t="s">
        <v>8070</v>
      </c>
      <c r="B6212" s="11" t="str">
        <f t="shared" si="1"/>
        <v>20220916</v>
      </c>
      <c r="C6212" s="12">
        <f t="shared" si="2"/>
        <v>44820</v>
      </c>
      <c r="D6212" s="3" t="str">
        <f t="shared" si="3"/>
        <v>18</v>
      </c>
      <c r="E6212" s="13">
        <v>8.0</v>
      </c>
      <c r="F6212" s="14">
        <f>'Costo de tareas'!$B$15</f>
        <v>0.1964027778</v>
      </c>
      <c r="G6212" s="15">
        <f>'Producción diaria'!$T$3*$L$2*$M$2*$N$2*E6212*1000/'Costo de tareas'!$B$14</f>
        <v>12.02849548</v>
      </c>
      <c r="H6212" s="16">
        <f>IF(G6212 &gt; 'Costo de tareas'!$B$13, 'Costo de tareas'!$B$13, IF(G6212 &lt; 'Costo de tareas'!$B$13*0.2, 0, 'Costo de tareas'!$B$13- G6212))</f>
        <v>27.25206007</v>
      </c>
      <c r="I6212" s="17">
        <f>IF(H6212=0,'Costo de tareas'!$B$13,'Costo de tareas'!$B$13-H6212)</f>
        <v>12.02849548</v>
      </c>
      <c r="J6212" s="2"/>
      <c r="K6212" s="2"/>
      <c r="P6212" s="2"/>
    </row>
    <row r="6213">
      <c r="A6213" s="3" t="s">
        <v>8071</v>
      </c>
      <c r="B6213" s="11" t="str">
        <f t="shared" si="1"/>
        <v>20220916</v>
      </c>
      <c r="C6213" s="12">
        <f t="shared" si="2"/>
        <v>44820</v>
      </c>
      <c r="D6213" s="3" t="str">
        <f t="shared" si="3"/>
        <v>19</v>
      </c>
      <c r="E6213" s="13">
        <v>0.0</v>
      </c>
      <c r="F6213" s="14">
        <f>'Costo de tareas'!$B$15</f>
        <v>0.1964027778</v>
      </c>
      <c r="G6213" s="15">
        <f>'Producción diaria'!$T$3*$L$2*$M$2*$N$2*E6213*1000/'Costo de tareas'!$B$14</f>
        <v>0</v>
      </c>
      <c r="H6213" s="16">
        <f>IF(G6213 &gt; 'Costo de tareas'!$B$13, 'Costo de tareas'!$B$13, IF(G6213 &lt; 'Costo de tareas'!$B$13*0.2, 0, 'Costo de tareas'!$B$13- G6213))</f>
        <v>0</v>
      </c>
      <c r="I6213" s="17">
        <f>IF(H6213=0,'Costo de tareas'!$B$13,'Costo de tareas'!$B$13-H6213)</f>
        <v>39.28055556</v>
      </c>
      <c r="J6213" s="2"/>
      <c r="K6213" s="2"/>
      <c r="P6213" s="2"/>
    </row>
    <row r="6214">
      <c r="A6214" s="3" t="s">
        <v>8073</v>
      </c>
      <c r="B6214" s="11" t="str">
        <f t="shared" si="1"/>
        <v>20220916</v>
      </c>
      <c r="C6214" s="12">
        <f t="shared" si="2"/>
        <v>44820</v>
      </c>
      <c r="D6214" s="3" t="str">
        <f t="shared" si="3"/>
        <v>20</v>
      </c>
      <c r="E6214" s="13">
        <v>0.0</v>
      </c>
      <c r="F6214" s="14">
        <f>'Costo de tareas'!$B$15</f>
        <v>0.1964027778</v>
      </c>
      <c r="G6214" s="15">
        <f>'Producción diaria'!$T$3*$L$2*$M$2*$N$2*E6214*1000/'Costo de tareas'!$B$14</f>
        <v>0</v>
      </c>
      <c r="H6214" s="16">
        <f>IF(G6214 &gt; 'Costo de tareas'!$B$13, 'Costo de tareas'!$B$13, IF(G6214 &lt; 'Costo de tareas'!$B$13*0.2, 0, 'Costo de tareas'!$B$13- G6214))</f>
        <v>0</v>
      </c>
      <c r="I6214" s="17">
        <f>IF(H6214=0,'Costo de tareas'!$B$13,'Costo de tareas'!$B$13-H6214)</f>
        <v>39.28055556</v>
      </c>
      <c r="J6214" s="2"/>
      <c r="K6214" s="2"/>
      <c r="P6214" s="2"/>
    </row>
    <row r="6215">
      <c r="A6215" s="3" t="s">
        <v>8074</v>
      </c>
      <c r="B6215" s="11" t="str">
        <f t="shared" si="1"/>
        <v>20220916</v>
      </c>
      <c r="C6215" s="12">
        <f t="shared" si="2"/>
        <v>44820</v>
      </c>
      <c r="D6215" s="3" t="str">
        <f t="shared" si="3"/>
        <v>21</v>
      </c>
      <c r="E6215" s="13">
        <v>0.0</v>
      </c>
      <c r="F6215" s="14">
        <f>'Costo de tareas'!$B$15</f>
        <v>0.1964027778</v>
      </c>
      <c r="G6215" s="15">
        <f>'Producción diaria'!$T$3*$L$2*$M$2*$N$2*E6215*1000/'Costo de tareas'!$B$14</f>
        <v>0</v>
      </c>
      <c r="H6215" s="16">
        <f>IF(G6215 &gt; 'Costo de tareas'!$B$13, 'Costo de tareas'!$B$13, IF(G6215 &lt; 'Costo de tareas'!$B$13*0.2, 0, 'Costo de tareas'!$B$13- G6215))</f>
        <v>0</v>
      </c>
      <c r="I6215" s="17">
        <f>IF(H6215=0,'Costo de tareas'!$B$13,'Costo de tareas'!$B$13-H6215)</f>
        <v>39.28055556</v>
      </c>
      <c r="J6215" s="2"/>
      <c r="K6215" s="2"/>
      <c r="P6215" s="2"/>
    </row>
    <row r="6216">
      <c r="A6216" s="3" t="s">
        <v>8075</v>
      </c>
      <c r="B6216" s="11" t="str">
        <f t="shared" si="1"/>
        <v>20220916</v>
      </c>
      <c r="C6216" s="12">
        <f t="shared" si="2"/>
        <v>44820</v>
      </c>
      <c r="D6216" s="3" t="str">
        <f t="shared" si="3"/>
        <v>22</v>
      </c>
      <c r="E6216" s="13">
        <v>0.0</v>
      </c>
      <c r="F6216" s="14">
        <f>'Costo de tareas'!$B$15</f>
        <v>0.1964027778</v>
      </c>
      <c r="G6216" s="15">
        <f>'Producción diaria'!$T$3*$L$2*$M$2*$N$2*E6216*1000/'Costo de tareas'!$B$14</f>
        <v>0</v>
      </c>
      <c r="H6216" s="16">
        <f>IF(G6216 &gt; 'Costo de tareas'!$B$13, 'Costo de tareas'!$B$13, IF(G6216 &lt; 'Costo de tareas'!$B$13*0.2, 0, 'Costo de tareas'!$B$13- G6216))</f>
        <v>0</v>
      </c>
      <c r="I6216" s="17">
        <f>IF(H6216=0,'Costo de tareas'!$B$13,'Costo de tareas'!$B$13-H6216)</f>
        <v>39.28055556</v>
      </c>
      <c r="J6216" s="2"/>
      <c r="K6216" s="2"/>
      <c r="P6216" s="2"/>
    </row>
    <row r="6217">
      <c r="A6217" s="3" t="s">
        <v>8076</v>
      </c>
      <c r="B6217" s="11" t="str">
        <f t="shared" si="1"/>
        <v>20220916</v>
      </c>
      <c r="C6217" s="12">
        <f t="shared" si="2"/>
        <v>44820</v>
      </c>
      <c r="D6217" s="3" t="str">
        <f t="shared" si="3"/>
        <v>23</v>
      </c>
      <c r="E6217" s="13">
        <v>0.0</v>
      </c>
      <c r="F6217" s="14">
        <f>'Costo de tareas'!$B$15</f>
        <v>0.1964027778</v>
      </c>
      <c r="G6217" s="15">
        <f>'Producción diaria'!$T$3*$L$2*$M$2*$N$2*E6217*1000/'Costo de tareas'!$B$14</f>
        <v>0</v>
      </c>
      <c r="H6217" s="16">
        <f>IF(G6217 &gt; 'Costo de tareas'!$B$13, 'Costo de tareas'!$B$13, IF(G6217 &lt; 'Costo de tareas'!$B$13*0.2, 0, 'Costo de tareas'!$B$13- G6217))</f>
        <v>0</v>
      </c>
      <c r="I6217" s="17">
        <f>IF(H6217=0,'Costo de tareas'!$B$13,'Costo de tareas'!$B$13-H6217)</f>
        <v>39.28055556</v>
      </c>
      <c r="J6217" s="2"/>
      <c r="K6217" s="2"/>
      <c r="P6217" s="2"/>
    </row>
    <row r="6218">
      <c r="A6218" s="3" t="s">
        <v>8077</v>
      </c>
      <c r="B6218" s="11" t="str">
        <f t="shared" si="1"/>
        <v>20220917</v>
      </c>
      <c r="C6218" s="12">
        <f t="shared" si="2"/>
        <v>44821</v>
      </c>
      <c r="D6218" s="3" t="str">
        <f t="shared" si="3"/>
        <v>00</v>
      </c>
      <c r="E6218" s="13">
        <v>0.0</v>
      </c>
      <c r="F6218" s="14">
        <f>'Costo de tareas'!$B$15</f>
        <v>0.1964027778</v>
      </c>
      <c r="G6218" s="15">
        <f>'Producción diaria'!$T$3*$L$2*$M$2*$N$2*E6218*1000/'Costo de tareas'!$B$14</f>
        <v>0</v>
      </c>
      <c r="H6218" s="16">
        <f>IF(G6218 &gt; 'Costo de tareas'!$B$13, 'Costo de tareas'!$B$13, IF(G6218 &lt; 'Costo de tareas'!$B$13*0.2, 0, 'Costo de tareas'!$B$13- G6218))</f>
        <v>0</v>
      </c>
      <c r="I6218" s="17">
        <f>IF(H6218=0,'Costo de tareas'!$B$13,'Costo de tareas'!$B$13-H6218)</f>
        <v>39.28055556</v>
      </c>
      <c r="J6218" s="2"/>
      <c r="K6218" s="2"/>
      <c r="P6218" s="2"/>
    </row>
    <row r="6219">
      <c r="A6219" s="3" t="s">
        <v>8078</v>
      </c>
      <c r="B6219" s="11" t="str">
        <f t="shared" si="1"/>
        <v>20220917</v>
      </c>
      <c r="C6219" s="12">
        <f t="shared" si="2"/>
        <v>44821</v>
      </c>
      <c r="D6219" s="3" t="str">
        <f t="shared" si="3"/>
        <v>01</v>
      </c>
      <c r="E6219" s="13">
        <v>0.0</v>
      </c>
      <c r="F6219" s="14">
        <f>'Costo de tareas'!$B$15</f>
        <v>0.1964027778</v>
      </c>
      <c r="G6219" s="15">
        <f>'Producción diaria'!$T$3*$L$2*$M$2*$N$2*E6219*1000/'Costo de tareas'!$B$14</f>
        <v>0</v>
      </c>
      <c r="H6219" s="16">
        <f>IF(G6219 &gt; 'Costo de tareas'!$B$13, 'Costo de tareas'!$B$13, IF(G6219 &lt; 'Costo de tareas'!$B$13*0.2, 0, 'Costo de tareas'!$B$13- G6219))</f>
        <v>0</v>
      </c>
      <c r="I6219" s="17">
        <f>IF(H6219=0,'Costo de tareas'!$B$13,'Costo de tareas'!$B$13-H6219)</f>
        <v>39.28055556</v>
      </c>
      <c r="J6219" s="2"/>
      <c r="K6219" s="2"/>
      <c r="P6219" s="2"/>
    </row>
    <row r="6220">
      <c r="A6220" s="3" t="s">
        <v>8079</v>
      </c>
      <c r="B6220" s="11" t="str">
        <f t="shared" si="1"/>
        <v>20220917</v>
      </c>
      <c r="C6220" s="12">
        <f t="shared" si="2"/>
        <v>44821</v>
      </c>
      <c r="D6220" s="3" t="str">
        <f t="shared" si="3"/>
        <v>02</v>
      </c>
      <c r="E6220" s="13">
        <v>0.0</v>
      </c>
      <c r="F6220" s="14">
        <f>'Costo de tareas'!$B$15</f>
        <v>0.1964027778</v>
      </c>
      <c r="G6220" s="15">
        <f>'Producción diaria'!$T$3*$L$2*$M$2*$N$2*E6220*1000/'Costo de tareas'!$B$14</f>
        <v>0</v>
      </c>
      <c r="H6220" s="16">
        <f>IF(G6220 &gt; 'Costo de tareas'!$B$13, 'Costo de tareas'!$B$13, IF(G6220 &lt; 'Costo de tareas'!$B$13*0.2, 0, 'Costo de tareas'!$B$13- G6220))</f>
        <v>0</v>
      </c>
      <c r="I6220" s="17">
        <f>IF(H6220=0,'Costo de tareas'!$B$13,'Costo de tareas'!$B$13-H6220)</f>
        <v>39.28055556</v>
      </c>
      <c r="J6220" s="2"/>
      <c r="K6220" s="2"/>
      <c r="P6220" s="2"/>
    </row>
    <row r="6221">
      <c r="A6221" s="3" t="s">
        <v>8080</v>
      </c>
      <c r="B6221" s="11" t="str">
        <f t="shared" si="1"/>
        <v>20220917</v>
      </c>
      <c r="C6221" s="12">
        <f t="shared" si="2"/>
        <v>44821</v>
      </c>
      <c r="D6221" s="3" t="str">
        <f t="shared" si="3"/>
        <v>03</v>
      </c>
      <c r="E6221" s="13">
        <v>0.0</v>
      </c>
      <c r="F6221" s="14">
        <f>'Costo de tareas'!$B$15</f>
        <v>0.1964027778</v>
      </c>
      <c r="G6221" s="15">
        <f>'Producción diaria'!$T$3*$L$2*$M$2*$N$2*E6221*1000/'Costo de tareas'!$B$14</f>
        <v>0</v>
      </c>
      <c r="H6221" s="16">
        <f>IF(G6221 &gt; 'Costo de tareas'!$B$13, 'Costo de tareas'!$B$13, IF(G6221 &lt; 'Costo de tareas'!$B$13*0.2, 0, 'Costo de tareas'!$B$13- G6221))</f>
        <v>0</v>
      </c>
      <c r="I6221" s="17">
        <f>IF(H6221=0,'Costo de tareas'!$B$13,'Costo de tareas'!$B$13-H6221)</f>
        <v>39.28055556</v>
      </c>
      <c r="J6221" s="2"/>
      <c r="K6221" s="2"/>
      <c r="P6221" s="2"/>
    </row>
    <row r="6222">
      <c r="A6222" s="3" t="s">
        <v>8081</v>
      </c>
      <c r="B6222" s="11" t="str">
        <f t="shared" si="1"/>
        <v>20220917</v>
      </c>
      <c r="C6222" s="12">
        <f t="shared" si="2"/>
        <v>44821</v>
      </c>
      <c r="D6222" s="3" t="str">
        <f t="shared" si="3"/>
        <v>04</v>
      </c>
      <c r="E6222" s="13">
        <v>0.0</v>
      </c>
      <c r="F6222" s="14">
        <f>'Costo de tareas'!$B$15</f>
        <v>0.1964027778</v>
      </c>
      <c r="G6222" s="15">
        <f>'Producción diaria'!$T$3*$L$2*$M$2*$N$2*E6222*1000/'Costo de tareas'!$B$14</f>
        <v>0</v>
      </c>
      <c r="H6222" s="16">
        <f>IF(G6222 &gt; 'Costo de tareas'!$B$13, 'Costo de tareas'!$B$13, IF(G6222 &lt; 'Costo de tareas'!$B$13*0.2, 0, 'Costo de tareas'!$B$13- G6222))</f>
        <v>0</v>
      </c>
      <c r="I6222" s="17">
        <f>IF(H6222=0,'Costo de tareas'!$B$13,'Costo de tareas'!$B$13-H6222)</f>
        <v>39.28055556</v>
      </c>
      <c r="J6222" s="2"/>
      <c r="K6222" s="2"/>
      <c r="P6222" s="2"/>
    </row>
    <row r="6223">
      <c r="A6223" s="3" t="s">
        <v>8082</v>
      </c>
      <c r="B6223" s="11" t="str">
        <f t="shared" si="1"/>
        <v>20220917</v>
      </c>
      <c r="C6223" s="12">
        <f t="shared" si="2"/>
        <v>44821</v>
      </c>
      <c r="D6223" s="3" t="str">
        <f t="shared" si="3"/>
        <v>05</v>
      </c>
      <c r="E6223" s="13">
        <v>0.0</v>
      </c>
      <c r="F6223" s="14">
        <f>'Costo de tareas'!$B$15</f>
        <v>0.1964027778</v>
      </c>
      <c r="G6223" s="15">
        <f>'Producción diaria'!$T$3*$L$2*$M$2*$N$2*E6223*1000/'Costo de tareas'!$B$14</f>
        <v>0</v>
      </c>
      <c r="H6223" s="16">
        <f>IF(G6223 &gt; 'Costo de tareas'!$B$13, 'Costo de tareas'!$B$13, IF(G6223 &lt; 'Costo de tareas'!$B$13*0.2, 0, 'Costo de tareas'!$B$13- G6223))</f>
        <v>0</v>
      </c>
      <c r="I6223" s="17">
        <f>IF(H6223=0,'Costo de tareas'!$B$13,'Costo de tareas'!$B$13-H6223)</f>
        <v>39.28055556</v>
      </c>
      <c r="J6223" s="2"/>
      <c r="K6223" s="2"/>
      <c r="P6223" s="2"/>
    </row>
    <row r="6224">
      <c r="A6224" s="3" t="s">
        <v>8083</v>
      </c>
      <c r="B6224" s="11" t="str">
        <f t="shared" si="1"/>
        <v>20220917</v>
      </c>
      <c r="C6224" s="12">
        <f t="shared" si="2"/>
        <v>44821</v>
      </c>
      <c r="D6224" s="3" t="str">
        <f t="shared" si="3"/>
        <v>06</v>
      </c>
      <c r="E6224" s="13">
        <v>4.0</v>
      </c>
      <c r="F6224" s="14">
        <f>'Costo de tareas'!$B$15</f>
        <v>0.1964027778</v>
      </c>
      <c r="G6224" s="15">
        <f>'Producción diaria'!$T$3*$L$2*$M$2*$N$2*E6224*1000/'Costo de tareas'!$B$14</f>
        <v>6.014247741</v>
      </c>
      <c r="H6224" s="16">
        <f>IF(G6224 &gt; 'Costo de tareas'!$B$13, 'Costo de tareas'!$B$13, IF(G6224 &lt; 'Costo de tareas'!$B$13*0.2, 0, 'Costo de tareas'!$B$13- G6224))</f>
        <v>0</v>
      </c>
      <c r="I6224" s="17">
        <f>IF(H6224=0,'Costo de tareas'!$B$13,'Costo de tareas'!$B$13-H6224)</f>
        <v>39.28055556</v>
      </c>
      <c r="J6224" s="2"/>
      <c r="K6224" s="2"/>
      <c r="P6224" s="2"/>
    </row>
    <row r="6225">
      <c r="A6225" s="3" t="s">
        <v>8084</v>
      </c>
      <c r="B6225" s="11" t="str">
        <f t="shared" si="1"/>
        <v>20220917</v>
      </c>
      <c r="C6225" s="12">
        <f t="shared" si="2"/>
        <v>44821</v>
      </c>
      <c r="D6225" s="3" t="str">
        <f t="shared" si="3"/>
        <v>07</v>
      </c>
      <c r="E6225" s="13">
        <v>177.0</v>
      </c>
      <c r="F6225" s="14">
        <f>'Costo de tareas'!$B$15</f>
        <v>0.1964027778</v>
      </c>
      <c r="G6225" s="15">
        <f>'Producción diaria'!$T$3*$L$2*$M$2*$N$2*E6225*1000/'Costo de tareas'!$B$14</f>
        <v>266.1304625</v>
      </c>
      <c r="H6225" s="16">
        <f>IF(G6225 &gt; 'Costo de tareas'!$B$13, 'Costo de tareas'!$B$13, IF(G6225 &lt; 'Costo de tareas'!$B$13*0.2, 0, 'Costo de tareas'!$B$13- G6225))</f>
        <v>39.28055556</v>
      </c>
      <c r="I6225" s="17">
        <f>IF(H6225=0,'Costo de tareas'!$B$13,'Costo de tareas'!$B$13-H6225)</f>
        <v>0</v>
      </c>
      <c r="J6225" s="2"/>
      <c r="K6225" s="2"/>
      <c r="P6225" s="2"/>
    </row>
    <row r="6226">
      <c r="A6226" s="3" t="s">
        <v>8085</v>
      </c>
      <c r="B6226" s="11" t="str">
        <f t="shared" si="1"/>
        <v>20220917</v>
      </c>
      <c r="C6226" s="12">
        <f t="shared" si="2"/>
        <v>44821</v>
      </c>
      <c r="D6226" s="3" t="str">
        <f t="shared" si="3"/>
        <v>08</v>
      </c>
      <c r="E6226" s="13">
        <v>38.0</v>
      </c>
      <c r="F6226" s="14">
        <f>'Costo de tareas'!$B$15</f>
        <v>0.1964027778</v>
      </c>
      <c r="G6226" s="15">
        <f>'Producción diaria'!$T$3*$L$2*$M$2*$N$2*E6226*1000/'Costo de tareas'!$B$14</f>
        <v>57.13535354</v>
      </c>
      <c r="H6226" s="16">
        <f>IF(G6226 &gt; 'Costo de tareas'!$B$13, 'Costo de tareas'!$B$13, IF(G6226 &lt; 'Costo de tareas'!$B$13*0.2, 0, 'Costo de tareas'!$B$13- G6226))</f>
        <v>39.28055556</v>
      </c>
      <c r="I6226" s="17">
        <f>IF(H6226=0,'Costo de tareas'!$B$13,'Costo de tareas'!$B$13-H6226)</f>
        <v>0</v>
      </c>
      <c r="J6226" s="2"/>
      <c r="K6226" s="2"/>
      <c r="P6226" s="2"/>
    </row>
    <row r="6227">
      <c r="A6227" s="3" t="s">
        <v>8086</v>
      </c>
      <c r="B6227" s="11" t="str">
        <f t="shared" si="1"/>
        <v>20220917</v>
      </c>
      <c r="C6227" s="12">
        <f t="shared" si="2"/>
        <v>44821</v>
      </c>
      <c r="D6227" s="3" t="str">
        <f t="shared" si="3"/>
        <v>09</v>
      </c>
      <c r="E6227" s="13">
        <v>564.0</v>
      </c>
      <c r="F6227" s="14">
        <f>'Costo de tareas'!$B$15</f>
        <v>0.1964027778</v>
      </c>
      <c r="G6227" s="15">
        <f>'Producción diaria'!$T$3*$L$2*$M$2*$N$2*E6227*1000/'Costo de tareas'!$B$14</f>
        <v>848.0089314</v>
      </c>
      <c r="H6227" s="16">
        <f>IF(G6227 &gt; 'Costo de tareas'!$B$13, 'Costo de tareas'!$B$13, IF(G6227 &lt; 'Costo de tareas'!$B$13*0.2, 0, 'Costo de tareas'!$B$13- G6227))</f>
        <v>39.28055556</v>
      </c>
      <c r="I6227" s="17">
        <f>IF(H6227=0,'Costo de tareas'!$B$13,'Costo de tareas'!$B$13-H6227)</f>
        <v>0</v>
      </c>
      <c r="J6227" s="2"/>
      <c r="K6227" s="2"/>
      <c r="P6227" s="2"/>
    </row>
    <row r="6228">
      <c r="A6228" s="3" t="s">
        <v>8087</v>
      </c>
      <c r="B6228" s="11" t="str">
        <f t="shared" si="1"/>
        <v>20220917</v>
      </c>
      <c r="C6228" s="12">
        <f t="shared" si="2"/>
        <v>44821</v>
      </c>
      <c r="D6228" s="3" t="str">
        <f t="shared" si="3"/>
        <v>10</v>
      </c>
      <c r="E6228" s="13">
        <v>709.0</v>
      </c>
      <c r="F6228" s="14">
        <f>'Costo de tareas'!$B$15</f>
        <v>0.1964027778</v>
      </c>
      <c r="G6228" s="15">
        <f>'Producción diaria'!$T$3*$L$2*$M$2*$N$2*E6228*1000/'Costo de tareas'!$B$14</f>
        <v>1066.025412</v>
      </c>
      <c r="H6228" s="16">
        <f>IF(G6228 &gt; 'Costo de tareas'!$B$13, 'Costo de tareas'!$B$13, IF(G6228 &lt; 'Costo de tareas'!$B$13*0.2, 0, 'Costo de tareas'!$B$13- G6228))</f>
        <v>39.28055556</v>
      </c>
      <c r="I6228" s="17">
        <f>IF(H6228=0,'Costo de tareas'!$B$13,'Costo de tareas'!$B$13-H6228)</f>
        <v>0</v>
      </c>
      <c r="J6228" s="2"/>
      <c r="K6228" s="2"/>
      <c r="P6228" s="2"/>
    </row>
    <row r="6229">
      <c r="A6229" s="3" t="s">
        <v>8088</v>
      </c>
      <c r="B6229" s="11" t="str">
        <f t="shared" si="1"/>
        <v>20220917</v>
      </c>
      <c r="C6229" s="12">
        <f t="shared" si="2"/>
        <v>44821</v>
      </c>
      <c r="D6229" s="3" t="str">
        <f t="shared" si="3"/>
        <v>11</v>
      </c>
      <c r="E6229" s="13">
        <v>78.0</v>
      </c>
      <c r="F6229" s="14">
        <f>'Costo de tareas'!$B$15</f>
        <v>0.1964027778</v>
      </c>
      <c r="G6229" s="15">
        <f>'Producción diaria'!$T$3*$L$2*$M$2*$N$2*E6229*1000/'Costo de tareas'!$B$14</f>
        <v>117.2778309</v>
      </c>
      <c r="H6229" s="16">
        <f>IF(G6229 &gt; 'Costo de tareas'!$B$13, 'Costo de tareas'!$B$13, IF(G6229 &lt; 'Costo de tareas'!$B$13*0.2, 0, 'Costo de tareas'!$B$13- G6229))</f>
        <v>39.28055556</v>
      </c>
      <c r="I6229" s="17">
        <f>IF(H6229=0,'Costo de tareas'!$B$13,'Costo de tareas'!$B$13-H6229)</f>
        <v>0</v>
      </c>
      <c r="J6229" s="2"/>
      <c r="K6229" s="2"/>
      <c r="P6229" s="2"/>
    </row>
    <row r="6230">
      <c r="A6230" s="3" t="s">
        <v>8089</v>
      </c>
      <c r="B6230" s="11" t="str">
        <f t="shared" si="1"/>
        <v>20220917</v>
      </c>
      <c r="C6230" s="12">
        <f t="shared" si="2"/>
        <v>44821</v>
      </c>
      <c r="D6230" s="3" t="str">
        <f t="shared" si="3"/>
        <v>12</v>
      </c>
      <c r="E6230" s="13">
        <v>811.0</v>
      </c>
      <c r="F6230" s="14">
        <f>'Costo de tareas'!$B$15</f>
        <v>0.1964027778</v>
      </c>
      <c r="G6230" s="15">
        <f>'Producción diaria'!$T$3*$L$2*$M$2*$N$2*E6230*1000/'Costo de tareas'!$B$14</f>
        <v>1219.388729</v>
      </c>
      <c r="H6230" s="16">
        <f>IF(G6230 &gt; 'Costo de tareas'!$B$13, 'Costo de tareas'!$B$13, IF(G6230 &lt; 'Costo de tareas'!$B$13*0.2, 0, 'Costo de tareas'!$B$13- G6230))</f>
        <v>39.28055556</v>
      </c>
      <c r="I6230" s="17">
        <f>IF(H6230=0,'Costo de tareas'!$B$13,'Costo de tareas'!$B$13-H6230)</f>
        <v>0</v>
      </c>
      <c r="J6230" s="2"/>
      <c r="K6230" s="2"/>
      <c r="P6230" s="2"/>
    </row>
    <row r="6231">
      <c r="A6231" s="3" t="s">
        <v>8091</v>
      </c>
      <c r="B6231" s="11" t="str">
        <f t="shared" si="1"/>
        <v>20220917</v>
      </c>
      <c r="C6231" s="12">
        <f t="shared" si="2"/>
        <v>44821</v>
      </c>
      <c r="D6231" s="3" t="str">
        <f t="shared" si="3"/>
        <v>13</v>
      </c>
      <c r="E6231" s="13">
        <v>793.0</v>
      </c>
      <c r="F6231" s="14">
        <f>'Costo de tareas'!$B$15</f>
        <v>0.1964027778</v>
      </c>
      <c r="G6231" s="15">
        <f>'Producción diaria'!$T$3*$L$2*$M$2*$N$2*E6231*1000/'Costo de tareas'!$B$14</f>
        <v>1192.324615</v>
      </c>
      <c r="H6231" s="16">
        <f>IF(G6231 &gt; 'Costo de tareas'!$B$13, 'Costo de tareas'!$B$13, IF(G6231 &lt; 'Costo de tareas'!$B$13*0.2, 0, 'Costo de tareas'!$B$13- G6231))</f>
        <v>39.28055556</v>
      </c>
      <c r="I6231" s="17">
        <f>IF(H6231=0,'Costo de tareas'!$B$13,'Costo de tareas'!$B$13-H6231)</f>
        <v>0</v>
      </c>
      <c r="J6231" s="2"/>
      <c r="K6231" s="2"/>
      <c r="P6231" s="2"/>
    </row>
    <row r="6232">
      <c r="A6232" s="3" t="s">
        <v>8092</v>
      </c>
      <c r="B6232" s="11" t="str">
        <f t="shared" si="1"/>
        <v>20220917</v>
      </c>
      <c r="C6232" s="12">
        <f t="shared" si="2"/>
        <v>44821</v>
      </c>
      <c r="D6232" s="3" t="str">
        <f t="shared" si="3"/>
        <v>14</v>
      </c>
      <c r="E6232" s="13">
        <v>663.0</v>
      </c>
      <c r="F6232" s="14">
        <f>'Costo de tareas'!$B$15</f>
        <v>0.1964027778</v>
      </c>
      <c r="G6232" s="15">
        <f>'Producción diaria'!$T$3*$L$2*$M$2*$N$2*E6232*1000/'Costo de tareas'!$B$14</f>
        <v>996.861563</v>
      </c>
      <c r="H6232" s="16">
        <f>IF(G6232 &gt; 'Costo de tareas'!$B$13, 'Costo de tareas'!$B$13, IF(G6232 &lt; 'Costo de tareas'!$B$13*0.2, 0, 'Costo de tareas'!$B$13- G6232))</f>
        <v>39.28055556</v>
      </c>
      <c r="I6232" s="17">
        <f>IF(H6232=0,'Costo de tareas'!$B$13,'Costo de tareas'!$B$13-H6232)</f>
        <v>0</v>
      </c>
      <c r="J6232" s="2"/>
      <c r="K6232" s="2"/>
      <c r="P6232" s="2"/>
    </row>
    <row r="6233">
      <c r="A6233" s="3" t="s">
        <v>8094</v>
      </c>
      <c r="B6233" s="11" t="str">
        <f t="shared" si="1"/>
        <v>20220917</v>
      </c>
      <c r="C6233" s="12">
        <f t="shared" si="2"/>
        <v>44821</v>
      </c>
      <c r="D6233" s="3" t="str">
        <f t="shared" si="3"/>
        <v>15</v>
      </c>
      <c r="E6233" s="13">
        <v>54.0</v>
      </c>
      <c r="F6233" s="14">
        <f>'Costo de tareas'!$B$15</f>
        <v>0.1964027778</v>
      </c>
      <c r="G6233" s="15">
        <f>'Producción diaria'!$T$3*$L$2*$M$2*$N$2*E6233*1000/'Costo de tareas'!$B$14</f>
        <v>81.1923445</v>
      </c>
      <c r="H6233" s="16">
        <f>IF(G6233 &gt; 'Costo de tareas'!$B$13, 'Costo de tareas'!$B$13, IF(G6233 &lt; 'Costo de tareas'!$B$13*0.2, 0, 'Costo de tareas'!$B$13- G6233))</f>
        <v>39.28055556</v>
      </c>
      <c r="I6233" s="17">
        <f>IF(H6233=0,'Costo de tareas'!$B$13,'Costo de tareas'!$B$13-H6233)</f>
        <v>0</v>
      </c>
      <c r="J6233" s="2"/>
      <c r="K6233" s="2"/>
      <c r="P6233" s="2"/>
    </row>
    <row r="6234">
      <c r="A6234" s="3" t="s">
        <v>8096</v>
      </c>
      <c r="B6234" s="11" t="str">
        <f t="shared" si="1"/>
        <v>20220917</v>
      </c>
      <c r="C6234" s="12">
        <f t="shared" si="2"/>
        <v>44821</v>
      </c>
      <c r="D6234" s="3" t="str">
        <f t="shared" si="3"/>
        <v>16</v>
      </c>
      <c r="E6234" s="13">
        <v>373.0</v>
      </c>
      <c r="F6234" s="14">
        <f>'Costo de tareas'!$B$15</f>
        <v>0.1964027778</v>
      </c>
      <c r="G6234" s="15">
        <f>'Producción diaria'!$T$3*$L$2*$M$2*$N$2*E6234*1000/'Costo de tareas'!$B$14</f>
        <v>560.8286018</v>
      </c>
      <c r="H6234" s="16">
        <f>IF(G6234 &gt; 'Costo de tareas'!$B$13, 'Costo de tareas'!$B$13, IF(G6234 &lt; 'Costo de tareas'!$B$13*0.2, 0, 'Costo de tareas'!$B$13- G6234))</f>
        <v>39.28055556</v>
      </c>
      <c r="I6234" s="17">
        <f>IF(H6234=0,'Costo de tareas'!$B$13,'Costo de tareas'!$B$13-H6234)</f>
        <v>0</v>
      </c>
      <c r="J6234" s="2"/>
      <c r="K6234" s="2"/>
      <c r="P6234" s="2"/>
    </row>
    <row r="6235">
      <c r="A6235" s="3" t="s">
        <v>8098</v>
      </c>
      <c r="B6235" s="11" t="str">
        <f t="shared" si="1"/>
        <v>20220917</v>
      </c>
      <c r="C6235" s="12">
        <f t="shared" si="2"/>
        <v>44821</v>
      </c>
      <c r="D6235" s="3" t="str">
        <f t="shared" si="3"/>
        <v>17</v>
      </c>
      <c r="E6235" s="13">
        <v>163.0</v>
      </c>
      <c r="F6235" s="14">
        <f>'Costo de tareas'!$B$15</f>
        <v>0.1964027778</v>
      </c>
      <c r="G6235" s="15">
        <f>'Producción diaria'!$T$3*$L$2*$M$2*$N$2*E6235*1000/'Costo de tareas'!$B$14</f>
        <v>245.0805954</v>
      </c>
      <c r="H6235" s="16">
        <f>IF(G6235 &gt; 'Costo de tareas'!$B$13, 'Costo de tareas'!$B$13, IF(G6235 &lt; 'Costo de tareas'!$B$13*0.2, 0, 'Costo de tareas'!$B$13- G6235))</f>
        <v>39.28055556</v>
      </c>
      <c r="I6235" s="17">
        <f>IF(H6235=0,'Costo de tareas'!$B$13,'Costo de tareas'!$B$13-H6235)</f>
        <v>0</v>
      </c>
      <c r="J6235" s="2"/>
      <c r="K6235" s="2"/>
      <c r="P6235" s="2"/>
    </row>
    <row r="6236">
      <c r="A6236" s="3" t="s">
        <v>8100</v>
      </c>
      <c r="B6236" s="11" t="str">
        <f t="shared" si="1"/>
        <v>20220917</v>
      </c>
      <c r="C6236" s="12">
        <f t="shared" si="2"/>
        <v>44821</v>
      </c>
      <c r="D6236" s="3" t="str">
        <f t="shared" si="3"/>
        <v>18</v>
      </c>
      <c r="E6236" s="13">
        <v>3.0</v>
      </c>
      <c r="F6236" s="14">
        <f>'Costo de tareas'!$B$15</f>
        <v>0.1964027778</v>
      </c>
      <c r="G6236" s="15">
        <f>'Producción diaria'!$T$3*$L$2*$M$2*$N$2*E6236*1000/'Costo de tareas'!$B$14</f>
        <v>4.510685805</v>
      </c>
      <c r="H6236" s="16">
        <f>IF(G6236 &gt; 'Costo de tareas'!$B$13, 'Costo de tareas'!$B$13, IF(G6236 &lt; 'Costo de tareas'!$B$13*0.2, 0, 'Costo de tareas'!$B$13- G6236))</f>
        <v>0</v>
      </c>
      <c r="I6236" s="17">
        <f>IF(H6236=0,'Costo de tareas'!$B$13,'Costo de tareas'!$B$13-H6236)</f>
        <v>39.28055556</v>
      </c>
      <c r="J6236" s="2"/>
      <c r="K6236" s="2"/>
      <c r="P6236" s="2"/>
    </row>
    <row r="6237">
      <c r="A6237" s="3" t="s">
        <v>8101</v>
      </c>
      <c r="B6237" s="11" t="str">
        <f t="shared" si="1"/>
        <v>20220917</v>
      </c>
      <c r="C6237" s="12">
        <f t="shared" si="2"/>
        <v>44821</v>
      </c>
      <c r="D6237" s="3" t="str">
        <f t="shared" si="3"/>
        <v>19</v>
      </c>
      <c r="E6237" s="13">
        <v>0.0</v>
      </c>
      <c r="F6237" s="14">
        <f>'Costo de tareas'!$B$15</f>
        <v>0.1964027778</v>
      </c>
      <c r="G6237" s="15">
        <f>'Producción diaria'!$T$3*$L$2*$M$2*$N$2*E6237*1000/'Costo de tareas'!$B$14</f>
        <v>0</v>
      </c>
      <c r="H6237" s="16">
        <f>IF(G6237 &gt; 'Costo de tareas'!$B$13, 'Costo de tareas'!$B$13, IF(G6237 &lt; 'Costo de tareas'!$B$13*0.2, 0, 'Costo de tareas'!$B$13- G6237))</f>
        <v>0</v>
      </c>
      <c r="I6237" s="17">
        <f>IF(H6237=0,'Costo de tareas'!$B$13,'Costo de tareas'!$B$13-H6237)</f>
        <v>39.28055556</v>
      </c>
      <c r="J6237" s="2"/>
      <c r="K6237" s="2"/>
      <c r="P6237" s="2"/>
    </row>
    <row r="6238">
      <c r="A6238" s="3" t="s">
        <v>8102</v>
      </c>
      <c r="B6238" s="11" t="str">
        <f t="shared" si="1"/>
        <v>20220917</v>
      </c>
      <c r="C6238" s="12">
        <f t="shared" si="2"/>
        <v>44821</v>
      </c>
      <c r="D6238" s="3" t="str">
        <f t="shared" si="3"/>
        <v>20</v>
      </c>
      <c r="E6238" s="13">
        <v>0.0</v>
      </c>
      <c r="F6238" s="14">
        <f>'Costo de tareas'!$B$15</f>
        <v>0.1964027778</v>
      </c>
      <c r="G6238" s="15">
        <f>'Producción diaria'!$T$3*$L$2*$M$2*$N$2*E6238*1000/'Costo de tareas'!$B$14</f>
        <v>0</v>
      </c>
      <c r="H6238" s="16">
        <f>IF(G6238 &gt; 'Costo de tareas'!$B$13, 'Costo de tareas'!$B$13, IF(G6238 &lt; 'Costo de tareas'!$B$13*0.2, 0, 'Costo de tareas'!$B$13- G6238))</f>
        <v>0</v>
      </c>
      <c r="I6238" s="17">
        <f>IF(H6238=0,'Costo de tareas'!$B$13,'Costo de tareas'!$B$13-H6238)</f>
        <v>39.28055556</v>
      </c>
      <c r="J6238" s="2"/>
      <c r="K6238" s="2"/>
      <c r="P6238" s="2"/>
    </row>
    <row r="6239">
      <c r="A6239" s="3" t="s">
        <v>8103</v>
      </c>
      <c r="B6239" s="11" t="str">
        <f t="shared" si="1"/>
        <v>20220917</v>
      </c>
      <c r="C6239" s="12">
        <f t="shared" si="2"/>
        <v>44821</v>
      </c>
      <c r="D6239" s="3" t="str">
        <f t="shared" si="3"/>
        <v>21</v>
      </c>
      <c r="E6239" s="13">
        <v>0.0</v>
      </c>
      <c r="F6239" s="14">
        <f>'Costo de tareas'!$B$15</f>
        <v>0.1964027778</v>
      </c>
      <c r="G6239" s="15">
        <f>'Producción diaria'!$T$3*$L$2*$M$2*$N$2*E6239*1000/'Costo de tareas'!$B$14</f>
        <v>0</v>
      </c>
      <c r="H6239" s="16">
        <f>IF(G6239 &gt; 'Costo de tareas'!$B$13, 'Costo de tareas'!$B$13, IF(G6239 &lt; 'Costo de tareas'!$B$13*0.2, 0, 'Costo de tareas'!$B$13- G6239))</f>
        <v>0</v>
      </c>
      <c r="I6239" s="17">
        <f>IF(H6239=0,'Costo de tareas'!$B$13,'Costo de tareas'!$B$13-H6239)</f>
        <v>39.28055556</v>
      </c>
      <c r="J6239" s="2"/>
      <c r="K6239" s="2"/>
      <c r="P6239" s="2"/>
    </row>
    <row r="6240">
      <c r="A6240" s="3" t="s">
        <v>8104</v>
      </c>
      <c r="B6240" s="11" t="str">
        <f t="shared" si="1"/>
        <v>20220917</v>
      </c>
      <c r="C6240" s="12">
        <f t="shared" si="2"/>
        <v>44821</v>
      </c>
      <c r="D6240" s="3" t="str">
        <f t="shared" si="3"/>
        <v>22</v>
      </c>
      <c r="E6240" s="13">
        <v>0.0</v>
      </c>
      <c r="F6240" s="14">
        <f>'Costo de tareas'!$B$15</f>
        <v>0.1964027778</v>
      </c>
      <c r="G6240" s="15">
        <f>'Producción diaria'!$T$3*$L$2*$M$2*$N$2*E6240*1000/'Costo de tareas'!$B$14</f>
        <v>0</v>
      </c>
      <c r="H6240" s="16">
        <f>IF(G6240 &gt; 'Costo de tareas'!$B$13, 'Costo de tareas'!$B$13, IF(G6240 &lt; 'Costo de tareas'!$B$13*0.2, 0, 'Costo de tareas'!$B$13- G6240))</f>
        <v>0</v>
      </c>
      <c r="I6240" s="17">
        <f>IF(H6240=0,'Costo de tareas'!$B$13,'Costo de tareas'!$B$13-H6240)</f>
        <v>39.28055556</v>
      </c>
      <c r="J6240" s="2"/>
      <c r="K6240" s="2"/>
      <c r="P6240" s="2"/>
    </row>
    <row r="6241">
      <c r="A6241" s="3" t="s">
        <v>8105</v>
      </c>
      <c r="B6241" s="11" t="str">
        <f t="shared" si="1"/>
        <v>20220917</v>
      </c>
      <c r="C6241" s="12">
        <f t="shared" si="2"/>
        <v>44821</v>
      </c>
      <c r="D6241" s="3" t="str">
        <f t="shared" si="3"/>
        <v>23</v>
      </c>
      <c r="E6241" s="13">
        <v>0.0</v>
      </c>
      <c r="F6241" s="14">
        <f>'Costo de tareas'!$B$15</f>
        <v>0.1964027778</v>
      </c>
      <c r="G6241" s="15">
        <f>'Producción diaria'!$T$3*$L$2*$M$2*$N$2*E6241*1000/'Costo de tareas'!$B$14</f>
        <v>0</v>
      </c>
      <c r="H6241" s="16">
        <f>IF(G6241 &gt; 'Costo de tareas'!$B$13, 'Costo de tareas'!$B$13, IF(G6241 &lt; 'Costo de tareas'!$B$13*0.2, 0, 'Costo de tareas'!$B$13- G6241))</f>
        <v>0</v>
      </c>
      <c r="I6241" s="17">
        <f>IF(H6241=0,'Costo de tareas'!$B$13,'Costo de tareas'!$B$13-H6241)</f>
        <v>39.28055556</v>
      </c>
      <c r="J6241" s="2"/>
      <c r="K6241" s="2"/>
      <c r="P6241" s="2"/>
    </row>
    <row r="6242">
      <c r="A6242" s="3" t="s">
        <v>8106</v>
      </c>
      <c r="B6242" s="11" t="str">
        <f t="shared" si="1"/>
        <v>20220918</v>
      </c>
      <c r="C6242" s="12">
        <f t="shared" si="2"/>
        <v>44822</v>
      </c>
      <c r="D6242" s="3" t="str">
        <f t="shared" si="3"/>
        <v>00</v>
      </c>
      <c r="E6242" s="13">
        <v>0.0</v>
      </c>
      <c r="F6242" s="14">
        <f>'Costo de tareas'!$B$15</f>
        <v>0.1964027778</v>
      </c>
      <c r="G6242" s="15">
        <f>'Producción diaria'!$T$3*$L$2*$M$2*$N$2*E6242*1000/'Costo de tareas'!$B$14</f>
        <v>0</v>
      </c>
      <c r="H6242" s="16">
        <f>IF(G6242 &gt; 'Costo de tareas'!$B$13, 'Costo de tareas'!$B$13, IF(G6242 &lt; 'Costo de tareas'!$B$13*0.2, 0, 'Costo de tareas'!$B$13- G6242))</f>
        <v>0</v>
      </c>
      <c r="I6242" s="17">
        <f>IF(H6242=0,'Costo de tareas'!$B$13,'Costo de tareas'!$B$13-H6242)</f>
        <v>39.28055556</v>
      </c>
      <c r="J6242" s="2"/>
      <c r="K6242" s="2"/>
      <c r="P6242" s="2"/>
    </row>
    <row r="6243">
      <c r="A6243" s="3" t="s">
        <v>8107</v>
      </c>
      <c r="B6243" s="11" t="str">
        <f t="shared" si="1"/>
        <v>20220918</v>
      </c>
      <c r="C6243" s="12">
        <f t="shared" si="2"/>
        <v>44822</v>
      </c>
      <c r="D6243" s="3" t="str">
        <f t="shared" si="3"/>
        <v>01</v>
      </c>
      <c r="E6243" s="13">
        <v>0.0</v>
      </c>
      <c r="F6243" s="14">
        <f>'Costo de tareas'!$B$15</f>
        <v>0.1964027778</v>
      </c>
      <c r="G6243" s="15">
        <f>'Producción diaria'!$T$3*$L$2*$M$2*$N$2*E6243*1000/'Costo de tareas'!$B$14</f>
        <v>0</v>
      </c>
      <c r="H6243" s="16">
        <f>IF(G6243 &gt; 'Costo de tareas'!$B$13, 'Costo de tareas'!$B$13, IF(G6243 &lt; 'Costo de tareas'!$B$13*0.2, 0, 'Costo de tareas'!$B$13- G6243))</f>
        <v>0</v>
      </c>
      <c r="I6243" s="17">
        <f>IF(H6243=0,'Costo de tareas'!$B$13,'Costo de tareas'!$B$13-H6243)</f>
        <v>39.28055556</v>
      </c>
      <c r="J6243" s="2"/>
      <c r="K6243" s="2"/>
      <c r="P6243" s="2"/>
    </row>
    <row r="6244">
      <c r="A6244" s="3" t="s">
        <v>8108</v>
      </c>
      <c r="B6244" s="11" t="str">
        <f t="shared" si="1"/>
        <v>20220918</v>
      </c>
      <c r="C6244" s="12">
        <f t="shared" si="2"/>
        <v>44822</v>
      </c>
      <c r="D6244" s="3" t="str">
        <f t="shared" si="3"/>
        <v>02</v>
      </c>
      <c r="E6244" s="13">
        <v>0.0</v>
      </c>
      <c r="F6244" s="14">
        <f>'Costo de tareas'!$B$15</f>
        <v>0.1964027778</v>
      </c>
      <c r="G6244" s="15">
        <f>'Producción diaria'!$T$3*$L$2*$M$2*$N$2*E6244*1000/'Costo de tareas'!$B$14</f>
        <v>0</v>
      </c>
      <c r="H6244" s="16">
        <f>IF(G6244 &gt; 'Costo de tareas'!$B$13, 'Costo de tareas'!$B$13, IF(G6244 &lt; 'Costo de tareas'!$B$13*0.2, 0, 'Costo de tareas'!$B$13- G6244))</f>
        <v>0</v>
      </c>
      <c r="I6244" s="17">
        <f>IF(H6244=0,'Costo de tareas'!$B$13,'Costo de tareas'!$B$13-H6244)</f>
        <v>39.28055556</v>
      </c>
      <c r="J6244" s="2"/>
      <c r="K6244" s="2"/>
      <c r="P6244" s="2"/>
    </row>
    <row r="6245">
      <c r="A6245" s="3" t="s">
        <v>8110</v>
      </c>
      <c r="B6245" s="11" t="str">
        <f t="shared" si="1"/>
        <v>20220918</v>
      </c>
      <c r="C6245" s="12">
        <f t="shared" si="2"/>
        <v>44822</v>
      </c>
      <c r="D6245" s="3" t="str">
        <f t="shared" si="3"/>
        <v>03</v>
      </c>
      <c r="E6245" s="13">
        <v>0.0</v>
      </c>
      <c r="F6245" s="14">
        <f>'Costo de tareas'!$B$15</f>
        <v>0.1964027778</v>
      </c>
      <c r="G6245" s="15">
        <f>'Producción diaria'!$T$3*$L$2*$M$2*$N$2*E6245*1000/'Costo de tareas'!$B$14</f>
        <v>0</v>
      </c>
      <c r="H6245" s="16">
        <f>IF(G6245 &gt; 'Costo de tareas'!$B$13, 'Costo de tareas'!$B$13, IF(G6245 &lt; 'Costo de tareas'!$B$13*0.2, 0, 'Costo de tareas'!$B$13- G6245))</f>
        <v>0</v>
      </c>
      <c r="I6245" s="17">
        <f>IF(H6245=0,'Costo de tareas'!$B$13,'Costo de tareas'!$B$13-H6245)</f>
        <v>39.28055556</v>
      </c>
      <c r="J6245" s="2"/>
      <c r="K6245" s="2"/>
      <c r="P6245" s="2"/>
    </row>
    <row r="6246">
      <c r="A6246" s="3" t="s">
        <v>8111</v>
      </c>
      <c r="B6246" s="11" t="str">
        <f t="shared" si="1"/>
        <v>20220918</v>
      </c>
      <c r="C6246" s="12">
        <f t="shared" si="2"/>
        <v>44822</v>
      </c>
      <c r="D6246" s="3" t="str">
        <f t="shared" si="3"/>
        <v>04</v>
      </c>
      <c r="E6246" s="13">
        <v>0.0</v>
      </c>
      <c r="F6246" s="14">
        <f>'Costo de tareas'!$B$15</f>
        <v>0.1964027778</v>
      </c>
      <c r="G6246" s="15">
        <f>'Producción diaria'!$T$3*$L$2*$M$2*$N$2*E6246*1000/'Costo de tareas'!$B$14</f>
        <v>0</v>
      </c>
      <c r="H6246" s="16">
        <f>IF(G6246 &gt; 'Costo de tareas'!$B$13, 'Costo de tareas'!$B$13, IF(G6246 &lt; 'Costo de tareas'!$B$13*0.2, 0, 'Costo de tareas'!$B$13- G6246))</f>
        <v>0</v>
      </c>
      <c r="I6246" s="17">
        <f>IF(H6246=0,'Costo de tareas'!$B$13,'Costo de tareas'!$B$13-H6246)</f>
        <v>39.28055556</v>
      </c>
      <c r="J6246" s="2"/>
      <c r="K6246" s="2"/>
      <c r="P6246" s="2"/>
    </row>
    <row r="6247">
      <c r="A6247" s="3" t="s">
        <v>8112</v>
      </c>
      <c r="B6247" s="11" t="str">
        <f t="shared" si="1"/>
        <v>20220918</v>
      </c>
      <c r="C6247" s="12">
        <f t="shared" si="2"/>
        <v>44822</v>
      </c>
      <c r="D6247" s="3" t="str">
        <f t="shared" si="3"/>
        <v>05</v>
      </c>
      <c r="E6247" s="13">
        <v>0.0</v>
      </c>
      <c r="F6247" s="14">
        <f>'Costo de tareas'!$B$15</f>
        <v>0.1964027778</v>
      </c>
      <c r="G6247" s="15">
        <f>'Producción diaria'!$T$3*$L$2*$M$2*$N$2*E6247*1000/'Costo de tareas'!$B$14</f>
        <v>0</v>
      </c>
      <c r="H6247" s="16">
        <f>IF(G6247 &gt; 'Costo de tareas'!$B$13, 'Costo de tareas'!$B$13, IF(G6247 &lt; 'Costo de tareas'!$B$13*0.2, 0, 'Costo de tareas'!$B$13- G6247))</f>
        <v>0</v>
      </c>
      <c r="I6247" s="17">
        <f>IF(H6247=0,'Costo de tareas'!$B$13,'Costo de tareas'!$B$13-H6247)</f>
        <v>39.28055556</v>
      </c>
      <c r="J6247" s="2"/>
      <c r="K6247" s="2"/>
      <c r="P6247" s="2"/>
    </row>
    <row r="6248">
      <c r="A6248" s="3" t="s">
        <v>8113</v>
      </c>
      <c r="B6248" s="11" t="str">
        <f t="shared" si="1"/>
        <v>20220918</v>
      </c>
      <c r="C6248" s="12">
        <f t="shared" si="2"/>
        <v>44822</v>
      </c>
      <c r="D6248" s="3" t="str">
        <f t="shared" si="3"/>
        <v>06</v>
      </c>
      <c r="E6248" s="13">
        <v>3.0</v>
      </c>
      <c r="F6248" s="14">
        <f>'Costo de tareas'!$B$15</f>
        <v>0.1964027778</v>
      </c>
      <c r="G6248" s="15">
        <f>'Producción diaria'!$T$3*$L$2*$M$2*$N$2*E6248*1000/'Costo de tareas'!$B$14</f>
        <v>4.510685805</v>
      </c>
      <c r="H6248" s="16">
        <f>IF(G6248 &gt; 'Costo de tareas'!$B$13, 'Costo de tareas'!$B$13, IF(G6248 &lt; 'Costo de tareas'!$B$13*0.2, 0, 'Costo de tareas'!$B$13- G6248))</f>
        <v>0</v>
      </c>
      <c r="I6248" s="17">
        <f>IF(H6248=0,'Costo de tareas'!$B$13,'Costo de tareas'!$B$13-H6248)</f>
        <v>39.28055556</v>
      </c>
      <c r="J6248" s="2"/>
      <c r="K6248" s="2"/>
      <c r="P6248" s="2"/>
    </row>
    <row r="6249">
      <c r="A6249" s="3" t="s">
        <v>8114</v>
      </c>
      <c r="B6249" s="11" t="str">
        <f t="shared" si="1"/>
        <v>20220918</v>
      </c>
      <c r="C6249" s="12">
        <f t="shared" si="2"/>
        <v>44822</v>
      </c>
      <c r="D6249" s="3" t="str">
        <f t="shared" si="3"/>
        <v>07</v>
      </c>
      <c r="E6249" s="13">
        <v>174.0</v>
      </c>
      <c r="F6249" s="14">
        <f>'Costo de tareas'!$B$15</f>
        <v>0.1964027778</v>
      </c>
      <c r="G6249" s="15">
        <f>'Producción diaria'!$T$3*$L$2*$M$2*$N$2*E6249*1000/'Costo de tareas'!$B$14</f>
        <v>261.6197767</v>
      </c>
      <c r="H6249" s="16">
        <f>IF(G6249 &gt; 'Costo de tareas'!$B$13, 'Costo de tareas'!$B$13, IF(G6249 &lt; 'Costo de tareas'!$B$13*0.2, 0, 'Costo de tareas'!$B$13- G6249))</f>
        <v>39.28055556</v>
      </c>
      <c r="I6249" s="17">
        <f>IF(H6249=0,'Costo de tareas'!$B$13,'Costo de tareas'!$B$13-H6249)</f>
        <v>0</v>
      </c>
      <c r="J6249" s="2"/>
      <c r="K6249" s="2"/>
      <c r="P6249" s="2"/>
    </row>
    <row r="6250">
      <c r="A6250" s="3" t="s">
        <v>8115</v>
      </c>
      <c r="B6250" s="11" t="str">
        <f t="shared" si="1"/>
        <v>20220918</v>
      </c>
      <c r="C6250" s="12">
        <f t="shared" si="2"/>
        <v>44822</v>
      </c>
      <c r="D6250" s="3" t="str">
        <f t="shared" si="3"/>
        <v>08</v>
      </c>
      <c r="E6250" s="13">
        <v>37.0</v>
      </c>
      <c r="F6250" s="14">
        <f>'Costo de tareas'!$B$15</f>
        <v>0.1964027778</v>
      </c>
      <c r="G6250" s="15">
        <f>'Producción diaria'!$T$3*$L$2*$M$2*$N$2*E6250*1000/'Costo de tareas'!$B$14</f>
        <v>55.6317916</v>
      </c>
      <c r="H6250" s="16">
        <f>IF(G6250 &gt; 'Costo de tareas'!$B$13, 'Costo de tareas'!$B$13, IF(G6250 &lt; 'Costo de tareas'!$B$13*0.2, 0, 'Costo de tareas'!$B$13- G6250))</f>
        <v>39.28055556</v>
      </c>
      <c r="I6250" s="17">
        <f>IF(H6250=0,'Costo de tareas'!$B$13,'Costo de tareas'!$B$13-H6250)</f>
        <v>0</v>
      </c>
      <c r="J6250" s="2"/>
      <c r="K6250" s="2"/>
      <c r="P6250" s="2"/>
    </row>
    <row r="6251">
      <c r="A6251" s="3" t="s">
        <v>8116</v>
      </c>
      <c r="B6251" s="11" t="str">
        <f t="shared" si="1"/>
        <v>20220918</v>
      </c>
      <c r="C6251" s="12">
        <f t="shared" si="2"/>
        <v>44822</v>
      </c>
      <c r="D6251" s="3" t="str">
        <f t="shared" si="3"/>
        <v>09</v>
      </c>
      <c r="E6251" s="13">
        <v>549.0</v>
      </c>
      <c r="F6251" s="14">
        <f>'Costo de tareas'!$B$15</f>
        <v>0.1964027778</v>
      </c>
      <c r="G6251" s="15">
        <f>'Producción diaria'!$T$3*$L$2*$M$2*$N$2*E6251*1000/'Costo de tareas'!$B$14</f>
        <v>825.4555024</v>
      </c>
      <c r="H6251" s="16">
        <f>IF(G6251 &gt; 'Costo de tareas'!$B$13, 'Costo de tareas'!$B$13, IF(G6251 &lt; 'Costo de tareas'!$B$13*0.2, 0, 'Costo de tareas'!$B$13- G6251))</f>
        <v>39.28055556</v>
      </c>
      <c r="I6251" s="17">
        <f>IF(H6251=0,'Costo de tareas'!$B$13,'Costo de tareas'!$B$13-H6251)</f>
        <v>0</v>
      </c>
      <c r="J6251" s="2"/>
      <c r="K6251" s="2"/>
      <c r="P6251" s="2"/>
    </row>
    <row r="6252">
      <c r="A6252" s="3" t="s">
        <v>8117</v>
      </c>
      <c r="B6252" s="11" t="str">
        <f t="shared" si="1"/>
        <v>20220918</v>
      </c>
      <c r="C6252" s="12">
        <f t="shared" si="2"/>
        <v>44822</v>
      </c>
      <c r="D6252" s="3" t="str">
        <f t="shared" si="3"/>
        <v>10</v>
      </c>
      <c r="E6252" s="13">
        <v>687.0</v>
      </c>
      <c r="F6252" s="14">
        <f>'Costo de tareas'!$B$15</f>
        <v>0.1964027778</v>
      </c>
      <c r="G6252" s="15">
        <f>'Producción diaria'!$T$3*$L$2*$M$2*$N$2*E6252*1000/'Costo de tareas'!$B$14</f>
        <v>1032.947049</v>
      </c>
      <c r="H6252" s="16">
        <f>IF(G6252 &gt; 'Costo de tareas'!$B$13, 'Costo de tareas'!$B$13, IF(G6252 &lt; 'Costo de tareas'!$B$13*0.2, 0, 'Costo de tareas'!$B$13- G6252))</f>
        <v>39.28055556</v>
      </c>
      <c r="I6252" s="17">
        <f>IF(H6252=0,'Costo de tareas'!$B$13,'Costo de tareas'!$B$13-H6252)</f>
        <v>0</v>
      </c>
      <c r="J6252" s="2"/>
      <c r="K6252" s="2"/>
      <c r="P6252" s="2"/>
    </row>
    <row r="6253">
      <c r="A6253" s="3" t="s">
        <v>8118</v>
      </c>
      <c r="B6253" s="11" t="str">
        <f t="shared" si="1"/>
        <v>20220918</v>
      </c>
      <c r="C6253" s="12">
        <f t="shared" si="2"/>
        <v>44822</v>
      </c>
      <c r="D6253" s="3" t="str">
        <f t="shared" si="3"/>
        <v>11</v>
      </c>
      <c r="E6253" s="13">
        <v>765.0</v>
      </c>
      <c r="F6253" s="14">
        <f>'Costo de tareas'!$B$15</f>
        <v>0.1964027778</v>
      </c>
      <c r="G6253" s="15">
        <f>'Producción diaria'!$T$3*$L$2*$M$2*$N$2*E6253*1000/'Costo de tareas'!$B$14</f>
        <v>1150.22488</v>
      </c>
      <c r="H6253" s="16">
        <f>IF(G6253 &gt; 'Costo de tareas'!$B$13, 'Costo de tareas'!$B$13, IF(G6253 &lt; 'Costo de tareas'!$B$13*0.2, 0, 'Costo de tareas'!$B$13- G6253))</f>
        <v>39.28055556</v>
      </c>
      <c r="I6253" s="17">
        <f>IF(H6253=0,'Costo de tareas'!$B$13,'Costo de tareas'!$B$13-H6253)</f>
        <v>0</v>
      </c>
      <c r="J6253" s="2"/>
      <c r="K6253" s="2"/>
      <c r="P6253" s="2"/>
    </row>
    <row r="6254">
      <c r="A6254" s="3" t="s">
        <v>8119</v>
      </c>
      <c r="B6254" s="11" t="str">
        <f t="shared" si="1"/>
        <v>20220918</v>
      </c>
      <c r="C6254" s="12">
        <f t="shared" si="2"/>
        <v>44822</v>
      </c>
      <c r="D6254" s="3" t="str">
        <f t="shared" si="3"/>
        <v>12</v>
      </c>
      <c r="E6254" s="13">
        <v>773.0</v>
      </c>
      <c r="F6254" s="14">
        <f>'Costo de tareas'!$B$15</f>
        <v>0.1964027778</v>
      </c>
      <c r="G6254" s="15">
        <f>'Producción diaria'!$T$3*$L$2*$M$2*$N$2*E6254*1000/'Costo de tareas'!$B$14</f>
        <v>1162.253376</v>
      </c>
      <c r="H6254" s="16">
        <f>IF(G6254 &gt; 'Costo de tareas'!$B$13, 'Costo de tareas'!$B$13, IF(G6254 &lt; 'Costo de tareas'!$B$13*0.2, 0, 'Costo de tareas'!$B$13- G6254))</f>
        <v>39.28055556</v>
      </c>
      <c r="I6254" s="17">
        <f>IF(H6254=0,'Costo de tareas'!$B$13,'Costo de tareas'!$B$13-H6254)</f>
        <v>0</v>
      </c>
      <c r="J6254" s="2"/>
      <c r="K6254" s="2"/>
      <c r="P6254" s="2"/>
    </row>
    <row r="6255">
      <c r="A6255" s="3" t="s">
        <v>8120</v>
      </c>
      <c r="B6255" s="11" t="str">
        <f t="shared" si="1"/>
        <v>20220918</v>
      </c>
      <c r="C6255" s="12">
        <f t="shared" si="2"/>
        <v>44822</v>
      </c>
      <c r="D6255" s="3" t="str">
        <f t="shared" si="3"/>
        <v>13</v>
      </c>
      <c r="E6255" s="13">
        <v>759.0</v>
      </c>
      <c r="F6255" s="14">
        <f>'Costo de tareas'!$B$15</f>
        <v>0.1964027778</v>
      </c>
      <c r="G6255" s="15">
        <f>'Producción diaria'!$T$3*$L$2*$M$2*$N$2*E6255*1000/'Costo de tareas'!$B$14</f>
        <v>1141.203509</v>
      </c>
      <c r="H6255" s="16">
        <f>IF(G6255 &gt; 'Costo de tareas'!$B$13, 'Costo de tareas'!$B$13, IF(G6255 &lt; 'Costo de tareas'!$B$13*0.2, 0, 'Costo de tareas'!$B$13- G6255))</f>
        <v>39.28055556</v>
      </c>
      <c r="I6255" s="17">
        <f>IF(H6255=0,'Costo de tareas'!$B$13,'Costo de tareas'!$B$13-H6255)</f>
        <v>0</v>
      </c>
      <c r="J6255" s="2"/>
      <c r="K6255" s="2"/>
      <c r="P6255" s="2"/>
    </row>
    <row r="6256">
      <c r="A6256" s="3" t="s">
        <v>8121</v>
      </c>
      <c r="B6256" s="11" t="str">
        <f t="shared" si="1"/>
        <v>20220918</v>
      </c>
      <c r="C6256" s="12">
        <f t="shared" si="2"/>
        <v>44822</v>
      </c>
      <c r="D6256" s="3" t="str">
        <f t="shared" si="3"/>
        <v>14</v>
      </c>
      <c r="E6256" s="13">
        <v>686.0</v>
      </c>
      <c r="F6256" s="14">
        <f>'Costo de tareas'!$B$15</f>
        <v>0.1964027778</v>
      </c>
      <c r="G6256" s="15">
        <f>'Producción diaria'!$T$3*$L$2*$M$2*$N$2*E6256*1000/'Costo de tareas'!$B$14</f>
        <v>1031.443488</v>
      </c>
      <c r="H6256" s="16">
        <f>IF(G6256 &gt; 'Costo de tareas'!$B$13, 'Costo de tareas'!$B$13, IF(G6256 &lt; 'Costo de tareas'!$B$13*0.2, 0, 'Costo de tareas'!$B$13- G6256))</f>
        <v>39.28055556</v>
      </c>
      <c r="I6256" s="17">
        <f>IF(H6256=0,'Costo de tareas'!$B$13,'Costo de tareas'!$B$13-H6256)</f>
        <v>0</v>
      </c>
      <c r="J6256" s="2"/>
      <c r="K6256" s="2"/>
      <c r="P6256" s="2"/>
    </row>
    <row r="6257">
      <c r="A6257" s="3" t="s">
        <v>8122</v>
      </c>
      <c r="B6257" s="11" t="str">
        <f t="shared" si="1"/>
        <v>20220918</v>
      </c>
      <c r="C6257" s="12">
        <f t="shared" si="2"/>
        <v>44822</v>
      </c>
      <c r="D6257" s="3" t="str">
        <f t="shared" si="3"/>
        <v>15</v>
      </c>
      <c r="E6257" s="13">
        <v>538.0</v>
      </c>
      <c r="F6257" s="14">
        <f>'Costo de tareas'!$B$15</f>
        <v>0.1964027778</v>
      </c>
      <c r="G6257" s="15">
        <f>'Producción diaria'!$T$3*$L$2*$M$2*$N$2*E6257*1000/'Costo de tareas'!$B$14</f>
        <v>808.9163211</v>
      </c>
      <c r="H6257" s="16">
        <f>IF(G6257 &gt; 'Costo de tareas'!$B$13, 'Costo de tareas'!$B$13, IF(G6257 &lt; 'Costo de tareas'!$B$13*0.2, 0, 'Costo de tareas'!$B$13- G6257))</f>
        <v>39.28055556</v>
      </c>
      <c r="I6257" s="17">
        <f>IF(H6257=0,'Costo de tareas'!$B$13,'Costo de tareas'!$B$13-H6257)</f>
        <v>0</v>
      </c>
      <c r="J6257" s="2"/>
      <c r="K6257" s="2"/>
      <c r="P6257" s="2"/>
    </row>
    <row r="6258">
      <c r="A6258" s="3" t="s">
        <v>8123</v>
      </c>
      <c r="B6258" s="11" t="str">
        <f t="shared" si="1"/>
        <v>20220918</v>
      </c>
      <c r="C6258" s="12">
        <f t="shared" si="2"/>
        <v>44822</v>
      </c>
      <c r="D6258" s="3" t="str">
        <f t="shared" si="3"/>
        <v>16</v>
      </c>
      <c r="E6258" s="13">
        <v>347.0</v>
      </c>
      <c r="F6258" s="14">
        <f>'Costo de tareas'!$B$15</f>
        <v>0.1964027778</v>
      </c>
      <c r="G6258" s="15">
        <f>'Producción diaria'!$T$3*$L$2*$M$2*$N$2*E6258*1000/'Costo de tareas'!$B$14</f>
        <v>521.7359915</v>
      </c>
      <c r="H6258" s="16">
        <f>IF(G6258 &gt; 'Costo de tareas'!$B$13, 'Costo de tareas'!$B$13, IF(G6258 &lt; 'Costo de tareas'!$B$13*0.2, 0, 'Costo de tareas'!$B$13- G6258))</f>
        <v>39.28055556</v>
      </c>
      <c r="I6258" s="17">
        <f>IF(H6258=0,'Costo de tareas'!$B$13,'Costo de tareas'!$B$13-H6258)</f>
        <v>0</v>
      </c>
      <c r="J6258" s="2"/>
      <c r="K6258" s="2"/>
      <c r="P6258" s="2"/>
    </row>
    <row r="6259">
      <c r="A6259" s="3" t="s">
        <v>8124</v>
      </c>
      <c r="B6259" s="11" t="str">
        <f t="shared" si="1"/>
        <v>20220918</v>
      </c>
      <c r="C6259" s="12">
        <f t="shared" si="2"/>
        <v>44822</v>
      </c>
      <c r="D6259" s="3" t="str">
        <f t="shared" si="3"/>
        <v>17</v>
      </c>
      <c r="E6259" s="13">
        <v>156.0</v>
      </c>
      <c r="F6259" s="14">
        <f>'Costo de tareas'!$B$15</f>
        <v>0.1964027778</v>
      </c>
      <c r="G6259" s="15">
        <f>'Producción diaria'!$T$3*$L$2*$M$2*$N$2*E6259*1000/'Costo de tareas'!$B$14</f>
        <v>234.5556619</v>
      </c>
      <c r="H6259" s="16">
        <f>IF(G6259 &gt; 'Costo de tareas'!$B$13, 'Costo de tareas'!$B$13, IF(G6259 &lt; 'Costo de tareas'!$B$13*0.2, 0, 'Costo de tareas'!$B$13- G6259))</f>
        <v>39.28055556</v>
      </c>
      <c r="I6259" s="17">
        <f>IF(H6259=0,'Costo de tareas'!$B$13,'Costo de tareas'!$B$13-H6259)</f>
        <v>0</v>
      </c>
      <c r="J6259" s="2"/>
      <c r="K6259" s="2"/>
      <c r="P6259" s="2"/>
    </row>
    <row r="6260">
      <c r="A6260" s="3" t="s">
        <v>8125</v>
      </c>
      <c r="B6260" s="11" t="str">
        <f t="shared" si="1"/>
        <v>20220918</v>
      </c>
      <c r="C6260" s="12">
        <f t="shared" si="2"/>
        <v>44822</v>
      </c>
      <c r="D6260" s="3" t="str">
        <f t="shared" si="3"/>
        <v>18</v>
      </c>
      <c r="E6260" s="13">
        <v>404.1</v>
      </c>
      <c r="F6260" s="14">
        <f>'Costo de tareas'!$B$15</f>
        <v>0.1964027778</v>
      </c>
      <c r="G6260" s="15">
        <f>'Producción diaria'!$T$3*$L$2*$M$2*$N$2*E6260*1000/'Costo de tareas'!$B$14</f>
        <v>607.589378</v>
      </c>
      <c r="H6260" s="16">
        <f>IF(G6260 &gt; 'Costo de tareas'!$B$13, 'Costo de tareas'!$B$13, IF(G6260 &lt; 'Costo de tareas'!$B$13*0.2, 0, 'Costo de tareas'!$B$13- G6260))</f>
        <v>39.28055556</v>
      </c>
      <c r="I6260" s="17">
        <f>IF(H6260=0,'Costo de tareas'!$B$13,'Costo de tareas'!$B$13-H6260)</f>
        <v>0</v>
      </c>
      <c r="J6260" s="2"/>
      <c r="K6260" s="2"/>
      <c r="P6260" s="2"/>
    </row>
    <row r="6261">
      <c r="A6261" s="3" t="s">
        <v>8127</v>
      </c>
      <c r="B6261" s="11" t="str">
        <f t="shared" si="1"/>
        <v>20220918</v>
      </c>
      <c r="C6261" s="12">
        <f t="shared" si="2"/>
        <v>44822</v>
      </c>
      <c r="D6261" s="3" t="str">
        <f t="shared" si="3"/>
        <v>19</v>
      </c>
      <c r="E6261" s="13">
        <v>0.0</v>
      </c>
      <c r="F6261" s="14">
        <f>'Costo de tareas'!$B$15</f>
        <v>0.1964027778</v>
      </c>
      <c r="G6261" s="15">
        <f>'Producción diaria'!$T$3*$L$2*$M$2*$N$2*E6261*1000/'Costo de tareas'!$B$14</f>
        <v>0</v>
      </c>
      <c r="H6261" s="16">
        <f>IF(G6261 &gt; 'Costo de tareas'!$B$13, 'Costo de tareas'!$B$13, IF(G6261 &lt; 'Costo de tareas'!$B$13*0.2, 0, 'Costo de tareas'!$B$13- G6261))</f>
        <v>0</v>
      </c>
      <c r="I6261" s="17">
        <f>IF(H6261=0,'Costo de tareas'!$B$13,'Costo de tareas'!$B$13-H6261)</f>
        <v>39.28055556</v>
      </c>
      <c r="J6261" s="2"/>
      <c r="K6261" s="2"/>
      <c r="P6261" s="2"/>
    </row>
    <row r="6262">
      <c r="A6262" s="3" t="s">
        <v>8128</v>
      </c>
      <c r="B6262" s="11" t="str">
        <f t="shared" si="1"/>
        <v>20220918</v>
      </c>
      <c r="C6262" s="12">
        <f t="shared" si="2"/>
        <v>44822</v>
      </c>
      <c r="D6262" s="3" t="str">
        <f t="shared" si="3"/>
        <v>20</v>
      </c>
      <c r="E6262" s="13">
        <v>0.0</v>
      </c>
      <c r="F6262" s="14">
        <f>'Costo de tareas'!$B$15</f>
        <v>0.1964027778</v>
      </c>
      <c r="G6262" s="15">
        <f>'Producción diaria'!$T$3*$L$2*$M$2*$N$2*E6262*1000/'Costo de tareas'!$B$14</f>
        <v>0</v>
      </c>
      <c r="H6262" s="16">
        <f>IF(G6262 &gt; 'Costo de tareas'!$B$13, 'Costo de tareas'!$B$13, IF(G6262 &lt; 'Costo de tareas'!$B$13*0.2, 0, 'Costo de tareas'!$B$13- G6262))</f>
        <v>0</v>
      </c>
      <c r="I6262" s="17">
        <f>IF(H6262=0,'Costo de tareas'!$B$13,'Costo de tareas'!$B$13-H6262)</f>
        <v>39.28055556</v>
      </c>
      <c r="J6262" s="2"/>
      <c r="K6262" s="2"/>
      <c r="P6262" s="2"/>
    </row>
    <row r="6263">
      <c r="A6263" s="3" t="s">
        <v>8130</v>
      </c>
      <c r="B6263" s="11" t="str">
        <f t="shared" si="1"/>
        <v>20220918</v>
      </c>
      <c r="C6263" s="12">
        <f t="shared" si="2"/>
        <v>44822</v>
      </c>
      <c r="D6263" s="3" t="str">
        <f t="shared" si="3"/>
        <v>21</v>
      </c>
      <c r="E6263" s="13">
        <v>0.0</v>
      </c>
      <c r="F6263" s="14">
        <f>'Costo de tareas'!$B$15</f>
        <v>0.1964027778</v>
      </c>
      <c r="G6263" s="15">
        <f>'Producción diaria'!$T$3*$L$2*$M$2*$N$2*E6263*1000/'Costo de tareas'!$B$14</f>
        <v>0</v>
      </c>
      <c r="H6263" s="16">
        <f>IF(G6263 &gt; 'Costo de tareas'!$B$13, 'Costo de tareas'!$B$13, IF(G6263 &lt; 'Costo de tareas'!$B$13*0.2, 0, 'Costo de tareas'!$B$13- G6263))</f>
        <v>0</v>
      </c>
      <c r="I6263" s="17">
        <f>IF(H6263=0,'Costo de tareas'!$B$13,'Costo de tareas'!$B$13-H6263)</f>
        <v>39.28055556</v>
      </c>
      <c r="J6263" s="2"/>
      <c r="K6263" s="2"/>
      <c r="P6263" s="2"/>
    </row>
    <row r="6264">
      <c r="A6264" s="3" t="s">
        <v>8131</v>
      </c>
      <c r="B6264" s="11" t="str">
        <f t="shared" si="1"/>
        <v>20220918</v>
      </c>
      <c r="C6264" s="12">
        <f t="shared" si="2"/>
        <v>44822</v>
      </c>
      <c r="D6264" s="3" t="str">
        <f t="shared" si="3"/>
        <v>22</v>
      </c>
      <c r="E6264" s="13">
        <v>0.0</v>
      </c>
      <c r="F6264" s="14">
        <f>'Costo de tareas'!$B$15</f>
        <v>0.1964027778</v>
      </c>
      <c r="G6264" s="15">
        <f>'Producción diaria'!$T$3*$L$2*$M$2*$N$2*E6264*1000/'Costo de tareas'!$B$14</f>
        <v>0</v>
      </c>
      <c r="H6264" s="16">
        <f>IF(G6264 &gt; 'Costo de tareas'!$B$13, 'Costo de tareas'!$B$13, IF(G6264 &lt; 'Costo de tareas'!$B$13*0.2, 0, 'Costo de tareas'!$B$13- G6264))</f>
        <v>0</v>
      </c>
      <c r="I6264" s="17">
        <f>IF(H6264=0,'Costo de tareas'!$B$13,'Costo de tareas'!$B$13-H6264)</f>
        <v>39.28055556</v>
      </c>
      <c r="J6264" s="2"/>
      <c r="K6264" s="2"/>
      <c r="P6264" s="2"/>
    </row>
    <row r="6265">
      <c r="A6265" s="3" t="s">
        <v>8132</v>
      </c>
      <c r="B6265" s="11" t="str">
        <f t="shared" si="1"/>
        <v>20220918</v>
      </c>
      <c r="C6265" s="12">
        <f t="shared" si="2"/>
        <v>44822</v>
      </c>
      <c r="D6265" s="3" t="str">
        <f t="shared" si="3"/>
        <v>23</v>
      </c>
      <c r="E6265" s="13">
        <v>0.0</v>
      </c>
      <c r="F6265" s="14">
        <f>'Costo de tareas'!$B$15</f>
        <v>0.1964027778</v>
      </c>
      <c r="G6265" s="15">
        <f>'Producción diaria'!$T$3*$L$2*$M$2*$N$2*E6265*1000/'Costo de tareas'!$B$14</f>
        <v>0</v>
      </c>
      <c r="H6265" s="16">
        <f>IF(G6265 &gt; 'Costo de tareas'!$B$13, 'Costo de tareas'!$B$13, IF(G6265 &lt; 'Costo de tareas'!$B$13*0.2, 0, 'Costo de tareas'!$B$13- G6265))</f>
        <v>0</v>
      </c>
      <c r="I6265" s="17">
        <f>IF(H6265=0,'Costo de tareas'!$B$13,'Costo de tareas'!$B$13-H6265)</f>
        <v>39.28055556</v>
      </c>
      <c r="J6265" s="2"/>
      <c r="K6265" s="2"/>
      <c r="P6265" s="2"/>
    </row>
    <row r="6266">
      <c r="A6266" s="3" t="s">
        <v>8133</v>
      </c>
      <c r="B6266" s="11" t="str">
        <f t="shared" si="1"/>
        <v>20220919</v>
      </c>
      <c r="C6266" s="12">
        <f t="shared" si="2"/>
        <v>44823</v>
      </c>
      <c r="D6266" s="3" t="str">
        <f t="shared" si="3"/>
        <v>00</v>
      </c>
      <c r="E6266" s="13">
        <v>0.0</v>
      </c>
      <c r="F6266" s="14">
        <f>'Costo de tareas'!$B$15</f>
        <v>0.1964027778</v>
      </c>
      <c r="G6266" s="15">
        <f>'Producción diaria'!$T$3*$L$2*$M$2*$N$2*E6266*1000/'Costo de tareas'!$B$14</f>
        <v>0</v>
      </c>
      <c r="H6266" s="16">
        <f>IF(G6266 &gt; 'Costo de tareas'!$B$13, 'Costo de tareas'!$B$13, IF(G6266 &lt; 'Costo de tareas'!$B$13*0.2, 0, 'Costo de tareas'!$B$13- G6266))</f>
        <v>0</v>
      </c>
      <c r="I6266" s="17">
        <f>IF(H6266=0,'Costo de tareas'!$B$13,'Costo de tareas'!$B$13-H6266)</f>
        <v>39.28055556</v>
      </c>
      <c r="J6266" s="2"/>
      <c r="K6266" s="2"/>
      <c r="P6266" s="2"/>
    </row>
    <row r="6267">
      <c r="A6267" s="3" t="s">
        <v>8134</v>
      </c>
      <c r="B6267" s="11" t="str">
        <f t="shared" si="1"/>
        <v>20220919</v>
      </c>
      <c r="C6267" s="12">
        <f t="shared" si="2"/>
        <v>44823</v>
      </c>
      <c r="D6267" s="3" t="str">
        <f t="shared" si="3"/>
        <v>01</v>
      </c>
      <c r="E6267" s="13">
        <v>0.0</v>
      </c>
      <c r="F6267" s="14">
        <f>'Costo de tareas'!$B$15</f>
        <v>0.1964027778</v>
      </c>
      <c r="G6267" s="15">
        <f>'Producción diaria'!$T$3*$L$2*$M$2*$N$2*E6267*1000/'Costo de tareas'!$B$14</f>
        <v>0</v>
      </c>
      <c r="H6267" s="16">
        <f>IF(G6267 &gt; 'Costo de tareas'!$B$13, 'Costo de tareas'!$B$13, IF(G6267 &lt; 'Costo de tareas'!$B$13*0.2, 0, 'Costo de tareas'!$B$13- G6267))</f>
        <v>0</v>
      </c>
      <c r="I6267" s="17">
        <f>IF(H6267=0,'Costo de tareas'!$B$13,'Costo de tareas'!$B$13-H6267)</f>
        <v>39.28055556</v>
      </c>
      <c r="J6267" s="2"/>
      <c r="K6267" s="2"/>
      <c r="P6267" s="2"/>
    </row>
    <row r="6268">
      <c r="A6268" s="3" t="s">
        <v>8135</v>
      </c>
      <c r="B6268" s="11" t="str">
        <f t="shared" si="1"/>
        <v>20220919</v>
      </c>
      <c r="C6268" s="12">
        <f t="shared" si="2"/>
        <v>44823</v>
      </c>
      <c r="D6268" s="3" t="str">
        <f t="shared" si="3"/>
        <v>02</v>
      </c>
      <c r="E6268" s="13">
        <v>0.0</v>
      </c>
      <c r="F6268" s="14">
        <f>'Costo de tareas'!$B$15</f>
        <v>0.1964027778</v>
      </c>
      <c r="G6268" s="15">
        <f>'Producción diaria'!$T$3*$L$2*$M$2*$N$2*E6268*1000/'Costo de tareas'!$B$14</f>
        <v>0</v>
      </c>
      <c r="H6268" s="16">
        <f>IF(G6268 &gt; 'Costo de tareas'!$B$13, 'Costo de tareas'!$B$13, IF(G6268 &lt; 'Costo de tareas'!$B$13*0.2, 0, 'Costo de tareas'!$B$13- G6268))</f>
        <v>0</v>
      </c>
      <c r="I6268" s="17">
        <f>IF(H6268=0,'Costo de tareas'!$B$13,'Costo de tareas'!$B$13-H6268)</f>
        <v>39.28055556</v>
      </c>
      <c r="J6268" s="2"/>
      <c r="K6268" s="2"/>
      <c r="P6268" s="2"/>
    </row>
    <row r="6269">
      <c r="A6269" s="3" t="s">
        <v>8136</v>
      </c>
      <c r="B6269" s="11" t="str">
        <f t="shared" si="1"/>
        <v>20220919</v>
      </c>
      <c r="C6269" s="12">
        <f t="shared" si="2"/>
        <v>44823</v>
      </c>
      <c r="D6269" s="3" t="str">
        <f t="shared" si="3"/>
        <v>03</v>
      </c>
      <c r="E6269" s="13">
        <v>0.0</v>
      </c>
      <c r="F6269" s="14">
        <f>'Costo de tareas'!$B$15</f>
        <v>0.1964027778</v>
      </c>
      <c r="G6269" s="15">
        <f>'Producción diaria'!$T$3*$L$2*$M$2*$N$2*E6269*1000/'Costo de tareas'!$B$14</f>
        <v>0</v>
      </c>
      <c r="H6269" s="16">
        <f>IF(G6269 &gt; 'Costo de tareas'!$B$13, 'Costo de tareas'!$B$13, IF(G6269 &lt; 'Costo de tareas'!$B$13*0.2, 0, 'Costo de tareas'!$B$13- G6269))</f>
        <v>0</v>
      </c>
      <c r="I6269" s="17">
        <f>IF(H6269=0,'Costo de tareas'!$B$13,'Costo de tareas'!$B$13-H6269)</f>
        <v>39.28055556</v>
      </c>
      <c r="J6269" s="2"/>
      <c r="K6269" s="2"/>
      <c r="P6269" s="2"/>
    </row>
    <row r="6270">
      <c r="A6270" s="3" t="s">
        <v>8137</v>
      </c>
      <c r="B6270" s="11" t="str">
        <f t="shared" si="1"/>
        <v>20220919</v>
      </c>
      <c r="C6270" s="12">
        <f t="shared" si="2"/>
        <v>44823</v>
      </c>
      <c r="D6270" s="3" t="str">
        <f t="shared" si="3"/>
        <v>04</v>
      </c>
      <c r="E6270" s="13">
        <v>0.0</v>
      </c>
      <c r="F6270" s="14">
        <f>'Costo de tareas'!$B$15</f>
        <v>0.1964027778</v>
      </c>
      <c r="G6270" s="15">
        <f>'Producción diaria'!$T$3*$L$2*$M$2*$N$2*E6270*1000/'Costo de tareas'!$B$14</f>
        <v>0</v>
      </c>
      <c r="H6270" s="16">
        <f>IF(G6270 &gt; 'Costo de tareas'!$B$13, 'Costo de tareas'!$B$13, IF(G6270 &lt; 'Costo de tareas'!$B$13*0.2, 0, 'Costo de tareas'!$B$13- G6270))</f>
        <v>0</v>
      </c>
      <c r="I6270" s="17">
        <f>IF(H6270=0,'Costo de tareas'!$B$13,'Costo de tareas'!$B$13-H6270)</f>
        <v>39.28055556</v>
      </c>
      <c r="J6270" s="2"/>
      <c r="K6270" s="2"/>
      <c r="P6270" s="2"/>
    </row>
    <row r="6271">
      <c r="A6271" s="3" t="s">
        <v>8138</v>
      </c>
      <c r="B6271" s="11" t="str">
        <f t="shared" si="1"/>
        <v>20220919</v>
      </c>
      <c r="C6271" s="12">
        <f t="shared" si="2"/>
        <v>44823</v>
      </c>
      <c r="D6271" s="3" t="str">
        <f t="shared" si="3"/>
        <v>05</v>
      </c>
      <c r="E6271" s="13">
        <v>0.0</v>
      </c>
      <c r="F6271" s="14">
        <f>'Costo de tareas'!$B$15</f>
        <v>0.1964027778</v>
      </c>
      <c r="G6271" s="15">
        <f>'Producción diaria'!$T$3*$L$2*$M$2*$N$2*E6271*1000/'Costo de tareas'!$B$14</f>
        <v>0</v>
      </c>
      <c r="H6271" s="16">
        <f>IF(G6271 &gt; 'Costo de tareas'!$B$13, 'Costo de tareas'!$B$13, IF(G6271 &lt; 'Costo de tareas'!$B$13*0.2, 0, 'Costo de tareas'!$B$13- G6271))</f>
        <v>0</v>
      </c>
      <c r="I6271" s="17">
        <f>IF(H6271=0,'Costo de tareas'!$B$13,'Costo de tareas'!$B$13-H6271)</f>
        <v>39.28055556</v>
      </c>
      <c r="J6271" s="2"/>
      <c r="K6271" s="2"/>
      <c r="P6271" s="2"/>
    </row>
    <row r="6272">
      <c r="A6272" s="3" t="s">
        <v>8139</v>
      </c>
      <c r="B6272" s="11" t="str">
        <f t="shared" si="1"/>
        <v>20220919</v>
      </c>
      <c r="C6272" s="12">
        <f t="shared" si="2"/>
        <v>44823</v>
      </c>
      <c r="D6272" s="3" t="str">
        <f t="shared" si="3"/>
        <v>06</v>
      </c>
      <c r="E6272" s="13">
        <v>328.6</v>
      </c>
      <c r="F6272" s="14">
        <f>'Costo de tareas'!$B$15</f>
        <v>0.1964027778</v>
      </c>
      <c r="G6272" s="15">
        <f>'Producción diaria'!$T$3*$L$2*$M$2*$N$2*E6272*1000/'Costo de tareas'!$B$14</f>
        <v>494.0704519</v>
      </c>
      <c r="H6272" s="16">
        <f>IF(G6272 &gt; 'Costo de tareas'!$B$13, 'Costo de tareas'!$B$13, IF(G6272 &lt; 'Costo de tareas'!$B$13*0.2, 0, 'Costo de tareas'!$B$13- G6272))</f>
        <v>39.28055556</v>
      </c>
      <c r="I6272" s="17">
        <f>IF(H6272=0,'Costo de tareas'!$B$13,'Costo de tareas'!$B$13-H6272)</f>
        <v>0</v>
      </c>
      <c r="J6272" s="2"/>
      <c r="K6272" s="2"/>
      <c r="P6272" s="2"/>
    </row>
    <row r="6273">
      <c r="A6273" s="3" t="s">
        <v>8141</v>
      </c>
      <c r="B6273" s="11" t="str">
        <f t="shared" si="1"/>
        <v>20220919</v>
      </c>
      <c r="C6273" s="12">
        <f t="shared" si="2"/>
        <v>44823</v>
      </c>
      <c r="D6273" s="3" t="str">
        <f t="shared" si="3"/>
        <v>07</v>
      </c>
      <c r="E6273" s="13">
        <v>148.0</v>
      </c>
      <c r="F6273" s="14">
        <f>'Costo de tareas'!$B$15</f>
        <v>0.1964027778</v>
      </c>
      <c r="G6273" s="15">
        <f>'Producción diaria'!$T$3*$L$2*$M$2*$N$2*E6273*1000/'Costo de tareas'!$B$14</f>
        <v>222.5271664</v>
      </c>
      <c r="H6273" s="16">
        <f>IF(G6273 &gt; 'Costo de tareas'!$B$13, 'Costo de tareas'!$B$13, IF(G6273 &lt; 'Costo de tareas'!$B$13*0.2, 0, 'Costo de tareas'!$B$13- G6273))</f>
        <v>39.28055556</v>
      </c>
      <c r="I6273" s="17">
        <f>IF(H6273=0,'Costo de tareas'!$B$13,'Costo de tareas'!$B$13-H6273)</f>
        <v>0</v>
      </c>
      <c r="J6273" s="2"/>
      <c r="K6273" s="2"/>
      <c r="P6273" s="2"/>
    </row>
    <row r="6274">
      <c r="A6274" s="3" t="s">
        <v>8142</v>
      </c>
      <c r="B6274" s="11" t="str">
        <f t="shared" si="1"/>
        <v>20220919</v>
      </c>
      <c r="C6274" s="12">
        <f t="shared" si="2"/>
        <v>44823</v>
      </c>
      <c r="D6274" s="3" t="str">
        <f t="shared" si="3"/>
        <v>08</v>
      </c>
      <c r="E6274" s="13">
        <v>37.0</v>
      </c>
      <c r="F6274" s="14">
        <f>'Costo de tareas'!$B$15</f>
        <v>0.1964027778</v>
      </c>
      <c r="G6274" s="15">
        <f>'Producción diaria'!$T$3*$L$2*$M$2*$N$2*E6274*1000/'Costo de tareas'!$B$14</f>
        <v>55.6317916</v>
      </c>
      <c r="H6274" s="16">
        <f>IF(G6274 &gt; 'Costo de tareas'!$B$13, 'Costo de tareas'!$B$13, IF(G6274 &lt; 'Costo de tareas'!$B$13*0.2, 0, 'Costo de tareas'!$B$13- G6274))</f>
        <v>39.28055556</v>
      </c>
      <c r="I6274" s="17">
        <f>IF(H6274=0,'Costo de tareas'!$B$13,'Costo de tareas'!$B$13-H6274)</f>
        <v>0</v>
      </c>
      <c r="J6274" s="2"/>
      <c r="K6274" s="2"/>
      <c r="P6274" s="2"/>
    </row>
    <row r="6275">
      <c r="A6275" s="3" t="s">
        <v>8144</v>
      </c>
      <c r="B6275" s="11" t="str">
        <f t="shared" si="1"/>
        <v>20220919</v>
      </c>
      <c r="C6275" s="12">
        <f t="shared" si="2"/>
        <v>44823</v>
      </c>
      <c r="D6275" s="3" t="str">
        <f t="shared" si="3"/>
        <v>09</v>
      </c>
      <c r="E6275" s="13">
        <v>547.0</v>
      </c>
      <c r="F6275" s="14">
        <f>'Costo de tareas'!$B$15</f>
        <v>0.1964027778</v>
      </c>
      <c r="G6275" s="15">
        <f>'Producción diaria'!$T$3*$L$2*$M$2*$N$2*E6275*1000/'Costo de tareas'!$B$14</f>
        <v>822.4483785</v>
      </c>
      <c r="H6275" s="16">
        <f>IF(G6275 &gt; 'Costo de tareas'!$B$13, 'Costo de tareas'!$B$13, IF(G6275 &lt; 'Costo de tareas'!$B$13*0.2, 0, 'Costo de tareas'!$B$13- G6275))</f>
        <v>39.28055556</v>
      </c>
      <c r="I6275" s="17">
        <f>IF(H6275=0,'Costo de tareas'!$B$13,'Costo de tareas'!$B$13-H6275)</f>
        <v>0</v>
      </c>
      <c r="J6275" s="2"/>
      <c r="K6275" s="2"/>
      <c r="P6275" s="2"/>
    </row>
    <row r="6276">
      <c r="A6276" s="3" t="s">
        <v>8146</v>
      </c>
      <c r="B6276" s="11" t="str">
        <f t="shared" si="1"/>
        <v>20220919</v>
      </c>
      <c r="C6276" s="12">
        <f t="shared" si="2"/>
        <v>44823</v>
      </c>
      <c r="D6276" s="3" t="str">
        <f t="shared" si="3"/>
        <v>10</v>
      </c>
      <c r="E6276" s="13">
        <v>689.0</v>
      </c>
      <c r="F6276" s="14">
        <f>'Costo de tareas'!$B$15</f>
        <v>0.1964027778</v>
      </c>
      <c r="G6276" s="15">
        <f>'Producción diaria'!$T$3*$L$2*$M$2*$N$2*E6276*1000/'Costo de tareas'!$B$14</f>
        <v>1035.954173</v>
      </c>
      <c r="H6276" s="16">
        <f>IF(G6276 &gt; 'Costo de tareas'!$B$13, 'Costo de tareas'!$B$13, IF(G6276 &lt; 'Costo de tareas'!$B$13*0.2, 0, 'Costo de tareas'!$B$13- G6276))</f>
        <v>39.28055556</v>
      </c>
      <c r="I6276" s="17">
        <f>IF(H6276=0,'Costo de tareas'!$B$13,'Costo de tareas'!$B$13-H6276)</f>
        <v>0</v>
      </c>
      <c r="J6276" s="2"/>
      <c r="K6276" s="2"/>
      <c r="P6276" s="2"/>
    </row>
    <row r="6277">
      <c r="A6277" s="3" t="s">
        <v>8148</v>
      </c>
      <c r="B6277" s="11" t="str">
        <f t="shared" si="1"/>
        <v>20220919</v>
      </c>
      <c r="C6277" s="12">
        <f t="shared" si="2"/>
        <v>44823</v>
      </c>
      <c r="D6277" s="3" t="str">
        <f t="shared" si="3"/>
        <v>11</v>
      </c>
      <c r="E6277" s="13">
        <v>613.0</v>
      </c>
      <c r="F6277" s="14">
        <f>'Costo de tareas'!$B$15</f>
        <v>0.1964027778</v>
      </c>
      <c r="G6277" s="15">
        <f>'Producción diaria'!$T$3*$L$2*$M$2*$N$2*E6277*1000/'Costo de tareas'!$B$14</f>
        <v>921.6834662</v>
      </c>
      <c r="H6277" s="16">
        <f>IF(G6277 &gt; 'Costo de tareas'!$B$13, 'Costo de tareas'!$B$13, IF(G6277 &lt; 'Costo de tareas'!$B$13*0.2, 0, 'Costo de tareas'!$B$13- G6277))</f>
        <v>39.28055556</v>
      </c>
      <c r="I6277" s="17">
        <f>IF(H6277=0,'Costo de tareas'!$B$13,'Costo de tareas'!$B$13-H6277)</f>
        <v>0</v>
      </c>
      <c r="J6277" s="2"/>
      <c r="K6277" s="2"/>
      <c r="P6277" s="2"/>
    </row>
    <row r="6278">
      <c r="A6278" s="3" t="s">
        <v>8149</v>
      </c>
      <c r="B6278" s="11" t="str">
        <f t="shared" si="1"/>
        <v>20220919</v>
      </c>
      <c r="C6278" s="12">
        <f t="shared" si="2"/>
        <v>44823</v>
      </c>
      <c r="D6278" s="3" t="str">
        <f t="shared" si="3"/>
        <v>12</v>
      </c>
      <c r="E6278" s="13">
        <v>774.0</v>
      </c>
      <c r="F6278" s="14">
        <f>'Costo de tareas'!$B$15</f>
        <v>0.1964027778</v>
      </c>
      <c r="G6278" s="15">
        <f>'Producción diaria'!$T$3*$L$2*$M$2*$N$2*E6278*1000/'Costo de tareas'!$B$14</f>
        <v>1163.756938</v>
      </c>
      <c r="H6278" s="16">
        <f>IF(G6278 &gt; 'Costo de tareas'!$B$13, 'Costo de tareas'!$B$13, IF(G6278 &lt; 'Costo de tareas'!$B$13*0.2, 0, 'Costo de tareas'!$B$13- G6278))</f>
        <v>39.28055556</v>
      </c>
      <c r="I6278" s="17">
        <f>IF(H6278=0,'Costo de tareas'!$B$13,'Costo de tareas'!$B$13-H6278)</f>
        <v>0</v>
      </c>
      <c r="J6278" s="2"/>
      <c r="K6278" s="2"/>
      <c r="P6278" s="2"/>
    </row>
    <row r="6279">
      <c r="A6279" s="3" t="s">
        <v>8150</v>
      </c>
      <c r="B6279" s="11" t="str">
        <f t="shared" si="1"/>
        <v>20220919</v>
      </c>
      <c r="C6279" s="12">
        <f t="shared" si="2"/>
        <v>44823</v>
      </c>
      <c r="D6279" s="3" t="str">
        <f t="shared" si="3"/>
        <v>13</v>
      </c>
      <c r="E6279" s="13">
        <v>782.0</v>
      </c>
      <c r="F6279" s="14">
        <f>'Costo de tareas'!$B$15</f>
        <v>0.1964027778</v>
      </c>
      <c r="G6279" s="15">
        <f>'Producción diaria'!$T$3*$L$2*$M$2*$N$2*E6279*1000/'Costo de tareas'!$B$14</f>
        <v>1175.785433</v>
      </c>
      <c r="H6279" s="16">
        <f>IF(G6279 &gt; 'Costo de tareas'!$B$13, 'Costo de tareas'!$B$13, IF(G6279 &lt; 'Costo de tareas'!$B$13*0.2, 0, 'Costo de tareas'!$B$13- G6279))</f>
        <v>39.28055556</v>
      </c>
      <c r="I6279" s="17">
        <f>IF(H6279=0,'Costo de tareas'!$B$13,'Costo de tareas'!$B$13-H6279)</f>
        <v>0</v>
      </c>
      <c r="J6279" s="2"/>
      <c r="K6279" s="2"/>
      <c r="P6279" s="2"/>
    </row>
    <row r="6280">
      <c r="A6280" s="3" t="s">
        <v>8152</v>
      </c>
      <c r="B6280" s="11" t="str">
        <f t="shared" si="1"/>
        <v>20220919</v>
      </c>
      <c r="C6280" s="12">
        <f t="shared" si="2"/>
        <v>44823</v>
      </c>
      <c r="D6280" s="3" t="str">
        <f t="shared" si="3"/>
        <v>14</v>
      </c>
      <c r="E6280" s="13">
        <v>697.0</v>
      </c>
      <c r="F6280" s="14">
        <f>'Costo de tareas'!$B$15</f>
        <v>0.1964027778</v>
      </c>
      <c r="G6280" s="15">
        <f>'Producción diaria'!$T$3*$L$2*$M$2*$N$2*E6280*1000/'Costo de tareas'!$B$14</f>
        <v>1047.982669</v>
      </c>
      <c r="H6280" s="16">
        <f>IF(G6280 &gt; 'Costo de tareas'!$B$13, 'Costo de tareas'!$B$13, IF(G6280 &lt; 'Costo de tareas'!$B$13*0.2, 0, 'Costo de tareas'!$B$13- G6280))</f>
        <v>39.28055556</v>
      </c>
      <c r="I6280" s="17">
        <f>IF(H6280=0,'Costo de tareas'!$B$13,'Costo de tareas'!$B$13-H6280)</f>
        <v>0</v>
      </c>
      <c r="J6280" s="2"/>
      <c r="K6280" s="2"/>
      <c r="P6280" s="2"/>
    </row>
    <row r="6281">
      <c r="A6281" s="3" t="s">
        <v>8154</v>
      </c>
      <c r="B6281" s="11" t="str">
        <f t="shared" si="1"/>
        <v>20220919</v>
      </c>
      <c r="C6281" s="12">
        <f t="shared" si="2"/>
        <v>44823</v>
      </c>
      <c r="D6281" s="3" t="str">
        <f t="shared" si="3"/>
        <v>15</v>
      </c>
      <c r="E6281" s="13">
        <v>546.0</v>
      </c>
      <c r="F6281" s="14">
        <f>'Costo de tareas'!$B$15</f>
        <v>0.1964027778</v>
      </c>
      <c r="G6281" s="15">
        <f>'Producción diaria'!$T$3*$L$2*$M$2*$N$2*E6281*1000/'Costo de tareas'!$B$14</f>
        <v>820.9448166</v>
      </c>
      <c r="H6281" s="16">
        <f>IF(G6281 &gt; 'Costo de tareas'!$B$13, 'Costo de tareas'!$B$13, IF(G6281 &lt; 'Costo de tareas'!$B$13*0.2, 0, 'Costo de tareas'!$B$13- G6281))</f>
        <v>39.28055556</v>
      </c>
      <c r="I6281" s="17">
        <f>IF(H6281=0,'Costo de tareas'!$B$13,'Costo de tareas'!$B$13-H6281)</f>
        <v>0</v>
      </c>
      <c r="J6281" s="2"/>
      <c r="K6281" s="2"/>
      <c r="P6281" s="2"/>
    </row>
    <row r="6282">
      <c r="A6282" s="3" t="s">
        <v>8156</v>
      </c>
      <c r="B6282" s="11" t="str">
        <f t="shared" si="1"/>
        <v>20220919</v>
      </c>
      <c r="C6282" s="12">
        <f t="shared" si="2"/>
        <v>44823</v>
      </c>
      <c r="D6282" s="3" t="str">
        <f t="shared" si="3"/>
        <v>16</v>
      </c>
      <c r="E6282" s="13">
        <v>367.0</v>
      </c>
      <c r="F6282" s="14">
        <f>'Costo de tareas'!$B$15</f>
        <v>0.1964027778</v>
      </c>
      <c r="G6282" s="15">
        <f>'Producción diaria'!$T$3*$L$2*$M$2*$N$2*E6282*1000/'Costo de tareas'!$B$14</f>
        <v>551.8072302</v>
      </c>
      <c r="H6282" s="16">
        <f>IF(G6282 &gt; 'Costo de tareas'!$B$13, 'Costo de tareas'!$B$13, IF(G6282 &lt; 'Costo de tareas'!$B$13*0.2, 0, 'Costo de tareas'!$B$13- G6282))</f>
        <v>39.28055556</v>
      </c>
      <c r="I6282" s="17">
        <f>IF(H6282=0,'Costo de tareas'!$B$13,'Costo de tareas'!$B$13-H6282)</f>
        <v>0</v>
      </c>
      <c r="J6282" s="2"/>
      <c r="K6282" s="2"/>
      <c r="P6282" s="2"/>
    </row>
    <row r="6283">
      <c r="A6283" s="3" t="s">
        <v>8158</v>
      </c>
      <c r="B6283" s="11" t="str">
        <f t="shared" si="1"/>
        <v>20220919</v>
      </c>
      <c r="C6283" s="12">
        <f t="shared" si="2"/>
        <v>44823</v>
      </c>
      <c r="D6283" s="3" t="str">
        <f t="shared" si="3"/>
        <v>17</v>
      </c>
      <c r="E6283" s="13">
        <v>169.0</v>
      </c>
      <c r="F6283" s="14">
        <f>'Costo de tareas'!$B$15</f>
        <v>0.1964027778</v>
      </c>
      <c r="G6283" s="15">
        <f>'Producción diaria'!$T$3*$L$2*$M$2*$N$2*E6283*1000/'Costo de tareas'!$B$14</f>
        <v>254.101967</v>
      </c>
      <c r="H6283" s="16">
        <f>IF(G6283 &gt; 'Costo de tareas'!$B$13, 'Costo de tareas'!$B$13, IF(G6283 &lt; 'Costo de tareas'!$B$13*0.2, 0, 'Costo de tareas'!$B$13- G6283))</f>
        <v>39.28055556</v>
      </c>
      <c r="I6283" s="17">
        <f>IF(H6283=0,'Costo de tareas'!$B$13,'Costo de tareas'!$B$13-H6283)</f>
        <v>0</v>
      </c>
      <c r="J6283" s="2"/>
      <c r="K6283" s="2"/>
      <c r="P6283" s="2"/>
    </row>
    <row r="6284">
      <c r="A6284" s="3" t="s">
        <v>8160</v>
      </c>
      <c r="B6284" s="11" t="str">
        <f t="shared" si="1"/>
        <v>20220919</v>
      </c>
      <c r="C6284" s="12">
        <f t="shared" si="2"/>
        <v>44823</v>
      </c>
      <c r="D6284" s="3" t="str">
        <f t="shared" si="3"/>
        <v>18</v>
      </c>
      <c r="E6284" s="13">
        <v>394.0</v>
      </c>
      <c r="F6284" s="14">
        <f>'Costo de tareas'!$B$15</f>
        <v>0.1964027778</v>
      </c>
      <c r="G6284" s="15">
        <f>'Producción diaria'!$T$3*$L$2*$M$2*$N$2*E6284*1000/'Costo de tareas'!$B$14</f>
        <v>592.4034024</v>
      </c>
      <c r="H6284" s="16">
        <f>IF(G6284 &gt; 'Costo de tareas'!$B$13, 'Costo de tareas'!$B$13, IF(G6284 &lt; 'Costo de tareas'!$B$13*0.2, 0, 'Costo de tareas'!$B$13- G6284))</f>
        <v>39.28055556</v>
      </c>
      <c r="I6284" s="17">
        <f>IF(H6284=0,'Costo de tareas'!$B$13,'Costo de tareas'!$B$13-H6284)</f>
        <v>0</v>
      </c>
      <c r="J6284" s="2"/>
      <c r="K6284" s="2"/>
      <c r="P6284" s="2"/>
    </row>
    <row r="6285">
      <c r="A6285" s="3" t="s">
        <v>8163</v>
      </c>
      <c r="B6285" s="11" t="str">
        <f t="shared" si="1"/>
        <v>20220919</v>
      </c>
      <c r="C6285" s="12">
        <f t="shared" si="2"/>
        <v>44823</v>
      </c>
      <c r="D6285" s="3" t="str">
        <f t="shared" si="3"/>
        <v>19</v>
      </c>
      <c r="E6285" s="13">
        <v>0.0</v>
      </c>
      <c r="F6285" s="14">
        <f>'Costo de tareas'!$B$15</f>
        <v>0.1964027778</v>
      </c>
      <c r="G6285" s="15">
        <f>'Producción diaria'!$T$3*$L$2*$M$2*$N$2*E6285*1000/'Costo de tareas'!$B$14</f>
        <v>0</v>
      </c>
      <c r="H6285" s="16">
        <f>IF(G6285 &gt; 'Costo de tareas'!$B$13, 'Costo de tareas'!$B$13, IF(G6285 &lt; 'Costo de tareas'!$B$13*0.2, 0, 'Costo de tareas'!$B$13- G6285))</f>
        <v>0</v>
      </c>
      <c r="I6285" s="17">
        <f>IF(H6285=0,'Costo de tareas'!$B$13,'Costo de tareas'!$B$13-H6285)</f>
        <v>39.28055556</v>
      </c>
      <c r="J6285" s="2"/>
      <c r="K6285" s="2"/>
      <c r="P6285" s="2"/>
    </row>
    <row r="6286">
      <c r="A6286" s="3" t="s">
        <v>8165</v>
      </c>
      <c r="B6286" s="11" t="str">
        <f t="shared" si="1"/>
        <v>20220919</v>
      </c>
      <c r="C6286" s="12">
        <f t="shared" si="2"/>
        <v>44823</v>
      </c>
      <c r="D6286" s="3" t="str">
        <f t="shared" si="3"/>
        <v>20</v>
      </c>
      <c r="E6286" s="13">
        <v>0.0</v>
      </c>
      <c r="F6286" s="14">
        <f>'Costo de tareas'!$B$15</f>
        <v>0.1964027778</v>
      </c>
      <c r="G6286" s="15">
        <f>'Producción diaria'!$T$3*$L$2*$M$2*$N$2*E6286*1000/'Costo de tareas'!$B$14</f>
        <v>0</v>
      </c>
      <c r="H6286" s="16">
        <f>IF(G6286 &gt; 'Costo de tareas'!$B$13, 'Costo de tareas'!$B$13, IF(G6286 &lt; 'Costo de tareas'!$B$13*0.2, 0, 'Costo de tareas'!$B$13- G6286))</f>
        <v>0</v>
      </c>
      <c r="I6286" s="17">
        <f>IF(H6286=0,'Costo de tareas'!$B$13,'Costo de tareas'!$B$13-H6286)</f>
        <v>39.28055556</v>
      </c>
      <c r="J6286" s="2"/>
      <c r="K6286" s="2"/>
      <c r="P6286" s="2"/>
    </row>
    <row r="6287">
      <c r="A6287" s="3" t="s">
        <v>8168</v>
      </c>
      <c r="B6287" s="11" t="str">
        <f t="shared" si="1"/>
        <v>20220919</v>
      </c>
      <c r="C6287" s="12">
        <f t="shared" si="2"/>
        <v>44823</v>
      </c>
      <c r="D6287" s="3" t="str">
        <f t="shared" si="3"/>
        <v>21</v>
      </c>
      <c r="E6287" s="13">
        <v>0.0</v>
      </c>
      <c r="F6287" s="14">
        <f>'Costo de tareas'!$B$15</f>
        <v>0.1964027778</v>
      </c>
      <c r="G6287" s="15">
        <f>'Producción diaria'!$T$3*$L$2*$M$2*$N$2*E6287*1000/'Costo de tareas'!$B$14</f>
        <v>0</v>
      </c>
      <c r="H6287" s="16">
        <f>IF(G6287 &gt; 'Costo de tareas'!$B$13, 'Costo de tareas'!$B$13, IF(G6287 &lt; 'Costo de tareas'!$B$13*0.2, 0, 'Costo de tareas'!$B$13- G6287))</f>
        <v>0</v>
      </c>
      <c r="I6287" s="17">
        <f>IF(H6287=0,'Costo de tareas'!$B$13,'Costo de tareas'!$B$13-H6287)</f>
        <v>39.28055556</v>
      </c>
      <c r="J6287" s="2"/>
      <c r="K6287" s="2"/>
      <c r="P6287" s="2"/>
    </row>
    <row r="6288">
      <c r="A6288" s="3" t="s">
        <v>8170</v>
      </c>
      <c r="B6288" s="11" t="str">
        <f t="shared" si="1"/>
        <v>20220919</v>
      </c>
      <c r="C6288" s="12">
        <f t="shared" si="2"/>
        <v>44823</v>
      </c>
      <c r="D6288" s="3" t="str">
        <f t="shared" si="3"/>
        <v>22</v>
      </c>
      <c r="E6288" s="13">
        <v>0.0</v>
      </c>
      <c r="F6288" s="14">
        <f>'Costo de tareas'!$B$15</f>
        <v>0.1964027778</v>
      </c>
      <c r="G6288" s="15">
        <f>'Producción diaria'!$T$3*$L$2*$M$2*$N$2*E6288*1000/'Costo de tareas'!$B$14</f>
        <v>0</v>
      </c>
      <c r="H6288" s="16">
        <f>IF(G6288 &gt; 'Costo de tareas'!$B$13, 'Costo de tareas'!$B$13, IF(G6288 &lt; 'Costo de tareas'!$B$13*0.2, 0, 'Costo de tareas'!$B$13- G6288))</f>
        <v>0</v>
      </c>
      <c r="I6288" s="17">
        <f>IF(H6288=0,'Costo de tareas'!$B$13,'Costo de tareas'!$B$13-H6288)</f>
        <v>39.28055556</v>
      </c>
      <c r="J6288" s="2"/>
      <c r="K6288" s="2"/>
      <c r="P6288" s="2"/>
    </row>
    <row r="6289">
      <c r="A6289" s="3" t="s">
        <v>8172</v>
      </c>
      <c r="B6289" s="11" t="str">
        <f t="shared" si="1"/>
        <v>20220919</v>
      </c>
      <c r="C6289" s="12">
        <f t="shared" si="2"/>
        <v>44823</v>
      </c>
      <c r="D6289" s="3" t="str">
        <f t="shared" si="3"/>
        <v>23</v>
      </c>
      <c r="E6289" s="13">
        <v>0.0</v>
      </c>
      <c r="F6289" s="14">
        <f>'Costo de tareas'!$B$15</f>
        <v>0.1964027778</v>
      </c>
      <c r="G6289" s="15">
        <f>'Producción diaria'!$T$3*$L$2*$M$2*$N$2*E6289*1000/'Costo de tareas'!$B$14</f>
        <v>0</v>
      </c>
      <c r="H6289" s="16">
        <f>IF(G6289 &gt; 'Costo de tareas'!$B$13, 'Costo de tareas'!$B$13, IF(G6289 &lt; 'Costo de tareas'!$B$13*0.2, 0, 'Costo de tareas'!$B$13- G6289))</f>
        <v>0</v>
      </c>
      <c r="I6289" s="17">
        <f>IF(H6289=0,'Costo de tareas'!$B$13,'Costo de tareas'!$B$13-H6289)</f>
        <v>39.28055556</v>
      </c>
      <c r="J6289" s="2"/>
      <c r="K6289" s="2"/>
      <c r="P6289" s="2"/>
    </row>
    <row r="6290">
      <c r="A6290" s="3" t="s">
        <v>8173</v>
      </c>
      <c r="B6290" s="11" t="str">
        <f t="shared" si="1"/>
        <v>20220920</v>
      </c>
      <c r="C6290" s="12">
        <f t="shared" si="2"/>
        <v>44824</v>
      </c>
      <c r="D6290" s="3" t="str">
        <f t="shared" si="3"/>
        <v>00</v>
      </c>
      <c r="E6290" s="13">
        <v>0.0</v>
      </c>
      <c r="F6290" s="14">
        <f>'Costo de tareas'!$B$15</f>
        <v>0.1964027778</v>
      </c>
      <c r="G6290" s="15">
        <f>'Producción diaria'!$T$3*$L$2*$M$2*$N$2*E6290*1000/'Costo de tareas'!$B$14</f>
        <v>0</v>
      </c>
      <c r="H6290" s="16">
        <f>IF(G6290 &gt; 'Costo de tareas'!$B$13, 'Costo de tareas'!$B$13, IF(G6290 &lt; 'Costo de tareas'!$B$13*0.2, 0, 'Costo de tareas'!$B$13- G6290))</f>
        <v>0</v>
      </c>
      <c r="I6290" s="17">
        <f>IF(H6290=0,'Costo de tareas'!$B$13,'Costo de tareas'!$B$13-H6290)</f>
        <v>39.28055556</v>
      </c>
      <c r="J6290" s="2"/>
      <c r="K6290" s="2"/>
      <c r="P6290" s="2"/>
    </row>
    <row r="6291">
      <c r="A6291" s="3" t="s">
        <v>8174</v>
      </c>
      <c r="B6291" s="11" t="str">
        <f t="shared" si="1"/>
        <v>20220920</v>
      </c>
      <c r="C6291" s="12">
        <f t="shared" si="2"/>
        <v>44824</v>
      </c>
      <c r="D6291" s="3" t="str">
        <f t="shared" si="3"/>
        <v>01</v>
      </c>
      <c r="E6291" s="13">
        <v>0.0</v>
      </c>
      <c r="F6291" s="14">
        <f>'Costo de tareas'!$B$15</f>
        <v>0.1964027778</v>
      </c>
      <c r="G6291" s="15">
        <f>'Producción diaria'!$T$3*$L$2*$M$2*$N$2*E6291*1000/'Costo de tareas'!$B$14</f>
        <v>0</v>
      </c>
      <c r="H6291" s="16">
        <f>IF(G6291 &gt; 'Costo de tareas'!$B$13, 'Costo de tareas'!$B$13, IF(G6291 &lt; 'Costo de tareas'!$B$13*0.2, 0, 'Costo de tareas'!$B$13- G6291))</f>
        <v>0</v>
      </c>
      <c r="I6291" s="17">
        <f>IF(H6291=0,'Costo de tareas'!$B$13,'Costo de tareas'!$B$13-H6291)</f>
        <v>39.28055556</v>
      </c>
      <c r="J6291" s="2"/>
      <c r="K6291" s="2"/>
      <c r="P6291" s="2"/>
    </row>
    <row r="6292">
      <c r="A6292" s="3" t="s">
        <v>8176</v>
      </c>
      <c r="B6292" s="11" t="str">
        <f t="shared" si="1"/>
        <v>20220920</v>
      </c>
      <c r="C6292" s="12">
        <f t="shared" si="2"/>
        <v>44824</v>
      </c>
      <c r="D6292" s="3" t="str">
        <f t="shared" si="3"/>
        <v>02</v>
      </c>
      <c r="E6292" s="13">
        <v>0.0</v>
      </c>
      <c r="F6292" s="14">
        <f>'Costo de tareas'!$B$15</f>
        <v>0.1964027778</v>
      </c>
      <c r="G6292" s="15">
        <f>'Producción diaria'!$T$3*$L$2*$M$2*$N$2*E6292*1000/'Costo de tareas'!$B$14</f>
        <v>0</v>
      </c>
      <c r="H6292" s="16">
        <f>IF(G6292 &gt; 'Costo de tareas'!$B$13, 'Costo de tareas'!$B$13, IF(G6292 &lt; 'Costo de tareas'!$B$13*0.2, 0, 'Costo de tareas'!$B$13- G6292))</f>
        <v>0</v>
      </c>
      <c r="I6292" s="17">
        <f>IF(H6292=0,'Costo de tareas'!$B$13,'Costo de tareas'!$B$13-H6292)</f>
        <v>39.28055556</v>
      </c>
      <c r="J6292" s="2"/>
      <c r="K6292" s="2"/>
      <c r="P6292" s="2"/>
    </row>
    <row r="6293">
      <c r="A6293" s="3" t="s">
        <v>8178</v>
      </c>
      <c r="B6293" s="11" t="str">
        <f t="shared" si="1"/>
        <v>20220920</v>
      </c>
      <c r="C6293" s="12">
        <f t="shared" si="2"/>
        <v>44824</v>
      </c>
      <c r="D6293" s="3" t="str">
        <f t="shared" si="3"/>
        <v>03</v>
      </c>
      <c r="E6293" s="13">
        <v>0.0</v>
      </c>
      <c r="F6293" s="14">
        <f>'Costo de tareas'!$B$15</f>
        <v>0.1964027778</v>
      </c>
      <c r="G6293" s="15">
        <f>'Producción diaria'!$T$3*$L$2*$M$2*$N$2*E6293*1000/'Costo de tareas'!$B$14</f>
        <v>0</v>
      </c>
      <c r="H6293" s="16">
        <f>IF(G6293 &gt; 'Costo de tareas'!$B$13, 'Costo de tareas'!$B$13, IF(G6293 &lt; 'Costo de tareas'!$B$13*0.2, 0, 'Costo de tareas'!$B$13- G6293))</f>
        <v>0</v>
      </c>
      <c r="I6293" s="17">
        <f>IF(H6293=0,'Costo de tareas'!$B$13,'Costo de tareas'!$B$13-H6293)</f>
        <v>39.28055556</v>
      </c>
      <c r="J6293" s="2"/>
      <c r="K6293" s="2"/>
      <c r="P6293" s="2"/>
    </row>
    <row r="6294">
      <c r="A6294" s="3" t="s">
        <v>8180</v>
      </c>
      <c r="B6294" s="11" t="str">
        <f t="shared" si="1"/>
        <v>20220920</v>
      </c>
      <c r="C6294" s="12">
        <f t="shared" si="2"/>
        <v>44824</v>
      </c>
      <c r="D6294" s="3" t="str">
        <f t="shared" si="3"/>
        <v>04</v>
      </c>
      <c r="E6294" s="13">
        <v>0.0</v>
      </c>
      <c r="F6294" s="14">
        <f>'Costo de tareas'!$B$15</f>
        <v>0.1964027778</v>
      </c>
      <c r="G6294" s="15">
        <f>'Producción diaria'!$T$3*$L$2*$M$2*$N$2*E6294*1000/'Costo de tareas'!$B$14</f>
        <v>0</v>
      </c>
      <c r="H6294" s="16">
        <f>IF(G6294 &gt; 'Costo de tareas'!$B$13, 'Costo de tareas'!$B$13, IF(G6294 &lt; 'Costo de tareas'!$B$13*0.2, 0, 'Costo de tareas'!$B$13- G6294))</f>
        <v>0</v>
      </c>
      <c r="I6294" s="17">
        <f>IF(H6294=0,'Costo de tareas'!$B$13,'Costo de tareas'!$B$13-H6294)</f>
        <v>39.28055556</v>
      </c>
      <c r="J6294" s="2"/>
      <c r="K6294" s="2"/>
      <c r="P6294" s="2"/>
    </row>
    <row r="6295">
      <c r="A6295" s="3" t="s">
        <v>8182</v>
      </c>
      <c r="B6295" s="11" t="str">
        <f t="shared" si="1"/>
        <v>20220920</v>
      </c>
      <c r="C6295" s="12">
        <f t="shared" si="2"/>
        <v>44824</v>
      </c>
      <c r="D6295" s="3" t="str">
        <f t="shared" si="3"/>
        <v>05</v>
      </c>
      <c r="E6295" s="13">
        <v>0.0</v>
      </c>
      <c r="F6295" s="14">
        <f>'Costo de tareas'!$B$15</f>
        <v>0.1964027778</v>
      </c>
      <c r="G6295" s="15">
        <f>'Producción diaria'!$T$3*$L$2*$M$2*$N$2*E6295*1000/'Costo de tareas'!$B$14</f>
        <v>0</v>
      </c>
      <c r="H6295" s="16">
        <f>IF(G6295 &gt; 'Costo de tareas'!$B$13, 'Costo de tareas'!$B$13, IF(G6295 &lt; 'Costo de tareas'!$B$13*0.2, 0, 'Costo de tareas'!$B$13- G6295))</f>
        <v>0</v>
      </c>
      <c r="I6295" s="17">
        <f>IF(H6295=0,'Costo de tareas'!$B$13,'Costo de tareas'!$B$13-H6295)</f>
        <v>39.28055556</v>
      </c>
      <c r="J6295" s="2"/>
      <c r="K6295" s="2"/>
      <c r="P6295" s="2"/>
    </row>
    <row r="6296">
      <c r="A6296" s="3" t="s">
        <v>8184</v>
      </c>
      <c r="B6296" s="11" t="str">
        <f t="shared" si="1"/>
        <v>20220920</v>
      </c>
      <c r="C6296" s="12">
        <f t="shared" si="2"/>
        <v>44824</v>
      </c>
      <c r="D6296" s="3" t="str">
        <f t="shared" si="3"/>
        <v>06</v>
      </c>
      <c r="E6296" s="13">
        <v>329.0</v>
      </c>
      <c r="F6296" s="14">
        <f>'Costo de tareas'!$B$15</f>
        <v>0.1964027778</v>
      </c>
      <c r="G6296" s="15">
        <f>'Producción diaria'!$T$3*$L$2*$M$2*$N$2*E6296*1000/'Costo de tareas'!$B$14</f>
        <v>494.6718767</v>
      </c>
      <c r="H6296" s="16">
        <f>IF(G6296 &gt; 'Costo de tareas'!$B$13, 'Costo de tareas'!$B$13, IF(G6296 &lt; 'Costo de tareas'!$B$13*0.2, 0, 'Costo de tareas'!$B$13- G6296))</f>
        <v>39.28055556</v>
      </c>
      <c r="I6296" s="17">
        <f>IF(H6296=0,'Costo de tareas'!$B$13,'Costo de tareas'!$B$13-H6296)</f>
        <v>0</v>
      </c>
      <c r="J6296" s="2"/>
      <c r="K6296" s="2"/>
      <c r="P6296" s="2"/>
    </row>
    <row r="6297">
      <c r="A6297" s="3" t="s">
        <v>8186</v>
      </c>
      <c r="B6297" s="11" t="str">
        <f t="shared" si="1"/>
        <v>20220920</v>
      </c>
      <c r="C6297" s="12">
        <f t="shared" si="2"/>
        <v>44824</v>
      </c>
      <c r="D6297" s="3" t="str">
        <f t="shared" si="3"/>
        <v>07</v>
      </c>
      <c r="E6297" s="13">
        <v>168.0</v>
      </c>
      <c r="F6297" s="14">
        <f>'Costo de tareas'!$B$15</f>
        <v>0.1964027778</v>
      </c>
      <c r="G6297" s="15">
        <f>'Producción diaria'!$T$3*$L$2*$M$2*$N$2*E6297*1000/'Costo de tareas'!$B$14</f>
        <v>252.5984051</v>
      </c>
      <c r="H6297" s="16">
        <f>IF(G6297 &gt; 'Costo de tareas'!$B$13, 'Costo de tareas'!$B$13, IF(G6297 &lt; 'Costo de tareas'!$B$13*0.2, 0, 'Costo de tareas'!$B$13- G6297))</f>
        <v>39.28055556</v>
      </c>
      <c r="I6297" s="17">
        <f>IF(H6297=0,'Costo de tareas'!$B$13,'Costo de tareas'!$B$13-H6297)</f>
        <v>0</v>
      </c>
      <c r="J6297" s="2"/>
      <c r="K6297" s="2"/>
      <c r="P6297" s="2"/>
    </row>
    <row r="6298">
      <c r="A6298" s="3" t="s">
        <v>8187</v>
      </c>
      <c r="B6298" s="11" t="str">
        <f t="shared" si="1"/>
        <v>20220920</v>
      </c>
      <c r="C6298" s="12">
        <f t="shared" si="2"/>
        <v>44824</v>
      </c>
      <c r="D6298" s="3" t="str">
        <f t="shared" si="3"/>
        <v>08</v>
      </c>
      <c r="E6298" s="13">
        <v>367.0</v>
      </c>
      <c r="F6298" s="14">
        <f>'Costo de tareas'!$B$15</f>
        <v>0.1964027778</v>
      </c>
      <c r="G6298" s="15">
        <f>'Producción diaria'!$T$3*$L$2*$M$2*$N$2*E6298*1000/'Costo de tareas'!$B$14</f>
        <v>551.8072302</v>
      </c>
      <c r="H6298" s="16">
        <f>IF(G6298 &gt; 'Costo de tareas'!$B$13, 'Costo de tareas'!$B$13, IF(G6298 &lt; 'Costo de tareas'!$B$13*0.2, 0, 'Costo de tareas'!$B$13- G6298))</f>
        <v>39.28055556</v>
      </c>
      <c r="I6298" s="17">
        <f>IF(H6298=0,'Costo de tareas'!$B$13,'Costo de tareas'!$B$13-H6298)</f>
        <v>0</v>
      </c>
      <c r="J6298" s="2"/>
      <c r="K6298" s="2"/>
      <c r="P6298" s="2"/>
    </row>
    <row r="6299">
      <c r="A6299" s="3" t="s">
        <v>8189</v>
      </c>
      <c r="B6299" s="11" t="str">
        <f t="shared" si="1"/>
        <v>20220920</v>
      </c>
      <c r="C6299" s="12">
        <f t="shared" si="2"/>
        <v>44824</v>
      </c>
      <c r="D6299" s="3" t="str">
        <f t="shared" si="3"/>
        <v>09</v>
      </c>
      <c r="E6299" s="13">
        <v>544.0</v>
      </c>
      <c r="F6299" s="14">
        <f>'Costo de tareas'!$B$15</f>
        <v>0.1964027778</v>
      </c>
      <c r="G6299" s="15">
        <f>'Producción diaria'!$T$3*$L$2*$M$2*$N$2*E6299*1000/'Costo de tareas'!$B$14</f>
        <v>817.9376927</v>
      </c>
      <c r="H6299" s="16">
        <f>IF(G6299 &gt; 'Costo de tareas'!$B$13, 'Costo de tareas'!$B$13, IF(G6299 &lt; 'Costo de tareas'!$B$13*0.2, 0, 'Costo de tareas'!$B$13- G6299))</f>
        <v>39.28055556</v>
      </c>
      <c r="I6299" s="17">
        <f>IF(H6299=0,'Costo de tareas'!$B$13,'Costo de tareas'!$B$13-H6299)</f>
        <v>0</v>
      </c>
      <c r="J6299" s="2"/>
      <c r="K6299" s="2"/>
      <c r="P6299" s="2"/>
    </row>
    <row r="6300">
      <c r="A6300" s="3" t="s">
        <v>8190</v>
      </c>
      <c r="B6300" s="11" t="str">
        <f t="shared" si="1"/>
        <v>20220920</v>
      </c>
      <c r="C6300" s="12">
        <f t="shared" si="2"/>
        <v>44824</v>
      </c>
      <c r="D6300" s="3" t="str">
        <f t="shared" si="3"/>
        <v>10</v>
      </c>
      <c r="E6300" s="13">
        <v>675.0</v>
      </c>
      <c r="F6300" s="14">
        <f>'Costo de tareas'!$B$15</f>
        <v>0.1964027778</v>
      </c>
      <c r="G6300" s="15">
        <f>'Producción diaria'!$T$3*$L$2*$M$2*$N$2*E6300*1000/'Costo de tareas'!$B$14</f>
        <v>1014.904306</v>
      </c>
      <c r="H6300" s="16">
        <f>IF(G6300 &gt; 'Costo de tareas'!$B$13, 'Costo de tareas'!$B$13, IF(G6300 &lt; 'Costo de tareas'!$B$13*0.2, 0, 'Costo de tareas'!$B$13- G6300))</f>
        <v>39.28055556</v>
      </c>
      <c r="I6300" s="17">
        <f>IF(H6300=0,'Costo de tareas'!$B$13,'Costo de tareas'!$B$13-H6300)</f>
        <v>0</v>
      </c>
      <c r="J6300" s="2"/>
      <c r="K6300" s="2"/>
      <c r="P6300" s="2"/>
    </row>
    <row r="6301">
      <c r="A6301" s="3" t="s">
        <v>8192</v>
      </c>
      <c r="B6301" s="11" t="str">
        <f t="shared" si="1"/>
        <v>20220920</v>
      </c>
      <c r="C6301" s="12">
        <f t="shared" si="2"/>
        <v>44824</v>
      </c>
      <c r="D6301" s="3" t="str">
        <f t="shared" si="3"/>
        <v>11</v>
      </c>
      <c r="E6301" s="13">
        <v>759.0</v>
      </c>
      <c r="F6301" s="14">
        <f>'Costo de tareas'!$B$15</f>
        <v>0.1964027778</v>
      </c>
      <c r="G6301" s="15">
        <f>'Producción diaria'!$T$3*$L$2*$M$2*$N$2*E6301*1000/'Costo de tareas'!$B$14</f>
        <v>1141.203509</v>
      </c>
      <c r="H6301" s="16">
        <f>IF(G6301 &gt; 'Costo de tareas'!$B$13, 'Costo de tareas'!$B$13, IF(G6301 &lt; 'Costo de tareas'!$B$13*0.2, 0, 'Costo de tareas'!$B$13- G6301))</f>
        <v>39.28055556</v>
      </c>
      <c r="I6301" s="17">
        <f>IF(H6301=0,'Costo de tareas'!$B$13,'Costo de tareas'!$B$13-H6301)</f>
        <v>0</v>
      </c>
      <c r="J6301" s="2"/>
      <c r="K6301" s="2"/>
      <c r="P6301" s="2"/>
    </row>
    <row r="6302">
      <c r="A6302" s="3" t="s">
        <v>8194</v>
      </c>
      <c r="B6302" s="11" t="str">
        <f t="shared" si="1"/>
        <v>20220920</v>
      </c>
      <c r="C6302" s="12">
        <f t="shared" si="2"/>
        <v>44824</v>
      </c>
      <c r="D6302" s="3" t="str">
        <f t="shared" si="3"/>
        <v>12</v>
      </c>
      <c r="E6302" s="13">
        <v>78.0</v>
      </c>
      <c r="F6302" s="14">
        <f>'Costo de tareas'!$B$15</f>
        <v>0.1964027778</v>
      </c>
      <c r="G6302" s="15">
        <f>'Producción diaria'!$T$3*$L$2*$M$2*$N$2*E6302*1000/'Costo de tareas'!$B$14</f>
        <v>117.2778309</v>
      </c>
      <c r="H6302" s="16">
        <f>IF(G6302 &gt; 'Costo de tareas'!$B$13, 'Costo de tareas'!$B$13, IF(G6302 &lt; 'Costo de tareas'!$B$13*0.2, 0, 'Costo de tareas'!$B$13- G6302))</f>
        <v>39.28055556</v>
      </c>
      <c r="I6302" s="17">
        <f>IF(H6302=0,'Costo de tareas'!$B$13,'Costo de tareas'!$B$13-H6302)</f>
        <v>0</v>
      </c>
      <c r="J6302" s="2"/>
      <c r="K6302" s="2"/>
      <c r="P6302" s="2"/>
    </row>
    <row r="6303">
      <c r="A6303" s="3" t="s">
        <v>8196</v>
      </c>
      <c r="B6303" s="11" t="str">
        <f t="shared" si="1"/>
        <v>20220920</v>
      </c>
      <c r="C6303" s="12">
        <f t="shared" si="2"/>
        <v>44824</v>
      </c>
      <c r="D6303" s="3" t="str">
        <f t="shared" si="3"/>
        <v>13</v>
      </c>
      <c r="E6303" s="13">
        <v>77.0</v>
      </c>
      <c r="F6303" s="14">
        <f>'Costo de tareas'!$B$15</f>
        <v>0.1964027778</v>
      </c>
      <c r="G6303" s="15">
        <f>'Producción diaria'!$T$3*$L$2*$M$2*$N$2*E6303*1000/'Costo de tareas'!$B$14</f>
        <v>115.774269</v>
      </c>
      <c r="H6303" s="16">
        <f>IF(G6303 &gt; 'Costo de tareas'!$B$13, 'Costo de tareas'!$B$13, IF(G6303 &lt; 'Costo de tareas'!$B$13*0.2, 0, 'Costo de tareas'!$B$13- G6303))</f>
        <v>39.28055556</v>
      </c>
      <c r="I6303" s="17">
        <f>IF(H6303=0,'Costo de tareas'!$B$13,'Costo de tareas'!$B$13-H6303)</f>
        <v>0</v>
      </c>
      <c r="J6303" s="2"/>
      <c r="K6303" s="2"/>
      <c r="P6303" s="2"/>
    </row>
    <row r="6304">
      <c r="A6304" s="3" t="s">
        <v>8197</v>
      </c>
      <c r="B6304" s="11" t="str">
        <f t="shared" si="1"/>
        <v>20220920</v>
      </c>
      <c r="C6304" s="12">
        <f t="shared" si="2"/>
        <v>44824</v>
      </c>
      <c r="D6304" s="3" t="str">
        <f t="shared" si="3"/>
        <v>14</v>
      </c>
      <c r="E6304" s="13">
        <v>685.0</v>
      </c>
      <c r="F6304" s="14">
        <f>'Costo de tareas'!$B$15</f>
        <v>0.1964027778</v>
      </c>
      <c r="G6304" s="15">
        <f>'Producción diaria'!$T$3*$L$2*$M$2*$N$2*E6304*1000/'Costo de tareas'!$B$14</f>
        <v>1029.939926</v>
      </c>
      <c r="H6304" s="16">
        <f>IF(G6304 &gt; 'Costo de tareas'!$B$13, 'Costo de tareas'!$B$13, IF(G6304 &lt; 'Costo de tareas'!$B$13*0.2, 0, 'Costo de tareas'!$B$13- G6304))</f>
        <v>39.28055556</v>
      </c>
      <c r="I6304" s="17">
        <f>IF(H6304=0,'Costo de tareas'!$B$13,'Costo de tareas'!$B$13-H6304)</f>
        <v>0</v>
      </c>
      <c r="J6304" s="2"/>
      <c r="K6304" s="2"/>
      <c r="P6304" s="2"/>
    </row>
    <row r="6305">
      <c r="A6305" s="3" t="s">
        <v>8198</v>
      </c>
      <c r="B6305" s="11" t="str">
        <f t="shared" si="1"/>
        <v>20220920</v>
      </c>
      <c r="C6305" s="12">
        <f t="shared" si="2"/>
        <v>44824</v>
      </c>
      <c r="D6305" s="3" t="str">
        <f t="shared" si="3"/>
        <v>15</v>
      </c>
      <c r="E6305" s="13">
        <v>553.0</v>
      </c>
      <c r="F6305" s="14">
        <f>'Costo de tareas'!$B$15</f>
        <v>0.1964027778</v>
      </c>
      <c r="G6305" s="15">
        <f>'Producción diaria'!$T$3*$L$2*$M$2*$N$2*E6305*1000/'Costo de tareas'!$B$14</f>
        <v>831.4697501</v>
      </c>
      <c r="H6305" s="16">
        <f>IF(G6305 &gt; 'Costo de tareas'!$B$13, 'Costo de tareas'!$B$13, IF(G6305 &lt; 'Costo de tareas'!$B$13*0.2, 0, 'Costo de tareas'!$B$13- G6305))</f>
        <v>39.28055556</v>
      </c>
      <c r="I6305" s="17">
        <f>IF(H6305=0,'Costo de tareas'!$B$13,'Costo de tareas'!$B$13-H6305)</f>
        <v>0</v>
      </c>
      <c r="J6305" s="2"/>
      <c r="K6305" s="2"/>
      <c r="P6305" s="2"/>
    </row>
    <row r="6306">
      <c r="A6306" s="3" t="s">
        <v>8200</v>
      </c>
      <c r="B6306" s="11" t="str">
        <f t="shared" si="1"/>
        <v>20220920</v>
      </c>
      <c r="C6306" s="12">
        <f t="shared" si="2"/>
        <v>44824</v>
      </c>
      <c r="D6306" s="3" t="str">
        <f t="shared" si="3"/>
        <v>16</v>
      </c>
      <c r="E6306" s="13">
        <v>34.0</v>
      </c>
      <c r="F6306" s="14">
        <f>'Costo de tareas'!$B$15</f>
        <v>0.1964027778</v>
      </c>
      <c r="G6306" s="15">
        <f>'Producción diaria'!$T$3*$L$2*$M$2*$N$2*E6306*1000/'Costo de tareas'!$B$14</f>
        <v>51.12110579</v>
      </c>
      <c r="H6306" s="16">
        <f>IF(G6306 &gt; 'Costo de tareas'!$B$13, 'Costo de tareas'!$B$13, IF(G6306 &lt; 'Costo de tareas'!$B$13*0.2, 0, 'Costo de tareas'!$B$13- G6306))</f>
        <v>39.28055556</v>
      </c>
      <c r="I6306" s="17">
        <f>IF(H6306=0,'Costo de tareas'!$B$13,'Costo de tareas'!$B$13-H6306)</f>
        <v>0</v>
      </c>
      <c r="J6306" s="2"/>
      <c r="K6306" s="2"/>
      <c r="P6306" s="2"/>
    </row>
    <row r="6307">
      <c r="A6307" s="3" t="s">
        <v>8202</v>
      </c>
      <c r="B6307" s="11" t="str">
        <f t="shared" si="1"/>
        <v>20220920</v>
      </c>
      <c r="C6307" s="12">
        <f t="shared" si="2"/>
        <v>44824</v>
      </c>
      <c r="D6307" s="3" t="str">
        <f t="shared" si="3"/>
        <v>17</v>
      </c>
      <c r="E6307" s="13">
        <v>161.0</v>
      </c>
      <c r="F6307" s="14">
        <f>'Costo de tareas'!$B$15</f>
        <v>0.1964027778</v>
      </c>
      <c r="G6307" s="15">
        <f>'Producción diaria'!$T$3*$L$2*$M$2*$N$2*E6307*1000/'Costo de tareas'!$B$14</f>
        <v>242.0734716</v>
      </c>
      <c r="H6307" s="16">
        <f>IF(G6307 &gt; 'Costo de tareas'!$B$13, 'Costo de tareas'!$B$13, IF(G6307 &lt; 'Costo de tareas'!$B$13*0.2, 0, 'Costo de tareas'!$B$13- G6307))</f>
        <v>39.28055556</v>
      </c>
      <c r="I6307" s="17">
        <f>IF(H6307=0,'Costo de tareas'!$B$13,'Costo de tareas'!$B$13-H6307)</f>
        <v>0</v>
      </c>
      <c r="J6307" s="2"/>
      <c r="K6307" s="2"/>
      <c r="P6307" s="2"/>
    </row>
    <row r="6308">
      <c r="A6308" s="3" t="s">
        <v>8204</v>
      </c>
      <c r="B6308" s="11" t="str">
        <f t="shared" si="1"/>
        <v>20220920</v>
      </c>
      <c r="C6308" s="12">
        <f t="shared" si="2"/>
        <v>44824</v>
      </c>
      <c r="D6308" s="3" t="str">
        <f t="shared" si="3"/>
        <v>18</v>
      </c>
      <c r="E6308" s="13">
        <v>392.0</v>
      </c>
      <c r="F6308" s="14">
        <f>'Costo de tareas'!$B$15</f>
        <v>0.1964027778</v>
      </c>
      <c r="G6308" s="15">
        <f>'Producción diaria'!$T$3*$L$2*$M$2*$N$2*E6308*1000/'Costo de tareas'!$B$14</f>
        <v>589.3962786</v>
      </c>
      <c r="H6308" s="16">
        <f>IF(G6308 &gt; 'Costo de tareas'!$B$13, 'Costo de tareas'!$B$13, IF(G6308 &lt; 'Costo de tareas'!$B$13*0.2, 0, 'Costo de tareas'!$B$13- G6308))</f>
        <v>39.28055556</v>
      </c>
      <c r="I6308" s="17">
        <f>IF(H6308=0,'Costo de tareas'!$B$13,'Costo de tareas'!$B$13-H6308)</f>
        <v>0</v>
      </c>
      <c r="J6308" s="2"/>
      <c r="K6308" s="2"/>
      <c r="P6308" s="2"/>
    </row>
    <row r="6309">
      <c r="A6309" s="3" t="s">
        <v>8207</v>
      </c>
      <c r="B6309" s="11" t="str">
        <f t="shared" si="1"/>
        <v>20220920</v>
      </c>
      <c r="C6309" s="12">
        <f t="shared" si="2"/>
        <v>44824</v>
      </c>
      <c r="D6309" s="3" t="str">
        <f t="shared" si="3"/>
        <v>19</v>
      </c>
      <c r="E6309" s="13">
        <v>0.0</v>
      </c>
      <c r="F6309" s="14">
        <f>'Costo de tareas'!$B$15</f>
        <v>0.1964027778</v>
      </c>
      <c r="G6309" s="15">
        <f>'Producción diaria'!$T$3*$L$2*$M$2*$N$2*E6309*1000/'Costo de tareas'!$B$14</f>
        <v>0</v>
      </c>
      <c r="H6309" s="16">
        <f>IF(G6309 &gt; 'Costo de tareas'!$B$13, 'Costo de tareas'!$B$13, IF(G6309 &lt; 'Costo de tareas'!$B$13*0.2, 0, 'Costo de tareas'!$B$13- G6309))</f>
        <v>0</v>
      </c>
      <c r="I6309" s="17">
        <f>IF(H6309=0,'Costo de tareas'!$B$13,'Costo de tareas'!$B$13-H6309)</f>
        <v>39.28055556</v>
      </c>
      <c r="J6309" s="2"/>
      <c r="K6309" s="2"/>
      <c r="P6309" s="2"/>
    </row>
    <row r="6310">
      <c r="A6310" s="3" t="s">
        <v>8208</v>
      </c>
      <c r="B6310" s="11" t="str">
        <f t="shared" si="1"/>
        <v>20220920</v>
      </c>
      <c r="C6310" s="12">
        <f t="shared" si="2"/>
        <v>44824</v>
      </c>
      <c r="D6310" s="3" t="str">
        <f t="shared" si="3"/>
        <v>20</v>
      </c>
      <c r="E6310" s="13">
        <v>0.0</v>
      </c>
      <c r="F6310" s="14">
        <f>'Costo de tareas'!$B$15</f>
        <v>0.1964027778</v>
      </c>
      <c r="G6310" s="15">
        <f>'Producción diaria'!$T$3*$L$2*$M$2*$N$2*E6310*1000/'Costo de tareas'!$B$14</f>
        <v>0</v>
      </c>
      <c r="H6310" s="16">
        <f>IF(G6310 &gt; 'Costo de tareas'!$B$13, 'Costo de tareas'!$B$13, IF(G6310 &lt; 'Costo de tareas'!$B$13*0.2, 0, 'Costo de tareas'!$B$13- G6310))</f>
        <v>0</v>
      </c>
      <c r="I6310" s="17">
        <f>IF(H6310=0,'Costo de tareas'!$B$13,'Costo de tareas'!$B$13-H6310)</f>
        <v>39.28055556</v>
      </c>
      <c r="J6310" s="2"/>
      <c r="K6310" s="2"/>
      <c r="P6310" s="2"/>
    </row>
    <row r="6311">
      <c r="A6311" s="3" t="s">
        <v>8211</v>
      </c>
      <c r="B6311" s="11" t="str">
        <f t="shared" si="1"/>
        <v>20220920</v>
      </c>
      <c r="C6311" s="12">
        <f t="shared" si="2"/>
        <v>44824</v>
      </c>
      <c r="D6311" s="3" t="str">
        <f t="shared" si="3"/>
        <v>21</v>
      </c>
      <c r="E6311" s="13">
        <v>0.0</v>
      </c>
      <c r="F6311" s="14">
        <f>'Costo de tareas'!$B$15</f>
        <v>0.1964027778</v>
      </c>
      <c r="G6311" s="15">
        <f>'Producción diaria'!$T$3*$L$2*$M$2*$N$2*E6311*1000/'Costo de tareas'!$B$14</f>
        <v>0</v>
      </c>
      <c r="H6311" s="16">
        <f>IF(G6311 &gt; 'Costo de tareas'!$B$13, 'Costo de tareas'!$B$13, IF(G6311 &lt; 'Costo de tareas'!$B$13*0.2, 0, 'Costo de tareas'!$B$13- G6311))</f>
        <v>0</v>
      </c>
      <c r="I6311" s="17">
        <f>IF(H6311=0,'Costo de tareas'!$B$13,'Costo de tareas'!$B$13-H6311)</f>
        <v>39.28055556</v>
      </c>
      <c r="J6311" s="2"/>
      <c r="K6311" s="2"/>
      <c r="P6311" s="2"/>
    </row>
    <row r="6312">
      <c r="A6312" s="3" t="s">
        <v>8213</v>
      </c>
      <c r="B6312" s="11" t="str">
        <f t="shared" si="1"/>
        <v>20220920</v>
      </c>
      <c r="C6312" s="12">
        <f t="shared" si="2"/>
        <v>44824</v>
      </c>
      <c r="D6312" s="3" t="str">
        <f t="shared" si="3"/>
        <v>22</v>
      </c>
      <c r="E6312" s="13">
        <v>0.0</v>
      </c>
      <c r="F6312" s="14">
        <f>'Costo de tareas'!$B$15</f>
        <v>0.1964027778</v>
      </c>
      <c r="G6312" s="15">
        <f>'Producción diaria'!$T$3*$L$2*$M$2*$N$2*E6312*1000/'Costo de tareas'!$B$14</f>
        <v>0</v>
      </c>
      <c r="H6312" s="16">
        <f>IF(G6312 &gt; 'Costo de tareas'!$B$13, 'Costo de tareas'!$B$13, IF(G6312 &lt; 'Costo de tareas'!$B$13*0.2, 0, 'Costo de tareas'!$B$13- G6312))</f>
        <v>0</v>
      </c>
      <c r="I6312" s="17">
        <f>IF(H6312=0,'Costo de tareas'!$B$13,'Costo de tareas'!$B$13-H6312)</f>
        <v>39.28055556</v>
      </c>
      <c r="J6312" s="2"/>
      <c r="K6312" s="2"/>
      <c r="P6312" s="2"/>
    </row>
    <row r="6313">
      <c r="A6313" s="3" t="s">
        <v>8214</v>
      </c>
      <c r="B6313" s="11" t="str">
        <f t="shared" si="1"/>
        <v>20220920</v>
      </c>
      <c r="C6313" s="12">
        <f t="shared" si="2"/>
        <v>44824</v>
      </c>
      <c r="D6313" s="3" t="str">
        <f t="shared" si="3"/>
        <v>23</v>
      </c>
      <c r="E6313" s="13">
        <v>0.0</v>
      </c>
      <c r="F6313" s="14">
        <f>'Costo de tareas'!$B$15</f>
        <v>0.1964027778</v>
      </c>
      <c r="G6313" s="15">
        <f>'Producción diaria'!$T$3*$L$2*$M$2*$N$2*E6313*1000/'Costo de tareas'!$B$14</f>
        <v>0</v>
      </c>
      <c r="H6313" s="16">
        <f>IF(G6313 &gt; 'Costo de tareas'!$B$13, 'Costo de tareas'!$B$13, IF(G6313 &lt; 'Costo de tareas'!$B$13*0.2, 0, 'Costo de tareas'!$B$13- G6313))</f>
        <v>0</v>
      </c>
      <c r="I6313" s="17">
        <f>IF(H6313=0,'Costo de tareas'!$B$13,'Costo de tareas'!$B$13-H6313)</f>
        <v>39.28055556</v>
      </c>
      <c r="J6313" s="2"/>
      <c r="K6313" s="2"/>
      <c r="P6313" s="2"/>
    </row>
    <row r="6314">
      <c r="A6314" s="3" t="s">
        <v>8216</v>
      </c>
      <c r="B6314" s="11" t="str">
        <f t="shared" si="1"/>
        <v>20220921</v>
      </c>
      <c r="C6314" s="12">
        <f t="shared" si="2"/>
        <v>44825</v>
      </c>
      <c r="D6314" s="3" t="str">
        <f t="shared" si="3"/>
        <v>00</v>
      </c>
      <c r="E6314" s="13">
        <v>0.0</v>
      </c>
      <c r="F6314" s="14">
        <f>'Costo de tareas'!$B$15</f>
        <v>0.1964027778</v>
      </c>
      <c r="G6314" s="15">
        <f>'Producción diaria'!$T$3*$L$2*$M$2*$N$2*E6314*1000/'Costo de tareas'!$B$14</f>
        <v>0</v>
      </c>
      <c r="H6314" s="16">
        <f>IF(G6314 &gt; 'Costo de tareas'!$B$13, 'Costo de tareas'!$B$13, IF(G6314 &lt; 'Costo de tareas'!$B$13*0.2, 0, 'Costo de tareas'!$B$13- G6314))</f>
        <v>0</v>
      </c>
      <c r="I6314" s="17">
        <f>IF(H6314=0,'Costo de tareas'!$B$13,'Costo de tareas'!$B$13-H6314)</f>
        <v>39.28055556</v>
      </c>
      <c r="J6314" s="2"/>
      <c r="K6314" s="2"/>
      <c r="P6314" s="2"/>
    </row>
    <row r="6315">
      <c r="A6315" s="3" t="s">
        <v>8218</v>
      </c>
      <c r="B6315" s="11" t="str">
        <f t="shared" si="1"/>
        <v>20220921</v>
      </c>
      <c r="C6315" s="12">
        <f t="shared" si="2"/>
        <v>44825</v>
      </c>
      <c r="D6315" s="3" t="str">
        <f t="shared" si="3"/>
        <v>01</v>
      </c>
      <c r="E6315" s="13">
        <v>0.0</v>
      </c>
      <c r="F6315" s="14">
        <f>'Costo de tareas'!$B$15</f>
        <v>0.1964027778</v>
      </c>
      <c r="G6315" s="15">
        <f>'Producción diaria'!$T$3*$L$2*$M$2*$N$2*E6315*1000/'Costo de tareas'!$B$14</f>
        <v>0</v>
      </c>
      <c r="H6315" s="16">
        <f>IF(G6315 &gt; 'Costo de tareas'!$B$13, 'Costo de tareas'!$B$13, IF(G6315 &lt; 'Costo de tareas'!$B$13*0.2, 0, 'Costo de tareas'!$B$13- G6315))</f>
        <v>0</v>
      </c>
      <c r="I6315" s="17">
        <f>IF(H6315=0,'Costo de tareas'!$B$13,'Costo de tareas'!$B$13-H6315)</f>
        <v>39.28055556</v>
      </c>
      <c r="J6315" s="2"/>
      <c r="K6315" s="2"/>
      <c r="P6315" s="2"/>
    </row>
    <row r="6316">
      <c r="A6316" s="3" t="s">
        <v>8220</v>
      </c>
      <c r="B6316" s="11" t="str">
        <f t="shared" si="1"/>
        <v>20220921</v>
      </c>
      <c r="C6316" s="12">
        <f t="shared" si="2"/>
        <v>44825</v>
      </c>
      <c r="D6316" s="3" t="str">
        <f t="shared" si="3"/>
        <v>02</v>
      </c>
      <c r="E6316" s="13">
        <v>0.0</v>
      </c>
      <c r="F6316" s="14">
        <f>'Costo de tareas'!$B$15</f>
        <v>0.1964027778</v>
      </c>
      <c r="G6316" s="15">
        <f>'Producción diaria'!$T$3*$L$2*$M$2*$N$2*E6316*1000/'Costo de tareas'!$B$14</f>
        <v>0</v>
      </c>
      <c r="H6316" s="16">
        <f>IF(G6316 &gt; 'Costo de tareas'!$B$13, 'Costo de tareas'!$B$13, IF(G6316 &lt; 'Costo de tareas'!$B$13*0.2, 0, 'Costo de tareas'!$B$13- G6316))</f>
        <v>0</v>
      </c>
      <c r="I6316" s="17">
        <f>IF(H6316=0,'Costo de tareas'!$B$13,'Costo de tareas'!$B$13-H6316)</f>
        <v>39.28055556</v>
      </c>
      <c r="J6316" s="2"/>
      <c r="K6316" s="2"/>
      <c r="P6316" s="2"/>
    </row>
    <row r="6317">
      <c r="A6317" s="3" t="s">
        <v>8221</v>
      </c>
      <c r="B6317" s="11" t="str">
        <f t="shared" si="1"/>
        <v>20220921</v>
      </c>
      <c r="C6317" s="12">
        <f t="shared" si="2"/>
        <v>44825</v>
      </c>
      <c r="D6317" s="3" t="str">
        <f t="shared" si="3"/>
        <v>03</v>
      </c>
      <c r="E6317" s="13">
        <v>0.0</v>
      </c>
      <c r="F6317" s="14">
        <f>'Costo de tareas'!$B$15</f>
        <v>0.1964027778</v>
      </c>
      <c r="G6317" s="15">
        <f>'Producción diaria'!$T$3*$L$2*$M$2*$N$2*E6317*1000/'Costo de tareas'!$B$14</f>
        <v>0</v>
      </c>
      <c r="H6317" s="16">
        <f>IF(G6317 &gt; 'Costo de tareas'!$B$13, 'Costo de tareas'!$B$13, IF(G6317 &lt; 'Costo de tareas'!$B$13*0.2, 0, 'Costo de tareas'!$B$13- G6317))</f>
        <v>0</v>
      </c>
      <c r="I6317" s="17">
        <f>IF(H6317=0,'Costo de tareas'!$B$13,'Costo de tareas'!$B$13-H6317)</f>
        <v>39.28055556</v>
      </c>
      <c r="J6317" s="2"/>
      <c r="K6317" s="2"/>
      <c r="P6317" s="2"/>
    </row>
    <row r="6318">
      <c r="A6318" s="3" t="s">
        <v>8222</v>
      </c>
      <c r="B6318" s="11" t="str">
        <f t="shared" si="1"/>
        <v>20220921</v>
      </c>
      <c r="C6318" s="12">
        <f t="shared" si="2"/>
        <v>44825</v>
      </c>
      <c r="D6318" s="3" t="str">
        <f t="shared" si="3"/>
        <v>04</v>
      </c>
      <c r="E6318" s="13">
        <v>0.0</v>
      </c>
      <c r="F6318" s="14">
        <f>'Costo de tareas'!$B$15</f>
        <v>0.1964027778</v>
      </c>
      <c r="G6318" s="15">
        <f>'Producción diaria'!$T$3*$L$2*$M$2*$N$2*E6318*1000/'Costo de tareas'!$B$14</f>
        <v>0</v>
      </c>
      <c r="H6318" s="16">
        <f>IF(G6318 &gt; 'Costo de tareas'!$B$13, 'Costo de tareas'!$B$13, IF(G6318 &lt; 'Costo de tareas'!$B$13*0.2, 0, 'Costo de tareas'!$B$13- G6318))</f>
        <v>0</v>
      </c>
      <c r="I6318" s="17">
        <f>IF(H6318=0,'Costo de tareas'!$B$13,'Costo de tareas'!$B$13-H6318)</f>
        <v>39.28055556</v>
      </c>
      <c r="J6318" s="2"/>
      <c r="K6318" s="2"/>
      <c r="P6318" s="2"/>
    </row>
    <row r="6319">
      <c r="A6319" s="3" t="s">
        <v>8223</v>
      </c>
      <c r="B6319" s="11" t="str">
        <f t="shared" si="1"/>
        <v>20220921</v>
      </c>
      <c r="C6319" s="12">
        <f t="shared" si="2"/>
        <v>44825</v>
      </c>
      <c r="D6319" s="3" t="str">
        <f t="shared" si="3"/>
        <v>05</v>
      </c>
      <c r="E6319" s="13">
        <v>0.0</v>
      </c>
      <c r="F6319" s="14">
        <f>'Costo de tareas'!$B$15</f>
        <v>0.1964027778</v>
      </c>
      <c r="G6319" s="15">
        <f>'Producción diaria'!$T$3*$L$2*$M$2*$N$2*E6319*1000/'Costo de tareas'!$B$14</f>
        <v>0</v>
      </c>
      <c r="H6319" s="16">
        <f>IF(G6319 &gt; 'Costo de tareas'!$B$13, 'Costo de tareas'!$B$13, IF(G6319 &lt; 'Costo de tareas'!$B$13*0.2, 0, 'Costo de tareas'!$B$13- G6319))</f>
        <v>0</v>
      </c>
      <c r="I6319" s="17">
        <f>IF(H6319=0,'Costo de tareas'!$B$13,'Costo de tareas'!$B$13-H6319)</f>
        <v>39.28055556</v>
      </c>
      <c r="J6319" s="2"/>
      <c r="K6319" s="2"/>
      <c r="P6319" s="2"/>
    </row>
    <row r="6320">
      <c r="A6320" s="3" t="s">
        <v>8225</v>
      </c>
      <c r="B6320" s="11" t="str">
        <f t="shared" si="1"/>
        <v>20220921</v>
      </c>
      <c r="C6320" s="12">
        <f t="shared" si="2"/>
        <v>44825</v>
      </c>
      <c r="D6320" s="3" t="str">
        <f t="shared" si="3"/>
        <v>06</v>
      </c>
      <c r="E6320" s="13">
        <v>333.0</v>
      </c>
      <c r="F6320" s="14">
        <f>'Costo de tareas'!$B$15</f>
        <v>0.1964027778</v>
      </c>
      <c r="G6320" s="15">
        <f>'Producción diaria'!$T$3*$L$2*$M$2*$N$2*E6320*1000/'Costo de tareas'!$B$14</f>
        <v>500.6861244</v>
      </c>
      <c r="H6320" s="16">
        <f>IF(G6320 &gt; 'Costo de tareas'!$B$13, 'Costo de tareas'!$B$13, IF(G6320 &lt; 'Costo de tareas'!$B$13*0.2, 0, 'Costo de tareas'!$B$13- G6320))</f>
        <v>39.28055556</v>
      </c>
      <c r="I6320" s="17">
        <f>IF(H6320=0,'Costo de tareas'!$B$13,'Costo de tareas'!$B$13-H6320)</f>
        <v>0</v>
      </c>
      <c r="J6320" s="2"/>
      <c r="K6320" s="2"/>
      <c r="P6320" s="2"/>
    </row>
    <row r="6321">
      <c r="A6321" s="3" t="s">
        <v>8228</v>
      </c>
      <c r="B6321" s="11" t="str">
        <f t="shared" si="1"/>
        <v>20220921</v>
      </c>
      <c r="C6321" s="12">
        <f t="shared" si="2"/>
        <v>44825</v>
      </c>
      <c r="D6321" s="3" t="str">
        <f t="shared" si="3"/>
        <v>07</v>
      </c>
      <c r="E6321" s="13">
        <v>174.0</v>
      </c>
      <c r="F6321" s="14">
        <f>'Costo de tareas'!$B$15</f>
        <v>0.1964027778</v>
      </c>
      <c r="G6321" s="15">
        <f>'Producción diaria'!$T$3*$L$2*$M$2*$N$2*E6321*1000/'Costo de tareas'!$B$14</f>
        <v>261.6197767</v>
      </c>
      <c r="H6321" s="16">
        <f>IF(G6321 &gt; 'Costo de tareas'!$B$13, 'Costo de tareas'!$B$13, IF(G6321 &lt; 'Costo de tareas'!$B$13*0.2, 0, 'Costo de tareas'!$B$13- G6321))</f>
        <v>39.28055556</v>
      </c>
      <c r="I6321" s="17">
        <f>IF(H6321=0,'Costo de tareas'!$B$13,'Costo de tareas'!$B$13-H6321)</f>
        <v>0</v>
      </c>
      <c r="J6321" s="2"/>
      <c r="K6321" s="2"/>
      <c r="P6321" s="2"/>
    </row>
    <row r="6322">
      <c r="A6322" s="3" t="s">
        <v>8229</v>
      </c>
      <c r="B6322" s="11" t="str">
        <f t="shared" si="1"/>
        <v>20220921</v>
      </c>
      <c r="C6322" s="12">
        <f t="shared" si="2"/>
        <v>44825</v>
      </c>
      <c r="D6322" s="3" t="str">
        <f t="shared" si="3"/>
        <v>08</v>
      </c>
      <c r="E6322" s="13">
        <v>308.0</v>
      </c>
      <c r="F6322" s="14">
        <f>'Costo de tareas'!$B$15</f>
        <v>0.1964027778</v>
      </c>
      <c r="G6322" s="15">
        <f>'Producción diaria'!$T$3*$L$2*$M$2*$N$2*E6322*1000/'Costo de tareas'!$B$14</f>
        <v>463.097076</v>
      </c>
      <c r="H6322" s="16">
        <f>IF(G6322 &gt; 'Costo de tareas'!$B$13, 'Costo de tareas'!$B$13, IF(G6322 &lt; 'Costo de tareas'!$B$13*0.2, 0, 'Costo de tareas'!$B$13- G6322))</f>
        <v>39.28055556</v>
      </c>
      <c r="I6322" s="17">
        <f>IF(H6322=0,'Costo de tareas'!$B$13,'Costo de tareas'!$B$13-H6322)</f>
        <v>0</v>
      </c>
      <c r="J6322" s="2"/>
      <c r="K6322" s="2"/>
      <c r="P6322" s="2"/>
    </row>
    <row r="6323">
      <c r="A6323" s="3" t="s">
        <v>8230</v>
      </c>
      <c r="B6323" s="11" t="str">
        <f t="shared" si="1"/>
        <v>20220921</v>
      </c>
      <c r="C6323" s="12">
        <f t="shared" si="2"/>
        <v>44825</v>
      </c>
      <c r="D6323" s="3" t="str">
        <f t="shared" si="3"/>
        <v>09</v>
      </c>
      <c r="E6323" s="13">
        <v>215.0</v>
      </c>
      <c r="F6323" s="14">
        <f>'Costo de tareas'!$B$15</f>
        <v>0.1964027778</v>
      </c>
      <c r="G6323" s="15">
        <f>'Producción diaria'!$T$3*$L$2*$M$2*$N$2*E6323*1000/'Costo de tareas'!$B$14</f>
        <v>323.2658161</v>
      </c>
      <c r="H6323" s="16">
        <f>IF(G6323 &gt; 'Costo de tareas'!$B$13, 'Costo de tareas'!$B$13, IF(G6323 &lt; 'Costo de tareas'!$B$13*0.2, 0, 'Costo de tareas'!$B$13- G6323))</f>
        <v>39.28055556</v>
      </c>
      <c r="I6323" s="17">
        <f>IF(H6323=0,'Costo de tareas'!$B$13,'Costo de tareas'!$B$13-H6323)</f>
        <v>0</v>
      </c>
      <c r="J6323" s="2"/>
      <c r="K6323" s="2"/>
      <c r="P6323" s="2"/>
    </row>
    <row r="6324">
      <c r="A6324" s="3" t="s">
        <v>8231</v>
      </c>
      <c r="B6324" s="11" t="str">
        <f t="shared" si="1"/>
        <v>20220921</v>
      </c>
      <c r="C6324" s="12">
        <f t="shared" si="2"/>
        <v>44825</v>
      </c>
      <c r="D6324" s="3" t="str">
        <f t="shared" si="3"/>
        <v>10</v>
      </c>
      <c r="E6324" s="13">
        <v>118.0</v>
      </c>
      <c r="F6324" s="14">
        <f>'Costo de tareas'!$B$15</f>
        <v>0.1964027778</v>
      </c>
      <c r="G6324" s="15">
        <f>'Producción diaria'!$T$3*$L$2*$M$2*$N$2*E6324*1000/'Costo de tareas'!$B$14</f>
        <v>177.4203083</v>
      </c>
      <c r="H6324" s="16">
        <f>IF(G6324 &gt; 'Costo de tareas'!$B$13, 'Costo de tareas'!$B$13, IF(G6324 &lt; 'Costo de tareas'!$B$13*0.2, 0, 'Costo de tareas'!$B$13- G6324))</f>
        <v>39.28055556</v>
      </c>
      <c r="I6324" s="17">
        <f>IF(H6324=0,'Costo de tareas'!$B$13,'Costo de tareas'!$B$13-H6324)</f>
        <v>0</v>
      </c>
      <c r="J6324" s="2"/>
      <c r="K6324" s="2"/>
      <c r="P6324" s="2"/>
    </row>
    <row r="6325">
      <c r="A6325" s="3" t="s">
        <v>8233</v>
      </c>
      <c r="B6325" s="11" t="str">
        <f t="shared" si="1"/>
        <v>20220921</v>
      </c>
      <c r="C6325" s="12">
        <f t="shared" si="2"/>
        <v>44825</v>
      </c>
      <c r="D6325" s="3" t="str">
        <f t="shared" si="3"/>
        <v>11</v>
      </c>
      <c r="E6325" s="13">
        <v>294.0</v>
      </c>
      <c r="F6325" s="14">
        <f>'Costo de tareas'!$B$15</f>
        <v>0.1964027778</v>
      </c>
      <c r="G6325" s="15">
        <f>'Producción diaria'!$T$3*$L$2*$M$2*$N$2*E6325*1000/'Costo de tareas'!$B$14</f>
        <v>442.0472089</v>
      </c>
      <c r="H6325" s="16">
        <f>IF(G6325 &gt; 'Costo de tareas'!$B$13, 'Costo de tareas'!$B$13, IF(G6325 &lt; 'Costo de tareas'!$B$13*0.2, 0, 'Costo de tareas'!$B$13- G6325))</f>
        <v>39.28055556</v>
      </c>
      <c r="I6325" s="17">
        <f>IF(H6325=0,'Costo de tareas'!$B$13,'Costo de tareas'!$B$13-H6325)</f>
        <v>0</v>
      </c>
      <c r="J6325" s="2"/>
      <c r="K6325" s="2"/>
      <c r="P6325" s="2"/>
    </row>
    <row r="6326">
      <c r="A6326" s="3" t="s">
        <v>8235</v>
      </c>
      <c r="B6326" s="11" t="str">
        <f t="shared" si="1"/>
        <v>20220921</v>
      </c>
      <c r="C6326" s="12">
        <f t="shared" si="2"/>
        <v>44825</v>
      </c>
      <c r="D6326" s="3" t="str">
        <f t="shared" si="3"/>
        <v>12</v>
      </c>
      <c r="E6326" s="13">
        <v>423.0</v>
      </c>
      <c r="F6326" s="14">
        <f>'Costo de tareas'!$B$15</f>
        <v>0.1964027778</v>
      </c>
      <c r="G6326" s="15">
        <f>'Producción diaria'!$T$3*$L$2*$M$2*$N$2*E6326*1000/'Costo de tareas'!$B$14</f>
        <v>636.0066986</v>
      </c>
      <c r="H6326" s="16">
        <f>IF(G6326 &gt; 'Costo de tareas'!$B$13, 'Costo de tareas'!$B$13, IF(G6326 &lt; 'Costo de tareas'!$B$13*0.2, 0, 'Costo de tareas'!$B$13- G6326))</f>
        <v>39.28055556</v>
      </c>
      <c r="I6326" s="17">
        <f>IF(H6326=0,'Costo de tareas'!$B$13,'Costo de tareas'!$B$13-H6326)</f>
        <v>0</v>
      </c>
      <c r="J6326" s="2"/>
      <c r="K6326" s="2"/>
      <c r="P6326" s="2"/>
    </row>
    <row r="6327">
      <c r="A6327" s="3" t="s">
        <v>8236</v>
      </c>
      <c r="B6327" s="11" t="str">
        <f t="shared" si="1"/>
        <v>20220921</v>
      </c>
      <c r="C6327" s="12">
        <f t="shared" si="2"/>
        <v>44825</v>
      </c>
      <c r="D6327" s="3" t="str">
        <f t="shared" si="3"/>
        <v>13</v>
      </c>
      <c r="E6327" s="13">
        <v>675.0</v>
      </c>
      <c r="F6327" s="14">
        <f>'Costo de tareas'!$B$15</f>
        <v>0.1964027778</v>
      </c>
      <c r="G6327" s="15">
        <f>'Producción diaria'!$T$3*$L$2*$M$2*$N$2*E6327*1000/'Costo de tareas'!$B$14</f>
        <v>1014.904306</v>
      </c>
      <c r="H6327" s="16">
        <f>IF(G6327 &gt; 'Costo de tareas'!$B$13, 'Costo de tareas'!$B$13, IF(G6327 &lt; 'Costo de tareas'!$B$13*0.2, 0, 'Costo de tareas'!$B$13- G6327))</f>
        <v>39.28055556</v>
      </c>
      <c r="I6327" s="17">
        <f>IF(H6327=0,'Costo de tareas'!$B$13,'Costo de tareas'!$B$13-H6327)</f>
        <v>0</v>
      </c>
      <c r="J6327" s="2"/>
      <c r="K6327" s="2"/>
      <c r="P6327" s="2"/>
    </row>
    <row r="6328">
      <c r="A6328" s="3" t="s">
        <v>8238</v>
      </c>
      <c r="B6328" s="11" t="str">
        <f t="shared" si="1"/>
        <v>20220921</v>
      </c>
      <c r="C6328" s="12">
        <f t="shared" si="2"/>
        <v>44825</v>
      </c>
      <c r="D6328" s="3" t="str">
        <f t="shared" si="3"/>
        <v>14</v>
      </c>
      <c r="E6328" s="13">
        <v>627.0</v>
      </c>
      <c r="F6328" s="14">
        <f>'Costo de tareas'!$B$15</f>
        <v>0.1964027778</v>
      </c>
      <c r="G6328" s="15">
        <f>'Producción diaria'!$T$3*$L$2*$M$2*$N$2*E6328*1000/'Costo de tareas'!$B$14</f>
        <v>942.7333333</v>
      </c>
      <c r="H6328" s="16">
        <f>IF(G6328 &gt; 'Costo de tareas'!$B$13, 'Costo de tareas'!$B$13, IF(G6328 &lt; 'Costo de tareas'!$B$13*0.2, 0, 'Costo de tareas'!$B$13- G6328))</f>
        <v>39.28055556</v>
      </c>
      <c r="I6328" s="17">
        <f>IF(H6328=0,'Costo de tareas'!$B$13,'Costo de tareas'!$B$13-H6328)</f>
        <v>0</v>
      </c>
      <c r="J6328" s="2"/>
      <c r="K6328" s="2"/>
      <c r="P6328" s="2"/>
    </row>
    <row r="6329">
      <c r="A6329" s="3" t="s">
        <v>8240</v>
      </c>
      <c r="B6329" s="11" t="str">
        <f t="shared" si="1"/>
        <v>20220921</v>
      </c>
      <c r="C6329" s="12">
        <f t="shared" si="2"/>
        <v>44825</v>
      </c>
      <c r="D6329" s="3" t="str">
        <f t="shared" si="3"/>
        <v>15</v>
      </c>
      <c r="E6329" s="13">
        <v>468.0</v>
      </c>
      <c r="F6329" s="14">
        <f>'Costo de tareas'!$B$15</f>
        <v>0.1964027778</v>
      </c>
      <c r="G6329" s="15">
        <f>'Producción diaria'!$T$3*$L$2*$M$2*$N$2*E6329*1000/'Costo de tareas'!$B$14</f>
        <v>703.6669856</v>
      </c>
      <c r="H6329" s="16">
        <f>IF(G6329 &gt; 'Costo de tareas'!$B$13, 'Costo de tareas'!$B$13, IF(G6329 &lt; 'Costo de tareas'!$B$13*0.2, 0, 'Costo de tareas'!$B$13- G6329))</f>
        <v>39.28055556</v>
      </c>
      <c r="I6329" s="17">
        <f>IF(H6329=0,'Costo de tareas'!$B$13,'Costo de tareas'!$B$13-H6329)</f>
        <v>0</v>
      </c>
      <c r="J6329" s="2"/>
      <c r="K6329" s="2"/>
      <c r="P6329" s="2"/>
    </row>
    <row r="6330">
      <c r="A6330" s="3" t="s">
        <v>8241</v>
      </c>
      <c r="B6330" s="11" t="str">
        <f t="shared" si="1"/>
        <v>20220921</v>
      </c>
      <c r="C6330" s="12">
        <f t="shared" si="2"/>
        <v>44825</v>
      </c>
      <c r="D6330" s="3" t="str">
        <f t="shared" si="3"/>
        <v>16</v>
      </c>
      <c r="E6330" s="13">
        <v>364.0</v>
      </c>
      <c r="F6330" s="14">
        <f>'Costo de tareas'!$B$15</f>
        <v>0.1964027778</v>
      </c>
      <c r="G6330" s="15">
        <f>'Producción diaria'!$T$3*$L$2*$M$2*$N$2*E6330*1000/'Costo de tareas'!$B$14</f>
        <v>547.2965444</v>
      </c>
      <c r="H6330" s="16">
        <f>IF(G6330 &gt; 'Costo de tareas'!$B$13, 'Costo de tareas'!$B$13, IF(G6330 &lt; 'Costo de tareas'!$B$13*0.2, 0, 'Costo de tareas'!$B$13- G6330))</f>
        <v>39.28055556</v>
      </c>
      <c r="I6330" s="17">
        <f>IF(H6330=0,'Costo de tareas'!$B$13,'Costo de tareas'!$B$13-H6330)</f>
        <v>0</v>
      </c>
      <c r="J6330" s="2"/>
      <c r="K6330" s="2"/>
      <c r="P6330" s="2"/>
    </row>
    <row r="6331">
      <c r="A6331" s="3" t="s">
        <v>8242</v>
      </c>
      <c r="B6331" s="11" t="str">
        <f t="shared" si="1"/>
        <v>20220921</v>
      </c>
      <c r="C6331" s="12">
        <f t="shared" si="2"/>
        <v>44825</v>
      </c>
      <c r="D6331" s="3" t="str">
        <f t="shared" si="3"/>
        <v>17</v>
      </c>
      <c r="E6331" s="13">
        <v>116.0</v>
      </c>
      <c r="F6331" s="14">
        <f>'Costo de tareas'!$B$15</f>
        <v>0.1964027778</v>
      </c>
      <c r="G6331" s="15">
        <f>'Producción diaria'!$T$3*$L$2*$M$2*$N$2*E6331*1000/'Costo de tareas'!$B$14</f>
        <v>174.4131845</v>
      </c>
      <c r="H6331" s="16">
        <f>IF(G6331 &gt; 'Costo de tareas'!$B$13, 'Costo de tareas'!$B$13, IF(G6331 &lt; 'Costo de tareas'!$B$13*0.2, 0, 'Costo de tareas'!$B$13- G6331))</f>
        <v>39.28055556</v>
      </c>
      <c r="I6331" s="17">
        <f>IF(H6331=0,'Costo de tareas'!$B$13,'Costo de tareas'!$B$13-H6331)</f>
        <v>0</v>
      </c>
      <c r="J6331" s="2"/>
      <c r="K6331" s="2"/>
      <c r="P6331" s="2"/>
    </row>
    <row r="6332">
      <c r="A6332" s="3" t="s">
        <v>8243</v>
      </c>
      <c r="B6332" s="11" t="str">
        <f t="shared" si="1"/>
        <v>20220921</v>
      </c>
      <c r="C6332" s="12">
        <f t="shared" si="2"/>
        <v>44825</v>
      </c>
      <c r="D6332" s="3" t="str">
        <f t="shared" si="3"/>
        <v>18</v>
      </c>
      <c r="E6332" s="13">
        <v>371.0</v>
      </c>
      <c r="F6332" s="14">
        <f>'Costo de tareas'!$B$15</f>
        <v>0.1964027778</v>
      </c>
      <c r="G6332" s="15">
        <f>'Producción diaria'!$T$3*$L$2*$M$2*$N$2*E6332*1000/'Costo de tareas'!$B$14</f>
        <v>557.8214779</v>
      </c>
      <c r="H6332" s="16">
        <f>IF(G6332 &gt; 'Costo de tareas'!$B$13, 'Costo de tareas'!$B$13, IF(G6332 &lt; 'Costo de tareas'!$B$13*0.2, 0, 'Costo de tareas'!$B$13- G6332))</f>
        <v>39.28055556</v>
      </c>
      <c r="I6332" s="17">
        <f>IF(H6332=0,'Costo de tareas'!$B$13,'Costo de tareas'!$B$13-H6332)</f>
        <v>0</v>
      </c>
      <c r="J6332" s="2"/>
      <c r="K6332" s="2"/>
      <c r="P6332" s="2"/>
    </row>
    <row r="6333">
      <c r="A6333" s="3" t="s">
        <v>8246</v>
      </c>
      <c r="B6333" s="11" t="str">
        <f t="shared" si="1"/>
        <v>20220921</v>
      </c>
      <c r="C6333" s="12">
        <f t="shared" si="2"/>
        <v>44825</v>
      </c>
      <c r="D6333" s="3" t="str">
        <f t="shared" si="3"/>
        <v>19</v>
      </c>
      <c r="E6333" s="13">
        <v>0.0</v>
      </c>
      <c r="F6333" s="14">
        <f>'Costo de tareas'!$B$15</f>
        <v>0.1964027778</v>
      </c>
      <c r="G6333" s="15">
        <f>'Producción diaria'!$T$3*$L$2*$M$2*$N$2*E6333*1000/'Costo de tareas'!$B$14</f>
        <v>0</v>
      </c>
      <c r="H6333" s="16">
        <f>IF(G6333 &gt; 'Costo de tareas'!$B$13, 'Costo de tareas'!$B$13, IF(G6333 &lt; 'Costo de tareas'!$B$13*0.2, 0, 'Costo de tareas'!$B$13- G6333))</f>
        <v>0</v>
      </c>
      <c r="I6333" s="17">
        <f>IF(H6333=0,'Costo de tareas'!$B$13,'Costo de tareas'!$B$13-H6333)</f>
        <v>39.28055556</v>
      </c>
      <c r="J6333" s="2"/>
      <c r="K6333" s="2"/>
      <c r="P6333" s="2"/>
    </row>
    <row r="6334">
      <c r="A6334" s="3" t="s">
        <v>8248</v>
      </c>
      <c r="B6334" s="11" t="str">
        <f t="shared" si="1"/>
        <v>20220921</v>
      </c>
      <c r="C6334" s="12">
        <f t="shared" si="2"/>
        <v>44825</v>
      </c>
      <c r="D6334" s="3" t="str">
        <f t="shared" si="3"/>
        <v>20</v>
      </c>
      <c r="E6334" s="13">
        <v>0.0</v>
      </c>
      <c r="F6334" s="14">
        <f>'Costo de tareas'!$B$15</f>
        <v>0.1964027778</v>
      </c>
      <c r="G6334" s="15">
        <f>'Producción diaria'!$T$3*$L$2*$M$2*$N$2*E6334*1000/'Costo de tareas'!$B$14</f>
        <v>0</v>
      </c>
      <c r="H6334" s="16">
        <f>IF(G6334 &gt; 'Costo de tareas'!$B$13, 'Costo de tareas'!$B$13, IF(G6334 &lt; 'Costo de tareas'!$B$13*0.2, 0, 'Costo de tareas'!$B$13- G6334))</f>
        <v>0</v>
      </c>
      <c r="I6334" s="17">
        <f>IF(H6334=0,'Costo de tareas'!$B$13,'Costo de tareas'!$B$13-H6334)</f>
        <v>39.28055556</v>
      </c>
      <c r="J6334" s="2"/>
      <c r="K6334" s="2"/>
      <c r="P6334" s="2"/>
    </row>
    <row r="6335">
      <c r="A6335" s="3" t="s">
        <v>8249</v>
      </c>
      <c r="B6335" s="11" t="str">
        <f t="shared" si="1"/>
        <v>20220921</v>
      </c>
      <c r="C6335" s="12">
        <f t="shared" si="2"/>
        <v>44825</v>
      </c>
      <c r="D6335" s="3" t="str">
        <f t="shared" si="3"/>
        <v>21</v>
      </c>
      <c r="E6335" s="13">
        <v>0.0</v>
      </c>
      <c r="F6335" s="14">
        <f>'Costo de tareas'!$B$15</f>
        <v>0.1964027778</v>
      </c>
      <c r="G6335" s="15">
        <f>'Producción diaria'!$T$3*$L$2*$M$2*$N$2*E6335*1000/'Costo de tareas'!$B$14</f>
        <v>0</v>
      </c>
      <c r="H6335" s="16">
        <f>IF(G6335 &gt; 'Costo de tareas'!$B$13, 'Costo de tareas'!$B$13, IF(G6335 &lt; 'Costo de tareas'!$B$13*0.2, 0, 'Costo de tareas'!$B$13- G6335))</f>
        <v>0</v>
      </c>
      <c r="I6335" s="17">
        <f>IF(H6335=0,'Costo de tareas'!$B$13,'Costo de tareas'!$B$13-H6335)</f>
        <v>39.28055556</v>
      </c>
      <c r="J6335" s="2"/>
      <c r="K6335" s="2"/>
      <c r="P6335" s="2"/>
    </row>
    <row r="6336">
      <c r="A6336" s="3" t="s">
        <v>8251</v>
      </c>
      <c r="B6336" s="11" t="str">
        <f t="shared" si="1"/>
        <v>20220921</v>
      </c>
      <c r="C6336" s="12">
        <f t="shared" si="2"/>
        <v>44825</v>
      </c>
      <c r="D6336" s="3" t="str">
        <f t="shared" si="3"/>
        <v>22</v>
      </c>
      <c r="E6336" s="13">
        <v>0.0</v>
      </c>
      <c r="F6336" s="14">
        <f>'Costo de tareas'!$B$15</f>
        <v>0.1964027778</v>
      </c>
      <c r="G6336" s="15">
        <f>'Producción diaria'!$T$3*$L$2*$M$2*$N$2*E6336*1000/'Costo de tareas'!$B$14</f>
        <v>0</v>
      </c>
      <c r="H6336" s="16">
        <f>IF(G6336 &gt; 'Costo de tareas'!$B$13, 'Costo de tareas'!$B$13, IF(G6336 &lt; 'Costo de tareas'!$B$13*0.2, 0, 'Costo de tareas'!$B$13- G6336))</f>
        <v>0</v>
      </c>
      <c r="I6336" s="17">
        <f>IF(H6336=0,'Costo de tareas'!$B$13,'Costo de tareas'!$B$13-H6336)</f>
        <v>39.28055556</v>
      </c>
      <c r="J6336" s="2"/>
      <c r="K6336" s="2"/>
      <c r="P6336" s="2"/>
    </row>
    <row r="6337">
      <c r="A6337" s="3" t="s">
        <v>8253</v>
      </c>
      <c r="B6337" s="11" t="str">
        <f t="shared" si="1"/>
        <v>20220921</v>
      </c>
      <c r="C6337" s="12">
        <f t="shared" si="2"/>
        <v>44825</v>
      </c>
      <c r="D6337" s="3" t="str">
        <f t="shared" si="3"/>
        <v>23</v>
      </c>
      <c r="E6337" s="13">
        <v>0.0</v>
      </c>
      <c r="F6337" s="14">
        <f>'Costo de tareas'!$B$15</f>
        <v>0.1964027778</v>
      </c>
      <c r="G6337" s="15">
        <f>'Producción diaria'!$T$3*$L$2*$M$2*$N$2*E6337*1000/'Costo de tareas'!$B$14</f>
        <v>0</v>
      </c>
      <c r="H6337" s="16">
        <f>IF(G6337 &gt; 'Costo de tareas'!$B$13, 'Costo de tareas'!$B$13, IF(G6337 &lt; 'Costo de tareas'!$B$13*0.2, 0, 'Costo de tareas'!$B$13- G6337))</f>
        <v>0</v>
      </c>
      <c r="I6337" s="17">
        <f>IF(H6337=0,'Costo de tareas'!$B$13,'Costo de tareas'!$B$13-H6337)</f>
        <v>39.28055556</v>
      </c>
      <c r="J6337" s="2"/>
      <c r="K6337" s="2"/>
      <c r="P6337" s="2"/>
    </row>
    <row r="6338">
      <c r="A6338" s="3" t="s">
        <v>8255</v>
      </c>
      <c r="B6338" s="11" t="str">
        <f t="shared" si="1"/>
        <v>20220922</v>
      </c>
      <c r="C6338" s="12">
        <f t="shared" si="2"/>
        <v>44826</v>
      </c>
      <c r="D6338" s="3" t="str">
        <f t="shared" si="3"/>
        <v>00</v>
      </c>
      <c r="E6338" s="13">
        <v>0.0</v>
      </c>
      <c r="F6338" s="14">
        <f>'Costo de tareas'!$B$15</f>
        <v>0.1964027778</v>
      </c>
      <c r="G6338" s="15">
        <f>'Producción diaria'!$T$3*$L$2*$M$2*$N$2*E6338*1000/'Costo de tareas'!$B$14</f>
        <v>0</v>
      </c>
      <c r="H6338" s="16">
        <f>IF(G6338 &gt; 'Costo de tareas'!$B$13, 'Costo de tareas'!$B$13, IF(G6338 &lt; 'Costo de tareas'!$B$13*0.2, 0, 'Costo de tareas'!$B$13- G6338))</f>
        <v>0</v>
      </c>
      <c r="I6338" s="17">
        <f>IF(H6338=0,'Costo de tareas'!$B$13,'Costo de tareas'!$B$13-H6338)</f>
        <v>39.28055556</v>
      </c>
      <c r="J6338" s="2"/>
      <c r="K6338" s="2"/>
      <c r="P6338" s="2"/>
    </row>
    <row r="6339">
      <c r="A6339" s="3" t="s">
        <v>8256</v>
      </c>
      <c r="B6339" s="11" t="str">
        <f t="shared" si="1"/>
        <v>20220922</v>
      </c>
      <c r="C6339" s="12">
        <f t="shared" si="2"/>
        <v>44826</v>
      </c>
      <c r="D6339" s="3" t="str">
        <f t="shared" si="3"/>
        <v>01</v>
      </c>
      <c r="E6339" s="13">
        <v>0.0</v>
      </c>
      <c r="F6339" s="14">
        <f>'Costo de tareas'!$B$15</f>
        <v>0.1964027778</v>
      </c>
      <c r="G6339" s="15">
        <f>'Producción diaria'!$T$3*$L$2*$M$2*$N$2*E6339*1000/'Costo de tareas'!$B$14</f>
        <v>0</v>
      </c>
      <c r="H6339" s="16">
        <f>IF(G6339 &gt; 'Costo de tareas'!$B$13, 'Costo de tareas'!$B$13, IF(G6339 &lt; 'Costo de tareas'!$B$13*0.2, 0, 'Costo de tareas'!$B$13- G6339))</f>
        <v>0</v>
      </c>
      <c r="I6339" s="17">
        <f>IF(H6339=0,'Costo de tareas'!$B$13,'Costo de tareas'!$B$13-H6339)</f>
        <v>39.28055556</v>
      </c>
      <c r="J6339" s="2"/>
      <c r="K6339" s="2"/>
      <c r="P6339" s="2"/>
    </row>
    <row r="6340">
      <c r="A6340" s="3" t="s">
        <v>8258</v>
      </c>
      <c r="B6340" s="11" t="str">
        <f t="shared" si="1"/>
        <v>20220922</v>
      </c>
      <c r="C6340" s="12">
        <f t="shared" si="2"/>
        <v>44826</v>
      </c>
      <c r="D6340" s="3" t="str">
        <f t="shared" si="3"/>
        <v>02</v>
      </c>
      <c r="E6340" s="13">
        <v>0.0</v>
      </c>
      <c r="F6340" s="14">
        <f>'Costo de tareas'!$B$15</f>
        <v>0.1964027778</v>
      </c>
      <c r="G6340" s="15">
        <f>'Producción diaria'!$T$3*$L$2*$M$2*$N$2*E6340*1000/'Costo de tareas'!$B$14</f>
        <v>0</v>
      </c>
      <c r="H6340" s="16">
        <f>IF(G6340 &gt; 'Costo de tareas'!$B$13, 'Costo de tareas'!$B$13, IF(G6340 &lt; 'Costo de tareas'!$B$13*0.2, 0, 'Costo de tareas'!$B$13- G6340))</f>
        <v>0</v>
      </c>
      <c r="I6340" s="17">
        <f>IF(H6340=0,'Costo de tareas'!$B$13,'Costo de tareas'!$B$13-H6340)</f>
        <v>39.28055556</v>
      </c>
      <c r="J6340" s="2"/>
      <c r="K6340" s="2"/>
      <c r="P6340" s="2"/>
    </row>
    <row r="6341">
      <c r="A6341" s="3" t="s">
        <v>8260</v>
      </c>
      <c r="B6341" s="11" t="str">
        <f t="shared" si="1"/>
        <v>20220922</v>
      </c>
      <c r="C6341" s="12">
        <f t="shared" si="2"/>
        <v>44826</v>
      </c>
      <c r="D6341" s="3" t="str">
        <f t="shared" si="3"/>
        <v>03</v>
      </c>
      <c r="E6341" s="13">
        <v>0.0</v>
      </c>
      <c r="F6341" s="14">
        <f>'Costo de tareas'!$B$15</f>
        <v>0.1964027778</v>
      </c>
      <c r="G6341" s="15">
        <f>'Producción diaria'!$T$3*$L$2*$M$2*$N$2*E6341*1000/'Costo de tareas'!$B$14</f>
        <v>0</v>
      </c>
      <c r="H6341" s="16">
        <f>IF(G6341 &gt; 'Costo de tareas'!$B$13, 'Costo de tareas'!$B$13, IF(G6341 &lt; 'Costo de tareas'!$B$13*0.2, 0, 'Costo de tareas'!$B$13- G6341))</f>
        <v>0</v>
      </c>
      <c r="I6341" s="17">
        <f>IF(H6341=0,'Costo de tareas'!$B$13,'Costo de tareas'!$B$13-H6341)</f>
        <v>39.28055556</v>
      </c>
      <c r="J6341" s="2"/>
      <c r="K6341" s="2"/>
      <c r="P6341" s="2"/>
    </row>
    <row r="6342">
      <c r="A6342" s="3" t="s">
        <v>8261</v>
      </c>
      <c r="B6342" s="11" t="str">
        <f t="shared" si="1"/>
        <v>20220922</v>
      </c>
      <c r="C6342" s="12">
        <f t="shared" si="2"/>
        <v>44826</v>
      </c>
      <c r="D6342" s="3" t="str">
        <f t="shared" si="3"/>
        <v>04</v>
      </c>
      <c r="E6342" s="13">
        <v>0.0</v>
      </c>
      <c r="F6342" s="14">
        <f>'Costo de tareas'!$B$15</f>
        <v>0.1964027778</v>
      </c>
      <c r="G6342" s="15">
        <f>'Producción diaria'!$T$3*$L$2*$M$2*$N$2*E6342*1000/'Costo de tareas'!$B$14</f>
        <v>0</v>
      </c>
      <c r="H6342" s="16">
        <f>IF(G6342 &gt; 'Costo de tareas'!$B$13, 'Costo de tareas'!$B$13, IF(G6342 &lt; 'Costo de tareas'!$B$13*0.2, 0, 'Costo de tareas'!$B$13- G6342))</f>
        <v>0</v>
      </c>
      <c r="I6342" s="17">
        <f>IF(H6342=0,'Costo de tareas'!$B$13,'Costo de tareas'!$B$13-H6342)</f>
        <v>39.28055556</v>
      </c>
      <c r="J6342" s="2"/>
      <c r="K6342" s="2"/>
      <c r="P6342" s="2"/>
    </row>
    <row r="6343">
      <c r="A6343" s="3" t="s">
        <v>8262</v>
      </c>
      <c r="B6343" s="11" t="str">
        <f t="shared" si="1"/>
        <v>20220922</v>
      </c>
      <c r="C6343" s="12">
        <f t="shared" si="2"/>
        <v>44826</v>
      </c>
      <c r="D6343" s="3" t="str">
        <f t="shared" si="3"/>
        <v>05</v>
      </c>
      <c r="E6343" s="13">
        <v>0.0</v>
      </c>
      <c r="F6343" s="14">
        <f>'Costo de tareas'!$B$15</f>
        <v>0.1964027778</v>
      </c>
      <c r="G6343" s="15">
        <f>'Producción diaria'!$T$3*$L$2*$M$2*$N$2*E6343*1000/'Costo de tareas'!$B$14</f>
        <v>0</v>
      </c>
      <c r="H6343" s="16">
        <f>IF(G6343 &gt; 'Costo de tareas'!$B$13, 'Costo de tareas'!$B$13, IF(G6343 &lt; 'Costo de tareas'!$B$13*0.2, 0, 'Costo de tareas'!$B$13- G6343))</f>
        <v>0</v>
      </c>
      <c r="I6343" s="17">
        <f>IF(H6343=0,'Costo de tareas'!$B$13,'Costo de tareas'!$B$13-H6343)</f>
        <v>39.28055556</v>
      </c>
      <c r="J6343" s="2"/>
      <c r="K6343" s="2"/>
      <c r="P6343" s="2"/>
    </row>
    <row r="6344">
      <c r="A6344" s="3" t="s">
        <v>8264</v>
      </c>
      <c r="B6344" s="11" t="str">
        <f t="shared" si="1"/>
        <v>20220922</v>
      </c>
      <c r="C6344" s="12">
        <f t="shared" si="2"/>
        <v>44826</v>
      </c>
      <c r="D6344" s="3" t="str">
        <f t="shared" si="3"/>
        <v>06</v>
      </c>
      <c r="E6344" s="13">
        <v>319.1</v>
      </c>
      <c r="F6344" s="14">
        <f>'Costo de tareas'!$B$15</f>
        <v>0.1964027778</v>
      </c>
      <c r="G6344" s="15">
        <f>'Producción diaria'!$T$3*$L$2*$M$2*$N$2*E6344*1000/'Costo de tareas'!$B$14</f>
        <v>479.7866135</v>
      </c>
      <c r="H6344" s="16">
        <f>IF(G6344 &gt; 'Costo de tareas'!$B$13, 'Costo de tareas'!$B$13, IF(G6344 &lt; 'Costo de tareas'!$B$13*0.2, 0, 'Costo de tareas'!$B$13- G6344))</f>
        <v>39.28055556</v>
      </c>
      <c r="I6344" s="17">
        <f>IF(H6344=0,'Costo de tareas'!$B$13,'Costo de tareas'!$B$13-H6344)</f>
        <v>0</v>
      </c>
      <c r="J6344" s="2"/>
      <c r="K6344" s="2"/>
      <c r="P6344" s="2"/>
    </row>
    <row r="6345">
      <c r="A6345" s="3" t="s">
        <v>8266</v>
      </c>
      <c r="B6345" s="11" t="str">
        <f t="shared" si="1"/>
        <v>20220922</v>
      </c>
      <c r="C6345" s="12">
        <f t="shared" si="2"/>
        <v>44826</v>
      </c>
      <c r="D6345" s="3" t="str">
        <f t="shared" si="3"/>
        <v>07</v>
      </c>
      <c r="E6345" s="13">
        <v>164.0</v>
      </c>
      <c r="F6345" s="14">
        <f>'Costo de tareas'!$B$15</f>
        <v>0.1964027778</v>
      </c>
      <c r="G6345" s="15">
        <f>'Producción diaria'!$T$3*$L$2*$M$2*$N$2*E6345*1000/'Costo de tareas'!$B$14</f>
        <v>246.5841574</v>
      </c>
      <c r="H6345" s="16">
        <f>IF(G6345 &gt; 'Costo de tareas'!$B$13, 'Costo de tareas'!$B$13, IF(G6345 &lt; 'Costo de tareas'!$B$13*0.2, 0, 'Costo de tareas'!$B$13- G6345))</f>
        <v>39.28055556</v>
      </c>
      <c r="I6345" s="17">
        <f>IF(H6345=0,'Costo de tareas'!$B$13,'Costo de tareas'!$B$13-H6345)</f>
        <v>0</v>
      </c>
      <c r="J6345" s="2"/>
      <c r="K6345" s="2"/>
      <c r="P6345" s="2"/>
    </row>
    <row r="6346">
      <c r="A6346" s="3" t="s">
        <v>8267</v>
      </c>
      <c r="B6346" s="11" t="str">
        <f t="shared" si="1"/>
        <v>20220922</v>
      </c>
      <c r="C6346" s="12">
        <f t="shared" si="2"/>
        <v>44826</v>
      </c>
      <c r="D6346" s="3" t="str">
        <f t="shared" si="3"/>
        <v>08</v>
      </c>
      <c r="E6346" s="13">
        <v>363.0</v>
      </c>
      <c r="F6346" s="14">
        <f>'Costo de tareas'!$B$15</f>
        <v>0.1964027778</v>
      </c>
      <c r="G6346" s="15">
        <f>'Producción diaria'!$T$3*$L$2*$M$2*$N$2*E6346*1000/'Costo de tareas'!$B$14</f>
        <v>545.7929825</v>
      </c>
      <c r="H6346" s="16">
        <f>IF(G6346 &gt; 'Costo de tareas'!$B$13, 'Costo de tareas'!$B$13, IF(G6346 &lt; 'Costo de tareas'!$B$13*0.2, 0, 'Costo de tareas'!$B$13- G6346))</f>
        <v>39.28055556</v>
      </c>
      <c r="I6346" s="17">
        <f>IF(H6346=0,'Costo de tareas'!$B$13,'Costo de tareas'!$B$13-H6346)</f>
        <v>0</v>
      </c>
      <c r="J6346" s="2"/>
      <c r="K6346" s="2"/>
      <c r="P6346" s="2"/>
    </row>
    <row r="6347">
      <c r="A6347" s="3" t="s">
        <v>8268</v>
      </c>
      <c r="B6347" s="11" t="str">
        <f t="shared" si="1"/>
        <v>20220922</v>
      </c>
      <c r="C6347" s="12">
        <f t="shared" si="2"/>
        <v>44826</v>
      </c>
      <c r="D6347" s="3" t="str">
        <f t="shared" si="3"/>
        <v>09</v>
      </c>
      <c r="E6347" s="13">
        <v>537.0</v>
      </c>
      <c r="F6347" s="14">
        <f>'Costo de tareas'!$B$15</f>
        <v>0.1964027778</v>
      </c>
      <c r="G6347" s="15">
        <f>'Producción diaria'!$T$3*$L$2*$M$2*$N$2*E6347*1000/'Costo de tareas'!$B$14</f>
        <v>807.4127592</v>
      </c>
      <c r="H6347" s="16">
        <f>IF(G6347 &gt; 'Costo de tareas'!$B$13, 'Costo de tareas'!$B$13, IF(G6347 &lt; 'Costo de tareas'!$B$13*0.2, 0, 'Costo de tareas'!$B$13- G6347))</f>
        <v>39.28055556</v>
      </c>
      <c r="I6347" s="17">
        <f>IF(H6347=0,'Costo de tareas'!$B$13,'Costo de tareas'!$B$13-H6347)</f>
        <v>0</v>
      </c>
      <c r="J6347" s="2"/>
      <c r="K6347" s="2"/>
      <c r="P6347" s="2"/>
    </row>
    <row r="6348">
      <c r="A6348" s="3" t="s">
        <v>8269</v>
      </c>
      <c r="B6348" s="11" t="str">
        <f t="shared" si="1"/>
        <v>20220922</v>
      </c>
      <c r="C6348" s="12">
        <f t="shared" si="2"/>
        <v>44826</v>
      </c>
      <c r="D6348" s="3" t="str">
        <f t="shared" si="3"/>
        <v>10</v>
      </c>
      <c r="E6348" s="13">
        <v>671.0</v>
      </c>
      <c r="F6348" s="14">
        <f>'Costo de tareas'!$B$15</f>
        <v>0.1964027778</v>
      </c>
      <c r="G6348" s="15">
        <f>'Producción diaria'!$T$3*$L$2*$M$2*$N$2*E6348*1000/'Costo de tareas'!$B$14</f>
        <v>1008.890058</v>
      </c>
      <c r="H6348" s="16">
        <f>IF(G6348 &gt; 'Costo de tareas'!$B$13, 'Costo de tareas'!$B$13, IF(G6348 &lt; 'Costo de tareas'!$B$13*0.2, 0, 'Costo de tareas'!$B$13- G6348))</f>
        <v>39.28055556</v>
      </c>
      <c r="I6348" s="17">
        <f>IF(H6348=0,'Costo de tareas'!$B$13,'Costo de tareas'!$B$13-H6348)</f>
        <v>0</v>
      </c>
      <c r="J6348" s="2"/>
      <c r="K6348" s="2"/>
      <c r="P6348" s="2"/>
    </row>
    <row r="6349">
      <c r="A6349" s="3" t="s">
        <v>8270</v>
      </c>
      <c r="B6349" s="11" t="str">
        <f t="shared" si="1"/>
        <v>20220922</v>
      </c>
      <c r="C6349" s="12">
        <f t="shared" si="2"/>
        <v>44826</v>
      </c>
      <c r="D6349" s="3" t="str">
        <f t="shared" si="3"/>
        <v>11</v>
      </c>
      <c r="E6349" s="13">
        <v>759.0</v>
      </c>
      <c r="F6349" s="14">
        <f>'Costo de tareas'!$B$15</f>
        <v>0.1964027778</v>
      </c>
      <c r="G6349" s="15">
        <f>'Producción diaria'!$T$3*$L$2*$M$2*$N$2*E6349*1000/'Costo de tareas'!$B$14</f>
        <v>1141.203509</v>
      </c>
      <c r="H6349" s="16">
        <f>IF(G6349 &gt; 'Costo de tareas'!$B$13, 'Costo de tareas'!$B$13, IF(G6349 &lt; 'Costo de tareas'!$B$13*0.2, 0, 'Costo de tareas'!$B$13- G6349))</f>
        <v>39.28055556</v>
      </c>
      <c r="I6349" s="17">
        <f>IF(H6349=0,'Costo de tareas'!$B$13,'Costo de tareas'!$B$13-H6349)</f>
        <v>0</v>
      </c>
      <c r="J6349" s="2"/>
      <c r="K6349" s="2"/>
      <c r="P6349" s="2"/>
    </row>
    <row r="6350">
      <c r="A6350" s="3" t="s">
        <v>8271</v>
      </c>
      <c r="B6350" s="11" t="str">
        <f t="shared" si="1"/>
        <v>20220922</v>
      </c>
      <c r="C6350" s="12">
        <f t="shared" si="2"/>
        <v>44826</v>
      </c>
      <c r="D6350" s="3" t="str">
        <f t="shared" si="3"/>
        <v>12</v>
      </c>
      <c r="E6350" s="13">
        <v>737.0</v>
      </c>
      <c r="F6350" s="14">
        <f>'Costo de tareas'!$B$15</f>
        <v>0.1964027778</v>
      </c>
      <c r="G6350" s="15">
        <f>'Producción diaria'!$T$3*$L$2*$M$2*$N$2*E6350*1000/'Costo de tareas'!$B$14</f>
        <v>1108.125146</v>
      </c>
      <c r="H6350" s="16">
        <f>IF(G6350 &gt; 'Costo de tareas'!$B$13, 'Costo de tareas'!$B$13, IF(G6350 &lt; 'Costo de tareas'!$B$13*0.2, 0, 'Costo de tareas'!$B$13- G6350))</f>
        <v>39.28055556</v>
      </c>
      <c r="I6350" s="17">
        <f>IF(H6350=0,'Costo de tareas'!$B$13,'Costo de tareas'!$B$13-H6350)</f>
        <v>0</v>
      </c>
      <c r="J6350" s="2"/>
      <c r="K6350" s="2"/>
      <c r="P6350" s="2"/>
    </row>
    <row r="6351">
      <c r="A6351" s="3" t="s">
        <v>8272</v>
      </c>
      <c r="B6351" s="11" t="str">
        <f t="shared" si="1"/>
        <v>20220922</v>
      </c>
      <c r="C6351" s="12">
        <f t="shared" si="2"/>
        <v>44826</v>
      </c>
      <c r="D6351" s="3" t="str">
        <f t="shared" si="3"/>
        <v>13</v>
      </c>
      <c r="E6351" s="13">
        <v>718.0</v>
      </c>
      <c r="F6351" s="14">
        <f>'Costo de tareas'!$B$15</f>
        <v>0.1964027778</v>
      </c>
      <c r="G6351" s="15">
        <f>'Producción diaria'!$T$3*$L$2*$M$2*$N$2*E6351*1000/'Costo de tareas'!$B$14</f>
        <v>1079.557469</v>
      </c>
      <c r="H6351" s="16">
        <f>IF(G6351 &gt; 'Costo de tareas'!$B$13, 'Costo de tareas'!$B$13, IF(G6351 &lt; 'Costo de tareas'!$B$13*0.2, 0, 'Costo de tareas'!$B$13- G6351))</f>
        <v>39.28055556</v>
      </c>
      <c r="I6351" s="17">
        <f>IF(H6351=0,'Costo de tareas'!$B$13,'Costo de tareas'!$B$13-H6351)</f>
        <v>0</v>
      </c>
      <c r="J6351" s="2"/>
      <c r="K6351" s="2"/>
      <c r="P6351" s="2"/>
    </row>
    <row r="6352">
      <c r="A6352" s="3" t="s">
        <v>8273</v>
      </c>
      <c r="B6352" s="11" t="str">
        <f t="shared" si="1"/>
        <v>20220922</v>
      </c>
      <c r="C6352" s="12">
        <f t="shared" si="2"/>
        <v>44826</v>
      </c>
      <c r="D6352" s="3" t="str">
        <f t="shared" si="3"/>
        <v>14</v>
      </c>
      <c r="E6352" s="13">
        <v>612.0</v>
      </c>
      <c r="F6352" s="14">
        <f>'Costo de tareas'!$B$15</f>
        <v>0.1964027778</v>
      </c>
      <c r="G6352" s="15">
        <f>'Producción diaria'!$T$3*$L$2*$M$2*$N$2*E6352*1000/'Costo de tareas'!$B$14</f>
        <v>920.1799043</v>
      </c>
      <c r="H6352" s="16">
        <f>IF(G6352 &gt; 'Costo de tareas'!$B$13, 'Costo de tareas'!$B$13, IF(G6352 &lt; 'Costo de tareas'!$B$13*0.2, 0, 'Costo de tareas'!$B$13- G6352))</f>
        <v>39.28055556</v>
      </c>
      <c r="I6352" s="17">
        <f>IF(H6352=0,'Costo de tareas'!$B$13,'Costo de tareas'!$B$13-H6352)</f>
        <v>0</v>
      </c>
      <c r="J6352" s="2"/>
      <c r="K6352" s="2"/>
      <c r="P6352" s="2"/>
    </row>
    <row r="6353">
      <c r="A6353" s="3" t="s">
        <v>8274</v>
      </c>
      <c r="B6353" s="11" t="str">
        <f t="shared" si="1"/>
        <v>20220922</v>
      </c>
      <c r="C6353" s="12">
        <f t="shared" si="2"/>
        <v>44826</v>
      </c>
      <c r="D6353" s="3" t="str">
        <f t="shared" si="3"/>
        <v>15</v>
      </c>
      <c r="E6353" s="13">
        <v>443.0</v>
      </c>
      <c r="F6353" s="14">
        <f>'Costo de tareas'!$B$15</f>
        <v>0.1964027778</v>
      </c>
      <c r="G6353" s="15">
        <f>'Producción diaria'!$T$3*$L$2*$M$2*$N$2*E6353*1000/'Costo de tareas'!$B$14</f>
        <v>666.0779373</v>
      </c>
      <c r="H6353" s="16">
        <f>IF(G6353 &gt; 'Costo de tareas'!$B$13, 'Costo de tareas'!$B$13, IF(G6353 &lt; 'Costo de tareas'!$B$13*0.2, 0, 'Costo de tareas'!$B$13- G6353))</f>
        <v>39.28055556</v>
      </c>
      <c r="I6353" s="17">
        <f>IF(H6353=0,'Costo de tareas'!$B$13,'Costo de tareas'!$B$13-H6353)</f>
        <v>0</v>
      </c>
      <c r="J6353" s="2"/>
      <c r="K6353" s="2"/>
      <c r="P6353" s="2"/>
    </row>
    <row r="6354">
      <c r="A6354" s="3" t="s">
        <v>8275</v>
      </c>
      <c r="B6354" s="11" t="str">
        <f t="shared" si="1"/>
        <v>20220922</v>
      </c>
      <c r="C6354" s="12">
        <f t="shared" si="2"/>
        <v>44826</v>
      </c>
      <c r="D6354" s="3" t="str">
        <f t="shared" si="3"/>
        <v>16</v>
      </c>
      <c r="E6354" s="13">
        <v>35.0</v>
      </c>
      <c r="F6354" s="14">
        <f>'Costo de tareas'!$B$15</f>
        <v>0.1964027778</v>
      </c>
      <c r="G6354" s="15">
        <f>'Producción diaria'!$T$3*$L$2*$M$2*$N$2*E6354*1000/'Costo de tareas'!$B$14</f>
        <v>52.62466773</v>
      </c>
      <c r="H6354" s="16">
        <f>IF(G6354 &gt; 'Costo de tareas'!$B$13, 'Costo de tareas'!$B$13, IF(G6354 &lt; 'Costo de tareas'!$B$13*0.2, 0, 'Costo de tareas'!$B$13- G6354))</f>
        <v>39.28055556</v>
      </c>
      <c r="I6354" s="17">
        <f>IF(H6354=0,'Costo de tareas'!$B$13,'Costo de tareas'!$B$13-H6354)</f>
        <v>0</v>
      </c>
      <c r="J6354" s="2"/>
      <c r="K6354" s="2"/>
      <c r="P6354" s="2"/>
    </row>
    <row r="6355">
      <c r="A6355" s="3" t="s">
        <v>8276</v>
      </c>
      <c r="B6355" s="11" t="str">
        <f t="shared" si="1"/>
        <v>20220922</v>
      </c>
      <c r="C6355" s="12">
        <f t="shared" si="2"/>
        <v>44826</v>
      </c>
      <c r="D6355" s="3" t="str">
        <f t="shared" si="3"/>
        <v>17</v>
      </c>
      <c r="E6355" s="13">
        <v>51.0</v>
      </c>
      <c r="F6355" s="14">
        <f>'Costo de tareas'!$B$15</f>
        <v>0.1964027778</v>
      </c>
      <c r="G6355" s="15">
        <f>'Producción diaria'!$T$3*$L$2*$M$2*$N$2*E6355*1000/'Costo de tareas'!$B$14</f>
        <v>76.68165869</v>
      </c>
      <c r="H6355" s="16">
        <f>IF(G6355 &gt; 'Costo de tareas'!$B$13, 'Costo de tareas'!$B$13, IF(G6355 &lt; 'Costo de tareas'!$B$13*0.2, 0, 'Costo de tareas'!$B$13- G6355))</f>
        <v>39.28055556</v>
      </c>
      <c r="I6355" s="17">
        <f>IF(H6355=0,'Costo de tareas'!$B$13,'Costo de tareas'!$B$13-H6355)</f>
        <v>0</v>
      </c>
      <c r="J6355" s="2"/>
      <c r="K6355" s="2"/>
      <c r="P6355" s="2"/>
    </row>
    <row r="6356">
      <c r="A6356" s="3" t="s">
        <v>8277</v>
      </c>
      <c r="B6356" s="11" t="str">
        <f t="shared" si="1"/>
        <v>20220922</v>
      </c>
      <c r="C6356" s="12">
        <f t="shared" si="2"/>
        <v>44826</v>
      </c>
      <c r="D6356" s="3" t="str">
        <f t="shared" si="3"/>
        <v>18</v>
      </c>
      <c r="E6356" s="13">
        <v>0.0</v>
      </c>
      <c r="F6356" s="14">
        <f>'Costo de tareas'!$B$15</f>
        <v>0.1964027778</v>
      </c>
      <c r="G6356" s="15">
        <f>'Producción diaria'!$T$3*$L$2*$M$2*$N$2*E6356*1000/'Costo de tareas'!$B$14</f>
        <v>0</v>
      </c>
      <c r="H6356" s="16">
        <f>IF(G6356 &gt; 'Costo de tareas'!$B$13, 'Costo de tareas'!$B$13, IF(G6356 &lt; 'Costo de tareas'!$B$13*0.2, 0, 'Costo de tareas'!$B$13- G6356))</f>
        <v>0</v>
      </c>
      <c r="I6356" s="17">
        <f>IF(H6356=0,'Costo de tareas'!$B$13,'Costo de tareas'!$B$13-H6356)</f>
        <v>39.28055556</v>
      </c>
      <c r="J6356" s="2"/>
      <c r="K6356" s="2"/>
      <c r="P6356" s="2"/>
    </row>
    <row r="6357">
      <c r="A6357" s="3" t="s">
        <v>8278</v>
      </c>
      <c r="B6357" s="11" t="str">
        <f t="shared" si="1"/>
        <v>20220922</v>
      </c>
      <c r="C6357" s="12">
        <f t="shared" si="2"/>
        <v>44826</v>
      </c>
      <c r="D6357" s="3" t="str">
        <f t="shared" si="3"/>
        <v>19</v>
      </c>
      <c r="E6357" s="13">
        <v>0.0</v>
      </c>
      <c r="F6357" s="14">
        <f>'Costo de tareas'!$B$15</f>
        <v>0.1964027778</v>
      </c>
      <c r="G6357" s="15">
        <f>'Producción diaria'!$T$3*$L$2*$M$2*$N$2*E6357*1000/'Costo de tareas'!$B$14</f>
        <v>0</v>
      </c>
      <c r="H6357" s="16">
        <f>IF(G6357 &gt; 'Costo de tareas'!$B$13, 'Costo de tareas'!$B$13, IF(G6357 &lt; 'Costo de tareas'!$B$13*0.2, 0, 'Costo de tareas'!$B$13- G6357))</f>
        <v>0</v>
      </c>
      <c r="I6357" s="17">
        <f>IF(H6357=0,'Costo de tareas'!$B$13,'Costo de tareas'!$B$13-H6357)</f>
        <v>39.28055556</v>
      </c>
      <c r="J6357" s="2"/>
      <c r="K6357" s="2"/>
      <c r="P6357" s="2"/>
    </row>
    <row r="6358">
      <c r="A6358" s="3" t="s">
        <v>8279</v>
      </c>
      <c r="B6358" s="11" t="str">
        <f t="shared" si="1"/>
        <v>20220922</v>
      </c>
      <c r="C6358" s="12">
        <f t="shared" si="2"/>
        <v>44826</v>
      </c>
      <c r="D6358" s="3" t="str">
        <f t="shared" si="3"/>
        <v>20</v>
      </c>
      <c r="E6358" s="13">
        <v>0.0</v>
      </c>
      <c r="F6358" s="14">
        <f>'Costo de tareas'!$B$15</f>
        <v>0.1964027778</v>
      </c>
      <c r="G6358" s="15">
        <f>'Producción diaria'!$T$3*$L$2*$M$2*$N$2*E6358*1000/'Costo de tareas'!$B$14</f>
        <v>0</v>
      </c>
      <c r="H6358" s="16">
        <f>IF(G6358 &gt; 'Costo de tareas'!$B$13, 'Costo de tareas'!$B$13, IF(G6358 &lt; 'Costo de tareas'!$B$13*0.2, 0, 'Costo de tareas'!$B$13- G6358))</f>
        <v>0</v>
      </c>
      <c r="I6358" s="17">
        <f>IF(H6358=0,'Costo de tareas'!$B$13,'Costo de tareas'!$B$13-H6358)</f>
        <v>39.28055556</v>
      </c>
      <c r="J6358" s="2"/>
      <c r="K6358" s="2"/>
      <c r="P6358" s="2"/>
    </row>
    <row r="6359">
      <c r="A6359" s="3" t="s">
        <v>8280</v>
      </c>
      <c r="B6359" s="11" t="str">
        <f t="shared" si="1"/>
        <v>20220922</v>
      </c>
      <c r="C6359" s="12">
        <f t="shared" si="2"/>
        <v>44826</v>
      </c>
      <c r="D6359" s="3" t="str">
        <f t="shared" si="3"/>
        <v>21</v>
      </c>
      <c r="E6359" s="13">
        <v>0.0</v>
      </c>
      <c r="F6359" s="14">
        <f>'Costo de tareas'!$B$15</f>
        <v>0.1964027778</v>
      </c>
      <c r="G6359" s="15">
        <f>'Producción diaria'!$T$3*$L$2*$M$2*$N$2*E6359*1000/'Costo de tareas'!$B$14</f>
        <v>0</v>
      </c>
      <c r="H6359" s="16">
        <f>IF(G6359 &gt; 'Costo de tareas'!$B$13, 'Costo de tareas'!$B$13, IF(G6359 &lt; 'Costo de tareas'!$B$13*0.2, 0, 'Costo de tareas'!$B$13- G6359))</f>
        <v>0</v>
      </c>
      <c r="I6359" s="17">
        <f>IF(H6359=0,'Costo de tareas'!$B$13,'Costo de tareas'!$B$13-H6359)</f>
        <v>39.28055556</v>
      </c>
      <c r="J6359" s="2"/>
      <c r="K6359" s="2"/>
      <c r="P6359" s="2"/>
    </row>
    <row r="6360">
      <c r="A6360" s="3" t="s">
        <v>8281</v>
      </c>
      <c r="B6360" s="11" t="str">
        <f t="shared" si="1"/>
        <v>20220922</v>
      </c>
      <c r="C6360" s="12">
        <f t="shared" si="2"/>
        <v>44826</v>
      </c>
      <c r="D6360" s="3" t="str">
        <f t="shared" si="3"/>
        <v>22</v>
      </c>
      <c r="E6360" s="13">
        <v>0.0</v>
      </c>
      <c r="F6360" s="14">
        <f>'Costo de tareas'!$B$15</f>
        <v>0.1964027778</v>
      </c>
      <c r="G6360" s="15">
        <f>'Producción diaria'!$T$3*$L$2*$M$2*$N$2*E6360*1000/'Costo de tareas'!$B$14</f>
        <v>0</v>
      </c>
      <c r="H6360" s="16">
        <f>IF(G6360 &gt; 'Costo de tareas'!$B$13, 'Costo de tareas'!$B$13, IF(G6360 &lt; 'Costo de tareas'!$B$13*0.2, 0, 'Costo de tareas'!$B$13- G6360))</f>
        <v>0</v>
      </c>
      <c r="I6360" s="17">
        <f>IF(H6360=0,'Costo de tareas'!$B$13,'Costo de tareas'!$B$13-H6360)</f>
        <v>39.28055556</v>
      </c>
      <c r="J6360" s="2"/>
      <c r="K6360" s="2"/>
      <c r="P6360" s="2"/>
    </row>
    <row r="6361">
      <c r="A6361" s="3" t="s">
        <v>8282</v>
      </c>
      <c r="B6361" s="11" t="str">
        <f t="shared" si="1"/>
        <v>20220922</v>
      </c>
      <c r="C6361" s="12">
        <f t="shared" si="2"/>
        <v>44826</v>
      </c>
      <c r="D6361" s="3" t="str">
        <f t="shared" si="3"/>
        <v>23</v>
      </c>
      <c r="E6361" s="13">
        <v>0.0</v>
      </c>
      <c r="F6361" s="14">
        <f>'Costo de tareas'!$B$15</f>
        <v>0.1964027778</v>
      </c>
      <c r="G6361" s="15">
        <f>'Producción diaria'!$T$3*$L$2*$M$2*$N$2*E6361*1000/'Costo de tareas'!$B$14</f>
        <v>0</v>
      </c>
      <c r="H6361" s="16">
        <f>IF(G6361 &gt; 'Costo de tareas'!$B$13, 'Costo de tareas'!$B$13, IF(G6361 &lt; 'Costo de tareas'!$B$13*0.2, 0, 'Costo de tareas'!$B$13- G6361))</f>
        <v>0</v>
      </c>
      <c r="I6361" s="17">
        <f>IF(H6361=0,'Costo de tareas'!$B$13,'Costo de tareas'!$B$13-H6361)</f>
        <v>39.28055556</v>
      </c>
      <c r="J6361" s="2"/>
      <c r="K6361" s="2"/>
      <c r="P6361" s="2"/>
    </row>
    <row r="6362">
      <c r="A6362" s="3" t="s">
        <v>8283</v>
      </c>
      <c r="B6362" s="11" t="str">
        <f t="shared" si="1"/>
        <v>20220923</v>
      </c>
      <c r="C6362" s="12">
        <f t="shared" si="2"/>
        <v>44827</v>
      </c>
      <c r="D6362" s="3" t="str">
        <f t="shared" si="3"/>
        <v>00</v>
      </c>
      <c r="E6362" s="13">
        <v>0.0</v>
      </c>
      <c r="F6362" s="14">
        <f>'Costo de tareas'!$B$15</f>
        <v>0.1964027778</v>
      </c>
      <c r="G6362" s="15">
        <f>'Producción diaria'!$T$3*$L$2*$M$2*$N$2*E6362*1000/'Costo de tareas'!$B$14</f>
        <v>0</v>
      </c>
      <c r="H6362" s="16">
        <f>IF(G6362 &gt; 'Costo de tareas'!$B$13, 'Costo de tareas'!$B$13, IF(G6362 &lt; 'Costo de tareas'!$B$13*0.2, 0, 'Costo de tareas'!$B$13- G6362))</f>
        <v>0</v>
      </c>
      <c r="I6362" s="17">
        <f>IF(H6362=0,'Costo de tareas'!$B$13,'Costo de tareas'!$B$13-H6362)</f>
        <v>39.28055556</v>
      </c>
      <c r="J6362" s="2"/>
      <c r="K6362" s="2"/>
      <c r="P6362" s="2"/>
    </row>
    <row r="6363">
      <c r="A6363" s="3" t="s">
        <v>8284</v>
      </c>
      <c r="B6363" s="11" t="str">
        <f t="shared" si="1"/>
        <v>20220923</v>
      </c>
      <c r="C6363" s="12">
        <f t="shared" si="2"/>
        <v>44827</v>
      </c>
      <c r="D6363" s="3" t="str">
        <f t="shared" si="3"/>
        <v>01</v>
      </c>
      <c r="E6363" s="13">
        <v>0.0</v>
      </c>
      <c r="F6363" s="14">
        <f>'Costo de tareas'!$B$15</f>
        <v>0.1964027778</v>
      </c>
      <c r="G6363" s="15">
        <f>'Producción diaria'!$T$3*$L$2*$M$2*$N$2*E6363*1000/'Costo de tareas'!$B$14</f>
        <v>0</v>
      </c>
      <c r="H6363" s="16">
        <f>IF(G6363 &gt; 'Costo de tareas'!$B$13, 'Costo de tareas'!$B$13, IF(G6363 &lt; 'Costo de tareas'!$B$13*0.2, 0, 'Costo de tareas'!$B$13- G6363))</f>
        <v>0</v>
      </c>
      <c r="I6363" s="17">
        <f>IF(H6363=0,'Costo de tareas'!$B$13,'Costo de tareas'!$B$13-H6363)</f>
        <v>39.28055556</v>
      </c>
      <c r="J6363" s="2"/>
      <c r="K6363" s="2"/>
      <c r="P6363" s="2"/>
    </row>
    <row r="6364">
      <c r="A6364" s="3" t="s">
        <v>8285</v>
      </c>
      <c r="B6364" s="11" t="str">
        <f t="shared" si="1"/>
        <v>20220923</v>
      </c>
      <c r="C6364" s="12">
        <f t="shared" si="2"/>
        <v>44827</v>
      </c>
      <c r="D6364" s="3" t="str">
        <f t="shared" si="3"/>
        <v>02</v>
      </c>
      <c r="E6364" s="13">
        <v>0.0</v>
      </c>
      <c r="F6364" s="14">
        <f>'Costo de tareas'!$B$15</f>
        <v>0.1964027778</v>
      </c>
      <c r="G6364" s="15">
        <f>'Producción diaria'!$T$3*$L$2*$M$2*$N$2*E6364*1000/'Costo de tareas'!$B$14</f>
        <v>0</v>
      </c>
      <c r="H6364" s="16">
        <f>IF(G6364 &gt; 'Costo de tareas'!$B$13, 'Costo de tareas'!$B$13, IF(G6364 &lt; 'Costo de tareas'!$B$13*0.2, 0, 'Costo de tareas'!$B$13- G6364))</f>
        <v>0</v>
      </c>
      <c r="I6364" s="17">
        <f>IF(H6364=0,'Costo de tareas'!$B$13,'Costo de tareas'!$B$13-H6364)</f>
        <v>39.28055556</v>
      </c>
      <c r="J6364" s="2"/>
      <c r="K6364" s="2"/>
      <c r="P6364" s="2"/>
    </row>
    <row r="6365">
      <c r="A6365" s="3" t="s">
        <v>8286</v>
      </c>
      <c r="B6365" s="11" t="str">
        <f t="shared" si="1"/>
        <v>20220923</v>
      </c>
      <c r="C6365" s="12">
        <f t="shared" si="2"/>
        <v>44827</v>
      </c>
      <c r="D6365" s="3" t="str">
        <f t="shared" si="3"/>
        <v>03</v>
      </c>
      <c r="E6365" s="13">
        <v>0.0</v>
      </c>
      <c r="F6365" s="14">
        <f>'Costo de tareas'!$B$15</f>
        <v>0.1964027778</v>
      </c>
      <c r="G6365" s="15">
        <f>'Producción diaria'!$T$3*$L$2*$M$2*$N$2*E6365*1000/'Costo de tareas'!$B$14</f>
        <v>0</v>
      </c>
      <c r="H6365" s="16">
        <f>IF(G6365 &gt; 'Costo de tareas'!$B$13, 'Costo de tareas'!$B$13, IF(G6365 &lt; 'Costo de tareas'!$B$13*0.2, 0, 'Costo de tareas'!$B$13- G6365))</f>
        <v>0</v>
      </c>
      <c r="I6365" s="17">
        <f>IF(H6365=0,'Costo de tareas'!$B$13,'Costo de tareas'!$B$13-H6365)</f>
        <v>39.28055556</v>
      </c>
      <c r="J6365" s="2"/>
      <c r="K6365" s="2"/>
      <c r="P6365" s="2"/>
    </row>
    <row r="6366">
      <c r="A6366" s="3" t="s">
        <v>8287</v>
      </c>
      <c r="B6366" s="11" t="str">
        <f t="shared" si="1"/>
        <v>20220923</v>
      </c>
      <c r="C6366" s="12">
        <f t="shared" si="2"/>
        <v>44827</v>
      </c>
      <c r="D6366" s="3" t="str">
        <f t="shared" si="3"/>
        <v>04</v>
      </c>
      <c r="E6366" s="13">
        <v>0.0</v>
      </c>
      <c r="F6366" s="14">
        <f>'Costo de tareas'!$B$15</f>
        <v>0.1964027778</v>
      </c>
      <c r="G6366" s="15">
        <f>'Producción diaria'!$T$3*$L$2*$M$2*$N$2*E6366*1000/'Costo de tareas'!$B$14</f>
        <v>0</v>
      </c>
      <c r="H6366" s="16">
        <f>IF(G6366 &gt; 'Costo de tareas'!$B$13, 'Costo de tareas'!$B$13, IF(G6366 &lt; 'Costo de tareas'!$B$13*0.2, 0, 'Costo de tareas'!$B$13- G6366))</f>
        <v>0</v>
      </c>
      <c r="I6366" s="17">
        <f>IF(H6366=0,'Costo de tareas'!$B$13,'Costo de tareas'!$B$13-H6366)</f>
        <v>39.28055556</v>
      </c>
      <c r="J6366" s="2"/>
      <c r="K6366" s="2"/>
      <c r="P6366" s="2"/>
    </row>
    <row r="6367">
      <c r="A6367" s="3" t="s">
        <v>8289</v>
      </c>
      <c r="B6367" s="11" t="str">
        <f t="shared" si="1"/>
        <v>20220923</v>
      </c>
      <c r="C6367" s="12">
        <f t="shared" si="2"/>
        <v>44827</v>
      </c>
      <c r="D6367" s="3" t="str">
        <f t="shared" si="3"/>
        <v>05</v>
      </c>
      <c r="E6367" s="13">
        <v>0.0</v>
      </c>
      <c r="F6367" s="14">
        <f>'Costo de tareas'!$B$15</f>
        <v>0.1964027778</v>
      </c>
      <c r="G6367" s="15">
        <f>'Producción diaria'!$T$3*$L$2*$M$2*$N$2*E6367*1000/'Costo de tareas'!$B$14</f>
        <v>0</v>
      </c>
      <c r="H6367" s="16">
        <f>IF(G6367 &gt; 'Costo de tareas'!$B$13, 'Costo de tareas'!$B$13, IF(G6367 &lt; 'Costo de tareas'!$B$13*0.2, 0, 'Costo de tareas'!$B$13- G6367))</f>
        <v>0</v>
      </c>
      <c r="I6367" s="17">
        <f>IF(H6367=0,'Costo de tareas'!$B$13,'Costo de tareas'!$B$13-H6367)</f>
        <v>39.28055556</v>
      </c>
      <c r="J6367" s="2"/>
      <c r="K6367" s="2"/>
      <c r="P6367" s="2"/>
    </row>
    <row r="6368">
      <c r="A6368" s="3" t="s">
        <v>8290</v>
      </c>
      <c r="B6368" s="11" t="str">
        <f t="shared" si="1"/>
        <v>20220923</v>
      </c>
      <c r="C6368" s="12">
        <f t="shared" si="2"/>
        <v>44827</v>
      </c>
      <c r="D6368" s="3" t="str">
        <f t="shared" si="3"/>
        <v>06</v>
      </c>
      <c r="E6368" s="13">
        <v>324.75</v>
      </c>
      <c r="F6368" s="14">
        <f>'Costo de tareas'!$B$15</f>
        <v>0.1964027778</v>
      </c>
      <c r="G6368" s="15">
        <f>'Producción diaria'!$T$3*$L$2*$M$2*$N$2*E6368*1000/'Costo de tareas'!$B$14</f>
        <v>488.2817384</v>
      </c>
      <c r="H6368" s="16">
        <f>IF(G6368 &gt; 'Costo de tareas'!$B$13, 'Costo de tareas'!$B$13, IF(G6368 &lt; 'Costo de tareas'!$B$13*0.2, 0, 'Costo de tareas'!$B$13- G6368))</f>
        <v>39.28055556</v>
      </c>
      <c r="I6368" s="17">
        <f>IF(H6368=0,'Costo de tareas'!$B$13,'Costo de tareas'!$B$13-H6368)</f>
        <v>0</v>
      </c>
      <c r="J6368" s="2"/>
      <c r="K6368" s="2"/>
      <c r="P6368" s="2"/>
    </row>
    <row r="6369">
      <c r="A6369" s="3" t="s">
        <v>8292</v>
      </c>
      <c r="B6369" s="11" t="str">
        <f t="shared" si="1"/>
        <v>20220923</v>
      </c>
      <c r="C6369" s="12">
        <f t="shared" si="2"/>
        <v>44827</v>
      </c>
      <c r="D6369" s="3" t="str">
        <f t="shared" si="3"/>
        <v>07</v>
      </c>
      <c r="E6369" s="13">
        <v>16.0</v>
      </c>
      <c r="F6369" s="14">
        <f>'Costo de tareas'!$B$15</f>
        <v>0.1964027778</v>
      </c>
      <c r="G6369" s="15">
        <f>'Producción diaria'!$T$3*$L$2*$M$2*$N$2*E6369*1000/'Costo de tareas'!$B$14</f>
        <v>24.05699096</v>
      </c>
      <c r="H6369" s="16">
        <f>IF(G6369 &gt; 'Costo de tareas'!$B$13, 'Costo de tareas'!$B$13, IF(G6369 &lt; 'Costo de tareas'!$B$13*0.2, 0, 'Costo de tareas'!$B$13- G6369))</f>
        <v>15.22356459</v>
      </c>
      <c r="I6369" s="17">
        <f>IF(H6369=0,'Costo de tareas'!$B$13,'Costo de tareas'!$B$13-H6369)</f>
        <v>24.05699096</v>
      </c>
      <c r="J6369" s="2"/>
      <c r="K6369" s="2"/>
      <c r="P6369" s="2"/>
    </row>
    <row r="6370">
      <c r="A6370" s="3" t="s">
        <v>8293</v>
      </c>
      <c r="B6370" s="11" t="str">
        <f t="shared" si="1"/>
        <v>20220923</v>
      </c>
      <c r="C6370" s="12">
        <f t="shared" si="2"/>
        <v>44827</v>
      </c>
      <c r="D6370" s="3" t="str">
        <f t="shared" si="3"/>
        <v>08</v>
      </c>
      <c r="E6370" s="13">
        <v>338.0</v>
      </c>
      <c r="F6370" s="14">
        <f>'Costo de tareas'!$B$15</f>
        <v>0.1964027778</v>
      </c>
      <c r="G6370" s="15">
        <f>'Producción diaria'!$T$3*$L$2*$M$2*$N$2*E6370*1000/'Costo de tareas'!$B$14</f>
        <v>508.2039341</v>
      </c>
      <c r="H6370" s="16">
        <f>IF(G6370 &gt; 'Costo de tareas'!$B$13, 'Costo de tareas'!$B$13, IF(G6370 &lt; 'Costo de tareas'!$B$13*0.2, 0, 'Costo de tareas'!$B$13- G6370))</f>
        <v>39.28055556</v>
      </c>
      <c r="I6370" s="17">
        <f>IF(H6370=0,'Costo de tareas'!$B$13,'Costo de tareas'!$B$13-H6370)</f>
        <v>0</v>
      </c>
      <c r="J6370" s="2"/>
      <c r="K6370" s="2"/>
      <c r="P6370" s="2"/>
    </row>
    <row r="6371">
      <c r="A6371" s="3" t="s">
        <v>8294</v>
      </c>
      <c r="B6371" s="11" t="str">
        <f t="shared" si="1"/>
        <v>20220923</v>
      </c>
      <c r="C6371" s="12">
        <f t="shared" si="2"/>
        <v>44827</v>
      </c>
      <c r="D6371" s="3" t="str">
        <f t="shared" si="3"/>
        <v>09</v>
      </c>
      <c r="E6371" s="13">
        <v>525.0</v>
      </c>
      <c r="F6371" s="14">
        <f>'Costo de tareas'!$B$15</f>
        <v>0.1964027778</v>
      </c>
      <c r="G6371" s="15">
        <f>'Producción diaria'!$T$3*$L$2*$M$2*$N$2*E6371*1000/'Costo de tareas'!$B$14</f>
        <v>789.3700159</v>
      </c>
      <c r="H6371" s="16">
        <f>IF(G6371 &gt; 'Costo de tareas'!$B$13, 'Costo de tareas'!$B$13, IF(G6371 &lt; 'Costo de tareas'!$B$13*0.2, 0, 'Costo de tareas'!$B$13- G6371))</f>
        <v>39.28055556</v>
      </c>
      <c r="I6371" s="17">
        <f>IF(H6371=0,'Costo de tareas'!$B$13,'Costo de tareas'!$B$13-H6371)</f>
        <v>0</v>
      </c>
      <c r="J6371" s="2"/>
      <c r="K6371" s="2"/>
      <c r="P6371" s="2"/>
    </row>
    <row r="6372">
      <c r="A6372" s="3" t="s">
        <v>8295</v>
      </c>
      <c r="B6372" s="11" t="str">
        <f t="shared" si="1"/>
        <v>20220923</v>
      </c>
      <c r="C6372" s="12">
        <f t="shared" si="2"/>
        <v>44827</v>
      </c>
      <c r="D6372" s="3" t="str">
        <f t="shared" si="3"/>
        <v>10</v>
      </c>
      <c r="E6372" s="13">
        <v>674.0</v>
      </c>
      <c r="F6372" s="14">
        <f>'Costo de tareas'!$B$15</f>
        <v>0.1964027778</v>
      </c>
      <c r="G6372" s="15">
        <f>'Producción diaria'!$T$3*$L$2*$M$2*$N$2*E6372*1000/'Costo de tareas'!$B$14</f>
        <v>1013.400744</v>
      </c>
      <c r="H6372" s="16">
        <f>IF(G6372 &gt; 'Costo de tareas'!$B$13, 'Costo de tareas'!$B$13, IF(G6372 &lt; 'Costo de tareas'!$B$13*0.2, 0, 'Costo de tareas'!$B$13- G6372))</f>
        <v>39.28055556</v>
      </c>
      <c r="I6372" s="17">
        <f>IF(H6372=0,'Costo de tareas'!$B$13,'Costo de tareas'!$B$13-H6372)</f>
        <v>0</v>
      </c>
      <c r="J6372" s="2"/>
      <c r="K6372" s="2"/>
      <c r="P6372" s="2"/>
    </row>
    <row r="6373">
      <c r="A6373" s="3" t="s">
        <v>8296</v>
      </c>
      <c r="B6373" s="11" t="str">
        <f t="shared" si="1"/>
        <v>20220923</v>
      </c>
      <c r="C6373" s="12">
        <f t="shared" si="2"/>
        <v>44827</v>
      </c>
      <c r="D6373" s="3" t="str">
        <f t="shared" si="3"/>
        <v>11</v>
      </c>
      <c r="E6373" s="13">
        <v>754.0</v>
      </c>
      <c r="F6373" s="14">
        <f>'Costo de tareas'!$B$15</f>
        <v>0.1964027778</v>
      </c>
      <c r="G6373" s="15">
        <f>'Producción diaria'!$T$3*$L$2*$M$2*$N$2*E6373*1000/'Costo de tareas'!$B$14</f>
        <v>1133.685699</v>
      </c>
      <c r="H6373" s="16">
        <f>IF(G6373 &gt; 'Costo de tareas'!$B$13, 'Costo de tareas'!$B$13, IF(G6373 &lt; 'Costo de tareas'!$B$13*0.2, 0, 'Costo de tareas'!$B$13- G6373))</f>
        <v>39.28055556</v>
      </c>
      <c r="I6373" s="17">
        <f>IF(H6373=0,'Costo de tareas'!$B$13,'Costo de tareas'!$B$13-H6373)</f>
        <v>0</v>
      </c>
      <c r="J6373" s="2"/>
      <c r="K6373" s="2"/>
      <c r="P6373" s="2"/>
    </row>
    <row r="6374">
      <c r="A6374" s="3" t="s">
        <v>8297</v>
      </c>
      <c r="B6374" s="11" t="str">
        <f t="shared" si="1"/>
        <v>20220923</v>
      </c>
      <c r="C6374" s="12">
        <f t="shared" si="2"/>
        <v>44827</v>
      </c>
      <c r="D6374" s="3" t="str">
        <f t="shared" si="3"/>
        <v>12</v>
      </c>
      <c r="E6374" s="13">
        <v>774.0</v>
      </c>
      <c r="F6374" s="14">
        <f>'Costo de tareas'!$B$15</f>
        <v>0.1964027778</v>
      </c>
      <c r="G6374" s="15">
        <f>'Producción diaria'!$T$3*$L$2*$M$2*$N$2*E6374*1000/'Costo de tareas'!$B$14</f>
        <v>1163.756938</v>
      </c>
      <c r="H6374" s="16">
        <f>IF(G6374 &gt; 'Costo de tareas'!$B$13, 'Costo de tareas'!$B$13, IF(G6374 &lt; 'Costo de tareas'!$B$13*0.2, 0, 'Costo de tareas'!$B$13- G6374))</f>
        <v>39.28055556</v>
      </c>
      <c r="I6374" s="17">
        <f>IF(H6374=0,'Costo de tareas'!$B$13,'Costo de tareas'!$B$13-H6374)</f>
        <v>0</v>
      </c>
      <c r="J6374" s="2"/>
      <c r="K6374" s="2"/>
      <c r="P6374" s="2"/>
    </row>
    <row r="6375">
      <c r="A6375" s="3" t="s">
        <v>8298</v>
      </c>
      <c r="B6375" s="11" t="str">
        <f t="shared" si="1"/>
        <v>20220923</v>
      </c>
      <c r="C6375" s="12">
        <f t="shared" si="2"/>
        <v>44827</v>
      </c>
      <c r="D6375" s="3" t="str">
        <f t="shared" si="3"/>
        <v>13</v>
      </c>
      <c r="E6375" s="13">
        <v>745.0</v>
      </c>
      <c r="F6375" s="14">
        <f>'Costo de tareas'!$B$15</f>
        <v>0.1964027778</v>
      </c>
      <c r="G6375" s="15">
        <f>'Producción diaria'!$T$3*$L$2*$M$2*$N$2*E6375*1000/'Costo de tareas'!$B$14</f>
        <v>1120.153642</v>
      </c>
      <c r="H6375" s="16">
        <f>IF(G6375 &gt; 'Costo de tareas'!$B$13, 'Costo de tareas'!$B$13, IF(G6375 &lt; 'Costo de tareas'!$B$13*0.2, 0, 'Costo de tareas'!$B$13- G6375))</f>
        <v>39.28055556</v>
      </c>
      <c r="I6375" s="17">
        <f>IF(H6375=0,'Costo de tareas'!$B$13,'Costo de tareas'!$B$13-H6375)</f>
        <v>0</v>
      </c>
      <c r="J6375" s="2"/>
      <c r="K6375" s="2"/>
      <c r="P6375" s="2"/>
    </row>
    <row r="6376">
      <c r="A6376" s="3" t="s">
        <v>8299</v>
      </c>
      <c r="B6376" s="11" t="str">
        <f t="shared" si="1"/>
        <v>20220923</v>
      </c>
      <c r="C6376" s="12">
        <f t="shared" si="2"/>
        <v>44827</v>
      </c>
      <c r="D6376" s="3" t="str">
        <f t="shared" si="3"/>
        <v>14</v>
      </c>
      <c r="E6376" s="13">
        <v>691.0</v>
      </c>
      <c r="F6376" s="14">
        <f>'Costo de tareas'!$B$15</f>
        <v>0.1964027778</v>
      </c>
      <c r="G6376" s="15">
        <f>'Producción diaria'!$T$3*$L$2*$M$2*$N$2*E6376*1000/'Costo de tareas'!$B$14</f>
        <v>1038.961297</v>
      </c>
      <c r="H6376" s="16">
        <f>IF(G6376 &gt; 'Costo de tareas'!$B$13, 'Costo de tareas'!$B$13, IF(G6376 &lt; 'Costo de tareas'!$B$13*0.2, 0, 'Costo de tareas'!$B$13- G6376))</f>
        <v>39.28055556</v>
      </c>
      <c r="I6376" s="17">
        <f>IF(H6376=0,'Costo de tareas'!$B$13,'Costo de tareas'!$B$13-H6376)</f>
        <v>0</v>
      </c>
      <c r="J6376" s="2"/>
      <c r="K6376" s="2"/>
      <c r="P6376" s="2"/>
    </row>
    <row r="6377">
      <c r="A6377" s="3" t="s">
        <v>8300</v>
      </c>
      <c r="B6377" s="11" t="str">
        <f t="shared" si="1"/>
        <v>20220923</v>
      </c>
      <c r="C6377" s="12">
        <f t="shared" si="2"/>
        <v>44827</v>
      </c>
      <c r="D6377" s="3" t="str">
        <f t="shared" si="3"/>
        <v>15</v>
      </c>
      <c r="E6377" s="13">
        <v>481.0</v>
      </c>
      <c r="F6377" s="14">
        <f>'Costo de tareas'!$B$15</f>
        <v>0.1964027778</v>
      </c>
      <c r="G6377" s="15">
        <f>'Producción diaria'!$T$3*$L$2*$M$2*$N$2*E6377*1000/'Costo de tareas'!$B$14</f>
        <v>723.2132908</v>
      </c>
      <c r="H6377" s="16">
        <f>IF(G6377 &gt; 'Costo de tareas'!$B$13, 'Costo de tareas'!$B$13, IF(G6377 &lt; 'Costo de tareas'!$B$13*0.2, 0, 'Costo de tareas'!$B$13- G6377))</f>
        <v>39.28055556</v>
      </c>
      <c r="I6377" s="17">
        <f>IF(H6377=0,'Costo de tareas'!$B$13,'Costo de tareas'!$B$13-H6377)</f>
        <v>0</v>
      </c>
      <c r="J6377" s="2"/>
      <c r="K6377" s="2"/>
      <c r="P6377" s="2"/>
    </row>
    <row r="6378">
      <c r="A6378" s="3" t="s">
        <v>8301</v>
      </c>
      <c r="B6378" s="11" t="str">
        <f t="shared" si="1"/>
        <v>20220923</v>
      </c>
      <c r="C6378" s="12">
        <f t="shared" si="2"/>
        <v>44827</v>
      </c>
      <c r="D6378" s="3" t="str">
        <f t="shared" si="3"/>
        <v>16</v>
      </c>
      <c r="E6378" s="13">
        <v>307.0</v>
      </c>
      <c r="F6378" s="14">
        <f>'Costo de tareas'!$B$15</f>
        <v>0.1964027778</v>
      </c>
      <c r="G6378" s="15">
        <f>'Producción diaria'!$T$3*$L$2*$M$2*$N$2*E6378*1000/'Costo de tareas'!$B$14</f>
        <v>461.5935141</v>
      </c>
      <c r="H6378" s="16">
        <f>IF(G6378 &gt; 'Costo de tareas'!$B$13, 'Costo de tareas'!$B$13, IF(G6378 &lt; 'Costo de tareas'!$B$13*0.2, 0, 'Costo de tareas'!$B$13- G6378))</f>
        <v>39.28055556</v>
      </c>
      <c r="I6378" s="17">
        <f>IF(H6378=0,'Costo de tareas'!$B$13,'Costo de tareas'!$B$13-H6378)</f>
        <v>0</v>
      </c>
      <c r="J6378" s="2"/>
      <c r="K6378" s="2"/>
      <c r="P6378" s="2"/>
    </row>
    <row r="6379">
      <c r="A6379" s="3" t="s">
        <v>8302</v>
      </c>
      <c r="B6379" s="11" t="str">
        <f t="shared" si="1"/>
        <v>20220923</v>
      </c>
      <c r="C6379" s="12">
        <f t="shared" si="2"/>
        <v>44827</v>
      </c>
      <c r="D6379" s="3" t="str">
        <f t="shared" si="3"/>
        <v>17</v>
      </c>
      <c r="E6379" s="13">
        <v>142.0</v>
      </c>
      <c r="F6379" s="14">
        <f>'Costo de tareas'!$B$15</f>
        <v>0.1964027778</v>
      </c>
      <c r="G6379" s="15">
        <f>'Producción diaria'!$T$3*$L$2*$M$2*$N$2*E6379*1000/'Costo de tareas'!$B$14</f>
        <v>213.5057948</v>
      </c>
      <c r="H6379" s="16">
        <f>IF(G6379 &gt; 'Costo de tareas'!$B$13, 'Costo de tareas'!$B$13, IF(G6379 &lt; 'Costo de tareas'!$B$13*0.2, 0, 'Costo de tareas'!$B$13- G6379))</f>
        <v>39.28055556</v>
      </c>
      <c r="I6379" s="17">
        <f>IF(H6379=0,'Costo de tareas'!$B$13,'Costo de tareas'!$B$13-H6379)</f>
        <v>0</v>
      </c>
      <c r="J6379" s="2"/>
      <c r="K6379" s="2"/>
      <c r="P6379" s="2"/>
    </row>
    <row r="6380">
      <c r="A6380" s="3" t="s">
        <v>8303</v>
      </c>
      <c r="B6380" s="11" t="str">
        <f t="shared" si="1"/>
        <v>20220923</v>
      </c>
      <c r="C6380" s="12">
        <f t="shared" si="2"/>
        <v>44827</v>
      </c>
      <c r="D6380" s="3" t="str">
        <f t="shared" si="3"/>
        <v>18</v>
      </c>
      <c r="E6380" s="13">
        <v>0.0</v>
      </c>
      <c r="F6380" s="14">
        <f>'Costo de tareas'!$B$15</f>
        <v>0.1964027778</v>
      </c>
      <c r="G6380" s="15">
        <f>'Producción diaria'!$T$3*$L$2*$M$2*$N$2*E6380*1000/'Costo de tareas'!$B$14</f>
        <v>0</v>
      </c>
      <c r="H6380" s="16">
        <f>IF(G6380 &gt; 'Costo de tareas'!$B$13, 'Costo de tareas'!$B$13, IF(G6380 &lt; 'Costo de tareas'!$B$13*0.2, 0, 'Costo de tareas'!$B$13- G6380))</f>
        <v>0</v>
      </c>
      <c r="I6380" s="17">
        <f>IF(H6380=0,'Costo de tareas'!$B$13,'Costo de tareas'!$B$13-H6380)</f>
        <v>39.28055556</v>
      </c>
      <c r="J6380" s="2"/>
      <c r="K6380" s="2"/>
      <c r="P6380" s="2"/>
    </row>
    <row r="6381">
      <c r="A6381" s="3" t="s">
        <v>8304</v>
      </c>
      <c r="B6381" s="11" t="str">
        <f t="shared" si="1"/>
        <v>20220923</v>
      </c>
      <c r="C6381" s="12">
        <f t="shared" si="2"/>
        <v>44827</v>
      </c>
      <c r="D6381" s="3" t="str">
        <f t="shared" si="3"/>
        <v>19</v>
      </c>
      <c r="E6381" s="13">
        <v>0.0</v>
      </c>
      <c r="F6381" s="14">
        <f>'Costo de tareas'!$B$15</f>
        <v>0.1964027778</v>
      </c>
      <c r="G6381" s="15">
        <f>'Producción diaria'!$T$3*$L$2*$M$2*$N$2*E6381*1000/'Costo de tareas'!$B$14</f>
        <v>0</v>
      </c>
      <c r="H6381" s="16">
        <f>IF(G6381 &gt; 'Costo de tareas'!$B$13, 'Costo de tareas'!$B$13, IF(G6381 &lt; 'Costo de tareas'!$B$13*0.2, 0, 'Costo de tareas'!$B$13- G6381))</f>
        <v>0</v>
      </c>
      <c r="I6381" s="17">
        <f>IF(H6381=0,'Costo de tareas'!$B$13,'Costo de tareas'!$B$13-H6381)</f>
        <v>39.28055556</v>
      </c>
      <c r="J6381" s="2"/>
      <c r="K6381" s="2"/>
      <c r="P6381" s="2"/>
    </row>
    <row r="6382">
      <c r="A6382" s="3" t="s">
        <v>8305</v>
      </c>
      <c r="B6382" s="11" t="str">
        <f t="shared" si="1"/>
        <v>20220923</v>
      </c>
      <c r="C6382" s="12">
        <f t="shared" si="2"/>
        <v>44827</v>
      </c>
      <c r="D6382" s="3" t="str">
        <f t="shared" si="3"/>
        <v>20</v>
      </c>
      <c r="E6382" s="13">
        <v>0.0</v>
      </c>
      <c r="F6382" s="14">
        <f>'Costo de tareas'!$B$15</f>
        <v>0.1964027778</v>
      </c>
      <c r="G6382" s="15">
        <f>'Producción diaria'!$T$3*$L$2*$M$2*$N$2*E6382*1000/'Costo de tareas'!$B$14</f>
        <v>0</v>
      </c>
      <c r="H6382" s="16">
        <f>IF(G6382 &gt; 'Costo de tareas'!$B$13, 'Costo de tareas'!$B$13, IF(G6382 &lt; 'Costo de tareas'!$B$13*0.2, 0, 'Costo de tareas'!$B$13- G6382))</f>
        <v>0</v>
      </c>
      <c r="I6382" s="17">
        <f>IF(H6382=0,'Costo de tareas'!$B$13,'Costo de tareas'!$B$13-H6382)</f>
        <v>39.28055556</v>
      </c>
      <c r="J6382" s="2"/>
      <c r="K6382" s="2"/>
      <c r="P6382" s="2"/>
    </row>
    <row r="6383">
      <c r="A6383" s="3" t="s">
        <v>8307</v>
      </c>
      <c r="B6383" s="11" t="str">
        <f t="shared" si="1"/>
        <v>20220923</v>
      </c>
      <c r="C6383" s="12">
        <f t="shared" si="2"/>
        <v>44827</v>
      </c>
      <c r="D6383" s="3" t="str">
        <f t="shared" si="3"/>
        <v>21</v>
      </c>
      <c r="E6383" s="13">
        <v>0.0</v>
      </c>
      <c r="F6383" s="14">
        <f>'Costo de tareas'!$B$15</f>
        <v>0.1964027778</v>
      </c>
      <c r="G6383" s="15">
        <f>'Producción diaria'!$T$3*$L$2*$M$2*$N$2*E6383*1000/'Costo de tareas'!$B$14</f>
        <v>0</v>
      </c>
      <c r="H6383" s="16">
        <f>IF(G6383 &gt; 'Costo de tareas'!$B$13, 'Costo de tareas'!$B$13, IF(G6383 &lt; 'Costo de tareas'!$B$13*0.2, 0, 'Costo de tareas'!$B$13- G6383))</f>
        <v>0</v>
      </c>
      <c r="I6383" s="17">
        <f>IF(H6383=0,'Costo de tareas'!$B$13,'Costo de tareas'!$B$13-H6383)</f>
        <v>39.28055556</v>
      </c>
      <c r="J6383" s="2"/>
      <c r="K6383" s="2"/>
      <c r="P6383" s="2"/>
    </row>
    <row r="6384">
      <c r="A6384" s="3" t="s">
        <v>8308</v>
      </c>
      <c r="B6384" s="11" t="str">
        <f t="shared" si="1"/>
        <v>20220923</v>
      </c>
      <c r="C6384" s="12">
        <f t="shared" si="2"/>
        <v>44827</v>
      </c>
      <c r="D6384" s="3" t="str">
        <f t="shared" si="3"/>
        <v>22</v>
      </c>
      <c r="E6384" s="13">
        <v>0.0</v>
      </c>
      <c r="F6384" s="14">
        <f>'Costo de tareas'!$B$15</f>
        <v>0.1964027778</v>
      </c>
      <c r="G6384" s="15">
        <f>'Producción diaria'!$T$3*$L$2*$M$2*$N$2*E6384*1000/'Costo de tareas'!$B$14</f>
        <v>0</v>
      </c>
      <c r="H6384" s="16">
        <f>IF(G6384 &gt; 'Costo de tareas'!$B$13, 'Costo de tareas'!$B$13, IF(G6384 &lt; 'Costo de tareas'!$B$13*0.2, 0, 'Costo de tareas'!$B$13- G6384))</f>
        <v>0</v>
      </c>
      <c r="I6384" s="17">
        <f>IF(H6384=0,'Costo de tareas'!$B$13,'Costo de tareas'!$B$13-H6384)</f>
        <v>39.28055556</v>
      </c>
      <c r="J6384" s="2"/>
      <c r="K6384" s="2"/>
      <c r="P6384" s="2"/>
    </row>
    <row r="6385">
      <c r="A6385" s="3" t="s">
        <v>8309</v>
      </c>
      <c r="B6385" s="11" t="str">
        <f t="shared" si="1"/>
        <v>20220923</v>
      </c>
      <c r="C6385" s="12">
        <f t="shared" si="2"/>
        <v>44827</v>
      </c>
      <c r="D6385" s="3" t="str">
        <f t="shared" si="3"/>
        <v>23</v>
      </c>
      <c r="E6385" s="13">
        <v>0.0</v>
      </c>
      <c r="F6385" s="14">
        <f>'Costo de tareas'!$B$15</f>
        <v>0.1964027778</v>
      </c>
      <c r="G6385" s="15">
        <f>'Producción diaria'!$T$3*$L$2*$M$2*$N$2*E6385*1000/'Costo de tareas'!$B$14</f>
        <v>0</v>
      </c>
      <c r="H6385" s="16">
        <f>IF(G6385 &gt; 'Costo de tareas'!$B$13, 'Costo de tareas'!$B$13, IF(G6385 &lt; 'Costo de tareas'!$B$13*0.2, 0, 'Costo de tareas'!$B$13- G6385))</f>
        <v>0</v>
      </c>
      <c r="I6385" s="17">
        <f>IF(H6385=0,'Costo de tareas'!$B$13,'Costo de tareas'!$B$13-H6385)</f>
        <v>39.28055556</v>
      </c>
      <c r="J6385" s="2"/>
      <c r="K6385" s="2"/>
      <c r="P6385" s="2"/>
    </row>
    <row r="6386">
      <c r="A6386" s="3" t="s">
        <v>8311</v>
      </c>
      <c r="B6386" s="11" t="str">
        <f t="shared" si="1"/>
        <v>20220924</v>
      </c>
      <c r="C6386" s="12">
        <f t="shared" si="2"/>
        <v>44828</v>
      </c>
      <c r="D6386" s="3" t="str">
        <f t="shared" si="3"/>
        <v>00</v>
      </c>
      <c r="E6386" s="13">
        <v>0.0</v>
      </c>
      <c r="F6386" s="14">
        <f>'Costo de tareas'!$B$15</f>
        <v>0.1964027778</v>
      </c>
      <c r="G6386" s="15">
        <f>'Producción diaria'!$T$3*$L$2*$M$2*$N$2*E6386*1000/'Costo de tareas'!$B$14</f>
        <v>0</v>
      </c>
      <c r="H6386" s="16">
        <f>IF(G6386 &gt; 'Costo de tareas'!$B$13, 'Costo de tareas'!$B$13, IF(G6386 &lt; 'Costo de tareas'!$B$13*0.2, 0, 'Costo de tareas'!$B$13- G6386))</f>
        <v>0</v>
      </c>
      <c r="I6386" s="17">
        <f>IF(H6386=0,'Costo de tareas'!$B$13,'Costo de tareas'!$B$13-H6386)</f>
        <v>39.28055556</v>
      </c>
      <c r="J6386" s="2"/>
      <c r="K6386" s="2"/>
      <c r="P6386" s="2"/>
    </row>
    <row r="6387">
      <c r="A6387" s="3" t="s">
        <v>8312</v>
      </c>
      <c r="B6387" s="11" t="str">
        <f t="shared" si="1"/>
        <v>20220924</v>
      </c>
      <c r="C6387" s="12">
        <f t="shared" si="2"/>
        <v>44828</v>
      </c>
      <c r="D6387" s="3" t="str">
        <f t="shared" si="3"/>
        <v>01</v>
      </c>
      <c r="E6387" s="13">
        <v>0.0</v>
      </c>
      <c r="F6387" s="14">
        <f>'Costo de tareas'!$B$15</f>
        <v>0.1964027778</v>
      </c>
      <c r="G6387" s="15">
        <f>'Producción diaria'!$T$3*$L$2*$M$2*$N$2*E6387*1000/'Costo de tareas'!$B$14</f>
        <v>0</v>
      </c>
      <c r="H6387" s="16">
        <f>IF(G6387 &gt; 'Costo de tareas'!$B$13, 'Costo de tareas'!$B$13, IF(G6387 &lt; 'Costo de tareas'!$B$13*0.2, 0, 'Costo de tareas'!$B$13- G6387))</f>
        <v>0</v>
      </c>
      <c r="I6387" s="17">
        <f>IF(H6387=0,'Costo de tareas'!$B$13,'Costo de tareas'!$B$13-H6387)</f>
        <v>39.28055556</v>
      </c>
      <c r="J6387" s="2"/>
      <c r="K6387" s="2"/>
      <c r="P6387" s="2"/>
    </row>
    <row r="6388">
      <c r="A6388" s="3" t="s">
        <v>8313</v>
      </c>
      <c r="B6388" s="11" t="str">
        <f t="shared" si="1"/>
        <v>20220924</v>
      </c>
      <c r="C6388" s="12">
        <f t="shared" si="2"/>
        <v>44828</v>
      </c>
      <c r="D6388" s="3" t="str">
        <f t="shared" si="3"/>
        <v>02</v>
      </c>
      <c r="E6388" s="13">
        <v>0.0</v>
      </c>
      <c r="F6388" s="14">
        <f>'Costo de tareas'!$B$15</f>
        <v>0.1964027778</v>
      </c>
      <c r="G6388" s="15">
        <f>'Producción diaria'!$T$3*$L$2*$M$2*$N$2*E6388*1000/'Costo de tareas'!$B$14</f>
        <v>0</v>
      </c>
      <c r="H6388" s="16">
        <f>IF(G6388 &gt; 'Costo de tareas'!$B$13, 'Costo de tareas'!$B$13, IF(G6388 &lt; 'Costo de tareas'!$B$13*0.2, 0, 'Costo de tareas'!$B$13- G6388))</f>
        <v>0</v>
      </c>
      <c r="I6388" s="17">
        <f>IF(H6388=0,'Costo de tareas'!$B$13,'Costo de tareas'!$B$13-H6388)</f>
        <v>39.28055556</v>
      </c>
      <c r="J6388" s="2"/>
      <c r="K6388" s="2"/>
      <c r="P6388" s="2"/>
    </row>
    <row r="6389">
      <c r="A6389" s="3" t="s">
        <v>8314</v>
      </c>
      <c r="B6389" s="11" t="str">
        <f t="shared" si="1"/>
        <v>20220924</v>
      </c>
      <c r="C6389" s="12">
        <f t="shared" si="2"/>
        <v>44828</v>
      </c>
      <c r="D6389" s="3" t="str">
        <f t="shared" si="3"/>
        <v>03</v>
      </c>
      <c r="E6389" s="13">
        <v>0.0</v>
      </c>
      <c r="F6389" s="14">
        <f>'Costo de tareas'!$B$15</f>
        <v>0.1964027778</v>
      </c>
      <c r="G6389" s="15">
        <f>'Producción diaria'!$T$3*$L$2*$M$2*$N$2*E6389*1000/'Costo de tareas'!$B$14</f>
        <v>0</v>
      </c>
      <c r="H6389" s="16">
        <f>IF(G6389 &gt; 'Costo de tareas'!$B$13, 'Costo de tareas'!$B$13, IF(G6389 &lt; 'Costo de tareas'!$B$13*0.2, 0, 'Costo de tareas'!$B$13- G6389))</f>
        <v>0</v>
      </c>
      <c r="I6389" s="17">
        <f>IF(H6389=0,'Costo de tareas'!$B$13,'Costo de tareas'!$B$13-H6389)</f>
        <v>39.28055556</v>
      </c>
      <c r="J6389" s="2"/>
      <c r="K6389" s="2"/>
      <c r="P6389" s="2"/>
    </row>
    <row r="6390">
      <c r="A6390" s="3" t="s">
        <v>8315</v>
      </c>
      <c r="B6390" s="11" t="str">
        <f t="shared" si="1"/>
        <v>20220924</v>
      </c>
      <c r="C6390" s="12">
        <f t="shared" si="2"/>
        <v>44828</v>
      </c>
      <c r="D6390" s="3" t="str">
        <f t="shared" si="3"/>
        <v>04</v>
      </c>
      <c r="E6390" s="13">
        <v>0.0</v>
      </c>
      <c r="F6390" s="14">
        <f>'Costo de tareas'!$B$15</f>
        <v>0.1964027778</v>
      </c>
      <c r="G6390" s="15">
        <f>'Producción diaria'!$T$3*$L$2*$M$2*$N$2*E6390*1000/'Costo de tareas'!$B$14</f>
        <v>0</v>
      </c>
      <c r="H6390" s="16">
        <f>IF(G6390 &gt; 'Costo de tareas'!$B$13, 'Costo de tareas'!$B$13, IF(G6390 &lt; 'Costo de tareas'!$B$13*0.2, 0, 'Costo de tareas'!$B$13- G6390))</f>
        <v>0</v>
      </c>
      <c r="I6390" s="17">
        <f>IF(H6390=0,'Costo de tareas'!$B$13,'Costo de tareas'!$B$13-H6390)</f>
        <v>39.28055556</v>
      </c>
      <c r="J6390" s="2"/>
      <c r="K6390" s="2"/>
      <c r="P6390" s="2"/>
    </row>
    <row r="6391">
      <c r="A6391" s="3" t="s">
        <v>8317</v>
      </c>
      <c r="B6391" s="11" t="str">
        <f t="shared" si="1"/>
        <v>20220924</v>
      </c>
      <c r="C6391" s="12">
        <f t="shared" si="2"/>
        <v>44828</v>
      </c>
      <c r="D6391" s="3" t="str">
        <f t="shared" si="3"/>
        <v>05</v>
      </c>
      <c r="E6391" s="13">
        <v>0.0</v>
      </c>
      <c r="F6391" s="14">
        <f>'Costo de tareas'!$B$15</f>
        <v>0.1964027778</v>
      </c>
      <c r="G6391" s="15">
        <f>'Producción diaria'!$T$3*$L$2*$M$2*$N$2*E6391*1000/'Costo de tareas'!$B$14</f>
        <v>0</v>
      </c>
      <c r="H6391" s="16">
        <f>IF(G6391 &gt; 'Costo de tareas'!$B$13, 'Costo de tareas'!$B$13, IF(G6391 &lt; 'Costo de tareas'!$B$13*0.2, 0, 'Costo de tareas'!$B$13- G6391))</f>
        <v>0</v>
      </c>
      <c r="I6391" s="17">
        <f>IF(H6391=0,'Costo de tareas'!$B$13,'Costo de tareas'!$B$13-H6391)</f>
        <v>39.28055556</v>
      </c>
      <c r="J6391" s="2"/>
      <c r="K6391" s="2"/>
      <c r="P6391" s="2"/>
    </row>
    <row r="6392">
      <c r="A6392" s="3" t="s">
        <v>8318</v>
      </c>
      <c r="B6392" s="11" t="str">
        <f t="shared" si="1"/>
        <v>20220924</v>
      </c>
      <c r="C6392" s="12">
        <f t="shared" si="2"/>
        <v>44828</v>
      </c>
      <c r="D6392" s="3" t="str">
        <f t="shared" si="3"/>
        <v>06</v>
      </c>
      <c r="E6392" s="13">
        <v>314.5</v>
      </c>
      <c r="F6392" s="14">
        <f>'Costo de tareas'!$B$15</f>
        <v>0.1964027778</v>
      </c>
      <c r="G6392" s="15">
        <f>'Producción diaria'!$T$3*$L$2*$M$2*$N$2*E6392*1000/'Costo de tareas'!$B$14</f>
        <v>472.8702286</v>
      </c>
      <c r="H6392" s="16">
        <f>IF(G6392 &gt; 'Costo de tareas'!$B$13, 'Costo de tareas'!$B$13, IF(G6392 &lt; 'Costo de tareas'!$B$13*0.2, 0, 'Costo de tareas'!$B$13- G6392))</f>
        <v>39.28055556</v>
      </c>
      <c r="I6392" s="17">
        <f>IF(H6392=0,'Costo de tareas'!$B$13,'Costo de tareas'!$B$13-H6392)</f>
        <v>0</v>
      </c>
      <c r="J6392" s="2"/>
      <c r="K6392" s="2"/>
      <c r="P6392" s="2"/>
    </row>
    <row r="6393">
      <c r="A6393" s="3" t="s">
        <v>8320</v>
      </c>
      <c r="B6393" s="11" t="str">
        <f t="shared" si="1"/>
        <v>20220924</v>
      </c>
      <c r="C6393" s="12">
        <f t="shared" si="2"/>
        <v>44828</v>
      </c>
      <c r="D6393" s="3" t="str">
        <f t="shared" si="3"/>
        <v>07</v>
      </c>
      <c r="E6393" s="13">
        <v>142.0</v>
      </c>
      <c r="F6393" s="14">
        <f>'Costo de tareas'!$B$15</f>
        <v>0.1964027778</v>
      </c>
      <c r="G6393" s="15">
        <f>'Producción diaria'!$T$3*$L$2*$M$2*$N$2*E6393*1000/'Costo de tareas'!$B$14</f>
        <v>213.5057948</v>
      </c>
      <c r="H6393" s="16">
        <f>IF(G6393 &gt; 'Costo de tareas'!$B$13, 'Costo de tareas'!$B$13, IF(G6393 &lt; 'Costo de tareas'!$B$13*0.2, 0, 'Costo de tareas'!$B$13- G6393))</f>
        <v>39.28055556</v>
      </c>
      <c r="I6393" s="17">
        <f>IF(H6393=0,'Costo de tareas'!$B$13,'Costo de tareas'!$B$13-H6393)</f>
        <v>0</v>
      </c>
      <c r="J6393" s="2"/>
      <c r="K6393" s="2"/>
      <c r="P6393" s="2"/>
    </row>
    <row r="6394">
      <c r="A6394" s="3" t="s">
        <v>8321</v>
      </c>
      <c r="B6394" s="11" t="str">
        <f t="shared" si="1"/>
        <v>20220924</v>
      </c>
      <c r="C6394" s="12">
        <f t="shared" si="2"/>
        <v>44828</v>
      </c>
      <c r="D6394" s="3" t="str">
        <f t="shared" si="3"/>
        <v>08</v>
      </c>
      <c r="E6394" s="13">
        <v>363.0</v>
      </c>
      <c r="F6394" s="14">
        <f>'Costo de tareas'!$B$15</f>
        <v>0.1964027778</v>
      </c>
      <c r="G6394" s="15">
        <f>'Producción diaria'!$T$3*$L$2*$M$2*$N$2*E6394*1000/'Costo de tareas'!$B$14</f>
        <v>545.7929825</v>
      </c>
      <c r="H6394" s="16">
        <f>IF(G6394 &gt; 'Costo de tareas'!$B$13, 'Costo de tareas'!$B$13, IF(G6394 &lt; 'Costo de tareas'!$B$13*0.2, 0, 'Costo de tareas'!$B$13- G6394))</f>
        <v>39.28055556</v>
      </c>
      <c r="I6394" s="17">
        <f>IF(H6394=0,'Costo de tareas'!$B$13,'Costo de tareas'!$B$13-H6394)</f>
        <v>0</v>
      </c>
      <c r="J6394" s="2"/>
      <c r="K6394" s="2"/>
      <c r="P6394" s="2"/>
    </row>
    <row r="6395">
      <c r="A6395" s="3" t="s">
        <v>8322</v>
      </c>
      <c r="B6395" s="11" t="str">
        <f t="shared" si="1"/>
        <v>20220924</v>
      </c>
      <c r="C6395" s="12">
        <f t="shared" si="2"/>
        <v>44828</v>
      </c>
      <c r="D6395" s="3" t="str">
        <f t="shared" si="3"/>
        <v>09</v>
      </c>
      <c r="E6395" s="13">
        <v>512.0</v>
      </c>
      <c r="F6395" s="14">
        <f>'Costo de tareas'!$B$15</f>
        <v>0.1964027778</v>
      </c>
      <c r="G6395" s="15">
        <f>'Producción diaria'!$T$3*$L$2*$M$2*$N$2*E6395*1000/'Costo de tareas'!$B$14</f>
        <v>769.8237108</v>
      </c>
      <c r="H6395" s="16">
        <f>IF(G6395 &gt; 'Costo de tareas'!$B$13, 'Costo de tareas'!$B$13, IF(G6395 &lt; 'Costo de tareas'!$B$13*0.2, 0, 'Costo de tareas'!$B$13- G6395))</f>
        <v>39.28055556</v>
      </c>
      <c r="I6395" s="17">
        <f>IF(H6395=0,'Costo de tareas'!$B$13,'Costo de tareas'!$B$13-H6395)</f>
        <v>0</v>
      </c>
      <c r="J6395" s="2"/>
      <c r="K6395" s="2"/>
      <c r="P6395" s="2"/>
    </row>
    <row r="6396">
      <c r="A6396" s="3" t="s">
        <v>8323</v>
      </c>
      <c r="B6396" s="11" t="str">
        <f t="shared" si="1"/>
        <v>20220924</v>
      </c>
      <c r="C6396" s="12">
        <f t="shared" si="2"/>
        <v>44828</v>
      </c>
      <c r="D6396" s="3" t="str">
        <f t="shared" si="3"/>
        <v>10</v>
      </c>
      <c r="E6396" s="13">
        <v>663.0</v>
      </c>
      <c r="F6396" s="14">
        <f>'Costo de tareas'!$B$15</f>
        <v>0.1964027778</v>
      </c>
      <c r="G6396" s="15">
        <f>'Producción diaria'!$T$3*$L$2*$M$2*$N$2*E6396*1000/'Costo de tareas'!$B$14</f>
        <v>996.861563</v>
      </c>
      <c r="H6396" s="16">
        <f>IF(G6396 &gt; 'Costo de tareas'!$B$13, 'Costo de tareas'!$B$13, IF(G6396 &lt; 'Costo de tareas'!$B$13*0.2, 0, 'Costo de tareas'!$B$13- G6396))</f>
        <v>39.28055556</v>
      </c>
      <c r="I6396" s="17">
        <f>IF(H6396=0,'Costo de tareas'!$B$13,'Costo de tareas'!$B$13-H6396)</f>
        <v>0</v>
      </c>
      <c r="J6396" s="2"/>
      <c r="K6396" s="2"/>
      <c r="P6396" s="2"/>
    </row>
    <row r="6397">
      <c r="A6397" s="3" t="s">
        <v>8324</v>
      </c>
      <c r="B6397" s="11" t="str">
        <f t="shared" si="1"/>
        <v>20220924</v>
      </c>
      <c r="C6397" s="12">
        <f t="shared" si="2"/>
        <v>44828</v>
      </c>
      <c r="D6397" s="3" t="str">
        <f t="shared" si="3"/>
        <v>11</v>
      </c>
      <c r="E6397" s="13">
        <v>762.0</v>
      </c>
      <c r="F6397" s="14">
        <f>'Costo de tareas'!$B$15</f>
        <v>0.1964027778</v>
      </c>
      <c r="G6397" s="15">
        <f>'Producción diaria'!$T$3*$L$2*$M$2*$N$2*E6397*1000/'Costo de tareas'!$B$14</f>
        <v>1145.714195</v>
      </c>
      <c r="H6397" s="16">
        <f>IF(G6397 &gt; 'Costo de tareas'!$B$13, 'Costo de tareas'!$B$13, IF(G6397 &lt; 'Costo de tareas'!$B$13*0.2, 0, 'Costo de tareas'!$B$13- G6397))</f>
        <v>39.28055556</v>
      </c>
      <c r="I6397" s="17">
        <f>IF(H6397=0,'Costo de tareas'!$B$13,'Costo de tareas'!$B$13-H6397)</f>
        <v>0</v>
      </c>
      <c r="J6397" s="2"/>
      <c r="K6397" s="2"/>
      <c r="P6397" s="2"/>
    </row>
    <row r="6398">
      <c r="A6398" s="3" t="s">
        <v>8325</v>
      </c>
      <c r="B6398" s="11" t="str">
        <f t="shared" si="1"/>
        <v>20220924</v>
      </c>
      <c r="C6398" s="12">
        <f t="shared" si="2"/>
        <v>44828</v>
      </c>
      <c r="D6398" s="3" t="str">
        <f t="shared" si="3"/>
        <v>12</v>
      </c>
      <c r="E6398" s="13">
        <v>698.0</v>
      </c>
      <c r="F6398" s="14">
        <f>'Costo de tareas'!$B$15</f>
        <v>0.1964027778</v>
      </c>
      <c r="G6398" s="15">
        <f>'Producción diaria'!$T$3*$L$2*$M$2*$N$2*E6398*1000/'Costo de tareas'!$B$14</f>
        <v>1049.486231</v>
      </c>
      <c r="H6398" s="16">
        <f>IF(G6398 &gt; 'Costo de tareas'!$B$13, 'Costo de tareas'!$B$13, IF(G6398 &lt; 'Costo de tareas'!$B$13*0.2, 0, 'Costo de tareas'!$B$13- G6398))</f>
        <v>39.28055556</v>
      </c>
      <c r="I6398" s="17">
        <f>IF(H6398=0,'Costo de tareas'!$B$13,'Costo de tareas'!$B$13-H6398)</f>
        <v>0</v>
      </c>
      <c r="J6398" s="2"/>
      <c r="K6398" s="2"/>
      <c r="P6398" s="2"/>
    </row>
    <row r="6399">
      <c r="A6399" s="3" t="s">
        <v>8326</v>
      </c>
      <c r="B6399" s="11" t="str">
        <f t="shared" si="1"/>
        <v>20220924</v>
      </c>
      <c r="C6399" s="12">
        <f t="shared" si="2"/>
        <v>44828</v>
      </c>
      <c r="D6399" s="3" t="str">
        <f t="shared" si="3"/>
        <v>13</v>
      </c>
      <c r="E6399" s="13">
        <v>711.0</v>
      </c>
      <c r="F6399" s="14">
        <f>'Costo de tareas'!$B$15</f>
        <v>0.1964027778</v>
      </c>
      <c r="G6399" s="15">
        <f>'Producción diaria'!$T$3*$L$2*$M$2*$N$2*E6399*1000/'Costo de tareas'!$B$14</f>
        <v>1069.032536</v>
      </c>
      <c r="H6399" s="16">
        <f>IF(G6399 &gt; 'Costo de tareas'!$B$13, 'Costo de tareas'!$B$13, IF(G6399 &lt; 'Costo de tareas'!$B$13*0.2, 0, 'Costo de tareas'!$B$13- G6399))</f>
        <v>39.28055556</v>
      </c>
      <c r="I6399" s="17">
        <f>IF(H6399=0,'Costo de tareas'!$B$13,'Costo de tareas'!$B$13-H6399)</f>
        <v>0</v>
      </c>
      <c r="J6399" s="2"/>
      <c r="K6399" s="2"/>
      <c r="P6399" s="2"/>
    </row>
    <row r="6400">
      <c r="A6400" s="3" t="s">
        <v>8327</v>
      </c>
      <c r="B6400" s="11" t="str">
        <f t="shared" si="1"/>
        <v>20220924</v>
      </c>
      <c r="C6400" s="12">
        <f t="shared" si="2"/>
        <v>44828</v>
      </c>
      <c r="D6400" s="3" t="str">
        <f t="shared" si="3"/>
        <v>14</v>
      </c>
      <c r="E6400" s="13">
        <v>586.0</v>
      </c>
      <c r="F6400" s="14">
        <f>'Costo de tareas'!$B$15</f>
        <v>0.1964027778</v>
      </c>
      <c r="G6400" s="15">
        <f>'Producción diaria'!$T$3*$L$2*$M$2*$N$2*E6400*1000/'Costo de tareas'!$B$14</f>
        <v>881.087294</v>
      </c>
      <c r="H6400" s="16">
        <f>IF(G6400 &gt; 'Costo de tareas'!$B$13, 'Costo de tareas'!$B$13, IF(G6400 &lt; 'Costo de tareas'!$B$13*0.2, 0, 'Costo de tareas'!$B$13- G6400))</f>
        <v>39.28055556</v>
      </c>
      <c r="I6400" s="17">
        <f>IF(H6400=0,'Costo de tareas'!$B$13,'Costo de tareas'!$B$13-H6400)</f>
        <v>0</v>
      </c>
      <c r="J6400" s="2"/>
      <c r="K6400" s="2"/>
      <c r="P6400" s="2"/>
    </row>
    <row r="6401">
      <c r="A6401" s="3" t="s">
        <v>8328</v>
      </c>
      <c r="B6401" s="11" t="str">
        <f t="shared" si="1"/>
        <v>20220924</v>
      </c>
      <c r="C6401" s="12">
        <f t="shared" si="2"/>
        <v>44828</v>
      </c>
      <c r="D6401" s="3" t="str">
        <f t="shared" si="3"/>
        <v>15</v>
      </c>
      <c r="E6401" s="13">
        <v>534.0</v>
      </c>
      <c r="F6401" s="14">
        <f>'Costo de tareas'!$B$15</f>
        <v>0.1964027778</v>
      </c>
      <c r="G6401" s="15">
        <f>'Producción diaria'!$T$3*$L$2*$M$2*$N$2*E6401*1000/'Costo de tareas'!$B$14</f>
        <v>802.9020734</v>
      </c>
      <c r="H6401" s="16">
        <f>IF(G6401 &gt; 'Costo de tareas'!$B$13, 'Costo de tareas'!$B$13, IF(G6401 &lt; 'Costo de tareas'!$B$13*0.2, 0, 'Costo de tareas'!$B$13- G6401))</f>
        <v>39.28055556</v>
      </c>
      <c r="I6401" s="17">
        <f>IF(H6401=0,'Costo de tareas'!$B$13,'Costo de tareas'!$B$13-H6401)</f>
        <v>0</v>
      </c>
      <c r="J6401" s="2"/>
      <c r="K6401" s="2"/>
      <c r="P6401" s="2"/>
    </row>
    <row r="6402">
      <c r="A6402" s="3" t="s">
        <v>8329</v>
      </c>
      <c r="B6402" s="11" t="str">
        <f t="shared" si="1"/>
        <v>20220924</v>
      </c>
      <c r="C6402" s="12">
        <f t="shared" si="2"/>
        <v>44828</v>
      </c>
      <c r="D6402" s="3" t="str">
        <f t="shared" si="3"/>
        <v>16</v>
      </c>
      <c r="E6402" s="13">
        <v>331.0</v>
      </c>
      <c r="F6402" s="14">
        <f>'Costo de tareas'!$B$15</f>
        <v>0.1964027778</v>
      </c>
      <c r="G6402" s="15">
        <f>'Producción diaria'!$T$3*$L$2*$M$2*$N$2*E6402*1000/'Costo de tareas'!$B$14</f>
        <v>497.6790005</v>
      </c>
      <c r="H6402" s="16">
        <f>IF(G6402 &gt; 'Costo de tareas'!$B$13, 'Costo de tareas'!$B$13, IF(G6402 &lt; 'Costo de tareas'!$B$13*0.2, 0, 'Costo de tareas'!$B$13- G6402))</f>
        <v>39.28055556</v>
      </c>
      <c r="I6402" s="17">
        <f>IF(H6402=0,'Costo de tareas'!$B$13,'Costo de tareas'!$B$13-H6402)</f>
        <v>0</v>
      </c>
      <c r="J6402" s="2"/>
      <c r="K6402" s="2"/>
      <c r="P6402" s="2"/>
    </row>
    <row r="6403">
      <c r="A6403" s="3" t="s">
        <v>8330</v>
      </c>
      <c r="B6403" s="11" t="str">
        <f t="shared" si="1"/>
        <v>20220924</v>
      </c>
      <c r="C6403" s="12">
        <f t="shared" si="2"/>
        <v>44828</v>
      </c>
      <c r="D6403" s="3" t="str">
        <f t="shared" si="3"/>
        <v>17</v>
      </c>
      <c r="E6403" s="13">
        <v>146.0</v>
      </c>
      <c r="F6403" s="14">
        <f>'Costo de tareas'!$B$15</f>
        <v>0.1964027778</v>
      </c>
      <c r="G6403" s="15">
        <f>'Producción diaria'!$T$3*$L$2*$M$2*$N$2*E6403*1000/'Costo de tareas'!$B$14</f>
        <v>219.5200425</v>
      </c>
      <c r="H6403" s="16">
        <f>IF(G6403 &gt; 'Costo de tareas'!$B$13, 'Costo de tareas'!$B$13, IF(G6403 &lt; 'Costo de tareas'!$B$13*0.2, 0, 'Costo de tareas'!$B$13- G6403))</f>
        <v>39.28055556</v>
      </c>
      <c r="I6403" s="17">
        <f>IF(H6403=0,'Costo de tareas'!$B$13,'Costo de tareas'!$B$13-H6403)</f>
        <v>0</v>
      </c>
      <c r="J6403" s="2"/>
      <c r="K6403" s="2"/>
      <c r="P6403" s="2"/>
    </row>
    <row r="6404">
      <c r="A6404" s="3" t="s">
        <v>8331</v>
      </c>
      <c r="B6404" s="11" t="str">
        <f t="shared" si="1"/>
        <v>20220924</v>
      </c>
      <c r="C6404" s="12">
        <f t="shared" si="2"/>
        <v>44828</v>
      </c>
      <c r="D6404" s="3" t="str">
        <f t="shared" si="3"/>
        <v>18</v>
      </c>
      <c r="E6404" s="13">
        <v>0.0</v>
      </c>
      <c r="F6404" s="14">
        <f>'Costo de tareas'!$B$15</f>
        <v>0.1964027778</v>
      </c>
      <c r="G6404" s="15">
        <f>'Producción diaria'!$T$3*$L$2*$M$2*$N$2*E6404*1000/'Costo de tareas'!$B$14</f>
        <v>0</v>
      </c>
      <c r="H6404" s="16">
        <f>IF(G6404 &gt; 'Costo de tareas'!$B$13, 'Costo de tareas'!$B$13, IF(G6404 &lt; 'Costo de tareas'!$B$13*0.2, 0, 'Costo de tareas'!$B$13- G6404))</f>
        <v>0</v>
      </c>
      <c r="I6404" s="17">
        <f>IF(H6404=0,'Costo de tareas'!$B$13,'Costo de tareas'!$B$13-H6404)</f>
        <v>39.28055556</v>
      </c>
      <c r="J6404" s="2"/>
      <c r="K6404" s="2"/>
      <c r="P6404" s="2"/>
    </row>
    <row r="6405">
      <c r="A6405" s="3" t="s">
        <v>8333</v>
      </c>
      <c r="B6405" s="11" t="str">
        <f t="shared" si="1"/>
        <v>20220924</v>
      </c>
      <c r="C6405" s="12">
        <f t="shared" si="2"/>
        <v>44828</v>
      </c>
      <c r="D6405" s="3" t="str">
        <f t="shared" si="3"/>
        <v>19</v>
      </c>
      <c r="E6405" s="13">
        <v>0.0</v>
      </c>
      <c r="F6405" s="14">
        <f>'Costo de tareas'!$B$15</f>
        <v>0.1964027778</v>
      </c>
      <c r="G6405" s="15">
        <f>'Producción diaria'!$T$3*$L$2*$M$2*$N$2*E6405*1000/'Costo de tareas'!$B$14</f>
        <v>0</v>
      </c>
      <c r="H6405" s="16">
        <f>IF(G6405 &gt; 'Costo de tareas'!$B$13, 'Costo de tareas'!$B$13, IF(G6405 &lt; 'Costo de tareas'!$B$13*0.2, 0, 'Costo de tareas'!$B$13- G6405))</f>
        <v>0</v>
      </c>
      <c r="I6405" s="17">
        <f>IF(H6405=0,'Costo de tareas'!$B$13,'Costo de tareas'!$B$13-H6405)</f>
        <v>39.28055556</v>
      </c>
      <c r="J6405" s="2"/>
      <c r="K6405" s="2"/>
      <c r="P6405" s="2"/>
    </row>
    <row r="6406">
      <c r="A6406" s="3" t="s">
        <v>8334</v>
      </c>
      <c r="B6406" s="11" t="str">
        <f t="shared" si="1"/>
        <v>20220924</v>
      </c>
      <c r="C6406" s="12">
        <f t="shared" si="2"/>
        <v>44828</v>
      </c>
      <c r="D6406" s="3" t="str">
        <f t="shared" si="3"/>
        <v>20</v>
      </c>
      <c r="E6406" s="13">
        <v>0.0</v>
      </c>
      <c r="F6406" s="14">
        <f>'Costo de tareas'!$B$15</f>
        <v>0.1964027778</v>
      </c>
      <c r="G6406" s="15">
        <f>'Producción diaria'!$T$3*$L$2*$M$2*$N$2*E6406*1000/'Costo de tareas'!$B$14</f>
        <v>0</v>
      </c>
      <c r="H6406" s="16">
        <f>IF(G6406 &gt; 'Costo de tareas'!$B$13, 'Costo de tareas'!$B$13, IF(G6406 &lt; 'Costo de tareas'!$B$13*0.2, 0, 'Costo de tareas'!$B$13- G6406))</f>
        <v>0</v>
      </c>
      <c r="I6406" s="17">
        <f>IF(H6406=0,'Costo de tareas'!$B$13,'Costo de tareas'!$B$13-H6406)</f>
        <v>39.28055556</v>
      </c>
      <c r="J6406" s="2"/>
      <c r="K6406" s="2"/>
      <c r="P6406" s="2"/>
    </row>
    <row r="6407">
      <c r="A6407" s="3" t="s">
        <v>8335</v>
      </c>
      <c r="B6407" s="11" t="str">
        <f t="shared" si="1"/>
        <v>20220924</v>
      </c>
      <c r="C6407" s="12">
        <f t="shared" si="2"/>
        <v>44828</v>
      </c>
      <c r="D6407" s="3" t="str">
        <f t="shared" si="3"/>
        <v>21</v>
      </c>
      <c r="E6407" s="13">
        <v>0.0</v>
      </c>
      <c r="F6407" s="14">
        <f>'Costo de tareas'!$B$15</f>
        <v>0.1964027778</v>
      </c>
      <c r="G6407" s="15">
        <f>'Producción diaria'!$T$3*$L$2*$M$2*$N$2*E6407*1000/'Costo de tareas'!$B$14</f>
        <v>0</v>
      </c>
      <c r="H6407" s="16">
        <f>IF(G6407 &gt; 'Costo de tareas'!$B$13, 'Costo de tareas'!$B$13, IF(G6407 &lt; 'Costo de tareas'!$B$13*0.2, 0, 'Costo de tareas'!$B$13- G6407))</f>
        <v>0</v>
      </c>
      <c r="I6407" s="17">
        <f>IF(H6407=0,'Costo de tareas'!$B$13,'Costo de tareas'!$B$13-H6407)</f>
        <v>39.28055556</v>
      </c>
      <c r="J6407" s="2"/>
      <c r="K6407" s="2"/>
      <c r="P6407" s="2"/>
    </row>
    <row r="6408">
      <c r="A6408" s="3" t="s">
        <v>8336</v>
      </c>
      <c r="B6408" s="11" t="str">
        <f t="shared" si="1"/>
        <v>20220924</v>
      </c>
      <c r="C6408" s="12">
        <f t="shared" si="2"/>
        <v>44828</v>
      </c>
      <c r="D6408" s="3" t="str">
        <f t="shared" si="3"/>
        <v>22</v>
      </c>
      <c r="E6408" s="13">
        <v>0.0</v>
      </c>
      <c r="F6408" s="14">
        <f>'Costo de tareas'!$B$15</f>
        <v>0.1964027778</v>
      </c>
      <c r="G6408" s="15">
        <f>'Producción diaria'!$T$3*$L$2*$M$2*$N$2*E6408*1000/'Costo de tareas'!$B$14</f>
        <v>0</v>
      </c>
      <c r="H6408" s="16">
        <f>IF(G6408 &gt; 'Costo de tareas'!$B$13, 'Costo de tareas'!$B$13, IF(G6408 &lt; 'Costo de tareas'!$B$13*0.2, 0, 'Costo de tareas'!$B$13- G6408))</f>
        <v>0</v>
      </c>
      <c r="I6408" s="17">
        <f>IF(H6408=0,'Costo de tareas'!$B$13,'Costo de tareas'!$B$13-H6408)</f>
        <v>39.28055556</v>
      </c>
      <c r="J6408" s="2"/>
      <c r="K6408" s="2"/>
      <c r="P6408" s="2"/>
    </row>
    <row r="6409">
      <c r="A6409" s="3" t="s">
        <v>8337</v>
      </c>
      <c r="B6409" s="11" t="str">
        <f t="shared" si="1"/>
        <v>20220924</v>
      </c>
      <c r="C6409" s="12">
        <f t="shared" si="2"/>
        <v>44828</v>
      </c>
      <c r="D6409" s="3" t="str">
        <f t="shared" si="3"/>
        <v>23</v>
      </c>
      <c r="E6409" s="13">
        <v>0.0</v>
      </c>
      <c r="F6409" s="14">
        <f>'Costo de tareas'!$B$15</f>
        <v>0.1964027778</v>
      </c>
      <c r="G6409" s="15">
        <f>'Producción diaria'!$T$3*$L$2*$M$2*$N$2*E6409*1000/'Costo de tareas'!$B$14</f>
        <v>0</v>
      </c>
      <c r="H6409" s="16">
        <f>IF(G6409 &gt; 'Costo de tareas'!$B$13, 'Costo de tareas'!$B$13, IF(G6409 &lt; 'Costo de tareas'!$B$13*0.2, 0, 'Costo de tareas'!$B$13- G6409))</f>
        <v>0</v>
      </c>
      <c r="I6409" s="17">
        <f>IF(H6409=0,'Costo de tareas'!$B$13,'Costo de tareas'!$B$13-H6409)</f>
        <v>39.28055556</v>
      </c>
      <c r="J6409" s="2"/>
      <c r="K6409" s="2"/>
      <c r="P6409" s="2"/>
    </row>
    <row r="6410">
      <c r="A6410" s="3" t="s">
        <v>8338</v>
      </c>
      <c r="B6410" s="11" t="str">
        <f t="shared" si="1"/>
        <v>20220925</v>
      </c>
      <c r="C6410" s="12">
        <f t="shared" si="2"/>
        <v>44829</v>
      </c>
      <c r="D6410" s="3" t="str">
        <f t="shared" si="3"/>
        <v>00</v>
      </c>
      <c r="E6410" s="13">
        <v>0.0</v>
      </c>
      <c r="F6410" s="14">
        <f>'Costo de tareas'!$B$15</f>
        <v>0.1964027778</v>
      </c>
      <c r="G6410" s="15">
        <f>'Producción diaria'!$T$3*$L$2*$M$2*$N$2*E6410*1000/'Costo de tareas'!$B$14</f>
        <v>0</v>
      </c>
      <c r="H6410" s="16">
        <f>IF(G6410 &gt; 'Costo de tareas'!$B$13, 'Costo de tareas'!$B$13, IF(G6410 &lt; 'Costo de tareas'!$B$13*0.2, 0, 'Costo de tareas'!$B$13- G6410))</f>
        <v>0</v>
      </c>
      <c r="I6410" s="17">
        <f>IF(H6410=0,'Costo de tareas'!$B$13,'Costo de tareas'!$B$13-H6410)</f>
        <v>39.28055556</v>
      </c>
      <c r="J6410" s="2"/>
      <c r="K6410" s="2"/>
      <c r="P6410" s="2"/>
    </row>
    <row r="6411">
      <c r="A6411" s="3" t="s">
        <v>8340</v>
      </c>
      <c r="B6411" s="11" t="str">
        <f t="shared" si="1"/>
        <v>20220925</v>
      </c>
      <c r="C6411" s="12">
        <f t="shared" si="2"/>
        <v>44829</v>
      </c>
      <c r="D6411" s="3" t="str">
        <f t="shared" si="3"/>
        <v>01</v>
      </c>
      <c r="E6411" s="13">
        <v>0.0</v>
      </c>
      <c r="F6411" s="14">
        <f>'Costo de tareas'!$B$15</f>
        <v>0.1964027778</v>
      </c>
      <c r="G6411" s="15">
        <f>'Producción diaria'!$T$3*$L$2*$M$2*$N$2*E6411*1000/'Costo de tareas'!$B$14</f>
        <v>0</v>
      </c>
      <c r="H6411" s="16">
        <f>IF(G6411 &gt; 'Costo de tareas'!$B$13, 'Costo de tareas'!$B$13, IF(G6411 &lt; 'Costo de tareas'!$B$13*0.2, 0, 'Costo de tareas'!$B$13- G6411))</f>
        <v>0</v>
      </c>
      <c r="I6411" s="17">
        <f>IF(H6411=0,'Costo de tareas'!$B$13,'Costo de tareas'!$B$13-H6411)</f>
        <v>39.28055556</v>
      </c>
      <c r="J6411" s="2"/>
      <c r="K6411" s="2"/>
      <c r="P6411" s="2"/>
    </row>
    <row r="6412">
      <c r="A6412" s="3" t="s">
        <v>8342</v>
      </c>
      <c r="B6412" s="11" t="str">
        <f t="shared" si="1"/>
        <v>20220925</v>
      </c>
      <c r="C6412" s="12">
        <f t="shared" si="2"/>
        <v>44829</v>
      </c>
      <c r="D6412" s="3" t="str">
        <f t="shared" si="3"/>
        <v>02</v>
      </c>
      <c r="E6412" s="13">
        <v>0.0</v>
      </c>
      <c r="F6412" s="14">
        <f>'Costo de tareas'!$B$15</f>
        <v>0.1964027778</v>
      </c>
      <c r="G6412" s="15">
        <f>'Producción diaria'!$T$3*$L$2*$M$2*$N$2*E6412*1000/'Costo de tareas'!$B$14</f>
        <v>0</v>
      </c>
      <c r="H6412" s="16">
        <f>IF(G6412 &gt; 'Costo de tareas'!$B$13, 'Costo de tareas'!$B$13, IF(G6412 &lt; 'Costo de tareas'!$B$13*0.2, 0, 'Costo de tareas'!$B$13- G6412))</f>
        <v>0</v>
      </c>
      <c r="I6412" s="17">
        <f>IF(H6412=0,'Costo de tareas'!$B$13,'Costo de tareas'!$B$13-H6412)</f>
        <v>39.28055556</v>
      </c>
      <c r="J6412" s="2"/>
      <c r="K6412" s="2"/>
      <c r="P6412" s="2"/>
    </row>
    <row r="6413">
      <c r="A6413" s="3" t="s">
        <v>8343</v>
      </c>
      <c r="B6413" s="11" t="str">
        <f t="shared" si="1"/>
        <v>20220925</v>
      </c>
      <c r="C6413" s="12">
        <f t="shared" si="2"/>
        <v>44829</v>
      </c>
      <c r="D6413" s="3" t="str">
        <f t="shared" si="3"/>
        <v>03</v>
      </c>
      <c r="E6413" s="13">
        <v>0.0</v>
      </c>
      <c r="F6413" s="14">
        <f>'Costo de tareas'!$B$15</f>
        <v>0.1964027778</v>
      </c>
      <c r="G6413" s="15">
        <f>'Producción diaria'!$T$3*$L$2*$M$2*$N$2*E6413*1000/'Costo de tareas'!$B$14</f>
        <v>0</v>
      </c>
      <c r="H6413" s="16">
        <f>IF(G6413 &gt; 'Costo de tareas'!$B$13, 'Costo de tareas'!$B$13, IF(G6413 &lt; 'Costo de tareas'!$B$13*0.2, 0, 'Costo de tareas'!$B$13- G6413))</f>
        <v>0</v>
      </c>
      <c r="I6413" s="17">
        <f>IF(H6413=0,'Costo de tareas'!$B$13,'Costo de tareas'!$B$13-H6413)</f>
        <v>39.28055556</v>
      </c>
      <c r="J6413" s="2"/>
      <c r="K6413" s="2"/>
      <c r="P6413" s="2"/>
    </row>
    <row r="6414">
      <c r="A6414" s="3" t="s">
        <v>8344</v>
      </c>
      <c r="B6414" s="11" t="str">
        <f t="shared" si="1"/>
        <v>20220925</v>
      </c>
      <c r="C6414" s="12">
        <f t="shared" si="2"/>
        <v>44829</v>
      </c>
      <c r="D6414" s="3" t="str">
        <f t="shared" si="3"/>
        <v>04</v>
      </c>
      <c r="E6414" s="13">
        <v>0.0</v>
      </c>
      <c r="F6414" s="14">
        <f>'Costo de tareas'!$B$15</f>
        <v>0.1964027778</v>
      </c>
      <c r="G6414" s="15">
        <f>'Producción diaria'!$T$3*$L$2*$M$2*$N$2*E6414*1000/'Costo de tareas'!$B$14</f>
        <v>0</v>
      </c>
      <c r="H6414" s="16">
        <f>IF(G6414 &gt; 'Costo de tareas'!$B$13, 'Costo de tareas'!$B$13, IF(G6414 &lt; 'Costo de tareas'!$B$13*0.2, 0, 'Costo de tareas'!$B$13- G6414))</f>
        <v>0</v>
      </c>
      <c r="I6414" s="17">
        <f>IF(H6414=0,'Costo de tareas'!$B$13,'Costo de tareas'!$B$13-H6414)</f>
        <v>39.28055556</v>
      </c>
      <c r="J6414" s="2"/>
      <c r="K6414" s="2"/>
      <c r="P6414" s="2"/>
    </row>
    <row r="6415">
      <c r="A6415" s="3" t="s">
        <v>8345</v>
      </c>
      <c r="B6415" s="11" t="str">
        <f t="shared" si="1"/>
        <v>20220925</v>
      </c>
      <c r="C6415" s="12">
        <f t="shared" si="2"/>
        <v>44829</v>
      </c>
      <c r="D6415" s="3" t="str">
        <f t="shared" si="3"/>
        <v>05</v>
      </c>
      <c r="E6415" s="13">
        <v>0.0</v>
      </c>
      <c r="F6415" s="14">
        <f>'Costo de tareas'!$B$15</f>
        <v>0.1964027778</v>
      </c>
      <c r="G6415" s="15">
        <f>'Producción diaria'!$T$3*$L$2*$M$2*$N$2*E6415*1000/'Costo de tareas'!$B$14</f>
        <v>0</v>
      </c>
      <c r="H6415" s="16">
        <f>IF(G6415 &gt; 'Costo de tareas'!$B$13, 'Costo de tareas'!$B$13, IF(G6415 &lt; 'Costo de tareas'!$B$13*0.2, 0, 'Costo de tareas'!$B$13- G6415))</f>
        <v>0</v>
      </c>
      <c r="I6415" s="17">
        <f>IF(H6415=0,'Costo de tareas'!$B$13,'Costo de tareas'!$B$13-H6415)</f>
        <v>39.28055556</v>
      </c>
      <c r="J6415" s="2"/>
      <c r="K6415" s="2"/>
      <c r="P6415" s="2"/>
    </row>
    <row r="6416">
      <c r="A6416" s="3" t="s">
        <v>8346</v>
      </c>
      <c r="B6416" s="11" t="str">
        <f t="shared" si="1"/>
        <v>20220925</v>
      </c>
      <c r="C6416" s="12">
        <f t="shared" si="2"/>
        <v>44829</v>
      </c>
      <c r="D6416" s="3" t="str">
        <f t="shared" si="3"/>
        <v>06</v>
      </c>
      <c r="E6416" s="13">
        <v>287.6</v>
      </c>
      <c r="F6416" s="14">
        <f>'Costo de tareas'!$B$15</f>
        <v>0.1964027778</v>
      </c>
      <c r="G6416" s="15">
        <f>'Producción diaria'!$T$3*$L$2*$M$2*$N$2*E6416*1000/'Costo de tareas'!$B$14</f>
        <v>432.4244125</v>
      </c>
      <c r="H6416" s="16">
        <f>IF(G6416 &gt; 'Costo de tareas'!$B$13, 'Costo de tareas'!$B$13, IF(G6416 &lt; 'Costo de tareas'!$B$13*0.2, 0, 'Costo de tareas'!$B$13- G6416))</f>
        <v>39.28055556</v>
      </c>
      <c r="I6416" s="17">
        <f>IF(H6416=0,'Costo de tareas'!$B$13,'Costo de tareas'!$B$13-H6416)</f>
        <v>0</v>
      </c>
      <c r="J6416" s="2"/>
      <c r="K6416" s="2"/>
      <c r="P6416" s="2"/>
    </row>
    <row r="6417">
      <c r="A6417" s="3" t="s">
        <v>8348</v>
      </c>
      <c r="B6417" s="11" t="str">
        <f t="shared" si="1"/>
        <v>20220925</v>
      </c>
      <c r="C6417" s="12">
        <f t="shared" si="2"/>
        <v>44829</v>
      </c>
      <c r="D6417" s="3" t="str">
        <f t="shared" si="3"/>
        <v>07</v>
      </c>
      <c r="E6417" s="13">
        <v>161.0</v>
      </c>
      <c r="F6417" s="14">
        <f>'Costo de tareas'!$B$15</f>
        <v>0.1964027778</v>
      </c>
      <c r="G6417" s="15">
        <f>'Producción diaria'!$T$3*$L$2*$M$2*$N$2*E6417*1000/'Costo de tareas'!$B$14</f>
        <v>242.0734716</v>
      </c>
      <c r="H6417" s="16">
        <f>IF(G6417 &gt; 'Costo de tareas'!$B$13, 'Costo de tareas'!$B$13, IF(G6417 &lt; 'Costo de tareas'!$B$13*0.2, 0, 'Costo de tareas'!$B$13- G6417))</f>
        <v>39.28055556</v>
      </c>
      <c r="I6417" s="17">
        <f>IF(H6417=0,'Costo de tareas'!$B$13,'Costo de tareas'!$B$13-H6417)</f>
        <v>0</v>
      </c>
      <c r="J6417" s="2"/>
      <c r="K6417" s="2"/>
      <c r="P6417" s="2"/>
    </row>
    <row r="6418">
      <c r="A6418" s="3" t="s">
        <v>8349</v>
      </c>
      <c r="B6418" s="11" t="str">
        <f t="shared" si="1"/>
        <v>20220925</v>
      </c>
      <c r="C6418" s="12">
        <f t="shared" si="2"/>
        <v>44829</v>
      </c>
      <c r="D6418" s="3" t="str">
        <f t="shared" si="3"/>
        <v>08</v>
      </c>
      <c r="E6418" s="13">
        <v>363.0</v>
      </c>
      <c r="F6418" s="14">
        <f>'Costo de tareas'!$B$15</f>
        <v>0.1964027778</v>
      </c>
      <c r="G6418" s="15">
        <f>'Producción diaria'!$T$3*$L$2*$M$2*$N$2*E6418*1000/'Costo de tareas'!$B$14</f>
        <v>545.7929825</v>
      </c>
      <c r="H6418" s="16">
        <f>IF(G6418 &gt; 'Costo de tareas'!$B$13, 'Costo de tareas'!$B$13, IF(G6418 &lt; 'Costo de tareas'!$B$13*0.2, 0, 'Costo de tareas'!$B$13- G6418))</f>
        <v>39.28055556</v>
      </c>
      <c r="I6418" s="17">
        <f>IF(H6418=0,'Costo de tareas'!$B$13,'Costo de tareas'!$B$13-H6418)</f>
        <v>0</v>
      </c>
      <c r="J6418" s="2"/>
      <c r="K6418" s="2"/>
      <c r="P6418" s="2"/>
    </row>
    <row r="6419">
      <c r="A6419" s="3" t="s">
        <v>8350</v>
      </c>
      <c r="B6419" s="11" t="str">
        <f t="shared" si="1"/>
        <v>20220925</v>
      </c>
      <c r="C6419" s="12">
        <f t="shared" si="2"/>
        <v>44829</v>
      </c>
      <c r="D6419" s="3" t="str">
        <f t="shared" si="3"/>
        <v>09</v>
      </c>
      <c r="E6419" s="13">
        <v>539.0</v>
      </c>
      <c r="F6419" s="14">
        <f>'Costo de tareas'!$B$15</f>
        <v>0.1964027778</v>
      </c>
      <c r="G6419" s="15">
        <f>'Producción diaria'!$T$3*$L$2*$M$2*$N$2*E6419*1000/'Costo de tareas'!$B$14</f>
        <v>810.419883</v>
      </c>
      <c r="H6419" s="16">
        <f>IF(G6419 &gt; 'Costo de tareas'!$B$13, 'Costo de tareas'!$B$13, IF(G6419 &lt; 'Costo de tareas'!$B$13*0.2, 0, 'Costo de tareas'!$B$13- G6419))</f>
        <v>39.28055556</v>
      </c>
      <c r="I6419" s="17">
        <f>IF(H6419=0,'Costo de tareas'!$B$13,'Costo de tareas'!$B$13-H6419)</f>
        <v>0</v>
      </c>
      <c r="J6419" s="2"/>
      <c r="K6419" s="2"/>
      <c r="P6419" s="2"/>
    </row>
    <row r="6420">
      <c r="A6420" s="3" t="s">
        <v>8351</v>
      </c>
      <c r="B6420" s="11" t="str">
        <f t="shared" si="1"/>
        <v>20220925</v>
      </c>
      <c r="C6420" s="12">
        <f t="shared" si="2"/>
        <v>44829</v>
      </c>
      <c r="D6420" s="3" t="str">
        <f t="shared" si="3"/>
        <v>10</v>
      </c>
      <c r="E6420" s="13">
        <v>674.0</v>
      </c>
      <c r="F6420" s="14">
        <f>'Costo de tareas'!$B$15</f>
        <v>0.1964027778</v>
      </c>
      <c r="G6420" s="15">
        <f>'Producción diaria'!$T$3*$L$2*$M$2*$N$2*E6420*1000/'Costo de tareas'!$B$14</f>
        <v>1013.400744</v>
      </c>
      <c r="H6420" s="16">
        <f>IF(G6420 &gt; 'Costo de tareas'!$B$13, 'Costo de tareas'!$B$13, IF(G6420 &lt; 'Costo de tareas'!$B$13*0.2, 0, 'Costo de tareas'!$B$13- G6420))</f>
        <v>39.28055556</v>
      </c>
      <c r="I6420" s="17">
        <f>IF(H6420=0,'Costo de tareas'!$B$13,'Costo de tareas'!$B$13-H6420)</f>
        <v>0</v>
      </c>
      <c r="J6420" s="2"/>
      <c r="K6420" s="2"/>
      <c r="P6420" s="2"/>
    </row>
    <row r="6421">
      <c r="A6421" s="3" t="s">
        <v>8352</v>
      </c>
      <c r="B6421" s="11" t="str">
        <f t="shared" si="1"/>
        <v>20220925</v>
      </c>
      <c r="C6421" s="12">
        <f t="shared" si="2"/>
        <v>44829</v>
      </c>
      <c r="D6421" s="3" t="str">
        <f t="shared" si="3"/>
        <v>11</v>
      </c>
      <c r="E6421" s="13">
        <v>767.0</v>
      </c>
      <c r="F6421" s="14">
        <f>'Costo de tareas'!$B$15</f>
        <v>0.1964027778</v>
      </c>
      <c r="G6421" s="15">
        <f>'Producción diaria'!$T$3*$L$2*$M$2*$N$2*E6421*1000/'Costo de tareas'!$B$14</f>
        <v>1153.232004</v>
      </c>
      <c r="H6421" s="16">
        <f>IF(G6421 &gt; 'Costo de tareas'!$B$13, 'Costo de tareas'!$B$13, IF(G6421 &lt; 'Costo de tareas'!$B$13*0.2, 0, 'Costo de tareas'!$B$13- G6421))</f>
        <v>39.28055556</v>
      </c>
      <c r="I6421" s="17">
        <f>IF(H6421=0,'Costo de tareas'!$B$13,'Costo de tareas'!$B$13-H6421)</f>
        <v>0</v>
      </c>
      <c r="J6421" s="2"/>
      <c r="K6421" s="2"/>
      <c r="P6421" s="2"/>
    </row>
    <row r="6422">
      <c r="A6422" s="3" t="s">
        <v>8353</v>
      </c>
      <c r="B6422" s="11" t="str">
        <f t="shared" si="1"/>
        <v>20220925</v>
      </c>
      <c r="C6422" s="12">
        <f t="shared" si="2"/>
        <v>44829</v>
      </c>
      <c r="D6422" s="3" t="str">
        <f t="shared" si="3"/>
        <v>12</v>
      </c>
      <c r="E6422" s="13">
        <v>761.0</v>
      </c>
      <c r="F6422" s="14">
        <f>'Costo de tareas'!$B$15</f>
        <v>0.1964027778</v>
      </c>
      <c r="G6422" s="15">
        <f>'Producción diaria'!$T$3*$L$2*$M$2*$N$2*E6422*1000/'Costo de tareas'!$B$14</f>
        <v>1144.210633</v>
      </c>
      <c r="H6422" s="16">
        <f>IF(G6422 &gt; 'Costo de tareas'!$B$13, 'Costo de tareas'!$B$13, IF(G6422 &lt; 'Costo de tareas'!$B$13*0.2, 0, 'Costo de tareas'!$B$13- G6422))</f>
        <v>39.28055556</v>
      </c>
      <c r="I6422" s="17">
        <f>IF(H6422=0,'Costo de tareas'!$B$13,'Costo de tareas'!$B$13-H6422)</f>
        <v>0</v>
      </c>
      <c r="J6422" s="2"/>
      <c r="K6422" s="2"/>
      <c r="P6422" s="2"/>
    </row>
    <row r="6423">
      <c r="A6423" s="3" t="s">
        <v>8355</v>
      </c>
      <c r="B6423" s="11" t="str">
        <f t="shared" si="1"/>
        <v>20220925</v>
      </c>
      <c r="C6423" s="12">
        <f t="shared" si="2"/>
        <v>44829</v>
      </c>
      <c r="D6423" s="3" t="str">
        <f t="shared" si="3"/>
        <v>13</v>
      </c>
      <c r="E6423" s="13">
        <v>765.0</v>
      </c>
      <c r="F6423" s="14">
        <f>'Costo de tareas'!$B$15</f>
        <v>0.1964027778</v>
      </c>
      <c r="G6423" s="15">
        <f>'Producción diaria'!$T$3*$L$2*$M$2*$N$2*E6423*1000/'Costo de tareas'!$B$14</f>
        <v>1150.22488</v>
      </c>
      <c r="H6423" s="16">
        <f>IF(G6423 &gt; 'Costo de tareas'!$B$13, 'Costo de tareas'!$B$13, IF(G6423 &lt; 'Costo de tareas'!$B$13*0.2, 0, 'Costo de tareas'!$B$13- G6423))</f>
        <v>39.28055556</v>
      </c>
      <c r="I6423" s="17">
        <f>IF(H6423=0,'Costo de tareas'!$B$13,'Costo de tareas'!$B$13-H6423)</f>
        <v>0</v>
      </c>
      <c r="J6423" s="2"/>
      <c r="K6423" s="2"/>
      <c r="P6423" s="2"/>
    </row>
    <row r="6424">
      <c r="A6424" s="3" t="s">
        <v>8357</v>
      </c>
      <c r="B6424" s="11" t="str">
        <f t="shared" si="1"/>
        <v>20220925</v>
      </c>
      <c r="C6424" s="12">
        <f t="shared" si="2"/>
        <v>44829</v>
      </c>
      <c r="D6424" s="3" t="str">
        <f t="shared" si="3"/>
        <v>14</v>
      </c>
      <c r="E6424" s="13">
        <v>681.0</v>
      </c>
      <c r="F6424" s="14">
        <f>'Costo de tareas'!$B$15</f>
        <v>0.1964027778</v>
      </c>
      <c r="G6424" s="15">
        <f>'Producción diaria'!$T$3*$L$2*$M$2*$N$2*E6424*1000/'Costo de tareas'!$B$14</f>
        <v>1023.925678</v>
      </c>
      <c r="H6424" s="16">
        <f>IF(G6424 &gt; 'Costo de tareas'!$B$13, 'Costo de tareas'!$B$13, IF(G6424 &lt; 'Costo de tareas'!$B$13*0.2, 0, 'Costo de tareas'!$B$13- G6424))</f>
        <v>39.28055556</v>
      </c>
      <c r="I6424" s="17">
        <f>IF(H6424=0,'Costo de tareas'!$B$13,'Costo de tareas'!$B$13-H6424)</f>
        <v>0</v>
      </c>
      <c r="J6424" s="2"/>
      <c r="K6424" s="2"/>
      <c r="P6424" s="2"/>
    </row>
    <row r="6425">
      <c r="A6425" s="3" t="s">
        <v>8359</v>
      </c>
      <c r="B6425" s="11" t="str">
        <f t="shared" si="1"/>
        <v>20220925</v>
      </c>
      <c r="C6425" s="12">
        <f t="shared" si="2"/>
        <v>44829</v>
      </c>
      <c r="D6425" s="3" t="str">
        <f t="shared" si="3"/>
        <v>15</v>
      </c>
      <c r="E6425" s="13">
        <v>532.0</v>
      </c>
      <c r="F6425" s="14">
        <f>'Costo de tareas'!$B$15</f>
        <v>0.1964027778</v>
      </c>
      <c r="G6425" s="15">
        <f>'Producción diaria'!$T$3*$L$2*$M$2*$N$2*E6425*1000/'Costo de tareas'!$B$14</f>
        <v>799.8949495</v>
      </c>
      <c r="H6425" s="16">
        <f>IF(G6425 &gt; 'Costo de tareas'!$B$13, 'Costo de tareas'!$B$13, IF(G6425 &lt; 'Costo de tareas'!$B$13*0.2, 0, 'Costo de tareas'!$B$13- G6425))</f>
        <v>39.28055556</v>
      </c>
      <c r="I6425" s="17">
        <f>IF(H6425=0,'Costo de tareas'!$B$13,'Costo de tareas'!$B$13-H6425)</f>
        <v>0</v>
      </c>
      <c r="J6425" s="2"/>
      <c r="K6425" s="2"/>
      <c r="P6425" s="2"/>
    </row>
    <row r="6426">
      <c r="A6426" s="3" t="s">
        <v>8360</v>
      </c>
      <c r="B6426" s="11" t="str">
        <f t="shared" si="1"/>
        <v>20220925</v>
      </c>
      <c r="C6426" s="12">
        <f t="shared" si="2"/>
        <v>44829</v>
      </c>
      <c r="D6426" s="3" t="str">
        <f t="shared" si="3"/>
        <v>16</v>
      </c>
      <c r="E6426" s="13">
        <v>326.0</v>
      </c>
      <c r="F6426" s="14">
        <f>'Costo de tareas'!$B$15</f>
        <v>0.1964027778</v>
      </c>
      <c r="G6426" s="15">
        <f>'Producción diaria'!$T$3*$L$2*$M$2*$N$2*E6426*1000/'Costo de tareas'!$B$14</f>
        <v>490.1611909</v>
      </c>
      <c r="H6426" s="16">
        <f>IF(G6426 &gt; 'Costo de tareas'!$B$13, 'Costo de tareas'!$B$13, IF(G6426 &lt; 'Costo de tareas'!$B$13*0.2, 0, 'Costo de tareas'!$B$13- G6426))</f>
        <v>39.28055556</v>
      </c>
      <c r="I6426" s="17">
        <f>IF(H6426=0,'Costo de tareas'!$B$13,'Costo de tareas'!$B$13-H6426)</f>
        <v>0</v>
      </c>
      <c r="J6426" s="2"/>
      <c r="K6426" s="2"/>
      <c r="P6426" s="2"/>
    </row>
    <row r="6427">
      <c r="A6427" s="3" t="s">
        <v>8361</v>
      </c>
      <c r="B6427" s="11" t="str">
        <f t="shared" si="1"/>
        <v>20220925</v>
      </c>
      <c r="C6427" s="12">
        <f t="shared" si="2"/>
        <v>44829</v>
      </c>
      <c r="D6427" s="3" t="str">
        <f t="shared" si="3"/>
        <v>17</v>
      </c>
      <c r="E6427" s="13">
        <v>116.0</v>
      </c>
      <c r="F6427" s="14">
        <f>'Costo de tareas'!$B$15</f>
        <v>0.1964027778</v>
      </c>
      <c r="G6427" s="15">
        <f>'Producción diaria'!$T$3*$L$2*$M$2*$N$2*E6427*1000/'Costo de tareas'!$B$14</f>
        <v>174.4131845</v>
      </c>
      <c r="H6427" s="16">
        <f>IF(G6427 &gt; 'Costo de tareas'!$B$13, 'Costo de tareas'!$B$13, IF(G6427 &lt; 'Costo de tareas'!$B$13*0.2, 0, 'Costo de tareas'!$B$13- G6427))</f>
        <v>39.28055556</v>
      </c>
      <c r="I6427" s="17">
        <f>IF(H6427=0,'Costo de tareas'!$B$13,'Costo de tareas'!$B$13-H6427)</f>
        <v>0</v>
      </c>
      <c r="J6427" s="2"/>
      <c r="K6427" s="2"/>
      <c r="P6427" s="2"/>
    </row>
    <row r="6428">
      <c r="A6428" s="3" t="s">
        <v>8362</v>
      </c>
      <c r="B6428" s="11" t="str">
        <f t="shared" si="1"/>
        <v>20220925</v>
      </c>
      <c r="C6428" s="12">
        <f t="shared" si="2"/>
        <v>44829</v>
      </c>
      <c r="D6428" s="3" t="str">
        <f t="shared" si="3"/>
        <v>18</v>
      </c>
      <c r="E6428" s="13">
        <v>0.0</v>
      </c>
      <c r="F6428" s="14">
        <f>'Costo de tareas'!$B$15</f>
        <v>0.1964027778</v>
      </c>
      <c r="G6428" s="15">
        <f>'Producción diaria'!$T$3*$L$2*$M$2*$N$2*E6428*1000/'Costo de tareas'!$B$14</f>
        <v>0</v>
      </c>
      <c r="H6428" s="16">
        <f>IF(G6428 &gt; 'Costo de tareas'!$B$13, 'Costo de tareas'!$B$13, IF(G6428 &lt; 'Costo de tareas'!$B$13*0.2, 0, 'Costo de tareas'!$B$13- G6428))</f>
        <v>0</v>
      </c>
      <c r="I6428" s="17">
        <f>IF(H6428=0,'Costo de tareas'!$B$13,'Costo de tareas'!$B$13-H6428)</f>
        <v>39.28055556</v>
      </c>
      <c r="J6428" s="2"/>
      <c r="K6428" s="2"/>
      <c r="P6428" s="2"/>
    </row>
    <row r="6429">
      <c r="A6429" s="3" t="s">
        <v>8364</v>
      </c>
      <c r="B6429" s="11" t="str">
        <f t="shared" si="1"/>
        <v>20220925</v>
      </c>
      <c r="C6429" s="12">
        <f t="shared" si="2"/>
        <v>44829</v>
      </c>
      <c r="D6429" s="3" t="str">
        <f t="shared" si="3"/>
        <v>19</v>
      </c>
      <c r="E6429" s="13">
        <v>0.0</v>
      </c>
      <c r="F6429" s="14">
        <f>'Costo de tareas'!$B$15</f>
        <v>0.1964027778</v>
      </c>
      <c r="G6429" s="15">
        <f>'Producción diaria'!$T$3*$L$2*$M$2*$N$2*E6429*1000/'Costo de tareas'!$B$14</f>
        <v>0</v>
      </c>
      <c r="H6429" s="16">
        <f>IF(G6429 &gt; 'Costo de tareas'!$B$13, 'Costo de tareas'!$B$13, IF(G6429 &lt; 'Costo de tareas'!$B$13*0.2, 0, 'Costo de tareas'!$B$13- G6429))</f>
        <v>0</v>
      </c>
      <c r="I6429" s="17">
        <f>IF(H6429=0,'Costo de tareas'!$B$13,'Costo de tareas'!$B$13-H6429)</f>
        <v>39.28055556</v>
      </c>
      <c r="J6429" s="2"/>
      <c r="K6429" s="2"/>
      <c r="P6429" s="2"/>
    </row>
    <row r="6430">
      <c r="A6430" s="3" t="s">
        <v>8365</v>
      </c>
      <c r="B6430" s="11" t="str">
        <f t="shared" si="1"/>
        <v>20220925</v>
      </c>
      <c r="C6430" s="12">
        <f t="shared" si="2"/>
        <v>44829</v>
      </c>
      <c r="D6430" s="3" t="str">
        <f t="shared" si="3"/>
        <v>20</v>
      </c>
      <c r="E6430" s="13">
        <v>0.0</v>
      </c>
      <c r="F6430" s="14">
        <f>'Costo de tareas'!$B$15</f>
        <v>0.1964027778</v>
      </c>
      <c r="G6430" s="15">
        <f>'Producción diaria'!$T$3*$L$2*$M$2*$N$2*E6430*1000/'Costo de tareas'!$B$14</f>
        <v>0</v>
      </c>
      <c r="H6430" s="16">
        <f>IF(G6430 &gt; 'Costo de tareas'!$B$13, 'Costo de tareas'!$B$13, IF(G6430 &lt; 'Costo de tareas'!$B$13*0.2, 0, 'Costo de tareas'!$B$13- G6430))</f>
        <v>0</v>
      </c>
      <c r="I6430" s="17">
        <f>IF(H6430=0,'Costo de tareas'!$B$13,'Costo de tareas'!$B$13-H6430)</f>
        <v>39.28055556</v>
      </c>
      <c r="J6430" s="2"/>
      <c r="K6430" s="2"/>
      <c r="P6430" s="2"/>
    </row>
    <row r="6431">
      <c r="A6431" s="3" t="s">
        <v>8366</v>
      </c>
      <c r="B6431" s="11" t="str">
        <f t="shared" si="1"/>
        <v>20220925</v>
      </c>
      <c r="C6431" s="12">
        <f t="shared" si="2"/>
        <v>44829</v>
      </c>
      <c r="D6431" s="3" t="str">
        <f t="shared" si="3"/>
        <v>21</v>
      </c>
      <c r="E6431" s="13">
        <v>0.0</v>
      </c>
      <c r="F6431" s="14">
        <f>'Costo de tareas'!$B$15</f>
        <v>0.1964027778</v>
      </c>
      <c r="G6431" s="15">
        <f>'Producción diaria'!$T$3*$L$2*$M$2*$N$2*E6431*1000/'Costo de tareas'!$B$14</f>
        <v>0</v>
      </c>
      <c r="H6431" s="16">
        <f>IF(G6431 &gt; 'Costo de tareas'!$B$13, 'Costo de tareas'!$B$13, IF(G6431 &lt; 'Costo de tareas'!$B$13*0.2, 0, 'Costo de tareas'!$B$13- G6431))</f>
        <v>0</v>
      </c>
      <c r="I6431" s="17">
        <f>IF(H6431=0,'Costo de tareas'!$B$13,'Costo de tareas'!$B$13-H6431)</f>
        <v>39.28055556</v>
      </c>
      <c r="J6431" s="2"/>
      <c r="K6431" s="2"/>
      <c r="P6431" s="2"/>
    </row>
    <row r="6432">
      <c r="A6432" s="3" t="s">
        <v>8367</v>
      </c>
      <c r="B6432" s="11" t="str">
        <f t="shared" si="1"/>
        <v>20220925</v>
      </c>
      <c r="C6432" s="12">
        <f t="shared" si="2"/>
        <v>44829</v>
      </c>
      <c r="D6432" s="3" t="str">
        <f t="shared" si="3"/>
        <v>22</v>
      </c>
      <c r="E6432" s="13">
        <v>0.0</v>
      </c>
      <c r="F6432" s="14">
        <f>'Costo de tareas'!$B$15</f>
        <v>0.1964027778</v>
      </c>
      <c r="G6432" s="15">
        <f>'Producción diaria'!$T$3*$L$2*$M$2*$N$2*E6432*1000/'Costo de tareas'!$B$14</f>
        <v>0</v>
      </c>
      <c r="H6432" s="16">
        <f>IF(G6432 &gt; 'Costo de tareas'!$B$13, 'Costo de tareas'!$B$13, IF(G6432 &lt; 'Costo de tareas'!$B$13*0.2, 0, 'Costo de tareas'!$B$13- G6432))</f>
        <v>0</v>
      </c>
      <c r="I6432" s="17">
        <f>IF(H6432=0,'Costo de tareas'!$B$13,'Costo de tareas'!$B$13-H6432)</f>
        <v>39.28055556</v>
      </c>
      <c r="J6432" s="2"/>
      <c r="K6432" s="2"/>
      <c r="P6432" s="2"/>
    </row>
    <row r="6433">
      <c r="A6433" s="3" t="s">
        <v>8368</v>
      </c>
      <c r="B6433" s="11" t="str">
        <f t="shared" si="1"/>
        <v>20220925</v>
      </c>
      <c r="C6433" s="12">
        <f t="shared" si="2"/>
        <v>44829</v>
      </c>
      <c r="D6433" s="3" t="str">
        <f t="shared" si="3"/>
        <v>23</v>
      </c>
      <c r="E6433" s="13">
        <v>0.0</v>
      </c>
      <c r="F6433" s="14">
        <f>'Costo de tareas'!$B$15</f>
        <v>0.1964027778</v>
      </c>
      <c r="G6433" s="15">
        <f>'Producción diaria'!$T$3*$L$2*$M$2*$N$2*E6433*1000/'Costo de tareas'!$B$14</f>
        <v>0</v>
      </c>
      <c r="H6433" s="16">
        <f>IF(G6433 &gt; 'Costo de tareas'!$B$13, 'Costo de tareas'!$B$13, IF(G6433 &lt; 'Costo de tareas'!$B$13*0.2, 0, 'Costo de tareas'!$B$13- G6433))</f>
        <v>0</v>
      </c>
      <c r="I6433" s="17">
        <f>IF(H6433=0,'Costo de tareas'!$B$13,'Costo de tareas'!$B$13-H6433)</f>
        <v>39.28055556</v>
      </c>
      <c r="J6433" s="2"/>
      <c r="K6433" s="2"/>
      <c r="P6433" s="2"/>
    </row>
    <row r="6434">
      <c r="A6434" s="3" t="s">
        <v>8369</v>
      </c>
      <c r="B6434" s="11" t="str">
        <f t="shared" si="1"/>
        <v>20220926</v>
      </c>
      <c r="C6434" s="12">
        <f t="shared" si="2"/>
        <v>44830</v>
      </c>
      <c r="D6434" s="3" t="str">
        <f t="shared" si="3"/>
        <v>00</v>
      </c>
      <c r="E6434" s="13">
        <v>0.0</v>
      </c>
      <c r="F6434" s="14">
        <f>'Costo de tareas'!$B$15</f>
        <v>0.1964027778</v>
      </c>
      <c r="G6434" s="15">
        <f>'Producción diaria'!$T$3*$L$2*$M$2*$N$2*E6434*1000/'Costo de tareas'!$B$14</f>
        <v>0</v>
      </c>
      <c r="H6434" s="16">
        <f>IF(G6434 &gt; 'Costo de tareas'!$B$13, 'Costo de tareas'!$B$13, IF(G6434 &lt; 'Costo de tareas'!$B$13*0.2, 0, 'Costo de tareas'!$B$13- G6434))</f>
        <v>0</v>
      </c>
      <c r="I6434" s="17">
        <f>IF(H6434=0,'Costo de tareas'!$B$13,'Costo de tareas'!$B$13-H6434)</f>
        <v>39.28055556</v>
      </c>
      <c r="J6434" s="2"/>
      <c r="K6434" s="2"/>
      <c r="P6434" s="2"/>
    </row>
    <row r="6435">
      <c r="A6435" s="3" t="s">
        <v>8371</v>
      </c>
      <c r="B6435" s="11" t="str">
        <f t="shared" si="1"/>
        <v>20220926</v>
      </c>
      <c r="C6435" s="12">
        <f t="shared" si="2"/>
        <v>44830</v>
      </c>
      <c r="D6435" s="3" t="str">
        <f t="shared" si="3"/>
        <v>01</v>
      </c>
      <c r="E6435" s="13">
        <v>0.0</v>
      </c>
      <c r="F6435" s="14">
        <f>'Costo de tareas'!$B$15</f>
        <v>0.1964027778</v>
      </c>
      <c r="G6435" s="15">
        <f>'Producción diaria'!$T$3*$L$2*$M$2*$N$2*E6435*1000/'Costo de tareas'!$B$14</f>
        <v>0</v>
      </c>
      <c r="H6435" s="16">
        <f>IF(G6435 &gt; 'Costo de tareas'!$B$13, 'Costo de tareas'!$B$13, IF(G6435 &lt; 'Costo de tareas'!$B$13*0.2, 0, 'Costo de tareas'!$B$13- G6435))</f>
        <v>0</v>
      </c>
      <c r="I6435" s="17">
        <f>IF(H6435=0,'Costo de tareas'!$B$13,'Costo de tareas'!$B$13-H6435)</f>
        <v>39.28055556</v>
      </c>
      <c r="J6435" s="2"/>
      <c r="K6435" s="2"/>
      <c r="P6435" s="2"/>
    </row>
    <row r="6436">
      <c r="A6436" s="3" t="s">
        <v>8372</v>
      </c>
      <c r="B6436" s="11" t="str">
        <f t="shared" si="1"/>
        <v>20220926</v>
      </c>
      <c r="C6436" s="12">
        <f t="shared" si="2"/>
        <v>44830</v>
      </c>
      <c r="D6436" s="3" t="str">
        <f t="shared" si="3"/>
        <v>02</v>
      </c>
      <c r="E6436" s="13">
        <v>0.0</v>
      </c>
      <c r="F6436" s="14">
        <f>'Costo de tareas'!$B$15</f>
        <v>0.1964027778</v>
      </c>
      <c r="G6436" s="15">
        <f>'Producción diaria'!$T$3*$L$2*$M$2*$N$2*E6436*1000/'Costo de tareas'!$B$14</f>
        <v>0</v>
      </c>
      <c r="H6436" s="16">
        <f>IF(G6436 &gt; 'Costo de tareas'!$B$13, 'Costo de tareas'!$B$13, IF(G6436 &lt; 'Costo de tareas'!$B$13*0.2, 0, 'Costo de tareas'!$B$13- G6436))</f>
        <v>0</v>
      </c>
      <c r="I6436" s="17">
        <f>IF(H6436=0,'Costo de tareas'!$B$13,'Costo de tareas'!$B$13-H6436)</f>
        <v>39.28055556</v>
      </c>
      <c r="J6436" s="2"/>
      <c r="K6436" s="2"/>
      <c r="P6436" s="2"/>
    </row>
    <row r="6437">
      <c r="A6437" s="3" t="s">
        <v>8373</v>
      </c>
      <c r="B6437" s="11" t="str">
        <f t="shared" si="1"/>
        <v>20220926</v>
      </c>
      <c r="C6437" s="12">
        <f t="shared" si="2"/>
        <v>44830</v>
      </c>
      <c r="D6437" s="3" t="str">
        <f t="shared" si="3"/>
        <v>03</v>
      </c>
      <c r="E6437" s="13">
        <v>0.0</v>
      </c>
      <c r="F6437" s="14">
        <f>'Costo de tareas'!$B$15</f>
        <v>0.1964027778</v>
      </c>
      <c r="G6437" s="15">
        <f>'Producción diaria'!$T$3*$L$2*$M$2*$N$2*E6437*1000/'Costo de tareas'!$B$14</f>
        <v>0</v>
      </c>
      <c r="H6437" s="16">
        <f>IF(G6437 &gt; 'Costo de tareas'!$B$13, 'Costo de tareas'!$B$13, IF(G6437 &lt; 'Costo de tareas'!$B$13*0.2, 0, 'Costo de tareas'!$B$13- G6437))</f>
        <v>0</v>
      </c>
      <c r="I6437" s="17">
        <f>IF(H6437=0,'Costo de tareas'!$B$13,'Costo de tareas'!$B$13-H6437)</f>
        <v>39.28055556</v>
      </c>
      <c r="J6437" s="2"/>
      <c r="K6437" s="2"/>
      <c r="P6437" s="2"/>
    </row>
    <row r="6438">
      <c r="A6438" s="3" t="s">
        <v>8374</v>
      </c>
      <c r="B6438" s="11" t="str">
        <f t="shared" si="1"/>
        <v>20220926</v>
      </c>
      <c r="C6438" s="12">
        <f t="shared" si="2"/>
        <v>44830</v>
      </c>
      <c r="D6438" s="3" t="str">
        <f t="shared" si="3"/>
        <v>04</v>
      </c>
      <c r="E6438" s="13">
        <v>0.0</v>
      </c>
      <c r="F6438" s="14">
        <f>'Costo de tareas'!$B$15</f>
        <v>0.1964027778</v>
      </c>
      <c r="G6438" s="15">
        <f>'Producción diaria'!$T$3*$L$2*$M$2*$N$2*E6438*1000/'Costo de tareas'!$B$14</f>
        <v>0</v>
      </c>
      <c r="H6438" s="16">
        <f>IF(G6438 &gt; 'Costo de tareas'!$B$13, 'Costo de tareas'!$B$13, IF(G6438 &lt; 'Costo de tareas'!$B$13*0.2, 0, 'Costo de tareas'!$B$13- G6438))</f>
        <v>0</v>
      </c>
      <c r="I6438" s="17">
        <f>IF(H6438=0,'Costo de tareas'!$B$13,'Costo de tareas'!$B$13-H6438)</f>
        <v>39.28055556</v>
      </c>
      <c r="J6438" s="2"/>
      <c r="K6438" s="2"/>
      <c r="P6438" s="2"/>
    </row>
    <row r="6439">
      <c r="A6439" s="3" t="s">
        <v>8376</v>
      </c>
      <c r="B6439" s="11" t="str">
        <f t="shared" si="1"/>
        <v>20220926</v>
      </c>
      <c r="C6439" s="12">
        <f t="shared" si="2"/>
        <v>44830</v>
      </c>
      <c r="D6439" s="3" t="str">
        <f t="shared" si="3"/>
        <v>05</v>
      </c>
      <c r="E6439" s="13">
        <v>0.0</v>
      </c>
      <c r="F6439" s="14">
        <f>'Costo de tareas'!$B$15</f>
        <v>0.1964027778</v>
      </c>
      <c r="G6439" s="15">
        <f>'Producción diaria'!$T$3*$L$2*$M$2*$N$2*E6439*1000/'Costo de tareas'!$B$14</f>
        <v>0</v>
      </c>
      <c r="H6439" s="16">
        <f>IF(G6439 &gt; 'Costo de tareas'!$B$13, 'Costo de tareas'!$B$13, IF(G6439 &lt; 'Costo de tareas'!$B$13*0.2, 0, 'Costo de tareas'!$B$13- G6439))</f>
        <v>0</v>
      </c>
      <c r="I6439" s="17">
        <f>IF(H6439=0,'Costo de tareas'!$B$13,'Costo de tareas'!$B$13-H6439)</f>
        <v>39.28055556</v>
      </c>
      <c r="J6439" s="2"/>
      <c r="K6439" s="2"/>
      <c r="P6439" s="2"/>
    </row>
    <row r="6440">
      <c r="A6440" s="3" t="s">
        <v>8377</v>
      </c>
      <c r="B6440" s="11" t="str">
        <f t="shared" si="1"/>
        <v>20220926</v>
      </c>
      <c r="C6440" s="12">
        <f t="shared" si="2"/>
        <v>44830</v>
      </c>
      <c r="D6440" s="3" t="str">
        <f t="shared" si="3"/>
        <v>06</v>
      </c>
      <c r="E6440" s="13">
        <v>339.5</v>
      </c>
      <c r="F6440" s="14">
        <f>'Costo de tareas'!$B$15</f>
        <v>0.1964027778</v>
      </c>
      <c r="G6440" s="15">
        <f>'Producción diaria'!$T$3*$L$2*$M$2*$N$2*E6440*1000/'Costo de tareas'!$B$14</f>
        <v>510.459277</v>
      </c>
      <c r="H6440" s="16">
        <f>IF(G6440 &gt; 'Costo de tareas'!$B$13, 'Costo de tareas'!$B$13, IF(G6440 &lt; 'Costo de tareas'!$B$13*0.2, 0, 'Costo de tareas'!$B$13- G6440))</f>
        <v>39.28055556</v>
      </c>
      <c r="I6440" s="17">
        <f>IF(H6440=0,'Costo de tareas'!$B$13,'Costo de tareas'!$B$13-H6440)</f>
        <v>0</v>
      </c>
      <c r="J6440" s="2"/>
      <c r="K6440" s="2"/>
      <c r="P6440" s="2"/>
    </row>
    <row r="6441">
      <c r="A6441" s="3" t="s">
        <v>8379</v>
      </c>
      <c r="B6441" s="11" t="str">
        <f t="shared" si="1"/>
        <v>20220926</v>
      </c>
      <c r="C6441" s="12">
        <f t="shared" si="2"/>
        <v>44830</v>
      </c>
      <c r="D6441" s="3" t="str">
        <f t="shared" si="3"/>
        <v>07</v>
      </c>
      <c r="E6441" s="13">
        <v>154.0</v>
      </c>
      <c r="F6441" s="14">
        <f>'Costo de tareas'!$B$15</f>
        <v>0.1964027778</v>
      </c>
      <c r="G6441" s="15">
        <f>'Producción diaria'!$T$3*$L$2*$M$2*$N$2*E6441*1000/'Costo de tareas'!$B$14</f>
        <v>231.548538</v>
      </c>
      <c r="H6441" s="16">
        <f>IF(G6441 &gt; 'Costo de tareas'!$B$13, 'Costo de tareas'!$B$13, IF(G6441 &lt; 'Costo de tareas'!$B$13*0.2, 0, 'Costo de tareas'!$B$13- G6441))</f>
        <v>39.28055556</v>
      </c>
      <c r="I6441" s="17">
        <f>IF(H6441=0,'Costo de tareas'!$B$13,'Costo de tareas'!$B$13-H6441)</f>
        <v>0</v>
      </c>
      <c r="J6441" s="2"/>
      <c r="K6441" s="2"/>
      <c r="P6441" s="2"/>
    </row>
    <row r="6442">
      <c r="A6442" s="3" t="s">
        <v>8381</v>
      </c>
      <c r="B6442" s="11" t="str">
        <f t="shared" si="1"/>
        <v>20220926</v>
      </c>
      <c r="C6442" s="12">
        <f t="shared" si="2"/>
        <v>44830</v>
      </c>
      <c r="D6442" s="3" t="str">
        <f t="shared" si="3"/>
        <v>08</v>
      </c>
      <c r="E6442" s="13">
        <v>354.0</v>
      </c>
      <c r="F6442" s="14">
        <f>'Costo de tareas'!$B$15</f>
        <v>0.1964027778</v>
      </c>
      <c r="G6442" s="15">
        <f>'Producción diaria'!$T$3*$L$2*$M$2*$N$2*E6442*1000/'Costo de tareas'!$B$14</f>
        <v>532.260925</v>
      </c>
      <c r="H6442" s="16">
        <f>IF(G6442 &gt; 'Costo de tareas'!$B$13, 'Costo de tareas'!$B$13, IF(G6442 &lt; 'Costo de tareas'!$B$13*0.2, 0, 'Costo de tareas'!$B$13- G6442))</f>
        <v>39.28055556</v>
      </c>
      <c r="I6442" s="17">
        <f>IF(H6442=0,'Costo de tareas'!$B$13,'Costo de tareas'!$B$13-H6442)</f>
        <v>0</v>
      </c>
      <c r="J6442" s="2"/>
      <c r="K6442" s="2"/>
      <c r="P6442" s="2"/>
    </row>
    <row r="6443">
      <c r="A6443" s="3" t="s">
        <v>8383</v>
      </c>
      <c r="B6443" s="11" t="str">
        <f t="shared" si="1"/>
        <v>20220926</v>
      </c>
      <c r="C6443" s="12">
        <f t="shared" si="2"/>
        <v>44830</v>
      </c>
      <c r="D6443" s="3" t="str">
        <f t="shared" si="3"/>
        <v>09</v>
      </c>
      <c r="E6443" s="13">
        <v>534.0</v>
      </c>
      <c r="F6443" s="14">
        <f>'Costo de tareas'!$B$15</f>
        <v>0.1964027778</v>
      </c>
      <c r="G6443" s="15">
        <f>'Producción diaria'!$T$3*$L$2*$M$2*$N$2*E6443*1000/'Costo de tareas'!$B$14</f>
        <v>802.9020734</v>
      </c>
      <c r="H6443" s="16">
        <f>IF(G6443 &gt; 'Costo de tareas'!$B$13, 'Costo de tareas'!$B$13, IF(G6443 &lt; 'Costo de tareas'!$B$13*0.2, 0, 'Costo de tareas'!$B$13- G6443))</f>
        <v>39.28055556</v>
      </c>
      <c r="I6443" s="17">
        <f>IF(H6443=0,'Costo de tareas'!$B$13,'Costo de tareas'!$B$13-H6443)</f>
        <v>0</v>
      </c>
      <c r="J6443" s="2"/>
      <c r="K6443" s="2"/>
      <c r="P6443" s="2"/>
    </row>
    <row r="6444">
      <c r="A6444" s="3" t="s">
        <v>8384</v>
      </c>
      <c r="B6444" s="11" t="str">
        <f t="shared" si="1"/>
        <v>20220926</v>
      </c>
      <c r="C6444" s="12">
        <f t="shared" si="2"/>
        <v>44830</v>
      </c>
      <c r="D6444" s="3" t="str">
        <f t="shared" si="3"/>
        <v>10</v>
      </c>
      <c r="E6444" s="13">
        <v>668.0</v>
      </c>
      <c r="F6444" s="14">
        <f>'Costo de tareas'!$B$15</f>
        <v>0.1964027778</v>
      </c>
      <c r="G6444" s="15">
        <f>'Producción diaria'!$T$3*$L$2*$M$2*$N$2*E6444*1000/'Costo de tareas'!$B$14</f>
        <v>1004.379373</v>
      </c>
      <c r="H6444" s="16">
        <f>IF(G6444 &gt; 'Costo de tareas'!$B$13, 'Costo de tareas'!$B$13, IF(G6444 &lt; 'Costo de tareas'!$B$13*0.2, 0, 'Costo de tareas'!$B$13- G6444))</f>
        <v>39.28055556</v>
      </c>
      <c r="I6444" s="17">
        <f>IF(H6444=0,'Costo de tareas'!$B$13,'Costo de tareas'!$B$13-H6444)</f>
        <v>0</v>
      </c>
      <c r="J6444" s="2"/>
      <c r="K6444" s="2"/>
      <c r="P6444" s="2"/>
    </row>
    <row r="6445">
      <c r="A6445" s="3" t="s">
        <v>8386</v>
      </c>
      <c r="B6445" s="11" t="str">
        <f t="shared" si="1"/>
        <v>20220926</v>
      </c>
      <c r="C6445" s="12">
        <f t="shared" si="2"/>
        <v>44830</v>
      </c>
      <c r="D6445" s="3" t="str">
        <f t="shared" si="3"/>
        <v>11</v>
      </c>
      <c r="E6445" s="13">
        <v>748.0</v>
      </c>
      <c r="F6445" s="14">
        <f>'Costo de tareas'!$B$15</f>
        <v>0.1964027778</v>
      </c>
      <c r="G6445" s="15">
        <f>'Producción diaria'!$T$3*$L$2*$M$2*$N$2*E6445*1000/'Costo de tareas'!$B$14</f>
        <v>1124.664327</v>
      </c>
      <c r="H6445" s="16">
        <f>IF(G6445 &gt; 'Costo de tareas'!$B$13, 'Costo de tareas'!$B$13, IF(G6445 &lt; 'Costo de tareas'!$B$13*0.2, 0, 'Costo de tareas'!$B$13- G6445))</f>
        <v>39.28055556</v>
      </c>
      <c r="I6445" s="17">
        <f>IF(H6445=0,'Costo de tareas'!$B$13,'Costo de tareas'!$B$13-H6445)</f>
        <v>0</v>
      </c>
      <c r="J6445" s="2"/>
      <c r="K6445" s="2"/>
      <c r="P6445" s="2"/>
    </row>
    <row r="6446">
      <c r="A6446" s="3" t="s">
        <v>8387</v>
      </c>
      <c r="B6446" s="11" t="str">
        <f t="shared" si="1"/>
        <v>20220926</v>
      </c>
      <c r="C6446" s="12">
        <f t="shared" si="2"/>
        <v>44830</v>
      </c>
      <c r="D6446" s="3" t="str">
        <f t="shared" si="3"/>
        <v>12</v>
      </c>
      <c r="E6446" s="13">
        <v>715.0</v>
      </c>
      <c r="F6446" s="14">
        <f>'Costo de tareas'!$B$15</f>
        <v>0.1964027778</v>
      </c>
      <c r="G6446" s="15">
        <f>'Producción diaria'!$T$3*$L$2*$M$2*$N$2*E6446*1000/'Costo de tareas'!$B$14</f>
        <v>1075.046784</v>
      </c>
      <c r="H6446" s="16">
        <f>IF(G6446 &gt; 'Costo de tareas'!$B$13, 'Costo de tareas'!$B$13, IF(G6446 &lt; 'Costo de tareas'!$B$13*0.2, 0, 'Costo de tareas'!$B$13- G6446))</f>
        <v>39.28055556</v>
      </c>
      <c r="I6446" s="17">
        <f>IF(H6446=0,'Costo de tareas'!$B$13,'Costo de tareas'!$B$13-H6446)</f>
        <v>0</v>
      </c>
      <c r="J6446" s="2"/>
      <c r="K6446" s="2"/>
      <c r="P6446" s="2"/>
    </row>
    <row r="6447">
      <c r="A6447" s="3" t="s">
        <v>8388</v>
      </c>
      <c r="B6447" s="11" t="str">
        <f t="shared" si="1"/>
        <v>20220926</v>
      </c>
      <c r="C6447" s="12">
        <f t="shared" si="2"/>
        <v>44830</v>
      </c>
      <c r="D6447" s="3" t="str">
        <f t="shared" si="3"/>
        <v>13</v>
      </c>
      <c r="E6447" s="13">
        <v>716.0</v>
      </c>
      <c r="F6447" s="14">
        <f>'Costo de tareas'!$B$15</f>
        <v>0.1964027778</v>
      </c>
      <c r="G6447" s="15">
        <f>'Producción diaria'!$T$3*$L$2*$M$2*$N$2*E6447*1000/'Costo de tareas'!$B$14</f>
        <v>1076.550346</v>
      </c>
      <c r="H6447" s="16">
        <f>IF(G6447 &gt; 'Costo de tareas'!$B$13, 'Costo de tareas'!$B$13, IF(G6447 &lt; 'Costo de tareas'!$B$13*0.2, 0, 'Costo de tareas'!$B$13- G6447))</f>
        <v>39.28055556</v>
      </c>
      <c r="I6447" s="17">
        <f>IF(H6447=0,'Costo de tareas'!$B$13,'Costo de tareas'!$B$13-H6447)</f>
        <v>0</v>
      </c>
      <c r="J6447" s="2"/>
      <c r="K6447" s="2"/>
      <c r="P6447" s="2"/>
    </row>
    <row r="6448">
      <c r="A6448" s="3" t="s">
        <v>8389</v>
      </c>
      <c r="B6448" s="11" t="str">
        <f t="shared" si="1"/>
        <v>20220926</v>
      </c>
      <c r="C6448" s="12">
        <f t="shared" si="2"/>
        <v>44830</v>
      </c>
      <c r="D6448" s="3" t="str">
        <f t="shared" si="3"/>
        <v>14</v>
      </c>
      <c r="E6448" s="13">
        <v>452.0</v>
      </c>
      <c r="F6448" s="14">
        <f>'Costo de tareas'!$B$15</f>
        <v>0.1964027778</v>
      </c>
      <c r="G6448" s="15">
        <f>'Producción diaria'!$T$3*$L$2*$M$2*$N$2*E6448*1000/'Costo de tareas'!$B$14</f>
        <v>679.6099947</v>
      </c>
      <c r="H6448" s="16">
        <f>IF(G6448 &gt; 'Costo de tareas'!$B$13, 'Costo de tareas'!$B$13, IF(G6448 &lt; 'Costo de tareas'!$B$13*0.2, 0, 'Costo de tareas'!$B$13- G6448))</f>
        <v>39.28055556</v>
      </c>
      <c r="I6448" s="17">
        <f>IF(H6448=0,'Costo de tareas'!$B$13,'Costo de tareas'!$B$13-H6448)</f>
        <v>0</v>
      </c>
      <c r="J6448" s="2"/>
      <c r="K6448" s="2"/>
      <c r="P6448" s="2"/>
    </row>
    <row r="6449">
      <c r="A6449" s="3" t="s">
        <v>8390</v>
      </c>
      <c r="B6449" s="11" t="str">
        <f t="shared" si="1"/>
        <v>20220926</v>
      </c>
      <c r="C6449" s="12">
        <f t="shared" si="2"/>
        <v>44830</v>
      </c>
      <c r="D6449" s="3" t="str">
        <f t="shared" si="3"/>
        <v>15</v>
      </c>
      <c r="E6449" s="13">
        <v>545.0</v>
      </c>
      <c r="F6449" s="14">
        <f>'Costo de tareas'!$B$15</f>
        <v>0.1964027778</v>
      </c>
      <c r="G6449" s="15">
        <f>'Producción diaria'!$T$3*$L$2*$M$2*$N$2*E6449*1000/'Costo de tareas'!$B$14</f>
        <v>819.4412547</v>
      </c>
      <c r="H6449" s="16">
        <f>IF(G6449 &gt; 'Costo de tareas'!$B$13, 'Costo de tareas'!$B$13, IF(G6449 &lt; 'Costo de tareas'!$B$13*0.2, 0, 'Costo de tareas'!$B$13- G6449))</f>
        <v>39.28055556</v>
      </c>
      <c r="I6449" s="17">
        <f>IF(H6449=0,'Costo de tareas'!$B$13,'Costo de tareas'!$B$13-H6449)</f>
        <v>0</v>
      </c>
      <c r="J6449" s="2"/>
      <c r="K6449" s="2"/>
      <c r="P6449" s="2"/>
    </row>
    <row r="6450">
      <c r="A6450" s="3" t="s">
        <v>8391</v>
      </c>
      <c r="B6450" s="11" t="str">
        <f t="shared" si="1"/>
        <v>20220926</v>
      </c>
      <c r="C6450" s="12">
        <f t="shared" si="2"/>
        <v>44830</v>
      </c>
      <c r="D6450" s="3" t="str">
        <f t="shared" si="3"/>
        <v>16</v>
      </c>
      <c r="E6450" s="13">
        <v>268.0</v>
      </c>
      <c r="F6450" s="14">
        <f>'Costo de tareas'!$B$15</f>
        <v>0.1964027778</v>
      </c>
      <c r="G6450" s="15">
        <f>'Producción diaria'!$T$3*$L$2*$M$2*$N$2*E6450*1000/'Costo de tareas'!$B$14</f>
        <v>402.9545986</v>
      </c>
      <c r="H6450" s="16">
        <f>IF(G6450 &gt; 'Costo de tareas'!$B$13, 'Costo de tareas'!$B$13, IF(G6450 &lt; 'Costo de tareas'!$B$13*0.2, 0, 'Costo de tareas'!$B$13- G6450))</f>
        <v>39.28055556</v>
      </c>
      <c r="I6450" s="17">
        <f>IF(H6450=0,'Costo de tareas'!$B$13,'Costo de tareas'!$B$13-H6450)</f>
        <v>0</v>
      </c>
      <c r="J6450" s="2"/>
      <c r="K6450" s="2"/>
      <c r="P6450" s="2"/>
    </row>
    <row r="6451">
      <c r="A6451" s="3" t="s">
        <v>8392</v>
      </c>
      <c r="B6451" s="11" t="str">
        <f t="shared" si="1"/>
        <v>20220926</v>
      </c>
      <c r="C6451" s="12">
        <f t="shared" si="2"/>
        <v>44830</v>
      </c>
      <c r="D6451" s="3" t="str">
        <f t="shared" si="3"/>
        <v>17</v>
      </c>
      <c r="E6451" s="13">
        <v>65.0</v>
      </c>
      <c r="F6451" s="14">
        <f>'Costo de tareas'!$B$15</f>
        <v>0.1964027778</v>
      </c>
      <c r="G6451" s="15">
        <f>'Producción diaria'!$T$3*$L$2*$M$2*$N$2*E6451*1000/'Costo de tareas'!$B$14</f>
        <v>97.73152578</v>
      </c>
      <c r="H6451" s="16">
        <f>IF(G6451 &gt; 'Costo de tareas'!$B$13, 'Costo de tareas'!$B$13, IF(G6451 &lt; 'Costo de tareas'!$B$13*0.2, 0, 'Costo de tareas'!$B$13- G6451))</f>
        <v>39.28055556</v>
      </c>
      <c r="I6451" s="17">
        <f>IF(H6451=0,'Costo de tareas'!$B$13,'Costo de tareas'!$B$13-H6451)</f>
        <v>0</v>
      </c>
      <c r="J6451" s="2"/>
      <c r="K6451" s="2"/>
      <c r="P6451" s="2"/>
    </row>
    <row r="6452">
      <c r="A6452" s="3" t="s">
        <v>8393</v>
      </c>
      <c r="B6452" s="11" t="str">
        <f t="shared" si="1"/>
        <v>20220926</v>
      </c>
      <c r="C6452" s="12">
        <f t="shared" si="2"/>
        <v>44830</v>
      </c>
      <c r="D6452" s="3" t="str">
        <f t="shared" si="3"/>
        <v>18</v>
      </c>
      <c r="E6452" s="13">
        <v>0.0</v>
      </c>
      <c r="F6452" s="14">
        <f>'Costo de tareas'!$B$15</f>
        <v>0.1964027778</v>
      </c>
      <c r="G6452" s="15">
        <f>'Producción diaria'!$T$3*$L$2*$M$2*$N$2*E6452*1000/'Costo de tareas'!$B$14</f>
        <v>0</v>
      </c>
      <c r="H6452" s="16">
        <f>IF(G6452 &gt; 'Costo de tareas'!$B$13, 'Costo de tareas'!$B$13, IF(G6452 &lt; 'Costo de tareas'!$B$13*0.2, 0, 'Costo de tareas'!$B$13- G6452))</f>
        <v>0</v>
      </c>
      <c r="I6452" s="17">
        <f>IF(H6452=0,'Costo de tareas'!$B$13,'Costo de tareas'!$B$13-H6452)</f>
        <v>39.28055556</v>
      </c>
      <c r="J6452" s="2"/>
      <c r="K6452" s="2"/>
      <c r="P6452" s="2"/>
    </row>
    <row r="6453">
      <c r="A6453" s="3" t="s">
        <v>8394</v>
      </c>
      <c r="B6453" s="11" t="str">
        <f t="shared" si="1"/>
        <v>20220926</v>
      </c>
      <c r="C6453" s="12">
        <f t="shared" si="2"/>
        <v>44830</v>
      </c>
      <c r="D6453" s="3" t="str">
        <f t="shared" si="3"/>
        <v>19</v>
      </c>
      <c r="E6453" s="13">
        <v>0.0</v>
      </c>
      <c r="F6453" s="14">
        <f>'Costo de tareas'!$B$15</f>
        <v>0.1964027778</v>
      </c>
      <c r="G6453" s="15">
        <f>'Producción diaria'!$T$3*$L$2*$M$2*$N$2*E6453*1000/'Costo de tareas'!$B$14</f>
        <v>0</v>
      </c>
      <c r="H6453" s="16">
        <f>IF(G6453 &gt; 'Costo de tareas'!$B$13, 'Costo de tareas'!$B$13, IF(G6453 &lt; 'Costo de tareas'!$B$13*0.2, 0, 'Costo de tareas'!$B$13- G6453))</f>
        <v>0</v>
      </c>
      <c r="I6453" s="17">
        <f>IF(H6453=0,'Costo de tareas'!$B$13,'Costo de tareas'!$B$13-H6453)</f>
        <v>39.28055556</v>
      </c>
      <c r="J6453" s="2"/>
      <c r="K6453" s="2"/>
      <c r="P6453" s="2"/>
    </row>
    <row r="6454">
      <c r="A6454" s="3" t="s">
        <v>8396</v>
      </c>
      <c r="B6454" s="11" t="str">
        <f t="shared" si="1"/>
        <v>20220926</v>
      </c>
      <c r="C6454" s="12">
        <f t="shared" si="2"/>
        <v>44830</v>
      </c>
      <c r="D6454" s="3" t="str">
        <f t="shared" si="3"/>
        <v>20</v>
      </c>
      <c r="E6454" s="13">
        <v>0.0</v>
      </c>
      <c r="F6454" s="14">
        <f>'Costo de tareas'!$B$15</f>
        <v>0.1964027778</v>
      </c>
      <c r="G6454" s="15">
        <f>'Producción diaria'!$T$3*$L$2*$M$2*$N$2*E6454*1000/'Costo de tareas'!$B$14</f>
        <v>0</v>
      </c>
      <c r="H6454" s="16">
        <f>IF(G6454 &gt; 'Costo de tareas'!$B$13, 'Costo de tareas'!$B$13, IF(G6454 &lt; 'Costo de tareas'!$B$13*0.2, 0, 'Costo de tareas'!$B$13- G6454))</f>
        <v>0</v>
      </c>
      <c r="I6454" s="17">
        <f>IF(H6454=0,'Costo de tareas'!$B$13,'Costo de tareas'!$B$13-H6454)</f>
        <v>39.28055556</v>
      </c>
      <c r="J6454" s="2"/>
      <c r="K6454" s="2"/>
      <c r="P6454" s="2"/>
    </row>
    <row r="6455">
      <c r="A6455" s="3" t="s">
        <v>8397</v>
      </c>
      <c r="B6455" s="11" t="str">
        <f t="shared" si="1"/>
        <v>20220926</v>
      </c>
      <c r="C6455" s="12">
        <f t="shared" si="2"/>
        <v>44830</v>
      </c>
      <c r="D6455" s="3" t="str">
        <f t="shared" si="3"/>
        <v>21</v>
      </c>
      <c r="E6455" s="13">
        <v>0.0</v>
      </c>
      <c r="F6455" s="14">
        <f>'Costo de tareas'!$B$15</f>
        <v>0.1964027778</v>
      </c>
      <c r="G6455" s="15">
        <f>'Producción diaria'!$T$3*$L$2*$M$2*$N$2*E6455*1000/'Costo de tareas'!$B$14</f>
        <v>0</v>
      </c>
      <c r="H6455" s="16">
        <f>IF(G6455 &gt; 'Costo de tareas'!$B$13, 'Costo de tareas'!$B$13, IF(G6455 &lt; 'Costo de tareas'!$B$13*0.2, 0, 'Costo de tareas'!$B$13- G6455))</f>
        <v>0</v>
      </c>
      <c r="I6455" s="17">
        <f>IF(H6455=0,'Costo de tareas'!$B$13,'Costo de tareas'!$B$13-H6455)</f>
        <v>39.28055556</v>
      </c>
      <c r="J6455" s="2"/>
      <c r="K6455" s="2"/>
      <c r="P6455" s="2"/>
    </row>
    <row r="6456">
      <c r="A6456" s="3" t="s">
        <v>8398</v>
      </c>
      <c r="B6456" s="11" t="str">
        <f t="shared" si="1"/>
        <v>20220926</v>
      </c>
      <c r="C6456" s="12">
        <f t="shared" si="2"/>
        <v>44830</v>
      </c>
      <c r="D6456" s="3" t="str">
        <f t="shared" si="3"/>
        <v>22</v>
      </c>
      <c r="E6456" s="13">
        <v>0.0</v>
      </c>
      <c r="F6456" s="14">
        <f>'Costo de tareas'!$B$15</f>
        <v>0.1964027778</v>
      </c>
      <c r="G6456" s="15">
        <f>'Producción diaria'!$T$3*$L$2*$M$2*$N$2*E6456*1000/'Costo de tareas'!$B$14</f>
        <v>0</v>
      </c>
      <c r="H6456" s="16">
        <f>IF(G6456 &gt; 'Costo de tareas'!$B$13, 'Costo de tareas'!$B$13, IF(G6456 &lt; 'Costo de tareas'!$B$13*0.2, 0, 'Costo de tareas'!$B$13- G6456))</f>
        <v>0</v>
      </c>
      <c r="I6456" s="17">
        <f>IF(H6456=0,'Costo de tareas'!$B$13,'Costo de tareas'!$B$13-H6456)</f>
        <v>39.28055556</v>
      </c>
      <c r="J6456" s="2"/>
      <c r="K6456" s="2"/>
      <c r="P6456" s="2"/>
    </row>
    <row r="6457">
      <c r="A6457" s="3" t="s">
        <v>8401</v>
      </c>
      <c r="B6457" s="11" t="str">
        <f t="shared" si="1"/>
        <v>20220926</v>
      </c>
      <c r="C6457" s="12">
        <f t="shared" si="2"/>
        <v>44830</v>
      </c>
      <c r="D6457" s="3" t="str">
        <f t="shared" si="3"/>
        <v>23</v>
      </c>
      <c r="E6457" s="13">
        <v>0.0</v>
      </c>
      <c r="F6457" s="14">
        <f>'Costo de tareas'!$B$15</f>
        <v>0.1964027778</v>
      </c>
      <c r="G6457" s="15">
        <f>'Producción diaria'!$T$3*$L$2*$M$2*$N$2*E6457*1000/'Costo de tareas'!$B$14</f>
        <v>0</v>
      </c>
      <c r="H6457" s="16">
        <f>IF(G6457 &gt; 'Costo de tareas'!$B$13, 'Costo de tareas'!$B$13, IF(G6457 &lt; 'Costo de tareas'!$B$13*0.2, 0, 'Costo de tareas'!$B$13- G6457))</f>
        <v>0</v>
      </c>
      <c r="I6457" s="17">
        <f>IF(H6457=0,'Costo de tareas'!$B$13,'Costo de tareas'!$B$13-H6457)</f>
        <v>39.28055556</v>
      </c>
      <c r="J6457" s="2"/>
      <c r="K6457" s="2"/>
      <c r="P6457" s="2"/>
    </row>
    <row r="6458">
      <c r="A6458" s="3" t="s">
        <v>8403</v>
      </c>
      <c r="B6458" s="11" t="str">
        <f t="shared" si="1"/>
        <v>20220927</v>
      </c>
      <c r="C6458" s="12">
        <f t="shared" si="2"/>
        <v>44831</v>
      </c>
      <c r="D6458" s="3" t="str">
        <f t="shared" si="3"/>
        <v>00</v>
      </c>
      <c r="E6458" s="13">
        <v>0.0</v>
      </c>
      <c r="F6458" s="14">
        <f>'Costo de tareas'!$B$15</f>
        <v>0.1964027778</v>
      </c>
      <c r="G6458" s="15">
        <f>'Producción diaria'!$T$3*$L$2*$M$2*$N$2*E6458*1000/'Costo de tareas'!$B$14</f>
        <v>0</v>
      </c>
      <c r="H6458" s="16">
        <f>IF(G6458 &gt; 'Costo de tareas'!$B$13, 'Costo de tareas'!$B$13, IF(G6458 &lt; 'Costo de tareas'!$B$13*0.2, 0, 'Costo de tareas'!$B$13- G6458))</f>
        <v>0</v>
      </c>
      <c r="I6458" s="17">
        <f>IF(H6458=0,'Costo de tareas'!$B$13,'Costo de tareas'!$B$13-H6458)</f>
        <v>39.28055556</v>
      </c>
      <c r="J6458" s="2"/>
      <c r="K6458" s="2"/>
      <c r="P6458" s="2"/>
    </row>
    <row r="6459">
      <c r="A6459" s="3" t="s">
        <v>8406</v>
      </c>
      <c r="B6459" s="11" t="str">
        <f t="shared" si="1"/>
        <v>20220927</v>
      </c>
      <c r="C6459" s="12">
        <f t="shared" si="2"/>
        <v>44831</v>
      </c>
      <c r="D6459" s="3" t="str">
        <f t="shared" si="3"/>
        <v>01</v>
      </c>
      <c r="E6459" s="13">
        <v>0.0</v>
      </c>
      <c r="F6459" s="14">
        <f>'Costo de tareas'!$B$15</f>
        <v>0.1964027778</v>
      </c>
      <c r="G6459" s="15">
        <f>'Producción diaria'!$T$3*$L$2*$M$2*$N$2*E6459*1000/'Costo de tareas'!$B$14</f>
        <v>0</v>
      </c>
      <c r="H6459" s="16">
        <f>IF(G6459 &gt; 'Costo de tareas'!$B$13, 'Costo de tareas'!$B$13, IF(G6459 &lt; 'Costo de tareas'!$B$13*0.2, 0, 'Costo de tareas'!$B$13- G6459))</f>
        <v>0</v>
      </c>
      <c r="I6459" s="17">
        <f>IF(H6459=0,'Costo de tareas'!$B$13,'Costo de tareas'!$B$13-H6459)</f>
        <v>39.28055556</v>
      </c>
      <c r="J6459" s="2"/>
      <c r="K6459" s="2"/>
      <c r="P6459" s="2"/>
    </row>
    <row r="6460">
      <c r="A6460" s="3" t="s">
        <v>8407</v>
      </c>
      <c r="B6460" s="11" t="str">
        <f t="shared" si="1"/>
        <v>20220927</v>
      </c>
      <c r="C6460" s="12">
        <f t="shared" si="2"/>
        <v>44831</v>
      </c>
      <c r="D6460" s="3" t="str">
        <f t="shared" si="3"/>
        <v>02</v>
      </c>
      <c r="E6460" s="13">
        <v>0.0</v>
      </c>
      <c r="F6460" s="14">
        <f>'Costo de tareas'!$B$15</f>
        <v>0.1964027778</v>
      </c>
      <c r="G6460" s="15">
        <f>'Producción diaria'!$T$3*$L$2*$M$2*$N$2*E6460*1000/'Costo de tareas'!$B$14</f>
        <v>0</v>
      </c>
      <c r="H6460" s="16">
        <f>IF(G6460 &gt; 'Costo de tareas'!$B$13, 'Costo de tareas'!$B$13, IF(G6460 &lt; 'Costo de tareas'!$B$13*0.2, 0, 'Costo de tareas'!$B$13- G6460))</f>
        <v>0</v>
      </c>
      <c r="I6460" s="17">
        <f>IF(H6460=0,'Costo de tareas'!$B$13,'Costo de tareas'!$B$13-H6460)</f>
        <v>39.28055556</v>
      </c>
      <c r="J6460" s="2"/>
      <c r="K6460" s="2"/>
      <c r="P6460" s="2"/>
    </row>
    <row r="6461">
      <c r="A6461" s="3" t="s">
        <v>8408</v>
      </c>
      <c r="B6461" s="11" t="str">
        <f t="shared" si="1"/>
        <v>20220927</v>
      </c>
      <c r="C6461" s="12">
        <f t="shared" si="2"/>
        <v>44831</v>
      </c>
      <c r="D6461" s="3" t="str">
        <f t="shared" si="3"/>
        <v>03</v>
      </c>
      <c r="E6461" s="13">
        <v>0.0</v>
      </c>
      <c r="F6461" s="14">
        <f>'Costo de tareas'!$B$15</f>
        <v>0.1964027778</v>
      </c>
      <c r="G6461" s="15">
        <f>'Producción diaria'!$T$3*$L$2*$M$2*$N$2*E6461*1000/'Costo de tareas'!$B$14</f>
        <v>0</v>
      </c>
      <c r="H6461" s="16">
        <f>IF(G6461 &gt; 'Costo de tareas'!$B$13, 'Costo de tareas'!$B$13, IF(G6461 &lt; 'Costo de tareas'!$B$13*0.2, 0, 'Costo de tareas'!$B$13- G6461))</f>
        <v>0</v>
      </c>
      <c r="I6461" s="17">
        <f>IF(H6461=0,'Costo de tareas'!$B$13,'Costo de tareas'!$B$13-H6461)</f>
        <v>39.28055556</v>
      </c>
      <c r="J6461" s="2"/>
      <c r="K6461" s="2"/>
      <c r="P6461" s="2"/>
    </row>
    <row r="6462">
      <c r="A6462" s="3" t="s">
        <v>8409</v>
      </c>
      <c r="B6462" s="11" t="str">
        <f t="shared" si="1"/>
        <v>20220927</v>
      </c>
      <c r="C6462" s="12">
        <f t="shared" si="2"/>
        <v>44831</v>
      </c>
      <c r="D6462" s="3" t="str">
        <f t="shared" si="3"/>
        <v>04</v>
      </c>
      <c r="E6462" s="13">
        <v>0.0</v>
      </c>
      <c r="F6462" s="14">
        <f>'Costo de tareas'!$B$15</f>
        <v>0.1964027778</v>
      </c>
      <c r="G6462" s="15">
        <f>'Producción diaria'!$T$3*$L$2*$M$2*$N$2*E6462*1000/'Costo de tareas'!$B$14</f>
        <v>0</v>
      </c>
      <c r="H6462" s="16">
        <f>IF(G6462 &gt; 'Costo de tareas'!$B$13, 'Costo de tareas'!$B$13, IF(G6462 &lt; 'Costo de tareas'!$B$13*0.2, 0, 'Costo de tareas'!$B$13- G6462))</f>
        <v>0</v>
      </c>
      <c r="I6462" s="17">
        <f>IF(H6462=0,'Costo de tareas'!$B$13,'Costo de tareas'!$B$13-H6462)</f>
        <v>39.28055556</v>
      </c>
      <c r="J6462" s="2"/>
      <c r="K6462" s="2"/>
      <c r="P6462" s="2"/>
    </row>
    <row r="6463">
      <c r="A6463" s="3" t="s">
        <v>8410</v>
      </c>
      <c r="B6463" s="11" t="str">
        <f t="shared" si="1"/>
        <v>20220927</v>
      </c>
      <c r="C6463" s="12">
        <f t="shared" si="2"/>
        <v>44831</v>
      </c>
      <c r="D6463" s="3" t="str">
        <f t="shared" si="3"/>
        <v>05</v>
      </c>
      <c r="E6463" s="13">
        <v>0.0</v>
      </c>
      <c r="F6463" s="14">
        <f>'Costo de tareas'!$B$15</f>
        <v>0.1964027778</v>
      </c>
      <c r="G6463" s="15">
        <f>'Producción diaria'!$T$3*$L$2*$M$2*$N$2*E6463*1000/'Costo de tareas'!$B$14</f>
        <v>0</v>
      </c>
      <c r="H6463" s="16">
        <f>IF(G6463 &gt; 'Costo de tareas'!$B$13, 'Costo de tareas'!$B$13, IF(G6463 &lt; 'Costo de tareas'!$B$13*0.2, 0, 'Costo de tareas'!$B$13- G6463))</f>
        <v>0</v>
      </c>
      <c r="I6463" s="17">
        <f>IF(H6463=0,'Costo de tareas'!$B$13,'Costo de tareas'!$B$13-H6463)</f>
        <v>39.28055556</v>
      </c>
      <c r="J6463" s="2"/>
      <c r="K6463" s="2"/>
      <c r="P6463" s="2"/>
    </row>
    <row r="6464">
      <c r="A6464" s="3" t="s">
        <v>8412</v>
      </c>
      <c r="B6464" s="11" t="str">
        <f t="shared" si="1"/>
        <v>20220927</v>
      </c>
      <c r="C6464" s="12">
        <f t="shared" si="2"/>
        <v>44831</v>
      </c>
      <c r="D6464" s="3" t="str">
        <f t="shared" si="3"/>
        <v>06</v>
      </c>
      <c r="E6464" s="13">
        <v>0.0</v>
      </c>
      <c r="F6464" s="14">
        <f>'Costo de tareas'!$B$15</f>
        <v>0.1964027778</v>
      </c>
      <c r="G6464" s="15">
        <f>'Producción diaria'!$T$3*$L$2*$M$2*$N$2*E6464*1000/'Costo de tareas'!$B$14</f>
        <v>0</v>
      </c>
      <c r="H6464" s="16">
        <f>IF(G6464 &gt; 'Costo de tareas'!$B$13, 'Costo de tareas'!$B$13, IF(G6464 &lt; 'Costo de tareas'!$B$13*0.2, 0, 'Costo de tareas'!$B$13- G6464))</f>
        <v>0</v>
      </c>
      <c r="I6464" s="17">
        <f>IF(H6464=0,'Costo de tareas'!$B$13,'Costo de tareas'!$B$13-H6464)</f>
        <v>39.28055556</v>
      </c>
      <c r="J6464" s="2"/>
      <c r="K6464" s="2"/>
      <c r="P6464" s="2"/>
    </row>
    <row r="6465">
      <c r="A6465" s="3" t="s">
        <v>8414</v>
      </c>
      <c r="B6465" s="11" t="str">
        <f t="shared" si="1"/>
        <v>20220927</v>
      </c>
      <c r="C6465" s="12">
        <f t="shared" si="2"/>
        <v>44831</v>
      </c>
      <c r="D6465" s="3" t="str">
        <f t="shared" si="3"/>
        <v>07</v>
      </c>
      <c r="E6465" s="13">
        <v>158.0</v>
      </c>
      <c r="F6465" s="14">
        <f>'Costo de tareas'!$B$15</f>
        <v>0.1964027778</v>
      </c>
      <c r="G6465" s="15">
        <f>'Producción diaria'!$T$3*$L$2*$M$2*$N$2*E6465*1000/'Costo de tareas'!$B$14</f>
        <v>237.5627858</v>
      </c>
      <c r="H6465" s="16">
        <f>IF(G6465 &gt; 'Costo de tareas'!$B$13, 'Costo de tareas'!$B$13, IF(G6465 &lt; 'Costo de tareas'!$B$13*0.2, 0, 'Costo de tareas'!$B$13- G6465))</f>
        <v>39.28055556</v>
      </c>
      <c r="I6465" s="17">
        <f>IF(H6465=0,'Costo de tareas'!$B$13,'Costo de tareas'!$B$13-H6465)</f>
        <v>0</v>
      </c>
      <c r="J6465" s="2"/>
      <c r="K6465" s="2"/>
      <c r="P6465" s="2"/>
    </row>
    <row r="6466">
      <c r="A6466" s="3" t="s">
        <v>8415</v>
      </c>
      <c r="B6466" s="11" t="str">
        <f t="shared" si="1"/>
        <v>20220927</v>
      </c>
      <c r="C6466" s="12">
        <f t="shared" si="2"/>
        <v>44831</v>
      </c>
      <c r="D6466" s="3" t="str">
        <f t="shared" si="3"/>
        <v>08</v>
      </c>
      <c r="E6466" s="13">
        <v>362.0</v>
      </c>
      <c r="F6466" s="14">
        <f>'Costo de tareas'!$B$15</f>
        <v>0.1964027778</v>
      </c>
      <c r="G6466" s="15">
        <f>'Producción diaria'!$T$3*$L$2*$M$2*$N$2*E6466*1000/'Costo de tareas'!$B$14</f>
        <v>544.2894205</v>
      </c>
      <c r="H6466" s="16">
        <f>IF(G6466 &gt; 'Costo de tareas'!$B$13, 'Costo de tareas'!$B$13, IF(G6466 &lt; 'Costo de tareas'!$B$13*0.2, 0, 'Costo de tareas'!$B$13- G6466))</f>
        <v>39.28055556</v>
      </c>
      <c r="I6466" s="17">
        <f>IF(H6466=0,'Costo de tareas'!$B$13,'Costo de tareas'!$B$13-H6466)</f>
        <v>0</v>
      </c>
      <c r="J6466" s="2"/>
      <c r="K6466" s="2"/>
      <c r="P6466" s="2"/>
    </row>
    <row r="6467">
      <c r="A6467" s="3" t="s">
        <v>8416</v>
      </c>
      <c r="B6467" s="11" t="str">
        <f t="shared" si="1"/>
        <v>20220927</v>
      </c>
      <c r="C6467" s="12">
        <f t="shared" si="2"/>
        <v>44831</v>
      </c>
      <c r="D6467" s="3" t="str">
        <f t="shared" si="3"/>
        <v>09</v>
      </c>
      <c r="E6467" s="13">
        <v>541.0</v>
      </c>
      <c r="F6467" s="14">
        <f>'Costo de tareas'!$B$15</f>
        <v>0.1964027778</v>
      </c>
      <c r="G6467" s="15">
        <f>'Producción diaria'!$T$3*$L$2*$M$2*$N$2*E6467*1000/'Costo de tareas'!$B$14</f>
        <v>813.4270069</v>
      </c>
      <c r="H6467" s="16">
        <f>IF(G6467 &gt; 'Costo de tareas'!$B$13, 'Costo de tareas'!$B$13, IF(G6467 &lt; 'Costo de tareas'!$B$13*0.2, 0, 'Costo de tareas'!$B$13- G6467))</f>
        <v>39.28055556</v>
      </c>
      <c r="I6467" s="17">
        <f>IF(H6467=0,'Costo de tareas'!$B$13,'Costo de tareas'!$B$13-H6467)</f>
        <v>0</v>
      </c>
      <c r="J6467" s="2"/>
      <c r="K6467" s="2"/>
      <c r="P6467" s="2"/>
    </row>
    <row r="6468">
      <c r="A6468" s="3" t="s">
        <v>8417</v>
      </c>
      <c r="B6468" s="11" t="str">
        <f t="shared" si="1"/>
        <v>20220927</v>
      </c>
      <c r="C6468" s="12">
        <f t="shared" si="2"/>
        <v>44831</v>
      </c>
      <c r="D6468" s="3" t="str">
        <f t="shared" si="3"/>
        <v>10</v>
      </c>
      <c r="E6468" s="13">
        <v>674.0</v>
      </c>
      <c r="F6468" s="14">
        <f>'Costo de tareas'!$B$15</f>
        <v>0.1964027778</v>
      </c>
      <c r="G6468" s="15">
        <f>'Producción diaria'!$T$3*$L$2*$M$2*$N$2*E6468*1000/'Costo de tareas'!$B$14</f>
        <v>1013.400744</v>
      </c>
      <c r="H6468" s="16">
        <f>IF(G6468 &gt; 'Costo de tareas'!$B$13, 'Costo de tareas'!$B$13, IF(G6468 &lt; 'Costo de tareas'!$B$13*0.2, 0, 'Costo de tareas'!$B$13- G6468))</f>
        <v>39.28055556</v>
      </c>
      <c r="I6468" s="17">
        <f>IF(H6468=0,'Costo de tareas'!$B$13,'Costo de tareas'!$B$13-H6468)</f>
        <v>0</v>
      </c>
      <c r="J6468" s="2"/>
      <c r="K6468" s="2"/>
      <c r="P6468" s="2"/>
    </row>
    <row r="6469">
      <c r="A6469" s="3" t="s">
        <v>8418</v>
      </c>
      <c r="B6469" s="11" t="str">
        <f t="shared" si="1"/>
        <v>20220927</v>
      </c>
      <c r="C6469" s="12">
        <f t="shared" si="2"/>
        <v>44831</v>
      </c>
      <c r="D6469" s="3" t="str">
        <f t="shared" si="3"/>
        <v>11</v>
      </c>
      <c r="E6469" s="13">
        <v>75.0</v>
      </c>
      <c r="F6469" s="14">
        <f>'Costo de tareas'!$B$15</f>
        <v>0.1964027778</v>
      </c>
      <c r="G6469" s="15">
        <f>'Producción diaria'!$T$3*$L$2*$M$2*$N$2*E6469*1000/'Costo de tareas'!$B$14</f>
        <v>112.7671451</v>
      </c>
      <c r="H6469" s="16">
        <f>IF(G6469 &gt; 'Costo de tareas'!$B$13, 'Costo de tareas'!$B$13, IF(G6469 &lt; 'Costo de tareas'!$B$13*0.2, 0, 'Costo de tareas'!$B$13- G6469))</f>
        <v>39.28055556</v>
      </c>
      <c r="I6469" s="17">
        <f>IF(H6469=0,'Costo de tareas'!$B$13,'Costo de tareas'!$B$13-H6469)</f>
        <v>0</v>
      </c>
      <c r="J6469" s="2"/>
      <c r="K6469" s="2"/>
      <c r="P6469" s="2"/>
    </row>
    <row r="6470">
      <c r="A6470" s="3" t="s">
        <v>8419</v>
      </c>
      <c r="B6470" s="11" t="str">
        <f t="shared" si="1"/>
        <v>20220927</v>
      </c>
      <c r="C6470" s="12">
        <f t="shared" si="2"/>
        <v>44831</v>
      </c>
      <c r="D6470" s="3" t="str">
        <f t="shared" si="3"/>
        <v>12</v>
      </c>
      <c r="E6470" s="13">
        <v>777.0</v>
      </c>
      <c r="F6470" s="14">
        <f>'Costo de tareas'!$B$15</f>
        <v>0.1964027778</v>
      </c>
      <c r="G6470" s="15">
        <f>'Producción diaria'!$T$3*$L$2*$M$2*$N$2*E6470*1000/'Costo de tareas'!$B$14</f>
        <v>1168.267624</v>
      </c>
      <c r="H6470" s="16">
        <f>IF(G6470 &gt; 'Costo de tareas'!$B$13, 'Costo de tareas'!$B$13, IF(G6470 &lt; 'Costo de tareas'!$B$13*0.2, 0, 'Costo de tareas'!$B$13- G6470))</f>
        <v>39.28055556</v>
      </c>
      <c r="I6470" s="17">
        <f>IF(H6470=0,'Costo de tareas'!$B$13,'Costo de tareas'!$B$13-H6470)</f>
        <v>0</v>
      </c>
      <c r="J6470" s="2"/>
      <c r="K6470" s="2"/>
      <c r="P6470" s="2"/>
    </row>
    <row r="6471">
      <c r="A6471" s="3" t="s">
        <v>8420</v>
      </c>
      <c r="B6471" s="11" t="str">
        <f t="shared" si="1"/>
        <v>20220927</v>
      </c>
      <c r="C6471" s="12">
        <f t="shared" si="2"/>
        <v>44831</v>
      </c>
      <c r="D6471" s="3" t="str">
        <f t="shared" si="3"/>
        <v>13</v>
      </c>
      <c r="E6471" s="13">
        <v>764.0</v>
      </c>
      <c r="F6471" s="14">
        <f>'Costo de tareas'!$B$15</f>
        <v>0.1964027778</v>
      </c>
      <c r="G6471" s="15">
        <f>'Producción diaria'!$T$3*$L$2*$M$2*$N$2*E6471*1000/'Costo de tareas'!$B$14</f>
        <v>1148.721318</v>
      </c>
      <c r="H6471" s="16">
        <f>IF(G6471 &gt; 'Costo de tareas'!$B$13, 'Costo de tareas'!$B$13, IF(G6471 &lt; 'Costo de tareas'!$B$13*0.2, 0, 'Costo de tareas'!$B$13- G6471))</f>
        <v>39.28055556</v>
      </c>
      <c r="I6471" s="17">
        <f>IF(H6471=0,'Costo de tareas'!$B$13,'Costo de tareas'!$B$13-H6471)</f>
        <v>0</v>
      </c>
      <c r="J6471" s="2"/>
      <c r="K6471" s="2"/>
      <c r="P6471" s="2"/>
    </row>
    <row r="6472">
      <c r="A6472" s="3" t="s">
        <v>8421</v>
      </c>
      <c r="B6472" s="11" t="str">
        <f t="shared" si="1"/>
        <v>20220927</v>
      </c>
      <c r="C6472" s="12">
        <f t="shared" si="2"/>
        <v>44831</v>
      </c>
      <c r="D6472" s="3" t="str">
        <f t="shared" si="3"/>
        <v>14</v>
      </c>
      <c r="E6472" s="13">
        <v>67.0</v>
      </c>
      <c r="F6472" s="14">
        <f>'Costo de tareas'!$B$15</f>
        <v>0.1964027778</v>
      </c>
      <c r="G6472" s="15">
        <f>'Producción diaria'!$T$3*$L$2*$M$2*$N$2*E6472*1000/'Costo de tareas'!$B$14</f>
        <v>100.7386497</v>
      </c>
      <c r="H6472" s="16">
        <f>IF(G6472 &gt; 'Costo de tareas'!$B$13, 'Costo de tareas'!$B$13, IF(G6472 &lt; 'Costo de tareas'!$B$13*0.2, 0, 'Costo de tareas'!$B$13- G6472))</f>
        <v>39.28055556</v>
      </c>
      <c r="I6472" s="17">
        <f>IF(H6472=0,'Costo de tareas'!$B$13,'Costo de tareas'!$B$13-H6472)</f>
        <v>0</v>
      </c>
      <c r="J6472" s="2"/>
      <c r="K6472" s="2"/>
      <c r="P6472" s="2"/>
    </row>
    <row r="6473">
      <c r="A6473" s="3" t="s">
        <v>8422</v>
      </c>
      <c r="B6473" s="11" t="str">
        <f t="shared" si="1"/>
        <v>20220927</v>
      </c>
      <c r="C6473" s="12">
        <f t="shared" si="2"/>
        <v>44831</v>
      </c>
      <c r="D6473" s="3" t="str">
        <f t="shared" si="3"/>
        <v>15</v>
      </c>
      <c r="E6473" s="13">
        <v>52.0</v>
      </c>
      <c r="F6473" s="14">
        <f>'Costo de tareas'!$B$15</f>
        <v>0.1964027778</v>
      </c>
      <c r="G6473" s="15">
        <f>'Producción diaria'!$T$3*$L$2*$M$2*$N$2*E6473*1000/'Costo de tareas'!$B$14</f>
        <v>78.18522063</v>
      </c>
      <c r="H6473" s="16">
        <f>IF(G6473 &gt; 'Costo de tareas'!$B$13, 'Costo de tareas'!$B$13, IF(G6473 &lt; 'Costo de tareas'!$B$13*0.2, 0, 'Costo de tareas'!$B$13- G6473))</f>
        <v>39.28055556</v>
      </c>
      <c r="I6473" s="17">
        <f>IF(H6473=0,'Costo de tareas'!$B$13,'Costo de tareas'!$B$13-H6473)</f>
        <v>0</v>
      </c>
      <c r="J6473" s="2"/>
      <c r="K6473" s="2"/>
      <c r="P6473" s="2"/>
    </row>
    <row r="6474">
      <c r="A6474" s="3" t="s">
        <v>8423</v>
      </c>
      <c r="B6474" s="11" t="str">
        <f t="shared" si="1"/>
        <v>20220927</v>
      </c>
      <c r="C6474" s="12">
        <f t="shared" si="2"/>
        <v>44831</v>
      </c>
      <c r="D6474" s="3" t="str">
        <f t="shared" si="3"/>
        <v>16</v>
      </c>
      <c r="E6474" s="13">
        <v>339.0</v>
      </c>
      <c r="F6474" s="14">
        <f>'Costo de tareas'!$B$15</f>
        <v>0.1964027778</v>
      </c>
      <c r="G6474" s="15">
        <f>'Producción diaria'!$T$3*$L$2*$M$2*$N$2*E6474*1000/'Costo de tareas'!$B$14</f>
        <v>509.707496</v>
      </c>
      <c r="H6474" s="16">
        <f>IF(G6474 &gt; 'Costo de tareas'!$B$13, 'Costo de tareas'!$B$13, IF(G6474 &lt; 'Costo de tareas'!$B$13*0.2, 0, 'Costo de tareas'!$B$13- G6474))</f>
        <v>39.28055556</v>
      </c>
      <c r="I6474" s="17">
        <f>IF(H6474=0,'Costo de tareas'!$B$13,'Costo de tareas'!$B$13-H6474)</f>
        <v>0</v>
      </c>
      <c r="J6474" s="2"/>
      <c r="K6474" s="2"/>
      <c r="P6474" s="2"/>
    </row>
    <row r="6475">
      <c r="A6475" s="3" t="s">
        <v>8424</v>
      </c>
      <c r="B6475" s="11" t="str">
        <f t="shared" si="1"/>
        <v>20220927</v>
      </c>
      <c r="C6475" s="12">
        <f t="shared" si="2"/>
        <v>44831</v>
      </c>
      <c r="D6475" s="3" t="str">
        <f t="shared" si="3"/>
        <v>17</v>
      </c>
      <c r="E6475" s="13">
        <v>132.0</v>
      </c>
      <c r="F6475" s="14">
        <f>'Costo de tareas'!$B$15</f>
        <v>0.1964027778</v>
      </c>
      <c r="G6475" s="15">
        <f>'Producción diaria'!$T$3*$L$2*$M$2*$N$2*E6475*1000/'Costo de tareas'!$B$14</f>
        <v>198.4701754</v>
      </c>
      <c r="H6475" s="16">
        <f>IF(G6475 &gt; 'Costo de tareas'!$B$13, 'Costo de tareas'!$B$13, IF(G6475 &lt; 'Costo de tareas'!$B$13*0.2, 0, 'Costo de tareas'!$B$13- G6475))</f>
        <v>39.28055556</v>
      </c>
      <c r="I6475" s="17">
        <f>IF(H6475=0,'Costo de tareas'!$B$13,'Costo de tareas'!$B$13-H6475)</f>
        <v>0</v>
      </c>
      <c r="J6475" s="2"/>
      <c r="K6475" s="2"/>
      <c r="P6475" s="2"/>
    </row>
    <row r="6476">
      <c r="A6476" s="3" t="s">
        <v>8425</v>
      </c>
      <c r="B6476" s="11" t="str">
        <f t="shared" si="1"/>
        <v>20220927</v>
      </c>
      <c r="C6476" s="12">
        <f t="shared" si="2"/>
        <v>44831</v>
      </c>
      <c r="D6476" s="3" t="str">
        <f t="shared" si="3"/>
        <v>18</v>
      </c>
      <c r="E6476" s="13">
        <v>0.0</v>
      </c>
      <c r="F6476" s="14">
        <f>'Costo de tareas'!$B$15</f>
        <v>0.1964027778</v>
      </c>
      <c r="G6476" s="15">
        <f>'Producción diaria'!$T$3*$L$2*$M$2*$N$2*E6476*1000/'Costo de tareas'!$B$14</f>
        <v>0</v>
      </c>
      <c r="H6476" s="16">
        <f>IF(G6476 &gt; 'Costo de tareas'!$B$13, 'Costo de tareas'!$B$13, IF(G6476 &lt; 'Costo de tareas'!$B$13*0.2, 0, 'Costo de tareas'!$B$13- G6476))</f>
        <v>0</v>
      </c>
      <c r="I6476" s="17">
        <f>IF(H6476=0,'Costo de tareas'!$B$13,'Costo de tareas'!$B$13-H6476)</f>
        <v>39.28055556</v>
      </c>
      <c r="J6476" s="2"/>
      <c r="K6476" s="2"/>
      <c r="P6476" s="2"/>
    </row>
    <row r="6477">
      <c r="A6477" s="3" t="s">
        <v>8426</v>
      </c>
      <c r="B6477" s="11" t="str">
        <f t="shared" si="1"/>
        <v>20220927</v>
      </c>
      <c r="C6477" s="12">
        <f t="shared" si="2"/>
        <v>44831</v>
      </c>
      <c r="D6477" s="3" t="str">
        <f t="shared" si="3"/>
        <v>19</v>
      </c>
      <c r="E6477" s="13">
        <v>0.0</v>
      </c>
      <c r="F6477" s="14">
        <f>'Costo de tareas'!$B$15</f>
        <v>0.1964027778</v>
      </c>
      <c r="G6477" s="15">
        <f>'Producción diaria'!$T$3*$L$2*$M$2*$N$2*E6477*1000/'Costo de tareas'!$B$14</f>
        <v>0</v>
      </c>
      <c r="H6477" s="16">
        <f>IF(G6477 &gt; 'Costo de tareas'!$B$13, 'Costo de tareas'!$B$13, IF(G6477 &lt; 'Costo de tareas'!$B$13*0.2, 0, 'Costo de tareas'!$B$13- G6477))</f>
        <v>0</v>
      </c>
      <c r="I6477" s="17">
        <f>IF(H6477=0,'Costo de tareas'!$B$13,'Costo de tareas'!$B$13-H6477)</f>
        <v>39.28055556</v>
      </c>
      <c r="J6477" s="2"/>
      <c r="K6477" s="2"/>
      <c r="P6477" s="2"/>
    </row>
    <row r="6478">
      <c r="A6478" s="3" t="s">
        <v>8427</v>
      </c>
      <c r="B6478" s="11" t="str">
        <f t="shared" si="1"/>
        <v>20220927</v>
      </c>
      <c r="C6478" s="12">
        <f t="shared" si="2"/>
        <v>44831</v>
      </c>
      <c r="D6478" s="3" t="str">
        <f t="shared" si="3"/>
        <v>20</v>
      </c>
      <c r="E6478" s="13">
        <v>0.0</v>
      </c>
      <c r="F6478" s="14">
        <f>'Costo de tareas'!$B$15</f>
        <v>0.1964027778</v>
      </c>
      <c r="G6478" s="15">
        <f>'Producción diaria'!$T$3*$L$2*$M$2*$N$2*E6478*1000/'Costo de tareas'!$B$14</f>
        <v>0</v>
      </c>
      <c r="H6478" s="16">
        <f>IF(G6478 &gt; 'Costo de tareas'!$B$13, 'Costo de tareas'!$B$13, IF(G6478 &lt; 'Costo de tareas'!$B$13*0.2, 0, 'Costo de tareas'!$B$13- G6478))</f>
        <v>0</v>
      </c>
      <c r="I6478" s="17">
        <f>IF(H6478=0,'Costo de tareas'!$B$13,'Costo de tareas'!$B$13-H6478)</f>
        <v>39.28055556</v>
      </c>
      <c r="J6478" s="2"/>
      <c r="K6478" s="2"/>
      <c r="P6478" s="2"/>
    </row>
    <row r="6479">
      <c r="A6479" s="3" t="s">
        <v>8429</v>
      </c>
      <c r="B6479" s="11" t="str">
        <f t="shared" si="1"/>
        <v>20220927</v>
      </c>
      <c r="C6479" s="12">
        <f t="shared" si="2"/>
        <v>44831</v>
      </c>
      <c r="D6479" s="3" t="str">
        <f t="shared" si="3"/>
        <v>21</v>
      </c>
      <c r="E6479" s="13">
        <v>0.0</v>
      </c>
      <c r="F6479" s="14">
        <f>'Costo de tareas'!$B$15</f>
        <v>0.1964027778</v>
      </c>
      <c r="G6479" s="15">
        <f>'Producción diaria'!$T$3*$L$2*$M$2*$N$2*E6479*1000/'Costo de tareas'!$B$14</f>
        <v>0</v>
      </c>
      <c r="H6479" s="16">
        <f>IF(G6479 &gt; 'Costo de tareas'!$B$13, 'Costo de tareas'!$B$13, IF(G6479 &lt; 'Costo de tareas'!$B$13*0.2, 0, 'Costo de tareas'!$B$13- G6479))</f>
        <v>0</v>
      </c>
      <c r="I6479" s="17">
        <f>IF(H6479=0,'Costo de tareas'!$B$13,'Costo de tareas'!$B$13-H6479)</f>
        <v>39.28055556</v>
      </c>
      <c r="J6479" s="2"/>
      <c r="K6479" s="2"/>
      <c r="P6479" s="2"/>
    </row>
    <row r="6480">
      <c r="A6480" s="3" t="s">
        <v>8430</v>
      </c>
      <c r="B6480" s="11" t="str">
        <f t="shared" si="1"/>
        <v>20220927</v>
      </c>
      <c r="C6480" s="12">
        <f t="shared" si="2"/>
        <v>44831</v>
      </c>
      <c r="D6480" s="3" t="str">
        <f t="shared" si="3"/>
        <v>22</v>
      </c>
      <c r="E6480" s="13">
        <v>0.0</v>
      </c>
      <c r="F6480" s="14">
        <f>'Costo de tareas'!$B$15</f>
        <v>0.1964027778</v>
      </c>
      <c r="G6480" s="15">
        <f>'Producción diaria'!$T$3*$L$2*$M$2*$N$2*E6480*1000/'Costo de tareas'!$B$14</f>
        <v>0</v>
      </c>
      <c r="H6480" s="16">
        <f>IF(G6480 &gt; 'Costo de tareas'!$B$13, 'Costo de tareas'!$B$13, IF(G6480 &lt; 'Costo de tareas'!$B$13*0.2, 0, 'Costo de tareas'!$B$13- G6480))</f>
        <v>0</v>
      </c>
      <c r="I6480" s="17">
        <f>IF(H6480=0,'Costo de tareas'!$B$13,'Costo de tareas'!$B$13-H6480)</f>
        <v>39.28055556</v>
      </c>
      <c r="J6480" s="2"/>
      <c r="K6480" s="2"/>
      <c r="P6480" s="2"/>
    </row>
    <row r="6481">
      <c r="A6481" s="3" t="s">
        <v>8432</v>
      </c>
      <c r="B6481" s="11" t="str">
        <f t="shared" si="1"/>
        <v>20220927</v>
      </c>
      <c r="C6481" s="12">
        <f t="shared" si="2"/>
        <v>44831</v>
      </c>
      <c r="D6481" s="3" t="str">
        <f t="shared" si="3"/>
        <v>23</v>
      </c>
      <c r="E6481" s="13">
        <v>0.0</v>
      </c>
      <c r="F6481" s="14">
        <f>'Costo de tareas'!$B$15</f>
        <v>0.1964027778</v>
      </c>
      <c r="G6481" s="15">
        <f>'Producción diaria'!$T$3*$L$2*$M$2*$N$2*E6481*1000/'Costo de tareas'!$B$14</f>
        <v>0</v>
      </c>
      <c r="H6481" s="16">
        <f>IF(G6481 &gt; 'Costo de tareas'!$B$13, 'Costo de tareas'!$B$13, IF(G6481 &lt; 'Costo de tareas'!$B$13*0.2, 0, 'Costo de tareas'!$B$13- G6481))</f>
        <v>0</v>
      </c>
      <c r="I6481" s="17">
        <f>IF(H6481=0,'Costo de tareas'!$B$13,'Costo de tareas'!$B$13-H6481)</f>
        <v>39.28055556</v>
      </c>
      <c r="J6481" s="2"/>
      <c r="K6481" s="2"/>
      <c r="P6481" s="2"/>
    </row>
    <row r="6482">
      <c r="A6482" s="3" t="s">
        <v>8433</v>
      </c>
      <c r="B6482" s="11" t="str">
        <f t="shared" si="1"/>
        <v>20220928</v>
      </c>
      <c r="C6482" s="12">
        <f t="shared" si="2"/>
        <v>44832</v>
      </c>
      <c r="D6482" s="3" t="str">
        <f t="shared" si="3"/>
        <v>00</v>
      </c>
      <c r="E6482" s="13">
        <v>0.0</v>
      </c>
      <c r="F6482" s="14">
        <f>'Costo de tareas'!$B$15</f>
        <v>0.1964027778</v>
      </c>
      <c r="G6482" s="15">
        <f>'Producción diaria'!$T$3*$L$2*$M$2*$N$2*E6482*1000/'Costo de tareas'!$B$14</f>
        <v>0</v>
      </c>
      <c r="H6482" s="16">
        <f>IF(G6482 &gt; 'Costo de tareas'!$B$13, 'Costo de tareas'!$B$13, IF(G6482 &lt; 'Costo de tareas'!$B$13*0.2, 0, 'Costo de tareas'!$B$13- G6482))</f>
        <v>0</v>
      </c>
      <c r="I6482" s="17">
        <f>IF(H6482=0,'Costo de tareas'!$B$13,'Costo de tareas'!$B$13-H6482)</f>
        <v>39.28055556</v>
      </c>
      <c r="J6482" s="2"/>
      <c r="K6482" s="2"/>
      <c r="P6482" s="2"/>
    </row>
    <row r="6483">
      <c r="A6483" s="3" t="s">
        <v>8434</v>
      </c>
      <c r="B6483" s="11" t="str">
        <f t="shared" si="1"/>
        <v>20220928</v>
      </c>
      <c r="C6483" s="12">
        <f t="shared" si="2"/>
        <v>44832</v>
      </c>
      <c r="D6483" s="3" t="str">
        <f t="shared" si="3"/>
        <v>01</v>
      </c>
      <c r="E6483" s="13">
        <v>0.0</v>
      </c>
      <c r="F6483" s="14">
        <f>'Costo de tareas'!$B$15</f>
        <v>0.1964027778</v>
      </c>
      <c r="G6483" s="15">
        <f>'Producción diaria'!$T$3*$L$2*$M$2*$N$2*E6483*1000/'Costo de tareas'!$B$14</f>
        <v>0</v>
      </c>
      <c r="H6483" s="16">
        <f>IF(G6483 &gt; 'Costo de tareas'!$B$13, 'Costo de tareas'!$B$13, IF(G6483 &lt; 'Costo de tareas'!$B$13*0.2, 0, 'Costo de tareas'!$B$13- G6483))</f>
        <v>0</v>
      </c>
      <c r="I6483" s="17">
        <f>IF(H6483=0,'Costo de tareas'!$B$13,'Costo de tareas'!$B$13-H6483)</f>
        <v>39.28055556</v>
      </c>
      <c r="J6483" s="2"/>
      <c r="K6483" s="2"/>
      <c r="P6483" s="2"/>
    </row>
    <row r="6484">
      <c r="A6484" s="3" t="s">
        <v>8435</v>
      </c>
      <c r="B6484" s="11" t="str">
        <f t="shared" si="1"/>
        <v>20220928</v>
      </c>
      <c r="C6484" s="12">
        <f t="shared" si="2"/>
        <v>44832</v>
      </c>
      <c r="D6484" s="3" t="str">
        <f t="shared" si="3"/>
        <v>02</v>
      </c>
      <c r="E6484" s="13">
        <v>0.0</v>
      </c>
      <c r="F6484" s="14">
        <f>'Costo de tareas'!$B$15</f>
        <v>0.1964027778</v>
      </c>
      <c r="G6484" s="15">
        <f>'Producción diaria'!$T$3*$L$2*$M$2*$N$2*E6484*1000/'Costo de tareas'!$B$14</f>
        <v>0</v>
      </c>
      <c r="H6484" s="16">
        <f>IF(G6484 &gt; 'Costo de tareas'!$B$13, 'Costo de tareas'!$B$13, IF(G6484 &lt; 'Costo de tareas'!$B$13*0.2, 0, 'Costo de tareas'!$B$13- G6484))</f>
        <v>0</v>
      </c>
      <c r="I6484" s="17">
        <f>IF(H6484=0,'Costo de tareas'!$B$13,'Costo de tareas'!$B$13-H6484)</f>
        <v>39.28055556</v>
      </c>
      <c r="J6484" s="2"/>
      <c r="K6484" s="2"/>
      <c r="P6484" s="2"/>
    </row>
    <row r="6485">
      <c r="A6485" s="3" t="s">
        <v>8437</v>
      </c>
      <c r="B6485" s="11" t="str">
        <f t="shared" si="1"/>
        <v>20220928</v>
      </c>
      <c r="C6485" s="12">
        <f t="shared" si="2"/>
        <v>44832</v>
      </c>
      <c r="D6485" s="3" t="str">
        <f t="shared" si="3"/>
        <v>03</v>
      </c>
      <c r="E6485" s="13">
        <v>0.0</v>
      </c>
      <c r="F6485" s="14">
        <f>'Costo de tareas'!$B$15</f>
        <v>0.1964027778</v>
      </c>
      <c r="G6485" s="15">
        <f>'Producción diaria'!$T$3*$L$2*$M$2*$N$2*E6485*1000/'Costo de tareas'!$B$14</f>
        <v>0</v>
      </c>
      <c r="H6485" s="16">
        <f>IF(G6485 &gt; 'Costo de tareas'!$B$13, 'Costo de tareas'!$B$13, IF(G6485 &lt; 'Costo de tareas'!$B$13*0.2, 0, 'Costo de tareas'!$B$13- G6485))</f>
        <v>0</v>
      </c>
      <c r="I6485" s="17">
        <f>IF(H6485=0,'Costo de tareas'!$B$13,'Costo de tareas'!$B$13-H6485)</f>
        <v>39.28055556</v>
      </c>
      <c r="J6485" s="2"/>
      <c r="K6485" s="2"/>
      <c r="P6485" s="2"/>
    </row>
    <row r="6486">
      <c r="A6486" s="3" t="s">
        <v>8439</v>
      </c>
      <c r="B6486" s="11" t="str">
        <f t="shared" si="1"/>
        <v>20220928</v>
      </c>
      <c r="C6486" s="12">
        <f t="shared" si="2"/>
        <v>44832</v>
      </c>
      <c r="D6486" s="3" t="str">
        <f t="shared" si="3"/>
        <v>04</v>
      </c>
      <c r="E6486" s="13">
        <v>0.0</v>
      </c>
      <c r="F6486" s="14">
        <f>'Costo de tareas'!$B$15</f>
        <v>0.1964027778</v>
      </c>
      <c r="G6486" s="15">
        <f>'Producción diaria'!$T$3*$L$2*$M$2*$N$2*E6486*1000/'Costo de tareas'!$B$14</f>
        <v>0</v>
      </c>
      <c r="H6486" s="16">
        <f>IF(G6486 &gt; 'Costo de tareas'!$B$13, 'Costo de tareas'!$B$13, IF(G6486 &lt; 'Costo de tareas'!$B$13*0.2, 0, 'Costo de tareas'!$B$13- G6486))</f>
        <v>0</v>
      </c>
      <c r="I6486" s="17">
        <f>IF(H6486=0,'Costo de tareas'!$B$13,'Costo de tareas'!$B$13-H6486)</f>
        <v>39.28055556</v>
      </c>
      <c r="J6486" s="2"/>
      <c r="K6486" s="2"/>
      <c r="P6486" s="2"/>
    </row>
    <row r="6487">
      <c r="A6487" s="3" t="s">
        <v>8440</v>
      </c>
      <c r="B6487" s="11" t="str">
        <f t="shared" si="1"/>
        <v>20220928</v>
      </c>
      <c r="C6487" s="12">
        <f t="shared" si="2"/>
        <v>44832</v>
      </c>
      <c r="D6487" s="3" t="str">
        <f t="shared" si="3"/>
        <v>05</v>
      </c>
      <c r="E6487" s="13">
        <v>0.0</v>
      </c>
      <c r="F6487" s="14">
        <f>'Costo de tareas'!$B$15</f>
        <v>0.1964027778</v>
      </c>
      <c r="G6487" s="15">
        <f>'Producción diaria'!$T$3*$L$2*$M$2*$N$2*E6487*1000/'Costo de tareas'!$B$14</f>
        <v>0</v>
      </c>
      <c r="H6487" s="16">
        <f>IF(G6487 &gt; 'Costo de tareas'!$B$13, 'Costo de tareas'!$B$13, IF(G6487 &lt; 'Costo de tareas'!$B$13*0.2, 0, 'Costo de tareas'!$B$13- G6487))</f>
        <v>0</v>
      </c>
      <c r="I6487" s="17">
        <f>IF(H6487=0,'Costo de tareas'!$B$13,'Costo de tareas'!$B$13-H6487)</f>
        <v>39.28055556</v>
      </c>
      <c r="J6487" s="2"/>
      <c r="K6487" s="2"/>
      <c r="P6487" s="2"/>
    </row>
    <row r="6488">
      <c r="A6488" s="3" t="s">
        <v>8441</v>
      </c>
      <c r="B6488" s="11" t="str">
        <f t="shared" si="1"/>
        <v>20220928</v>
      </c>
      <c r="C6488" s="12">
        <f t="shared" si="2"/>
        <v>44832</v>
      </c>
      <c r="D6488" s="3" t="str">
        <f t="shared" si="3"/>
        <v>06</v>
      </c>
      <c r="E6488" s="13">
        <v>0.0</v>
      </c>
      <c r="F6488" s="14">
        <f>'Costo de tareas'!$B$15</f>
        <v>0.1964027778</v>
      </c>
      <c r="G6488" s="15">
        <f>'Producción diaria'!$T$3*$L$2*$M$2*$N$2*E6488*1000/'Costo de tareas'!$B$14</f>
        <v>0</v>
      </c>
      <c r="H6488" s="16">
        <f>IF(G6488 &gt; 'Costo de tareas'!$B$13, 'Costo de tareas'!$B$13, IF(G6488 &lt; 'Costo de tareas'!$B$13*0.2, 0, 'Costo de tareas'!$B$13- G6488))</f>
        <v>0</v>
      </c>
      <c r="I6488" s="17">
        <f>IF(H6488=0,'Costo de tareas'!$B$13,'Costo de tareas'!$B$13-H6488)</f>
        <v>39.28055556</v>
      </c>
      <c r="J6488" s="2"/>
      <c r="K6488" s="2"/>
      <c r="P6488" s="2"/>
    </row>
    <row r="6489">
      <c r="A6489" s="3" t="s">
        <v>8442</v>
      </c>
      <c r="B6489" s="11" t="str">
        <f t="shared" si="1"/>
        <v>20220928</v>
      </c>
      <c r="C6489" s="12">
        <f t="shared" si="2"/>
        <v>44832</v>
      </c>
      <c r="D6489" s="3" t="str">
        <f t="shared" si="3"/>
        <v>07</v>
      </c>
      <c r="E6489" s="13">
        <v>153.0</v>
      </c>
      <c r="F6489" s="14">
        <f>'Costo de tareas'!$B$15</f>
        <v>0.1964027778</v>
      </c>
      <c r="G6489" s="15">
        <f>'Producción diaria'!$T$3*$L$2*$M$2*$N$2*E6489*1000/'Costo de tareas'!$B$14</f>
        <v>230.0449761</v>
      </c>
      <c r="H6489" s="16">
        <f>IF(G6489 &gt; 'Costo de tareas'!$B$13, 'Costo de tareas'!$B$13, IF(G6489 &lt; 'Costo de tareas'!$B$13*0.2, 0, 'Costo de tareas'!$B$13- G6489))</f>
        <v>39.28055556</v>
      </c>
      <c r="I6489" s="17">
        <f>IF(H6489=0,'Costo de tareas'!$B$13,'Costo de tareas'!$B$13-H6489)</f>
        <v>0</v>
      </c>
      <c r="J6489" s="2"/>
      <c r="K6489" s="2"/>
      <c r="P6489" s="2"/>
    </row>
    <row r="6490">
      <c r="A6490" s="3" t="s">
        <v>8443</v>
      </c>
      <c r="B6490" s="11" t="str">
        <f t="shared" si="1"/>
        <v>20220928</v>
      </c>
      <c r="C6490" s="12">
        <f t="shared" si="2"/>
        <v>44832</v>
      </c>
      <c r="D6490" s="3" t="str">
        <f t="shared" si="3"/>
        <v>08</v>
      </c>
      <c r="E6490" s="13">
        <v>349.0</v>
      </c>
      <c r="F6490" s="14">
        <f>'Costo de tareas'!$B$15</f>
        <v>0.1964027778</v>
      </c>
      <c r="G6490" s="15">
        <f>'Producción diaria'!$T$3*$L$2*$M$2*$N$2*E6490*1000/'Costo de tareas'!$B$14</f>
        <v>524.7431154</v>
      </c>
      <c r="H6490" s="16">
        <f>IF(G6490 &gt; 'Costo de tareas'!$B$13, 'Costo de tareas'!$B$13, IF(G6490 &lt; 'Costo de tareas'!$B$13*0.2, 0, 'Costo de tareas'!$B$13- G6490))</f>
        <v>39.28055556</v>
      </c>
      <c r="I6490" s="17">
        <f>IF(H6490=0,'Costo de tareas'!$B$13,'Costo de tareas'!$B$13-H6490)</f>
        <v>0</v>
      </c>
      <c r="J6490" s="2"/>
      <c r="K6490" s="2"/>
      <c r="P6490" s="2"/>
    </row>
    <row r="6491">
      <c r="A6491" s="3" t="s">
        <v>8444</v>
      </c>
      <c r="B6491" s="11" t="str">
        <f t="shared" si="1"/>
        <v>20220928</v>
      </c>
      <c r="C6491" s="12">
        <f t="shared" si="2"/>
        <v>44832</v>
      </c>
      <c r="D6491" s="3" t="str">
        <f t="shared" si="3"/>
        <v>09</v>
      </c>
      <c r="E6491" s="13">
        <v>535.0</v>
      </c>
      <c r="F6491" s="14">
        <f>'Costo de tareas'!$B$15</f>
        <v>0.1964027778</v>
      </c>
      <c r="G6491" s="15">
        <f>'Producción diaria'!$T$3*$L$2*$M$2*$N$2*E6491*1000/'Costo de tareas'!$B$14</f>
        <v>804.4056353</v>
      </c>
      <c r="H6491" s="16">
        <f>IF(G6491 &gt; 'Costo de tareas'!$B$13, 'Costo de tareas'!$B$13, IF(G6491 &lt; 'Costo de tareas'!$B$13*0.2, 0, 'Costo de tareas'!$B$13- G6491))</f>
        <v>39.28055556</v>
      </c>
      <c r="I6491" s="17">
        <f>IF(H6491=0,'Costo de tareas'!$B$13,'Costo de tareas'!$B$13-H6491)</f>
        <v>0</v>
      </c>
      <c r="J6491" s="2"/>
      <c r="K6491" s="2"/>
      <c r="P6491" s="2"/>
    </row>
    <row r="6492">
      <c r="A6492" s="3" t="s">
        <v>8445</v>
      </c>
      <c r="B6492" s="11" t="str">
        <f t="shared" si="1"/>
        <v>20220928</v>
      </c>
      <c r="C6492" s="12">
        <f t="shared" si="2"/>
        <v>44832</v>
      </c>
      <c r="D6492" s="3" t="str">
        <f t="shared" si="3"/>
        <v>10</v>
      </c>
      <c r="E6492" s="13">
        <v>656.0</v>
      </c>
      <c r="F6492" s="14">
        <f>'Costo de tareas'!$B$15</f>
        <v>0.1964027778</v>
      </c>
      <c r="G6492" s="15">
        <f>'Producción diaria'!$T$3*$L$2*$M$2*$N$2*E6492*1000/'Costo de tareas'!$B$14</f>
        <v>986.3366295</v>
      </c>
      <c r="H6492" s="16">
        <f>IF(G6492 &gt; 'Costo de tareas'!$B$13, 'Costo de tareas'!$B$13, IF(G6492 &lt; 'Costo de tareas'!$B$13*0.2, 0, 'Costo de tareas'!$B$13- G6492))</f>
        <v>39.28055556</v>
      </c>
      <c r="I6492" s="17">
        <f>IF(H6492=0,'Costo de tareas'!$B$13,'Costo de tareas'!$B$13-H6492)</f>
        <v>0</v>
      </c>
      <c r="J6492" s="2"/>
      <c r="K6492" s="2"/>
      <c r="P6492" s="2"/>
    </row>
    <row r="6493">
      <c r="A6493" s="3" t="s">
        <v>8446</v>
      </c>
      <c r="B6493" s="11" t="str">
        <f t="shared" si="1"/>
        <v>20220928</v>
      </c>
      <c r="C6493" s="12">
        <f t="shared" si="2"/>
        <v>44832</v>
      </c>
      <c r="D6493" s="3" t="str">
        <f t="shared" si="3"/>
        <v>11</v>
      </c>
      <c r="E6493" s="13">
        <v>735.0</v>
      </c>
      <c r="F6493" s="14">
        <f>'Costo de tareas'!$B$15</f>
        <v>0.1964027778</v>
      </c>
      <c r="G6493" s="15">
        <f>'Producción diaria'!$T$3*$L$2*$M$2*$N$2*E6493*1000/'Costo de tareas'!$B$14</f>
        <v>1105.118022</v>
      </c>
      <c r="H6493" s="16">
        <f>IF(G6493 &gt; 'Costo de tareas'!$B$13, 'Costo de tareas'!$B$13, IF(G6493 &lt; 'Costo de tareas'!$B$13*0.2, 0, 'Costo de tareas'!$B$13- G6493))</f>
        <v>39.28055556</v>
      </c>
      <c r="I6493" s="17">
        <f>IF(H6493=0,'Costo de tareas'!$B$13,'Costo de tareas'!$B$13-H6493)</f>
        <v>0</v>
      </c>
      <c r="J6493" s="2"/>
      <c r="K6493" s="2"/>
      <c r="P6493" s="2"/>
    </row>
    <row r="6494">
      <c r="A6494" s="3" t="s">
        <v>8447</v>
      </c>
      <c r="B6494" s="11" t="str">
        <f t="shared" si="1"/>
        <v>20220928</v>
      </c>
      <c r="C6494" s="12">
        <f t="shared" si="2"/>
        <v>44832</v>
      </c>
      <c r="D6494" s="3" t="str">
        <f t="shared" si="3"/>
        <v>12</v>
      </c>
      <c r="E6494" s="13">
        <v>748.0</v>
      </c>
      <c r="F6494" s="14">
        <f>'Costo de tareas'!$B$15</f>
        <v>0.1964027778</v>
      </c>
      <c r="G6494" s="15">
        <f>'Producción diaria'!$T$3*$L$2*$M$2*$N$2*E6494*1000/'Costo de tareas'!$B$14</f>
        <v>1124.664327</v>
      </c>
      <c r="H6494" s="16">
        <f>IF(G6494 &gt; 'Costo de tareas'!$B$13, 'Costo de tareas'!$B$13, IF(G6494 &lt; 'Costo de tareas'!$B$13*0.2, 0, 'Costo de tareas'!$B$13- G6494))</f>
        <v>39.28055556</v>
      </c>
      <c r="I6494" s="17">
        <f>IF(H6494=0,'Costo de tareas'!$B$13,'Costo de tareas'!$B$13-H6494)</f>
        <v>0</v>
      </c>
      <c r="J6494" s="2"/>
      <c r="K6494" s="2"/>
      <c r="P6494" s="2"/>
    </row>
    <row r="6495">
      <c r="A6495" s="3" t="s">
        <v>8448</v>
      </c>
      <c r="B6495" s="11" t="str">
        <f t="shared" si="1"/>
        <v>20220928</v>
      </c>
      <c r="C6495" s="12">
        <f t="shared" si="2"/>
        <v>44832</v>
      </c>
      <c r="D6495" s="3" t="str">
        <f t="shared" si="3"/>
        <v>13</v>
      </c>
      <c r="E6495" s="13">
        <v>743.0</v>
      </c>
      <c r="F6495" s="14">
        <f>'Costo de tareas'!$B$15</f>
        <v>0.1964027778</v>
      </c>
      <c r="G6495" s="15">
        <f>'Producción diaria'!$T$3*$L$2*$M$2*$N$2*E6495*1000/'Costo de tareas'!$B$14</f>
        <v>1117.146518</v>
      </c>
      <c r="H6495" s="16">
        <f>IF(G6495 &gt; 'Costo de tareas'!$B$13, 'Costo de tareas'!$B$13, IF(G6495 &lt; 'Costo de tareas'!$B$13*0.2, 0, 'Costo de tareas'!$B$13- G6495))</f>
        <v>39.28055556</v>
      </c>
      <c r="I6495" s="17">
        <f>IF(H6495=0,'Costo de tareas'!$B$13,'Costo de tareas'!$B$13-H6495)</f>
        <v>0</v>
      </c>
      <c r="J6495" s="2"/>
      <c r="K6495" s="2"/>
      <c r="P6495" s="2"/>
    </row>
    <row r="6496">
      <c r="A6496" s="3" t="s">
        <v>8449</v>
      </c>
      <c r="B6496" s="11" t="str">
        <f t="shared" si="1"/>
        <v>20220928</v>
      </c>
      <c r="C6496" s="12">
        <f t="shared" si="2"/>
        <v>44832</v>
      </c>
      <c r="D6496" s="3" t="str">
        <f t="shared" si="3"/>
        <v>14</v>
      </c>
      <c r="E6496" s="13">
        <v>676.0</v>
      </c>
      <c r="F6496" s="14">
        <f>'Costo de tareas'!$B$15</f>
        <v>0.1964027778</v>
      </c>
      <c r="G6496" s="15">
        <f>'Producción diaria'!$T$3*$L$2*$M$2*$N$2*E6496*1000/'Costo de tareas'!$B$14</f>
        <v>1016.407868</v>
      </c>
      <c r="H6496" s="16">
        <f>IF(G6496 &gt; 'Costo de tareas'!$B$13, 'Costo de tareas'!$B$13, IF(G6496 &lt; 'Costo de tareas'!$B$13*0.2, 0, 'Costo de tareas'!$B$13- G6496))</f>
        <v>39.28055556</v>
      </c>
      <c r="I6496" s="17">
        <f>IF(H6496=0,'Costo de tareas'!$B$13,'Costo de tareas'!$B$13-H6496)</f>
        <v>0</v>
      </c>
      <c r="J6496" s="2"/>
      <c r="K6496" s="2"/>
      <c r="P6496" s="2"/>
    </row>
    <row r="6497">
      <c r="A6497" s="3" t="s">
        <v>8450</v>
      </c>
      <c r="B6497" s="11" t="str">
        <f t="shared" si="1"/>
        <v>20220928</v>
      </c>
      <c r="C6497" s="12">
        <f t="shared" si="2"/>
        <v>44832</v>
      </c>
      <c r="D6497" s="3" t="str">
        <f t="shared" si="3"/>
        <v>15</v>
      </c>
      <c r="E6497" s="13">
        <v>504.0</v>
      </c>
      <c r="F6497" s="14">
        <f>'Costo de tareas'!$B$15</f>
        <v>0.1964027778</v>
      </c>
      <c r="G6497" s="15">
        <f>'Producción diaria'!$T$3*$L$2*$M$2*$N$2*E6497*1000/'Costo de tareas'!$B$14</f>
        <v>757.7952153</v>
      </c>
      <c r="H6497" s="16">
        <f>IF(G6497 &gt; 'Costo de tareas'!$B$13, 'Costo de tareas'!$B$13, IF(G6497 &lt; 'Costo de tareas'!$B$13*0.2, 0, 'Costo de tareas'!$B$13- G6497))</f>
        <v>39.28055556</v>
      </c>
      <c r="I6497" s="17">
        <f>IF(H6497=0,'Costo de tareas'!$B$13,'Costo de tareas'!$B$13-H6497)</f>
        <v>0</v>
      </c>
      <c r="J6497" s="2"/>
      <c r="K6497" s="2"/>
      <c r="P6497" s="2"/>
    </row>
    <row r="6498">
      <c r="A6498" s="3" t="s">
        <v>8451</v>
      </c>
      <c r="B6498" s="11" t="str">
        <f t="shared" si="1"/>
        <v>20220928</v>
      </c>
      <c r="C6498" s="12">
        <f t="shared" si="2"/>
        <v>44832</v>
      </c>
      <c r="D6498" s="3" t="str">
        <f t="shared" si="3"/>
        <v>16</v>
      </c>
      <c r="E6498" s="13">
        <v>331.0</v>
      </c>
      <c r="F6498" s="14">
        <f>'Costo de tareas'!$B$15</f>
        <v>0.1964027778</v>
      </c>
      <c r="G6498" s="15">
        <f>'Producción diaria'!$T$3*$L$2*$M$2*$N$2*E6498*1000/'Costo de tareas'!$B$14</f>
        <v>497.6790005</v>
      </c>
      <c r="H6498" s="16">
        <f>IF(G6498 &gt; 'Costo de tareas'!$B$13, 'Costo de tareas'!$B$13, IF(G6498 &lt; 'Costo de tareas'!$B$13*0.2, 0, 'Costo de tareas'!$B$13- G6498))</f>
        <v>39.28055556</v>
      </c>
      <c r="I6498" s="17">
        <f>IF(H6498=0,'Costo de tareas'!$B$13,'Costo de tareas'!$B$13-H6498)</f>
        <v>0</v>
      </c>
      <c r="J6498" s="2"/>
      <c r="K6498" s="2"/>
      <c r="P6498" s="2"/>
    </row>
    <row r="6499">
      <c r="A6499" s="3" t="s">
        <v>8452</v>
      </c>
      <c r="B6499" s="11" t="str">
        <f t="shared" si="1"/>
        <v>20220928</v>
      </c>
      <c r="C6499" s="12">
        <f t="shared" si="2"/>
        <v>44832</v>
      </c>
      <c r="D6499" s="3" t="str">
        <f t="shared" si="3"/>
        <v>17</v>
      </c>
      <c r="E6499" s="13">
        <v>126.0</v>
      </c>
      <c r="F6499" s="14">
        <f>'Costo de tareas'!$B$15</f>
        <v>0.1964027778</v>
      </c>
      <c r="G6499" s="15">
        <f>'Producción diaria'!$T$3*$L$2*$M$2*$N$2*E6499*1000/'Costo de tareas'!$B$14</f>
        <v>189.4488038</v>
      </c>
      <c r="H6499" s="16">
        <f>IF(G6499 &gt; 'Costo de tareas'!$B$13, 'Costo de tareas'!$B$13, IF(G6499 &lt; 'Costo de tareas'!$B$13*0.2, 0, 'Costo de tareas'!$B$13- G6499))</f>
        <v>39.28055556</v>
      </c>
      <c r="I6499" s="17">
        <f>IF(H6499=0,'Costo de tareas'!$B$13,'Costo de tareas'!$B$13-H6499)</f>
        <v>0</v>
      </c>
      <c r="J6499" s="2"/>
      <c r="K6499" s="2"/>
      <c r="P6499" s="2"/>
    </row>
    <row r="6500">
      <c r="A6500" s="3" t="s">
        <v>8453</v>
      </c>
      <c r="B6500" s="11" t="str">
        <f t="shared" si="1"/>
        <v>20220928</v>
      </c>
      <c r="C6500" s="12">
        <f t="shared" si="2"/>
        <v>44832</v>
      </c>
      <c r="D6500" s="3" t="str">
        <f t="shared" si="3"/>
        <v>18</v>
      </c>
      <c r="E6500" s="13">
        <v>0.0</v>
      </c>
      <c r="F6500" s="14">
        <f>'Costo de tareas'!$B$15</f>
        <v>0.1964027778</v>
      </c>
      <c r="G6500" s="15">
        <f>'Producción diaria'!$T$3*$L$2*$M$2*$N$2*E6500*1000/'Costo de tareas'!$B$14</f>
        <v>0</v>
      </c>
      <c r="H6500" s="16">
        <f>IF(G6500 &gt; 'Costo de tareas'!$B$13, 'Costo de tareas'!$B$13, IF(G6500 &lt; 'Costo de tareas'!$B$13*0.2, 0, 'Costo de tareas'!$B$13- G6500))</f>
        <v>0</v>
      </c>
      <c r="I6500" s="17">
        <f>IF(H6500=0,'Costo de tareas'!$B$13,'Costo de tareas'!$B$13-H6500)</f>
        <v>39.28055556</v>
      </c>
      <c r="J6500" s="2"/>
      <c r="K6500" s="2"/>
      <c r="P6500" s="2"/>
    </row>
    <row r="6501">
      <c r="A6501" s="3" t="s">
        <v>8454</v>
      </c>
      <c r="B6501" s="11" t="str">
        <f t="shared" si="1"/>
        <v>20220928</v>
      </c>
      <c r="C6501" s="12">
        <f t="shared" si="2"/>
        <v>44832</v>
      </c>
      <c r="D6501" s="3" t="str">
        <f t="shared" si="3"/>
        <v>19</v>
      </c>
      <c r="E6501" s="13">
        <v>0.0</v>
      </c>
      <c r="F6501" s="14">
        <f>'Costo de tareas'!$B$15</f>
        <v>0.1964027778</v>
      </c>
      <c r="G6501" s="15">
        <f>'Producción diaria'!$T$3*$L$2*$M$2*$N$2*E6501*1000/'Costo de tareas'!$B$14</f>
        <v>0</v>
      </c>
      <c r="H6501" s="16">
        <f>IF(G6501 &gt; 'Costo de tareas'!$B$13, 'Costo de tareas'!$B$13, IF(G6501 &lt; 'Costo de tareas'!$B$13*0.2, 0, 'Costo de tareas'!$B$13- G6501))</f>
        <v>0</v>
      </c>
      <c r="I6501" s="17">
        <f>IF(H6501=0,'Costo de tareas'!$B$13,'Costo de tareas'!$B$13-H6501)</f>
        <v>39.28055556</v>
      </c>
      <c r="J6501" s="2"/>
      <c r="K6501" s="2"/>
      <c r="P6501" s="2"/>
    </row>
    <row r="6502">
      <c r="A6502" s="3" t="s">
        <v>8455</v>
      </c>
      <c r="B6502" s="11" t="str">
        <f t="shared" si="1"/>
        <v>20220928</v>
      </c>
      <c r="C6502" s="12">
        <f t="shared" si="2"/>
        <v>44832</v>
      </c>
      <c r="D6502" s="3" t="str">
        <f t="shared" si="3"/>
        <v>20</v>
      </c>
      <c r="E6502" s="13">
        <v>0.0</v>
      </c>
      <c r="F6502" s="14">
        <f>'Costo de tareas'!$B$15</f>
        <v>0.1964027778</v>
      </c>
      <c r="G6502" s="15">
        <f>'Producción diaria'!$T$3*$L$2*$M$2*$N$2*E6502*1000/'Costo de tareas'!$B$14</f>
        <v>0</v>
      </c>
      <c r="H6502" s="16">
        <f>IF(G6502 &gt; 'Costo de tareas'!$B$13, 'Costo de tareas'!$B$13, IF(G6502 &lt; 'Costo de tareas'!$B$13*0.2, 0, 'Costo de tareas'!$B$13- G6502))</f>
        <v>0</v>
      </c>
      <c r="I6502" s="17">
        <f>IF(H6502=0,'Costo de tareas'!$B$13,'Costo de tareas'!$B$13-H6502)</f>
        <v>39.28055556</v>
      </c>
      <c r="J6502" s="2"/>
      <c r="K6502" s="2"/>
      <c r="P6502" s="2"/>
    </row>
    <row r="6503">
      <c r="A6503" s="3" t="s">
        <v>8456</v>
      </c>
      <c r="B6503" s="11" t="str">
        <f t="shared" si="1"/>
        <v>20220928</v>
      </c>
      <c r="C6503" s="12">
        <f t="shared" si="2"/>
        <v>44832</v>
      </c>
      <c r="D6503" s="3" t="str">
        <f t="shared" si="3"/>
        <v>21</v>
      </c>
      <c r="E6503" s="13">
        <v>0.0</v>
      </c>
      <c r="F6503" s="14">
        <f>'Costo de tareas'!$B$15</f>
        <v>0.1964027778</v>
      </c>
      <c r="G6503" s="15">
        <f>'Producción diaria'!$T$3*$L$2*$M$2*$N$2*E6503*1000/'Costo de tareas'!$B$14</f>
        <v>0</v>
      </c>
      <c r="H6503" s="16">
        <f>IF(G6503 &gt; 'Costo de tareas'!$B$13, 'Costo de tareas'!$B$13, IF(G6503 &lt; 'Costo de tareas'!$B$13*0.2, 0, 'Costo de tareas'!$B$13- G6503))</f>
        <v>0</v>
      </c>
      <c r="I6503" s="17">
        <f>IF(H6503=0,'Costo de tareas'!$B$13,'Costo de tareas'!$B$13-H6503)</f>
        <v>39.28055556</v>
      </c>
      <c r="J6503" s="2"/>
      <c r="K6503" s="2"/>
      <c r="P6503" s="2"/>
    </row>
    <row r="6504">
      <c r="A6504" s="3" t="s">
        <v>8457</v>
      </c>
      <c r="B6504" s="11" t="str">
        <f t="shared" si="1"/>
        <v>20220928</v>
      </c>
      <c r="C6504" s="12">
        <f t="shared" si="2"/>
        <v>44832</v>
      </c>
      <c r="D6504" s="3" t="str">
        <f t="shared" si="3"/>
        <v>22</v>
      </c>
      <c r="E6504" s="13">
        <v>0.0</v>
      </c>
      <c r="F6504" s="14">
        <f>'Costo de tareas'!$B$15</f>
        <v>0.1964027778</v>
      </c>
      <c r="G6504" s="15">
        <f>'Producción diaria'!$T$3*$L$2*$M$2*$N$2*E6504*1000/'Costo de tareas'!$B$14</f>
        <v>0</v>
      </c>
      <c r="H6504" s="16">
        <f>IF(G6504 &gt; 'Costo de tareas'!$B$13, 'Costo de tareas'!$B$13, IF(G6504 &lt; 'Costo de tareas'!$B$13*0.2, 0, 'Costo de tareas'!$B$13- G6504))</f>
        <v>0</v>
      </c>
      <c r="I6504" s="17">
        <f>IF(H6504=0,'Costo de tareas'!$B$13,'Costo de tareas'!$B$13-H6504)</f>
        <v>39.28055556</v>
      </c>
      <c r="J6504" s="2"/>
      <c r="K6504" s="2"/>
      <c r="P6504" s="2"/>
    </row>
    <row r="6505">
      <c r="A6505" s="3" t="s">
        <v>8458</v>
      </c>
      <c r="B6505" s="11" t="str">
        <f t="shared" si="1"/>
        <v>20220928</v>
      </c>
      <c r="C6505" s="12">
        <f t="shared" si="2"/>
        <v>44832</v>
      </c>
      <c r="D6505" s="3" t="str">
        <f t="shared" si="3"/>
        <v>23</v>
      </c>
      <c r="E6505" s="13">
        <v>0.0</v>
      </c>
      <c r="F6505" s="14">
        <f>'Costo de tareas'!$B$15</f>
        <v>0.1964027778</v>
      </c>
      <c r="G6505" s="15">
        <f>'Producción diaria'!$T$3*$L$2*$M$2*$N$2*E6505*1000/'Costo de tareas'!$B$14</f>
        <v>0</v>
      </c>
      <c r="H6505" s="16">
        <f>IF(G6505 &gt; 'Costo de tareas'!$B$13, 'Costo de tareas'!$B$13, IF(G6505 &lt; 'Costo de tareas'!$B$13*0.2, 0, 'Costo de tareas'!$B$13- G6505))</f>
        <v>0</v>
      </c>
      <c r="I6505" s="17">
        <f>IF(H6505=0,'Costo de tareas'!$B$13,'Costo de tareas'!$B$13-H6505)</f>
        <v>39.28055556</v>
      </c>
      <c r="J6505" s="2"/>
      <c r="K6505" s="2"/>
      <c r="P6505" s="2"/>
    </row>
    <row r="6506">
      <c r="A6506" s="3" t="s">
        <v>8459</v>
      </c>
      <c r="B6506" s="11" t="str">
        <f t="shared" si="1"/>
        <v>20220929</v>
      </c>
      <c r="C6506" s="12">
        <f t="shared" si="2"/>
        <v>44833</v>
      </c>
      <c r="D6506" s="3" t="str">
        <f t="shared" si="3"/>
        <v>00</v>
      </c>
      <c r="E6506" s="13">
        <v>0.0</v>
      </c>
      <c r="F6506" s="14">
        <f>'Costo de tareas'!$B$15</f>
        <v>0.1964027778</v>
      </c>
      <c r="G6506" s="15">
        <f>'Producción diaria'!$T$3*$L$2*$M$2*$N$2*E6506*1000/'Costo de tareas'!$B$14</f>
        <v>0</v>
      </c>
      <c r="H6506" s="16">
        <f>IF(G6506 &gt; 'Costo de tareas'!$B$13, 'Costo de tareas'!$B$13, IF(G6506 &lt; 'Costo de tareas'!$B$13*0.2, 0, 'Costo de tareas'!$B$13- G6506))</f>
        <v>0</v>
      </c>
      <c r="I6506" s="17">
        <f>IF(H6506=0,'Costo de tareas'!$B$13,'Costo de tareas'!$B$13-H6506)</f>
        <v>39.28055556</v>
      </c>
      <c r="J6506" s="2"/>
      <c r="K6506" s="2"/>
      <c r="P6506" s="2"/>
    </row>
    <row r="6507">
      <c r="A6507" s="3" t="s">
        <v>8460</v>
      </c>
      <c r="B6507" s="11" t="str">
        <f t="shared" si="1"/>
        <v>20220929</v>
      </c>
      <c r="C6507" s="12">
        <f t="shared" si="2"/>
        <v>44833</v>
      </c>
      <c r="D6507" s="3" t="str">
        <f t="shared" si="3"/>
        <v>01</v>
      </c>
      <c r="E6507" s="13">
        <v>0.0</v>
      </c>
      <c r="F6507" s="14">
        <f>'Costo de tareas'!$B$15</f>
        <v>0.1964027778</v>
      </c>
      <c r="G6507" s="15">
        <f>'Producción diaria'!$T$3*$L$2*$M$2*$N$2*E6507*1000/'Costo de tareas'!$B$14</f>
        <v>0</v>
      </c>
      <c r="H6507" s="16">
        <f>IF(G6507 &gt; 'Costo de tareas'!$B$13, 'Costo de tareas'!$B$13, IF(G6507 &lt; 'Costo de tareas'!$B$13*0.2, 0, 'Costo de tareas'!$B$13- G6507))</f>
        <v>0</v>
      </c>
      <c r="I6507" s="17">
        <f>IF(H6507=0,'Costo de tareas'!$B$13,'Costo de tareas'!$B$13-H6507)</f>
        <v>39.28055556</v>
      </c>
      <c r="J6507" s="2"/>
      <c r="K6507" s="2"/>
      <c r="P6507" s="2"/>
    </row>
    <row r="6508">
      <c r="A6508" s="3" t="s">
        <v>8461</v>
      </c>
      <c r="B6508" s="11" t="str">
        <f t="shared" si="1"/>
        <v>20220929</v>
      </c>
      <c r="C6508" s="12">
        <f t="shared" si="2"/>
        <v>44833</v>
      </c>
      <c r="D6508" s="3" t="str">
        <f t="shared" si="3"/>
        <v>02</v>
      </c>
      <c r="E6508" s="13">
        <v>0.0</v>
      </c>
      <c r="F6508" s="14">
        <f>'Costo de tareas'!$B$15</f>
        <v>0.1964027778</v>
      </c>
      <c r="G6508" s="15">
        <f>'Producción diaria'!$T$3*$L$2*$M$2*$N$2*E6508*1000/'Costo de tareas'!$B$14</f>
        <v>0</v>
      </c>
      <c r="H6508" s="16">
        <f>IF(G6508 &gt; 'Costo de tareas'!$B$13, 'Costo de tareas'!$B$13, IF(G6508 &lt; 'Costo de tareas'!$B$13*0.2, 0, 'Costo de tareas'!$B$13- G6508))</f>
        <v>0</v>
      </c>
      <c r="I6508" s="17">
        <f>IF(H6508=0,'Costo de tareas'!$B$13,'Costo de tareas'!$B$13-H6508)</f>
        <v>39.28055556</v>
      </c>
      <c r="J6508" s="2"/>
      <c r="K6508" s="2"/>
      <c r="P6508" s="2"/>
    </row>
    <row r="6509">
      <c r="A6509" s="3" t="s">
        <v>8462</v>
      </c>
      <c r="B6509" s="11" t="str">
        <f t="shared" si="1"/>
        <v>20220929</v>
      </c>
      <c r="C6509" s="12">
        <f t="shared" si="2"/>
        <v>44833</v>
      </c>
      <c r="D6509" s="3" t="str">
        <f t="shared" si="3"/>
        <v>03</v>
      </c>
      <c r="E6509" s="13">
        <v>0.0</v>
      </c>
      <c r="F6509" s="14">
        <f>'Costo de tareas'!$B$15</f>
        <v>0.1964027778</v>
      </c>
      <c r="G6509" s="15">
        <f>'Producción diaria'!$T$3*$L$2*$M$2*$N$2*E6509*1000/'Costo de tareas'!$B$14</f>
        <v>0</v>
      </c>
      <c r="H6509" s="16">
        <f>IF(G6509 &gt; 'Costo de tareas'!$B$13, 'Costo de tareas'!$B$13, IF(G6509 &lt; 'Costo de tareas'!$B$13*0.2, 0, 'Costo de tareas'!$B$13- G6509))</f>
        <v>0</v>
      </c>
      <c r="I6509" s="17">
        <f>IF(H6509=0,'Costo de tareas'!$B$13,'Costo de tareas'!$B$13-H6509)</f>
        <v>39.28055556</v>
      </c>
      <c r="J6509" s="2"/>
      <c r="K6509" s="2"/>
      <c r="P6509" s="2"/>
    </row>
    <row r="6510">
      <c r="A6510" s="3" t="s">
        <v>8463</v>
      </c>
      <c r="B6510" s="11" t="str">
        <f t="shared" si="1"/>
        <v>20220929</v>
      </c>
      <c r="C6510" s="12">
        <f t="shared" si="2"/>
        <v>44833</v>
      </c>
      <c r="D6510" s="3" t="str">
        <f t="shared" si="3"/>
        <v>04</v>
      </c>
      <c r="E6510" s="13">
        <v>0.0</v>
      </c>
      <c r="F6510" s="14">
        <f>'Costo de tareas'!$B$15</f>
        <v>0.1964027778</v>
      </c>
      <c r="G6510" s="15">
        <f>'Producción diaria'!$T$3*$L$2*$M$2*$N$2*E6510*1000/'Costo de tareas'!$B$14</f>
        <v>0</v>
      </c>
      <c r="H6510" s="16">
        <f>IF(G6510 &gt; 'Costo de tareas'!$B$13, 'Costo de tareas'!$B$13, IF(G6510 &lt; 'Costo de tareas'!$B$13*0.2, 0, 'Costo de tareas'!$B$13- G6510))</f>
        <v>0</v>
      </c>
      <c r="I6510" s="17">
        <f>IF(H6510=0,'Costo de tareas'!$B$13,'Costo de tareas'!$B$13-H6510)</f>
        <v>39.28055556</v>
      </c>
      <c r="J6510" s="2"/>
      <c r="K6510" s="2"/>
      <c r="P6510" s="2"/>
    </row>
    <row r="6511">
      <c r="A6511" s="3" t="s">
        <v>8464</v>
      </c>
      <c r="B6511" s="11" t="str">
        <f t="shared" si="1"/>
        <v>20220929</v>
      </c>
      <c r="C6511" s="12">
        <f t="shared" si="2"/>
        <v>44833</v>
      </c>
      <c r="D6511" s="3" t="str">
        <f t="shared" si="3"/>
        <v>05</v>
      </c>
      <c r="E6511" s="13">
        <v>0.0</v>
      </c>
      <c r="F6511" s="14">
        <f>'Costo de tareas'!$B$15</f>
        <v>0.1964027778</v>
      </c>
      <c r="G6511" s="15">
        <f>'Producción diaria'!$T$3*$L$2*$M$2*$N$2*E6511*1000/'Costo de tareas'!$B$14</f>
        <v>0</v>
      </c>
      <c r="H6511" s="16">
        <f>IF(G6511 &gt; 'Costo de tareas'!$B$13, 'Costo de tareas'!$B$13, IF(G6511 &lt; 'Costo de tareas'!$B$13*0.2, 0, 'Costo de tareas'!$B$13- G6511))</f>
        <v>0</v>
      </c>
      <c r="I6511" s="17">
        <f>IF(H6511=0,'Costo de tareas'!$B$13,'Costo de tareas'!$B$13-H6511)</f>
        <v>39.28055556</v>
      </c>
      <c r="J6511" s="2"/>
      <c r="K6511" s="2"/>
      <c r="P6511" s="2"/>
    </row>
    <row r="6512">
      <c r="A6512" s="3" t="s">
        <v>8465</v>
      </c>
      <c r="B6512" s="11" t="str">
        <f t="shared" si="1"/>
        <v>20220929</v>
      </c>
      <c r="C6512" s="12">
        <f t="shared" si="2"/>
        <v>44833</v>
      </c>
      <c r="D6512" s="3" t="str">
        <f t="shared" si="3"/>
        <v>06</v>
      </c>
      <c r="E6512" s="13">
        <v>0.0</v>
      </c>
      <c r="F6512" s="14">
        <f>'Costo de tareas'!$B$15</f>
        <v>0.1964027778</v>
      </c>
      <c r="G6512" s="15">
        <f>'Producción diaria'!$T$3*$L$2*$M$2*$N$2*E6512*1000/'Costo de tareas'!$B$14</f>
        <v>0</v>
      </c>
      <c r="H6512" s="16">
        <f>IF(G6512 &gt; 'Costo de tareas'!$B$13, 'Costo de tareas'!$B$13, IF(G6512 &lt; 'Costo de tareas'!$B$13*0.2, 0, 'Costo de tareas'!$B$13- G6512))</f>
        <v>0</v>
      </c>
      <c r="I6512" s="17">
        <f>IF(H6512=0,'Costo de tareas'!$B$13,'Costo de tareas'!$B$13-H6512)</f>
        <v>39.28055556</v>
      </c>
      <c r="J6512" s="2"/>
      <c r="K6512" s="2"/>
      <c r="P6512" s="2"/>
    </row>
    <row r="6513">
      <c r="A6513" s="3" t="s">
        <v>8466</v>
      </c>
      <c r="B6513" s="11" t="str">
        <f t="shared" si="1"/>
        <v>20220929</v>
      </c>
      <c r="C6513" s="12">
        <f t="shared" si="2"/>
        <v>44833</v>
      </c>
      <c r="D6513" s="3" t="str">
        <f t="shared" si="3"/>
        <v>07</v>
      </c>
      <c r="E6513" s="13">
        <v>104.0</v>
      </c>
      <c r="F6513" s="14">
        <f>'Costo de tareas'!$B$15</f>
        <v>0.1964027778</v>
      </c>
      <c r="G6513" s="15">
        <f>'Producción diaria'!$T$3*$L$2*$M$2*$N$2*E6513*1000/'Costo de tareas'!$B$14</f>
        <v>156.3704413</v>
      </c>
      <c r="H6513" s="16">
        <f>IF(G6513 &gt; 'Costo de tareas'!$B$13, 'Costo de tareas'!$B$13, IF(G6513 &lt; 'Costo de tareas'!$B$13*0.2, 0, 'Costo de tareas'!$B$13- G6513))</f>
        <v>39.28055556</v>
      </c>
      <c r="I6513" s="17">
        <f>IF(H6513=0,'Costo de tareas'!$B$13,'Costo de tareas'!$B$13-H6513)</f>
        <v>0</v>
      </c>
      <c r="J6513" s="2"/>
      <c r="K6513" s="2"/>
      <c r="P6513" s="2"/>
    </row>
    <row r="6514">
      <c r="A6514" s="3" t="s">
        <v>8467</v>
      </c>
      <c r="B6514" s="11" t="str">
        <f t="shared" si="1"/>
        <v>20220929</v>
      </c>
      <c r="C6514" s="12">
        <f t="shared" si="2"/>
        <v>44833</v>
      </c>
      <c r="D6514" s="3" t="str">
        <f t="shared" si="3"/>
        <v>08</v>
      </c>
      <c r="E6514" s="13">
        <v>204.0</v>
      </c>
      <c r="F6514" s="14">
        <f>'Costo de tareas'!$B$15</f>
        <v>0.1964027778</v>
      </c>
      <c r="G6514" s="15">
        <f>'Producción diaria'!$T$3*$L$2*$M$2*$N$2*E6514*1000/'Costo de tareas'!$B$14</f>
        <v>306.7266348</v>
      </c>
      <c r="H6514" s="16">
        <f>IF(G6514 &gt; 'Costo de tareas'!$B$13, 'Costo de tareas'!$B$13, IF(G6514 &lt; 'Costo de tareas'!$B$13*0.2, 0, 'Costo de tareas'!$B$13- G6514))</f>
        <v>39.28055556</v>
      </c>
      <c r="I6514" s="17">
        <f>IF(H6514=0,'Costo de tareas'!$B$13,'Costo de tareas'!$B$13-H6514)</f>
        <v>0</v>
      </c>
      <c r="J6514" s="2"/>
      <c r="K6514" s="2"/>
      <c r="P6514" s="2"/>
    </row>
    <row r="6515">
      <c r="A6515" s="3" t="s">
        <v>8468</v>
      </c>
      <c r="B6515" s="11" t="str">
        <f t="shared" si="1"/>
        <v>20220929</v>
      </c>
      <c r="C6515" s="12">
        <f t="shared" si="2"/>
        <v>44833</v>
      </c>
      <c r="D6515" s="3" t="str">
        <f t="shared" si="3"/>
        <v>09</v>
      </c>
      <c r="E6515" s="13">
        <v>453.0</v>
      </c>
      <c r="F6515" s="14">
        <f>'Costo de tareas'!$B$15</f>
        <v>0.1964027778</v>
      </c>
      <c r="G6515" s="15">
        <f>'Producción diaria'!$T$3*$L$2*$M$2*$N$2*E6515*1000/'Costo de tareas'!$B$14</f>
        <v>681.1135566</v>
      </c>
      <c r="H6515" s="16">
        <f>IF(G6515 &gt; 'Costo de tareas'!$B$13, 'Costo de tareas'!$B$13, IF(G6515 &lt; 'Costo de tareas'!$B$13*0.2, 0, 'Costo de tareas'!$B$13- G6515))</f>
        <v>39.28055556</v>
      </c>
      <c r="I6515" s="17">
        <f>IF(H6515=0,'Costo de tareas'!$B$13,'Costo de tareas'!$B$13-H6515)</f>
        <v>0</v>
      </c>
      <c r="J6515" s="2"/>
      <c r="K6515" s="2"/>
      <c r="P6515" s="2"/>
    </row>
    <row r="6516">
      <c r="A6516" s="3" t="s">
        <v>8469</v>
      </c>
      <c r="B6516" s="11" t="str">
        <f t="shared" si="1"/>
        <v>20220929</v>
      </c>
      <c r="C6516" s="12">
        <f t="shared" si="2"/>
        <v>44833</v>
      </c>
      <c r="D6516" s="3" t="str">
        <f t="shared" si="3"/>
        <v>10</v>
      </c>
      <c r="E6516" s="13">
        <v>619.0</v>
      </c>
      <c r="F6516" s="14">
        <f>'Costo de tareas'!$B$15</f>
        <v>0.1964027778</v>
      </c>
      <c r="G6516" s="15">
        <f>'Producción diaria'!$T$3*$L$2*$M$2*$N$2*E6516*1000/'Costo de tareas'!$B$14</f>
        <v>930.7048379</v>
      </c>
      <c r="H6516" s="16">
        <f>IF(G6516 &gt; 'Costo de tareas'!$B$13, 'Costo de tareas'!$B$13, IF(G6516 &lt; 'Costo de tareas'!$B$13*0.2, 0, 'Costo de tareas'!$B$13- G6516))</f>
        <v>39.28055556</v>
      </c>
      <c r="I6516" s="17">
        <f>IF(H6516=0,'Costo de tareas'!$B$13,'Costo de tareas'!$B$13-H6516)</f>
        <v>0</v>
      </c>
      <c r="J6516" s="2"/>
      <c r="K6516" s="2"/>
      <c r="P6516" s="2"/>
    </row>
    <row r="6517">
      <c r="A6517" s="3" t="s">
        <v>8470</v>
      </c>
      <c r="B6517" s="11" t="str">
        <f t="shared" si="1"/>
        <v>20220929</v>
      </c>
      <c r="C6517" s="12">
        <f t="shared" si="2"/>
        <v>44833</v>
      </c>
      <c r="D6517" s="3" t="str">
        <f t="shared" si="3"/>
        <v>11</v>
      </c>
      <c r="E6517" s="13">
        <v>735.0</v>
      </c>
      <c r="F6517" s="14">
        <f>'Costo de tareas'!$B$15</f>
        <v>0.1964027778</v>
      </c>
      <c r="G6517" s="15">
        <f>'Producción diaria'!$T$3*$L$2*$M$2*$N$2*E6517*1000/'Costo de tareas'!$B$14</f>
        <v>1105.118022</v>
      </c>
      <c r="H6517" s="16">
        <f>IF(G6517 &gt; 'Costo de tareas'!$B$13, 'Costo de tareas'!$B$13, IF(G6517 &lt; 'Costo de tareas'!$B$13*0.2, 0, 'Costo de tareas'!$B$13- G6517))</f>
        <v>39.28055556</v>
      </c>
      <c r="I6517" s="17">
        <f>IF(H6517=0,'Costo de tareas'!$B$13,'Costo de tareas'!$B$13-H6517)</f>
        <v>0</v>
      </c>
      <c r="J6517" s="2"/>
      <c r="K6517" s="2"/>
      <c r="P6517" s="2"/>
    </row>
    <row r="6518">
      <c r="A6518" s="3" t="s">
        <v>8471</v>
      </c>
      <c r="B6518" s="11" t="str">
        <f t="shared" si="1"/>
        <v>20220929</v>
      </c>
      <c r="C6518" s="12">
        <f t="shared" si="2"/>
        <v>44833</v>
      </c>
      <c r="D6518" s="3" t="str">
        <f t="shared" si="3"/>
        <v>12</v>
      </c>
      <c r="E6518" s="13">
        <v>749.0</v>
      </c>
      <c r="F6518" s="14">
        <f>'Costo de tareas'!$B$15</f>
        <v>0.1964027778</v>
      </c>
      <c r="G6518" s="15">
        <f>'Producción diaria'!$T$3*$L$2*$M$2*$N$2*E6518*1000/'Costo de tareas'!$B$14</f>
        <v>1126.167889</v>
      </c>
      <c r="H6518" s="16">
        <f>IF(G6518 &gt; 'Costo de tareas'!$B$13, 'Costo de tareas'!$B$13, IF(G6518 &lt; 'Costo de tareas'!$B$13*0.2, 0, 'Costo de tareas'!$B$13- G6518))</f>
        <v>39.28055556</v>
      </c>
      <c r="I6518" s="17">
        <f>IF(H6518=0,'Costo de tareas'!$B$13,'Costo de tareas'!$B$13-H6518)</f>
        <v>0</v>
      </c>
      <c r="J6518" s="2"/>
      <c r="K6518" s="2"/>
      <c r="P6518" s="2"/>
    </row>
    <row r="6519">
      <c r="A6519" s="3" t="s">
        <v>8472</v>
      </c>
      <c r="B6519" s="11" t="str">
        <f t="shared" si="1"/>
        <v>20220929</v>
      </c>
      <c r="C6519" s="12">
        <f t="shared" si="2"/>
        <v>44833</v>
      </c>
      <c r="D6519" s="3" t="str">
        <f t="shared" si="3"/>
        <v>13</v>
      </c>
      <c r="E6519" s="13">
        <v>277.0</v>
      </c>
      <c r="F6519" s="14">
        <f>'Costo de tareas'!$B$15</f>
        <v>0.1964027778</v>
      </c>
      <c r="G6519" s="15">
        <f>'Producción diaria'!$T$3*$L$2*$M$2*$N$2*E6519*1000/'Costo de tareas'!$B$14</f>
        <v>416.486656</v>
      </c>
      <c r="H6519" s="16">
        <f>IF(G6519 &gt; 'Costo de tareas'!$B$13, 'Costo de tareas'!$B$13, IF(G6519 &lt; 'Costo de tareas'!$B$13*0.2, 0, 'Costo de tareas'!$B$13- G6519))</f>
        <v>39.28055556</v>
      </c>
      <c r="I6519" s="17">
        <f>IF(H6519=0,'Costo de tareas'!$B$13,'Costo de tareas'!$B$13-H6519)</f>
        <v>0</v>
      </c>
      <c r="J6519" s="2"/>
      <c r="K6519" s="2"/>
      <c r="P6519" s="2"/>
    </row>
    <row r="6520">
      <c r="A6520" s="3" t="s">
        <v>8473</v>
      </c>
      <c r="B6520" s="11" t="str">
        <f t="shared" si="1"/>
        <v>20220929</v>
      </c>
      <c r="C6520" s="12">
        <f t="shared" si="2"/>
        <v>44833</v>
      </c>
      <c r="D6520" s="3" t="str">
        <f t="shared" si="3"/>
        <v>14</v>
      </c>
      <c r="E6520" s="13">
        <v>168.0</v>
      </c>
      <c r="F6520" s="14">
        <f>'Costo de tareas'!$B$15</f>
        <v>0.1964027778</v>
      </c>
      <c r="G6520" s="15">
        <f>'Producción diaria'!$T$3*$L$2*$M$2*$N$2*E6520*1000/'Costo de tareas'!$B$14</f>
        <v>252.5984051</v>
      </c>
      <c r="H6520" s="16">
        <f>IF(G6520 &gt; 'Costo de tareas'!$B$13, 'Costo de tareas'!$B$13, IF(G6520 &lt; 'Costo de tareas'!$B$13*0.2, 0, 'Costo de tareas'!$B$13- G6520))</f>
        <v>39.28055556</v>
      </c>
      <c r="I6520" s="17">
        <f>IF(H6520=0,'Costo de tareas'!$B$13,'Costo de tareas'!$B$13-H6520)</f>
        <v>0</v>
      </c>
      <c r="J6520" s="2"/>
      <c r="K6520" s="2"/>
      <c r="P6520" s="2"/>
    </row>
    <row r="6521">
      <c r="A6521" s="3" t="s">
        <v>8474</v>
      </c>
      <c r="B6521" s="11" t="str">
        <f t="shared" si="1"/>
        <v>20220929</v>
      </c>
      <c r="C6521" s="12">
        <f t="shared" si="2"/>
        <v>44833</v>
      </c>
      <c r="D6521" s="3" t="str">
        <f t="shared" si="3"/>
        <v>15</v>
      </c>
      <c r="E6521" s="13">
        <v>188.0</v>
      </c>
      <c r="F6521" s="14">
        <f>'Costo de tareas'!$B$15</f>
        <v>0.1964027778</v>
      </c>
      <c r="G6521" s="15">
        <f>'Producción diaria'!$T$3*$L$2*$M$2*$N$2*E6521*1000/'Costo de tareas'!$B$14</f>
        <v>282.6696438</v>
      </c>
      <c r="H6521" s="16">
        <f>IF(G6521 &gt; 'Costo de tareas'!$B$13, 'Costo de tareas'!$B$13, IF(G6521 &lt; 'Costo de tareas'!$B$13*0.2, 0, 'Costo de tareas'!$B$13- G6521))</f>
        <v>39.28055556</v>
      </c>
      <c r="I6521" s="17">
        <f>IF(H6521=0,'Costo de tareas'!$B$13,'Costo de tareas'!$B$13-H6521)</f>
        <v>0</v>
      </c>
      <c r="J6521" s="2"/>
      <c r="K6521" s="2"/>
      <c r="P6521" s="2"/>
    </row>
    <row r="6522">
      <c r="A6522" s="3" t="s">
        <v>8475</v>
      </c>
      <c r="B6522" s="11" t="str">
        <f t="shared" si="1"/>
        <v>20220929</v>
      </c>
      <c r="C6522" s="12">
        <f t="shared" si="2"/>
        <v>44833</v>
      </c>
      <c r="D6522" s="3" t="str">
        <f t="shared" si="3"/>
        <v>16</v>
      </c>
      <c r="E6522" s="13">
        <v>93.0</v>
      </c>
      <c r="F6522" s="14">
        <f>'Costo de tareas'!$B$15</f>
        <v>0.1964027778</v>
      </c>
      <c r="G6522" s="15">
        <f>'Producción diaria'!$T$3*$L$2*$M$2*$N$2*E6522*1000/'Costo de tareas'!$B$14</f>
        <v>139.83126</v>
      </c>
      <c r="H6522" s="16">
        <f>IF(G6522 &gt; 'Costo de tareas'!$B$13, 'Costo de tareas'!$B$13, IF(G6522 &lt; 'Costo de tareas'!$B$13*0.2, 0, 'Costo de tareas'!$B$13- G6522))</f>
        <v>39.28055556</v>
      </c>
      <c r="I6522" s="17">
        <f>IF(H6522=0,'Costo de tareas'!$B$13,'Costo de tareas'!$B$13-H6522)</f>
        <v>0</v>
      </c>
      <c r="J6522" s="2"/>
      <c r="K6522" s="2"/>
      <c r="P6522" s="2"/>
    </row>
    <row r="6523">
      <c r="A6523" s="3" t="s">
        <v>8476</v>
      </c>
      <c r="B6523" s="11" t="str">
        <f t="shared" si="1"/>
        <v>20220929</v>
      </c>
      <c r="C6523" s="12">
        <f t="shared" si="2"/>
        <v>44833</v>
      </c>
      <c r="D6523" s="3" t="str">
        <f t="shared" si="3"/>
        <v>17</v>
      </c>
      <c r="E6523" s="13">
        <v>12.0</v>
      </c>
      <c r="F6523" s="14">
        <f>'Costo de tareas'!$B$15</f>
        <v>0.1964027778</v>
      </c>
      <c r="G6523" s="15">
        <f>'Producción diaria'!$T$3*$L$2*$M$2*$N$2*E6523*1000/'Costo de tareas'!$B$14</f>
        <v>18.04274322</v>
      </c>
      <c r="H6523" s="16">
        <f>IF(G6523 &gt; 'Costo de tareas'!$B$13, 'Costo de tareas'!$B$13, IF(G6523 &lt; 'Costo de tareas'!$B$13*0.2, 0, 'Costo de tareas'!$B$13- G6523))</f>
        <v>21.23781233</v>
      </c>
      <c r="I6523" s="17">
        <f>IF(H6523=0,'Costo de tareas'!$B$13,'Costo de tareas'!$B$13-H6523)</f>
        <v>18.04274322</v>
      </c>
      <c r="J6523" s="2"/>
      <c r="K6523" s="2"/>
      <c r="P6523" s="2"/>
    </row>
    <row r="6524">
      <c r="A6524" s="3" t="s">
        <v>8477</v>
      </c>
      <c r="B6524" s="11" t="str">
        <f t="shared" si="1"/>
        <v>20220929</v>
      </c>
      <c r="C6524" s="12">
        <f t="shared" si="2"/>
        <v>44833</v>
      </c>
      <c r="D6524" s="3" t="str">
        <f t="shared" si="3"/>
        <v>18</v>
      </c>
      <c r="E6524" s="13">
        <v>0.0</v>
      </c>
      <c r="F6524" s="14">
        <f>'Costo de tareas'!$B$15</f>
        <v>0.1964027778</v>
      </c>
      <c r="G6524" s="15">
        <f>'Producción diaria'!$T$3*$L$2*$M$2*$N$2*E6524*1000/'Costo de tareas'!$B$14</f>
        <v>0</v>
      </c>
      <c r="H6524" s="16">
        <f>IF(G6524 &gt; 'Costo de tareas'!$B$13, 'Costo de tareas'!$B$13, IF(G6524 &lt; 'Costo de tareas'!$B$13*0.2, 0, 'Costo de tareas'!$B$13- G6524))</f>
        <v>0</v>
      </c>
      <c r="I6524" s="17">
        <f>IF(H6524=0,'Costo de tareas'!$B$13,'Costo de tareas'!$B$13-H6524)</f>
        <v>39.28055556</v>
      </c>
      <c r="J6524" s="2"/>
      <c r="K6524" s="2"/>
      <c r="P6524" s="2"/>
    </row>
    <row r="6525">
      <c r="A6525" s="3" t="s">
        <v>8478</v>
      </c>
      <c r="B6525" s="11" t="str">
        <f t="shared" si="1"/>
        <v>20220929</v>
      </c>
      <c r="C6525" s="12">
        <f t="shared" si="2"/>
        <v>44833</v>
      </c>
      <c r="D6525" s="3" t="str">
        <f t="shared" si="3"/>
        <v>19</v>
      </c>
      <c r="E6525" s="13">
        <v>0.0</v>
      </c>
      <c r="F6525" s="14">
        <f>'Costo de tareas'!$B$15</f>
        <v>0.1964027778</v>
      </c>
      <c r="G6525" s="15">
        <f>'Producción diaria'!$T$3*$L$2*$M$2*$N$2*E6525*1000/'Costo de tareas'!$B$14</f>
        <v>0</v>
      </c>
      <c r="H6525" s="16">
        <f>IF(G6525 &gt; 'Costo de tareas'!$B$13, 'Costo de tareas'!$B$13, IF(G6525 &lt; 'Costo de tareas'!$B$13*0.2, 0, 'Costo de tareas'!$B$13- G6525))</f>
        <v>0</v>
      </c>
      <c r="I6525" s="17">
        <f>IF(H6525=0,'Costo de tareas'!$B$13,'Costo de tareas'!$B$13-H6525)</f>
        <v>39.28055556</v>
      </c>
      <c r="J6525" s="2"/>
      <c r="K6525" s="2"/>
      <c r="P6525" s="2"/>
    </row>
    <row r="6526">
      <c r="A6526" s="3" t="s">
        <v>8479</v>
      </c>
      <c r="B6526" s="11" t="str">
        <f t="shared" si="1"/>
        <v>20220929</v>
      </c>
      <c r="C6526" s="12">
        <f t="shared" si="2"/>
        <v>44833</v>
      </c>
      <c r="D6526" s="3" t="str">
        <f t="shared" si="3"/>
        <v>20</v>
      </c>
      <c r="E6526" s="13">
        <v>0.0</v>
      </c>
      <c r="F6526" s="14">
        <f>'Costo de tareas'!$B$15</f>
        <v>0.1964027778</v>
      </c>
      <c r="G6526" s="15">
        <f>'Producción diaria'!$T$3*$L$2*$M$2*$N$2*E6526*1000/'Costo de tareas'!$B$14</f>
        <v>0</v>
      </c>
      <c r="H6526" s="16">
        <f>IF(G6526 &gt; 'Costo de tareas'!$B$13, 'Costo de tareas'!$B$13, IF(G6526 &lt; 'Costo de tareas'!$B$13*0.2, 0, 'Costo de tareas'!$B$13- G6526))</f>
        <v>0</v>
      </c>
      <c r="I6526" s="17">
        <f>IF(H6526=0,'Costo de tareas'!$B$13,'Costo de tareas'!$B$13-H6526)</f>
        <v>39.28055556</v>
      </c>
      <c r="J6526" s="2"/>
      <c r="K6526" s="2"/>
      <c r="P6526" s="2"/>
    </row>
    <row r="6527">
      <c r="A6527" s="3" t="s">
        <v>8480</v>
      </c>
      <c r="B6527" s="11" t="str">
        <f t="shared" si="1"/>
        <v>20220929</v>
      </c>
      <c r="C6527" s="12">
        <f t="shared" si="2"/>
        <v>44833</v>
      </c>
      <c r="D6527" s="3" t="str">
        <f t="shared" si="3"/>
        <v>21</v>
      </c>
      <c r="E6527" s="13">
        <v>0.0</v>
      </c>
      <c r="F6527" s="14">
        <f>'Costo de tareas'!$B$15</f>
        <v>0.1964027778</v>
      </c>
      <c r="G6527" s="15">
        <f>'Producción diaria'!$T$3*$L$2*$M$2*$N$2*E6527*1000/'Costo de tareas'!$B$14</f>
        <v>0</v>
      </c>
      <c r="H6527" s="16">
        <f>IF(G6527 &gt; 'Costo de tareas'!$B$13, 'Costo de tareas'!$B$13, IF(G6527 &lt; 'Costo de tareas'!$B$13*0.2, 0, 'Costo de tareas'!$B$13- G6527))</f>
        <v>0</v>
      </c>
      <c r="I6527" s="17">
        <f>IF(H6527=0,'Costo de tareas'!$B$13,'Costo de tareas'!$B$13-H6527)</f>
        <v>39.28055556</v>
      </c>
      <c r="J6527" s="2"/>
      <c r="K6527" s="2"/>
      <c r="P6527" s="2"/>
    </row>
    <row r="6528">
      <c r="A6528" s="3" t="s">
        <v>8481</v>
      </c>
      <c r="B6528" s="11" t="str">
        <f t="shared" si="1"/>
        <v>20220929</v>
      </c>
      <c r="C6528" s="12">
        <f t="shared" si="2"/>
        <v>44833</v>
      </c>
      <c r="D6528" s="3" t="str">
        <f t="shared" si="3"/>
        <v>22</v>
      </c>
      <c r="E6528" s="13">
        <v>0.0</v>
      </c>
      <c r="F6528" s="14">
        <f>'Costo de tareas'!$B$15</f>
        <v>0.1964027778</v>
      </c>
      <c r="G6528" s="15">
        <f>'Producción diaria'!$T$3*$L$2*$M$2*$N$2*E6528*1000/'Costo de tareas'!$B$14</f>
        <v>0</v>
      </c>
      <c r="H6528" s="16">
        <f>IF(G6528 &gt; 'Costo de tareas'!$B$13, 'Costo de tareas'!$B$13, IF(G6528 &lt; 'Costo de tareas'!$B$13*0.2, 0, 'Costo de tareas'!$B$13- G6528))</f>
        <v>0</v>
      </c>
      <c r="I6528" s="17">
        <f>IF(H6528=0,'Costo de tareas'!$B$13,'Costo de tareas'!$B$13-H6528)</f>
        <v>39.28055556</v>
      </c>
      <c r="J6528" s="2"/>
      <c r="K6528" s="2"/>
      <c r="P6528" s="2"/>
    </row>
    <row r="6529">
      <c r="A6529" s="3" t="s">
        <v>8482</v>
      </c>
      <c r="B6529" s="11" t="str">
        <f t="shared" si="1"/>
        <v>20220929</v>
      </c>
      <c r="C6529" s="12">
        <f t="shared" si="2"/>
        <v>44833</v>
      </c>
      <c r="D6529" s="3" t="str">
        <f t="shared" si="3"/>
        <v>23</v>
      </c>
      <c r="E6529" s="13">
        <v>0.0</v>
      </c>
      <c r="F6529" s="14">
        <f>'Costo de tareas'!$B$15</f>
        <v>0.1964027778</v>
      </c>
      <c r="G6529" s="15">
        <f>'Producción diaria'!$T$3*$L$2*$M$2*$N$2*E6529*1000/'Costo de tareas'!$B$14</f>
        <v>0</v>
      </c>
      <c r="H6529" s="16">
        <f>IF(G6529 &gt; 'Costo de tareas'!$B$13, 'Costo de tareas'!$B$13, IF(G6529 &lt; 'Costo de tareas'!$B$13*0.2, 0, 'Costo de tareas'!$B$13- G6529))</f>
        <v>0</v>
      </c>
      <c r="I6529" s="17">
        <f>IF(H6529=0,'Costo de tareas'!$B$13,'Costo de tareas'!$B$13-H6529)</f>
        <v>39.28055556</v>
      </c>
      <c r="J6529" s="2"/>
      <c r="K6529" s="2"/>
      <c r="P6529" s="2"/>
    </row>
    <row r="6530">
      <c r="A6530" s="3" t="s">
        <v>8483</v>
      </c>
      <c r="B6530" s="11" t="str">
        <f t="shared" si="1"/>
        <v>20220930</v>
      </c>
      <c r="C6530" s="12">
        <f t="shared" si="2"/>
        <v>44834</v>
      </c>
      <c r="D6530" s="3" t="str">
        <f t="shared" si="3"/>
        <v>00</v>
      </c>
      <c r="E6530" s="13">
        <v>0.0</v>
      </c>
      <c r="F6530" s="14">
        <f>'Costo de tareas'!$B$15</f>
        <v>0.1964027778</v>
      </c>
      <c r="G6530" s="15">
        <f>'Producción diaria'!$T$3*$L$2*$M$2*$N$2*E6530*1000/'Costo de tareas'!$B$14</f>
        <v>0</v>
      </c>
      <c r="H6530" s="16">
        <f>IF(G6530 &gt; 'Costo de tareas'!$B$13, 'Costo de tareas'!$B$13, IF(G6530 &lt; 'Costo de tareas'!$B$13*0.2, 0, 'Costo de tareas'!$B$13- G6530))</f>
        <v>0</v>
      </c>
      <c r="I6530" s="17">
        <f>IF(H6530=0,'Costo de tareas'!$B$13,'Costo de tareas'!$B$13-H6530)</f>
        <v>39.28055556</v>
      </c>
      <c r="J6530" s="2"/>
      <c r="K6530" s="2"/>
      <c r="P6530" s="2"/>
    </row>
    <row r="6531">
      <c r="A6531" s="3" t="s">
        <v>8484</v>
      </c>
      <c r="B6531" s="11" t="str">
        <f t="shared" si="1"/>
        <v>20220930</v>
      </c>
      <c r="C6531" s="12">
        <f t="shared" si="2"/>
        <v>44834</v>
      </c>
      <c r="D6531" s="3" t="str">
        <f t="shared" si="3"/>
        <v>01</v>
      </c>
      <c r="E6531" s="13">
        <v>0.0</v>
      </c>
      <c r="F6531" s="14">
        <f>'Costo de tareas'!$B$15</f>
        <v>0.1964027778</v>
      </c>
      <c r="G6531" s="15">
        <f>'Producción diaria'!$T$3*$L$2*$M$2*$N$2*E6531*1000/'Costo de tareas'!$B$14</f>
        <v>0</v>
      </c>
      <c r="H6531" s="16">
        <f>IF(G6531 &gt; 'Costo de tareas'!$B$13, 'Costo de tareas'!$B$13, IF(G6531 &lt; 'Costo de tareas'!$B$13*0.2, 0, 'Costo de tareas'!$B$13- G6531))</f>
        <v>0</v>
      </c>
      <c r="I6531" s="17">
        <f>IF(H6531=0,'Costo de tareas'!$B$13,'Costo de tareas'!$B$13-H6531)</f>
        <v>39.28055556</v>
      </c>
      <c r="J6531" s="2"/>
      <c r="K6531" s="2"/>
      <c r="P6531" s="2"/>
    </row>
    <row r="6532">
      <c r="A6532" s="3" t="s">
        <v>8485</v>
      </c>
      <c r="B6532" s="11" t="str">
        <f t="shared" si="1"/>
        <v>20220930</v>
      </c>
      <c r="C6532" s="12">
        <f t="shared" si="2"/>
        <v>44834</v>
      </c>
      <c r="D6532" s="3" t="str">
        <f t="shared" si="3"/>
        <v>02</v>
      </c>
      <c r="E6532" s="13">
        <v>0.0</v>
      </c>
      <c r="F6532" s="14">
        <f>'Costo de tareas'!$B$15</f>
        <v>0.1964027778</v>
      </c>
      <c r="G6532" s="15">
        <f>'Producción diaria'!$T$3*$L$2*$M$2*$N$2*E6532*1000/'Costo de tareas'!$B$14</f>
        <v>0</v>
      </c>
      <c r="H6532" s="16">
        <f>IF(G6532 &gt; 'Costo de tareas'!$B$13, 'Costo de tareas'!$B$13, IF(G6532 &lt; 'Costo de tareas'!$B$13*0.2, 0, 'Costo de tareas'!$B$13- G6532))</f>
        <v>0</v>
      </c>
      <c r="I6532" s="17">
        <f>IF(H6532=0,'Costo de tareas'!$B$13,'Costo de tareas'!$B$13-H6532)</f>
        <v>39.28055556</v>
      </c>
      <c r="J6532" s="2"/>
      <c r="K6532" s="2"/>
      <c r="P6532" s="2"/>
    </row>
    <row r="6533">
      <c r="A6533" s="3" t="s">
        <v>8486</v>
      </c>
      <c r="B6533" s="11" t="str">
        <f t="shared" si="1"/>
        <v>20220930</v>
      </c>
      <c r="C6533" s="12">
        <f t="shared" si="2"/>
        <v>44834</v>
      </c>
      <c r="D6533" s="3" t="str">
        <f t="shared" si="3"/>
        <v>03</v>
      </c>
      <c r="E6533" s="13">
        <v>0.0</v>
      </c>
      <c r="F6533" s="14">
        <f>'Costo de tareas'!$B$15</f>
        <v>0.1964027778</v>
      </c>
      <c r="G6533" s="15">
        <f>'Producción diaria'!$T$3*$L$2*$M$2*$N$2*E6533*1000/'Costo de tareas'!$B$14</f>
        <v>0</v>
      </c>
      <c r="H6533" s="16">
        <f>IF(G6533 &gt; 'Costo de tareas'!$B$13, 'Costo de tareas'!$B$13, IF(G6533 &lt; 'Costo de tareas'!$B$13*0.2, 0, 'Costo de tareas'!$B$13- G6533))</f>
        <v>0</v>
      </c>
      <c r="I6533" s="17">
        <f>IF(H6533=0,'Costo de tareas'!$B$13,'Costo de tareas'!$B$13-H6533)</f>
        <v>39.28055556</v>
      </c>
      <c r="J6533" s="2"/>
      <c r="K6533" s="2"/>
      <c r="P6533" s="2"/>
    </row>
    <row r="6534">
      <c r="A6534" s="3" t="s">
        <v>8487</v>
      </c>
      <c r="B6534" s="11" t="str">
        <f t="shared" si="1"/>
        <v>20220930</v>
      </c>
      <c r="C6534" s="12">
        <f t="shared" si="2"/>
        <v>44834</v>
      </c>
      <c r="D6534" s="3" t="str">
        <f t="shared" si="3"/>
        <v>04</v>
      </c>
      <c r="E6534" s="13">
        <v>0.0</v>
      </c>
      <c r="F6534" s="14">
        <f>'Costo de tareas'!$B$15</f>
        <v>0.1964027778</v>
      </c>
      <c r="G6534" s="15">
        <f>'Producción diaria'!$T$3*$L$2*$M$2*$N$2*E6534*1000/'Costo de tareas'!$B$14</f>
        <v>0</v>
      </c>
      <c r="H6534" s="16">
        <f>IF(G6534 &gt; 'Costo de tareas'!$B$13, 'Costo de tareas'!$B$13, IF(G6534 &lt; 'Costo de tareas'!$B$13*0.2, 0, 'Costo de tareas'!$B$13- G6534))</f>
        <v>0</v>
      </c>
      <c r="I6534" s="17">
        <f>IF(H6534=0,'Costo de tareas'!$B$13,'Costo de tareas'!$B$13-H6534)</f>
        <v>39.28055556</v>
      </c>
      <c r="J6534" s="2"/>
      <c r="K6534" s="2"/>
      <c r="P6534" s="2"/>
    </row>
    <row r="6535">
      <c r="A6535" s="3" t="s">
        <v>8488</v>
      </c>
      <c r="B6535" s="11" t="str">
        <f t="shared" si="1"/>
        <v>20220930</v>
      </c>
      <c r="C6535" s="12">
        <f t="shared" si="2"/>
        <v>44834</v>
      </c>
      <c r="D6535" s="3" t="str">
        <f t="shared" si="3"/>
        <v>05</v>
      </c>
      <c r="E6535" s="13">
        <v>0.0</v>
      </c>
      <c r="F6535" s="14">
        <f>'Costo de tareas'!$B$15</f>
        <v>0.1964027778</v>
      </c>
      <c r="G6535" s="15">
        <f>'Producción diaria'!$T$3*$L$2*$M$2*$N$2*E6535*1000/'Costo de tareas'!$B$14</f>
        <v>0</v>
      </c>
      <c r="H6535" s="16">
        <f>IF(G6535 &gt; 'Costo de tareas'!$B$13, 'Costo de tareas'!$B$13, IF(G6535 &lt; 'Costo de tareas'!$B$13*0.2, 0, 'Costo de tareas'!$B$13- G6535))</f>
        <v>0</v>
      </c>
      <c r="I6535" s="17">
        <f>IF(H6535=0,'Costo de tareas'!$B$13,'Costo de tareas'!$B$13-H6535)</f>
        <v>39.28055556</v>
      </c>
      <c r="J6535" s="2"/>
      <c r="K6535" s="2"/>
      <c r="P6535" s="2"/>
    </row>
    <row r="6536">
      <c r="A6536" s="3" t="s">
        <v>8489</v>
      </c>
      <c r="B6536" s="11" t="str">
        <f t="shared" si="1"/>
        <v>20220930</v>
      </c>
      <c r="C6536" s="12">
        <f t="shared" si="2"/>
        <v>44834</v>
      </c>
      <c r="D6536" s="3" t="str">
        <f t="shared" si="3"/>
        <v>06</v>
      </c>
      <c r="E6536" s="13">
        <v>0.0</v>
      </c>
      <c r="F6536" s="14">
        <f>'Costo de tareas'!$B$15</f>
        <v>0.1964027778</v>
      </c>
      <c r="G6536" s="15">
        <f>'Producción diaria'!$T$3*$L$2*$M$2*$N$2*E6536*1000/'Costo de tareas'!$B$14</f>
        <v>0</v>
      </c>
      <c r="H6536" s="16">
        <f>IF(G6536 &gt; 'Costo de tareas'!$B$13, 'Costo de tareas'!$B$13, IF(G6536 &lt; 'Costo de tareas'!$B$13*0.2, 0, 'Costo de tareas'!$B$13- G6536))</f>
        <v>0</v>
      </c>
      <c r="I6536" s="17">
        <f>IF(H6536=0,'Costo de tareas'!$B$13,'Costo de tareas'!$B$13-H6536)</f>
        <v>39.28055556</v>
      </c>
      <c r="J6536" s="2"/>
      <c r="K6536" s="2"/>
      <c r="P6536" s="2"/>
    </row>
    <row r="6537">
      <c r="A6537" s="3" t="s">
        <v>8490</v>
      </c>
      <c r="B6537" s="11" t="str">
        <f t="shared" si="1"/>
        <v>20220930</v>
      </c>
      <c r="C6537" s="12">
        <f t="shared" si="2"/>
        <v>44834</v>
      </c>
      <c r="D6537" s="3" t="str">
        <f t="shared" si="3"/>
        <v>07</v>
      </c>
      <c r="E6537" s="13">
        <v>154.0</v>
      </c>
      <c r="F6537" s="14">
        <f>'Costo de tareas'!$B$15</f>
        <v>0.1964027778</v>
      </c>
      <c r="G6537" s="15">
        <f>'Producción diaria'!$T$3*$L$2*$M$2*$N$2*E6537*1000/'Costo de tareas'!$B$14</f>
        <v>231.548538</v>
      </c>
      <c r="H6537" s="16">
        <f>IF(G6537 &gt; 'Costo de tareas'!$B$13, 'Costo de tareas'!$B$13, IF(G6537 &lt; 'Costo de tareas'!$B$13*0.2, 0, 'Costo de tareas'!$B$13- G6537))</f>
        <v>39.28055556</v>
      </c>
      <c r="I6537" s="17">
        <f>IF(H6537=0,'Costo de tareas'!$B$13,'Costo de tareas'!$B$13-H6537)</f>
        <v>0</v>
      </c>
      <c r="J6537" s="2"/>
      <c r="K6537" s="2"/>
      <c r="P6537" s="2"/>
    </row>
    <row r="6538">
      <c r="A6538" s="3" t="s">
        <v>8491</v>
      </c>
      <c r="B6538" s="11" t="str">
        <f t="shared" si="1"/>
        <v>20220930</v>
      </c>
      <c r="C6538" s="12">
        <f t="shared" si="2"/>
        <v>44834</v>
      </c>
      <c r="D6538" s="3" t="str">
        <f t="shared" si="3"/>
        <v>08</v>
      </c>
      <c r="E6538" s="13">
        <v>364.0</v>
      </c>
      <c r="F6538" s="14">
        <f>'Costo de tareas'!$B$15</f>
        <v>0.1964027778</v>
      </c>
      <c r="G6538" s="15">
        <f>'Producción diaria'!$T$3*$L$2*$M$2*$N$2*E6538*1000/'Costo de tareas'!$B$14</f>
        <v>547.2965444</v>
      </c>
      <c r="H6538" s="16">
        <f>IF(G6538 &gt; 'Costo de tareas'!$B$13, 'Costo de tareas'!$B$13, IF(G6538 &lt; 'Costo de tareas'!$B$13*0.2, 0, 'Costo de tareas'!$B$13- G6538))</f>
        <v>39.28055556</v>
      </c>
      <c r="I6538" s="17">
        <f>IF(H6538=0,'Costo de tareas'!$B$13,'Costo de tareas'!$B$13-H6538)</f>
        <v>0</v>
      </c>
      <c r="J6538" s="2"/>
      <c r="K6538" s="2"/>
      <c r="P6538" s="2"/>
    </row>
    <row r="6539">
      <c r="A6539" s="3" t="s">
        <v>8492</v>
      </c>
      <c r="B6539" s="11" t="str">
        <f t="shared" si="1"/>
        <v>20220930</v>
      </c>
      <c r="C6539" s="12">
        <f t="shared" si="2"/>
        <v>44834</v>
      </c>
      <c r="D6539" s="3" t="str">
        <f t="shared" si="3"/>
        <v>09</v>
      </c>
      <c r="E6539" s="13">
        <v>553.0</v>
      </c>
      <c r="F6539" s="14">
        <f>'Costo de tareas'!$B$15</f>
        <v>0.1964027778</v>
      </c>
      <c r="G6539" s="15">
        <f>'Producción diaria'!$T$3*$L$2*$M$2*$N$2*E6539*1000/'Costo de tareas'!$B$14</f>
        <v>831.4697501</v>
      </c>
      <c r="H6539" s="16">
        <f>IF(G6539 &gt; 'Costo de tareas'!$B$13, 'Costo de tareas'!$B$13, IF(G6539 &lt; 'Costo de tareas'!$B$13*0.2, 0, 'Costo de tareas'!$B$13- G6539))</f>
        <v>39.28055556</v>
      </c>
      <c r="I6539" s="17">
        <f>IF(H6539=0,'Costo de tareas'!$B$13,'Costo de tareas'!$B$13-H6539)</f>
        <v>0</v>
      </c>
      <c r="J6539" s="2"/>
      <c r="K6539" s="2"/>
      <c r="P6539" s="2"/>
    </row>
    <row r="6540">
      <c r="A6540" s="3" t="s">
        <v>8493</v>
      </c>
      <c r="B6540" s="11" t="str">
        <f t="shared" si="1"/>
        <v>20220930</v>
      </c>
      <c r="C6540" s="12">
        <f t="shared" si="2"/>
        <v>44834</v>
      </c>
      <c r="D6540" s="3" t="str">
        <f t="shared" si="3"/>
        <v>10</v>
      </c>
      <c r="E6540" s="13">
        <v>681.0</v>
      </c>
      <c r="F6540" s="14">
        <f>'Costo de tareas'!$B$15</f>
        <v>0.1964027778</v>
      </c>
      <c r="G6540" s="15">
        <f>'Producción diaria'!$T$3*$L$2*$M$2*$N$2*E6540*1000/'Costo de tareas'!$B$14</f>
        <v>1023.925678</v>
      </c>
      <c r="H6540" s="16">
        <f>IF(G6540 &gt; 'Costo de tareas'!$B$13, 'Costo de tareas'!$B$13, IF(G6540 &lt; 'Costo de tareas'!$B$13*0.2, 0, 'Costo de tareas'!$B$13- G6540))</f>
        <v>39.28055556</v>
      </c>
      <c r="I6540" s="17">
        <f>IF(H6540=0,'Costo de tareas'!$B$13,'Costo de tareas'!$B$13-H6540)</f>
        <v>0</v>
      </c>
      <c r="J6540" s="2"/>
      <c r="K6540" s="2"/>
      <c r="P6540" s="2"/>
    </row>
    <row r="6541">
      <c r="A6541" s="3" t="s">
        <v>8494</v>
      </c>
      <c r="B6541" s="11" t="str">
        <f t="shared" si="1"/>
        <v>20220930</v>
      </c>
      <c r="C6541" s="12">
        <f t="shared" si="2"/>
        <v>44834</v>
      </c>
      <c r="D6541" s="3" t="str">
        <f t="shared" si="3"/>
        <v>11</v>
      </c>
      <c r="E6541" s="13">
        <v>75.0</v>
      </c>
      <c r="F6541" s="14">
        <f>'Costo de tareas'!$B$15</f>
        <v>0.1964027778</v>
      </c>
      <c r="G6541" s="15">
        <f>'Producción diaria'!$T$3*$L$2*$M$2*$N$2*E6541*1000/'Costo de tareas'!$B$14</f>
        <v>112.7671451</v>
      </c>
      <c r="H6541" s="16">
        <f>IF(G6541 &gt; 'Costo de tareas'!$B$13, 'Costo de tareas'!$B$13, IF(G6541 &lt; 'Costo de tareas'!$B$13*0.2, 0, 'Costo de tareas'!$B$13- G6541))</f>
        <v>39.28055556</v>
      </c>
      <c r="I6541" s="17">
        <f>IF(H6541=0,'Costo de tareas'!$B$13,'Costo de tareas'!$B$13-H6541)</f>
        <v>0</v>
      </c>
      <c r="J6541" s="2"/>
      <c r="K6541" s="2"/>
      <c r="P6541" s="2"/>
    </row>
    <row r="6542">
      <c r="A6542" s="3" t="s">
        <v>8495</v>
      </c>
      <c r="B6542" s="11" t="str">
        <f t="shared" si="1"/>
        <v>20220930</v>
      </c>
      <c r="C6542" s="12">
        <f t="shared" si="2"/>
        <v>44834</v>
      </c>
      <c r="D6542" s="3" t="str">
        <f t="shared" si="3"/>
        <v>12</v>
      </c>
      <c r="E6542" s="13">
        <v>726.0</v>
      </c>
      <c r="F6542" s="14">
        <f>'Costo de tareas'!$B$15</f>
        <v>0.1964027778</v>
      </c>
      <c r="G6542" s="15">
        <f>'Producción diaria'!$T$3*$L$2*$M$2*$N$2*E6542*1000/'Costo de tareas'!$B$14</f>
        <v>1091.585965</v>
      </c>
      <c r="H6542" s="16">
        <f>IF(G6542 &gt; 'Costo de tareas'!$B$13, 'Costo de tareas'!$B$13, IF(G6542 &lt; 'Costo de tareas'!$B$13*0.2, 0, 'Costo de tareas'!$B$13- G6542))</f>
        <v>39.28055556</v>
      </c>
      <c r="I6542" s="17">
        <f>IF(H6542=0,'Costo de tareas'!$B$13,'Costo de tareas'!$B$13-H6542)</f>
        <v>0</v>
      </c>
      <c r="J6542" s="2"/>
      <c r="K6542" s="2"/>
      <c r="P6542" s="2"/>
    </row>
    <row r="6543">
      <c r="A6543" s="3" t="s">
        <v>8496</v>
      </c>
      <c r="B6543" s="11" t="str">
        <f t="shared" si="1"/>
        <v>20220930</v>
      </c>
      <c r="C6543" s="12">
        <f t="shared" si="2"/>
        <v>44834</v>
      </c>
      <c r="D6543" s="3" t="str">
        <f t="shared" si="3"/>
        <v>13</v>
      </c>
      <c r="E6543" s="13">
        <v>74.0</v>
      </c>
      <c r="F6543" s="14">
        <f>'Costo de tareas'!$B$15</f>
        <v>0.1964027778</v>
      </c>
      <c r="G6543" s="15">
        <f>'Producción diaria'!$T$3*$L$2*$M$2*$N$2*E6543*1000/'Costo de tareas'!$B$14</f>
        <v>111.2635832</v>
      </c>
      <c r="H6543" s="16">
        <f>IF(G6543 &gt; 'Costo de tareas'!$B$13, 'Costo de tareas'!$B$13, IF(G6543 &lt; 'Costo de tareas'!$B$13*0.2, 0, 'Costo de tareas'!$B$13- G6543))</f>
        <v>39.28055556</v>
      </c>
      <c r="I6543" s="17">
        <f>IF(H6543=0,'Costo de tareas'!$B$13,'Costo de tareas'!$B$13-H6543)</f>
        <v>0</v>
      </c>
      <c r="J6543" s="2"/>
      <c r="K6543" s="2"/>
      <c r="P6543" s="2"/>
    </row>
    <row r="6544">
      <c r="A6544" s="3" t="s">
        <v>8497</v>
      </c>
      <c r="B6544" s="11" t="str">
        <f t="shared" si="1"/>
        <v>20220930</v>
      </c>
      <c r="C6544" s="12">
        <f t="shared" si="2"/>
        <v>44834</v>
      </c>
      <c r="D6544" s="3" t="str">
        <f t="shared" si="3"/>
        <v>14</v>
      </c>
      <c r="E6544" s="13">
        <v>654.0</v>
      </c>
      <c r="F6544" s="14">
        <f>'Costo de tareas'!$B$15</f>
        <v>0.1964027778</v>
      </c>
      <c r="G6544" s="15">
        <f>'Producción diaria'!$T$3*$L$2*$M$2*$N$2*E6544*1000/'Costo de tareas'!$B$14</f>
        <v>983.3295056</v>
      </c>
      <c r="H6544" s="16">
        <f>IF(G6544 &gt; 'Costo de tareas'!$B$13, 'Costo de tareas'!$B$13, IF(G6544 &lt; 'Costo de tareas'!$B$13*0.2, 0, 'Costo de tareas'!$B$13- G6544))</f>
        <v>39.28055556</v>
      </c>
      <c r="I6544" s="17">
        <f>IF(H6544=0,'Costo de tareas'!$B$13,'Costo de tareas'!$B$13-H6544)</f>
        <v>0</v>
      </c>
      <c r="J6544" s="2"/>
      <c r="K6544" s="2"/>
      <c r="P6544" s="2"/>
    </row>
    <row r="6545">
      <c r="A6545" s="3" t="s">
        <v>8498</v>
      </c>
      <c r="B6545" s="11" t="str">
        <f t="shared" si="1"/>
        <v>20220930</v>
      </c>
      <c r="C6545" s="12">
        <f t="shared" si="2"/>
        <v>44834</v>
      </c>
      <c r="D6545" s="3" t="str">
        <f t="shared" si="3"/>
        <v>15</v>
      </c>
      <c r="E6545" s="13">
        <v>506.0</v>
      </c>
      <c r="F6545" s="14">
        <f>'Costo de tareas'!$B$15</f>
        <v>0.1964027778</v>
      </c>
      <c r="G6545" s="15">
        <f>'Producción diaria'!$T$3*$L$2*$M$2*$N$2*E6545*1000/'Costo de tareas'!$B$14</f>
        <v>760.8023392</v>
      </c>
      <c r="H6545" s="16">
        <f>IF(G6545 &gt; 'Costo de tareas'!$B$13, 'Costo de tareas'!$B$13, IF(G6545 &lt; 'Costo de tareas'!$B$13*0.2, 0, 'Costo de tareas'!$B$13- G6545))</f>
        <v>39.28055556</v>
      </c>
      <c r="I6545" s="17">
        <f>IF(H6545=0,'Costo de tareas'!$B$13,'Costo de tareas'!$B$13-H6545)</f>
        <v>0</v>
      </c>
      <c r="J6545" s="2"/>
      <c r="K6545" s="2"/>
      <c r="P6545" s="2"/>
    </row>
    <row r="6546">
      <c r="A6546" s="3" t="s">
        <v>8499</v>
      </c>
      <c r="B6546" s="11" t="str">
        <f t="shared" si="1"/>
        <v>20220930</v>
      </c>
      <c r="C6546" s="12">
        <f t="shared" si="2"/>
        <v>44834</v>
      </c>
      <c r="D6546" s="3" t="str">
        <f t="shared" si="3"/>
        <v>16</v>
      </c>
      <c r="E6546" s="13">
        <v>324.0</v>
      </c>
      <c r="F6546" s="14">
        <f>'Costo de tareas'!$B$15</f>
        <v>0.1964027778</v>
      </c>
      <c r="G6546" s="15">
        <f>'Producción diaria'!$T$3*$L$2*$M$2*$N$2*E6546*1000/'Costo de tareas'!$B$14</f>
        <v>487.154067</v>
      </c>
      <c r="H6546" s="16">
        <f>IF(G6546 &gt; 'Costo de tareas'!$B$13, 'Costo de tareas'!$B$13, IF(G6546 &lt; 'Costo de tareas'!$B$13*0.2, 0, 'Costo de tareas'!$B$13- G6546))</f>
        <v>39.28055556</v>
      </c>
      <c r="I6546" s="17">
        <f>IF(H6546=0,'Costo de tareas'!$B$13,'Costo de tareas'!$B$13-H6546)</f>
        <v>0</v>
      </c>
      <c r="J6546" s="2"/>
      <c r="K6546" s="2"/>
      <c r="P6546" s="2"/>
    </row>
    <row r="6547">
      <c r="A6547" s="3" t="s">
        <v>8500</v>
      </c>
      <c r="B6547" s="11" t="str">
        <f t="shared" si="1"/>
        <v>20220930</v>
      </c>
      <c r="C6547" s="12">
        <f t="shared" si="2"/>
        <v>44834</v>
      </c>
      <c r="D6547" s="3" t="str">
        <f t="shared" si="3"/>
        <v>17</v>
      </c>
      <c r="E6547" s="13">
        <v>117.0</v>
      </c>
      <c r="F6547" s="14">
        <f>'Costo de tareas'!$B$15</f>
        <v>0.1964027778</v>
      </c>
      <c r="G6547" s="15">
        <f>'Producción diaria'!$T$3*$L$2*$M$2*$N$2*E6547*1000/'Costo de tareas'!$B$14</f>
        <v>175.9167464</v>
      </c>
      <c r="H6547" s="16">
        <f>IF(G6547 &gt; 'Costo de tareas'!$B$13, 'Costo de tareas'!$B$13, IF(G6547 &lt; 'Costo de tareas'!$B$13*0.2, 0, 'Costo de tareas'!$B$13- G6547))</f>
        <v>39.28055556</v>
      </c>
      <c r="I6547" s="17">
        <f>IF(H6547=0,'Costo de tareas'!$B$13,'Costo de tareas'!$B$13-H6547)</f>
        <v>0</v>
      </c>
      <c r="J6547" s="2"/>
      <c r="K6547" s="2"/>
      <c r="P6547" s="2"/>
    </row>
    <row r="6548">
      <c r="A6548" s="3" t="s">
        <v>8501</v>
      </c>
      <c r="B6548" s="11" t="str">
        <f t="shared" si="1"/>
        <v>20220930</v>
      </c>
      <c r="C6548" s="12">
        <f t="shared" si="2"/>
        <v>44834</v>
      </c>
      <c r="D6548" s="3" t="str">
        <f t="shared" si="3"/>
        <v>18</v>
      </c>
      <c r="E6548" s="13">
        <v>0.0</v>
      </c>
      <c r="F6548" s="14">
        <f>'Costo de tareas'!$B$15</f>
        <v>0.1964027778</v>
      </c>
      <c r="G6548" s="15">
        <f>'Producción diaria'!$T$3*$L$2*$M$2*$N$2*E6548*1000/'Costo de tareas'!$B$14</f>
        <v>0</v>
      </c>
      <c r="H6548" s="16">
        <f>IF(G6548 &gt; 'Costo de tareas'!$B$13, 'Costo de tareas'!$B$13, IF(G6548 &lt; 'Costo de tareas'!$B$13*0.2, 0, 'Costo de tareas'!$B$13- G6548))</f>
        <v>0</v>
      </c>
      <c r="I6548" s="17">
        <f>IF(H6548=0,'Costo de tareas'!$B$13,'Costo de tareas'!$B$13-H6548)</f>
        <v>39.28055556</v>
      </c>
      <c r="J6548" s="2"/>
      <c r="K6548" s="2"/>
      <c r="P6548" s="2"/>
    </row>
    <row r="6549">
      <c r="A6549" s="3" t="s">
        <v>8503</v>
      </c>
      <c r="B6549" s="11" t="str">
        <f t="shared" si="1"/>
        <v>20220930</v>
      </c>
      <c r="C6549" s="12">
        <f t="shared" si="2"/>
        <v>44834</v>
      </c>
      <c r="D6549" s="3" t="str">
        <f t="shared" si="3"/>
        <v>19</v>
      </c>
      <c r="E6549" s="13">
        <v>0.0</v>
      </c>
      <c r="F6549" s="14">
        <f>'Costo de tareas'!$B$15</f>
        <v>0.1964027778</v>
      </c>
      <c r="G6549" s="15">
        <f>'Producción diaria'!$T$3*$L$2*$M$2*$N$2*E6549*1000/'Costo de tareas'!$B$14</f>
        <v>0</v>
      </c>
      <c r="H6549" s="16">
        <f>IF(G6549 &gt; 'Costo de tareas'!$B$13, 'Costo de tareas'!$B$13, IF(G6549 &lt; 'Costo de tareas'!$B$13*0.2, 0, 'Costo de tareas'!$B$13- G6549))</f>
        <v>0</v>
      </c>
      <c r="I6549" s="17">
        <f>IF(H6549=0,'Costo de tareas'!$B$13,'Costo de tareas'!$B$13-H6549)</f>
        <v>39.28055556</v>
      </c>
      <c r="J6549" s="2"/>
      <c r="K6549" s="2"/>
      <c r="P6549" s="2"/>
    </row>
    <row r="6550">
      <c r="A6550" s="3" t="s">
        <v>8504</v>
      </c>
      <c r="B6550" s="11" t="str">
        <f t="shared" si="1"/>
        <v>20220930</v>
      </c>
      <c r="C6550" s="12">
        <f t="shared" si="2"/>
        <v>44834</v>
      </c>
      <c r="D6550" s="3" t="str">
        <f t="shared" si="3"/>
        <v>20</v>
      </c>
      <c r="E6550" s="13">
        <v>0.0</v>
      </c>
      <c r="F6550" s="14">
        <f>'Costo de tareas'!$B$15</f>
        <v>0.1964027778</v>
      </c>
      <c r="G6550" s="15">
        <f>'Producción diaria'!$T$3*$L$2*$M$2*$N$2*E6550*1000/'Costo de tareas'!$B$14</f>
        <v>0</v>
      </c>
      <c r="H6550" s="16">
        <f>IF(G6550 &gt; 'Costo de tareas'!$B$13, 'Costo de tareas'!$B$13, IF(G6550 &lt; 'Costo de tareas'!$B$13*0.2, 0, 'Costo de tareas'!$B$13- G6550))</f>
        <v>0</v>
      </c>
      <c r="I6550" s="17">
        <f>IF(H6550=0,'Costo de tareas'!$B$13,'Costo de tareas'!$B$13-H6550)</f>
        <v>39.28055556</v>
      </c>
      <c r="J6550" s="2"/>
      <c r="K6550" s="2"/>
      <c r="P6550" s="2"/>
    </row>
    <row r="6551">
      <c r="A6551" s="3" t="s">
        <v>8506</v>
      </c>
      <c r="B6551" s="11" t="str">
        <f t="shared" si="1"/>
        <v>20220930</v>
      </c>
      <c r="C6551" s="12">
        <f t="shared" si="2"/>
        <v>44834</v>
      </c>
      <c r="D6551" s="3" t="str">
        <f t="shared" si="3"/>
        <v>21</v>
      </c>
      <c r="E6551" s="13">
        <v>0.0</v>
      </c>
      <c r="F6551" s="14">
        <f>'Costo de tareas'!$B$15</f>
        <v>0.1964027778</v>
      </c>
      <c r="G6551" s="15">
        <f>'Producción diaria'!$T$3*$L$2*$M$2*$N$2*E6551*1000/'Costo de tareas'!$B$14</f>
        <v>0</v>
      </c>
      <c r="H6551" s="16">
        <f>IF(G6551 &gt; 'Costo de tareas'!$B$13, 'Costo de tareas'!$B$13, IF(G6551 &lt; 'Costo de tareas'!$B$13*0.2, 0, 'Costo de tareas'!$B$13- G6551))</f>
        <v>0</v>
      </c>
      <c r="I6551" s="17">
        <f>IF(H6551=0,'Costo de tareas'!$B$13,'Costo de tareas'!$B$13-H6551)</f>
        <v>39.28055556</v>
      </c>
      <c r="J6551" s="2"/>
      <c r="K6551" s="2"/>
      <c r="P6551" s="2"/>
    </row>
    <row r="6552">
      <c r="A6552" s="3" t="s">
        <v>8508</v>
      </c>
      <c r="B6552" s="11" t="str">
        <f t="shared" si="1"/>
        <v>20220930</v>
      </c>
      <c r="C6552" s="12">
        <f t="shared" si="2"/>
        <v>44834</v>
      </c>
      <c r="D6552" s="3" t="str">
        <f t="shared" si="3"/>
        <v>22</v>
      </c>
      <c r="E6552" s="13">
        <v>0.0</v>
      </c>
      <c r="F6552" s="14">
        <f>'Costo de tareas'!$B$15</f>
        <v>0.1964027778</v>
      </c>
      <c r="G6552" s="15">
        <f>'Producción diaria'!$T$3*$L$2*$M$2*$N$2*E6552*1000/'Costo de tareas'!$B$14</f>
        <v>0</v>
      </c>
      <c r="H6552" s="16">
        <f>IF(G6552 &gt; 'Costo de tareas'!$B$13, 'Costo de tareas'!$B$13, IF(G6552 &lt; 'Costo de tareas'!$B$13*0.2, 0, 'Costo de tareas'!$B$13- G6552))</f>
        <v>0</v>
      </c>
      <c r="I6552" s="17">
        <f>IF(H6552=0,'Costo de tareas'!$B$13,'Costo de tareas'!$B$13-H6552)</f>
        <v>39.28055556</v>
      </c>
      <c r="J6552" s="2"/>
      <c r="K6552" s="2"/>
      <c r="P6552" s="2"/>
    </row>
    <row r="6553">
      <c r="A6553" s="3" t="s">
        <v>8510</v>
      </c>
      <c r="B6553" s="11" t="str">
        <f t="shared" si="1"/>
        <v>20220930</v>
      </c>
      <c r="C6553" s="12">
        <f t="shared" si="2"/>
        <v>44834</v>
      </c>
      <c r="D6553" s="3" t="str">
        <f t="shared" si="3"/>
        <v>23</v>
      </c>
      <c r="E6553" s="13">
        <v>0.0</v>
      </c>
      <c r="F6553" s="14">
        <f>'Costo de tareas'!$B$15</f>
        <v>0.1964027778</v>
      </c>
      <c r="G6553" s="15">
        <f>'Producción diaria'!$T$3*$L$2*$M$2*$N$2*E6553*1000/'Costo de tareas'!$B$14</f>
        <v>0</v>
      </c>
      <c r="H6553" s="16">
        <f>IF(G6553 &gt; 'Costo de tareas'!$B$13, 'Costo de tareas'!$B$13, IF(G6553 &lt; 'Costo de tareas'!$B$13*0.2, 0, 'Costo de tareas'!$B$13- G6553))</f>
        <v>0</v>
      </c>
      <c r="I6553" s="17">
        <f>IF(H6553=0,'Costo de tareas'!$B$13,'Costo de tareas'!$B$13-H6553)</f>
        <v>39.28055556</v>
      </c>
      <c r="J6553" s="2"/>
      <c r="K6553" s="2"/>
      <c r="P6553" s="2"/>
    </row>
    <row r="6554">
      <c r="A6554" s="3" t="s">
        <v>8511</v>
      </c>
      <c r="B6554" s="11" t="str">
        <f t="shared" si="1"/>
        <v>20121001</v>
      </c>
      <c r="C6554" s="12">
        <f t="shared" si="2"/>
        <v>41183</v>
      </c>
      <c r="D6554" s="3" t="str">
        <f t="shared" si="3"/>
        <v>00</v>
      </c>
      <c r="E6554" s="13">
        <v>0.0</v>
      </c>
      <c r="F6554" s="14">
        <f>'Costo de tareas'!$B$15</f>
        <v>0.1964027778</v>
      </c>
      <c r="G6554" s="15">
        <f>'Producción diaria'!$T$3*$L$2*$M$2*$N$2*E6554*1000/'Costo de tareas'!$B$14</f>
        <v>0</v>
      </c>
      <c r="H6554" s="16">
        <f>IF(G6554 &gt; 'Costo de tareas'!$B$13, 'Costo de tareas'!$B$13, IF(G6554 &lt; 'Costo de tareas'!$B$13*0.2, 0, 'Costo de tareas'!$B$13- G6554))</f>
        <v>0</v>
      </c>
      <c r="I6554" s="17">
        <f>IF(H6554=0,'Costo de tareas'!$B$13,'Costo de tareas'!$B$13-H6554)</f>
        <v>39.28055556</v>
      </c>
      <c r="J6554" s="2"/>
      <c r="K6554" s="2"/>
      <c r="P6554" s="2"/>
    </row>
    <row r="6555">
      <c r="A6555" s="3" t="s">
        <v>8513</v>
      </c>
      <c r="B6555" s="11" t="str">
        <f t="shared" si="1"/>
        <v>20121001</v>
      </c>
      <c r="C6555" s="12">
        <f t="shared" si="2"/>
        <v>41183</v>
      </c>
      <c r="D6555" s="3" t="str">
        <f t="shared" si="3"/>
        <v>01</v>
      </c>
      <c r="E6555" s="13">
        <v>0.0</v>
      </c>
      <c r="F6555" s="14">
        <f>'Costo de tareas'!$B$15</f>
        <v>0.1964027778</v>
      </c>
      <c r="G6555" s="15">
        <f>'Producción diaria'!$T$3*$L$2*$M$2*$N$2*E6555*1000/'Costo de tareas'!$B$14</f>
        <v>0</v>
      </c>
      <c r="H6555" s="16">
        <f>IF(G6555 &gt; 'Costo de tareas'!$B$13, 'Costo de tareas'!$B$13, IF(G6555 &lt; 'Costo de tareas'!$B$13*0.2, 0, 'Costo de tareas'!$B$13- G6555))</f>
        <v>0</v>
      </c>
      <c r="I6555" s="17">
        <f>IF(H6555=0,'Costo de tareas'!$B$13,'Costo de tareas'!$B$13-H6555)</f>
        <v>39.28055556</v>
      </c>
      <c r="J6555" s="2"/>
      <c r="K6555" s="2"/>
      <c r="P6555" s="2"/>
    </row>
    <row r="6556">
      <c r="A6556" s="3" t="s">
        <v>8515</v>
      </c>
      <c r="B6556" s="11" t="str">
        <f t="shared" si="1"/>
        <v>20121001</v>
      </c>
      <c r="C6556" s="12">
        <f t="shared" si="2"/>
        <v>41183</v>
      </c>
      <c r="D6556" s="3" t="str">
        <f t="shared" si="3"/>
        <v>02</v>
      </c>
      <c r="E6556" s="13">
        <v>0.0</v>
      </c>
      <c r="F6556" s="14">
        <f>'Costo de tareas'!$B$15</f>
        <v>0.1964027778</v>
      </c>
      <c r="G6556" s="15">
        <f>'Producción diaria'!$T$3*$L$2*$M$2*$N$2*E6556*1000/'Costo de tareas'!$B$14</f>
        <v>0</v>
      </c>
      <c r="H6556" s="16">
        <f>IF(G6556 &gt; 'Costo de tareas'!$B$13, 'Costo de tareas'!$B$13, IF(G6556 &lt; 'Costo de tareas'!$B$13*0.2, 0, 'Costo de tareas'!$B$13- G6556))</f>
        <v>0</v>
      </c>
      <c r="I6556" s="17">
        <f>IF(H6556=0,'Costo de tareas'!$B$13,'Costo de tareas'!$B$13-H6556)</f>
        <v>39.28055556</v>
      </c>
      <c r="J6556" s="2"/>
      <c r="K6556" s="2"/>
      <c r="P6556" s="2"/>
    </row>
    <row r="6557">
      <c r="A6557" s="3" t="s">
        <v>8516</v>
      </c>
      <c r="B6557" s="11" t="str">
        <f t="shared" si="1"/>
        <v>20121001</v>
      </c>
      <c r="C6557" s="12">
        <f t="shared" si="2"/>
        <v>41183</v>
      </c>
      <c r="D6557" s="3" t="str">
        <f t="shared" si="3"/>
        <v>03</v>
      </c>
      <c r="E6557" s="13">
        <v>0.0</v>
      </c>
      <c r="F6557" s="14">
        <f>'Costo de tareas'!$B$15</f>
        <v>0.1964027778</v>
      </c>
      <c r="G6557" s="15">
        <f>'Producción diaria'!$T$3*$L$2*$M$2*$N$2*E6557*1000/'Costo de tareas'!$B$14</f>
        <v>0</v>
      </c>
      <c r="H6557" s="16">
        <f>IF(G6557 &gt; 'Costo de tareas'!$B$13, 'Costo de tareas'!$B$13, IF(G6557 &lt; 'Costo de tareas'!$B$13*0.2, 0, 'Costo de tareas'!$B$13- G6557))</f>
        <v>0</v>
      </c>
      <c r="I6557" s="17">
        <f>IF(H6557=0,'Costo de tareas'!$B$13,'Costo de tareas'!$B$13-H6557)</f>
        <v>39.28055556</v>
      </c>
      <c r="J6557" s="2"/>
      <c r="K6557" s="2"/>
      <c r="P6557" s="2"/>
    </row>
    <row r="6558">
      <c r="A6558" s="3" t="s">
        <v>8518</v>
      </c>
      <c r="B6558" s="11" t="str">
        <f t="shared" si="1"/>
        <v>20121001</v>
      </c>
      <c r="C6558" s="12">
        <f t="shared" si="2"/>
        <v>41183</v>
      </c>
      <c r="D6558" s="3" t="str">
        <f t="shared" si="3"/>
        <v>04</v>
      </c>
      <c r="E6558" s="13">
        <v>0.0</v>
      </c>
      <c r="F6558" s="14">
        <f>'Costo de tareas'!$B$15</f>
        <v>0.1964027778</v>
      </c>
      <c r="G6558" s="15">
        <f>'Producción diaria'!$T$3*$L$2*$M$2*$N$2*E6558*1000/'Costo de tareas'!$B$14</f>
        <v>0</v>
      </c>
      <c r="H6558" s="16">
        <f>IF(G6558 &gt; 'Costo de tareas'!$B$13, 'Costo de tareas'!$B$13, IF(G6558 &lt; 'Costo de tareas'!$B$13*0.2, 0, 'Costo de tareas'!$B$13- G6558))</f>
        <v>0</v>
      </c>
      <c r="I6558" s="17">
        <f>IF(H6558=0,'Costo de tareas'!$B$13,'Costo de tareas'!$B$13-H6558)</f>
        <v>39.28055556</v>
      </c>
      <c r="J6558" s="2"/>
      <c r="K6558" s="2"/>
      <c r="P6558" s="2"/>
    </row>
    <row r="6559">
      <c r="A6559" s="3" t="s">
        <v>8520</v>
      </c>
      <c r="B6559" s="11" t="str">
        <f t="shared" si="1"/>
        <v>20121001</v>
      </c>
      <c r="C6559" s="12">
        <f t="shared" si="2"/>
        <v>41183</v>
      </c>
      <c r="D6559" s="3" t="str">
        <f t="shared" si="3"/>
        <v>05</v>
      </c>
      <c r="E6559" s="13">
        <v>0.0</v>
      </c>
      <c r="F6559" s="14">
        <f>'Costo de tareas'!$B$15</f>
        <v>0.1964027778</v>
      </c>
      <c r="G6559" s="15">
        <f>'Producción diaria'!$T$3*$L$2*$M$2*$N$2*E6559*1000/'Costo de tareas'!$B$14</f>
        <v>0</v>
      </c>
      <c r="H6559" s="16">
        <f>IF(G6559 &gt; 'Costo de tareas'!$B$13, 'Costo de tareas'!$B$13, IF(G6559 &lt; 'Costo de tareas'!$B$13*0.2, 0, 'Costo de tareas'!$B$13- G6559))</f>
        <v>0</v>
      </c>
      <c r="I6559" s="17">
        <f>IF(H6559=0,'Costo de tareas'!$B$13,'Costo de tareas'!$B$13-H6559)</f>
        <v>39.28055556</v>
      </c>
      <c r="J6559" s="2"/>
      <c r="K6559" s="2"/>
      <c r="P6559" s="2"/>
    </row>
    <row r="6560">
      <c r="A6560" s="3" t="s">
        <v>8522</v>
      </c>
      <c r="B6560" s="11" t="str">
        <f t="shared" si="1"/>
        <v>20121001</v>
      </c>
      <c r="C6560" s="12">
        <f t="shared" si="2"/>
        <v>41183</v>
      </c>
      <c r="D6560" s="3" t="str">
        <f t="shared" si="3"/>
        <v>06</v>
      </c>
      <c r="E6560" s="13">
        <v>0.0</v>
      </c>
      <c r="F6560" s="14">
        <f>'Costo de tareas'!$B$15</f>
        <v>0.1964027778</v>
      </c>
      <c r="G6560" s="15">
        <f>'Producción diaria'!$T$3*$L$2*$M$2*$N$2*E6560*1000/'Costo de tareas'!$B$14</f>
        <v>0</v>
      </c>
      <c r="H6560" s="16">
        <f>IF(G6560 &gt; 'Costo de tareas'!$B$13, 'Costo de tareas'!$B$13, IF(G6560 &lt; 'Costo de tareas'!$B$13*0.2, 0, 'Costo de tareas'!$B$13- G6560))</f>
        <v>0</v>
      </c>
      <c r="I6560" s="17">
        <f>IF(H6560=0,'Costo de tareas'!$B$13,'Costo de tareas'!$B$13-H6560)</f>
        <v>39.28055556</v>
      </c>
      <c r="J6560" s="2"/>
      <c r="K6560" s="2"/>
      <c r="P6560" s="2"/>
    </row>
    <row r="6561">
      <c r="A6561" s="3" t="s">
        <v>8525</v>
      </c>
      <c r="B6561" s="11" t="str">
        <f t="shared" si="1"/>
        <v>20121001</v>
      </c>
      <c r="C6561" s="12">
        <f t="shared" si="2"/>
        <v>41183</v>
      </c>
      <c r="D6561" s="3" t="str">
        <f t="shared" si="3"/>
        <v>07</v>
      </c>
      <c r="E6561" s="13">
        <v>142.0</v>
      </c>
      <c r="F6561" s="14">
        <f>'Costo de tareas'!$B$15</f>
        <v>0.1964027778</v>
      </c>
      <c r="G6561" s="15">
        <f>'Producción diaria'!$T$3*$L$2*$M$2*$N$2*E6561*1000/'Costo de tareas'!$B$14</f>
        <v>213.5057948</v>
      </c>
      <c r="H6561" s="16">
        <f>IF(G6561 &gt; 'Costo de tareas'!$B$13, 'Costo de tareas'!$B$13, IF(G6561 &lt; 'Costo de tareas'!$B$13*0.2, 0, 'Costo de tareas'!$B$13- G6561))</f>
        <v>39.28055556</v>
      </c>
      <c r="I6561" s="17">
        <f>IF(H6561=0,'Costo de tareas'!$B$13,'Costo de tareas'!$B$13-H6561)</f>
        <v>0</v>
      </c>
      <c r="J6561" s="2"/>
      <c r="K6561" s="2"/>
      <c r="P6561" s="2"/>
    </row>
    <row r="6562">
      <c r="A6562" s="3" t="s">
        <v>8527</v>
      </c>
      <c r="B6562" s="11" t="str">
        <f t="shared" si="1"/>
        <v>20121001</v>
      </c>
      <c r="C6562" s="12">
        <f t="shared" si="2"/>
        <v>41183</v>
      </c>
      <c r="D6562" s="3" t="str">
        <f t="shared" si="3"/>
        <v>08</v>
      </c>
      <c r="E6562" s="13">
        <v>335.0</v>
      </c>
      <c r="F6562" s="14">
        <f>'Costo de tareas'!$B$15</f>
        <v>0.1964027778</v>
      </c>
      <c r="G6562" s="15">
        <f>'Producción diaria'!$T$3*$L$2*$M$2*$N$2*E6562*1000/'Costo de tareas'!$B$14</f>
        <v>503.6932483</v>
      </c>
      <c r="H6562" s="16">
        <f>IF(G6562 &gt; 'Costo de tareas'!$B$13, 'Costo de tareas'!$B$13, IF(G6562 &lt; 'Costo de tareas'!$B$13*0.2, 0, 'Costo de tareas'!$B$13- G6562))</f>
        <v>39.28055556</v>
      </c>
      <c r="I6562" s="17">
        <f>IF(H6562=0,'Costo de tareas'!$B$13,'Costo de tareas'!$B$13-H6562)</f>
        <v>0</v>
      </c>
      <c r="J6562" s="2"/>
      <c r="K6562" s="2"/>
      <c r="P6562" s="2"/>
    </row>
    <row r="6563">
      <c r="A6563" s="3" t="s">
        <v>8529</v>
      </c>
      <c r="B6563" s="11" t="str">
        <f t="shared" si="1"/>
        <v>20121001</v>
      </c>
      <c r="C6563" s="12">
        <f t="shared" si="2"/>
        <v>41183</v>
      </c>
      <c r="D6563" s="3" t="str">
        <f t="shared" si="3"/>
        <v>09</v>
      </c>
      <c r="E6563" s="13">
        <v>519.0</v>
      </c>
      <c r="F6563" s="14">
        <f>'Costo de tareas'!$B$15</f>
        <v>0.1964027778</v>
      </c>
      <c r="G6563" s="15">
        <f>'Producción diaria'!$T$3*$L$2*$M$2*$N$2*E6563*1000/'Costo de tareas'!$B$14</f>
        <v>780.3486443</v>
      </c>
      <c r="H6563" s="16">
        <f>IF(G6563 &gt; 'Costo de tareas'!$B$13, 'Costo de tareas'!$B$13, IF(G6563 &lt; 'Costo de tareas'!$B$13*0.2, 0, 'Costo de tareas'!$B$13- G6563))</f>
        <v>39.28055556</v>
      </c>
      <c r="I6563" s="17">
        <f>IF(H6563=0,'Costo de tareas'!$B$13,'Costo de tareas'!$B$13-H6563)</f>
        <v>0</v>
      </c>
      <c r="J6563" s="2"/>
      <c r="K6563" s="2"/>
      <c r="P6563" s="2"/>
    </row>
    <row r="6564">
      <c r="A6564" s="3" t="s">
        <v>8530</v>
      </c>
      <c r="B6564" s="11" t="str">
        <f t="shared" si="1"/>
        <v>20121001</v>
      </c>
      <c r="C6564" s="12">
        <f t="shared" si="2"/>
        <v>41183</v>
      </c>
      <c r="D6564" s="3" t="str">
        <f t="shared" si="3"/>
        <v>10</v>
      </c>
      <c r="E6564" s="13">
        <v>671.0</v>
      </c>
      <c r="F6564" s="14">
        <f>'Costo de tareas'!$B$15</f>
        <v>0.1964027778</v>
      </c>
      <c r="G6564" s="15">
        <f>'Producción diaria'!$T$3*$L$2*$M$2*$N$2*E6564*1000/'Costo de tareas'!$B$14</f>
        <v>1008.890058</v>
      </c>
      <c r="H6564" s="16">
        <f>IF(G6564 &gt; 'Costo de tareas'!$B$13, 'Costo de tareas'!$B$13, IF(G6564 &lt; 'Costo de tareas'!$B$13*0.2, 0, 'Costo de tareas'!$B$13- G6564))</f>
        <v>39.28055556</v>
      </c>
      <c r="I6564" s="17">
        <f>IF(H6564=0,'Costo de tareas'!$B$13,'Costo de tareas'!$B$13-H6564)</f>
        <v>0</v>
      </c>
      <c r="J6564" s="2"/>
      <c r="K6564" s="2"/>
      <c r="P6564" s="2"/>
    </row>
    <row r="6565">
      <c r="A6565" s="3" t="s">
        <v>8531</v>
      </c>
      <c r="B6565" s="11" t="str">
        <f t="shared" si="1"/>
        <v>20121001</v>
      </c>
      <c r="C6565" s="12">
        <f t="shared" si="2"/>
        <v>41183</v>
      </c>
      <c r="D6565" s="3" t="str">
        <f t="shared" si="3"/>
        <v>11</v>
      </c>
      <c r="E6565" s="13">
        <v>768.0</v>
      </c>
      <c r="F6565" s="14">
        <f>'Costo de tareas'!$B$15</f>
        <v>0.1964027778</v>
      </c>
      <c r="G6565" s="15">
        <f>'Producción diaria'!$T$3*$L$2*$M$2*$N$2*E6565*1000/'Costo de tareas'!$B$14</f>
        <v>1154.735566</v>
      </c>
      <c r="H6565" s="16">
        <f>IF(G6565 &gt; 'Costo de tareas'!$B$13, 'Costo de tareas'!$B$13, IF(G6565 &lt; 'Costo de tareas'!$B$13*0.2, 0, 'Costo de tareas'!$B$13- G6565))</f>
        <v>39.28055556</v>
      </c>
      <c r="I6565" s="17">
        <f>IF(H6565=0,'Costo de tareas'!$B$13,'Costo de tareas'!$B$13-H6565)</f>
        <v>0</v>
      </c>
      <c r="J6565" s="2"/>
      <c r="K6565" s="2"/>
      <c r="P6565" s="2"/>
    </row>
    <row r="6566">
      <c r="A6566" s="3" t="s">
        <v>8532</v>
      </c>
      <c r="B6566" s="11" t="str">
        <f t="shared" si="1"/>
        <v>20121001</v>
      </c>
      <c r="C6566" s="12">
        <f t="shared" si="2"/>
        <v>41183</v>
      </c>
      <c r="D6566" s="3" t="str">
        <f t="shared" si="3"/>
        <v>12</v>
      </c>
      <c r="E6566" s="13">
        <v>795.0</v>
      </c>
      <c r="F6566" s="14">
        <f>'Costo de tareas'!$B$15</f>
        <v>0.1964027778</v>
      </c>
      <c r="G6566" s="15">
        <f>'Producción diaria'!$T$3*$L$2*$M$2*$N$2*E6566*1000/'Costo de tareas'!$B$14</f>
        <v>1195.331738</v>
      </c>
      <c r="H6566" s="16">
        <f>IF(G6566 &gt; 'Costo de tareas'!$B$13, 'Costo de tareas'!$B$13, IF(G6566 &lt; 'Costo de tareas'!$B$13*0.2, 0, 'Costo de tareas'!$B$13- G6566))</f>
        <v>39.28055556</v>
      </c>
      <c r="I6566" s="17">
        <f>IF(H6566=0,'Costo de tareas'!$B$13,'Costo de tareas'!$B$13-H6566)</f>
        <v>0</v>
      </c>
      <c r="J6566" s="2"/>
      <c r="K6566" s="2"/>
      <c r="P6566" s="2"/>
    </row>
    <row r="6567">
      <c r="A6567" s="3" t="s">
        <v>8533</v>
      </c>
      <c r="B6567" s="11" t="str">
        <f t="shared" si="1"/>
        <v>20121001</v>
      </c>
      <c r="C6567" s="12">
        <f t="shared" si="2"/>
        <v>41183</v>
      </c>
      <c r="D6567" s="3" t="str">
        <f t="shared" si="3"/>
        <v>13</v>
      </c>
      <c r="E6567" s="13">
        <v>753.0</v>
      </c>
      <c r="F6567" s="14">
        <f>'Costo de tareas'!$B$15</f>
        <v>0.1964027778</v>
      </c>
      <c r="G6567" s="15">
        <f>'Producción diaria'!$T$3*$L$2*$M$2*$N$2*E6567*1000/'Costo de tareas'!$B$14</f>
        <v>1132.182137</v>
      </c>
      <c r="H6567" s="16">
        <f>IF(G6567 &gt; 'Costo de tareas'!$B$13, 'Costo de tareas'!$B$13, IF(G6567 &lt; 'Costo de tareas'!$B$13*0.2, 0, 'Costo de tareas'!$B$13- G6567))</f>
        <v>39.28055556</v>
      </c>
      <c r="I6567" s="17">
        <f>IF(H6567=0,'Costo de tareas'!$B$13,'Costo de tareas'!$B$13-H6567)</f>
        <v>0</v>
      </c>
      <c r="J6567" s="2"/>
      <c r="K6567" s="2"/>
      <c r="P6567" s="2"/>
    </row>
    <row r="6568">
      <c r="A6568" s="3" t="s">
        <v>8534</v>
      </c>
      <c r="B6568" s="11" t="str">
        <f t="shared" si="1"/>
        <v>20121001</v>
      </c>
      <c r="C6568" s="12">
        <f t="shared" si="2"/>
        <v>41183</v>
      </c>
      <c r="D6568" s="3" t="str">
        <f t="shared" si="3"/>
        <v>14</v>
      </c>
      <c r="E6568" s="13">
        <v>635.0</v>
      </c>
      <c r="F6568" s="14">
        <f>'Costo de tareas'!$B$15</f>
        <v>0.1964027778</v>
      </c>
      <c r="G6568" s="15">
        <f>'Producción diaria'!$T$3*$L$2*$M$2*$N$2*E6568*1000/'Costo de tareas'!$B$14</f>
        <v>954.7618288</v>
      </c>
      <c r="H6568" s="16">
        <f>IF(G6568 &gt; 'Costo de tareas'!$B$13, 'Costo de tareas'!$B$13, IF(G6568 &lt; 'Costo de tareas'!$B$13*0.2, 0, 'Costo de tareas'!$B$13- G6568))</f>
        <v>39.28055556</v>
      </c>
      <c r="I6568" s="17">
        <f>IF(H6568=0,'Costo de tareas'!$B$13,'Costo de tareas'!$B$13-H6568)</f>
        <v>0</v>
      </c>
      <c r="J6568" s="2"/>
      <c r="K6568" s="2"/>
      <c r="P6568" s="2"/>
    </row>
    <row r="6569">
      <c r="A6569" s="3" t="s">
        <v>8535</v>
      </c>
      <c r="B6569" s="11" t="str">
        <f t="shared" si="1"/>
        <v>20121001</v>
      </c>
      <c r="C6569" s="12">
        <f t="shared" si="2"/>
        <v>41183</v>
      </c>
      <c r="D6569" s="3" t="str">
        <f t="shared" si="3"/>
        <v>15</v>
      </c>
      <c r="E6569" s="13">
        <v>499.0</v>
      </c>
      <c r="F6569" s="14">
        <f>'Costo de tareas'!$B$15</f>
        <v>0.1964027778</v>
      </c>
      <c r="G6569" s="15">
        <f>'Producción diaria'!$T$3*$L$2*$M$2*$N$2*E6569*1000/'Costo de tareas'!$B$14</f>
        <v>750.2774056</v>
      </c>
      <c r="H6569" s="16">
        <f>IF(G6569 &gt; 'Costo de tareas'!$B$13, 'Costo de tareas'!$B$13, IF(G6569 &lt; 'Costo de tareas'!$B$13*0.2, 0, 'Costo de tareas'!$B$13- G6569))</f>
        <v>39.28055556</v>
      </c>
      <c r="I6569" s="17">
        <f>IF(H6569=0,'Costo de tareas'!$B$13,'Costo de tareas'!$B$13-H6569)</f>
        <v>0</v>
      </c>
      <c r="J6569" s="2"/>
      <c r="K6569" s="2"/>
      <c r="P6569" s="2"/>
    </row>
    <row r="6570">
      <c r="A6570" s="3" t="s">
        <v>8536</v>
      </c>
      <c r="B6570" s="11" t="str">
        <f t="shared" si="1"/>
        <v>20121001</v>
      </c>
      <c r="C6570" s="12">
        <f t="shared" si="2"/>
        <v>41183</v>
      </c>
      <c r="D6570" s="3" t="str">
        <f t="shared" si="3"/>
        <v>16</v>
      </c>
      <c r="E6570" s="13">
        <v>297.0</v>
      </c>
      <c r="F6570" s="14">
        <f>'Costo de tareas'!$B$15</f>
        <v>0.1964027778</v>
      </c>
      <c r="G6570" s="15">
        <f>'Producción diaria'!$T$3*$L$2*$M$2*$N$2*E6570*1000/'Costo de tareas'!$B$14</f>
        <v>446.5578947</v>
      </c>
      <c r="H6570" s="16">
        <f>IF(G6570 &gt; 'Costo de tareas'!$B$13, 'Costo de tareas'!$B$13, IF(G6570 &lt; 'Costo de tareas'!$B$13*0.2, 0, 'Costo de tareas'!$B$13- G6570))</f>
        <v>39.28055556</v>
      </c>
      <c r="I6570" s="17">
        <f>IF(H6570=0,'Costo de tareas'!$B$13,'Costo de tareas'!$B$13-H6570)</f>
        <v>0</v>
      </c>
      <c r="J6570" s="2"/>
      <c r="K6570" s="2"/>
      <c r="P6570" s="2"/>
    </row>
    <row r="6571">
      <c r="A6571" s="3" t="s">
        <v>8537</v>
      </c>
      <c r="B6571" s="11" t="str">
        <f t="shared" si="1"/>
        <v>20121001</v>
      </c>
      <c r="C6571" s="12">
        <f t="shared" si="2"/>
        <v>41183</v>
      </c>
      <c r="D6571" s="3" t="str">
        <f t="shared" si="3"/>
        <v>17</v>
      </c>
      <c r="E6571" s="13">
        <v>1.0</v>
      </c>
      <c r="F6571" s="14">
        <f>'Costo de tareas'!$B$15</f>
        <v>0.1964027778</v>
      </c>
      <c r="G6571" s="15">
        <f>'Producción diaria'!$T$3*$L$2*$M$2*$N$2*E6571*1000/'Costo de tareas'!$B$14</f>
        <v>1.503561935</v>
      </c>
      <c r="H6571" s="16">
        <f>IF(G6571 &gt; 'Costo de tareas'!$B$13, 'Costo de tareas'!$B$13, IF(G6571 &lt; 'Costo de tareas'!$B$13*0.2, 0, 'Costo de tareas'!$B$13- G6571))</f>
        <v>0</v>
      </c>
      <c r="I6571" s="17">
        <f>IF(H6571=0,'Costo de tareas'!$B$13,'Costo de tareas'!$B$13-H6571)</f>
        <v>39.28055556</v>
      </c>
      <c r="J6571" s="2"/>
      <c r="K6571" s="2"/>
      <c r="P6571" s="2"/>
    </row>
    <row r="6572">
      <c r="A6572" s="3" t="s">
        <v>8538</v>
      </c>
      <c r="B6572" s="11" t="str">
        <f t="shared" si="1"/>
        <v>20121001</v>
      </c>
      <c r="C6572" s="12">
        <f t="shared" si="2"/>
        <v>41183</v>
      </c>
      <c r="D6572" s="3" t="str">
        <f t="shared" si="3"/>
        <v>18</v>
      </c>
      <c r="E6572" s="13">
        <v>0.0</v>
      </c>
      <c r="F6572" s="14">
        <f>'Costo de tareas'!$B$15</f>
        <v>0.1964027778</v>
      </c>
      <c r="G6572" s="15">
        <f>'Producción diaria'!$T$3*$L$2*$M$2*$N$2*E6572*1000/'Costo de tareas'!$B$14</f>
        <v>0</v>
      </c>
      <c r="H6572" s="16">
        <f>IF(G6572 &gt; 'Costo de tareas'!$B$13, 'Costo de tareas'!$B$13, IF(G6572 &lt; 'Costo de tareas'!$B$13*0.2, 0, 'Costo de tareas'!$B$13- G6572))</f>
        <v>0</v>
      </c>
      <c r="I6572" s="17">
        <f>IF(H6572=0,'Costo de tareas'!$B$13,'Costo de tareas'!$B$13-H6572)</f>
        <v>39.28055556</v>
      </c>
      <c r="J6572" s="2"/>
      <c r="K6572" s="2"/>
      <c r="P6572" s="2"/>
    </row>
    <row r="6573">
      <c r="A6573" s="3" t="s">
        <v>8539</v>
      </c>
      <c r="B6573" s="11" t="str">
        <f t="shared" si="1"/>
        <v>20121001</v>
      </c>
      <c r="C6573" s="12">
        <f t="shared" si="2"/>
        <v>41183</v>
      </c>
      <c r="D6573" s="3" t="str">
        <f t="shared" si="3"/>
        <v>19</v>
      </c>
      <c r="E6573" s="13">
        <v>0.0</v>
      </c>
      <c r="F6573" s="14">
        <f>'Costo de tareas'!$B$15</f>
        <v>0.1964027778</v>
      </c>
      <c r="G6573" s="15">
        <f>'Producción diaria'!$T$3*$L$2*$M$2*$N$2*E6573*1000/'Costo de tareas'!$B$14</f>
        <v>0</v>
      </c>
      <c r="H6573" s="16">
        <f>IF(G6573 &gt; 'Costo de tareas'!$B$13, 'Costo de tareas'!$B$13, IF(G6573 &lt; 'Costo de tareas'!$B$13*0.2, 0, 'Costo de tareas'!$B$13- G6573))</f>
        <v>0</v>
      </c>
      <c r="I6573" s="17">
        <f>IF(H6573=0,'Costo de tareas'!$B$13,'Costo de tareas'!$B$13-H6573)</f>
        <v>39.28055556</v>
      </c>
      <c r="J6573" s="2"/>
      <c r="K6573" s="2"/>
      <c r="P6573" s="2"/>
    </row>
    <row r="6574">
      <c r="A6574" s="3" t="s">
        <v>8540</v>
      </c>
      <c r="B6574" s="11" t="str">
        <f t="shared" si="1"/>
        <v>20121001</v>
      </c>
      <c r="C6574" s="12">
        <f t="shared" si="2"/>
        <v>41183</v>
      </c>
      <c r="D6574" s="3" t="str">
        <f t="shared" si="3"/>
        <v>20</v>
      </c>
      <c r="E6574" s="13">
        <v>0.0</v>
      </c>
      <c r="F6574" s="14">
        <f>'Costo de tareas'!$B$15</f>
        <v>0.1964027778</v>
      </c>
      <c r="G6574" s="15">
        <f>'Producción diaria'!$T$3*$L$2*$M$2*$N$2*E6574*1000/'Costo de tareas'!$B$14</f>
        <v>0</v>
      </c>
      <c r="H6574" s="16">
        <f>IF(G6574 &gt; 'Costo de tareas'!$B$13, 'Costo de tareas'!$B$13, IF(G6574 &lt; 'Costo de tareas'!$B$13*0.2, 0, 'Costo de tareas'!$B$13- G6574))</f>
        <v>0</v>
      </c>
      <c r="I6574" s="17">
        <f>IF(H6574=0,'Costo de tareas'!$B$13,'Costo de tareas'!$B$13-H6574)</f>
        <v>39.28055556</v>
      </c>
      <c r="J6574" s="2"/>
      <c r="K6574" s="2"/>
      <c r="P6574" s="2"/>
    </row>
    <row r="6575">
      <c r="A6575" s="3" t="s">
        <v>8541</v>
      </c>
      <c r="B6575" s="11" t="str">
        <f t="shared" si="1"/>
        <v>20121001</v>
      </c>
      <c r="C6575" s="12">
        <f t="shared" si="2"/>
        <v>41183</v>
      </c>
      <c r="D6575" s="3" t="str">
        <f t="shared" si="3"/>
        <v>21</v>
      </c>
      <c r="E6575" s="13">
        <v>0.0</v>
      </c>
      <c r="F6575" s="14">
        <f>'Costo de tareas'!$B$15</f>
        <v>0.1964027778</v>
      </c>
      <c r="G6575" s="15">
        <f>'Producción diaria'!$T$3*$L$2*$M$2*$N$2*E6575*1000/'Costo de tareas'!$B$14</f>
        <v>0</v>
      </c>
      <c r="H6575" s="16">
        <f>IF(G6575 &gt; 'Costo de tareas'!$B$13, 'Costo de tareas'!$B$13, IF(G6575 &lt; 'Costo de tareas'!$B$13*0.2, 0, 'Costo de tareas'!$B$13- G6575))</f>
        <v>0</v>
      </c>
      <c r="I6575" s="17">
        <f>IF(H6575=0,'Costo de tareas'!$B$13,'Costo de tareas'!$B$13-H6575)</f>
        <v>39.28055556</v>
      </c>
      <c r="J6575" s="2"/>
      <c r="K6575" s="2"/>
      <c r="P6575" s="2"/>
    </row>
    <row r="6576">
      <c r="A6576" s="3" t="s">
        <v>8542</v>
      </c>
      <c r="B6576" s="11" t="str">
        <f t="shared" si="1"/>
        <v>20121001</v>
      </c>
      <c r="C6576" s="12">
        <f t="shared" si="2"/>
        <v>41183</v>
      </c>
      <c r="D6576" s="3" t="str">
        <f t="shared" si="3"/>
        <v>22</v>
      </c>
      <c r="E6576" s="13">
        <v>0.0</v>
      </c>
      <c r="F6576" s="14">
        <f>'Costo de tareas'!$B$15</f>
        <v>0.1964027778</v>
      </c>
      <c r="G6576" s="15">
        <f>'Producción diaria'!$T$3*$L$2*$M$2*$N$2*E6576*1000/'Costo de tareas'!$B$14</f>
        <v>0</v>
      </c>
      <c r="H6576" s="16">
        <f>IF(G6576 &gt; 'Costo de tareas'!$B$13, 'Costo de tareas'!$B$13, IF(G6576 &lt; 'Costo de tareas'!$B$13*0.2, 0, 'Costo de tareas'!$B$13- G6576))</f>
        <v>0</v>
      </c>
      <c r="I6576" s="17">
        <f>IF(H6576=0,'Costo de tareas'!$B$13,'Costo de tareas'!$B$13-H6576)</f>
        <v>39.28055556</v>
      </c>
      <c r="J6576" s="2"/>
      <c r="K6576" s="2"/>
      <c r="P6576" s="2"/>
    </row>
    <row r="6577">
      <c r="A6577" s="3" t="s">
        <v>8543</v>
      </c>
      <c r="B6577" s="11" t="str">
        <f t="shared" si="1"/>
        <v>20121001</v>
      </c>
      <c r="C6577" s="12">
        <f t="shared" si="2"/>
        <v>41183</v>
      </c>
      <c r="D6577" s="3" t="str">
        <f t="shared" si="3"/>
        <v>23</v>
      </c>
      <c r="E6577" s="13">
        <v>0.0</v>
      </c>
      <c r="F6577" s="14">
        <f>'Costo de tareas'!$B$15</f>
        <v>0.1964027778</v>
      </c>
      <c r="G6577" s="15">
        <f>'Producción diaria'!$T$3*$L$2*$M$2*$N$2*E6577*1000/'Costo de tareas'!$B$14</f>
        <v>0</v>
      </c>
      <c r="H6577" s="16">
        <f>IF(G6577 &gt; 'Costo de tareas'!$B$13, 'Costo de tareas'!$B$13, IF(G6577 &lt; 'Costo de tareas'!$B$13*0.2, 0, 'Costo de tareas'!$B$13- G6577))</f>
        <v>0</v>
      </c>
      <c r="I6577" s="17">
        <f>IF(H6577=0,'Costo de tareas'!$B$13,'Costo de tareas'!$B$13-H6577)</f>
        <v>39.28055556</v>
      </c>
      <c r="J6577" s="2"/>
      <c r="K6577" s="2"/>
      <c r="P6577" s="2"/>
    </row>
    <row r="6578">
      <c r="A6578" s="3" t="s">
        <v>8544</v>
      </c>
      <c r="B6578" s="11" t="str">
        <f t="shared" si="1"/>
        <v>20121002</v>
      </c>
      <c r="C6578" s="12">
        <f t="shared" si="2"/>
        <v>41184</v>
      </c>
      <c r="D6578" s="3" t="str">
        <f t="shared" si="3"/>
        <v>00</v>
      </c>
      <c r="E6578" s="13">
        <v>0.0</v>
      </c>
      <c r="F6578" s="14">
        <f>'Costo de tareas'!$B$15</f>
        <v>0.1964027778</v>
      </c>
      <c r="G6578" s="15">
        <f>'Producción diaria'!$T$3*$L$2*$M$2*$N$2*E6578*1000/'Costo de tareas'!$B$14</f>
        <v>0</v>
      </c>
      <c r="H6578" s="16">
        <f>IF(G6578 &gt; 'Costo de tareas'!$B$13, 'Costo de tareas'!$B$13, IF(G6578 &lt; 'Costo de tareas'!$B$13*0.2, 0, 'Costo de tareas'!$B$13- G6578))</f>
        <v>0</v>
      </c>
      <c r="I6578" s="17">
        <f>IF(H6578=0,'Costo de tareas'!$B$13,'Costo de tareas'!$B$13-H6578)</f>
        <v>39.28055556</v>
      </c>
      <c r="J6578" s="2"/>
      <c r="K6578" s="2"/>
      <c r="P6578" s="2"/>
    </row>
    <row r="6579">
      <c r="A6579" s="3" t="s">
        <v>8545</v>
      </c>
      <c r="B6579" s="11" t="str">
        <f t="shared" si="1"/>
        <v>20121002</v>
      </c>
      <c r="C6579" s="12">
        <f t="shared" si="2"/>
        <v>41184</v>
      </c>
      <c r="D6579" s="3" t="str">
        <f t="shared" si="3"/>
        <v>01</v>
      </c>
      <c r="E6579" s="13">
        <v>0.0</v>
      </c>
      <c r="F6579" s="14">
        <f>'Costo de tareas'!$B$15</f>
        <v>0.1964027778</v>
      </c>
      <c r="G6579" s="15">
        <f>'Producción diaria'!$T$3*$L$2*$M$2*$N$2*E6579*1000/'Costo de tareas'!$B$14</f>
        <v>0</v>
      </c>
      <c r="H6579" s="16">
        <f>IF(G6579 &gt; 'Costo de tareas'!$B$13, 'Costo de tareas'!$B$13, IF(G6579 &lt; 'Costo de tareas'!$B$13*0.2, 0, 'Costo de tareas'!$B$13- G6579))</f>
        <v>0</v>
      </c>
      <c r="I6579" s="17">
        <f>IF(H6579=0,'Costo de tareas'!$B$13,'Costo de tareas'!$B$13-H6579)</f>
        <v>39.28055556</v>
      </c>
      <c r="J6579" s="2"/>
      <c r="K6579" s="2"/>
      <c r="P6579" s="2"/>
    </row>
    <row r="6580">
      <c r="A6580" s="3" t="s">
        <v>8547</v>
      </c>
      <c r="B6580" s="11" t="str">
        <f t="shared" si="1"/>
        <v>20121002</v>
      </c>
      <c r="C6580" s="12">
        <f t="shared" si="2"/>
        <v>41184</v>
      </c>
      <c r="D6580" s="3" t="str">
        <f t="shared" si="3"/>
        <v>02</v>
      </c>
      <c r="E6580" s="13">
        <v>0.0</v>
      </c>
      <c r="F6580" s="14">
        <f>'Costo de tareas'!$B$15</f>
        <v>0.1964027778</v>
      </c>
      <c r="G6580" s="15">
        <f>'Producción diaria'!$T$3*$L$2*$M$2*$N$2*E6580*1000/'Costo de tareas'!$B$14</f>
        <v>0</v>
      </c>
      <c r="H6580" s="16">
        <f>IF(G6580 &gt; 'Costo de tareas'!$B$13, 'Costo de tareas'!$B$13, IF(G6580 &lt; 'Costo de tareas'!$B$13*0.2, 0, 'Costo de tareas'!$B$13- G6580))</f>
        <v>0</v>
      </c>
      <c r="I6580" s="17">
        <f>IF(H6580=0,'Costo de tareas'!$B$13,'Costo de tareas'!$B$13-H6580)</f>
        <v>39.28055556</v>
      </c>
      <c r="J6580" s="2"/>
      <c r="K6580" s="2"/>
      <c r="P6580" s="2"/>
    </row>
    <row r="6581">
      <c r="A6581" s="3" t="s">
        <v>8549</v>
      </c>
      <c r="B6581" s="11" t="str">
        <f t="shared" si="1"/>
        <v>20121002</v>
      </c>
      <c r="C6581" s="12">
        <f t="shared" si="2"/>
        <v>41184</v>
      </c>
      <c r="D6581" s="3" t="str">
        <f t="shared" si="3"/>
        <v>03</v>
      </c>
      <c r="E6581" s="13">
        <v>0.0</v>
      </c>
      <c r="F6581" s="14">
        <f>'Costo de tareas'!$B$15</f>
        <v>0.1964027778</v>
      </c>
      <c r="G6581" s="15">
        <f>'Producción diaria'!$T$3*$L$2*$M$2*$N$2*E6581*1000/'Costo de tareas'!$B$14</f>
        <v>0</v>
      </c>
      <c r="H6581" s="16">
        <f>IF(G6581 &gt; 'Costo de tareas'!$B$13, 'Costo de tareas'!$B$13, IF(G6581 &lt; 'Costo de tareas'!$B$13*0.2, 0, 'Costo de tareas'!$B$13- G6581))</f>
        <v>0</v>
      </c>
      <c r="I6581" s="17">
        <f>IF(H6581=0,'Costo de tareas'!$B$13,'Costo de tareas'!$B$13-H6581)</f>
        <v>39.28055556</v>
      </c>
      <c r="J6581" s="2"/>
      <c r="K6581" s="2"/>
      <c r="P6581" s="2"/>
    </row>
    <row r="6582">
      <c r="A6582" s="3" t="s">
        <v>8551</v>
      </c>
      <c r="B6582" s="11" t="str">
        <f t="shared" si="1"/>
        <v>20121002</v>
      </c>
      <c r="C6582" s="12">
        <f t="shared" si="2"/>
        <v>41184</v>
      </c>
      <c r="D6582" s="3" t="str">
        <f t="shared" si="3"/>
        <v>04</v>
      </c>
      <c r="E6582" s="13">
        <v>0.0</v>
      </c>
      <c r="F6582" s="14">
        <f>'Costo de tareas'!$B$15</f>
        <v>0.1964027778</v>
      </c>
      <c r="G6582" s="15">
        <f>'Producción diaria'!$T$3*$L$2*$M$2*$N$2*E6582*1000/'Costo de tareas'!$B$14</f>
        <v>0</v>
      </c>
      <c r="H6582" s="16">
        <f>IF(G6582 &gt; 'Costo de tareas'!$B$13, 'Costo de tareas'!$B$13, IF(G6582 &lt; 'Costo de tareas'!$B$13*0.2, 0, 'Costo de tareas'!$B$13- G6582))</f>
        <v>0</v>
      </c>
      <c r="I6582" s="17">
        <f>IF(H6582=0,'Costo de tareas'!$B$13,'Costo de tareas'!$B$13-H6582)</f>
        <v>39.28055556</v>
      </c>
      <c r="J6582" s="2"/>
      <c r="K6582" s="2"/>
      <c r="P6582" s="2"/>
    </row>
    <row r="6583">
      <c r="A6583" s="3" t="s">
        <v>8553</v>
      </c>
      <c r="B6583" s="11" t="str">
        <f t="shared" si="1"/>
        <v>20121002</v>
      </c>
      <c r="C6583" s="12">
        <f t="shared" si="2"/>
        <v>41184</v>
      </c>
      <c r="D6583" s="3" t="str">
        <f t="shared" si="3"/>
        <v>05</v>
      </c>
      <c r="E6583" s="13">
        <v>0.0</v>
      </c>
      <c r="F6583" s="14">
        <f>'Costo de tareas'!$B$15</f>
        <v>0.1964027778</v>
      </c>
      <c r="G6583" s="15">
        <f>'Producción diaria'!$T$3*$L$2*$M$2*$N$2*E6583*1000/'Costo de tareas'!$B$14</f>
        <v>0</v>
      </c>
      <c r="H6583" s="16">
        <f>IF(G6583 &gt; 'Costo de tareas'!$B$13, 'Costo de tareas'!$B$13, IF(G6583 &lt; 'Costo de tareas'!$B$13*0.2, 0, 'Costo de tareas'!$B$13- G6583))</f>
        <v>0</v>
      </c>
      <c r="I6583" s="17">
        <f>IF(H6583=0,'Costo de tareas'!$B$13,'Costo de tareas'!$B$13-H6583)</f>
        <v>39.28055556</v>
      </c>
      <c r="J6583" s="2"/>
      <c r="K6583" s="2"/>
      <c r="P6583" s="2"/>
    </row>
    <row r="6584">
      <c r="A6584" s="3" t="s">
        <v>8555</v>
      </c>
      <c r="B6584" s="11" t="str">
        <f t="shared" si="1"/>
        <v>20121002</v>
      </c>
      <c r="C6584" s="12">
        <f t="shared" si="2"/>
        <v>41184</v>
      </c>
      <c r="D6584" s="3" t="str">
        <f t="shared" si="3"/>
        <v>06</v>
      </c>
      <c r="E6584" s="13">
        <v>0.0</v>
      </c>
      <c r="F6584" s="14">
        <f>'Costo de tareas'!$B$15</f>
        <v>0.1964027778</v>
      </c>
      <c r="G6584" s="15">
        <f>'Producción diaria'!$T$3*$L$2*$M$2*$N$2*E6584*1000/'Costo de tareas'!$B$14</f>
        <v>0</v>
      </c>
      <c r="H6584" s="16">
        <f>IF(G6584 &gt; 'Costo de tareas'!$B$13, 'Costo de tareas'!$B$13, IF(G6584 &lt; 'Costo de tareas'!$B$13*0.2, 0, 'Costo de tareas'!$B$13- G6584))</f>
        <v>0</v>
      </c>
      <c r="I6584" s="17">
        <f>IF(H6584=0,'Costo de tareas'!$B$13,'Costo de tareas'!$B$13-H6584)</f>
        <v>39.28055556</v>
      </c>
      <c r="J6584" s="2"/>
      <c r="K6584" s="2"/>
      <c r="P6584" s="2"/>
    </row>
    <row r="6585">
      <c r="A6585" s="3" t="s">
        <v>8557</v>
      </c>
      <c r="B6585" s="11" t="str">
        <f t="shared" si="1"/>
        <v>20121002</v>
      </c>
      <c r="C6585" s="12">
        <f t="shared" si="2"/>
        <v>41184</v>
      </c>
      <c r="D6585" s="3" t="str">
        <f t="shared" si="3"/>
        <v>07</v>
      </c>
      <c r="E6585" s="13">
        <v>14.0</v>
      </c>
      <c r="F6585" s="14">
        <f>'Costo de tareas'!$B$15</f>
        <v>0.1964027778</v>
      </c>
      <c r="G6585" s="15">
        <f>'Producción diaria'!$T$3*$L$2*$M$2*$N$2*E6585*1000/'Costo de tareas'!$B$14</f>
        <v>21.04986709</v>
      </c>
      <c r="H6585" s="16">
        <f>IF(G6585 &gt; 'Costo de tareas'!$B$13, 'Costo de tareas'!$B$13, IF(G6585 &lt; 'Costo de tareas'!$B$13*0.2, 0, 'Costo de tareas'!$B$13- G6585))</f>
        <v>18.23068846</v>
      </c>
      <c r="I6585" s="17">
        <f>IF(H6585=0,'Costo de tareas'!$B$13,'Costo de tareas'!$B$13-H6585)</f>
        <v>21.04986709</v>
      </c>
      <c r="J6585" s="2"/>
      <c r="K6585" s="2"/>
      <c r="P6585" s="2"/>
    </row>
    <row r="6586">
      <c r="A6586" s="3" t="s">
        <v>8559</v>
      </c>
      <c r="B6586" s="11" t="str">
        <f t="shared" si="1"/>
        <v>20121002</v>
      </c>
      <c r="C6586" s="12">
        <f t="shared" si="2"/>
        <v>41184</v>
      </c>
      <c r="D6586" s="3" t="str">
        <f t="shared" si="3"/>
        <v>08</v>
      </c>
      <c r="E6586" s="13">
        <v>332.0</v>
      </c>
      <c r="F6586" s="14">
        <f>'Costo de tareas'!$B$15</f>
        <v>0.1964027778</v>
      </c>
      <c r="G6586" s="15">
        <f>'Producción diaria'!$T$3*$L$2*$M$2*$N$2*E6586*1000/'Costo de tareas'!$B$14</f>
        <v>499.1825625</v>
      </c>
      <c r="H6586" s="16">
        <f>IF(G6586 &gt; 'Costo de tareas'!$B$13, 'Costo de tareas'!$B$13, IF(G6586 &lt; 'Costo de tareas'!$B$13*0.2, 0, 'Costo de tareas'!$B$13- G6586))</f>
        <v>39.28055556</v>
      </c>
      <c r="I6586" s="17">
        <f>IF(H6586=0,'Costo de tareas'!$B$13,'Costo de tareas'!$B$13-H6586)</f>
        <v>0</v>
      </c>
      <c r="J6586" s="2"/>
      <c r="K6586" s="2"/>
      <c r="P6586" s="2"/>
    </row>
    <row r="6587">
      <c r="A6587" s="3" t="s">
        <v>8561</v>
      </c>
      <c r="B6587" s="11" t="str">
        <f t="shared" si="1"/>
        <v>20121002</v>
      </c>
      <c r="C6587" s="12">
        <f t="shared" si="2"/>
        <v>41184</v>
      </c>
      <c r="D6587" s="3" t="str">
        <f t="shared" si="3"/>
        <v>09</v>
      </c>
      <c r="E6587" s="13">
        <v>501.0</v>
      </c>
      <c r="F6587" s="14">
        <f>'Costo de tareas'!$B$15</f>
        <v>0.1964027778</v>
      </c>
      <c r="G6587" s="15">
        <f>'Producción diaria'!$T$3*$L$2*$M$2*$N$2*E6587*1000/'Costo de tareas'!$B$14</f>
        <v>753.2845295</v>
      </c>
      <c r="H6587" s="16">
        <f>IF(G6587 &gt; 'Costo de tareas'!$B$13, 'Costo de tareas'!$B$13, IF(G6587 &lt; 'Costo de tareas'!$B$13*0.2, 0, 'Costo de tareas'!$B$13- G6587))</f>
        <v>39.28055556</v>
      </c>
      <c r="I6587" s="17">
        <f>IF(H6587=0,'Costo de tareas'!$B$13,'Costo de tareas'!$B$13-H6587)</f>
        <v>0</v>
      </c>
      <c r="J6587" s="2"/>
      <c r="K6587" s="2"/>
      <c r="P6587" s="2"/>
    </row>
    <row r="6588">
      <c r="A6588" s="3" t="s">
        <v>8563</v>
      </c>
      <c r="B6588" s="11" t="str">
        <f t="shared" si="1"/>
        <v>20121002</v>
      </c>
      <c r="C6588" s="12">
        <f t="shared" si="2"/>
        <v>41184</v>
      </c>
      <c r="D6588" s="3" t="str">
        <f t="shared" si="3"/>
        <v>10</v>
      </c>
      <c r="E6588" s="13">
        <v>653.0</v>
      </c>
      <c r="F6588" s="14">
        <f>'Costo de tareas'!$B$15</f>
        <v>0.1964027778</v>
      </c>
      <c r="G6588" s="15">
        <f>'Producción diaria'!$T$3*$L$2*$M$2*$N$2*E6588*1000/'Costo de tareas'!$B$14</f>
        <v>981.8259436</v>
      </c>
      <c r="H6588" s="16">
        <f>IF(G6588 &gt; 'Costo de tareas'!$B$13, 'Costo de tareas'!$B$13, IF(G6588 &lt; 'Costo de tareas'!$B$13*0.2, 0, 'Costo de tareas'!$B$13- G6588))</f>
        <v>39.28055556</v>
      </c>
      <c r="I6588" s="17">
        <f>IF(H6588=0,'Costo de tareas'!$B$13,'Costo de tareas'!$B$13-H6588)</f>
        <v>0</v>
      </c>
      <c r="J6588" s="2"/>
      <c r="K6588" s="2"/>
      <c r="P6588" s="2"/>
    </row>
    <row r="6589">
      <c r="A6589" s="3" t="s">
        <v>8565</v>
      </c>
      <c r="B6589" s="11" t="str">
        <f t="shared" si="1"/>
        <v>20121002</v>
      </c>
      <c r="C6589" s="12">
        <f t="shared" si="2"/>
        <v>41184</v>
      </c>
      <c r="D6589" s="3" t="str">
        <f t="shared" si="3"/>
        <v>11</v>
      </c>
      <c r="E6589" s="13">
        <v>749.0</v>
      </c>
      <c r="F6589" s="14">
        <f>'Costo de tareas'!$B$15</f>
        <v>0.1964027778</v>
      </c>
      <c r="G6589" s="15">
        <f>'Producción diaria'!$T$3*$L$2*$M$2*$N$2*E6589*1000/'Costo de tareas'!$B$14</f>
        <v>1126.167889</v>
      </c>
      <c r="H6589" s="16">
        <f>IF(G6589 &gt; 'Costo de tareas'!$B$13, 'Costo de tareas'!$B$13, IF(G6589 &lt; 'Costo de tareas'!$B$13*0.2, 0, 'Costo de tareas'!$B$13- G6589))</f>
        <v>39.28055556</v>
      </c>
      <c r="I6589" s="17">
        <f>IF(H6589=0,'Costo de tareas'!$B$13,'Costo de tareas'!$B$13-H6589)</f>
        <v>0</v>
      </c>
      <c r="J6589" s="2"/>
      <c r="K6589" s="2"/>
      <c r="P6589" s="2"/>
    </row>
    <row r="6590">
      <c r="A6590" s="3" t="s">
        <v>8566</v>
      </c>
      <c r="B6590" s="11" t="str">
        <f t="shared" si="1"/>
        <v>20121002</v>
      </c>
      <c r="C6590" s="12">
        <f t="shared" si="2"/>
        <v>41184</v>
      </c>
      <c r="D6590" s="3" t="str">
        <f t="shared" si="3"/>
        <v>12</v>
      </c>
      <c r="E6590" s="13">
        <v>771.0</v>
      </c>
      <c r="F6590" s="14">
        <f>'Costo de tareas'!$B$15</f>
        <v>0.1964027778</v>
      </c>
      <c r="G6590" s="15">
        <f>'Producción diaria'!$T$3*$L$2*$M$2*$N$2*E6590*1000/'Costo de tareas'!$B$14</f>
        <v>1159.246252</v>
      </c>
      <c r="H6590" s="16">
        <f>IF(G6590 &gt; 'Costo de tareas'!$B$13, 'Costo de tareas'!$B$13, IF(G6590 &lt; 'Costo de tareas'!$B$13*0.2, 0, 'Costo de tareas'!$B$13- G6590))</f>
        <v>39.28055556</v>
      </c>
      <c r="I6590" s="17">
        <f>IF(H6590=0,'Costo de tareas'!$B$13,'Costo de tareas'!$B$13-H6590)</f>
        <v>0</v>
      </c>
      <c r="J6590" s="2"/>
      <c r="K6590" s="2"/>
      <c r="P6590" s="2"/>
    </row>
    <row r="6591">
      <c r="A6591" s="3" t="s">
        <v>8567</v>
      </c>
      <c r="B6591" s="11" t="str">
        <f t="shared" si="1"/>
        <v>20121002</v>
      </c>
      <c r="C6591" s="12">
        <f t="shared" si="2"/>
        <v>41184</v>
      </c>
      <c r="D6591" s="3" t="str">
        <f t="shared" si="3"/>
        <v>13</v>
      </c>
      <c r="E6591" s="13">
        <v>712.0</v>
      </c>
      <c r="F6591" s="14">
        <f>'Costo de tareas'!$B$15</f>
        <v>0.1964027778</v>
      </c>
      <c r="G6591" s="15">
        <f>'Producción diaria'!$T$3*$L$2*$M$2*$N$2*E6591*1000/'Costo de tareas'!$B$14</f>
        <v>1070.536098</v>
      </c>
      <c r="H6591" s="16">
        <f>IF(G6591 &gt; 'Costo de tareas'!$B$13, 'Costo de tareas'!$B$13, IF(G6591 &lt; 'Costo de tareas'!$B$13*0.2, 0, 'Costo de tareas'!$B$13- G6591))</f>
        <v>39.28055556</v>
      </c>
      <c r="I6591" s="17">
        <f>IF(H6591=0,'Costo de tareas'!$B$13,'Costo de tareas'!$B$13-H6591)</f>
        <v>0</v>
      </c>
      <c r="J6591" s="2"/>
      <c r="K6591" s="2"/>
      <c r="P6591" s="2"/>
    </row>
    <row r="6592">
      <c r="A6592" s="3" t="s">
        <v>8568</v>
      </c>
      <c r="B6592" s="11" t="str">
        <f t="shared" si="1"/>
        <v>20121002</v>
      </c>
      <c r="C6592" s="12">
        <f t="shared" si="2"/>
        <v>41184</v>
      </c>
      <c r="D6592" s="3" t="str">
        <f t="shared" si="3"/>
        <v>14</v>
      </c>
      <c r="E6592" s="13">
        <v>634.0</v>
      </c>
      <c r="F6592" s="14">
        <f>'Costo de tareas'!$B$15</f>
        <v>0.1964027778</v>
      </c>
      <c r="G6592" s="15">
        <f>'Producción diaria'!$T$3*$L$2*$M$2*$N$2*E6592*1000/'Costo de tareas'!$B$14</f>
        <v>953.2582669</v>
      </c>
      <c r="H6592" s="16">
        <f>IF(G6592 &gt; 'Costo de tareas'!$B$13, 'Costo de tareas'!$B$13, IF(G6592 &lt; 'Costo de tareas'!$B$13*0.2, 0, 'Costo de tareas'!$B$13- G6592))</f>
        <v>39.28055556</v>
      </c>
      <c r="I6592" s="17">
        <f>IF(H6592=0,'Costo de tareas'!$B$13,'Costo de tareas'!$B$13-H6592)</f>
        <v>0</v>
      </c>
      <c r="J6592" s="2"/>
      <c r="K6592" s="2"/>
      <c r="P6592" s="2"/>
    </row>
    <row r="6593">
      <c r="A6593" s="3" t="s">
        <v>8569</v>
      </c>
      <c r="B6593" s="11" t="str">
        <f t="shared" si="1"/>
        <v>20121002</v>
      </c>
      <c r="C6593" s="12">
        <f t="shared" si="2"/>
        <v>41184</v>
      </c>
      <c r="D6593" s="3" t="str">
        <f t="shared" si="3"/>
        <v>15</v>
      </c>
      <c r="E6593" s="13">
        <v>481.0</v>
      </c>
      <c r="F6593" s="14">
        <f>'Costo de tareas'!$B$15</f>
        <v>0.1964027778</v>
      </c>
      <c r="G6593" s="15">
        <f>'Producción diaria'!$T$3*$L$2*$M$2*$N$2*E6593*1000/'Costo de tareas'!$B$14</f>
        <v>723.2132908</v>
      </c>
      <c r="H6593" s="16">
        <f>IF(G6593 &gt; 'Costo de tareas'!$B$13, 'Costo de tareas'!$B$13, IF(G6593 &lt; 'Costo de tareas'!$B$13*0.2, 0, 'Costo de tareas'!$B$13- G6593))</f>
        <v>39.28055556</v>
      </c>
      <c r="I6593" s="17">
        <f>IF(H6593=0,'Costo de tareas'!$B$13,'Costo de tareas'!$B$13-H6593)</f>
        <v>0</v>
      </c>
      <c r="J6593" s="2"/>
      <c r="K6593" s="2"/>
      <c r="P6593" s="2"/>
    </row>
    <row r="6594">
      <c r="A6594" s="3" t="s">
        <v>8570</v>
      </c>
      <c r="B6594" s="11" t="str">
        <f t="shared" si="1"/>
        <v>20121002</v>
      </c>
      <c r="C6594" s="12">
        <f t="shared" si="2"/>
        <v>41184</v>
      </c>
      <c r="D6594" s="3" t="str">
        <f t="shared" si="3"/>
        <v>16</v>
      </c>
      <c r="E6594" s="13">
        <v>295.0</v>
      </c>
      <c r="F6594" s="14">
        <f>'Costo de tareas'!$B$15</f>
        <v>0.1964027778</v>
      </c>
      <c r="G6594" s="15">
        <f>'Producción diaria'!$T$3*$L$2*$M$2*$N$2*E6594*1000/'Costo de tareas'!$B$14</f>
        <v>443.5507709</v>
      </c>
      <c r="H6594" s="16">
        <f>IF(G6594 &gt; 'Costo de tareas'!$B$13, 'Costo de tareas'!$B$13, IF(G6594 &lt; 'Costo de tareas'!$B$13*0.2, 0, 'Costo de tareas'!$B$13- G6594))</f>
        <v>39.28055556</v>
      </c>
      <c r="I6594" s="17">
        <f>IF(H6594=0,'Costo de tareas'!$B$13,'Costo de tareas'!$B$13-H6594)</f>
        <v>0</v>
      </c>
      <c r="J6594" s="2"/>
      <c r="K6594" s="2"/>
      <c r="P6594" s="2"/>
    </row>
    <row r="6595">
      <c r="A6595" s="3" t="s">
        <v>8571</v>
      </c>
      <c r="B6595" s="11" t="str">
        <f t="shared" si="1"/>
        <v>20121002</v>
      </c>
      <c r="C6595" s="12">
        <f t="shared" si="2"/>
        <v>41184</v>
      </c>
      <c r="D6595" s="3" t="str">
        <f t="shared" si="3"/>
        <v>17</v>
      </c>
      <c r="E6595" s="13">
        <v>86.0</v>
      </c>
      <c r="F6595" s="14">
        <f>'Costo de tareas'!$B$15</f>
        <v>0.1964027778</v>
      </c>
      <c r="G6595" s="15">
        <f>'Producción diaria'!$T$3*$L$2*$M$2*$N$2*E6595*1000/'Costo de tareas'!$B$14</f>
        <v>129.3063264</v>
      </c>
      <c r="H6595" s="16">
        <f>IF(G6595 &gt; 'Costo de tareas'!$B$13, 'Costo de tareas'!$B$13, IF(G6595 &lt; 'Costo de tareas'!$B$13*0.2, 0, 'Costo de tareas'!$B$13- G6595))</f>
        <v>39.28055556</v>
      </c>
      <c r="I6595" s="17">
        <f>IF(H6595=0,'Costo de tareas'!$B$13,'Costo de tareas'!$B$13-H6595)</f>
        <v>0</v>
      </c>
      <c r="J6595" s="2"/>
      <c r="K6595" s="2"/>
      <c r="P6595" s="2"/>
    </row>
    <row r="6596">
      <c r="A6596" s="3" t="s">
        <v>8572</v>
      </c>
      <c r="B6596" s="11" t="str">
        <f t="shared" si="1"/>
        <v>20121002</v>
      </c>
      <c r="C6596" s="12">
        <f t="shared" si="2"/>
        <v>41184</v>
      </c>
      <c r="D6596" s="3" t="str">
        <f t="shared" si="3"/>
        <v>18</v>
      </c>
      <c r="E6596" s="13">
        <v>0.0</v>
      </c>
      <c r="F6596" s="14">
        <f>'Costo de tareas'!$B$15</f>
        <v>0.1964027778</v>
      </c>
      <c r="G6596" s="15">
        <f>'Producción diaria'!$T$3*$L$2*$M$2*$N$2*E6596*1000/'Costo de tareas'!$B$14</f>
        <v>0</v>
      </c>
      <c r="H6596" s="16">
        <f>IF(G6596 &gt; 'Costo de tareas'!$B$13, 'Costo de tareas'!$B$13, IF(G6596 &lt; 'Costo de tareas'!$B$13*0.2, 0, 'Costo de tareas'!$B$13- G6596))</f>
        <v>0</v>
      </c>
      <c r="I6596" s="17">
        <f>IF(H6596=0,'Costo de tareas'!$B$13,'Costo de tareas'!$B$13-H6596)</f>
        <v>39.28055556</v>
      </c>
      <c r="J6596" s="2"/>
      <c r="K6596" s="2"/>
      <c r="P6596" s="2"/>
    </row>
    <row r="6597">
      <c r="A6597" s="3" t="s">
        <v>8573</v>
      </c>
      <c r="B6597" s="11" t="str">
        <f t="shared" si="1"/>
        <v>20121002</v>
      </c>
      <c r="C6597" s="12">
        <f t="shared" si="2"/>
        <v>41184</v>
      </c>
      <c r="D6597" s="3" t="str">
        <f t="shared" si="3"/>
        <v>19</v>
      </c>
      <c r="E6597" s="13">
        <v>0.0</v>
      </c>
      <c r="F6597" s="14">
        <f>'Costo de tareas'!$B$15</f>
        <v>0.1964027778</v>
      </c>
      <c r="G6597" s="15">
        <f>'Producción diaria'!$T$3*$L$2*$M$2*$N$2*E6597*1000/'Costo de tareas'!$B$14</f>
        <v>0</v>
      </c>
      <c r="H6597" s="16">
        <f>IF(G6597 &gt; 'Costo de tareas'!$B$13, 'Costo de tareas'!$B$13, IF(G6597 &lt; 'Costo de tareas'!$B$13*0.2, 0, 'Costo de tareas'!$B$13- G6597))</f>
        <v>0</v>
      </c>
      <c r="I6597" s="17">
        <f>IF(H6597=0,'Costo de tareas'!$B$13,'Costo de tareas'!$B$13-H6597)</f>
        <v>39.28055556</v>
      </c>
      <c r="J6597" s="2"/>
      <c r="K6597" s="2"/>
      <c r="P6597" s="2"/>
    </row>
    <row r="6598">
      <c r="A6598" s="3" t="s">
        <v>8574</v>
      </c>
      <c r="B6598" s="11" t="str">
        <f t="shared" si="1"/>
        <v>20121002</v>
      </c>
      <c r="C6598" s="12">
        <f t="shared" si="2"/>
        <v>41184</v>
      </c>
      <c r="D6598" s="3" t="str">
        <f t="shared" si="3"/>
        <v>20</v>
      </c>
      <c r="E6598" s="13">
        <v>0.0</v>
      </c>
      <c r="F6598" s="14">
        <f>'Costo de tareas'!$B$15</f>
        <v>0.1964027778</v>
      </c>
      <c r="G6598" s="15">
        <f>'Producción diaria'!$T$3*$L$2*$M$2*$N$2*E6598*1000/'Costo de tareas'!$B$14</f>
        <v>0</v>
      </c>
      <c r="H6598" s="16">
        <f>IF(G6598 &gt; 'Costo de tareas'!$B$13, 'Costo de tareas'!$B$13, IF(G6598 &lt; 'Costo de tareas'!$B$13*0.2, 0, 'Costo de tareas'!$B$13- G6598))</f>
        <v>0</v>
      </c>
      <c r="I6598" s="17">
        <f>IF(H6598=0,'Costo de tareas'!$B$13,'Costo de tareas'!$B$13-H6598)</f>
        <v>39.28055556</v>
      </c>
      <c r="J6598" s="2"/>
      <c r="K6598" s="2"/>
      <c r="P6598" s="2"/>
    </row>
    <row r="6599">
      <c r="A6599" s="3" t="s">
        <v>8575</v>
      </c>
      <c r="B6599" s="11" t="str">
        <f t="shared" si="1"/>
        <v>20121002</v>
      </c>
      <c r="C6599" s="12">
        <f t="shared" si="2"/>
        <v>41184</v>
      </c>
      <c r="D6599" s="3" t="str">
        <f t="shared" si="3"/>
        <v>21</v>
      </c>
      <c r="E6599" s="13">
        <v>0.0</v>
      </c>
      <c r="F6599" s="14">
        <f>'Costo de tareas'!$B$15</f>
        <v>0.1964027778</v>
      </c>
      <c r="G6599" s="15">
        <f>'Producción diaria'!$T$3*$L$2*$M$2*$N$2*E6599*1000/'Costo de tareas'!$B$14</f>
        <v>0</v>
      </c>
      <c r="H6599" s="16">
        <f>IF(G6599 &gt; 'Costo de tareas'!$B$13, 'Costo de tareas'!$B$13, IF(G6599 &lt; 'Costo de tareas'!$B$13*0.2, 0, 'Costo de tareas'!$B$13- G6599))</f>
        <v>0</v>
      </c>
      <c r="I6599" s="17">
        <f>IF(H6599=0,'Costo de tareas'!$B$13,'Costo de tareas'!$B$13-H6599)</f>
        <v>39.28055556</v>
      </c>
      <c r="J6599" s="2"/>
      <c r="K6599" s="2"/>
      <c r="P6599" s="2"/>
    </row>
    <row r="6600">
      <c r="A6600" s="3" t="s">
        <v>8576</v>
      </c>
      <c r="B6600" s="11" t="str">
        <f t="shared" si="1"/>
        <v>20121002</v>
      </c>
      <c r="C6600" s="12">
        <f t="shared" si="2"/>
        <v>41184</v>
      </c>
      <c r="D6600" s="3" t="str">
        <f t="shared" si="3"/>
        <v>22</v>
      </c>
      <c r="E6600" s="13">
        <v>0.0</v>
      </c>
      <c r="F6600" s="14">
        <f>'Costo de tareas'!$B$15</f>
        <v>0.1964027778</v>
      </c>
      <c r="G6600" s="15">
        <f>'Producción diaria'!$T$3*$L$2*$M$2*$N$2*E6600*1000/'Costo de tareas'!$B$14</f>
        <v>0</v>
      </c>
      <c r="H6600" s="16">
        <f>IF(G6600 &gt; 'Costo de tareas'!$B$13, 'Costo de tareas'!$B$13, IF(G6600 &lt; 'Costo de tareas'!$B$13*0.2, 0, 'Costo de tareas'!$B$13- G6600))</f>
        <v>0</v>
      </c>
      <c r="I6600" s="17">
        <f>IF(H6600=0,'Costo de tareas'!$B$13,'Costo de tareas'!$B$13-H6600)</f>
        <v>39.28055556</v>
      </c>
      <c r="J6600" s="2"/>
      <c r="K6600" s="2"/>
      <c r="P6600" s="2"/>
    </row>
    <row r="6601">
      <c r="A6601" s="3" t="s">
        <v>8577</v>
      </c>
      <c r="B6601" s="11" t="str">
        <f t="shared" si="1"/>
        <v>20121002</v>
      </c>
      <c r="C6601" s="12">
        <f t="shared" si="2"/>
        <v>41184</v>
      </c>
      <c r="D6601" s="3" t="str">
        <f t="shared" si="3"/>
        <v>23</v>
      </c>
      <c r="E6601" s="13">
        <v>0.0</v>
      </c>
      <c r="F6601" s="14">
        <f>'Costo de tareas'!$B$15</f>
        <v>0.1964027778</v>
      </c>
      <c r="G6601" s="15">
        <f>'Producción diaria'!$T$3*$L$2*$M$2*$N$2*E6601*1000/'Costo de tareas'!$B$14</f>
        <v>0</v>
      </c>
      <c r="H6601" s="16">
        <f>IF(G6601 &gt; 'Costo de tareas'!$B$13, 'Costo de tareas'!$B$13, IF(G6601 &lt; 'Costo de tareas'!$B$13*0.2, 0, 'Costo de tareas'!$B$13- G6601))</f>
        <v>0</v>
      </c>
      <c r="I6601" s="17">
        <f>IF(H6601=0,'Costo de tareas'!$B$13,'Costo de tareas'!$B$13-H6601)</f>
        <v>39.28055556</v>
      </c>
      <c r="J6601" s="2"/>
      <c r="K6601" s="2"/>
      <c r="P6601" s="2"/>
    </row>
    <row r="6602">
      <c r="A6602" s="3" t="s">
        <v>8579</v>
      </c>
      <c r="B6602" s="11" t="str">
        <f t="shared" si="1"/>
        <v>20121003</v>
      </c>
      <c r="C6602" s="12">
        <f t="shared" si="2"/>
        <v>41185</v>
      </c>
      <c r="D6602" s="3" t="str">
        <f t="shared" si="3"/>
        <v>00</v>
      </c>
      <c r="E6602" s="13">
        <v>0.0</v>
      </c>
      <c r="F6602" s="14">
        <f>'Costo de tareas'!$B$15</f>
        <v>0.1964027778</v>
      </c>
      <c r="G6602" s="15">
        <f>'Producción diaria'!$T$3*$L$2*$M$2*$N$2*E6602*1000/'Costo de tareas'!$B$14</f>
        <v>0</v>
      </c>
      <c r="H6602" s="16">
        <f>IF(G6602 &gt; 'Costo de tareas'!$B$13, 'Costo de tareas'!$B$13, IF(G6602 &lt; 'Costo de tareas'!$B$13*0.2, 0, 'Costo de tareas'!$B$13- G6602))</f>
        <v>0</v>
      </c>
      <c r="I6602" s="17">
        <f>IF(H6602=0,'Costo de tareas'!$B$13,'Costo de tareas'!$B$13-H6602)</f>
        <v>39.28055556</v>
      </c>
      <c r="J6602" s="2"/>
      <c r="K6602" s="2"/>
      <c r="P6602" s="2"/>
    </row>
    <row r="6603">
      <c r="A6603" s="3" t="s">
        <v>8581</v>
      </c>
      <c r="B6603" s="11" t="str">
        <f t="shared" si="1"/>
        <v>20121003</v>
      </c>
      <c r="C6603" s="12">
        <f t="shared" si="2"/>
        <v>41185</v>
      </c>
      <c r="D6603" s="3" t="str">
        <f t="shared" si="3"/>
        <v>01</v>
      </c>
      <c r="E6603" s="13">
        <v>0.0</v>
      </c>
      <c r="F6603" s="14">
        <f>'Costo de tareas'!$B$15</f>
        <v>0.1964027778</v>
      </c>
      <c r="G6603" s="15">
        <f>'Producción diaria'!$T$3*$L$2*$M$2*$N$2*E6603*1000/'Costo de tareas'!$B$14</f>
        <v>0</v>
      </c>
      <c r="H6603" s="16">
        <f>IF(G6603 &gt; 'Costo de tareas'!$B$13, 'Costo de tareas'!$B$13, IF(G6603 &lt; 'Costo de tareas'!$B$13*0.2, 0, 'Costo de tareas'!$B$13- G6603))</f>
        <v>0</v>
      </c>
      <c r="I6603" s="17">
        <f>IF(H6603=0,'Costo de tareas'!$B$13,'Costo de tareas'!$B$13-H6603)</f>
        <v>39.28055556</v>
      </c>
      <c r="J6603" s="2"/>
      <c r="K6603" s="2"/>
      <c r="P6603" s="2"/>
    </row>
    <row r="6604">
      <c r="A6604" s="3" t="s">
        <v>8583</v>
      </c>
      <c r="B6604" s="11" t="str">
        <f t="shared" si="1"/>
        <v>20121003</v>
      </c>
      <c r="C6604" s="12">
        <f t="shared" si="2"/>
        <v>41185</v>
      </c>
      <c r="D6604" s="3" t="str">
        <f t="shared" si="3"/>
        <v>02</v>
      </c>
      <c r="E6604" s="13">
        <v>0.0</v>
      </c>
      <c r="F6604" s="14">
        <f>'Costo de tareas'!$B$15</f>
        <v>0.1964027778</v>
      </c>
      <c r="G6604" s="15">
        <f>'Producción diaria'!$T$3*$L$2*$M$2*$N$2*E6604*1000/'Costo de tareas'!$B$14</f>
        <v>0</v>
      </c>
      <c r="H6604" s="16">
        <f>IF(G6604 &gt; 'Costo de tareas'!$B$13, 'Costo de tareas'!$B$13, IF(G6604 &lt; 'Costo de tareas'!$B$13*0.2, 0, 'Costo de tareas'!$B$13- G6604))</f>
        <v>0</v>
      </c>
      <c r="I6604" s="17">
        <f>IF(H6604=0,'Costo de tareas'!$B$13,'Costo de tareas'!$B$13-H6604)</f>
        <v>39.28055556</v>
      </c>
      <c r="J6604" s="2"/>
      <c r="K6604" s="2"/>
      <c r="P6604" s="2"/>
    </row>
    <row r="6605">
      <c r="A6605" s="3" t="s">
        <v>8585</v>
      </c>
      <c r="B6605" s="11" t="str">
        <f t="shared" si="1"/>
        <v>20121003</v>
      </c>
      <c r="C6605" s="12">
        <f t="shared" si="2"/>
        <v>41185</v>
      </c>
      <c r="D6605" s="3" t="str">
        <f t="shared" si="3"/>
        <v>03</v>
      </c>
      <c r="E6605" s="13">
        <v>0.0</v>
      </c>
      <c r="F6605" s="14">
        <f>'Costo de tareas'!$B$15</f>
        <v>0.1964027778</v>
      </c>
      <c r="G6605" s="15">
        <f>'Producción diaria'!$T$3*$L$2*$M$2*$N$2*E6605*1000/'Costo de tareas'!$B$14</f>
        <v>0</v>
      </c>
      <c r="H6605" s="16">
        <f>IF(G6605 &gt; 'Costo de tareas'!$B$13, 'Costo de tareas'!$B$13, IF(G6605 &lt; 'Costo de tareas'!$B$13*0.2, 0, 'Costo de tareas'!$B$13- G6605))</f>
        <v>0</v>
      </c>
      <c r="I6605" s="17">
        <f>IF(H6605=0,'Costo de tareas'!$B$13,'Costo de tareas'!$B$13-H6605)</f>
        <v>39.28055556</v>
      </c>
      <c r="J6605" s="2"/>
      <c r="K6605" s="2"/>
      <c r="P6605" s="2"/>
    </row>
    <row r="6606">
      <c r="A6606" s="3" t="s">
        <v>8587</v>
      </c>
      <c r="B6606" s="11" t="str">
        <f t="shared" si="1"/>
        <v>20121003</v>
      </c>
      <c r="C6606" s="12">
        <f t="shared" si="2"/>
        <v>41185</v>
      </c>
      <c r="D6606" s="3" t="str">
        <f t="shared" si="3"/>
        <v>04</v>
      </c>
      <c r="E6606" s="13">
        <v>0.0</v>
      </c>
      <c r="F6606" s="14">
        <f>'Costo de tareas'!$B$15</f>
        <v>0.1964027778</v>
      </c>
      <c r="G6606" s="15">
        <f>'Producción diaria'!$T$3*$L$2*$M$2*$N$2*E6606*1000/'Costo de tareas'!$B$14</f>
        <v>0</v>
      </c>
      <c r="H6606" s="16">
        <f>IF(G6606 &gt; 'Costo de tareas'!$B$13, 'Costo de tareas'!$B$13, IF(G6606 &lt; 'Costo de tareas'!$B$13*0.2, 0, 'Costo de tareas'!$B$13- G6606))</f>
        <v>0</v>
      </c>
      <c r="I6606" s="17">
        <f>IF(H6606=0,'Costo de tareas'!$B$13,'Costo de tareas'!$B$13-H6606)</f>
        <v>39.28055556</v>
      </c>
      <c r="J6606" s="2"/>
      <c r="K6606" s="2"/>
      <c r="P6606" s="2"/>
    </row>
    <row r="6607">
      <c r="A6607" s="3" t="s">
        <v>8589</v>
      </c>
      <c r="B6607" s="11" t="str">
        <f t="shared" si="1"/>
        <v>20121003</v>
      </c>
      <c r="C6607" s="12">
        <f t="shared" si="2"/>
        <v>41185</v>
      </c>
      <c r="D6607" s="3" t="str">
        <f t="shared" si="3"/>
        <v>05</v>
      </c>
      <c r="E6607" s="13">
        <v>0.0</v>
      </c>
      <c r="F6607" s="14">
        <f>'Costo de tareas'!$B$15</f>
        <v>0.1964027778</v>
      </c>
      <c r="G6607" s="15">
        <f>'Producción diaria'!$T$3*$L$2*$M$2*$N$2*E6607*1000/'Costo de tareas'!$B$14</f>
        <v>0</v>
      </c>
      <c r="H6607" s="16">
        <f>IF(G6607 &gt; 'Costo de tareas'!$B$13, 'Costo de tareas'!$B$13, IF(G6607 &lt; 'Costo de tareas'!$B$13*0.2, 0, 'Costo de tareas'!$B$13- G6607))</f>
        <v>0</v>
      </c>
      <c r="I6607" s="17">
        <f>IF(H6607=0,'Costo de tareas'!$B$13,'Costo de tareas'!$B$13-H6607)</f>
        <v>39.28055556</v>
      </c>
      <c r="J6607" s="2"/>
      <c r="K6607" s="2"/>
      <c r="P6607" s="2"/>
    </row>
    <row r="6608">
      <c r="A6608" s="3" t="s">
        <v>8591</v>
      </c>
      <c r="B6608" s="11" t="str">
        <f t="shared" si="1"/>
        <v>20121003</v>
      </c>
      <c r="C6608" s="12">
        <f t="shared" si="2"/>
        <v>41185</v>
      </c>
      <c r="D6608" s="3" t="str">
        <f t="shared" si="3"/>
        <v>06</v>
      </c>
      <c r="E6608" s="13">
        <v>0.0</v>
      </c>
      <c r="F6608" s="14">
        <f>'Costo de tareas'!$B$15</f>
        <v>0.1964027778</v>
      </c>
      <c r="G6608" s="15">
        <f>'Producción diaria'!$T$3*$L$2*$M$2*$N$2*E6608*1000/'Costo de tareas'!$B$14</f>
        <v>0</v>
      </c>
      <c r="H6608" s="16">
        <f>IF(G6608 &gt; 'Costo de tareas'!$B$13, 'Costo de tareas'!$B$13, IF(G6608 &lt; 'Costo de tareas'!$B$13*0.2, 0, 'Costo de tareas'!$B$13- G6608))</f>
        <v>0</v>
      </c>
      <c r="I6608" s="17">
        <f>IF(H6608=0,'Costo de tareas'!$B$13,'Costo de tareas'!$B$13-H6608)</f>
        <v>39.28055556</v>
      </c>
      <c r="J6608" s="2"/>
      <c r="K6608" s="2"/>
      <c r="P6608" s="2"/>
    </row>
    <row r="6609">
      <c r="A6609" s="3" t="s">
        <v>8593</v>
      </c>
      <c r="B6609" s="11" t="str">
        <f t="shared" si="1"/>
        <v>20121003</v>
      </c>
      <c r="C6609" s="12">
        <f t="shared" si="2"/>
        <v>41185</v>
      </c>
      <c r="D6609" s="3" t="str">
        <f t="shared" si="3"/>
        <v>07</v>
      </c>
      <c r="E6609" s="13">
        <v>132.0</v>
      </c>
      <c r="F6609" s="14">
        <f>'Costo de tareas'!$B$15</f>
        <v>0.1964027778</v>
      </c>
      <c r="G6609" s="15">
        <f>'Producción diaria'!$T$3*$L$2*$M$2*$N$2*E6609*1000/'Costo de tareas'!$B$14</f>
        <v>198.4701754</v>
      </c>
      <c r="H6609" s="16">
        <f>IF(G6609 &gt; 'Costo de tareas'!$B$13, 'Costo de tareas'!$B$13, IF(G6609 &lt; 'Costo de tareas'!$B$13*0.2, 0, 'Costo de tareas'!$B$13- G6609))</f>
        <v>39.28055556</v>
      </c>
      <c r="I6609" s="17">
        <f>IF(H6609=0,'Costo de tareas'!$B$13,'Costo de tareas'!$B$13-H6609)</f>
        <v>0</v>
      </c>
      <c r="J6609" s="2"/>
      <c r="K6609" s="2"/>
      <c r="P6609" s="2"/>
    </row>
    <row r="6610">
      <c r="A6610" s="3" t="s">
        <v>8595</v>
      </c>
      <c r="B6610" s="11" t="str">
        <f t="shared" si="1"/>
        <v>20121003</v>
      </c>
      <c r="C6610" s="12">
        <f t="shared" si="2"/>
        <v>41185</v>
      </c>
      <c r="D6610" s="3" t="str">
        <f t="shared" si="3"/>
        <v>08</v>
      </c>
      <c r="E6610" s="13">
        <v>331.0</v>
      </c>
      <c r="F6610" s="14">
        <f>'Costo de tareas'!$B$15</f>
        <v>0.1964027778</v>
      </c>
      <c r="G6610" s="15">
        <f>'Producción diaria'!$T$3*$L$2*$M$2*$N$2*E6610*1000/'Costo de tareas'!$B$14</f>
        <v>497.6790005</v>
      </c>
      <c r="H6610" s="16">
        <f>IF(G6610 &gt; 'Costo de tareas'!$B$13, 'Costo de tareas'!$B$13, IF(G6610 &lt; 'Costo de tareas'!$B$13*0.2, 0, 'Costo de tareas'!$B$13- G6610))</f>
        <v>39.28055556</v>
      </c>
      <c r="I6610" s="17">
        <f>IF(H6610=0,'Costo de tareas'!$B$13,'Costo de tareas'!$B$13-H6610)</f>
        <v>0</v>
      </c>
      <c r="J6610" s="2"/>
      <c r="K6610" s="2"/>
      <c r="P6610" s="2"/>
    </row>
    <row r="6611">
      <c r="A6611" s="3" t="s">
        <v>8597</v>
      </c>
      <c r="B6611" s="11" t="str">
        <f t="shared" si="1"/>
        <v>20121003</v>
      </c>
      <c r="C6611" s="12">
        <f t="shared" si="2"/>
        <v>41185</v>
      </c>
      <c r="D6611" s="3" t="str">
        <f t="shared" si="3"/>
        <v>09</v>
      </c>
      <c r="E6611" s="13">
        <v>504.0</v>
      </c>
      <c r="F6611" s="14">
        <f>'Costo de tareas'!$B$15</f>
        <v>0.1964027778</v>
      </c>
      <c r="G6611" s="15">
        <f>'Producción diaria'!$T$3*$L$2*$M$2*$N$2*E6611*1000/'Costo de tareas'!$B$14</f>
        <v>757.7952153</v>
      </c>
      <c r="H6611" s="16">
        <f>IF(G6611 &gt; 'Costo de tareas'!$B$13, 'Costo de tareas'!$B$13, IF(G6611 &lt; 'Costo de tareas'!$B$13*0.2, 0, 'Costo de tareas'!$B$13- G6611))</f>
        <v>39.28055556</v>
      </c>
      <c r="I6611" s="17">
        <f>IF(H6611=0,'Costo de tareas'!$B$13,'Costo de tareas'!$B$13-H6611)</f>
        <v>0</v>
      </c>
      <c r="J6611" s="2"/>
      <c r="K6611" s="2"/>
      <c r="P6611" s="2"/>
    </row>
    <row r="6612">
      <c r="A6612" s="3" t="s">
        <v>8598</v>
      </c>
      <c r="B6612" s="11" t="str">
        <f t="shared" si="1"/>
        <v>20121003</v>
      </c>
      <c r="C6612" s="12">
        <f t="shared" si="2"/>
        <v>41185</v>
      </c>
      <c r="D6612" s="3" t="str">
        <f t="shared" si="3"/>
        <v>10</v>
      </c>
      <c r="E6612" s="13">
        <v>65.0</v>
      </c>
      <c r="F6612" s="14">
        <f>'Costo de tareas'!$B$15</f>
        <v>0.1964027778</v>
      </c>
      <c r="G6612" s="15">
        <f>'Producción diaria'!$T$3*$L$2*$M$2*$N$2*E6612*1000/'Costo de tareas'!$B$14</f>
        <v>97.73152578</v>
      </c>
      <c r="H6612" s="16">
        <f>IF(G6612 &gt; 'Costo de tareas'!$B$13, 'Costo de tareas'!$B$13, IF(G6612 &lt; 'Costo de tareas'!$B$13*0.2, 0, 'Costo de tareas'!$B$13- G6612))</f>
        <v>39.28055556</v>
      </c>
      <c r="I6612" s="17">
        <f>IF(H6612=0,'Costo de tareas'!$B$13,'Costo de tareas'!$B$13-H6612)</f>
        <v>0</v>
      </c>
      <c r="J6612" s="2"/>
      <c r="K6612" s="2"/>
      <c r="P6612" s="2"/>
    </row>
    <row r="6613">
      <c r="A6613" s="3" t="s">
        <v>8599</v>
      </c>
      <c r="B6613" s="11" t="str">
        <f t="shared" si="1"/>
        <v>20121003</v>
      </c>
      <c r="C6613" s="12">
        <f t="shared" si="2"/>
        <v>41185</v>
      </c>
      <c r="D6613" s="3" t="str">
        <f t="shared" si="3"/>
        <v>11</v>
      </c>
      <c r="E6613" s="13">
        <v>746.0</v>
      </c>
      <c r="F6613" s="14">
        <f>'Costo de tareas'!$B$15</f>
        <v>0.1964027778</v>
      </c>
      <c r="G6613" s="15">
        <f>'Producción diaria'!$T$3*$L$2*$M$2*$N$2*E6613*1000/'Costo de tareas'!$B$14</f>
        <v>1121.657204</v>
      </c>
      <c r="H6613" s="16">
        <f>IF(G6613 &gt; 'Costo de tareas'!$B$13, 'Costo de tareas'!$B$13, IF(G6613 &lt; 'Costo de tareas'!$B$13*0.2, 0, 'Costo de tareas'!$B$13- G6613))</f>
        <v>39.28055556</v>
      </c>
      <c r="I6613" s="17">
        <f>IF(H6613=0,'Costo de tareas'!$B$13,'Costo de tareas'!$B$13-H6613)</f>
        <v>0</v>
      </c>
      <c r="J6613" s="2"/>
      <c r="K6613" s="2"/>
      <c r="P6613" s="2"/>
    </row>
    <row r="6614">
      <c r="A6614" s="3" t="s">
        <v>8601</v>
      </c>
      <c r="B6614" s="11" t="str">
        <f t="shared" si="1"/>
        <v>20121003</v>
      </c>
      <c r="C6614" s="12">
        <f t="shared" si="2"/>
        <v>41185</v>
      </c>
      <c r="D6614" s="3" t="str">
        <f t="shared" si="3"/>
        <v>12</v>
      </c>
      <c r="E6614" s="13">
        <v>796.0</v>
      </c>
      <c r="F6614" s="14">
        <f>'Costo de tareas'!$B$15</f>
        <v>0.1964027778</v>
      </c>
      <c r="G6614" s="15">
        <f>'Producción diaria'!$T$3*$L$2*$M$2*$N$2*E6614*1000/'Costo de tareas'!$B$14</f>
        <v>1196.8353</v>
      </c>
      <c r="H6614" s="16">
        <f>IF(G6614 &gt; 'Costo de tareas'!$B$13, 'Costo de tareas'!$B$13, IF(G6614 &lt; 'Costo de tareas'!$B$13*0.2, 0, 'Costo de tareas'!$B$13- G6614))</f>
        <v>39.28055556</v>
      </c>
      <c r="I6614" s="17">
        <f>IF(H6614=0,'Costo de tareas'!$B$13,'Costo de tareas'!$B$13-H6614)</f>
        <v>0</v>
      </c>
      <c r="J6614" s="2"/>
      <c r="K6614" s="2"/>
      <c r="P6614" s="2"/>
    </row>
    <row r="6615">
      <c r="A6615" s="3" t="s">
        <v>8603</v>
      </c>
      <c r="B6615" s="11" t="str">
        <f t="shared" si="1"/>
        <v>20121003</v>
      </c>
      <c r="C6615" s="12">
        <f t="shared" si="2"/>
        <v>41185</v>
      </c>
      <c r="D6615" s="3" t="str">
        <f t="shared" si="3"/>
        <v>13</v>
      </c>
      <c r="E6615" s="13">
        <v>701.0</v>
      </c>
      <c r="F6615" s="14">
        <f>'Costo de tareas'!$B$15</f>
        <v>0.1964027778</v>
      </c>
      <c r="G6615" s="15">
        <f>'Producción diaria'!$T$3*$L$2*$M$2*$N$2*E6615*1000/'Costo de tareas'!$B$14</f>
        <v>1053.996917</v>
      </c>
      <c r="H6615" s="16">
        <f>IF(G6615 &gt; 'Costo de tareas'!$B$13, 'Costo de tareas'!$B$13, IF(G6615 &lt; 'Costo de tareas'!$B$13*0.2, 0, 'Costo de tareas'!$B$13- G6615))</f>
        <v>39.28055556</v>
      </c>
      <c r="I6615" s="17">
        <f>IF(H6615=0,'Costo de tareas'!$B$13,'Costo de tareas'!$B$13-H6615)</f>
        <v>0</v>
      </c>
      <c r="J6615" s="2"/>
      <c r="K6615" s="2"/>
      <c r="P6615" s="2"/>
    </row>
    <row r="6616">
      <c r="A6616" s="3" t="s">
        <v>8604</v>
      </c>
      <c r="B6616" s="11" t="str">
        <f t="shared" si="1"/>
        <v>20121003</v>
      </c>
      <c r="C6616" s="12">
        <f t="shared" si="2"/>
        <v>41185</v>
      </c>
      <c r="D6616" s="3" t="str">
        <f t="shared" si="3"/>
        <v>14</v>
      </c>
      <c r="E6616" s="13">
        <v>619.0</v>
      </c>
      <c r="F6616" s="14">
        <f>'Costo de tareas'!$B$15</f>
        <v>0.1964027778</v>
      </c>
      <c r="G6616" s="15">
        <f>'Producción diaria'!$T$3*$L$2*$M$2*$N$2*E6616*1000/'Costo de tareas'!$B$14</f>
        <v>930.7048379</v>
      </c>
      <c r="H6616" s="16">
        <f>IF(G6616 &gt; 'Costo de tareas'!$B$13, 'Costo de tareas'!$B$13, IF(G6616 &lt; 'Costo de tareas'!$B$13*0.2, 0, 'Costo de tareas'!$B$13- G6616))</f>
        <v>39.28055556</v>
      </c>
      <c r="I6616" s="17">
        <f>IF(H6616=0,'Costo de tareas'!$B$13,'Costo de tareas'!$B$13-H6616)</f>
        <v>0</v>
      </c>
      <c r="J6616" s="2"/>
      <c r="K6616" s="2"/>
      <c r="P6616" s="2"/>
    </row>
    <row r="6617">
      <c r="A6617" s="3" t="s">
        <v>8605</v>
      </c>
      <c r="B6617" s="11" t="str">
        <f t="shared" si="1"/>
        <v>20121003</v>
      </c>
      <c r="C6617" s="12">
        <f t="shared" si="2"/>
        <v>41185</v>
      </c>
      <c r="D6617" s="3" t="str">
        <f t="shared" si="3"/>
        <v>15</v>
      </c>
      <c r="E6617" s="13">
        <v>456.0</v>
      </c>
      <c r="F6617" s="14">
        <f>'Costo de tareas'!$B$15</f>
        <v>0.1964027778</v>
      </c>
      <c r="G6617" s="15">
        <f>'Producción diaria'!$T$3*$L$2*$M$2*$N$2*E6617*1000/'Costo de tareas'!$B$14</f>
        <v>685.6242424</v>
      </c>
      <c r="H6617" s="16">
        <f>IF(G6617 &gt; 'Costo de tareas'!$B$13, 'Costo de tareas'!$B$13, IF(G6617 &lt; 'Costo de tareas'!$B$13*0.2, 0, 'Costo de tareas'!$B$13- G6617))</f>
        <v>39.28055556</v>
      </c>
      <c r="I6617" s="17">
        <f>IF(H6617=0,'Costo de tareas'!$B$13,'Costo de tareas'!$B$13-H6617)</f>
        <v>0</v>
      </c>
      <c r="J6617" s="2"/>
      <c r="K6617" s="2"/>
      <c r="P6617" s="2"/>
    </row>
    <row r="6618">
      <c r="A6618" s="3" t="s">
        <v>8606</v>
      </c>
      <c r="B6618" s="11" t="str">
        <f t="shared" si="1"/>
        <v>20121003</v>
      </c>
      <c r="C6618" s="12">
        <f t="shared" si="2"/>
        <v>41185</v>
      </c>
      <c r="D6618" s="3" t="str">
        <f t="shared" si="3"/>
        <v>16</v>
      </c>
      <c r="E6618" s="13">
        <v>294.0</v>
      </c>
      <c r="F6618" s="14">
        <f>'Costo de tareas'!$B$15</f>
        <v>0.1964027778</v>
      </c>
      <c r="G6618" s="15">
        <f>'Producción diaria'!$T$3*$L$2*$M$2*$N$2*E6618*1000/'Costo de tareas'!$B$14</f>
        <v>442.0472089</v>
      </c>
      <c r="H6618" s="16">
        <f>IF(G6618 &gt; 'Costo de tareas'!$B$13, 'Costo de tareas'!$B$13, IF(G6618 &lt; 'Costo de tareas'!$B$13*0.2, 0, 'Costo de tareas'!$B$13- G6618))</f>
        <v>39.28055556</v>
      </c>
      <c r="I6618" s="17">
        <f>IF(H6618=0,'Costo de tareas'!$B$13,'Costo de tareas'!$B$13-H6618)</f>
        <v>0</v>
      </c>
      <c r="J6618" s="2"/>
      <c r="K6618" s="2"/>
      <c r="P6618" s="2"/>
    </row>
    <row r="6619">
      <c r="A6619" s="3" t="s">
        <v>8607</v>
      </c>
      <c r="B6619" s="11" t="str">
        <f t="shared" si="1"/>
        <v>20121003</v>
      </c>
      <c r="C6619" s="12">
        <f t="shared" si="2"/>
        <v>41185</v>
      </c>
      <c r="D6619" s="3" t="str">
        <f t="shared" si="3"/>
        <v>17</v>
      </c>
      <c r="E6619" s="13">
        <v>94.0</v>
      </c>
      <c r="F6619" s="14">
        <f>'Costo de tareas'!$B$15</f>
        <v>0.1964027778</v>
      </c>
      <c r="G6619" s="15">
        <f>'Producción diaria'!$T$3*$L$2*$M$2*$N$2*E6619*1000/'Costo de tareas'!$B$14</f>
        <v>141.3348219</v>
      </c>
      <c r="H6619" s="16">
        <f>IF(G6619 &gt; 'Costo de tareas'!$B$13, 'Costo de tareas'!$B$13, IF(G6619 &lt; 'Costo de tareas'!$B$13*0.2, 0, 'Costo de tareas'!$B$13- G6619))</f>
        <v>39.28055556</v>
      </c>
      <c r="I6619" s="17">
        <f>IF(H6619=0,'Costo de tareas'!$B$13,'Costo de tareas'!$B$13-H6619)</f>
        <v>0</v>
      </c>
      <c r="J6619" s="2"/>
      <c r="K6619" s="2"/>
      <c r="P6619" s="2"/>
    </row>
    <row r="6620">
      <c r="A6620" s="3" t="s">
        <v>8609</v>
      </c>
      <c r="B6620" s="11" t="str">
        <f t="shared" si="1"/>
        <v>20121003</v>
      </c>
      <c r="C6620" s="12">
        <f t="shared" si="2"/>
        <v>41185</v>
      </c>
      <c r="D6620" s="3" t="str">
        <f t="shared" si="3"/>
        <v>18</v>
      </c>
      <c r="E6620" s="13">
        <v>0.0</v>
      </c>
      <c r="F6620" s="14">
        <f>'Costo de tareas'!$B$15</f>
        <v>0.1964027778</v>
      </c>
      <c r="G6620" s="15">
        <f>'Producción diaria'!$T$3*$L$2*$M$2*$N$2*E6620*1000/'Costo de tareas'!$B$14</f>
        <v>0</v>
      </c>
      <c r="H6620" s="16">
        <f>IF(G6620 &gt; 'Costo de tareas'!$B$13, 'Costo de tareas'!$B$13, IF(G6620 &lt; 'Costo de tareas'!$B$13*0.2, 0, 'Costo de tareas'!$B$13- G6620))</f>
        <v>0</v>
      </c>
      <c r="I6620" s="17">
        <f>IF(H6620=0,'Costo de tareas'!$B$13,'Costo de tareas'!$B$13-H6620)</f>
        <v>39.28055556</v>
      </c>
      <c r="J6620" s="2"/>
      <c r="K6620" s="2"/>
      <c r="P6620" s="2"/>
    </row>
    <row r="6621">
      <c r="A6621" s="3" t="s">
        <v>8610</v>
      </c>
      <c r="B6621" s="11" t="str">
        <f t="shared" si="1"/>
        <v>20121003</v>
      </c>
      <c r="C6621" s="12">
        <f t="shared" si="2"/>
        <v>41185</v>
      </c>
      <c r="D6621" s="3" t="str">
        <f t="shared" si="3"/>
        <v>19</v>
      </c>
      <c r="E6621" s="13">
        <v>0.0</v>
      </c>
      <c r="F6621" s="14">
        <f>'Costo de tareas'!$B$15</f>
        <v>0.1964027778</v>
      </c>
      <c r="G6621" s="15">
        <f>'Producción diaria'!$T$3*$L$2*$M$2*$N$2*E6621*1000/'Costo de tareas'!$B$14</f>
        <v>0</v>
      </c>
      <c r="H6621" s="16">
        <f>IF(G6621 &gt; 'Costo de tareas'!$B$13, 'Costo de tareas'!$B$13, IF(G6621 &lt; 'Costo de tareas'!$B$13*0.2, 0, 'Costo de tareas'!$B$13- G6621))</f>
        <v>0</v>
      </c>
      <c r="I6621" s="17">
        <f>IF(H6621=0,'Costo de tareas'!$B$13,'Costo de tareas'!$B$13-H6621)</f>
        <v>39.28055556</v>
      </c>
      <c r="J6621" s="2"/>
      <c r="K6621" s="2"/>
      <c r="P6621" s="2"/>
    </row>
    <row r="6622">
      <c r="A6622" s="3" t="s">
        <v>8611</v>
      </c>
      <c r="B6622" s="11" t="str">
        <f t="shared" si="1"/>
        <v>20121003</v>
      </c>
      <c r="C6622" s="12">
        <f t="shared" si="2"/>
        <v>41185</v>
      </c>
      <c r="D6622" s="3" t="str">
        <f t="shared" si="3"/>
        <v>20</v>
      </c>
      <c r="E6622" s="13">
        <v>0.0</v>
      </c>
      <c r="F6622" s="14">
        <f>'Costo de tareas'!$B$15</f>
        <v>0.1964027778</v>
      </c>
      <c r="G6622" s="15">
        <f>'Producción diaria'!$T$3*$L$2*$M$2*$N$2*E6622*1000/'Costo de tareas'!$B$14</f>
        <v>0</v>
      </c>
      <c r="H6622" s="16">
        <f>IF(G6622 &gt; 'Costo de tareas'!$B$13, 'Costo de tareas'!$B$13, IF(G6622 &lt; 'Costo de tareas'!$B$13*0.2, 0, 'Costo de tareas'!$B$13- G6622))</f>
        <v>0</v>
      </c>
      <c r="I6622" s="17">
        <f>IF(H6622=0,'Costo de tareas'!$B$13,'Costo de tareas'!$B$13-H6622)</f>
        <v>39.28055556</v>
      </c>
      <c r="J6622" s="2"/>
      <c r="K6622" s="2"/>
      <c r="P6622" s="2"/>
    </row>
    <row r="6623">
      <c r="A6623" s="3" t="s">
        <v>8613</v>
      </c>
      <c r="B6623" s="11" t="str">
        <f t="shared" si="1"/>
        <v>20121003</v>
      </c>
      <c r="C6623" s="12">
        <f t="shared" si="2"/>
        <v>41185</v>
      </c>
      <c r="D6623" s="3" t="str">
        <f t="shared" si="3"/>
        <v>21</v>
      </c>
      <c r="E6623" s="13">
        <v>0.0</v>
      </c>
      <c r="F6623" s="14">
        <f>'Costo de tareas'!$B$15</f>
        <v>0.1964027778</v>
      </c>
      <c r="G6623" s="15">
        <f>'Producción diaria'!$T$3*$L$2*$M$2*$N$2*E6623*1000/'Costo de tareas'!$B$14</f>
        <v>0</v>
      </c>
      <c r="H6623" s="16">
        <f>IF(G6623 &gt; 'Costo de tareas'!$B$13, 'Costo de tareas'!$B$13, IF(G6623 &lt; 'Costo de tareas'!$B$13*0.2, 0, 'Costo de tareas'!$B$13- G6623))</f>
        <v>0</v>
      </c>
      <c r="I6623" s="17">
        <f>IF(H6623=0,'Costo de tareas'!$B$13,'Costo de tareas'!$B$13-H6623)</f>
        <v>39.28055556</v>
      </c>
      <c r="J6623" s="2"/>
      <c r="K6623" s="2"/>
      <c r="P6623" s="2"/>
    </row>
    <row r="6624">
      <c r="A6624" s="3" t="s">
        <v>8616</v>
      </c>
      <c r="B6624" s="11" t="str">
        <f t="shared" si="1"/>
        <v>20121003</v>
      </c>
      <c r="C6624" s="12">
        <f t="shared" si="2"/>
        <v>41185</v>
      </c>
      <c r="D6624" s="3" t="str">
        <f t="shared" si="3"/>
        <v>22</v>
      </c>
      <c r="E6624" s="13">
        <v>0.0</v>
      </c>
      <c r="F6624" s="14">
        <f>'Costo de tareas'!$B$15</f>
        <v>0.1964027778</v>
      </c>
      <c r="G6624" s="15">
        <f>'Producción diaria'!$T$3*$L$2*$M$2*$N$2*E6624*1000/'Costo de tareas'!$B$14</f>
        <v>0</v>
      </c>
      <c r="H6624" s="16">
        <f>IF(G6624 &gt; 'Costo de tareas'!$B$13, 'Costo de tareas'!$B$13, IF(G6624 &lt; 'Costo de tareas'!$B$13*0.2, 0, 'Costo de tareas'!$B$13- G6624))</f>
        <v>0</v>
      </c>
      <c r="I6624" s="17">
        <f>IF(H6624=0,'Costo de tareas'!$B$13,'Costo de tareas'!$B$13-H6624)</f>
        <v>39.28055556</v>
      </c>
      <c r="J6624" s="2"/>
      <c r="K6624" s="2"/>
      <c r="P6624" s="2"/>
    </row>
    <row r="6625">
      <c r="A6625" s="3" t="s">
        <v>8618</v>
      </c>
      <c r="B6625" s="11" t="str">
        <f t="shared" si="1"/>
        <v>20121003</v>
      </c>
      <c r="C6625" s="12">
        <f t="shared" si="2"/>
        <v>41185</v>
      </c>
      <c r="D6625" s="3" t="str">
        <f t="shared" si="3"/>
        <v>23</v>
      </c>
      <c r="E6625" s="13">
        <v>0.0</v>
      </c>
      <c r="F6625" s="14">
        <f>'Costo de tareas'!$B$15</f>
        <v>0.1964027778</v>
      </c>
      <c r="G6625" s="15">
        <f>'Producción diaria'!$T$3*$L$2*$M$2*$N$2*E6625*1000/'Costo de tareas'!$B$14</f>
        <v>0</v>
      </c>
      <c r="H6625" s="16">
        <f>IF(G6625 &gt; 'Costo de tareas'!$B$13, 'Costo de tareas'!$B$13, IF(G6625 &lt; 'Costo de tareas'!$B$13*0.2, 0, 'Costo de tareas'!$B$13- G6625))</f>
        <v>0</v>
      </c>
      <c r="I6625" s="17">
        <f>IF(H6625=0,'Costo de tareas'!$B$13,'Costo de tareas'!$B$13-H6625)</f>
        <v>39.28055556</v>
      </c>
      <c r="J6625" s="2"/>
      <c r="K6625" s="2"/>
      <c r="P6625" s="2"/>
    </row>
    <row r="6626">
      <c r="A6626" s="3" t="s">
        <v>8620</v>
      </c>
      <c r="B6626" s="11" t="str">
        <f t="shared" si="1"/>
        <v>20121004</v>
      </c>
      <c r="C6626" s="12">
        <f t="shared" si="2"/>
        <v>41186</v>
      </c>
      <c r="D6626" s="3" t="str">
        <f t="shared" si="3"/>
        <v>00</v>
      </c>
      <c r="E6626" s="13">
        <v>0.0</v>
      </c>
      <c r="F6626" s="14">
        <f>'Costo de tareas'!$B$15</f>
        <v>0.1964027778</v>
      </c>
      <c r="G6626" s="15">
        <f>'Producción diaria'!$T$3*$L$2*$M$2*$N$2*E6626*1000/'Costo de tareas'!$B$14</f>
        <v>0</v>
      </c>
      <c r="H6626" s="16">
        <f>IF(G6626 &gt; 'Costo de tareas'!$B$13, 'Costo de tareas'!$B$13, IF(G6626 &lt; 'Costo de tareas'!$B$13*0.2, 0, 'Costo de tareas'!$B$13- G6626))</f>
        <v>0</v>
      </c>
      <c r="I6626" s="17">
        <f>IF(H6626=0,'Costo de tareas'!$B$13,'Costo de tareas'!$B$13-H6626)</f>
        <v>39.28055556</v>
      </c>
      <c r="J6626" s="2"/>
      <c r="K6626" s="2"/>
      <c r="P6626" s="2"/>
    </row>
    <row r="6627">
      <c r="A6627" s="3" t="s">
        <v>8622</v>
      </c>
      <c r="B6627" s="11" t="str">
        <f t="shared" si="1"/>
        <v>20121004</v>
      </c>
      <c r="C6627" s="12">
        <f t="shared" si="2"/>
        <v>41186</v>
      </c>
      <c r="D6627" s="3" t="str">
        <f t="shared" si="3"/>
        <v>01</v>
      </c>
      <c r="E6627" s="13">
        <v>0.0</v>
      </c>
      <c r="F6627" s="14">
        <f>'Costo de tareas'!$B$15</f>
        <v>0.1964027778</v>
      </c>
      <c r="G6627" s="15">
        <f>'Producción diaria'!$T$3*$L$2*$M$2*$N$2*E6627*1000/'Costo de tareas'!$B$14</f>
        <v>0</v>
      </c>
      <c r="H6627" s="16">
        <f>IF(G6627 &gt; 'Costo de tareas'!$B$13, 'Costo de tareas'!$B$13, IF(G6627 &lt; 'Costo de tareas'!$B$13*0.2, 0, 'Costo de tareas'!$B$13- G6627))</f>
        <v>0</v>
      </c>
      <c r="I6627" s="17">
        <f>IF(H6627=0,'Costo de tareas'!$B$13,'Costo de tareas'!$B$13-H6627)</f>
        <v>39.28055556</v>
      </c>
      <c r="J6627" s="2"/>
      <c r="K6627" s="2"/>
      <c r="P6627" s="2"/>
    </row>
    <row r="6628">
      <c r="A6628" s="3" t="s">
        <v>8624</v>
      </c>
      <c r="B6628" s="11" t="str">
        <f t="shared" si="1"/>
        <v>20121004</v>
      </c>
      <c r="C6628" s="12">
        <f t="shared" si="2"/>
        <v>41186</v>
      </c>
      <c r="D6628" s="3" t="str">
        <f t="shared" si="3"/>
        <v>02</v>
      </c>
      <c r="E6628" s="13">
        <v>0.0</v>
      </c>
      <c r="F6628" s="14">
        <f>'Costo de tareas'!$B$15</f>
        <v>0.1964027778</v>
      </c>
      <c r="G6628" s="15">
        <f>'Producción diaria'!$T$3*$L$2*$M$2*$N$2*E6628*1000/'Costo de tareas'!$B$14</f>
        <v>0</v>
      </c>
      <c r="H6628" s="16">
        <f>IF(G6628 &gt; 'Costo de tareas'!$B$13, 'Costo de tareas'!$B$13, IF(G6628 &lt; 'Costo de tareas'!$B$13*0.2, 0, 'Costo de tareas'!$B$13- G6628))</f>
        <v>0</v>
      </c>
      <c r="I6628" s="17">
        <f>IF(H6628=0,'Costo de tareas'!$B$13,'Costo de tareas'!$B$13-H6628)</f>
        <v>39.28055556</v>
      </c>
      <c r="J6628" s="2"/>
      <c r="K6628" s="2"/>
      <c r="P6628" s="2"/>
    </row>
    <row r="6629">
      <c r="A6629" s="3" t="s">
        <v>8625</v>
      </c>
      <c r="B6629" s="11" t="str">
        <f t="shared" si="1"/>
        <v>20121004</v>
      </c>
      <c r="C6629" s="12">
        <f t="shared" si="2"/>
        <v>41186</v>
      </c>
      <c r="D6629" s="3" t="str">
        <f t="shared" si="3"/>
        <v>03</v>
      </c>
      <c r="E6629" s="13">
        <v>0.0</v>
      </c>
      <c r="F6629" s="14">
        <f>'Costo de tareas'!$B$15</f>
        <v>0.1964027778</v>
      </c>
      <c r="G6629" s="15">
        <f>'Producción diaria'!$T$3*$L$2*$M$2*$N$2*E6629*1000/'Costo de tareas'!$B$14</f>
        <v>0</v>
      </c>
      <c r="H6629" s="16">
        <f>IF(G6629 &gt; 'Costo de tareas'!$B$13, 'Costo de tareas'!$B$13, IF(G6629 &lt; 'Costo de tareas'!$B$13*0.2, 0, 'Costo de tareas'!$B$13- G6629))</f>
        <v>0</v>
      </c>
      <c r="I6629" s="17">
        <f>IF(H6629=0,'Costo de tareas'!$B$13,'Costo de tareas'!$B$13-H6629)</f>
        <v>39.28055556</v>
      </c>
      <c r="J6629" s="2"/>
      <c r="K6629" s="2"/>
      <c r="P6629" s="2"/>
    </row>
    <row r="6630">
      <c r="A6630" s="3" t="s">
        <v>8627</v>
      </c>
      <c r="B6630" s="11" t="str">
        <f t="shared" si="1"/>
        <v>20121004</v>
      </c>
      <c r="C6630" s="12">
        <f t="shared" si="2"/>
        <v>41186</v>
      </c>
      <c r="D6630" s="3" t="str">
        <f t="shared" si="3"/>
        <v>04</v>
      </c>
      <c r="E6630" s="13">
        <v>0.0</v>
      </c>
      <c r="F6630" s="14">
        <f>'Costo de tareas'!$B$15</f>
        <v>0.1964027778</v>
      </c>
      <c r="G6630" s="15">
        <f>'Producción diaria'!$T$3*$L$2*$M$2*$N$2*E6630*1000/'Costo de tareas'!$B$14</f>
        <v>0</v>
      </c>
      <c r="H6630" s="16">
        <f>IF(G6630 &gt; 'Costo de tareas'!$B$13, 'Costo de tareas'!$B$13, IF(G6630 &lt; 'Costo de tareas'!$B$13*0.2, 0, 'Costo de tareas'!$B$13- G6630))</f>
        <v>0</v>
      </c>
      <c r="I6630" s="17">
        <f>IF(H6630=0,'Costo de tareas'!$B$13,'Costo de tareas'!$B$13-H6630)</f>
        <v>39.28055556</v>
      </c>
      <c r="J6630" s="2"/>
      <c r="K6630" s="2"/>
      <c r="P6630" s="2"/>
    </row>
    <row r="6631">
      <c r="A6631" s="3" t="s">
        <v>8629</v>
      </c>
      <c r="B6631" s="11" t="str">
        <f t="shared" si="1"/>
        <v>20121004</v>
      </c>
      <c r="C6631" s="12">
        <f t="shared" si="2"/>
        <v>41186</v>
      </c>
      <c r="D6631" s="3" t="str">
        <f t="shared" si="3"/>
        <v>05</v>
      </c>
      <c r="E6631" s="13">
        <v>0.0</v>
      </c>
      <c r="F6631" s="14">
        <f>'Costo de tareas'!$B$15</f>
        <v>0.1964027778</v>
      </c>
      <c r="G6631" s="15">
        <f>'Producción diaria'!$T$3*$L$2*$M$2*$N$2*E6631*1000/'Costo de tareas'!$B$14</f>
        <v>0</v>
      </c>
      <c r="H6631" s="16">
        <f>IF(G6631 &gt; 'Costo de tareas'!$B$13, 'Costo de tareas'!$B$13, IF(G6631 &lt; 'Costo de tareas'!$B$13*0.2, 0, 'Costo de tareas'!$B$13- G6631))</f>
        <v>0</v>
      </c>
      <c r="I6631" s="17">
        <f>IF(H6631=0,'Costo de tareas'!$B$13,'Costo de tareas'!$B$13-H6631)</f>
        <v>39.28055556</v>
      </c>
      <c r="J6631" s="2"/>
      <c r="K6631" s="2"/>
      <c r="P6631" s="2"/>
    </row>
    <row r="6632">
      <c r="A6632" s="3" t="s">
        <v>8630</v>
      </c>
      <c r="B6632" s="11" t="str">
        <f t="shared" si="1"/>
        <v>20121004</v>
      </c>
      <c r="C6632" s="12">
        <f t="shared" si="2"/>
        <v>41186</v>
      </c>
      <c r="D6632" s="3" t="str">
        <f t="shared" si="3"/>
        <v>06</v>
      </c>
      <c r="E6632" s="13">
        <v>0.0</v>
      </c>
      <c r="F6632" s="14">
        <f>'Costo de tareas'!$B$15</f>
        <v>0.1964027778</v>
      </c>
      <c r="G6632" s="15">
        <f>'Producción diaria'!$T$3*$L$2*$M$2*$N$2*E6632*1000/'Costo de tareas'!$B$14</f>
        <v>0</v>
      </c>
      <c r="H6632" s="16">
        <f>IF(G6632 &gt; 'Costo de tareas'!$B$13, 'Costo de tareas'!$B$13, IF(G6632 &lt; 'Costo de tareas'!$B$13*0.2, 0, 'Costo de tareas'!$B$13- G6632))</f>
        <v>0</v>
      </c>
      <c r="I6632" s="17">
        <f>IF(H6632=0,'Costo de tareas'!$B$13,'Costo de tareas'!$B$13-H6632)</f>
        <v>39.28055556</v>
      </c>
      <c r="J6632" s="2"/>
      <c r="K6632" s="2"/>
      <c r="P6632" s="2"/>
    </row>
    <row r="6633">
      <c r="A6633" s="3" t="s">
        <v>8631</v>
      </c>
      <c r="B6633" s="11" t="str">
        <f t="shared" si="1"/>
        <v>20121004</v>
      </c>
      <c r="C6633" s="12">
        <f t="shared" si="2"/>
        <v>41186</v>
      </c>
      <c r="D6633" s="3" t="str">
        <f t="shared" si="3"/>
        <v>07</v>
      </c>
      <c r="E6633" s="13">
        <v>133.0</v>
      </c>
      <c r="F6633" s="14">
        <f>'Costo de tareas'!$B$15</f>
        <v>0.1964027778</v>
      </c>
      <c r="G6633" s="15">
        <f>'Producción diaria'!$T$3*$L$2*$M$2*$N$2*E6633*1000/'Costo de tareas'!$B$14</f>
        <v>199.9737374</v>
      </c>
      <c r="H6633" s="16">
        <f>IF(G6633 &gt; 'Costo de tareas'!$B$13, 'Costo de tareas'!$B$13, IF(G6633 &lt; 'Costo de tareas'!$B$13*0.2, 0, 'Costo de tareas'!$B$13- G6633))</f>
        <v>39.28055556</v>
      </c>
      <c r="I6633" s="17">
        <f>IF(H6633=0,'Costo de tareas'!$B$13,'Costo de tareas'!$B$13-H6633)</f>
        <v>0</v>
      </c>
      <c r="J6633" s="2"/>
      <c r="K6633" s="2"/>
      <c r="P6633" s="2"/>
    </row>
    <row r="6634">
      <c r="A6634" s="3" t="s">
        <v>8633</v>
      </c>
      <c r="B6634" s="11" t="str">
        <f t="shared" si="1"/>
        <v>20121004</v>
      </c>
      <c r="C6634" s="12">
        <f t="shared" si="2"/>
        <v>41186</v>
      </c>
      <c r="D6634" s="3" t="str">
        <f t="shared" si="3"/>
        <v>08</v>
      </c>
      <c r="E6634" s="13">
        <v>323.0</v>
      </c>
      <c r="F6634" s="14">
        <f>'Costo de tareas'!$B$15</f>
        <v>0.1964027778</v>
      </c>
      <c r="G6634" s="15">
        <f>'Producción diaria'!$T$3*$L$2*$M$2*$N$2*E6634*1000/'Costo de tareas'!$B$14</f>
        <v>485.6505051</v>
      </c>
      <c r="H6634" s="16">
        <f>IF(G6634 &gt; 'Costo de tareas'!$B$13, 'Costo de tareas'!$B$13, IF(G6634 &lt; 'Costo de tareas'!$B$13*0.2, 0, 'Costo de tareas'!$B$13- G6634))</f>
        <v>39.28055556</v>
      </c>
      <c r="I6634" s="17">
        <f>IF(H6634=0,'Costo de tareas'!$B$13,'Costo de tareas'!$B$13-H6634)</f>
        <v>0</v>
      </c>
      <c r="J6634" s="2"/>
      <c r="K6634" s="2"/>
      <c r="P6634" s="2"/>
    </row>
    <row r="6635">
      <c r="A6635" s="3" t="s">
        <v>8635</v>
      </c>
      <c r="B6635" s="11" t="str">
        <f t="shared" si="1"/>
        <v>20121004</v>
      </c>
      <c r="C6635" s="12">
        <f t="shared" si="2"/>
        <v>41186</v>
      </c>
      <c r="D6635" s="3" t="str">
        <f t="shared" si="3"/>
        <v>09</v>
      </c>
      <c r="E6635" s="13">
        <v>505.0</v>
      </c>
      <c r="F6635" s="14">
        <f>'Costo de tareas'!$B$15</f>
        <v>0.1964027778</v>
      </c>
      <c r="G6635" s="15">
        <f>'Producción diaria'!$T$3*$L$2*$M$2*$N$2*E6635*1000/'Costo de tareas'!$B$14</f>
        <v>759.2987772</v>
      </c>
      <c r="H6635" s="16">
        <f>IF(G6635 &gt; 'Costo de tareas'!$B$13, 'Costo de tareas'!$B$13, IF(G6635 &lt; 'Costo de tareas'!$B$13*0.2, 0, 'Costo de tareas'!$B$13- G6635))</f>
        <v>39.28055556</v>
      </c>
      <c r="I6635" s="17">
        <f>IF(H6635=0,'Costo de tareas'!$B$13,'Costo de tareas'!$B$13-H6635)</f>
        <v>0</v>
      </c>
      <c r="J6635" s="2"/>
      <c r="K6635" s="2"/>
      <c r="P6635" s="2"/>
    </row>
    <row r="6636">
      <c r="A6636" s="3" t="s">
        <v>8637</v>
      </c>
      <c r="B6636" s="11" t="str">
        <f t="shared" si="1"/>
        <v>20121004</v>
      </c>
      <c r="C6636" s="12">
        <f t="shared" si="2"/>
        <v>41186</v>
      </c>
      <c r="D6636" s="3" t="str">
        <f t="shared" si="3"/>
        <v>10</v>
      </c>
      <c r="E6636" s="13">
        <v>648.0</v>
      </c>
      <c r="F6636" s="14">
        <f>'Costo de tareas'!$B$15</f>
        <v>0.1964027778</v>
      </c>
      <c r="G6636" s="15">
        <f>'Producción diaria'!$T$3*$L$2*$M$2*$N$2*E6636*1000/'Costo de tareas'!$B$14</f>
        <v>974.308134</v>
      </c>
      <c r="H6636" s="16">
        <f>IF(G6636 &gt; 'Costo de tareas'!$B$13, 'Costo de tareas'!$B$13, IF(G6636 &lt; 'Costo de tareas'!$B$13*0.2, 0, 'Costo de tareas'!$B$13- G6636))</f>
        <v>39.28055556</v>
      </c>
      <c r="I6636" s="17">
        <f>IF(H6636=0,'Costo de tareas'!$B$13,'Costo de tareas'!$B$13-H6636)</f>
        <v>0</v>
      </c>
      <c r="J6636" s="2"/>
      <c r="K6636" s="2"/>
      <c r="P6636" s="2"/>
    </row>
    <row r="6637">
      <c r="A6637" s="3" t="s">
        <v>8639</v>
      </c>
      <c r="B6637" s="11" t="str">
        <f t="shared" si="1"/>
        <v>20121004</v>
      </c>
      <c r="C6637" s="12">
        <f t="shared" si="2"/>
        <v>41186</v>
      </c>
      <c r="D6637" s="3" t="str">
        <f t="shared" si="3"/>
        <v>11</v>
      </c>
      <c r="E6637" s="13">
        <v>73.0</v>
      </c>
      <c r="F6637" s="14">
        <f>'Costo de tareas'!$B$15</f>
        <v>0.1964027778</v>
      </c>
      <c r="G6637" s="15">
        <f>'Producción diaria'!$T$3*$L$2*$M$2*$N$2*E6637*1000/'Costo de tareas'!$B$14</f>
        <v>109.7600213</v>
      </c>
      <c r="H6637" s="16">
        <f>IF(G6637 &gt; 'Costo de tareas'!$B$13, 'Costo de tareas'!$B$13, IF(G6637 &lt; 'Costo de tareas'!$B$13*0.2, 0, 'Costo de tareas'!$B$13- G6637))</f>
        <v>39.28055556</v>
      </c>
      <c r="I6637" s="17">
        <f>IF(H6637=0,'Costo de tareas'!$B$13,'Costo de tareas'!$B$13-H6637)</f>
        <v>0</v>
      </c>
      <c r="J6637" s="2"/>
      <c r="K6637" s="2"/>
      <c r="P6637" s="2"/>
    </row>
    <row r="6638">
      <c r="A6638" s="3" t="s">
        <v>8641</v>
      </c>
      <c r="B6638" s="11" t="str">
        <f t="shared" si="1"/>
        <v>20121004</v>
      </c>
      <c r="C6638" s="12">
        <f t="shared" si="2"/>
        <v>41186</v>
      </c>
      <c r="D6638" s="3" t="str">
        <f t="shared" si="3"/>
        <v>12</v>
      </c>
      <c r="E6638" s="13">
        <v>759.0</v>
      </c>
      <c r="F6638" s="14">
        <f>'Costo de tareas'!$B$15</f>
        <v>0.1964027778</v>
      </c>
      <c r="G6638" s="15">
        <f>'Producción diaria'!$T$3*$L$2*$M$2*$N$2*E6638*1000/'Costo de tareas'!$B$14</f>
        <v>1141.203509</v>
      </c>
      <c r="H6638" s="16">
        <f>IF(G6638 &gt; 'Costo de tareas'!$B$13, 'Costo de tareas'!$B$13, IF(G6638 &lt; 'Costo de tareas'!$B$13*0.2, 0, 'Costo de tareas'!$B$13- G6638))</f>
        <v>39.28055556</v>
      </c>
      <c r="I6638" s="17">
        <f>IF(H6638=0,'Costo de tareas'!$B$13,'Costo de tareas'!$B$13-H6638)</f>
        <v>0</v>
      </c>
      <c r="J6638" s="2"/>
      <c r="K6638" s="2"/>
      <c r="P6638" s="2"/>
    </row>
    <row r="6639">
      <c r="A6639" s="3" t="s">
        <v>8643</v>
      </c>
      <c r="B6639" s="11" t="str">
        <f t="shared" si="1"/>
        <v>20121004</v>
      </c>
      <c r="C6639" s="12">
        <f t="shared" si="2"/>
        <v>41186</v>
      </c>
      <c r="D6639" s="3" t="str">
        <f t="shared" si="3"/>
        <v>13</v>
      </c>
      <c r="E6639" s="13">
        <v>721.0</v>
      </c>
      <c r="F6639" s="14">
        <f>'Costo de tareas'!$B$15</f>
        <v>0.1964027778</v>
      </c>
      <c r="G6639" s="15">
        <f>'Producción diaria'!$T$3*$L$2*$M$2*$N$2*E6639*1000/'Costo de tareas'!$B$14</f>
        <v>1084.068155</v>
      </c>
      <c r="H6639" s="16">
        <f>IF(G6639 &gt; 'Costo de tareas'!$B$13, 'Costo de tareas'!$B$13, IF(G6639 &lt; 'Costo de tareas'!$B$13*0.2, 0, 'Costo de tareas'!$B$13- G6639))</f>
        <v>39.28055556</v>
      </c>
      <c r="I6639" s="17">
        <f>IF(H6639=0,'Costo de tareas'!$B$13,'Costo de tareas'!$B$13-H6639)</f>
        <v>0</v>
      </c>
      <c r="J6639" s="2"/>
      <c r="K6639" s="2"/>
      <c r="P6639" s="2"/>
    </row>
    <row r="6640">
      <c r="A6640" s="3" t="s">
        <v>8645</v>
      </c>
      <c r="B6640" s="11" t="str">
        <f t="shared" si="1"/>
        <v>20121004</v>
      </c>
      <c r="C6640" s="12">
        <f t="shared" si="2"/>
        <v>41186</v>
      </c>
      <c r="D6640" s="3" t="str">
        <f t="shared" si="3"/>
        <v>14</v>
      </c>
      <c r="E6640" s="13">
        <v>618.0</v>
      </c>
      <c r="F6640" s="14">
        <f>'Costo de tareas'!$B$15</f>
        <v>0.1964027778</v>
      </c>
      <c r="G6640" s="15">
        <f>'Producción diaria'!$T$3*$L$2*$M$2*$N$2*E6640*1000/'Costo de tareas'!$B$14</f>
        <v>929.2012759</v>
      </c>
      <c r="H6640" s="16">
        <f>IF(G6640 &gt; 'Costo de tareas'!$B$13, 'Costo de tareas'!$B$13, IF(G6640 &lt; 'Costo de tareas'!$B$13*0.2, 0, 'Costo de tareas'!$B$13- G6640))</f>
        <v>39.28055556</v>
      </c>
      <c r="I6640" s="17">
        <f>IF(H6640=0,'Costo de tareas'!$B$13,'Costo de tareas'!$B$13-H6640)</f>
        <v>0</v>
      </c>
      <c r="J6640" s="2"/>
      <c r="K6640" s="2"/>
      <c r="P6640" s="2"/>
    </row>
    <row r="6641">
      <c r="A6641" s="3" t="s">
        <v>8647</v>
      </c>
      <c r="B6641" s="11" t="str">
        <f t="shared" si="1"/>
        <v>20121004</v>
      </c>
      <c r="C6641" s="12">
        <f t="shared" si="2"/>
        <v>41186</v>
      </c>
      <c r="D6641" s="3" t="str">
        <f t="shared" si="3"/>
        <v>15</v>
      </c>
      <c r="E6641" s="13">
        <v>462.0</v>
      </c>
      <c r="F6641" s="14">
        <f>'Costo de tareas'!$B$15</f>
        <v>0.1964027778</v>
      </c>
      <c r="G6641" s="15">
        <f>'Producción diaria'!$T$3*$L$2*$M$2*$N$2*E6641*1000/'Costo de tareas'!$B$14</f>
        <v>694.645614</v>
      </c>
      <c r="H6641" s="16">
        <f>IF(G6641 &gt; 'Costo de tareas'!$B$13, 'Costo de tareas'!$B$13, IF(G6641 &lt; 'Costo de tareas'!$B$13*0.2, 0, 'Costo de tareas'!$B$13- G6641))</f>
        <v>39.28055556</v>
      </c>
      <c r="I6641" s="17">
        <f>IF(H6641=0,'Costo de tareas'!$B$13,'Costo de tareas'!$B$13-H6641)</f>
        <v>0</v>
      </c>
      <c r="J6641" s="2"/>
      <c r="K6641" s="2"/>
      <c r="P6641" s="2"/>
    </row>
    <row r="6642">
      <c r="A6642" s="3" t="s">
        <v>8649</v>
      </c>
      <c r="B6642" s="11" t="str">
        <f t="shared" si="1"/>
        <v>20121004</v>
      </c>
      <c r="C6642" s="12">
        <f t="shared" si="2"/>
        <v>41186</v>
      </c>
      <c r="D6642" s="3" t="str">
        <f t="shared" si="3"/>
        <v>16</v>
      </c>
      <c r="E6642" s="13">
        <v>28.0</v>
      </c>
      <c r="F6642" s="14">
        <f>'Costo de tareas'!$B$15</f>
        <v>0.1964027778</v>
      </c>
      <c r="G6642" s="15">
        <f>'Producción diaria'!$T$3*$L$2*$M$2*$N$2*E6642*1000/'Costo de tareas'!$B$14</f>
        <v>42.09973418</v>
      </c>
      <c r="H6642" s="16">
        <f>IF(G6642 &gt; 'Costo de tareas'!$B$13, 'Costo de tareas'!$B$13, IF(G6642 &lt; 'Costo de tareas'!$B$13*0.2, 0, 'Costo de tareas'!$B$13- G6642))</f>
        <v>39.28055556</v>
      </c>
      <c r="I6642" s="17">
        <f>IF(H6642=0,'Costo de tareas'!$B$13,'Costo de tareas'!$B$13-H6642)</f>
        <v>0</v>
      </c>
      <c r="J6642" s="2"/>
      <c r="K6642" s="2"/>
      <c r="P6642" s="2"/>
    </row>
    <row r="6643">
      <c r="A6643" s="3" t="s">
        <v>8651</v>
      </c>
      <c r="B6643" s="11" t="str">
        <f t="shared" si="1"/>
        <v>20121004</v>
      </c>
      <c r="C6643" s="12">
        <f t="shared" si="2"/>
        <v>41186</v>
      </c>
      <c r="D6643" s="3" t="str">
        <f t="shared" si="3"/>
        <v>17</v>
      </c>
      <c r="E6643" s="13">
        <v>86.0</v>
      </c>
      <c r="F6643" s="14">
        <f>'Costo de tareas'!$B$15</f>
        <v>0.1964027778</v>
      </c>
      <c r="G6643" s="15">
        <f>'Producción diaria'!$T$3*$L$2*$M$2*$N$2*E6643*1000/'Costo de tareas'!$B$14</f>
        <v>129.3063264</v>
      </c>
      <c r="H6643" s="16">
        <f>IF(G6643 &gt; 'Costo de tareas'!$B$13, 'Costo de tareas'!$B$13, IF(G6643 &lt; 'Costo de tareas'!$B$13*0.2, 0, 'Costo de tareas'!$B$13- G6643))</f>
        <v>39.28055556</v>
      </c>
      <c r="I6643" s="17">
        <f>IF(H6643=0,'Costo de tareas'!$B$13,'Costo de tareas'!$B$13-H6643)</f>
        <v>0</v>
      </c>
      <c r="J6643" s="2"/>
      <c r="K6643" s="2"/>
      <c r="P6643" s="2"/>
    </row>
    <row r="6644">
      <c r="A6644" s="3" t="s">
        <v>8652</v>
      </c>
      <c r="B6644" s="11" t="str">
        <f t="shared" si="1"/>
        <v>20121004</v>
      </c>
      <c r="C6644" s="12">
        <f t="shared" si="2"/>
        <v>41186</v>
      </c>
      <c r="D6644" s="3" t="str">
        <f t="shared" si="3"/>
        <v>18</v>
      </c>
      <c r="E6644" s="13">
        <v>0.0</v>
      </c>
      <c r="F6644" s="14">
        <f>'Costo de tareas'!$B$15</f>
        <v>0.1964027778</v>
      </c>
      <c r="G6644" s="15">
        <f>'Producción diaria'!$T$3*$L$2*$M$2*$N$2*E6644*1000/'Costo de tareas'!$B$14</f>
        <v>0</v>
      </c>
      <c r="H6644" s="16">
        <f>IF(G6644 &gt; 'Costo de tareas'!$B$13, 'Costo de tareas'!$B$13, IF(G6644 &lt; 'Costo de tareas'!$B$13*0.2, 0, 'Costo de tareas'!$B$13- G6644))</f>
        <v>0</v>
      </c>
      <c r="I6644" s="17">
        <f>IF(H6644=0,'Costo de tareas'!$B$13,'Costo de tareas'!$B$13-H6644)</f>
        <v>39.28055556</v>
      </c>
      <c r="J6644" s="2"/>
      <c r="K6644" s="2"/>
      <c r="P6644" s="2"/>
    </row>
    <row r="6645">
      <c r="A6645" s="3" t="s">
        <v>8653</v>
      </c>
      <c r="B6645" s="11" t="str">
        <f t="shared" si="1"/>
        <v>20121004</v>
      </c>
      <c r="C6645" s="12">
        <f t="shared" si="2"/>
        <v>41186</v>
      </c>
      <c r="D6645" s="3" t="str">
        <f t="shared" si="3"/>
        <v>19</v>
      </c>
      <c r="E6645" s="13">
        <v>0.0</v>
      </c>
      <c r="F6645" s="14">
        <f>'Costo de tareas'!$B$15</f>
        <v>0.1964027778</v>
      </c>
      <c r="G6645" s="15">
        <f>'Producción diaria'!$T$3*$L$2*$M$2*$N$2*E6645*1000/'Costo de tareas'!$B$14</f>
        <v>0</v>
      </c>
      <c r="H6645" s="16">
        <f>IF(G6645 &gt; 'Costo de tareas'!$B$13, 'Costo de tareas'!$B$13, IF(G6645 &lt; 'Costo de tareas'!$B$13*0.2, 0, 'Costo de tareas'!$B$13- G6645))</f>
        <v>0</v>
      </c>
      <c r="I6645" s="17">
        <f>IF(H6645=0,'Costo de tareas'!$B$13,'Costo de tareas'!$B$13-H6645)</f>
        <v>39.28055556</v>
      </c>
      <c r="J6645" s="2"/>
      <c r="K6645" s="2"/>
      <c r="P6645" s="2"/>
    </row>
    <row r="6646">
      <c r="A6646" s="3" t="s">
        <v>8655</v>
      </c>
      <c r="B6646" s="11" t="str">
        <f t="shared" si="1"/>
        <v>20121004</v>
      </c>
      <c r="C6646" s="12">
        <f t="shared" si="2"/>
        <v>41186</v>
      </c>
      <c r="D6646" s="3" t="str">
        <f t="shared" si="3"/>
        <v>20</v>
      </c>
      <c r="E6646" s="13">
        <v>0.0</v>
      </c>
      <c r="F6646" s="14">
        <f>'Costo de tareas'!$B$15</f>
        <v>0.1964027778</v>
      </c>
      <c r="G6646" s="15">
        <f>'Producción diaria'!$T$3*$L$2*$M$2*$N$2*E6646*1000/'Costo de tareas'!$B$14</f>
        <v>0</v>
      </c>
      <c r="H6646" s="16">
        <f>IF(G6646 &gt; 'Costo de tareas'!$B$13, 'Costo de tareas'!$B$13, IF(G6646 &lt; 'Costo de tareas'!$B$13*0.2, 0, 'Costo de tareas'!$B$13- G6646))</f>
        <v>0</v>
      </c>
      <c r="I6646" s="17">
        <f>IF(H6646=0,'Costo de tareas'!$B$13,'Costo de tareas'!$B$13-H6646)</f>
        <v>39.28055556</v>
      </c>
      <c r="J6646" s="2"/>
      <c r="K6646" s="2"/>
      <c r="P6646" s="2"/>
    </row>
    <row r="6647">
      <c r="A6647" s="3" t="s">
        <v>8656</v>
      </c>
      <c r="B6647" s="11" t="str">
        <f t="shared" si="1"/>
        <v>20121004</v>
      </c>
      <c r="C6647" s="12">
        <f t="shared" si="2"/>
        <v>41186</v>
      </c>
      <c r="D6647" s="3" t="str">
        <f t="shared" si="3"/>
        <v>21</v>
      </c>
      <c r="E6647" s="13">
        <v>0.0</v>
      </c>
      <c r="F6647" s="14">
        <f>'Costo de tareas'!$B$15</f>
        <v>0.1964027778</v>
      </c>
      <c r="G6647" s="15">
        <f>'Producción diaria'!$T$3*$L$2*$M$2*$N$2*E6647*1000/'Costo de tareas'!$B$14</f>
        <v>0</v>
      </c>
      <c r="H6647" s="16">
        <f>IF(G6647 &gt; 'Costo de tareas'!$B$13, 'Costo de tareas'!$B$13, IF(G6647 &lt; 'Costo de tareas'!$B$13*0.2, 0, 'Costo de tareas'!$B$13- G6647))</f>
        <v>0</v>
      </c>
      <c r="I6647" s="17">
        <f>IF(H6647=0,'Costo de tareas'!$B$13,'Costo de tareas'!$B$13-H6647)</f>
        <v>39.28055556</v>
      </c>
      <c r="J6647" s="2"/>
      <c r="K6647" s="2"/>
      <c r="P6647" s="2"/>
    </row>
    <row r="6648">
      <c r="A6648" s="3" t="s">
        <v>8657</v>
      </c>
      <c r="B6648" s="11" t="str">
        <f t="shared" si="1"/>
        <v>20121004</v>
      </c>
      <c r="C6648" s="12">
        <f t="shared" si="2"/>
        <v>41186</v>
      </c>
      <c r="D6648" s="3" t="str">
        <f t="shared" si="3"/>
        <v>22</v>
      </c>
      <c r="E6648" s="13">
        <v>0.0</v>
      </c>
      <c r="F6648" s="14">
        <f>'Costo de tareas'!$B$15</f>
        <v>0.1964027778</v>
      </c>
      <c r="G6648" s="15">
        <f>'Producción diaria'!$T$3*$L$2*$M$2*$N$2*E6648*1000/'Costo de tareas'!$B$14</f>
        <v>0</v>
      </c>
      <c r="H6648" s="16">
        <f>IF(G6648 &gt; 'Costo de tareas'!$B$13, 'Costo de tareas'!$B$13, IF(G6648 &lt; 'Costo de tareas'!$B$13*0.2, 0, 'Costo de tareas'!$B$13- G6648))</f>
        <v>0</v>
      </c>
      <c r="I6648" s="17">
        <f>IF(H6648=0,'Costo de tareas'!$B$13,'Costo de tareas'!$B$13-H6648)</f>
        <v>39.28055556</v>
      </c>
      <c r="J6648" s="2"/>
      <c r="K6648" s="2"/>
      <c r="P6648" s="2"/>
    </row>
    <row r="6649">
      <c r="A6649" s="3" t="s">
        <v>8658</v>
      </c>
      <c r="B6649" s="11" t="str">
        <f t="shared" si="1"/>
        <v>20121004</v>
      </c>
      <c r="C6649" s="12">
        <f t="shared" si="2"/>
        <v>41186</v>
      </c>
      <c r="D6649" s="3" t="str">
        <f t="shared" si="3"/>
        <v>23</v>
      </c>
      <c r="E6649" s="13">
        <v>0.0</v>
      </c>
      <c r="F6649" s="14">
        <f>'Costo de tareas'!$B$15</f>
        <v>0.1964027778</v>
      </c>
      <c r="G6649" s="15">
        <f>'Producción diaria'!$T$3*$L$2*$M$2*$N$2*E6649*1000/'Costo de tareas'!$B$14</f>
        <v>0</v>
      </c>
      <c r="H6649" s="16">
        <f>IF(G6649 &gt; 'Costo de tareas'!$B$13, 'Costo de tareas'!$B$13, IF(G6649 &lt; 'Costo de tareas'!$B$13*0.2, 0, 'Costo de tareas'!$B$13- G6649))</f>
        <v>0</v>
      </c>
      <c r="I6649" s="17">
        <f>IF(H6649=0,'Costo de tareas'!$B$13,'Costo de tareas'!$B$13-H6649)</f>
        <v>39.28055556</v>
      </c>
      <c r="J6649" s="2"/>
      <c r="K6649" s="2"/>
      <c r="P6649" s="2"/>
    </row>
    <row r="6650">
      <c r="A6650" s="3" t="s">
        <v>8659</v>
      </c>
      <c r="B6650" s="11" t="str">
        <f t="shared" si="1"/>
        <v>20121005</v>
      </c>
      <c r="C6650" s="12">
        <f t="shared" si="2"/>
        <v>41187</v>
      </c>
      <c r="D6650" s="3" t="str">
        <f t="shared" si="3"/>
        <v>00</v>
      </c>
      <c r="E6650" s="13">
        <v>0.0</v>
      </c>
      <c r="F6650" s="14">
        <f>'Costo de tareas'!$B$15</f>
        <v>0.1964027778</v>
      </c>
      <c r="G6650" s="15">
        <f>'Producción diaria'!$T$3*$L$2*$M$2*$N$2*E6650*1000/'Costo de tareas'!$B$14</f>
        <v>0</v>
      </c>
      <c r="H6650" s="16">
        <f>IF(G6650 &gt; 'Costo de tareas'!$B$13, 'Costo de tareas'!$B$13, IF(G6650 &lt; 'Costo de tareas'!$B$13*0.2, 0, 'Costo de tareas'!$B$13- G6650))</f>
        <v>0</v>
      </c>
      <c r="I6650" s="17">
        <f>IF(H6650=0,'Costo de tareas'!$B$13,'Costo de tareas'!$B$13-H6650)</f>
        <v>39.28055556</v>
      </c>
      <c r="J6650" s="2"/>
      <c r="K6650" s="2"/>
      <c r="P6650" s="2"/>
    </row>
    <row r="6651">
      <c r="A6651" s="3" t="s">
        <v>8661</v>
      </c>
      <c r="B6651" s="11" t="str">
        <f t="shared" si="1"/>
        <v>20121005</v>
      </c>
      <c r="C6651" s="12">
        <f t="shared" si="2"/>
        <v>41187</v>
      </c>
      <c r="D6651" s="3" t="str">
        <f t="shared" si="3"/>
        <v>01</v>
      </c>
      <c r="E6651" s="13">
        <v>0.0</v>
      </c>
      <c r="F6651" s="14">
        <f>'Costo de tareas'!$B$15</f>
        <v>0.1964027778</v>
      </c>
      <c r="G6651" s="15">
        <f>'Producción diaria'!$T$3*$L$2*$M$2*$N$2*E6651*1000/'Costo de tareas'!$B$14</f>
        <v>0</v>
      </c>
      <c r="H6651" s="16">
        <f>IF(G6651 &gt; 'Costo de tareas'!$B$13, 'Costo de tareas'!$B$13, IF(G6651 &lt; 'Costo de tareas'!$B$13*0.2, 0, 'Costo de tareas'!$B$13- G6651))</f>
        <v>0</v>
      </c>
      <c r="I6651" s="17">
        <f>IF(H6651=0,'Costo de tareas'!$B$13,'Costo de tareas'!$B$13-H6651)</f>
        <v>39.28055556</v>
      </c>
      <c r="J6651" s="2"/>
      <c r="K6651" s="2"/>
      <c r="P6651" s="2"/>
    </row>
    <row r="6652">
      <c r="A6652" s="3" t="s">
        <v>8663</v>
      </c>
      <c r="B6652" s="11" t="str">
        <f t="shared" si="1"/>
        <v>20121005</v>
      </c>
      <c r="C6652" s="12">
        <f t="shared" si="2"/>
        <v>41187</v>
      </c>
      <c r="D6652" s="3" t="str">
        <f t="shared" si="3"/>
        <v>02</v>
      </c>
      <c r="E6652" s="13">
        <v>0.0</v>
      </c>
      <c r="F6652" s="14">
        <f>'Costo de tareas'!$B$15</f>
        <v>0.1964027778</v>
      </c>
      <c r="G6652" s="15">
        <f>'Producción diaria'!$T$3*$L$2*$M$2*$N$2*E6652*1000/'Costo de tareas'!$B$14</f>
        <v>0</v>
      </c>
      <c r="H6652" s="16">
        <f>IF(G6652 &gt; 'Costo de tareas'!$B$13, 'Costo de tareas'!$B$13, IF(G6652 &lt; 'Costo de tareas'!$B$13*0.2, 0, 'Costo de tareas'!$B$13- G6652))</f>
        <v>0</v>
      </c>
      <c r="I6652" s="17">
        <f>IF(H6652=0,'Costo de tareas'!$B$13,'Costo de tareas'!$B$13-H6652)</f>
        <v>39.28055556</v>
      </c>
      <c r="J6652" s="2"/>
      <c r="K6652" s="2"/>
      <c r="P6652" s="2"/>
    </row>
    <row r="6653">
      <c r="A6653" s="3" t="s">
        <v>8665</v>
      </c>
      <c r="B6653" s="11" t="str">
        <f t="shared" si="1"/>
        <v>20121005</v>
      </c>
      <c r="C6653" s="12">
        <f t="shared" si="2"/>
        <v>41187</v>
      </c>
      <c r="D6653" s="3" t="str">
        <f t="shared" si="3"/>
        <v>03</v>
      </c>
      <c r="E6653" s="13">
        <v>0.0</v>
      </c>
      <c r="F6653" s="14">
        <f>'Costo de tareas'!$B$15</f>
        <v>0.1964027778</v>
      </c>
      <c r="G6653" s="15">
        <f>'Producción diaria'!$T$3*$L$2*$M$2*$N$2*E6653*1000/'Costo de tareas'!$B$14</f>
        <v>0</v>
      </c>
      <c r="H6653" s="16">
        <f>IF(G6653 &gt; 'Costo de tareas'!$B$13, 'Costo de tareas'!$B$13, IF(G6653 &lt; 'Costo de tareas'!$B$13*0.2, 0, 'Costo de tareas'!$B$13- G6653))</f>
        <v>0</v>
      </c>
      <c r="I6653" s="17">
        <f>IF(H6653=0,'Costo de tareas'!$B$13,'Costo de tareas'!$B$13-H6653)</f>
        <v>39.28055556</v>
      </c>
      <c r="J6653" s="2"/>
      <c r="K6653" s="2"/>
      <c r="P6653" s="2"/>
    </row>
    <row r="6654">
      <c r="A6654" s="3" t="s">
        <v>8667</v>
      </c>
      <c r="B6654" s="11" t="str">
        <f t="shared" si="1"/>
        <v>20121005</v>
      </c>
      <c r="C6654" s="12">
        <f t="shared" si="2"/>
        <v>41187</v>
      </c>
      <c r="D6654" s="3" t="str">
        <f t="shared" si="3"/>
        <v>04</v>
      </c>
      <c r="E6654" s="13">
        <v>0.0</v>
      </c>
      <c r="F6654" s="14">
        <f>'Costo de tareas'!$B$15</f>
        <v>0.1964027778</v>
      </c>
      <c r="G6654" s="15">
        <f>'Producción diaria'!$T$3*$L$2*$M$2*$N$2*E6654*1000/'Costo de tareas'!$B$14</f>
        <v>0</v>
      </c>
      <c r="H6654" s="16">
        <f>IF(G6654 &gt; 'Costo de tareas'!$B$13, 'Costo de tareas'!$B$13, IF(G6654 &lt; 'Costo de tareas'!$B$13*0.2, 0, 'Costo de tareas'!$B$13- G6654))</f>
        <v>0</v>
      </c>
      <c r="I6654" s="17">
        <f>IF(H6654=0,'Costo de tareas'!$B$13,'Costo de tareas'!$B$13-H6654)</f>
        <v>39.28055556</v>
      </c>
      <c r="J6654" s="2"/>
      <c r="K6654" s="2"/>
      <c r="P6654" s="2"/>
    </row>
    <row r="6655">
      <c r="A6655" s="3" t="s">
        <v>8669</v>
      </c>
      <c r="B6655" s="11" t="str">
        <f t="shared" si="1"/>
        <v>20121005</v>
      </c>
      <c r="C6655" s="12">
        <f t="shared" si="2"/>
        <v>41187</v>
      </c>
      <c r="D6655" s="3" t="str">
        <f t="shared" si="3"/>
        <v>05</v>
      </c>
      <c r="E6655" s="13">
        <v>0.0</v>
      </c>
      <c r="F6655" s="14">
        <f>'Costo de tareas'!$B$15</f>
        <v>0.1964027778</v>
      </c>
      <c r="G6655" s="15">
        <f>'Producción diaria'!$T$3*$L$2*$M$2*$N$2*E6655*1000/'Costo de tareas'!$B$14</f>
        <v>0</v>
      </c>
      <c r="H6655" s="16">
        <f>IF(G6655 &gt; 'Costo de tareas'!$B$13, 'Costo de tareas'!$B$13, IF(G6655 &lt; 'Costo de tareas'!$B$13*0.2, 0, 'Costo de tareas'!$B$13- G6655))</f>
        <v>0</v>
      </c>
      <c r="I6655" s="17">
        <f>IF(H6655=0,'Costo de tareas'!$B$13,'Costo de tareas'!$B$13-H6655)</f>
        <v>39.28055556</v>
      </c>
      <c r="J6655" s="2"/>
      <c r="K6655" s="2"/>
      <c r="P6655" s="2"/>
    </row>
    <row r="6656">
      <c r="A6656" s="3" t="s">
        <v>8671</v>
      </c>
      <c r="B6656" s="11" t="str">
        <f t="shared" si="1"/>
        <v>20121005</v>
      </c>
      <c r="C6656" s="12">
        <f t="shared" si="2"/>
        <v>41187</v>
      </c>
      <c r="D6656" s="3" t="str">
        <f t="shared" si="3"/>
        <v>06</v>
      </c>
      <c r="E6656" s="13">
        <v>0.0</v>
      </c>
      <c r="F6656" s="14">
        <f>'Costo de tareas'!$B$15</f>
        <v>0.1964027778</v>
      </c>
      <c r="G6656" s="15">
        <f>'Producción diaria'!$T$3*$L$2*$M$2*$N$2*E6656*1000/'Costo de tareas'!$B$14</f>
        <v>0</v>
      </c>
      <c r="H6656" s="16">
        <f>IF(G6656 &gt; 'Costo de tareas'!$B$13, 'Costo de tareas'!$B$13, IF(G6656 &lt; 'Costo de tareas'!$B$13*0.2, 0, 'Costo de tareas'!$B$13- G6656))</f>
        <v>0</v>
      </c>
      <c r="I6656" s="17">
        <f>IF(H6656=0,'Costo de tareas'!$B$13,'Costo de tareas'!$B$13-H6656)</f>
        <v>39.28055556</v>
      </c>
      <c r="J6656" s="2"/>
      <c r="K6656" s="2"/>
      <c r="P6656" s="2"/>
    </row>
    <row r="6657">
      <c r="A6657" s="3" t="s">
        <v>8673</v>
      </c>
      <c r="B6657" s="11" t="str">
        <f t="shared" si="1"/>
        <v>20121005</v>
      </c>
      <c r="C6657" s="12">
        <f t="shared" si="2"/>
        <v>41187</v>
      </c>
      <c r="D6657" s="3" t="str">
        <f t="shared" si="3"/>
        <v>07</v>
      </c>
      <c r="E6657" s="13">
        <v>114.0</v>
      </c>
      <c r="F6657" s="14">
        <f>'Costo de tareas'!$B$15</f>
        <v>0.1964027778</v>
      </c>
      <c r="G6657" s="15">
        <f>'Producción diaria'!$T$3*$L$2*$M$2*$N$2*E6657*1000/'Costo de tareas'!$B$14</f>
        <v>171.4060606</v>
      </c>
      <c r="H6657" s="16">
        <f>IF(G6657 &gt; 'Costo de tareas'!$B$13, 'Costo de tareas'!$B$13, IF(G6657 &lt; 'Costo de tareas'!$B$13*0.2, 0, 'Costo de tareas'!$B$13- G6657))</f>
        <v>39.28055556</v>
      </c>
      <c r="I6657" s="17">
        <f>IF(H6657=0,'Costo de tareas'!$B$13,'Costo de tareas'!$B$13-H6657)</f>
        <v>0</v>
      </c>
      <c r="J6657" s="2"/>
      <c r="K6657" s="2"/>
      <c r="P6657" s="2"/>
    </row>
    <row r="6658">
      <c r="A6658" s="3" t="s">
        <v>8675</v>
      </c>
      <c r="B6658" s="11" t="str">
        <f t="shared" si="1"/>
        <v>20121005</v>
      </c>
      <c r="C6658" s="12">
        <f t="shared" si="2"/>
        <v>41187</v>
      </c>
      <c r="D6658" s="3" t="str">
        <f t="shared" si="3"/>
        <v>08</v>
      </c>
      <c r="E6658" s="13">
        <v>33.0</v>
      </c>
      <c r="F6658" s="14">
        <f>'Costo de tareas'!$B$15</f>
        <v>0.1964027778</v>
      </c>
      <c r="G6658" s="15">
        <f>'Producción diaria'!$T$3*$L$2*$M$2*$N$2*E6658*1000/'Costo de tareas'!$B$14</f>
        <v>49.61754386</v>
      </c>
      <c r="H6658" s="16">
        <f>IF(G6658 &gt; 'Costo de tareas'!$B$13, 'Costo de tareas'!$B$13, IF(G6658 &lt; 'Costo de tareas'!$B$13*0.2, 0, 'Costo de tareas'!$B$13- G6658))</f>
        <v>39.28055556</v>
      </c>
      <c r="I6658" s="17">
        <f>IF(H6658=0,'Costo de tareas'!$B$13,'Costo de tareas'!$B$13-H6658)</f>
        <v>0</v>
      </c>
      <c r="J6658" s="2"/>
      <c r="K6658" s="2"/>
      <c r="P6658" s="2"/>
    </row>
    <row r="6659">
      <c r="A6659" s="3" t="s">
        <v>8677</v>
      </c>
      <c r="B6659" s="11" t="str">
        <f t="shared" si="1"/>
        <v>20121005</v>
      </c>
      <c r="C6659" s="12">
        <f t="shared" si="2"/>
        <v>41187</v>
      </c>
      <c r="D6659" s="3" t="str">
        <f t="shared" si="3"/>
        <v>09</v>
      </c>
      <c r="E6659" s="13">
        <v>489.0</v>
      </c>
      <c r="F6659" s="14">
        <f>'Costo de tareas'!$B$15</f>
        <v>0.1964027778</v>
      </c>
      <c r="G6659" s="15">
        <f>'Producción diaria'!$T$3*$L$2*$M$2*$N$2*E6659*1000/'Costo de tareas'!$B$14</f>
        <v>735.2417863</v>
      </c>
      <c r="H6659" s="16">
        <f>IF(G6659 &gt; 'Costo de tareas'!$B$13, 'Costo de tareas'!$B$13, IF(G6659 &lt; 'Costo de tareas'!$B$13*0.2, 0, 'Costo de tareas'!$B$13- G6659))</f>
        <v>39.28055556</v>
      </c>
      <c r="I6659" s="17">
        <f>IF(H6659=0,'Costo de tareas'!$B$13,'Costo de tareas'!$B$13-H6659)</f>
        <v>0</v>
      </c>
      <c r="J6659" s="2"/>
      <c r="K6659" s="2"/>
      <c r="P6659" s="2"/>
    </row>
    <row r="6660">
      <c r="A6660" s="3" t="s">
        <v>8679</v>
      </c>
      <c r="B6660" s="11" t="str">
        <f t="shared" si="1"/>
        <v>20121005</v>
      </c>
      <c r="C6660" s="12">
        <f t="shared" si="2"/>
        <v>41187</v>
      </c>
      <c r="D6660" s="3" t="str">
        <f t="shared" si="3"/>
        <v>10</v>
      </c>
      <c r="E6660" s="13">
        <v>629.0</v>
      </c>
      <c r="F6660" s="14">
        <f>'Costo de tareas'!$B$15</f>
        <v>0.1964027778</v>
      </c>
      <c r="G6660" s="15">
        <f>'Producción diaria'!$T$3*$L$2*$M$2*$N$2*E6660*1000/'Costo de tareas'!$B$14</f>
        <v>945.7404572</v>
      </c>
      <c r="H6660" s="16">
        <f>IF(G6660 &gt; 'Costo de tareas'!$B$13, 'Costo de tareas'!$B$13, IF(G6660 &lt; 'Costo de tareas'!$B$13*0.2, 0, 'Costo de tareas'!$B$13- G6660))</f>
        <v>39.28055556</v>
      </c>
      <c r="I6660" s="17">
        <f>IF(H6660=0,'Costo de tareas'!$B$13,'Costo de tareas'!$B$13-H6660)</f>
        <v>0</v>
      </c>
      <c r="J6660" s="2"/>
      <c r="K6660" s="2"/>
      <c r="P6660" s="2"/>
    </row>
    <row r="6661">
      <c r="A6661" s="3" t="s">
        <v>8681</v>
      </c>
      <c r="B6661" s="11" t="str">
        <f t="shared" si="1"/>
        <v>20121005</v>
      </c>
      <c r="C6661" s="12">
        <f t="shared" si="2"/>
        <v>41187</v>
      </c>
      <c r="D6661" s="3" t="str">
        <f t="shared" si="3"/>
        <v>11</v>
      </c>
      <c r="E6661" s="13">
        <v>705.0</v>
      </c>
      <c r="F6661" s="14">
        <f>'Costo de tareas'!$B$15</f>
        <v>0.1964027778</v>
      </c>
      <c r="G6661" s="15">
        <f>'Producción diaria'!$T$3*$L$2*$M$2*$N$2*E6661*1000/'Costo de tareas'!$B$14</f>
        <v>1060.011164</v>
      </c>
      <c r="H6661" s="16">
        <f>IF(G6661 &gt; 'Costo de tareas'!$B$13, 'Costo de tareas'!$B$13, IF(G6661 &lt; 'Costo de tareas'!$B$13*0.2, 0, 'Costo de tareas'!$B$13- G6661))</f>
        <v>39.28055556</v>
      </c>
      <c r="I6661" s="17">
        <f>IF(H6661=0,'Costo de tareas'!$B$13,'Costo de tareas'!$B$13-H6661)</f>
        <v>0</v>
      </c>
      <c r="J6661" s="2"/>
      <c r="K6661" s="2"/>
      <c r="P6661" s="2"/>
    </row>
    <row r="6662">
      <c r="A6662" s="3" t="s">
        <v>8683</v>
      </c>
      <c r="B6662" s="11" t="str">
        <f t="shared" si="1"/>
        <v>20121005</v>
      </c>
      <c r="C6662" s="12">
        <f t="shared" si="2"/>
        <v>41187</v>
      </c>
      <c r="D6662" s="3" t="str">
        <f t="shared" si="3"/>
        <v>12</v>
      </c>
      <c r="E6662" s="13">
        <v>746.0</v>
      </c>
      <c r="F6662" s="14">
        <f>'Costo de tareas'!$B$15</f>
        <v>0.1964027778</v>
      </c>
      <c r="G6662" s="15">
        <f>'Producción diaria'!$T$3*$L$2*$M$2*$N$2*E6662*1000/'Costo de tareas'!$B$14</f>
        <v>1121.657204</v>
      </c>
      <c r="H6662" s="16">
        <f>IF(G6662 &gt; 'Costo de tareas'!$B$13, 'Costo de tareas'!$B$13, IF(G6662 &lt; 'Costo de tareas'!$B$13*0.2, 0, 'Costo de tareas'!$B$13- G6662))</f>
        <v>39.28055556</v>
      </c>
      <c r="I6662" s="17">
        <f>IF(H6662=0,'Costo de tareas'!$B$13,'Costo de tareas'!$B$13-H6662)</f>
        <v>0</v>
      </c>
      <c r="J6662" s="2"/>
      <c r="K6662" s="2"/>
      <c r="P6662" s="2"/>
    </row>
    <row r="6663">
      <c r="A6663" s="3" t="s">
        <v>8685</v>
      </c>
      <c r="B6663" s="11" t="str">
        <f t="shared" si="1"/>
        <v>20121005</v>
      </c>
      <c r="C6663" s="12">
        <f t="shared" si="2"/>
        <v>41187</v>
      </c>
      <c r="D6663" s="3" t="str">
        <f t="shared" si="3"/>
        <v>13</v>
      </c>
      <c r="E6663" s="13">
        <v>716.0</v>
      </c>
      <c r="F6663" s="14">
        <f>'Costo de tareas'!$B$15</f>
        <v>0.1964027778</v>
      </c>
      <c r="G6663" s="15">
        <f>'Producción diaria'!$T$3*$L$2*$M$2*$N$2*E6663*1000/'Costo de tareas'!$B$14</f>
        <v>1076.550346</v>
      </c>
      <c r="H6663" s="16">
        <f>IF(G6663 &gt; 'Costo de tareas'!$B$13, 'Costo de tareas'!$B$13, IF(G6663 &lt; 'Costo de tareas'!$B$13*0.2, 0, 'Costo de tareas'!$B$13- G6663))</f>
        <v>39.28055556</v>
      </c>
      <c r="I6663" s="17">
        <f>IF(H6663=0,'Costo de tareas'!$B$13,'Costo de tareas'!$B$13-H6663)</f>
        <v>0</v>
      </c>
      <c r="J6663" s="2"/>
      <c r="K6663" s="2"/>
      <c r="P6663" s="2"/>
    </row>
    <row r="6664">
      <c r="A6664" s="3" t="s">
        <v>8687</v>
      </c>
      <c r="B6664" s="11" t="str">
        <f t="shared" si="1"/>
        <v>20121005</v>
      </c>
      <c r="C6664" s="12">
        <f t="shared" si="2"/>
        <v>41187</v>
      </c>
      <c r="D6664" s="3" t="str">
        <f t="shared" si="3"/>
        <v>14</v>
      </c>
      <c r="E6664" s="13">
        <v>613.0</v>
      </c>
      <c r="F6664" s="14">
        <f>'Costo de tareas'!$B$15</f>
        <v>0.1964027778</v>
      </c>
      <c r="G6664" s="15">
        <f>'Producción diaria'!$T$3*$L$2*$M$2*$N$2*E6664*1000/'Costo de tareas'!$B$14</f>
        <v>921.6834662</v>
      </c>
      <c r="H6664" s="16">
        <f>IF(G6664 &gt; 'Costo de tareas'!$B$13, 'Costo de tareas'!$B$13, IF(G6664 &lt; 'Costo de tareas'!$B$13*0.2, 0, 'Costo de tareas'!$B$13- G6664))</f>
        <v>39.28055556</v>
      </c>
      <c r="I6664" s="17">
        <f>IF(H6664=0,'Costo de tareas'!$B$13,'Costo de tareas'!$B$13-H6664)</f>
        <v>0</v>
      </c>
      <c r="J6664" s="2"/>
      <c r="K6664" s="2"/>
      <c r="P6664" s="2"/>
    </row>
    <row r="6665">
      <c r="A6665" s="3" t="s">
        <v>8689</v>
      </c>
      <c r="B6665" s="11" t="str">
        <f t="shared" si="1"/>
        <v>20121005</v>
      </c>
      <c r="C6665" s="12">
        <f t="shared" si="2"/>
        <v>41187</v>
      </c>
      <c r="D6665" s="3" t="str">
        <f t="shared" si="3"/>
        <v>15</v>
      </c>
      <c r="E6665" s="13">
        <v>463.0</v>
      </c>
      <c r="F6665" s="14">
        <f>'Costo de tareas'!$B$15</f>
        <v>0.1964027778</v>
      </c>
      <c r="G6665" s="15">
        <f>'Producción diaria'!$T$3*$L$2*$M$2*$N$2*E6665*1000/'Costo de tareas'!$B$14</f>
        <v>696.149176</v>
      </c>
      <c r="H6665" s="16">
        <f>IF(G6665 &gt; 'Costo de tareas'!$B$13, 'Costo de tareas'!$B$13, IF(G6665 &lt; 'Costo de tareas'!$B$13*0.2, 0, 'Costo de tareas'!$B$13- G6665))</f>
        <v>39.28055556</v>
      </c>
      <c r="I6665" s="17">
        <f>IF(H6665=0,'Costo de tareas'!$B$13,'Costo de tareas'!$B$13-H6665)</f>
        <v>0</v>
      </c>
      <c r="J6665" s="2"/>
      <c r="K6665" s="2"/>
      <c r="P6665" s="2"/>
    </row>
    <row r="6666">
      <c r="A6666" s="3" t="s">
        <v>8691</v>
      </c>
      <c r="B6666" s="11" t="str">
        <f t="shared" si="1"/>
        <v>20121005</v>
      </c>
      <c r="C6666" s="12">
        <f t="shared" si="2"/>
        <v>41187</v>
      </c>
      <c r="D6666" s="3" t="str">
        <f t="shared" si="3"/>
        <v>16</v>
      </c>
      <c r="E6666" s="13">
        <v>28.0</v>
      </c>
      <c r="F6666" s="14">
        <f>'Costo de tareas'!$B$15</f>
        <v>0.1964027778</v>
      </c>
      <c r="G6666" s="15">
        <f>'Producción diaria'!$T$3*$L$2*$M$2*$N$2*E6666*1000/'Costo de tareas'!$B$14</f>
        <v>42.09973418</v>
      </c>
      <c r="H6666" s="16">
        <f>IF(G6666 &gt; 'Costo de tareas'!$B$13, 'Costo de tareas'!$B$13, IF(G6666 &lt; 'Costo de tareas'!$B$13*0.2, 0, 'Costo de tareas'!$B$13- G6666))</f>
        <v>39.28055556</v>
      </c>
      <c r="I6666" s="17">
        <f>IF(H6666=0,'Costo de tareas'!$B$13,'Costo de tareas'!$B$13-H6666)</f>
        <v>0</v>
      </c>
      <c r="J6666" s="2"/>
      <c r="K6666" s="2"/>
      <c r="P6666" s="2"/>
    </row>
    <row r="6667">
      <c r="A6667" s="3" t="s">
        <v>8693</v>
      </c>
      <c r="B6667" s="11" t="str">
        <f t="shared" si="1"/>
        <v>20121005</v>
      </c>
      <c r="C6667" s="12">
        <f t="shared" si="2"/>
        <v>41187</v>
      </c>
      <c r="D6667" s="3" t="str">
        <f t="shared" si="3"/>
        <v>17</v>
      </c>
      <c r="E6667" s="13">
        <v>81.0</v>
      </c>
      <c r="F6667" s="14">
        <f>'Costo de tareas'!$B$15</f>
        <v>0.1964027778</v>
      </c>
      <c r="G6667" s="15">
        <f>'Producción diaria'!$T$3*$L$2*$M$2*$N$2*E6667*1000/'Costo de tareas'!$B$14</f>
        <v>121.7885167</v>
      </c>
      <c r="H6667" s="16">
        <f>IF(G6667 &gt; 'Costo de tareas'!$B$13, 'Costo de tareas'!$B$13, IF(G6667 &lt; 'Costo de tareas'!$B$13*0.2, 0, 'Costo de tareas'!$B$13- G6667))</f>
        <v>39.28055556</v>
      </c>
      <c r="I6667" s="17">
        <f>IF(H6667=0,'Costo de tareas'!$B$13,'Costo de tareas'!$B$13-H6667)</f>
        <v>0</v>
      </c>
      <c r="J6667" s="2"/>
      <c r="K6667" s="2"/>
      <c r="P6667" s="2"/>
    </row>
    <row r="6668">
      <c r="A6668" s="3" t="s">
        <v>8695</v>
      </c>
      <c r="B6668" s="11" t="str">
        <f t="shared" si="1"/>
        <v>20121005</v>
      </c>
      <c r="C6668" s="12">
        <f t="shared" si="2"/>
        <v>41187</v>
      </c>
      <c r="D6668" s="3" t="str">
        <f t="shared" si="3"/>
        <v>18</v>
      </c>
      <c r="E6668" s="13">
        <v>0.0</v>
      </c>
      <c r="F6668" s="14">
        <f>'Costo de tareas'!$B$15</f>
        <v>0.1964027778</v>
      </c>
      <c r="G6668" s="15">
        <f>'Producción diaria'!$T$3*$L$2*$M$2*$N$2*E6668*1000/'Costo de tareas'!$B$14</f>
        <v>0</v>
      </c>
      <c r="H6668" s="16">
        <f>IF(G6668 &gt; 'Costo de tareas'!$B$13, 'Costo de tareas'!$B$13, IF(G6668 &lt; 'Costo de tareas'!$B$13*0.2, 0, 'Costo de tareas'!$B$13- G6668))</f>
        <v>0</v>
      </c>
      <c r="I6668" s="17">
        <f>IF(H6668=0,'Costo de tareas'!$B$13,'Costo de tareas'!$B$13-H6668)</f>
        <v>39.28055556</v>
      </c>
      <c r="J6668" s="2"/>
      <c r="K6668" s="2"/>
      <c r="P6668" s="2"/>
    </row>
    <row r="6669">
      <c r="A6669" s="3" t="s">
        <v>8697</v>
      </c>
      <c r="B6669" s="11" t="str">
        <f t="shared" si="1"/>
        <v>20121005</v>
      </c>
      <c r="C6669" s="12">
        <f t="shared" si="2"/>
        <v>41187</v>
      </c>
      <c r="D6669" s="3" t="str">
        <f t="shared" si="3"/>
        <v>19</v>
      </c>
      <c r="E6669" s="13">
        <v>0.0</v>
      </c>
      <c r="F6669" s="14">
        <f>'Costo de tareas'!$B$15</f>
        <v>0.1964027778</v>
      </c>
      <c r="G6669" s="15">
        <f>'Producción diaria'!$T$3*$L$2*$M$2*$N$2*E6669*1000/'Costo de tareas'!$B$14</f>
        <v>0</v>
      </c>
      <c r="H6669" s="16">
        <f>IF(G6669 &gt; 'Costo de tareas'!$B$13, 'Costo de tareas'!$B$13, IF(G6669 &lt; 'Costo de tareas'!$B$13*0.2, 0, 'Costo de tareas'!$B$13- G6669))</f>
        <v>0</v>
      </c>
      <c r="I6669" s="17">
        <f>IF(H6669=0,'Costo de tareas'!$B$13,'Costo de tareas'!$B$13-H6669)</f>
        <v>39.28055556</v>
      </c>
      <c r="J6669" s="2"/>
      <c r="K6669" s="2"/>
      <c r="P6669" s="2"/>
    </row>
    <row r="6670">
      <c r="A6670" s="3" t="s">
        <v>8698</v>
      </c>
      <c r="B6670" s="11" t="str">
        <f t="shared" si="1"/>
        <v>20121005</v>
      </c>
      <c r="C6670" s="12">
        <f t="shared" si="2"/>
        <v>41187</v>
      </c>
      <c r="D6670" s="3" t="str">
        <f t="shared" si="3"/>
        <v>20</v>
      </c>
      <c r="E6670" s="13">
        <v>0.0</v>
      </c>
      <c r="F6670" s="14">
        <f>'Costo de tareas'!$B$15</f>
        <v>0.1964027778</v>
      </c>
      <c r="G6670" s="15">
        <f>'Producción diaria'!$T$3*$L$2*$M$2*$N$2*E6670*1000/'Costo de tareas'!$B$14</f>
        <v>0</v>
      </c>
      <c r="H6670" s="16">
        <f>IF(G6670 &gt; 'Costo de tareas'!$B$13, 'Costo de tareas'!$B$13, IF(G6670 &lt; 'Costo de tareas'!$B$13*0.2, 0, 'Costo de tareas'!$B$13- G6670))</f>
        <v>0</v>
      </c>
      <c r="I6670" s="17">
        <f>IF(H6670=0,'Costo de tareas'!$B$13,'Costo de tareas'!$B$13-H6670)</f>
        <v>39.28055556</v>
      </c>
      <c r="J6670" s="2"/>
      <c r="K6670" s="2"/>
      <c r="P6670" s="2"/>
    </row>
    <row r="6671">
      <c r="A6671" s="3" t="s">
        <v>8699</v>
      </c>
      <c r="B6671" s="11" t="str">
        <f t="shared" si="1"/>
        <v>20121005</v>
      </c>
      <c r="C6671" s="12">
        <f t="shared" si="2"/>
        <v>41187</v>
      </c>
      <c r="D6671" s="3" t="str">
        <f t="shared" si="3"/>
        <v>21</v>
      </c>
      <c r="E6671" s="13">
        <v>0.0</v>
      </c>
      <c r="F6671" s="14">
        <f>'Costo de tareas'!$B$15</f>
        <v>0.1964027778</v>
      </c>
      <c r="G6671" s="15">
        <f>'Producción diaria'!$T$3*$L$2*$M$2*$N$2*E6671*1000/'Costo de tareas'!$B$14</f>
        <v>0</v>
      </c>
      <c r="H6671" s="16">
        <f>IF(G6671 &gt; 'Costo de tareas'!$B$13, 'Costo de tareas'!$B$13, IF(G6671 &lt; 'Costo de tareas'!$B$13*0.2, 0, 'Costo de tareas'!$B$13- G6671))</f>
        <v>0</v>
      </c>
      <c r="I6671" s="17">
        <f>IF(H6671=0,'Costo de tareas'!$B$13,'Costo de tareas'!$B$13-H6671)</f>
        <v>39.28055556</v>
      </c>
      <c r="J6671" s="2"/>
      <c r="K6671" s="2"/>
      <c r="P6671" s="2"/>
    </row>
    <row r="6672">
      <c r="A6672" s="3" t="s">
        <v>8700</v>
      </c>
      <c r="B6672" s="11" t="str">
        <f t="shared" si="1"/>
        <v>20121005</v>
      </c>
      <c r="C6672" s="12">
        <f t="shared" si="2"/>
        <v>41187</v>
      </c>
      <c r="D6672" s="3" t="str">
        <f t="shared" si="3"/>
        <v>22</v>
      </c>
      <c r="E6672" s="13">
        <v>0.0</v>
      </c>
      <c r="F6672" s="14">
        <f>'Costo de tareas'!$B$15</f>
        <v>0.1964027778</v>
      </c>
      <c r="G6672" s="15">
        <f>'Producción diaria'!$T$3*$L$2*$M$2*$N$2*E6672*1000/'Costo de tareas'!$B$14</f>
        <v>0</v>
      </c>
      <c r="H6672" s="16">
        <f>IF(G6672 &gt; 'Costo de tareas'!$B$13, 'Costo de tareas'!$B$13, IF(G6672 &lt; 'Costo de tareas'!$B$13*0.2, 0, 'Costo de tareas'!$B$13- G6672))</f>
        <v>0</v>
      </c>
      <c r="I6672" s="17">
        <f>IF(H6672=0,'Costo de tareas'!$B$13,'Costo de tareas'!$B$13-H6672)</f>
        <v>39.28055556</v>
      </c>
      <c r="J6672" s="2"/>
      <c r="K6672" s="2"/>
      <c r="P6672" s="2"/>
    </row>
    <row r="6673">
      <c r="A6673" s="3" t="s">
        <v>8701</v>
      </c>
      <c r="B6673" s="11" t="str">
        <f t="shared" si="1"/>
        <v>20121005</v>
      </c>
      <c r="C6673" s="12">
        <f t="shared" si="2"/>
        <v>41187</v>
      </c>
      <c r="D6673" s="3" t="str">
        <f t="shared" si="3"/>
        <v>23</v>
      </c>
      <c r="E6673" s="13">
        <v>0.0</v>
      </c>
      <c r="F6673" s="14">
        <f>'Costo de tareas'!$B$15</f>
        <v>0.1964027778</v>
      </c>
      <c r="G6673" s="15">
        <f>'Producción diaria'!$T$3*$L$2*$M$2*$N$2*E6673*1000/'Costo de tareas'!$B$14</f>
        <v>0</v>
      </c>
      <c r="H6673" s="16">
        <f>IF(G6673 &gt; 'Costo de tareas'!$B$13, 'Costo de tareas'!$B$13, IF(G6673 &lt; 'Costo de tareas'!$B$13*0.2, 0, 'Costo de tareas'!$B$13- G6673))</f>
        <v>0</v>
      </c>
      <c r="I6673" s="17">
        <f>IF(H6673=0,'Costo de tareas'!$B$13,'Costo de tareas'!$B$13-H6673)</f>
        <v>39.28055556</v>
      </c>
      <c r="J6673" s="2"/>
      <c r="K6673" s="2"/>
      <c r="P6673" s="2"/>
    </row>
    <row r="6674">
      <c r="A6674" s="3" t="s">
        <v>8702</v>
      </c>
      <c r="B6674" s="11" t="str">
        <f t="shared" si="1"/>
        <v>20121006</v>
      </c>
      <c r="C6674" s="12">
        <f t="shared" si="2"/>
        <v>41188</v>
      </c>
      <c r="D6674" s="3" t="str">
        <f t="shared" si="3"/>
        <v>00</v>
      </c>
      <c r="E6674" s="13">
        <v>0.0</v>
      </c>
      <c r="F6674" s="14">
        <f>'Costo de tareas'!$B$15</f>
        <v>0.1964027778</v>
      </c>
      <c r="G6674" s="15">
        <f>'Producción diaria'!$T$3*$L$2*$M$2*$N$2*E6674*1000/'Costo de tareas'!$B$14</f>
        <v>0</v>
      </c>
      <c r="H6674" s="16">
        <f>IF(G6674 &gt; 'Costo de tareas'!$B$13, 'Costo de tareas'!$B$13, IF(G6674 &lt; 'Costo de tareas'!$B$13*0.2, 0, 'Costo de tareas'!$B$13- G6674))</f>
        <v>0</v>
      </c>
      <c r="I6674" s="17">
        <f>IF(H6674=0,'Costo de tareas'!$B$13,'Costo de tareas'!$B$13-H6674)</f>
        <v>39.28055556</v>
      </c>
      <c r="J6674" s="2"/>
      <c r="K6674" s="2"/>
      <c r="P6674" s="2"/>
    </row>
    <row r="6675">
      <c r="A6675" s="3" t="s">
        <v>8704</v>
      </c>
      <c r="B6675" s="11" t="str">
        <f t="shared" si="1"/>
        <v>20121006</v>
      </c>
      <c r="C6675" s="12">
        <f t="shared" si="2"/>
        <v>41188</v>
      </c>
      <c r="D6675" s="3" t="str">
        <f t="shared" si="3"/>
        <v>01</v>
      </c>
      <c r="E6675" s="13">
        <v>0.0</v>
      </c>
      <c r="F6675" s="14">
        <f>'Costo de tareas'!$B$15</f>
        <v>0.1964027778</v>
      </c>
      <c r="G6675" s="15">
        <f>'Producción diaria'!$T$3*$L$2*$M$2*$N$2*E6675*1000/'Costo de tareas'!$B$14</f>
        <v>0</v>
      </c>
      <c r="H6675" s="16">
        <f>IF(G6675 &gt; 'Costo de tareas'!$B$13, 'Costo de tareas'!$B$13, IF(G6675 &lt; 'Costo de tareas'!$B$13*0.2, 0, 'Costo de tareas'!$B$13- G6675))</f>
        <v>0</v>
      </c>
      <c r="I6675" s="17">
        <f>IF(H6675=0,'Costo de tareas'!$B$13,'Costo de tareas'!$B$13-H6675)</f>
        <v>39.28055556</v>
      </c>
      <c r="J6675" s="2"/>
      <c r="K6675" s="2"/>
      <c r="P6675" s="2"/>
    </row>
    <row r="6676">
      <c r="A6676" s="3" t="s">
        <v>8705</v>
      </c>
      <c r="B6676" s="11" t="str">
        <f t="shared" si="1"/>
        <v>20121006</v>
      </c>
      <c r="C6676" s="12">
        <f t="shared" si="2"/>
        <v>41188</v>
      </c>
      <c r="D6676" s="3" t="str">
        <f t="shared" si="3"/>
        <v>02</v>
      </c>
      <c r="E6676" s="13">
        <v>0.0</v>
      </c>
      <c r="F6676" s="14">
        <f>'Costo de tareas'!$B$15</f>
        <v>0.1964027778</v>
      </c>
      <c r="G6676" s="15">
        <f>'Producción diaria'!$T$3*$L$2*$M$2*$N$2*E6676*1000/'Costo de tareas'!$B$14</f>
        <v>0</v>
      </c>
      <c r="H6676" s="16">
        <f>IF(G6676 &gt; 'Costo de tareas'!$B$13, 'Costo de tareas'!$B$13, IF(G6676 &lt; 'Costo de tareas'!$B$13*0.2, 0, 'Costo de tareas'!$B$13- G6676))</f>
        <v>0</v>
      </c>
      <c r="I6676" s="17">
        <f>IF(H6676=0,'Costo de tareas'!$B$13,'Costo de tareas'!$B$13-H6676)</f>
        <v>39.28055556</v>
      </c>
      <c r="J6676" s="2"/>
      <c r="K6676" s="2"/>
      <c r="P6676" s="2"/>
    </row>
    <row r="6677">
      <c r="A6677" s="3" t="s">
        <v>8706</v>
      </c>
      <c r="B6677" s="11" t="str">
        <f t="shared" si="1"/>
        <v>20121006</v>
      </c>
      <c r="C6677" s="12">
        <f t="shared" si="2"/>
        <v>41188</v>
      </c>
      <c r="D6677" s="3" t="str">
        <f t="shared" si="3"/>
        <v>03</v>
      </c>
      <c r="E6677" s="13">
        <v>0.0</v>
      </c>
      <c r="F6677" s="14">
        <f>'Costo de tareas'!$B$15</f>
        <v>0.1964027778</v>
      </c>
      <c r="G6677" s="15">
        <f>'Producción diaria'!$T$3*$L$2*$M$2*$N$2*E6677*1000/'Costo de tareas'!$B$14</f>
        <v>0</v>
      </c>
      <c r="H6677" s="16">
        <f>IF(G6677 &gt; 'Costo de tareas'!$B$13, 'Costo de tareas'!$B$13, IF(G6677 &lt; 'Costo de tareas'!$B$13*0.2, 0, 'Costo de tareas'!$B$13- G6677))</f>
        <v>0</v>
      </c>
      <c r="I6677" s="17">
        <f>IF(H6677=0,'Costo de tareas'!$B$13,'Costo de tareas'!$B$13-H6677)</f>
        <v>39.28055556</v>
      </c>
      <c r="J6677" s="2"/>
      <c r="K6677" s="2"/>
      <c r="P6677" s="2"/>
    </row>
    <row r="6678">
      <c r="A6678" s="3" t="s">
        <v>8707</v>
      </c>
      <c r="B6678" s="11" t="str">
        <f t="shared" si="1"/>
        <v>20121006</v>
      </c>
      <c r="C6678" s="12">
        <f t="shared" si="2"/>
        <v>41188</v>
      </c>
      <c r="D6678" s="3" t="str">
        <f t="shared" si="3"/>
        <v>04</v>
      </c>
      <c r="E6678" s="13">
        <v>0.0</v>
      </c>
      <c r="F6678" s="14">
        <f>'Costo de tareas'!$B$15</f>
        <v>0.1964027778</v>
      </c>
      <c r="G6678" s="15">
        <f>'Producción diaria'!$T$3*$L$2*$M$2*$N$2*E6678*1000/'Costo de tareas'!$B$14</f>
        <v>0</v>
      </c>
      <c r="H6678" s="16">
        <f>IF(G6678 &gt; 'Costo de tareas'!$B$13, 'Costo de tareas'!$B$13, IF(G6678 &lt; 'Costo de tareas'!$B$13*0.2, 0, 'Costo de tareas'!$B$13- G6678))</f>
        <v>0</v>
      </c>
      <c r="I6678" s="17">
        <f>IF(H6678=0,'Costo de tareas'!$B$13,'Costo de tareas'!$B$13-H6678)</f>
        <v>39.28055556</v>
      </c>
      <c r="J6678" s="2"/>
      <c r="K6678" s="2"/>
      <c r="P6678" s="2"/>
    </row>
    <row r="6679">
      <c r="A6679" s="3" t="s">
        <v>8708</v>
      </c>
      <c r="B6679" s="11" t="str">
        <f t="shared" si="1"/>
        <v>20121006</v>
      </c>
      <c r="C6679" s="12">
        <f t="shared" si="2"/>
        <v>41188</v>
      </c>
      <c r="D6679" s="3" t="str">
        <f t="shared" si="3"/>
        <v>05</v>
      </c>
      <c r="E6679" s="13">
        <v>0.0</v>
      </c>
      <c r="F6679" s="14">
        <f>'Costo de tareas'!$B$15</f>
        <v>0.1964027778</v>
      </c>
      <c r="G6679" s="15">
        <f>'Producción diaria'!$T$3*$L$2*$M$2*$N$2*E6679*1000/'Costo de tareas'!$B$14</f>
        <v>0</v>
      </c>
      <c r="H6679" s="16">
        <f>IF(G6679 &gt; 'Costo de tareas'!$B$13, 'Costo de tareas'!$B$13, IF(G6679 &lt; 'Costo de tareas'!$B$13*0.2, 0, 'Costo de tareas'!$B$13- G6679))</f>
        <v>0</v>
      </c>
      <c r="I6679" s="17">
        <f>IF(H6679=0,'Costo de tareas'!$B$13,'Costo de tareas'!$B$13-H6679)</f>
        <v>39.28055556</v>
      </c>
      <c r="J6679" s="2"/>
      <c r="K6679" s="2"/>
      <c r="P6679" s="2"/>
    </row>
    <row r="6680">
      <c r="A6680" s="3" t="s">
        <v>8709</v>
      </c>
      <c r="B6680" s="11" t="str">
        <f t="shared" si="1"/>
        <v>20121006</v>
      </c>
      <c r="C6680" s="12">
        <f t="shared" si="2"/>
        <v>41188</v>
      </c>
      <c r="D6680" s="3" t="str">
        <f t="shared" si="3"/>
        <v>06</v>
      </c>
      <c r="E6680" s="13">
        <v>0.0</v>
      </c>
      <c r="F6680" s="14">
        <f>'Costo de tareas'!$B$15</f>
        <v>0.1964027778</v>
      </c>
      <c r="G6680" s="15">
        <f>'Producción diaria'!$T$3*$L$2*$M$2*$N$2*E6680*1000/'Costo de tareas'!$B$14</f>
        <v>0</v>
      </c>
      <c r="H6680" s="16">
        <f>IF(G6680 &gt; 'Costo de tareas'!$B$13, 'Costo de tareas'!$B$13, IF(G6680 &lt; 'Costo de tareas'!$B$13*0.2, 0, 'Costo de tareas'!$B$13- G6680))</f>
        <v>0</v>
      </c>
      <c r="I6680" s="17">
        <f>IF(H6680=0,'Costo de tareas'!$B$13,'Costo de tareas'!$B$13-H6680)</f>
        <v>39.28055556</v>
      </c>
      <c r="J6680" s="2"/>
      <c r="K6680" s="2"/>
      <c r="P6680" s="2"/>
    </row>
    <row r="6681">
      <c r="A6681" s="3" t="s">
        <v>8710</v>
      </c>
      <c r="B6681" s="11" t="str">
        <f t="shared" si="1"/>
        <v>20121006</v>
      </c>
      <c r="C6681" s="12">
        <f t="shared" si="2"/>
        <v>41188</v>
      </c>
      <c r="D6681" s="3" t="str">
        <f t="shared" si="3"/>
        <v>07</v>
      </c>
      <c r="E6681" s="13">
        <v>122.0</v>
      </c>
      <c r="F6681" s="14">
        <f>'Costo de tareas'!$B$15</f>
        <v>0.1964027778</v>
      </c>
      <c r="G6681" s="15">
        <f>'Producción diaria'!$T$3*$L$2*$M$2*$N$2*E6681*1000/'Costo de tareas'!$B$14</f>
        <v>183.4345561</v>
      </c>
      <c r="H6681" s="16">
        <f>IF(G6681 &gt; 'Costo de tareas'!$B$13, 'Costo de tareas'!$B$13, IF(G6681 &lt; 'Costo de tareas'!$B$13*0.2, 0, 'Costo de tareas'!$B$13- G6681))</f>
        <v>39.28055556</v>
      </c>
      <c r="I6681" s="17">
        <f>IF(H6681=0,'Costo de tareas'!$B$13,'Costo de tareas'!$B$13-H6681)</f>
        <v>0</v>
      </c>
      <c r="J6681" s="2"/>
      <c r="K6681" s="2"/>
      <c r="P6681" s="2"/>
    </row>
    <row r="6682">
      <c r="A6682" s="3" t="s">
        <v>8711</v>
      </c>
      <c r="B6682" s="11" t="str">
        <f t="shared" si="1"/>
        <v>20121006</v>
      </c>
      <c r="C6682" s="12">
        <f t="shared" si="2"/>
        <v>41188</v>
      </c>
      <c r="D6682" s="3" t="str">
        <f t="shared" si="3"/>
        <v>08</v>
      </c>
      <c r="E6682" s="13">
        <v>302.0</v>
      </c>
      <c r="F6682" s="14">
        <f>'Costo de tareas'!$B$15</f>
        <v>0.1964027778</v>
      </c>
      <c r="G6682" s="15">
        <f>'Producción diaria'!$T$3*$L$2*$M$2*$N$2*E6682*1000/'Costo de tareas'!$B$14</f>
        <v>454.0757044</v>
      </c>
      <c r="H6682" s="16">
        <f>IF(G6682 &gt; 'Costo de tareas'!$B$13, 'Costo de tareas'!$B$13, IF(G6682 &lt; 'Costo de tareas'!$B$13*0.2, 0, 'Costo de tareas'!$B$13- G6682))</f>
        <v>39.28055556</v>
      </c>
      <c r="I6682" s="17">
        <f>IF(H6682=0,'Costo de tareas'!$B$13,'Costo de tareas'!$B$13-H6682)</f>
        <v>0</v>
      </c>
      <c r="J6682" s="2"/>
      <c r="K6682" s="2"/>
      <c r="P6682" s="2"/>
    </row>
    <row r="6683">
      <c r="A6683" s="3" t="s">
        <v>8713</v>
      </c>
      <c r="B6683" s="11" t="str">
        <f t="shared" si="1"/>
        <v>20121006</v>
      </c>
      <c r="C6683" s="12">
        <f t="shared" si="2"/>
        <v>41188</v>
      </c>
      <c r="D6683" s="3" t="str">
        <f t="shared" si="3"/>
        <v>09</v>
      </c>
      <c r="E6683" s="13">
        <v>479.0</v>
      </c>
      <c r="F6683" s="14">
        <f>'Costo de tareas'!$B$15</f>
        <v>0.1964027778</v>
      </c>
      <c r="G6683" s="15">
        <f>'Producción diaria'!$T$3*$L$2*$M$2*$N$2*E6683*1000/'Costo de tareas'!$B$14</f>
        <v>720.2061669</v>
      </c>
      <c r="H6683" s="16">
        <f>IF(G6683 &gt; 'Costo de tareas'!$B$13, 'Costo de tareas'!$B$13, IF(G6683 &lt; 'Costo de tareas'!$B$13*0.2, 0, 'Costo de tareas'!$B$13- G6683))</f>
        <v>39.28055556</v>
      </c>
      <c r="I6683" s="17">
        <f>IF(H6683=0,'Costo de tareas'!$B$13,'Costo de tareas'!$B$13-H6683)</f>
        <v>0</v>
      </c>
      <c r="J6683" s="2"/>
      <c r="K6683" s="2"/>
      <c r="P6683" s="2"/>
    </row>
    <row r="6684">
      <c r="A6684" s="3" t="s">
        <v>8714</v>
      </c>
      <c r="B6684" s="11" t="str">
        <f t="shared" si="1"/>
        <v>20121006</v>
      </c>
      <c r="C6684" s="12">
        <f t="shared" si="2"/>
        <v>41188</v>
      </c>
      <c r="D6684" s="3" t="str">
        <f t="shared" si="3"/>
        <v>10</v>
      </c>
      <c r="E6684" s="13">
        <v>327.0</v>
      </c>
      <c r="F6684" s="14">
        <f>'Costo de tareas'!$B$15</f>
        <v>0.1964027778</v>
      </c>
      <c r="G6684" s="15">
        <f>'Producción diaria'!$T$3*$L$2*$M$2*$N$2*E6684*1000/'Costo de tareas'!$B$14</f>
        <v>491.6647528</v>
      </c>
      <c r="H6684" s="16">
        <f>IF(G6684 &gt; 'Costo de tareas'!$B$13, 'Costo de tareas'!$B$13, IF(G6684 &lt; 'Costo de tareas'!$B$13*0.2, 0, 'Costo de tareas'!$B$13- G6684))</f>
        <v>39.28055556</v>
      </c>
      <c r="I6684" s="17">
        <f>IF(H6684=0,'Costo de tareas'!$B$13,'Costo de tareas'!$B$13-H6684)</f>
        <v>0</v>
      </c>
      <c r="J6684" s="2"/>
      <c r="K6684" s="2"/>
      <c r="P6684" s="2"/>
    </row>
    <row r="6685">
      <c r="A6685" s="3" t="s">
        <v>8715</v>
      </c>
      <c r="B6685" s="11" t="str">
        <f t="shared" si="1"/>
        <v>20121006</v>
      </c>
      <c r="C6685" s="12">
        <f t="shared" si="2"/>
        <v>41188</v>
      </c>
      <c r="D6685" s="3" t="str">
        <f t="shared" si="3"/>
        <v>11</v>
      </c>
      <c r="E6685" s="13">
        <v>503.0</v>
      </c>
      <c r="F6685" s="14">
        <f>'Costo de tareas'!$B$15</f>
        <v>0.1964027778</v>
      </c>
      <c r="G6685" s="15">
        <f>'Producción diaria'!$T$3*$L$2*$M$2*$N$2*E6685*1000/'Costo de tareas'!$B$14</f>
        <v>756.2916534</v>
      </c>
      <c r="H6685" s="16">
        <f>IF(G6685 &gt; 'Costo de tareas'!$B$13, 'Costo de tareas'!$B$13, IF(G6685 &lt; 'Costo de tareas'!$B$13*0.2, 0, 'Costo de tareas'!$B$13- G6685))</f>
        <v>39.28055556</v>
      </c>
      <c r="I6685" s="17">
        <f>IF(H6685=0,'Costo de tareas'!$B$13,'Costo de tareas'!$B$13-H6685)</f>
        <v>0</v>
      </c>
      <c r="J6685" s="2"/>
      <c r="K6685" s="2"/>
      <c r="P6685" s="2"/>
    </row>
    <row r="6686">
      <c r="A6686" s="3" t="s">
        <v>8716</v>
      </c>
      <c r="B6686" s="11" t="str">
        <f t="shared" si="1"/>
        <v>20121006</v>
      </c>
      <c r="C6686" s="12">
        <f t="shared" si="2"/>
        <v>41188</v>
      </c>
      <c r="D6686" s="3" t="str">
        <f t="shared" si="3"/>
        <v>12</v>
      </c>
      <c r="E6686" s="13">
        <v>712.0</v>
      </c>
      <c r="F6686" s="14">
        <f>'Costo de tareas'!$B$15</f>
        <v>0.1964027778</v>
      </c>
      <c r="G6686" s="15">
        <f>'Producción diaria'!$T$3*$L$2*$M$2*$N$2*E6686*1000/'Costo de tareas'!$B$14</f>
        <v>1070.536098</v>
      </c>
      <c r="H6686" s="16">
        <f>IF(G6686 &gt; 'Costo de tareas'!$B$13, 'Costo de tareas'!$B$13, IF(G6686 &lt; 'Costo de tareas'!$B$13*0.2, 0, 'Costo de tareas'!$B$13- G6686))</f>
        <v>39.28055556</v>
      </c>
      <c r="I6686" s="17">
        <f>IF(H6686=0,'Costo de tareas'!$B$13,'Costo de tareas'!$B$13-H6686)</f>
        <v>0</v>
      </c>
      <c r="J6686" s="2"/>
      <c r="K6686" s="2"/>
      <c r="P6686" s="2"/>
    </row>
    <row r="6687">
      <c r="A6687" s="3" t="s">
        <v>8717</v>
      </c>
      <c r="B6687" s="11" t="str">
        <f t="shared" si="1"/>
        <v>20121006</v>
      </c>
      <c r="C6687" s="12">
        <f t="shared" si="2"/>
        <v>41188</v>
      </c>
      <c r="D6687" s="3" t="str">
        <f t="shared" si="3"/>
        <v>13</v>
      </c>
      <c r="E6687" s="13">
        <v>664.0</v>
      </c>
      <c r="F6687" s="14">
        <f>'Costo de tareas'!$B$15</f>
        <v>0.1964027778</v>
      </c>
      <c r="G6687" s="15">
        <f>'Producción diaria'!$T$3*$L$2*$M$2*$N$2*E6687*1000/'Costo de tareas'!$B$14</f>
        <v>998.3651249</v>
      </c>
      <c r="H6687" s="16">
        <f>IF(G6687 &gt; 'Costo de tareas'!$B$13, 'Costo de tareas'!$B$13, IF(G6687 &lt; 'Costo de tareas'!$B$13*0.2, 0, 'Costo de tareas'!$B$13- G6687))</f>
        <v>39.28055556</v>
      </c>
      <c r="I6687" s="17">
        <f>IF(H6687=0,'Costo de tareas'!$B$13,'Costo de tareas'!$B$13-H6687)</f>
        <v>0</v>
      </c>
      <c r="J6687" s="2"/>
      <c r="K6687" s="2"/>
      <c r="P6687" s="2"/>
    </row>
    <row r="6688">
      <c r="A6688" s="3" t="s">
        <v>8718</v>
      </c>
      <c r="B6688" s="11" t="str">
        <f t="shared" si="1"/>
        <v>20121006</v>
      </c>
      <c r="C6688" s="12">
        <f t="shared" si="2"/>
        <v>41188</v>
      </c>
      <c r="D6688" s="3" t="str">
        <f t="shared" si="3"/>
        <v>14</v>
      </c>
      <c r="E6688" s="13">
        <v>596.0</v>
      </c>
      <c r="F6688" s="14">
        <f>'Costo de tareas'!$B$15</f>
        <v>0.1964027778</v>
      </c>
      <c r="G6688" s="15">
        <f>'Producción diaria'!$T$3*$L$2*$M$2*$N$2*E6688*1000/'Costo de tareas'!$B$14</f>
        <v>896.1229133</v>
      </c>
      <c r="H6688" s="16">
        <f>IF(G6688 &gt; 'Costo de tareas'!$B$13, 'Costo de tareas'!$B$13, IF(G6688 &lt; 'Costo de tareas'!$B$13*0.2, 0, 'Costo de tareas'!$B$13- G6688))</f>
        <v>39.28055556</v>
      </c>
      <c r="I6688" s="17">
        <f>IF(H6688=0,'Costo de tareas'!$B$13,'Costo de tareas'!$B$13-H6688)</f>
        <v>0</v>
      </c>
      <c r="J6688" s="2"/>
      <c r="K6688" s="2"/>
      <c r="P6688" s="2"/>
    </row>
    <row r="6689">
      <c r="A6689" s="3" t="s">
        <v>8719</v>
      </c>
      <c r="B6689" s="11" t="str">
        <f t="shared" si="1"/>
        <v>20121006</v>
      </c>
      <c r="C6689" s="12">
        <f t="shared" si="2"/>
        <v>41188</v>
      </c>
      <c r="D6689" s="3" t="str">
        <f t="shared" si="3"/>
        <v>15</v>
      </c>
      <c r="E6689" s="13">
        <v>365.0</v>
      </c>
      <c r="F6689" s="14">
        <f>'Costo de tareas'!$B$15</f>
        <v>0.1964027778</v>
      </c>
      <c r="G6689" s="15">
        <f>'Producción diaria'!$T$3*$L$2*$M$2*$N$2*E6689*1000/'Costo de tareas'!$B$14</f>
        <v>548.8001063</v>
      </c>
      <c r="H6689" s="16">
        <f>IF(G6689 &gt; 'Costo de tareas'!$B$13, 'Costo de tareas'!$B$13, IF(G6689 &lt; 'Costo de tareas'!$B$13*0.2, 0, 'Costo de tareas'!$B$13- G6689))</f>
        <v>39.28055556</v>
      </c>
      <c r="I6689" s="17">
        <f>IF(H6689=0,'Costo de tareas'!$B$13,'Costo de tareas'!$B$13-H6689)</f>
        <v>0</v>
      </c>
      <c r="J6689" s="2"/>
      <c r="K6689" s="2"/>
      <c r="P6689" s="2"/>
    </row>
    <row r="6690">
      <c r="A6690" s="3" t="s">
        <v>8720</v>
      </c>
      <c r="B6690" s="11" t="str">
        <f t="shared" si="1"/>
        <v>20121006</v>
      </c>
      <c r="C6690" s="12">
        <f t="shared" si="2"/>
        <v>41188</v>
      </c>
      <c r="D6690" s="3" t="str">
        <f t="shared" si="3"/>
        <v>16</v>
      </c>
      <c r="E6690" s="13">
        <v>17.0</v>
      </c>
      <c r="F6690" s="14">
        <f>'Costo de tareas'!$B$15</f>
        <v>0.1964027778</v>
      </c>
      <c r="G6690" s="15">
        <f>'Producción diaria'!$T$3*$L$2*$M$2*$N$2*E6690*1000/'Costo de tareas'!$B$14</f>
        <v>25.5605529</v>
      </c>
      <c r="H6690" s="16">
        <f>IF(G6690 &gt; 'Costo de tareas'!$B$13, 'Costo de tareas'!$B$13, IF(G6690 &lt; 'Costo de tareas'!$B$13*0.2, 0, 'Costo de tareas'!$B$13- G6690))</f>
        <v>13.72000266</v>
      </c>
      <c r="I6690" s="17">
        <f>IF(H6690=0,'Costo de tareas'!$B$13,'Costo de tareas'!$B$13-H6690)</f>
        <v>25.5605529</v>
      </c>
      <c r="J6690" s="2"/>
      <c r="K6690" s="2"/>
      <c r="P6690" s="2"/>
    </row>
    <row r="6691">
      <c r="A6691" s="3" t="s">
        <v>8721</v>
      </c>
      <c r="B6691" s="11" t="str">
        <f t="shared" si="1"/>
        <v>20121006</v>
      </c>
      <c r="C6691" s="12">
        <f t="shared" si="2"/>
        <v>41188</v>
      </c>
      <c r="D6691" s="3" t="str">
        <f t="shared" si="3"/>
        <v>17</v>
      </c>
      <c r="E6691" s="13">
        <v>64.0</v>
      </c>
      <c r="F6691" s="14">
        <f>'Costo de tareas'!$B$15</f>
        <v>0.1964027778</v>
      </c>
      <c r="G6691" s="15">
        <f>'Producción diaria'!$T$3*$L$2*$M$2*$N$2*E6691*1000/'Costo de tareas'!$B$14</f>
        <v>96.22796385</v>
      </c>
      <c r="H6691" s="16">
        <f>IF(G6691 &gt; 'Costo de tareas'!$B$13, 'Costo de tareas'!$B$13, IF(G6691 &lt; 'Costo de tareas'!$B$13*0.2, 0, 'Costo de tareas'!$B$13- G6691))</f>
        <v>39.28055556</v>
      </c>
      <c r="I6691" s="17">
        <f>IF(H6691=0,'Costo de tareas'!$B$13,'Costo de tareas'!$B$13-H6691)</f>
        <v>0</v>
      </c>
      <c r="J6691" s="2"/>
      <c r="K6691" s="2"/>
      <c r="P6691" s="2"/>
    </row>
    <row r="6692">
      <c r="A6692" s="3" t="s">
        <v>8722</v>
      </c>
      <c r="B6692" s="11" t="str">
        <f t="shared" si="1"/>
        <v>20121006</v>
      </c>
      <c r="C6692" s="12">
        <f t="shared" si="2"/>
        <v>41188</v>
      </c>
      <c r="D6692" s="3" t="str">
        <f t="shared" si="3"/>
        <v>18</v>
      </c>
      <c r="E6692" s="13">
        <v>0.0</v>
      </c>
      <c r="F6692" s="14">
        <f>'Costo de tareas'!$B$15</f>
        <v>0.1964027778</v>
      </c>
      <c r="G6692" s="15">
        <f>'Producción diaria'!$T$3*$L$2*$M$2*$N$2*E6692*1000/'Costo de tareas'!$B$14</f>
        <v>0</v>
      </c>
      <c r="H6692" s="16">
        <f>IF(G6692 &gt; 'Costo de tareas'!$B$13, 'Costo de tareas'!$B$13, IF(G6692 &lt; 'Costo de tareas'!$B$13*0.2, 0, 'Costo de tareas'!$B$13- G6692))</f>
        <v>0</v>
      </c>
      <c r="I6692" s="17">
        <f>IF(H6692=0,'Costo de tareas'!$B$13,'Costo de tareas'!$B$13-H6692)</f>
        <v>39.28055556</v>
      </c>
      <c r="J6692" s="2"/>
      <c r="K6692" s="2"/>
      <c r="P6692" s="2"/>
    </row>
    <row r="6693">
      <c r="A6693" s="3" t="s">
        <v>8723</v>
      </c>
      <c r="B6693" s="11" t="str">
        <f t="shared" si="1"/>
        <v>20121006</v>
      </c>
      <c r="C6693" s="12">
        <f t="shared" si="2"/>
        <v>41188</v>
      </c>
      <c r="D6693" s="3" t="str">
        <f t="shared" si="3"/>
        <v>19</v>
      </c>
      <c r="E6693" s="13">
        <v>0.0</v>
      </c>
      <c r="F6693" s="14">
        <f>'Costo de tareas'!$B$15</f>
        <v>0.1964027778</v>
      </c>
      <c r="G6693" s="15">
        <f>'Producción diaria'!$T$3*$L$2*$M$2*$N$2*E6693*1000/'Costo de tareas'!$B$14</f>
        <v>0</v>
      </c>
      <c r="H6693" s="16">
        <f>IF(G6693 &gt; 'Costo de tareas'!$B$13, 'Costo de tareas'!$B$13, IF(G6693 &lt; 'Costo de tareas'!$B$13*0.2, 0, 'Costo de tareas'!$B$13- G6693))</f>
        <v>0</v>
      </c>
      <c r="I6693" s="17">
        <f>IF(H6693=0,'Costo de tareas'!$B$13,'Costo de tareas'!$B$13-H6693)</f>
        <v>39.28055556</v>
      </c>
      <c r="J6693" s="2"/>
      <c r="K6693" s="2"/>
      <c r="P6693" s="2"/>
    </row>
    <row r="6694">
      <c r="A6694" s="3" t="s">
        <v>8724</v>
      </c>
      <c r="B6694" s="11" t="str">
        <f t="shared" si="1"/>
        <v>20121006</v>
      </c>
      <c r="C6694" s="12">
        <f t="shared" si="2"/>
        <v>41188</v>
      </c>
      <c r="D6694" s="3" t="str">
        <f t="shared" si="3"/>
        <v>20</v>
      </c>
      <c r="E6694" s="13">
        <v>0.0</v>
      </c>
      <c r="F6694" s="14">
        <f>'Costo de tareas'!$B$15</f>
        <v>0.1964027778</v>
      </c>
      <c r="G6694" s="15">
        <f>'Producción diaria'!$T$3*$L$2*$M$2*$N$2*E6694*1000/'Costo de tareas'!$B$14</f>
        <v>0</v>
      </c>
      <c r="H6694" s="16">
        <f>IF(G6694 &gt; 'Costo de tareas'!$B$13, 'Costo de tareas'!$B$13, IF(G6694 &lt; 'Costo de tareas'!$B$13*0.2, 0, 'Costo de tareas'!$B$13- G6694))</f>
        <v>0</v>
      </c>
      <c r="I6694" s="17">
        <f>IF(H6694=0,'Costo de tareas'!$B$13,'Costo de tareas'!$B$13-H6694)</f>
        <v>39.28055556</v>
      </c>
      <c r="J6694" s="2"/>
      <c r="K6694" s="2"/>
      <c r="P6694" s="2"/>
    </row>
    <row r="6695">
      <c r="A6695" s="3" t="s">
        <v>8725</v>
      </c>
      <c r="B6695" s="11" t="str">
        <f t="shared" si="1"/>
        <v>20121006</v>
      </c>
      <c r="C6695" s="12">
        <f t="shared" si="2"/>
        <v>41188</v>
      </c>
      <c r="D6695" s="3" t="str">
        <f t="shared" si="3"/>
        <v>21</v>
      </c>
      <c r="E6695" s="13">
        <v>0.0</v>
      </c>
      <c r="F6695" s="14">
        <f>'Costo de tareas'!$B$15</f>
        <v>0.1964027778</v>
      </c>
      <c r="G6695" s="15">
        <f>'Producción diaria'!$T$3*$L$2*$M$2*$N$2*E6695*1000/'Costo de tareas'!$B$14</f>
        <v>0</v>
      </c>
      <c r="H6695" s="16">
        <f>IF(G6695 &gt; 'Costo de tareas'!$B$13, 'Costo de tareas'!$B$13, IF(G6695 &lt; 'Costo de tareas'!$B$13*0.2, 0, 'Costo de tareas'!$B$13- G6695))</f>
        <v>0</v>
      </c>
      <c r="I6695" s="17">
        <f>IF(H6695=0,'Costo de tareas'!$B$13,'Costo de tareas'!$B$13-H6695)</f>
        <v>39.28055556</v>
      </c>
      <c r="J6695" s="2"/>
      <c r="K6695" s="2"/>
      <c r="P6695" s="2"/>
    </row>
    <row r="6696">
      <c r="A6696" s="3" t="s">
        <v>8726</v>
      </c>
      <c r="B6696" s="11" t="str">
        <f t="shared" si="1"/>
        <v>20121006</v>
      </c>
      <c r="C6696" s="12">
        <f t="shared" si="2"/>
        <v>41188</v>
      </c>
      <c r="D6696" s="3" t="str">
        <f t="shared" si="3"/>
        <v>22</v>
      </c>
      <c r="E6696" s="13">
        <v>0.0</v>
      </c>
      <c r="F6696" s="14">
        <f>'Costo de tareas'!$B$15</f>
        <v>0.1964027778</v>
      </c>
      <c r="G6696" s="15">
        <f>'Producción diaria'!$T$3*$L$2*$M$2*$N$2*E6696*1000/'Costo de tareas'!$B$14</f>
        <v>0</v>
      </c>
      <c r="H6696" s="16">
        <f>IF(G6696 &gt; 'Costo de tareas'!$B$13, 'Costo de tareas'!$B$13, IF(G6696 &lt; 'Costo de tareas'!$B$13*0.2, 0, 'Costo de tareas'!$B$13- G6696))</f>
        <v>0</v>
      </c>
      <c r="I6696" s="17">
        <f>IF(H6696=0,'Costo de tareas'!$B$13,'Costo de tareas'!$B$13-H6696)</f>
        <v>39.28055556</v>
      </c>
      <c r="J6696" s="2"/>
      <c r="K6696" s="2"/>
      <c r="P6696" s="2"/>
    </row>
    <row r="6697">
      <c r="A6697" s="3" t="s">
        <v>8727</v>
      </c>
      <c r="B6697" s="11" t="str">
        <f t="shared" si="1"/>
        <v>20121006</v>
      </c>
      <c r="C6697" s="12">
        <f t="shared" si="2"/>
        <v>41188</v>
      </c>
      <c r="D6697" s="3" t="str">
        <f t="shared" si="3"/>
        <v>23</v>
      </c>
      <c r="E6697" s="13">
        <v>0.0</v>
      </c>
      <c r="F6697" s="14">
        <f>'Costo de tareas'!$B$15</f>
        <v>0.1964027778</v>
      </c>
      <c r="G6697" s="15">
        <f>'Producción diaria'!$T$3*$L$2*$M$2*$N$2*E6697*1000/'Costo de tareas'!$B$14</f>
        <v>0</v>
      </c>
      <c r="H6697" s="16">
        <f>IF(G6697 &gt; 'Costo de tareas'!$B$13, 'Costo de tareas'!$B$13, IF(G6697 &lt; 'Costo de tareas'!$B$13*0.2, 0, 'Costo de tareas'!$B$13- G6697))</f>
        <v>0</v>
      </c>
      <c r="I6697" s="17">
        <f>IF(H6697=0,'Costo de tareas'!$B$13,'Costo de tareas'!$B$13-H6697)</f>
        <v>39.28055556</v>
      </c>
      <c r="J6697" s="2"/>
      <c r="K6697" s="2"/>
      <c r="P6697" s="2"/>
    </row>
    <row r="6698">
      <c r="A6698" s="3" t="s">
        <v>8728</v>
      </c>
      <c r="B6698" s="11" t="str">
        <f t="shared" si="1"/>
        <v>20121007</v>
      </c>
      <c r="C6698" s="12">
        <f t="shared" si="2"/>
        <v>41189</v>
      </c>
      <c r="D6698" s="3" t="str">
        <f t="shared" si="3"/>
        <v>00</v>
      </c>
      <c r="E6698" s="13">
        <v>0.0</v>
      </c>
      <c r="F6698" s="14">
        <f>'Costo de tareas'!$B$15</f>
        <v>0.1964027778</v>
      </c>
      <c r="G6698" s="15">
        <f>'Producción diaria'!$T$3*$L$2*$M$2*$N$2*E6698*1000/'Costo de tareas'!$B$14</f>
        <v>0</v>
      </c>
      <c r="H6698" s="16">
        <f>IF(G6698 &gt; 'Costo de tareas'!$B$13, 'Costo de tareas'!$B$13, IF(G6698 &lt; 'Costo de tareas'!$B$13*0.2, 0, 'Costo de tareas'!$B$13- G6698))</f>
        <v>0</v>
      </c>
      <c r="I6698" s="17">
        <f>IF(H6698=0,'Costo de tareas'!$B$13,'Costo de tareas'!$B$13-H6698)</f>
        <v>39.28055556</v>
      </c>
      <c r="J6698" s="2"/>
      <c r="K6698" s="2"/>
      <c r="P6698" s="2"/>
    </row>
    <row r="6699">
      <c r="A6699" s="3" t="s">
        <v>8729</v>
      </c>
      <c r="B6699" s="11" t="str">
        <f t="shared" si="1"/>
        <v>20121007</v>
      </c>
      <c r="C6699" s="12">
        <f t="shared" si="2"/>
        <v>41189</v>
      </c>
      <c r="D6699" s="3" t="str">
        <f t="shared" si="3"/>
        <v>01</v>
      </c>
      <c r="E6699" s="13">
        <v>0.0</v>
      </c>
      <c r="F6699" s="14">
        <f>'Costo de tareas'!$B$15</f>
        <v>0.1964027778</v>
      </c>
      <c r="G6699" s="15">
        <f>'Producción diaria'!$T$3*$L$2*$M$2*$N$2*E6699*1000/'Costo de tareas'!$B$14</f>
        <v>0</v>
      </c>
      <c r="H6699" s="16">
        <f>IF(G6699 &gt; 'Costo de tareas'!$B$13, 'Costo de tareas'!$B$13, IF(G6699 &lt; 'Costo de tareas'!$B$13*0.2, 0, 'Costo de tareas'!$B$13- G6699))</f>
        <v>0</v>
      </c>
      <c r="I6699" s="17">
        <f>IF(H6699=0,'Costo de tareas'!$B$13,'Costo de tareas'!$B$13-H6699)</f>
        <v>39.28055556</v>
      </c>
      <c r="J6699" s="2"/>
      <c r="K6699" s="2"/>
      <c r="P6699" s="2"/>
    </row>
    <row r="6700">
      <c r="A6700" s="3" t="s">
        <v>8731</v>
      </c>
      <c r="B6700" s="11" t="str">
        <f t="shared" si="1"/>
        <v>20121007</v>
      </c>
      <c r="C6700" s="12">
        <f t="shared" si="2"/>
        <v>41189</v>
      </c>
      <c r="D6700" s="3" t="str">
        <f t="shared" si="3"/>
        <v>02</v>
      </c>
      <c r="E6700" s="13">
        <v>0.0</v>
      </c>
      <c r="F6700" s="14">
        <f>'Costo de tareas'!$B$15</f>
        <v>0.1964027778</v>
      </c>
      <c r="G6700" s="15">
        <f>'Producción diaria'!$T$3*$L$2*$M$2*$N$2*E6700*1000/'Costo de tareas'!$B$14</f>
        <v>0</v>
      </c>
      <c r="H6700" s="16">
        <f>IF(G6700 &gt; 'Costo de tareas'!$B$13, 'Costo de tareas'!$B$13, IF(G6700 &lt; 'Costo de tareas'!$B$13*0.2, 0, 'Costo de tareas'!$B$13- G6700))</f>
        <v>0</v>
      </c>
      <c r="I6700" s="17">
        <f>IF(H6700=0,'Costo de tareas'!$B$13,'Costo de tareas'!$B$13-H6700)</f>
        <v>39.28055556</v>
      </c>
      <c r="J6700" s="2"/>
      <c r="K6700" s="2"/>
      <c r="P6700" s="2"/>
    </row>
    <row r="6701">
      <c r="A6701" s="3" t="s">
        <v>8733</v>
      </c>
      <c r="B6701" s="11" t="str">
        <f t="shared" si="1"/>
        <v>20121007</v>
      </c>
      <c r="C6701" s="12">
        <f t="shared" si="2"/>
        <v>41189</v>
      </c>
      <c r="D6701" s="3" t="str">
        <f t="shared" si="3"/>
        <v>03</v>
      </c>
      <c r="E6701" s="13">
        <v>0.0</v>
      </c>
      <c r="F6701" s="14">
        <f>'Costo de tareas'!$B$15</f>
        <v>0.1964027778</v>
      </c>
      <c r="G6701" s="15">
        <f>'Producción diaria'!$T$3*$L$2*$M$2*$N$2*E6701*1000/'Costo de tareas'!$B$14</f>
        <v>0</v>
      </c>
      <c r="H6701" s="16">
        <f>IF(G6701 &gt; 'Costo de tareas'!$B$13, 'Costo de tareas'!$B$13, IF(G6701 &lt; 'Costo de tareas'!$B$13*0.2, 0, 'Costo de tareas'!$B$13- G6701))</f>
        <v>0</v>
      </c>
      <c r="I6701" s="17">
        <f>IF(H6701=0,'Costo de tareas'!$B$13,'Costo de tareas'!$B$13-H6701)</f>
        <v>39.28055556</v>
      </c>
      <c r="J6701" s="2"/>
      <c r="K6701" s="2"/>
      <c r="P6701" s="2"/>
    </row>
    <row r="6702">
      <c r="A6702" s="3" t="s">
        <v>8735</v>
      </c>
      <c r="B6702" s="11" t="str">
        <f t="shared" si="1"/>
        <v>20121007</v>
      </c>
      <c r="C6702" s="12">
        <f t="shared" si="2"/>
        <v>41189</v>
      </c>
      <c r="D6702" s="3" t="str">
        <f t="shared" si="3"/>
        <v>04</v>
      </c>
      <c r="E6702" s="13">
        <v>0.0</v>
      </c>
      <c r="F6702" s="14">
        <f>'Costo de tareas'!$B$15</f>
        <v>0.1964027778</v>
      </c>
      <c r="G6702" s="15">
        <f>'Producción diaria'!$T$3*$L$2*$M$2*$N$2*E6702*1000/'Costo de tareas'!$B$14</f>
        <v>0</v>
      </c>
      <c r="H6702" s="16">
        <f>IF(G6702 &gt; 'Costo de tareas'!$B$13, 'Costo de tareas'!$B$13, IF(G6702 &lt; 'Costo de tareas'!$B$13*0.2, 0, 'Costo de tareas'!$B$13- G6702))</f>
        <v>0</v>
      </c>
      <c r="I6702" s="17">
        <f>IF(H6702=0,'Costo de tareas'!$B$13,'Costo de tareas'!$B$13-H6702)</f>
        <v>39.28055556</v>
      </c>
      <c r="J6702" s="2"/>
      <c r="K6702" s="2"/>
      <c r="P6702" s="2"/>
    </row>
    <row r="6703">
      <c r="A6703" s="3" t="s">
        <v>8737</v>
      </c>
      <c r="B6703" s="11" t="str">
        <f t="shared" si="1"/>
        <v>20121007</v>
      </c>
      <c r="C6703" s="12">
        <f t="shared" si="2"/>
        <v>41189</v>
      </c>
      <c r="D6703" s="3" t="str">
        <f t="shared" si="3"/>
        <v>05</v>
      </c>
      <c r="E6703" s="13">
        <v>0.0</v>
      </c>
      <c r="F6703" s="14">
        <f>'Costo de tareas'!$B$15</f>
        <v>0.1964027778</v>
      </c>
      <c r="G6703" s="15">
        <f>'Producción diaria'!$T$3*$L$2*$M$2*$N$2*E6703*1000/'Costo de tareas'!$B$14</f>
        <v>0</v>
      </c>
      <c r="H6703" s="16">
        <f>IF(G6703 &gt; 'Costo de tareas'!$B$13, 'Costo de tareas'!$B$13, IF(G6703 &lt; 'Costo de tareas'!$B$13*0.2, 0, 'Costo de tareas'!$B$13- G6703))</f>
        <v>0</v>
      </c>
      <c r="I6703" s="17">
        <f>IF(H6703=0,'Costo de tareas'!$B$13,'Costo de tareas'!$B$13-H6703)</f>
        <v>39.28055556</v>
      </c>
      <c r="J6703" s="2"/>
      <c r="K6703" s="2"/>
      <c r="P6703" s="2"/>
    </row>
    <row r="6704">
      <c r="A6704" s="3" t="s">
        <v>8738</v>
      </c>
      <c r="B6704" s="11" t="str">
        <f t="shared" si="1"/>
        <v>20121007</v>
      </c>
      <c r="C6704" s="12">
        <f t="shared" si="2"/>
        <v>41189</v>
      </c>
      <c r="D6704" s="3" t="str">
        <f t="shared" si="3"/>
        <v>06</v>
      </c>
      <c r="E6704" s="13">
        <v>0.0</v>
      </c>
      <c r="F6704" s="14">
        <f>'Costo de tareas'!$B$15</f>
        <v>0.1964027778</v>
      </c>
      <c r="G6704" s="15">
        <f>'Producción diaria'!$T$3*$L$2*$M$2*$N$2*E6704*1000/'Costo de tareas'!$B$14</f>
        <v>0</v>
      </c>
      <c r="H6704" s="16">
        <f>IF(G6704 &gt; 'Costo de tareas'!$B$13, 'Costo de tareas'!$B$13, IF(G6704 &lt; 'Costo de tareas'!$B$13*0.2, 0, 'Costo de tareas'!$B$13- G6704))</f>
        <v>0</v>
      </c>
      <c r="I6704" s="17">
        <f>IF(H6704=0,'Costo de tareas'!$B$13,'Costo de tareas'!$B$13-H6704)</f>
        <v>39.28055556</v>
      </c>
      <c r="J6704" s="2"/>
      <c r="K6704" s="2"/>
      <c r="P6704" s="2"/>
    </row>
    <row r="6705">
      <c r="A6705" s="3" t="s">
        <v>8739</v>
      </c>
      <c r="B6705" s="11" t="str">
        <f t="shared" si="1"/>
        <v>20121007</v>
      </c>
      <c r="C6705" s="12">
        <f t="shared" si="2"/>
        <v>41189</v>
      </c>
      <c r="D6705" s="3" t="str">
        <f t="shared" si="3"/>
        <v>07</v>
      </c>
      <c r="E6705" s="13">
        <v>104.0</v>
      </c>
      <c r="F6705" s="14">
        <f>'Costo de tareas'!$B$15</f>
        <v>0.1964027778</v>
      </c>
      <c r="G6705" s="15">
        <f>'Producción diaria'!$T$3*$L$2*$M$2*$N$2*E6705*1000/'Costo de tareas'!$B$14</f>
        <v>156.3704413</v>
      </c>
      <c r="H6705" s="16">
        <f>IF(G6705 &gt; 'Costo de tareas'!$B$13, 'Costo de tareas'!$B$13, IF(G6705 &lt; 'Costo de tareas'!$B$13*0.2, 0, 'Costo de tareas'!$B$13- G6705))</f>
        <v>39.28055556</v>
      </c>
      <c r="I6705" s="17">
        <f>IF(H6705=0,'Costo de tareas'!$B$13,'Costo de tareas'!$B$13-H6705)</f>
        <v>0</v>
      </c>
      <c r="J6705" s="2"/>
      <c r="K6705" s="2"/>
      <c r="P6705" s="2"/>
    </row>
    <row r="6706">
      <c r="A6706" s="3" t="s">
        <v>8740</v>
      </c>
      <c r="B6706" s="11" t="str">
        <f t="shared" si="1"/>
        <v>20121007</v>
      </c>
      <c r="C6706" s="12">
        <f t="shared" si="2"/>
        <v>41189</v>
      </c>
      <c r="D6706" s="3" t="str">
        <f t="shared" si="3"/>
        <v>08</v>
      </c>
      <c r="E6706" s="13">
        <v>288.0</v>
      </c>
      <c r="F6706" s="14">
        <f>'Costo de tareas'!$B$15</f>
        <v>0.1964027778</v>
      </c>
      <c r="G6706" s="15">
        <f>'Producción diaria'!$T$3*$L$2*$M$2*$N$2*E6706*1000/'Costo de tareas'!$B$14</f>
        <v>433.0258373</v>
      </c>
      <c r="H6706" s="16">
        <f>IF(G6706 &gt; 'Costo de tareas'!$B$13, 'Costo de tareas'!$B$13, IF(G6706 &lt; 'Costo de tareas'!$B$13*0.2, 0, 'Costo de tareas'!$B$13- G6706))</f>
        <v>39.28055556</v>
      </c>
      <c r="I6706" s="17">
        <f>IF(H6706=0,'Costo de tareas'!$B$13,'Costo de tareas'!$B$13-H6706)</f>
        <v>0</v>
      </c>
      <c r="J6706" s="2"/>
      <c r="K6706" s="2"/>
      <c r="P6706" s="2"/>
    </row>
    <row r="6707">
      <c r="A6707" s="3" t="s">
        <v>8741</v>
      </c>
      <c r="B6707" s="11" t="str">
        <f t="shared" si="1"/>
        <v>20121007</v>
      </c>
      <c r="C6707" s="12">
        <f t="shared" si="2"/>
        <v>41189</v>
      </c>
      <c r="D6707" s="3" t="str">
        <f t="shared" si="3"/>
        <v>09</v>
      </c>
      <c r="E6707" s="13">
        <v>373.0</v>
      </c>
      <c r="F6707" s="14">
        <f>'Costo de tareas'!$B$15</f>
        <v>0.1964027778</v>
      </c>
      <c r="G6707" s="15">
        <f>'Producción diaria'!$T$3*$L$2*$M$2*$N$2*E6707*1000/'Costo de tareas'!$B$14</f>
        <v>560.8286018</v>
      </c>
      <c r="H6707" s="16">
        <f>IF(G6707 &gt; 'Costo de tareas'!$B$13, 'Costo de tareas'!$B$13, IF(G6707 &lt; 'Costo de tareas'!$B$13*0.2, 0, 'Costo de tareas'!$B$13- G6707))</f>
        <v>39.28055556</v>
      </c>
      <c r="I6707" s="17">
        <f>IF(H6707=0,'Costo de tareas'!$B$13,'Costo de tareas'!$B$13-H6707)</f>
        <v>0</v>
      </c>
      <c r="J6707" s="2"/>
      <c r="K6707" s="2"/>
      <c r="P6707" s="2"/>
    </row>
    <row r="6708">
      <c r="A6708" s="3" t="s">
        <v>8743</v>
      </c>
      <c r="B6708" s="11" t="str">
        <f t="shared" si="1"/>
        <v>20121007</v>
      </c>
      <c r="C6708" s="12">
        <f t="shared" si="2"/>
        <v>41189</v>
      </c>
      <c r="D6708" s="3" t="str">
        <f t="shared" si="3"/>
        <v>10</v>
      </c>
      <c r="E6708" s="13">
        <v>599.0</v>
      </c>
      <c r="F6708" s="14">
        <f>'Costo de tareas'!$B$15</f>
        <v>0.1964027778</v>
      </c>
      <c r="G6708" s="15">
        <f>'Producción diaria'!$T$3*$L$2*$M$2*$N$2*E6708*1000/'Costo de tareas'!$B$14</f>
        <v>900.6335991</v>
      </c>
      <c r="H6708" s="16">
        <f>IF(G6708 &gt; 'Costo de tareas'!$B$13, 'Costo de tareas'!$B$13, IF(G6708 &lt; 'Costo de tareas'!$B$13*0.2, 0, 'Costo de tareas'!$B$13- G6708))</f>
        <v>39.28055556</v>
      </c>
      <c r="I6708" s="17">
        <f>IF(H6708=0,'Costo de tareas'!$B$13,'Costo de tareas'!$B$13-H6708)</f>
        <v>0</v>
      </c>
      <c r="J6708" s="2"/>
      <c r="K6708" s="2"/>
      <c r="P6708" s="2"/>
    </row>
    <row r="6709">
      <c r="A6709" s="3" t="s">
        <v>8745</v>
      </c>
      <c r="B6709" s="11" t="str">
        <f t="shared" si="1"/>
        <v>20121007</v>
      </c>
      <c r="C6709" s="12">
        <f t="shared" si="2"/>
        <v>41189</v>
      </c>
      <c r="D6709" s="3" t="str">
        <f t="shared" si="3"/>
        <v>11</v>
      </c>
      <c r="E6709" s="13">
        <v>696.0</v>
      </c>
      <c r="F6709" s="14">
        <f>'Costo de tareas'!$B$15</f>
        <v>0.1964027778</v>
      </c>
      <c r="G6709" s="15">
        <f>'Producción diaria'!$T$3*$L$2*$M$2*$N$2*E6709*1000/'Costo de tareas'!$B$14</f>
        <v>1046.479107</v>
      </c>
      <c r="H6709" s="16">
        <f>IF(G6709 &gt; 'Costo de tareas'!$B$13, 'Costo de tareas'!$B$13, IF(G6709 &lt; 'Costo de tareas'!$B$13*0.2, 0, 'Costo de tareas'!$B$13- G6709))</f>
        <v>39.28055556</v>
      </c>
      <c r="I6709" s="17">
        <f>IF(H6709=0,'Costo de tareas'!$B$13,'Costo de tareas'!$B$13-H6709)</f>
        <v>0</v>
      </c>
      <c r="J6709" s="2"/>
      <c r="K6709" s="2"/>
      <c r="P6709" s="2"/>
    </row>
    <row r="6710">
      <c r="A6710" s="3" t="s">
        <v>8746</v>
      </c>
      <c r="B6710" s="11" t="str">
        <f t="shared" si="1"/>
        <v>20121007</v>
      </c>
      <c r="C6710" s="12">
        <f t="shared" si="2"/>
        <v>41189</v>
      </c>
      <c r="D6710" s="3" t="str">
        <f t="shared" si="3"/>
        <v>12</v>
      </c>
      <c r="E6710" s="13">
        <v>72.0</v>
      </c>
      <c r="F6710" s="14">
        <f>'Costo de tareas'!$B$15</f>
        <v>0.1964027778</v>
      </c>
      <c r="G6710" s="15">
        <f>'Producción diaria'!$T$3*$L$2*$M$2*$N$2*E6710*1000/'Costo de tareas'!$B$14</f>
        <v>108.2564593</v>
      </c>
      <c r="H6710" s="16">
        <f>IF(G6710 &gt; 'Costo de tareas'!$B$13, 'Costo de tareas'!$B$13, IF(G6710 &lt; 'Costo de tareas'!$B$13*0.2, 0, 'Costo de tareas'!$B$13- G6710))</f>
        <v>39.28055556</v>
      </c>
      <c r="I6710" s="17">
        <f>IF(H6710=0,'Costo de tareas'!$B$13,'Costo de tareas'!$B$13-H6710)</f>
        <v>0</v>
      </c>
      <c r="J6710" s="2"/>
      <c r="K6710" s="2"/>
      <c r="P6710" s="2"/>
    </row>
    <row r="6711">
      <c r="A6711" s="3" t="s">
        <v>8747</v>
      </c>
      <c r="B6711" s="11" t="str">
        <f t="shared" si="1"/>
        <v>20121007</v>
      </c>
      <c r="C6711" s="12">
        <f t="shared" si="2"/>
        <v>41189</v>
      </c>
      <c r="D6711" s="3" t="str">
        <f t="shared" si="3"/>
        <v>13</v>
      </c>
      <c r="E6711" s="13">
        <v>693.0</v>
      </c>
      <c r="F6711" s="14">
        <f>'Costo de tareas'!$B$15</f>
        <v>0.1964027778</v>
      </c>
      <c r="G6711" s="15">
        <f>'Producción diaria'!$T$3*$L$2*$M$2*$N$2*E6711*1000/'Costo de tareas'!$B$14</f>
        <v>1041.968421</v>
      </c>
      <c r="H6711" s="16">
        <f>IF(G6711 &gt; 'Costo de tareas'!$B$13, 'Costo de tareas'!$B$13, IF(G6711 &lt; 'Costo de tareas'!$B$13*0.2, 0, 'Costo de tareas'!$B$13- G6711))</f>
        <v>39.28055556</v>
      </c>
      <c r="I6711" s="17">
        <f>IF(H6711=0,'Costo de tareas'!$B$13,'Costo de tareas'!$B$13-H6711)</f>
        <v>0</v>
      </c>
      <c r="J6711" s="2"/>
      <c r="K6711" s="2"/>
      <c r="P6711" s="2"/>
    </row>
    <row r="6712">
      <c r="A6712" s="3" t="s">
        <v>8748</v>
      </c>
      <c r="B6712" s="11" t="str">
        <f t="shared" si="1"/>
        <v>20121007</v>
      </c>
      <c r="C6712" s="12">
        <f t="shared" si="2"/>
        <v>41189</v>
      </c>
      <c r="D6712" s="3" t="str">
        <f t="shared" si="3"/>
        <v>14</v>
      </c>
      <c r="E6712" s="13">
        <v>591.0</v>
      </c>
      <c r="F6712" s="14">
        <f>'Costo de tareas'!$B$15</f>
        <v>0.1964027778</v>
      </c>
      <c r="G6712" s="15">
        <f>'Producción diaria'!$T$3*$L$2*$M$2*$N$2*E6712*1000/'Costo de tareas'!$B$14</f>
        <v>888.6051037</v>
      </c>
      <c r="H6712" s="16">
        <f>IF(G6712 &gt; 'Costo de tareas'!$B$13, 'Costo de tareas'!$B$13, IF(G6712 &lt; 'Costo de tareas'!$B$13*0.2, 0, 'Costo de tareas'!$B$13- G6712))</f>
        <v>39.28055556</v>
      </c>
      <c r="I6712" s="17">
        <f>IF(H6712=0,'Costo de tareas'!$B$13,'Costo de tareas'!$B$13-H6712)</f>
        <v>0</v>
      </c>
      <c r="J6712" s="2"/>
      <c r="K6712" s="2"/>
      <c r="P6712" s="2"/>
    </row>
    <row r="6713">
      <c r="A6713" s="3" t="s">
        <v>8749</v>
      </c>
      <c r="B6713" s="11" t="str">
        <f t="shared" si="1"/>
        <v>20121007</v>
      </c>
      <c r="C6713" s="12">
        <f t="shared" si="2"/>
        <v>41189</v>
      </c>
      <c r="D6713" s="3" t="str">
        <f t="shared" si="3"/>
        <v>15</v>
      </c>
      <c r="E6713" s="13">
        <v>438.0</v>
      </c>
      <c r="F6713" s="14">
        <f>'Costo de tareas'!$B$15</f>
        <v>0.1964027778</v>
      </c>
      <c r="G6713" s="15">
        <f>'Producción diaria'!$T$3*$L$2*$M$2*$N$2*E6713*1000/'Costo de tareas'!$B$14</f>
        <v>658.5601276</v>
      </c>
      <c r="H6713" s="16">
        <f>IF(G6713 &gt; 'Costo de tareas'!$B$13, 'Costo de tareas'!$B$13, IF(G6713 &lt; 'Costo de tareas'!$B$13*0.2, 0, 'Costo de tareas'!$B$13- G6713))</f>
        <v>39.28055556</v>
      </c>
      <c r="I6713" s="17">
        <f>IF(H6713=0,'Costo de tareas'!$B$13,'Costo de tareas'!$B$13-H6713)</f>
        <v>0</v>
      </c>
      <c r="J6713" s="2"/>
      <c r="K6713" s="2"/>
      <c r="P6713" s="2"/>
    </row>
    <row r="6714">
      <c r="A6714" s="3" t="s">
        <v>8750</v>
      </c>
      <c r="B6714" s="11" t="str">
        <f t="shared" si="1"/>
        <v>20121007</v>
      </c>
      <c r="C6714" s="12">
        <f t="shared" si="2"/>
        <v>41189</v>
      </c>
      <c r="D6714" s="3" t="str">
        <f t="shared" si="3"/>
        <v>16</v>
      </c>
      <c r="E6714" s="13">
        <v>263.0</v>
      </c>
      <c r="F6714" s="14">
        <f>'Costo de tareas'!$B$15</f>
        <v>0.1964027778</v>
      </c>
      <c r="G6714" s="15">
        <f>'Producción diaria'!$T$3*$L$2*$M$2*$N$2*E6714*1000/'Costo de tareas'!$B$14</f>
        <v>395.4367889</v>
      </c>
      <c r="H6714" s="16">
        <f>IF(G6714 &gt; 'Costo de tareas'!$B$13, 'Costo de tareas'!$B$13, IF(G6714 &lt; 'Costo de tareas'!$B$13*0.2, 0, 'Costo de tareas'!$B$13- G6714))</f>
        <v>39.28055556</v>
      </c>
      <c r="I6714" s="17">
        <f>IF(H6714=0,'Costo de tareas'!$B$13,'Costo de tareas'!$B$13-H6714)</f>
        <v>0</v>
      </c>
      <c r="J6714" s="2"/>
      <c r="K6714" s="2"/>
      <c r="P6714" s="2"/>
    </row>
    <row r="6715">
      <c r="A6715" s="3" t="s">
        <v>8751</v>
      </c>
      <c r="B6715" s="11" t="str">
        <f t="shared" si="1"/>
        <v>20121007</v>
      </c>
      <c r="C6715" s="12">
        <f t="shared" si="2"/>
        <v>41189</v>
      </c>
      <c r="D6715" s="3" t="str">
        <f t="shared" si="3"/>
        <v>17</v>
      </c>
      <c r="E6715" s="13">
        <v>67.0</v>
      </c>
      <c r="F6715" s="14">
        <f>'Costo de tareas'!$B$15</f>
        <v>0.1964027778</v>
      </c>
      <c r="G6715" s="15">
        <f>'Producción diaria'!$T$3*$L$2*$M$2*$N$2*E6715*1000/'Costo de tareas'!$B$14</f>
        <v>100.7386497</v>
      </c>
      <c r="H6715" s="16">
        <f>IF(G6715 &gt; 'Costo de tareas'!$B$13, 'Costo de tareas'!$B$13, IF(G6715 &lt; 'Costo de tareas'!$B$13*0.2, 0, 'Costo de tareas'!$B$13- G6715))</f>
        <v>39.28055556</v>
      </c>
      <c r="I6715" s="17">
        <f>IF(H6715=0,'Costo de tareas'!$B$13,'Costo de tareas'!$B$13-H6715)</f>
        <v>0</v>
      </c>
      <c r="J6715" s="2"/>
      <c r="K6715" s="2"/>
      <c r="P6715" s="2"/>
    </row>
    <row r="6716">
      <c r="A6716" s="3" t="s">
        <v>8753</v>
      </c>
      <c r="B6716" s="11" t="str">
        <f t="shared" si="1"/>
        <v>20121007</v>
      </c>
      <c r="C6716" s="12">
        <f t="shared" si="2"/>
        <v>41189</v>
      </c>
      <c r="D6716" s="3" t="str">
        <f t="shared" si="3"/>
        <v>18</v>
      </c>
      <c r="E6716" s="13">
        <v>0.0</v>
      </c>
      <c r="F6716" s="14">
        <f>'Costo de tareas'!$B$15</f>
        <v>0.1964027778</v>
      </c>
      <c r="G6716" s="15">
        <f>'Producción diaria'!$T$3*$L$2*$M$2*$N$2*E6716*1000/'Costo de tareas'!$B$14</f>
        <v>0</v>
      </c>
      <c r="H6716" s="16">
        <f>IF(G6716 &gt; 'Costo de tareas'!$B$13, 'Costo de tareas'!$B$13, IF(G6716 &lt; 'Costo de tareas'!$B$13*0.2, 0, 'Costo de tareas'!$B$13- G6716))</f>
        <v>0</v>
      </c>
      <c r="I6716" s="17">
        <f>IF(H6716=0,'Costo de tareas'!$B$13,'Costo de tareas'!$B$13-H6716)</f>
        <v>39.28055556</v>
      </c>
      <c r="J6716" s="2"/>
      <c r="K6716" s="2"/>
      <c r="P6716" s="2"/>
    </row>
    <row r="6717">
      <c r="A6717" s="3" t="s">
        <v>8755</v>
      </c>
      <c r="B6717" s="11" t="str">
        <f t="shared" si="1"/>
        <v>20121007</v>
      </c>
      <c r="C6717" s="12">
        <f t="shared" si="2"/>
        <v>41189</v>
      </c>
      <c r="D6717" s="3" t="str">
        <f t="shared" si="3"/>
        <v>19</v>
      </c>
      <c r="E6717" s="13">
        <v>0.0</v>
      </c>
      <c r="F6717" s="14">
        <f>'Costo de tareas'!$B$15</f>
        <v>0.1964027778</v>
      </c>
      <c r="G6717" s="15">
        <f>'Producción diaria'!$T$3*$L$2*$M$2*$N$2*E6717*1000/'Costo de tareas'!$B$14</f>
        <v>0</v>
      </c>
      <c r="H6717" s="16">
        <f>IF(G6717 &gt; 'Costo de tareas'!$B$13, 'Costo de tareas'!$B$13, IF(G6717 &lt; 'Costo de tareas'!$B$13*0.2, 0, 'Costo de tareas'!$B$13- G6717))</f>
        <v>0</v>
      </c>
      <c r="I6717" s="17">
        <f>IF(H6717=0,'Costo de tareas'!$B$13,'Costo de tareas'!$B$13-H6717)</f>
        <v>39.28055556</v>
      </c>
      <c r="J6717" s="2"/>
      <c r="K6717" s="2"/>
      <c r="P6717" s="2"/>
    </row>
    <row r="6718">
      <c r="A6718" s="3" t="s">
        <v>8756</v>
      </c>
      <c r="B6718" s="11" t="str">
        <f t="shared" si="1"/>
        <v>20121007</v>
      </c>
      <c r="C6718" s="12">
        <f t="shared" si="2"/>
        <v>41189</v>
      </c>
      <c r="D6718" s="3" t="str">
        <f t="shared" si="3"/>
        <v>20</v>
      </c>
      <c r="E6718" s="13">
        <v>0.0</v>
      </c>
      <c r="F6718" s="14">
        <f>'Costo de tareas'!$B$15</f>
        <v>0.1964027778</v>
      </c>
      <c r="G6718" s="15">
        <f>'Producción diaria'!$T$3*$L$2*$M$2*$N$2*E6718*1000/'Costo de tareas'!$B$14</f>
        <v>0</v>
      </c>
      <c r="H6718" s="16">
        <f>IF(G6718 &gt; 'Costo de tareas'!$B$13, 'Costo de tareas'!$B$13, IF(G6718 &lt; 'Costo de tareas'!$B$13*0.2, 0, 'Costo de tareas'!$B$13- G6718))</f>
        <v>0</v>
      </c>
      <c r="I6718" s="17">
        <f>IF(H6718=0,'Costo de tareas'!$B$13,'Costo de tareas'!$B$13-H6718)</f>
        <v>39.28055556</v>
      </c>
      <c r="J6718" s="2"/>
      <c r="K6718" s="2"/>
      <c r="P6718" s="2"/>
    </row>
    <row r="6719">
      <c r="A6719" s="3" t="s">
        <v>8757</v>
      </c>
      <c r="B6719" s="11" t="str">
        <f t="shared" si="1"/>
        <v>20121007</v>
      </c>
      <c r="C6719" s="12">
        <f t="shared" si="2"/>
        <v>41189</v>
      </c>
      <c r="D6719" s="3" t="str">
        <f t="shared" si="3"/>
        <v>21</v>
      </c>
      <c r="E6719" s="13">
        <v>0.0</v>
      </c>
      <c r="F6719" s="14">
        <f>'Costo de tareas'!$B$15</f>
        <v>0.1964027778</v>
      </c>
      <c r="G6719" s="15">
        <f>'Producción diaria'!$T$3*$L$2*$M$2*$N$2*E6719*1000/'Costo de tareas'!$B$14</f>
        <v>0</v>
      </c>
      <c r="H6719" s="16">
        <f>IF(G6719 &gt; 'Costo de tareas'!$B$13, 'Costo de tareas'!$B$13, IF(G6719 &lt; 'Costo de tareas'!$B$13*0.2, 0, 'Costo de tareas'!$B$13- G6719))</f>
        <v>0</v>
      </c>
      <c r="I6719" s="17">
        <f>IF(H6719=0,'Costo de tareas'!$B$13,'Costo de tareas'!$B$13-H6719)</f>
        <v>39.28055556</v>
      </c>
      <c r="J6719" s="2"/>
      <c r="K6719" s="2"/>
      <c r="P6719" s="2"/>
    </row>
    <row r="6720">
      <c r="A6720" s="3" t="s">
        <v>8758</v>
      </c>
      <c r="B6720" s="11" t="str">
        <f t="shared" si="1"/>
        <v>20121007</v>
      </c>
      <c r="C6720" s="12">
        <f t="shared" si="2"/>
        <v>41189</v>
      </c>
      <c r="D6720" s="3" t="str">
        <f t="shared" si="3"/>
        <v>22</v>
      </c>
      <c r="E6720" s="13">
        <v>0.0</v>
      </c>
      <c r="F6720" s="14">
        <f>'Costo de tareas'!$B$15</f>
        <v>0.1964027778</v>
      </c>
      <c r="G6720" s="15">
        <f>'Producción diaria'!$T$3*$L$2*$M$2*$N$2*E6720*1000/'Costo de tareas'!$B$14</f>
        <v>0</v>
      </c>
      <c r="H6720" s="16">
        <f>IF(G6720 &gt; 'Costo de tareas'!$B$13, 'Costo de tareas'!$B$13, IF(G6720 &lt; 'Costo de tareas'!$B$13*0.2, 0, 'Costo de tareas'!$B$13- G6720))</f>
        <v>0</v>
      </c>
      <c r="I6720" s="17">
        <f>IF(H6720=0,'Costo de tareas'!$B$13,'Costo de tareas'!$B$13-H6720)</f>
        <v>39.28055556</v>
      </c>
      <c r="J6720" s="2"/>
      <c r="K6720" s="2"/>
      <c r="P6720" s="2"/>
    </row>
    <row r="6721">
      <c r="A6721" s="3" t="s">
        <v>8759</v>
      </c>
      <c r="B6721" s="11" t="str">
        <f t="shared" si="1"/>
        <v>20121007</v>
      </c>
      <c r="C6721" s="12">
        <f t="shared" si="2"/>
        <v>41189</v>
      </c>
      <c r="D6721" s="3" t="str">
        <f t="shared" si="3"/>
        <v>23</v>
      </c>
      <c r="E6721" s="13">
        <v>0.0</v>
      </c>
      <c r="F6721" s="14">
        <f>'Costo de tareas'!$B$15</f>
        <v>0.1964027778</v>
      </c>
      <c r="G6721" s="15">
        <f>'Producción diaria'!$T$3*$L$2*$M$2*$N$2*E6721*1000/'Costo de tareas'!$B$14</f>
        <v>0</v>
      </c>
      <c r="H6721" s="16">
        <f>IF(G6721 &gt; 'Costo de tareas'!$B$13, 'Costo de tareas'!$B$13, IF(G6721 &lt; 'Costo de tareas'!$B$13*0.2, 0, 'Costo de tareas'!$B$13- G6721))</f>
        <v>0</v>
      </c>
      <c r="I6721" s="17">
        <f>IF(H6721=0,'Costo de tareas'!$B$13,'Costo de tareas'!$B$13-H6721)</f>
        <v>39.28055556</v>
      </c>
      <c r="J6721" s="2"/>
      <c r="K6721" s="2"/>
      <c r="P6721" s="2"/>
    </row>
    <row r="6722">
      <c r="A6722" s="3" t="s">
        <v>8760</v>
      </c>
      <c r="B6722" s="11" t="str">
        <f t="shared" si="1"/>
        <v>20121008</v>
      </c>
      <c r="C6722" s="12">
        <f t="shared" si="2"/>
        <v>41190</v>
      </c>
      <c r="D6722" s="3" t="str">
        <f t="shared" si="3"/>
        <v>00</v>
      </c>
      <c r="E6722" s="13">
        <v>0.0</v>
      </c>
      <c r="F6722" s="14">
        <f>'Costo de tareas'!$B$15</f>
        <v>0.1964027778</v>
      </c>
      <c r="G6722" s="15">
        <f>'Producción diaria'!$T$3*$L$2*$M$2*$N$2*E6722*1000/'Costo de tareas'!$B$14</f>
        <v>0</v>
      </c>
      <c r="H6722" s="16">
        <f>IF(G6722 &gt; 'Costo de tareas'!$B$13, 'Costo de tareas'!$B$13, IF(G6722 &lt; 'Costo de tareas'!$B$13*0.2, 0, 'Costo de tareas'!$B$13- G6722))</f>
        <v>0</v>
      </c>
      <c r="I6722" s="17">
        <f>IF(H6722=0,'Costo de tareas'!$B$13,'Costo de tareas'!$B$13-H6722)</f>
        <v>39.28055556</v>
      </c>
      <c r="J6722" s="2"/>
      <c r="K6722" s="2"/>
      <c r="P6722" s="2"/>
    </row>
    <row r="6723">
      <c r="A6723" s="3" t="s">
        <v>8761</v>
      </c>
      <c r="B6723" s="11" t="str">
        <f t="shared" si="1"/>
        <v>20121008</v>
      </c>
      <c r="C6723" s="12">
        <f t="shared" si="2"/>
        <v>41190</v>
      </c>
      <c r="D6723" s="3" t="str">
        <f t="shared" si="3"/>
        <v>01</v>
      </c>
      <c r="E6723" s="13">
        <v>0.0</v>
      </c>
      <c r="F6723" s="14">
        <f>'Costo de tareas'!$B$15</f>
        <v>0.1964027778</v>
      </c>
      <c r="G6723" s="15">
        <f>'Producción diaria'!$T$3*$L$2*$M$2*$N$2*E6723*1000/'Costo de tareas'!$B$14</f>
        <v>0</v>
      </c>
      <c r="H6723" s="16">
        <f>IF(G6723 &gt; 'Costo de tareas'!$B$13, 'Costo de tareas'!$B$13, IF(G6723 &lt; 'Costo de tareas'!$B$13*0.2, 0, 'Costo de tareas'!$B$13- G6723))</f>
        <v>0</v>
      </c>
      <c r="I6723" s="17">
        <f>IF(H6723=0,'Costo de tareas'!$B$13,'Costo de tareas'!$B$13-H6723)</f>
        <v>39.28055556</v>
      </c>
      <c r="J6723" s="2"/>
      <c r="K6723" s="2"/>
      <c r="P6723" s="2"/>
    </row>
    <row r="6724">
      <c r="A6724" s="3" t="s">
        <v>8763</v>
      </c>
      <c r="B6724" s="11" t="str">
        <f t="shared" si="1"/>
        <v>20121008</v>
      </c>
      <c r="C6724" s="12">
        <f t="shared" si="2"/>
        <v>41190</v>
      </c>
      <c r="D6724" s="3" t="str">
        <f t="shared" si="3"/>
        <v>02</v>
      </c>
      <c r="E6724" s="13">
        <v>0.0</v>
      </c>
      <c r="F6724" s="14">
        <f>'Costo de tareas'!$B$15</f>
        <v>0.1964027778</v>
      </c>
      <c r="G6724" s="15">
        <f>'Producción diaria'!$T$3*$L$2*$M$2*$N$2*E6724*1000/'Costo de tareas'!$B$14</f>
        <v>0</v>
      </c>
      <c r="H6724" s="16">
        <f>IF(G6724 &gt; 'Costo de tareas'!$B$13, 'Costo de tareas'!$B$13, IF(G6724 &lt; 'Costo de tareas'!$B$13*0.2, 0, 'Costo de tareas'!$B$13- G6724))</f>
        <v>0</v>
      </c>
      <c r="I6724" s="17">
        <f>IF(H6724=0,'Costo de tareas'!$B$13,'Costo de tareas'!$B$13-H6724)</f>
        <v>39.28055556</v>
      </c>
      <c r="J6724" s="2"/>
      <c r="K6724" s="2"/>
      <c r="P6724" s="2"/>
    </row>
    <row r="6725">
      <c r="A6725" s="3" t="s">
        <v>8765</v>
      </c>
      <c r="B6725" s="11" t="str">
        <f t="shared" si="1"/>
        <v>20121008</v>
      </c>
      <c r="C6725" s="12">
        <f t="shared" si="2"/>
        <v>41190</v>
      </c>
      <c r="D6725" s="3" t="str">
        <f t="shared" si="3"/>
        <v>03</v>
      </c>
      <c r="E6725" s="13">
        <v>0.0</v>
      </c>
      <c r="F6725" s="14">
        <f>'Costo de tareas'!$B$15</f>
        <v>0.1964027778</v>
      </c>
      <c r="G6725" s="15">
        <f>'Producción diaria'!$T$3*$L$2*$M$2*$N$2*E6725*1000/'Costo de tareas'!$B$14</f>
        <v>0</v>
      </c>
      <c r="H6725" s="16">
        <f>IF(G6725 &gt; 'Costo de tareas'!$B$13, 'Costo de tareas'!$B$13, IF(G6725 &lt; 'Costo de tareas'!$B$13*0.2, 0, 'Costo de tareas'!$B$13- G6725))</f>
        <v>0</v>
      </c>
      <c r="I6725" s="17">
        <f>IF(H6725=0,'Costo de tareas'!$B$13,'Costo de tareas'!$B$13-H6725)</f>
        <v>39.28055556</v>
      </c>
      <c r="J6725" s="2"/>
      <c r="K6725" s="2"/>
      <c r="P6725" s="2"/>
    </row>
    <row r="6726">
      <c r="A6726" s="3" t="s">
        <v>8767</v>
      </c>
      <c r="B6726" s="11" t="str">
        <f t="shared" si="1"/>
        <v>20121008</v>
      </c>
      <c r="C6726" s="12">
        <f t="shared" si="2"/>
        <v>41190</v>
      </c>
      <c r="D6726" s="3" t="str">
        <f t="shared" si="3"/>
        <v>04</v>
      </c>
      <c r="E6726" s="13">
        <v>0.0</v>
      </c>
      <c r="F6726" s="14">
        <f>'Costo de tareas'!$B$15</f>
        <v>0.1964027778</v>
      </c>
      <c r="G6726" s="15">
        <f>'Producción diaria'!$T$3*$L$2*$M$2*$N$2*E6726*1000/'Costo de tareas'!$B$14</f>
        <v>0</v>
      </c>
      <c r="H6726" s="16">
        <f>IF(G6726 &gt; 'Costo de tareas'!$B$13, 'Costo de tareas'!$B$13, IF(G6726 &lt; 'Costo de tareas'!$B$13*0.2, 0, 'Costo de tareas'!$B$13- G6726))</f>
        <v>0</v>
      </c>
      <c r="I6726" s="17">
        <f>IF(H6726=0,'Costo de tareas'!$B$13,'Costo de tareas'!$B$13-H6726)</f>
        <v>39.28055556</v>
      </c>
      <c r="J6726" s="2"/>
      <c r="K6726" s="2"/>
      <c r="P6726" s="2"/>
    </row>
    <row r="6727">
      <c r="A6727" s="3" t="s">
        <v>8769</v>
      </c>
      <c r="B6727" s="11" t="str">
        <f t="shared" si="1"/>
        <v>20121008</v>
      </c>
      <c r="C6727" s="12">
        <f t="shared" si="2"/>
        <v>41190</v>
      </c>
      <c r="D6727" s="3" t="str">
        <f t="shared" si="3"/>
        <v>05</v>
      </c>
      <c r="E6727" s="13">
        <v>0.0</v>
      </c>
      <c r="F6727" s="14">
        <f>'Costo de tareas'!$B$15</f>
        <v>0.1964027778</v>
      </c>
      <c r="G6727" s="15">
        <f>'Producción diaria'!$T$3*$L$2*$M$2*$N$2*E6727*1000/'Costo de tareas'!$B$14</f>
        <v>0</v>
      </c>
      <c r="H6727" s="16">
        <f>IF(G6727 &gt; 'Costo de tareas'!$B$13, 'Costo de tareas'!$B$13, IF(G6727 &lt; 'Costo de tareas'!$B$13*0.2, 0, 'Costo de tareas'!$B$13- G6727))</f>
        <v>0</v>
      </c>
      <c r="I6727" s="17">
        <f>IF(H6727=0,'Costo de tareas'!$B$13,'Costo de tareas'!$B$13-H6727)</f>
        <v>39.28055556</v>
      </c>
      <c r="J6727" s="2"/>
      <c r="K6727" s="2"/>
      <c r="P6727" s="2"/>
    </row>
    <row r="6728">
      <c r="A6728" s="3" t="s">
        <v>8771</v>
      </c>
      <c r="B6728" s="11" t="str">
        <f t="shared" si="1"/>
        <v>20121008</v>
      </c>
      <c r="C6728" s="12">
        <f t="shared" si="2"/>
        <v>41190</v>
      </c>
      <c r="D6728" s="3" t="str">
        <f t="shared" si="3"/>
        <v>06</v>
      </c>
      <c r="E6728" s="13">
        <v>0.0</v>
      </c>
      <c r="F6728" s="14">
        <f>'Costo de tareas'!$B$15</f>
        <v>0.1964027778</v>
      </c>
      <c r="G6728" s="15">
        <f>'Producción diaria'!$T$3*$L$2*$M$2*$N$2*E6728*1000/'Costo de tareas'!$B$14</f>
        <v>0</v>
      </c>
      <c r="H6728" s="16">
        <f>IF(G6728 &gt; 'Costo de tareas'!$B$13, 'Costo de tareas'!$B$13, IF(G6728 &lt; 'Costo de tareas'!$B$13*0.2, 0, 'Costo de tareas'!$B$13- G6728))</f>
        <v>0</v>
      </c>
      <c r="I6728" s="17">
        <f>IF(H6728=0,'Costo de tareas'!$B$13,'Costo de tareas'!$B$13-H6728)</f>
        <v>39.28055556</v>
      </c>
      <c r="J6728" s="2"/>
      <c r="K6728" s="2"/>
      <c r="P6728" s="2"/>
    </row>
    <row r="6729">
      <c r="A6729" s="3" t="s">
        <v>8773</v>
      </c>
      <c r="B6729" s="11" t="str">
        <f t="shared" si="1"/>
        <v>20121008</v>
      </c>
      <c r="C6729" s="12">
        <f t="shared" si="2"/>
        <v>41190</v>
      </c>
      <c r="D6729" s="3" t="str">
        <f t="shared" si="3"/>
        <v>07</v>
      </c>
      <c r="E6729" s="13">
        <v>115.0</v>
      </c>
      <c r="F6729" s="14">
        <f>'Costo de tareas'!$B$15</f>
        <v>0.1964027778</v>
      </c>
      <c r="G6729" s="15">
        <f>'Producción diaria'!$T$3*$L$2*$M$2*$N$2*E6729*1000/'Costo de tareas'!$B$14</f>
        <v>172.9096225</v>
      </c>
      <c r="H6729" s="16">
        <f>IF(G6729 &gt; 'Costo de tareas'!$B$13, 'Costo de tareas'!$B$13, IF(G6729 &lt; 'Costo de tareas'!$B$13*0.2, 0, 'Costo de tareas'!$B$13- G6729))</f>
        <v>39.28055556</v>
      </c>
      <c r="I6729" s="17">
        <f>IF(H6729=0,'Costo de tareas'!$B$13,'Costo de tareas'!$B$13-H6729)</f>
        <v>0</v>
      </c>
      <c r="J6729" s="2"/>
      <c r="K6729" s="2"/>
      <c r="P6729" s="2"/>
    </row>
    <row r="6730">
      <c r="A6730" s="3" t="s">
        <v>8775</v>
      </c>
      <c r="B6730" s="11" t="str">
        <f t="shared" si="1"/>
        <v>20121008</v>
      </c>
      <c r="C6730" s="12">
        <f t="shared" si="2"/>
        <v>41190</v>
      </c>
      <c r="D6730" s="3" t="str">
        <f t="shared" si="3"/>
        <v>08</v>
      </c>
      <c r="E6730" s="13">
        <v>292.0</v>
      </c>
      <c r="F6730" s="14">
        <f>'Costo de tareas'!$B$15</f>
        <v>0.1964027778</v>
      </c>
      <c r="G6730" s="15">
        <f>'Producción diaria'!$T$3*$L$2*$M$2*$N$2*E6730*1000/'Costo de tareas'!$B$14</f>
        <v>439.0400851</v>
      </c>
      <c r="H6730" s="16">
        <f>IF(G6730 &gt; 'Costo de tareas'!$B$13, 'Costo de tareas'!$B$13, IF(G6730 &lt; 'Costo de tareas'!$B$13*0.2, 0, 'Costo de tareas'!$B$13- G6730))</f>
        <v>39.28055556</v>
      </c>
      <c r="I6730" s="17">
        <f>IF(H6730=0,'Costo de tareas'!$B$13,'Costo de tareas'!$B$13-H6730)</f>
        <v>0</v>
      </c>
      <c r="J6730" s="2"/>
      <c r="K6730" s="2"/>
      <c r="P6730" s="2"/>
    </row>
    <row r="6731">
      <c r="A6731" s="3" t="s">
        <v>8777</v>
      </c>
      <c r="B6731" s="11" t="str">
        <f t="shared" si="1"/>
        <v>20121008</v>
      </c>
      <c r="C6731" s="12">
        <f t="shared" si="2"/>
        <v>41190</v>
      </c>
      <c r="D6731" s="3" t="str">
        <f t="shared" si="3"/>
        <v>09</v>
      </c>
      <c r="E6731" s="13">
        <v>467.0</v>
      </c>
      <c r="F6731" s="14">
        <f>'Costo de tareas'!$B$15</f>
        <v>0.1964027778</v>
      </c>
      <c r="G6731" s="15">
        <f>'Producción diaria'!$T$3*$L$2*$M$2*$N$2*E6731*1000/'Costo de tareas'!$B$14</f>
        <v>702.1634237</v>
      </c>
      <c r="H6731" s="16">
        <f>IF(G6731 &gt; 'Costo de tareas'!$B$13, 'Costo de tareas'!$B$13, IF(G6731 &lt; 'Costo de tareas'!$B$13*0.2, 0, 'Costo de tareas'!$B$13- G6731))</f>
        <v>39.28055556</v>
      </c>
      <c r="I6731" s="17">
        <f>IF(H6731=0,'Costo de tareas'!$B$13,'Costo de tareas'!$B$13-H6731)</f>
        <v>0</v>
      </c>
      <c r="J6731" s="2"/>
      <c r="K6731" s="2"/>
      <c r="P6731" s="2"/>
    </row>
    <row r="6732">
      <c r="A6732" s="3" t="s">
        <v>8778</v>
      </c>
      <c r="B6732" s="11" t="str">
        <f t="shared" si="1"/>
        <v>20121008</v>
      </c>
      <c r="C6732" s="12">
        <f t="shared" si="2"/>
        <v>41190</v>
      </c>
      <c r="D6732" s="3" t="str">
        <f t="shared" si="3"/>
        <v>10</v>
      </c>
      <c r="E6732" s="13">
        <v>607.0</v>
      </c>
      <c r="F6732" s="14">
        <f>'Costo de tareas'!$B$15</f>
        <v>0.1964027778</v>
      </c>
      <c r="G6732" s="15">
        <f>'Producción diaria'!$T$3*$L$2*$M$2*$N$2*E6732*1000/'Costo de tareas'!$B$14</f>
        <v>912.6620946</v>
      </c>
      <c r="H6732" s="16">
        <f>IF(G6732 &gt; 'Costo de tareas'!$B$13, 'Costo de tareas'!$B$13, IF(G6732 &lt; 'Costo de tareas'!$B$13*0.2, 0, 'Costo de tareas'!$B$13- G6732))</f>
        <v>39.28055556</v>
      </c>
      <c r="I6732" s="17">
        <f>IF(H6732=0,'Costo de tareas'!$B$13,'Costo de tareas'!$B$13-H6732)</f>
        <v>0</v>
      </c>
      <c r="J6732" s="2"/>
      <c r="K6732" s="2"/>
      <c r="P6732" s="2"/>
    </row>
    <row r="6733">
      <c r="A6733" s="3" t="s">
        <v>8779</v>
      </c>
      <c r="B6733" s="11" t="str">
        <f t="shared" si="1"/>
        <v>20121008</v>
      </c>
      <c r="C6733" s="12">
        <f t="shared" si="2"/>
        <v>41190</v>
      </c>
      <c r="D6733" s="3" t="str">
        <f t="shared" si="3"/>
        <v>11</v>
      </c>
      <c r="E6733" s="13">
        <v>675.0</v>
      </c>
      <c r="F6733" s="14">
        <f>'Costo de tareas'!$B$15</f>
        <v>0.1964027778</v>
      </c>
      <c r="G6733" s="15">
        <f>'Producción diaria'!$T$3*$L$2*$M$2*$N$2*E6733*1000/'Costo de tareas'!$B$14</f>
        <v>1014.904306</v>
      </c>
      <c r="H6733" s="16">
        <f>IF(G6733 &gt; 'Costo de tareas'!$B$13, 'Costo de tareas'!$B$13, IF(G6733 &lt; 'Costo de tareas'!$B$13*0.2, 0, 'Costo de tareas'!$B$13- G6733))</f>
        <v>39.28055556</v>
      </c>
      <c r="I6733" s="17">
        <f>IF(H6733=0,'Costo de tareas'!$B$13,'Costo de tareas'!$B$13-H6733)</f>
        <v>0</v>
      </c>
      <c r="J6733" s="2"/>
      <c r="K6733" s="2"/>
      <c r="P6733" s="2"/>
    </row>
    <row r="6734">
      <c r="A6734" s="3" t="s">
        <v>8780</v>
      </c>
      <c r="B6734" s="11" t="str">
        <f t="shared" si="1"/>
        <v>20121008</v>
      </c>
      <c r="C6734" s="12">
        <f t="shared" si="2"/>
        <v>41190</v>
      </c>
      <c r="D6734" s="3" t="str">
        <f t="shared" si="3"/>
        <v>12</v>
      </c>
      <c r="E6734" s="13">
        <v>706.0</v>
      </c>
      <c r="F6734" s="14">
        <f>'Costo de tareas'!$B$15</f>
        <v>0.1964027778</v>
      </c>
      <c r="G6734" s="15">
        <f>'Producción diaria'!$T$3*$L$2*$M$2*$N$2*E6734*1000/'Costo de tareas'!$B$14</f>
        <v>1061.514726</v>
      </c>
      <c r="H6734" s="16">
        <f>IF(G6734 &gt; 'Costo de tareas'!$B$13, 'Costo de tareas'!$B$13, IF(G6734 &lt; 'Costo de tareas'!$B$13*0.2, 0, 'Costo de tareas'!$B$13- G6734))</f>
        <v>39.28055556</v>
      </c>
      <c r="I6734" s="17">
        <f>IF(H6734=0,'Costo de tareas'!$B$13,'Costo de tareas'!$B$13-H6734)</f>
        <v>0</v>
      </c>
      <c r="J6734" s="2"/>
      <c r="K6734" s="2"/>
      <c r="P6734" s="2"/>
    </row>
    <row r="6735">
      <c r="A6735" s="3" t="s">
        <v>8781</v>
      </c>
      <c r="B6735" s="11" t="str">
        <f t="shared" si="1"/>
        <v>20121008</v>
      </c>
      <c r="C6735" s="12">
        <f t="shared" si="2"/>
        <v>41190</v>
      </c>
      <c r="D6735" s="3" t="str">
        <f t="shared" si="3"/>
        <v>13</v>
      </c>
      <c r="E6735" s="13">
        <v>667.0</v>
      </c>
      <c r="F6735" s="14">
        <f>'Costo de tareas'!$B$15</f>
        <v>0.1964027778</v>
      </c>
      <c r="G6735" s="15">
        <f>'Producción diaria'!$T$3*$L$2*$M$2*$N$2*E6735*1000/'Costo de tareas'!$B$14</f>
        <v>1002.875811</v>
      </c>
      <c r="H6735" s="16">
        <f>IF(G6735 &gt; 'Costo de tareas'!$B$13, 'Costo de tareas'!$B$13, IF(G6735 &lt; 'Costo de tareas'!$B$13*0.2, 0, 'Costo de tareas'!$B$13- G6735))</f>
        <v>39.28055556</v>
      </c>
      <c r="I6735" s="17">
        <f>IF(H6735=0,'Costo de tareas'!$B$13,'Costo de tareas'!$B$13-H6735)</f>
        <v>0</v>
      </c>
      <c r="J6735" s="2"/>
      <c r="K6735" s="2"/>
      <c r="P6735" s="2"/>
    </row>
    <row r="6736">
      <c r="A6736" s="3" t="s">
        <v>8782</v>
      </c>
      <c r="B6736" s="11" t="str">
        <f t="shared" si="1"/>
        <v>20121008</v>
      </c>
      <c r="C6736" s="12">
        <f t="shared" si="2"/>
        <v>41190</v>
      </c>
      <c r="D6736" s="3" t="str">
        <f t="shared" si="3"/>
        <v>14</v>
      </c>
      <c r="E6736" s="13">
        <v>584.0</v>
      </c>
      <c r="F6736" s="14">
        <f>'Costo de tareas'!$B$15</f>
        <v>0.1964027778</v>
      </c>
      <c r="G6736" s="15">
        <f>'Producción diaria'!$T$3*$L$2*$M$2*$N$2*E6736*1000/'Costo de tareas'!$B$14</f>
        <v>878.0801701</v>
      </c>
      <c r="H6736" s="16">
        <f>IF(G6736 &gt; 'Costo de tareas'!$B$13, 'Costo de tareas'!$B$13, IF(G6736 &lt; 'Costo de tareas'!$B$13*0.2, 0, 'Costo de tareas'!$B$13- G6736))</f>
        <v>39.28055556</v>
      </c>
      <c r="I6736" s="17">
        <f>IF(H6736=0,'Costo de tareas'!$B$13,'Costo de tareas'!$B$13-H6736)</f>
        <v>0</v>
      </c>
      <c r="J6736" s="2"/>
      <c r="K6736" s="2"/>
      <c r="P6736" s="2"/>
    </row>
    <row r="6737">
      <c r="A6737" s="3" t="s">
        <v>8783</v>
      </c>
      <c r="B6737" s="11" t="str">
        <f t="shared" si="1"/>
        <v>20121008</v>
      </c>
      <c r="C6737" s="12">
        <f t="shared" si="2"/>
        <v>41190</v>
      </c>
      <c r="D6737" s="3" t="str">
        <f t="shared" si="3"/>
        <v>15</v>
      </c>
      <c r="E6737" s="13">
        <v>425.0</v>
      </c>
      <c r="F6737" s="14">
        <f>'Costo de tareas'!$B$15</f>
        <v>0.1964027778</v>
      </c>
      <c r="G6737" s="15">
        <f>'Producción diaria'!$T$3*$L$2*$M$2*$N$2*E6737*1000/'Costo de tareas'!$B$14</f>
        <v>639.0138224</v>
      </c>
      <c r="H6737" s="16">
        <f>IF(G6737 &gt; 'Costo de tareas'!$B$13, 'Costo de tareas'!$B$13, IF(G6737 &lt; 'Costo de tareas'!$B$13*0.2, 0, 'Costo de tareas'!$B$13- G6737))</f>
        <v>39.28055556</v>
      </c>
      <c r="I6737" s="17">
        <f>IF(H6737=0,'Costo de tareas'!$B$13,'Costo de tareas'!$B$13-H6737)</f>
        <v>0</v>
      </c>
      <c r="J6737" s="2"/>
      <c r="K6737" s="2"/>
      <c r="P6737" s="2"/>
    </row>
    <row r="6738">
      <c r="A6738" s="3" t="s">
        <v>8784</v>
      </c>
      <c r="B6738" s="11" t="str">
        <f t="shared" si="1"/>
        <v>20121008</v>
      </c>
      <c r="C6738" s="12">
        <f t="shared" si="2"/>
        <v>41190</v>
      </c>
      <c r="D6738" s="3" t="str">
        <f t="shared" si="3"/>
        <v>16</v>
      </c>
      <c r="E6738" s="13">
        <v>249.0</v>
      </c>
      <c r="F6738" s="14">
        <f>'Costo de tareas'!$B$15</f>
        <v>0.1964027778</v>
      </c>
      <c r="G6738" s="15">
        <f>'Producción diaria'!$T$3*$L$2*$M$2*$N$2*E6738*1000/'Costo de tareas'!$B$14</f>
        <v>374.3869219</v>
      </c>
      <c r="H6738" s="16">
        <f>IF(G6738 &gt; 'Costo de tareas'!$B$13, 'Costo de tareas'!$B$13, IF(G6738 &lt; 'Costo de tareas'!$B$13*0.2, 0, 'Costo de tareas'!$B$13- G6738))</f>
        <v>39.28055556</v>
      </c>
      <c r="I6738" s="17">
        <f>IF(H6738=0,'Costo de tareas'!$B$13,'Costo de tareas'!$B$13-H6738)</f>
        <v>0</v>
      </c>
      <c r="J6738" s="2"/>
      <c r="K6738" s="2"/>
      <c r="P6738" s="2"/>
    </row>
    <row r="6739">
      <c r="A6739" s="3" t="s">
        <v>8785</v>
      </c>
      <c r="B6739" s="11" t="str">
        <f t="shared" si="1"/>
        <v>20121008</v>
      </c>
      <c r="C6739" s="12">
        <f t="shared" si="2"/>
        <v>41190</v>
      </c>
      <c r="D6739" s="3" t="str">
        <f t="shared" si="3"/>
        <v>17</v>
      </c>
      <c r="E6739" s="13">
        <v>65.0</v>
      </c>
      <c r="F6739" s="14">
        <f>'Costo de tareas'!$B$15</f>
        <v>0.1964027778</v>
      </c>
      <c r="G6739" s="15">
        <f>'Producción diaria'!$T$3*$L$2*$M$2*$N$2*E6739*1000/'Costo de tareas'!$B$14</f>
        <v>97.73152578</v>
      </c>
      <c r="H6739" s="16">
        <f>IF(G6739 &gt; 'Costo de tareas'!$B$13, 'Costo de tareas'!$B$13, IF(G6739 &lt; 'Costo de tareas'!$B$13*0.2, 0, 'Costo de tareas'!$B$13- G6739))</f>
        <v>39.28055556</v>
      </c>
      <c r="I6739" s="17">
        <f>IF(H6739=0,'Costo de tareas'!$B$13,'Costo de tareas'!$B$13-H6739)</f>
        <v>0</v>
      </c>
      <c r="J6739" s="2"/>
      <c r="K6739" s="2"/>
      <c r="P6739" s="2"/>
    </row>
    <row r="6740">
      <c r="A6740" s="3" t="s">
        <v>8786</v>
      </c>
      <c r="B6740" s="11" t="str">
        <f t="shared" si="1"/>
        <v>20121008</v>
      </c>
      <c r="C6740" s="12">
        <f t="shared" si="2"/>
        <v>41190</v>
      </c>
      <c r="D6740" s="3" t="str">
        <f t="shared" si="3"/>
        <v>18</v>
      </c>
      <c r="E6740" s="13">
        <v>0.0</v>
      </c>
      <c r="F6740" s="14">
        <f>'Costo de tareas'!$B$15</f>
        <v>0.1964027778</v>
      </c>
      <c r="G6740" s="15">
        <f>'Producción diaria'!$T$3*$L$2*$M$2*$N$2*E6740*1000/'Costo de tareas'!$B$14</f>
        <v>0</v>
      </c>
      <c r="H6740" s="16">
        <f>IF(G6740 &gt; 'Costo de tareas'!$B$13, 'Costo de tareas'!$B$13, IF(G6740 &lt; 'Costo de tareas'!$B$13*0.2, 0, 'Costo de tareas'!$B$13- G6740))</f>
        <v>0</v>
      </c>
      <c r="I6740" s="17">
        <f>IF(H6740=0,'Costo de tareas'!$B$13,'Costo de tareas'!$B$13-H6740)</f>
        <v>39.28055556</v>
      </c>
      <c r="J6740" s="2"/>
      <c r="K6740" s="2"/>
      <c r="P6740" s="2"/>
    </row>
    <row r="6741">
      <c r="A6741" s="3" t="s">
        <v>8787</v>
      </c>
      <c r="B6741" s="11" t="str">
        <f t="shared" si="1"/>
        <v>20121008</v>
      </c>
      <c r="C6741" s="12">
        <f t="shared" si="2"/>
        <v>41190</v>
      </c>
      <c r="D6741" s="3" t="str">
        <f t="shared" si="3"/>
        <v>19</v>
      </c>
      <c r="E6741" s="13">
        <v>0.0</v>
      </c>
      <c r="F6741" s="14">
        <f>'Costo de tareas'!$B$15</f>
        <v>0.1964027778</v>
      </c>
      <c r="G6741" s="15">
        <f>'Producción diaria'!$T$3*$L$2*$M$2*$N$2*E6741*1000/'Costo de tareas'!$B$14</f>
        <v>0</v>
      </c>
      <c r="H6741" s="16">
        <f>IF(G6741 &gt; 'Costo de tareas'!$B$13, 'Costo de tareas'!$B$13, IF(G6741 &lt; 'Costo de tareas'!$B$13*0.2, 0, 'Costo de tareas'!$B$13- G6741))</f>
        <v>0</v>
      </c>
      <c r="I6741" s="17">
        <f>IF(H6741=0,'Costo de tareas'!$B$13,'Costo de tareas'!$B$13-H6741)</f>
        <v>39.28055556</v>
      </c>
      <c r="J6741" s="2"/>
      <c r="K6741" s="2"/>
      <c r="P6741" s="2"/>
    </row>
    <row r="6742">
      <c r="A6742" s="3" t="s">
        <v>8788</v>
      </c>
      <c r="B6742" s="11" t="str">
        <f t="shared" si="1"/>
        <v>20121008</v>
      </c>
      <c r="C6742" s="12">
        <f t="shared" si="2"/>
        <v>41190</v>
      </c>
      <c r="D6742" s="3" t="str">
        <f t="shared" si="3"/>
        <v>20</v>
      </c>
      <c r="E6742" s="13">
        <v>0.0</v>
      </c>
      <c r="F6742" s="14">
        <f>'Costo de tareas'!$B$15</f>
        <v>0.1964027778</v>
      </c>
      <c r="G6742" s="15">
        <f>'Producción diaria'!$T$3*$L$2*$M$2*$N$2*E6742*1000/'Costo de tareas'!$B$14</f>
        <v>0</v>
      </c>
      <c r="H6742" s="16">
        <f>IF(G6742 &gt; 'Costo de tareas'!$B$13, 'Costo de tareas'!$B$13, IF(G6742 &lt; 'Costo de tareas'!$B$13*0.2, 0, 'Costo de tareas'!$B$13- G6742))</f>
        <v>0</v>
      </c>
      <c r="I6742" s="17">
        <f>IF(H6742=0,'Costo de tareas'!$B$13,'Costo de tareas'!$B$13-H6742)</f>
        <v>39.28055556</v>
      </c>
      <c r="J6742" s="2"/>
      <c r="K6742" s="2"/>
      <c r="P6742" s="2"/>
    </row>
    <row r="6743">
      <c r="A6743" s="3" t="s">
        <v>8789</v>
      </c>
      <c r="B6743" s="11" t="str">
        <f t="shared" si="1"/>
        <v>20121008</v>
      </c>
      <c r="C6743" s="12">
        <f t="shared" si="2"/>
        <v>41190</v>
      </c>
      <c r="D6743" s="3" t="str">
        <f t="shared" si="3"/>
        <v>21</v>
      </c>
      <c r="E6743" s="13">
        <v>0.0</v>
      </c>
      <c r="F6743" s="14">
        <f>'Costo de tareas'!$B$15</f>
        <v>0.1964027778</v>
      </c>
      <c r="G6743" s="15">
        <f>'Producción diaria'!$T$3*$L$2*$M$2*$N$2*E6743*1000/'Costo de tareas'!$B$14</f>
        <v>0</v>
      </c>
      <c r="H6743" s="16">
        <f>IF(G6743 &gt; 'Costo de tareas'!$B$13, 'Costo de tareas'!$B$13, IF(G6743 &lt; 'Costo de tareas'!$B$13*0.2, 0, 'Costo de tareas'!$B$13- G6743))</f>
        <v>0</v>
      </c>
      <c r="I6743" s="17">
        <f>IF(H6743=0,'Costo de tareas'!$B$13,'Costo de tareas'!$B$13-H6743)</f>
        <v>39.28055556</v>
      </c>
      <c r="J6743" s="2"/>
      <c r="K6743" s="2"/>
      <c r="P6743" s="2"/>
    </row>
    <row r="6744">
      <c r="A6744" s="3" t="s">
        <v>8790</v>
      </c>
      <c r="B6744" s="11" t="str">
        <f t="shared" si="1"/>
        <v>20121008</v>
      </c>
      <c r="C6744" s="12">
        <f t="shared" si="2"/>
        <v>41190</v>
      </c>
      <c r="D6744" s="3" t="str">
        <f t="shared" si="3"/>
        <v>22</v>
      </c>
      <c r="E6744" s="13">
        <v>0.0</v>
      </c>
      <c r="F6744" s="14">
        <f>'Costo de tareas'!$B$15</f>
        <v>0.1964027778</v>
      </c>
      <c r="G6744" s="15">
        <f>'Producción diaria'!$T$3*$L$2*$M$2*$N$2*E6744*1000/'Costo de tareas'!$B$14</f>
        <v>0</v>
      </c>
      <c r="H6744" s="16">
        <f>IF(G6744 &gt; 'Costo de tareas'!$B$13, 'Costo de tareas'!$B$13, IF(G6744 &lt; 'Costo de tareas'!$B$13*0.2, 0, 'Costo de tareas'!$B$13- G6744))</f>
        <v>0</v>
      </c>
      <c r="I6744" s="17">
        <f>IF(H6744=0,'Costo de tareas'!$B$13,'Costo de tareas'!$B$13-H6744)</f>
        <v>39.28055556</v>
      </c>
      <c r="J6744" s="2"/>
      <c r="K6744" s="2"/>
      <c r="P6744" s="2"/>
    </row>
    <row r="6745">
      <c r="A6745" s="3" t="s">
        <v>8791</v>
      </c>
      <c r="B6745" s="11" t="str">
        <f t="shared" si="1"/>
        <v>20121008</v>
      </c>
      <c r="C6745" s="12">
        <f t="shared" si="2"/>
        <v>41190</v>
      </c>
      <c r="D6745" s="3" t="str">
        <f t="shared" si="3"/>
        <v>23</v>
      </c>
      <c r="E6745" s="13">
        <v>0.0</v>
      </c>
      <c r="F6745" s="14">
        <f>'Costo de tareas'!$B$15</f>
        <v>0.1964027778</v>
      </c>
      <c r="G6745" s="15">
        <f>'Producción diaria'!$T$3*$L$2*$M$2*$N$2*E6745*1000/'Costo de tareas'!$B$14</f>
        <v>0</v>
      </c>
      <c r="H6745" s="16">
        <f>IF(G6745 &gt; 'Costo de tareas'!$B$13, 'Costo de tareas'!$B$13, IF(G6745 &lt; 'Costo de tareas'!$B$13*0.2, 0, 'Costo de tareas'!$B$13- G6745))</f>
        <v>0</v>
      </c>
      <c r="I6745" s="17">
        <f>IF(H6745=0,'Costo de tareas'!$B$13,'Costo de tareas'!$B$13-H6745)</f>
        <v>39.28055556</v>
      </c>
      <c r="J6745" s="2"/>
      <c r="K6745" s="2"/>
      <c r="P6745" s="2"/>
    </row>
    <row r="6746">
      <c r="A6746" s="3" t="s">
        <v>8792</v>
      </c>
      <c r="B6746" s="11" t="str">
        <f t="shared" si="1"/>
        <v>20121009</v>
      </c>
      <c r="C6746" s="12">
        <f t="shared" si="2"/>
        <v>41191</v>
      </c>
      <c r="D6746" s="3" t="str">
        <f t="shared" si="3"/>
        <v>00</v>
      </c>
      <c r="E6746" s="13">
        <v>0.0</v>
      </c>
      <c r="F6746" s="14">
        <f>'Costo de tareas'!$B$15</f>
        <v>0.1964027778</v>
      </c>
      <c r="G6746" s="15">
        <f>'Producción diaria'!$T$3*$L$2*$M$2*$N$2*E6746*1000/'Costo de tareas'!$B$14</f>
        <v>0</v>
      </c>
      <c r="H6746" s="16">
        <f>IF(G6746 &gt; 'Costo de tareas'!$B$13, 'Costo de tareas'!$B$13, IF(G6746 &lt; 'Costo de tareas'!$B$13*0.2, 0, 'Costo de tareas'!$B$13- G6746))</f>
        <v>0</v>
      </c>
      <c r="I6746" s="17">
        <f>IF(H6746=0,'Costo de tareas'!$B$13,'Costo de tareas'!$B$13-H6746)</f>
        <v>39.28055556</v>
      </c>
      <c r="J6746" s="2"/>
      <c r="K6746" s="2"/>
      <c r="P6746" s="2"/>
    </row>
    <row r="6747">
      <c r="A6747" s="3" t="s">
        <v>8793</v>
      </c>
      <c r="B6747" s="11" t="str">
        <f t="shared" si="1"/>
        <v>20121009</v>
      </c>
      <c r="C6747" s="12">
        <f t="shared" si="2"/>
        <v>41191</v>
      </c>
      <c r="D6747" s="3" t="str">
        <f t="shared" si="3"/>
        <v>01</v>
      </c>
      <c r="E6747" s="13">
        <v>0.0</v>
      </c>
      <c r="F6747" s="14">
        <f>'Costo de tareas'!$B$15</f>
        <v>0.1964027778</v>
      </c>
      <c r="G6747" s="15">
        <f>'Producción diaria'!$T$3*$L$2*$M$2*$N$2*E6747*1000/'Costo de tareas'!$B$14</f>
        <v>0</v>
      </c>
      <c r="H6747" s="16">
        <f>IF(G6747 &gt; 'Costo de tareas'!$B$13, 'Costo de tareas'!$B$13, IF(G6747 &lt; 'Costo de tareas'!$B$13*0.2, 0, 'Costo de tareas'!$B$13- G6747))</f>
        <v>0</v>
      </c>
      <c r="I6747" s="17">
        <f>IF(H6747=0,'Costo de tareas'!$B$13,'Costo de tareas'!$B$13-H6747)</f>
        <v>39.28055556</v>
      </c>
      <c r="J6747" s="2"/>
      <c r="K6747" s="2"/>
      <c r="P6747" s="2"/>
    </row>
    <row r="6748">
      <c r="A6748" s="3" t="s">
        <v>8794</v>
      </c>
      <c r="B6748" s="11" t="str">
        <f t="shared" si="1"/>
        <v>20121009</v>
      </c>
      <c r="C6748" s="12">
        <f t="shared" si="2"/>
        <v>41191</v>
      </c>
      <c r="D6748" s="3" t="str">
        <f t="shared" si="3"/>
        <v>02</v>
      </c>
      <c r="E6748" s="13">
        <v>0.0</v>
      </c>
      <c r="F6748" s="14">
        <f>'Costo de tareas'!$B$15</f>
        <v>0.1964027778</v>
      </c>
      <c r="G6748" s="15">
        <f>'Producción diaria'!$T$3*$L$2*$M$2*$N$2*E6748*1000/'Costo de tareas'!$B$14</f>
        <v>0</v>
      </c>
      <c r="H6748" s="16">
        <f>IF(G6748 &gt; 'Costo de tareas'!$B$13, 'Costo de tareas'!$B$13, IF(G6748 &lt; 'Costo de tareas'!$B$13*0.2, 0, 'Costo de tareas'!$B$13- G6748))</f>
        <v>0</v>
      </c>
      <c r="I6748" s="17">
        <f>IF(H6748=0,'Costo de tareas'!$B$13,'Costo de tareas'!$B$13-H6748)</f>
        <v>39.28055556</v>
      </c>
      <c r="J6748" s="2"/>
      <c r="K6748" s="2"/>
      <c r="P6748" s="2"/>
    </row>
    <row r="6749">
      <c r="A6749" s="3" t="s">
        <v>8795</v>
      </c>
      <c r="B6749" s="11" t="str">
        <f t="shared" si="1"/>
        <v>20121009</v>
      </c>
      <c r="C6749" s="12">
        <f t="shared" si="2"/>
        <v>41191</v>
      </c>
      <c r="D6749" s="3" t="str">
        <f t="shared" si="3"/>
        <v>03</v>
      </c>
      <c r="E6749" s="13">
        <v>0.0</v>
      </c>
      <c r="F6749" s="14">
        <f>'Costo de tareas'!$B$15</f>
        <v>0.1964027778</v>
      </c>
      <c r="G6749" s="15">
        <f>'Producción diaria'!$T$3*$L$2*$M$2*$N$2*E6749*1000/'Costo de tareas'!$B$14</f>
        <v>0</v>
      </c>
      <c r="H6749" s="16">
        <f>IF(G6749 &gt; 'Costo de tareas'!$B$13, 'Costo de tareas'!$B$13, IF(G6749 &lt; 'Costo de tareas'!$B$13*0.2, 0, 'Costo de tareas'!$B$13- G6749))</f>
        <v>0</v>
      </c>
      <c r="I6749" s="17">
        <f>IF(H6749=0,'Costo de tareas'!$B$13,'Costo de tareas'!$B$13-H6749)</f>
        <v>39.28055556</v>
      </c>
      <c r="J6749" s="2"/>
      <c r="K6749" s="2"/>
      <c r="P6749" s="2"/>
    </row>
    <row r="6750">
      <c r="A6750" s="3" t="s">
        <v>8796</v>
      </c>
      <c r="B6750" s="11" t="str">
        <f t="shared" si="1"/>
        <v>20121009</v>
      </c>
      <c r="C6750" s="12">
        <f t="shared" si="2"/>
        <v>41191</v>
      </c>
      <c r="D6750" s="3" t="str">
        <f t="shared" si="3"/>
        <v>04</v>
      </c>
      <c r="E6750" s="13">
        <v>0.0</v>
      </c>
      <c r="F6750" s="14">
        <f>'Costo de tareas'!$B$15</f>
        <v>0.1964027778</v>
      </c>
      <c r="G6750" s="15">
        <f>'Producción diaria'!$T$3*$L$2*$M$2*$N$2*E6750*1000/'Costo de tareas'!$B$14</f>
        <v>0</v>
      </c>
      <c r="H6750" s="16">
        <f>IF(G6750 &gt; 'Costo de tareas'!$B$13, 'Costo de tareas'!$B$13, IF(G6750 &lt; 'Costo de tareas'!$B$13*0.2, 0, 'Costo de tareas'!$B$13- G6750))</f>
        <v>0</v>
      </c>
      <c r="I6750" s="17">
        <f>IF(H6750=0,'Costo de tareas'!$B$13,'Costo de tareas'!$B$13-H6750)</f>
        <v>39.28055556</v>
      </c>
      <c r="J6750" s="2"/>
      <c r="K6750" s="2"/>
      <c r="P6750" s="2"/>
    </row>
    <row r="6751">
      <c r="A6751" s="3" t="s">
        <v>8797</v>
      </c>
      <c r="B6751" s="11" t="str">
        <f t="shared" si="1"/>
        <v>20121009</v>
      </c>
      <c r="C6751" s="12">
        <f t="shared" si="2"/>
        <v>41191</v>
      </c>
      <c r="D6751" s="3" t="str">
        <f t="shared" si="3"/>
        <v>05</v>
      </c>
      <c r="E6751" s="13">
        <v>0.0</v>
      </c>
      <c r="F6751" s="14">
        <f>'Costo de tareas'!$B$15</f>
        <v>0.1964027778</v>
      </c>
      <c r="G6751" s="15">
        <f>'Producción diaria'!$T$3*$L$2*$M$2*$N$2*E6751*1000/'Costo de tareas'!$B$14</f>
        <v>0</v>
      </c>
      <c r="H6751" s="16">
        <f>IF(G6751 &gt; 'Costo de tareas'!$B$13, 'Costo de tareas'!$B$13, IF(G6751 &lt; 'Costo de tareas'!$B$13*0.2, 0, 'Costo de tareas'!$B$13- G6751))</f>
        <v>0</v>
      </c>
      <c r="I6751" s="17">
        <f>IF(H6751=0,'Costo de tareas'!$B$13,'Costo de tareas'!$B$13-H6751)</f>
        <v>39.28055556</v>
      </c>
      <c r="J6751" s="2"/>
      <c r="K6751" s="2"/>
      <c r="P6751" s="2"/>
    </row>
    <row r="6752">
      <c r="A6752" s="3" t="s">
        <v>8798</v>
      </c>
      <c r="B6752" s="11" t="str">
        <f t="shared" si="1"/>
        <v>20121009</v>
      </c>
      <c r="C6752" s="12">
        <f t="shared" si="2"/>
        <v>41191</v>
      </c>
      <c r="D6752" s="3" t="str">
        <f t="shared" si="3"/>
        <v>06</v>
      </c>
      <c r="E6752" s="13">
        <v>0.0</v>
      </c>
      <c r="F6752" s="14">
        <f>'Costo de tareas'!$B$15</f>
        <v>0.1964027778</v>
      </c>
      <c r="G6752" s="15">
        <f>'Producción diaria'!$T$3*$L$2*$M$2*$N$2*E6752*1000/'Costo de tareas'!$B$14</f>
        <v>0</v>
      </c>
      <c r="H6752" s="16">
        <f>IF(G6752 &gt; 'Costo de tareas'!$B$13, 'Costo de tareas'!$B$13, IF(G6752 &lt; 'Costo de tareas'!$B$13*0.2, 0, 'Costo de tareas'!$B$13- G6752))</f>
        <v>0</v>
      </c>
      <c r="I6752" s="17">
        <f>IF(H6752=0,'Costo de tareas'!$B$13,'Costo de tareas'!$B$13-H6752)</f>
        <v>39.28055556</v>
      </c>
      <c r="J6752" s="2"/>
      <c r="K6752" s="2"/>
      <c r="P6752" s="2"/>
    </row>
    <row r="6753">
      <c r="A6753" s="3" t="s">
        <v>8799</v>
      </c>
      <c r="B6753" s="11" t="str">
        <f t="shared" si="1"/>
        <v>20121009</v>
      </c>
      <c r="C6753" s="12">
        <f t="shared" si="2"/>
        <v>41191</v>
      </c>
      <c r="D6753" s="3" t="str">
        <f t="shared" si="3"/>
        <v>07</v>
      </c>
      <c r="E6753" s="13">
        <v>109.0</v>
      </c>
      <c r="F6753" s="14">
        <f>'Costo de tareas'!$B$15</f>
        <v>0.1964027778</v>
      </c>
      <c r="G6753" s="15">
        <f>'Producción diaria'!$T$3*$L$2*$M$2*$N$2*E6753*1000/'Costo de tareas'!$B$14</f>
        <v>163.8882509</v>
      </c>
      <c r="H6753" s="16">
        <f>IF(G6753 &gt; 'Costo de tareas'!$B$13, 'Costo de tareas'!$B$13, IF(G6753 &lt; 'Costo de tareas'!$B$13*0.2, 0, 'Costo de tareas'!$B$13- G6753))</f>
        <v>39.28055556</v>
      </c>
      <c r="I6753" s="17">
        <f>IF(H6753=0,'Costo de tareas'!$B$13,'Costo de tareas'!$B$13-H6753)</f>
        <v>0</v>
      </c>
      <c r="J6753" s="2"/>
      <c r="K6753" s="2"/>
      <c r="P6753" s="2"/>
    </row>
    <row r="6754">
      <c r="A6754" s="3" t="s">
        <v>8800</v>
      </c>
      <c r="B6754" s="11" t="str">
        <f t="shared" si="1"/>
        <v>20121009</v>
      </c>
      <c r="C6754" s="12">
        <f t="shared" si="2"/>
        <v>41191</v>
      </c>
      <c r="D6754" s="3" t="str">
        <f t="shared" si="3"/>
        <v>08</v>
      </c>
      <c r="E6754" s="13">
        <v>286.0</v>
      </c>
      <c r="F6754" s="14">
        <f>'Costo de tareas'!$B$15</f>
        <v>0.1964027778</v>
      </c>
      <c r="G6754" s="15">
        <f>'Producción diaria'!$T$3*$L$2*$M$2*$N$2*E6754*1000/'Costo de tareas'!$B$14</f>
        <v>430.0187135</v>
      </c>
      <c r="H6754" s="16">
        <f>IF(G6754 &gt; 'Costo de tareas'!$B$13, 'Costo de tareas'!$B$13, IF(G6754 &lt; 'Costo de tareas'!$B$13*0.2, 0, 'Costo de tareas'!$B$13- G6754))</f>
        <v>39.28055556</v>
      </c>
      <c r="I6754" s="17">
        <f>IF(H6754=0,'Costo de tareas'!$B$13,'Costo de tareas'!$B$13-H6754)</f>
        <v>0</v>
      </c>
      <c r="J6754" s="2"/>
      <c r="K6754" s="2"/>
      <c r="P6754" s="2"/>
    </row>
    <row r="6755">
      <c r="A6755" s="3" t="s">
        <v>8802</v>
      </c>
      <c r="B6755" s="11" t="str">
        <f t="shared" si="1"/>
        <v>20121009</v>
      </c>
      <c r="C6755" s="12">
        <f t="shared" si="2"/>
        <v>41191</v>
      </c>
      <c r="D6755" s="3" t="str">
        <f t="shared" si="3"/>
        <v>09</v>
      </c>
      <c r="E6755" s="13">
        <v>459.0</v>
      </c>
      <c r="F6755" s="14">
        <f>'Costo de tareas'!$B$15</f>
        <v>0.1964027778</v>
      </c>
      <c r="G6755" s="15">
        <f>'Producción diaria'!$T$3*$L$2*$M$2*$N$2*E6755*1000/'Costo de tareas'!$B$14</f>
        <v>690.1349282</v>
      </c>
      <c r="H6755" s="16">
        <f>IF(G6755 &gt; 'Costo de tareas'!$B$13, 'Costo de tareas'!$B$13, IF(G6755 &lt; 'Costo de tareas'!$B$13*0.2, 0, 'Costo de tareas'!$B$13- G6755))</f>
        <v>39.28055556</v>
      </c>
      <c r="I6755" s="17">
        <f>IF(H6755=0,'Costo de tareas'!$B$13,'Costo de tareas'!$B$13-H6755)</f>
        <v>0</v>
      </c>
      <c r="J6755" s="2"/>
      <c r="K6755" s="2"/>
      <c r="P6755" s="2"/>
    </row>
    <row r="6756">
      <c r="A6756" s="3" t="s">
        <v>8804</v>
      </c>
      <c r="B6756" s="11" t="str">
        <f t="shared" si="1"/>
        <v>20121009</v>
      </c>
      <c r="C6756" s="12">
        <f t="shared" si="2"/>
        <v>41191</v>
      </c>
      <c r="D6756" s="3" t="str">
        <f t="shared" si="3"/>
        <v>10</v>
      </c>
      <c r="E6756" s="13">
        <v>598.0</v>
      </c>
      <c r="F6756" s="14">
        <f>'Costo de tareas'!$B$15</f>
        <v>0.1964027778</v>
      </c>
      <c r="G6756" s="15">
        <f>'Producción diaria'!$T$3*$L$2*$M$2*$N$2*E6756*1000/'Costo de tareas'!$B$14</f>
        <v>899.1300372</v>
      </c>
      <c r="H6756" s="16">
        <f>IF(G6756 &gt; 'Costo de tareas'!$B$13, 'Costo de tareas'!$B$13, IF(G6756 &lt; 'Costo de tareas'!$B$13*0.2, 0, 'Costo de tareas'!$B$13- G6756))</f>
        <v>39.28055556</v>
      </c>
      <c r="I6756" s="17">
        <f>IF(H6756=0,'Costo de tareas'!$B$13,'Costo de tareas'!$B$13-H6756)</f>
        <v>0</v>
      </c>
      <c r="J6756" s="2"/>
      <c r="K6756" s="2"/>
      <c r="P6756" s="2"/>
    </row>
    <row r="6757">
      <c r="A6757" s="3" t="s">
        <v>8806</v>
      </c>
      <c r="B6757" s="11" t="str">
        <f t="shared" si="1"/>
        <v>20121009</v>
      </c>
      <c r="C6757" s="12">
        <f t="shared" si="2"/>
        <v>41191</v>
      </c>
      <c r="D6757" s="3" t="str">
        <f t="shared" si="3"/>
        <v>11</v>
      </c>
      <c r="E6757" s="13">
        <v>668.0</v>
      </c>
      <c r="F6757" s="14">
        <f>'Costo de tareas'!$B$15</f>
        <v>0.1964027778</v>
      </c>
      <c r="G6757" s="15">
        <f>'Producción diaria'!$T$3*$L$2*$M$2*$N$2*E6757*1000/'Costo de tareas'!$B$14</f>
        <v>1004.379373</v>
      </c>
      <c r="H6757" s="16">
        <f>IF(G6757 &gt; 'Costo de tareas'!$B$13, 'Costo de tareas'!$B$13, IF(G6757 &lt; 'Costo de tareas'!$B$13*0.2, 0, 'Costo de tareas'!$B$13- G6757))</f>
        <v>39.28055556</v>
      </c>
      <c r="I6757" s="17">
        <f>IF(H6757=0,'Costo de tareas'!$B$13,'Costo de tareas'!$B$13-H6757)</f>
        <v>0</v>
      </c>
      <c r="J6757" s="2"/>
      <c r="K6757" s="2"/>
      <c r="P6757" s="2"/>
    </row>
    <row r="6758">
      <c r="A6758" s="3" t="s">
        <v>8807</v>
      </c>
      <c r="B6758" s="11" t="str">
        <f t="shared" si="1"/>
        <v>20121009</v>
      </c>
      <c r="C6758" s="12">
        <f t="shared" si="2"/>
        <v>41191</v>
      </c>
      <c r="D6758" s="3" t="str">
        <f t="shared" si="3"/>
        <v>12</v>
      </c>
      <c r="E6758" s="13">
        <v>703.0</v>
      </c>
      <c r="F6758" s="14">
        <f>'Costo de tareas'!$B$15</f>
        <v>0.1964027778</v>
      </c>
      <c r="G6758" s="15">
        <f>'Producción diaria'!$T$3*$L$2*$M$2*$N$2*E6758*1000/'Costo de tareas'!$B$14</f>
        <v>1057.00404</v>
      </c>
      <c r="H6758" s="16">
        <f>IF(G6758 &gt; 'Costo de tareas'!$B$13, 'Costo de tareas'!$B$13, IF(G6758 &lt; 'Costo de tareas'!$B$13*0.2, 0, 'Costo de tareas'!$B$13- G6758))</f>
        <v>39.28055556</v>
      </c>
      <c r="I6758" s="17">
        <f>IF(H6758=0,'Costo de tareas'!$B$13,'Costo de tareas'!$B$13-H6758)</f>
        <v>0</v>
      </c>
      <c r="J6758" s="2"/>
      <c r="K6758" s="2"/>
      <c r="P6758" s="2"/>
    </row>
    <row r="6759">
      <c r="A6759" s="3" t="s">
        <v>8808</v>
      </c>
      <c r="B6759" s="11" t="str">
        <f t="shared" si="1"/>
        <v>20121009</v>
      </c>
      <c r="C6759" s="12">
        <f t="shared" si="2"/>
        <v>41191</v>
      </c>
      <c r="D6759" s="3" t="str">
        <f t="shared" si="3"/>
        <v>13</v>
      </c>
      <c r="E6759" s="13">
        <v>675.0</v>
      </c>
      <c r="F6759" s="14">
        <f>'Costo de tareas'!$B$15</f>
        <v>0.1964027778</v>
      </c>
      <c r="G6759" s="15">
        <f>'Producción diaria'!$T$3*$L$2*$M$2*$N$2*E6759*1000/'Costo de tareas'!$B$14</f>
        <v>1014.904306</v>
      </c>
      <c r="H6759" s="16">
        <f>IF(G6759 &gt; 'Costo de tareas'!$B$13, 'Costo de tareas'!$B$13, IF(G6759 &lt; 'Costo de tareas'!$B$13*0.2, 0, 'Costo de tareas'!$B$13- G6759))</f>
        <v>39.28055556</v>
      </c>
      <c r="I6759" s="17">
        <f>IF(H6759=0,'Costo de tareas'!$B$13,'Costo de tareas'!$B$13-H6759)</f>
        <v>0</v>
      </c>
      <c r="J6759" s="2"/>
      <c r="K6759" s="2"/>
      <c r="P6759" s="2"/>
    </row>
    <row r="6760">
      <c r="A6760" s="3" t="s">
        <v>8809</v>
      </c>
      <c r="B6760" s="11" t="str">
        <f t="shared" si="1"/>
        <v>20121009</v>
      </c>
      <c r="C6760" s="12">
        <f t="shared" si="2"/>
        <v>41191</v>
      </c>
      <c r="D6760" s="3" t="str">
        <f t="shared" si="3"/>
        <v>14</v>
      </c>
      <c r="E6760" s="13">
        <v>574.0</v>
      </c>
      <c r="F6760" s="14">
        <f>'Costo de tareas'!$B$15</f>
        <v>0.1964027778</v>
      </c>
      <c r="G6760" s="15">
        <f>'Producción diaria'!$T$3*$L$2*$M$2*$N$2*E6760*1000/'Costo de tareas'!$B$14</f>
        <v>863.0445508</v>
      </c>
      <c r="H6760" s="16">
        <f>IF(G6760 &gt; 'Costo de tareas'!$B$13, 'Costo de tareas'!$B$13, IF(G6760 &lt; 'Costo de tareas'!$B$13*0.2, 0, 'Costo de tareas'!$B$13- G6760))</f>
        <v>39.28055556</v>
      </c>
      <c r="I6760" s="17">
        <f>IF(H6760=0,'Costo de tareas'!$B$13,'Costo de tareas'!$B$13-H6760)</f>
        <v>0</v>
      </c>
      <c r="J6760" s="2"/>
      <c r="K6760" s="2"/>
      <c r="P6760" s="2"/>
    </row>
    <row r="6761">
      <c r="A6761" s="3" t="s">
        <v>8810</v>
      </c>
      <c r="B6761" s="11" t="str">
        <f t="shared" si="1"/>
        <v>20121009</v>
      </c>
      <c r="C6761" s="12">
        <f t="shared" si="2"/>
        <v>41191</v>
      </c>
      <c r="D6761" s="3" t="str">
        <f t="shared" si="3"/>
        <v>15</v>
      </c>
      <c r="E6761" s="13">
        <v>43.0</v>
      </c>
      <c r="F6761" s="14">
        <f>'Costo de tareas'!$B$15</f>
        <v>0.1964027778</v>
      </c>
      <c r="G6761" s="15">
        <f>'Producción diaria'!$T$3*$L$2*$M$2*$N$2*E6761*1000/'Costo de tareas'!$B$14</f>
        <v>64.65316321</v>
      </c>
      <c r="H6761" s="16">
        <f>IF(G6761 &gt; 'Costo de tareas'!$B$13, 'Costo de tareas'!$B$13, IF(G6761 &lt; 'Costo de tareas'!$B$13*0.2, 0, 'Costo de tareas'!$B$13- G6761))</f>
        <v>39.28055556</v>
      </c>
      <c r="I6761" s="17">
        <f>IF(H6761=0,'Costo de tareas'!$B$13,'Costo de tareas'!$B$13-H6761)</f>
        <v>0</v>
      </c>
      <c r="J6761" s="2"/>
      <c r="K6761" s="2"/>
      <c r="P6761" s="2"/>
    </row>
    <row r="6762">
      <c r="A6762" s="3" t="s">
        <v>8811</v>
      </c>
      <c r="B6762" s="11" t="str">
        <f t="shared" si="1"/>
        <v>20121009</v>
      </c>
      <c r="C6762" s="12">
        <f t="shared" si="2"/>
        <v>41191</v>
      </c>
      <c r="D6762" s="3" t="str">
        <f t="shared" si="3"/>
        <v>16</v>
      </c>
      <c r="E6762" s="13">
        <v>253.0</v>
      </c>
      <c r="F6762" s="14">
        <f>'Costo de tareas'!$B$15</f>
        <v>0.1964027778</v>
      </c>
      <c r="G6762" s="15">
        <f>'Producción diaria'!$T$3*$L$2*$M$2*$N$2*E6762*1000/'Costo de tareas'!$B$14</f>
        <v>380.4011696</v>
      </c>
      <c r="H6762" s="16">
        <f>IF(G6762 &gt; 'Costo de tareas'!$B$13, 'Costo de tareas'!$B$13, IF(G6762 &lt; 'Costo de tareas'!$B$13*0.2, 0, 'Costo de tareas'!$B$13- G6762))</f>
        <v>39.28055556</v>
      </c>
      <c r="I6762" s="17">
        <f>IF(H6762=0,'Costo de tareas'!$B$13,'Costo de tareas'!$B$13-H6762)</f>
        <v>0</v>
      </c>
      <c r="J6762" s="2"/>
      <c r="K6762" s="2"/>
      <c r="P6762" s="2"/>
    </row>
    <row r="6763">
      <c r="A6763" s="3" t="s">
        <v>8812</v>
      </c>
      <c r="B6763" s="11" t="str">
        <f t="shared" si="1"/>
        <v>20121009</v>
      </c>
      <c r="C6763" s="12">
        <f t="shared" si="2"/>
        <v>41191</v>
      </c>
      <c r="D6763" s="3" t="str">
        <f t="shared" si="3"/>
        <v>17</v>
      </c>
      <c r="E6763" s="13">
        <v>61.0</v>
      </c>
      <c r="F6763" s="14">
        <f>'Costo de tareas'!$B$15</f>
        <v>0.1964027778</v>
      </c>
      <c r="G6763" s="15">
        <f>'Producción diaria'!$T$3*$L$2*$M$2*$N$2*E6763*1000/'Costo de tareas'!$B$14</f>
        <v>91.71727804</v>
      </c>
      <c r="H6763" s="16">
        <f>IF(G6763 &gt; 'Costo de tareas'!$B$13, 'Costo de tareas'!$B$13, IF(G6763 &lt; 'Costo de tareas'!$B$13*0.2, 0, 'Costo de tareas'!$B$13- G6763))</f>
        <v>39.28055556</v>
      </c>
      <c r="I6763" s="17">
        <f>IF(H6763=0,'Costo de tareas'!$B$13,'Costo de tareas'!$B$13-H6763)</f>
        <v>0</v>
      </c>
      <c r="J6763" s="2"/>
      <c r="K6763" s="2"/>
      <c r="P6763" s="2"/>
    </row>
    <row r="6764">
      <c r="A6764" s="3" t="s">
        <v>8813</v>
      </c>
      <c r="B6764" s="11" t="str">
        <f t="shared" si="1"/>
        <v>20121009</v>
      </c>
      <c r="C6764" s="12">
        <f t="shared" si="2"/>
        <v>41191</v>
      </c>
      <c r="D6764" s="3" t="str">
        <f t="shared" si="3"/>
        <v>18</v>
      </c>
      <c r="E6764" s="13">
        <v>0.0</v>
      </c>
      <c r="F6764" s="14">
        <f>'Costo de tareas'!$B$15</f>
        <v>0.1964027778</v>
      </c>
      <c r="G6764" s="15">
        <f>'Producción diaria'!$T$3*$L$2*$M$2*$N$2*E6764*1000/'Costo de tareas'!$B$14</f>
        <v>0</v>
      </c>
      <c r="H6764" s="16">
        <f>IF(G6764 &gt; 'Costo de tareas'!$B$13, 'Costo de tareas'!$B$13, IF(G6764 &lt; 'Costo de tareas'!$B$13*0.2, 0, 'Costo de tareas'!$B$13- G6764))</f>
        <v>0</v>
      </c>
      <c r="I6764" s="17">
        <f>IF(H6764=0,'Costo de tareas'!$B$13,'Costo de tareas'!$B$13-H6764)</f>
        <v>39.28055556</v>
      </c>
      <c r="J6764" s="2"/>
      <c r="K6764" s="2"/>
      <c r="P6764" s="2"/>
    </row>
    <row r="6765">
      <c r="A6765" s="3" t="s">
        <v>8815</v>
      </c>
      <c r="B6765" s="11" t="str">
        <f t="shared" si="1"/>
        <v>20121009</v>
      </c>
      <c r="C6765" s="12">
        <f t="shared" si="2"/>
        <v>41191</v>
      </c>
      <c r="D6765" s="3" t="str">
        <f t="shared" si="3"/>
        <v>19</v>
      </c>
      <c r="E6765" s="13">
        <v>0.0</v>
      </c>
      <c r="F6765" s="14">
        <f>'Costo de tareas'!$B$15</f>
        <v>0.1964027778</v>
      </c>
      <c r="G6765" s="15">
        <f>'Producción diaria'!$T$3*$L$2*$M$2*$N$2*E6765*1000/'Costo de tareas'!$B$14</f>
        <v>0</v>
      </c>
      <c r="H6765" s="16">
        <f>IF(G6765 &gt; 'Costo de tareas'!$B$13, 'Costo de tareas'!$B$13, IF(G6765 &lt; 'Costo de tareas'!$B$13*0.2, 0, 'Costo de tareas'!$B$13- G6765))</f>
        <v>0</v>
      </c>
      <c r="I6765" s="17">
        <f>IF(H6765=0,'Costo de tareas'!$B$13,'Costo de tareas'!$B$13-H6765)</f>
        <v>39.28055556</v>
      </c>
      <c r="J6765" s="2"/>
      <c r="K6765" s="2"/>
      <c r="P6765" s="2"/>
    </row>
    <row r="6766">
      <c r="A6766" s="3" t="s">
        <v>8816</v>
      </c>
      <c r="B6766" s="11" t="str">
        <f t="shared" si="1"/>
        <v>20121009</v>
      </c>
      <c r="C6766" s="12">
        <f t="shared" si="2"/>
        <v>41191</v>
      </c>
      <c r="D6766" s="3" t="str">
        <f t="shared" si="3"/>
        <v>20</v>
      </c>
      <c r="E6766" s="13">
        <v>0.0</v>
      </c>
      <c r="F6766" s="14">
        <f>'Costo de tareas'!$B$15</f>
        <v>0.1964027778</v>
      </c>
      <c r="G6766" s="15">
        <f>'Producción diaria'!$T$3*$L$2*$M$2*$N$2*E6766*1000/'Costo de tareas'!$B$14</f>
        <v>0</v>
      </c>
      <c r="H6766" s="16">
        <f>IF(G6766 &gt; 'Costo de tareas'!$B$13, 'Costo de tareas'!$B$13, IF(G6766 &lt; 'Costo de tareas'!$B$13*0.2, 0, 'Costo de tareas'!$B$13- G6766))</f>
        <v>0</v>
      </c>
      <c r="I6766" s="17">
        <f>IF(H6766=0,'Costo de tareas'!$B$13,'Costo de tareas'!$B$13-H6766)</f>
        <v>39.28055556</v>
      </c>
      <c r="J6766" s="2"/>
      <c r="K6766" s="2"/>
      <c r="P6766" s="2"/>
    </row>
    <row r="6767">
      <c r="A6767" s="3" t="s">
        <v>8817</v>
      </c>
      <c r="B6767" s="11" t="str">
        <f t="shared" si="1"/>
        <v>20121009</v>
      </c>
      <c r="C6767" s="12">
        <f t="shared" si="2"/>
        <v>41191</v>
      </c>
      <c r="D6767" s="3" t="str">
        <f t="shared" si="3"/>
        <v>21</v>
      </c>
      <c r="E6767" s="13">
        <v>0.0</v>
      </c>
      <c r="F6767" s="14">
        <f>'Costo de tareas'!$B$15</f>
        <v>0.1964027778</v>
      </c>
      <c r="G6767" s="15">
        <f>'Producción diaria'!$T$3*$L$2*$M$2*$N$2*E6767*1000/'Costo de tareas'!$B$14</f>
        <v>0</v>
      </c>
      <c r="H6767" s="16">
        <f>IF(G6767 &gt; 'Costo de tareas'!$B$13, 'Costo de tareas'!$B$13, IF(G6767 &lt; 'Costo de tareas'!$B$13*0.2, 0, 'Costo de tareas'!$B$13- G6767))</f>
        <v>0</v>
      </c>
      <c r="I6767" s="17">
        <f>IF(H6767=0,'Costo de tareas'!$B$13,'Costo de tareas'!$B$13-H6767)</f>
        <v>39.28055556</v>
      </c>
      <c r="J6767" s="2"/>
      <c r="K6767" s="2"/>
      <c r="P6767" s="2"/>
    </row>
    <row r="6768">
      <c r="A6768" s="3" t="s">
        <v>8818</v>
      </c>
      <c r="B6768" s="11" t="str">
        <f t="shared" si="1"/>
        <v>20121009</v>
      </c>
      <c r="C6768" s="12">
        <f t="shared" si="2"/>
        <v>41191</v>
      </c>
      <c r="D6768" s="3" t="str">
        <f t="shared" si="3"/>
        <v>22</v>
      </c>
      <c r="E6768" s="13">
        <v>0.0</v>
      </c>
      <c r="F6768" s="14">
        <f>'Costo de tareas'!$B$15</f>
        <v>0.1964027778</v>
      </c>
      <c r="G6768" s="15">
        <f>'Producción diaria'!$T$3*$L$2*$M$2*$N$2*E6768*1000/'Costo de tareas'!$B$14</f>
        <v>0</v>
      </c>
      <c r="H6768" s="16">
        <f>IF(G6768 &gt; 'Costo de tareas'!$B$13, 'Costo de tareas'!$B$13, IF(G6768 &lt; 'Costo de tareas'!$B$13*0.2, 0, 'Costo de tareas'!$B$13- G6768))</f>
        <v>0</v>
      </c>
      <c r="I6768" s="17">
        <f>IF(H6768=0,'Costo de tareas'!$B$13,'Costo de tareas'!$B$13-H6768)</f>
        <v>39.28055556</v>
      </c>
      <c r="J6768" s="2"/>
      <c r="K6768" s="2"/>
      <c r="P6768" s="2"/>
    </row>
    <row r="6769">
      <c r="A6769" s="3" t="s">
        <v>8819</v>
      </c>
      <c r="B6769" s="11" t="str">
        <f t="shared" si="1"/>
        <v>20121009</v>
      </c>
      <c r="C6769" s="12">
        <f t="shared" si="2"/>
        <v>41191</v>
      </c>
      <c r="D6769" s="3" t="str">
        <f t="shared" si="3"/>
        <v>23</v>
      </c>
      <c r="E6769" s="13">
        <v>0.0</v>
      </c>
      <c r="F6769" s="14">
        <f>'Costo de tareas'!$B$15</f>
        <v>0.1964027778</v>
      </c>
      <c r="G6769" s="15">
        <f>'Producción diaria'!$T$3*$L$2*$M$2*$N$2*E6769*1000/'Costo de tareas'!$B$14</f>
        <v>0</v>
      </c>
      <c r="H6769" s="16">
        <f>IF(G6769 &gt; 'Costo de tareas'!$B$13, 'Costo de tareas'!$B$13, IF(G6769 &lt; 'Costo de tareas'!$B$13*0.2, 0, 'Costo de tareas'!$B$13- G6769))</f>
        <v>0</v>
      </c>
      <c r="I6769" s="17">
        <f>IF(H6769=0,'Costo de tareas'!$B$13,'Costo de tareas'!$B$13-H6769)</f>
        <v>39.28055556</v>
      </c>
      <c r="J6769" s="2"/>
      <c r="K6769" s="2"/>
      <c r="P6769" s="2"/>
    </row>
    <row r="6770">
      <c r="A6770" s="3" t="s">
        <v>8820</v>
      </c>
      <c r="B6770" s="11" t="str">
        <f t="shared" si="1"/>
        <v>20121010</v>
      </c>
      <c r="C6770" s="12">
        <f t="shared" si="2"/>
        <v>41192</v>
      </c>
      <c r="D6770" s="3" t="str">
        <f t="shared" si="3"/>
        <v>00</v>
      </c>
      <c r="E6770" s="13">
        <v>0.0</v>
      </c>
      <c r="F6770" s="14">
        <f>'Costo de tareas'!$B$15</f>
        <v>0.1964027778</v>
      </c>
      <c r="G6770" s="15">
        <f>'Producción diaria'!$T$3*$L$2*$M$2*$N$2*E6770*1000/'Costo de tareas'!$B$14</f>
        <v>0</v>
      </c>
      <c r="H6770" s="16">
        <f>IF(G6770 &gt; 'Costo de tareas'!$B$13, 'Costo de tareas'!$B$13, IF(G6770 &lt; 'Costo de tareas'!$B$13*0.2, 0, 'Costo de tareas'!$B$13- G6770))</f>
        <v>0</v>
      </c>
      <c r="I6770" s="17">
        <f>IF(H6770=0,'Costo de tareas'!$B$13,'Costo de tareas'!$B$13-H6770)</f>
        <v>39.28055556</v>
      </c>
      <c r="J6770" s="2"/>
      <c r="K6770" s="2"/>
      <c r="P6770" s="2"/>
    </row>
    <row r="6771">
      <c r="A6771" s="3" t="s">
        <v>8822</v>
      </c>
      <c r="B6771" s="11" t="str">
        <f t="shared" si="1"/>
        <v>20121010</v>
      </c>
      <c r="C6771" s="12">
        <f t="shared" si="2"/>
        <v>41192</v>
      </c>
      <c r="D6771" s="3" t="str">
        <f t="shared" si="3"/>
        <v>01</v>
      </c>
      <c r="E6771" s="13">
        <v>0.0</v>
      </c>
      <c r="F6771" s="14">
        <f>'Costo de tareas'!$B$15</f>
        <v>0.1964027778</v>
      </c>
      <c r="G6771" s="15">
        <f>'Producción diaria'!$T$3*$L$2*$M$2*$N$2*E6771*1000/'Costo de tareas'!$B$14</f>
        <v>0</v>
      </c>
      <c r="H6771" s="16">
        <f>IF(G6771 &gt; 'Costo de tareas'!$B$13, 'Costo de tareas'!$B$13, IF(G6771 &lt; 'Costo de tareas'!$B$13*0.2, 0, 'Costo de tareas'!$B$13- G6771))</f>
        <v>0</v>
      </c>
      <c r="I6771" s="17">
        <f>IF(H6771=0,'Costo de tareas'!$B$13,'Costo de tareas'!$B$13-H6771)</f>
        <v>39.28055556</v>
      </c>
      <c r="J6771" s="2"/>
      <c r="K6771" s="2"/>
      <c r="P6771" s="2"/>
    </row>
    <row r="6772">
      <c r="A6772" s="3" t="s">
        <v>8824</v>
      </c>
      <c r="B6772" s="11" t="str">
        <f t="shared" si="1"/>
        <v>20121010</v>
      </c>
      <c r="C6772" s="12">
        <f t="shared" si="2"/>
        <v>41192</v>
      </c>
      <c r="D6772" s="3" t="str">
        <f t="shared" si="3"/>
        <v>02</v>
      </c>
      <c r="E6772" s="13">
        <v>0.0</v>
      </c>
      <c r="F6772" s="14">
        <f>'Costo de tareas'!$B$15</f>
        <v>0.1964027778</v>
      </c>
      <c r="G6772" s="15">
        <f>'Producción diaria'!$T$3*$L$2*$M$2*$N$2*E6772*1000/'Costo de tareas'!$B$14</f>
        <v>0</v>
      </c>
      <c r="H6772" s="16">
        <f>IF(G6772 &gt; 'Costo de tareas'!$B$13, 'Costo de tareas'!$B$13, IF(G6772 &lt; 'Costo de tareas'!$B$13*0.2, 0, 'Costo de tareas'!$B$13- G6772))</f>
        <v>0</v>
      </c>
      <c r="I6772" s="17">
        <f>IF(H6772=0,'Costo de tareas'!$B$13,'Costo de tareas'!$B$13-H6772)</f>
        <v>39.28055556</v>
      </c>
      <c r="J6772" s="2"/>
      <c r="K6772" s="2"/>
      <c r="P6772" s="2"/>
    </row>
    <row r="6773">
      <c r="A6773" s="3" t="s">
        <v>8825</v>
      </c>
      <c r="B6773" s="11" t="str">
        <f t="shared" si="1"/>
        <v>20121010</v>
      </c>
      <c r="C6773" s="12">
        <f t="shared" si="2"/>
        <v>41192</v>
      </c>
      <c r="D6773" s="3" t="str">
        <f t="shared" si="3"/>
        <v>03</v>
      </c>
      <c r="E6773" s="13">
        <v>0.0</v>
      </c>
      <c r="F6773" s="14">
        <f>'Costo de tareas'!$B$15</f>
        <v>0.1964027778</v>
      </c>
      <c r="G6773" s="15">
        <f>'Producción diaria'!$T$3*$L$2*$M$2*$N$2*E6773*1000/'Costo de tareas'!$B$14</f>
        <v>0</v>
      </c>
      <c r="H6773" s="16">
        <f>IF(G6773 &gt; 'Costo de tareas'!$B$13, 'Costo de tareas'!$B$13, IF(G6773 &lt; 'Costo de tareas'!$B$13*0.2, 0, 'Costo de tareas'!$B$13- G6773))</f>
        <v>0</v>
      </c>
      <c r="I6773" s="17">
        <f>IF(H6773=0,'Costo de tareas'!$B$13,'Costo de tareas'!$B$13-H6773)</f>
        <v>39.28055556</v>
      </c>
      <c r="J6773" s="2"/>
      <c r="K6773" s="2"/>
      <c r="P6773" s="2"/>
    </row>
    <row r="6774">
      <c r="A6774" s="3" t="s">
        <v>8827</v>
      </c>
      <c r="B6774" s="11" t="str">
        <f t="shared" si="1"/>
        <v>20121010</v>
      </c>
      <c r="C6774" s="12">
        <f t="shared" si="2"/>
        <v>41192</v>
      </c>
      <c r="D6774" s="3" t="str">
        <f t="shared" si="3"/>
        <v>04</v>
      </c>
      <c r="E6774" s="13">
        <v>0.0</v>
      </c>
      <c r="F6774" s="14">
        <f>'Costo de tareas'!$B$15</f>
        <v>0.1964027778</v>
      </c>
      <c r="G6774" s="15">
        <f>'Producción diaria'!$T$3*$L$2*$M$2*$N$2*E6774*1000/'Costo de tareas'!$B$14</f>
        <v>0</v>
      </c>
      <c r="H6774" s="16">
        <f>IF(G6774 &gt; 'Costo de tareas'!$B$13, 'Costo de tareas'!$B$13, IF(G6774 &lt; 'Costo de tareas'!$B$13*0.2, 0, 'Costo de tareas'!$B$13- G6774))</f>
        <v>0</v>
      </c>
      <c r="I6774" s="17">
        <f>IF(H6774=0,'Costo de tareas'!$B$13,'Costo de tareas'!$B$13-H6774)</f>
        <v>39.28055556</v>
      </c>
      <c r="J6774" s="2"/>
      <c r="K6774" s="2"/>
      <c r="P6774" s="2"/>
    </row>
    <row r="6775">
      <c r="A6775" s="3" t="s">
        <v>8829</v>
      </c>
      <c r="B6775" s="11" t="str">
        <f t="shared" si="1"/>
        <v>20121010</v>
      </c>
      <c r="C6775" s="12">
        <f t="shared" si="2"/>
        <v>41192</v>
      </c>
      <c r="D6775" s="3" t="str">
        <f t="shared" si="3"/>
        <v>05</v>
      </c>
      <c r="E6775" s="13">
        <v>0.0</v>
      </c>
      <c r="F6775" s="14">
        <f>'Costo de tareas'!$B$15</f>
        <v>0.1964027778</v>
      </c>
      <c r="G6775" s="15">
        <f>'Producción diaria'!$T$3*$L$2*$M$2*$N$2*E6775*1000/'Costo de tareas'!$B$14</f>
        <v>0</v>
      </c>
      <c r="H6775" s="16">
        <f>IF(G6775 &gt; 'Costo de tareas'!$B$13, 'Costo de tareas'!$B$13, IF(G6775 &lt; 'Costo de tareas'!$B$13*0.2, 0, 'Costo de tareas'!$B$13- G6775))</f>
        <v>0</v>
      </c>
      <c r="I6775" s="17">
        <f>IF(H6775=0,'Costo de tareas'!$B$13,'Costo de tareas'!$B$13-H6775)</f>
        <v>39.28055556</v>
      </c>
      <c r="J6775" s="2"/>
      <c r="K6775" s="2"/>
      <c r="P6775" s="2"/>
    </row>
    <row r="6776">
      <c r="A6776" s="3" t="s">
        <v>8831</v>
      </c>
      <c r="B6776" s="11" t="str">
        <f t="shared" si="1"/>
        <v>20121010</v>
      </c>
      <c r="C6776" s="12">
        <f t="shared" si="2"/>
        <v>41192</v>
      </c>
      <c r="D6776" s="3" t="str">
        <f t="shared" si="3"/>
        <v>06</v>
      </c>
      <c r="E6776" s="13">
        <v>0.0</v>
      </c>
      <c r="F6776" s="14">
        <f>'Costo de tareas'!$B$15</f>
        <v>0.1964027778</v>
      </c>
      <c r="G6776" s="15">
        <f>'Producción diaria'!$T$3*$L$2*$M$2*$N$2*E6776*1000/'Costo de tareas'!$B$14</f>
        <v>0</v>
      </c>
      <c r="H6776" s="16">
        <f>IF(G6776 &gt; 'Costo de tareas'!$B$13, 'Costo de tareas'!$B$13, IF(G6776 &lt; 'Costo de tareas'!$B$13*0.2, 0, 'Costo de tareas'!$B$13- G6776))</f>
        <v>0</v>
      </c>
      <c r="I6776" s="17">
        <f>IF(H6776=0,'Costo de tareas'!$B$13,'Costo de tareas'!$B$13-H6776)</f>
        <v>39.28055556</v>
      </c>
      <c r="J6776" s="2"/>
      <c r="K6776" s="2"/>
      <c r="P6776" s="2"/>
    </row>
    <row r="6777">
      <c r="A6777" s="3" t="s">
        <v>8833</v>
      </c>
      <c r="B6777" s="11" t="str">
        <f t="shared" si="1"/>
        <v>20121010</v>
      </c>
      <c r="C6777" s="12">
        <f t="shared" si="2"/>
        <v>41192</v>
      </c>
      <c r="D6777" s="3" t="str">
        <f t="shared" si="3"/>
        <v>07</v>
      </c>
      <c r="E6777" s="13">
        <v>81.0</v>
      </c>
      <c r="F6777" s="14">
        <f>'Costo de tareas'!$B$15</f>
        <v>0.1964027778</v>
      </c>
      <c r="G6777" s="15">
        <f>'Producción diaria'!$T$3*$L$2*$M$2*$N$2*E6777*1000/'Costo de tareas'!$B$14</f>
        <v>121.7885167</v>
      </c>
      <c r="H6777" s="16">
        <f>IF(G6777 &gt; 'Costo de tareas'!$B$13, 'Costo de tareas'!$B$13, IF(G6777 &lt; 'Costo de tareas'!$B$13*0.2, 0, 'Costo de tareas'!$B$13- G6777))</f>
        <v>39.28055556</v>
      </c>
      <c r="I6777" s="17">
        <f>IF(H6777=0,'Costo de tareas'!$B$13,'Costo de tareas'!$B$13-H6777)</f>
        <v>0</v>
      </c>
      <c r="J6777" s="2"/>
      <c r="K6777" s="2"/>
      <c r="P6777" s="2"/>
    </row>
    <row r="6778">
      <c r="A6778" s="3" t="s">
        <v>8835</v>
      </c>
      <c r="B6778" s="11" t="str">
        <f t="shared" si="1"/>
        <v>20121010</v>
      </c>
      <c r="C6778" s="12">
        <f t="shared" si="2"/>
        <v>41192</v>
      </c>
      <c r="D6778" s="3" t="str">
        <f t="shared" si="3"/>
        <v>08</v>
      </c>
      <c r="E6778" s="13">
        <v>267.0</v>
      </c>
      <c r="F6778" s="14">
        <f>'Costo de tareas'!$B$15</f>
        <v>0.1964027778</v>
      </c>
      <c r="G6778" s="15">
        <f>'Producción diaria'!$T$3*$L$2*$M$2*$N$2*E6778*1000/'Costo de tareas'!$B$14</f>
        <v>401.4510367</v>
      </c>
      <c r="H6778" s="16">
        <f>IF(G6778 &gt; 'Costo de tareas'!$B$13, 'Costo de tareas'!$B$13, IF(G6778 &lt; 'Costo de tareas'!$B$13*0.2, 0, 'Costo de tareas'!$B$13- G6778))</f>
        <v>39.28055556</v>
      </c>
      <c r="I6778" s="17">
        <f>IF(H6778=0,'Costo de tareas'!$B$13,'Costo de tareas'!$B$13-H6778)</f>
        <v>0</v>
      </c>
      <c r="J6778" s="2"/>
      <c r="K6778" s="2"/>
      <c r="P6778" s="2"/>
    </row>
    <row r="6779">
      <c r="A6779" s="3" t="s">
        <v>8837</v>
      </c>
      <c r="B6779" s="11" t="str">
        <f t="shared" si="1"/>
        <v>20121010</v>
      </c>
      <c r="C6779" s="12">
        <f t="shared" si="2"/>
        <v>41192</v>
      </c>
      <c r="D6779" s="3" t="str">
        <f t="shared" si="3"/>
        <v>09</v>
      </c>
      <c r="E6779" s="13">
        <v>449.0</v>
      </c>
      <c r="F6779" s="14">
        <f>'Costo de tareas'!$B$15</f>
        <v>0.1964027778</v>
      </c>
      <c r="G6779" s="15">
        <f>'Producción diaria'!$T$3*$L$2*$M$2*$N$2*E6779*1000/'Costo de tareas'!$B$14</f>
        <v>675.0993089</v>
      </c>
      <c r="H6779" s="16">
        <f>IF(G6779 &gt; 'Costo de tareas'!$B$13, 'Costo de tareas'!$B$13, IF(G6779 &lt; 'Costo de tareas'!$B$13*0.2, 0, 'Costo de tareas'!$B$13- G6779))</f>
        <v>39.28055556</v>
      </c>
      <c r="I6779" s="17">
        <f>IF(H6779=0,'Costo de tareas'!$B$13,'Costo de tareas'!$B$13-H6779)</f>
        <v>0</v>
      </c>
      <c r="J6779" s="2"/>
      <c r="K6779" s="2"/>
      <c r="P6779" s="2"/>
    </row>
    <row r="6780">
      <c r="A6780" s="3" t="s">
        <v>8839</v>
      </c>
      <c r="B6780" s="11" t="str">
        <f t="shared" si="1"/>
        <v>20121010</v>
      </c>
      <c r="C6780" s="12">
        <f t="shared" si="2"/>
        <v>41192</v>
      </c>
      <c r="D6780" s="3" t="str">
        <f t="shared" si="3"/>
        <v>10</v>
      </c>
      <c r="E6780" s="13">
        <v>583.0</v>
      </c>
      <c r="F6780" s="14">
        <f>'Costo de tareas'!$B$15</f>
        <v>0.1964027778</v>
      </c>
      <c r="G6780" s="15">
        <f>'Producción diaria'!$T$3*$L$2*$M$2*$N$2*E6780*1000/'Costo de tareas'!$B$14</f>
        <v>876.5766082</v>
      </c>
      <c r="H6780" s="16">
        <f>IF(G6780 &gt; 'Costo de tareas'!$B$13, 'Costo de tareas'!$B$13, IF(G6780 &lt; 'Costo de tareas'!$B$13*0.2, 0, 'Costo de tareas'!$B$13- G6780))</f>
        <v>39.28055556</v>
      </c>
      <c r="I6780" s="17">
        <f>IF(H6780=0,'Costo de tareas'!$B$13,'Costo de tareas'!$B$13-H6780)</f>
        <v>0</v>
      </c>
      <c r="J6780" s="2"/>
      <c r="K6780" s="2"/>
      <c r="P6780" s="2"/>
    </row>
    <row r="6781">
      <c r="A6781" s="3" t="s">
        <v>8841</v>
      </c>
      <c r="B6781" s="11" t="str">
        <f t="shared" si="1"/>
        <v>20121010</v>
      </c>
      <c r="C6781" s="12">
        <f t="shared" si="2"/>
        <v>41192</v>
      </c>
      <c r="D6781" s="3" t="str">
        <f t="shared" si="3"/>
        <v>11</v>
      </c>
      <c r="E6781" s="13">
        <v>659.0</v>
      </c>
      <c r="F6781" s="14">
        <f>'Costo de tareas'!$B$15</f>
        <v>0.1964027778</v>
      </c>
      <c r="G6781" s="15">
        <f>'Producción diaria'!$T$3*$L$2*$M$2*$N$2*E6781*1000/'Costo de tareas'!$B$14</f>
        <v>990.8473153</v>
      </c>
      <c r="H6781" s="16">
        <f>IF(G6781 &gt; 'Costo de tareas'!$B$13, 'Costo de tareas'!$B$13, IF(G6781 &lt; 'Costo de tareas'!$B$13*0.2, 0, 'Costo de tareas'!$B$13- G6781))</f>
        <v>39.28055556</v>
      </c>
      <c r="I6781" s="17">
        <f>IF(H6781=0,'Costo de tareas'!$B$13,'Costo de tareas'!$B$13-H6781)</f>
        <v>0</v>
      </c>
      <c r="J6781" s="2"/>
      <c r="K6781" s="2"/>
      <c r="P6781" s="2"/>
    </row>
    <row r="6782">
      <c r="A6782" s="3" t="s">
        <v>8842</v>
      </c>
      <c r="B6782" s="11" t="str">
        <f t="shared" si="1"/>
        <v>20121010</v>
      </c>
      <c r="C6782" s="12">
        <f t="shared" si="2"/>
        <v>41192</v>
      </c>
      <c r="D6782" s="3" t="str">
        <f t="shared" si="3"/>
        <v>12</v>
      </c>
      <c r="E6782" s="13">
        <v>713.0</v>
      </c>
      <c r="F6782" s="14">
        <f>'Costo de tareas'!$B$15</f>
        <v>0.1964027778</v>
      </c>
      <c r="G6782" s="15">
        <f>'Producción diaria'!$T$3*$L$2*$M$2*$N$2*E6782*1000/'Costo de tareas'!$B$14</f>
        <v>1072.03966</v>
      </c>
      <c r="H6782" s="16">
        <f>IF(G6782 &gt; 'Costo de tareas'!$B$13, 'Costo de tareas'!$B$13, IF(G6782 &lt; 'Costo de tareas'!$B$13*0.2, 0, 'Costo de tareas'!$B$13- G6782))</f>
        <v>39.28055556</v>
      </c>
      <c r="I6782" s="17">
        <f>IF(H6782=0,'Costo de tareas'!$B$13,'Costo de tareas'!$B$13-H6782)</f>
        <v>0</v>
      </c>
      <c r="J6782" s="2"/>
      <c r="K6782" s="2"/>
      <c r="P6782" s="2"/>
    </row>
    <row r="6783">
      <c r="A6783" s="3" t="s">
        <v>8843</v>
      </c>
      <c r="B6783" s="11" t="str">
        <f t="shared" si="1"/>
        <v>20121010</v>
      </c>
      <c r="C6783" s="12">
        <f t="shared" si="2"/>
        <v>41192</v>
      </c>
      <c r="D6783" s="3" t="str">
        <f t="shared" si="3"/>
        <v>13</v>
      </c>
      <c r="E6783" s="13">
        <v>676.0</v>
      </c>
      <c r="F6783" s="14">
        <f>'Costo de tareas'!$B$15</f>
        <v>0.1964027778</v>
      </c>
      <c r="G6783" s="15">
        <f>'Producción diaria'!$T$3*$L$2*$M$2*$N$2*E6783*1000/'Costo de tareas'!$B$14</f>
        <v>1016.407868</v>
      </c>
      <c r="H6783" s="16">
        <f>IF(G6783 &gt; 'Costo de tareas'!$B$13, 'Costo de tareas'!$B$13, IF(G6783 &lt; 'Costo de tareas'!$B$13*0.2, 0, 'Costo de tareas'!$B$13- G6783))</f>
        <v>39.28055556</v>
      </c>
      <c r="I6783" s="17">
        <f>IF(H6783=0,'Costo de tareas'!$B$13,'Costo de tareas'!$B$13-H6783)</f>
        <v>0</v>
      </c>
      <c r="J6783" s="2"/>
      <c r="K6783" s="2"/>
      <c r="P6783" s="2"/>
    </row>
    <row r="6784">
      <c r="A6784" s="3" t="s">
        <v>8844</v>
      </c>
      <c r="B6784" s="11" t="str">
        <f t="shared" si="1"/>
        <v>20121010</v>
      </c>
      <c r="C6784" s="12">
        <f t="shared" si="2"/>
        <v>41192</v>
      </c>
      <c r="D6784" s="3" t="str">
        <f t="shared" si="3"/>
        <v>14</v>
      </c>
      <c r="E6784" s="13">
        <v>518.0</v>
      </c>
      <c r="F6784" s="14">
        <f>'Costo de tareas'!$B$15</f>
        <v>0.1964027778</v>
      </c>
      <c r="G6784" s="15">
        <f>'Producción diaria'!$T$3*$L$2*$M$2*$N$2*E6784*1000/'Costo de tareas'!$B$14</f>
        <v>778.8450824</v>
      </c>
      <c r="H6784" s="16">
        <f>IF(G6784 &gt; 'Costo de tareas'!$B$13, 'Costo de tareas'!$B$13, IF(G6784 &lt; 'Costo de tareas'!$B$13*0.2, 0, 'Costo de tareas'!$B$13- G6784))</f>
        <v>39.28055556</v>
      </c>
      <c r="I6784" s="17">
        <f>IF(H6784=0,'Costo de tareas'!$B$13,'Costo de tareas'!$B$13-H6784)</f>
        <v>0</v>
      </c>
      <c r="J6784" s="2"/>
      <c r="K6784" s="2"/>
      <c r="P6784" s="2"/>
    </row>
    <row r="6785">
      <c r="A6785" s="3" t="s">
        <v>8845</v>
      </c>
      <c r="B6785" s="11" t="str">
        <f t="shared" si="1"/>
        <v>20121010</v>
      </c>
      <c r="C6785" s="12">
        <f t="shared" si="2"/>
        <v>41192</v>
      </c>
      <c r="D6785" s="3" t="str">
        <f t="shared" si="3"/>
        <v>15</v>
      </c>
      <c r="E6785" s="13">
        <v>366.0</v>
      </c>
      <c r="F6785" s="14">
        <f>'Costo de tareas'!$B$15</f>
        <v>0.1964027778</v>
      </c>
      <c r="G6785" s="15">
        <f>'Producción diaria'!$T$3*$L$2*$M$2*$N$2*E6785*1000/'Costo de tareas'!$B$14</f>
        <v>550.3036683</v>
      </c>
      <c r="H6785" s="16">
        <f>IF(G6785 &gt; 'Costo de tareas'!$B$13, 'Costo de tareas'!$B$13, IF(G6785 &lt; 'Costo de tareas'!$B$13*0.2, 0, 'Costo de tareas'!$B$13- G6785))</f>
        <v>39.28055556</v>
      </c>
      <c r="I6785" s="17">
        <f>IF(H6785=0,'Costo de tareas'!$B$13,'Costo de tareas'!$B$13-H6785)</f>
        <v>0</v>
      </c>
      <c r="J6785" s="2"/>
      <c r="K6785" s="2"/>
      <c r="P6785" s="2"/>
    </row>
    <row r="6786">
      <c r="A6786" s="3" t="s">
        <v>8846</v>
      </c>
      <c r="B6786" s="11" t="str">
        <f t="shared" si="1"/>
        <v>20121010</v>
      </c>
      <c r="C6786" s="12">
        <f t="shared" si="2"/>
        <v>41192</v>
      </c>
      <c r="D6786" s="3" t="str">
        <f t="shared" si="3"/>
        <v>16</v>
      </c>
      <c r="E6786" s="13">
        <v>241.0</v>
      </c>
      <c r="F6786" s="14">
        <f>'Costo de tareas'!$B$15</f>
        <v>0.1964027778</v>
      </c>
      <c r="G6786" s="15">
        <f>'Producción diaria'!$T$3*$L$2*$M$2*$N$2*E6786*1000/'Costo de tareas'!$B$14</f>
        <v>362.3584264</v>
      </c>
      <c r="H6786" s="16">
        <f>IF(G6786 &gt; 'Costo de tareas'!$B$13, 'Costo de tareas'!$B$13, IF(G6786 &lt; 'Costo de tareas'!$B$13*0.2, 0, 'Costo de tareas'!$B$13- G6786))</f>
        <v>39.28055556</v>
      </c>
      <c r="I6786" s="17">
        <f>IF(H6786=0,'Costo de tareas'!$B$13,'Costo de tareas'!$B$13-H6786)</f>
        <v>0</v>
      </c>
      <c r="J6786" s="2"/>
      <c r="K6786" s="2"/>
      <c r="P6786" s="2"/>
    </row>
    <row r="6787">
      <c r="A6787" s="3" t="s">
        <v>8847</v>
      </c>
      <c r="B6787" s="11" t="str">
        <f t="shared" si="1"/>
        <v>20121010</v>
      </c>
      <c r="C6787" s="12">
        <f t="shared" si="2"/>
        <v>41192</v>
      </c>
      <c r="D6787" s="3" t="str">
        <f t="shared" si="3"/>
        <v>17</v>
      </c>
      <c r="E6787" s="13">
        <v>48.0</v>
      </c>
      <c r="F6787" s="14">
        <f>'Costo de tareas'!$B$15</f>
        <v>0.1964027778</v>
      </c>
      <c r="G6787" s="15">
        <f>'Producción diaria'!$T$3*$L$2*$M$2*$N$2*E6787*1000/'Costo de tareas'!$B$14</f>
        <v>72.17097289</v>
      </c>
      <c r="H6787" s="16">
        <f>IF(G6787 &gt; 'Costo de tareas'!$B$13, 'Costo de tareas'!$B$13, IF(G6787 &lt; 'Costo de tareas'!$B$13*0.2, 0, 'Costo de tareas'!$B$13- G6787))</f>
        <v>39.28055556</v>
      </c>
      <c r="I6787" s="17">
        <f>IF(H6787=0,'Costo de tareas'!$B$13,'Costo de tareas'!$B$13-H6787)</f>
        <v>0</v>
      </c>
      <c r="J6787" s="2"/>
      <c r="K6787" s="2"/>
      <c r="P6787" s="2"/>
    </row>
    <row r="6788">
      <c r="A6788" s="3" t="s">
        <v>8848</v>
      </c>
      <c r="B6788" s="11" t="str">
        <f t="shared" si="1"/>
        <v>20121010</v>
      </c>
      <c r="C6788" s="12">
        <f t="shared" si="2"/>
        <v>41192</v>
      </c>
      <c r="D6788" s="3" t="str">
        <f t="shared" si="3"/>
        <v>18</v>
      </c>
      <c r="E6788" s="13">
        <v>0.0</v>
      </c>
      <c r="F6788" s="14">
        <f>'Costo de tareas'!$B$15</f>
        <v>0.1964027778</v>
      </c>
      <c r="G6788" s="15">
        <f>'Producción diaria'!$T$3*$L$2*$M$2*$N$2*E6788*1000/'Costo de tareas'!$B$14</f>
        <v>0</v>
      </c>
      <c r="H6788" s="16">
        <f>IF(G6788 &gt; 'Costo de tareas'!$B$13, 'Costo de tareas'!$B$13, IF(G6788 &lt; 'Costo de tareas'!$B$13*0.2, 0, 'Costo de tareas'!$B$13- G6788))</f>
        <v>0</v>
      </c>
      <c r="I6788" s="17">
        <f>IF(H6788=0,'Costo de tareas'!$B$13,'Costo de tareas'!$B$13-H6788)</f>
        <v>39.28055556</v>
      </c>
      <c r="J6788" s="2"/>
      <c r="K6788" s="2"/>
      <c r="P6788" s="2"/>
    </row>
    <row r="6789">
      <c r="A6789" s="3" t="s">
        <v>8849</v>
      </c>
      <c r="B6789" s="11" t="str">
        <f t="shared" si="1"/>
        <v>20121010</v>
      </c>
      <c r="C6789" s="12">
        <f t="shared" si="2"/>
        <v>41192</v>
      </c>
      <c r="D6789" s="3" t="str">
        <f t="shared" si="3"/>
        <v>19</v>
      </c>
      <c r="E6789" s="13">
        <v>0.0</v>
      </c>
      <c r="F6789" s="14">
        <f>'Costo de tareas'!$B$15</f>
        <v>0.1964027778</v>
      </c>
      <c r="G6789" s="15">
        <f>'Producción diaria'!$T$3*$L$2*$M$2*$N$2*E6789*1000/'Costo de tareas'!$B$14</f>
        <v>0</v>
      </c>
      <c r="H6789" s="16">
        <f>IF(G6789 &gt; 'Costo de tareas'!$B$13, 'Costo de tareas'!$B$13, IF(G6789 &lt; 'Costo de tareas'!$B$13*0.2, 0, 'Costo de tareas'!$B$13- G6789))</f>
        <v>0</v>
      </c>
      <c r="I6789" s="17">
        <f>IF(H6789=0,'Costo de tareas'!$B$13,'Costo de tareas'!$B$13-H6789)</f>
        <v>39.28055556</v>
      </c>
      <c r="J6789" s="2"/>
      <c r="K6789" s="2"/>
      <c r="P6789" s="2"/>
    </row>
    <row r="6790">
      <c r="A6790" s="3" t="s">
        <v>8850</v>
      </c>
      <c r="B6790" s="11" t="str">
        <f t="shared" si="1"/>
        <v>20121010</v>
      </c>
      <c r="C6790" s="12">
        <f t="shared" si="2"/>
        <v>41192</v>
      </c>
      <c r="D6790" s="3" t="str">
        <f t="shared" si="3"/>
        <v>20</v>
      </c>
      <c r="E6790" s="13">
        <v>0.0</v>
      </c>
      <c r="F6790" s="14">
        <f>'Costo de tareas'!$B$15</f>
        <v>0.1964027778</v>
      </c>
      <c r="G6790" s="15">
        <f>'Producción diaria'!$T$3*$L$2*$M$2*$N$2*E6790*1000/'Costo de tareas'!$B$14</f>
        <v>0</v>
      </c>
      <c r="H6790" s="16">
        <f>IF(G6790 &gt; 'Costo de tareas'!$B$13, 'Costo de tareas'!$B$13, IF(G6790 &lt; 'Costo de tareas'!$B$13*0.2, 0, 'Costo de tareas'!$B$13- G6790))</f>
        <v>0</v>
      </c>
      <c r="I6790" s="17">
        <f>IF(H6790=0,'Costo de tareas'!$B$13,'Costo de tareas'!$B$13-H6790)</f>
        <v>39.28055556</v>
      </c>
      <c r="J6790" s="2"/>
      <c r="K6790" s="2"/>
      <c r="P6790" s="2"/>
    </row>
    <row r="6791">
      <c r="A6791" s="3" t="s">
        <v>8851</v>
      </c>
      <c r="B6791" s="11" t="str">
        <f t="shared" si="1"/>
        <v>20121010</v>
      </c>
      <c r="C6791" s="12">
        <f t="shared" si="2"/>
        <v>41192</v>
      </c>
      <c r="D6791" s="3" t="str">
        <f t="shared" si="3"/>
        <v>21</v>
      </c>
      <c r="E6791" s="13">
        <v>0.0</v>
      </c>
      <c r="F6791" s="14">
        <f>'Costo de tareas'!$B$15</f>
        <v>0.1964027778</v>
      </c>
      <c r="G6791" s="15">
        <f>'Producción diaria'!$T$3*$L$2*$M$2*$N$2*E6791*1000/'Costo de tareas'!$B$14</f>
        <v>0</v>
      </c>
      <c r="H6791" s="16">
        <f>IF(G6791 &gt; 'Costo de tareas'!$B$13, 'Costo de tareas'!$B$13, IF(G6791 &lt; 'Costo de tareas'!$B$13*0.2, 0, 'Costo de tareas'!$B$13- G6791))</f>
        <v>0</v>
      </c>
      <c r="I6791" s="17">
        <f>IF(H6791=0,'Costo de tareas'!$B$13,'Costo de tareas'!$B$13-H6791)</f>
        <v>39.28055556</v>
      </c>
      <c r="J6791" s="2"/>
      <c r="K6791" s="2"/>
      <c r="P6791" s="2"/>
    </row>
    <row r="6792">
      <c r="A6792" s="3" t="s">
        <v>8853</v>
      </c>
      <c r="B6792" s="11" t="str">
        <f t="shared" si="1"/>
        <v>20121010</v>
      </c>
      <c r="C6792" s="12">
        <f t="shared" si="2"/>
        <v>41192</v>
      </c>
      <c r="D6792" s="3" t="str">
        <f t="shared" si="3"/>
        <v>22</v>
      </c>
      <c r="E6792" s="13">
        <v>0.0</v>
      </c>
      <c r="F6792" s="14">
        <f>'Costo de tareas'!$B$15</f>
        <v>0.1964027778</v>
      </c>
      <c r="G6792" s="15">
        <f>'Producción diaria'!$T$3*$L$2*$M$2*$N$2*E6792*1000/'Costo de tareas'!$B$14</f>
        <v>0</v>
      </c>
      <c r="H6792" s="16">
        <f>IF(G6792 &gt; 'Costo de tareas'!$B$13, 'Costo de tareas'!$B$13, IF(G6792 &lt; 'Costo de tareas'!$B$13*0.2, 0, 'Costo de tareas'!$B$13- G6792))</f>
        <v>0</v>
      </c>
      <c r="I6792" s="17">
        <f>IF(H6792=0,'Costo de tareas'!$B$13,'Costo de tareas'!$B$13-H6792)</f>
        <v>39.28055556</v>
      </c>
      <c r="J6792" s="2"/>
      <c r="K6792" s="2"/>
      <c r="P6792" s="2"/>
    </row>
    <row r="6793">
      <c r="A6793" s="3" t="s">
        <v>8854</v>
      </c>
      <c r="B6793" s="11" t="str">
        <f t="shared" si="1"/>
        <v>20121010</v>
      </c>
      <c r="C6793" s="12">
        <f t="shared" si="2"/>
        <v>41192</v>
      </c>
      <c r="D6793" s="3" t="str">
        <f t="shared" si="3"/>
        <v>23</v>
      </c>
      <c r="E6793" s="13">
        <v>0.0</v>
      </c>
      <c r="F6793" s="14">
        <f>'Costo de tareas'!$B$15</f>
        <v>0.1964027778</v>
      </c>
      <c r="G6793" s="15">
        <f>'Producción diaria'!$T$3*$L$2*$M$2*$N$2*E6793*1000/'Costo de tareas'!$B$14</f>
        <v>0</v>
      </c>
      <c r="H6793" s="16">
        <f>IF(G6793 &gt; 'Costo de tareas'!$B$13, 'Costo de tareas'!$B$13, IF(G6793 &lt; 'Costo de tareas'!$B$13*0.2, 0, 'Costo de tareas'!$B$13- G6793))</f>
        <v>0</v>
      </c>
      <c r="I6793" s="17">
        <f>IF(H6793=0,'Costo de tareas'!$B$13,'Costo de tareas'!$B$13-H6793)</f>
        <v>39.28055556</v>
      </c>
      <c r="J6793" s="2"/>
      <c r="K6793" s="2"/>
      <c r="P6793" s="2"/>
    </row>
    <row r="6794">
      <c r="A6794" s="3" t="s">
        <v>8855</v>
      </c>
      <c r="B6794" s="11" t="str">
        <f t="shared" si="1"/>
        <v>20121011</v>
      </c>
      <c r="C6794" s="12">
        <f t="shared" si="2"/>
        <v>41193</v>
      </c>
      <c r="D6794" s="3" t="str">
        <f t="shared" si="3"/>
        <v>00</v>
      </c>
      <c r="E6794" s="13">
        <v>0.0</v>
      </c>
      <c r="F6794" s="14">
        <f>'Costo de tareas'!$B$15</f>
        <v>0.1964027778</v>
      </c>
      <c r="G6794" s="15">
        <f>'Producción diaria'!$T$3*$L$2*$M$2*$N$2*E6794*1000/'Costo de tareas'!$B$14</f>
        <v>0</v>
      </c>
      <c r="H6794" s="16">
        <f>IF(G6794 &gt; 'Costo de tareas'!$B$13, 'Costo de tareas'!$B$13, IF(G6794 &lt; 'Costo de tareas'!$B$13*0.2, 0, 'Costo de tareas'!$B$13- G6794))</f>
        <v>0</v>
      </c>
      <c r="I6794" s="17">
        <f>IF(H6794=0,'Costo de tareas'!$B$13,'Costo de tareas'!$B$13-H6794)</f>
        <v>39.28055556</v>
      </c>
      <c r="J6794" s="2"/>
      <c r="K6794" s="2"/>
      <c r="P6794" s="2"/>
    </row>
    <row r="6795">
      <c r="A6795" s="3" t="s">
        <v>8856</v>
      </c>
      <c r="B6795" s="11" t="str">
        <f t="shared" si="1"/>
        <v>20121011</v>
      </c>
      <c r="C6795" s="12">
        <f t="shared" si="2"/>
        <v>41193</v>
      </c>
      <c r="D6795" s="3" t="str">
        <f t="shared" si="3"/>
        <v>01</v>
      </c>
      <c r="E6795" s="13">
        <v>0.0</v>
      </c>
      <c r="F6795" s="14">
        <f>'Costo de tareas'!$B$15</f>
        <v>0.1964027778</v>
      </c>
      <c r="G6795" s="15">
        <f>'Producción diaria'!$T$3*$L$2*$M$2*$N$2*E6795*1000/'Costo de tareas'!$B$14</f>
        <v>0</v>
      </c>
      <c r="H6795" s="16">
        <f>IF(G6795 &gt; 'Costo de tareas'!$B$13, 'Costo de tareas'!$B$13, IF(G6795 &lt; 'Costo de tareas'!$B$13*0.2, 0, 'Costo de tareas'!$B$13- G6795))</f>
        <v>0</v>
      </c>
      <c r="I6795" s="17">
        <f>IF(H6795=0,'Costo de tareas'!$B$13,'Costo de tareas'!$B$13-H6795)</f>
        <v>39.28055556</v>
      </c>
      <c r="J6795" s="2"/>
      <c r="K6795" s="2"/>
      <c r="P6795" s="2"/>
    </row>
    <row r="6796">
      <c r="A6796" s="3" t="s">
        <v>8857</v>
      </c>
      <c r="B6796" s="11" t="str">
        <f t="shared" si="1"/>
        <v>20121011</v>
      </c>
      <c r="C6796" s="12">
        <f t="shared" si="2"/>
        <v>41193</v>
      </c>
      <c r="D6796" s="3" t="str">
        <f t="shared" si="3"/>
        <v>02</v>
      </c>
      <c r="E6796" s="13">
        <v>0.0</v>
      </c>
      <c r="F6796" s="14">
        <f>'Costo de tareas'!$B$15</f>
        <v>0.1964027778</v>
      </c>
      <c r="G6796" s="15">
        <f>'Producción diaria'!$T$3*$L$2*$M$2*$N$2*E6796*1000/'Costo de tareas'!$B$14</f>
        <v>0</v>
      </c>
      <c r="H6796" s="16">
        <f>IF(G6796 &gt; 'Costo de tareas'!$B$13, 'Costo de tareas'!$B$13, IF(G6796 &lt; 'Costo de tareas'!$B$13*0.2, 0, 'Costo de tareas'!$B$13- G6796))</f>
        <v>0</v>
      </c>
      <c r="I6796" s="17">
        <f>IF(H6796=0,'Costo de tareas'!$B$13,'Costo de tareas'!$B$13-H6796)</f>
        <v>39.28055556</v>
      </c>
      <c r="J6796" s="2"/>
      <c r="K6796" s="2"/>
      <c r="P6796" s="2"/>
    </row>
    <row r="6797">
      <c r="A6797" s="3" t="s">
        <v>8858</v>
      </c>
      <c r="B6797" s="11" t="str">
        <f t="shared" si="1"/>
        <v>20121011</v>
      </c>
      <c r="C6797" s="12">
        <f t="shared" si="2"/>
        <v>41193</v>
      </c>
      <c r="D6797" s="3" t="str">
        <f t="shared" si="3"/>
        <v>03</v>
      </c>
      <c r="E6797" s="13">
        <v>0.0</v>
      </c>
      <c r="F6797" s="14">
        <f>'Costo de tareas'!$B$15</f>
        <v>0.1964027778</v>
      </c>
      <c r="G6797" s="15">
        <f>'Producción diaria'!$T$3*$L$2*$M$2*$N$2*E6797*1000/'Costo de tareas'!$B$14</f>
        <v>0</v>
      </c>
      <c r="H6797" s="16">
        <f>IF(G6797 &gt; 'Costo de tareas'!$B$13, 'Costo de tareas'!$B$13, IF(G6797 &lt; 'Costo de tareas'!$B$13*0.2, 0, 'Costo de tareas'!$B$13- G6797))</f>
        <v>0</v>
      </c>
      <c r="I6797" s="17">
        <f>IF(H6797=0,'Costo de tareas'!$B$13,'Costo de tareas'!$B$13-H6797)</f>
        <v>39.28055556</v>
      </c>
      <c r="J6797" s="2"/>
      <c r="K6797" s="2"/>
      <c r="P6797" s="2"/>
    </row>
    <row r="6798">
      <c r="A6798" s="3" t="s">
        <v>8859</v>
      </c>
      <c r="B6798" s="11" t="str">
        <f t="shared" si="1"/>
        <v>20121011</v>
      </c>
      <c r="C6798" s="12">
        <f t="shared" si="2"/>
        <v>41193</v>
      </c>
      <c r="D6798" s="3" t="str">
        <f t="shared" si="3"/>
        <v>04</v>
      </c>
      <c r="E6798" s="13">
        <v>0.0</v>
      </c>
      <c r="F6798" s="14">
        <f>'Costo de tareas'!$B$15</f>
        <v>0.1964027778</v>
      </c>
      <c r="G6798" s="15">
        <f>'Producción diaria'!$T$3*$L$2*$M$2*$N$2*E6798*1000/'Costo de tareas'!$B$14</f>
        <v>0</v>
      </c>
      <c r="H6798" s="16">
        <f>IF(G6798 &gt; 'Costo de tareas'!$B$13, 'Costo de tareas'!$B$13, IF(G6798 &lt; 'Costo de tareas'!$B$13*0.2, 0, 'Costo de tareas'!$B$13- G6798))</f>
        <v>0</v>
      </c>
      <c r="I6798" s="17">
        <f>IF(H6798=0,'Costo de tareas'!$B$13,'Costo de tareas'!$B$13-H6798)</f>
        <v>39.28055556</v>
      </c>
      <c r="J6798" s="2"/>
      <c r="K6798" s="2"/>
      <c r="P6798" s="2"/>
    </row>
    <row r="6799">
      <c r="A6799" s="3" t="s">
        <v>8860</v>
      </c>
      <c r="B6799" s="11" t="str">
        <f t="shared" si="1"/>
        <v>20121011</v>
      </c>
      <c r="C6799" s="12">
        <f t="shared" si="2"/>
        <v>41193</v>
      </c>
      <c r="D6799" s="3" t="str">
        <f t="shared" si="3"/>
        <v>05</v>
      </c>
      <c r="E6799" s="13">
        <v>0.0</v>
      </c>
      <c r="F6799" s="14">
        <f>'Costo de tareas'!$B$15</f>
        <v>0.1964027778</v>
      </c>
      <c r="G6799" s="15">
        <f>'Producción diaria'!$T$3*$L$2*$M$2*$N$2*E6799*1000/'Costo de tareas'!$B$14</f>
        <v>0</v>
      </c>
      <c r="H6799" s="16">
        <f>IF(G6799 &gt; 'Costo de tareas'!$B$13, 'Costo de tareas'!$B$13, IF(G6799 &lt; 'Costo de tareas'!$B$13*0.2, 0, 'Costo de tareas'!$B$13- G6799))</f>
        <v>0</v>
      </c>
      <c r="I6799" s="17">
        <f>IF(H6799=0,'Costo de tareas'!$B$13,'Costo de tareas'!$B$13-H6799)</f>
        <v>39.28055556</v>
      </c>
      <c r="J6799" s="2"/>
      <c r="K6799" s="2"/>
      <c r="P6799" s="2"/>
    </row>
    <row r="6800">
      <c r="A6800" s="3" t="s">
        <v>8861</v>
      </c>
      <c r="B6800" s="11" t="str">
        <f t="shared" si="1"/>
        <v>20121011</v>
      </c>
      <c r="C6800" s="12">
        <f t="shared" si="2"/>
        <v>41193</v>
      </c>
      <c r="D6800" s="3" t="str">
        <f t="shared" si="3"/>
        <v>06</v>
      </c>
      <c r="E6800" s="13">
        <v>0.0</v>
      </c>
      <c r="F6800" s="14">
        <f>'Costo de tareas'!$B$15</f>
        <v>0.1964027778</v>
      </c>
      <c r="G6800" s="15">
        <f>'Producción diaria'!$T$3*$L$2*$M$2*$N$2*E6800*1000/'Costo de tareas'!$B$14</f>
        <v>0</v>
      </c>
      <c r="H6800" s="16">
        <f>IF(G6800 &gt; 'Costo de tareas'!$B$13, 'Costo de tareas'!$B$13, IF(G6800 &lt; 'Costo de tareas'!$B$13*0.2, 0, 'Costo de tareas'!$B$13- G6800))</f>
        <v>0</v>
      </c>
      <c r="I6800" s="17">
        <f>IF(H6800=0,'Costo de tareas'!$B$13,'Costo de tareas'!$B$13-H6800)</f>
        <v>39.28055556</v>
      </c>
      <c r="J6800" s="2"/>
      <c r="K6800" s="2"/>
      <c r="P6800" s="2"/>
    </row>
    <row r="6801">
      <c r="A6801" s="3" t="s">
        <v>8862</v>
      </c>
      <c r="B6801" s="11" t="str">
        <f t="shared" si="1"/>
        <v>20121011</v>
      </c>
      <c r="C6801" s="12">
        <f t="shared" si="2"/>
        <v>41193</v>
      </c>
      <c r="D6801" s="3" t="str">
        <f t="shared" si="3"/>
        <v>07</v>
      </c>
      <c r="E6801" s="13">
        <v>71.0</v>
      </c>
      <c r="F6801" s="14">
        <f>'Costo de tareas'!$B$15</f>
        <v>0.1964027778</v>
      </c>
      <c r="G6801" s="15">
        <f>'Producción diaria'!$T$3*$L$2*$M$2*$N$2*E6801*1000/'Costo de tareas'!$B$14</f>
        <v>106.7528974</v>
      </c>
      <c r="H6801" s="16">
        <f>IF(G6801 &gt; 'Costo de tareas'!$B$13, 'Costo de tareas'!$B$13, IF(G6801 &lt; 'Costo de tareas'!$B$13*0.2, 0, 'Costo de tareas'!$B$13- G6801))</f>
        <v>39.28055556</v>
      </c>
      <c r="I6801" s="17">
        <f>IF(H6801=0,'Costo de tareas'!$B$13,'Costo de tareas'!$B$13-H6801)</f>
        <v>0</v>
      </c>
      <c r="J6801" s="2"/>
      <c r="K6801" s="2"/>
      <c r="P6801" s="2"/>
    </row>
    <row r="6802">
      <c r="A6802" s="3" t="s">
        <v>8863</v>
      </c>
      <c r="B6802" s="11" t="str">
        <f t="shared" si="1"/>
        <v>20121011</v>
      </c>
      <c r="C6802" s="12">
        <f t="shared" si="2"/>
        <v>41193</v>
      </c>
      <c r="D6802" s="3" t="str">
        <f t="shared" si="3"/>
        <v>08</v>
      </c>
      <c r="E6802" s="13">
        <v>205.0</v>
      </c>
      <c r="F6802" s="14">
        <f>'Costo de tareas'!$B$15</f>
        <v>0.1964027778</v>
      </c>
      <c r="G6802" s="15">
        <f>'Producción diaria'!$T$3*$L$2*$M$2*$N$2*E6802*1000/'Costo de tareas'!$B$14</f>
        <v>308.2301967</v>
      </c>
      <c r="H6802" s="16">
        <f>IF(G6802 &gt; 'Costo de tareas'!$B$13, 'Costo de tareas'!$B$13, IF(G6802 &lt; 'Costo de tareas'!$B$13*0.2, 0, 'Costo de tareas'!$B$13- G6802))</f>
        <v>39.28055556</v>
      </c>
      <c r="I6802" s="17">
        <f>IF(H6802=0,'Costo de tareas'!$B$13,'Costo de tareas'!$B$13-H6802)</f>
        <v>0</v>
      </c>
      <c r="J6802" s="2"/>
      <c r="K6802" s="2"/>
      <c r="P6802" s="2"/>
    </row>
    <row r="6803">
      <c r="A6803" s="3" t="s">
        <v>8864</v>
      </c>
      <c r="B6803" s="11" t="str">
        <f t="shared" si="1"/>
        <v>20121011</v>
      </c>
      <c r="C6803" s="12">
        <f t="shared" si="2"/>
        <v>41193</v>
      </c>
      <c r="D6803" s="3" t="str">
        <f t="shared" si="3"/>
        <v>09</v>
      </c>
      <c r="E6803" s="13">
        <v>417.0</v>
      </c>
      <c r="F6803" s="14">
        <f>'Costo de tareas'!$B$15</f>
        <v>0.1964027778</v>
      </c>
      <c r="G6803" s="15">
        <f>'Producción diaria'!$T$3*$L$2*$M$2*$N$2*E6803*1000/'Costo de tareas'!$B$14</f>
        <v>626.985327</v>
      </c>
      <c r="H6803" s="16">
        <f>IF(G6803 &gt; 'Costo de tareas'!$B$13, 'Costo de tareas'!$B$13, IF(G6803 &lt; 'Costo de tareas'!$B$13*0.2, 0, 'Costo de tareas'!$B$13- G6803))</f>
        <v>39.28055556</v>
      </c>
      <c r="I6803" s="17">
        <f>IF(H6803=0,'Costo de tareas'!$B$13,'Costo de tareas'!$B$13-H6803)</f>
        <v>0</v>
      </c>
      <c r="J6803" s="2"/>
      <c r="K6803" s="2"/>
      <c r="P6803" s="2"/>
    </row>
    <row r="6804">
      <c r="A6804" s="3" t="s">
        <v>8865</v>
      </c>
      <c r="B6804" s="11" t="str">
        <f t="shared" si="1"/>
        <v>20121011</v>
      </c>
      <c r="C6804" s="12">
        <f t="shared" si="2"/>
        <v>41193</v>
      </c>
      <c r="D6804" s="3" t="str">
        <f t="shared" si="3"/>
        <v>10</v>
      </c>
      <c r="E6804" s="13">
        <v>597.0</v>
      </c>
      <c r="F6804" s="14">
        <f>'Costo de tareas'!$B$15</f>
        <v>0.1964027778</v>
      </c>
      <c r="G6804" s="15">
        <f>'Producción diaria'!$T$3*$L$2*$M$2*$N$2*E6804*1000/'Costo de tareas'!$B$14</f>
        <v>897.6264753</v>
      </c>
      <c r="H6804" s="16">
        <f>IF(G6804 &gt; 'Costo de tareas'!$B$13, 'Costo de tareas'!$B$13, IF(G6804 &lt; 'Costo de tareas'!$B$13*0.2, 0, 'Costo de tareas'!$B$13- G6804))</f>
        <v>39.28055556</v>
      </c>
      <c r="I6804" s="17">
        <f>IF(H6804=0,'Costo de tareas'!$B$13,'Costo de tareas'!$B$13-H6804)</f>
        <v>0</v>
      </c>
      <c r="J6804" s="2"/>
      <c r="K6804" s="2"/>
      <c r="P6804" s="2"/>
    </row>
    <row r="6805">
      <c r="A6805" s="3" t="s">
        <v>8866</v>
      </c>
      <c r="B6805" s="11" t="str">
        <f t="shared" si="1"/>
        <v>20121011</v>
      </c>
      <c r="C6805" s="12">
        <f t="shared" si="2"/>
        <v>41193</v>
      </c>
      <c r="D6805" s="3" t="str">
        <f t="shared" si="3"/>
        <v>11</v>
      </c>
      <c r="E6805" s="13">
        <v>549.0</v>
      </c>
      <c r="F6805" s="14">
        <f>'Costo de tareas'!$B$15</f>
        <v>0.1964027778</v>
      </c>
      <c r="G6805" s="15">
        <f>'Producción diaria'!$T$3*$L$2*$M$2*$N$2*E6805*1000/'Costo de tareas'!$B$14</f>
        <v>825.4555024</v>
      </c>
      <c r="H6805" s="16">
        <f>IF(G6805 &gt; 'Costo de tareas'!$B$13, 'Costo de tareas'!$B$13, IF(G6805 &lt; 'Costo de tareas'!$B$13*0.2, 0, 'Costo de tareas'!$B$13- G6805))</f>
        <v>39.28055556</v>
      </c>
      <c r="I6805" s="17">
        <f>IF(H6805=0,'Costo de tareas'!$B$13,'Costo de tareas'!$B$13-H6805)</f>
        <v>0</v>
      </c>
      <c r="J6805" s="2"/>
      <c r="K6805" s="2"/>
      <c r="P6805" s="2"/>
    </row>
    <row r="6806">
      <c r="A6806" s="3" t="s">
        <v>8867</v>
      </c>
      <c r="B6806" s="11" t="str">
        <f t="shared" si="1"/>
        <v>20121011</v>
      </c>
      <c r="C6806" s="12">
        <f t="shared" si="2"/>
        <v>41193</v>
      </c>
      <c r="D6806" s="3" t="str">
        <f t="shared" si="3"/>
        <v>12</v>
      </c>
      <c r="E6806" s="13">
        <v>617.0</v>
      </c>
      <c r="F6806" s="14">
        <f>'Costo de tareas'!$B$15</f>
        <v>0.1964027778</v>
      </c>
      <c r="G6806" s="15">
        <f>'Producción diaria'!$T$3*$L$2*$M$2*$N$2*E6806*1000/'Costo de tareas'!$B$14</f>
        <v>927.697714</v>
      </c>
      <c r="H6806" s="16">
        <f>IF(G6806 &gt; 'Costo de tareas'!$B$13, 'Costo de tareas'!$B$13, IF(G6806 &lt; 'Costo de tareas'!$B$13*0.2, 0, 'Costo de tareas'!$B$13- G6806))</f>
        <v>39.28055556</v>
      </c>
      <c r="I6806" s="17">
        <f>IF(H6806=0,'Costo de tareas'!$B$13,'Costo de tareas'!$B$13-H6806)</f>
        <v>0</v>
      </c>
      <c r="J6806" s="2"/>
      <c r="K6806" s="2"/>
      <c r="P6806" s="2"/>
    </row>
    <row r="6807">
      <c r="A6807" s="3" t="s">
        <v>8868</v>
      </c>
      <c r="B6807" s="11" t="str">
        <f t="shared" si="1"/>
        <v>20121011</v>
      </c>
      <c r="C6807" s="12">
        <f t="shared" si="2"/>
        <v>41193</v>
      </c>
      <c r="D6807" s="3" t="str">
        <f t="shared" si="3"/>
        <v>13</v>
      </c>
      <c r="E6807" s="13">
        <v>557.0</v>
      </c>
      <c r="F6807" s="14">
        <f>'Costo de tareas'!$B$15</f>
        <v>0.1964027778</v>
      </c>
      <c r="G6807" s="15">
        <f>'Producción diaria'!$T$3*$L$2*$M$2*$N$2*E6807*1000/'Costo de tareas'!$B$14</f>
        <v>837.4839979</v>
      </c>
      <c r="H6807" s="16">
        <f>IF(G6807 &gt; 'Costo de tareas'!$B$13, 'Costo de tareas'!$B$13, IF(G6807 &lt; 'Costo de tareas'!$B$13*0.2, 0, 'Costo de tareas'!$B$13- G6807))</f>
        <v>39.28055556</v>
      </c>
      <c r="I6807" s="17">
        <f>IF(H6807=0,'Costo de tareas'!$B$13,'Costo de tareas'!$B$13-H6807)</f>
        <v>0</v>
      </c>
      <c r="J6807" s="2"/>
      <c r="K6807" s="2"/>
      <c r="P6807" s="2"/>
    </row>
    <row r="6808">
      <c r="A6808" s="3" t="s">
        <v>8869</v>
      </c>
      <c r="B6808" s="11" t="str">
        <f t="shared" si="1"/>
        <v>20121011</v>
      </c>
      <c r="C6808" s="12">
        <f t="shared" si="2"/>
        <v>41193</v>
      </c>
      <c r="D6808" s="3" t="str">
        <f t="shared" si="3"/>
        <v>14</v>
      </c>
      <c r="E6808" s="13">
        <v>554.0</v>
      </c>
      <c r="F6808" s="14">
        <f>'Costo de tareas'!$B$15</f>
        <v>0.1964027778</v>
      </c>
      <c r="G6808" s="15">
        <f>'Producción diaria'!$T$3*$L$2*$M$2*$N$2*E6808*1000/'Costo de tareas'!$B$14</f>
        <v>832.9733121</v>
      </c>
      <c r="H6808" s="16">
        <f>IF(G6808 &gt; 'Costo de tareas'!$B$13, 'Costo de tareas'!$B$13, IF(G6808 &lt; 'Costo de tareas'!$B$13*0.2, 0, 'Costo de tareas'!$B$13- G6808))</f>
        <v>39.28055556</v>
      </c>
      <c r="I6808" s="17">
        <f>IF(H6808=0,'Costo de tareas'!$B$13,'Costo de tareas'!$B$13-H6808)</f>
        <v>0</v>
      </c>
      <c r="J6808" s="2"/>
      <c r="K6808" s="2"/>
      <c r="P6808" s="2"/>
    </row>
    <row r="6809">
      <c r="A6809" s="3" t="s">
        <v>8870</v>
      </c>
      <c r="B6809" s="11" t="str">
        <f t="shared" si="1"/>
        <v>20121011</v>
      </c>
      <c r="C6809" s="12">
        <f t="shared" si="2"/>
        <v>41193</v>
      </c>
      <c r="D6809" s="3" t="str">
        <f t="shared" si="3"/>
        <v>15</v>
      </c>
      <c r="E6809" s="13">
        <v>415.0</v>
      </c>
      <c r="F6809" s="14">
        <f>'Costo de tareas'!$B$15</f>
        <v>0.1964027778</v>
      </c>
      <c r="G6809" s="15">
        <f>'Producción diaria'!$T$3*$L$2*$M$2*$N$2*E6809*1000/'Costo de tareas'!$B$14</f>
        <v>623.9782031</v>
      </c>
      <c r="H6809" s="16">
        <f>IF(G6809 &gt; 'Costo de tareas'!$B$13, 'Costo de tareas'!$B$13, IF(G6809 &lt; 'Costo de tareas'!$B$13*0.2, 0, 'Costo de tareas'!$B$13- G6809))</f>
        <v>39.28055556</v>
      </c>
      <c r="I6809" s="17">
        <f>IF(H6809=0,'Costo de tareas'!$B$13,'Costo de tareas'!$B$13-H6809)</f>
        <v>0</v>
      </c>
      <c r="J6809" s="2"/>
      <c r="K6809" s="2"/>
      <c r="P6809" s="2"/>
    </row>
    <row r="6810">
      <c r="A6810" s="3" t="s">
        <v>8871</v>
      </c>
      <c r="B6810" s="11" t="str">
        <f t="shared" si="1"/>
        <v>20121011</v>
      </c>
      <c r="C6810" s="12">
        <f t="shared" si="2"/>
        <v>41193</v>
      </c>
      <c r="D6810" s="3" t="str">
        <f t="shared" si="3"/>
        <v>16</v>
      </c>
      <c r="E6810" s="13">
        <v>243.0</v>
      </c>
      <c r="F6810" s="14">
        <f>'Costo de tareas'!$B$15</f>
        <v>0.1964027778</v>
      </c>
      <c r="G6810" s="15">
        <f>'Producción diaria'!$T$3*$L$2*$M$2*$N$2*E6810*1000/'Costo de tareas'!$B$14</f>
        <v>365.3655502</v>
      </c>
      <c r="H6810" s="16">
        <f>IF(G6810 &gt; 'Costo de tareas'!$B$13, 'Costo de tareas'!$B$13, IF(G6810 &lt; 'Costo de tareas'!$B$13*0.2, 0, 'Costo de tareas'!$B$13- G6810))</f>
        <v>39.28055556</v>
      </c>
      <c r="I6810" s="17">
        <f>IF(H6810=0,'Costo de tareas'!$B$13,'Costo de tareas'!$B$13-H6810)</f>
        <v>0</v>
      </c>
      <c r="J6810" s="2"/>
      <c r="K6810" s="2"/>
      <c r="P6810" s="2"/>
    </row>
    <row r="6811">
      <c r="A6811" s="3" t="s">
        <v>8872</v>
      </c>
      <c r="B6811" s="11" t="str">
        <f t="shared" si="1"/>
        <v>20121011</v>
      </c>
      <c r="C6811" s="12">
        <f t="shared" si="2"/>
        <v>41193</v>
      </c>
      <c r="D6811" s="3" t="str">
        <f t="shared" si="3"/>
        <v>17</v>
      </c>
      <c r="E6811" s="13">
        <v>61.0</v>
      </c>
      <c r="F6811" s="14">
        <f>'Costo de tareas'!$B$15</f>
        <v>0.1964027778</v>
      </c>
      <c r="G6811" s="15">
        <f>'Producción diaria'!$T$3*$L$2*$M$2*$N$2*E6811*1000/'Costo de tareas'!$B$14</f>
        <v>91.71727804</v>
      </c>
      <c r="H6811" s="16">
        <f>IF(G6811 &gt; 'Costo de tareas'!$B$13, 'Costo de tareas'!$B$13, IF(G6811 &lt; 'Costo de tareas'!$B$13*0.2, 0, 'Costo de tareas'!$B$13- G6811))</f>
        <v>39.28055556</v>
      </c>
      <c r="I6811" s="17">
        <f>IF(H6811=0,'Costo de tareas'!$B$13,'Costo de tareas'!$B$13-H6811)</f>
        <v>0</v>
      </c>
      <c r="J6811" s="2"/>
      <c r="K6811" s="2"/>
      <c r="P6811" s="2"/>
    </row>
    <row r="6812">
      <c r="A6812" s="3" t="s">
        <v>8873</v>
      </c>
      <c r="B6812" s="11" t="str">
        <f t="shared" si="1"/>
        <v>20121011</v>
      </c>
      <c r="C6812" s="12">
        <f t="shared" si="2"/>
        <v>41193</v>
      </c>
      <c r="D6812" s="3" t="str">
        <f t="shared" si="3"/>
        <v>18</v>
      </c>
      <c r="E6812" s="13">
        <v>0.0</v>
      </c>
      <c r="F6812" s="14">
        <f>'Costo de tareas'!$B$15</f>
        <v>0.1964027778</v>
      </c>
      <c r="G6812" s="15">
        <f>'Producción diaria'!$T$3*$L$2*$M$2*$N$2*E6812*1000/'Costo de tareas'!$B$14</f>
        <v>0</v>
      </c>
      <c r="H6812" s="16">
        <f>IF(G6812 &gt; 'Costo de tareas'!$B$13, 'Costo de tareas'!$B$13, IF(G6812 &lt; 'Costo de tareas'!$B$13*0.2, 0, 'Costo de tareas'!$B$13- G6812))</f>
        <v>0</v>
      </c>
      <c r="I6812" s="17">
        <f>IF(H6812=0,'Costo de tareas'!$B$13,'Costo de tareas'!$B$13-H6812)</f>
        <v>39.28055556</v>
      </c>
      <c r="J6812" s="2"/>
      <c r="K6812" s="2"/>
      <c r="P6812" s="2"/>
    </row>
    <row r="6813">
      <c r="A6813" s="3" t="s">
        <v>8874</v>
      </c>
      <c r="B6813" s="11" t="str">
        <f t="shared" si="1"/>
        <v>20121011</v>
      </c>
      <c r="C6813" s="12">
        <f t="shared" si="2"/>
        <v>41193</v>
      </c>
      <c r="D6813" s="3" t="str">
        <f t="shared" si="3"/>
        <v>19</v>
      </c>
      <c r="E6813" s="13">
        <v>0.0</v>
      </c>
      <c r="F6813" s="14">
        <f>'Costo de tareas'!$B$15</f>
        <v>0.1964027778</v>
      </c>
      <c r="G6813" s="15">
        <f>'Producción diaria'!$T$3*$L$2*$M$2*$N$2*E6813*1000/'Costo de tareas'!$B$14</f>
        <v>0</v>
      </c>
      <c r="H6813" s="16">
        <f>IF(G6813 &gt; 'Costo de tareas'!$B$13, 'Costo de tareas'!$B$13, IF(G6813 &lt; 'Costo de tareas'!$B$13*0.2, 0, 'Costo de tareas'!$B$13- G6813))</f>
        <v>0</v>
      </c>
      <c r="I6813" s="17">
        <f>IF(H6813=0,'Costo de tareas'!$B$13,'Costo de tareas'!$B$13-H6813)</f>
        <v>39.28055556</v>
      </c>
      <c r="J6813" s="2"/>
      <c r="K6813" s="2"/>
      <c r="P6813" s="2"/>
    </row>
    <row r="6814">
      <c r="A6814" s="3" t="s">
        <v>8875</v>
      </c>
      <c r="B6814" s="11" t="str">
        <f t="shared" si="1"/>
        <v>20121011</v>
      </c>
      <c r="C6814" s="12">
        <f t="shared" si="2"/>
        <v>41193</v>
      </c>
      <c r="D6814" s="3" t="str">
        <f t="shared" si="3"/>
        <v>20</v>
      </c>
      <c r="E6814" s="13">
        <v>0.0</v>
      </c>
      <c r="F6814" s="14">
        <f>'Costo de tareas'!$B$15</f>
        <v>0.1964027778</v>
      </c>
      <c r="G6814" s="15">
        <f>'Producción diaria'!$T$3*$L$2*$M$2*$N$2*E6814*1000/'Costo de tareas'!$B$14</f>
        <v>0</v>
      </c>
      <c r="H6814" s="16">
        <f>IF(G6814 &gt; 'Costo de tareas'!$B$13, 'Costo de tareas'!$B$13, IF(G6814 &lt; 'Costo de tareas'!$B$13*0.2, 0, 'Costo de tareas'!$B$13- G6814))</f>
        <v>0</v>
      </c>
      <c r="I6814" s="17">
        <f>IF(H6814=0,'Costo de tareas'!$B$13,'Costo de tareas'!$B$13-H6814)</f>
        <v>39.28055556</v>
      </c>
      <c r="J6814" s="2"/>
      <c r="K6814" s="2"/>
      <c r="P6814" s="2"/>
    </row>
    <row r="6815">
      <c r="A6815" s="3" t="s">
        <v>8876</v>
      </c>
      <c r="B6815" s="11" t="str">
        <f t="shared" si="1"/>
        <v>20121011</v>
      </c>
      <c r="C6815" s="12">
        <f t="shared" si="2"/>
        <v>41193</v>
      </c>
      <c r="D6815" s="3" t="str">
        <f t="shared" si="3"/>
        <v>21</v>
      </c>
      <c r="E6815" s="13">
        <v>0.0</v>
      </c>
      <c r="F6815" s="14">
        <f>'Costo de tareas'!$B$15</f>
        <v>0.1964027778</v>
      </c>
      <c r="G6815" s="15">
        <f>'Producción diaria'!$T$3*$L$2*$M$2*$N$2*E6815*1000/'Costo de tareas'!$B$14</f>
        <v>0</v>
      </c>
      <c r="H6815" s="16">
        <f>IF(G6815 &gt; 'Costo de tareas'!$B$13, 'Costo de tareas'!$B$13, IF(G6815 &lt; 'Costo de tareas'!$B$13*0.2, 0, 'Costo de tareas'!$B$13- G6815))</f>
        <v>0</v>
      </c>
      <c r="I6815" s="17">
        <f>IF(H6815=0,'Costo de tareas'!$B$13,'Costo de tareas'!$B$13-H6815)</f>
        <v>39.28055556</v>
      </c>
      <c r="J6815" s="2"/>
      <c r="K6815" s="2"/>
      <c r="P6815" s="2"/>
    </row>
    <row r="6816">
      <c r="A6816" s="3" t="s">
        <v>8877</v>
      </c>
      <c r="B6816" s="11" t="str">
        <f t="shared" si="1"/>
        <v>20121011</v>
      </c>
      <c r="C6816" s="12">
        <f t="shared" si="2"/>
        <v>41193</v>
      </c>
      <c r="D6816" s="3" t="str">
        <f t="shared" si="3"/>
        <v>22</v>
      </c>
      <c r="E6816" s="13">
        <v>0.0</v>
      </c>
      <c r="F6816" s="14">
        <f>'Costo de tareas'!$B$15</f>
        <v>0.1964027778</v>
      </c>
      <c r="G6816" s="15">
        <f>'Producción diaria'!$T$3*$L$2*$M$2*$N$2*E6816*1000/'Costo de tareas'!$B$14</f>
        <v>0</v>
      </c>
      <c r="H6816" s="16">
        <f>IF(G6816 &gt; 'Costo de tareas'!$B$13, 'Costo de tareas'!$B$13, IF(G6816 &lt; 'Costo de tareas'!$B$13*0.2, 0, 'Costo de tareas'!$B$13- G6816))</f>
        <v>0</v>
      </c>
      <c r="I6816" s="17">
        <f>IF(H6816=0,'Costo de tareas'!$B$13,'Costo de tareas'!$B$13-H6816)</f>
        <v>39.28055556</v>
      </c>
      <c r="J6816" s="2"/>
      <c r="K6816" s="2"/>
      <c r="P6816" s="2"/>
    </row>
    <row r="6817">
      <c r="A6817" s="3" t="s">
        <v>8878</v>
      </c>
      <c r="B6817" s="11" t="str">
        <f t="shared" si="1"/>
        <v>20121011</v>
      </c>
      <c r="C6817" s="12">
        <f t="shared" si="2"/>
        <v>41193</v>
      </c>
      <c r="D6817" s="3" t="str">
        <f t="shared" si="3"/>
        <v>23</v>
      </c>
      <c r="E6817" s="13">
        <v>0.0</v>
      </c>
      <c r="F6817" s="14">
        <f>'Costo de tareas'!$B$15</f>
        <v>0.1964027778</v>
      </c>
      <c r="G6817" s="15">
        <f>'Producción diaria'!$T$3*$L$2*$M$2*$N$2*E6817*1000/'Costo de tareas'!$B$14</f>
        <v>0</v>
      </c>
      <c r="H6817" s="16">
        <f>IF(G6817 &gt; 'Costo de tareas'!$B$13, 'Costo de tareas'!$B$13, IF(G6817 &lt; 'Costo de tareas'!$B$13*0.2, 0, 'Costo de tareas'!$B$13- G6817))</f>
        <v>0</v>
      </c>
      <c r="I6817" s="17">
        <f>IF(H6817=0,'Costo de tareas'!$B$13,'Costo de tareas'!$B$13-H6817)</f>
        <v>39.28055556</v>
      </c>
      <c r="J6817" s="2"/>
      <c r="K6817" s="2"/>
      <c r="P6817" s="2"/>
    </row>
    <row r="6818">
      <c r="A6818" s="3" t="s">
        <v>8879</v>
      </c>
      <c r="B6818" s="11" t="str">
        <f t="shared" si="1"/>
        <v>20121012</v>
      </c>
      <c r="C6818" s="12">
        <f t="shared" si="2"/>
        <v>41194</v>
      </c>
      <c r="D6818" s="3" t="str">
        <f t="shared" si="3"/>
        <v>00</v>
      </c>
      <c r="E6818" s="13">
        <v>0.0</v>
      </c>
      <c r="F6818" s="14">
        <f>'Costo de tareas'!$B$15</f>
        <v>0.1964027778</v>
      </c>
      <c r="G6818" s="15">
        <f>'Producción diaria'!$T$3*$L$2*$M$2*$N$2*E6818*1000/'Costo de tareas'!$B$14</f>
        <v>0</v>
      </c>
      <c r="H6818" s="16">
        <f>IF(G6818 &gt; 'Costo de tareas'!$B$13, 'Costo de tareas'!$B$13, IF(G6818 &lt; 'Costo de tareas'!$B$13*0.2, 0, 'Costo de tareas'!$B$13- G6818))</f>
        <v>0</v>
      </c>
      <c r="I6818" s="17">
        <f>IF(H6818=0,'Costo de tareas'!$B$13,'Costo de tareas'!$B$13-H6818)</f>
        <v>39.28055556</v>
      </c>
      <c r="J6818" s="2"/>
      <c r="K6818" s="2"/>
      <c r="P6818" s="2"/>
    </row>
    <row r="6819">
      <c r="A6819" s="3" t="s">
        <v>8880</v>
      </c>
      <c r="B6819" s="11" t="str">
        <f t="shared" si="1"/>
        <v>20121012</v>
      </c>
      <c r="C6819" s="12">
        <f t="shared" si="2"/>
        <v>41194</v>
      </c>
      <c r="D6819" s="3" t="str">
        <f t="shared" si="3"/>
        <v>01</v>
      </c>
      <c r="E6819" s="13">
        <v>0.0</v>
      </c>
      <c r="F6819" s="14">
        <f>'Costo de tareas'!$B$15</f>
        <v>0.1964027778</v>
      </c>
      <c r="G6819" s="15">
        <f>'Producción diaria'!$T$3*$L$2*$M$2*$N$2*E6819*1000/'Costo de tareas'!$B$14</f>
        <v>0</v>
      </c>
      <c r="H6819" s="16">
        <f>IF(G6819 &gt; 'Costo de tareas'!$B$13, 'Costo de tareas'!$B$13, IF(G6819 &lt; 'Costo de tareas'!$B$13*0.2, 0, 'Costo de tareas'!$B$13- G6819))</f>
        <v>0</v>
      </c>
      <c r="I6819" s="17">
        <f>IF(H6819=0,'Costo de tareas'!$B$13,'Costo de tareas'!$B$13-H6819)</f>
        <v>39.28055556</v>
      </c>
      <c r="J6819" s="2"/>
      <c r="K6819" s="2"/>
      <c r="P6819" s="2"/>
    </row>
    <row r="6820">
      <c r="A6820" s="3" t="s">
        <v>8881</v>
      </c>
      <c r="B6820" s="11" t="str">
        <f t="shared" si="1"/>
        <v>20121012</v>
      </c>
      <c r="C6820" s="12">
        <f t="shared" si="2"/>
        <v>41194</v>
      </c>
      <c r="D6820" s="3" t="str">
        <f t="shared" si="3"/>
        <v>02</v>
      </c>
      <c r="E6820" s="13">
        <v>0.0</v>
      </c>
      <c r="F6820" s="14">
        <f>'Costo de tareas'!$B$15</f>
        <v>0.1964027778</v>
      </c>
      <c r="G6820" s="15">
        <f>'Producción diaria'!$T$3*$L$2*$M$2*$N$2*E6820*1000/'Costo de tareas'!$B$14</f>
        <v>0</v>
      </c>
      <c r="H6820" s="16">
        <f>IF(G6820 &gt; 'Costo de tareas'!$B$13, 'Costo de tareas'!$B$13, IF(G6820 &lt; 'Costo de tareas'!$B$13*0.2, 0, 'Costo de tareas'!$B$13- G6820))</f>
        <v>0</v>
      </c>
      <c r="I6820" s="17">
        <f>IF(H6820=0,'Costo de tareas'!$B$13,'Costo de tareas'!$B$13-H6820)</f>
        <v>39.28055556</v>
      </c>
      <c r="J6820" s="2"/>
      <c r="K6820" s="2"/>
      <c r="P6820" s="2"/>
    </row>
    <row r="6821">
      <c r="A6821" s="3" t="s">
        <v>8882</v>
      </c>
      <c r="B6821" s="11" t="str">
        <f t="shared" si="1"/>
        <v>20121012</v>
      </c>
      <c r="C6821" s="12">
        <f t="shared" si="2"/>
        <v>41194</v>
      </c>
      <c r="D6821" s="3" t="str">
        <f t="shared" si="3"/>
        <v>03</v>
      </c>
      <c r="E6821" s="13">
        <v>0.0</v>
      </c>
      <c r="F6821" s="14">
        <f>'Costo de tareas'!$B$15</f>
        <v>0.1964027778</v>
      </c>
      <c r="G6821" s="15">
        <f>'Producción diaria'!$T$3*$L$2*$M$2*$N$2*E6821*1000/'Costo de tareas'!$B$14</f>
        <v>0</v>
      </c>
      <c r="H6821" s="16">
        <f>IF(G6821 &gt; 'Costo de tareas'!$B$13, 'Costo de tareas'!$B$13, IF(G6821 &lt; 'Costo de tareas'!$B$13*0.2, 0, 'Costo de tareas'!$B$13- G6821))</f>
        <v>0</v>
      </c>
      <c r="I6821" s="17">
        <f>IF(H6821=0,'Costo de tareas'!$B$13,'Costo de tareas'!$B$13-H6821)</f>
        <v>39.28055556</v>
      </c>
      <c r="J6821" s="2"/>
      <c r="K6821" s="2"/>
      <c r="P6821" s="2"/>
    </row>
    <row r="6822">
      <c r="A6822" s="3" t="s">
        <v>8883</v>
      </c>
      <c r="B6822" s="11" t="str">
        <f t="shared" si="1"/>
        <v>20121012</v>
      </c>
      <c r="C6822" s="12">
        <f t="shared" si="2"/>
        <v>41194</v>
      </c>
      <c r="D6822" s="3" t="str">
        <f t="shared" si="3"/>
        <v>04</v>
      </c>
      <c r="E6822" s="13">
        <v>0.0</v>
      </c>
      <c r="F6822" s="14">
        <f>'Costo de tareas'!$B$15</f>
        <v>0.1964027778</v>
      </c>
      <c r="G6822" s="15">
        <f>'Producción diaria'!$T$3*$L$2*$M$2*$N$2*E6822*1000/'Costo de tareas'!$B$14</f>
        <v>0</v>
      </c>
      <c r="H6822" s="16">
        <f>IF(G6822 &gt; 'Costo de tareas'!$B$13, 'Costo de tareas'!$B$13, IF(G6822 &lt; 'Costo de tareas'!$B$13*0.2, 0, 'Costo de tareas'!$B$13- G6822))</f>
        <v>0</v>
      </c>
      <c r="I6822" s="17">
        <f>IF(H6822=0,'Costo de tareas'!$B$13,'Costo de tareas'!$B$13-H6822)</f>
        <v>39.28055556</v>
      </c>
      <c r="J6822" s="2"/>
      <c r="K6822" s="2"/>
      <c r="P6822" s="2"/>
    </row>
    <row r="6823">
      <c r="A6823" s="3" t="s">
        <v>8884</v>
      </c>
      <c r="B6823" s="11" t="str">
        <f t="shared" si="1"/>
        <v>20121012</v>
      </c>
      <c r="C6823" s="12">
        <f t="shared" si="2"/>
        <v>41194</v>
      </c>
      <c r="D6823" s="3" t="str">
        <f t="shared" si="3"/>
        <v>05</v>
      </c>
      <c r="E6823" s="13">
        <v>0.0</v>
      </c>
      <c r="F6823" s="14">
        <f>'Costo de tareas'!$B$15</f>
        <v>0.1964027778</v>
      </c>
      <c r="G6823" s="15">
        <f>'Producción diaria'!$T$3*$L$2*$M$2*$N$2*E6823*1000/'Costo de tareas'!$B$14</f>
        <v>0</v>
      </c>
      <c r="H6823" s="16">
        <f>IF(G6823 &gt; 'Costo de tareas'!$B$13, 'Costo de tareas'!$B$13, IF(G6823 &lt; 'Costo de tareas'!$B$13*0.2, 0, 'Costo de tareas'!$B$13- G6823))</f>
        <v>0</v>
      </c>
      <c r="I6823" s="17">
        <f>IF(H6823=0,'Costo de tareas'!$B$13,'Costo de tareas'!$B$13-H6823)</f>
        <v>39.28055556</v>
      </c>
      <c r="J6823" s="2"/>
      <c r="K6823" s="2"/>
      <c r="P6823" s="2"/>
    </row>
    <row r="6824">
      <c r="A6824" s="3" t="s">
        <v>8885</v>
      </c>
      <c r="B6824" s="11" t="str">
        <f t="shared" si="1"/>
        <v>20121012</v>
      </c>
      <c r="C6824" s="12">
        <f t="shared" si="2"/>
        <v>41194</v>
      </c>
      <c r="D6824" s="3" t="str">
        <f t="shared" si="3"/>
        <v>06</v>
      </c>
      <c r="E6824" s="13">
        <v>0.0</v>
      </c>
      <c r="F6824" s="14">
        <f>'Costo de tareas'!$B$15</f>
        <v>0.1964027778</v>
      </c>
      <c r="G6824" s="15">
        <f>'Producción diaria'!$T$3*$L$2*$M$2*$N$2*E6824*1000/'Costo de tareas'!$B$14</f>
        <v>0</v>
      </c>
      <c r="H6824" s="16">
        <f>IF(G6824 &gt; 'Costo de tareas'!$B$13, 'Costo de tareas'!$B$13, IF(G6824 &lt; 'Costo de tareas'!$B$13*0.2, 0, 'Costo de tareas'!$B$13- G6824))</f>
        <v>0</v>
      </c>
      <c r="I6824" s="17">
        <f>IF(H6824=0,'Costo de tareas'!$B$13,'Costo de tareas'!$B$13-H6824)</f>
        <v>39.28055556</v>
      </c>
      <c r="J6824" s="2"/>
      <c r="K6824" s="2"/>
      <c r="P6824" s="2"/>
    </row>
    <row r="6825">
      <c r="A6825" s="3" t="s">
        <v>8886</v>
      </c>
      <c r="B6825" s="11" t="str">
        <f t="shared" si="1"/>
        <v>20121012</v>
      </c>
      <c r="C6825" s="12">
        <f t="shared" si="2"/>
        <v>41194</v>
      </c>
      <c r="D6825" s="3" t="str">
        <f t="shared" si="3"/>
        <v>07</v>
      </c>
      <c r="E6825" s="13">
        <v>39.0</v>
      </c>
      <c r="F6825" s="14">
        <f>'Costo de tareas'!$B$15</f>
        <v>0.1964027778</v>
      </c>
      <c r="G6825" s="15">
        <f>'Producción diaria'!$T$3*$L$2*$M$2*$N$2*E6825*1000/'Costo de tareas'!$B$14</f>
        <v>58.63891547</v>
      </c>
      <c r="H6825" s="16">
        <f>IF(G6825 &gt; 'Costo de tareas'!$B$13, 'Costo de tareas'!$B$13, IF(G6825 &lt; 'Costo de tareas'!$B$13*0.2, 0, 'Costo de tareas'!$B$13- G6825))</f>
        <v>39.28055556</v>
      </c>
      <c r="I6825" s="17">
        <f>IF(H6825=0,'Costo de tareas'!$B$13,'Costo de tareas'!$B$13-H6825)</f>
        <v>0</v>
      </c>
      <c r="J6825" s="2"/>
      <c r="K6825" s="2"/>
      <c r="P6825" s="2"/>
    </row>
    <row r="6826">
      <c r="A6826" s="3" t="s">
        <v>8887</v>
      </c>
      <c r="B6826" s="11" t="str">
        <f t="shared" si="1"/>
        <v>20121012</v>
      </c>
      <c r="C6826" s="12">
        <f t="shared" si="2"/>
        <v>41194</v>
      </c>
      <c r="D6826" s="3" t="str">
        <f t="shared" si="3"/>
        <v>08</v>
      </c>
      <c r="E6826" s="13">
        <v>177.0</v>
      </c>
      <c r="F6826" s="14">
        <f>'Costo de tareas'!$B$15</f>
        <v>0.1964027778</v>
      </c>
      <c r="G6826" s="15">
        <f>'Producción diaria'!$T$3*$L$2*$M$2*$N$2*E6826*1000/'Costo de tareas'!$B$14</f>
        <v>266.1304625</v>
      </c>
      <c r="H6826" s="16">
        <f>IF(G6826 &gt; 'Costo de tareas'!$B$13, 'Costo de tareas'!$B$13, IF(G6826 &lt; 'Costo de tareas'!$B$13*0.2, 0, 'Costo de tareas'!$B$13- G6826))</f>
        <v>39.28055556</v>
      </c>
      <c r="I6826" s="17">
        <f>IF(H6826=0,'Costo de tareas'!$B$13,'Costo de tareas'!$B$13-H6826)</f>
        <v>0</v>
      </c>
      <c r="J6826" s="2"/>
      <c r="K6826" s="2"/>
      <c r="P6826" s="2"/>
    </row>
    <row r="6827">
      <c r="A6827" s="3" t="s">
        <v>8888</v>
      </c>
      <c r="B6827" s="11" t="str">
        <f t="shared" si="1"/>
        <v>20121012</v>
      </c>
      <c r="C6827" s="12">
        <f t="shared" si="2"/>
        <v>41194</v>
      </c>
      <c r="D6827" s="3" t="str">
        <f t="shared" si="3"/>
        <v>09</v>
      </c>
      <c r="E6827" s="13">
        <v>29.0</v>
      </c>
      <c r="F6827" s="14">
        <f>'Costo de tareas'!$B$15</f>
        <v>0.1964027778</v>
      </c>
      <c r="G6827" s="15">
        <f>'Producción diaria'!$T$3*$L$2*$M$2*$N$2*E6827*1000/'Costo de tareas'!$B$14</f>
        <v>43.60329612</v>
      </c>
      <c r="H6827" s="16">
        <f>IF(G6827 &gt; 'Costo de tareas'!$B$13, 'Costo de tareas'!$B$13, IF(G6827 &lt; 'Costo de tareas'!$B$13*0.2, 0, 'Costo de tareas'!$B$13- G6827))</f>
        <v>39.28055556</v>
      </c>
      <c r="I6827" s="17">
        <f>IF(H6827=0,'Costo de tareas'!$B$13,'Costo de tareas'!$B$13-H6827)</f>
        <v>0</v>
      </c>
      <c r="J6827" s="2"/>
      <c r="K6827" s="2"/>
      <c r="P6827" s="2"/>
    </row>
    <row r="6828">
      <c r="A6828" s="3" t="s">
        <v>8889</v>
      </c>
      <c r="B6828" s="11" t="str">
        <f t="shared" si="1"/>
        <v>20121012</v>
      </c>
      <c r="C6828" s="12">
        <f t="shared" si="2"/>
        <v>41194</v>
      </c>
      <c r="D6828" s="3" t="str">
        <f t="shared" si="3"/>
        <v>10</v>
      </c>
      <c r="E6828" s="13">
        <v>547.0</v>
      </c>
      <c r="F6828" s="14">
        <f>'Costo de tareas'!$B$15</f>
        <v>0.1964027778</v>
      </c>
      <c r="G6828" s="15">
        <f>'Producción diaria'!$T$3*$L$2*$M$2*$N$2*E6828*1000/'Costo de tareas'!$B$14</f>
        <v>822.4483785</v>
      </c>
      <c r="H6828" s="16">
        <f>IF(G6828 &gt; 'Costo de tareas'!$B$13, 'Costo de tareas'!$B$13, IF(G6828 &lt; 'Costo de tareas'!$B$13*0.2, 0, 'Costo de tareas'!$B$13- G6828))</f>
        <v>39.28055556</v>
      </c>
      <c r="I6828" s="17">
        <f>IF(H6828=0,'Costo de tareas'!$B$13,'Costo de tareas'!$B$13-H6828)</f>
        <v>0</v>
      </c>
      <c r="J6828" s="2"/>
      <c r="K6828" s="2"/>
      <c r="P6828" s="2"/>
    </row>
    <row r="6829">
      <c r="A6829" s="3" t="s">
        <v>8890</v>
      </c>
      <c r="B6829" s="11" t="str">
        <f t="shared" si="1"/>
        <v>20121012</v>
      </c>
      <c r="C6829" s="12">
        <f t="shared" si="2"/>
        <v>41194</v>
      </c>
      <c r="D6829" s="3" t="str">
        <f t="shared" si="3"/>
        <v>11</v>
      </c>
      <c r="E6829" s="13">
        <v>544.0</v>
      </c>
      <c r="F6829" s="14">
        <f>'Costo de tareas'!$B$15</f>
        <v>0.1964027778</v>
      </c>
      <c r="G6829" s="15">
        <f>'Producción diaria'!$T$3*$L$2*$M$2*$N$2*E6829*1000/'Costo de tareas'!$B$14</f>
        <v>817.9376927</v>
      </c>
      <c r="H6829" s="16">
        <f>IF(G6829 &gt; 'Costo de tareas'!$B$13, 'Costo de tareas'!$B$13, IF(G6829 &lt; 'Costo de tareas'!$B$13*0.2, 0, 'Costo de tareas'!$B$13- G6829))</f>
        <v>39.28055556</v>
      </c>
      <c r="I6829" s="17">
        <f>IF(H6829=0,'Costo de tareas'!$B$13,'Costo de tareas'!$B$13-H6829)</f>
        <v>0</v>
      </c>
      <c r="J6829" s="2"/>
      <c r="K6829" s="2"/>
      <c r="P6829" s="2"/>
    </row>
    <row r="6830">
      <c r="A6830" s="3" t="s">
        <v>8891</v>
      </c>
      <c r="B6830" s="11" t="str">
        <f t="shared" si="1"/>
        <v>20121012</v>
      </c>
      <c r="C6830" s="12">
        <f t="shared" si="2"/>
        <v>41194</v>
      </c>
      <c r="D6830" s="3" t="str">
        <f t="shared" si="3"/>
        <v>12</v>
      </c>
      <c r="E6830" s="13">
        <v>658.0</v>
      </c>
      <c r="F6830" s="14">
        <f>'Costo de tareas'!$B$15</f>
        <v>0.1964027778</v>
      </c>
      <c r="G6830" s="15">
        <f>'Producción diaria'!$T$3*$L$2*$M$2*$N$2*E6830*1000/'Costo de tareas'!$B$14</f>
        <v>989.3437533</v>
      </c>
      <c r="H6830" s="16">
        <f>IF(G6830 &gt; 'Costo de tareas'!$B$13, 'Costo de tareas'!$B$13, IF(G6830 &lt; 'Costo de tareas'!$B$13*0.2, 0, 'Costo de tareas'!$B$13- G6830))</f>
        <v>39.28055556</v>
      </c>
      <c r="I6830" s="17">
        <f>IF(H6830=0,'Costo de tareas'!$B$13,'Costo de tareas'!$B$13-H6830)</f>
        <v>0</v>
      </c>
      <c r="J6830" s="2"/>
      <c r="K6830" s="2"/>
      <c r="P6830" s="2"/>
    </row>
    <row r="6831">
      <c r="A6831" s="3" t="s">
        <v>8892</v>
      </c>
      <c r="B6831" s="11" t="str">
        <f t="shared" si="1"/>
        <v>20121012</v>
      </c>
      <c r="C6831" s="12">
        <f t="shared" si="2"/>
        <v>41194</v>
      </c>
      <c r="D6831" s="3" t="str">
        <f t="shared" si="3"/>
        <v>13</v>
      </c>
      <c r="E6831" s="13">
        <v>639.0</v>
      </c>
      <c r="F6831" s="14">
        <f>'Costo de tareas'!$B$15</f>
        <v>0.1964027778</v>
      </c>
      <c r="G6831" s="15">
        <f>'Producción diaria'!$T$3*$L$2*$M$2*$N$2*E6831*1000/'Costo de tareas'!$B$14</f>
        <v>960.7760766</v>
      </c>
      <c r="H6831" s="16">
        <f>IF(G6831 &gt; 'Costo de tareas'!$B$13, 'Costo de tareas'!$B$13, IF(G6831 &lt; 'Costo de tareas'!$B$13*0.2, 0, 'Costo de tareas'!$B$13- G6831))</f>
        <v>39.28055556</v>
      </c>
      <c r="I6831" s="17">
        <f>IF(H6831=0,'Costo de tareas'!$B$13,'Costo de tareas'!$B$13-H6831)</f>
        <v>0</v>
      </c>
      <c r="J6831" s="2"/>
      <c r="K6831" s="2"/>
      <c r="P6831" s="2"/>
    </row>
    <row r="6832">
      <c r="A6832" s="3" t="s">
        <v>8893</v>
      </c>
      <c r="B6832" s="11" t="str">
        <f t="shared" si="1"/>
        <v>20121012</v>
      </c>
      <c r="C6832" s="12">
        <f t="shared" si="2"/>
        <v>41194</v>
      </c>
      <c r="D6832" s="3" t="str">
        <f t="shared" si="3"/>
        <v>14</v>
      </c>
      <c r="E6832" s="13">
        <v>552.0</v>
      </c>
      <c r="F6832" s="14">
        <f>'Costo de tareas'!$B$15</f>
        <v>0.1964027778</v>
      </c>
      <c r="G6832" s="15">
        <f>'Producción diaria'!$T$3*$L$2*$M$2*$N$2*E6832*1000/'Costo de tareas'!$B$14</f>
        <v>829.9661882</v>
      </c>
      <c r="H6832" s="16">
        <f>IF(G6832 &gt; 'Costo de tareas'!$B$13, 'Costo de tareas'!$B$13, IF(G6832 &lt; 'Costo de tareas'!$B$13*0.2, 0, 'Costo de tareas'!$B$13- G6832))</f>
        <v>39.28055556</v>
      </c>
      <c r="I6832" s="17">
        <f>IF(H6832=0,'Costo de tareas'!$B$13,'Costo de tareas'!$B$13-H6832)</f>
        <v>0</v>
      </c>
      <c r="J6832" s="2"/>
      <c r="K6832" s="2"/>
      <c r="P6832" s="2"/>
    </row>
    <row r="6833">
      <c r="A6833" s="3" t="s">
        <v>8894</v>
      </c>
      <c r="B6833" s="11" t="str">
        <f t="shared" si="1"/>
        <v>20121012</v>
      </c>
      <c r="C6833" s="12">
        <f t="shared" si="2"/>
        <v>41194</v>
      </c>
      <c r="D6833" s="3" t="str">
        <f t="shared" si="3"/>
        <v>15</v>
      </c>
      <c r="E6833" s="13">
        <v>419.0</v>
      </c>
      <c r="F6833" s="14">
        <f>'Costo de tareas'!$B$15</f>
        <v>0.1964027778</v>
      </c>
      <c r="G6833" s="15">
        <f>'Producción diaria'!$T$3*$L$2*$M$2*$N$2*E6833*1000/'Costo de tareas'!$B$14</f>
        <v>629.9924508</v>
      </c>
      <c r="H6833" s="16">
        <f>IF(G6833 &gt; 'Costo de tareas'!$B$13, 'Costo de tareas'!$B$13, IF(G6833 &lt; 'Costo de tareas'!$B$13*0.2, 0, 'Costo de tareas'!$B$13- G6833))</f>
        <v>39.28055556</v>
      </c>
      <c r="I6833" s="17">
        <f>IF(H6833=0,'Costo de tareas'!$B$13,'Costo de tareas'!$B$13-H6833)</f>
        <v>0</v>
      </c>
      <c r="J6833" s="2"/>
      <c r="K6833" s="2"/>
      <c r="P6833" s="2"/>
    </row>
    <row r="6834">
      <c r="A6834" s="3" t="s">
        <v>8895</v>
      </c>
      <c r="B6834" s="11" t="str">
        <f t="shared" si="1"/>
        <v>20121012</v>
      </c>
      <c r="C6834" s="12">
        <f t="shared" si="2"/>
        <v>41194</v>
      </c>
      <c r="D6834" s="3" t="str">
        <f t="shared" si="3"/>
        <v>16</v>
      </c>
      <c r="E6834" s="13">
        <v>24.0</v>
      </c>
      <c r="F6834" s="14">
        <f>'Costo de tareas'!$B$15</f>
        <v>0.1964027778</v>
      </c>
      <c r="G6834" s="15">
        <f>'Producción diaria'!$T$3*$L$2*$M$2*$N$2*E6834*1000/'Costo de tareas'!$B$14</f>
        <v>36.08548644</v>
      </c>
      <c r="H6834" s="16">
        <f>IF(G6834 &gt; 'Costo de tareas'!$B$13, 'Costo de tareas'!$B$13, IF(G6834 &lt; 'Costo de tareas'!$B$13*0.2, 0, 'Costo de tareas'!$B$13- G6834))</f>
        <v>3.195069112</v>
      </c>
      <c r="I6834" s="17">
        <f>IF(H6834=0,'Costo de tareas'!$B$13,'Costo de tareas'!$B$13-H6834)</f>
        <v>36.08548644</v>
      </c>
      <c r="J6834" s="2"/>
      <c r="K6834" s="2"/>
      <c r="P6834" s="2"/>
    </row>
    <row r="6835">
      <c r="A6835" s="3" t="s">
        <v>8896</v>
      </c>
      <c r="B6835" s="11" t="str">
        <f t="shared" si="1"/>
        <v>20121012</v>
      </c>
      <c r="C6835" s="12">
        <f t="shared" si="2"/>
        <v>41194</v>
      </c>
      <c r="D6835" s="3" t="str">
        <f t="shared" si="3"/>
        <v>17</v>
      </c>
      <c r="E6835" s="13">
        <v>53.0</v>
      </c>
      <c r="F6835" s="14">
        <f>'Costo de tareas'!$B$15</f>
        <v>0.1964027778</v>
      </c>
      <c r="G6835" s="15">
        <f>'Producción diaria'!$T$3*$L$2*$M$2*$N$2*E6835*1000/'Costo de tareas'!$B$14</f>
        <v>79.68878256</v>
      </c>
      <c r="H6835" s="16">
        <f>IF(G6835 &gt; 'Costo de tareas'!$B$13, 'Costo de tareas'!$B$13, IF(G6835 &lt; 'Costo de tareas'!$B$13*0.2, 0, 'Costo de tareas'!$B$13- G6835))</f>
        <v>39.28055556</v>
      </c>
      <c r="I6835" s="17">
        <f>IF(H6835=0,'Costo de tareas'!$B$13,'Costo de tareas'!$B$13-H6835)</f>
        <v>0</v>
      </c>
      <c r="J6835" s="2"/>
      <c r="K6835" s="2"/>
      <c r="P6835" s="2"/>
    </row>
    <row r="6836">
      <c r="A6836" s="3" t="s">
        <v>8897</v>
      </c>
      <c r="B6836" s="11" t="str">
        <f t="shared" si="1"/>
        <v>20121012</v>
      </c>
      <c r="C6836" s="12">
        <f t="shared" si="2"/>
        <v>41194</v>
      </c>
      <c r="D6836" s="3" t="str">
        <f t="shared" si="3"/>
        <v>18</v>
      </c>
      <c r="E6836" s="13">
        <v>0.0</v>
      </c>
      <c r="F6836" s="14">
        <f>'Costo de tareas'!$B$15</f>
        <v>0.1964027778</v>
      </c>
      <c r="G6836" s="15">
        <f>'Producción diaria'!$T$3*$L$2*$M$2*$N$2*E6836*1000/'Costo de tareas'!$B$14</f>
        <v>0</v>
      </c>
      <c r="H6836" s="16">
        <f>IF(G6836 &gt; 'Costo de tareas'!$B$13, 'Costo de tareas'!$B$13, IF(G6836 &lt; 'Costo de tareas'!$B$13*0.2, 0, 'Costo de tareas'!$B$13- G6836))</f>
        <v>0</v>
      </c>
      <c r="I6836" s="17">
        <f>IF(H6836=0,'Costo de tareas'!$B$13,'Costo de tareas'!$B$13-H6836)</f>
        <v>39.28055556</v>
      </c>
      <c r="J6836" s="2"/>
      <c r="K6836" s="2"/>
      <c r="P6836" s="2"/>
    </row>
    <row r="6837">
      <c r="A6837" s="3" t="s">
        <v>8898</v>
      </c>
      <c r="B6837" s="11" t="str">
        <f t="shared" si="1"/>
        <v>20121012</v>
      </c>
      <c r="C6837" s="12">
        <f t="shared" si="2"/>
        <v>41194</v>
      </c>
      <c r="D6837" s="3" t="str">
        <f t="shared" si="3"/>
        <v>19</v>
      </c>
      <c r="E6837" s="13">
        <v>0.0</v>
      </c>
      <c r="F6837" s="14">
        <f>'Costo de tareas'!$B$15</f>
        <v>0.1964027778</v>
      </c>
      <c r="G6837" s="15">
        <f>'Producción diaria'!$T$3*$L$2*$M$2*$N$2*E6837*1000/'Costo de tareas'!$B$14</f>
        <v>0</v>
      </c>
      <c r="H6837" s="16">
        <f>IF(G6837 &gt; 'Costo de tareas'!$B$13, 'Costo de tareas'!$B$13, IF(G6837 &lt; 'Costo de tareas'!$B$13*0.2, 0, 'Costo de tareas'!$B$13- G6837))</f>
        <v>0</v>
      </c>
      <c r="I6837" s="17">
        <f>IF(H6837=0,'Costo de tareas'!$B$13,'Costo de tareas'!$B$13-H6837)</f>
        <v>39.28055556</v>
      </c>
      <c r="J6837" s="2"/>
      <c r="K6837" s="2"/>
      <c r="P6837" s="2"/>
    </row>
    <row r="6838">
      <c r="A6838" s="3" t="s">
        <v>8899</v>
      </c>
      <c r="B6838" s="11" t="str">
        <f t="shared" si="1"/>
        <v>20121012</v>
      </c>
      <c r="C6838" s="12">
        <f t="shared" si="2"/>
        <v>41194</v>
      </c>
      <c r="D6838" s="3" t="str">
        <f t="shared" si="3"/>
        <v>20</v>
      </c>
      <c r="E6838" s="13">
        <v>0.0</v>
      </c>
      <c r="F6838" s="14">
        <f>'Costo de tareas'!$B$15</f>
        <v>0.1964027778</v>
      </c>
      <c r="G6838" s="15">
        <f>'Producción diaria'!$T$3*$L$2*$M$2*$N$2*E6838*1000/'Costo de tareas'!$B$14</f>
        <v>0</v>
      </c>
      <c r="H6838" s="16">
        <f>IF(G6838 &gt; 'Costo de tareas'!$B$13, 'Costo de tareas'!$B$13, IF(G6838 &lt; 'Costo de tareas'!$B$13*0.2, 0, 'Costo de tareas'!$B$13- G6838))</f>
        <v>0</v>
      </c>
      <c r="I6838" s="17">
        <f>IF(H6838=0,'Costo de tareas'!$B$13,'Costo de tareas'!$B$13-H6838)</f>
        <v>39.28055556</v>
      </c>
      <c r="J6838" s="2"/>
      <c r="K6838" s="2"/>
      <c r="P6838" s="2"/>
    </row>
    <row r="6839">
      <c r="A6839" s="3" t="s">
        <v>8900</v>
      </c>
      <c r="B6839" s="11" t="str">
        <f t="shared" si="1"/>
        <v>20121012</v>
      </c>
      <c r="C6839" s="12">
        <f t="shared" si="2"/>
        <v>41194</v>
      </c>
      <c r="D6839" s="3" t="str">
        <f t="shared" si="3"/>
        <v>21</v>
      </c>
      <c r="E6839" s="13">
        <v>0.0</v>
      </c>
      <c r="F6839" s="14">
        <f>'Costo de tareas'!$B$15</f>
        <v>0.1964027778</v>
      </c>
      <c r="G6839" s="15">
        <f>'Producción diaria'!$T$3*$L$2*$M$2*$N$2*E6839*1000/'Costo de tareas'!$B$14</f>
        <v>0</v>
      </c>
      <c r="H6839" s="16">
        <f>IF(G6839 &gt; 'Costo de tareas'!$B$13, 'Costo de tareas'!$B$13, IF(G6839 &lt; 'Costo de tareas'!$B$13*0.2, 0, 'Costo de tareas'!$B$13- G6839))</f>
        <v>0</v>
      </c>
      <c r="I6839" s="17">
        <f>IF(H6839=0,'Costo de tareas'!$B$13,'Costo de tareas'!$B$13-H6839)</f>
        <v>39.28055556</v>
      </c>
      <c r="J6839" s="2"/>
      <c r="K6839" s="2"/>
      <c r="P6839" s="2"/>
    </row>
    <row r="6840">
      <c r="A6840" s="3" t="s">
        <v>8901</v>
      </c>
      <c r="B6840" s="11" t="str">
        <f t="shared" si="1"/>
        <v>20121012</v>
      </c>
      <c r="C6840" s="12">
        <f t="shared" si="2"/>
        <v>41194</v>
      </c>
      <c r="D6840" s="3" t="str">
        <f t="shared" si="3"/>
        <v>22</v>
      </c>
      <c r="E6840" s="13">
        <v>0.0</v>
      </c>
      <c r="F6840" s="14">
        <f>'Costo de tareas'!$B$15</f>
        <v>0.1964027778</v>
      </c>
      <c r="G6840" s="15">
        <f>'Producción diaria'!$T$3*$L$2*$M$2*$N$2*E6840*1000/'Costo de tareas'!$B$14</f>
        <v>0</v>
      </c>
      <c r="H6840" s="16">
        <f>IF(G6840 &gt; 'Costo de tareas'!$B$13, 'Costo de tareas'!$B$13, IF(G6840 &lt; 'Costo de tareas'!$B$13*0.2, 0, 'Costo de tareas'!$B$13- G6840))</f>
        <v>0</v>
      </c>
      <c r="I6840" s="17">
        <f>IF(H6840=0,'Costo de tareas'!$B$13,'Costo de tareas'!$B$13-H6840)</f>
        <v>39.28055556</v>
      </c>
      <c r="J6840" s="2"/>
      <c r="K6840" s="2"/>
      <c r="P6840" s="2"/>
    </row>
    <row r="6841">
      <c r="A6841" s="3" t="s">
        <v>8902</v>
      </c>
      <c r="B6841" s="11" t="str">
        <f t="shared" si="1"/>
        <v>20121012</v>
      </c>
      <c r="C6841" s="12">
        <f t="shared" si="2"/>
        <v>41194</v>
      </c>
      <c r="D6841" s="3" t="str">
        <f t="shared" si="3"/>
        <v>23</v>
      </c>
      <c r="E6841" s="13">
        <v>0.0</v>
      </c>
      <c r="F6841" s="14">
        <f>'Costo de tareas'!$B$15</f>
        <v>0.1964027778</v>
      </c>
      <c r="G6841" s="15">
        <f>'Producción diaria'!$T$3*$L$2*$M$2*$N$2*E6841*1000/'Costo de tareas'!$B$14</f>
        <v>0</v>
      </c>
      <c r="H6841" s="16">
        <f>IF(G6841 &gt; 'Costo de tareas'!$B$13, 'Costo de tareas'!$B$13, IF(G6841 &lt; 'Costo de tareas'!$B$13*0.2, 0, 'Costo de tareas'!$B$13- G6841))</f>
        <v>0</v>
      </c>
      <c r="I6841" s="17">
        <f>IF(H6841=0,'Costo de tareas'!$B$13,'Costo de tareas'!$B$13-H6841)</f>
        <v>39.28055556</v>
      </c>
      <c r="J6841" s="2"/>
      <c r="K6841" s="2"/>
      <c r="P6841" s="2"/>
    </row>
    <row r="6842">
      <c r="A6842" s="3" t="s">
        <v>8903</v>
      </c>
      <c r="B6842" s="11" t="str">
        <f t="shared" si="1"/>
        <v>20121013</v>
      </c>
      <c r="C6842" s="12">
        <f t="shared" si="2"/>
        <v>41195</v>
      </c>
      <c r="D6842" s="3" t="str">
        <f t="shared" si="3"/>
        <v>00</v>
      </c>
      <c r="E6842" s="13">
        <v>0.0</v>
      </c>
      <c r="F6842" s="14">
        <f>'Costo de tareas'!$B$15</f>
        <v>0.1964027778</v>
      </c>
      <c r="G6842" s="15">
        <f>'Producción diaria'!$T$3*$L$2*$M$2*$N$2*E6842*1000/'Costo de tareas'!$B$14</f>
        <v>0</v>
      </c>
      <c r="H6842" s="16">
        <f>IF(G6842 &gt; 'Costo de tareas'!$B$13, 'Costo de tareas'!$B$13, IF(G6842 &lt; 'Costo de tareas'!$B$13*0.2, 0, 'Costo de tareas'!$B$13- G6842))</f>
        <v>0</v>
      </c>
      <c r="I6842" s="17">
        <f>IF(H6842=0,'Costo de tareas'!$B$13,'Costo de tareas'!$B$13-H6842)</f>
        <v>39.28055556</v>
      </c>
      <c r="J6842" s="2"/>
      <c r="K6842" s="2"/>
      <c r="P6842" s="2"/>
    </row>
    <row r="6843">
      <c r="A6843" s="3" t="s">
        <v>8904</v>
      </c>
      <c r="B6843" s="11" t="str">
        <f t="shared" si="1"/>
        <v>20121013</v>
      </c>
      <c r="C6843" s="12">
        <f t="shared" si="2"/>
        <v>41195</v>
      </c>
      <c r="D6843" s="3" t="str">
        <f t="shared" si="3"/>
        <v>01</v>
      </c>
      <c r="E6843" s="13">
        <v>0.0</v>
      </c>
      <c r="F6843" s="14">
        <f>'Costo de tareas'!$B$15</f>
        <v>0.1964027778</v>
      </c>
      <c r="G6843" s="15">
        <f>'Producción diaria'!$T$3*$L$2*$M$2*$N$2*E6843*1000/'Costo de tareas'!$B$14</f>
        <v>0</v>
      </c>
      <c r="H6843" s="16">
        <f>IF(G6843 &gt; 'Costo de tareas'!$B$13, 'Costo de tareas'!$B$13, IF(G6843 &lt; 'Costo de tareas'!$B$13*0.2, 0, 'Costo de tareas'!$B$13- G6843))</f>
        <v>0</v>
      </c>
      <c r="I6843" s="17">
        <f>IF(H6843=0,'Costo de tareas'!$B$13,'Costo de tareas'!$B$13-H6843)</f>
        <v>39.28055556</v>
      </c>
      <c r="J6843" s="2"/>
      <c r="K6843" s="2"/>
      <c r="P6843" s="2"/>
    </row>
    <row r="6844">
      <c r="A6844" s="3" t="s">
        <v>8905</v>
      </c>
      <c r="B6844" s="11" t="str">
        <f t="shared" si="1"/>
        <v>20121013</v>
      </c>
      <c r="C6844" s="12">
        <f t="shared" si="2"/>
        <v>41195</v>
      </c>
      <c r="D6844" s="3" t="str">
        <f t="shared" si="3"/>
        <v>02</v>
      </c>
      <c r="E6844" s="13">
        <v>0.0</v>
      </c>
      <c r="F6844" s="14">
        <f>'Costo de tareas'!$B$15</f>
        <v>0.1964027778</v>
      </c>
      <c r="G6844" s="15">
        <f>'Producción diaria'!$T$3*$L$2*$M$2*$N$2*E6844*1000/'Costo de tareas'!$B$14</f>
        <v>0</v>
      </c>
      <c r="H6844" s="16">
        <f>IF(G6844 &gt; 'Costo de tareas'!$B$13, 'Costo de tareas'!$B$13, IF(G6844 &lt; 'Costo de tareas'!$B$13*0.2, 0, 'Costo de tareas'!$B$13- G6844))</f>
        <v>0</v>
      </c>
      <c r="I6844" s="17">
        <f>IF(H6844=0,'Costo de tareas'!$B$13,'Costo de tareas'!$B$13-H6844)</f>
        <v>39.28055556</v>
      </c>
      <c r="J6844" s="2"/>
      <c r="K6844" s="2"/>
      <c r="P6844" s="2"/>
    </row>
    <row r="6845">
      <c r="A6845" s="3" t="s">
        <v>8906</v>
      </c>
      <c r="B6845" s="11" t="str">
        <f t="shared" si="1"/>
        <v>20121013</v>
      </c>
      <c r="C6845" s="12">
        <f t="shared" si="2"/>
        <v>41195</v>
      </c>
      <c r="D6845" s="3" t="str">
        <f t="shared" si="3"/>
        <v>03</v>
      </c>
      <c r="E6845" s="13">
        <v>0.0</v>
      </c>
      <c r="F6845" s="14">
        <f>'Costo de tareas'!$B$15</f>
        <v>0.1964027778</v>
      </c>
      <c r="G6845" s="15">
        <f>'Producción diaria'!$T$3*$L$2*$M$2*$N$2*E6845*1000/'Costo de tareas'!$B$14</f>
        <v>0</v>
      </c>
      <c r="H6845" s="16">
        <f>IF(G6845 &gt; 'Costo de tareas'!$B$13, 'Costo de tareas'!$B$13, IF(G6845 &lt; 'Costo de tareas'!$B$13*0.2, 0, 'Costo de tareas'!$B$13- G6845))</f>
        <v>0</v>
      </c>
      <c r="I6845" s="17">
        <f>IF(H6845=0,'Costo de tareas'!$B$13,'Costo de tareas'!$B$13-H6845)</f>
        <v>39.28055556</v>
      </c>
      <c r="J6845" s="2"/>
      <c r="K6845" s="2"/>
      <c r="P6845" s="2"/>
    </row>
    <row r="6846">
      <c r="A6846" s="3" t="s">
        <v>8907</v>
      </c>
      <c r="B6846" s="11" t="str">
        <f t="shared" si="1"/>
        <v>20121013</v>
      </c>
      <c r="C6846" s="12">
        <f t="shared" si="2"/>
        <v>41195</v>
      </c>
      <c r="D6846" s="3" t="str">
        <f t="shared" si="3"/>
        <v>04</v>
      </c>
      <c r="E6846" s="13">
        <v>0.0</v>
      </c>
      <c r="F6846" s="14">
        <f>'Costo de tareas'!$B$15</f>
        <v>0.1964027778</v>
      </c>
      <c r="G6846" s="15">
        <f>'Producción diaria'!$T$3*$L$2*$M$2*$N$2*E6846*1000/'Costo de tareas'!$B$14</f>
        <v>0</v>
      </c>
      <c r="H6846" s="16">
        <f>IF(G6846 &gt; 'Costo de tareas'!$B$13, 'Costo de tareas'!$B$13, IF(G6846 &lt; 'Costo de tareas'!$B$13*0.2, 0, 'Costo de tareas'!$B$13- G6846))</f>
        <v>0</v>
      </c>
      <c r="I6846" s="17">
        <f>IF(H6846=0,'Costo de tareas'!$B$13,'Costo de tareas'!$B$13-H6846)</f>
        <v>39.28055556</v>
      </c>
      <c r="J6846" s="2"/>
      <c r="K6846" s="2"/>
      <c r="P6846" s="2"/>
    </row>
    <row r="6847">
      <c r="A6847" s="3" t="s">
        <v>8908</v>
      </c>
      <c r="B6847" s="11" t="str">
        <f t="shared" si="1"/>
        <v>20121013</v>
      </c>
      <c r="C6847" s="12">
        <f t="shared" si="2"/>
        <v>41195</v>
      </c>
      <c r="D6847" s="3" t="str">
        <f t="shared" si="3"/>
        <v>05</v>
      </c>
      <c r="E6847" s="13">
        <v>0.0</v>
      </c>
      <c r="F6847" s="14">
        <f>'Costo de tareas'!$B$15</f>
        <v>0.1964027778</v>
      </c>
      <c r="G6847" s="15">
        <f>'Producción diaria'!$T$3*$L$2*$M$2*$N$2*E6847*1000/'Costo de tareas'!$B$14</f>
        <v>0</v>
      </c>
      <c r="H6847" s="16">
        <f>IF(G6847 &gt; 'Costo de tareas'!$B$13, 'Costo de tareas'!$B$13, IF(G6847 &lt; 'Costo de tareas'!$B$13*0.2, 0, 'Costo de tareas'!$B$13- G6847))</f>
        <v>0</v>
      </c>
      <c r="I6847" s="17">
        <f>IF(H6847=0,'Costo de tareas'!$B$13,'Costo de tareas'!$B$13-H6847)</f>
        <v>39.28055556</v>
      </c>
      <c r="J6847" s="2"/>
      <c r="K6847" s="2"/>
      <c r="P6847" s="2"/>
    </row>
    <row r="6848">
      <c r="A6848" s="3" t="s">
        <v>8909</v>
      </c>
      <c r="B6848" s="11" t="str">
        <f t="shared" si="1"/>
        <v>20121013</v>
      </c>
      <c r="C6848" s="12">
        <f t="shared" si="2"/>
        <v>41195</v>
      </c>
      <c r="D6848" s="3" t="str">
        <f t="shared" si="3"/>
        <v>06</v>
      </c>
      <c r="E6848" s="13">
        <v>0.0</v>
      </c>
      <c r="F6848" s="14">
        <f>'Costo de tareas'!$B$15</f>
        <v>0.1964027778</v>
      </c>
      <c r="G6848" s="15">
        <f>'Producción diaria'!$T$3*$L$2*$M$2*$N$2*E6848*1000/'Costo de tareas'!$B$14</f>
        <v>0</v>
      </c>
      <c r="H6848" s="16">
        <f>IF(G6848 &gt; 'Costo de tareas'!$B$13, 'Costo de tareas'!$B$13, IF(G6848 &lt; 'Costo de tareas'!$B$13*0.2, 0, 'Costo de tareas'!$B$13- G6848))</f>
        <v>0</v>
      </c>
      <c r="I6848" s="17">
        <f>IF(H6848=0,'Costo de tareas'!$B$13,'Costo de tareas'!$B$13-H6848)</f>
        <v>39.28055556</v>
      </c>
      <c r="J6848" s="2"/>
      <c r="K6848" s="2"/>
      <c r="P6848" s="2"/>
    </row>
    <row r="6849">
      <c r="A6849" s="3" t="s">
        <v>8910</v>
      </c>
      <c r="B6849" s="11" t="str">
        <f t="shared" si="1"/>
        <v>20121013</v>
      </c>
      <c r="C6849" s="12">
        <f t="shared" si="2"/>
        <v>41195</v>
      </c>
      <c r="D6849" s="3" t="str">
        <f t="shared" si="3"/>
        <v>07</v>
      </c>
      <c r="E6849" s="13">
        <v>93.0</v>
      </c>
      <c r="F6849" s="14">
        <f>'Costo de tareas'!$B$15</f>
        <v>0.1964027778</v>
      </c>
      <c r="G6849" s="15">
        <f>'Producción diaria'!$T$3*$L$2*$M$2*$N$2*E6849*1000/'Costo de tareas'!$B$14</f>
        <v>139.83126</v>
      </c>
      <c r="H6849" s="16">
        <f>IF(G6849 &gt; 'Costo de tareas'!$B$13, 'Costo de tareas'!$B$13, IF(G6849 &lt; 'Costo de tareas'!$B$13*0.2, 0, 'Costo de tareas'!$B$13- G6849))</f>
        <v>39.28055556</v>
      </c>
      <c r="I6849" s="17">
        <f>IF(H6849=0,'Costo de tareas'!$B$13,'Costo de tareas'!$B$13-H6849)</f>
        <v>0</v>
      </c>
      <c r="J6849" s="2"/>
      <c r="K6849" s="2"/>
      <c r="P6849" s="2"/>
    </row>
    <row r="6850">
      <c r="A6850" s="3" t="s">
        <v>8911</v>
      </c>
      <c r="B6850" s="11" t="str">
        <f t="shared" si="1"/>
        <v>20121013</v>
      </c>
      <c r="C6850" s="12">
        <f t="shared" si="2"/>
        <v>41195</v>
      </c>
      <c r="D6850" s="3" t="str">
        <f t="shared" si="3"/>
        <v>08</v>
      </c>
      <c r="E6850" s="13">
        <v>286.0</v>
      </c>
      <c r="F6850" s="14">
        <f>'Costo de tareas'!$B$15</f>
        <v>0.1964027778</v>
      </c>
      <c r="G6850" s="15">
        <f>'Producción diaria'!$T$3*$L$2*$M$2*$N$2*E6850*1000/'Costo de tareas'!$B$14</f>
        <v>430.0187135</v>
      </c>
      <c r="H6850" s="16">
        <f>IF(G6850 &gt; 'Costo de tareas'!$B$13, 'Costo de tareas'!$B$13, IF(G6850 &lt; 'Costo de tareas'!$B$13*0.2, 0, 'Costo de tareas'!$B$13- G6850))</f>
        <v>39.28055556</v>
      </c>
      <c r="I6850" s="17">
        <f>IF(H6850=0,'Costo de tareas'!$B$13,'Costo de tareas'!$B$13-H6850)</f>
        <v>0</v>
      </c>
      <c r="J6850" s="2"/>
      <c r="K6850" s="2"/>
      <c r="P6850" s="2"/>
    </row>
    <row r="6851">
      <c r="A6851" s="3" t="s">
        <v>8912</v>
      </c>
      <c r="B6851" s="11" t="str">
        <f t="shared" si="1"/>
        <v>20121013</v>
      </c>
      <c r="C6851" s="12">
        <f t="shared" si="2"/>
        <v>41195</v>
      </c>
      <c r="D6851" s="3" t="str">
        <f t="shared" si="3"/>
        <v>09</v>
      </c>
      <c r="E6851" s="13">
        <v>428.0</v>
      </c>
      <c r="F6851" s="14">
        <f>'Costo de tareas'!$B$15</f>
        <v>0.1964027778</v>
      </c>
      <c r="G6851" s="15">
        <f>'Producción diaria'!$T$3*$L$2*$M$2*$N$2*E6851*1000/'Costo de tareas'!$B$14</f>
        <v>643.5245082</v>
      </c>
      <c r="H6851" s="16">
        <f>IF(G6851 &gt; 'Costo de tareas'!$B$13, 'Costo de tareas'!$B$13, IF(G6851 &lt; 'Costo de tareas'!$B$13*0.2, 0, 'Costo de tareas'!$B$13- G6851))</f>
        <v>39.28055556</v>
      </c>
      <c r="I6851" s="17">
        <f>IF(H6851=0,'Costo de tareas'!$B$13,'Costo de tareas'!$B$13-H6851)</f>
        <v>0</v>
      </c>
      <c r="J6851" s="2"/>
      <c r="K6851" s="2"/>
      <c r="P6851" s="2"/>
    </row>
    <row r="6852">
      <c r="A6852" s="3" t="s">
        <v>8913</v>
      </c>
      <c r="B6852" s="11" t="str">
        <f t="shared" si="1"/>
        <v>20121013</v>
      </c>
      <c r="C6852" s="12">
        <f t="shared" si="2"/>
        <v>41195</v>
      </c>
      <c r="D6852" s="3" t="str">
        <f t="shared" si="3"/>
        <v>10</v>
      </c>
      <c r="E6852" s="13">
        <v>586.0</v>
      </c>
      <c r="F6852" s="14">
        <f>'Costo de tareas'!$B$15</f>
        <v>0.1964027778</v>
      </c>
      <c r="G6852" s="15">
        <f>'Producción diaria'!$T$3*$L$2*$M$2*$N$2*E6852*1000/'Costo de tareas'!$B$14</f>
        <v>881.087294</v>
      </c>
      <c r="H6852" s="16">
        <f>IF(G6852 &gt; 'Costo de tareas'!$B$13, 'Costo de tareas'!$B$13, IF(G6852 &lt; 'Costo de tareas'!$B$13*0.2, 0, 'Costo de tareas'!$B$13- G6852))</f>
        <v>39.28055556</v>
      </c>
      <c r="I6852" s="17">
        <f>IF(H6852=0,'Costo de tareas'!$B$13,'Costo de tareas'!$B$13-H6852)</f>
        <v>0</v>
      </c>
      <c r="J6852" s="2"/>
      <c r="K6852" s="2"/>
      <c r="P6852" s="2"/>
    </row>
    <row r="6853">
      <c r="A6853" s="3" t="s">
        <v>8914</v>
      </c>
      <c r="B6853" s="11" t="str">
        <f t="shared" si="1"/>
        <v>20121013</v>
      </c>
      <c r="C6853" s="12">
        <f t="shared" si="2"/>
        <v>41195</v>
      </c>
      <c r="D6853" s="3" t="str">
        <f t="shared" si="3"/>
        <v>11</v>
      </c>
      <c r="E6853" s="13">
        <v>657.0</v>
      </c>
      <c r="F6853" s="14">
        <f>'Costo de tareas'!$B$15</f>
        <v>0.1964027778</v>
      </c>
      <c r="G6853" s="15">
        <f>'Producción diaria'!$T$3*$L$2*$M$2*$N$2*E6853*1000/'Costo de tareas'!$B$14</f>
        <v>987.8401914</v>
      </c>
      <c r="H6853" s="16">
        <f>IF(G6853 &gt; 'Costo de tareas'!$B$13, 'Costo de tareas'!$B$13, IF(G6853 &lt; 'Costo de tareas'!$B$13*0.2, 0, 'Costo de tareas'!$B$13- G6853))</f>
        <v>39.28055556</v>
      </c>
      <c r="I6853" s="17">
        <f>IF(H6853=0,'Costo de tareas'!$B$13,'Costo de tareas'!$B$13-H6853)</f>
        <v>0</v>
      </c>
      <c r="J6853" s="2"/>
      <c r="K6853" s="2"/>
      <c r="P6853" s="2"/>
    </row>
    <row r="6854">
      <c r="A6854" s="3" t="s">
        <v>8915</v>
      </c>
      <c r="B6854" s="11" t="str">
        <f t="shared" si="1"/>
        <v>20121013</v>
      </c>
      <c r="C6854" s="12">
        <f t="shared" si="2"/>
        <v>41195</v>
      </c>
      <c r="D6854" s="3" t="str">
        <f t="shared" si="3"/>
        <v>12</v>
      </c>
      <c r="E6854" s="13">
        <v>639.0</v>
      </c>
      <c r="F6854" s="14">
        <f>'Costo de tareas'!$B$15</f>
        <v>0.1964027778</v>
      </c>
      <c r="G6854" s="15">
        <f>'Producción diaria'!$T$3*$L$2*$M$2*$N$2*E6854*1000/'Costo de tareas'!$B$14</f>
        <v>960.7760766</v>
      </c>
      <c r="H6854" s="16">
        <f>IF(G6854 &gt; 'Costo de tareas'!$B$13, 'Costo de tareas'!$B$13, IF(G6854 &lt; 'Costo de tareas'!$B$13*0.2, 0, 'Costo de tareas'!$B$13- G6854))</f>
        <v>39.28055556</v>
      </c>
      <c r="I6854" s="17">
        <f>IF(H6854=0,'Costo de tareas'!$B$13,'Costo de tareas'!$B$13-H6854)</f>
        <v>0</v>
      </c>
      <c r="J6854" s="2"/>
      <c r="K6854" s="2"/>
      <c r="P6854" s="2"/>
    </row>
    <row r="6855">
      <c r="A6855" s="3" t="s">
        <v>8916</v>
      </c>
      <c r="B6855" s="11" t="str">
        <f t="shared" si="1"/>
        <v>20121013</v>
      </c>
      <c r="C6855" s="12">
        <f t="shared" si="2"/>
        <v>41195</v>
      </c>
      <c r="D6855" s="3" t="str">
        <f t="shared" si="3"/>
        <v>13</v>
      </c>
      <c r="E6855" s="13">
        <v>657.0</v>
      </c>
      <c r="F6855" s="14">
        <f>'Costo de tareas'!$B$15</f>
        <v>0.1964027778</v>
      </c>
      <c r="G6855" s="15">
        <f>'Producción diaria'!$T$3*$L$2*$M$2*$N$2*E6855*1000/'Costo de tareas'!$B$14</f>
        <v>987.8401914</v>
      </c>
      <c r="H6855" s="16">
        <f>IF(G6855 &gt; 'Costo de tareas'!$B$13, 'Costo de tareas'!$B$13, IF(G6855 &lt; 'Costo de tareas'!$B$13*0.2, 0, 'Costo de tareas'!$B$13- G6855))</f>
        <v>39.28055556</v>
      </c>
      <c r="I6855" s="17">
        <f>IF(H6855=0,'Costo de tareas'!$B$13,'Costo de tareas'!$B$13-H6855)</f>
        <v>0</v>
      </c>
      <c r="J6855" s="2"/>
      <c r="K6855" s="2"/>
      <c r="P6855" s="2"/>
    </row>
    <row r="6856">
      <c r="A6856" s="3" t="s">
        <v>8917</v>
      </c>
      <c r="B6856" s="11" t="str">
        <f t="shared" si="1"/>
        <v>20121013</v>
      </c>
      <c r="C6856" s="12">
        <f t="shared" si="2"/>
        <v>41195</v>
      </c>
      <c r="D6856" s="3" t="str">
        <f t="shared" si="3"/>
        <v>14</v>
      </c>
      <c r="E6856" s="13">
        <v>359.0</v>
      </c>
      <c r="F6856" s="14">
        <f>'Costo de tareas'!$B$15</f>
        <v>0.1964027778</v>
      </c>
      <c r="G6856" s="15">
        <f>'Producción diaria'!$T$3*$L$2*$M$2*$N$2*E6856*1000/'Costo de tareas'!$B$14</f>
        <v>539.7787347</v>
      </c>
      <c r="H6856" s="16">
        <f>IF(G6856 &gt; 'Costo de tareas'!$B$13, 'Costo de tareas'!$B$13, IF(G6856 &lt; 'Costo de tareas'!$B$13*0.2, 0, 'Costo de tareas'!$B$13- G6856))</f>
        <v>39.28055556</v>
      </c>
      <c r="I6856" s="17">
        <f>IF(H6856=0,'Costo de tareas'!$B$13,'Costo de tareas'!$B$13-H6856)</f>
        <v>0</v>
      </c>
      <c r="J6856" s="2"/>
      <c r="K6856" s="2"/>
      <c r="P6856" s="2"/>
    </row>
    <row r="6857">
      <c r="A6857" s="3" t="s">
        <v>8918</v>
      </c>
      <c r="B6857" s="11" t="str">
        <f t="shared" si="1"/>
        <v>20121013</v>
      </c>
      <c r="C6857" s="12">
        <f t="shared" si="2"/>
        <v>41195</v>
      </c>
      <c r="D6857" s="3" t="str">
        <f t="shared" si="3"/>
        <v>15</v>
      </c>
      <c r="E6857" s="13">
        <v>419.0</v>
      </c>
      <c r="F6857" s="14">
        <f>'Costo de tareas'!$B$15</f>
        <v>0.1964027778</v>
      </c>
      <c r="G6857" s="15">
        <f>'Producción diaria'!$T$3*$L$2*$M$2*$N$2*E6857*1000/'Costo de tareas'!$B$14</f>
        <v>629.9924508</v>
      </c>
      <c r="H6857" s="16">
        <f>IF(G6857 &gt; 'Costo de tareas'!$B$13, 'Costo de tareas'!$B$13, IF(G6857 &lt; 'Costo de tareas'!$B$13*0.2, 0, 'Costo de tareas'!$B$13- G6857))</f>
        <v>39.28055556</v>
      </c>
      <c r="I6857" s="17">
        <f>IF(H6857=0,'Costo de tareas'!$B$13,'Costo de tareas'!$B$13-H6857)</f>
        <v>0</v>
      </c>
      <c r="J6857" s="2"/>
      <c r="K6857" s="2"/>
      <c r="P6857" s="2"/>
    </row>
    <row r="6858">
      <c r="A6858" s="3" t="s">
        <v>8919</v>
      </c>
      <c r="B6858" s="11" t="str">
        <f t="shared" si="1"/>
        <v>20121013</v>
      </c>
      <c r="C6858" s="12">
        <f t="shared" si="2"/>
        <v>41195</v>
      </c>
      <c r="D6858" s="3" t="str">
        <f t="shared" si="3"/>
        <v>16</v>
      </c>
      <c r="E6858" s="13">
        <v>238.0</v>
      </c>
      <c r="F6858" s="14">
        <f>'Costo de tareas'!$B$15</f>
        <v>0.1964027778</v>
      </c>
      <c r="G6858" s="15">
        <f>'Producción diaria'!$T$3*$L$2*$M$2*$N$2*E6858*1000/'Costo de tareas'!$B$14</f>
        <v>357.8477406</v>
      </c>
      <c r="H6858" s="16">
        <f>IF(G6858 &gt; 'Costo de tareas'!$B$13, 'Costo de tareas'!$B$13, IF(G6858 &lt; 'Costo de tareas'!$B$13*0.2, 0, 'Costo de tareas'!$B$13- G6858))</f>
        <v>39.28055556</v>
      </c>
      <c r="I6858" s="17">
        <f>IF(H6858=0,'Costo de tareas'!$B$13,'Costo de tareas'!$B$13-H6858)</f>
        <v>0</v>
      </c>
      <c r="J6858" s="2"/>
      <c r="K6858" s="2"/>
      <c r="P6858" s="2"/>
    </row>
    <row r="6859">
      <c r="A6859" s="3" t="s">
        <v>8920</v>
      </c>
      <c r="B6859" s="11" t="str">
        <f t="shared" si="1"/>
        <v>20121013</v>
      </c>
      <c r="C6859" s="12">
        <f t="shared" si="2"/>
        <v>41195</v>
      </c>
      <c r="D6859" s="3" t="str">
        <f t="shared" si="3"/>
        <v>17</v>
      </c>
      <c r="E6859" s="13">
        <v>51.0</v>
      </c>
      <c r="F6859" s="14">
        <f>'Costo de tareas'!$B$15</f>
        <v>0.1964027778</v>
      </c>
      <c r="G6859" s="15">
        <f>'Producción diaria'!$T$3*$L$2*$M$2*$N$2*E6859*1000/'Costo de tareas'!$B$14</f>
        <v>76.68165869</v>
      </c>
      <c r="H6859" s="16">
        <f>IF(G6859 &gt; 'Costo de tareas'!$B$13, 'Costo de tareas'!$B$13, IF(G6859 &lt; 'Costo de tareas'!$B$13*0.2, 0, 'Costo de tareas'!$B$13- G6859))</f>
        <v>39.28055556</v>
      </c>
      <c r="I6859" s="17">
        <f>IF(H6859=0,'Costo de tareas'!$B$13,'Costo de tareas'!$B$13-H6859)</f>
        <v>0</v>
      </c>
      <c r="J6859" s="2"/>
      <c r="K6859" s="2"/>
      <c r="P6859" s="2"/>
    </row>
    <row r="6860">
      <c r="A6860" s="3" t="s">
        <v>8921</v>
      </c>
      <c r="B6860" s="11" t="str">
        <f t="shared" si="1"/>
        <v>20121013</v>
      </c>
      <c r="C6860" s="12">
        <f t="shared" si="2"/>
        <v>41195</v>
      </c>
      <c r="D6860" s="3" t="str">
        <f t="shared" si="3"/>
        <v>18</v>
      </c>
      <c r="E6860" s="13">
        <v>0.0</v>
      </c>
      <c r="F6860" s="14">
        <f>'Costo de tareas'!$B$15</f>
        <v>0.1964027778</v>
      </c>
      <c r="G6860" s="15">
        <f>'Producción diaria'!$T$3*$L$2*$M$2*$N$2*E6860*1000/'Costo de tareas'!$B$14</f>
        <v>0</v>
      </c>
      <c r="H6860" s="16">
        <f>IF(G6860 &gt; 'Costo de tareas'!$B$13, 'Costo de tareas'!$B$13, IF(G6860 &lt; 'Costo de tareas'!$B$13*0.2, 0, 'Costo de tareas'!$B$13- G6860))</f>
        <v>0</v>
      </c>
      <c r="I6860" s="17">
        <f>IF(H6860=0,'Costo de tareas'!$B$13,'Costo de tareas'!$B$13-H6860)</f>
        <v>39.28055556</v>
      </c>
      <c r="J6860" s="2"/>
      <c r="K6860" s="2"/>
      <c r="P6860" s="2"/>
    </row>
    <row r="6861">
      <c r="A6861" s="3" t="s">
        <v>8922</v>
      </c>
      <c r="B6861" s="11" t="str">
        <f t="shared" si="1"/>
        <v>20121013</v>
      </c>
      <c r="C6861" s="12">
        <f t="shared" si="2"/>
        <v>41195</v>
      </c>
      <c r="D6861" s="3" t="str">
        <f t="shared" si="3"/>
        <v>19</v>
      </c>
      <c r="E6861" s="13">
        <v>0.0</v>
      </c>
      <c r="F6861" s="14">
        <f>'Costo de tareas'!$B$15</f>
        <v>0.1964027778</v>
      </c>
      <c r="G6861" s="15">
        <f>'Producción diaria'!$T$3*$L$2*$M$2*$N$2*E6861*1000/'Costo de tareas'!$B$14</f>
        <v>0</v>
      </c>
      <c r="H6861" s="16">
        <f>IF(G6861 &gt; 'Costo de tareas'!$B$13, 'Costo de tareas'!$B$13, IF(G6861 &lt; 'Costo de tareas'!$B$13*0.2, 0, 'Costo de tareas'!$B$13- G6861))</f>
        <v>0</v>
      </c>
      <c r="I6861" s="17">
        <f>IF(H6861=0,'Costo de tareas'!$B$13,'Costo de tareas'!$B$13-H6861)</f>
        <v>39.28055556</v>
      </c>
      <c r="J6861" s="2"/>
      <c r="K6861" s="2"/>
      <c r="P6861" s="2"/>
    </row>
    <row r="6862">
      <c r="A6862" s="3" t="s">
        <v>8923</v>
      </c>
      <c r="B6862" s="11" t="str">
        <f t="shared" si="1"/>
        <v>20121013</v>
      </c>
      <c r="C6862" s="12">
        <f t="shared" si="2"/>
        <v>41195</v>
      </c>
      <c r="D6862" s="3" t="str">
        <f t="shared" si="3"/>
        <v>20</v>
      </c>
      <c r="E6862" s="13">
        <v>0.0</v>
      </c>
      <c r="F6862" s="14">
        <f>'Costo de tareas'!$B$15</f>
        <v>0.1964027778</v>
      </c>
      <c r="G6862" s="15">
        <f>'Producción diaria'!$T$3*$L$2*$M$2*$N$2*E6862*1000/'Costo de tareas'!$B$14</f>
        <v>0</v>
      </c>
      <c r="H6862" s="16">
        <f>IF(G6862 &gt; 'Costo de tareas'!$B$13, 'Costo de tareas'!$B$13, IF(G6862 &lt; 'Costo de tareas'!$B$13*0.2, 0, 'Costo de tareas'!$B$13- G6862))</f>
        <v>0</v>
      </c>
      <c r="I6862" s="17">
        <f>IF(H6862=0,'Costo de tareas'!$B$13,'Costo de tareas'!$B$13-H6862)</f>
        <v>39.28055556</v>
      </c>
      <c r="J6862" s="2"/>
      <c r="K6862" s="2"/>
      <c r="P6862" s="2"/>
    </row>
    <row r="6863">
      <c r="A6863" s="3" t="s">
        <v>8924</v>
      </c>
      <c r="B6863" s="11" t="str">
        <f t="shared" si="1"/>
        <v>20121013</v>
      </c>
      <c r="C6863" s="12">
        <f t="shared" si="2"/>
        <v>41195</v>
      </c>
      <c r="D6863" s="3" t="str">
        <f t="shared" si="3"/>
        <v>21</v>
      </c>
      <c r="E6863" s="13">
        <v>0.0</v>
      </c>
      <c r="F6863" s="14">
        <f>'Costo de tareas'!$B$15</f>
        <v>0.1964027778</v>
      </c>
      <c r="G6863" s="15">
        <f>'Producción diaria'!$T$3*$L$2*$M$2*$N$2*E6863*1000/'Costo de tareas'!$B$14</f>
        <v>0</v>
      </c>
      <c r="H6863" s="16">
        <f>IF(G6863 &gt; 'Costo de tareas'!$B$13, 'Costo de tareas'!$B$13, IF(G6863 &lt; 'Costo de tareas'!$B$13*0.2, 0, 'Costo de tareas'!$B$13- G6863))</f>
        <v>0</v>
      </c>
      <c r="I6863" s="17">
        <f>IF(H6863=0,'Costo de tareas'!$B$13,'Costo de tareas'!$B$13-H6863)</f>
        <v>39.28055556</v>
      </c>
      <c r="J6863" s="2"/>
      <c r="K6863" s="2"/>
      <c r="P6863" s="2"/>
    </row>
    <row r="6864">
      <c r="A6864" s="3" t="s">
        <v>8925</v>
      </c>
      <c r="B6864" s="11" t="str">
        <f t="shared" si="1"/>
        <v>20121013</v>
      </c>
      <c r="C6864" s="12">
        <f t="shared" si="2"/>
        <v>41195</v>
      </c>
      <c r="D6864" s="3" t="str">
        <f t="shared" si="3"/>
        <v>22</v>
      </c>
      <c r="E6864" s="13">
        <v>0.0</v>
      </c>
      <c r="F6864" s="14">
        <f>'Costo de tareas'!$B$15</f>
        <v>0.1964027778</v>
      </c>
      <c r="G6864" s="15">
        <f>'Producción diaria'!$T$3*$L$2*$M$2*$N$2*E6864*1000/'Costo de tareas'!$B$14</f>
        <v>0</v>
      </c>
      <c r="H6864" s="16">
        <f>IF(G6864 &gt; 'Costo de tareas'!$B$13, 'Costo de tareas'!$B$13, IF(G6864 &lt; 'Costo de tareas'!$B$13*0.2, 0, 'Costo de tareas'!$B$13- G6864))</f>
        <v>0</v>
      </c>
      <c r="I6864" s="17">
        <f>IF(H6864=0,'Costo de tareas'!$B$13,'Costo de tareas'!$B$13-H6864)</f>
        <v>39.28055556</v>
      </c>
      <c r="J6864" s="2"/>
      <c r="K6864" s="2"/>
      <c r="P6864" s="2"/>
    </row>
    <row r="6865">
      <c r="A6865" s="3" t="s">
        <v>8926</v>
      </c>
      <c r="B6865" s="11" t="str">
        <f t="shared" si="1"/>
        <v>20121013</v>
      </c>
      <c r="C6865" s="12">
        <f t="shared" si="2"/>
        <v>41195</v>
      </c>
      <c r="D6865" s="3" t="str">
        <f t="shared" si="3"/>
        <v>23</v>
      </c>
      <c r="E6865" s="13">
        <v>0.0</v>
      </c>
      <c r="F6865" s="14">
        <f>'Costo de tareas'!$B$15</f>
        <v>0.1964027778</v>
      </c>
      <c r="G6865" s="15">
        <f>'Producción diaria'!$T$3*$L$2*$M$2*$N$2*E6865*1000/'Costo de tareas'!$B$14</f>
        <v>0</v>
      </c>
      <c r="H6865" s="16">
        <f>IF(G6865 &gt; 'Costo de tareas'!$B$13, 'Costo de tareas'!$B$13, IF(G6865 &lt; 'Costo de tareas'!$B$13*0.2, 0, 'Costo de tareas'!$B$13- G6865))</f>
        <v>0</v>
      </c>
      <c r="I6865" s="17">
        <f>IF(H6865=0,'Costo de tareas'!$B$13,'Costo de tareas'!$B$13-H6865)</f>
        <v>39.28055556</v>
      </c>
      <c r="J6865" s="2"/>
      <c r="K6865" s="2"/>
      <c r="P6865" s="2"/>
    </row>
    <row r="6866">
      <c r="A6866" s="3" t="s">
        <v>8927</v>
      </c>
      <c r="B6866" s="11" t="str">
        <f t="shared" si="1"/>
        <v>20121014</v>
      </c>
      <c r="C6866" s="12">
        <f t="shared" si="2"/>
        <v>41196</v>
      </c>
      <c r="D6866" s="3" t="str">
        <f t="shared" si="3"/>
        <v>00</v>
      </c>
      <c r="E6866" s="13">
        <v>0.0</v>
      </c>
      <c r="F6866" s="14">
        <f>'Costo de tareas'!$B$15</f>
        <v>0.1964027778</v>
      </c>
      <c r="G6866" s="15">
        <f>'Producción diaria'!$T$3*$L$2*$M$2*$N$2*E6866*1000/'Costo de tareas'!$B$14</f>
        <v>0</v>
      </c>
      <c r="H6866" s="16">
        <f>IF(G6866 &gt; 'Costo de tareas'!$B$13, 'Costo de tareas'!$B$13, IF(G6866 &lt; 'Costo de tareas'!$B$13*0.2, 0, 'Costo de tareas'!$B$13- G6866))</f>
        <v>0</v>
      </c>
      <c r="I6866" s="17">
        <f>IF(H6866=0,'Costo de tareas'!$B$13,'Costo de tareas'!$B$13-H6866)</f>
        <v>39.28055556</v>
      </c>
      <c r="J6866" s="2"/>
      <c r="K6866" s="2"/>
      <c r="P6866" s="2"/>
    </row>
    <row r="6867">
      <c r="A6867" s="3" t="s">
        <v>8928</v>
      </c>
      <c r="B6867" s="11" t="str">
        <f t="shared" si="1"/>
        <v>20121014</v>
      </c>
      <c r="C6867" s="12">
        <f t="shared" si="2"/>
        <v>41196</v>
      </c>
      <c r="D6867" s="3" t="str">
        <f t="shared" si="3"/>
        <v>01</v>
      </c>
      <c r="E6867" s="13">
        <v>0.0</v>
      </c>
      <c r="F6867" s="14">
        <f>'Costo de tareas'!$B$15</f>
        <v>0.1964027778</v>
      </c>
      <c r="G6867" s="15">
        <f>'Producción diaria'!$T$3*$L$2*$M$2*$N$2*E6867*1000/'Costo de tareas'!$B$14</f>
        <v>0</v>
      </c>
      <c r="H6867" s="16">
        <f>IF(G6867 &gt; 'Costo de tareas'!$B$13, 'Costo de tareas'!$B$13, IF(G6867 &lt; 'Costo de tareas'!$B$13*0.2, 0, 'Costo de tareas'!$B$13- G6867))</f>
        <v>0</v>
      </c>
      <c r="I6867" s="17">
        <f>IF(H6867=0,'Costo de tareas'!$B$13,'Costo de tareas'!$B$13-H6867)</f>
        <v>39.28055556</v>
      </c>
      <c r="J6867" s="2"/>
      <c r="K6867" s="2"/>
      <c r="P6867" s="2"/>
    </row>
    <row r="6868">
      <c r="A6868" s="3" t="s">
        <v>8929</v>
      </c>
      <c r="B6868" s="11" t="str">
        <f t="shared" si="1"/>
        <v>20121014</v>
      </c>
      <c r="C6868" s="12">
        <f t="shared" si="2"/>
        <v>41196</v>
      </c>
      <c r="D6868" s="3" t="str">
        <f t="shared" si="3"/>
        <v>02</v>
      </c>
      <c r="E6868" s="13">
        <v>0.0</v>
      </c>
      <c r="F6868" s="14">
        <f>'Costo de tareas'!$B$15</f>
        <v>0.1964027778</v>
      </c>
      <c r="G6868" s="15">
        <f>'Producción diaria'!$T$3*$L$2*$M$2*$N$2*E6868*1000/'Costo de tareas'!$B$14</f>
        <v>0</v>
      </c>
      <c r="H6868" s="16">
        <f>IF(G6868 &gt; 'Costo de tareas'!$B$13, 'Costo de tareas'!$B$13, IF(G6868 &lt; 'Costo de tareas'!$B$13*0.2, 0, 'Costo de tareas'!$B$13- G6868))</f>
        <v>0</v>
      </c>
      <c r="I6868" s="17">
        <f>IF(H6868=0,'Costo de tareas'!$B$13,'Costo de tareas'!$B$13-H6868)</f>
        <v>39.28055556</v>
      </c>
      <c r="J6868" s="2"/>
      <c r="K6868" s="2"/>
      <c r="P6868" s="2"/>
    </row>
    <row r="6869">
      <c r="A6869" s="3" t="s">
        <v>8930</v>
      </c>
      <c r="B6869" s="11" t="str">
        <f t="shared" si="1"/>
        <v>20121014</v>
      </c>
      <c r="C6869" s="12">
        <f t="shared" si="2"/>
        <v>41196</v>
      </c>
      <c r="D6869" s="3" t="str">
        <f t="shared" si="3"/>
        <v>03</v>
      </c>
      <c r="E6869" s="13">
        <v>0.0</v>
      </c>
      <c r="F6869" s="14">
        <f>'Costo de tareas'!$B$15</f>
        <v>0.1964027778</v>
      </c>
      <c r="G6869" s="15">
        <f>'Producción diaria'!$T$3*$L$2*$M$2*$N$2*E6869*1000/'Costo de tareas'!$B$14</f>
        <v>0</v>
      </c>
      <c r="H6869" s="16">
        <f>IF(G6869 &gt; 'Costo de tareas'!$B$13, 'Costo de tareas'!$B$13, IF(G6869 &lt; 'Costo de tareas'!$B$13*0.2, 0, 'Costo de tareas'!$B$13- G6869))</f>
        <v>0</v>
      </c>
      <c r="I6869" s="17">
        <f>IF(H6869=0,'Costo de tareas'!$B$13,'Costo de tareas'!$B$13-H6869)</f>
        <v>39.28055556</v>
      </c>
      <c r="J6869" s="2"/>
      <c r="K6869" s="2"/>
      <c r="P6869" s="2"/>
    </row>
    <row r="6870">
      <c r="A6870" s="3" t="s">
        <v>8931</v>
      </c>
      <c r="B6870" s="11" t="str">
        <f t="shared" si="1"/>
        <v>20121014</v>
      </c>
      <c r="C6870" s="12">
        <f t="shared" si="2"/>
        <v>41196</v>
      </c>
      <c r="D6870" s="3" t="str">
        <f t="shared" si="3"/>
        <v>04</v>
      </c>
      <c r="E6870" s="13">
        <v>0.0</v>
      </c>
      <c r="F6870" s="14">
        <f>'Costo de tareas'!$B$15</f>
        <v>0.1964027778</v>
      </c>
      <c r="G6870" s="15">
        <f>'Producción diaria'!$T$3*$L$2*$M$2*$N$2*E6870*1000/'Costo de tareas'!$B$14</f>
        <v>0</v>
      </c>
      <c r="H6870" s="16">
        <f>IF(G6870 &gt; 'Costo de tareas'!$B$13, 'Costo de tareas'!$B$13, IF(G6870 &lt; 'Costo de tareas'!$B$13*0.2, 0, 'Costo de tareas'!$B$13- G6870))</f>
        <v>0</v>
      </c>
      <c r="I6870" s="17">
        <f>IF(H6870=0,'Costo de tareas'!$B$13,'Costo de tareas'!$B$13-H6870)</f>
        <v>39.28055556</v>
      </c>
      <c r="J6870" s="2"/>
      <c r="K6870" s="2"/>
      <c r="P6870" s="2"/>
    </row>
    <row r="6871">
      <c r="A6871" s="3" t="s">
        <v>8932</v>
      </c>
      <c r="B6871" s="11" t="str">
        <f t="shared" si="1"/>
        <v>20121014</v>
      </c>
      <c r="C6871" s="12">
        <f t="shared" si="2"/>
        <v>41196</v>
      </c>
      <c r="D6871" s="3" t="str">
        <f t="shared" si="3"/>
        <v>05</v>
      </c>
      <c r="E6871" s="13">
        <v>0.0</v>
      </c>
      <c r="F6871" s="14">
        <f>'Costo de tareas'!$B$15</f>
        <v>0.1964027778</v>
      </c>
      <c r="G6871" s="15">
        <f>'Producción diaria'!$T$3*$L$2*$M$2*$N$2*E6871*1000/'Costo de tareas'!$B$14</f>
        <v>0</v>
      </c>
      <c r="H6871" s="16">
        <f>IF(G6871 &gt; 'Costo de tareas'!$B$13, 'Costo de tareas'!$B$13, IF(G6871 &lt; 'Costo de tareas'!$B$13*0.2, 0, 'Costo de tareas'!$B$13- G6871))</f>
        <v>0</v>
      </c>
      <c r="I6871" s="17">
        <f>IF(H6871=0,'Costo de tareas'!$B$13,'Costo de tareas'!$B$13-H6871)</f>
        <v>39.28055556</v>
      </c>
      <c r="J6871" s="2"/>
      <c r="K6871" s="2"/>
      <c r="P6871" s="2"/>
    </row>
    <row r="6872">
      <c r="A6872" s="3" t="s">
        <v>8933</v>
      </c>
      <c r="B6872" s="11" t="str">
        <f t="shared" si="1"/>
        <v>20121014</v>
      </c>
      <c r="C6872" s="12">
        <f t="shared" si="2"/>
        <v>41196</v>
      </c>
      <c r="D6872" s="3" t="str">
        <f t="shared" si="3"/>
        <v>06</v>
      </c>
      <c r="E6872" s="13">
        <v>0.0</v>
      </c>
      <c r="F6872" s="14">
        <f>'Costo de tareas'!$B$15</f>
        <v>0.1964027778</v>
      </c>
      <c r="G6872" s="15">
        <f>'Producción diaria'!$T$3*$L$2*$M$2*$N$2*E6872*1000/'Costo de tareas'!$B$14</f>
        <v>0</v>
      </c>
      <c r="H6872" s="16">
        <f>IF(G6872 &gt; 'Costo de tareas'!$B$13, 'Costo de tareas'!$B$13, IF(G6872 &lt; 'Costo de tareas'!$B$13*0.2, 0, 'Costo de tareas'!$B$13- G6872))</f>
        <v>0</v>
      </c>
      <c r="I6872" s="17">
        <f>IF(H6872=0,'Costo de tareas'!$B$13,'Costo de tareas'!$B$13-H6872)</f>
        <v>39.28055556</v>
      </c>
      <c r="J6872" s="2"/>
      <c r="K6872" s="2"/>
      <c r="P6872" s="2"/>
    </row>
    <row r="6873">
      <c r="A6873" s="3" t="s">
        <v>8934</v>
      </c>
      <c r="B6873" s="11" t="str">
        <f t="shared" si="1"/>
        <v>20121014</v>
      </c>
      <c r="C6873" s="12">
        <f t="shared" si="2"/>
        <v>41196</v>
      </c>
      <c r="D6873" s="3" t="str">
        <f t="shared" si="3"/>
        <v>07</v>
      </c>
      <c r="E6873" s="13">
        <v>104.0</v>
      </c>
      <c r="F6873" s="14">
        <f>'Costo de tareas'!$B$15</f>
        <v>0.1964027778</v>
      </c>
      <c r="G6873" s="15">
        <f>'Producción diaria'!$T$3*$L$2*$M$2*$N$2*E6873*1000/'Costo de tareas'!$B$14</f>
        <v>156.3704413</v>
      </c>
      <c r="H6873" s="16">
        <f>IF(G6873 &gt; 'Costo de tareas'!$B$13, 'Costo de tareas'!$B$13, IF(G6873 &lt; 'Costo de tareas'!$B$13*0.2, 0, 'Costo de tareas'!$B$13- G6873))</f>
        <v>39.28055556</v>
      </c>
      <c r="I6873" s="17">
        <f>IF(H6873=0,'Costo de tareas'!$B$13,'Costo de tareas'!$B$13-H6873)</f>
        <v>0</v>
      </c>
      <c r="J6873" s="2"/>
      <c r="K6873" s="2"/>
      <c r="P6873" s="2"/>
    </row>
    <row r="6874">
      <c r="A6874" s="3" t="s">
        <v>8935</v>
      </c>
      <c r="B6874" s="11" t="str">
        <f t="shared" si="1"/>
        <v>20121014</v>
      </c>
      <c r="C6874" s="12">
        <f t="shared" si="2"/>
        <v>41196</v>
      </c>
      <c r="D6874" s="3" t="str">
        <f t="shared" si="3"/>
        <v>08</v>
      </c>
      <c r="E6874" s="13">
        <v>289.0</v>
      </c>
      <c r="F6874" s="14">
        <f>'Costo de tareas'!$B$15</f>
        <v>0.1964027778</v>
      </c>
      <c r="G6874" s="15">
        <f>'Producción diaria'!$T$3*$L$2*$M$2*$N$2*E6874*1000/'Costo de tareas'!$B$14</f>
        <v>434.5293993</v>
      </c>
      <c r="H6874" s="16">
        <f>IF(G6874 &gt; 'Costo de tareas'!$B$13, 'Costo de tareas'!$B$13, IF(G6874 &lt; 'Costo de tareas'!$B$13*0.2, 0, 'Costo de tareas'!$B$13- G6874))</f>
        <v>39.28055556</v>
      </c>
      <c r="I6874" s="17">
        <f>IF(H6874=0,'Costo de tareas'!$B$13,'Costo de tareas'!$B$13-H6874)</f>
        <v>0</v>
      </c>
      <c r="J6874" s="2"/>
      <c r="K6874" s="2"/>
      <c r="P6874" s="2"/>
    </row>
    <row r="6875">
      <c r="A6875" s="3" t="s">
        <v>8936</v>
      </c>
      <c r="B6875" s="11" t="str">
        <f t="shared" si="1"/>
        <v>20121014</v>
      </c>
      <c r="C6875" s="12">
        <f t="shared" si="2"/>
        <v>41196</v>
      </c>
      <c r="D6875" s="3" t="str">
        <f t="shared" si="3"/>
        <v>09</v>
      </c>
      <c r="E6875" s="13">
        <v>445.0</v>
      </c>
      <c r="F6875" s="14">
        <f>'Costo de tareas'!$B$15</f>
        <v>0.1964027778</v>
      </c>
      <c r="G6875" s="15">
        <f>'Producción diaria'!$T$3*$L$2*$M$2*$N$2*E6875*1000/'Costo de tareas'!$B$14</f>
        <v>669.0850611</v>
      </c>
      <c r="H6875" s="16">
        <f>IF(G6875 &gt; 'Costo de tareas'!$B$13, 'Costo de tareas'!$B$13, IF(G6875 &lt; 'Costo de tareas'!$B$13*0.2, 0, 'Costo de tareas'!$B$13- G6875))</f>
        <v>39.28055556</v>
      </c>
      <c r="I6875" s="17">
        <f>IF(H6875=0,'Costo de tareas'!$B$13,'Costo de tareas'!$B$13-H6875)</f>
        <v>0</v>
      </c>
      <c r="J6875" s="2"/>
      <c r="K6875" s="2"/>
      <c r="P6875" s="2"/>
    </row>
    <row r="6876">
      <c r="A6876" s="3" t="s">
        <v>8937</v>
      </c>
      <c r="B6876" s="11" t="str">
        <f t="shared" si="1"/>
        <v>20121014</v>
      </c>
      <c r="C6876" s="12">
        <f t="shared" si="2"/>
        <v>41196</v>
      </c>
      <c r="D6876" s="3" t="str">
        <f t="shared" si="3"/>
        <v>10</v>
      </c>
      <c r="E6876" s="13">
        <v>576.0</v>
      </c>
      <c r="F6876" s="14">
        <f>'Costo de tareas'!$B$15</f>
        <v>0.1964027778</v>
      </c>
      <c r="G6876" s="15">
        <f>'Producción diaria'!$T$3*$L$2*$M$2*$N$2*E6876*1000/'Costo de tareas'!$B$14</f>
        <v>866.0516746</v>
      </c>
      <c r="H6876" s="16">
        <f>IF(G6876 &gt; 'Costo de tareas'!$B$13, 'Costo de tareas'!$B$13, IF(G6876 &lt; 'Costo de tareas'!$B$13*0.2, 0, 'Costo de tareas'!$B$13- G6876))</f>
        <v>39.28055556</v>
      </c>
      <c r="I6876" s="17">
        <f>IF(H6876=0,'Costo de tareas'!$B$13,'Costo de tareas'!$B$13-H6876)</f>
        <v>0</v>
      </c>
      <c r="J6876" s="2"/>
      <c r="K6876" s="2"/>
      <c r="P6876" s="2"/>
    </row>
    <row r="6877">
      <c r="A6877" s="3" t="s">
        <v>8938</v>
      </c>
      <c r="B6877" s="11" t="str">
        <f t="shared" si="1"/>
        <v>20121014</v>
      </c>
      <c r="C6877" s="12">
        <f t="shared" si="2"/>
        <v>41196</v>
      </c>
      <c r="D6877" s="3" t="str">
        <f t="shared" si="3"/>
        <v>11</v>
      </c>
      <c r="E6877" s="13">
        <v>645.0</v>
      </c>
      <c r="F6877" s="14">
        <f>'Costo de tareas'!$B$15</f>
        <v>0.1964027778</v>
      </c>
      <c r="G6877" s="15">
        <f>'Producción diaria'!$T$3*$L$2*$M$2*$N$2*E6877*1000/'Costo de tareas'!$B$14</f>
        <v>969.7974482</v>
      </c>
      <c r="H6877" s="16">
        <f>IF(G6877 &gt; 'Costo de tareas'!$B$13, 'Costo de tareas'!$B$13, IF(G6877 &lt; 'Costo de tareas'!$B$13*0.2, 0, 'Costo de tareas'!$B$13- G6877))</f>
        <v>39.28055556</v>
      </c>
      <c r="I6877" s="17">
        <f>IF(H6877=0,'Costo de tareas'!$B$13,'Costo de tareas'!$B$13-H6877)</f>
        <v>0</v>
      </c>
      <c r="J6877" s="2"/>
      <c r="K6877" s="2"/>
      <c r="P6877" s="2"/>
    </row>
    <row r="6878">
      <c r="A6878" s="3" t="s">
        <v>8939</v>
      </c>
      <c r="B6878" s="11" t="str">
        <f t="shared" si="1"/>
        <v>20121014</v>
      </c>
      <c r="C6878" s="12">
        <f t="shared" si="2"/>
        <v>41196</v>
      </c>
      <c r="D6878" s="3" t="str">
        <f t="shared" si="3"/>
        <v>12</v>
      </c>
      <c r="E6878" s="13">
        <v>677.0</v>
      </c>
      <c r="F6878" s="14">
        <f>'Costo de tareas'!$B$15</f>
        <v>0.1964027778</v>
      </c>
      <c r="G6878" s="15">
        <f>'Producción diaria'!$T$3*$L$2*$M$2*$N$2*E6878*1000/'Costo de tareas'!$B$14</f>
        <v>1017.91143</v>
      </c>
      <c r="H6878" s="16">
        <f>IF(G6878 &gt; 'Costo de tareas'!$B$13, 'Costo de tareas'!$B$13, IF(G6878 &lt; 'Costo de tareas'!$B$13*0.2, 0, 'Costo de tareas'!$B$13- G6878))</f>
        <v>39.28055556</v>
      </c>
      <c r="I6878" s="17">
        <f>IF(H6878=0,'Costo de tareas'!$B$13,'Costo de tareas'!$B$13-H6878)</f>
        <v>0</v>
      </c>
      <c r="J6878" s="2"/>
      <c r="K6878" s="2"/>
      <c r="P6878" s="2"/>
    </row>
    <row r="6879">
      <c r="A6879" s="3" t="s">
        <v>8940</v>
      </c>
      <c r="B6879" s="11" t="str">
        <f t="shared" si="1"/>
        <v>20121014</v>
      </c>
      <c r="C6879" s="12">
        <f t="shared" si="2"/>
        <v>41196</v>
      </c>
      <c r="D6879" s="3" t="str">
        <f t="shared" si="3"/>
        <v>13</v>
      </c>
      <c r="E6879" s="13">
        <v>653.0</v>
      </c>
      <c r="F6879" s="14">
        <f>'Costo de tareas'!$B$15</f>
        <v>0.1964027778</v>
      </c>
      <c r="G6879" s="15">
        <f>'Producción diaria'!$T$3*$L$2*$M$2*$N$2*E6879*1000/'Costo de tareas'!$B$14</f>
        <v>981.8259436</v>
      </c>
      <c r="H6879" s="16">
        <f>IF(G6879 &gt; 'Costo de tareas'!$B$13, 'Costo de tareas'!$B$13, IF(G6879 &lt; 'Costo de tareas'!$B$13*0.2, 0, 'Costo de tareas'!$B$13- G6879))</f>
        <v>39.28055556</v>
      </c>
      <c r="I6879" s="17">
        <f>IF(H6879=0,'Costo de tareas'!$B$13,'Costo de tareas'!$B$13-H6879)</f>
        <v>0</v>
      </c>
      <c r="J6879" s="2"/>
      <c r="K6879" s="2"/>
      <c r="P6879" s="2"/>
    </row>
    <row r="6880">
      <c r="A6880" s="3" t="s">
        <v>8941</v>
      </c>
      <c r="B6880" s="11" t="str">
        <f t="shared" si="1"/>
        <v>20121014</v>
      </c>
      <c r="C6880" s="12">
        <f t="shared" si="2"/>
        <v>41196</v>
      </c>
      <c r="D6880" s="3" t="str">
        <f t="shared" si="3"/>
        <v>14</v>
      </c>
      <c r="E6880" s="13">
        <v>529.0</v>
      </c>
      <c r="F6880" s="14">
        <f>'Costo de tareas'!$B$15</f>
        <v>0.1964027778</v>
      </c>
      <c r="G6880" s="15">
        <f>'Producción diaria'!$T$3*$L$2*$M$2*$N$2*E6880*1000/'Costo de tareas'!$B$14</f>
        <v>795.3842637</v>
      </c>
      <c r="H6880" s="16">
        <f>IF(G6880 &gt; 'Costo de tareas'!$B$13, 'Costo de tareas'!$B$13, IF(G6880 &lt; 'Costo de tareas'!$B$13*0.2, 0, 'Costo de tareas'!$B$13- G6880))</f>
        <v>39.28055556</v>
      </c>
      <c r="I6880" s="17">
        <f>IF(H6880=0,'Costo de tareas'!$B$13,'Costo de tareas'!$B$13-H6880)</f>
        <v>0</v>
      </c>
      <c r="J6880" s="2"/>
      <c r="K6880" s="2"/>
      <c r="P6880" s="2"/>
    </row>
    <row r="6881">
      <c r="A6881" s="3" t="s">
        <v>8942</v>
      </c>
      <c r="B6881" s="11" t="str">
        <f t="shared" si="1"/>
        <v>20121014</v>
      </c>
      <c r="C6881" s="12">
        <f t="shared" si="2"/>
        <v>41196</v>
      </c>
      <c r="D6881" s="3" t="str">
        <f t="shared" si="3"/>
        <v>15</v>
      </c>
      <c r="E6881" s="13">
        <v>364.0</v>
      </c>
      <c r="F6881" s="14">
        <f>'Costo de tareas'!$B$15</f>
        <v>0.1964027778</v>
      </c>
      <c r="G6881" s="15">
        <f>'Producción diaria'!$T$3*$L$2*$M$2*$N$2*E6881*1000/'Costo de tareas'!$B$14</f>
        <v>547.2965444</v>
      </c>
      <c r="H6881" s="16">
        <f>IF(G6881 &gt; 'Costo de tareas'!$B$13, 'Costo de tareas'!$B$13, IF(G6881 &lt; 'Costo de tareas'!$B$13*0.2, 0, 'Costo de tareas'!$B$13- G6881))</f>
        <v>39.28055556</v>
      </c>
      <c r="I6881" s="17">
        <f>IF(H6881=0,'Costo de tareas'!$B$13,'Costo de tareas'!$B$13-H6881)</f>
        <v>0</v>
      </c>
      <c r="J6881" s="2"/>
      <c r="K6881" s="2"/>
      <c r="P6881" s="2"/>
    </row>
    <row r="6882">
      <c r="A6882" s="3" t="s">
        <v>8943</v>
      </c>
      <c r="B6882" s="11" t="str">
        <f t="shared" si="1"/>
        <v>20121014</v>
      </c>
      <c r="C6882" s="12">
        <f t="shared" si="2"/>
        <v>41196</v>
      </c>
      <c r="D6882" s="3" t="str">
        <f t="shared" si="3"/>
        <v>16</v>
      </c>
      <c r="E6882" s="13">
        <v>172.0</v>
      </c>
      <c r="F6882" s="14">
        <f>'Costo de tareas'!$B$15</f>
        <v>0.1964027778</v>
      </c>
      <c r="G6882" s="15">
        <f>'Producción diaria'!$T$3*$L$2*$M$2*$N$2*E6882*1000/'Costo de tareas'!$B$14</f>
        <v>258.6126528</v>
      </c>
      <c r="H6882" s="16">
        <f>IF(G6882 &gt; 'Costo de tareas'!$B$13, 'Costo de tareas'!$B$13, IF(G6882 &lt; 'Costo de tareas'!$B$13*0.2, 0, 'Costo de tareas'!$B$13- G6882))</f>
        <v>39.28055556</v>
      </c>
      <c r="I6882" s="17">
        <f>IF(H6882=0,'Costo de tareas'!$B$13,'Costo de tareas'!$B$13-H6882)</f>
        <v>0</v>
      </c>
      <c r="J6882" s="2"/>
      <c r="K6882" s="2"/>
      <c r="P6882" s="2"/>
    </row>
    <row r="6883">
      <c r="A6883" s="3" t="s">
        <v>8944</v>
      </c>
      <c r="B6883" s="11" t="str">
        <f t="shared" si="1"/>
        <v>20121014</v>
      </c>
      <c r="C6883" s="12">
        <f t="shared" si="2"/>
        <v>41196</v>
      </c>
      <c r="D6883" s="3" t="str">
        <f t="shared" si="3"/>
        <v>17</v>
      </c>
      <c r="E6883" s="13">
        <v>12.0</v>
      </c>
      <c r="F6883" s="14">
        <f>'Costo de tareas'!$B$15</f>
        <v>0.1964027778</v>
      </c>
      <c r="G6883" s="15">
        <f>'Producción diaria'!$T$3*$L$2*$M$2*$N$2*E6883*1000/'Costo de tareas'!$B$14</f>
        <v>18.04274322</v>
      </c>
      <c r="H6883" s="16">
        <f>IF(G6883 &gt; 'Costo de tareas'!$B$13, 'Costo de tareas'!$B$13, IF(G6883 &lt; 'Costo de tareas'!$B$13*0.2, 0, 'Costo de tareas'!$B$13- G6883))</f>
        <v>21.23781233</v>
      </c>
      <c r="I6883" s="17">
        <f>IF(H6883=0,'Costo de tareas'!$B$13,'Costo de tareas'!$B$13-H6883)</f>
        <v>18.04274322</v>
      </c>
      <c r="J6883" s="2"/>
      <c r="K6883" s="2"/>
      <c r="P6883" s="2"/>
    </row>
    <row r="6884">
      <c r="A6884" s="3" t="s">
        <v>8945</v>
      </c>
      <c r="B6884" s="11" t="str">
        <f t="shared" si="1"/>
        <v>20121014</v>
      </c>
      <c r="C6884" s="12">
        <f t="shared" si="2"/>
        <v>41196</v>
      </c>
      <c r="D6884" s="3" t="str">
        <f t="shared" si="3"/>
        <v>18</v>
      </c>
      <c r="E6884" s="13">
        <v>0.0</v>
      </c>
      <c r="F6884" s="14">
        <f>'Costo de tareas'!$B$15</f>
        <v>0.1964027778</v>
      </c>
      <c r="G6884" s="15">
        <f>'Producción diaria'!$T$3*$L$2*$M$2*$N$2*E6884*1000/'Costo de tareas'!$B$14</f>
        <v>0</v>
      </c>
      <c r="H6884" s="16">
        <f>IF(G6884 &gt; 'Costo de tareas'!$B$13, 'Costo de tareas'!$B$13, IF(G6884 &lt; 'Costo de tareas'!$B$13*0.2, 0, 'Costo de tareas'!$B$13- G6884))</f>
        <v>0</v>
      </c>
      <c r="I6884" s="17">
        <f>IF(H6884=0,'Costo de tareas'!$B$13,'Costo de tareas'!$B$13-H6884)</f>
        <v>39.28055556</v>
      </c>
      <c r="J6884" s="2"/>
      <c r="K6884" s="2"/>
      <c r="P6884" s="2"/>
    </row>
    <row r="6885">
      <c r="A6885" s="3" t="s">
        <v>8946</v>
      </c>
      <c r="B6885" s="11" t="str">
        <f t="shared" si="1"/>
        <v>20121014</v>
      </c>
      <c r="C6885" s="12">
        <f t="shared" si="2"/>
        <v>41196</v>
      </c>
      <c r="D6885" s="3" t="str">
        <f t="shared" si="3"/>
        <v>19</v>
      </c>
      <c r="E6885" s="13">
        <v>0.0</v>
      </c>
      <c r="F6885" s="14">
        <f>'Costo de tareas'!$B$15</f>
        <v>0.1964027778</v>
      </c>
      <c r="G6885" s="15">
        <f>'Producción diaria'!$T$3*$L$2*$M$2*$N$2*E6885*1000/'Costo de tareas'!$B$14</f>
        <v>0</v>
      </c>
      <c r="H6885" s="16">
        <f>IF(G6885 &gt; 'Costo de tareas'!$B$13, 'Costo de tareas'!$B$13, IF(G6885 &lt; 'Costo de tareas'!$B$13*0.2, 0, 'Costo de tareas'!$B$13- G6885))</f>
        <v>0</v>
      </c>
      <c r="I6885" s="17">
        <f>IF(H6885=0,'Costo de tareas'!$B$13,'Costo de tareas'!$B$13-H6885)</f>
        <v>39.28055556</v>
      </c>
      <c r="J6885" s="2"/>
      <c r="K6885" s="2"/>
      <c r="P6885" s="2"/>
    </row>
    <row r="6886">
      <c r="A6886" s="3" t="s">
        <v>8947</v>
      </c>
      <c r="B6886" s="11" t="str">
        <f t="shared" si="1"/>
        <v>20121014</v>
      </c>
      <c r="C6886" s="12">
        <f t="shared" si="2"/>
        <v>41196</v>
      </c>
      <c r="D6886" s="3" t="str">
        <f t="shared" si="3"/>
        <v>20</v>
      </c>
      <c r="E6886" s="13">
        <v>0.0</v>
      </c>
      <c r="F6886" s="14">
        <f>'Costo de tareas'!$B$15</f>
        <v>0.1964027778</v>
      </c>
      <c r="G6886" s="15">
        <f>'Producción diaria'!$T$3*$L$2*$M$2*$N$2*E6886*1000/'Costo de tareas'!$B$14</f>
        <v>0</v>
      </c>
      <c r="H6886" s="16">
        <f>IF(G6886 &gt; 'Costo de tareas'!$B$13, 'Costo de tareas'!$B$13, IF(G6886 &lt; 'Costo de tareas'!$B$13*0.2, 0, 'Costo de tareas'!$B$13- G6886))</f>
        <v>0</v>
      </c>
      <c r="I6886" s="17">
        <f>IF(H6886=0,'Costo de tareas'!$B$13,'Costo de tareas'!$B$13-H6886)</f>
        <v>39.28055556</v>
      </c>
      <c r="J6886" s="2"/>
      <c r="K6886" s="2"/>
      <c r="P6886" s="2"/>
    </row>
    <row r="6887">
      <c r="A6887" s="3" t="s">
        <v>8948</v>
      </c>
      <c r="B6887" s="11" t="str">
        <f t="shared" si="1"/>
        <v>20121014</v>
      </c>
      <c r="C6887" s="12">
        <f t="shared" si="2"/>
        <v>41196</v>
      </c>
      <c r="D6887" s="3" t="str">
        <f t="shared" si="3"/>
        <v>21</v>
      </c>
      <c r="E6887" s="13">
        <v>0.0</v>
      </c>
      <c r="F6887" s="14">
        <f>'Costo de tareas'!$B$15</f>
        <v>0.1964027778</v>
      </c>
      <c r="G6887" s="15">
        <f>'Producción diaria'!$T$3*$L$2*$M$2*$N$2*E6887*1000/'Costo de tareas'!$B$14</f>
        <v>0</v>
      </c>
      <c r="H6887" s="16">
        <f>IF(G6887 &gt; 'Costo de tareas'!$B$13, 'Costo de tareas'!$B$13, IF(G6887 &lt; 'Costo de tareas'!$B$13*0.2, 0, 'Costo de tareas'!$B$13- G6887))</f>
        <v>0</v>
      </c>
      <c r="I6887" s="17">
        <f>IF(H6887=0,'Costo de tareas'!$B$13,'Costo de tareas'!$B$13-H6887)</f>
        <v>39.28055556</v>
      </c>
      <c r="J6887" s="2"/>
      <c r="K6887" s="2"/>
      <c r="P6887" s="2"/>
    </row>
    <row r="6888">
      <c r="A6888" s="3" t="s">
        <v>8949</v>
      </c>
      <c r="B6888" s="11" t="str">
        <f t="shared" si="1"/>
        <v>20121014</v>
      </c>
      <c r="C6888" s="12">
        <f t="shared" si="2"/>
        <v>41196</v>
      </c>
      <c r="D6888" s="3" t="str">
        <f t="shared" si="3"/>
        <v>22</v>
      </c>
      <c r="E6888" s="13">
        <v>0.0</v>
      </c>
      <c r="F6888" s="14">
        <f>'Costo de tareas'!$B$15</f>
        <v>0.1964027778</v>
      </c>
      <c r="G6888" s="15">
        <f>'Producción diaria'!$T$3*$L$2*$M$2*$N$2*E6888*1000/'Costo de tareas'!$B$14</f>
        <v>0</v>
      </c>
      <c r="H6888" s="16">
        <f>IF(G6888 &gt; 'Costo de tareas'!$B$13, 'Costo de tareas'!$B$13, IF(G6888 &lt; 'Costo de tareas'!$B$13*0.2, 0, 'Costo de tareas'!$B$13- G6888))</f>
        <v>0</v>
      </c>
      <c r="I6888" s="17">
        <f>IF(H6888=0,'Costo de tareas'!$B$13,'Costo de tareas'!$B$13-H6888)</f>
        <v>39.28055556</v>
      </c>
      <c r="J6888" s="2"/>
      <c r="K6888" s="2"/>
      <c r="P6888" s="2"/>
    </row>
    <row r="6889">
      <c r="A6889" s="3" t="s">
        <v>8950</v>
      </c>
      <c r="B6889" s="11" t="str">
        <f t="shared" si="1"/>
        <v>20121014</v>
      </c>
      <c r="C6889" s="12">
        <f t="shared" si="2"/>
        <v>41196</v>
      </c>
      <c r="D6889" s="3" t="str">
        <f t="shared" si="3"/>
        <v>23</v>
      </c>
      <c r="E6889" s="13">
        <v>0.0</v>
      </c>
      <c r="F6889" s="14">
        <f>'Costo de tareas'!$B$15</f>
        <v>0.1964027778</v>
      </c>
      <c r="G6889" s="15">
        <f>'Producción diaria'!$T$3*$L$2*$M$2*$N$2*E6889*1000/'Costo de tareas'!$B$14</f>
        <v>0</v>
      </c>
      <c r="H6889" s="16">
        <f>IF(G6889 &gt; 'Costo de tareas'!$B$13, 'Costo de tareas'!$B$13, IF(G6889 &lt; 'Costo de tareas'!$B$13*0.2, 0, 'Costo de tareas'!$B$13- G6889))</f>
        <v>0</v>
      </c>
      <c r="I6889" s="17">
        <f>IF(H6889=0,'Costo de tareas'!$B$13,'Costo de tareas'!$B$13-H6889)</f>
        <v>39.28055556</v>
      </c>
      <c r="J6889" s="2"/>
      <c r="K6889" s="2"/>
      <c r="P6889" s="2"/>
    </row>
    <row r="6890">
      <c r="A6890" s="3" t="s">
        <v>8951</v>
      </c>
      <c r="B6890" s="11" t="str">
        <f t="shared" si="1"/>
        <v>20121015</v>
      </c>
      <c r="C6890" s="12">
        <f t="shared" si="2"/>
        <v>41197</v>
      </c>
      <c r="D6890" s="3" t="str">
        <f t="shared" si="3"/>
        <v>00</v>
      </c>
      <c r="E6890" s="13">
        <v>0.0</v>
      </c>
      <c r="F6890" s="14">
        <f>'Costo de tareas'!$B$15</f>
        <v>0.1964027778</v>
      </c>
      <c r="G6890" s="15">
        <f>'Producción diaria'!$T$3*$L$2*$M$2*$N$2*E6890*1000/'Costo de tareas'!$B$14</f>
        <v>0</v>
      </c>
      <c r="H6890" s="16">
        <f>IF(G6890 &gt; 'Costo de tareas'!$B$13, 'Costo de tareas'!$B$13, IF(G6890 &lt; 'Costo de tareas'!$B$13*0.2, 0, 'Costo de tareas'!$B$13- G6890))</f>
        <v>0</v>
      </c>
      <c r="I6890" s="17">
        <f>IF(H6890=0,'Costo de tareas'!$B$13,'Costo de tareas'!$B$13-H6890)</f>
        <v>39.28055556</v>
      </c>
      <c r="J6890" s="2"/>
      <c r="K6890" s="2"/>
      <c r="P6890" s="2"/>
    </row>
    <row r="6891">
      <c r="A6891" s="3" t="s">
        <v>8952</v>
      </c>
      <c r="B6891" s="11" t="str">
        <f t="shared" si="1"/>
        <v>20121015</v>
      </c>
      <c r="C6891" s="12">
        <f t="shared" si="2"/>
        <v>41197</v>
      </c>
      <c r="D6891" s="3" t="str">
        <f t="shared" si="3"/>
        <v>01</v>
      </c>
      <c r="E6891" s="13">
        <v>0.0</v>
      </c>
      <c r="F6891" s="14">
        <f>'Costo de tareas'!$B$15</f>
        <v>0.1964027778</v>
      </c>
      <c r="G6891" s="15">
        <f>'Producción diaria'!$T$3*$L$2*$M$2*$N$2*E6891*1000/'Costo de tareas'!$B$14</f>
        <v>0</v>
      </c>
      <c r="H6891" s="16">
        <f>IF(G6891 &gt; 'Costo de tareas'!$B$13, 'Costo de tareas'!$B$13, IF(G6891 &lt; 'Costo de tareas'!$B$13*0.2, 0, 'Costo de tareas'!$B$13- G6891))</f>
        <v>0</v>
      </c>
      <c r="I6891" s="17">
        <f>IF(H6891=0,'Costo de tareas'!$B$13,'Costo de tareas'!$B$13-H6891)</f>
        <v>39.28055556</v>
      </c>
      <c r="J6891" s="2"/>
      <c r="K6891" s="2"/>
      <c r="P6891" s="2"/>
    </row>
    <row r="6892">
      <c r="A6892" s="3" t="s">
        <v>8953</v>
      </c>
      <c r="B6892" s="11" t="str">
        <f t="shared" si="1"/>
        <v>20121015</v>
      </c>
      <c r="C6892" s="12">
        <f t="shared" si="2"/>
        <v>41197</v>
      </c>
      <c r="D6892" s="3" t="str">
        <f t="shared" si="3"/>
        <v>02</v>
      </c>
      <c r="E6892" s="13">
        <v>0.0</v>
      </c>
      <c r="F6892" s="14">
        <f>'Costo de tareas'!$B$15</f>
        <v>0.1964027778</v>
      </c>
      <c r="G6892" s="15">
        <f>'Producción diaria'!$T$3*$L$2*$M$2*$N$2*E6892*1000/'Costo de tareas'!$B$14</f>
        <v>0</v>
      </c>
      <c r="H6892" s="16">
        <f>IF(G6892 &gt; 'Costo de tareas'!$B$13, 'Costo de tareas'!$B$13, IF(G6892 &lt; 'Costo de tareas'!$B$13*0.2, 0, 'Costo de tareas'!$B$13- G6892))</f>
        <v>0</v>
      </c>
      <c r="I6892" s="17">
        <f>IF(H6892=0,'Costo de tareas'!$B$13,'Costo de tareas'!$B$13-H6892)</f>
        <v>39.28055556</v>
      </c>
      <c r="J6892" s="2"/>
      <c r="K6892" s="2"/>
      <c r="P6892" s="2"/>
    </row>
    <row r="6893">
      <c r="A6893" s="3" t="s">
        <v>8954</v>
      </c>
      <c r="B6893" s="11" t="str">
        <f t="shared" si="1"/>
        <v>20121015</v>
      </c>
      <c r="C6893" s="12">
        <f t="shared" si="2"/>
        <v>41197</v>
      </c>
      <c r="D6893" s="3" t="str">
        <f t="shared" si="3"/>
        <v>03</v>
      </c>
      <c r="E6893" s="13">
        <v>0.0</v>
      </c>
      <c r="F6893" s="14">
        <f>'Costo de tareas'!$B$15</f>
        <v>0.1964027778</v>
      </c>
      <c r="G6893" s="15">
        <f>'Producción diaria'!$T$3*$L$2*$M$2*$N$2*E6893*1000/'Costo de tareas'!$B$14</f>
        <v>0</v>
      </c>
      <c r="H6893" s="16">
        <f>IF(G6893 &gt; 'Costo de tareas'!$B$13, 'Costo de tareas'!$B$13, IF(G6893 &lt; 'Costo de tareas'!$B$13*0.2, 0, 'Costo de tareas'!$B$13- G6893))</f>
        <v>0</v>
      </c>
      <c r="I6893" s="17">
        <f>IF(H6893=0,'Costo de tareas'!$B$13,'Costo de tareas'!$B$13-H6893)</f>
        <v>39.28055556</v>
      </c>
      <c r="J6893" s="2"/>
      <c r="K6893" s="2"/>
      <c r="P6893" s="2"/>
    </row>
    <row r="6894">
      <c r="A6894" s="3" t="s">
        <v>8955</v>
      </c>
      <c r="B6894" s="11" t="str">
        <f t="shared" si="1"/>
        <v>20121015</v>
      </c>
      <c r="C6894" s="12">
        <f t="shared" si="2"/>
        <v>41197</v>
      </c>
      <c r="D6894" s="3" t="str">
        <f t="shared" si="3"/>
        <v>04</v>
      </c>
      <c r="E6894" s="13">
        <v>0.0</v>
      </c>
      <c r="F6894" s="14">
        <f>'Costo de tareas'!$B$15</f>
        <v>0.1964027778</v>
      </c>
      <c r="G6894" s="15">
        <f>'Producción diaria'!$T$3*$L$2*$M$2*$N$2*E6894*1000/'Costo de tareas'!$B$14</f>
        <v>0</v>
      </c>
      <c r="H6894" s="16">
        <f>IF(G6894 &gt; 'Costo de tareas'!$B$13, 'Costo de tareas'!$B$13, IF(G6894 &lt; 'Costo de tareas'!$B$13*0.2, 0, 'Costo de tareas'!$B$13- G6894))</f>
        <v>0</v>
      </c>
      <c r="I6894" s="17">
        <f>IF(H6894=0,'Costo de tareas'!$B$13,'Costo de tareas'!$B$13-H6894)</f>
        <v>39.28055556</v>
      </c>
      <c r="J6894" s="2"/>
      <c r="K6894" s="2"/>
      <c r="P6894" s="2"/>
    </row>
    <row r="6895">
      <c r="A6895" s="3" t="s">
        <v>8956</v>
      </c>
      <c r="B6895" s="11" t="str">
        <f t="shared" si="1"/>
        <v>20121015</v>
      </c>
      <c r="C6895" s="12">
        <f t="shared" si="2"/>
        <v>41197</v>
      </c>
      <c r="D6895" s="3" t="str">
        <f t="shared" si="3"/>
        <v>05</v>
      </c>
      <c r="E6895" s="13">
        <v>0.0</v>
      </c>
      <c r="F6895" s="14">
        <f>'Costo de tareas'!$B$15</f>
        <v>0.1964027778</v>
      </c>
      <c r="G6895" s="15">
        <f>'Producción diaria'!$T$3*$L$2*$M$2*$N$2*E6895*1000/'Costo de tareas'!$B$14</f>
        <v>0</v>
      </c>
      <c r="H6895" s="16">
        <f>IF(G6895 &gt; 'Costo de tareas'!$B$13, 'Costo de tareas'!$B$13, IF(G6895 &lt; 'Costo de tareas'!$B$13*0.2, 0, 'Costo de tareas'!$B$13- G6895))</f>
        <v>0</v>
      </c>
      <c r="I6895" s="17">
        <f>IF(H6895=0,'Costo de tareas'!$B$13,'Costo de tareas'!$B$13-H6895)</f>
        <v>39.28055556</v>
      </c>
      <c r="J6895" s="2"/>
      <c r="K6895" s="2"/>
      <c r="P6895" s="2"/>
    </row>
    <row r="6896">
      <c r="A6896" s="3" t="s">
        <v>8957</v>
      </c>
      <c r="B6896" s="11" t="str">
        <f t="shared" si="1"/>
        <v>20121015</v>
      </c>
      <c r="C6896" s="12">
        <f t="shared" si="2"/>
        <v>41197</v>
      </c>
      <c r="D6896" s="3" t="str">
        <f t="shared" si="3"/>
        <v>06</v>
      </c>
      <c r="E6896" s="13">
        <v>0.0</v>
      </c>
      <c r="F6896" s="14">
        <f>'Costo de tareas'!$B$15</f>
        <v>0.1964027778</v>
      </c>
      <c r="G6896" s="15">
        <f>'Producción diaria'!$T$3*$L$2*$M$2*$N$2*E6896*1000/'Costo de tareas'!$B$14</f>
        <v>0</v>
      </c>
      <c r="H6896" s="16">
        <f>IF(G6896 &gt; 'Costo de tareas'!$B$13, 'Costo de tareas'!$B$13, IF(G6896 &lt; 'Costo de tareas'!$B$13*0.2, 0, 'Costo de tareas'!$B$13- G6896))</f>
        <v>0</v>
      </c>
      <c r="I6896" s="17">
        <f>IF(H6896=0,'Costo de tareas'!$B$13,'Costo de tareas'!$B$13-H6896)</f>
        <v>39.28055556</v>
      </c>
      <c r="J6896" s="2"/>
      <c r="K6896" s="2"/>
      <c r="P6896" s="2"/>
    </row>
    <row r="6897">
      <c r="A6897" s="3" t="s">
        <v>8958</v>
      </c>
      <c r="B6897" s="11" t="str">
        <f t="shared" si="1"/>
        <v>20121015</v>
      </c>
      <c r="C6897" s="12">
        <f t="shared" si="2"/>
        <v>41197</v>
      </c>
      <c r="D6897" s="3" t="str">
        <f t="shared" si="3"/>
        <v>07</v>
      </c>
      <c r="E6897" s="13">
        <v>101.0</v>
      </c>
      <c r="F6897" s="14">
        <f>'Costo de tareas'!$B$15</f>
        <v>0.1964027778</v>
      </c>
      <c r="G6897" s="15">
        <f>'Producción diaria'!$T$3*$L$2*$M$2*$N$2*E6897*1000/'Costo de tareas'!$B$14</f>
        <v>151.8597554</v>
      </c>
      <c r="H6897" s="16">
        <f>IF(G6897 &gt; 'Costo de tareas'!$B$13, 'Costo de tareas'!$B$13, IF(G6897 &lt; 'Costo de tareas'!$B$13*0.2, 0, 'Costo de tareas'!$B$13- G6897))</f>
        <v>39.28055556</v>
      </c>
      <c r="I6897" s="17">
        <f>IF(H6897=0,'Costo de tareas'!$B$13,'Costo de tareas'!$B$13-H6897)</f>
        <v>0</v>
      </c>
      <c r="J6897" s="2"/>
      <c r="K6897" s="2"/>
      <c r="P6897" s="2"/>
    </row>
    <row r="6898">
      <c r="A6898" s="3" t="s">
        <v>8959</v>
      </c>
      <c r="B6898" s="11" t="str">
        <f t="shared" si="1"/>
        <v>20121015</v>
      </c>
      <c r="C6898" s="12">
        <f t="shared" si="2"/>
        <v>41197</v>
      </c>
      <c r="D6898" s="3" t="str">
        <f t="shared" si="3"/>
        <v>08</v>
      </c>
      <c r="E6898" s="13">
        <v>294.0</v>
      </c>
      <c r="F6898" s="14">
        <f>'Costo de tareas'!$B$15</f>
        <v>0.1964027778</v>
      </c>
      <c r="G6898" s="15">
        <f>'Producción diaria'!$T$3*$L$2*$M$2*$N$2*E6898*1000/'Costo de tareas'!$B$14</f>
        <v>442.0472089</v>
      </c>
      <c r="H6898" s="16">
        <f>IF(G6898 &gt; 'Costo de tareas'!$B$13, 'Costo de tareas'!$B$13, IF(G6898 &lt; 'Costo de tareas'!$B$13*0.2, 0, 'Costo de tareas'!$B$13- G6898))</f>
        <v>39.28055556</v>
      </c>
      <c r="I6898" s="17">
        <f>IF(H6898=0,'Costo de tareas'!$B$13,'Costo de tareas'!$B$13-H6898)</f>
        <v>0</v>
      </c>
      <c r="J6898" s="2"/>
      <c r="K6898" s="2"/>
      <c r="P6898" s="2"/>
    </row>
    <row r="6899">
      <c r="A6899" s="3" t="s">
        <v>8960</v>
      </c>
      <c r="B6899" s="11" t="str">
        <f t="shared" si="1"/>
        <v>20121015</v>
      </c>
      <c r="C6899" s="12">
        <f t="shared" si="2"/>
        <v>41197</v>
      </c>
      <c r="D6899" s="3" t="str">
        <f t="shared" si="3"/>
        <v>09</v>
      </c>
      <c r="E6899" s="13">
        <v>481.0</v>
      </c>
      <c r="F6899" s="14">
        <f>'Costo de tareas'!$B$15</f>
        <v>0.1964027778</v>
      </c>
      <c r="G6899" s="15">
        <f>'Producción diaria'!$T$3*$L$2*$M$2*$N$2*E6899*1000/'Costo de tareas'!$B$14</f>
        <v>723.2132908</v>
      </c>
      <c r="H6899" s="16">
        <f>IF(G6899 &gt; 'Costo de tareas'!$B$13, 'Costo de tareas'!$B$13, IF(G6899 &lt; 'Costo de tareas'!$B$13*0.2, 0, 'Costo de tareas'!$B$13- G6899))</f>
        <v>39.28055556</v>
      </c>
      <c r="I6899" s="17">
        <f>IF(H6899=0,'Costo de tareas'!$B$13,'Costo de tareas'!$B$13-H6899)</f>
        <v>0</v>
      </c>
      <c r="J6899" s="2"/>
      <c r="K6899" s="2"/>
      <c r="P6899" s="2"/>
    </row>
    <row r="6900">
      <c r="A6900" s="3" t="s">
        <v>8961</v>
      </c>
      <c r="B6900" s="11" t="str">
        <f t="shared" si="1"/>
        <v>20121015</v>
      </c>
      <c r="C6900" s="12">
        <f t="shared" si="2"/>
        <v>41197</v>
      </c>
      <c r="D6900" s="3" t="str">
        <f t="shared" si="3"/>
        <v>10</v>
      </c>
      <c r="E6900" s="13">
        <v>631.0</v>
      </c>
      <c r="F6900" s="14">
        <f>'Costo de tareas'!$B$15</f>
        <v>0.1964027778</v>
      </c>
      <c r="G6900" s="15">
        <f>'Producción diaria'!$T$3*$L$2*$M$2*$N$2*E6900*1000/'Costo de tareas'!$B$14</f>
        <v>948.7475811</v>
      </c>
      <c r="H6900" s="16">
        <f>IF(G6900 &gt; 'Costo de tareas'!$B$13, 'Costo de tareas'!$B$13, IF(G6900 &lt; 'Costo de tareas'!$B$13*0.2, 0, 'Costo de tareas'!$B$13- G6900))</f>
        <v>39.28055556</v>
      </c>
      <c r="I6900" s="17">
        <f>IF(H6900=0,'Costo de tareas'!$B$13,'Costo de tareas'!$B$13-H6900)</f>
        <v>0</v>
      </c>
      <c r="J6900" s="2"/>
      <c r="K6900" s="2"/>
      <c r="P6900" s="2"/>
    </row>
    <row r="6901">
      <c r="A6901" s="3" t="s">
        <v>8962</v>
      </c>
      <c r="B6901" s="11" t="str">
        <f t="shared" si="1"/>
        <v>20121015</v>
      </c>
      <c r="C6901" s="12">
        <f t="shared" si="2"/>
        <v>41197</v>
      </c>
      <c r="D6901" s="3" t="str">
        <f t="shared" si="3"/>
        <v>11</v>
      </c>
      <c r="E6901" s="13">
        <v>719.0</v>
      </c>
      <c r="F6901" s="14">
        <f>'Costo de tareas'!$B$15</f>
        <v>0.1964027778</v>
      </c>
      <c r="G6901" s="15">
        <f>'Producción diaria'!$T$3*$L$2*$M$2*$N$2*E6901*1000/'Costo de tareas'!$B$14</f>
        <v>1081.061031</v>
      </c>
      <c r="H6901" s="16">
        <f>IF(G6901 &gt; 'Costo de tareas'!$B$13, 'Costo de tareas'!$B$13, IF(G6901 &lt; 'Costo de tareas'!$B$13*0.2, 0, 'Costo de tareas'!$B$13- G6901))</f>
        <v>39.28055556</v>
      </c>
      <c r="I6901" s="17">
        <f>IF(H6901=0,'Costo de tareas'!$B$13,'Costo de tareas'!$B$13-H6901)</f>
        <v>0</v>
      </c>
      <c r="J6901" s="2"/>
      <c r="K6901" s="2"/>
      <c r="P6901" s="2"/>
    </row>
    <row r="6902">
      <c r="A6902" s="3" t="s">
        <v>8963</v>
      </c>
      <c r="B6902" s="11" t="str">
        <f t="shared" si="1"/>
        <v>20121015</v>
      </c>
      <c r="C6902" s="12">
        <f t="shared" si="2"/>
        <v>41197</v>
      </c>
      <c r="D6902" s="3" t="str">
        <f t="shared" si="3"/>
        <v>12</v>
      </c>
      <c r="E6902" s="13">
        <v>733.0</v>
      </c>
      <c r="F6902" s="14">
        <f>'Costo de tareas'!$B$15</f>
        <v>0.1964027778</v>
      </c>
      <c r="G6902" s="15">
        <f>'Producción diaria'!$T$3*$L$2*$M$2*$N$2*E6902*1000/'Costo de tareas'!$B$14</f>
        <v>1102.110898</v>
      </c>
      <c r="H6902" s="16">
        <f>IF(G6902 &gt; 'Costo de tareas'!$B$13, 'Costo de tareas'!$B$13, IF(G6902 &lt; 'Costo de tareas'!$B$13*0.2, 0, 'Costo de tareas'!$B$13- G6902))</f>
        <v>39.28055556</v>
      </c>
      <c r="I6902" s="17">
        <f>IF(H6902=0,'Costo de tareas'!$B$13,'Costo de tareas'!$B$13-H6902)</f>
        <v>0</v>
      </c>
      <c r="J6902" s="2"/>
      <c r="K6902" s="2"/>
      <c r="P6902" s="2"/>
    </row>
    <row r="6903">
      <c r="A6903" s="3" t="s">
        <v>8964</v>
      </c>
      <c r="B6903" s="11" t="str">
        <f t="shared" si="1"/>
        <v>20121015</v>
      </c>
      <c r="C6903" s="12">
        <f t="shared" si="2"/>
        <v>41197</v>
      </c>
      <c r="D6903" s="3" t="str">
        <f t="shared" si="3"/>
        <v>13</v>
      </c>
      <c r="E6903" s="13">
        <v>699.0</v>
      </c>
      <c r="F6903" s="14">
        <f>'Costo de tareas'!$B$15</f>
        <v>0.1964027778</v>
      </c>
      <c r="G6903" s="15">
        <f>'Producción diaria'!$T$3*$L$2*$M$2*$N$2*E6903*1000/'Costo de tareas'!$B$14</f>
        <v>1050.989793</v>
      </c>
      <c r="H6903" s="16">
        <f>IF(G6903 &gt; 'Costo de tareas'!$B$13, 'Costo de tareas'!$B$13, IF(G6903 &lt; 'Costo de tareas'!$B$13*0.2, 0, 'Costo de tareas'!$B$13- G6903))</f>
        <v>39.28055556</v>
      </c>
      <c r="I6903" s="17">
        <f>IF(H6903=0,'Costo de tareas'!$B$13,'Costo de tareas'!$B$13-H6903)</f>
        <v>0</v>
      </c>
      <c r="J6903" s="2"/>
      <c r="K6903" s="2"/>
      <c r="P6903" s="2"/>
    </row>
    <row r="6904">
      <c r="A6904" s="3" t="s">
        <v>8965</v>
      </c>
      <c r="B6904" s="11" t="str">
        <f t="shared" si="1"/>
        <v>20121015</v>
      </c>
      <c r="C6904" s="12">
        <f t="shared" si="2"/>
        <v>41197</v>
      </c>
      <c r="D6904" s="3" t="str">
        <f t="shared" si="3"/>
        <v>14</v>
      </c>
      <c r="E6904" s="13">
        <v>587.0</v>
      </c>
      <c r="F6904" s="14">
        <f>'Costo de tareas'!$B$15</f>
        <v>0.1964027778</v>
      </c>
      <c r="G6904" s="15">
        <f>'Producción diaria'!$T$3*$L$2*$M$2*$N$2*E6904*1000/'Costo de tareas'!$B$14</f>
        <v>882.5908559</v>
      </c>
      <c r="H6904" s="16">
        <f>IF(G6904 &gt; 'Costo de tareas'!$B$13, 'Costo de tareas'!$B$13, IF(G6904 &lt; 'Costo de tareas'!$B$13*0.2, 0, 'Costo de tareas'!$B$13- G6904))</f>
        <v>39.28055556</v>
      </c>
      <c r="I6904" s="17">
        <f>IF(H6904=0,'Costo de tareas'!$B$13,'Costo de tareas'!$B$13-H6904)</f>
        <v>0</v>
      </c>
      <c r="J6904" s="2"/>
      <c r="K6904" s="2"/>
      <c r="P6904" s="2"/>
    </row>
    <row r="6905">
      <c r="A6905" s="3" t="s">
        <v>8966</v>
      </c>
      <c r="B6905" s="11" t="str">
        <f t="shared" si="1"/>
        <v>20121015</v>
      </c>
      <c r="C6905" s="12">
        <f t="shared" si="2"/>
        <v>41197</v>
      </c>
      <c r="D6905" s="3" t="str">
        <f t="shared" si="3"/>
        <v>15</v>
      </c>
      <c r="E6905" s="13">
        <v>423.0</v>
      </c>
      <c r="F6905" s="14">
        <f>'Costo de tareas'!$B$15</f>
        <v>0.1964027778</v>
      </c>
      <c r="G6905" s="15">
        <f>'Producción diaria'!$T$3*$L$2*$M$2*$N$2*E6905*1000/'Costo de tareas'!$B$14</f>
        <v>636.0066986</v>
      </c>
      <c r="H6905" s="16">
        <f>IF(G6905 &gt; 'Costo de tareas'!$B$13, 'Costo de tareas'!$B$13, IF(G6905 &lt; 'Costo de tareas'!$B$13*0.2, 0, 'Costo de tareas'!$B$13- G6905))</f>
        <v>39.28055556</v>
      </c>
      <c r="I6905" s="17">
        <f>IF(H6905=0,'Costo de tareas'!$B$13,'Costo de tareas'!$B$13-H6905)</f>
        <v>0</v>
      </c>
      <c r="J6905" s="2"/>
      <c r="K6905" s="2"/>
      <c r="P6905" s="2"/>
    </row>
    <row r="6906">
      <c r="A6906" s="3" t="s">
        <v>8967</v>
      </c>
      <c r="B6906" s="11" t="str">
        <f t="shared" si="1"/>
        <v>20121015</v>
      </c>
      <c r="C6906" s="12">
        <f t="shared" si="2"/>
        <v>41197</v>
      </c>
      <c r="D6906" s="3" t="str">
        <f t="shared" si="3"/>
        <v>16</v>
      </c>
      <c r="E6906" s="13">
        <v>238.0</v>
      </c>
      <c r="F6906" s="14">
        <f>'Costo de tareas'!$B$15</f>
        <v>0.1964027778</v>
      </c>
      <c r="G6906" s="15">
        <f>'Producción diaria'!$T$3*$L$2*$M$2*$N$2*E6906*1000/'Costo de tareas'!$B$14</f>
        <v>357.8477406</v>
      </c>
      <c r="H6906" s="16">
        <f>IF(G6906 &gt; 'Costo de tareas'!$B$13, 'Costo de tareas'!$B$13, IF(G6906 &lt; 'Costo de tareas'!$B$13*0.2, 0, 'Costo de tareas'!$B$13- G6906))</f>
        <v>39.28055556</v>
      </c>
      <c r="I6906" s="17">
        <f>IF(H6906=0,'Costo de tareas'!$B$13,'Costo de tareas'!$B$13-H6906)</f>
        <v>0</v>
      </c>
      <c r="J6906" s="2"/>
      <c r="K6906" s="2"/>
      <c r="P6906" s="2"/>
    </row>
    <row r="6907">
      <c r="A6907" s="3" t="s">
        <v>8968</v>
      </c>
      <c r="B6907" s="11" t="str">
        <f t="shared" si="1"/>
        <v>20121015</v>
      </c>
      <c r="C6907" s="12">
        <f t="shared" si="2"/>
        <v>41197</v>
      </c>
      <c r="D6907" s="3" t="str">
        <f t="shared" si="3"/>
        <v>17</v>
      </c>
      <c r="E6907" s="13">
        <v>42.0</v>
      </c>
      <c r="F6907" s="14">
        <f>'Costo de tareas'!$B$15</f>
        <v>0.1964027778</v>
      </c>
      <c r="G6907" s="15">
        <f>'Producción diaria'!$T$3*$L$2*$M$2*$N$2*E6907*1000/'Costo de tareas'!$B$14</f>
        <v>63.14960128</v>
      </c>
      <c r="H6907" s="16">
        <f>IF(G6907 &gt; 'Costo de tareas'!$B$13, 'Costo de tareas'!$B$13, IF(G6907 &lt; 'Costo de tareas'!$B$13*0.2, 0, 'Costo de tareas'!$B$13- G6907))</f>
        <v>39.28055556</v>
      </c>
      <c r="I6907" s="17">
        <f>IF(H6907=0,'Costo de tareas'!$B$13,'Costo de tareas'!$B$13-H6907)</f>
        <v>0</v>
      </c>
      <c r="J6907" s="2"/>
      <c r="K6907" s="2"/>
      <c r="P6907" s="2"/>
    </row>
    <row r="6908">
      <c r="A6908" s="3" t="s">
        <v>8969</v>
      </c>
      <c r="B6908" s="11" t="str">
        <f t="shared" si="1"/>
        <v>20121015</v>
      </c>
      <c r="C6908" s="12">
        <f t="shared" si="2"/>
        <v>41197</v>
      </c>
      <c r="D6908" s="3" t="str">
        <f t="shared" si="3"/>
        <v>18</v>
      </c>
      <c r="E6908" s="13">
        <v>0.0</v>
      </c>
      <c r="F6908" s="14">
        <f>'Costo de tareas'!$B$15</f>
        <v>0.1964027778</v>
      </c>
      <c r="G6908" s="15">
        <f>'Producción diaria'!$T$3*$L$2*$M$2*$N$2*E6908*1000/'Costo de tareas'!$B$14</f>
        <v>0</v>
      </c>
      <c r="H6908" s="16">
        <f>IF(G6908 &gt; 'Costo de tareas'!$B$13, 'Costo de tareas'!$B$13, IF(G6908 &lt; 'Costo de tareas'!$B$13*0.2, 0, 'Costo de tareas'!$B$13- G6908))</f>
        <v>0</v>
      </c>
      <c r="I6908" s="17">
        <f>IF(H6908=0,'Costo de tareas'!$B$13,'Costo de tareas'!$B$13-H6908)</f>
        <v>39.28055556</v>
      </c>
      <c r="J6908" s="2"/>
      <c r="K6908" s="2"/>
      <c r="P6908" s="2"/>
    </row>
    <row r="6909">
      <c r="A6909" s="3" t="s">
        <v>8971</v>
      </c>
      <c r="B6909" s="11" t="str">
        <f t="shared" si="1"/>
        <v>20121015</v>
      </c>
      <c r="C6909" s="12">
        <f t="shared" si="2"/>
        <v>41197</v>
      </c>
      <c r="D6909" s="3" t="str">
        <f t="shared" si="3"/>
        <v>19</v>
      </c>
      <c r="E6909" s="13">
        <v>0.0</v>
      </c>
      <c r="F6909" s="14">
        <f>'Costo de tareas'!$B$15</f>
        <v>0.1964027778</v>
      </c>
      <c r="G6909" s="15">
        <f>'Producción diaria'!$T$3*$L$2*$M$2*$N$2*E6909*1000/'Costo de tareas'!$B$14</f>
        <v>0</v>
      </c>
      <c r="H6909" s="16">
        <f>IF(G6909 &gt; 'Costo de tareas'!$B$13, 'Costo de tareas'!$B$13, IF(G6909 &lt; 'Costo de tareas'!$B$13*0.2, 0, 'Costo de tareas'!$B$13- G6909))</f>
        <v>0</v>
      </c>
      <c r="I6909" s="17">
        <f>IF(H6909=0,'Costo de tareas'!$B$13,'Costo de tareas'!$B$13-H6909)</f>
        <v>39.28055556</v>
      </c>
      <c r="J6909" s="2"/>
      <c r="K6909" s="2"/>
      <c r="P6909" s="2"/>
    </row>
    <row r="6910">
      <c r="A6910" s="3" t="s">
        <v>8973</v>
      </c>
      <c r="B6910" s="11" t="str">
        <f t="shared" si="1"/>
        <v>20121015</v>
      </c>
      <c r="C6910" s="12">
        <f t="shared" si="2"/>
        <v>41197</v>
      </c>
      <c r="D6910" s="3" t="str">
        <f t="shared" si="3"/>
        <v>20</v>
      </c>
      <c r="E6910" s="13">
        <v>0.0</v>
      </c>
      <c r="F6910" s="14">
        <f>'Costo de tareas'!$B$15</f>
        <v>0.1964027778</v>
      </c>
      <c r="G6910" s="15">
        <f>'Producción diaria'!$T$3*$L$2*$M$2*$N$2*E6910*1000/'Costo de tareas'!$B$14</f>
        <v>0</v>
      </c>
      <c r="H6910" s="16">
        <f>IF(G6910 &gt; 'Costo de tareas'!$B$13, 'Costo de tareas'!$B$13, IF(G6910 &lt; 'Costo de tareas'!$B$13*0.2, 0, 'Costo de tareas'!$B$13- G6910))</f>
        <v>0</v>
      </c>
      <c r="I6910" s="17">
        <f>IF(H6910=0,'Costo de tareas'!$B$13,'Costo de tareas'!$B$13-H6910)</f>
        <v>39.28055556</v>
      </c>
      <c r="J6910" s="2"/>
      <c r="K6910" s="2"/>
      <c r="P6910" s="2"/>
    </row>
    <row r="6911">
      <c r="A6911" s="3" t="s">
        <v>8974</v>
      </c>
      <c r="B6911" s="11" t="str">
        <f t="shared" si="1"/>
        <v>20121015</v>
      </c>
      <c r="C6911" s="12">
        <f t="shared" si="2"/>
        <v>41197</v>
      </c>
      <c r="D6911" s="3" t="str">
        <f t="shared" si="3"/>
        <v>21</v>
      </c>
      <c r="E6911" s="13">
        <v>0.0</v>
      </c>
      <c r="F6911" s="14">
        <f>'Costo de tareas'!$B$15</f>
        <v>0.1964027778</v>
      </c>
      <c r="G6911" s="15">
        <f>'Producción diaria'!$T$3*$L$2*$M$2*$N$2*E6911*1000/'Costo de tareas'!$B$14</f>
        <v>0</v>
      </c>
      <c r="H6911" s="16">
        <f>IF(G6911 &gt; 'Costo de tareas'!$B$13, 'Costo de tareas'!$B$13, IF(G6911 &lt; 'Costo de tareas'!$B$13*0.2, 0, 'Costo de tareas'!$B$13- G6911))</f>
        <v>0</v>
      </c>
      <c r="I6911" s="17">
        <f>IF(H6911=0,'Costo de tareas'!$B$13,'Costo de tareas'!$B$13-H6911)</f>
        <v>39.28055556</v>
      </c>
      <c r="J6911" s="2"/>
      <c r="K6911" s="2"/>
      <c r="P6911" s="2"/>
    </row>
    <row r="6912">
      <c r="A6912" s="3" t="s">
        <v>8976</v>
      </c>
      <c r="B6912" s="11" t="str">
        <f t="shared" si="1"/>
        <v>20121015</v>
      </c>
      <c r="C6912" s="12">
        <f t="shared" si="2"/>
        <v>41197</v>
      </c>
      <c r="D6912" s="3" t="str">
        <f t="shared" si="3"/>
        <v>22</v>
      </c>
      <c r="E6912" s="13">
        <v>0.0</v>
      </c>
      <c r="F6912" s="14">
        <f>'Costo de tareas'!$B$15</f>
        <v>0.1964027778</v>
      </c>
      <c r="G6912" s="15">
        <f>'Producción diaria'!$T$3*$L$2*$M$2*$N$2*E6912*1000/'Costo de tareas'!$B$14</f>
        <v>0</v>
      </c>
      <c r="H6912" s="16">
        <f>IF(G6912 &gt; 'Costo de tareas'!$B$13, 'Costo de tareas'!$B$13, IF(G6912 &lt; 'Costo de tareas'!$B$13*0.2, 0, 'Costo de tareas'!$B$13- G6912))</f>
        <v>0</v>
      </c>
      <c r="I6912" s="17">
        <f>IF(H6912=0,'Costo de tareas'!$B$13,'Costo de tareas'!$B$13-H6912)</f>
        <v>39.28055556</v>
      </c>
      <c r="J6912" s="2"/>
      <c r="K6912" s="2"/>
      <c r="P6912" s="2"/>
    </row>
    <row r="6913">
      <c r="A6913" s="3" t="s">
        <v>8977</v>
      </c>
      <c r="B6913" s="11" t="str">
        <f t="shared" si="1"/>
        <v>20121015</v>
      </c>
      <c r="C6913" s="12">
        <f t="shared" si="2"/>
        <v>41197</v>
      </c>
      <c r="D6913" s="3" t="str">
        <f t="shared" si="3"/>
        <v>23</v>
      </c>
      <c r="E6913" s="13">
        <v>0.0</v>
      </c>
      <c r="F6913" s="14">
        <f>'Costo de tareas'!$B$15</f>
        <v>0.1964027778</v>
      </c>
      <c r="G6913" s="15">
        <f>'Producción diaria'!$T$3*$L$2*$M$2*$N$2*E6913*1000/'Costo de tareas'!$B$14</f>
        <v>0</v>
      </c>
      <c r="H6913" s="16">
        <f>IF(G6913 &gt; 'Costo de tareas'!$B$13, 'Costo de tareas'!$B$13, IF(G6913 &lt; 'Costo de tareas'!$B$13*0.2, 0, 'Costo de tareas'!$B$13- G6913))</f>
        <v>0</v>
      </c>
      <c r="I6913" s="17">
        <f>IF(H6913=0,'Costo de tareas'!$B$13,'Costo de tareas'!$B$13-H6913)</f>
        <v>39.28055556</v>
      </c>
      <c r="J6913" s="2"/>
      <c r="K6913" s="2"/>
      <c r="P6913" s="2"/>
    </row>
    <row r="6914">
      <c r="A6914" s="3" t="s">
        <v>8978</v>
      </c>
      <c r="B6914" s="11" t="str">
        <f t="shared" si="1"/>
        <v>20121016</v>
      </c>
      <c r="C6914" s="12">
        <f t="shared" si="2"/>
        <v>41198</v>
      </c>
      <c r="D6914" s="3" t="str">
        <f t="shared" si="3"/>
        <v>00</v>
      </c>
      <c r="E6914" s="13">
        <v>0.0</v>
      </c>
      <c r="F6914" s="14">
        <f>'Costo de tareas'!$B$15</f>
        <v>0.1964027778</v>
      </c>
      <c r="G6914" s="15">
        <f>'Producción diaria'!$T$3*$L$2*$M$2*$N$2*E6914*1000/'Costo de tareas'!$B$14</f>
        <v>0</v>
      </c>
      <c r="H6914" s="16">
        <f>IF(G6914 &gt; 'Costo de tareas'!$B$13, 'Costo de tareas'!$B$13, IF(G6914 &lt; 'Costo de tareas'!$B$13*0.2, 0, 'Costo de tareas'!$B$13- G6914))</f>
        <v>0</v>
      </c>
      <c r="I6914" s="17">
        <f>IF(H6914=0,'Costo de tareas'!$B$13,'Costo de tareas'!$B$13-H6914)</f>
        <v>39.28055556</v>
      </c>
      <c r="J6914" s="2"/>
      <c r="K6914" s="2"/>
      <c r="P6914" s="2"/>
    </row>
    <row r="6915">
      <c r="A6915" s="3" t="s">
        <v>8979</v>
      </c>
      <c r="B6915" s="11" t="str">
        <f t="shared" si="1"/>
        <v>20121016</v>
      </c>
      <c r="C6915" s="12">
        <f t="shared" si="2"/>
        <v>41198</v>
      </c>
      <c r="D6915" s="3" t="str">
        <f t="shared" si="3"/>
        <v>01</v>
      </c>
      <c r="E6915" s="13">
        <v>0.0</v>
      </c>
      <c r="F6915" s="14">
        <f>'Costo de tareas'!$B$15</f>
        <v>0.1964027778</v>
      </c>
      <c r="G6915" s="15">
        <f>'Producción diaria'!$T$3*$L$2*$M$2*$N$2*E6915*1000/'Costo de tareas'!$B$14</f>
        <v>0</v>
      </c>
      <c r="H6915" s="16">
        <f>IF(G6915 &gt; 'Costo de tareas'!$B$13, 'Costo de tareas'!$B$13, IF(G6915 &lt; 'Costo de tareas'!$B$13*0.2, 0, 'Costo de tareas'!$B$13- G6915))</f>
        <v>0</v>
      </c>
      <c r="I6915" s="17">
        <f>IF(H6915=0,'Costo de tareas'!$B$13,'Costo de tareas'!$B$13-H6915)</f>
        <v>39.28055556</v>
      </c>
      <c r="J6915" s="2"/>
      <c r="K6915" s="2"/>
      <c r="P6915" s="2"/>
    </row>
    <row r="6916">
      <c r="A6916" s="3" t="s">
        <v>8980</v>
      </c>
      <c r="B6916" s="11" t="str">
        <f t="shared" si="1"/>
        <v>20121016</v>
      </c>
      <c r="C6916" s="12">
        <f t="shared" si="2"/>
        <v>41198</v>
      </c>
      <c r="D6916" s="3" t="str">
        <f t="shared" si="3"/>
        <v>02</v>
      </c>
      <c r="E6916" s="13">
        <v>0.0</v>
      </c>
      <c r="F6916" s="14">
        <f>'Costo de tareas'!$B$15</f>
        <v>0.1964027778</v>
      </c>
      <c r="G6916" s="15">
        <f>'Producción diaria'!$T$3*$L$2*$M$2*$N$2*E6916*1000/'Costo de tareas'!$B$14</f>
        <v>0</v>
      </c>
      <c r="H6916" s="16">
        <f>IF(G6916 &gt; 'Costo de tareas'!$B$13, 'Costo de tareas'!$B$13, IF(G6916 &lt; 'Costo de tareas'!$B$13*0.2, 0, 'Costo de tareas'!$B$13- G6916))</f>
        <v>0</v>
      </c>
      <c r="I6916" s="17">
        <f>IF(H6916=0,'Costo de tareas'!$B$13,'Costo de tareas'!$B$13-H6916)</f>
        <v>39.28055556</v>
      </c>
      <c r="J6916" s="2"/>
      <c r="K6916" s="2"/>
      <c r="P6916" s="2"/>
    </row>
    <row r="6917">
      <c r="A6917" s="3" t="s">
        <v>8981</v>
      </c>
      <c r="B6917" s="11" t="str">
        <f t="shared" si="1"/>
        <v>20121016</v>
      </c>
      <c r="C6917" s="12">
        <f t="shared" si="2"/>
        <v>41198</v>
      </c>
      <c r="D6917" s="3" t="str">
        <f t="shared" si="3"/>
        <v>03</v>
      </c>
      <c r="E6917" s="13">
        <v>0.0</v>
      </c>
      <c r="F6917" s="14">
        <f>'Costo de tareas'!$B$15</f>
        <v>0.1964027778</v>
      </c>
      <c r="G6917" s="15">
        <f>'Producción diaria'!$T$3*$L$2*$M$2*$N$2*E6917*1000/'Costo de tareas'!$B$14</f>
        <v>0</v>
      </c>
      <c r="H6917" s="16">
        <f>IF(G6917 &gt; 'Costo de tareas'!$B$13, 'Costo de tareas'!$B$13, IF(G6917 &lt; 'Costo de tareas'!$B$13*0.2, 0, 'Costo de tareas'!$B$13- G6917))</f>
        <v>0</v>
      </c>
      <c r="I6917" s="17">
        <f>IF(H6917=0,'Costo de tareas'!$B$13,'Costo de tareas'!$B$13-H6917)</f>
        <v>39.28055556</v>
      </c>
      <c r="J6917" s="2"/>
      <c r="K6917" s="2"/>
      <c r="P6917" s="2"/>
    </row>
    <row r="6918">
      <c r="A6918" s="3" t="s">
        <v>8982</v>
      </c>
      <c r="B6918" s="11" t="str">
        <f t="shared" si="1"/>
        <v>20121016</v>
      </c>
      <c r="C6918" s="12">
        <f t="shared" si="2"/>
        <v>41198</v>
      </c>
      <c r="D6918" s="3" t="str">
        <f t="shared" si="3"/>
        <v>04</v>
      </c>
      <c r="E6918" s="13">
        <v>0.0</v>
      </c>
      <c r="F6918" s="14">
        <f>'Costo de tareas'!$B$15</f>
        <v>0.1964027778</v>
      </c>
      <c r="G6918" s="15">
        <f>'Producción diaria'!$T$3*$L$2*$M$2*$N$2*E6918*1000/'Costo de tareas'!$B$14</f>
        <v>0</v>
      </c>
      <c r="H6918" s="16">
        <f>IF(G6918 &gt; 'Costo de tareas'!$B$13, 'Costo de tareas'!$B$13, IF(G6918 &lt; 'Costo de tareas'!$B$13*0.2, 0, 'Costo de tareas'!$B$13- G6918))</f>
        <v>0</v>
      </c>
      <c r="I6918" s="17">
        <f>IF(H6918=0,'Costo de tareas'!$B$13,'Costo de tareas'!$B$13-H6918)</f>
        <v>39.28055556</v>
      </c>
      <c r="J6918" s="2"/>
      <c r="K6918" s="2"/>
      <c r="P6918" s="2"/>
    </row>
    <row r="6919">
      <c r="A6919" s="3" t="s">
        <v>8983</v>
      </c>
      <c r="B6919" s="11" t="str">
        <f t="shared" si="1"/>
        <v>20121016</v>
      </c>
      <c r="C6919" s="12">
        <f t="shared" si="2"/>
        <v>41198</v>
      </c>
      <c r="D6919" s="3" t="str">
        <f t="shared" si="3"/>
        <v>05</v>
      </c>
      <c r="E6919" s="13">
        <v>0.0</v>
      </c>
      <c r="F6919" s="14">
        <f>'Costo de tareas'!$B$15</f>
        <v>0.1964027778</v>
      </c>
      <c r="G6919" s="15">
        <f>'Producción diaria'!$T$3*$L$2*$M$2*$N$2*E6919*1000/'Costo de tareas'!$B$14</f>
        <v>0</v>
      </c>
      <c r="H6919" s="16">
        <f>IF(G6919 &gt; 'Costo de tareas'!$B$13, 'Costo de tareas'!$B$13, IF(G6919 &lt; 'Costo de tareas'!$B$13*0.2, 0, 'Costo de tareas'!$B$13- G6919))</f>
        <v>0</v>
      </c>
      <c r="I6919" s="17">
        <f>IF(H6919=0,'Costo de tareas'!$B$13,'Costo de tareas'!$B$13-H6919)</f>
        <v>39.28055556</v>
      </c>
      <c r="J6919" s="2"/>
      <c r="K6919" s="2"/>
      <c r="P6919" s="2"/>
    </row>
    <row r="6920">
      <c r="A6920" s="3" t="s">
        <v>8984</v>
      </c>
      <c r="B6920" s="11" t="str">
        <f t="shared" si="1"/>
        <v>20121016</v>
      </c>
      <c r="C6920" s="12">
        <f t="shared" si="2"/>
        <v>41198</v>
      </c>
      <c r="D6920" s="3" t="str">
        <f t="shared" si="3"/>
        <v>06</v>
      </c>
      <c r="E6920" s="13">
        <v>0.0</v>
      </c>
      <c r="F6920" s="14">
        <f>'Costo de tareas'!$B$15</f>
        <v>0.1964027778</v>
      </c>
      <c r="G6920" s="15">
        <f>'Producción diaria'!$T$3*$L$2*$M$2*$N$2*E6920*1000/'Costo de tareas'!$B$14</f>
        <v>0</v>
      </c>
      <c r="H6920" s="16">
        <f>IF(G6920 &gt; 'Costo de tareas'!$B$13, 'Costo de tareas'!$B$13, IF(G6920 &lt; 'Costo de tareas'!$B$13*0.2, 0, 'Costo de tareas'!$B$13- G6920))</f>
        <v>0</v>
      </c>
      <c r="I6920" s="17">
        <f>IF(H6920=0,'Costo de tareas'!$B$13,'Costo de tareas'!$B$13-H6920)</f>
        <v>39.28055556</v>
      </c>
      <c r="J6920" s="2"/>
      <c r="K6920" s="2"/>
      <c r="P6920" s="2"/>
    </row>
    <row r="6921">
      <c r="A6921" s="3" t="s">
        <v>8985</v>
      </c>
      <c r="B6921" s="11" t="str">
        <f t="shared" si="1"/>
        <v>20121016</v>
      </c>
      <c r="C6921" s="12">
        <f t="shared" si="2"/>
        <v>41198</v>
      </c>
      <c r="D6921" s="3" t="str">
        <f t="shared" si="3"/>
        <v>07</v>
      </c>
      <c r="E6921" s="13">
        <v>94.0</v>
      </c>
      <c r="F6921" s="14">
        <f>'Costo de tareas'!$B$15</f>
        <v>0.1964027778</v>
      </c>
      <c r="G6921" s="15">
        <f>'Producción diaria'!$T$3*$L$2*$M$2*$N$2*E6921*1000/'Costo de tareas'!$B$14</f>
        <v>141.3348219</v>
      </c>
      <c r="H6921" s="16">
        <f>IF(G6921 &gt; 'Costo de tareas'!$B$13, 'Costo de tareas'!$B$13, IF(G6921 &lt; 'Costo de tareas'!$B$13*0.2, 0, 'Costo de tareas'!$B$13- G6921))</f>
        <v>39.28055556</v>
      </c>
      <c r="I6921" s="17">
        <f>IF(H6921=0,'Costo de tareas'!$B$13,'Costo de tareas'!$B$13-H6921)</f>
        <v>0</v>
      </c>
      <c r="J6921" s="2"/>
      <c r="K6921" s="2"/>
      <c r="P6921" s="2"/>
    </row>
    <row r="6922">
      <c r="A6922" s="3" t="s">
        <v>8986</v>
      </c>
      <c r="B6922" s="11" t="str">
        <f t="shared" si="1"/>
        <v>20121016</v>
      </c>
      <c r="C6922" s="12">
        <f t="shared" si="2"/>
        <v>41198</v>
      </c>
      <c r="D6922" s="3" t="str">
        <f t="shared" si="3"/>
        <v>08</v>
      </c>
      <c r="E6922" s="13">
        <v>263.0</v>
      </c>
      <c r="F6922" s="14">
        <f>'Costo de tareas'!$B$15</f>
        <v>0.1964027778</v>
      </c>
      <c r="G6922" s="15">
        <f>'Producción diaria'!$T$3*$L$2*$M$2*$N$2*E6922*1000/'Costo de tareas'!$B$14</f>
        <v>395.4367889</v>
      </c>
      <c r="H6922" s="16">
        <f>IF(G6922 &gt; 'Costo de tareas'!$B$13, 'Costo de tareas'!$B$13, IF(G6922 &lt; 'Costo de tareas'!$B$13*0.2, 0, 'Costo de tareas'!$B$13- G6922))</f>
        <v>39.28055556</v>
      </c>
      <c r="I6922" s="17">
        <f>IF(H6922=0,'Costo de tareas'!$B$13,'Costo de tareas'!$B$13-H6922)</f>
        <v>0</v>
      </c>
      <c r="J6922" s="2"/>
      <c r="K6922" s="2"/>
      <c r="P6922" s="2"/>
    </row>
    <row r="6923">
      <c r="A6923" s="3" t="s">
        <v>8988</v>
      </c>
      <c r="B6923" s="11" t="str">
        <f t="shared" si="1"/>
        <v>20121016</v>
      </c>
      <c r="C6923" s="12">
        <f t="shared" si="2"/>
        <v>41198</v>
      </c>
      <c r="D6923" s="3" t="str">
        <f t="shared" si="3"/>
        <v>09</v>
      </c>
      <c r="E6923" s="13">
        <v>461.0</v>
      </c>
      <c r="F6923" s="14">
        <f>'Costo de tareas'!$B$15</f>
        <v>0.1964027778</v>
      </c>
      <c r="G6923" s="15">
        <f>'Producción diaria'!$T$3*$L$2*$M$2*$N$2*E6923*1000/'Costo de tareas'!$B$14</f>
        <v>693.1420521</v>
      </c>
      <c r="H6923" s="16">
        <f>IF(G6923 &gt; 'Costo de tareas'!$B$13, 'Costo de tareas'!$B$13, IF(G6923 &lt; 'Costo de tareas'!$B$13*0.2, 0, 'Costo de tareas'!$B$13- G6923))</f>
        <v>39.28055556</v>
      </c>
      <c r="I6923" s="17">
        <f>IF(H6923=0,'Costo de tareas'!$B$13,'Costo de tareas'!$B$13-H6923)</f>
        <v>0</v>
      </c>
      <c r="J6923" s="2"/>
      <c r="K6923" s="2"/>
      <c r="P6923" s="2"/>
    </row>
    <row r="6924">
      <c r="A6924" s="3" t="s">
        <v>8989</v>
      </c>
      <c r="B6924" s="11" t="str">
        <f t="shared" si="1"/>
        <v>20121016</v>
      </c>
      <c r="C6924" s="12">
        <f t="shared" si="2"/>
        <v>41198</v>
      </c>
      <c r="D6924" s="3" t="str">
        <f t="shared" si="3"/>
        <v>10</v>
      </c>
      <c r="E6924" s="13">
        <v>595.0</v>
      </c>
      <c r="F6924" s="14">
        <f>'Costo de tareas'!$B$15</f>
        <v>0.1964027778</v>
      </c>
      <c r="G6924" s="15">
        <f>'Producción diaria'!$T$3*$L$2*$M$2*$N$2*E6924*1000/'Costo de tareas'!$B$14</f>
        <v>894.6193514</v>
      </c>
      <c r="H6924" s="16">
        <f>IF(G6924 &gt; 'Costo de tareas'!$B$13, 'Costo de tareas'!$B$13, IF(G6924 &lt; 'Costo de tareas'!$B$13*0.2, 0, 'Costo de tareas'!$B$13- G6924))</f>
        <v>39.28055556</v>
      </c>
      <c r="I6924" s="17">
        <f>IF(H6924=0,'Costo de tareas'!$B$13,'Costo de tareas'!$B$13-H6924)</f>
        <v>0</v>
      </c>
      <c r="J6924" s="2"/>
      <c r="K6924" s="2"/>
      <c r="P6924" s="2"/>
    </row>
    <row r="6925">
      <c r="A6925" s="3" t="s">
        <v>8990</v>
      </c>
      <c r="B6925" s="11" t="str">
        <f t="shared" si="1"/>
        <v>20121016</v>
      </c>
      <c r="C6925" s="12">
        <f t="shared" si="2"/>
        <v>41198</v>
      </c>
      <c r="D6925" s="3" t="str">
        <f t="shared" si="3"/>
        <v>11</v>
      </c>
      <c r="E6925" s="13">
        <v>697.0</v>
      </c>
      <c r="F6925" s="14">
        <f>'Costo de tareas'!$B$15</f>
        <v>0.1964027778</v>
      </c>
      <c r="G6925" s="15">
        <f>'Producción diaria'!$T$3*$L$2*$M$2*$N$2*E6925*1000/'Costo de tareas'!$B$14</f>
        <v>1047.982669</v>
      </c>
      <c r="H6925" s="16">
        <f>IF(G6925 &gt; 'Costo de tareas'!$B$13, 'Costo de tareas'!$B$13, IF(G6925 &lt; 'Costo de tareas'!$B$13*0.2, 0, 'Costo de tareas'!$B$13- G6925))</f>
        <v>39.28055556</v>
      </c>
      <c r="I6925" s="17">
        <f>IF(H6925=0,'Costo de tareas'!$B$13,'Costo de tareas'!$B$13-H6925)</f>
        <v>0</v>
      </c>
      <c r="J6925" s="2"/>
      <c r="K6925" s="2"/>
      <c r="P6925" s="2"/>
    </row>
    <row r="6926">
      <c r="A6926" s="3" t="s">
        <v>8991</v>
      </c>
      <c r="B6926" s="11" t="str">
        <f t="shared" si="1"/>
        <v>20121016</v>
      </c>
      <c r="C6926" s="12">
        <f t="shared" si="2"/>
        <v>41198</v>
      </c>
      <c r="D6926" s="3" t="str">
        <f t="shared" si="3"/>
        <v>12</v>
      </c>
      <c r="E6926" s="13">
        <v>674.0</v>
      </c>
      <c r="F6926" s="14">
        <f>'Costo de tareas'!$B$15</f>
        <v>0.1964027778</v>
      </c>
      <c r="G6926" s="15">
        <f>'Producción diaria'!$T$3*$L$2*$M$2*$N$2*E6926*1000/'Costo de tareas'!$B$14</f>
        <v>1013.400744</v>
      </c>
      <c r="H6926" s="16">
        <f>IF(G6926 &gt; 'Costo de tareas'!$B$13, 'Costo de tareas'!$B$13, IF(G6926 &lt; 'Costo de tareas'!$B$13*0.2, 0, 'Costo de tareas'!$B$13- G6926))</f>
        <v>39.28055556</v>
      </c>
      <c r="I6926" s="17">
        <f>IF(H6926=0,'Costo de tareas'!$B$13,'Costo de tareas'!$B$13-H6926)</f>
        <v>0</v>
      </c>
      <c r="J6926" s="2"/>
      <c r="K6926" s="2"/>
      <c r="P6926" s="2"/>
    </row>
    <row r="6927">
      <c r="A6927" s="3" t="s">
        <v>8992</v>
      </c>
      <c r="B6927" s="11" t="str">
        <f t="shared" si="1"/>
        <v>20121016</v>
      </c>
      <c r="C6927" s="12">
        <f t="shared" si="2"/>
        <v>41198</v>
      </c>
      <c r="D6927" s="3" t="str">
        <f t="shared" si="3"/>
        <v>13</v>
      </c>
      <c r="E6927" s="13">
        <v>545.0</v>
      </c>
      <c r="F6927" s="14">
        <f>'Costo de tareas'!$B$15</f>
        <v>0.1964027778</v>
      </c>
      <c r="G6927" s="15">
        <f>'Producción diaria'!$T$3*$L$2*$M$2*$N$2*E6927*1000/'Costo de tareas'!$B$14</f>
        <v>819.4412547</v>
      </c>
      <c r="H6927" s="16">
        <f>IF(G6927 &gt; 'Costo de tareas'!$B$13, 'Costo de tareas'!$B$13, IF(G6927 &lt; 'Costo de tareas'!$B$13*0.2, 0, 'Costo de tareas'!$B$13- G6927))</f>
        <v>39.28055556</v>
      </c>
      <c r="I6927" s="17">
        <f>IF(H6927=0,'Costo de tareas'!$B$13,'Costo de tareas'!$B$13-H6927)</f>
        <v>0</v>
      </c>
      <c r="J6927" s="2"/>
      <c r="K6927" s="2"/>
      <c r="P6927" s="2"/>
    </row>
    <row r="6928">
      <c r="A6928" s="3" t="s">
        <v>8993</v>
      </c>
      <c r="B6928" s="11" t="str">
        <f t="shared" si="1"/>
        <v>20121016</v>
      </c>
      <c r="C6928" s="12">
        <f t="shared" si="2"/>
        <v>41198</v>
      </c>
      <c r="D6928" s="3" t="str">
        <f t="shared" si="3"/>
        <v>14</v>
      </c>
      <c r="E6928" s="13">
        <v>479.0</v>
      </c>
      <c r="F6928" s="14">
        <f>'Costo de tareas'!$B$15</f>
        <v>0.1964027778</v>
      </c>
      <c r="G6928" s="15">
        <f>'Producción diaria'!$T$3*$L$2*$M$2*$N$2*E6928*1000/'Costo de tareas'!$B$14</f>
        <v>720.2061669</v>
      </c>
      <c r="H6928" s="16">
        <f>IF(G6928 &gt; 'Costo de tareas'!$B$13, 'Costo de tareas'!$B$13, IF(G6928 &lt; 'Costo de tareas'!$B$13*0.2, 0, 'Costo de tareas'!$B$13- G6928))</f>
        <v>39.28055556</v>
      </c>
      <c r="I6928" s="17">
        <f>IF(H6928=0,'Costo de tareas'!$B$13,'Costo de tareas'!$B$13-H6928)</f>
        <v>0</v>
      </c>
      <c r="J6928" s="2"/>
      <c r="K6928" s="2"/>
      <c r="P6928" s="2"/>
    </row>
    <row r="6929">
      <c r="A6929" s="3" t="s">
        <v>8994</v>
      </c>
      <c r="B6929" s="11" t="str">
        <f t="shared" si="1"/>
        <v>20121016</v>
      </c>
      <c r="C6929" s="12">
        <f t="shared" si="2"/>
        <v>41198</v>
      </c>
      <c r="D6929" s="3" t="str">
        <f t="shared" si="3"/>
        <v>15</v>
      </c>
      <c r="E6929" s="13">
        <v>402.0</v>
      </c>
      <c r="F6929" s="14">
        <f>'Costo de tareas'!$B$15</f>
        <v>0.1964027778</v>
      </c>
      <c r="G6929" s="15">
        <f>'Producción diaria'!$T$3*$L$2*$M$2*$N$2*E6929*1000/'Costo de tareas'!$B$14</f>
        <v>604.4318979</v>
      </c>
      <c r="H6929" s="16">
        <f>IF(G6929 &gt; 'Costo de tareas'!$B$13, 'Costo de tareas'!$B$13, IF(G6929 &lt; 'Costo de tareas'!$B$13*0.2, 0, 'Costo de tareas'!$B$13- G6929))</f>
        <v>39.28055556</v>
      </c>
      <c r="I6929" s="17">
        <f>IF(H6929=0,'Costo de tareas'!$B$13,'Costo de tareas'!$B$13-H6929)</f>
        <v>0</v>
      </c>
      <c r="J6929" s="2"/>
      <c r="K6929" s="2"/>
      <c r="P6929" s="2"/>
    </row>
    <row r="6930">
      <c r="A6930" s="3" t="s">
        <v>8995</v>
      </c>
      <c r="B6930" s="11" t="str">
        <f t="shared" si="1"/>
        <v>20121016</v>
      </c>
      <c r="C6930" s="12">
        <f t="shared" si="2"/>
        <v>41198</v>
      </c>
      <c r="D6930" s="3" t="str">
        <f t="shared" si="3"/>
        <v>16</v>
      </c>
      <c r="E6930" s="13">
        <v>212.0</v>
      </c>
      <c r="F6930" s="14">
        <f>'Costo de tareas'!$B$15</f>
        <v>0.1964027778</v>
      </c>
      <c r="G6930" s="15">
        <f>'Producción diaria'!$T$3*$L$2*$M$2*$N$2*E6930*1000/'Costo de tareas'!$B$14</f>
        <v>318.7551302</v>
      </c>
      <c r="H6930" s="16">
        <f>IF(G6930 &gt; 'Costo de tareas'!$B$13, 'Costo de tareas'!$B$13, IF(G6930 &lt; 'Costo de tareas'!$B$13*0.2, 0, 'Costo de tareas'!$B$13- G6930))</f>
        <v>39.28055556</v>
      </c>
      <c r="I6930" s="17">
        <f>IF(H6930=0,'Costo de tareas'!$B$13,'Costo de tareas'!$B$13-H6930)</f>
        <v>0</v>
      </c>
      <c r="J6930" s="2"/>
      <c r="K6930" s="2"/>
      <c r="P6930" s="2"/>
    </row>
    <row r="6931">
      <c r="A6931" s="3" t="s">
        <v>8996</v>
      </c>
      <c r="B6931" s="11" t="str">
        <f t="shared" si="1"/>
        <v>20121016</v>
      </c>
      <c r="C6931" s="12">
        <f t="shared" si="2"/>
        <v>41198</v>
      </c>
      <c r="D6931" s="3" t="str">
        <f t="shared" si="3"/>
        <v>17</v>
      </c>
      <c r="E6931" s="13">
        <v>32.0</v>
      </c>
      <c r="F6931" s="14">
        <f>'Costo de tareas'!$B$15</f>
        <v>0.1964027778</v>
      </c>
      <c r="G6931" s="15">
        <f>'Producción diaria'!$T$3*$L$2*$M$2*$N$2*E6931*1000/'Costo de tareas'!$B$14</f>
        <v>48.11398192</v>
      </c>
      <c r="H6931" s="16">
        <f>IF(G6931 &gt; 'Costo de tareas'!$B$13, 'Costo de tareas'!$B$13, IF(G6931 &lt; 'Costo de tareas'!$B$13*0.2, 0, 'Costo de tareas'!$B$13- G6931))</f>
        <v>39.28055556</v>
      </c>
      <c r="I6931" s="17">
        <f>IF(H6931=0,'Costo de tareas'!$B$13,'Costo de tareas'!$B$13-H6931)</f>
        <v>0</v>
      </c>
      <c r="J6931" s="2"/>
      <c r="K6931" s="2"/>
      <c r="P6931" s="2"/>
    </row>
    <row r="6932">
      <c r="A6932" s="3" t="s">
        <v>8997</v>
      </c>
      <c r="B6932" s="11" t="str">
        <f t="shared" si="1"/>
        <v>20121016</v>
      </c>
      <c r="C6932" s="12">
        <f t="shared" si="2"/>
        <v>41198</v>
      </c>
      <c r="D6932" s="3" t="str">
        <f t="shared" si="3"/>
        <v>18</v>
      </c>
      <c r="E6932" s="13">
        <v>0.0</v>
      </c>
      <c r="F6932" s="14">
        <f>'Costo de tareas'!$B$15</f>
        <v>0.1964027778</v>
      </c>
      <c r="G6932" s="15">
        <f>'Producción diaria'!$T$3*$L$2*$M$2*$N$2*E6932*1000/'Costo de tareas'!$B$14</f>
        <v>0</v>
      </c>
      <c r="H6932" s="16">
        <f>IF(G6932 &gt; 'Costo de tareas'!$B$13, 'Costo de tareas'!$B$13, IF(G6932 &lt; 'Costo de tareas'!$B$13*0.2, 0, 'Costo de tareas'!$B$13- G6932))</f>
        <v>0</v>
      </c>
      <c r="I6932" s="17">
        <f>IF(H6932=0,'Costo de tareas'!$B$13,'Costo de tareas'!$B$13-H6932)</f>
        <v>39.28055556</v>
      </c>
      <c r="J6932" s="2"/>
      <c r="K6932" s="2"/>
      <c r="P6932" s="2"/>
    </row>
    <row r="6933">
      <c r="A6933" s="3" t="s">
        <v>8998</v>
      </c>
      <c r="B6933" s="11" t="str">
        <f t="shared" si="1"/>
        <v>20121016</v>
      </c>
      <c r="C6933" s="12">
        <f t="shared" si="2"/>
        <v>41198</v>
      </c>
      <c r="D6933" s="3" t="str">
        <f t="shared" si="3"/>
        <v>19</v>
      </c>
      <c r="E6933" s="13">
        <v>0.0</v>
      </c>
      <c r="F6933" s="14">
        <f>'Costo de tareas'!$B$15</f>
        <v>0.1964027778</v>
      </c>
      <c r="G6933" s="15">
        <f>'Producción diaria'!$T$3*$L$2*$M$2*$N$2*E6933*1000/'Costo de tareas'!$B$14</f>
        <v>0</v>
      </c>
      <c r="H6933" s="16">
        <f>IF(G6933 &gt; 'Costo de tareas'!$B$13, 'Costo de tareas'!$B$13, IF(G6933 &lt; 'Costo de tareas'!$B$13*0.2, 0, 'Costo de tareas'!$B$13- G6933))</f>
        <v>0</v>
      </c>
      <c r="I6933" s="17">
        <f>IF(H6933=0,'Costo de tareas'!$B$13,'Costo de tareas'!$B$13-H6933)</f>
        <v>39.28055556</v>
      </c>
      <c r="J6933" s="2"/>
      <c r="K6933" s="2"/>
      <c r="P6933" s="2"/>
    </row>
    <row r="6934">
      <c r="A6934" s="3" t="s">
        <v>8999</v>
      </c>
      <c r="B6934" s="11" t="str">
        <f t="shared" si="1"/>
        <v>20121016</v>
      </c>
      <c r="C6934" s="12">
        <f t="shared" si="2"/>
        <v>41198</v>
      </c>
      <c r="D6934" s="3" t="str">
        <f t="shared" si="3"/>
        <v>20</v>
      </c>
      <c r="E6934" s="13">
        <v>0.0</v>
      </c>
      <c r="F6934" s="14">
        <f>'Costo de tareas'!$B$15</f>
        <v>0.1964027778</v>
      </c>
      <c r="G6934" s="15">
        <f>'Producción diaria'!$T$3*$L$2*$M$2*$N$2*E6934*1000/'Costo de tareas'!$B$14</f>
        <v>0</v>
      </c>
      <c r="H6934" s="16">
        <f>IF(G6934 &gt; 'Costo de tareas'!$B$13, 'Costo de tareas'!$B$13, IF(G6934 &lt; 'Costo de tareas'!$B$13*0.2, 0, 'Costo de tareas'!$B$13- G6934))</f>
        <v>0</v>
      </c>
      <c r="I6934" s="17">
        <f>IF(H6934=0,'Costo de tareas'!$B$13,'Costo de tareas'!$B$13-H6934)</f>
        <v>39.28055556</v>
      </c>
      <c r="J6934" s="2"/>
      <c r="K6934" s="2"/>
      <c r="P6934" s="2"/>
    </row>
    <row r="6935">
      <c r="A6935" s="3" t="s">
        <v>9000</v>
      </c>
      <c r="B6935" s="11" t="str">
        <f t="shared" si="1"/>
        <v>20121016</v>
      </c>
      <c r="C6935" s="12">
        <f t="shared" si="2"/>
        <v>41198</v>
      </c>
      <c r="D6935" s="3" t="str">
        <f t="shared" si="3"/>
        <v>21</v>
      </c>
      <c r="E6935" s="13">
        <v>0.0</v>
      </c>
      <c r="F6935" s="14">
        <f>'Costo de tareas'!$B$15</f>
        <v>0.1964027778</v>
      </c>
      <c r="G6935" s="15">
        <f>'Producción diaria'!$T$3*$L$2*$M$2*$N$2*E6935*1000/'Costo de tareas'!$B$14</f>
        <v>0</v>
      </c>
      <c r="H6935" s="16">
        <f>IF(G6935 &gt; 'Costo de tareas'!$B$13, 'Costo de tareas'!$B$13, IF(G6935 &lt; 'Costo de tareas'!$B$13*0.2, 0, 'Costo de tareas'!$B$13- G6935))</f>
        <v>0</v>
      </c>
      <c r="I6935" s="17">
        <f>IF(H6935=0,'Costo de tareas'!$B$13,'Costo de tareas'!$B$13-H6935)</f>
        <v>39.28055556</v>
      </c>
      <c r="J6935" s="2"/>
      <c r="K6935" s="2"/>
      <c r="P6935" s="2"/>
    </row>
    <row r="6936">
      <c r="A6936" s="3" t="s">
        <v>9001</v>
      </c>
      <c r="B6936" s="11" t="str">
        <f t="shared" si="1"/>
        <v>20121016</v>
      </c>
      <c r="C6936" s="12">
        <f t="shared" si="2"/>
        <v>41198</v>
      </c>
      <c r="D6936" s="3" t="str">
        <f t="shared" si="3"/>
        <v>22</v>
      </c>
      <c r="E6936" s="13">
        <v>0.0</v>
      </c>
      <c r="F6936" s="14">
        <f>'Costo de tareas'!$B$15</f>
        <v>0.1964027778</v>
      </c>
      <c r="G6936" s="15">
        <f>'Producción diaria'!$T$3*$L$2*$M$2*$N$2*E6936*1000/'Costo de tareas'!$B$14</f>
        <v>0</v>
      </c>
      <c r="H6936" s="16">
        <f>IF(G6936 &gt; 'Costo de tareas'!$B$13, 'Costo de tareas'!$B$13, IF(G6936 &lt; 'Costo de tareas'!$B$13*0.2, 0, 'Costo de tareas'!$B$13- G6936))</f>
        <v>0</v>
      </c>
      <c r="I6936" s="17">
        <f>IF(H6936=0,'Costo de tareas'!$B$13,'Costo de tareas'!$B$13-H6936)</f>
        <v>39.28055556</v>
      </c>
      <c r="J6936" s="2"/>
      <c r="K6936" s="2"/>
      <c r="P6936" s="2"/>
    </row>
    <row r="6937">
      <c r="A6937" s="3" t="s">
        <v>9002</v>
      </c>
      <c r="B6937" s="11" t="str">
        <f t="shared" si="1"/>
        <v>20121016</v>
      </c>
      <c r="C6937" s="12">
        <f t="shared" si="2"/>
        <v>41198</v>
      </c>
      <c r="D6937" s="3" t="str">
        <f t="shared" si="3"/>
        <v>23</v>
      </c>
      <c r="E6937" s="13">
        <v>0.0</v>
      </c>
      <c r="F6937" s="14">
        <f>'Costo de tareas'!$B$15</f>
        <v>0.1964027778</v>
      </c>
      <c r="G6937" s="15">
        <f>'Producción diaria'!$T$3*$L$2*$M$2*$N$2*E6937*1000/'Costo de tareas'!$B$14</f>
        <v>0</v>
      </c>
      <c r="H6937" s="16">
        <f>IF(G6937 &gt; 'Costo de tareas'!$B$13, 'Costo de tareas'!$B$13, IF(G6937 &lt; 'Costo de tareas'!$B$13*0.2, 0, 'Costo de tareas'!$B$13- G6937))</f>
        <v>0</v>
      </c>
      <c r="I6937" s="17">
        <f>IF(H6937=0,'Costo de tareas'!$B$13,'Costo de tareas'!$B$13-H6937)</f>
        <v>39.28055556</v>
      </c>
      <c r="J6937" s="2"/>
      <c r="K6937" s="2"/>
      <c r="P6937" s="2"/>
    </row>
    <row r="6938">
      <c r="A6938" s="3" t="s">
        <v>9003</v>
      </c>
      <c r="B6938" s="11" t="str">
        <f t="shared" si="1"/>
        <v>20121017</v>
      </c>
      <c r="C6938" s="12">
        <f t="shared" si="2"/>
        <v>41199</v>
      </c>
      <c r="D6938" s="3" t="str">
        <f t="shared" si="3"/>
        <v>00</v>
      </c>
      <c r="E6938" s="13">
        <v>0.0</v>
      </c>
      <c r="F6938" s="14">
        <f>'Costo de tareas'!$B$15</f>
        <v>0.1964027778</v>
      </c>
      <c r="G6938" s="15">
        <f>'Producción diaria'!$T$3*$L$2*$M$2*$N$2*E6938*1000/'Costo de tareas'!$B$14</f>
        <v>0</v>
      </c>
      <c r="H6938" s="16">
        <f>IF(G6938 &gt; 'Costo de tareas'!$B$13, 'Costo de tareas'!$B$13, IF(G6938 &lt; 'Costo de tareas'!$B$13*0.2, 0, 'Costo de tareas'!$B$13- G6938))</f>
        <v>0</v>
      </c>
      <c r="I6938" s="17">
        <f>IF(H6938=0,'Costo de tareas'!$B$13,'Costo de tareas'!$B$13-H6938)</f>
        <v>39.28055556</v>
      </c>
      <c r="J6938" s="2"/>
      <c r="K6938" s="2"/>
      <c r="P6938" s="2"/>
    </row>
    <row r="6939">
      <c r="A6939" s="3" t="s">
        <v>9004</v>
      </c>
      <c r="B6939" s="11" t="str">
        <f t="shared" si="1"/>
        <v>20121017</v>
      </c>
      <c r="C6939" s="12">
        <f t="shared" si="2"/>
        <v>41199</v>
      </c>
      <c r="D6939" s="3" t="str">
        <f t="shared" si="3"/>
        <v>01</v>
      </c>
      <c r="E6939" s="13">
        <v>0.0</v>
      </c>
      <c r="F6939" s="14">
        <f>'Costo de tareas'!$B$15</f>
        <v>0.1964027778</v>
      </c>
      <c r="G6939" s="15">
        <f>'Producción diaria'!$T$3*$L$2*$M$2*$N$2*E6939*1000/'Costo de tareas'!$B$14</f>
        <v>0</v>
      </c>
      <c r="H6939" s="16">
        <f>IF(G6939 &gt; 'Costo de tareas'!$B$13, 'Costo de tareas'!$B$13, IF(G6939 &lt; 'Costo de tareas'!$B$13*0.2, 0, 'Costo de tareas'!$B$13- G6939))</f>
        <v>0</v>
      </c>
      <c r="I6939" s="17">
        <f>IF(H6939=0,'Costo de tareas'!$B$13,'Costo de tareas'!$B$13-H6939)</f>
        <v>39.28055556</v>
      </c>
      <c r="J6939" s="2"/>
      <c r="K6939" s="2"/>
      <c r="P6939" s="2"/>
    </row>
    <row r="6940">
      <c r="A6940" s="3" t="s">
        <v>9005</v>
      </c>
      <c r="B6940" s="11" t="str">
        <f t="shared" si="1"/>
        <v>20121017</v>
      </c>
      <c r="C6940" s="12">
        <f t="shared" si="2"/>
        <v>41199</v>
      </c>
      <c r="D6940" s="3" t="str">
        <f t="shared" si="3"/>
        <v>02</v>
      </c>
      <c r="E6940" s="13">
        <v>0.0</v>
      </c>
      <c r="F6940" s="14">
        <f>'Costo de tareas'!$B$15</f>
        <v>0.1964027778</v>
      </c>
      <c r="G6940" s="15">
        <f>'Producción diaria'!$T$3*$L$2*$M$2*$N$2*E6940*1000/'Costo de tareas'!$B$14</f>
        <v>0</v>
      </c>
      <c r="H6940" s="16">
        <f>IF(G6940 &gt; 'Costo de tareas'!$B$13, 'Costo de tareas'!$B$13, IF(G6940 &lt; 'Costo de tareas'!$B$13*0.2, 0, 'Costo de tareas'!$B$13- G6940))</f>
        <v>0</v>
      </c>
      <c r="I6940" s="17">
        <f>IF(H6940=0,'Costo de tareas'!$B$13,'Costo de tareas'!$B$13-H6940)</f>
        <v>39.28055556</v>
      </c>
      <c r="J6940" s="2"/>
      <c r="K6940" s="2"/>
      <c r="P6940" s="2"/>
    </row>
    <row r="6941">
      <c r="A6941" s="3" t="s">
        <v>9006</v>
      </c>
      <c r="B6941" s="11" t="str">
        <f t="shared" si="1"/>
        <v>20121017</v>
      </c>
      <c r="C6941" s="12">
        <f t="shared" si="2"/>
        <v>41199</v>
      </c>
      <c r="D6941" s="3" t="str">
        <f t="shared" si="3"/>
        <v>03</v>
      </c>
      <c r="E6941" s="13">
        <v>0.0</v>
      </c>
      <c r="F6941" s="14">
        <f>'Costo de tareas'!$B$15</f>
        <v>0.1964027778</v>
      </c>
      <c r="G6941" s="15">
        <f>'Producción diaria'!$T$3*$L$2*$M$2*$N$2*E6941*1000/'Costo de tareas'!$B$14</f>
        <v>0</v>
      </c>
      <c r="H6941" s="16">
        <f>IF(G6941 &gt; 'Costo de tareas'!$B$13, 'Costo de tareas'!$B$13, IF(G6941 &lt; 'Costo de tareas'!$B$13*0.2, 0, 'Costo de tareas'!$B$13- G6941))</f>
        <v>0</v>
      </c>
      <c r="I6941" s="17">
        <f>IF(H6941=0,'Costo de tareas'!$B$13,'Costo de tareas'!$B$13-H6941)</f>
        <v>39.28055556</v>
      </c>
      <c r="J6941" s="2"/>
      <c r="K6941" s="2"/>
      <c r="P6941" s="2"/>
    </row>
    <row r="6942">
      <c r="A6942" s="3" t="s">
        <v>9007</v>
      </c>
      <c r="B6942" s="11" t="str">
        <f t="shared" si="1"/>
        <v>20121017</v>
      </c>
      <c r="C6942" s="12">
        <f t="shared" si="2"/>
        <v>41199</v>
      </c>
      <c r="D6942" s="3" t="str">
        <f t="shared" si="3"/>
        <v>04</v>
      </c>
      <c r="E6942" s="13">
        <v>0.0</v>
      </c>
      <c r="F6942" s="14">
        <f>'Costo de tareas'!$B$15</f>
        <v>0.1964027778</v>
      </c>
      <c r="G6942" s="15">
        <f>'Producción diaria'!$T$3*$L$2*$M$2*$N$2*E6942*1000/'Costo de tareas'!$B$14</f>
        <v>0</v>
      </c>
      <c r="H6942" s="16">
        <f>IF(G6942 &gt; 'Costo de tareas'!$B$13, 'Costo de tareas'!$B$13, IF(G6942 &lt; 'Costo de tareas'!$B$13*0.2, 0, 'Costo de tareas'!$B$13- G6942))</f>
        <v>0</v>
      </c>
      <c r="I6942" s="17">
        <f>IF(H6942=0,'Costo de tareas'!$B$13,'Costo de tareas'!$B$13-H6942)</f>
        <v>39.28055556</v>
      </c>
      <c r="J6942" s="2"/>
      <c r="K6942" s="2"/>
      <c r="P6942" s="2"/>
    </row>
    <row r="6943">
      <c r="A6943" s="3" t="s">
        <v>9008</v>
      </c>
      <c r="B6943" s="11" t="str">
        <f t="shared" si="1"/>
        <v>20121017</v>
      </c>
      <c r="C6943" s="12">
        <f t="shared" si="2"/>
        <v>41199</v>
      </c>
      <c r="D6943" s="3" t="str">
        <f t="shared" si="3"/>
        <v>05</v>
      </c>
      <c r="E6943" s="13">
        <v>0.0</v>
      </c>
      <c r="F6943" s="14">
        <f>'Costo de tareas'!$B$15</f>
        <v>0.1964027778</v>
      </c>
      <c r="G6943" s="15">
        <f>'Producción diaria'!$T$3*$L$2*$M$2*$N$2*E6943*1000/'Costo de tareas'!$B$14</f>
        <v>0</v>
      </c>
      <c r="H6943" s="16">
        <f>IF(G6943 &gt; 'Costo de tareas'!$B$13, 'Costo de tareas'!$B$13, IF(G6943 &lt; 'Costo de tareas'!$B$13*0.2, 0, 'Costo de tareas'!$B$13- G6943))</f>
        <v>0</v>
      </c>
      <c r="I6943" s="17">
        <f>IF(H6943=0,'Costo de tareas'!$B$13,'Costo de tareas'!$B$13-H6943)</f>
        <v>39.28055556</v>
      </c>
      <c r="J6943" s="2"/>
      <c r="K6943" s="2"/>
      <c r="P6943" s="2"/>
    </row>
    <row r="6944">
      <c r="A6944" s="3" t="s">
        <v>9009</v>
      </c>
      <c r="B6944" s="11" t="str">
        <f t="shared" si="1"/>
        <v>20121017</v>
      </c>
      <c r="C6944" s="12">
        <f t="shared" si="2"/>
        <v>41199</v>
      </c>
      <c r="D6944" s="3" t="str">
        <f t="shared" si="3"/>
        <v>06</v>
      </c>
      <c r="E6944" s="13">
        <v>0.0</v>
      </c>
      <c r="F6944" s="14">
        <f>'Costo de tareas'!$B$15</f>
        <v>0.1964027778</v>
      </c>
      <c r="G6944" s="15">
        <f>'Producción diaria'!$T$3*$L$2*$M$2*$N$2*E6944*1000/'Costo de tareas'!$B$14</f>
        <v>0</v>
      </c>
      <c r="H6944" s="16">
        <f>IF(G6944 &gt; 'Costo de tareas'!$B$13, 'Costo de tareas'!$B$13, IF(G6944 &lt; 'Costo de tareas'!$B$13*0.2, 0, 'Costo de tareas'!$B$13- G6944))</f>
        <v>0</v>
      </c>
      <c r="I6944" s="17">
        <f>IF(H6944=0,'Costo de tareas'!$B$13,'Costo de tareas'!$B$13-H6944)</f>
        <v>39.28055556</v>
      </c>
      <c r="J6944" s="2"/>
      <c r="K6944" s="2"/>
      <c r="P6944" s="2"/>
    </row>
    <row r="6945">
      <c r="A6945" s="3" t="s">
        <v>9010</v>
      </c>
      <c r="B6945" s="11" t="str">
        <f t="shared" si="1"/>
        <v>20121017</v>
      </c>
      <c r="C6945" s="12">
        <f t="shared" si="2"/>
        <v>41199</v>
      </c>
      <c r="D6945" s="3" t="str">
        <f t="shared" si="3"/>
        <v>07</v>
      </c>
      <c r="E6945" s="13">
        <v>91.0</v>
      </c>
      <c r="F6945" s="14">
        <f>'Costo de tareas'!$B$15</f>
        <v>0.1964027778</v>
      </c>
      <c r="G6945" s="15">
        <f>'Producción diaria'!$T$3*$L$2*$M$2*$N$2*E6945*1000/'Costo de tareas'!$B$14</f>
        <v>136.8241361</v>
      </c>
      <c r="H6945" s="16">
        <f>IF(G6945 &gt; 'Costo de tareas'!$B$13, 'Costo de tareas'!$B$13, IF(G6945 &lt; 'Costo de tareas'!$B$13*0.2, 0, 'Costo de tareas'!$B$13- G6945))</f>
        <v>39.28055556</v>
      </c>
      <c r="I6945" s="17">
        <f>IF(H6945=0,'Costo de tareas'!$B$13,'Costo de tareas'!$B$13-H6945)</f>
        <v>0</v>
      </c>
      <c r="J6945" s="2"/>
      <c r="K6945" s="2"/>
      <c r="P6945" s="2"/>
    </row>
    <row r="6946">
      <c r="A6946" s="3" t="s">
        <v>9011</v>
      </c>
      <c r="B6946" s="11" t="str">
        <f t="shared" si="1"/>
        <v>20121017</v>
      </c>
      <c r="C6946" s="12">
        <f t="shared" si="2"/>
        <v>41199</v>
      </c>
      <c r="D6946" s="3" t="str">
        <f t="shared" si="3"/>
        <v>08</v>
      </c>
      <c r="E6946" s="13">
        <v>271.0</v>
      </c>
      <c r="F6946" s="14">
        <f>'Costo de tareas'!$B$15</f>
        <v>0.1964027778</v>
      </c>
      <c r="G6946" s="15">
        <f>'Producción diaria'!$T$3*$L$2*$M$2*$N$2*E6946*1000/'Costo de tareas'!$B$14</f>
        <v>407.4652844</v>
      </c>
      <c r="H6946" s="16">
        <f>IF(G6946 &gt; 'Costo de tareas'!$B$13, 'Costo de tareas'!$B$13, IF(G6946 &lt; 'Costo de tareas'!$B$13*0.2, 0, 'Costo de tareas'!$B$13- G6946))</f>
        <v>39.28055556</v>
      </c>
      <c r="I6946" s="17">
        <f>IF(H6946=0,'Costo de tareas'!$B$13,'Costo de tareas'!$B$13-H6946)</f>
        <v>0</v>
      </c>
      <c r="J6946" s="2"/>
      <c r="K6946" s="2"/>
      <c r="P6946" s="2"/>
    </row>
    <row r="6947">
      <c r="A6947" s="3" t="s">
        <v>9012</v>
      </c>
      <c r="B6947" s="11" t="str">
        <f t="shared" si="1"/>
        <v>20121017</v>
      </c>
      <c r="C6947" s="12">
        <f t="shared" si="2"/>
        <v>41199</v>
      </c>
      <c r="D6947" s="3" t="str">
        <f t="shared" si="3"/>
        <v>09</v>
      </c>
      <c r="E6947" s="13">
        <v>445.0</v>
      </c>
      <c r="F6947" s="14">
        <f>'Costo de tareas'!$B$15</f>
        <v>0.1964027778</v>
      </c>
      <c r="G6947" s="15">
        <f>'Producción diaria'!$T$3*$L$2*$M$2*$N$2*E6947*1000/'Costo de tareas'!$B$14</f>
        <v>669.0850611</v>
      </c>
      <c r="H6947" s="16">
        <f>IF(G6947 &gt; 'Costo de tareas'!$B$13, 'Costo de tareas'!$B$13, IF(G6947 &lt; 'Costo de tareas'!$B$13*0.2, 0, 'Costo de tareas'!$B$13- G6947))</f>
        <v>39.28055556</v>
      </c>
      <c r="I6947" s="17">
        <f>IF(H6947=0,'Costo de tareas'!$B$13,'Costo de tareas'!$B$13-H6947)</f>
        <v>0</v>
      </c>
      <c r="J6947" s="2"/>
      <c r="K6947" s="2"/>
      <c r="P6947" s="2"/>
    </row>
    <row r="6948">
      <c r="A6948" s="3" t="s">
        <v>9013</v>
      </c>
      <c r="B6948" s="11" t="str">
        <f t="shared" si="1"/>
        <v>20121017</v>
      </c>
      <c r="C6948" s="12">
        <f t="shared" si="2"/>
        <v>41199</v>
      </c>
      <c r="D6948" s="3" t="str">
        <f t="shared" si="3"/>
        <v>10</v>
      </c>
      <c r="E6948" s="13">
        <v>582.0</v>
      </c>
      <c r="F6948" s="14">
        <f>'Costo de tareas'!$B$15</f>
        <v>0.1964027778</v>
      </c>
      <c r="G6948" s="15">
        <f>'Producción diaria'!$T$3*$L$2*$M$2*$N$2*E6948*1000/'Costo de tareas'!$B$14</f>
        <v>875.0730463</v>
      </c>
      <c r="H6948" s="16">
        <f>IF(G6948 &gt; 'Costo de tareas'!$B$13, 'Costo de tareas'!$B$13, IF(G6948 &lt; 'Costo de tareas'!$B$13*0.2, 0, 'Costo de tareas'!$B$13- G6948))</f>
        <v>39.28055556</v>
      </c>
      <c r="I6948" s="17">
        <f>IF(H6948=0,'Costo de tareas'!$B$13,'Costo de tareas'!$B$13-H6948)</f>
        <v>0</v>
      </c>
      <c r="J6948" s="2"/>
      <c r="K6948" s="2"/>
      <c r="P6948" s="2"/>
    </row>
    <row r="6949">
      <c r="A6949" s="3" t="s">
        <v>9014</v>
      </c>
      <c r="B6949" s="11" t="str">
        <f t="shared" si="1"/>
        <v>20121017</v>
      </c>
      <c r="C6949" s="12">
        <f t="shared" si="2"/>
        <v>41199</v>
      </c>
      <c r="D6949" s="3" t="str">
        <f t="shared" si="3"/>
        <v>11</v>
      </c>
      <c r="E6949" s="13">
        <v>66.0</v>
      </c>
      <c r="F6949" s="14">
        <f>'Costo de tareas'!$B$15</f>
        <v>0.1964027778</v>
      </c>
      <c r="G6949" s="15">
        <f>'Producción diaria'!$T$3*$L$2*$M$2*$N$2*E6949*1000/'Costo de tareas'!$B$14</f>
        <v>99.23508772</v>
      </c>
      <c r="H6949" s="16">
        <f>IF(G6949 &gt; 'Costo de tareas'!$B$13, 'Costo de tareas'!$B$13, IF(G6949 &lt; 'Costo de tareas'!$B$13*0.2, 0, 'Costo de tareas'!$B$13- G6949))</f>
        <v>39.28055556</v>
      </c>
      <c r="I6949" s="17">
        <f>IF(H6949=0,'Costo de tareas'!$B$13,'Costo de tareas'!$B$13-H6949)</f>
        <v>0</v>
      </c>
      <c r="J6949" s="2"/>
      <c r="K6949" s="2"/>
      <c r="P6949" s="2"/>
    </row>
    <row r="6950">
      <c r="A6950" s="3" t="s">
        <v>9015</v>
      </c>
      <c r="B6950" s="11" t="str">
        <f t="shared" si="1"/>
        <v>20121017</v>
      </c>
      <c r="C6950" s="12">
        <f t="shared" si="2"/>
        <v>41199</v>
      </c>
      <c r="D6950" s="3" t="str">
        <f t="shared" si="3"/>
        <v>12</v>
      </c>
      <c r="E6950" s="13">
        <v>685.0</v>
      </c>
      <c r="F6950" s="14">
        <f>'Costo de tareas'!$B$15</f>
        <v>0.1964027778</v>
      </c>
      <c r="G6950" s="15">
        <f>'Producción diaria'!$T$3*$L$2*$M$2*$N$2*E6950*1000/'Costo de tareas'!$B$14</f>
        <v>1029.939926</v>
      </c>
      <c r="H6950" s="16">
        <f>IF(G6950 &gt; 'Costo de tareas'!$B$13, 'Costo de tareas'!$B$13, IF(G6950 &lt; 'Costo de tareas'!$B$13*0.2, 0, 'Costo de tareas'!$B$13- G6950))</f>
        <v>39.28055556</v>
      </c>
      <c r="I6950" s="17">
        <f>IF(H6950=0,'Costo de tareas'!$B$13,'Costo de tareas'!$B$13-H6950)</f>
        <v>0</v>
      </c>
      <c r="J6950" s="2"/>
      <c r="K6950" s="2"/>
      <c r="P6950" s="2"/>
    </row>
    <row r="6951">
      <c r="A6951" s="3" t="s">
        <v>9016</v>
      </c>
      <c r="B6951" s="11" t="str">
        <f t="shared" si="1"/>
        <v>20121017</v>
      </c>
      <c r="C6951" s="12">
        <f t="shared" si="2"/>
        <v>41199</v>
      </c>
      <c r="D6951" s="3" t="str">
        <f t="shared" si="3"/>
        <v>13</v>
      </c>
      <c r="E6951" s="13">
        <v>669.0</v>
      </c>
      <c r="F6951" s="14">
        <f>'Costo de tareas'!$B$15</f>
        <v>0.1964027778</v>
      </c>
      <c r="G6951" s="15">
        <f>'Producción diaria'!$T$3*$L$2*$M$2*$N$2*E6951*1000/'Costo de tareas'!$B$14</f>
        <v>1005.882935</v>
      </c>
      <c r="H6951" s="16">
        <f>IF(G6951 &gt; 'Costo de tareas'!$B$13, 'Costo de tareas'!$B$13, IF(G6951 &lt; 'Costo de tareas'!$B$13*0.2, 0, 'Costo de tareas'!$B$13- G6951))</f>
        <v>39.28055556</v>
      </c>
      <c r="I6951" s="17">
        <f>IF(H6951=0,'Costo de tareas'!$B$13,'Costo de tareas'!$B$13-H6951)</f>
        <v>0</v>
      </c>
      <c r="J6951" s="2"/>
      <c r="K6951" s="2"/>
      <c r="P6951" s="2"/>
    </row>
    <row r="6952">
      <c r="A6952" s="3" t="s">
        <v>9017</v>
      </c>
      <c r="B6952" s="11" t="str">
        <f t="shared" si="1"/>
        <v>20121017</v>
      </c>
      <c r="C6952" s="12">
        <f t="shared" si="2"/>
        <v>41199</v>
      </c>
      <c r="D6952" s="3" t="str">
        <f t="shared" si="3"/>
        <v>14</v>
      </c>
      <c r="E6952" s="13">
        <v>553.0</v>
      </c>
      <c r="F6952" s="14">
        <f>'Costo de tareas'!$B$15</f>
        <v>0.1964027778</v>
      </c>
      <c r="G6952" s="15">
        <f>'Producción diaria'!$T$3*$L$2*$M$2*$N$2*E6952*1000/'Costo de tareas'!$B$14</f>
        <v>831.4697501</v>
      </c>
      <c r="H6952" s="16">
        <f>IF(G6952 &gt; 'Costo de tareas'!$B$13, 'Costo de tareas'!$B$13, IF(G6952 &lt; 'Costo de tareas'!$B$13*0.2, 0, 'Costo de tareas'!$B$13- G6952))</f>
        <v>39.28055556</v>
      </c>
      <c r="I6952" s="17">
        <f>IF(H6952=0,'Costo de tareas'!$B$13,'Costo de tareas'!$B$13-H6952)</f>
        <v>0</v>
      </c>
      <c r="J6952" s="2"/>
      <c r="K6952" s="2"/>
      <c r="P6952" s="2"/>
    </row>
    <row r="6953">
      <c r="A6953" s="3" t="s">
        <v>9018</v>
      </c>
      <c r="B6953" s="11" t="str">
        <f t="shared" si="1"/>
        <v>20121017</v>
      </c>
      <c r="C6953" s="12">
        <f t="shared" si="2"/>
        <v>41199</v>
      </c>
      <c r="D6953" s="3" t="str">
        <f t="shared" si="3"/>
        <v>15</v>
      </c>
      <c r="E6953" s="13">
        <v>398.0</v>
      </c>
      <c r="F6953" s="14">
        <f>'Costo de tareas'!$B$15</f>
        <v>0.1964027778</v>
      </c>
      <c r="G6953" s="15">
        <f>'Producción diaria'!$T$3*$L$2*$M$2*$N$2*E6953*1000/'Costo de tareas'!$B$14</f>
        <v>598.4176502</v>
      </c>
      <c r="H6953" s="16">
        <f>IF(G6953 &gt; 'Costo de tareas'!$B$13, 'Costo de tareas'!$B$13, IF(G6953 &lt; 'Costo de tareas'!$B$13*0.2, 0, 'Costo de tareas'!$B$13- G6953))</f>
        <v>39.28055556</v>
      </c>
      <c r="I6953" s="17">
        <f>IF(H6953=0,'Costo de tareas'!$B$13,'Costo de tareas'!$B$13-H6953)</f>
        <v>0</v>
      </c>
      <c r="J6953" s="2"/>
      <c r="K6953" s="2"/>
      <c r="P6953" s="2"/>
    </row>
    <row r="6954">
      <c r="A6954" s="3" t="s">
        <v>9019</v>
      </c>
      <c r="B6954" s="11" t="str">
        <f t="shared" si="1"/>
        <v>20121017</v>
      </c>
      <c r="C6954" s="12">
        <f t="shared" si="2"/>
        <v>41199</v>
      </c>
      <c r="D6954" s="3" t="str">
        <f t="shared" si="3"/>
        <v>16</v>
      </c>
      <c r="E6954" s="13">
        <v>222.0</v>
      </c>
      <c r="F6954" s="14">
        <f>'Costo de tareas'!$B$15</f>
        <v>0.1964027778</v>
      </c>
      <c r="G6954" s="15">
        <f>'Producción diaria'!$T$3*$L$2*$M$2*$N$2*E6954*1000/'Costo de tareas'!$B$14</f>
        <v>333.7907496</v>
      </c>
      <c r="H6954" s="16">
        <f>IF(G6954 &gt; 'Costo de tareas'!$B$13, 'Costo de tareas'!$B$13, IF(G6954 &lt; 'Costo de tareas'!$B$13*0.2, 0, 'Costo de tareas'!$B$13- G6954))</f>
        <v>39.28055556</v>
      </c>
      <c r="I6954" s="17">
        <f>IF(H6954=0,'Costo de tareas'!$B$13,'Costo de tareas'!$B$13-H6954)</f>
        <v>0</v>
      </c>
      <c r="J6954" s="2"/>
      <c r="K6954" s="2"/>
      <c r="P6954" s="2"/>
    </row>
    <row r="6955">
      <c r="A6955" s="3" t="s">
        <v>9020</v>
      </c>
      <c r="B6955" s="11" t="str">
        <f t="shared" si="1"/>
        <v>20121017</v>
      </c>
      <c r="C6955" s="12">
        <f t="shared" si="2"/>
        <v>41199</v>
      </c>
      <c r="D6955" s="3" t="str">
        <f t="shared" si="3"/>
        <v>17</v>
      </c>
      <c r="E6955" s="13">
        <v>39.0</v>
      </c>
      <c r="F6955" s="14">
        <f>'Costo de tareas'!$B$15</f>
        <v>0.1964027778</v>
      </c>
      <c r="G6955" s="15">
        <f>'Producción diaria'!$T$3*$L$2*$M$2*$N$2*E6955*1000/'Costo de tareas'!$B$14</f>
        <v>58.63891547</v>
      </c>
      <c r="H6955" s="16">
        <f>IF(G6955 &gt; 'Costo de tareas'!$B$13, 'Costo de tareas'!$B$13, IF(G6955 &lt; 'Costo de tareas'!$B$13*0.2, 0, 'Costo de tareas'!$B$13- G6955))</f>
        <v>39.28055556</v>
      </c>
      <c r="I6955" s="17">
        <f>IF(H6955=0,'Costo de tareas'!$B$13,'Costo de tareas'!$B$13-H6955)</f>
        <v>0</v>
      </c>
      <c r="J6955" s="2"/>
      <c r="K6955" s="2"/>
      <c r="P6955" s="2"/>
    </row>
    <row r="6956">
      <c r="A6956" s="3" t="s">
        <v>9021</v>
      </c>
      <c r="B6956" s="11" t="str">
        <f t="shared" si="1"/>
        <v>20121017</v>
      </c>
      <c r="C6956" s="12">
        <f t="shared" si="2"/>
        <v>41199</v>
      </c>
      <c r="D6956" s="3" t="str">
        <f t="shared" si="3"/>
        <v>18</v>
      </c>
      <c r="E6956" s="13">
        <v>0.0</v>
      </c>
      <c r="F6956" s="14">
        <f>'Costo de tareas'!$B$15</f>
        <v>0.1964027778</v>
      </c>
      <c r="G6956" s="15">
        <f>'Producción diaria'!$T$3*$L$2*$M$2*$N$2*E6956*1000/'Costo de tareas'!$B$14</f>
        <v>0</v>
      </c>
      <c r="H6956" s="16">
        <f>IF(G6956 &gt; 'Costo de tareas'!$B$13, 'Costo de tareas'!$B$13, IF(G6956 &lt; 'Costo de tareas'!$B$13*0.2, 0, 'Costo de tareas'!$B$13- G6956))</f>
        <v>0</v>
      </c>
      <c r="I6956" s="17">
        <f>IF(H6956=0,'Costo de tareas'!$B$13,'Costo de tareas'!$B$13-H6956)</f>
        <v>39.28055556</v>
      </c>
      <c r="J6956" s="2"/>
      <c r="K6956" s="2"/>
      <c r="P6956" s="2"/>
    </row>
    <row r="6957">
      <c r="A6957" s="3" t="s">
        <v>9022</v>
      </c>
      <c r="B6957" s="11" t="str">
        <f t="shared" si="1"/>
        <v>20121017</v>
      </c>
      <c r="C6957" s="12">
        <f t="shared" si="2"/>
        <v>41199</v>
      </c>
      <c r="D6957" s="3" t="str">
        <f t="shared" si="3"/>
        <v>19</v>
      </c>
      <c r="E6957" s="13">
        <v>0.0</v>
      </c>
      <c r="F6957" s="14">
        <f>'Costo de tareas'!$B$15</f>
        <v>0.1964027778</v>
      </c>
      <c r="G6957" s="15">
        <f>'Producción diaria'!$T$3*$L$2*$M$2*$N$2*E6957*1000/'Costo de tareas'!$B$14</f>
        <v>0</v>
      </c>
      <c r="H6957" s="16">
        <f>IF(G6957 &gt; 'Costo de tareas'!$B$13, 'Costo de tareas'!$B$13, IF(G6957 &lt; 'Costo de tareas'!$B$13*0.2, 0, 'Costo de tareas'!$B$13- G6957))</f>
        <v>0</v>
      </c>
      <c r="I6957" s="17">
        <f>IF(H6957=0,'Costo de tareas'!$B$13,'Costo de tareas'!$B$13-H6957)</f>
        <v>39.28055556</v>
      </c>
      <c r="J6957" s="2"/>
      <c r="K6957" s="2"/>
      <c r="P6957" s="2"/>
    </row>
    <row r="6958">
      <c r="A6958" s="3" t="s">
        <v>9024</v>
      </c>
      <c r="B6958" s="11" t="str">
        <f t="shared" si="1"/>
        <v>20121017</v>
      </c>
      <c r="C6958" s="12">
        <f t="shared" si="2"/>
        <v>41199</v>
      </c>
      <c r="D6958" s="3" t="str">
        <f t="shared" si="3"/>
        <v>20</v>
      </c>
      <c r="E6958" s="13">
        <v>0.0</v>
      </c>
      <c r="F6958" s="14">
        <f>'Costo de tareas'!$B$15</f>
        <v>0.1964027778</v>
      </c>
      <c r="G6958" s="15">
        <f>'Producción diaria'!$T$3*$L$2*$M$2*$N$2*E6958*1000/'Costo de tareas'!$B$14</f>
        <v>0</v>
      </c>
      <c r="H6958" s="16">
        <f>IF(G6958 &gt; 'Costo de tareas'!$B$13, 'Costo de tareas'!$B$13, IF(G6958 &lt; 'Costo de tareas'!$B$13*0.2, 0, 'Costo de tareas'!$B$13- G6958))</f>
        <v>0</v>
      </c>
      <c r="I6958" s="17">
        <f>IF(H6958=0,'Costo de tareas'!$B$13,'Costo de tareas'!$B$13-H6958)</f>
        <v>39.28055556</v>
      </c>
      <c r="J6958" s="2"/>
      <c r="K6958" s="2"/>
      <c r="P6958" s="2"/>
    </row>
    <row r="6959">
      <c r="A6959" s="3" t="s">
        <v>9025</v>
      </c>
      <c r="B6959" s="11" t="str">
        <f t="shared" si="1"/>
        <v>20121017</v>
      </c>
      <c r="C6959" s="12">
        <f t="shared" si="2"/>
        <v>41199</v>
      </c>
      <c r="D6959" s="3" t="str">
        <f t="shared" si="3"/>
        <v>21</v>
      </c>
      <c r="E6959" s="13">
        <v>0.0</v>
      </c>
      <c r="F6959" s="14">
        <f>'Costo de tareas'!$B$15</f>
        <v>0.1964027778</v>
      </c>
      <c r="G6959" s="15">
        <f>'Producción diaria'!$T$3*$L$2*$M$2*$N$2*E6959*1000/'Costo de tareas'!$B$14</f>
        <v>0</v>
      </c>
      <c r="H6959" s="16">
        <f>IF(G6959 &gt; 'Costo de tareas'!$B$13, 'Costo de tareas'!$B$13, IF(G6959 &lt; 'Costo de tareas'!$B$13*0.2, 0, 'Costo de tareas'!$B$13- G6959))</f>
        <v>0</v>
      </c>
      <c r="I6959" s="17">
        <f>IF(H6959=0,'Costo de tareas'!$B$13,'Costo de tareas'!$B$13-H6959)</f>
        <v>39.28055556</v>
      </c>
      <c r="J6959" s="2"/>
      <c r="K6959" s="2"/>
      <c r="P6959" s="2"/>
    </row>
    <row r="6960">
      <c r="A6960" s="3" t="s">
        <v>9026</v>
      </c>
      <c r="B6960" s="11" t="str">
        <f t="shared" si="1"/>
        <v>20121017</v>
      </c>
      <c r="C6960" s="12">
        <f t="shared" si="2"/>
        <v>41199</v>
      </c>
      <c r="D6960" s="3" t="str">
        <f t="shared" si="3"/>
        <v>22</v>
      </c>
      <c r="E6960" s="13">
        <v>0.0</v>
      </c>
      <c r="F6960" s="14">
        <f>'Costo de tareas'!$B$15</f>
        <v>0.1964027778</v>
      </c>
      <c r="G6960" s="15">
        <f>'Producción diaria'!$T$3*$L$2*$M$2*$N$2*E6960*1000/'Costo de tareas'!$B$14</f>
        <v>0</v>
      </c>
      <c r="H6960" s="16">
        <f>IF(G6960 &gt; 'Costo de tareas'!$B$13, 'Costo de tareas'!$B$13, IF(G6960 &lt; 'Costo de tareas'!$B$13*0.2, 0, 'Costo de tareas'!$B$13- G6960))</f>
        <v>0</v>
      </c>
      <c r="I6960" s="17">
        <f>IF(H6960=0,'Costo de tareas'!$B$13,'Costo de tareas'!$B$13-H6960)</f>
        <v>39.28055556</v>
      </c>
      <c r="J6960" s="2"/>
      <c r="K6960" s="2"/>
      <c r="P6960" s="2"/>
    </row>
    <row r="6961">
      <c r="A6961" s="3" t="s">
        <v>9027</v>
      </c>
      <c r="B6961" s="11" t="str">
        <f t="shared" si="1"/>
        <v>20121017</v>
      </c>
      <c r="C6961" s="12">
        <f t="shared" si="2"/>
        <v>41199</v>
      </c>
      <c r="D6961" s="3" t="str">
        <f t="shared" si="3"/>
        <v>23</v>
      </c>
      <c r="E6961" s="13">
        <v>0.0</v>
      </c>
      <c r="F6961" s="14">
        <f>'Costo de tareas'!$B$15</f>
        <v>0.1964027778</v>
      </c>
      <c r="G6961" s="15">
        <f>'Producción diaria'!$T$3*$L$2*$M$2*$N$2*E6961*1000/'Costo de tareas'!$B$14</f>
        <v>0</v>
      </c>
      <c r="H6961" s="16">
        <f>IF(G6961 &gt; 'Costo de tareas'!$B$13, 'Costo de tareas'!$B$13, IF(G6961 &lt; 'Costo de tareas'!$B$13*0.2, 0, 'Costo de tareas'!$B$13- G6961))</f>
        <v>0</v>
      </c>
      <c r="I6961" s="17">
        <f>IF(H6961=0,'Costo de tareas'!$B$13,'Costo de tareas'!$B$13-H6961)</f>
        <v>39.28055556</v>
      </c>
      <c r="J6961" s="2"/>
      <c r="K6961" s="2"/>
      <c r="P6961" s="2"/>
    </row>
    <row r="6962">
      <c r="A6962" s="3" t="s">
        <v>9028</v>
      </c>
      <c r="B6962" s="11" t="str">
        <f t="shared" si="1"/>
        <v>20121018</v>
      </c>
      <c r="C6962" s="12">
        <f t="shared" si="2"/>
        <v>41200</v>
      </c>
      <c r="D6962" s="3" t="str">
        <f t="shared" si="3"/>
        <v>00</v>
      </c>
      <c r="E6962" s="13">
        <v>0.0</v>
      </c>
      <c r="F6962" s="14">
        <f>'Costo de tareas'!$B$15</f>
        <v>0.1964027778</v>
      </c>
      <c r="G6962" s="15">
        <f>'Producción diaria'!$T$3*$L$2*$M$2*$N$2*E6962*1000/'Costo de tareas'!$B$14</f>
        <v>0</v>
      </c>
      <c r="H6962" s="16">
        <f>IF(G6962 &gt; 'Costo de tareas'!$B$13, 'Costo de tareas'!$B$13, IF(G6962 &lt; 'Costo de tareas'!$B$13*0.2, 0, 'Costo de tareas'!$B$13- G6962))</f>
        <v>0</v>
      </c>
      <c r="I6962" s="17">
        <f>IF(H6962=0,'Costo de tareas'!$B$13,'Costo de tareas'!$B$13-H6962)</f>
        <v>39.28055556</v>
      </c>
      <c r="J6962" s="2"/>
      <c r="K6962" s="2"/>
      <c r="P6962" s="2"/>
    </row>
    <row r="6963">
      <c r="A6963" s="3" t="s">
        <v>9029</v>
      </c>
      <c r="B6963" s="11" t="str">
        <f t="shared" si="1"/>
        <v>20121018</v>
      </c>
      <c r="C6963" s="12">
        <f t="shared" si="2"/>
        <v>41200</v>
      </c>
      <c r="D6963" s="3" t="str">
        <f t="shared" si="3"/>
        <v>01</v>
      </c>
      <c r="E6963" s="13">
        <v>0.0</v>
      </c>
      <c r="F6963" s="14">
        <f>'Costo de tareas'!$B$15</f>
        <v>0.1964027778</v>
      </c>
      <c r="G6963" s="15">
        <f>'Producción diaria'!$T$3*$L$2*$M$2*$N$2*E6963*1000/'Costo de tareas'!$B$14</f>
        <v>0</v>
      </c>
      <c r="H6963" s="16">
        <f>IF(G6963 &gt; 'Costo de tareas'!$B$13, 'Costo de tareas'!$B$13, IF(G6963 &lt; 'Costo de tareas'!$B$13*0.2, 0, 'Costo de tareas'!$B$13- G6963))</f>
        <v>0</v>
      </c>
      <c r="I6963" s="17">
        <f>IF(H6963=0,'Costo de tareas'!$B$13,'Costo de tareas'!$B$13-H6963)</f>
        <v>39.28055556</v>
      </c>
      <c r="J6963" s="2"/>
      <c r="K6963" s="2"/>
      <c r="P6963" s="2"/>
    </row>
    <row r="6964">
      <c r="A6964" s="3" t="s">
        <v>9030</v>
      </c>
      <c r="B6964" s="11" t="str">
        <f t="shared" si="1"/>
        <v>20121018</v>
      </c>
      <c r="C6964" s="12">
        <f t="shared" si="2"/>
        <v>41200</v>
      </c>
      <c r="D6964" s="3" t="str">
        <f t="shared" si="3"/>
        <v>02</v>
      </c>
      <c r="E6964" s="13">
        <v>0.0</v>
      </c>
      <c r="F6964" s="14">
        <f>'Costo de tareas'!$B$15</f>
        <v>0.1964027778</v>
      </c>
      <c r="G6964" s="15">
        <f>'Producción diaria'!$T$3*$L$2*$M$2*$N$2*E6964*1000/'Costo de tareas'!$B$14</f>
        <v>0</v>
      </c>
      <c r="H6964" s="16">
        <f>IF(G6964 &gt; 'Costo de tareas'!$B$13, 'Costo de tareas'!$B$13, IF(G6964 &lt; 'Costo de tareas'!$B$13*0.2, 0, 'Costo de tareas'!$B$13- G6964))</f>
        <v>0</v>
      </c>
      <c r="I6964" s="17">
        <f>IF(H6964=0,'Costo de tareas'!$B$13,'Costo de tareas'!$B$13-H6964)</f>
        <v>39.28055556</v>
      </c>
      <c r="J6964" s="2"/>
      <c r="K6964" s="2"/>
      <c r="P6964" s="2"/>
    </row>
    <row r="6965">
      <c r="A6965" s="3" t="s">
        <v>9031</v>
      </c>
      <c r="B6965" s="11" t="str">
        <f t="shared" si="1"/>
        <v>20121018</v>
      </c>
      <c r="C6965" s="12">
        <f t="shared" si="2"/>
        <v>41200</v>
      </c>
      <c r="D6965" s="3" t="str">
        <f t="shared" si="3"/>
        <v>03</v>
      </c>
      <c r="E6965" s="13">
        <v>0.0</v>
      </c>
      <c r="F6965" s="14">
        <f>'Costo de tareas'!$B$15</f>
        <v>0.1964027778</v>
      </c>
      <c r="G6965" s="15">
        <f>'Producción diaria'!$T$3*$L$2*$M$2*$N$2*E6965*1000/'Costo de tareas'!$B$14</f>
        <v>0</v>
      </c>
      <c r="H6965" s="16">
        <f>IF(G6965 &gt; 'Costo de tareas'!$B$13, 'Costo de tareas'!$B$13, IF(G6965 &lt; 'Costo de tareas'!$B$13*0.2, 0, 'Costo de tareas'!$B$13- G6965))</f>
        <v>0</v>
      </c>
      <c r="I6965" s="17">
        <f>IF(H6965=0,'Costo de tareas'!$B$13,'Costo de tareas'!$B$13-H6965)</f>
        <v>39.28055556</v>
      </c>
      <c r="J6965" s="2"/>
      <c r="K6965" s="2"/>
      <c r="P6965" s="2"/>
    </row>
    <row r="6966">
      <c r="A6966" s="3" t="s">
        <v>9032</v>
      </c>
      <c r="B6966" s="11" t="str">
        <f t="shared" si="1"/>
        <v>20121018</v>
      </c>
      <c r="C6966" s="12">
        <f t="shared" si="2"/>
        <v>41200</v>
      </c>
      <c r="D6966" s="3" t="str">
        <f t="shared" si="3"/>
        <v>04</v>
      </c>
      <c r="E6966" s="13">
        <v>0.0</v>
      </c>
      <c r="F6966" s="14">
        <f>'Costo de tareas'!$B$15</f>
        <v>0.1964027778</v>
      </c>
      <c r="G6966" s="15">
        <f>'Producción diaria'!$T$3*$L$2*$M$2*$N$2*E6966*1000/'Costo de tareas'!$B$14</f>
        <v>0</v>
      </c>
      <c r="H6966" s="16">
        <f>IF(G6966 &gt; 'Costo de tareas'!$B$13, 'Costo de tareas'!$B$13, IF(G6966 &lt; 'Costo de tareas'!$B$13*0.2, 0, 'Costo de tareas'!$B$13- G6966))</f>
        <v>0</v>
      </c>
      <c r="I6966" s="17">
        <f>IF(H6966=0,'Costo de tareas'!$B$13,'Costo de tareas'!$B$13-H6966)</f>
        <v>39.28055556</v>
      </c>
      <c r="J6966" s="2"/>
      <c r="K6966" s="2"/>
      <c r="P6966" s="2"/>
    </row>
    <row r="6967">
      <c r="A6967" s="3" t="s">
        <v>9033</v>
      </c>
      <c r="B6967" s="11" t="str">
        <f t="shared" si="1"/>
        <v>20121018</v>
      </c>
      <c r="C6967" s="12">
        <f t="shared" si="2"/>
        <v>41200</v>
      </c>
      <c r="D6967" s="3" t="str">
        <f t="shared" si="3"/>
        <v>05</v>
      </c>
      <c r="E6967" s="13">
        <v>0.0</v>
      </c>
      <c r="F6967" s="14">
        <f>'Costo de tareas'!$B$15</f>
        <v>0.1964027778</v>
      </c>
      <c r="G6967" s="15">
        <f>'Producción diaria'!$T$3*$L$2*$M$2*$N$2*E6967*1000/'Costo de tareas'!$B$14</f>
        <v>0</v>
      </c>
      <c r="H6967" s="16">
        <f>IF(G6967 &gt; 'Costo de tareas'!$B$13, 'Costo de tareas'!$B$13, IF(G6967 &lt; 'Costo de tareas'!$B$13*0.2, 0, 'Costo de tareas'!$B$13- G6967))</f>
        <v>0</v>
      </c>
      <c r="I6967" s="17">
        <f>IF(H6967=0,'Costo de tareas'!$B$13,'Costo de tareas'!$B$13-H6967)</f>
        <v>39.28055556</v>
      </c>
      <c r="J6967" s="2"/>
      <c r="K6967" s="2"/>
      <c r="P6967" s="2"/>
    </row>
    <row r="6968">
      <c r="A6968" s="3" t="s">
        <v>9034</v>
      </c>
      <c r="B6968" s="11" t="str">
        <f t="shared" si="1"/>
        <v>20121018</v>
      </c>
      <c r="C6968" s="12">
        <f t="shared" si="2"/>
        <v>41200</v>
      </c>
      <c r="D6968" s="3" t="str">
        <f t="shared" si="3"/>
        <v>06</v>
      </c>
      <c r="E6968" s="13">
        <v>0.0</v>
      </c>
      <c r="F6968" s="14">
        <f>'Costo de tareas'!$B$15</f>
        <v>0.1964027778</v>
      </c>
      <c r="G6968" s="15">
        <f>'Producción diaria'!$T$3*$L$2*$M$2*$N$2*E6968*1000/'Costo de tareas'!$B$14</f>
        <v>0</v>
      </c>
      <c r="H6968" s="16">
        <f>IF(G6968 &gt; 'Costo de tareas'!$B$13, 'Costo de tareas'!$B$13, IF(G6968 &lt; 'Costo de tareas'!$B$13*0.2, 0, 'Costo de tareas'!$B$13- G6968))</f>
        <v>0</v>
      </c>
      <c r="I6968" s="17">
        <f>IF(H6968=0,'Costo de tareas'!$B$13,'Costo de tareas'!$B$13-H6968)</f>
        <v>39.28055556</v>
      </c>
      <c r="J6968" s="2"/>
      <c r="K6968" s="2"/>
      <c r="P6968" s="2"/>
    </row>
    <row r="6969">
      <c r="A6969" s="3" t="s">
        <v>9035</v>
      </c>
      <c r="B6969" s="11" t="str">
        <f t="shared" si="1"/>
        <v>20121018</v>
      </c>
      <c r="C6969" s="12">
        <f t="shared" si="2"/>
        <v>41200</v>
      </c>
      <c r="D6969" s="3" t="str">
        <f t="shared" si="3"/>
        <v>07</v>
      </c>
      <c r="E6969" s="13">
        <v>79.0</v>
      </c>
      <c r="F6969" s="14">
        <f>'Costo de tareas'!$B$15</f>
        <v>0.1964027778</v>
      </c>
      <c r="G6969" s="15">
        <f>'Producción diaria'!$T$3*$L$2*$M$2*$N$2*E6969*1000/'Costo de tareas'!$B$14</f>
        <v>118.7813929</v>
      </c>
      <c r="H6969" s="16">
        <f>IF(G6969 &gt; 'Costo de tareas'!$B$13, 'Costo de tareas'!$B$13, IF(G6969 &lt; 'Costo de tareas'!$B$13*0.2, 0, 'Costo de tareas'!$B$13- G6969))</f>
        <v>39.28055556</v>
      </c>
      <c r="I6969" s="17">
        <f>IF(H6969=0,'Costo de tareas'!$B$13,'Costo de tareas'!$B$13-H6969)</f>
        <v>0</v>
      </c>
      <c r="J6969" s="2"/>
      <c r="K6969" s="2"/>
      <c r="P6969" s="2"/>
    </row>
    <row r="6970">
      <c r="A6970" s="3" t="s">
        <v>9036</v>
      </c>
      <c r="B6970" s="11" t="str">
        <f t="shared" si="1"/>
        <v>20121018</v>
      </c>
      <c r="C6970" s="12">
        <f t="shared" si="2"/>
        <v>41200</v>
      </c>
      <c r="D6970" s="3" t="str">
        <f t="shared" si="3"/>
        <v>08</v>
      </c>
      <c r="E6970" s="13">
        <v>4.0</v>
      </c>
      <c r="F6970" s="14">
        <f>'Costo de tareas'!$B$15</f>
        <v>0.1964027778</v>
      </c>
      <c r="G6970" s="15">
        <f>'Producción diaria'!$T$3*$L$2*$M$2*$N$2*E6970*1000/'Costo de tareas'!$B$14</f>
        <v>6.014247741</v>
      </c>
      <c r="H6970" s="16">
        <f>IF(G6970 &gt; 'Costo de tareas'!$B$13, 'Costo de tareas'!$B$13, IF(G6970 &lt; 'Costo de tareas'!$B$13*0.2, 0, 'Costo de tareas'!$B$13- G6970))</f>
        <v>0</v>
      </c>
      <c r="I6970" s="17">
        <f>IF(H6970=0,'Costo de tareas'!$B$13,'Costo de tareas'!$B$13-H6970)</f>
        <v>39.28055556</v>
      </c>
      <c r="J6970" s="2"/>
      <c r="K6970" s="2"/>
      <c r="P6970" s="2"/>
    </row>
    <row r="6971">
      <c r="A6971" s="3" t="s">
        <v>9038</v>
      </c>
      <c r="B6971" s="11" t="str">
        <f t="shared" si="1"/>
        <v>20121018</v>
      </c>
      <c r="C6971" s="12">
        <f t="shared" si="2"/>
        <v>41200</v>
      </c>
      <c r="D6971" s="3" t="str">
        <f t="shared" si="3"/>
        <v>09</v>
      </c>
      <c r="E6971" s="13">
        <v>219.0</v>
      </c>
      <c r="F6971" s="14">
        <f>'Costo de tareas'!$B$15</f>
        <v>0.1964027778</v>
      </c>
      <c r="G6971" s="15">
        <f>'Producción diaria'!$T$3*$L$2*$M$2*$N$2*E6971*1000/'Costo de tareas'!$B$14</f>
        <v>329.2800638</v>
      </c>
      <c r="H6971" s="16">
        <f>IF(G6971 &gt; 'Costo de tareas'!$B$13, 'Costo de tareas'!$B$13, IF(G6971 &lt; 'Costo de tareas'!$B$13*0.2, 0, 'Costo de tareas'!$B$13- G6971))</f>
        <v>39.28055556</v>
      </c>
      <c r="I6971" s="17">
        <f>IF(H6971=0,'Costo de tareas'!$B$13,'Costo de tareas'!$B$13-H6971)</f>
        <v>0</v>
      </c>
      <c r="J6971" s="2"/>
      <c r="K6971" s="2"/>
      <c r="P6971" s="2"/>
    </row>
    <row r="6972">
      <c r="A6972" s="3" t="s">
        <v>9039</v>
      </c>
      <c r="B6972" s="11" t="str">
        <f t="shared" si="1"/>
        <v>20121018</v>
      </c>
      <c r="C6972" s="12">
        <f t="shared" si="2"/>
        <v>41200</v>
      </c>
      <c r="D6972" s="3" t="str">
        <f t="shared" si="3"/>
        <v>10</v>
      </c>
      <c r="E6972" s="13">
        <v>172.0</v>
      </c>
      <c r="F6972" s="14">
        <f>'Costo de tareas'!$B$15</f>
        <v>0.1964027778</v>
      </c>
      <c r="G6972" s="15">
        <f>'Producción diaria'!$T$3*$L$2*$M$2*$N$2*E6972*1000/'Costo de tareas'!$B$14</f>
        <v>258.6126528</v>
      </c>
      <c r="H6972" s="16">
        <f>IF(G6972 &gt; 'Costo de tareas'!$B$13, 'Costo de tareas'!$B$13, IF(G6972 &lt; 'Costo de tareas'!$B$13*0.2, 0, 'Costo de tareas'!$B$13- G6972))</f>
        <v>39.28055556</v>
      </c>
      <c r="I6972" s="17">
        <f>IF(H6972=0,'Costo de tareas'!$B$13,'Costo de tareas'!$B$13-H6972)</f>
        <v>0</v>
      </c>
      <c r="J6972" s="2"/>
      <c r="K6972" s="2"/>
      <c r="P6972" s="2"/>
    </row>
    <row r="6973">
      <c r="A6973" s="3" t="s">
        <v>9041</v>
      </c>
      <c r="B6973" s="11" t="str">
        <f t="shared" si="1"/>
        <v>20121018</v>
      </c>
      <c r="C6973" s="12">
        <f t="shared" si="2"/>
        <v>41200</v>
      </c>
      <c r="D6973" s="3" t="str">
        <f t="shared" si="3"/>
        <v>11</v>
      </c>
      <c r="E6973" s="13">
        <v>369.0</v>
      </c>
      <c r="F6973" s="14">
        <f>'Costo de tareas'!$B$15</f>
        <v>0.1964027778</v>
      </c>
      <c r="G6973" s="15">
        <f>'Producción diaria'!$T$3*$L$2*$M$2*$N$2*E6973*1000/'Costo de tareas'!$B$14</f>
        <v>554.8143541</v>
      </c>
      <c r="H6973" s="16">
        <f>IF(G6973 &gt; 'Costo de tareas'!$B$13, 'Costo de tareas'!$B$13, IF(G6973 &lt; 'Costo de tareas'!$B$13*0.2, 0, 'Costo de tareas'!$B$13- G6973))</f>
        <v>39.28055556</v>
      </c>
      <c r="I6973" s="17">
        <f>IF(H6973=0,'Costo de tareas'!$B$13,'Costo de tareas'!$B$13-H6973)</f>
        <v>0</v>
      </c>
      <c r="J6973" s="2"/>
      <c r="K6973" s="2"/>
      <c r="P6973" s="2"/>
    </row>
    <row r="6974">
      <c r="A6974" s="3" t="s">
        <v>9042</v>
      </c>
      <c r="B6974" s="11" t="str">
        <f t="shared" si="1"/>
        <v>20121018</v>
      </c>
      <c r="C6974" s="12">
        <f t="shared" si="2"/>
        <v>41200</v>
      </c>
      <c r="D6974" s="3" t="str">
        <f t="shared" si="3"/>
        <v>12</v>
      </c>
      <c r="E6974" s="13">
        <v>334.0</v>
      </c>
      <c r="F6974" s="14">
        <f>'Costo de tareas'!$B$15</f>
        <v>0.1964027778</v>
      </c>
      <c r="G6974" s="15">
        <f>'Producción diaria'!$T$3*$L$2*$M$2*$N$2*E6974*1000/'Costo de tareas'!$B$14</f>
        <v>502.1896863</v>
      </c>
      <c r="H6974" s="16">
        <f>IF(G6974 &gt; 'Costo de tareas'!$B$13, 'Costo de tareas'!$B$13, IF(G6974 &lt; 'Costo de tareas'!$B$13*0.2, 0, 'Costo de tareas'!$B$13- G6974))</f>
        <v>39.28055556</v>
      </c>
      <c r="I6974" s="17">
        <f>IF(H6974=0,'Costo de tareas'!$B$13,'Costo de tareas'!$B$13-H6974)</f>
        <v>0</v>
      </c>
      <c r="J6974" s="2"/>
      <c r="K6974" s="2"/>
      <c r="P6974" s="2"/>
    </row>
    <row r="6975">
      <c r="A6975" s="3" t="s">
        <v>9043</v>
      </c>
      <c r="B6975" s="11" t="str">
        <f t="shared" si="1"/>
        <v>20121018</v>
      </c>
      <c r="C6975" s="12">
        <f t="shared" si="2"/>
        <v>41200</v>
      </c>
      <c r="D6975" s="3" t="str">
        <f t="shared" si="3"/>
        <v>13</v>
      </c>
      <c r="E6975" s="13">
        <v>232.0</v>
      </c>
      <c r="F6975" s="14">
        <f>'Costo de tareas'!$B$15</f>
        <v>0.1964027778</v>
      </c>
      <c r="G6975" s="15">
        <f>'Producción diaria'!$T$3*$L$2*$M$2*$N$2*E6975*1000/'Costo de tareas'!$B$14</f>
        <v>348.826369</v>
      </c>
      <c r="H6975" s="16">
        <f>IF(G6975 &gt; 'Costo de tareas'!$B$13, 'Costo de tareas'!$B$13, IF(G6975 &lt; 'Costo de tareas'!$B$13*0.2, 0, 'Costo de tareas'!$B$13- G6975))</f>
        <v>39.28055556</v>
      </c>
      <c r="I6975" s="17">
        <f>IF(H6975=0,'Costo de tareas'!$B$13,'Costo de tareas'!$B$13-H6975)</f>
        <v>0</v>
      </c>
      <c r="J6975" s="2"/>
      <c r="K6975" s="2"/>
      <c r="P6975" s="2"/>
    </row>
    <row r="6976">
      <c r="A6976" s="3" t="s">
        <v>9044</v>
      </c>
      <c r="B6976" s="11" t="str">
        <f t="shared" si="1"/>
        <v>20121018</v>
      </c>
      <c r="C6976" s="12">
        <f t="shared" si="2"/>
        <v>41200</v>
      </c>
      <c r="D6976" s="3" t="str">
        <f t="shared" si="3"/>
        <v>14</v>
      </c>
      <c r="E6976" s="13">
        <v>175.0</v>
      </c>
      <c r="F6976" s="14">
        <f>'Costo de tareas'!$B$15</f>
        <v>0.1964027778</v>
      </c>
      <c r="G6976" s="15">
        <f>'Producción diaria'!$T$3*$L$2*$M$2*$N$2*E6976*1000/'Costo de tareas'!$B$14</f>
        <v>263.1233386</v>
      </c>
      <c r="H6976" s="16">
        <f>IF(G6976 &gt; 'Costo de tareas'!$B$13, 'Costo de tareas'!$B$13, IF(G6976 &lt; 'Costo de tareas'!$B$13*0.2, 0, 'Costo de tareas'!$B$13- G6976))</f>
        <v>39.28055556</v>
      </c>
      <c r="I6976" s="17">
        <f>IF(H6976=0,'Costo de tareas'!$B$13,'Costo de tareas'!$B$13-H6976)</f>
        <v>0</v>
      </c>
      <c r="J6976" s="2"/>
      <c r="K6976" s="2"/>
      <c r="P6976" s="2"/>
    </row>
    <row r="6977">
      <c r="A6977" s="3" t="s">
        <v>9045</v>
      </c>
      <c r="B6977" s="11" t="str">
        <f t="shared" si="1"/>
        <v>20121018</v>
      </c>
      <c r="C6977" s="12">
        <f t="shared" si="2"/>
        <v>41200</v>
      </c>
      <c r="D6977" s="3" t="str">
        <f t="shared" si="3"/>
        <v>15</v>
      </c>
      <c r="E6977" s="13">
        <v>114.0</v>
      </c>
      <c r="F6977" s="14">
        <f>'Costo de tareas'!$B$15</f>
        <v>0.1964027778</v>
      </c>
      <c r="G6977" s="15">
        <f>'Producción diaria'!$T$3*$L$2*$M$2*$N$2*E6977*1000/'Costo de tareas'!$B$14</f>
        <v>171.4060606</v>
      </c>
      <c r="H6977" s="16">
        <f>IF(G6977 &gt; 'Costo de tareas'!$B$13, 'Costo de tareas'!$B$13, IF(G6977 &lt; 'Costo de tareas'!$B$13*0.2, 0, 'Costo de tareas'!$B$13- G6977))</f>
        <v>39.28055556</v>
      </c>
      <c r="I6977" s="17">
        <f>IF(H6977=0,'Costo de tareas'!$B$13,'Costo de tareas'!$B$13-H6977)</f>
        <v>0</v>
      </c>
      <c r="J6977" s="2"/>
      <c r="K6977" s="2"/>
      <c r="P6977" s="2"/>
    </row>
    <row r="6978">
      <c r="A6978" s="3" t="s">
        <v>9046</v>
      </c>
      <c r="B6978" s="11" t="str">
        <f t="shared" si="1"/>
        <v>20121018</v>
      </c>
      <c r="C6978" s="12">
        <f t="shared" si="2"/>
        <v>41200</v>
      </c>
      <c r="D6978" s="3" t="str">
        <f t="shared" si="3"/>
        <v>16</v>
      </c>
      <c r="E6978" s="13">
        <v>33.0</v>
      </c>
      <c r="F6978" s="14">
        <f>'Costo de tareas'!$B$15</f>
        <v>0.1964027778</v>
      </c>
      <c r="G6978" s="15">
        <f>'Producción diaria'!$T$3*$L$2*$M$2*$N$2*E6978*1000/'Costo de tareas'!$B$14</f>
        <v>49.61754386</v>
      </c>
      <c r="H6978" s="16">
        <f>IF(G6978 &gt; 'Costo de tareas'!$B$13, 'Costo de tareas'!$B$13, IF(G6978 &lt; 'Costo de tareas'!$B$13*0.2, 0, 'Costo de tareas'!$B$13- G6978))</f>
        <v>39.28055556</v>
      </c>
      <c r="I6978" s="17">
        <f>IF(H6978=0,'Costo de tareas'!$B$13,'Costo de tareas'!$B$13-H6978)</f>
        <v>0</v>
      </c>
      <c r="J6978" s="2"/>
      <c r="K6978" s="2"/>
      <c r="P6978" s="2"/>
    </row>
    <row r="6979">
      <c r="A6979" s="3" t="s">
        <v>9047</v>
      </c>
      <c r="B6979" s="11" t="str">
        <f t="shared" si="1"/>
        <v>20121018</v>
      </c>
      <c r="C6979" s="12">
        <f t="shared" si="2"/>
        <v>41200</v>
      </c>
      <c r="D6979" s="3" t="str">
        <f t="shared" si="3"/>
        <v>17</v>
      </c>
      <c r="E6979" s="13">
        <v>14.0</v>
      </c>
      <c r="F6979" s="14">
        <f>'Costo de tareas'!$B$15</f>
        <v>0.1964027778</v>
      </c>
      <c r="G6979" s="15">
        <f>'Producción diaria'!$T$3*$L$2*$M$2*$N$2*E6979*1000/'Costo de tareas'!$B$14</f>
        <v>21.04986709</v>
      </c>
      <c r="H6979" s="16">
        <f>IF(G6979 &gt; 'Costo de tareas'!$B$13, 'Costo de tareas'!$B$13, IF(G6979 &lt; 'Costo de tareas'!$B$13*0.2, 0, 'Costo de tareas'!$B$13- G6979))</f>
        <v>18.23068846</v>
      </c>
      <c r="I6979" s="17">
        <f>IF(H6979=0,'Costo de tareas'!$B$13,'Costo de tareas'!$B$13-H6979)</f>
        <v>21.04986709</v>
      </c>
      <c r="J6979" s="2"/>
      <c r="K6979" s="2"/>
      <c r="P6979" s="2"/>
    </row>
    <row r="6980">
      <c r="A6980" s="3" t="s">
        <v>9048</v>
      </c>
      <c r="B6980" s="11" t="str">
        <f t="shared" si="1"/>
        <v>20121018</v>
      </c>
      <c r="C6980" s="12">
        <f t="shared" si="2"/>
        <v>41200</v>
      </c>
      <c r="D6980" s="3" t="str">
        <f t="shared" si="3"/>
        <v>18</v>
      </c>
      <c r="E6980" s="13">
        <v>0.0</v>
      </c>
      <c r="F6980" s="14">
        <f>'Costo de tareas'!$B$15</f>
        <v>0.1964027778</v>
      </c>
      <c r="G6980" s="15">
        <f>'Producción diaria'!$T$3*$L$2*$M$2*$N$2*E6980*1000/'Costo de tareas'!$B$14</f>
        <v>0</v>
      </c>
      <c r="H6980" s="16">
        <f>IF(G6980 &gt; 'Costo de tareas'!$B$13, 'Costo de tareas'!$B$13, IF(G6980 &lt; 'Costo de tareas'!$B$13*0.2, 0, 'Costo de tareas'!$B$13- G6980))</f>
        <v>0</v>
      </c>
      <c r="I6980" s="17">
        <f>IF(H6980=0,'Costo de tareas'!$B$13,'Costo de tareas'!$B$13-H6980)</f>
        <v>39.28055556</v>
      </c>
      <c r="J6980" s="2"/>
      <c r="K6980" s="2"/>
      <c r="P6980" s="2"/>
    </row>
    <row r="6981">
      <c r="A6981" s="3" t="s">
        <v>9049</v>
      </c>
      <c r="B6981" s="11" t="str">
        <f t="shared" si="1"/>
        <v>20121018</v>
      </c>
      <c r="C6981" s="12">
        <f t="shared" si="2"/>
        <v>41200</v>
      </c>
      <c r="D6981" s="3" t="str">
        <f t="shared" si="3"/>
        <v>19</v>
      </c>
      <c r="E6981" s="13">
        <v>0.0</v>
      </c>
      <c r="F6981" s="14">
        <f>'Costo de tareas'!$B$15</f>
        <v>0.1964027778</v>
      </c>
      <c r="G6981" s="15">
        <f>'Producción diaria'!$T$3*$L$2*$M$2*$N$2*E6981*1000/'Costo de tareas'!$B$14</f>
        <v>0</v>
      </c>
      <c r="H6981" s="16">
        <f>IF(G6981 &gt; 'Costo de tareas'!$B$13, 'Costo de tareas'!$B$13, IF(G6981 &lt; 'Costo de tareas'!$B$13*0.2, 0, 'Costo de tareas'!$B$13- G6981))</f>
        <v>0</v>
      </c>
      <c r="I6981" s="17">
        <f>IF(H6981=0,'Costo de tareas'!$B$13,'Costo de tareas'!$B$13-H6981)</f>
        <v>39.28055556</v>
      </c>
      <c r="J6981" s="2"/>
      <c r="K6981" s="2"/>
      <c r="P6981" s="2"/>
    </row>
    <row r="6982">
      <c r="A6982" s="3" t="s">
        <v>9050</v>
      </c>
      <c r="B6982" s="11" t="str">
        <f t="shared" si="1"/>
        <v>20121018</v>
      </c>
      <c r="C6982" s="12">
        <f t="shared" si="2"/>
        <v>41200</v>
      </c>
      <c r="D6982" s="3" t="str">
        <f t="shared" si="3"/>
        <v>20</v>
      </c>
      <c r="E6982" s="13">
        <v>0.0</v>
      </c>
      <c r="F6982" s="14">
        <f>'Costo de tareas'!$B$15</f>
        <v>0.1964027778</v>
      </c>
      <c r="G6982" s="15">
        <f>'Producción diaria'!$T$3*$L$2*$M$2*$N$2*E6982*1000/'Costo de tareas'!$B$14</f>
        <v>0</v>
      </c>
      <c r="H6982" s="16">
        <f>IF(G6982 &gt; 'Costo de tareas'!$B$13, 'Costo de tareas'!$B$13, IF(G6982 &lt; 'Costo de tareas'!$B$13*0.2, 0, 'Costo de tareas'!$B$13- G6982))</f>
        <v>0</v>
      </c>
      <c r="I6982" s="17">
        <f>IF(H6982=0,'Costo de tareas'!$B$13,'Costo de tareas'!$B$13-H6982)</f>
        <v>39.28055556</v>
      </c>
      <c r="J6982" s="2"/>
      <c r="K6982" s="2"/>
      <c r="P6982" s="2"/>
    </row>
    <row r="6983">
      <c r="A6983" s="3" t="s">
        <v>9052</v>
      </c>
      <c r="B6983" s="11" t="str">
        <f t="shared" si="1"/>
        <v>20121018</v>
      </c>
      <c r="C6983" s="12">
        <f t="shared" si="2"/>
        <v>41200</v>
      </c>
      <c r="D6983" s="3" t="str">
        <f t="shared" si="3"/>
        <v>21</v>
      </c>
      <c r="E6983" s="13">
        <v>0.0</v>
      </c>
      <c r="F6983" s="14">
        <f>'Costo de tareas'!$B$15</f>
        <v>0.1964027778</v>
      </c>
      <c r="G6983" s="15">
        <f>'Producción diaria'!$T$3*$L$2*$M$2*$N$2*E6983*1000/'Costo de tareas'!$B$14</f>
        <v>0</v>
      </c>
      <c r="H6983" s="16">
        <f>IF(G6983 &gt; 'Costo de tareas'!$B$13, 'Costo de tareas'!$B$13, IF(G6983 &lt; 'Costo de tareas'!$B$13*0.2, 0, 'Costo de tareas'!$B$13- G6983))</f>
        <v>0</v>
      </c>
      <c r="I6983" s="17">
        <f>IF(H6983=0,'Costo de tareas'!$B$13,'Costo de tareas'!$B$13-H6983)</f>
        <v>39.28055556</v>
      </c>
      <c r="J6983" s="2"/>
      <c r="K6983" s="2"/>
      <c r="P6983" s="2"/>
    </row>
    <row r="6984">
      <c r="A6984" s="3" t="s">
        <v>9053</v>
      </c>
      <c r="B6984" s="11" t="str">
        <f t="shared" si="1"/>
        <v>20121018</v>
      </c>
      <c r="C6984" s="12">
        <f t="shared" si="2"/>
        <v>41200</v>
      </c>
      <c r="D6984" s="3" t="str">
        <f t="shared" si="3"/>
        <v>22</v>
      </c>
      <c r="E6984" s="13">
        <v>0.0</v>
      </c>
      <c r="F6984" s="14">
        <f>'Costo de tareas'!$B$15</f>
        <v>0.1964027778</v>
      </c>
      <c r="G6984" s="15">
        <f>'Producción diaria'!$T$3*$L$2*$M$2*$N$2*E6984*1000/'Costo de tareas'!$B$14</f>
        <v>0</v>
      </c>
      <c r="H6984" s="16">
        <f>IF(G6984 &gt; 'Costo de tareas'!$B$13, 'Costo de tareas'!$B$13, IF(G6984 &lt; 'Costo de tareas'!$B$13*0.2, 0, 'Costo de tareas'!$B$13- G6984))</f>
        <v>0</v>
      </c>
      <c r="I6984" s="17">
        <f>IF(H6984=0,'Costo de tareas'!$B$13,'Costo de tareas'!$B$13-H6984)</f>
        <v>39.28055556</v>
      </c>
      <c r="J6984" s="2"/>
      <c r="K6984" s="2"/>
      <c r="P6984" s="2"/>
    </row>
    <row r="6985">
      <c r="A6985" s="3" t="s">
        <v>9054</v>
      </c>
      <c r="B6985" s="11" t="str">
        <f t="shared" si="1"/>
        <v>20121018</v>
      </c>
      <c r="C6985" s="12">
        <f t="shared" si="2"/>
        <v>41200</v>
      </c>
      <c r="D6985" s="3" t="str">
        <f t="shared" si="3"/>
        <v>23</v>
      </c>
      <c r="E6985" s="13">
        <v>0.0</v>
      </c>
      <c r="F6985" s="14">
        <f>'Costo de tareas'!$B$15</f>
        <v>0.1964027778</v>
      </c>
      <c r="G6985" s="15">
        <f>'Producción diaria'!$T$3*$L$2*$M$2*$N$2*E6985*1000/'Costo de tareas'!$B$14</f>
        <v>0</v>
      </c>
      <c r="H6985" s="16">
        <f>IF(G6985 &gt; 'Costo de tareas'!$B$13, 'Costo de tareas'!$B$13, IF(G6985 &lt; 'Costo de tareas'!$B$13*0.2, 0, 'Costo de tareas'!$B$13- G6985))</f>
        <v>0</v>
      </c>
      <c r="I6985" s="17">
        <f>IF(H6985=0,'Costo de tareas'!$B$13,'Costo de tareas'!$B$13-H6985)</f>
        <v>39.28055556</v>
      </c>
      <c r="J6985" s="2"/>
      <c r="K6985" s="2"/>
      <c r="P6985" s="2"/>
    </row>
    <row r="6986">
      <c r="A6986" s="3" t="s">
        <v>9055</v>
      </c>
      <c r="B6986" s="11" t="str">
        <f t="shared" si="1"/>
        <v>20121019</v>
      </c>
      <c r="C6986" s="12">
        <f t="shared" si="2"/>
        <v>41201</v>
      </c>
      <c r="D6986" s="3" t="str">
        <f t="shared" si="3"/>
        <v>00</v>
      </c>
      <c r="E6986" s="13">
        <v>0.0</v>
      </c>
      <c r="F6986" s="14">
        <f>'Costo de tareas'!$B$15</f>
        <v>0.1964027778</v>
      </c>
      <c r="G6986" s="15">
        <f>'Producción diaria'!$T$3*$L$2*$M$2*$N$2*E6986*1000/'Costo de tareas'!$B$14</f>
        <v>0</v>
      </c>
      <c r="H6986" s="16">
        <f>IF(G6986 &gt; 'Costo de tareas'!$B$13, 'Costo de tareas'!$B$13, IF(G6986 &lt; 'Costo de tareas'!$B$13*0.2, 0, 'Costo de tareas'!$B$13- G6986))</f>
        <v>0</v>
      </c>
      <c r="I6986" s="17">
        <f>IF(H6986=0,'Costo de tareas'!$B$13,'Costo de tareas'!$B$13-H6986)</f>
        <v>39.28055556</v>
      </c>
      <c r="J6986" s="2"/>
      <c r="K6986" s="2"/>
      <c r="P6986" s="2"/>
    </row>
    <row r="6987">
      <c r="A6987" s="3" t="s">
        <v>9056</v>
      </c>
      <c r="B6987" s="11" t="str">
        <f t="shared" si="1"/>
        <v>20121019</v>
      </c>
      <c r="C6987" s="12">
        <f t="shared" si="2"/>
        <v>41201</v>
      </c>
      <c r="D6987" s="3" t="str">
        <f t="shared" si="3"/>
        <v>01</v>
      </c>
      <c r="E6987" s="13">
        <v>0.0</v>
      </c>
      <c r="F6987" s="14">
        <f>'Costo de tareas'!$B$15</f>
        <v>0.1964027778</v>
      </c>
      <c r="G6987" s="15">
        <f>'Producción diaria'!$T$3*$L$2*$M$2*$N$2*E6987*1000/'Costo de tareas'!$B$14</f>
        <v>0</v>
      </c>
      <c r="H6987" s="16">
        <f>IF(G6987 &gt; 'Costo de tareas'!$B$13, 'Costo de tareas'!$B$13, IF(G6987 &lt; 'Costo de tareas'!$B$13*0.2, 0, 'Costo de tareas'!$B$13- G6987))</f>
        <v>0</v>
      </c>
      <c r="I6987" s="17">
        <f>IF(H6987=0,'Costo de tareas'!$B$13,'Costo de tareas'!$B$13-H6987)</f>
        <v>39.28055556</v>
      </c>
      <c r="J6987" s="2"/>
      <c r="K6987" s="2"/>
      <c r="P6987" s="2"/>
    </row>
    <row r="6988">
      <c r="A6988" s="3" t="s">
        <v>9057</v>
      </c>
      <c r="B6988" s="11" t="str">
        <f t="shared" si="1"/>
        <v>20121019</v>
      </c>
      <c r="C6988" s="12">
        <f t="shared" si="2"/>
        <v>41201</v>
      </c>
      <c r="D6988" s="3" t="str">
        <f t="shared" si="3"/>
        <v>02</v>
      </c>
      <c r="E6988" s="13">
        <v>0.0</v>
      </c>
      <c r="F6988" s="14">
        <f>'Costo de tareas'!$B$15</f>
        <v>0.1964027778</v>
      </c>
      <c r="G6988" s="15">
        <f>'Producción diaria'!$T$3*$L$2*$M$2*$N$2*E6988*1000/'Costo de tareas'!$B$14</f>
        <v>0</v>
      </c>
      <c r="H6988" s="16">
        <f>IF(G6988 &gt; 'Costo de tareas'!$B$13, 'Costo de tareas'!$B$13, IF(G6988 &lt; 'Costo de tareas'!$B$13*0.2, 0, 'Costo de tareas'!$B$13- G6988))</f>
        <v>0</v>
      </c>
      <c r="I6988" s="17">
        <f>IF(H6988=0,'Costo de tareas'!$B$13,'Costo de tareas'!$B$13-H6988)</f>
        <v>39.28055556</v>
      </c>
      <c r="J6988" s="2"/>
      <c r="K6988" s="2"/>
      <c r="P6988" s="2"/>
    </row>
    <row r="6989">
      <c r="A6989" s="3" t="s">
        <v>9058</v>
      </c>
      <c r="B6989" s="11" t="str">
        <f t="shared" si="1"/>
        <v>20121019</v>
      </c>
      <c r="C6989" s="12">
        <f t="shared" si="2"/>
        <v>41201</v>
      </c>
      <c r="D6989" s="3" t="str">
        <f t="shared" si="3"/>
        <v>03</v>
      </c>
      <c r="E6989" s="13">
        <v>0.0</v>
      </c>
      <c r="F6989" s="14">
        <f>'Costo de tareas'!$B$15</f>
        <v>0.1964027778</v>
      </c>
      <c r="G6989" s="15">
        <f>'Producción diaria'!$T$3*$L$2*$M$2*$N$2*E6989*1000/'Costo de tareas'!$B$14</f>
        <v>0</v>
      </c>
      <c r="H6989" s="16">
        <f>IF(G6989 &gt; 'Costo de tareas'!$B$13, 'Costo de tareas'!$B$13, IF(G6989 &lt; 'Costo de tareas'!$B$13*0.2, 0, 'Costo de tareas'!$B$13- G6989))</f>
        <v>0</v>
      </c>
      <c r="I6989" s="17">
        <f>IF(H6989=0,'Costo de tareas'!$B$13,'Costo de tareas'!$B$13-H6989)</f>
        <v>39.28055556</v>
      </c>
      <c r="J6989" s="2"/>
      <c r="K6989" s="2"/>
      <c r="P6989" s="2"/>
    </row>
    <row r="6990">
      <c r="A6990" s="3" t="s">
        <v>9059</v>
      </c>
      <c r="B6990" s="11" t="str">
        <f t="shared" si="1"/>
        <v>20121019</v>
      </c>
      <c r="C6990" s="12">
        <f t="shared" si="2"/>
        <v>41201</v>
      </c>
      <c r="D6990" s="3" t="str">
        <f t="shared" si="3"/>
        <v>04</v>
      </c>
      <c r="E6990" s="13">
        <v>0.0</v>
      </c>
      <c r="F6990" s="14">
        <f>'Costo de tareas'!$B$15</f>
        <v>0.1964027778</v>
      </c>
      <c r="G6990" s="15">
        <f>'Producción diaria'!$T$3*$L$2*$M$2*$N$2*E6990*1000/'Costo de tareas'!$B$14</f>
        <v>0</v>
      </c>
      <c r="H6990" s="16">
        <f>IF(G6990 &gt; 'Costo de tareas'!$B$13, 'Costo de tareas'!$B$13, IF(G6990 &lt; 'Costo de tareas'!$B$13*0.2, 0, 'Costo de tareas'!$B$13- G6990))</f>
        <v>0</v>
      </c>
      <c r="I6990" s="17">
        <f>IF(H6990=0,'Costo de tareas'!$B$13,'Costo de tareas'!$B$13-H6990)</f>
        <v>39.28055556</v>
      </c>
      <c r="J6990" s="2"/>
      <c r="K6990" s="2"/>
      <c r="P6990" s="2"/>
    </row>
    <row r="6991">
      <c r="A6991" s="3" t="s">
        <v>9060</v>
      </c>
      <c r="B6991" s="11" t="str">
        <f t="shared" si="1"/>
        <v>20121019</v>
      </c>
      <c r="C6991" s="12">
        <f t="shared" si="2"/>
        <v>41201</v>
      </c>
      <c r="D6991" s="3" t="str">
        <f t="shared" si="3"/>
        <v>05</v>
      </c>
      <c r="E6991" s="13">
        <v>0.0</v>
      </c>
      <c r="F6991" s="14">
        <f>'Costo de tareas'!$B$15</f>
        <v>0.1964027778</v>
      </c>
      <c r="G6991" s="15">
        <f>'Producción diaria'!$T$3*$L$2*$M$2*$N$2*E6991*1000/'Costo de tareas'!$B$14</f>
        <v>0</v>
      </c>
      <c r="H6991" s="16">
        <f>IF(G6991 &gt; 'Costo de tareas'!$B$13, 'Costo de tareas'!$B$13, IF(G6991 &lt; 'Costo de tareas'!$B$13*0.2, 0, 'Costo de tareas'!$B$13- G6991))</f>
        <v>0</v>
      </c>
      <c r="I6991" s="17">
        <f>IF(H6991=0,'Costo de tareas'!$B$13,'Costo de tareas'!$B$13-H6991)</f>
        <v>39.28055556</v>
      </c>
      <c r="J6991" s="2"/>
      <c r="K6991" s="2"/>
      <c r="P6991" s="2"/>
    </row>
    <row r="6992">
      <c r="A6992" s="3" t="s">
        <v>9061</v>
      </c>
      <c r="B6992" s="11" t="str">
        <f t="shared" si="1"/>
        <v>20121019</v>
      </c>
      <c r="C6992" s="12">
        <f t="shared" si="2"/>
        <v>41201</v>
      </c>
      <c r="D6992" s="3" t="str">
        <f t="shared" si="3"/>
        <v>06</v>
      </c>
      <c r="E6992" s="13">
        <v>0.0</v>
      </c>
      <c r="F6992" s="14">
        <f>'Costo de tareas'!$B$15</f>
        <v>0.1964027778</v>
      </c>
      <c r="G6992" s="15">
        <f>'Producción diaria'!$T$3*$L$2*$M$2*$N$2*E6992*1000/'Costo de tareas'!$B$14</f>
        <v>0</v>
      </c>
      <c r="H6992" s="16">
        <f>IF(G6992 &gt; 'Costo de tareas'!$B$13, 'Costo de tareas'!$B$13, IF(G6992 &lt; 'Costo de tareas'!$B$13*0.2, 0, 'Costo de tareas'!$B$13- G6992))</f>
        <v>0</v>
      </c>
      <c r="I6992" s="17">
        <f>IF(H6992=0,'Costo de tareas'!$B$13,'Costo de tareas'!$B$13-H6992)</f>
        <v>39.28055556</v>
      </c>
      <c r="J6992" s="2"/>
      <c r="K6992" s="2"/>
      <c r="P6992" s="2"/>
    </row>
    <row r="6993">
      <c r="A6993" s="3" t="s">
        <v>9062</v>
      </c>
      <c r="B6993" s="11" t="str">
        <f t="shared" si="1"/>
        <v>20121019</v>
      </c>
      <c r="C6993" s="12">
        <f t="shared" si="2"/>
        <v>41201</v>
      </c>
      <c r="D6993" s="3" t="str">
        <f t="shared" si="3"/>
        <v>07</v>
      </c>
      <c r="E6993" s="13">
        <v>47.0</v>
      </c>
      <c r="F6993" s="14">
        <f>'Costo de tareas'!$B$15</f>
        <v>0.1964027778</v>
      </c>
      <c r="G6993" s="15">
        <f>'Producción diaria'!$T$3*$L$2*$M$2*$N$2*E6993*1000/'Costo de tareas'!$B$14</f>
        <v>70.66741095</v>
      </c>
      <c r="H6993" s="16">
        <f>IF(G6993 &gt; 'Costo de tareas'!$B$13, 'Costo de tareas'!$B$13, IF(G6993 &lt; 'Costo de tareas'!$B$13*0.2, 0, 'Costo de tareas'!$B$13- G6993))</f>
        <v>39.28055556</v>
      </c>
      <c r="I6993" s="17">
        <f>IF(H6993=0,'Costo de tareas'!$B$13,'Costo de tareas'!$B$13-H6993)</f>
        <v>0</v>
      </c>
      <c r="J6993" s="2"/>
      <c r="K6993" s="2"/>
      <c r="P6993" s="2"/>
    </row>
    <row r="6994">
      <c r="A6994" s="3" t="s">
        <v>9063</v>
      </c>
      <c r="B6994" s="11" t="str">
        <f t="shared" si="1"/>
        <v>20121019</v>
      </c>
      <c r="C6994" s="12">
        <f t="shared" si="2"/>
        <v>41201</v>
      </c>
      <c r="D6994" s="3" t="str">
        <f t="shared" si="3"/>
        <v>08</v>
      </c>
      <c r="E6994" s="13">
        <v>129.0</v>
      </c>
      <c r="F6994" s="14">
        <f>'Costo de tareas'!$B$15</f>
        <v>0.1964027778</v>
      </c>
      <c r="G6994" s="15">
        <f>'Producción diaria'!$T$3*$L$2*$M$2*$N$2*E6994*1000/'Costo de tareas'!$B$14</f>
        <v>193.9594896</v>
      </c>
      <c r="H6994" s="16">
        <f>IF(G6994 &gt; 'Costo de tareas'!$B$13, 'Costo de tareas'!$B$13, IF(G6994 &lt; 'Costo de tareas'!$B$13*0.2, 0, 'Costo de tareas'!$B$13- G6994))</f>
        <v>39.28055556</v>
      </c>
      <c r="I6994" s="17">
        <f>IF(H6994=0,'Costo de tareas'!$B$13,'Costo de tareas'!$B$13-H6994)</f>
        <v>0</v>
      </c>
      <c r="J6994" s="2"/>
      <c r="K6994" s="2"/>
      <c r="P6994" s="2"/>
    </row>
    <row r="6995">
      <c r="A6995" s="3" t="s">
        <v>9064</v>
      </c>
      <c r="B6995" s="11" t="str">
        <f t="shared" si="1"/>
        <v>20121019</v>
      </c>
      <c r="C6995" s="12">
        <f t="shared" si="2"/>
        <v>41201</v>
      </c>
      <c r="D6995" s="3" t="str">
        <f t="shared" si="3"/>
        <v>09</v>
      </c>
      <c r="E6995" s="13">
        <v>139.0</v>
      </c>
      <c r="F6995" s="14">
        <f>'Costo de tareas'!$B$15</f>
        <v>0.1964027778</v>
      </c>
      <c r="G6995" s="15">
        <f>'Producción diaria'!$T$3*$L$2*$M$2*$N$2*E6995*1000/'Costo de tareas'!$B$14</f>
        <v>208.995109</v>
      </c>
      <c r="H6995" s="16">
        <f>IF(G6995 &gt; 'Costo de tareas'!$B$13, 'Costo de tareas'!$B$13, IF(G6995 &lt; 'Costo de tareas'!$B$13*0.2, 0, 'Costo de tareas'!$B$13- G6995))</f>
        <v>39.28055556</v>
      </c>
      <c r="I6995" s="17">
        <f>IF(H6995=0,'Costo de tareas'!$B$13,'Costo de tareas'!$B$13-H6995)</f>
        <v>0</v>
      </c>
      <c r="J6995" s="2"/>
      <c r="K6995" s="2"/>
      <c r="P6995" s="2"/>
    </row>
    <row r="6996">
      <c r="A6996" s="3" t="s">
        <v>9066</v>
      </c>
      <c r="B6996" s="11" t="str">
        <f t="shared" si="1"/>
        <v>20121019</v>
      </c>
      <c r="C6996" s="12">
        <f t="shared" si="2"/>
        <v>41201</v>
      </c>
      <c r="D6996" s="3" t="str">
        <f t="shared" si="3"/>
        <v>10</v>
      </c>
      <c r="E6996" s="13">
        <v>216.0</v>
      </c>
      <c r="F6996" s="14">
        <f>'Costo de tareas'!$B$15</f>
        <v>0.1964027778</v>
      </c>
      <c r="G6996" s="15">
        <f>'Producción diaria'!$T$3*$L$2*$M$2*$N$2*E6996*1000/'Costo de tareas'!$B$14</f>
        <v>324.769378</v>
      </c>
      <c r="H6996" s="16">
        <f>IF(G6996 &gt; 'Costo de tareas'!$B$13, 'Costo de tareas'!$B$13, IF(G6996 &lt; 'Costo de tareas'!$B$13*0.2, 0, 'Costo de tareas'!$B$13- G6996))</f>
        <v>39.28055556</v>
      </c>
      <c r="I6996" s="17">
        <f>IF(H6996=0,'Costo de tareas'!$B$13,'Costo de tareas'!$B$13-H6996)</f>
        <v>0</v>
      </c>
      <c r="J6996" s="2"/>
      <c r="K6996" s="2"/>
      <c r="P6996" s="2"/>
    </row>
    <row r="6997">
      <c r="A6997" s="3" t="s">
        <v>9067</v>
      </c>
      <c r="B6997" s="11" t="str">
        <f t="shared" si="1"/>
        <v>20121019</v>
      </c>
      <c r="C6997" s="12">
        <f t="shared" si="2"/>
        <v>41201</v>
      </c>
      <c r="D6997" s="3" t="str">
        <f t="shared" si="3"/>
        <v>11</v>
      </c>
      <c r="E6997" s="13">
        <v>267.0</v>
      </c>
      <c r="F6997" s="14">
        <f>'Costo de tareas'!$B$15</f>
        <v>0.1964027778</v>
      </c>
      <c r="G6997" s="15">
        <f>'Producción diaria'!$T$3*$L$2*$M$2*$N$2*E6997*1000/'Costo de tareas'!$B$14</f>
        <v>401.4510367</v>
      </c>
      <c r="H6997" s="16">
        <f>IF(G6997 &gt; 'Costo de tareas'!$B$13, 'Costo de tareas'!$B$13, IF(G6997 &lt; 'Costo de tareas'!$B$13*0.2, 0, 'Costo de tareas'!$B$13- G6997))</f>
        <v>39.28055556</v>
      </c>
      <c r="I6997" s="17">
        <f>IF(H6997=0,'Costo de tareas'!$B$13,'Costo de tareas'!$B$13-H6997)</f>
        <v>0</v>
      </c>
      <c r="J6997" s="2"/>
      <c r="K6997" s="2"/>
      <c r="P6997" s="2"/>
    </row>
    <row r="6998">
      <c r="A6998" s="3" t="s">
        <v>9068</v>
      </c>
      <c r="B6998" s="11" t="str">
        <f t="shared" si="1"/>
        <v>20121019</v>
      </c>
      <c r="C6998" s="12">
        <f t="shared" si="2"/>
        <v>41201</v>
      </c>
      <c r="D6998" s="3" t="str">
        <f t="shared" si="3"/>
        <v>12</v>
      </c>
      <c r="E6998" s="13">
        <v>162.0</v>
      </c>
      <c r="F6998" s="14">
        <f>'Costo de tareas'!$B$15</f>
        <v>0.1964027778</v>
      </c>
      <c r="G6998" s="15">
        <f>'Producción diaria'!$T$3*$L$2*$M$2*$N$2*E6998*1000/'Costo de tareas'!$B$14</f>
        <v>243.5770335</v>
      </c>
      <c r="H6998" s="16">
        <f>IF(G6998 &gt; 'Costo de tareas'!$B$13, 'Costo de tareas'!$B$13, IF(G6998 &lt; 'Costo de tareas'!$B$13*0.2, 0, 'Costo de tareas'!$B$13- G6998))</f>
        <v>39.28055556</v>
      </c>
      <c r="I6998" s="17">
        <f>IF(H6998=0,'Costo de tareas'!$B$13,'Costo de tareas'!$B$13-H6998)</f>
        <v>0</v>
      </c>
      <c r="J6998" s="2"/>
      <c r="K6998" s="2"/>
      <c r="P6998" s="2"/>
    </row>
    <row r="6999">
      <c r="A6999" s="3" t="s">
        <v>9070</v>
      </c>
      <c r="B6999" s="11" t="str">
        <f t="shared" si="1"/>
        <v>20121019</v>
      </c>
      <c r="C6999" s="12">
        <f t="shared" si="2"/>
        <v>41201</v>
      </c>
      <c r="D6999" s="3" t="str">
        <f t="shared" si="3"/>
        <v>13</v>
      </c>
      <c r="E6999" s="13">
        <v>232.0</v>
      </c>
      <c r="F6999" s="14">
        <f>'Costo de tareas'!$B$15</f>
        <v>0.1964027778</v>
      </c>
      <c r="G6999" s="15">
        <f>'Producción diaria'!$T$3*$L$2*$M$2*$N$2*E6999*1000/'Costo de tareas'!$B$14</f>
        <v>348.826369</v>
      </c>
      <c r="H6999" s="16">
        <f>IF(G6999 &gt; 'Costo de tareas'!$B$13, 'Costo de tareas'!$B$13, IF(G6999 &lt; 'Costo de tareas'!$B$13*0.2, 0, 'Costo de tareas'!$B$13- G6999))</f>
        <v>39.28055556</v>
      </c>
      <c r="I6999" s="17">
        <f>IF(H6999=0,'Costo de tareas'!$B$13,'Costo de tareas'!$B$13-H6999)</f>
        <v>0</v>
      </c>
      <c r="J6999" s="2"/>
      <c r="K6999" s="2"/>
      <c r="P6999" s="2"/>
    </row>
    <row r="7000">
      <c r="A7000" s="3" t="s">
        <v>9071</v>
      </c>
      <c r="B7000" s="11" t="str">
        <f t="shared" si="1"/>
        <v>20121019</v>
      </c>
      <c r="C7000" s="12">
        <f t="shared" si="2"/>
        <v>41201</v>
      </c>
      <c r="D7000" s="3" t="str">
        <f t="shared" si="3"/>
        <v>14</v>
      </c>
      <c r="E7000" s="13">
        <v>223.0</v>
      </c>
      <c r="F7000" s="14">
        <f>'Costo de tareas'!$B$15</f>
        <v>0.1964027778</v>
      </c>
      <c r="G7000" s="15">
        <f>'Producción diaria'!$T$3*$L$2*$M$2*$N$2*E7000*1000/'Costo de tareas'!$B$14</f>
        <v>335.2943115</v>
      </c>
      <c r="H7000" s="16">
        <f>IF(G7000 &gt; 'Costo de tareas'!$B$13, 'Costo de tareas'!$B$13, IF(G7000 &lt; 'Costo de tareas'!$B$13*0.2, 0, 'Costo de tareas'!$B$13- G7000))</f>
        <v>39.28055556</v>
      </c>
      <c r="I7000" s="17">
        <f>IF(H7000=0,'Costo de tareas'!$B$13,'Costo de tareas'!$B$13-H7000)</f>
        <v>0</v>
      </c>
      <c r="J7000" s="2"/>
      <c r="K7000" s="2"/>
      <c r="P7000" s="2"/>
    </row>
    <row r="7001">
      <c r="A7001" s="3" t="s">
        <v>9072</v>
      </c>
      <c r="B7001" s="11" t="str">
        <f t="shared" si="1"/>
        <v>20121019</v>
      </c>
      <c r="C7001" s="12">
        <f t="shared" si="2"/>
        <v>41201</v>
      </c>
      <c r="D7001" s="3" t="str">
        <f t="shared" si="3"/>
        <v>15</v>
      </c>
      <c r="E7001" s="13">
        <v>76.0</v>
      </c>
      <c r="F7001" s="14">
        <f>'Costo de tareas'!$B$15</f>
        <v>0.1964027778</v>
      </c>
      <c r="G7001" s="15">
        <f>'Producción diaria'!$T$3*$L$2*$M$2*$N$2*E7001*1000/'Costo de tareas'!$B$14</f>
        <v>114.2707071</v>
      </c>
      <c r="H7001" s="16">
        <f>IF(G7001 &gt; 'Costo de tareas'!$B$13, 'Costo de tareas'!$B$13, IF(G7001 &lt; 'Costo de tareas'!$B$13*0.2, 0, 'Costo de tareas'!$B$13- G7001))</f>
        <v>39.28055556</v>
      </c>
      <c r="I7001" s="17">
        <f>IF(H7001=0,'Costo de tareas'!$B$13,'Costo de tareas'!$B$13-H7001)</f>
        <v>0</v>
      </c>
      <c r="J7001" s="2"/>
      <c r="K7001" s="2"/>
      <c r="P7001" s="2"/>
    </row>
    <row r="7002">
      <c r="A7002" s="3" t="s">
        <v>9074</v>
      </c>
      <c r="B7002" s="11" t="str">
        <f t="shared" si="1"/>
        <v>20121019</v>
      </c>
      <c r="C7002" s="12">
        <f t="shared" si="2"/>
        <v>41201</v>
      </c>
      <c r="D7002" s="3" t="str">
        <f t="shared" si="3"/>
        <v>16</v>
      </c>
      <c r="E7002" s="13">
        <v>11.0</v>
      </c>
      <c r="F7002" s="14">
        <f>'Costo de tareas'!$B$15</f>
        <v>0.1964027778</v>
      </c>
      <c r="G7002" s="15">
        <f>'Producción diaria'!$T$3*$L$2*$M$2*$N$2*E7002*1000/'Costo de tareas'!$B$14</f>
        <v>16.53918129</v>
      </c>
      <c r="H7002" s="16">
        <f>IF(G7002 &gt; 'Costo de tareas'!$B$13, 'Costo de tareas'!$B$13, IF(G7002 &lt; 'Costo de tareas'!$B$13*0.2, 0, 'Costo de tareas'!$B$13- G7002))</f>
        <v>22.74137427</v>
      </c>
      <c r="I7002" s="17">
        <f>IF(H7002=0,'Costo de tareas'!$B$13,'Costo de tareas'!$B$13-H7002)</f>
        <v>16.53918129</v>
      </c>
      <c r="J7002" s="2"/>
      <c r="K7002" s="2"/>
      <c r="P7002" s="2"/>
    </row>
    <row r="7003">
      <c r="A7003" s="3" t="s">
        <v>9076</v>
      </c>
      <c r="B7003" s="11" t="str">
        <f t="shared" si="1"/>
        <v>20121019</v>
      </c>
      <c r="C7003" s="12">
        <f t="shared" si="2"/>
        <v>41201</v>
      </c>
      <c r="D7003" s="3" t="str">
        <f t="shared" si="3"/>
        <v>17</v>
      </c>
      <c r="E7003" s="13">
        <v>13.0</v>
      </c>
      <c r="F7003" s="14">
        <f>'Costo de tareas'!$B$15</f>
        <v>0.1964027778</v>
      </c>
      <c r="G7003" s="15">
        <f>'Producción diaria'!$T$3*$L$2*$M$2*$N$2*E7003*1000/'Costo de tareas'!$B$14</f>
        <v>19.54630516</v>
      </c>
      <c r="H7003" s="16">
        <f>IF(G7003 &gt; 'Costo de tareas'!$B$13, 'Costo de tareas'!$B$13, IF(G7003 &lt; 'Costo de tareas'!$B$13*0.2, 0, 'Costo de tareas'!$B$13- G7003))</f>
        <v>19.7342504</v>
      </c>
      <c r="I7003" s="17">
        <f>IF(H7003=0,'Costo de tareas'!$B$13,'Costo de tareas'!$B$13-H7003)</f>
        <v>19.54630516</v>
      </c>
      <c r="J7003" s="2"/>
      <c r="K7003" s="2"/>
      <c r="P7003" s="2"/>
    </row>
    <row r="7004">
      <c r="A7004" s="3" t="s">
        <v>9078</v>
      </c>
      <c r="B7004" s="11" t="str">
        <f t="shared" si="1"/>
        <v>20121019</v>
      </c>
      <c r="C7004" s="12">
        <f t="shared" si="2"/>
        <v>41201</v>
      </c>
      <c r="D7004" s="3" t="str">
        <f t="shared" si="3"/>
        <v>18</v>
      </c>
      <c r="E7004" s="13">
        <v>0.0</v>
      </c>
      <c r="F7004" s="14">
        <f>'Costo de tareas'!$B$15</f>
        <v>0.1964027778</v>
      </c>
      <c r="G7004" s="15">
        <f>'Producción diaria'!$T$3*$L$2*$M$2*$N$2*E7004*1000/'Costo de tareas'!$B$14</f>
        <v>0</v>
      </c>
      <c r="H7004" s="16">
        <f>IF(G7004 &gt; 'Costo de tareas'!$B$13, 'Costo de tareas'!$B$13, IF(G7004 &lt; 'Costo de tareas'!$B$13*0.2, 0, 'Costo de tareas'!$B$13- G7004))</f>
        <v>0</v>
      </c>
      <c r="I7004" s="17">
        <f>IF(H7004=0,'Costo de tareas'!$B$13,'Costo de tareas'!$B$13-H7004)</f>
        <v>39.28055556</v>
      </c>
      <c r="J7004" s="2"/>
      <c r="K7004" s="2"/>
      <c r="P7004" s="2"/>
    </row>
    <row r="7005">
      <c r="A7005" s="3" t="s">
        <v>9079</v>
      </c>
      <c r="B7005" s="11" t="str">
        <f t="shared" si="1"/>
        <v>20121019</v>
      </c>
      <c r="C7005" s="12">
        <f t="shared" si="2"/>
        <v>41201</v>
      </c>
      <c r="D7005" s="3" t="str">
        <f t="shared" si="3"/>
        <v>19</v>
      </c>
      <c r="E7005" s="13">
        <v>0.0</v>
      </c>
      <c r="F7005" s="14">
        <f>'Costo de tareas'!$B$15</f>
        <v>0.1964027778</v>
      </c>
      <c r="G7005" s="15">
        <f>'Producción diaria'!$T$3*$L$2*$M$2*$N$2*E7005*1000/'Costo de tareas'!$B$14</f>
        <v>0</v>
      </c>
      <c r="H7005" s="16">
        <f>IF(G7005 &gt; 'Costo de tareas'!$B$13, 'Costo de tareas'!$B$13, IF(G7005 &lt; 'Costo de tareas'!$B$13*0.2, 0, 'Costo de tareas'!$B$13- G7005))</f>
        <v>0</v>
      </c>
      <c r="I7005" s="17">
        <f>IF(H7005=0,'Costo de tareas'!$B$13,'Costo de tareas'!$B$13-H7005)</f>
        <v>39.28055556</v>
      </c>
      <c r="J7005" s="2"/>
      <c r="K7005" s="2"/>
      <c r="P7005" s="2"/>
    </row>
    <row r="7006">
      <c r="A7006" s="3" t="s">
        <v>9081</v>
      </c>
      <c r="B7006" s="11" t="str">
        <f t="shared" si="1"/>
        <v>20121019</v>
      </c>
      <c r="C7006" s="12">
        <f t="shared" si="2"/>
        <v>41201</v>
      </c>
      <c r="D7006" s="3" t="str">
        <f t="shared" si="3"/>
        <v>20</v>
      </c>
      <c r="E7006" s="13">
        <v>0.0</v>
      </c>
      <c r="F7006" s="14">
        <f>'Costo de tareas'!$B$15</f>
        <v>0.1964027778</v>
      </c>
      <c r="G7006" s="15">
        <f>'Producción diaria'!$T$3*$L$2*$M$2*$N$2*E7006*1000/'Costo de tareas'!$B$14</f>
        <v>0</v>
      </c>
      <c r="H7006" s="16">
        <f>IF(G7006 &gt; 'Costo de tareas'!$B$13, 'Costo de tareas'!$B$13, IF(G7006 &lt; 'Costo de tareas'!$B$13*0.2, 0, 'Costo de tareas'!$B$13- G7006))</f>
        <v>0</v>
      </c>
      <c r="I7006" s="17">
        <f>IF(H7006=0,'Costo de tareas'!$B$13,'Costo de tareas'!$B$13-H7006)</f>
        <v>39.28055556</v>
      </c>
      <c r="J7006" s="2"/>
      <c r="K7006" s="2"/>
      <c r="P7006" s="2"/>
    </row>
    <row r="7007">
      <c r="A7007" s="3" t="s">
        <v>9082</v>
      </c>
      <c r="B7007" s="11" t="str">
        <f t="shared" si="1"/>
        <v>20121019</v>
      </c>
      <c r="C7007" s="12">
        <f t="shared" si="2"/>
        <v>41201</v>
      </c>
      <c r="D7007" s="3" t="str">
        <f t="shared" si="3"/>
        <v>21</v>
      </c>
      <c r="E7007" s="13">
        <v>0.0</v>
      </c>
      <c r="F7007" s="14">
        <f>'Costo de tareas'!$B$15</f>
        <v>0.1964027778</v>
      </c>
      <c r="G7007" s="15">
        <f>'Producción diaria'!$T$3*$L$2*$M$2*$N$2*E7007*1000/'Costo de tareas'!$B$14</f>
        <v>0</v>
      </c>
      <c r="H7007" s="16">
        <f>IF(G7007 &gt; 'Costo de tareas'!$B$13, 'Costo de tareas'!$B$13, IF(G7007 &lt; 'Costo de tareas'!$B$13*0.2, 0, 'Costo de tareas'!$B$13- G7007))</f>
        <v>0</v>
      </c>
      <c r="I7007" s="17">
        <f>IF(H7007=0,'Costo de tareas'!$B$13,'Costo de tareas'!$B$13-H7007)</f>
        <v>39.28055556</v>
      </c>
      <c r="J7007" s="2"/>
      <c r="K7007" s="2"/>
      <c r="P7007" s="2"/>
    </row>
    <row r="7008">
      <c r="A7008" s="3" t="s">
        <v>9083</v>
      </c>
      <c r="B7008" s="11" t="str">
        <f t="shared" si="1"/>
        <v>20121019</v>
      </c>
      <c r="C7008" s="12">
        <f t="shared" si="2"/>
        <v>41201</v>
      </c>
      <c r="D7008" s="3" t="str">
        <f t="shared" si="3"/>
        <v>22</v>
      </c>
      <c r="E7008" s="13">
        <v>0.0</v>
      </c>
      <c r="F7008" s="14">
        <f>'Costo de tareas'!$B$15</f>
        <v>0.1964027778</v>
      </c>
      <c r="G7008" s="15">
        <f>'Producción diaria'!$T$3*$L$2*$M$2*$N$2*E7008*1000/'Costo de tareas'!$B$14</f>
        <v>0</v>
      </c>
      <c r="H7008" s="16">
        <f>IF(G7008 &gt; 'Costo de tareas'!$B$13, 'Costo de tareas'!$B$13, IF(G7008 &lt; 'Costo de tareas'!$B$13*0.2, 0, 'Costo de tareas'!$B$13- G7008))</f>
        <v>0</v>
      </c>
      <c r="I7008" s="17">
        <f>IF(H7008=0,'Costo de tareas'!$B$13,'Costo de tareas'!$B$13-H7008)</f>
        <v>39.28055556</v>
      </c>
      <c r="J7008" s="2"/>
      <c r="K7008" s="2"/>
      <c r="P7008" s="2"/>
    </row>
    <row r="7009">
      <c r="A7009" s="3" t="s">
        <v>9084</v>
      </c>
      <c r="B7009" s="11" t="str">
        <f t="shared" si="1"/>
        <v>20121019</v>
      </c>
      <c r="C7009" s="12">
        <f t="shared" si="2"/>
        <v>41201</v>
      </c>
      <c r="D7009" s="3" t="str">
        <f t="shared" si="3"/>
        <v>23</v>
      </c>
      <c r="E7009" s="13">
        <v>0.0</v>
      </c>
      <c r="F7009" s="14">
        <f>'Costo de tareas'!$B$15</f>
        <v>0.1964027778</v>
      </c>
      <c r="G7009" s="15">
        <f>'Producción diaria'!$T$3*$L$2*$M$2*$N$2*E7009*1000/'Costo de tareas'!$B$14</f>
        <v>0</v>
      </c>
      <c r="H7009" s="16">
        <f>IF(G7009 &gt; 'Costo de tareas'!$B$13, 'Costo de tareas'!$B$13, IF(G7009 &lt; 'Costo de tareas'!$B$13*0.2, 0, 'Costo de tareas'!$B$13- G7009))</f>
        <v>0</v>
      </c>
      <c r="I7009" s="17">
        <f>IF(H7009=0,'Costo de tareas'!$B$13,'Costo de tareas'!$B$13-H7009)</f>
        <v>39.28055556</v>
      </c>
      <c r="J7009" s="2"/>
      <c r="K7009" s="2"/>
      <c r="P7009" s="2"/>
    </row>
    <row r="7010">
      <c r="A7010" s="3" t="s">
        <v>9085</v>
      </c>
      <c r="B7010" s="11" t="str">
        <f t="shared" si="1"/>
        <v>20121020</v>
      </c>
      <c r="C7010" s="12">
        <f t="shared" si="2"/>
        <v>41202</v>
      </c>
      <c r="D7010" s="3" t="str">
        <f t="shared" si="3"/>
        <v>00</v>
      </c>
      <c r="E7010" s="13">
        <v>0.0</v>
      </c>
      <c r="F7010" s="14">
        <f>'Costo de tareas'!$B$15</f>
        <v>0.1964027778</v>
      </c>
      <c r="G7010" s="15">
        <f>'Producción diaria'!$T$3*$L$2*$M$2*$N$2*E7010*1000/'Costo de tareas'!$B$14</f>
        <v>0</v>
      </c>
      <c r="H7010" s="16">
        <f>IF(G7010 &gt; 'Costo de tareas'!$B$13, 'Costo de tareas'!$B$13, IF(G7010 &lt; 'Costo de tareas'!$B$13*0.2, 0, 'Costo de tareas'!$B$13- G7010))</f>
        <v>0</v>
      </c>
      <c r="I7010" s="17">
        <f>IF(H7010=0,'Costo de tareas'!$B$13,'Costo de tareas'!$B$13-H7010)</f>
        <v>39.28055556</v>
      </c>
      <c r="J7010" s="2"/>
      <c r="K7010" s="2"/>
      <c r="P7010" s="2"/>
    </row>
    <row r="7011">
      <c r="A7011" s="3" t="s">
        <v>9086</v>
      </c>
      <c r="B7011" s="11" t="str">
        <f t="shared" si="1"/>
        <v>20121020</v>
      </c>
      <c r="C7011" s="12">
        <f t="shared" si="2"/>
        <v>41202</v>
      </c>
      <c r="D7011" s="3" t="str">
        <f t="shared" si="3"/>
        <v>01</v>
      </c>
      <c r="E7011" s="13">
        <v>0.0</v>
      </c>
      <c r="F7011" s="14">
        <f>'Costo de tareas'!$B$15</f>
        <v>0.1964027778</v>
      </c>
      <c r="G7011" s="15">
        <f>'Producción diaria'!$T$3*$L$2*$M$2*$N$2*E7011*1000/'Costo de tareas'!$B$14</f>
        <v>0</v>
      </c>
      <c r="H7011" s="16">
        <f>IF(G7011 &gt; 'Costo de tareas'!$B$13, 'Costo de tareas'!$B$13, IF(G7011 &lt; 'Costo de tareas'!$B$13*0.2, 0, 'Costo de tareas'!$B$13- G7011))</f>
        <v>0</v>
      </c>
      <c r="I7011" s="17">
        <f>IF(H7011=0,'Costo de tareas'!$B$13,'Costo de tareas'!$B$13-H7011)</f>
        <v>39.28055556</v>
      </c>
      <c r="J7011" s="2"/>
      <c r="K7011" s="2"/>
      <c r="P7011" s="2"/>
    </row>
    <row r="7012">
      <c r="A7012" s="3" t="s">
        <v>9088</v>
      </c>
      <c r="B7012" s="11" t="str">
        <f t="shared" si="1"/>
        <v>20121020</v>
      </c>
      <c r="C7012" s="12">
        <f t="shared" si="2"/>
        <v>41202</v>
      </c>
      <c r="D7012" s="3" t="str">
        <f t="shared" si="3"/>
        <v>02</v>
      </c>
      <c r="E7012" s="13">
        <v>0.0</v>
      </c>
      <c r="F7012" s="14">
        <f>'Costo de tareas'!$B$15</f>
        <v>0.1964027778</v>
      </c>
      <c r="G7012" s="15">
        <f>'Producción diaria'!$T$3*$L$2*$M$2*$N$2*E7012*1000/'Costo de tareas'!$B$14</f>
        <v>0</v>
      </c>
      <c r="H7012" s="16">
        <f>IF(G7012 &gt; 'Costo de tareas'!$B$13, 'Costo de tareas'!$B$13, IF(G7012 &lt; 'Costo de tareas'!$B$13*0.2, 0, 'Costo de tareas'!$B$13- G7012))</f>
        <v>0</v>
      </c>
      <c r="I7012" s="17">
        <f>IF(H7012=0,'Costo de tareas'!$B$13,'Costo de tareas'!$B$13-H7012)</f>
        <v>39.28055556</v>
      </c>
      <c r="J7012" s="2"/>
      <c r="K7012" s="2"/>
      <c r="P7012" s="2"/>
    </row>
    <row r="7013">
      <c r="A7013" s="3" t="s">
        <v>9089</v>
      </c>
      <c r="B7013" s="11" t="str">
        <f t="shared" si="1"/>
        <v>20121020</v>
      </c>
      <c r="C7013" s="12">
        <f t="shared" si="2"/>
        <v>41202</v>
      </c>
      <c r="D7013" s="3" t="str">
        <f t="shared" si="3"/>
        <v>03</v>
      </c>
      <c r="E7013" s="13">
        <v>0.0</v>
      </c>
      <c r="F7013" s="14">
        <f>'Costo de tareas'!$B$15</f>
        <v>0.1964027778</v>
      </c>
      <c r="G7013" s="15">
        <f>'Producción diaria'!$T$3*$L$2*$M$2*$N$2*E7013*1000/'Costo de tareas'!$B$14</f>
        <v>0</v>
      </c>
      <c r="H7013" s="16">
        <f>IF(G7013 &gt; 'Costo de tareas'!$B$13, 'Costo de tareas'!$B$13, IF(G7013 &lt; 'Costo de tareas'!$B$13*0.2, 0, 'Costo de tareas'!$B$13- G7013))</f>
        <v>0</v>
      </c>
      <c r="I7013" s="17">
        <f>IF(H7013=0,'Costo de tareas'!$B$13,'Costo de tareas'!$B$13-H7013)</f>
        <v>39.28055556</v>
      </c>
      <c r="J7013" s="2"/>
      <c r="K7013" s="2"/>
      <c r="P7013" s="2"/>
    </row>
    <row r="7014">
      <c r="A7014" s="3" t="s">
        <v>9090</v>
      </c>
      <c r="B7014" s="11" t="str">
        <f t="shared" si="1"/>
        <v>20121020</v>
      </c>
      <c r="C7014" s="12">
        <f t="shared" si="2"/>
        <v>41202</v>
      </c>
      <c r="D7014" s="3" t="str">
        <f t="shared" si="3"/>
        <v>04</v>
      </c>
      <c r="E7014" s="13">
        <v>0.0</v>
      </c>
      <c r="F7014" s="14">
        <f>'Costo de tareas'!$B$15</f>
        <v>0.1964027778</v>
      </c>
      <c r="G7014" s="15">
        <f>'Producción diaria'!$T$3*$L$2*$M$2*$N$2*E7014*1000/'Costo de tareas'!$B$14</f>
        <v>0</v>
      </c>
      <c r="H7014" s="16">
        <f>IF(G7014 &gt; 'Costo de tareas'!$B$13, 'Costo de tareas'!$B$13, IF(G7014 &lt; 'Costo de tareas'!$B$13*0.2, 0, 'Costo de tareas'!$B$13- G7014))</f>
        <v>0</v>
      </c>
      <c r="I7014" s="17">
        <f>IF(H7014=0,'Costo de tareas'!$B$13,'Costo de tareas'!$B$13-H7014)</f>
        <v>39.28055556</v>
      </c>
      <c r="J7014" s="2"/>
      <c r="K7014" s="2"/>
      <c r="P7014" s="2"/>
    </row>
    <row r="7015">
      <c r="A7015" s="3" t="s">
        <v>9091</v>
      </c>
      <c r="B7015" s="11" t="str">
        <f t="shared" si="1"/>
        <v>20121020</v>
      </c>
      <c r="C7015" s="12">
        <f t="shared" si="2"/>
        <v>41202</v>
      </c>
      <c r="D7015" s="3" t="str">
        <f t="shared" si="3"/>
        <v>05</v>
      </c>
      <c r="E7015" s="13">
        <v>0.0</v>
      </c>
      <c r="F7015" s="14">
        <f>'Costo de tareas'!$B$15</f>
        <v>0.1964027778</v>
      </c>
      <c r="G7015" s="15">
        <f>'Producción diaria'!$T$3*$L$2*$M$2*$N$2*E7015*1000/'Costo de tareas'!$B$14</f>
        <v>0</v>
      </c>
      <c r="H7015" s="16">
        <f>IF(G7015 &gt; 'Costo de tareas'!$B$13, 'Costo de tareas'!$B$13, IF(G7015 &lt; 'Costo de tareas'!$B$13*0.2, 0, 'Costo de tareas'!$B$13- G7015))</f>
        <v>0</v>
      </c>
      <c r="I7015" s="17">
        <f>IF(H7015=0,'Costo de tareas'!$B$13,'Costo de tareas'!$B$13-H7015)</f>
        <v>39.28055556</v>
      </c>
      <c r="J7015" s="2"/>
      <c r="K7015" s="2"/>
      <c r="P7015" s="2"/>
    </row>
    <row r="7016">
      <c r="A7016" s="3" t="s">
        <v>9092</v>
      </c>
      <c r="B7016" s="11" t="str">
        <f t="shared" si="1"/>
        <v>20121020</v>
      </c>
      <c r="C7016" s="12">
        <f t="shared" si="2"/>
        <v>41202</v>
      </c>
      <c r="D7016" s="3" t="str">
        <f t="shared" si="3"/>
        <v>06</v>
      </c>
      <c r="E7016" s="13">
        <v>0.0</v>
      </c>
      <c r="F7016" s="14">
        <f>'Costo de tareas'!$B$15</f>
        <v>0.1964027778</v>
      </c>
      <c r="G7016" s="15">
        <f>'Producción diaria'!$T$3*$L$2*$M$2*$N$2*E7016*1000/'Costo de tareas'!$B$14</f>
        <v>0</v>
      </c>
      <c r="H7016" s="16">
        <f>IF(G7016 &gt; 'Costo de tareas'!$B$13, 'Costo de tareas'!$B$13, IF(G7016 &lt; 'Costo de tareas'!$B$13*0.2, 0, 'Costo de tareas'!$B$13- G7016))</f>
        <v>0</v>
      </c>
      <c r="I7016" s="17">
        <f>IF(H7016=0,'Costo de tareas'!$B$13,'Costo de tareas'!$B$13-H7016)</f>
        <v>39.28055556</v>
      </c>
      <c r="J7016" s="2"/>
      <c r="K7016" s="2"/>
      <c r="P7016" s="2"/>
    </row>
    <row r="7017">
      <c r="A7017" s="3" t="s">
        <v>9093</v>
      </c>
      <c r="B7017" s="11" t="str">
        <f t="shared" si="1"/>
        <v>20121020</v>
      </c>
      <c r="C7017" s="12">
        <f t="shared" si="2"/>
        <v>41202</v>
      </c>
      <c r="D7017" s="3" t="str">
        <f t="shared" si="3"/>
        <v>07</v>
      </c>
      <c r="E7017" s="13">
        <v>55.0</v>
      </c>
      <c r="F7017" s="14">
        <f>'Costo de tareas'!$B$15</f>
        <v>0.1964027778</v>
      </c>
      <c r="G7017" s="15">
        <f>'Producción diaria'!$T$3*$L$2*$M$2*$N$2*E7017*1000/'Costo de tareas'!$B$14</f>
        <v>82.69590643</v>
      </c>
      <c r="H7017" s="16">
        <f>IF(G7017 &gt; 'Costo de tareas'!$B$13, 'Costo de tareas'!$B$13, IF(G7017 &lt; 'Costo de tareas'!$B$13*0.2, 0, 'Costo de tareas'!$B$13- G7017))</f>
        <v>39.28055556</v>
      </c>
      <c r="I7017" s="17">
        <f>IF(H7017=0,'Costo de tareas'!$B$13,'Costo de tareas'!$B$13-H7017)</f>
        <v>0</v>
      </c>
      <c r="J7017" s="2"/>
      <c r="K7017" s="2"/>
      <c r="P7017" s="2"/>
    </row>
    <row r="7018">
      <c r="A7018" s="3" t="s">
        <v>9095</v>
      </c>
      <c r="B7018" s="11" t="str">
        <f t="shared" si="1"/>
        <v>20121020</v>
      </c>
      <c r="C7018" s="12">
        <f t="shared" si="2"/>
        <v>41202</v>
      </c>
      <c r="D7018" s="3" t="str">
        <f t="shared" si="3"/>
        <v>08</v>
      </c>
      <c r="E7018" s="13">
        <v>144.0</v>
      </c>
      <c r="F7018" s="14">
        <f>'Costo de tareas'!$B$15</f>
        <v>0.1964027778</v>
      </c>
      <c r="G7018" s="15">
        <f>'Producción diaria'!$T$3*$L$2*$M$2*$N$2*E7018*1000/'Costo de tareas'!$B$14</f>
        <v>216.5129187</v>
      </c>
      <c r="H7018" s="16">
        <f>IF(G7018 &gt; 'Costo de tareas'!$B$13, 'Costo de tareas'!$B$13, IF(G7018 &lt; 'Costo de tareas'!$B$13*0.2, 0, 'Costo de tareas'!$B$13- G7018))</f>
        <v>39.28055556</v>
      </c>
      <c r="I7018" s="17">
        <f>IF(H7018=0,'Costo de tareas'!$B$13,'Costo de tareas'!$B$13-H7018)</f>
        <v>0</v>
      </c>
      <c r="J7018" s="2"/>
      <c r="K7018" s="2"/>
      <c r="P7018" s="2"/>
    </row>
    <row r="7019">
      <c r="A7019" s="3" t="s">
        <v>9097</v>
      </c>
      <c r="B7019" s="11" t="str">
        <f t="shared" si="1"/>
        <v>20121020</v>
      </c>
      <c r="C7019" s="12">
        <f t="shared" si="2"/>
        <v>41202</v>
      </c>
      <c r="D7019" s="3" t="str">
        <f t="shared" si="3"/>
        <v>09</v>
      </c>
      <c r="E7019" s="13">
        <v>207.0</v>
      </c>
      <c r="F7019" s="14">
        <f>'Costo de tareas'!$B$15</f>
        <v>0.1964027778</v>
      </c>
      <c r="G7019" s="15">
        <f>'Producción diaria'!$T$3*$L$2*$M$2*$N$2*E7019*1000/'Costo de tareas'!$B$14</f>
        <v>311.2373206</v>
      </c>
      <c r="H7019" s="16">
        <f>IF(G7019 &gt; 'Costo de tareas'!$B$13, 'Costo de tareas'!$B$13, IF(G7019 &lt; 'Costo de tareas'!$B$13*0.2, 0, 'Costo de tareas'!$B$13- G7019))</f>
        <v>39.28055556</v>
      </c>
      <c r="I7019" s="17">
        <f>IF(H7019=0,'Costo de tareas'!$B$13,'Costo de tareas'!$B$13-H7019)</f>
        <v>0</v>
      </c>
      <c r="J7019" s="2"/>
      <c r="K7019" s="2"/>
      <c r="P7019" s="2"/>
    </row>
    <row r="7020">
      <c r="A7020" s="3" t="s">
        <v>9098</v>
      </c>
      <c r="B7020" s="11" t="str">
        <f t="shared" si="1"/>
        <v>20121020</v>
      </c>
      <c r="C7020" s="12">
        <f t="shared" si="2"/>
        <v>41202</v>
      </c>
      <c r="D7020" s="3" t="str">
        <f t="shared" si="3"/>
        <v>10</v>
      </c>
      <c r="E7020" s="13">
        <v>244.0</v>
      </c>
      <c r="F7020" s="14">
        <f>'Costo de tareas'!$B$15</f>
        <v>0.1964027778</v>
      </c>
      <c r="G7020" s="15">
        <f>'Producción diaria'!$T$3*$L$2*$M$2*$N$2*E7020*1000/'Costo de tareas'!$B$14</f>
        <v>366.8691122</v>
      </c>
      <c r="H7020" s="16">
        <f>IF(G7020 &gt; 'Costo de tareas'!$B$13, 'Costo de tareas'!$B$13, IF(G7020 &lt; 'Costo de tareas'!$B$13*0.2, 0, 'Costo de tareas'!$B$13- G7020))</f>
        <v>39.28055556</v>
      </c>
      <c r="I7020" s="17">
        <f>IF(H7020=0,'Costo de tareas'!$B$13,'Costo de tareas'!$B$13-H7020)</f>
        <v>0</v>
      </c>
      <c r="J7020" s="2"/>
      <c r="K7020" s="2"/>
      <c r="P7020" s="2"/>
    </row>
    <row r="7021">
      <c r="A7021" s="3" t="s">
        <v>9099</v>
      </c>
      <c r="B7021" s="11" t="str">
        <f t="shared" si="1"/>
        <v>20121020</v>
      </c>
      <c r="C7021" s="12">
        <f t="shared" si="2"/>
        <v>41202</v>
      </c>
      <c r="D7021" s="3" t="str">
        <f t="shared" si="3"/>
        <v>11</v>
      </c>
      <c r="E7021" s="13">
        <v>452.0</v>
      </c>
      <c r="F7021" s="14">
        <f>'Costo de tareas'!$B$15</f>
        <v>0.1964027778</v>
      </c>
      <c r="G7021" s="15">
        <f>'Producción diaria'!$T$3*$L$2*$M$2*$N$2*E7021*1000/'Costo de tareas'!$B$14</f>
        <v>679.6099947</v>
      </c>
      <c r="H7021" s="16">
        <f>IF(G7021 &gt; 'Costo de tareas'!$B$13, 'Costo de tareas'!$B$13, IF(G7021 &lt; 'Costo de tareas'!$B$13*0.2, 0, 'Costo de tareas'!$B$13- G7021))</f>
        <v>39.28055556</v>
      </c>
      <c r="I7021" s="17">
        <f>IF(H7021=0,'Costo de tareas'!$B$13,'Costo de tareas'!$B$13-H7021)</f>
        <v>0</v>
      </c>
      <c r="J7021" s="2"/>
      <c r="K7021" s="2"/>
      <c r="P7021" s="2"/>
    </row>
    <row r="7022">
      <c r="A7022" s="3" t="s">
        <v>9100</v>
      </c>
      <c r="B7022" s="11" t="str">
        <f t="shared" si="1"/>
        <v>20121020</v>
      </c>
      <c r="C7022" s="12">
        <f t="shared" si="2"/>
        <v>41202</v>
      </c>
      <c r="D7022" s="3" t="str">
        <f t="shared" si="3"/>
        <v>12</v>
      </c>
      <c r="E7022" s="13">
        <v>628.0</v>
      </c>
      <c r="F7022" s="14">
        <f>'Costo de tareas'!$B$15</f>
        <v>0.1964027778</v>
      </c>
      <c r="G7022" s="15">
        <f>'Producción diaria'!$T$3*$L$2*$M$2*$N$2*E7022*1000/'Costo de tareas'!$B$14</f>
        <v>944.2368953</v>
      </c>
      <c r="H7022" s="16">
        <f>IF(G7022 &gt; 'Costo de tareas'!$B$13, 'Costo de tareas'!$B$13, IF(G7022 &lt; 'Costo de tareas'!$B$13*0.2, 0, 'Costo de tareas'!$B$13- G7022))</f>
        <v>39.28055556</v>
      </c>
      <c r="I7022" s="17">
        <f>IF(H7022=0,'Costo de tareas'!$B$13,'Costo de tareas'!$B$13-H7022)</f>
        <v>0</v>
      </c>
      <c r="J7022" s="2"/>
      <c r="K7022" s="2"/>
      <c r="P7022" s="2"/>
    </row>
    <row r="7023">
      <c r="A7023" s="3" t="s">
        <v>9101</v>
      </c>
      <c r="B7023" s="11" t="str">
        <f t="shared" si="1"/>
        <v>20121020</v>
      </c>
      <c r="C7023" s="12">
        <f t="shared" si="2"/>
        <v>41202</v>
      </c>
      <c r="D7023" s="3" t="str">
        <f t="shared" si="3"/>
        <v>13</v>
      </c>
      <c r="E7023" s="13">
        <v>141.0</v>
      </c>
      <c r="F7023" s="14">
        <f>'Costo de tareas'!$B$15</f>
        <v>0.1964027778</v>
      </c>
      <c r="G7023" s="15">
        <f>'Producción diaria'!$T$3*$L$2*$M$2*$N$2*E7023*1000/'Costo de tareas'!$B$14</f>
        <v>212.0022329</v>
      </c>
      <c r="H7023" s="16">
        <f>IF(G7023 &gt; 'Costo de tareas'!$B$13, 'Costo de tareas'!$B$13, IF(G7023 &lt; 'Costo de tareas'!$B$13*0.2, 0, 'Costo de tareas'!$B$13- G7023))</f>
        <v>39.28055556</v>
      </c>
      <c r="I7023" s="17">
        <f>IF(H7023=0,'Costo de tareas'!$B$13,'Costo de tareas'!$B$13-H7023)</f>
        <v>0</v>
      </c>
      <c r="J7023" s="2"/>
      <c r="K7023" s="2"/>
      <c r="P7023" s="2"/>
    </row>
    <row r="7024">
      <c r="A7024" s="3" t="s">
        <v>9103</v>
      </c>
      <c r="B7024" s="11" t="str">
        <f t="shared" si="1"/>
        <v>20121020</v>
      </c>
      <c r="C7024" s="12">
        <f t="shared" si="2"/>
        <v>41202</v>
      </c>
      <c r="D7024" s="3" t="str">
        <f t="shared" si="3"/>
        <v>14</v>
      </c>
      <c r="E7024" s="13">
        <v>26.0</v>
      </c>
      <c r="F7024" s="14">
        <f>'Costo de tareas'!$B$15</f>
        <v>0.1964027778</v>
      </c>
      <c r="G7024" s="15">
        <f>'Producción diaria'!$T$3*$L$2*$M$2*$N$2*E7024*1000/'Costo de tareas'!$B$14</f>
        <v>39.09261031</v>
      </c>
      <c r="H7024" s="16">
        <f>IF(G7024 &gt; 'Costo de tareas'!$B$13, 'Costo de tareas'!$B$13, IF(G7024 &lt; 'Costo de tareas'!$B$13*0.2, 0, 'Costo de tareas'!$B$13- G7024))</f>
        <v>0.1879452419</v>
      </c>
      <c r="I7024" s="17">
        <f>IF(H7024=0,'Costo de tareas'!$B$13,'Costo de tareas'!$B$13-H7024)</f>
        <v>39.09261031</v>
      </c>
      <c r="J7024" s="2"/>
      <c r="K7024" s="2"/>
      <c r="P7024" s="2"/>
    </row>
    <row r="7025">
      <c r="A7025" s="3" t="s">
        <v>9104</v>
      </c>
      <c r="B7025" s="11" t="str">
        <f t="shared" si="1"/>
        <v>20121020</v>
      </c>
      <c r="C7025" s="12">
        <f t="shared" si="2"/>
        <v>41202</v>
      </c>
      <c r="D7025" s="3" t="str">
        <f t="shared" si="3"/>
        <v>15</v>
      </c>
      <c r="E7025" s="13">
        <v>237.0</v>
      </c>
      <c r="F7025" s="14">
        <f>'Costo de tareas'!$B$15</f>
        <v>0.1964027778</v>
      </c>
      <c r="G7025" s="15">
        <f>'Producción diaria'!$T$3*$L$2*$M$2*$N$2*E7025*1000/'Costo de tareas'!$B$14</f>
        <v>356.3441786</v>
      </c>
      <c r="H7025" s="16">
        <f>IF(G7025 &gt; 'Costo de tareas'!$B$13, 'Costo de tareas'!$B$13, IF(G7025 &lt; 'Costo de tareas'!$B$13*0.2, 0, 'Costo de tareas'!$B$13- G7025))</f>
        <v>39.28055556</v>
      </c>
      <c r="I7025" s="17">
        <f>IF(H7025=0,'Costo de tareas'!$B$13,'Costo de tareas'!$B$13-H7025)</f>
        <v>0</v>
      </c>
      <c r="J7025" s="2"/>
      <c r="K7025" s="2"/>
      <c r="P7025" s="2"/>
    </row>
    <row r="7026">
      <c r="A7026" s="3" t="s">
        <v>9105</v>
      </c>
      <c r="B7026" s="11" t="str">
        <f t="shared" si="1"/>
        <v>20121020</v>
      </c>
      <c r="C7026" s="12">
        <f t="shared" si="2"/>
        <v>41202</v>
      </c>
      <c r="D7026" s="3" t="str">
        <f t="shared" si="3"/>
        <v>16</v>
      </c>
      <c r="E7026" s="13">
        <v>117.0</v>
      </c>
      <c r="F7026" s="14">
        <f>'Costo de tareas'!$B$15</f>
        <v>0.1964027778</v>
      </c>
      <c r="G7026" s="15">
        <f>'Producción diaria'!$T$3*$L$2*$M$2*$N$2*E7026*1000/'Costo de tareas'!$B$14</f>
        <v>175.9167464</v>
      </c>
      <c r="H7026" s="16">
        <f>IF(G7026 &gt; 'Costo de tareas'!$B$13, 'Costo de tareas'!$B$13, IF(G7026 &lt; 'Costo de tareas'!$B$13*0.2, 0, 'Costo de tareas'!$B$13- G7026))</f>
        <v>39.28055556</v>
      </c>
      <c r="I7026" s="17">
        <f>IF(H7026=0,'Costo de tareas'!$B$13,'Costo de tareas'!$B$13-H7026)</f>
        <v>0</v>
      </c>
      <c r="J7026" s="2"/>
      <c r="K7026" s="2"/>
      <c r="P7026" s="2"/>
    </row>
    <row r="7027">
      <c r="A7027" s="3" t="s">
        <v>9106</v>
      </c>
      <c r="B7027" s="11" t="str">
        <f t="shared" si="1"/>
        <v>20121020</v>
      </c>
      <c r="C7027" s="12">
        <f t="shared" si="2"/>
        <v>41202</v>
      </c>
      <c r="D7027" s="3" t="str">
        <f t="shared" si="3"/>
        <v>17</v>
      </c>
      <c r="E7027" s="13">
        <v>14.0</v>
      </c>
      <c r="F7027" s="14">
        <f>'Costo de tareas'!$B$15</f>
        <v>0.1964027778</v>
      </c>
      <c r="G7027" s="15">
        <f>'Producción diaria'!$T$3*$L$2*$M$2*$N$2*E7027*1000/'Costo de tareas'!$B$14</f>
        <v>21.04986709</v>
      </c>
      <c r="H7027" s="16">
        <f>IF(G7027 &gt; 'Costo de tareas'!$B$13, 'Costo de tareas'!$B$13, IF(G7027 &lt; 'Costo de tareas'!$B$13*0.2, 0, 'Costo de tareas'!$B$13- G7027))</f>
        <v>18.23068846</v>
      </c>
      <c r="I7027" s="17">
        <f>IF(H7027=0,'Costo de tareas'!$B$13,'Costo de tareas'!$B$13-H7027)</f>
        <v>21.04986709</v>
      </c>
      <c r="J7027" s="2"/>
      <c r="K7027" s="2"/>
      <c r="P7027" s="2"/>
    </row>
    <row r="7028">
      <c r="A7028" s="3" t="s">
        <v>9107</v>
      </c>
      <c r="B7028" s="11" t="str">
        <f t="shared" si="1"/>
        <v>20121020</v>
      </c>
      <c r="C7028" s="12">
        <f t="shared" si="2"/>
        <v>41202</v>
      </c>
      <c r="D7028" s="3" t="str">
        <f t="shared" si="3"/>
        <v>18</v>
      </c>
      <c r="E7028" s="13">
        <v>0.0</v>
      </c>
      <c r="F7028" s="14">
        <f>'Costo de tareas'!$B$15</f>
        <v>0.1964027778</v>
      </c>
      <c r="G7028" s="15">
        <f>'Producción diaria'!$T$3*$L$2*$M$2*$N$2*E7028*1000/'Costo de tareas'!$B$14</f>
        <v>0</v>
      </c>
      <c r="H7028" s="16">
        <f>IF(G7028 &gt; 'Costo de tareas'!$B$13, 'Costo de tareas'!$B$13, IF(G7028 &lt; 'Costo de tareas'!$B$13*0.2, 0, 'Costo de tareas'!$B$13- G7028))</f>
        <v>0</v>
      </c>
      <c r="I7028" s="17">
        <f>IF(H7028=0,'Costo de tareas'!$B$13,'Costo de tareas'!$B$13-H7028)</f>
        <v>39.28055556</v>
      </c>
      <c r="J7028" s="2"/>
      <c r="K7028" s="2"/>
      <c r="P7028" s="2"/>
    </row>
    <row r="7029">
      <c r="A7029" s="3" t="s">
        <v>9108</v>
      </c>
      <c r="B7029" s="11" t="str">
        <f t="shared" si="1"/>
        <v>20121020</v>
      </c>
      <c r="C7029" s="12">
        <f t="shared" si="2"/>
        <v>41202</v>
      </c>
      <c r="D7029" s="3" t="str">
        <f t="shared" si="3"/>
        <v>19</v>
      </c>
      <c r="E7029" s="13">
        <v>0.0</v>
      </c>
      <c r="F7029" s="14">
        <f>'Costo de tareas'!$B$15</f>
        <v>0.1964027778</v>
      </c>
      <c r="G7029" s="15">
        <f>'Producción diaria'!$T$3*$L$2*$M$2*$N$2*E7029*1000/'Costo de tareas'!$B$14</f>
        <v>0</v>
      </c>
      <c r="H7029" s="16">
        <f>IF(G7029 &gt; 'Costo de tareas'!$B$13, 'Costo de tareas'!$B$13, IF(G7029 &lt; 'Costo de tareas'!$B$13*0.2, 0, 'Costo de tareas'!$B$13- G7029))</f>
        <v>0</v>
      </c>
      <c r="I7029" s="17">
        <f>IF(H7029=0,'Costo de tareas'!$B$13,'Costo de tareas'!$B$13-H7029)</f>
        <v>39.28055556</v>
      </c>
      <c r="J7029" s="2"/>
      <c r="K7029" s="2"/>
      <c r="P7029" s="2"/>
    </row>
    <row r="7030">
      <c r="A7030" s="3" t="s">
        <v>9109</v>
      </c>
      <c r="B7030" s="11" t="str">
        <f t="shared" si="1"/>
        <v>20121020</v>
      </c>
      <c r="C7030" s="12">
        <f t="shared" si="2"/>
        <v>41202</v>
      </c>
      <c r="D7030" s="3" t="str">
        <f t="shared" si="3"/>
        <v>20</v>
      </c>
      <c r="E7030" s="13">
        <v>0.0</v>
      </c>
      <c r="F7030" s="14">
        <f>'Costo de tareas'!$B$15</f>
        <v>0.1964027778</v>
      </c>
      <c r="G7030" s="15">
        <f>'Producción diaria'!$T$3*$L$2*$M$2*$N$2*E7030*1000/'Costo de tareas'!$B$14</f>
        <v>0</v>
      </c>
      <c r="H7030" s="16">
        <f>IF(G7030 &gt; 'Costo de tareas'!$B$13, 'Costo de tareas'!$B$13, IF(G7030 &lt; 'Costo de tareas'!$B$13*0.2, 0, 'Costo de tareas'!$B$13- G7030))</f>
        <v>0</v>
      </c>
      <c r="I7030" s="17">
        <f>IF(H7030=0,'Costo de tareas'!$B$13,'Costo de tareas'!$B$13-H7030)</f>
        <v>39.28055556</v>
      </c>
      <c r="J7030" s="2"/>
      <c r="K7030" s="2"/>
      <c r="P7030" s="2"/>
    </row>
    <row r="7031">
      <c r="A7031" s="3" t="s">
        <v>9110</v>
      </c>
      <c r="B7031" s="11" t="str">
        <f t="shared" si="1"/>
        <v>20121020</v>
      </c>
      <c r="C7031" s="12">
        <f t="shared" si="2"/>
        <v>41202</v>
      </c>
      <c r="D7031" s="3" t="str">
        <f t="shared" si="3"/>
        <v>21</v>
      </c>
      <c r="E7031" s="13">
        <v>0.0</v>
      </c>
      <c r="F7031" s="14">
        <f>'Costo de tareas'!$B$15</f>
        <v>0.1964027778</v>
      </c>
      <c r="G7031" s="15">
        <f>'Producción diaria'!$T$3*$L$2*$M$2*$N$2*E7031*1000/'Costo de tareas'!$B$14</f>
        <v>0</v>
      </c>
      <c r="H7031" s="16">
        <f>IF(G7031 &gt; 'Costo de tareas'!$B$13, 'Costo de tareas'!$B$13, IF(G7031 &lt; 'Costo de tareas'!$B$13*0.2, 0, 'Costo de tareas'!$B$13- G7031))</f>
        <v>0</v>
      </c>
      <c r="I7031" s="17">
        <f>IF(H7031=0,'Costo de tareas'!$B$13,'Costo de tareas'!$B$13-H7031)</f>
        <v>39.28055556</v>
      </c>
      <c r="J7031" s="2"/>
      <c r="K7031" s="2"/>
      <c r="P7031" s="2"/>
    </row>
    <row r="7032">
      <c r="A7032" s="3" t="s">
        <v>9111</v>
      </c>
      <c r="B7032" s="11" t="str">
        <f t="shared" si="1"/>
        <v>20121020</v>
      </c>
      <c r="C7032" s="12">
        <f t="shared" si="2"/>
        <v>41202</v>
      </c>
      <c r="D7032" s="3" t="str">
        <f t="shared" si="3"/>
        <v>22</v>
      </c>
      <c r="E7032" s="13">
        <v>0.0</v>
      </c>
      <c r="F7032" s="14">
        <f>'Costo de tareas'!$B$15</f>
        <v>0.1964027778</v>
      </c>
      <c r="G7032" s="15">
        <f>'Producción diaria'!$T$3*$L$2*$M$2*$N$2*E7032*1000/'Costo de tareas'!$B$14</f>
        <v>0</v>
      </c>
      <c r="H7032" s="16">
        <f>IF(G7032 &gt; 'Costo de tareas'!$B$13, 'Costo de tareas'!$B$13, IF(G7032 &lt; 'Costo de tareas'!$B$13*0.2, 0, 'Costo de tareas'!$B$13- G7032))</f>
        <v>0</v>
      </c>
      <c r="I7032" s="17">
        <f>IF(H7032=0,'Costo de tareas'!$B$13,'Costo de tareas'!$B$13-H7032)</f>
        <v>39.28055556</v>
      </c>
      <c r="J7032" s="2"/>
      <c r="K7032" s="2"/>
      <c r="P7032" s="2"/>
    </row>
    <row r="7033">
      <c r="A7033" s="3" t="s">
        <v>9112</v>
      </c>
      <c r="B7033" s="11" t="str">
        <f t="shared" si="1"/>
        <v>20121020</v>
      </c>
      <c r="C7033" s="12">
        <f t="shared" si="2"/>
        <v>41202</v>
      </c>
      <c r="D7033" s="3" t="str">
        <f t="shared" si="3"/>
        <v>23</v>
      </c>
      <c r="E7033" s="13">
        <v>0.0</v>
      </c>
      <c r="F7033" s="14">
        <f>'Costo de tareas'!$B$15</f>
        <v>0.1964027778</v>
      </c>
      <c r="G7033" s="15">
        <f>'Producción diaria'!$T$3*$L$2*$M$2*$N$2*E7033*1000/'Costo de tareas'!$B$14</f>
        <v>0</v>
      </c>
      <c r="H7033" s="16">
        <f>IF(G7033 &gt; 'Costo de tareas'!$B$13, 'Costo de tareas'!$B$13, IF(G7033 &lt; 'Costo de tareas'!$B$13*0.2, 0, 'Costo de tareas'!$B$13- G7033))</f>
        <v>0</v>
      </c>
      <c r="I7033" s="17">
        <f>IF(H7033=0,'Costo de tareas'!$B$13,'Costo de tareas'!$B$13-H7033)</f>
        <v>39.28055556</v>
      </c>
      <c r="J7033" s="2"/>
      <c r="K7033" s="2"/>
      <c r="P7033" s="2"/>
    </row>
    <row r="7034">
      <c r="A7034" s="3" t="s">
        <v>9113</v>
      </c>
      <c r="B7034" s="11" t="str">
        <f t="shared" si="1"/>
        <v>20121021</v>
      </c>
      <c r="C7034" s="12">
        <f t="shared" si="2"/>
        <v>41203</v>
      </c>
      <c r="D7034" s="3" t="str">
        <f t="shared" si="3"/>
        <v>00</v>
      </c>
      <c r="E7034" s="13">
        <v>0.0</v>
      </c>
      <c r="F7034" s="14">
        <f>'Costo de tareas'!$B$15</f>
        <v>0.1964027778</v>
      </c>
      <c r="G7034" s="15">
        <f>'Producción diaria'!$T$3*$L$2*$M$2*$N$2*E7034*1000/'Costo de tareas'!$B$14</f>
        <v>0</v>
      </c>
      <c r="H7034" s="16">
        <f>IF(G7034 &gt; 'Costo de tareas'!$B$13, 'Costo de tareas'!$B$13, IF(G7034 &lt; 'Costo de tareas'!$B$13*0.2, 0, 'Costo de tareas'!$B$13- G7034))</f>
        <v>0</v>
      </c>
      <c r="I7034" s="17">
        <f>IF(H7034=0,'Costo de tareas'!$B$13,'Costo de tareas'!$B$13-H7034)</f>
        <v>39.28055556</v>
      </c>
      <c r="J7034" s="2"/>
      <c r="K7034" s="2"/>
      <c r="P7034" s="2"/>
    </row>
    <row r="7035">
      <c r="A7035" s="3" t="s">
        <v>9114</v>
      </c>
      <c r="B7035" s="11" t="str">
        <f t="shared" si="1"/>
        <v>20121021</v>
      </c>
      <c r="C7035" s="12">
        <f t="shared" si="2"/>
        <v>41203</v>
      </c>
      <c r="D7035" s="3" t="str">
        <f t="shared" si="3"/>
        <v>01</v>
      </c>
      <c r="E7035" s="13">
        <v>0.0</v>
      </c>
      <c r="F7035" s="14">
        <f>'Costo de tareas'!$B$15</f>
        <v>0.1964027778</v>
      </c>
      <c r="G7035" s="15">
        <f>'Producción diaria'!$T$3*$L$2*$M$2*$N$2*E7035*1000/'Costo de tareas'!$B$14</f>
        <v>0</v>
      </c>
      <c r="H7035" s="16">
        <f>IF(G7035 &gt; 'Costo de tareas'!$B$13, 'Costo de tareas'!$B$13, IF(G7035 &lt; 'Costo de tareas'!$B$13*0.2, 0, 'Costo de tareas'!$B$13- G7035))</f>
        <v>0</v>
      </c>
      <c r="I7035" s="17">
        <f>IF(H7035=0,'Costo de tareas'!$B$13,'Costo de tareas'!$B$13-H7035)</f>
        <v>39.28055556</v>
      </c>
      <c r="J7035" s="2"/>
      <c r="K7035" s="2"/>
      <c r="P7035" s="2"/>
    </row>
    <row r="7036">
      <c r="A7036" s="3" t="s">
        <v>9115</v>
      </c>
      <c r="B7036" s="11" t="str">
        <f t="shared" si="1"/>
        <v>20121021</v>
      </c>
      <c r="C7036" s="12">
        <f t="shared" si="2"/>
        <v>41203</v>
      </c>
      <c r="D7036" s="3" t="str">
        <f t="shared" si="3"/>
        <v>02</v>
      </c>
      <c r="E7036" s="13">
        <v>0.0</v>
      </c>
      <c r="F7036" s="14">
        <f>'Costo de tareas'!$B$15</f>
        <v>0.1964027778</v>
      </c>
      <c r="G7036" s="15">
        <f>'Producción diaria'!$T$3*$L$2*$M$2*$N$2*E7036*1000/'Costo de tareas'!$B$14</f>
        <v>0</v>
      </c>
      <c r="H7036" s="16">
        <f>IF(G7036 &gt; 'Costo de tareas'!$B$13, 'Costo de tareas'!$B$13, IF(G7036 &lt; 'Costo de tareas'!$B$13*0.2, 0, 'Costo de tareas'!$B$13- G7036))</f>
        <v>0</v>
      </c>
      <c r="I7036" s="17">
        <f>IF(H7036=0,'Costo de tareas'!$B$13,'Costo de tareas'!$B$13-H7036)</f>
        <v>39.28055556</v>
      </c>
      <c r="J7036" s="2"/>
      <c r="K7036" s="2"/>
      <c r="P7036" s="2"/>
    </row>
    <row r="7037">
      <c r="A7037" s="3" t="s">
        <v>9116</v>
      </c>
      <c r="B7037" s="11" t="str">
        <f t="shared" si="1"/>
        <v>20121021</v>
      </c>
      <c r="C7037" s="12">
        <f t="shared" si="2"/>
        <v>41203</v>
      </c>
      <c r="D7037" s="3" t="str">
        <f t="shared" si="3"/>
        <v>03</v>
      </c>
      <c r="E7037" s="13">
        <v>0.0</v>
      </c>
      <c r="F7037" s="14">
        <f>'Costo de tareas'!$B$15</f>
        <v>0.1964027778</v>
      </c>
      <c r="G7037" s="15">
        <f>'Producción diaria'!$T$3*$L$2*$M$2*$N$2*E7037*1000/'Costo de tareas'!$B$14</f>
        <v>0</v>
      </c>
      <c r="H7037" s="16">
        <f>IF(G7037 &gt; 'Costo de tareas'!$B$13, 'Costo de tareas'!$B$13, IF(G7037 &lt; 'Costo de tareas'!$B$13*0.2, 0, 'Costo de tareas'!$B$13- G7037))</f>
        <v>0</v>
      </c>
      <c r="I7037" s="17">
        <f>IF(H7037=0,'Costo de tareas'!$B$13,'Costo de tareas'!$B$13-H7037)</f>
        <v>39.28055556</v>
      </c>
      <c r="J7037" s="2"/>
      <c r="K7037" s="2"/>
      <c r="P7037" s="2"/>
    </row>
    <row r="7038">
      <c r="A7038" s="3" t="s">
        <v>9117</v>
      </c>
      <c r="B7038" s="11" t="str">
        <f t="shared" si="1"/>
        <v>20121021</v>
      </c>
      <c r="C7038" s="12">
        <f t="shared" si="2"/>
        <v>41203</v>
      </c>
      <c r="D7038" s="3" t="str">
        <f t="shared" si="3"/>
        <v>04</v>
      </c>
      <c r="E7038" s="13">
        <v>0.0</v>
      </c>
      <c r="F7038" s="14">
        <f>'Costo de tareas'!$B$15</f>
        <v>0.1964027778</v>
      </c>
      <c r="G7038" s="15">
        <f>'Producción diaria'!$T$3*$L$2*$M$2*$N$2*E7038*1000/'Costo de tareas'!$B$14</f>
        <v>0</v>
      </c>
      <c r="H7038" s="16">
        <f>IF(G7038 &gt; 'Costo de tareas'!$B$13, 'Costo de tareas'!$B$13, IF(G7038 &lt; 'Costo de tareas'!$B$13*0.2, 0, 'Costo de tareas'!$B$13- G7038))</f>
        <v>0</v>
      </c>
      <c r="I7038" s="17">
        <f>IF(H7038=0,'Costo de tareas'!$B$13,'Costo de tareas'!$B$13-H7038)</f>
        <v>39.28055556</v>
      </c>
      <c r="J7038" s="2"/>
      <c r="K7038" s="2"/>
      <c r="P7038" s="2"/>
    </row>
    <row r="7039">
      <c r="A7039" s="3" t="s">
        <v>9118</v>
      </c>
      <c r="B7039" s="11" t="str">
        <f t="shared" si="1"/>
        <v>20121021</v>
      </c>
      <c r="C7039" s="12">
        <f t="shared" si="2"/>
        <v>41203</v>
      </c>
      <c r="D7039" s="3" t="str">
        <f t="shared" si="3"/>
        <v>05</v>
      </c>
      <c r="E7039" s="13">
        <v>0.0</v>
      </c>
      <c r="F7039" s="14">
        <f>'Costo de tareas'!$B$15</f>
        <v>0.1964027778</v>
      </c>
      <c r="G7039" s="15">
        <f>'Producción diaria'!$T$3*$L$2*$M$2*$N$2*E7039*1000/'Costo de tareas'!$B$14</f>
        <v>0</v>
      </c>
      <c r="H7039" s="16">
        <f>IF(G7039 &gt; 'Costo de tareas'!$B$13, 'Costo de tareas'!$B$13, IF(G7039 &lt; 'Costo de tareas'!$B$13*0.2, 0, 'Costo de tareas'!$B$13- G7039))</f>
        <v>0</v>
      </c>
      <c r="I7039" s="17">
        <f>IF(H7039=0,'Costo de tareas'!$B$13,'Costo de tareas'!$B$13-H7039)</f>
        <v>39.28055556</v>
      </c>
      <c r="J7039" s="2"/>
      <c r="K7039" s="2"/>
      <c r="P7039" s="2"/>
    </row>
    <row r="7040">
      <c r="A7040" s="3" t="s">
        <v>9119</v>
      </c>
      <c r="B7040" s="11" t="str">
        <f t="shared" si="1"/>
        <v>20121021</v>
      </c>
      <c r="C7040" s="12">
        <f t="shared" si="2"/>
        <v>41203</v>
      </c>
      <c r="D7040" s="3" t="str">
        <f t="shared" si="3"/>
        <v>06</v>
      </c>
      <c r="E7040" s="13">
        <v>0.0</v>
      </c>
      <c r="F7040" s="14">
        <f>'Costo de tareas'!$B$15</f>
        <v>0.1964027778</v>
      </c>
      <c r="G7040" s="15">
        <f>'Producción diaria'!$T$3*$L$2*$M$2*$N$2*E7040*1000/'Costo de tareas'!$B$14</f>
        <v>0</v>
      </c>
      <c r="H7040" s="16">
        <f>IF(G7040 &gt; 'Costo de tareas'!$B$13, 'Costo de tareas'!$B$13, IF(G7040 &lt; 'Costo de tareas'!$B$13*0.2, 0, 'Costo de tareas'!$B$13- G7040))</f>
        <v>0</v>
      </c>
      <c r="I7040" s="17">
        <f>IF(H7040=0,'Costo de tareas'!$B$13,'Costo de tareas'!$B$13-H7040)</f>
        <v>39.28055556</v>
      </c>
      <c r="J7040" s="2"/>
      <c r="K7040" s="2"/>
      <c r="P7040" s="2"/>
    </row>
    <row r="7041">
      <c r="A7041" s="3" t="s">
        <v>9121</v>
      </c>
      <c r="B7041" s="11" t="str">
        <f t="shared" si="1"/>
        <v>20121021</v>
      </c>
      <c r="C7041" s="12">
        <f t="shared" si="2"/>
        <v>41203</v>
      </c>
      <c r="D7041" s="3" t="str">
        <f t="shared" si="3"/>
        <v>07</v>
      </c>
      <c r="E7041" s="13">
        <v>65.0</v>
      </c>
      <c r="F7041" s="14">
        <f>'Costo de tareas'!$B$15</f>
        <v>0.1964027778</v>
      </c>
      <c r="G7041" s="15">
        <f>'Producción diaria'!$T$3*$L$2*$M$2*$N$2*E7041*1000/'Costo de tareas'!$B$14</f>
        <v>97.73152578</v>
      </c>
      <c r="H7041" s="16">
        <f>IF(G7041 &gt; 'Costo de tareas'!$B$13, 'Costo de tareas'!$B$13, IF(G7041 &lt; 'Costo de tareas'!$B$13*0.2, 0, 'Costo de tareas'!$B$13- G7041))</f>
        <v>39.28055556</v>
      </c>
      <c r="I7041" s="17">
        <f>IF(H7041=0,'Costo de tareas'!$B$13,'Costo de tareas'!$B$13-H7041)</f>
        <v>0</v>
      </c>
      <c r="J7041" s="2"/>
      <c r="K7041" s="2"/>
      <c r="P7041" s="2"/>
    </row>
    <row r="7042">
      <c r="A7042" s="3" t="s">
        <v>9122</v>
      </c>
      <c r="B7042" s="11" t="str">
        <f t="shared" si="1"/>
        <v>20121021</v>
      </c>
      <c r="C7042" s="12">
        <f t="shared" si="2"/>
        <v>41203</v>
      </c>
      <c r="D7042" s="3" t="str">
        <f t="shared" si="3"/>
        <v>08</v>
      </c>
      <c r="E7042" s="13">
        <v>27.0</v>
      </c>
      <c r="F7042" s="14">
        <f>'Costo de tareas'!$B$15</f>
        <v>0.1964027778</v>
      </c>
      <c r="G7042" s="15">
        <f>'Producción diaria'!$T$3*$L$2*$M$2*$N$2*E7042*1000/'Costo de tareas'!$B$14</f>
        <v>40.59617225</v>
      </c>
      <c r="H7042" s="16">
        <f>IF(G7042 &gt; 'Costo de tareas'!$B$13, 'Costo de tareas'!$B$13, IF(G7042 &lt; 'Costo de tareas'!$B$13*0.2, 0, 'Costo de tareas'!$B$13- G7042))</f>
        <v>39.28055556</v>
      </c>
      <c r="I7042" s="17">
        <f>IF(H7042=0,'Costo de tareas'!$B$13,'Costo de tareas'!$B$13-H7042)</f>
        <v>0</v>
      </c>
      <c r="J7042" s="2"/>
      <c r="K7042" s="2"/>
      <c r="P7042" s="2"/>
    </row>
    <row r="7043">
      <c r="A7043" s="3" t="s">
        <v>9123</v>
      </c>
      <c r="B7043" s="11" t="str">
        <f t="shared" si="1"/>
        <v>20121021</v>
      </c>
      <c r="C7043" s="12">
        <f t="shared" si="2"/>
        <v>41203</v>
      </c>
      <c r="D7043" s="3" t="str">
        <f t="shared" si="3"/>
        <v>09</v>
      </c>
      <c r="E7043" s="13">
        <v>449.0</v>
      </c>
      <c r="F7043" s="14">
        <f>'Costo de tareas'!$B$15</f>
        <v>0.1964027778</v>
      </c>
      <c r="G7043" s="15">
        <f>'Producción diaria'!$T$3*$L$2*$M$2*$N$2*E7043*1000/'Costo de tareas'!$B$14</f>
        <v>675.0993089</v>
      </c>
      <c r="H7043" s="16">
        <f>IF(G7043 &gt; 'Costo de tareas'!$B$13, 'Costo de tareas'!$B$13, IF(G7043 &lt; 'Costo de tareas'!$B$13*0.2, 0, 'Costo de tareas'!$B$13- G7043))</f>
        <v>39.28055556</v>
      </c>
      <c r="I7043" s="17">
        <f>IF(H7043=0,'Costo de tareas'!$B$13,'Costo de tareas'!$B$13-H7043)</f>
        <v>0</v>
      </c>
      <c r="J7043" s="2"/>
      <c r="K7043" s="2"/>
      <c r="P7043" s="2"/>
    </row>
    <row r="7044">
      <c r="A7044" s="3" t="s">
        <v>9124</v>
      </c>
      <c r="B7044" s="11" t="str">
        <f t="shared" si="1"/>
        <v>20121021</v>
      </c>
      <c r="C7044" s="12">
        <f t="shared" si="2"/>
        <v>41203</v>
      </c>
      <c r="D7044" s="3" t="str">
        <f t="shared" si="3"/>
        <v>10</v>
      </c>
      <c r="E7044" s="13">
        <v>575.0</v>
      </c>
      <c r="F7044" s="14">
        <f>'Costo de tareas'!$B$15</f>
        <v>0.1964027778</v>
      </c>
      <c r="G7044" s="15">
        <f>'Producción diaria'!$T$3*$L$2*$M$2*$N$2*E7044*1000/'Costo de tareas'!$B$14</f>
        <v>864.5481127</v>
      </c>
      <c r="H7044" s="16">
        <f>IF(G7044 &gt; 'Costo de tareas'!$B$13, 'Costo de tareas'!$B$13, IF(G7044 &lt; 'Costo de tareas'!$B$13*0.2, 0, 'Costo de tareas'!$B$13- G7044))</f>
        <v>39.28055556</v>
      </c>
      <c r="I7044" s="17">
        <f>IF(H7044=0,'Costo de tareas'!$B$13,'Costo de tareas'!$B$13-H7044)</f>
        <v>0</v>
      </c>
      <c r="J7044" s="2"/>
      <c r="K7044" s="2"/>
      <c r="P7044" s="2"/>
    </row>
    <row r="7045">
      <c r="A7045" s="3" t="s">
        <v>9125</v>
      </c>
      <c r="B7045" s="11" t="str">
        <f t="shared" si="1"/>
        <v>20121021</v>
      </c>
      <c r="C7045" s="12">
        <f t="shared" si="2"/>
        <v>41203</v>
      </c>
      <c r="D7045" s="3" t="str">
        <f t="shared" si="3"/>
        <v>11</v>
      </c>
      <c r="E7045" s="13">
        <v>644.0</v>
      </c>
      <c r="F7045" s="14">
        <f>'Costo de tareas'!$B$15</f>
        <v>0.1964027778</v>
      </c>
      <c r="G7045" s="15">
        <f>'Producción diaria'!$T$3*$L$2*$M$2*$N$2*E7045*1000/'Costo de tareas'!$B$14</f>
        <v>968.2938862</v>
      </c>
      <c r="H7045" s="16">
        <f>IF(G7045 &gt; 'Costo de tareas'!$B$13, 'Costo de tareas'!$B$13, IF(G7045 &lt; 'Costo de tareas'!$B$13*0.2, 0, 'Costo de tareas'!$B$13- G7045))</f>
        <v>39.28055556</v>
      </c>
      <c r="I7045" s="17">
        <f>IF(H7045=0,'Costo de tareas'!$B$13,'Costo de tareas'!$B$13-H7045)</f>
        <v>0</v>
      </c>
      <c r="J7045" s="2"/>
      <c r="K7045" s="2"/>
      <c r="P7045" s="2"/>
    </row>
    <row r="7046">
      <c r="A7046" s="3" t="s">
        <v>9126</v>
      </c>
      <c r="B7046" s="11" t="str">
        <f t="shared" si="1"/>
        <v>20121021</v>
      </c>
      <c r="C7046" s="12">
        <f t="shared" si="2"/>
        <v>41203</v>
      </c>
      <c r="D7046" s="3" t="str">
        <f t="shared" si="3"/>
        <v>12</v>
      </c>
      <c r="E7046" s="13">
        <v>665.0</v>
      </c>
      <c r="F7046" s="14">
        <f>'Costo de tareas'!$B$15</f>
        <v>0.1964027778</v>
      </c>
      <c r="G7046" s="15">
        <f>'Producción diaria'!$T$3*$L$2*$M$2*$N$2*E7046*1000/'Costo de tareas'!$B$14</f>
        <v>999.8686869</v>
      </c>
      <c r="H7046" s="16">
        <f>IF(G7046 &gt; 'Costo de tareas'!$B$13, 'Costo de tareas'!$B$13, IF(G7046 &lt; 'Costo de tareas'!$B$13*0.2, 0, 'Costo de tareas'!$B$13- G7046))</f>
        <v>39.28055556</v>
      </c>
      <c r="I7046" s="17">
        <f>IF(H7046=0,'Costo de tareas'!$B$13,'Costo de tareas'!$B$13-H7046)</f>
        <v>0</v>
      </c>
      <c r="J7046" s="2"/>
      <c r="K7046" s="2"/>
      <c r="P7046" s="2"/>
    </row>
    <row r="7047">
      <c r="A7047" s="3" t="s">
        <v>9127</v>
      </c>
      <c r="B7047" s="11" t="str">
        <f t="shared" si="1"/>
        <v>20121021</v>
      </c>
      <c r="C7047" s="12">
        <f t="shared" si="2"/>
        <v>41203</v>
      </c>
      <c r="D7047" s="3" t="str">
        <f t="shared" si="3"/>
        <v>13</v>
      </c>
      <c r="E7047" s="13">
        <v>626.0</v>
      </c>
      <c r="F7047" s="14">
        <f>'Costo de tareas'!$B$15</f>
        <v>0.1964027778</v>
      </c>
      <c r="G7047" s="15">
        <f>'Producción diaria'!$T$3*$L$2*$M$2*$N$2*E7047*1000/'Costo de tareas'!$B$14</f>
        <v>941.2297714</v>
      </c>
      <c r="H7047" s="16">
        <f>IF(G7047 &gt; 'Costo de tareas'!$B$13, 'Costo de tareas'!$B$13, IF(G7047 &lt; 'Costo de tareas'!$B$13*0.2, 0, 'Costo de tareas'!$B$13- G7047))</f>
        <v>39.28055556</v>
      </c>
      <c r="I7047" s="17">
        <f>IF(H7047=0,'Costo de tareas'!$B$13,'Costo de tareas'!$B$13-H7047)</f>
        <v>0</v>
      </c>
      <c r="J7047" s="2"/>
      <c r="K7047" s="2"/>
      <c r="P7047" s="2"/>
    </row>
    <row r="7048">
      <c r="A7048" s="3" t="s">
        <v>9128</v>
      </c>
      <c r="B7048" s="11" t="str">
        <f t="shared" si="1"/>
        <v>20121021</v>
      </c>
      <c r="C7048" s="12">
        <f t="shared" si="2"/>
        <v>41203</v>
      </c>
      <c r="D7048" s="3" t="str">
        <f t="shared" si="3"/>
        <v>14</v>
      </c>
      <c r="E7048" s="13">
        <v>523.0</v>
      </c>
      <c r="F7048" s="14">
        <f>'Costo de tareas'!$B$15</f>
        <v>0.1964027778</v>
      </c>
      <c r="G7048" s="15">
        <f>'Producción diaria'!$T$3*$L$2*$M$2*$N$2*E7048*1000/'Costo de tareas'!$B$14</f>
        <v>786.3628921</v>
      </c>
      <c r="H7048" s="16">
        <f>IF(G7048 &gt; 'Costo de tareas'!$B$13, 'Costo de tareas'!$B$13, IF(G7048 &lt; 'Costo de tareas'!$B$13*0.2, 0, 'Costo de tareas'!$B$13- G7048))</f>
        <v>39.28055556</v>
      </c>
      <c r="I7048" s="17">
        <f>IF(H7048=0,'Costo de tareas'!$B$13,'Costo de tareas'!$B$13-H7048)</f>
        <v>0</v>
      </c>
      <c r="J7048" s="2"/>
      <c r="K7048" s="2"/>
      <c r="P7048" s="2"/>
    </row>
    <row r="7049">
      <c r="A7049" s="3" t="s">
        <v>9129</v>
      </c>
      <c r="B7049" s="11" t="str">
        <f t="shared" si="1"/>
        <v>20121021</v>
      </c>
      <c r="C7049" s="12">
        <f t="shared" si="2"/>
        <v>41203</v>
      </c>
      <c r="D7049" s="3" t="str">
        <f t="shared" si="3"/>
        <v>15</v>
      </c>
      <c r="E7049" s="13">
        <v>372.0</v>
      </c>
      <c r="F7049" s="14">
        <f>'Costo de tareas'!$B$15</f>
        <v>0.1964027778</v>
      </c>
      <c r="G7049" s="15">
        <f>'Producción diaria'!$T$3*$L$2*$M$2*$N$2*E7049*1000/'Costo de tareas'!$B$14</f>
        <v>559.3250399</v>
      </c>
      <c r="H7049" s="16">
        <f>IF(G7049 &gt; 'Costo de tareas'!$B$13, 'Costo de tareas'!$B$13, IF(G7049 &lt; 'Costo de tareas'!$B$13*0.2, 0, 'Costo de tareas'!$B$13- G7049))</f>
        <v>39.28055556</v>
      </c>
      <c r="I7049" s="17">
        <f>IF(H7049=0,'Costo de tareas'!$B$13,'Costo de tareas'!$B$13-H7049)</f>
        <v>0</v>
      </c>
      <c r="J7049" s="2"/>
      <c r="K7049" s="2"/>
      <c r="P7049" s="2"/>
    </row>
    <row r="7050">
      <c r="A7050" s="3" t="s">
        <v>9130</v>
      </c>
      <c r="B7050" s="11" t="str">
        <f t="shared" si="1"/>
        <v>20121021</v>
      </c>
      <c r="C7050" s="12">
        <f t="shared" si="2"/>
        <v>41203</v>
      </c>
      <c r="D7050" s="3" t="str">
        <f t="shared" si="3"/>
        <v>16</v>
      </c>
      <c r="E7050" s="13">
        <v>158.0</v>
      </c>
      <c r="F7050" s="14">
        <f>'Costo de tareas'!$B$15</f>
        <v>0.1964027778</v>
      </c>
      <c r="G7050" s="15">
        <f>'Producción diaria'!$T$3*$L$2*$M$2*$N$2*E7050*1000/'Costo de tareas'!$B$14</f>
        <v>237.5627858</v>
      </c>
      <c r="H7050" s="16">
        <f>IF(G7050 &gt; 'Costo de tareas'!$B$13, 'Costo de tareas'!$B$13, IF(G7050 &lt; 'Costo de tareas'!$B$13*0.2, 0, 'Costo de tareas'!$B$13- G7050))</f>
        <v>39.28055556</v>
      </c>
      <c r="I7050" s="17">
        <f>IF(H7050=0,'Costo de tareas'!$B$13,'Costo de tareas'!$B$13-H7050)</f>
        <v>0</v>
      </c>
      <c r="J7050" s="2"/>
      <c r="K7050" s="2"/>
      <c r="P7050" s="2"/>
    </row>
    <row r="7051">
      <c r="A7051" s="3" t="s">
        <v>9131</v>
      </c>
      <c r="B7051" s="11" t="str">
        <f t="shared" si="1"/>
        <v>20121021</v>
      </c>
      <c r="C7051" s="12">
        <f t="shared" si="2"/>
        <v>41203</v>
      </c>
      <c r="D7051" s="3" t="str">
        <f t="shared" si="3"/>
        <v>17</v>
      </c>
      <c r="E7051" s="13">
        <v>22.0</v>
      </c>
      <c r="F7051" s="14">
        <f>'Costo de tareas'!$B$15</f>
        <v>0.1964027778</v>
      </c>
      <c r="G7051" s="15">
        <f>'Producción diaria'!$T$3*$L$2*$M$2*$N$2*E7051*1000/'Costo de tareas'!$B$14</f>
        <v>33.07836257</v>
      </c>
      <c r="H7051" s="16">
        <f>IF(G7051 &gt; 'Costo de tareas'!$B$13, 'Costo de tareas'!$B$13, IF(G7051 &lt; 'Costo de tareas'!$B$13*0.2, 0, 'Costo de tareas'!$B$13- G7051))</f>
        <v>6.202192982</v>
      </c>
      <c r="I7051" s="17">
        <f>IF(H7051=0,'Costo de tareas'!$B$13,'Costo de tareas'!$B$13-H7051)</f>
        <v>33.07836257</v>
      </c>
      <c r="J7051" s="2"/>
      <c r="K7051" s="2"/>
      <c r="P7051" s="2"/>
    </row>
    <row r="7052">
      <c r="A7052" s="3" t="s">
        <v>9132</v>
      </c>
      <c r="B7052" s="11" t="str">
        <f t="shared" si="1"/>
        <v>20121021</v>
      </c>
      <c r="C7052" s="12">
        <f t="shared" si="2"/>
        <v>41203</v>
      </c>
      <c r="D7052" s="3" t="str">
        <f t="shared" si="3"/>
        <v>18</v>
      </c>
      <c r="E7052" s="13">
        <v>0.0</v>
      </c>
      <c r="F7052" s="14">
        <f>'Costo de tareas'!$B$15</f>
        <v>0.1964027778</v>
      </c>
      <c r="G7052" s="15">
        <f>'Producción diaria'!$T$3*$L$2*$M$2*$N$2*E7052*1000/'Costo de tareas'!$B$14</f>
        <v>0</v>
      </c>
      <c r="H7052" s="16">
        <f>IF(G7052 &gt; 'Costo de tareas'!$B$13, 'Costo de tareas'!$B$13, IF(G7052 &lt; 'Costo de tareas'!$B$13*0.2, 0, 'Costo de tareas'!$B$13- G7052))</f>
        <v>0</v>
      </c>
      <c r="I7052" s="17">
        <f>IF(H7052=0,'Costo de tareas'!$B$13,'Costo de tareas'!$B$13-H7052)</f>
        <v>39.28055556</v>
      </c>
      <c r="J7052" s="2"/>
      <c r="K7052" s="2"/>
      <c r="P7052" s="2"/>
    </row>
    <row r="7053">
      <c r="A7053" s="3" t="s">
        <v>9133</v>
      </c>
      <c r="B7053" s="11" t="str">
        <f t="shared" si="1"/>
        <v>20121021</v>
      </c>
      <c r="C7053" s="12">
        <f t="shared" si="2"/>
        <v>41203</v>
      </c>
      <c r="D7053" s="3" t="str">
        <f t="shared" si="3"/>
        <v>19</v>
      </c>
      <c r="E7053" s="13">
        <v>0.0</v>
      </c>
      <c r="F7053" s="14">
        <f>'Costo de tareas'!$B$15</f>
        <v>0.1964027778</v>
      </c>
      <c r="G7053" s="15">
        <f>'Producción diaria'!$T$3*$L$2*$M$2*$N$2*E7053*1000/'Costo de tareas'!$B$14</f>
        <v>0</v>
      </c>
      <c r="H7053" s="16">
        <f>IF(G7053 &gt; 'Costo de tareas'!$B$13, 'Costo de tareas'!$B$13, IF(G7053 &lt; 'Costo de tareas'!$B$13*0.2, 0, 'Costo de tareas'!$B$13- G7053))</f>
        <v>0</v>
      </c>
      <c r="I7053" s="17">
        <f>IF(H7053=0,'Costo de tareas'!$B$13,'Costo de tareas'!$B$13-H7053)</f>
        <v>39.28055556</v>
      </c>
      <c r="J7053" s="2"/>
      <c r="K7053" s="2"/>
      <c r="P7053" s="2"/>
    </row>
    <row r="7054">
      <c r="A7054" s="3" t="s">
        <v>9134</v>
      </c>
      <c r="B7054" s="11" t="str">
        <f t="shared" si="1"/>
        <v>20121021</v>
      </c>
      <c r="C7054" s="12">
        <f t="shared" si="2"/>
        <v>41203</v>
      </c>
      <c r="D7054" s="3" t="str">
        <f t="shared" si="3"/>
        <v>20</v>
      </c>
      <c r="E7054" s="13">
        <v>0.0</v>
      </c>
      <c r="F7054" s="14">
        <f>'Costo de tareas'!$B$15</f>
        <v>0.1964027778</v>
      </c>
      <c r="G7054" s="15">
        <f>'Producción diaria'!$T$3*$L$2*$M$2*$N$2*E7054*1000/'Costo de tareas'!$B$14</f>
        <v>0</v>
      </c>
      <c r="H7054" s="16">
        <f>IF(G7054 &gt; 'Costo de tareas'!$B$13, 'Costo de tareas'!$B$13, IF(G7054 &lt; 'Costo de tareas'!$B$13*0.2, 0, 'Costo de tareas'!$B$13- G7054))</f>
        <v>0</v>
      </c>
      <c r="I7054" s="17">
        <f>IF(H7054=0,'Costo de tareas'!$B$13,'Costo de tareas'!$B$13-H7054)</f>
        <v>39.28055556</v>
      </c>
      <c r="J7054" s="2"/>
      <c r="K7054" s="2"/>
      <c r="P7054" s="2"/>
    </row>
    <row r="7055">
      <c r="A7055" s="3" t="s">
        <v>9135</v>
      </c>
      <c r="B7055" s="11" t="str">
        <f t="shared" si="1"/>
        <v>20121021</v>
      </c>
      <c r="C7055" s="12">
        <f t="shared" si="2"/>
        <v>41203</v>
      </c>
      <c r="D7055" s="3" t="str">
        <f t="shared" si="3"/>
        <v>21</v>
      </c>
      <c r="E7055" s="13">
        <v>0.0</v>
      </c>
      <c r="F7055" s="14">
        <f>'Costo de tareas'!$B$15</f>
        <v>0.1964027778</v>
      </c>
      <c r="G7055" s="15">
        <f>'Producción diaria'!$T$3*$L$2*$M$2*$N$2*E7055*1000/'Costo de tareas'!$B$14</f>
        <v>0</v>
      </c>
      <c r="H7055" s="16">
        <f>IF(G7055 &gt; 'Costo de tareas'!$B$13, 'Costo de tareas'!$B$13, IF(G7055 &lt; 'Costo de tareas'!$B$13*0.2, 0, 'Costo de tareas'!$B$13- G7055))</f>
        <v>0</v>
      </c>
      <c r="I7055" s="17">
        <f>IF(H7055=0,'Costo de tareas'!$B$13,'Costo de tareas'!$B$13-H7055)</f>
        <v>39.28055556</v>
      </c>
      <c r="J7055" s="2"/>
      <c r="K7055" s="2"/>
      <c r="P7055" s="2"/>
    </row>
    <row r="7056">
      <c r="A7056" s="3" t="s">
        <v>9136</v>
      </c>
      <c r="B7056" s="11" t="str">
        <f t="shared" si="1"/>
        <v>20121021</v>
      </c>
      <c r="C7056" s="12">
        <f t="shared" si="2"/>
        <v>41203</v>
      </c>
      <c r="D7056" s="3" t="str">
        <f t="shared" si="3"/>
        <v>22</v>
      </c>
      <c r="E7056" s="13">
        <v>0.0</v>
      </c>
      <c r="F7056" s="14">
        <f>'Costo de tareas'!$B$15</f>
        <v>0.1964027778</v>
      </c>
      <c r="G7056" s="15">
        <f>'Producción diaria'!$T$3*$L$2*$M$2*$N$2*E7056*1000/'Costo de tareas'!$B$14</f>
        <v>0</v>
      </c>
      <c r="H7056" s="16">
        <f>IF(G7056 &gt; 'Costo de tareas'!$B$13, 'Costo de tareas'!$B$13, IF(G7056 &lt; 'Costo de tareas'!$B$13*0.2, 0, 'Costo de tareas'!$B$13- G7056))</f>
        <v>0</v>
      </c>
      <c r="I7056" s="17">
        <f>IF(H7056=0,'Costo de tareas'!$B$13,'Costo de tareas'!$B$13-H7056)</f>
        <v>39.28055556</v>
      </c>
      <c r="J7056" s="2"/>
      <c r="K7056" s="2"/>
      <c r="P7056" s="2"/>
    </row>
    <row r="7057">
      <c r="A7057" s="3" t="s">
        <v>9137</v>
      </c>
      <c r="B7057" s="11" t="str">
        <f t="shared" si="1"/>
        <v>20121021</v>
      </c>
      <c r="C7057" s="12">
        <f t="shared" si="2"/>
        <v>41203</v>
      </c>
      <c r="D7057" s="3" t="str">
        <f t="shared" si="3"/>
        <v>23</v>
      </c>
      <c r="E7057" s="13">
        <v>0.0</v>
      </c>
      <c r="F7057" s="14">
        <f>'Costo de tareas'!$B$15</f>
        <v>0.1964027778</v>
      </c>
      <c r="G7057" s="15">
        <f>'Producción diaria'!$T$3*$L$2*$M$2*$N$2*E7057*1000/'Costo de tareas'!$B$14</f>
        <v>0</v>
      </c>
      <c r="H7057" s="16">
        <f>IF(G7057 &gt; 'Costo de tareas'!$B$13, 'Costo de tareas'!$B$13, IF(G7057 &lt; 'Costo de tareas'!$B$13*0.2, 0, 'Costo de tareas'!$B$13- G7057))</f>
        <v>0</v>
      </c>
      <c r="I7057" s="17">
        <f>IF(H7057=0,'Costo de tareas'!$B$13,'Costo de tareas'!$B$13-H7057)</f>
        <v>39.28055556</v>
      </c>
      <c r="J7057" s="2"/>
      <c r="K7057" s="2"/>
      <c r="P7057" s="2"/>
    </row>
    <row r="7058">
      <c r="A7058" s="3" t="s">
        <v>9138</v>
      </c>
      <c r="B7058" s="11" t="str">
        <f t="shared" si="1"/>
        <v>20121022</v>
      </c>
      <c r="C7058" s="12">
        <f t="shared" si="2"/>
        <v>41204</v>
      </c>
      <c r="D7058" s="3" t="str">
        <f t="shared" si="3"/>
        <v>00</v>
      </c>
      <c r="E7058" s="13">
        <v>0.0</v>
      </c>
      <c r="F7058" s="14">
        <f>'Costo de tareas'!$B$15</f>
        <v>0.1964027778</v>
      </c>
      <c r="G7058" s="15">
        <f>'Producción diaria'!$T$3*$L$2*$M$2*$N$2*E7058*1000/'Costo de tareas'!$B$14</f>
        <v>0</v>
      </c>
      <c r="H7058" s="16">
        <f>IF(G7058 &gt; 'Costo de tareas'!$B$13, 'Costo de tareas'!$B$13, IF(G7058 &lt; 'Costo de tareas'!$B$13*0.2, 0, 'Costo de tareas'!$B$13- G7058))</f>
        <v>0</v>
      </c>
      <c r="I7058" s="17">
        <f>IF(H7058=0,'Costo de tareas'!$B$13,'Costo de tareas'!$B$13-H7058)</f>
        <v>39.28055556</v>
      </c>
      <c r="J7058" s="2"/>
      <c r="K7058" s="2"/>
      <c r="P7058" s="2"/>
    </row>
    <row r="7059">
      <c r="A7059" s="3" t="s">
        <v>9139</v>
      </c>
      <c r="B7059" s="11" t="str">
        <f t="shared" si="1"/>
        <v>20121022</v>
      </c>
      <c r="C7059" s="12">
        <f t="shared" si="2"/>
        <v>41204</v>
      </c>
      <c r="D7059" s="3" t="str">
        <f t="shared" si="3"/>
        <v>01</v>
      </c>
      <c r="E7059" s="13">
        <v>0.0</v>
      </c>
      <c r="F7059" s="14">
        <f>'Costo de tareas'!$B$15</f>
        <v>0.1964027778</v>
      </c>
      <c r="G7059" s="15">
        <f>'Producción diaria'!$T$3*$L$2*$M$2*$N$2*E7059*1000/'Costo de tareas'!$B$14</f>
        <v>0</v>
      </c>
      <c r="H7059" s="16">
        <f>IF(G7059 &gt; 'Costo de tareas'!$B$13, 'Costo de tareas'!$B$13, IF(G7059 &lt; 'Costo de tareas'!$B$13*0.2, 0, 'Costo de tareas'!$B$13- G7059))</f>
        <v>0</v>
      </c>
      <c r="I7059" s="17">
        <f>IF(H7059=0,'Costo de tareas'!$B$13,'Costo de tareas'!$B$13-H7059)</f>
        <v>39.28055556</v>
      </c>
      <c r="J7059" s="2"/>
      <c r="K7059" s="2"/>
      <c r="P7059" s="2"/>
    </row>
    <row r="7060">
      <c r="A7060" s="3" t="s">
        <v>9140</v>
      </c>
      <c r="B7060" s="11" t="str">
        <f t="shared" si="1"/>
        <v>20121022</v>
      </c>
      <c r="C7060" s="12">
        <f t="shared" si="2"/>
        <v>41204</v>
      </c>
      <c r="D7060" s="3" t="str">
        <f t="shared" si="3"/>
        <v>02</v>
      </c>
      <c r="E7060" s="13">
        <v>0.0</v>
      </c>
      <c r="F7060" s="14">
        <f>'Costo de tareas'!$B$15</f>
        <v>0.1964027778</v>
      </c>
      <c r="G7060" s="15">
        <f>'Producción diaria'!$T$3*$L$2*$M$2*$N$2*E7060*1000/'Costo de tareas'!$B$14</f>
        <v>0</v>
      </c>
      <c r="H7060" s="16">
        <f>IF(G7060 &gt; 'Costo de tareas'!$B$13, 'Costo de tareas'!$B$13, IF(G7060 &lt; 'Costo de tareas'!$B$13*0.2, 0, 'Costo de tareas'!$B$13- G7060))</f>
        <v>0</v>
      </c>
      <c r="I7060" s="17">
        <f>IF(H7060=0,'Costo de tareas'!$B$13,'Costo de tareas'!$B$13-H7060)</f>
        <v>39.28055556</v>
      </c>
      <c r="J7060" s="2"/>
      <c r="K7060" s="2"/>
      <c r="P7060" s="2"/>
    </row>
    <row r="7061">
      <c r="A7061" s="3" t="s">
        <v>9142</v>
      </c>
      <c r="B7061" s="11" t="str">
        <f t="shared" si="1"/>
        <v>20121022</v>
      </c>
      <c r="C7061" s="12">
        <f t="shared" si="2"/>
        <v>41204</v>
      </c>
      <c r="D7061" s="3" t="str">
        <f t="shared" si="3"/>
        <v>03</v>
      </c>
      <c r="E7061" s="13">
        <v>0.0</v>
      </c>
      <c r="F7061" s="14">
        <f>'Costo de tareas'!$B$15</f>
        <v>0.1964027778</v>
      </c>
      <c r="G7061" s="15">
        <f>'Producción diaria'!$T$3*$L$2*$M$2*$N$2*E7061*1000/'Costo de tareas'!$B$14</f>
        <v>0</v>
      </c>
      <c r="H7061" s="16">
        <f>IF(G7061 &gt; 'Costo de tareas'!$B$13, 'Costo de tareas'!$B$13, IF(G7061 &lt; 'Costo de tareas'!$B$13*0.2, 0, 'Costo de tareas'!$B$13- G7061))</f>
        <v>0</v>
      </c>
      <c r="I7061" s="17">
        <f>IF(H7061=0,'Costo de tareas'!$B$13,'Costo de tareas'!$B$13-H7061)</f>
        <v>39.28055556</v>
      </c>
      <c r="J7061" s="2"/>
      <c r="K7061" s="2"/>
      <c r="P7061" s="2"/>
    </row>
    <row r="7062">
      <c r="A7062" s="3" t="s">
        <v>9144</v>
      </c>
      <c r="B7062" s="11" t="str">
        <f t="shared" si="1"/>
        <v>20121022</v>
      </c>
      <c r="C7062" s="12">
        <f t="shared" si="2"/>
        <v>41204</v>
      </c>
      <c r="D7062" s="3" t="str">
        <f t="shared" si="3"/>
        <v>04</v>
      </c>
      <c r="E7062" s="13">
        <v>0.0</v>
      </c>
      <c r="F7062" s="14">
        <f>'Costo de tareas'!$B$15</f>
        <v>0.1964027778</v>
      </c>
      <c r="G7062" s="15">
        <f>'Producción diaria'!$T$3*$L$2*$M$2*$N$2*E7062*1000/'Costo de tareas'!$B$14</f>
        <v>0</v>
      </c>
      <c r="H7062" s="16">
        <f>IF(G7062 &gt; 'Costo de tareas'!$B$13, 'Costo de tareas'!$B$13, IF(G7062 &lt; 'Costo de tareas'!$B$13*0.2, 0, 'Costo de tareas'!$B$13- G7062))</f>
        <v>0</v>
      </c>
      <c r="I7062" s="17">
        <f>IF(H7062=0,'Costo de tareas'!$B$13,'Costo de tareas'!$B$13-H7062)</f>
        <v>39.28055556</v>
      </c>
      <c r="J7062" s="2"/>
      <c r="K7062" s="2"/>
      <c r="P7062" s="2"/>
    </row>
    <row r="7063">
      <c r="A7063" s="3" t="s">
        <v>9146</v>
      </c>
      <c r="B7063" s="11" t="str">
        <f t="shared" si="1"/>
        <v>20121022</v>
      </c>
      <c r="C7063" s="12">
        <f t="shared" si="2"/>
        <v>41204</v>
      </c>
      <c r="D7063" s="3" t="str">
        <f t="shared" si="3"/>
        <v>05</v>
      </c>
      <c r="E7063" s="13">
        <v>0.0</v>
      </c>
      <c r="F7063" s="14">
        <f>'Costo de tareas'!$B$15</f>
        <v>0.1964027778</v>
      </c>
      <c r="G7063" s="15">
        <f>'Producción diaria'!$T$3*$L$2*$M$2*$N$2*E7063*1000/'Costo de tareas'!$B$14</f>
        <v>0</v>
      </c>
      <c r="H7063" s="16">
        <f>IF(G7063 &gt; 'Costo de tareas'!$B$13, 'Costo de tareas'!$B$13, IF(G7063 &lt; 'Costo de tareas'!$B$13*0.2, 0, 'Costo de tareas'!$B$13- G7063))</f>
        <v>0</v>
      </c>
      <c r="I7063" s="17">
        <f>IF(H7063=0,'Costo de tareas'!$B$13,'Costo de tareas'!$B$13-H7063)</f>
        <v>39.28055556</v>
      </c>
      <c r="J7063" s="2"/>
      <c r="K7063" s="2"/>
      <c r="P7063" s="2"/>
    </row>
    <row r="7064">
      <c r="A7064" s="3" t="s">
        <v>9148</v>
      </c>
      <c r="B7064" s="11" t="str">
        <f t="shared" si="1"/>
        <v>20121022</v>
      </c>
      <c r="C7064" s="12">
        <f t="shared" si="2"/>
        <v>41204</v>
      </c>
      <c r="D7064" s="3" t="str">
        <f t="shared" si="3"/>
        <v>06</v>
      </c>
      <c r="E7064" s="13">
        <v>0.0</v>
      </c>
      <c r="F7064" s="14">
        <f>'Costo de tareas'!$B$15</f>
        <v>0.1964027778</v>
      </c>
      <c r="G7064" s="15">
        <f>'Producción diaria'!$T$3*$L$2*$M$2*$N$2*E7064*1000/'Costo de tareas'!$B$14</f>
        <v>0</v>
      </c>
      <c r="H7064" s="16">
        <f>IF(G7064 &gt; 'Costo de tareas'!$B$13, 'Costo de tareas'!$B$13, IF(G7064 &lt; 'Costo de tareas'!$B$13*0.2, 0, 'Costo de tareas'!$B$13- G7064))</f>
        <v>0</v>
      </c>
      <c r="I7064" s="17">
        <f>IF(H7064=0,'Costo de tareas'!$B$13,'Costo de tareas'!$B$13-H7064)</f>
        <v>39.28055556</v>
      </c>
      <c r="J7064" s="2"/>
      <c r="K7064" s="2"/>
      <c r="P7064" s="2"/>
    </row>
    <row r="7065">
      <c r="A7065" s="3" t="s">
        <v>9150</v>
      </c>
      <c r="B7065" s="11" t="str">
        <f t="shared" si="1"/>
        <v>20121022</v>
      </c>
      <c r="C7065" s="12">
        <f t="shared" si="2"/>
        <v>41204</v>
      </c>
      <c r="D7065" s="3" t="str">
        <f t="shared" si="3"/>
        <v>07</v>
      </c>
      <c r="E7065" s="13">
        <v>3.0</v>
      </c>
      <c r="F7065" s="14">
        <f>'Costo de tareas'!$B$15</f>
        <v>0.1964027778</v>
      </c>
      <c r="G7065" s="15">
        <f>'Producción diaria'!$T$3*$L$2*$M$2*$N$2*E7065*1000/'Costo de tareas'!$B$14</f>
        <v>4.510685805</v>
      </c>
      <c r="H7065" s="16">
        <f>IF(G7065 &gt; 'Costo de tareas'!$B$13, 'Costo de tareas'!$B$13, IF(G7065 &lt; 'Costo de tareas'!$B$13*0.2, 0, 'Costo de tareas'!$B$13- G7065))</f>
        <v>0</v>
      </c>
      <c r="I7065" s="17">
        <f>IF(H7065=0,'Costo de tareas'!$B$13,'Costo de tareas'!$B$13-H7065)</f>
        <v>39.28055556</v>
      </c>
      <c r="J7065" s="2"/>
      <c r="K7065" s="2"/>
      <c r="P7065" s="2"/>
    </row>
    <row r="7066">
      <c r="A7066" s="3" t="s">
        <v>9152</v>
      </c>
      <c r="B7066" s="11" t="str">
        <f t="shared" si="1"/>
        <v>20121022</v>
      </c>
      <c r="C7066" s="12">
        <f t="shared" si="2"/>
        <v>41204</v>
      </c>
      <c r="D7066" s="3" t="str">
        <f t="shared" si="3"/>
        <v>08</v>
      </c>
      <c r="E7066" s="13">
        <v>174.0</v>
      </c>
      <c r="F7066" s="14">
        <f>'Costo de tareas'!$B$15</f>
        <v>0.1964027778</v>
      </c>
      <c r="G7066" s="15">
        <f>'Producción diaria'!$T$3*$L$2*$M$2*$N$2*E7066*1000/'Costo de tareas'!$B$14</f>
        <v>261.6197767</v>
      </c>
      <c r="H7066" s="16">
        <f>IF(G7066 &gt; 'Costo de tareas'!$B$13, 'Costo de tareas'!$B$13, IF(G7066 &lt; 'Costo de tareas'!$B$13*0.2, 0, 'Costo de tareas'!$B$13- G7066))</f>
        <v>39.28055556</v>
      </c>
      <c r="I7066" s="17">
        <f>IF(H7066=0,'Costo de tareas'!$B$13,'Costo de tareas'!$B$13-H7066)</f>
        <v>0</v>
      </c>
      <c r="J7066" s="2"/>
      <c r="K7066" s="2"/>
      <c r="P7066" s="2"/>
    </row>
    <row r="7067">
      <c r="A7067" s="3" t="s">
        <v>9154</v>
      </c>
      <c r="B7067" s="11" t="str">
        <f t="shared" si="1"/>
        <v>20121022</v>
      </c>
      <c r="C7067" s="12">
        <f t="shared" si="2"/>
        <v>41204</v>
      </c>
      <c r="D7067" s="3" t="str">
        <f t="shared" si="3"/>
        <v>09</v>
      </c>
      <c r="E7067" s="13">
        <v>224.0</v>
      </c>
      <c r="F7067" s="14">
        <f>'Costo de tareas'!$B$15</f>
        <v>0.1964027778</v>
      </c>
      <c r="G7067" s="15">
        <f>'Producción diaria'!$T$3*$L$2*$M$2*$N$2*E7067*1000/'Costo de tareas'!$B$14</f>
        <v>336.7978735</v>
      </c>
      <c r="H7067" s="16">
        <f>IF(G7067 &gt; 'Costo de tareas'!$B$13, 'Costo de tareas'!$B$13, IF(G7067 &lt; 'Costo de tareas'!$B$13*0.2, 0, 'Costo de tareas'!$B$13- G7067))</f>
        <v>39.28055556</v>
      </c>
      <c r="I7067" s="17">
        <f>IF(H7067=0,'Costo de tareas'!$B$13,'Costo de tareas'!$B$13-H7067)</f>
        <v>0</v>
      </c>
      <c r="J7067" s="2"/>
      <c r="K7067" s="2"/>
      <c r="P7067" s="2"/>
    </row>
    <row r="7068">
      <c r="A7068" s="3" t="s">
        <v>9156</v>
      </c>
      <c r="B7068" s="11" t="str">
        <f t="shared" si="1"/>
        <v>20121022</v>
      </c>
      <c r="C7068" s="12">
        <f t="shared" si="2"/>
        <v>41204</v>
      </c>
      <c r="D7068" s="3" t="str">
        <f t="shared" si="3"/>
        <v>10</v>
      </c>
      <c r="E7068" s="13">
        <v>399.0</v>
      </c>
      <c r="F7068" s="14">
        <f>'Costo de tareas'!$B$15</f>
        <v>0.1964027778</v>
      </c>
      <c r="G7068" s="15">
        <f>'Producción diaria'!$T$3*$L$2*$M$2*$N$2*E7068*1000/'Costo de tareas'!$B$14</f>
        <v>599.9212121</v>
      </c>
      <c r="H7068" s="16">
        <f>IF(G7068 &gt; 'Costo de tareas'!$B$13, 'Costo de tareas'!$B$13, IF(G7068 &lt; 'Costo de tareas'!$B$13*0.2, 0, 'Costo de tareas'!$B$13- G7068))</f>
        <v>39.28055556</v>
      </c>
      <c r="I7068" s="17">
        <f>IF(H7068=0,'Costo de tareas'!$B$13,'Costo de tareas'!$B$13-H7068)</f>
        <v>0</v>
      </c>
      <c r="J7068" s="2"/>
      <c r="K7068" s="2"/>
      <c r="P7068" s="2"/>
    </row>
    <row r="7069">
      <c r="A7069" s="3" t="s">
        <v>9157</v>
      </c>
      <c r="B7069" s="11" t="str">
        <f t="shared" si="1"/>
        <v>20121022</v>
      </c>
      <c r="C7069" s="12">
        <f t="shared" si="2"/>
        <v>41204</v>
      </c>
      <c r="D7069" s="3" t="str">
        <f t="shared" si="3"/>
        <v>11</v>
      </c>
      <c r="E7069" s="13">
        <v>297.0</v>
      </c>
      <c r="F7069" s="14">
        <f>'Costo de tareas'!$B$15</f>
        <v>0.1964027778</v>
      </c>
      <c r="G7069" s="15">
        <f>'Producción diaria'!$T$3*$L$2*$M$2*$N$2*E7069*1000/'Costo de tareas'!$B$14</f>
        <v>446.5578947</v>
      </c>
      <c r="H7069" s="16">
        <f>IF(G7069 &gt; 'Costo de tareas'!$B$13, 'Costo de tareas'!$B$13, IF(G7069 &lt; 'Costo de tareas'!$B$13*0.2, 0, 'Costo de tareas'!$B$13- G7069))</f>
        <v>39.28055556</v>
      </c>
      <c r="I7069" s="17">
        <f>IF(H7069=0,'Costo de tareas'!$B$13,'Costo de tareas'!$B$13-H7069)</f>
        <v>0</v>
      </c>
      <c r="J7069" s="2"/>
      <c r="K7069" s="2"/>
      <c r="P7069" s="2"/>
    </row>
    <row r="7070">
      <c r="A7070" s="3" t="s">
        <v>9158</v>
      </c>
      <c r="B7070" s="11" t="str">
        <f t="shared" si="1"/>
        <v>20121022</v>
      </c>
      <c r="C7070" s="12">
        <f t="shared" si="2"/>
        <v>41204</v>
      </c>
      <c r="D7070" s="3" t="str">
        <f t="shared" si="3"/>
        <v>12</v>
      </c>
      <c r="E7070" s="13">
        <v>234.0</v>
      </c>
      <c r="F7070" s="14">
        <f>'Costo de tareas'!$B$15</f>
        <v>0.1964027778</v>
      </c>
      <c r="G7070" s="15">
        <f>'Producción diaria'!$T$3*$L$2*$M$2*$N$2*E7070*1000/'Costo de tareas'!$B$14</f>
        <v>351.8334928</v>
      </c>
      <c r="H7070" s="16">
        <f>IF(G7070 &gt; 'Costo de tareas'!$B$13, 'Costo de tareas'!$B$13, IF(G7070 &lt; 'Costo de tareas'!$B$13*0.2, 0, 'Costo de tareas'!$B$13- G7070))</f>
        <v>39.28055556</v>
      </c>
      <c r="I7070" s="17">
        <f>IF(H7070=0,'Costo de tareas'!$B$13,'Costo de tareas'!$B$13-H7070)</f>
        <v>0</v>
      </c>
      <c r="J7070" s="2"/>
      <c r="K7070" s="2"/>
      <c r="P7070" s="2"/>
    </row>
    <row r="7071">
      <c r="A7071" s="3" t="s">
        <v>9160</v>
      </c>
      <c r="B7071" s="11" t="str">
        <f t="shared" si="1"/>
        <v>20121022</v>
      </c>
      <c r="C7071" s="12">
        <f t="shared" si="2"/>
        <v>41204</v>
      </c>
      <c r="D7071" s="3" t="str">
        <f t="shared" si="3"/>
        <v>13</v>
      </c>
      <c r="E7071" s="13">
        <v>222.0</v>
      </c>
      <c r="F7071" s="14">
        <f>'Costo de tareas'!$B$15</f>
        <v>0.1964027778</v>
      </c>
      <c r="G7071" s="15">
        <f>'Producción diaria'!$T$3*$L$2*$M$2*$N$2*E7071*1000/'Costo de tareas'!$B$14</f>
        <v>333.7907496</v>
      </c>
      <c r="H7071" s="16">
        <f>IF(G7071 &gt; 'Costo de tareas'!$B$13, 'Costo de tareas'!$B$13, IF(G7071 &lt; 'Costo de tareas'!$B$13*0.2, 0, 'Costo de tareas'!$B$13- G7071))</f>
        <v>39.28055556</v>
      </c>
      <c r="I7071" s="17">
        <f>IF(H7071=0,'Costo de tareas'!$B$13,'Costo de tareas'!$B$13-H7071)</f>
        <v>0</v>
      </c>
      <c r="J7071" s="2"/>
      <c r="K7071" s="2"/>
      <c r="P7071" s="2"/>
    </row>
    <row r="7072">
      <c r="A7072" s="3" t="s">
        <v>9162</v>
      </c>
      <c r="B7072" s="11" t="str">
        <f t="shared" si="1"/>
        <v>20121022</v>
      </c>
      <c r="C7072" s="12">
        <f t="shared" si="2"/>
        <v>41204</v>
      </c>
      <c r="D7072" s="3" t="str">
        <f t="shared" si="3"/>
        <v>14</v>
      </c>
      <c r="E7072" s="13">
        <v>303.0</v>
      </c>
      <c r="F7072" s="14">
        <f>'Costo de tareas'!$B$15</f>
        <v>0.1964027778</v>
      </c>
      <c r="G7072" s="15">
        <f>'Producción diaria'!$T$3*$L$2*$M$2*$N$2*E7072*1000/'Costo de tareas'!$B$14</f>
        <v>455.5792663</v>
      </c>
      <c r="H7072" s="16">
        <f>IF(G7072 &gt; 'Costo de tareas'!$B$13, 'Costo de tareas'!$B$13, IF(G7072 &lt; 'Costo de tareas'!$B$13*0.2, 0, 'Costo de tareas'!$B$13- G7072))</f>
        <v>39.28055556</v>
      </c>
      <c r="I7072" s="17">
        <f>IF(H7072=0,'Costo de tareas'!$B$13,'Costo de tareas'!$B$13-H7072)</f>
        <v>0</v>
      </c>
      <c r="J7072" s="2"/>
      <c r="K7072" s="2"/>
      <c r="P7072" s="2"/>
    </row>
    <row r="7073">
      <c r="A7073" s="3" t="s">
        <v>9164</v>
      </c>
      <c r="B7073" s="11" t="str">
        <f t="shared" si="1"/>
        <v>20121022</v>
      </c>
      <c r="C7073" s="12">
        <f t="shared" si="2"/>
        <v>41204</v>
      </c>
      <c r="D7073" s="3" t="str">
        <f t="shared" si="3"/>
        <v>15</v>
      </c>
      <c r="E7073" s="13">
        <v>349.0</v>
      </c>
      <c r="F7073" s="14">
        <f>'Costo de tareas'!$B$15</f>
        <v>0.1964027778</v>
      </c>
      <c r="G7073" s="15">
        <f>'Producción diaria'!$T$3*$L$2*$M$2*$N$2*E7073*1000/'Costo de tareas'!$B$14</f>
        <v>524.7431154</v>
      </c>
      <c r="H7073" s="16">
        <f>IF(G7073 &gt; 'Costo de tareas'!$B$13, 'Costo de tareas'!$B$13, IF(G7073 &lt; 'Costo de tareas'!$B$13*0.2, 0, 'Costo de tareas'!$B$13- G7073))</f>
        <v>39.28055556</v>
      </c>
      <c r="I7073" s="17">
        <f>IF(H7073=0,'Costo de tareas'!$B$13,'Costo de tareas'!$B$13-H7073)</f>
        <v>0</v>
      </c>
      <c r="J7073" s="2"/>
      <c r="K7073" s="2"/>
      <c r="P7073" s="2"/>
    </row>
    <row r="7074">
      <c r="A7074" s="3" t="s">
        <v>9166</v>
      </c>
      <c r="B7074" s="11" t="str">
        <f t="shared" si="1"/>
        <v>20121022</v>
      </c>
      <c r="C7074" s="12">
        <f t="shared" si="2"/>
        <v>41204</v>
      </c>
      <c r="D7074" s="3" t="str">
        <f t="shared" si="3"/>
        <v>16</v>
      </c>
      <c r="E7074" s="13">
        <v>175.0</v>
      </c>
      <c r="F7074" s="14">
        <f>'Costo de tareas'!$B$15</f>
        <v>0.1964027778</v>
      </c>
      <c r="G7074" s="15">
        <f>'Producción diaria'!$T$3*$L$2*$M$2*$N$2*E7074*1000/'Costo de tareas'!$B$14</f>
        <v>263.1233386</v>
      </c>
      <c r="H7074" s="16">
        <f>IF(G7074 &gt; 'Costo de tareas'!$B$13, 'Costo de tareas'!$B$13, IF(G7074 &lt; 'Costo de tareas'!$B$13*0.2, 0, 'Costo de tareas'!$B$13- G7074))</f>
        <v>39.28055556</v>
      </c>
      <c r="I7074" s="17">
        <f>IF(H7074=0,'Costo de tareas'!$B$13,'Costo de tareas'!$B$13-H7074)</f>
        <v>0</v>
      </c>
      <c r="J7074" s="2"/>
      <c r="K7074" s="2"/>
      <c r="P7074" s="2"/>
    </row>
    <row r="7075">
      <c r="A7075" s="3" t="s">
        <v>9168</v>
      </c>
      <c r="B7075" s="11" t="str">
        <f t="shared" si="1"/>
        <v>20121022</v>
      </c>
      <c r="C7075" s="12">
        <f t="shared" si="2"/>
        <v>41204</v>
      </c>
      <c r="D7075" s="3" t="str">
        <f t="shared" si="3"/>
        <v>17</v>
      </c>
      <c r="E7075" s="13">
        <v>12.0</v>
      </c>
      <c r="F7075" s="14">
        <f>'Costo de tareas'!$B$15</f>
        <v>0.1964027778</v>
      </c>
      <c r="G7075" s="15">
        <f>'Producción diaria'!$T$3*$L$2*$M$2*$N$2*E7075*1000/'Costo de tareas'!$B$14</f>
        <v>18.04274322</v>
      </c>
      <c r="H7075" s="16">
        <f>IF(G7075 &gt; 'Costo de tareas'!$B$13, 'Costo de tareas'!$B$13, IF(G7075 &lt; 'Costo de tareas'!$B$13*0.2, 0, 'Costo de tareas'!$B$13- G7075))</f>
        <v>21.23781233</v>
      </c>
      <c r="I7075" s="17">
        <f>IF(H7075=0,'Costo de tareas'!$B$13,'Costo de tareas'!$B$13-H7075)</f>
        <v>18.04274322</v>
      </c>
      <c r="J7075" s="2"/>
      <c r="K7075" s="2"/>
      <c r="P7075" s="2"/>
    </row>
    <row r="7076">
      <c r="A7076" s="3" t="s">
        <v>9169</v>
      </c>
      <c r="B7076" s="11" t="str">
        <f t="shared" si="1"/>
        <v>20121022</v>
      </c>
      <c r="C7076" s="12">
        <f t="shared" si="2"/>
        <v>41204</v>
      </c>
      <c r="D7076" s="3" t="str">
        <f t="shared" si="3"/>
        <v>18</v>
      </c>
      <c r="E7076" s="13">
        <v>0.0</v>
      </c>
      <c r="F7076" s="14">
        <f>'Costo de tareas'!$B$15</f>
        <v>0.1964027778</v>
      </c>
      <c r="G7076" s="15">
        <f>'Producción diaria'!$T$3*$L$2*$M$2*$N$2*E7076*1000/'Costo de tareas'!$B$14</f>
        <v>0</v>
      </c>
      <c r="H7076" s="16">
        <f>IF(G7076 &gt; 'Costo de tareas'!$B$13, 'Costo de tareas'!$B$13, IF(G7076 &lt; 'Costo de tareas'!$B$13*0.2, 0, 'Costo de tareas'!$B$13- G7076))</f>
        <v>0</v>
      </c>
      <c r="I7076" s="17">
        <f>IF(H7076=0,'Costo de tareas'!$B$13,'Costo de tareas'!$B$13-H7076)</f>
        <v>39.28055556</v>
      </c>
      <c r="J7076" s="2"/>
      <c r="K7076" s="2"/>
      <c r="P7076" s="2"/>
    </row>
    <row r="7077">
      <c r="A7077" s="3" t="s">
        <v>9170</v>
      </c>
      <c r="B7077" s="11" t="str">
        <f t="shared" si="1"/>
        <v>20121022</v>
      </c>
      <c r="C7077" s="12">
        <f t="shared" si="2"/>
        <v>41204</v>
      </c>
      <c r="D7077" s="3" t="str">
        <f t="shared" si="3"/>
        <v>19</v>
      </c>
      <c r="E7077" s="13">
        <v>0.0</v>
      </c>
      <c r="F7077" s="14">
        <f>'Costo de tareas'!$B$15</f>
        <v>0.1964027778</v>
      </c>
      <c r="G7077" s="15">
        <f>'Producción diaria'!$T$3*$L$2*$M$2*$N$2*E7077*1000/'Costo de tareas'!$B$14</f>
        <v>0</v>
      </c>
      <c r="H7077" s="16">
        <f>IF(G7077 &gt; 'Costo de tareas'!$B$13, 'Costo de tareas'!$B$13, IF(G7077 &lt; 'Costo de tareas'!$B$13*0.2, 0, 'Costo de tareas'!$B$13- G7077))</f>
        <v>0</v>
      </c>
      <c r="I7077" s="17">
        <f>IF(H7077=0,'Costo de tareas'!$B$13,'Costo de tareas'!$B$13-H7077)</f>
        <v>39.28055556</v>
      </c>
      <c r="J7077" s="2"/>
      <c r="K7077" s="2"/>
      <c r="P7077" s="2"/>
    </row>
    <row r="7078">
      <c r="A7078" s="3" t="s">
        <v>9171</v>
      </c>
      <c r="B7078" s="11" t="str">
        <f t="shared" si="1"/>
        <v>20121022</v>
      </c>
      <c r="C7078" s="12">
        <f t="shared" si="2"/>
        <v>41204</v>
      </c>
      <c r="D7078" s="3" t="str">
        <f t="shared" si="3"/>
        <v>20</v>
      </c>
      <c r="E7078" s="13">
        <v>0.0</v>
      </c>
      <c r="F7078" s="14">
        <f>'Costo de tareas'!$B$15</f>
        <v>0.1964027778</v>
      </c>
      <c r="G7078" s="15">
        <f>'Producción diaria'!$T$3*$L$2*$M$2*$N$2*E7078*1000/'Costo de tareas'!$B$14</f>
        <v>0</v>
      </c>
      <c r="H7078" s="16">
        <f>IF(G7078 &gt; 'Costo de tareas'!$B$13, 'Costo de tareas'!$B$13, IF(G7078 &lt; 'Costo de tareas'!$B$13*0.2, 0, 'Costo de tareas'!$B$13- G7078))</f>
        <v>0</v>
      </c>
      <c r="I7078" s="17">
        <f>IF(H7078=0,'Costo de tareas'!$B$13,'Costo de tareas'!$B$13-H7078)</f>
        <v>39.28055556</v>
      </c>
      <c r="J7078" s="2"/>
      <c r="K7078" s="2"/>
      <c r="P7078" s="2"/>
    </row>
    <row r="7079">
      <c r="A7079" s="3" t="s">
        <v>9172</v>
      </c>
      <c r="B7079" s="11" t="str">
        <f t="shared" si="1"/>
        <v>20121022</v>
      </c>
      <c r="C7079" s="12">
        <f t="shared" si="2"/>
        <v>41204</v>
      </c>
      <c r="D7079" s="3" t="str">
        <f t="shared" si="3"/>
        <v>21</v>
      </c>
      <c r="E7079" s="13">
        <v>0.0</v>
      </c>
      <c r="F7079" s="14">
        <f>'Costo de tareas'!$B$15</f>
        <v>0.1964027778</v>
      </c>
      <c r="G7079" s="15">
        <f>'Producción diaria'!$T$3*$L$2*$M$2*$N$2*E7079*1000/'Costo de tareas'!$B$14</f>
        <v>0</v>
      </c>
      <c r="H7079" s="16">
        <f>IF(G7079 &gt; 'Costo de tareas'!$B$13, 'Costo de tareas'!$B$13, IF(G7079 &lt; 'Costo de tareas'!$B$13*0.2, 0, 'Costo de tareas'!$B$13- G7079))</f>
        <v>0</v>
      </c>
      <c r="I7079" s="17">
        <f>IF(H7079=0,'Costo de tareas'!$B$13,'Costo de tareas'!$B$13-H7079)</f>
        <v>39.28055556</v>
      </c>
      <c r="J7079" s="2"/>
      <c r="K7079" s="2"/>
      <c r="P7079" s="2"/>
    </row>
    <row r="7080">
      <c r="A7080" s="3" t="s">
        <v>9173</v>
      </c>
      <c r="B7080" s="11" t="str">
        <f t="shared" si="1"/>
        <v>20121022</v>
      </c>
      <c r="C7080" s="12">
        <f t="shared" si="2"/>
        <v>41204</v>
      </c>
      <c r="D7080" s="3" t="str">
        <f t="shared" si="3"/>
        <v>22</v>
      </c>
      <c r="E7080" s="13">
        <v>0.0</v>
      </c>
      <c r="F7080" s="14">
        <f>'Costo de tareas'!$B$15</f>
        <v>0.1964027778</v>
      </c>
      <c r="G7080" s="15">
        <f>'Producción diaria'!$T$3*$L$2*$M$2*$N$2*E7080*1000/'Costo de tareas'!$B$14</f>
        <v>0</v>
      </c>
      <c r="H7080" s="16">
        <f>IF(G7080 &gt; 'Costo de tareas'!$B$13, 'Costo de tareas'!$B$13, IF(G7080 &lt; 'Costo de tareas'!$B$13*0.2, 0, 'Costo de tareas'!$B$13- G7080))</f>
        <v>0</v>
      </c>
      <c r="I7080" s="17">
        <f>IF(H7080=0,'Costo de tareas'!$B$13,'Costo de tareas'!$B$13-H7080)</f>
        <v>39.28055556</v>
      </c>
      <c r="J7080" s="2"/>
      <c r="K7080" s="2"/>
      <c r="P7080" s="2"/>
    </row>
    <row r="7081">
      <c r="A7081" s="3" t="s">
        <v>9174</v>
      </c>
      <c r="B7081" s="11" t="str">
        <f t="shared" si="1"/>
        <v>20121022</v>
      </c>
      <c r="C7081" s="12">
        <f t="shared" si="2"/>
        <v>41204</v>
      </c>
      <c r="D7081" s="3" t="str">
        <f t="shared" si="3"/>
        <v>23</v>
      </c>
      <c r="E7081" s="13">
        <v>0.0</v>
      </c>
      <c r="F7081" s="14">
        <f>'Costo de tareas'!$B$15</f>
        <v>0.1964027778</v>
      </c>
      <c r="G7081" s="15">
        <f>'Producción diaria'!$T$3*$L$2*$M$2*$N$2*E7081*1000/'Costo de tareas'!$B$14</f>
        <v>0</v>
      </c>
      <c r="H7081" s="16">
        <f>IF(G7081 &gt; 'Costo de tareas'!$B$13, 'Costo de tareas'!$B$13, IF(G7081 &lt; 'Costo de tareas'!$B$13*0.2, 0, 'Costo de tareas'!$B$13- G7081))</f>
        <v>0</v>
      </c>
      <c r="I7081" s="17">
        <f>IF(H7081=0,'Costo de tareas'!$B$13,'Costo de tareas'!$B$13-H7081)</f>
        <v>39.28055556</v>
      </c>
      <c r="J7081" s="2"/>
      <c r="K7081" s="2"/>
      <c r="P7081" s="2"/>
    </row>
    <row r="7082">
      <c r="A7082" s="3" t="s">
        <v>9175</v>
      </c>
      <c r="B7082" s="11" t="str">
        <f t="shared" si="1"/>
        <v>20121023</v>
      </c>
      <c r="C7082" s="12">
        <f t="shared" si="2"/>
        <v>41205</v>
      </c>
      <c r="D7082" s="3" t="str">
        <f t="shared" si="3"/>
        <v>00</v>
      </c>
      <c r="E7082" s="13">
        <v>0.0</v>
      </c>
      <c r="F7082" s="14">
        <f>'Costo de tareas'!$B$15</f>
        <v>0.1964027778</v>
      </c>
      <c r="G7082" s="15">
        <f>'Producción diaria'!$T$3*$L$2*$M$2*$N$2*E7082*1000/'Costo de tareas'!$B$14</f>
        <v>0</v>
      </c>
      <c r="H7082" s="16">
        <f>IF(G7082 &gt; 'Costo de tareas'!$B$13, 'Costo de tareas'!$B$13, IF(G7082 &lt; 'Costo de tareas'!$B$13*0.2, 0, 'Costo de tareas'!$B$13- G7082))</f>
        <v>0</v>
      </c>
      <c r="I7082" s="17">
        <f>IF(H7082=0,'Costo de tareas'!$B$13,'Costo de tareas'!$B$13-H7082)</f>
        <v>39.28055556</v>
      </c>
      <c r="J7082" s="2"/>
      <c r="K7082" s="2"/>
      <c r="P7082" s="2"/>
    </row>
    <row r="7083">
      <c r="A7083" s="3" t="s">
        <v>9176</v>
      </c>
      <c r="B7083" s="11" t="str">
        <f t="shared" si="1"/>
        <v>20121023</v>
      </c>
      <c r="C7083" s="12">
        <f t="shared" si="2"/>
        <v>41205</v>
      </c>
      <c r="D7083" s="3" t="str">
        <f t="shared" si="3"/>
        <v>01</v>
      </c>
      <c r="E7083" s="13">
        <v>0.0</v>
      </c>
      <c r="F7083" s="14">
        <f>'Costo de tareas'!$B$15</f>
        <v>0.1964027778</v>
      </c>
      <c r="G7083" s="15">
        <f>'Producción diaria'!$T$3*$L$2*$M$2*$N$2*E7083*1000/'Costo de tareas'!$B$14</f>
        <v>0</v>
      </c>
      <c r="H7083" s="16">
        <f>IF(G7083 &gt; 'Costo de tareas'!$B$13, 'Costo de tareas'!$B$13, IF(G7083 &lt; 'Costo de tareas'!$B$13*0.2, 0, 'Costo de tareas'!$B$13- G7083))</f>
        <v>0</v>
      </c>
      <c r="I7083" s="17">
        <f>IF(H7083=0,'Costo de tareas'!$B$13,'Costo de tareas'!$B$13-H7083)</f>
        <v>39.28055556</v>
      </c>
      <c r="J7083" s="2"/>
      <c r="K7083" s="2"/>
      <c r="P7083" s="2"/>
    </row>
    <row r="7084">
      <c r="A7084" s="3" t="s">
        <v>9177</v>
      </c>
      <c r="B7084" s="11" t="str">
        <f t="shared" si="1"/>
        <v>20121023</v>
      </c>
      <c r="C7084" s="12">
        <f t="shared" si="2"/>
        <v>41205</v>
      </c>
      <c r="D7084" s="3" t="str">
        <f t="shared" si="3"/>
        <v>02</v>
      </c>
      <c r="E7084" s="13">
        <v>0.0</v>
      </c>
      <c r="F7084" s="14">
        <f>'Costo de tareas'!$B$15</f>
        <v>0.1964027778</v>
      </c>
      <c r="G7084" s="15">
        <f>'Producción diaria'!$T$3*$L$2*$M$2*$N$2*E7084*1000/'Costo de tareas'!$B$14</f>
        <v>0</v>
      </c>
      <c r="H7084" s="16">
        <f>IF(G7084 &gt; 'Costo de tareas'!$B$13, 'Costo de tareas'!$B$13, IF(G7084 &lt; 'Costo de tareas'!$B$13*0.2, 0, 'Costo de tareas'!$B$13- G7084))</f>
        <v>0</v>
      </c>
      <c r="I7084" s="17">
        <f>IF(H7084=0,'Costo de tareas'!$B$13,'Costo de tareas'!$B$13-H7084)</f>
        <v>39.28055556</v>
      </c>
      <c r="J7084" s="2"/>
      <c r="K7084" s="2"/>
      <c r="P7084" s="2"/>
    </row>
    <row r="7085">
      <c r="A7085" s="3" t="s">
        <v>9178</v>
      </c>
      <c r="B7085" s="11" t="str">
        <f t="shared" si="1"/>
        <v>20121023</v>
      </c>
      <c r="C7085" s="12">
        <f t="shared" si="2"/>
        <v>41205</v>
      </c>
      <c r="D7085" s="3" t="str">
        <f t="shared" si="3"/>
        <v>03</v>
      </c>
      <c r="E7085" s="13">
        <v>0.0</v>
      </c>
      <c r="F7085" s="14">
        <f>'Costo de tareas'!$B$15</f>
        <v>0.1964027778</v>
      </c>
      <c r="G7085" s="15">
        <f>'Producción diaria'!$T$3*$L$2*$M$2*$N$2*E7085*1000/'Costo de tareas'!$B$14</f>
        <v>0</v>
      </c>
      <c r="H7085" s="16">
        <f>IF(G7085 &gt; 'Costo de tareas'!$B$13, 'Costo de tareas'!$B$13, IF(G7085 &lt; 'Costo de tareas'!$B$13*0.2, 0, 'Costo de tareas'!$B$13- G7085))</f>
        <v>0</v>
      </c>
      <c r="I7085" s="17">
        <f>IF(H7085=0,'Costo de tareas'!$B$13,'Costo de tareas'!$B$13-H7085)</f>
        <v>39.28055556</v>
      </c>
      <c r="J7085" s="2"/>
      <c r="K7085" s="2"/>
      <c r="P7085" s="2"/>
    </row>
    <row r="7086">
      <c r="A7086" s="3" t="s">
        <v>9179</v>
      </c>
      <c r="B7086" s="11" t="str">
        <f t="shared" si="1"/>
        <v>20121023</v>
      </c>
      <c r="C7086" s="12">
        <f t="shared" si="2"/>
        <v>41205</v>
      </c>
      <c r="D7086" s="3" t="str">
        <f t="shared" si="3"/>
        <v>04</v>
      </c>
      <c r="E7086" s="13">
        <v>0.0</v>
      </c>
      <c r="F7086" s="14">
        <f>'Costo de tareas'!$B$15</f>
        <v>0.1964027778</v>
      </c>
      <c r="G7086" s="15">
        <f>'Producción diaria'!$T$3*$L$2*$M$2*$N$2*E7086*1000/'Costo de tareas'!$B$14</f>
        <v>0</v>
      </c>
      <c r="H7086" s="16">
        <f>IF(G7086 &gt; 'Costo de tareas'!$B$13, 'Costo de tareas'!$B$13, IF(G7086 &lt; 'Costo de tareas'!$B$13*0.2, 0, 'Costo de tareas'!$B$13- G7086))</f>
        <v>0</v>
      </c>
      <c r="I7086" s="17">
        <f>IF(H7086=0,'Costo de tareas'!$B$13,'Costo de tareas'!$B$13-H7086)</f>
        <v>39.28055556</v>
      </c>
      <c r="J7086" s="2"/>
      <c r="K7086" s="2"/>
      <c r="P7086" s="2"/>
    </row>
    <row r="7087">
      <c r="A7087" s="3" t="s">
        <v>9180</v>
      </c>
      <c r="B7087" s="11" t="str">
        <f t="shared" si="1"/>
        <v>20121023</v>
      </c>
      <c r="C7087" s="12">
        <f t="shared" si="2"/>
        <v>41205</v>
      </c>
      <c r="D7087" s="3" t="str">
        <f t="shared" si="3"/>
        <v>05</v>
      </c>
      <c r="E7087" s="13">
        <v>0.0</v>
      </c>
      <c r="F7087" s="14">
        <f>'Costo de tareas'!$B$15</f>
        <v>0.1964027778</v>
      </c>
      <c r="G7087" s="15">
        <f>'Producción diaria'!$T$3*$L$2*$M$2*$N$2*E7087*1000/'Costo de tareas'!$B$14</f>
        <v>0</v>
      </c>
      <c r="H7087" s="16">
        <f>IF(G7087 &gt; 'Costo de tareas'!$B$13, 'Costo de tareas'!$B$13, IF(G7087 &lt; 'Costo de tareas'!$B$13*0.2, 0, 'Costo de tareas'!$B$13- G7087))</f>
        <v>0</v>
      </c>
      <c r="I7087" s="17">
        <f>IF(H7087=0,'Costo de tareas'!$B$13,'Costo de tareas'!$B$13-H7087)</f>
        <v>39.28055556</v>
      </c>
      <c r="J7087" s="2"/>
      <c r="K7087" s="2"/>
      <c r="P7087" s="2"/>
    </row>
    <row r="7088">
      <c r="A7088" s="3" t="s">
        <v>9181</v>
      </c>
      <c r="B7088" s="11" t="str">
        <f t="shared" si="1"/>
        <v>20121023</v>
      </c>
      <c r="C7088" s="12">
        <f t="shared" si="2"/>
        <v>41205</v>
      </c>
      <c r="D7088" s="3" t="str">
        <f t="shared" si="3"/>
        <v>06</v>
      </c>
      <c r="E7088" s="13">
        <v>0.0</v>
      </c>
      <c r="F7088" s="14">
        <f>'Costo de tareas'!$B$15</f>
        <v>0.1964027778</v>
      </c>
      <c r="G7088" s="15">
        <f>'Producción diaria'!$T$3*$L$2*$M$2*$N$2*E7088*1000/'Costo de tareas'!$B$14</f>
        <v>0</v>
      </c>
      <c r="H7088" s="16">
        <f>IF(G7088 &gt; 'Costo de tareas'!$B$13, 'Costo de tareas'!$B$13, IF(G7088 &lt; 'Costo de tareas'!$B$13*0.2, 0, 'Costo de tareas'!$B$13- G7088))</f>
        <v>0</v>
      </c>
      <c r="I7088" s="17">
        <f>IF(H7088=0,'Costo de tareas'!$B$13,'Costo de tareas'!$B$13-H7088)</f>
        <v>39.28055556</v>
      </c>
      <c r="J7088" s="2"/>
      <c r="K7088" s="2"/>
      <c r="P7088" s="2"/>
    </row>
    <row r="7089">
      <c r="A7089" s="3" t="s">
        <v>9182</v>
      </c>
      <c r="B7089" s="11" t="str">
        <f t="shared" si="1"/>
        <v>20121023</v>
      </c>
      <c r="C7089" s="12">
        <f t="shared" si="2"/>
        <v>41205</v>
      </c>
      <c r="D7089" s="3" t="str">
        <f t="shared" si="3"/>
        <v>07</v>
      </c>
      <c r="E7089" s="13">
        <v>69.0</v>
      </c>
      <c r="F7089" s="14">
        <f>'Costo de tareas'!$B$15</f>
        <v>0.1964027778</v>
      </c>
      <c r="G7089" s="15">
        <f>'Producción diaria'!$T$3*$L$2*$M$2*$N$2*E7089*1000/'Costo de tareas'!$B$14</f>
        <v>103.7457735</v>
      </c>
      <c r="H7089" s="16">
        <f>IF(G7089 &gt; 'Costo de tareas'!$B$13, 'Costo de tareas'!$B$13, IF(G7089 &lt; 'Costo de tareas'!$B$13*0.2, 0, 'Costo de tareas'!$B$13- G7089))</f>
        <v>39.28055556</v>
      </c>
      <c r="I7089" s="17">
        <f>IF(H7089=0,'Costo de tareas'!$B$13,'Costo de tareas'!$B$13-H7089)</f>
        <v>0</v>
      </c>
      <c r="J7089" s="2"/>
      <c r="K7089" s="2"/>
      <c r="P7089" s="2"/>
    </row>
    <row r="7090">
      <c r="A7090" s="3" t="s">
        <v>9183</v>
      </c>
      <c r="B7090" s="11" t="str">
        <f t="shared" si="1"/>
        <v>20121023</v>
      </c>
      <c r="C7090" s="12">
        <f t="shared" si="2"/>
        <v>41205</v>
      </c>
      <c r="D7090" s="3" t="str">
        <f t="shared" si="3"/>
        <v>08</v>
      </c>
      <c r="E7090" s="13">
        <v>244.0</v>
      </c>
      <c r="F7090" s="14">
        <f>'Costo de tareas'!$B$15</f>
        <v>0.1964027778</v>
      </c>
      <c r="G7090" s="15">
        <f>'Producción diaria'!$T$3*$L$2*$M$2*$N$2*E7090*1000/'Costo de tareas'!$B$14</f>
        <v>366.8691122</v>
      </c>
      <c r="H7090" s="16">
        <f>IF(G7090 &gt; 'Costo de tareas'!$B$13, 'Costo de tareas'!$B$13, IF(G7090 &lt; 'Costo de tareas'!$B$13*0.2, 0, 'Costo de tareas'!$B$13- G7090))</f>
        <v>39.28055556</v>
      </c>
      <c r="I7090" s="17">
        <f>IF(H7090=0,'Costo de tareas'!$B$13,'Costo de tareas'!$B$13-H7090)</f>
        <v>0</v>
      </c>
      <c r="J7090" s="2"/>
      <c r="K7090" s="2"/>
      <c r="P7090" s="2"/>
    </row>
    <row r="7091">
      <c r="A7091" s="3" t="s">
        <v>9184</v>
      </c>
      <c r="B7091" s="11" t="str">
        <f t="shared" si="1"/>
        <v>20121023</v>
      </c>
      <c r="C7091" s="12">
        <f t="shared" si="2"/>
        <v>41205</v>
      </c>
      <c r="D7091" s="3" t="str">
        <f t="shared" si="3"/>
        <v>09</v>
      </c>
      <c r="E7091" s="13">
        <v>413.0</v>
      </c>
      <c r="F7091" s="14">
        <f>'Costo de tareas'!$B$15</f>
        <v>0.1964027778</v>
      </c>
      <c r="G7091" s="15">
        <f>'Producción diaria'!$T$3*$L$2*$M$2*$N$2*E7091*1000/'Costo de tareas'!$B$14</f>
        <v>620.9710792</v>
      </c>
      <c r="H7091" s="16">
        <f>IF(G7091 &gt; 'Costo de tareas'!$B$13, 'Costo de tareas'!$B$13, IF(G7091 &lt; 'Costo de tareas'!$B$13*0.2, 0, 'Costo de tareas'!$B$13- G7091))</f>
        <v>39.28055556</v>
      </c>
      <c r="I7091" s="17">
        <f>IF(H7091=0,'Costo de tareas'!$B$13,'Costo de tareas'!$B$13-H7091)</f>
        <v>0</v>
      </c>
      <c r="J7091" s="2"/>
      <c r="K7091" s="2"/>
      <c r="P7091" s="2"/>
    </row>
    <row r="7092">
      <c r="A7092" s="3" t="s">
        <v>9185</v>
      </c>
      <c r="B7092" s="11" t="str">
        <f t="shared" si="1"/>
        <v>20121023</v>
      </c>
      <c r="C7092" s="12">
        <f t="shared" si="2"/>
        <v>41205</v>
      </c>
      <c r="D7092" s="3" t="str">
        <f t="shared" si="3"/>
        <v>10</v>
      </c>
      <c r="E7092" s="13">
        <v>55.0</v>
      </c>
      <c r="F7092" s="14">
        <f>'Costo de tareas'!$B$15</f>
        <v>0.1964027778</v>
      </c>
      <c r="G7092" s="15">
        <f>'Producción diaria'!$T$3*$L$2*$M$2*$N$2*E7092*1000/'Costo de tareas'!$B$14</f>
        <v>82.69590643</v>
      </c>
      <c r="H7092" s="16">
        <f>IF(G7092 &gt; 'Costo de tareas'!$B$13, 'Costo de tareas'!$B$13, IF(G7092 &lt; 'Costo de tareas'!$B$13*0.2, 0, 'Costo de tareas'!$B$13- G7092))</f>
        <v>39.28055556</v>
      </c>
      <c r="I7092" s="17">
        <f>IF(H7092=0,'Costo de tareas'!$B$13,'Costo de tareas'!$B$13-H7092)</f>
        <v>0</v>
      </c>
      <c r="J7092" s="2"/>
      <c r="K7092" s="2"/>
      <c r="P7092" s="2"/>
    </row>
    <row r="7093">
      <c r="A7093" s="3" t="s">
        <v>9186</v>
      </c>
      <c r="B7093" s="11" t="str">
        <f t="shared" si="1"/>
        <v>20121023</v>
      </c>
      <c r="C7093" s="12">
        <f t="shared" si="2"/>
        <v>41205</v>
      </c>
      <c r="D7093" s="3" t="str">
        <f t="shared" si="3"/>
        <v>11</v>
      </c>
      <c r="E7093" s="13">
        <v>627.0</v>
      </c>
      <c r="F7093" s="14">
        <f>'Costo de tareas'!$B$15</f>
        <v>0.1964027778</v>
      </c>
      <c r="G7093" s="15">
        <f>'Producción diaria'!$T$3*$L$2*$M$2*$N$2*E7093*1000/'Costo de tareas'!$B$14</f>
        <v>942.7333333</v>
      </c>
      <c r="H7093" s="16">
        <f>IF(G7093 &gt; 'Costo de tareas'!$B$13, 'Costo de tareas'!$B$13, IF(G7093 &lt; 'Costo de tareas'!$B$13*0.2, 0, 'Costo de tareas'!$B$13- G7093))</f>
        <v>39.28055556</v>
      </c>
      <c r="I7093" s="17">
        <f>IF(H7093=0,'Costo de tareas'!$B$13,'Costo de tareas'!$B$13-H7093)</f>
        <v>0</v>
      </c>
      <c r="J7093" s="2"/>
      <c r="K7093" s="2"/>
      <c r="P7093" s="2"/>
    </row>
    <row r="7094">
      <c r="A7094" s="3" t="s">
        <v>9188</v>
      </c>
      <c r="B7094" s="11" t="str">
        <f t="shared" si="1"/>
        <v>20121023</v>
      </c>
      <c r="C7094" s="12">
        <f t="shared" si="2"/>
        <v>41205</v>
      </c>
      <c r="D7094" s="3" t="str">
        <f t="shared" si="3"/>
        <v>12</v>
      </c>
      <c r="E7094" s="13">
        <v>658.0</v>
      </c>
      <c r="F7094" s="14">
        <f>'Costo de tareas'!$B$15</f>
        <v>0.1964027778</v>
      </c>
      <c r="G7094" s="15">
        <f>'Producción diaria'!$T$3*$L$2*$M$2*$N$2*E7094*1000/'Costo de tareas'!$B$14</f>
        <v>989.3437533</v>
      </c>
      <c r="H7094" s="16">
        <f>IF(G7094 &gt; 'Costo de tareas'!$B$13, 'Costo de tareas'!$B$13, IF(G7094 &lt; 'Costo de tareas'!$B$13*0.2, 0, 'Costo de tareas'!$B$13- G7094))</f>
        <v>39.28055556</v>
      </c>
      <c r="I7094" s="17">
        <f>IF(H7094=0,'Costo de tareas'!$B$13,'Costo de tareas'!$B$13-H7094)</f>
        <v>0</v>
      </c>
      <c r="J7094" s="2"/>
      <c r="K7094" s="2"/>
      <c r="P7094" s="2"/>
    </row>
    <row r="7095">
      <c r="A7095" s="3" t="s">
        <v>9190</v>
      </c>
      <c r="B7095" s="11" t="str">
        <f t="shared" si="1"/>
        <v>20121023</v>
      </c>
      <c r="C7095" s="12">
        <f t="shared" si="2"/>
        <v>41205</v>
      </c>
      <c r="D7095" s="3" t="str">
        <f t="shared" si="3"/>
        <v>13</v>
      </c>
      <c r="E7095" s="13">
        <v>619.0</v>
      </c>
      <c r="F7095" s="14">
        <f>'Costo de tareas'!$B$15</f>
        <v>0.1964027778</v>
      </c>
      <c r="G7095" s="15">
        <f>'Producción diaria'!$T$3*$L$2*$M$2*$N$2*E7095*1000/'Costo de tareas'!$B$14</f>
        <v>930.7048379</v>
      </c>
      <c r="H7095" s="16">
        <f>IF(G7095 &gt; 'Costo de tareas'!$B$13, 'Costo de tareas'!$B$13, IF(G7095 &lt; 'Costo de tareas'!$B$13*0.2, 0, 'Costo de tareas'!$B$13- G7095))</f>
        <v>39.28055556</v>
      </c>
      <c r="I7095" s="17">
        <f>IF(H7095=0,'Costo de tareas'!$B$13,'Costo de tareas'!$B$13-H7095)</f>
        <v>0</v>
      </c>
      <c r="J7095" s="2"/>
      <c r="K7095" s="2"/>
      <c r="P7095" s="2"/>
    </row>
    <row r="7096">
      <c r="A7096" s="3" t="s">
        <v>9192</v>
      </c>
      <c r="B7096" s="11" t="str">
        <f t="shared" si="1"/>
        <v>20121023</v>
      </c>
      <c r="C7096" s="12">
        <f t="shared" si="2"/>
        <v>41205</v>
      </c>
      <c r="D7096" s="3" t="str">
        <f t="shared" si="3"/>
        <v>14</v>
      </c>
      <c r="E7096" s="13">
        <v>514.0</v>
      </c>
      <c r="F7096" s="14">
        <f>'Costo de tareas'!$B$15</f>
        <v>0.1964027778</v>
      </c>
      <c r="G7096" s="15">
        <f>'Producción diaria'!$T$3*$L$2*$M$2*$N$2*E7096*1000/'Costo de tareas'!$B$14</f>
        <v>772.8308347</v>
      </c>
      <c r="H7096" s="16">
        <f>IF(G7096 &gt; 'Costo de tareas'!$B$13, 'Costo de tareas'!$B$13, IF(G7096 &lt; 'Costo de tareas'!$B$13*0.2, 0, 'Costo de tareas'!$B$13- G7096))</f>
        <v>39.28055556</v>
      </c>
      <c r="I7096" s="17">
        <f>IF(H7096=0,'Costo de tareas'!$B$13,'Costo de tareas'!$B$13-H7096)</f>
        <v>0</v>
      </c>
      <c r="J7096" s="2"/>
      <c r="K7096" s="2"/>
      <c r="P7096" s="2"/>
    </row>
    <row r="7097">
      <c r="A7097" s="3" t="s">
        <v>9194</v>
      </c>
      <c r="B7097" s="11" t="str">
        <f t="shared" si="1"/>
        <v>20121023</v>
      </c>
      <c r="C7097" s="12">
        <f t="shared" si="2"/>
        <v>41205</v>
      </c>
      <c r="D7097" s="3" t="str">
        <f t="shared" si="3"/>
        <v>15</v>
      </c>
      <c r="E7097" s="13">
        <v>375.0</v>
      </c>
      <c r="F7097" s="14">
        <f>'Costo de tareas'!$B$15</f>
        <v>0.1964027778</v>
      </c>
      <c r="G7097" s="15">
        <f>'Producción diaria'!$T$3*$L$2*$M$2*$N$2*E7097*1000/'Costo de tareas'!$B$14</f>
        <v>563.8357257</v>
      </c>
      <c r="H7097" s="16">
        <f>IF(G7097 &gt; 'Costo de tareas'!$B$13, 'Costo de tareas'!$B$13, IF(G7097 &lt; 'Costo de tareas'!$B$13*0.2, 0, 'Costo de tareas'!$B$13- G7097))</f>
        <v>39.28055556</v>
      </c>
      <c r="I7097" s="17">
        <f>IF(H7097=0,'Costo de tareas'!$B$13,'Costo de tareas'!$B$13-H7097)</f>
        <v>0</v>
      </c>
      <c r="J7097" s="2"/>
      <c r="K7097" s="2"/>
      <c r="P7097" s="2"/>
    </row>
    <row r="7098">
      <c r="A7098" s="3" t="s">
        <v>9196</v>
      </c>
      <c r="B7098" s="11" t="str">
        <f t="shared" si="1"/>
        <v>20121023</v>
      </c>
      <c r="C7098" s="12">
        <f t="shared" si="2"/>
        <v>41205</v>
      </c>
      <c r="D7098" s="3" t="str">
        <f t="shared" si="3"/>
        <v>16</v>
      </c>
      <c r="E7098" s="13">
        <v>134.0</v>
      </c>
      <c r="F7098" s="14">
        <f>'Costo de tareas'!$B$15</f>
        <v>0.1964027778</v>
      </c>
      <c r="G7098" s="15">
        <f>'Producción diaria'!$T$3*$L$2*$M$2*$N$2*E7098*1000/'Costo de tareas'!$B$14</f>
        <v>201.4772993</v>
      </c>
      <c r="H7098" s="16">
        <f>IF(G7098 &gt; 'Costo de tareas'!$B$13, 'Costo de tareas'!$B$13, IF(G7098 &lt; 'Costo de tareas'!$B$13*0.2, 0, 'Costo de tareas'!$B$13- G7098))</f>
        <v>39.28055556</v>
      </c>
      <c r="I7098" s="17">
        <f>IF(H7098=0,'Costo de tareas'!$B$13,'Costo de tareas'!$B$13-H7098)</f>
        <v>0</v>
      </c>
      <c r="J7098" s="2"/>
      <c r="K7098" s="2"/>
      <c r="P7098" s="2"/>
    </row>
    <row r="7099">
      <c r="A7099" s="3" t="s">
        <v>9198</v>
      </c>
      <c r="B7099" s="11" t="str">
        <f t="shared" si="1"/>
        <v>20121023</v>
      </c>
      <c r="C7099" s="12">
        <f t="shared" si="2"/>
        <v>41205</v>
      </c>
      <c r="D7099" s="3" t="str">
        <f t="shared" si="3"/>
        <v>17</v>
      </c>
      <c r="E7099" s="13">
        <v>1.0</v>
      </c>
      <c r="F7099" s="14">
        <f>'Costo de tareas'!$B$15</f>
        <v>0.1964027778</v>
      </c>
      <c r="G7099" s="15">
        <f>'Producción diaria'!$T$3*$L$2*$M$2*$N$2*E7099*1000/'Costo de tareas'!$B$14</f>
        <v>1.503561935</v>
      </c>
      <c r="H7099" s="16">
        <f>IF(G7099 &gt; 'Costo de tareas'!$B$13, 'Costo de tareas'!$B$13, IF(G7099 &lt; 'Costo de tareas'!$B$13*0.2, 0, 'Costo de tareas'!$B$13- G7099))</f>
        <v>0</v>
      </c>
      <c r="I7099" s="17">
        <f>IF(H7099=0,'Costo de tareas'!$B$13,'Costo de tareas'!$B$13-H7099)</f>
        <v>39.28055556</v>
      </c>
      <c r="J7099" s="2"/>
      <c r="K7099" s="2"/>
      <c r="P7099" s="2"/>
    </row>
    <row r="7100">
      <c r="A7100" s="3" t="s">
        <v>9200</v>
      </c>
      <c r="B7100" s="11" t="str">
        <f t="shared" si="1"/>
        <v>20121023</v>
      </c>
      <c r="C7100" s="12">
        <f t="shared" si="2"/>
        <v>41205</v>
      </c>
      <c r="D7100" s="3" t="str">
        <f t="shared" si="3"/>
        <v>18</v>
      </c>
      <c r="E7100" s="13">
        <v>0.0</v>
      </c>
      <c r="F7100" s="14">
        <f>'Costo de tareas'!$B$15</f>
        <v>0.1964027778</v>
      </c>
      <c r="G7100" s="15">
        <f>'Producción diaria'!$T$3*$L$2*$M$2*$N$2*E7100*1000/'Costo de tareas'!$B$14</f>
        <v>0</v>
      </c>
      <c r="H7100" s="16">
        <f>IF(G7100 &gt; 'Costo de tareas'!$B$13, 'Costo de tareas'!$B$13, IF(G7100 &lt; 'Costo de tareas'!$B$13*0.2, 0, 'Costo de tareas'!$B$13- G7100))</f>
        <v>0</v>
      </c>
      <c r="I7100" s="17">
        <f>IF(H7100=0,'Costo de tareas'!$B$13,'Costo de tareas'!$B$13-H7100)</f>
        <v>39.28055556</v>
      </c>
      <c r="J7100" s="2"/>
      <c r="K7100" s="2"/>
      <c r="P7100" s="2"/>
    </row>
    <row r="7101">
      <c r="A7101" s="3" t="s">
        <v>9201</v>
      </c>
      <c r="B7101" s="11" t="str">
        <f t="shared" si="1"/>
        <v>20121023</v>
      </c>
      <c r="C7101" s="12">
        <f t="shared" si="2"/>
        <v>41205</v>
      </c>
      <c r="D7101" s="3" t="str">
        <f t="shared" si="3"/>
        <v>19</v>
      </c>
      <c r="E7101" s="13">
        <v>0.0</v>
      </c>
      <c r="F7101" s="14">
        <f>'Costo de tareas'!$B$15</f>
        <v>0.1964027778</v>
      </c>
      <c r="G7101" s="15">
        <f>'Producción diaria'!$T$3*$L$2*$M$2*$N$2*E7101*1000/'Costo de tareas'!$B$14</f>
        <v>0</v>
      </c>
      <c r="H7101" s="16">
        <f>IF(G7101 &gt; 'Costo de tareas'!$B$13, 'Costo de tareas'!$B$13, IF(G7101 &lt; 'Costo de tareas'!$B$13*0.2, 0, 'Costo de tareas'!$B$13- G7101))</f>
        <v>0</v>
      </c>
      <c r="I7101" s="17">
        <f>IF(H7101=0,'Costo de tareas'!$B$13,'Costo de tareas'!$B$13-H7101)</f>
        <v>39.28055556</v>
      </c>
      <c r="J7101" s="2"/>
      <c r="K7101" s="2"/>
      <c r="P7101" s="2"/>
    </row>
    <row r="7102">
      <c r="A7102" s="3" t="s">
        <v>9202</v>
      </c>
      <c r="B7102" s="11" t="str">
        <f t="shared" si="1"/>
        <v>20121023</v>
      </c>
      <c r="C7102" s="12">
        <f t="shared" si="2"/>
        <v>41205</v>
      </c>
      <c r="D7102" s="3" t="str">
        <f t="shared" si="3"/>
        <v>20</v>
      </c>
      <c r="E7102" s="13">
        <v>0.0</v>
      </c>
      <c r="F7102" s="14">
        <f>'Costo de tareas'!$B$15</f>
        <v>0.1964027778</v>
      </c>
      <c r="G7102" s="15">
        <f>'Producción diaria'!$T$3*$L$2*$M$2*$N$2*E7102*1000/'Costo de tareas'!$B$14</f>
        <v>0</v>
      </c>
      <c r="H7102" s="16">
        <f>IF(G7102 &gt; 'Costo de tareas'!$B$13, 'Costo de tareas'!$B$13, IF(G7102 &lt; 'Costo de tareas'!$B$13*0.2, 0, 'Costo de tareas'!$B$13- G7102))</f>
        <v>0</v>
      </c>
      <c r="I7102" s="17">
        <f>IF(H7102=0,'Costo de tareas'!$B$13,'Costo de tareas'!$B$13-H7102)</f>
        <v>39.28055556</v>
      </c>
      <c r="J7102" s="2"/>
      <c r="K7102" s="2"/>
      <c r="P7102" s="2"/>
    </row>
    <row r="7103">
      <c r="A7103" s="3" t="s">
        <v>9203</v>
      </c>
      <c r="B7103" s="11" t="str">
        <f t="shared" si="1"/>
        <v>20121023</v>
      </c>
      <c r="C7103" s="12">
        <f t="shared" si="2"/>
        <v>41205</v>
      </c>
      <c r="D7103" s="3" t="str">
        <f t="shared" si="3"/>
        <v>21</v>
      </c>
      <c r="E7103" s="13">
        <v>0.0</v>
      </c>
      <c r="F7103" s="14">
        <f>'Costo de tareas'!$B$15</f>
        <v>0.1964027778</v>
      </c>
      <c r="G7103" s="15">
        <f>'Producción diaria'!$T$3*$L$2*$M$2*$N$2*E7103*1000/'Costo de tareas'!$B$14</f>
        <v>0</v>
      </c>
      <c r="H7103" s="16">
        <f>IF(G7103 &gt; 'Costo de tareas'!$B$13, 'Costo de tareas'!$B$13, IF(G7103 &lt; 'Costo de tareas'!$B$13*0.2, 0, 'Costo de tareas'!$B$13- G7103))</f>
        <v>0</v>
      </c>
      <c r="I7103" s="17">
        <f>IF(H7103=0,'Costo de tareas'!$B$13,'Costo de tareas'!$B$13-H7103)</f>
        <v>39.28055556</v>
      </c>
      <c r="J7103" s="2"/>
      <c r="K7103" s="2"/>
      <c r="P7103" s="2"/>
    </row>
    <row r="7104">
      <c r="A7104" s="3" t="s">
        <v>9204</v>
      </c>
      <c r="B7104" s="11" t="str">
        <f t="shared" si="1"/>
        <v>20121023</v>
      </c>
      <c r="C7104" s="12">
        <f t="shared" si="2"/>
        <v>41205</v>
      </c>
      <c r="D7104" s="3" t="str">
        <f t="shared" si="3"/>
        <v>22</v>
      </c>
      <c r="E7104" s="13">
        <v>0.0</v>
      </c>
      <c r="F7104" s="14">
        <f>'Costo de tareas'!$B$15</f>
        <v>0.1964027778</v>
      </c>
      <c r="G7104" s="15">
        <f>'Producción diaria'!$T$3*$L$2*$M$2*$N$2*E7104*1000/'Costo de tareas'!$B$14</f>
        <v>0</v>
      </c>
      <c r="H7104" s="16">
        <f>IF(G7104 &gt; 'Costo de tareas'!$B$13, 'Costo de tareas'!$B$13, IF(G7104 &lt; 'Costo de tareas'!$B$13*0.2, 0, 'Costo de tareas'!$B$13- G7104))</f>
        <v>0</v>
      </c>
      <c r="I7104" s="17">
        <f>IF(H7104=0,'Costo de tareas'!$B$13,'Costo de tareas'!$B$13-H7104)</f>
        <v>39.28055556</v>
      </c>
      <c r="J7104" s="2"/>
      <c r="K7104" s="2"/>
      <c r="P7104" s="2"/>
    </row>
    <row r="7105">
      <c r="A7105" s="3" t="s">
        <v>9205</v>
      </c>
      <c r="B7105" s="11" t="str">
        <f t="shared" si="1"/>
        <v>20121023</v>
      </c>
      <c r="C7105" s="12">
        <f t="shared" si="2"/>
        <v>41205</v>
      </c>
      <c r="D7105" s="3" t="str">
        <f t="shared" si="3"/>
        <v>23</v>
      </c>
      <c r="E7105" s="13">
        <v>0.0</v>
      </c>
      <c r="F7105" s="14">
        <f>'Costo de tareas'!$B$15</f>
        <v>0.1964027778</v>
      </c>
      <c r="G7105" s="15">
        <f>'Producción diaria'!$T$3*$L$2*$M$2*$N$2*E7105*1000/'Costo de tareas'!$B$14</f>
        <v>0</v>
      </c>
      <c r="H7105" s="16">
        <f>IF(G7105 &gt; 'Costo de tareas'!$B$13, 'Costo de tareas'!$B$13, IF(G7105 &lt; 'Costo de tareas'!$B$13*0.2, 0, 'Costo de tareas'!$B$13- G7105))</f>
        <v>0</v>
      </c>
      <c r="I7105" s="17">
        <f>IF(H7105=0,'Costo de tareas'!$B$13,'Costo de tareas'!$B$13-H7105)</f>
        <v>39.28055556</v>
      </c>
      <c r="J7105" s="2"/>
      <c r="K7105" s="2"/>
      <c r="P7105" s="2"/>
    </row>
    <row r="7106">
      <c r="A7106" s="3" t="s">
        <v>9206</v>
      </c>
      <c r="B7106" s="11" t="str">
        <f t="shared" si="1"/>
        <v>20121024</v>
      </c>
      <c r="C7106" s="12">
        <f t="shared" si="2"/>
        <v>41206</v>
      </c>
      <c r="D7106" s="3" t="str">
        <f t="shared" si="3"/>
        <v>00</v>
      </c>
      <c r="E7106" s="13">
        <v>0.0</v>
      </c>
      <c r="F7106" s="14">
        <f>'Costo de tareas'!$B$15</f>
        <v>0.1964027778</v>
      </c>
      <c r="G7106" s="15">
        <f>'Producción diaria'!$T$3*$L$2*$M$2*$N$2*E7106*1000/'Costo de tareas'!$B$14</f>
        <v>0</v>
      </c>
      <c r="H7106" s="16">
        <f>IF(G7106 &gt; 'Costo de tareas'!$B$13, 'Costo de tareas'!$B$13, IF(G7106 &lt; 'Costo de tareas'!$B$13*0.2, 0, 'Costo de tareas'!$B$13- G7106))</f>
        <v>0</v>
      </c>
      <c r="I7106" s="17">
        <f>IF(H7106=0,'Costo de tareas'!$B$13,'Costo de tareas'!$B$13-H7106)</f>
        <v>39.28055556</v>
      </c>
      <c r="J7106" s="2"/>
      <c r="K7106" s="2"/>
      <c r="P7106" s="2"/>
    </row>
    <row r="7107">
      <c r="A7107" s="3" t="s">
        <v>9207</v>
      </c>
      <c r="B7107" s="11" t="str">
        <f t="shared" si="1"/>
        <v>20121024</v>
      </c>
      <c r="C7107" s="12">
        <f t="shared" si="2"/>
        <v>41206</v>
      </c>
      <c r="D7107" s="3" t="str">
        <f t="shared" si="3"/>
        <v>01</v>
      </c>
      <c r="E7107" s="13">
        <v>0.0</v>
      </c>
      <c r="F7107" s="14">
        <f>'Costo de tareas'!$B$15</f>
        <v>0.1964027778</v>
      </c>
      <c r="G7107" s="15">
        <f>'Producción diaria'!$T$3*$L$2*$M$2*$N$2*E7107*1000/'Costo de tareas'!$B$14</f>
        <v>0</v>
      </c>
      <c r="H7107" s="16">
        <f>IF(G7107 &gt; 'Costo de tareas'!$B$13, 'Costo de tareas'!$B$13, IF(G7107 &lt; 'Costo de tareas'!$B$13*0.2, 0, 'Costo de tareas'!$B$13- G7107))</f>
        <v>0</v>
      </c>
      <c r="I7107" s="17">
        <f>IF(H7107=0,'Costo de tareas'!$B$13,'Costo de tareas'!$B$13-H7107)</f>
        <v>39.28055556</v>
      </c>
      <c r="J7107" s="2"/>
      <c r="K7107" s="2"/>
      <c r="P7107" s="2"/>
    </row>
    <row r="7108">
      <c r="A7108" s="3" t="s">
        <v>9208</v>
      </c>
      <c r="B7108" s="11" t="str">
        <f t="shared" si="1"/>
        <v>20121024</v>
      </c>
      <c r="C7108" s="12">
        <f t="shared" si="2"/>
        <v>41206</v>
      </c>
      <c r="D7108" s="3" t="str">
        <f t="shared" si="3"/>
        <v>02</v>
      </c>
      <c r="E7108" s="13">
        <v>0.0</v>
      </c>
      <c r="F7108" s="14">
        <f>'Costo de tareas'!$B$15</f>
        <v>0.1964027778</v>
      </c>
      <c r="G7108" s="15">
        <f>'Producción diaria'!$T$3*$L$2*$M$2*$N$2*E7108*1000/'Costo de tareas'!$B$14</f>
        <v>0</v>
      </c>
      <c r="H7108" s="16">
        <f>IF(G7108 &gt; 'Costo de tareas'!$B$13, 'Costo de tareas'!$B$13, IF(G7108 &lt; 'Costo de tareas'!$B$13*0.2, 0, 'Costo de tareas'!$B$13- G7108))</f>
        <v>0</v>
      </c>
      <c r="I7108" s="17">
        <f>IF(H7108=0,'Costo de tareas'!$B$13,'Costo de tareas'!$B$13-H7108)</f>
        <v>39.28055556</v>
      </c>
      <c r="J7108" s="2"/>
      <c r="K7108" s="2"/>
      <c r="P7108" s="2"/>
    </row>
    <row r="7109">
      <c r="A7109" s="3" t="s">
        <v>9209</v>
      </c>
      <c r="B7109" s="11" t="str">
        <f t="shared" si="1"/>
        <v>20121024</v>
      </c>
      <c r="C7109" s="12">
        <f t="shared" si="2"/>
        <v>41206</v>
      </c>
      <c r="D7109" s="3" t="str">
        <f t="shared" si="3"/>
        <v>03</v>
      </c>
      <c r="E7109" s="13">
        <v>0.0</v>
      </c>
      <c r="F7109" s="14">
        <f>'Costo de tareas'!$B$15</f>
        <v>0.1964027778</v>
      </c>
      <c r="G7109" s="15">
        <f>'Producción diaria'!$T$3*$L$2*$M$2*$N$2*E7109*1000/'Costo de tareas'!$B$14</f>
        <v>0</v>
      </c>
      <c r="H7109" s="16">
        <f>IF(G7109 &gt; 'Costo de tareas'!$B$13, 'Costo de tareas'!$B$13, IF(G7109 &lt; 'Costo de tareas'!$B$13*0.2, 0, 'Costo de tareas'!$B$13- G7109))</f>
        <v>0</v>
      </c>
      <c r="I7109" s="17">
        <f>IF(H7109=0,'Costo de tareas'!$B$13,'Costo de tareas'!$B$13-H7109)</f>
        <v>39.28055556</v>
      </c>
      <c r="J7109" s="2"/>
      <c r="K7109" s="2"/>
      <c r="P7109" s="2"/>
    </row>
    <row r="7110">
      <c r="A7110" s="3" t="s">
        <v>9210</v>
      </c>
      <c r="B7110" s="11" t="str">
        <f t="shared" si="1"/>
        <v>20121024</v>
      </c>
      <c r="C7110" s="12">
        <f t="shared" si="2"/>
        <v>41206</v>
      </c>
      <c r="D7110" s="3" t="str">
        <f t="shared" si="3"/>
        <v>04</v>
      </c>
      <c r="E7110" s="13">
        <v>0.0</v>
      </c>
      <c r="F7110" s="14">
        <f>'Costo de tareas'!$B$15</f>
        <v>0.1964027778</v>
      </c>
      <c r="G7110" s="15">
        <f>'Producción diaria'!$T$3*$L$2*$M$2*$N$2*E7110*1000/'Costo de tareas'!$B$14</f>
        <v>0</v>
      </c>
      <c r="H7110" s="16">
        <f>IF(G7110 &gt; 'Costo de tareas'!$B$13, 'Costo de tareas'!$B$13, IF(G7110 &lt; 'Costo de tareas'!$B$13*0.2, 0, 'Costo de tareas'!$B$13- G7110))</f>
        <v>0</v>
      </c>
      <c r="I7110" s="17">
        <f>IF(H7110=0,'Costo de tareas'!$B$13,'Costo de tareas'!$B$13-H7110)</f>
        <v>39.28055556</v>
      </c>
      <c r="J7110" s="2"/>
      <c r="K7110" s="2"/>
      <c r="P7110" s="2"/>
    </row>
    <row r="7111">
      <c r="A7111" s="3" t="s">
        <v>9211</v>
      </c>
      <c r="B7111" s="11" t="str">
        <f t="shared" si="1"/>
        <v>20121024</v>
      </c>
      <c r="C7111" s="12">
        <f t="shared" si="2"/>
        <v>41206</v>
      </c>
      <c r="D7111" s="3" t="str">
        <f t="shared" si="3"/>
        <v>05</v>
      </c>
      <c r="E7111" s="13">
        <v>0.0</v>
      </c>
      <c r="F7111" s="14">
        <f>'Costo de tareas'!$B$15</f>
        <v>0.1964027778</v>
      </c>
      <c r="G7111" s="15">
        <f>'Producción diaria'!$T$3*$L$2*$M$2*$N$2*E7111*1000/'Costo de tareas'!$B$14</f>
        <v>0</v>
      </c>
      <c r="H7111" s="16">
        <f>IF(G7111 &gt; 'Costo de tareas'!$B$13, 'Costo de tareas'!$B$13, IF(G7111 &lt; 'Costo de tareas'!$B$13*0.2, 0, 'Costo de tareas'!$B$13- G7111))</f>
        <v>0</v>
      </c>
      <c r="I7111" s="17">
        <f>IF(H7111=0,'Costo de tareas'!$B$13,'Costo de tareas'!$B$13-H7111)</f>
        <v>39.28055556</v>
      </c>
      <c r="J7111" s="2"/>
      <c r="K7111" s="2"/>
      <c r="P7111" s="2"/>
    </row>
    <row r="7112">
      <c r="A7112" s="3" t="s">
        <v>9212</v>
      </c>
      <c r="B7112" s="11" t="str">
        <f t="shared" si="1"/>
        <v>20121024</v>
      </c>
      <c r="C7112" s="12">
        <f t="shared" si="2"/>
        <v>41206</v>
      </c>
      <c r="D7112" s="3" t="str">
        <f t="shared" si="3"/>
        <v>06</v>
      </c>
      <c r="E7112" s="13">
        <v>0.0</v>
      </c>
      <c r="F7112" s="14">
        <f>'Costo de tareas'!$B$15</f>
        <v>0.1964027778</v>
      </c>
      <c r="G7112" s="15">
        <f>'Producción diaria'!$T$3*$L$2*$M$2*$N$2*E7112*1000/'Costo de tareas'!$B$14</f>
        <v>0</v>
      </c>
      <c r="H7112" s="16">
        <f>IF(G7112 &gt; 'Costo de tareas'!$B$13, 'Costo de tareas'!$B$13, IF(G7112 &lt; 'Costo de tareas'!$B$13*0.2, 0, 'Costo de tareas'!$B$13- G7112))</f>
        <v>0</v>
      </c>
      <c r="I7112" s="17">
        <f>IF(H7112=0,'Costo de tareas'!$B$13,'Costo de tareas'!$B$13-H7112)</f>
        <v>39.28055556</v>
      </c>
      <c r="J7112" s="2"/>
      <c r="K7112" s="2"/>
      <c r="P7112" s="2"/>
    </row>
    <row r="7113">
      <c r="A7113" s="3" t="s">
        <v>9213</v>
      </c>
      <c r="B7113" s="11" t="str">
        <f t="shared" si="1"/>
        <v>20121024</v>
      </c>
      <c r="C7113" s="12">
        <f t="shared" si="2"/>
        <v>41206</v>
      </c>
      <c r="D7113" s="3" t="str">
        <f t="shared" si="3"/>
        <v>07</v>
      </c>
      <c r="E7113" s="13">
        <v>34.0</v>
      </c>
      <c r="F7113" s="14">
        <f>'Costo de tareas'!$B$15</f>
        <v>0.1964027778</v>
      </c>
      <c r="G7113" s="15">
        <f>'Producción diaria'!$T$3*$L$2*$M$2*$N$2*E7113*1000/'Costo de tareas'!$B$14</f>
        <v>51.12110579</v>
      </c>
      <c r="H7113" s="16">
        <f>IF(G7113 &gt; 'Costo de tareas'!$B$13, 'Costo de tareas'!$B$13, IF(G7113 &lt; 'Costo de tareas'!$B$13*0.2, 0, 'Costo de tareas'!$B$13- G7113))</f>
        <v>39.28055556</v>
      </c>
      <c r="I7113" s="17">
        <f>IF(H7113=0,'Costo de tareas'!$B$13,'Costo de tareas'!$B$13-H7113)</f>
        <v>0</v>
      </c>
      <c r="J7113" s="2"/>
      <c r="K7113" s="2"/>
      <c r="P7113" s="2"/>
    </row>
    <row r="7114">
      <c r="A7114" s="3" t="s">
        <v>9214</v>
      </c>
      <c r="B7114" s="11" t="str">
        <f t="shared" si="1"/>
        <v>20121024</v>
      </c>
      <c r="C7114" s="12">
        <f t="shared" si="2"/>
        <v>41206</v>
      </c>
      <c r="D7114" s="3" t="str">
        <f t="shared" si="3"/>
        <v>08</v>
      </c>
      <c r="E7114" s="13">
        <v>191.0</v>
      </c>
      <c r="F7114" s="14">
        <f>'Costo de tareas'!$B$15</f>
        <v>0.1964027778</v>
      </c>
      <c r="G7114" s="15">
        <f>'Producción diaria'!$T$3*$L$2*$M$2*$N$2*E7114*1000/'Costo de tareas'!$B$14</f>
        <v>287.1803296</v>
      </c>
      <c r="H7114" s="16">
        <f>IF(G7114 &gt; 'Costo de tareas'!$B$13, 'Costo de tareas'!$B$13, IF(G7114 &lt; 'Costo de tareas'!$B$13*0.2, 0, 'Costo de tareas'!$B$13- G7114))</f>
        <v>39.28055556</v>
      </c>
      <c r="I7114" s="17">
        <f>IF(H7114=0,'Costo de tareas'!$B$13,'Costo de tareas'!$B$13-H7114)</f>
        <v>0</v>
      </c>
      <c r="J7114" s="2"/>
      <c r="K7114" s="2"/>
      <c r="P7114" s="2"/>
    </row>
    <row r="7115">
      <c r="A7115" s="3" t="s">
        <v>9215</v>
      </c>
      <c r="B7115" s="11" t="str">
        <f t="shared" si="1"/>
        <v>20121024</v>
      </c>
      <c r="C7115" s="12">
        <f t="shared" si="2"/>
        <v>41206</v>
      </c>
      <c r="D7115" s="3" t="str">
        <f t="shared" si="3"/>
        <v>09</v>
      </c>
      <c r="E7115" s="13">
        <v>293.0</v>
      </c>
      <c r="F7115" s="14">
        <f>'Costo de tareas'!$B$15</f>
        <v>0.1964027778</v>
      </c>
      <c r="G7115" s="15">
        <f>'Producción diaria'!$T$3*$L$2*$M$2*$N$2*E7115*1000/'Costo de tareas'!$B$14</f>
        <v>440.543647</v>
      </c>
      <c r="H7115" s="16">
        <f>IF(G7115 &gt; 'Costo de tareas'!$B$13, 'Costo de tareas'!$B$13, IF(G7115 &lt; 'Costo de tareas'!$B$13*0.2, 0, 'Costo de tareas'!$B$13- G7115))</f>
        <v>39.28055556</v>
      </c>
      <c r="I7115" s="17">
        <f>IF(H7115=0,'Costo de tareas'!$B$13,'Costo de tareas'!$B$13-H7115)</f>
        <v>0</v>
      </c>
      <c r="J7115" s="2"/>
      <c r="K7115" s="2"/>
      <c r="P7115" s="2"/>
    </row>
    <row r="7116">
      <c r="A7116" s="3" t="s">
        <v>9216</v>
      </c>
      <c r="B7116" s="11" t="str">
        <f t="shared" si="1"/>
        <v>20121024</v>
      </c>
      <c r="C7116" s="12">
        <f t="shared" si="2"/>
        <v>41206</v>
      </c>
      <c r="D7116" s="3" t="str">
        <f t="shared" si="3"/>
        <v>10</v>
      </c>
      <c r="E7116" s="13">
        <v>306.0</v>
      </c>
      <c r="F7116" s="14">
        <f>'Costo de tareas'!$B$15</f>
        <v>0.1964027778</v>
      </c>
      <c r="G7116" s="15">
        <f>'Producción diaria'!$T$3*$L$2*$M$2*$N$2*E7116*1000/'Costo de tareas'!$B$14</f>
        <v>460.0899522</v>
      </c>
      <c r="H7116" s="16">
        <f>IF(G7116 &gt; 'Costo de tareas'!$B$13, 'Costo de tareas'!$B$13, IF(G7116 &lt; 'Costo de tareas'!$B$13*0.2, 0, 'Costo de tareas'!$B$13- G7116))</f>
        <v>39.28055556</v>
      </c>
      <c r="I7116" s="17">
        <f>IF(H7116=0,'Costo de tareas'!$B$13,'Costo de tareas'!$B$13-H7116)</f>
        <v>0</v>
      </c>
      <c r="J7116" s="2"/>
      <c r="K7116" s="2"/>
      <c r="P7116" s="2"/>
    </row>
    <row r="7117">
      <c r="A7117" s="3" t="s">
        <v>9217</v>
      </c>
      <c r="B7117" s="11" t="str">
        <f t="shared" si="1"/>
        <v>20121024</v>
      </c>
      <c r="C7117" s="12">
        <f t="shared" si="2"/>
        <v>41206</v>
      </c>
      <c r="D7117" s="3" t="str">
        <f t="shared" si="3"/>
        <v>11</v>
      </c>
      <c r="E7117" s="13">
        <v>212.0</v>
      </c>
      <c r="F7117" s="14">
        <f>'Costo de tareas'!$B$15</f>
        <v>0.1964027778</v>
      </c>
      <c r="G7117" s="15">
        <f>'Producción diaria'!$T$3*$L$2*$M$2*$N$2*E7117*1000/'Costo de tareas'!$B$14</f>
        <v>318.7551302</v>
      </c>
      <c r="H7117" s="16">
        <f>IF(G7117 &gt; 'Costo de tareas'!$B$13, 'Costo de tareas'!$B$13, IF(G7117 &lt; 'Costo de tareas'!$B$13*0.2, 0, 'Costo de tareas'!$B$13- G7117))</f>
        <v>39.28055556</v>
      </c>
      <c r="I7117" s="17">
        <f>IF(H7117=0,'Costo de tareas'!$B$13,'Costo de tareas'!$B$13-H7117)</f>
        <v>0</v>
      </c>
      <c r="J7117" s="2"/>
      <c r="K7117" s="2"/>
      <c r="P7117" s="2"/>
    </row>
    <row r="7118">
      <c r="A7118" s="3" t="s">
        <v>9218</v>
      </c>
      <c r="B7118" s="11" t="str">
        <f t="shared" si="1"/>
        <v>20121024</v>
      </c>
      <c r="C7118" s="12">
        <f t="shared" si="2"/>
        <v>41206</v>
      </c>
      <c r="D7118" s="3" t="str">
        <f t="shared" si="3"/>
        <v>12</v>
      </c>
      <c r="E7118" s="13">
        <v>202.0</v>
      </c>
      <c r="F7118" s="14">
        <f>'Costo de tareas'!$B$15</f>
        <v>0.1964027778</v>
      </c>
      <c r="G7118" s="15">
        <f>'Producción diaria'!$T$3*$L$2*$M$2*$N$2*E7118*1000/'Costo de tareas'!$B$14</f>
        <v>303.7195109</v>
      </c>
      <c r="H7118" s="16">
        <f>IF(G7118 &gt; 'Costo de tareas'!$B$13, 'Costo de tareas'!$B$13, IF(G7118 &lt; 'Costo de tareas'!$B$13*0.2, 0, 'Costo de tareas'!$B$13- G7118))</f>
        <v>39.28055556</v>
      </c>
      <c r="I7118" s="17">
        <f>IF(H7118=0,'Costo de tareas'!$B$13,'Costo de tareas'!$B$13-H7118)</f>
        <v>0</v>
      </c>
      <c r="J7118" s="2"/>
      <c r="K7118" s="2"/>
      <c r="P7118" s="2"/>
    </row>
    <row r="7119">
      <c r="A7119" s="3" t="s">
        <v>9220</v>
      </c>
      <c r="B7119" s="11" t="str">
        <f t="shared" si="1"/>
        <v>20121024</v>
      </c>
      <c r="C7119" s="12">
        <f t="shared" si="2"/>
        <v>41206</v>
      </c>
      <c r="D7119" s="3" t="str">
        <f t="shared" si="3"/>
        <v>13</v>
      </c>
      <c r="E7119" s="13">
        <v>115.0</v>
      </c>
      <c r="F7119" s="14">
        <f>'Costo de tareas'!$B$15</f>
        <v>0.1964027778</v>
      </c>
      <c r="G7119" s="15">
        <f>'Producción diaria'!$T$3*$L$2*$M$2*$N$2*E7119*1000/'Costo de tareas'!$B$14</f>
        <v>172.9096225</v>
      </c>
      <c r="H7119" s="16">
        <f>IF(G7119 &gt; 'Costo de tareas'!$B$13, 'Costo de tareas'!$B$13, IF(G7119 &lt; 'Costo de tareas'!$B$13*0.2, 0, 'Costo de tareas'!$B$13- G7119))</f>
        <v>39.28055556</v>
      </c>
      <c r="I7119" s="17">
        <f>IF(H7119=0,'Costo de tareas'!$B$13,'Costo de tareas'!$B$13-H7119)</f>
        <v>0</v>
      </c>
      <c r="J7119" s="2"/>
      <c r="K7119" s="2"/>
      <c r="P7119" s="2"/>
    </row>
    <row r="7120">
      <c r="A7120" s="3" t="s">
        <v>9221</v>
      </c>
      <c r="B7120" s="11" t="str">
        <f t="shared" si="1"/>
        <v>20121024</v>
      </c>
      <c r="C7120" s="12">
        <f t="shared" si="2"/>
        <v>41206</v>
      </c>
      <c r="D7120" s="3" t="str">
        <f t="shared" si="3"/>
        <v>14</v>
      </c>
      <c r="E7120" s="13">
        <v>1.0</v>
      </c>
      <c r="F7120" s="14">
        <f>'Costo de tareas'!$B$15</f>
        <v>0.1964027778</v>
      </c>
      <c r="G7120" s="15">
        <f>'Producción diaria'!$T$3*$L$2*$M$2*$N$2*E7120*1000/'Costo de tareas'!$B$14</f>
        <v>1.503561935</v>
      </c>
      <c r="H7120" s="16">
        <f>IF(G7120 &gt; 'Costo de tareas'!$B$13, 'Costo de tareas'!$B$13, IF(G7120 &lt; 'Costo de tareas'!$B$13*0.2, 0, 'Costo de tareas'!$B$13- G7120))</f>
        <v>0</v>
      </c>
      <c r="I7120" s="17">
        <f>IF(H7120=0,'Costo de tareas'!$B$13,'Costo de tareas'!$B$13-H7120)</f>
        <v>39.28055556</v>
      </c>
      <c r="J7120" s="2"/>
      <c r="K7120" s="2"/>
      <c r="P7120" s="2"/>
    </row>
    <row r="7121">
      <c r="A7121" s="3" t="s">
        <v>9222</v>
      </c>
      <c r="B7121" s="11" t="str">
        <f t="shared" si="1"/>
        <v>20121024</v>
      </c>
      <c r="C7121" s="12">
        <f t="shared" si="2"/>
        <v>41206</v>
      </c>
      <c r="D7121" s="3" t="str">
        <f t="shared" si="3"/>
        <v>15</v>
      </c>
      <c r="E7121" s="13">
        <v>85.0</v>
      </c>
      <c r="F7121" s="14">
        <f>'Costo de tareas'!$B$15</f>
        <v>0.1964027778</v>
      </c>
      <c r="G7121" s="15">
        <f>'Producción diaria'!$T$3*$L$2*$M$2*$N$2*E7121*1000/'Costo de tareas'!$B$14</f>
        <v>127.8027645</v>
      </c>
      <c r="H7121" s="16">
        <f>IF(G7121 &gt; 'Costo de tareas'!$B$13, 'Costo de tareas'!$B$13, IF(G7121 &lt; 'Costo de tareas'!$B$13*0.2, 0, 'Costo de tareas'!$B$13- G7121))</f>
        <v>39.28055556</v>
      </c>
      <c r="I7121" s="17">
        <f>IF(H7121=0,'Costo de tareas'!$B$13,'Costo de tareas'!$B$13-H7121)</f>
        <v>0</v>
      </c>
      <c r="J7121" s="2"/>
      <c r="K7121" s="2"/>
      <c r="P7121" s="2"/>
    </row>
    <row r="7122">
      <c r="A7122" s="3" t="s">
        <v>9223</v>
      </c>
      <c r="B7122" s="11" t="str">
        <f t="shared" si="1"/>
        <v>20121024</v>
      </c>
      <c r="C7122" s="12">
        <f t="shared" si="2"/>
        <v>41206</v>
      </c>
      <c r="D7122" s="3" t="str">
        <f t="shared" si="3"/>
        <v>16</v>
      </c>
      <c r="E7122" s="13">
        <v>65.0</v>
      </c>
      <c r="F7122" s="14">
        <f>'Costo de tareas'!$B$15</f>
        <v>0.1964027778</v>
      </c>
      <c r="G7122" s="15">
        <f>'Producción diaria'!$T$3*$L$2*$M$2*$N$2*E7122*1000/'Costo de tareas'!$B$14</f>
        <v>97.73152578</v>
      </c>
      <c r="H7122" s="16">
        <f>IF(G7122 &gt; 'Costo de tareas'!$B$13, 'Costo de tareas'!$B$13, IF(G7122 &lt; 'Costo de tareas'!$B$13*0.2, 0, 'Costo de tareas'!$B$13- G7122))</f>
        <v>39.28055556</v>
      </c>
      <c r="I7122" s="17">
        <f>IF(H7122=0,'Costo de tareas'!$B$13,'Costo de tareas'!$B$13-H7122)</f>
        <v>0</v>
      </c>
      <c r="J7122" s="2"/>
      <c r="K7122" s="2"/>
      <c r="P7122" s="2"/>
    </row>
    <row r="7123">
      <c r="A7123" s="3" t="s">
        <v>9224</v>
      </c>
      <c r="B7123" s="11" t="str">
        <f t="shared" si="1"/>
        <v>20121024</v>
      </c>
      <c r="C7123" s="12">
        <f t="shared" si="2"/>
        <v>41206</v>
      </c>
      <c r="D7123" s="3" t="str">
        <f t="shared" si="3"/>
        <v>17</v>
      </c>
      <c r="E7123" s="13">
        <v>1.0</v>
      </c>
      <c r="F7123" s="14">
        <f>'Costo de tareas'!$B$15</f>
        <v>0.1964027778</v>
      </c>
      <c r="G7123" s="15">
        <f>'Producción diaria'!$T$3*$L$2*$M$2*$N$2*E7123*1000/'Costo de tareas'!$B$14</f>
        <v>1.503561935</v>
      </c>
      <c r="H7123" s="16">
        <f>IF(G7123 &gt; 'Costo de tareas'!$B$13, 'Costo de tareas'!$B$13, IF(G7123 &lt; 'Costo de tareas'!$B$13*0.2, 0, 'Costo de tareas'!$B$13- G7123))</f>
        <v>0</v>
      </c>
      <c r="I7123" s="17">
        <f>IF(H7123=0,'Costo de tareas'!$B$13,'Costo de tareas'!$B$13-H7123)</f>
        <v>39.28055556</v>
      </c>
      <c r="J7123" s="2"/>
      <c r="K7123" s="2"/>
      <c r="P7123" s="2"/>
    </row>
    <row r="7124">
      <c r="A7124" s="3" t="s">
        <v>9225</v>
      </c>
      <c r="B7124" s="11" t="str">
        <f t="shared" si="1"/>
        <v>20121024</v>
      </c>
      <c r="C7124" s="12">
        <f t="shared" si="2"/>
        <v>41206</v>
      </c>
      <c r="D7124" s="3" t="str">
        <f t="shared" si="3"/>
        <v>18</v>
      </c>
      <c r="E7124" s="13">
        <v>0.0</v>
      </c>
      <c r="F7124" s="14">
        <f>'Costo de tareas'!$B$15</f>
        <v>0.1964027778</v>
      </c>
      <c r="G7124" s="15">
        <f>'Producción diaria'!$T$3*$L$2*$M$2*$N$2*E7124*1000/'Costo de tareas'!$B$14</f>
        <v>0</v>
      </c>
      <c r="H7124" s="16">
        <f>IF(G7124 &gt; 'Costo de tareas'!$B$13, 'Costo de tareas'!$B$13, IF(G7124 &lt; 'Costo de tareas'!$B$13*0.2, 0, 'Costo de tareas'!$B$13- G7124))</f>
        <v>0</v>
      </c>
      <c r="I7124" s="17">
        <f>IF(H7124=0,'Costo de tareas'!$B$13,'Costo de tareas'!$B$13-H7124)</f>
        <v>39.28055556</v>
      </c>
      <c r="J7124" s="2"/>
      <c r="K7124" s="2"/>
      <c r="P7124" s="2"/>
    </row>
    <row r="7125">
      <c r="A7125" s="3" t="s">
        <v>9226</v>
      </c>
      <c r="B7125" s="11" t="str">
        <f t="shared" si="1"/>
        <v>20121024</v>
      </c>
      <c r="C7125" s="12">
        <f t="shared" si="2"/>
        <v>41206</v>
      </c>
      <c r="D7125" s="3" t="str">
        <f t="shared" si="3"/>
        <v>19</v>
      </c>
      <c r="E7125" s="13">
        <v>0.0</v>
      </c>
      <c r="F7125" s="14">
        <f>'Costo de tareas'!$B$15</f>
        <v>0.1964027778</v>
      </c>
      <c r="G7125" s="15">
        <f>'Producción diaria'!$T$3*$L$2*$M$2*$N$2*E7125*1000/'Costo de tareas'!$B$14</f>
        <v>0</v>
      </c>
      <c r="H7125" s="16">
        <f>IF(G7125 &gt; 'Costo de tareas'!$B$13, 'Costo de tareas'!$B$13, IF(G7125 &lt; 'Costo de tareas'!$B$13*0.2, 0, 'Costo de tareas'!$B$13- G7125))</f>
        <v>0</v>
      </c>
      <c r="I7125" s="17">
        <f>IF(H7125=0,'Costo de tareas'!$B$13,'Costo de tareas'!$B$13-H7125)</f>
        <v>39.28055556</v>
      </c>
      <c r="J7125" s="2"/>
      <c r="K7125" s="2"/>
      <c r="P7125" s="2"/>
    </row>
    <row r="7126">
      <c r="A7126" s="3" t="s">
        <v>9227</v>
      </c>
      <c r="B7126" s="11" t="str">
        <f t="shared" si="1"/>
        <v>20121024</v>
      </c>
      <c r="C7126" s="12">
        <f t="shared" si="2"/>
        <v>41206</v>
      </c>
      <c r="D7126" s="3" t="str">
        <f t="shared" si="3"/>
        <v>20</v>
      </c>
      <c r="E7126" s="13">
        <v>0.0</v>
      </c>
      <c r="F7126" s="14">
        <f>'Costo de tareas'!$B$15</f>
        <v>0.1964027778</v>
      </c>
      <c r="G7126" s="15">
        <f>'Producción diaria'!$T$3*$L$2*$M$2*$N$2*E7126*1000/'Costo de tareas'!$B$14</f>
        <v>0</v>
      </c>
      <c r="H7126" s="16">
        <f>IF(G7126 &gt; 'Costo de tareas'!$B$13, 'Costo de tareas'!$B$13, IF(G7126 &lt; 'Costo de tareas'!$B$13*0.2, 0, 'Costo de tareas'!$B$13- G7126))</f>
        <v>0</v>
      </c>
      <c r="I7126" s="17">
        <f>IF(H7126=0,'Costo de tareas'!$B$13,'Costo de tareas'!$B$13-H7126)</f>
        <v>39.28055556</v>
      </c>
      <c r="J7126" s="2"/>
      <c r="K7126" s="2"/>
      <c r="P7126" s="2"/>
    </row>
    <row r="7127">
      <c r="A7127" s="3" t="s">
        <v>9228</v>
      </c>
      <c r="B7127" s="11" t="str">
        <f t="shared" si="1"/>
        <v>20121024</v>
      </c>
      <c r="C7127" s="12">
        <f t="shared" si="2"/>
        <v>41206</v>
      </c>
      <c r="D7127" s="3" t="str">
        <f t="shared" si="3"/>
        <v>21</v>
      </c>
      <c r="E7127" s="13">
        <v>0.0</v>
      </c>
      <c r="F7127" s="14">
        <f>'Costo de tareas'!$B$15</f>
        <v>0.1964027778</v>
      </c>
      <c r="G7127" s="15">
        <f>'Producción diaria'!$T$3*$L$2*$M$2*$N$2*E7127*1000/'Costo de tareas'!$B$14</f>
        <v>0</v>
      </c>
      <c r="H7127" s="16">
        <f>IF(G7127 &gt; 'Costo de tareas'!$B$13, 'Costo de tareas'!$B$13, IF(G7127 &lt; 'Costo de tareas'!$B$13*0.2, 0, 'Costo de tareas'!$B$13- G7127))</f>
        <v>0</v>
      </c>
      <c r="I7127" s="17">
        <f>IF(H7127=0,'Costo de tareas'!$B$13,'Costo de tareas'!$B$13-H7127)</f>
        <v>39.28055556</v>
      </c>
      <c r="J7127" s="2"/>
      <c r="K7127" s="2"/>
      <c r="P7127" s="2"/>
    </row>
    <row r="7128">
      <c r="A7128" s="3" t="s">
        <v>9229</v>
      </c>
      <c r="B7128" s="11" t="str">
        <f t="shared" si="1"/>
        <v>20121024</v>
      </c>
      <c r="C7128" s="12">
        <f t="shared" si="2"/>
        <v>41206</v>
      </c>
      <c r="D7128" s="3" t="str">
        <f t="shared" si="3"/>
        <v>22</v>
      </c>
      <c r="E7128" s="13">
        <v>0.0</v>
      </c>
      <c r="F7128" s="14">
        <f>'Costo de tareas'!$B$15</f>
        <v>0.1964027778</v>
      </c>
      <c r="G7128" s="15">
        <f>'Producción diaria'!$T$3*$L$2*$M$2*$N$2*E7128*1000/'Costo de tareas'!$B$14</f>
        <v>0</v>
      </c>
      <c r="H7128" s="16">
        <f>IF(G7128 &gt; 'Costo de tareas'!$B$13, 'Costo de tareas'!$B$13, IF(G7128 &lt; 'Costo de tareas'!$B$13*0.2, 0, 'Costo de tareas'!$B$13- G7128))</f>
        <v>0</v>
      </c>
      <c r="I7128" s="17">
        <f>IF(H7128=0,'Costo de tareas'!$B$13,'Costo de tareas'!$B$13-H7128)</f>
        <v>39.28055556</v>
      </c>
      <c r="J7128" s="2"/>
      <c r="K7128" s="2"/>
      <c r="P7128" s="2"/>
    </row>
    <row r="7129">
      <c r="A7129" s="3" t="s">
        <v>9230</v>
      </c>
      <c r="B7129" s="11" t="str">
        <f t="shared" si="1"/>
        <v>20121024</v>
      </c>
      <c r="C7129" s="12">
        <f t="shared" si="2"/>
        <v>41206</v>
      </c>
      <c r="D7129" s="3" t="str">
        <f t="shared" si="3"/>
        <v>23</v>
      </c>
      <c r="E7129" s="13">
        <v>0.0</v>
      </c>
      <c r="F7129" s="14">
        <f>'Costo de tareas'!$B$15</f>
        <v>0.1964027778</v>
      </c>
      <c r="G7129" s="15">
        <f>'Producción diaria'!$T$3*$L$2*$M$2*$N$2*E7129*1000/'Costo de tareas'!$B$14</f>
        <v>0</v>
      </c>
      <c r="H7129" s="16">
        <f>IF(G7129 &gt; 'Costo de tareas'!$B$13, 'Costo de tareas'!$B$13, IF(G7129 &lt; 'Costo de tareas'!$B$13*0.2, 0, 'Costo de tareas'!$B$13- G7129))</f>
        <v>0</v>
      </c>
      <c r="I7129" s="17">
        <f>IF(H7129=0,'Costo de tareas'!$B$13,'Costo de tareas'!$B$13-H7129)</f>
        <v>39.28055556</v>
      </c>
      <c r="J7129" s="2"/>
      <c r="K7129" s="2"/>
      <c r="P7129" s="2"/>
    </row>
    <row r="7130">
      <c r="A7130" s="3" t="s">
        <v>9231</v>
      </c>
      <c r="B7130" s="11" t="str">
        <f t="shared" si="1"/>
        <v>20121025</v>
      </c>
      <c r="C7130" s="12">
        <f t="shared" si="2"/>
        <v>41207</v>
      </c>
      <c r="D7130" s="3" t="str">
        <f t="shared" si="3"/>
        <v>00</v>
      </c>
      <c r="E7130" s="13">
        <v>0.0</v>
      </c>
      <c r="F7130" s="14">
        <f>'Costo de tareas'!$B$15</f>
        <v>0.1964027778</v>
      </c>
      <c r="G7130" s="15">
        <f>'Producción diaria'!$T$3*$L$2*$M$2*$N$2*E7130*1000/'Costo de tareas'!$B$14</f>
        <v>0</v>
      </c>
      <c r="H7130" s="16">
        <f>IF(G7130 &gt; 'Costo de tareas'!$B$13, 'Costo de tareas'!$B$13, IF(G7130 &lt; 'Costo de tareas'!$B$13*0.2, 0, 'Costo de tareas'!$B$13- G7130))</f>
        <v>0</v>
      </c>
      <c r="I7130" s="17">
        <f>IF(H7130=0,'Costo de tareas'!$B$13,'Costo de tareas'!$B$13-H7130)</f>
        <v>39.28055556</v>
      </c>
      <c r="J7130" s="2"/>
      <c r="K7130" s="2"/>
      <c r="P7130" s="2"/>
    </row>
    <row r="7131">
      <c r="A7131" s="3" t="s">
        <v>9232</v>
      </c>
      <c r="B7131" s="11" t="str">
        <f t="shared" si="1"/>
        <v>20121025</v>
      </c>
      <c r="C7131" s="12">
        <f t="shared" si="2"/>
        <v>41207</v>
      </c>
      <c r="D7131" s="3" t="str">
        <f t="shared" si="3"/>
        <v>01</v>
      </c>
      <c r="E7131" s="13">
        <v>0.0</v>
      </c>
      <c r="F7131" s="14">
        <f>'Costo de tareas'!$B$15</f>
        <v>0.1964027778</v>
      </c>
      <c r="G7131" s="15">
        <f>'Producción diaria'!$T$3*$L$2*$M$2*$N$2*E7131*1000/'Costo de tareas'!$B$14</f>
        <v>0</v>
      </c>
      <c r="H7131" s="16">
        <f>IF(G7131 &gt; 'Costo de tareas'!$B$13, 'Costo de tareas'!$B$13, IF(G7131 &lt; 'Costo de tareas'!$B$13*0.2, 0, 'Costo de tareas'!$B$13- G7131))</f>
        <v>0</v>
      </c>
      <c r="I7131" s="17">
        <f>IF(H7131=0,'Costo de tareas'!$B$13,'Costo de tareas'!$B$13-H7131)</f>
        <v>39.28055556</v>
      </c>
      <c r="J7131" s="2"/>
      <c r="K7131" s="2"/>
      <c r="P7131" s="2"/>
    </row>
    <row r="7132">
      <c r="A7132" s="3" t="s">
        <v>9233</v>
      </c>
      <c r="B7132" s="11" t="str">
        <f t="shared" si="1"/>
        <v>20121025</v>
      </c>
      <c r="C7132" s="12">
        <f t="shared" si="2"/>
        <v>41207</v>
      </c>
      <c r="D7132" s="3" t="str">
        <f t="shared" si="3"/>
        <v>02</v>
      </c>
      <c r="E7132" s="13">
        <v>0.0</v>
      </c>
      <c r="F7132" s="14">
        <f>'Costo de tareas'!$B$15</f>
        <v>0.1964027778</v>
      </c>
      <c r="G7132" s="15">
        <f>'Producción diaria'!$T$3*$L$2*$M$2*$N$2*E7132*1000/'Costo de tareas'!$B$14</f>
        <v>0</v>
      </c>
      <c r="H7132" s="16">
        <f>IF(G7132 &gt; 'Costo de tareas'!$B$13, 'Costo de tareas'!$B$13, IF(G7132 &lt; 'Costo de tareas'!$B$13*0.2, 0, 'Costo de tareas'!$B$13- G7132))</f>
        <v>0</v>
      </c>
      <c r="I7132" s="17">
        <f>IF(H7132=0,'Costo de tareas'!$B$13,'Costo de tareas'!$B$13-H7132)</f>
        <v>39.28055556</v>
      </c>
      <c r="J7132" s="2"/>
      <c r="K7132" s="2"/>
      <c r="P7132" s="2"/>
    </row>
    <row r="7133">
      <c r="A7133" s="3" t="s">
        <v>9234</v>
      </c>
      <c r="B7133" s="11" t="str">
        <f t="shared" si="1"/>
        <v>20121025</v>
      </c>
      <c r="C7133" s="12">
        <f t="shared" si="2"/>
        <v>41207</v>
      </c>
      <c r="D7133" s="3" t="str">
        <f t="shared" si="3"/>
        <v>03</v>
      </c>
      <c r="E7133" s="13">
        <v>0.0</v>
      </c>
      <c r="F7133" s="14">
        <f>'Costo de tareas'!$B$15</f>
        <v>0.1964027778</v>
      </c>
      <c r="G7133" s="15">
        <f>'Producción diaria'!$T$3*$L$2*$M$2*$N$2*E7133*1000/'Costo de tareas'!$B$14</f>
        <v>0</v>
      </c>
      <c r="H7133" s="16">
        <f>IF(G7133 &gt; 'Costo de tareas'!$B$13, 'Costo de tareas'!$B$13, IF(G7133 &lt; 'Costo de tareas'!$B$13*0.2, 0, 'Costo de tareas'!$B$13- G7133))</f>
        <v>0</v>
      </c>
      <c r="I7133" s="17">
        <f>IF(H7133=0,'Costo de tareas'!$B$13,'Costo de tareas'!$B$13-H7133)</f>
        <v>39.28055556</v>
      </c>
      <c r="J7133" s="2"/>
      <c r="K7133" s="2"/>
      <c r="P7133" s="2"/>
    </row>
    <row r="7134">
      <c r="A7134" s="3" t="s">
        <v>9235</v>
      </c>
      <c r="B7134" s="11" t="str">
        <f t="shared" si="1"/>
        <v>20121025</v>
      </c>
      <c r="C7134" s="12">
        <f t="shared" si="2"/>
        <v>41207</v>
      </c>
      <c r="D7134" s="3" t="str">
        <f t="shared" si="3"/>
        <v>04</v>
      </c>
      <c r="E7134" s="13">
        <v>0.0</v>
      </c>
      <c r="F7134" s="14">
        <f>'Costo de tareas'!$B$15</f>
        <v>0.1964027778</v>
      </c>
      <c r="G7134" s="15">
        <f>'Producción diaria'!$T$3*$L$2*$M$2*$N$2*E7134*1000/'Costo de tareas'!$B$14</f>
        <v>0</v>
      </c>
      <c r="H7134" s="16">
        <f>IF(G7134 &gt; 'Costo de tareas'!$B$13, 'Costo de tareas'!$B$13, IF(G7134 &lt; 'Costo de tareas'!$B$13*0.2, 0, 'Costo de tareas'!$B$13- G7134))</f>
        <v>0</v>
      </c>
      <c r="I7134" s="17">
        <f>IF(H7134=0,'Costo de tareas'!$B$13,'Costo de tareas'!$B$13-H7134)</f>
        <v>39.28055556</v>
      </c>
      <c r="J7134" s="2"/>
      <c r="K7134" s="2"/>
      <c r="P7134" s="2"/>
    </row>
    <row r="7135">
      <c r="A7135" s="3" t="s">
        <v>9236</v>
      </c>
      <c r="B7135" s="11" t="str">
        <f t="shared" si="1"/>
        <v>20121025</v>
      </c>
      <c r="C7135" s="12">
        <f t="shared" si="2"/>
        <v>41207</v>
      </c>
      <c r="D7135" s="3" t="str">
        <f t="shared" si="3"/>
        <v>05</v>
      </c>
      <c r="E7135" s="13">
        <v>0.0</v>
      </c>
      <c r="F7135" s="14">
        <f>'Costo de tareas'!$B$15</f>
        <v>0.1964027778</v>
      </c>
      <c r="G7135" s="15">
        <f>'Producción diaria'!$T$3*$L$2*$M$2*$N$2*E7135*1000/'Costo de tareas'!$B$14</f>
        <v>0</v>
      </c>
      <c r="H7135" s="16">
        <f>IF(G7135 &gt; 'Costo de tareas'!$B$13, 'Costo de tareas'!$B$13, IF(G7135 &lt; 'Costo de tareas'!$B$13*0.2, 0, 'Costo de tareas'!$B$13- G7135))</f>
        <v>0</v>
      </c>
      <c r="I7135" s="17">
        <f>IF(H7135=0,'Costo de tareas'!$B$13,'Costo de tareas'!$B$13-H7135)</f>
        <v>39.28055556</v>
      </c>
      <c r="J7135" s="2"/>
      <c r="K7135" s="2"/>
      <c r="P7135" s="2"/>
    </row>
    <row r="7136">
      <c r="A7136" s="3" t="s">
        <v>9237</v>
      </c>
      <c r="B7136" s="11" t="str">
        <f t="shared" si="1"/>
        <v>20121025</v>
      </c>
      <c r="C7136" s="12">
        <f t="shared" si="2"/>
        <v>41207</v>
      </c>
      <c r="D7136" s="3" t="str">
        <f t="shared" si="3"/>
        <v>06</v>
      </c>
      <c r="E7136" s="13">
        <v>0.0</v>
      </c>
      <c r="F7136" s="14">
        <f>'Costo de tareas'!$B$15</f>
        <v>0.1964027778</v>
      </c>
      <c r="G7136" s="15">
        <f>'Producción diaria'!$T$3*$L$2*$M$2*$N$2*E7136*1000/'Costo de tareas'!$B$14</f>
        <v>0</v>
      </c>
      <c r="H7136" s="16">
        <f>IF(G7136 &gt; 'Costo de tareas'!$B$13, 'Costo de tareas'!$B$13, IF(G7136 &lt; 'Costo de tareas'!$B$13*0.2, 0, 'Costo de tareas'!$B$13- G7136))</f>
        <v>0</v>
      </c>
      <c r="I7136" s="17">
        <f>IF(H7136=0,'Costo de tareas'!$B$13,'Costo de tareas'!$B$13-H7136)</f>
        <v>39.28055556</v>
      </c>
      <c r="J7136" s="2"/>
      <c r="K7136" s="2"/>
      <c r="P7136" s="2"/>
    </row>
    <row r="7137">
      <c r="A7137" s="3" t="s">
        <v>9238</v>
      </c>
      <c r="B7137" s="11" t="str">
        <f t="shared" si="1"/>
        <v>20121025</v>
      </c>
      <c r="C7137" s="12">
        <f t="shared" si="2"/>
        <v>41207</v>
      </c>
      <c r="D7137" s="3" t="str">
        <f t="shared" si="3"/>
        <v>07</v>
      </c>
      <c r="E7137" s="13">
        <v>33.0</v>
      </c>
      <c r="F7137" s="14">
        <f>'Costo de tareas'!$B$15</f>
        <v>0.1964027778</v>
      </c>
      <c r="G7137" s="15">
        <f>'Producción diaria'!$T$3*$L$2*$M$2*$N$2*E7137*1000/'Costo de tareas'!$B$14</f>
        <v>49.61754386</v>
      </c>
      <c r="H7137" s="16">
        <f>IF(G7137 &gt; 'Costo de tareas'!$B$13, 'Costo de tareas'!$B$13, IF(G7137 &lt; 'Costo de tareas'!$B$13*0.2, 0, 'Costo de tareas'!$B$13- G7137))</f>
        <v>39.28055556</v>
      </c>
      <c r="I7137" s="17">
        <f>IF(H7137=0,'Costo de tareas'!$B$13,'Costo de tareas'!$B$13-H7137)</f>
        <v>0</v>
      </c>
      <c r="J7137" s="2"/>
      <c r="K7137" s="2"/>
      <c r="P7137" s="2"/>
    </row>
    <row r="7138">
      <c r="A7138" s="3" t="s">
        <v>9239</v>
      </c>
      <c r="B7138" s="11" t="str">
        <f t="shared" si="1"/>
        <v>20121025</v>
      </c>
      <c r="C7138" s="12">
        <f t="shared" si="2"/>
        <v>41207</v>
      </c>
      <c r="D7138" s="3" t="str">
        <f t="shared" si="3"/>
        <v>08</v>
      </c>
      <c r="E7138" s="13">
        <v>102.0</v>
      </c>
      <c r="F7138" s="14">
        <f>'Costo de tareas'!$B$15</f>
        <v>0.1964027778</v>
      </c>
      <c r="G7138" s="15">
        <f>'Producción diaria'!$T$3*$L$2*$M$2*$N$2*E7138*1000/'Costo de tareas'!$B$14</f>
        <v>153.3633174</v>
      </c>
      <c r="H7138" s="16">
        <f>IF(G7138 &gt; 'Costo de tareas'!$B$13, 'Costo de tareas'!$B$13, IF(G7138 &lt; 'Costo de tareas'!$B$13*0.2, 0, 'Costo de tareas'!$B$13- G7138))</f>
        <v>39.28055556</v>
      </c>
      <c r="I7138" s="17">
        <f>IF(H7138=0,'Costo de tareas'!$B$13,'Costo de tareas'!$B$13-H7138)</f>
        <v>0</v>
      </c>
      <c r="J7138" s="2"/>
      <c r="K7138" s="2"/>
      <c r="P7138" s="2"/>
    </row>
    <row r="7139">
      <c r="A7139" s="3" t="s">
        <v>9240</v>
      </c>
      <c r="B7139" s="11" t="str">
        <f t="shared" si="1"/>
        <v>20121025</v>
      </c>
      <c r="C7139" s="12">
        <f t="shared" si="2"/>
        <v>41207</v>
      </c>
      <c r="D7139" s="3" t="str">
        <f t="shared" si="3"/>
        <v>09</v>
      </c>
      <c r="E7139" s="13">
        <v>7.0</v>
      </c>
      <c r="F7139" s="14">
        <f>'Costo de tareas'!$B$15</f>
        <v>0.1964027778</v>
      </c>
      <c r="G7139" s="15">
        <f>'Producción diaria'!$T$3*$L$2*$M$2*$N$2*E7139*1000/'Costo de tareas'!$B$14</f>
        <v>10.52493355</v>
      </c>
      <c r="H7139" s="16">
        <f>IF(G7139 &gt; 'Costo de tareas'!$B$13, 'Costo de tareas'!$B$13, IF(G7139 &lt; 'Costo de tareas'!$B$13*0.2, 0, 'Costo de tareas'!$B$13- G7139))</f>
        <v>28.75562201</v>
      </c>
      <c r="I7139" s="17">
        <f>IF(H7139=0,'Costo de tareas'!$B$13,'Costo de tareas'!$B$13-H7139)</f>
        <v>10.52493355</v>
      </c>
      <c r="J7139" s="2"/>
      <c r="K7139" s="2"/>
      <c r="P7139" s="2"/>
    </row>
    <row r="7140">
      <c r="A7140" s="3" t="s">
        <v>9241</v>
      </c>
      <c r="B7140" s="11" t="str">
        <f t="shared" si="1"/>
        <v>20121025</v>
      </c>
      <c r="C7140" s="12">
        <f t="shared" si="2"/>
        <v>41207</v>
      </c>
      <c r="D7140" s="3" t="str">
        <f t="shared" si="3"/>
        <v>10</v>
      </c>
      <c r="E7140" s="13">
        <v>287.0</v>
      </c>
      <c r="F7140" s="14">
        <f>'Costo de tareas'!$B$15</f>
        <v>0.1964027778</v>
      </c>
      <c r="G7140" s="15">
        <f>'Producción diaria'!$T$3*$L$2*$M$2*$N$2*E7140*1000/'Costo de tareas'!$B$14</f>
        <v>431.5222754</v>
      </c>
      <c r="H7140" s="16">
        <f>IF(G7140 &gt; 'Costo de tareas'!$B$13, 'Costo de tareas'!$B$13, IF(G7140 &lt; 'Costo de tareas'!$B$13*0.2, 0, 'Costo de tareas'!$B$13- G7140))</f>
        <v>39.28055556</v>
      </c>
      <c r="I7140" s="17">
        <f>IF(H7140=0,'Costo de tareas'!$B$13,'Costo de tareas'!$B$13-H7140)</f>
        <v>0</v>
      </c>
      <c r="J7140" s="2"/>
      <c r="K7140" s="2"/>
      <c r="P7140" s="2"/>
    </row>
    <row r="7141">
      <c r="A7141" s="3" t="s">
        <v>9242</v>
      </c>
      <c r="B7141" s="11" t="str">
        <f t="shared" si="1"/>
        <v>20121025</v>
      </c>
      <c r="C7141" s="12">
        <f t="shared" si="2"/>
        <v>41207</v>
      </c>
      <c r="D7141" s="3" t="str">
        <f t="shared" si="3"/>
        <v>11</v>
      </c>
      <c r="E7141" s="13">
        <v>568.0</v>
      </c>
      <c r="F7141" s="14">
        <f>'Costo de tareas'!$B$15</f>
        <v>0.1964027778</v>
      </c>
      <c r="G7141" s="15">
        <f>'Producción diaria'!$T$3*$L$2*$M$2*$N$2*E7141*1000/'Costo de tareas'!$B$14</f>
        <v>854.0231792</v>
      </c>
      <c r="H7141" s="16">
        <f>IF(G7141 &gt; 'Costo de tareas'!$B$13, 'Costo de tareas'!$B$13, IF(G7141 &lt; 'Costo de tareas'!$B$13*0.2, 0, 'Costo de tareas'!$B$13- G7141))</f>
        <v>39.28055556</v>
      </c>
      <c r="I7141" s="17">
        <f>IF(H7141=0,'Costo de tareas'!$B$13,'Costo de tareas'!$B$13-H7141)</f>
        <v>0</v>
      </c>
      <c r="J7141" s="2"/>
      <c r="K7141" s="2"/>
      <c r="P7141" s="2"/>
    </row>
    <row r="7142">
      <c r="A7142" s="3" t="s">
        <v>9243</v>
      </c>
      <c r="B7142" s="11" t="str">
        <f t="shared" si="1"/>
        <v>20121025</v>
      </c>
      <c r="C7142" s="12">
        <f t="shared" si="2"/>
        <v>41207</v>
      </c>
      <c r="D7142" s="3" t="str">
        <f t="shared" si="3"/>
        <v>12</v>
      </c>
      <c r="E7142" s="13">
        <v>357.0</v>
      </c>
      <c r="F7142" s="14">
        <f>'Costo de tareas'!$B$15</f>
        <v>0.1964027778</v>
      </c>
      <c r="G7142" s="15">
        <f>'Producción diaria'!$T$3*$L$2*$M$2*$N$2*E7142*1000/'Costo de tareas'!$B$14</f>
        <v>536.7716108</v>
      </c>
      <c r="H7142" s="16">
        <f>IF(G7142 &gt; 'Costo de tareas'!$B$13, 'Costo de tareas'!$B$13, IF(G7142 &lt; 'Costo de tareas'!$B$13*0.2, 0, 'Costo de tareas'!$B$13- G7142))</f>
        <v>39.28055556</v>
      </c>
      <c r="I7142" s="17">
        <f>IF(H7142=0,'Costo de tareas'!$B$13,'Costo de tareas'!$B$13-H7142)</f>
        <v>0</v>
      </c>
      <c r="J7142" s="2"/>
      <c r="K7142" s="2"/>
      <c r="P7142" s="2"/>
    </row>
    <row r="7143">
      <c r="A7143" s="3" t="s">
        <v>9244</v>
      </c>
      <c r="B7143" s="11" t="str">
        <f t="shared" si="1"/>
        <v>20121025</v>
      </c>
      <c r="C7143" s="12">
        <f t="shared" si="2"/>
        <v>41207</v>
      </c>
      <c r="D7143" s="3" t="str">
        <f t="shared" si="3"/>
        <v>13</v>
      </c>
      <c r="E7143" s="13">
        <v>162.0</v>
      </c>
      <c r="F7143" s="14">
        <f>'Costo de tareas'!$B$15</f>
        <v>0.1964027778</v>
      </c>
      <c r="G7143" s="15">
        <f>'Producción diaria'!$T$3*$L$2*$M$2*$N$2*E7143*1000/'Costo de tareas'!$B$14</f>
        <v>243.5770335</v>
      </c>
      <c r="H7143" s="16">
        <f>IF(G7143 &gt; 'Costo de tareas'!$B$13, 'Costo de tareas'!$B$13, IF(G7143 &lt; 'Costo de tareas'!$B$13*0.2, 0, 'Costo de tareas'!$B$13- G7143))</f>
        <v>39.28055556</v>
      </c>
      <c r="I7143" s="17">
        <f>IF(H7143=0,'Costo de tareas'!$B$13,'Costo de tareas'!$B$13-H7143)</f>
        <v>0</v>
      </c>
      <c r="J7143" s="2"/>
      <c r="K7143" s="2"/>
      <c r="P7143" s="2"/>
    </row>
    <row r="7144">
      <c r="A7144" s="3" t="s">
        <v>9245</v>
      </c>
      <c r="B7144" s="11" t="str">
        <f t="shared" si="1"/>
        <v>20121025</v>
      </c>
      <c r="C7144" s="12">
        <f t="shared" si="2"/>
        <v>41207</v>
      </c>
      <c r="D7144" s="3" t="str">
        <f t="shared" si="3"/>
        <v>14</v>
      </c>
      <c r="E7144" s="13">
        <v>63.0</v>
      </c>
      <c r="F7144" s="14">
        <f>'Costo de tareas'!$B$15</f>
        <v>0.1964027778</v>
      </c>
      <c r="G7144" s="15">
        <f>'Producción diaria'!$T$3*$L$2*$M$2*$N$2*E7144*1000/'Costo de tareas'!$B$14</f>
        <v>94.72440191</v>
      </c>
      <c r="H7144" s="16">
        <f>IF(G7144 &gt; 'Costo de tareas'!$B$13, 'Costo de tareas'!$B$13, IF(G7144 &lt; 'Costo de tareas'!$B$13*0.2, 0, 'Costo de tareas'!$B$13- G7144))</f>
        <v>39.28055556</v>
      </c>
      <c r="I7144" s="17">
        <f>IF(H7144=0,'Costo de tareas'!$B$13,'Costo de tareas'!$B$13-H7144)</f>
        <v>0</v>
      </c>
      <c r="J7144" s="2"/>
      <c r="K7144" s="2"/>
      <c r="P7144" s="2"/>
    </row>
    <row r="7145">
      <c r="A7145" s="3" t="s">
        <v>9246</v>
      </c>
      <c r="B7145" s="11" t="str">
        <f t="shared" si="1"/>
        <v>20121025</v>
      </c>
      <c r="C7145" s="12">
        <f t="shared" si="2"/>
        <v>41207</v>
      </c>
      <c r="D7145" s="3" t="str">
        <f t="shared" si="3"/>
        <v>15</v>
      </c>
      <c r="E7145" s="13">
        <v>158.0</v>
      </c>
      <c r="F7145" s="14">
        <f>'Costo de tareas'!$B$15</f>
        <v>0.1964027778</v>
      </c>
      <c r="G7145" s="15">
        <f>'Producción diaria'!$T$3*$L$2*$M$2*$N$2*E7145*1000/'Costo de tareas'!$B$14</f>
        <v>237.5627858</v>
      </c>
      <c r="H7145" s="16">
        <f>IF(G7145 &gt; 'Costo de tareas'!$B$13, 'Costo de tareas'!$B$13, IF(G7145 &lt; 'Costo de tareas'!$B$13*0.2, 0, 'Costo de tareas'!$B$13- G7145))</f>
        <v>39.28055556</v>
      </c>
      <c r="I7145" s="17">
        <f>IF(H7145=0,'Costo de tareas'!$B$13,'Costo de tareas'!$B$13-H7145)</f>
        <v>0</v>
      </c>
      <c r="J7145" s="2"/>
      <c r="K7145" s="2"/>
      <c r="P7145" s="2"/>
    </row>
    <row r="7146">
      <c r="A7146" s="3" t="s">
        <v>9247</v>
      </c>
      <c r="B7146" s="11" t="str">
        <f t="shared" si="1"/>
        <v>20121025</v>
      </c>
      <c r="C7146" s="12">
        <f t="shared" si="2"/>
        <v>41207</v>
      </c>
      <c r="D7146" s="3" t="str">
        <f t="shared" si="3"/>
        <v>16</v>
      </c>
      <c r="E7146" s="13">
        <v>163.0</v>
      </c>
      <c r="F7146" s="14">
        <f>'Costo de tareas'!$B$15</f>
        <v>0.1964027778</v>
      </c>
      <c r="G7146" s="15">
        <f>'Producción diaria'!$T$3*$L$2*$M$2*$N$2*E7146*1000/'Costo de tareas'!$B$14</f>
        <v>245.0805954</v>
      </c>
      <c r="H7146" s="16">
        <f>IF(G7146 &gt; 'Costo de tareas'!$B$13, 'Costo de tareas'!$B$13, IF(G7146 &lt; 'Costo de tareas'!$B$13*0.2, 0, 'Costo de tareas'!$B$13- G7146))</f>
        <v>39.28055556</v>
      </c>
      <c r="I7146" s="17">
        <f>IF(H7146=0,'Costo de tareas'!$B$13,'Costo de tareas'!$B$13-H7146)</f>
        <v>0</v>
      </c>
      <c r="J7146" s="2"/>
      <c r="K7146" s="2"/>
      <c r="P7146" s="2"/>
    </row>
    <row r="7147">
      <c r="A7147" s="3" t="s">
        <v>9248</v>
      </c>
      <c r="B7147" s="11" t="str">
        <f t="shared" si="1"/>
        <v>20121025</v>
      </c>
      <c r="C7147" s="12">
        <f t="shared" si="2"/>
        <v>41207</v>
      </c>
      <c r="D7147" s="3" t="str">
        <f t="shared" si="3"/>
        <v>17</v>
      </c>
      <c r="E7147" s="13">
        <v>6.0</v>
      </c>
      <c r="F7147" s="14">
        <f>'Costo de tareas'!$B$15</f>
        <v>0.1964027778</v>
      </c>
      <c r="G7147" s="15">
        <f>'Producción diaria'!$T$3*$L$2*$M$2*$N$2*E7147*1000/'Costo de tareas'!$B$14</f>
        <v>9.021371611</v>
      </c>
      <c r="H7147" s="16">
        <f>IF(G7147 &gt; 'Costo de tareas'!$B$13, 'Costo de tareas'!$B$13, IF(G7147 &lt; 'Costo de tareas'!$B$13*0.2, 0, 'Costo de tareas'!$B$13- G7147))</f>
        <v>30.25918394</v>
      </c>
      <c r="I7147" s="17">
        <f>IF(H7147=0,'Costo de tareas'!$B$13,'Costo de tareas'!$B$13-H7147)</f>
        <v>9.021371611</v>
      </c>
      <c r="J7147" s="2"/>
      <c r="K7147" s="2"/>
      <c r="P7147" s="2"/>
    </row>
    <row r="7148">
      <c r="A7148" s="3" t="s">
        <v>9249</v>
      </c>
      <c r="B7148" s="11" t="str">
        <f t="shared" si="1"/>
        <v>20121025</v>
      </c>
      <c r="C7148" s="12">
        <f t="shared" si="2"/>
        <v>41207</v>
      </c>
      <c r="D7148" s="3" t="str">
        <f t="shared" si="3"/>
        <v>18</v>
      </c>
      <c r="E7148" s="13">
        <v>0.0</v>
      </c>
      <c r="F7148" s="14">
        <f>'Costo de tareas'!$B$15</f>
        <v>0.1964027778</v>
      </c>
      <c r="G7148" s="15">
        <f>'Producción diaria'!$T$3*$L$2*$M$2*$N$2*E7148*1000/'Costo de tareas'!$B$14</f>
        <v>0</v>
      </c>
      <c r="H7148" s="16">
        <f>IF(G7148 &gt; 'Costo de tareas'!$B$13, 'Costo de tareas'!$B$13, IF(G7148 &lt; 'Costo de tareas'!$B$13*0.2, 0, 'Costo de tareas'!$B$13- G7148))</f>
        <v>0</v>
      </c>
      <c r="I7148" s="17">
        <f>IF(H7148=0,'Costo de tareas'!$B$13,'Costo de tareas'!$B$13-H7148)</f>
        <v>39.28055556</v>
      </c>
      <c r="J7148" s="2"/>
      <c r="K7148" s="2"/>
      <c r="P7148" s="2"/>
    </row>
    <row r="7149">
      <c r="A7149" s="3" t="s">
        <v>9250</v>
      </c>
      <c r="B7149" s="11" t="str">
        <f t="shared" si="1"/>
        <v>20121025</v>
      </c>
      <c r="C7149" s="12">
        <f t="shared" si="2"/>
        <v>41207</v>
      </c>
      <c r="D7149" s="3" t="str">
        <f t="shared" si="3"/>
        <v>19</v>
      </c>
      <c r="E7149" s="13">
        <v>0.0</v>
      </c>
      <c r="F7149" s="14">
        <f>'Costo de tareas'!$B$15</f>
        <v>0.1964027778</v>
      </c>
      <c r="G7149" s="15">
        <f>'Producción diaria'!$T$3*$L$2*$M$2*$N$2*E7149*1000/'Costo de tareas'!$B$14</f>
        <v>0</v>
      </c>
      <c r="H7149" s="16">
        <f>IF(G7149 &gt; 'Costo de tareas'!$B$13, 'Costo de tareas'!$B$13, IF(G7149 &lt; 'Costo de tareas'!$B$13*0.2, 0, 'Costo de tareas'!$B$13- G7149))</f>
        <v>0</v>
      </c>
      <c r="I7149" s="17">
        <f>IF(H7149=0,'Costo de tareas'!$B$13,'Costo de tareas'!$B$13-H7149)</f>
        <v>39.28055556</v>
      </c>
      <c r="J7149" s="2"/>
      <c r="K7149" s="2"/>
      <c r="P7149" s="2"/>
    </row>
    <row r="7150">
      <c r="A7150" s="3" t="s">
        <v>9251</v>
      </c>
      <c r="B7150" s="11" t="str">
        <f t="shared" si="1"/>
        <v>20121025</v>
      </c>
      <c r="C7150" s="12">
        <f t="shared" si="2"/>
        <v>41207</v>
      </c>
      <c r="D7150" s="3" t="str">
        <f t="shared" si="3"/>
        <v>20</v>
      </c>
      <c r="E7150" s="13">
        <v>0.0</v>
      </c>
      <c r="F7150" s="14">
        <f>'Costo de tareas'!$B$15</f>
        <v>0.1964027778</v>
      </c>
      <c r="G7150" s="15">
        <f>'Producción diaria'!$T$3*$L$2*$M$2*$N$2*E7150*1000/'Costo de tareas'!$B$14</f>
        <v>0</v>
      </c>
      <c r="H7150" s="16">
        <f>IF(G7150 &gt; 'Costo de tareas'!$B$13, 'Costo de tareas'!$B$13, IF(G7150 &lt; 'Costo de tareas'!$B$13*0.2, 0, 'Costo de tareas'!$B$13- G7150))</f>
        <v>0</v>
      </c>
      <c r="I7150" s="17">
        <f>IF(H7150=0,'Costo de tareas'!$B$13,'Costo de tareas'!$B$13-H7150)</f>
        <v>39.28055556</v>
      </c>
      <c r="J7150" s="2"/>
      <c r="K7150" s="2"/>
      <c r="P7150" s="2"/>
    </row>
    <row r="7151">
      <c r="A7151" s="3" t="s">
        <v>9252</v>
      </c>
      <c r="B7151" s="11" t="str">
        <f t="shared" si="1"/>
        <v>20121025</v>
      </c>
      <c r="C7151" s="12">
        <f t="shared" si="2"/>
        <v>41207</v>
      </c>
      <c r="D7151" s="3" t="str">
        <f t="shared" si="3"/>
        <v>21</v>
      </c>
      <c r="E7151" s="13">
        <v>0.0</v>
      </c>
      <c r="F7151" s="14">
        <f>'Costo de tareas'!$B$15</f>
        <v>0.1964027778</v>
      </c>
      <c r="G7151" s="15">
        <f>'Producción diaria'!$T$3*$L$2*$M$2*$N$2*E7151*1000/'Costo de tareas'!$B$14</f>
        <v>0</v>
      </c>
      <c r="H7151" s="16">
        <f>IF(G7151 &gt; 'Costo de tareas'!$B$13, 'Costo de tareas'!$B$13, IF(G7151 &lt; 'Costo de tareas'!$B$13*0.2, 0, 'Costo de tareas'!$B$13- G7151))</f>
        <v>0</v>
      </c>
      <c r="I7151" s="17">
        <f>IF(H7151=0,'Costo de tareas'!$B$13,'Costo de tareas'!$B$13-H7151)</f>
        <v>39.28055556</v>
      </c>
      <c r="J7151" s="2"/>
      <c r="K7151" s="2"/>
      <c r="P7151" s="2"/>
    </row>
    <row r="7152">
      <c r="A7152" s="3" t="s">
        <v>9253</v>
      </c>
      <c r="B7152" s="11" t="str">
        <f t="shared" si="1"/>
        <v>20121025</v>
      </c>
      <c r="C7152" s="12">
        <f t="shared" si="2"/>
        <v>41207</v>
      </c>
      <c r="D7152" s="3" t="str">
        <f t="shared" si="3"/>
        <v>22</v>
      </c>
      <c r="E7152" s="13">
        <v>0.0</v>
      </c>
      <c r="F7152" s="14">
        <f>'Costo de tareas'!$B$15</f>
        <v>0.1964027778</v>
      </c>
      <c r="G7152" s="15">
        <f>'Producción diaria'!$T$3*$L$2*$M$2*$N$2*E7152*1000/'Costo de tareas'!$B$14</f>
        <v>0</v>
      </c>
      <c r="H7152" s="16">
        <f>IF(G7152 &gt; 'Costo de tareas'!$B$13, 'Costo de tareas'!$B$13, IF(G7152 &lt; 'Costo de tareas'!$B$13*0.2, 0, 'Costo de tareas'!$B$13- G7152))</f>
        <v>0</v>
      </c>
      <c r="I7152" s="17">
        <f>IF(H7152=0,'Costo de tareas'!$B$13,'Costo de tareas'!$B$13-H7152)</f>
        <v>39.28055556</v>
      </c>
      <c r="J7152" s="2"/>
      <c r="K7152" s="2"/>
      <c r="P7152" s="2"/>
    </row>
    <row r="7153">
      <c r="A7153" s="3" t="s">
        <v>9254</v>
      </c>
      <c r="B7153" s="11" t="str">
        <f t="shared" si="1"/>
        <v>20121025</v>
      </c>
      <c r="C7153" s="12">
        <f t="shared" si="2"/>
        <v>41207</v>
      </c>
      <c r="D7153" s="3" t="str">
        <f t="shared" si="3"/>
        <v>23</v>
      </c>
      <c r="E7153" s="13">
        <v>0.0</v>
      </c>
      <c r="F7153" s="14">
        <f>'Costo de tareas'!$B$15</f>
        <v>0.1964027778</v>
      </c>
      <c r="G7153" s="15">
        <f>'Producción diaria'!$T$3*$L$2*$M$2*$N$2*E7153*1000/'Costo de tareas'!$B$14</f>
        <v>0</v>
      </c>
      <c r="H7153" s="16">
        <f>IF(G7153 &gt; 'Costo de tareas'!$B$13, 'Costo de tareas'!$B$13, IF(G7153 &lt; 'Costo de tareas'!$B$13*0.2, 0, 'Costo de tareas'!$B$13- G7153))</f>
        <v>0</v>
      </c>
      <c r="I7153" s="17">
        <f>IF(H7153=0,'Costo de tareas'!$B$13,'Costo de tareas'!$B$13-H7153)</f>
        <v>39.28055556</v>
      </c>
      <c r="J7153" s="2"/>
      <c r="K7153" s="2"/>
      <c r="P7153" s="2"/>
    </row>
    <row r="7154">
      <c r="A7154" s="3" t="s">
        <v>9255</v>
      </c>
      <c r="B7154" s="11" t="str">
        <f t="shared" si="1"/>
        <v>20121026</v>
      </c>
      <c r="C7154" s="12">
        <f t="shared" si="2"/>
        <v>41208</v>
      </c>
      <c r="D7154" s="3" t="str">
        <f t="shared" si="3"/>
        <v>00</v>
      </c>
      <c r="E7154" s="13">
        <v>0.0</v>
      </c>
      <c r="F7154" s="14">
        <f>'Costo de tareas'!$B$15</f>
        <v>0.1964027778</v>
      </c>
      <c r="G7154" s="15">
        <f>'Producción diaria'!$T$3*$L$2*$M$2*$N$2*E7154*1000/'Costo de tareas'!$B$14</f>
        <v>0</v>
      </c>
      <c r="H7154" s="16">
        <f>IF(G7154 &gt; 'Costo de tareas'!$B$13, 'Costo de tareas'!$B$13, IF(G7154 &lt; 'Costo de tareas'!$B$13*0.2, 0, 'Costo de tareas'!$B$13- G7154))</f>
        <v>0</v>
      </c>
      <c r="I7154" s="17">
        <f>IF(H7154=0,'Costo de tareas'!$B$13,'Costo de tareas'!$B$13-H7154)</f>
        <v>39.28055556</v>
      </c>
      <c r="J7154" s="2"/>
      <c r="K7154" s="2"/>
      <c r="P7154" s="2"/>
    </row>
    <row r="7155">
      <c r="A7155" s="3" t="s">
        <v>9256</v>
      </c>
      <c r="B7155" s="11" t="str">
        <f t="shared" si="1"/>
        <v>20121026</v>
      </c>
      <c r="C7155" s="12">
        <f t="shared" si="2"/>
        <v>41208</v>
      </c>
      <c r="D7155" s="3" t="str">
        <f t="shared" si="3"/>
        <v>01</v>
      </c>
      <c r="E7155" s="13">
        <v>0.0</v>
      </c>
      <c r="F7155" s="14">
        <f>'Costo de tareas'!$B$15</f>
        <v>0.1964027778</v>
      </c>
      <c r="G7155" s="15">
        <f>'Producción diaria'!$T$3*$L$2*$M$2*$N$2*E7155*1000/'Costo de tareas'!$B$14</f>
        <v>0</v>
      </c>
      <c r="H7155" s="16">
        <f>IF(G7155 &gt; 'Costo de tareas'!$B$13, 'Costo de tareas'!$B$13, IF(G7155 &lt; 'Costo de tareas'!$B$13*0.2, 0, 'Costo de tareas'!$B$13- G7155))</f>
        <v>0</v>
      </c>
      <c r="I7155" s="17">
        <f>IF(H7155=0,'Costo de tareas'!$B$13,'Costo de tareas'!$B$13-H7155)</f>
        <v>39.28055556</v>
      </c>
      <c r="J7155" s="2"/>
      <c r="K7155" s="2"/>
      <c r="P7155" s="2"/>
    </row>
    <row r="7156">
      <c r="A7156" s="3" t="s">
        <v>9257</v>
      </c>
      <c r="B7156" s="11" t="str">
        <f t="shared" si="1"/>
        <v>20121026</v>
      </c>
      <c r="C7156" s="12">
        <f t="shared" si="2"/>
        <v>41208</v>
      </c>
      <c r="D7156" s="3" t="str">
        <f t="shared" si="3"/>
        <v>02</v>
      </c>
      <c r="E7156" s="13">
        <v>0.0</v>
      </c>
      <c r="F7156" s="14">
        <f>'Costo de tareas'!$B$15</f>
        <v>0.1964027778</v>
      </c>
      <c r="G7156" s="15">
        <f>'Producción diaria'!$T$3*$L$2*$M$2*$N$2*E7156*1000/'Costo de tareas'!$B$14</f>
        <v>0</v>
      </c>
      <c r="H7156" s="16">
        <f>IF(G7156 &gt; 'Costo de tareas'!$B$13, 'Costo de tareas'!$B$13, IF(G7156 &lt; 'Costo de tareas'!$B$13*0.2, 0, 'Costo de tareas'!$B$13- G7156))</f>
        <v>0</v>
      </c>
      <c r="I7156" s="17">
        <f>IF(H7156=0,'Costo de tareas'!$B$13,'Costo de tareas'!$B$13-H7156)</f>
        <v>39.28055556</v>
      </c>
      <c r="J7156" s="2"/>
      <c r="K7156" s="2"/>
      <c r="P7156" s="2"/>
    </row>
    <row r="7157">
      <c r="A7157" s="3" t="s">
        <v>9258</v>
      </c>
      <c r="B7157" s="11" t="str">
        <f t="shared" si="1"/>
        <v>20121026</v>
      </c>
      <c r="C7157" s="12">
        <f t="shared" si="2"/>
        <v>41208</v>
      </c>
      <c r="D7157" s="3" t="str">
        <f t="shared" si="3"/>
        <v>03</v>
      </c>
      <c r="E7157" s="13">
        <v>0.0</v>
      </c>
      <c r="F7157" s="14">
        <f>'Costo de tareas'!$B$15</f>
        <v>0.1964027778</v>
      </c>
      <c r="G7157" s="15">
        <f>'Producción diaria'!$T$3*$L$2*$M$2*$N$2*E7157*1000/'Costo de tareas'!$B$14</f>
        <v>0</v>
      </c>
      <c r="H7157" s="16">
        <f>IF(G7157 &gt; 'Costo de tareas'!$B$13, 'Costo de tareas'!$B$13, IF(G7157 &lt; 'Costo de tareas'!$B$13*0.2, 0, 'Costo de tareas'!$B$13- G7157))</f>
        <v>0</v>
      </c>
      <c r="I7157" s="17">
        <f>IF(H7157=0,'Costo de tareas'!$B$13,'Costo de tareas'!$B$13-H7157)</f>
        <v>39.28055556</v>
      </c>
      <c r="J7157" s="2"/>
      <c r="K7157" s="2"/>
      <c r="P7157" s="2"/>
    </row>
    <row r="7158">
      <c r="A7158" s="3" t="s">
        <v>9259</v>
      </c>
      <c r="B7158" s="11" t="str">
        <f t="shared" si="1"/>
        <v>20121026</v>
      </c>
      <c r="C7158" s="12">
        <f t="shared" si="2"/>
        <v>41208</v>
      </c>
      <c r="D7158" s="3" t="str">
        <f t="shared" si="3"/>
        <v>04</v>
      </c>
      <c r="E7158" s="13">
        <v>0.0</v>
      </c>
      <c r="F7158" s="14">
        <f>'Costo de tareas'!$B$15</f>
        <v>0.1964027778</v>
      </c>
      <c r="G7158" s="15">
        <f>'Producción diaria'!$T$3*$L$2*$M$2*$N$2*E7158*1000/'Costo de tareas'!$B$14</f>
        <v>0</v>
      </c>
      <c r="H7158" s="16">
        <f>IF(G7158 &gt; 'Costo de tareas'!$B$13, 'Costo de tareas'!$B$13, IF(G7158 &lt; 'Costo de tareas'!$B$13*0.2, 0, 'Costo de tareas'!$B$13- G7158))</f>
        <v>0</v>
      </c>
      <c r="I7158" s="17">
        <f>IF(H7158=0,'Costo de tareas'!$B$13,'Costo de tareas'!$B$13-H7158)</f>
        <v>39.28055556</v>
      </c>
      <c r="J7158" s="2"/>
      <c r="K7158" s="2"/>
      <c r="P7158" s="2"/>
    </row>
    <row r="7159">
      <c r="A7159" s="3" t="s">
        <v>9260</v>
      </c>
      <c r="B7159" s="11" t="str">
        <f t="shared" si="1"/>
        <v>20121026</v>
      </c>
      <c r="C7159" s="12">
        <f t="shared" si="2"/>
        <v>41208</v>
      </c>
      <c r="D7159" s="3" t="str">
        <f t="shared" si="3"/>
        <v>05</v>
      </c>
      <c r="E7159" s="13">
        <v>0.0</v>
      </c>
      <c r="F7159" s="14">
        <f>'Costo de tareas'!$B$15</f>
        <v>0.1964027778</v>
      </c>
      <c r="G7159" s="15">
        <f>'Producción diaria'!$T$3*$L$2*$M$2*$N$2*E7159*1000/'Costo de tareas'!$B$14</f>
        <v>0</v>
      </c>
      <c r="H7159" s="16">
        <f>IF(G7159 &gt; 'Costo de tareas'!$B$13, 'Costo de tareas'!$B$13, IF(G7159 &lt; 'Costo de tareas'!$B$13*0.2, 0, 'Costo de tareas'!$B$13- G7159))</f>
        <v>0</v>
      </c>
      <c r="I7159" s="17">
        <f>IF(H7159=0,'Costo de tareas'!$B$13,'Costo de tareas'!$B$13-H7159)</f>
        <v>39.28055556</v>
      </c>
      <c r="J7159" s="2"/>
      <c r="K7159" s="2"/>
      <c r="P7159" s="2"/>
    </row>
    <row r="7160">
      <c r="A7160" s="3" t="s">
        <v>9261</v>
      </c>
      <c r="B7160" s="11" t="str">
        <f t="shared" si="1"/>
        <v>20121026</v>
      </c>
      <c r="C7160" s="12">
        <f t="shared" si="2"/>
        <v>41208</v>
      </c>
      <c r="D7160" s="3" t="str">
        <f t="shared" si="3"/>
        <v>06</v>
      </c>
      <c r="E7160" s="13">
        <v>0.0</v>
      </c>
      <c r="F7160" s="14">
        <f>'Costo de tareas'!$B$15</f>
        <v>0.1964027778</v>
      </c>
      <c r="G7160" s="15">
        <f>'Producción diaria'!$T$3*$L$2*$M$2*$N$2*E7160*1000/'Costo de tareas'!$B$14</f>
        <v>0</v>
      </c>
      <c r="H7160" s="16">
        <f>IF(G7160 &gt; 'Costo de tareas'!$B$13, 'Costo de tareas'!$B$13, IF(G7160 &lt; 'Costo de tareas'!$B$13*0.2, 0, 'Costo de tareas'!$B$13- G7160))</f>
        <v>0</v>
      </c>
      <c r="I7160" s="17">
        <f>IF(H7160=0,'Costo de tareas'!$B$13,'Costo de tareas'!$B$13-H7160)</f>
        <v>39.28055556</v>
      </c>
      <c r="J7160" s="2"/>
      <c r="K7160" s="2"/>
      <c r="P7160" s="2"/>
    </row>
    <row r="7161">
      <c r="A7161" s="3" t="s">
        <v>9262</v>
      </c>
      <c r="B7161" s="11" t="str">
        <f t="shared" si="1"/>
        <v>20121026</v>
      </c>
      <c r="C7161" s="12">
        <f t="shared" si="2"/>
        <v>41208</v>
      </c>
      <c r="D7161" s="3" t="str">
        <f t="shared" si="3"/>
        <v>07</v>
      </c>
      <c r="E7161" s="13">
        <v>52.0</v>
      </c>
      <c r="F7161" s="14">
        <f>'Costo de tareas'!$B$15</f>
        <v>0.1964027778</v>
      </c>
      <c r="G7161" s="15">
        <f>'Producción diaria'!$T$3*$L$2*$M$2*$N$2*E7161*1000/'Costo de tareas'!$B$14</f>
        <v>78.18522063</v>
      </c>
      <c r="H7161" s="16">
        <f>IF(G7161 &gt; 'Costo de tareas'!$B$13, 'Costo de tareas'!$B$13, IF(G7161 &lt; 'Costo de tareas'!$B$13*0.2, 0, 'Costo de tareas'!$B$13- G7161))</f>
        <v>39.28055556</v>
      </c>
      <c r="I7161" s="17">
        <f>IF(H7161=0,'Costo de tareas'!$B$13,'Costo de tareas'!$B$13-H7161)</f>
        <v>0</v>
      </c>
      <c r="J7161" s="2"/>
      <c r="K7161" s="2"/>
      <c r="P7161" s="2"/>
    </row>
    <row r="7162">
      <c r="A7162" s="3" t="s">
        <v>9263</v>
      </c>
      <c r="B7162" s="11" t="str">
        <f t="shared" si="1"/>
        <v>20121026</v>
      </c>
      <c r="C7162" s="12">
        <f t="shared" si="2"/>
        <v>41208</v>
      </c>
      <c r="D7162" s="3" t="str">
        <f t="shared" si="3"/>
        <v>08</v>
      </c>
      <c r="E7162" s="13">
        <v>213.0</v>
      </c>
      <c r="F7162" s="14">
        <f>'Costo de tareas'!$B$15</f>
        <v>0.1964027778</v>
      </c>
      <c r="G7162" s="15">
        <f>'Producción diaria'!$T$3*$L$2*$M$2*$N$2*E7162*1000/'Costo de tareas'!$B$14</f>
        <v>320.2586922</v>
      </c>
      <c r="H7162" s="16">
        <f>IF(G7162 &gt; 'Costo de tareas'!$B$13, 'Costo de tareas'!$B$13, IF(G7162 &lt; 'Costo de tareas'!$B$13*0.2, 0, 'Costo de tareas'!$B$13- G7162))</f>
        <v>39.28055556</v>
      </c>
      <c r="I7162" s="17">
        <f>IF(H7162=0,'Costo de tareas'!$B$13,'Costo de tareas'!$B$13-H7162)</f>
        <v>0</v>
      </c>
      <c r="J7162" s="2"/>
      <c r="K7162" s="2"/>
      <c r="P7162" s="2"/>
    </row>
    <row r="7163">
      <c r="A7163" s="3" t="s">
        <v>9264</v>
      </c>
      <c r="B7163" s="11" t="str">
        <f t="shared" si="1"/>
        <v>20121026</v>
      </c>
      <c r="C7163" s="12">
        <f t="shared" si="2"/>
        <v>41208</v>
      </c>
      <c r="D7163" s="3" t="str">
        <f t="shared" si="3"/>
        <v>09</v>
      </c>
      <c r="E7163" s="13">
        <v>339.0</v>
      </c>
      <c r="F7163" s="14">
        <f>'Costo de tareas'!$B$15</f>
        <v>0.1964027778</v>
      </c>
      <c r="G7163" s="15">
        <f>'Producción diaria'!$T$3*$L$2*$M$2*$N$2*E7163*1000/'Costo de tareas'!$B$14</f>
        <v>509.707496</v>
      </c>
      <c r="H7163" s="16">
        <f>IF(G7163 &gt; 'Costo de tareas'!$B$13, 'Costo de tareas'!$B$13, IF(G7163 &lt; 'Costo de tareas'!$B$13*0.2, 0, 'Costo de tareas'!$B$13- G7163))</f>
        <v>39.28055556</v>
      </c>
      <c r="I7163" s="17">
        <f>IF(H7163=0,'Costo de tareas'!$B$13,'Costo de tareas'!$B$13-H7163)</f>
        <v>0</v>
      </c>
      <c r="J7163" s="2"/>
      <c r="K7163" s="2"/>
      <c r="P7163" s="2"/>
    </row>
    <row r="7164">
      <c r="A7164" s="3" t="s">
        <v>9265</v>
      </c>
      <c r="B7164" s="11" t="str">
        <f t="shared" si="1"/>
        <v>20121026</v>
      </c>
      <c r="C7164" s="12">
        <f t="shared" si="2"/>
        <v>41208</v>
      </c>
      <c r="D7164" s="3" t="str">
        <f t="shared" si="3"/>
        <v>10</v>
      </c>
      <c r="E7164" s="13">
        <v>32.0</v>
      </c>
      <c r="F7164" s="14">
        <f>'Costo de tareas'!$B$15</f>
        <v>0.1964027778</v>
      </c>
      <c r="G7164" s="15">
        <f>'Producción diaria'!$T$3*$L$2*$M$2*$N$2*E7164*1000/'Costo de tareas'!$B$14</f>
        <v>48.11398192</v>
      </c>
      <c r="H7164" s="16">
        <f>IF(G7164 &gt; 'Costo de tareas'!$B$13, 'Costo de tareas'!$B$13, IF(G7164 &lt; 'Costo de tareas'!$B$13*0.2, 0, 'Costo de tareas'!$B$13- G7164))</f>
        <v>39.28055556</v>
      </c>
      <c r="I7164" s="17">
        <f>IF(H7164=0,'Costo de tareas'!$B$13,'Costo de tareas'!$B$13-H7164)</f>
        <v>0</v>
      </c>
      <c r="J7164" s="2"/>
      <c r="K7164" s="2"/>
      <c r="P7164" s="2"/>
    </row>
    <row r="7165">
      <c r="A7165" s="3" t="s">
        <v>9266</v>
      </c>
      <c r="B7165" s="11" t="str">
        <f t="shared" si="1"/>
        <v>20121026</v>
      </c>
      <c r="C7165" s="12">
        <f t="shared" si="2"/>
        <v>41208</v>
      </c>
      <c r="D7165" s="3" t="str">
        <f t="shared" si="3"/>
        <v>11</v>
      </c>
      <c r="E7165" s="13">
        <v>471.0</v>
      </c>
      <c r="F7165" s="14">
        <f>'Costo de tareas'!$B$15</f>
        <v>0.1964027778</v>
      </c>
      <c r="G7165" s="15">
        <f>'Producción diaria'!$T$3*$L$2*$M$2*$N$2*E7165*1000/'Costo de tareas'!$B$14</f>
        <v>708.1776715</v>
      </c>
      <c r="H7165" s="16">
        <f>IF(G7165 &gt; 'Costo de tareas'!$B$13, 'Costo de tareas'!$B$13, IF(G7165 &lt; 'Costo de tareas'!$B$13*0.2, 0, 'Costo de tareas'!$B$13- G7165))</f>
        <v>39.28055556</v>
      </c>
      <c r="I7165" s="17">
        <f>IF(H7165=0,'Costo de tareas'!$B$13,'Costo de tareas'!$B$13-H7165)</f>
        <v>0</v>
      </c>
      <c r="J7165" s="2"/>
      <c r="K7165" s="2"/>
      <c r="P7165" s="2"/>
    </row>
    <row r="7166">
      <c r="A7166" s="3" t="s">
        <v>9267</v>
      </c>
      <c r="B7166" s="11" t="str">
        <f t="shared" si="1"/>
        <v>20121026</v>
      </c>
      <c r="C7166" s="12">
        <f t="shared" si="2"/>
        <v>41208</v>
      </c>
      <c r="D7166" s="3" t="str">
        <f t="shared" si="3"/>
        <v>12</v>
      </c>
      <c r="E7166" s="13">
        <v>336.0</v>
      </c>
      <c r="F7166" s="14">
        <f>'Costo de tareas'!$B$15</f>
        <v>0.1964027778</v>
      </c>
      <c r="G7166" s="15">
        <f>'Producción diaria'!$T$3*$L$2*$M$2*$N$2*E7166*1000/'Costo de tareas'!$B$14</f>
        <v>505.1968102</v>
      </c>
      <c r="H7166" s="16">
        <f>IF(G7166 &gt; 'Costo de tareas'!$B$13, 'Costo de tareas'!$B$13, IF(G7166 &lt; 'Costo de tareas'!$B$13*0.2, 0, 'Costo de tareas'!$B$13- G7166))</f>
        <v>39.28055556</v>
      </c>
      <c r="I7166" s="17">
        <f>IF(H7166=0,'Costo de tareas'!$B$13,'Costo de tareas'!$B$13-H7166)</f>
        <v>0</v>
      </c>
      <c r="J7166" s="2"/>
      <c r="K7166" s="2"/>
      <c r="P7166" s="2"/>
    </row>
    <row r="7167">
      <c r="A7167" s="3" t="s">
        <v>9268</v>
      </c>
      <c r="B7167" s="11" t="str">
        <f t="shared" si="1"/>
        <v>20121026</v>
      </c>
      <c r="C7167" s="12">
        <f t="shared" si="2"/>
        <v>41208</v>
      </c>
      <c r="D7167" s="3" t="str">
        <f t="shared" si="3"/>
        <v>13</v>
      </c>
      <c r="E7167" s="13">
        <v>237.0</v>
      </c>
      <c r="F7167" s="14">
        <f>'Costo de tareas'!$B$15</f>
        <v>0.1964027778</v>
      </c>
      <c r="G7167" s="15">
        <f>'Producción diaria'!$T$3*$L$2*$M$2*$N$2*E7167*1000/'Costo de tareas'!$B$14</f>
        <v>356.3441786</v>
      </c>
      <c r="H7167" s="16">
        <f>IF(G7167 &gt; 'Costo de tareas'!$B$13, 'Costo de tareas'!$B$13, IF(G7167 &lt; 'Costo de tareas'!$B$13*0.2, 0, 'Costo de tareas'!$B$13- G7167))</f>
        <v>39.28055556</v>
      </c>
      <c r="I7167" s="17">
        <f>IF(H7167=0,'Costo de tareas'!$B$13,'Costo de tareas'!$B$13-H7167)</f>
        <v>0</v>
      </c>
      <c r="J7167" s="2"/>
      <c r="K7167" s="2"/>
      <c r="P7167" s="2"/>
    </row>
    <row r="7168">
      <c r="A7168" s="3" t="s">
        <v>9269</v>
      </c>
      <c r="B7168" s="11" t="str">
        <f t="shared" si="1"/>
        <v>20121026</v>
      </c>
      <c r="C7168" s="12">
        <f t="shared" si="2"/>
        <v>41208</v>
      </c>
      <c r="D7168" s="3" t="str">
        <f t="shared" si="3"/>
        <v>14</v>
      </c>
      <c r="E7168" s="13">
        <v>377.0</v>
      </c>
      <c r="F7168" s="14">
        <f>'Costo de tareas'!$B$15</f>
        <v>0.1964027778</v>
      </c>
      <c r="G7168" s="15">
        <f>'Producción diaria'!$T$3*$L$2*$M$2*$N$2*E7168*1000/'Costo de tareas'!$B$14</f>
        <v>566.8428495</v>
      </c>
      <c r="H7168" s="16">
        <f>IF(G7168 &gt; 'Costo de tareas'!$B$13, 'Costo de tareas'!$B$13, IF(G7168 &lt; 'Costo de tareas'!$B$13*0.2, 0, 'Costo de tareas'!$B$13- G7168))</f>
        <v>39.28055556</v>
      </c>
      <c r="I7168" s="17">
        <f>IF(H7168=0,'Costo de tareas'!$B$13,'Costo de tareas'!$B$13-H7168)</f>
        <v>0</v>
      </c>
      <c r="J7168" s="2"/>
      <c r="K7168" s="2"/>
      <c r="P7168" s="2"/>
    </row>
    <row r="7169">
      <c r="A7169" s="3" t="s">
        <v>9270</v>
      </c>
      <c r="B7169" s="11" t="str">
        <f t="shared" si="1"/>
        <v>20121026</v>
      </c>
      <c r="C7169" s="12">
        <f t="shared" si="2"/>
        <v>41208</v>
      </c>
      <c r="D7169" s="3" t="str">
        <f t="shared" si="3"/>
        <v>15</v>
      </c>
      <c r="E7169" s="13">
        <v>31.0</v>
      </c>
      <c r="F7169" s="14">
        <f>'Costo de tareas'!$B$15</f>
        <v>0.1964027778</v>
      </c>
      <c r="G7169" s="15">
        <f>'Producción diaria'!$T$3*$L$2*$M$2*$N$2*E7169*1000/'Costo de tareas'!$B$14</f>
        <v>46.61041999</v>
      </c>
      <c r="H7169" s="16">
        <f>IF(G7169 &gt; 'Costo de tareas'!$B$13, 'Costo de tareas'!$B$13, IF(G7169 &lt; 'Costo de tareas'!$B$13*0.2, 0, 'Costo de tareas'!$B$13- G7169))</f>
        <v>39.28055556</v>
      </c>
      <c r="I7169" s="17">
        <f>IF(H7169=0,'Costo de tareas'!$B$13,'Costo de tareas'!$B$13-H7169)</f>
        <v>0</v>
      </c>
      <c r="J7169" s="2"/>
      <c r="K7169" s="2"/>
      <c r="P7169" s="2"/>
    </row>
    <row r="7170">
      <c r="A7170" s="3" t="s">
        <v>9271</v>
      </c>
      <c r="B7170" s="11" t="str">
        <f t="shared" si="1"/>
        <v>20121026</v>
      </c>
      <c r="C7170" s="12">
        <f t="shared" si="2"/>
        <v>41208</v>
      </c>
      <c r="D7170" s="3" t="str">
        <f t="shared" si="3"/>
        <v>16</v>
      </c>
      <c r="E7170" s="13">
        <v>79.0</v>
      </c>
      <c r="F7170" s="14">
        <f>'Costo de tareas'!$B$15</f>
        <v>0.1964027778</v>
      </c>
      <c r="G7170" s="15">
        <f>'Producción diaria'!$T$3*$L$2*$M$2*$N$2*E7170*1000/'Costo de tareas'!$B$14</f>
        <v>118.7813929</v>
      </c>
      <c r="H7170" s="16">
        <f>IF(G7170 &gt; 'Costo de tareas'!$B$13, 'Costo de tareas'!$B$13, IF(G7170 &lt; 'Costo de tareas'!$B$13*0.2, 0, 'Costo de tareas'!$B$13- G7170))</f>
        <v>39.28055556</v>
      </c>
      <c r="I7170" s="17">
        <f>IF(H7170=0,'Costo de tareas'!$B$13,'Costo de tareas'!$B$13-H7170)</f>
        <v>0</v>
      </c>
      <c r="J7170" s="2"/>
      <c r="K7170" s="2"/>
      <c r="P7170" s="2"/>
    </row>
    <row r="7171">
      <c r="A7171" s="3" t="s">
        <v>9272</v>
      </c>
      <c r="B7171" s="11" t="str">
        <f t="shared" si="1"/>
        <v>20121026</v>
      </c>
      <c r="C7171" s="12">
        <f t="shared" si="2"/>
        <v>41208</v>
      </c>
      <c r="D7171" s="3" t="str">
        <f t="shared" si="3"/>
        <v>17</v>
      </c>
      <c r="E7171" s="13">
        <v>6.0</v>
      </c>
      <c r="F7171" s="14">
        <f>'Costo de tareas'!$B$15</f>
        <v>0.1964027778</v>
      </c>
      <c r="G7171" s="15">
        <f>'Producción diaria'!$T$3*$L$2*$M$2*$N$2*E7171*1000/'Costo de tareas'!$B$14</f>
        <v>9.021371611</v>
      </c>
      <c r="H7171" s="16">
        <f>IF(G7171 &gt; 'Costo de tareas'!$B$13, 'Costo de tareas'!$B$13, IF(G7171 &lt; 'Costo de tareas'!$B$13*0.2, 0, 'Costo de tareas'!$B$13- G7171))</f>
        <v>30.25918394</v>
      </c>
      <c r="I7171" s="17">
        <f>IF(H7171=0,'Costo de tareas'!$B$13,'Costo de tareas'!$B$13-H7171)</f>
        <v>9.021371611</v>
      </c>
      <c r="J7171" s="2"/>
      <c r="K7171" s="2"/>
      <c r="P7171" s="2"/>
    </row>
    <row r="7172">
      <c r="A7172" s="3" t="s">
        <v>9273</v>
      </c>
      <c r="B7172" s="11" t="str">
        <f t="shared" si="1"/>
        <v>20121026</v>
      </c>
      <c r="C7172" s="12">
        <f t="shared" si="2"/>
        <v>41208</v>
      </c>
      <c r="D7172" s="3" t="str">
        <f t="shared" si="3"/>
        <v>18</v>
      </c>
      <c r="E7172" s="13">
        <v>0.0</v>
      </c>
      <c r="F7172" s="14">
        <f>'Costo de tareas'!$B$15</f>
        <v>0.1964027778</v>
      </c>
      <c r="G7172" s="15">
        <f>'Producción diaria'!$T$3*$L$2*$M$2*$N$2*E7172*1000/'Costo de tareas'!$B$14</f>
        <v>0</v>
      </c>
      <c r="H7172" s="16">
        <f>IF(G7172 &gt; 'Costo de tareas'!$B$13, 'Costo de tareas'!$B$13, IF(G7172 &lt; 'Costo de tareas'!$B$13*0.2, 0, 'Costo de tareas'!$B$13- G7172))</f>
        <v>0</v>
      </c>
      <c r="I7172" s="17">
        <f>IF(H7172=0,'Costo de tareas'!$B$13,'Costo de tareas'!$B$13-H7172)</f>
        <v>39.28055556</v>
      </c>
      <c r="J7172" s="2"/>
      <c r="K7172" s="2"/>
      <c r="P7172" s="2"/>
    </row>
    <row r="7173">
      <c r="A7173" s="3" t="s">
        <v>9274</v>
      </c>
      <c r="B7173" s="11" t="str">
        <f t="shared" si="1"/>
        <v>20121026</v>
      </c>
      <c r="C7173" s="12">
        <f t="shared" si="2"/>
        <v>41208</v>
      </c>
      <c r="D7173" s="3" t="str">
        <f t="shared" si="3"/>
        <v>19</v>
      </c>
      <c r="E7173" s="13">
        <v>0.0</v>
      </c>
      <c r="F7173" s="14">
        <f>'Costo de tareas'!$B$15</f>
        <v>0.1964027778</v>
      </c>
      <c r="G7173" s="15">
        <f>'Producción diaria'!$T$3*$L$2*$M$2*$N$2*E7173*1000/'Costo de tareas'!$B$14</f>
        <v>0</v>
      </c>
      <c r="H7173" s="16">
        <f>IF(G7173 &gt; 'Costo de tareas'!$B$13, 'Costo de tareas'!$B$13, IF(G7173 &lt; 'Costo de tareas'!$B$13*0.2, 0, 'Costo de tareas'!$B$13- G7173))</f>
        <v>0</v>
      </c>
      <c r="I7173" s="17">
        <f>IF(H7173=0,'Costo de tareas'!$B$13,'Costo de tareas'!$B$13-H7173)</f>
        <v>39.28055556</v>
      </c>
      <c r="J7173" s="2"/>
      <c r="K7173" s="2"/>
      <c r="P7173" s="2"/>
    </row>
    <row r="7174">
      <c r="A7174" s="3" t="s">
        <v>9275</v>
      </c>
      <c r="B7174" s="11" t="str">
        <f t="shared" si="1"/>
        <v>20121026</v>
      </c>
      <c r="C7174" s="12">
        <f t="shared" si="2"/>
        <v>41208</v>
      </c>
      <c r="D7174" s="3" t="str">
        <f t="shared" si="3"/>
        <v>20</v>
      </c>
      <c r="E7174" s="13">
        <v>0.0</v>
      </c>
      <c r="F7174" s="14">
        <f>'Costo de tareas'!$B$15</f>
        <v>0.1964027778</v>
      </c>
      <c r="G7174" s="15">
        <f>'Producción diaria'!$T$3*$L$2*$M$2*$N$2*E7174*1000/'Costo de tareas'!$B$14</f>
        <v>0</v>
      </c>
      <c r="H7174" s="16">
        <f>IF(G7174 &gt; 'Costo de tareas'!$B$13, 'Costo de tareas'!$B$13, IF(G7174 &lt; 'Costo de tareas'!$B$13*0.2, 0, 'Costo de tareas'!$B$13- G7174))</f>
        <v>0</v>
      </c>
      <c r="I7174" s="17">
        <f>IF(H7174=0,'Costo de tareas'!$B$13,'Costo de tareas'!$B$13-H7174)</f>
        <v>39.28055556</v>
      </c>
      <c r="J7174" s="2"/>
      <c r="K7174" s="2"/>
      <c r="P7174" s="2"/>
    </row>
    <row r="7175">
      <c r="A7175" s="3" t="s">
        <v>9276</v>
      </c>
      <c r="B7175" s="11" t="str">
        <f t="shared" si="1"/>
        <v>20121026</v>
      </c>
      <c r="C7175" s="12">
        <f t="shared" si="2"/>
        <v>41208</v>
      </c>
      <c r="D7175" s="3" t="str">
        <f t="shared" si="3"/>
        <v>21</v>
      </c>
      <c r="E7175" s="13">
        <v>0.0</v>
      </c>
      <c r="F7175" s="14">
        <f>'Costo de tareas'!$B$15</f>
        <v>0.1964027778</v>
      </c>
      <c r="G7175" s="15">
        <f>'Producción diaria'!$T$3*$L$2*$M$2*$N$2*E7175*1000/'Costo de tareas'!$B$14</f>
        <v>0</v>
      </c>
      <c r="H7175" s="16">
        <f>IF(G7175 &gt; 'Costo de tareas'!$B$13, 'Costo de tareas'!$B$13, IF(G7175 &lt; 'Costo de tareas'!$B$13*0.2, 0, 'Costo de tareas'!$B$13- G7175))</f>
        <v>0</v>
      </c>
      <c r="I7175" s="17">
        <f>IF(H7175=0,'Costo de tareas'!$B$13,'Costo de tareas'!$B$13-H7175)</f>
        <v>39.28055556</v>
      </c>
      <c r="J7175" s="2"/>
      <c r="K7175" s="2"/>
      <c r="P7175" s="2"/>
    </row>
    <row r="7176">
      <c r="A7176" s="3" t="s">
        <v>9277</v>
      </c>
      <c r="B7176" s="11" t="str">
        <f t="shared" si="1"/>
        <v>20121026</v>
      </c>
      <c r="C7176" s="12">
        <f t="shared" si="2"/>
        <v>41208</v>
      </c>
      <c r="D7176" s="3" t="str">
        <f t="shared" si="3"/>
        <v>22</v>
      </c>
      <c r="E7176" s="13">
        <v>0.0</v>
      </c>
      <c r="F7176" s="14">
        <f>'Costo de tareas'!$B$15</f>
        <v>0.1964027778</v>
      </c>
      <c r="G7176" s="15">
        <f>'Producción diaria'!$T$3*$L$2*$M$2*$N$2*E7176*1000/'Costo de tareas'!$B$14</f>
        <v>0</v>
      </c>
      <c r="H7176" s="16">
        <f>IF(G7176 &gt; 'Costo de tareas'!$B$13, 'Costo de tareas'!$B$13, IF(G7176 &lt; 'Costo de tareas'!$B$13*0.2, 0, 'Costo de tareas'!$B$13- G7176))</f>
        <v>0</v>
      </c>
      <c r="I7176" s="17">
        <f>IF(H7176=0,'Costo de tareas'!$B$13,'Costo de tareas'!$B$13-H7176)</f>
        <v>39.28055556</v>
      </c>
      <c r="J7176" s="2"/>
      <c r="K7176" s="2"/>
      <c r="P7176" s="2"/>
    </row>
    <row r="7177">
      <c r="A7177" s="3" t="s">
        <v>9278</v>
      </c>
      <c r="B7177" s="11" t="str">
        <f t="shared" si="1"/>
        <v>20121026</v>
      </c>
      <c r="C7177" s="12">
        <f t="shared" si="2"/>
        <v>41208</v>
      </c>
      <c r="D7177" s="3" t="str">
        <f t="shared" si="3"/>
        <v>23</v>
      </c>
      <c r="E7177" s="13">
        <v>0.0</v>
      </c>
      <c r="F7177" s="14">
        <f>'Costo de tareas'!$B$15</f>
        <v>0.1964027778</v>
      </c>
      <c r="G7177" s="15">
        <f>'Producción diaria'!$T$3*$L$2*$M$2*$N$2*E7177*1000/'Costo de tareas'!$B$14</f>
        <v>0</v>
      </c>
      <c r="H7177" s="16">
        <f>IF(G7177 &gt; 'Costo de tareas'!$B$13, 'Costo de tareas'!$B$13, IF(G7177 &lt; 'Costo de tareas'!$B$13*0.2, 0, 'Costo de tareas'!$B$13- G7177))</f>
        <v>0</v>
      </c>
      <c r="I7177" s="17">
        <f>IF(H7177=0,'Costo de tareas'!$B$13,'Costo de tareas'!$B$13-H7177)</f>
        <v>39.28055556</v>
      </c>
      <c r="J7177" s="2"/>
      <c r="K7177" s="2"/>
      <c r="P7177" s="2"/>
    </row>
    <row r="7178">
      <c r="A7178" s="3" t="s">
        <v>9279</v>
      </c>
      <c r="B7178" s="11" t="str">
        <f t="shared" si="1"/>
        <v>20121027</v>
      </c>
      <c r="C7178" s="12">
        <f t="shared" si="2"/>
        <v>41209</v>
      </c>
      <c r="D7178" s="3" t="str">
        <f t="shared" si="3"/>
        <v>00</v>
      </c>
      <c r="E7178" s="13">
        <v>0.0</v>
      </c>
      <c r="F7178" s="14">
        <f>'Costo de tareas'!$B$15</f>
        <v>0.1964027778</v>
      </c>
      <c r="G7178" s="15">
        <f>'Producción diaria'!$T$3*$L$2*$M$2*$N$2*E7178*1000/'Costo de tareas'!$B$14</f>
        <v>0</v>
      </c>
      <c r="H7178" s="16">
        <f>IF(G7178 &gt; 'Costo de tareas'!$B$13, 'Costo de tareas'!$B$13, IF(G7178 &lt; 'Costo de tareas'!$B$13*0.2, 0, 'Costo de tareas'!$B$13- G7178))</f>
        <v>0</v>
      </c>
      <c r="I7178" s="17">
        <f>IF(H7178=0,'Costo de tareas'!$B$13,'Costo de tareas'!$B$13-H7178)</f>
        <v>39.28055556</v>
      </c>
      <c r="J7178" s="2"/>
      <c r="K7178" s="2"/>
      <c r="P7178" s="2"/>
    </row>
    <row r="7179">
      <c r="A7179" s="3" t="s">
        <v>9280</v>
      </c>
      <c r="B7179" s="11" t="str">
        <f t="shared" si="1"/>
        <v>20121027</v>
      </c>
      <c r="C7179" s="12">
        <f t="shared" si="2"/>
        <v>41209</v>
      </c>
      <c r="D7179" s="3" t="str">
        <f t="shared" si="3"/>
        <v>01</v>
      </c>
      <c r="E7179" s="13">
        <v>0.0</v>
      </c>
      <c r="F7179" s="14">
        <f>'Costo de tareas'!$B$15</f>
        <v>0.1964027778</v>
      </c>
      <c r="G7179" s="15">
        <f>'Producción diaria'!$T$3*$L$2*$M$2*$N$2*E7179*1000/'Costo de tareas'!$B$14</f>
        <v>0</v>
      </c>
      <c r="H7179" s="16">
        <f>IF(G7179 &gt; 'Costo de tareas'!$B$13, 'Costo de tareas'!$B$13, IF(G7179 &lt; 'Costo de tareas'!$B$13*0.2, 0, 'Costo de tareas'!$B$13- G7179))</f>
        <v>0</v>
      </c>
      <c r="I7179" s="17">
        <f>IF(H7179=0,'Costo de tareas'!$B$13,'Costo de tareas'!$B$13-H7179)</f>
        <v>39.28055556</v>
      </c>
      <c r="J7179" s="2"/>
      <c r="K7179" s="2"/>
      <c r="P7179" s="2"/>
    </row>
    <row r="7180">
      <c r="A7180" s="3" t="s">
        <v>9281</v>
      </c>
      <c r="B7180" s="11" t="str">
        <f t="shared" si="1"/>
        <v>20121027</v>
      </c>
      <c r="C7180" s="12">
        <f t="shared" si="2"/>
        <v>41209</v>
      </c>
      <c r="D7180" s="3" t="str">
        <f t="shared" si="3"/>
        <v>02</v>
      </c>
      <c r="E7180" s="13">
        <v>0.0</v>
      </c>
      <c r="F7180" s="14">
        <f>'Costo de tareas'!$B$15</f>
        <v>0.1964027778</v>
      </c>
      <c r="G7180" s="15">
        <f>'Producción diaria'!$T$3*$L$2*$M$2*$N$2*E7180*1000/'Costo de tareas'!$B$14</f>
        <v>0</v>
      </c>
      <c r="H7180" s="16">
        <f>IF(G7180 &gt; 'Costo de tareas'!$B$13, 'Costo de tareas'!$B$13, IF(G7180 &lt; 'Costo de tareas'!$B$13*0.2, 0, 'Costo de tareas'!$B$13- G7180))</f>
        <v>0</v>
      </c>
      <c r="I7180" s="17">
        <f>IF(H7180=0,'Costo de tareas'!$B$13,'Costo de tareas'!$B$13-H7180)</f>
        <v>39.28055556</v>
      </c>
      <c r="J7180" s="2"/>
      <c r="K7180" s="2"/>
      <c r="P7180" s="2"/>
    </row>
    <row r="7181">
      <c r="A7181" s="3" t="s">
        <v>9282</v>
      </c>
      <c r="B7181" s="11" t="str">
        <f t="shared" si="1"/>
        <v>20121027</v>
      </c>
      <c r="C7181" s="12">
        <f t="shared" si="2"/>
        <v>41209</v>
      </c>
      <c r="D7181" s="3" t="str">
        <f t="shared" si="3"/>
        <v>03</v>
      </c>
      <c r="E7181" s="13">
        <v>0.0</v>
      </c>
      <c r="F7181" s="14">
        <f>'Costo de tareas'!$B$15</f>
        <v>0.1964027778</v>
      </c>
      <c r="G7181" s="15">
        <f>'Producción diaria'!$T$3*$L$2*$M$2*$N$2*E7181*1000/'Costo de tareas'!$B$14</f>
        <v>0</v>
      </c>
      <c r="H7181" s="16">
        <f>IF(G7181 &gt; 'Costo de tareas'!$B$13, 'Costo de tareas'!$B$13, IF(G7181 &lt; 'Costo de tareas'!$B$13*0.2, 0, 'Costo de tareas'!$B$13- G7181))</f>
        <v>0</v>
      </c>
      <c r="I7181" s="17">
        <f>IF(H7181=0,'Costo de tareas'!$B$13,'Costo de tareas'!$B$13-H7181)</f>
        <v>39.28055556</v>
      </c>
      <c r="J7181" s="2"/>
      <c r="K7181" s="2"/>
      <c r="P7181" s="2"/>
    </row>
    <row r="7182">
      <c r="A7182" s="3" t="s">
        <v>9283</v>
      </c>
      <c r="B7182" s="11" t="str">
        <f t="shared" si="1"/>
        <v>20121027</v>
      </c>
      <c r="C7182" s="12">
        <f t="shared" si="2"/>
        <v>41209</v>
      </c>
      <c r="D7182" s="3" t="str">
        <f t="shared" si="3"/>
        <v>04</v>
      </c>
      <c r="E7182" s="13">
        <v>0.0</v>
      </c>
      <c r="F7182" s="14">
        <f>'Costo de tareas'!$B$15</f>
        <v>0.1964027778</v>
      </c>
      <c r="G7182" s="15">
        <f>'Producción diaria'!$T$3*$L$2*$M$2*$N$2*E7182*1000/'Costo de tareas'!$B$14</f>
        <v>0</v>
      </c>
      <c r="H7182" s="16">
        <f>IF(G7182 &gt; 'Costo de tareas'!$B$13, 'Costo de tareas'!$B$13, IF(G7182 &lt; 'Costo de tareas'!$B$13*0.2, 0, 'Costo de tareas'!$B$13- G7182))</f>
        <v>0</v>
      </c>
      <c r="I7182" s="17">
        <f>IF(H7182=0,'Costo de tareas'!$B$13,'Costo de tareas'!$B$13-H7182)</f>
        <v>39.28055556</v>
      </c>
      <c r="J7182" s="2"/>
      <c r="K7182" s="2"/>
      <c r="P7182" s="2"/>
    </row>
    <row r="7183">
      <c r="A7183" s="3" t="s">
        <v>9284</v>
      </c>
      <c r="B7183" s="11" t="str">
        <f t="shared" si="1"/>
        <v>20121027</v>
      </c>
      <c r="C7183" s="12">
        <f t="shared" si="2"/>
        <v>41209</v>
      </c>
      <c r="D7183" s="3" t="str">
        <f t="shared" si="3"/>
        <v>05</v>
      </c>
      <c r="E7183" s="13">
        <v>0.0</v>
      </c>
      <c r="F7183" s="14">
        <f>'Costo de tareas'!$B$15</f>
        <v>0.1964027778</v>
      </c>
      <c r="G7183" s="15">
        <f>'Producción diaria'!$T$3*$L$2*$M$2*$N$2*E7183*1000/'Costo de tareas'!$B$14</f>
        <v>0</v>
      </c>
      <c r="H7183" s="16">
        <f>IF(G7183 &gt; 'Costo de tareas'!$B$13, 'Costo de tareas'!$B$13, IF(G7183 &lt; 'Costo de tareas'!$B$13*0.2, 0, 'Costo de tareas'!$B$13- G7183))</f>
        <v>0</v>
      </c>
      <c r="I7183" s="17">
        <f>IF(H7183=0,'Costo de tareas'!$B$13,'Costo de tareas'!$B$13-H7183)</f>
        <v>39.28055556</v>
      </c>
      <c r="J7183" s="2"/>
      <c r="K7183" s="2"/>
      <c r="P7183" s="2"/>
    </row>
    <row r="7184">
      <c r="A7184" s="3" t="s">
        <v>9285</v>
      </c>
      <c r="B7184" s="11" t="str">
        <f t="shared" si="1"/>
        <v>20121027</v>
      </c>
      <c r="C7184" s="12">
        <f t="shared" si="2"/>
        <v>41209</v>
      </c>
      <c r="D7184" s="3" t="str">
        <f t="shared" si="3"/>
        <v>06</v>
      </c>
      <c r="E7184" s="13">
        <v>0.0</v>
      </c>
      <c r="F7184" s="14">
        <f>'Costo de tareas'!$B$15</f>
        <v>0.1964027778</v>
      </c>
      <c r="G7184" s="15">
        <f>'Producción diaria'!$T$3*$L$2*$M$2*$N$2*E7184*1000/'Costo de tareas'!$B$14</f>
        <v>0</v>
      </c>
      <c r="H7184" s="16">
        <f>IF(G7184 &gt; 'Costo de tareas'!$B$13, 'Costo de tareas'!$B$13, IF(G7184 &lt; 'Costo de tareas'!$B$13*0.2, 0, 'Costo de tareas'!$B$13- G7184))</f>
        <v>0</v>
      </c>
      <c r="I7184" s="17">
        <f>IF(H7184=0,'Costo de tareas'!$B$13,'Costo de tareas'!$B$13-H7184)</f>
        <v>39.28055556</v>
      </c>
      <c r="J7184" s="2"/>
      <c r="K7184" s="2"/>
      <c r="P7184" s="2"/>
    </row>
    <row r="7185">
      <c r="A7185" s="3" t="s">
        <v>9286</v>
      </c>
      <c r="B7185" s="11" t="str">
        <f t="shared" si="1"/>
        <v>20121027</v>
      </c>
      <c r="C7185" s="12">
        <f t="shared" si="2"/>
        <v>41209</v>
      </c>
      <c r="D7185" s="3" t="str">
        <f t="shared" si="3"/>
        <v>07</v>
      </c>
      <c r="E7185" s="13">
        <v>3.0</v>
      </c>
      <c r="F7185" s="14">
        <f>'Costo de tareas'!$B$15</f>
        <v>0.1964027778</v>
      </c>
      <c r="G7185" s="15">
        <f>'Producción diaria'!$T$3*$L$2*$M$2*$N$2*E7185*1000/'Costo de tareas'!$B$14</f>
        <v>4.510685805</v>
      </c>
      <c r="H7185" s="16">
        <f>IF(G7185 &gt; 'Costo de tareas'!$B$13, 'Costo de tareas'!$B$13, IF(G7185 &lt; 'Costo de tareas'!$B$13*0.2, 0, 'Costo de tareas'!$B$13- G7185))</f>
        <v>0</v>
      </c>
      <c r="I7185" s="17">
        <f>IF(H7185=0,'Costo de tareas'!$B$13,'Costo de tareas'!$B$13-H7185)</f>
        <v>39.28055556</v>
      </c>
      <c r="J7185" s="2"/>
      <c r="K7185" s="2"/>
      <c r="P7185" s="2"/>
    </row>
    <row r="7186">
      <c r="A7186" s="3" t="s">
        <v>9287</v>
      </c>
      <c r="B7186" s="11" t="str">
        <f t="shared" si="1"/>
        <v>20121027</v>
      </c>
      <c r="C7186" s="12">
        <f t="shared" si="2"/>
        <v>41209</v>
      </c>
      <c r="D7186" s="3" t="str">
        <f t="shared" si="3"/>
        <v>08</v>
      </c>
      <c r="E7186" s="13">
        <v>141.0</v>
      </c>
      <c r="F7186" s="14">
        <f>'Costo de tareas'!$B$15</f>
        <v>0.1964027778</v>
      </c>
      <c r="G7186" s="15">
        <f>'Producción diaria'!$T$3*$L$2*$M$2*$N$2*E7186*1000/'Costo de tareas'!$B$14</f>
        <v>212.0022329</v>
      </c>
      <c r="H7186" s="16">
        <f>IF(G7186 &gt; 'Costo de tareas'!$B$13, 'Costo de tareas'!$B$13, IF(G7186 &lt; 'Costo de tareas'!$B$13*0.2, 0, 'Costo de tareas'!$B$13- G7186))</f>
        <v>39.28055556</v>
      </c>
      <c r="I7186" s="17">
        <f>IF(H7186=0,'Costo de tareas'!$B$13,'Costo de tareas'!$B$13-H7186)</f>
        <v>0</v>
      </c>
      <c r="J7186" s="2"/>
      <c r="K7186" s="2"/>
      <c r="P7186" s="2"/>
    </row>
    <row r="7187">
      <c r="A7187" s="3" t="s">
        <v>9288</v>
      </c>
      <c r="B7187" s="11" t="str">
        <f t="shared" si="1"/>
        <v>20121027</v>
      </c>
      <c r="C7187" s="12">
        <f t="shared" si="2"/>
        <v>41209</v>
      </c>
      <c r="D7187" s="3" t="str">
        <f t="shared" si="3"/>
        <v>09</v>
      </c>
      <c r="E7187" s="13">
        <v>291.0</v>
      </c>
      <c r="F7187" s="14">
        <f>'Costo de tareas'!$B$15</f>
        <v>0.1964027778</v>
      </c>
      <c r="G7187" s="15">
        <f>'Producción diaria'!$T$3*$L$2*$M$2*$N$2*E7187*1000/'Costo de tareas'!$B$14</f>
        <v>437.5365231</v>
      </c>
      <c r="H7187" s="16">
        <f>IF(G7187 &gt; 'Costo de tareas'!$B$13, 'Costo de tareas'!$B$13, IF(G7187 &lt; 'Costo de tareas'!$B$13*0.2, 0, 'Costo de tareas'!$B$13- G7187))</f>
        <v>39.28055556</v>
      </c>
      <c r="I7187" s="17">
        <f>IF(H7187=0,'Costo de tareas'!$B$13,'Costo de tareas'!$B$13-H7187)</f>
        <v>0</v>
      </c>
      <c r="J7187" s="2"/>
      <c r="K7187" s="2"/>
      <c r="P7187" s="2"/>
    </row>
    <row r="7188">
      <c r="A7188" s="3" t="s">
        <v>9289</v>
      </c>
      <c r="B7188" s="11" t="str">
        <f t="shared" si="1"/>
        <v>20121027</v>
      </c>
      <c r="C7188" s="12">
        <f t="shared" si="2"/>
        <v>41209</v>
      </c>
      <c r="D7188" s="3" t="str">
        <f t="shared" si="3"/>
        <v>10</v>
      </c>
      <c r="E7188" s="13">
        <v>452.0</v>
      </c>
      <c r="F7188" s="14">
        <f>'Costo de tareas'!$B$15</f>
        <v>0.1964027778</v>
      </c>
      <c r="G7188" s="15">
        <f>'Producción diaria'!$T$3*$L$2*$M$2*$N$2*E7188*1000/'Costo de tareas'!$B$14</f>
        <v>679.6099947</v>
      </c>
      <c r="H7188" s="16">
        <f>IF(G7188 &gt; 'Costo de tareas'!$B$13, 'Costo de tareas'!$B$13, IF(G7188 &lt; 'Costo de tareas'!$B$13*0.2, 0, 'Costo de tareas'!$B$13- G7188))</f>
        <v>39.28055556</v>
      </c>
      <c r="I7188" s="17">
        <f>IF(H7188=0,'Costo de tareas'!$B$13,'Costo de tareas'!$B$13-H7188)</f>
        <v>0</v>
      </c>
      <c r="J7188" s="2"/>
      <c r="K7188" s="2"/>
      <c r="P7188" s="2"/>
    </row>
    <row r="7189">
      <c r="A7189" s="3" t="s">
        <v>9290</v>
      </c>
      <c r="B7189" s="11" t="str">
        <f t="shared" si="1"/>
        <v>20121027</v>
      </c>
      <c r="C7189" s="12">
        <f t="shared" si="2"/>
        <v>41209</v>
      </c>
      <c r="D7189" s="3" t="str">
        <f t="shared" si="3"/>
        <v>11</v>
      </c>
      <c r="E7189" s="13">
        <v>616.0</v>
      </c>
      <c r="F7189" s="14">
        <f>'Costo de tareas'!$B$15</f>
        <v>0.1964027778</v>
      </c>
      <c r="G7189" s="15">
        <f>'Producción diaria'!$T$3*$L$2*$M$2*$N$2*E7189*1000/'Costo de tareas'!$B$14</f>
        <v>926.194152</v>
      </c>
      <c r="H7189" s="16">
        <f>IF(G7189 &gt; 'Costo de tareas'!$B$13, 'Costo de tareas'!$B$13, IF(G7189 &lt; 'Costo de tareas'!$B$13*0.2, 0, 'Costo de tareas'!$B$13- G7189))</f>
        <v>39.28055556</v>
      </c>
      <c r="I7189" s="17">
        <f>IF(H7189=0,'Costo de tareas'!$B$13,'Costo de tareas'!$B$13-H7189)</f>
        <v>0</v>
      </c>
      <c r="J7189" s="2"/>
      <c r="K7189" s="2"/>
      <c r="P7189" s="2"/>
    </row>
    <row r="7190">
      <c r="A7190" s="3" t="s">
        <v>9291</v>
      </c>
      <c r="B7190" s="11" t="str">
        <f t="shared" si="1"/>
        <v>20121027</v>
      </c>
      <c r="C7190" s="12">
        <f t="shared" si="2"/>
        <v>41209</v>
      </c>
      <c r="D7190" s="3" t="str">
        <f t="shared" si="3"/>
        <v>12</v>
      </c>
      <c r="E7190" s="13">
        <v>51.0</v>
      </c>
      <c r="F7190" s="14">
        <f>'Costo de tareas'!$B$15</f>
        <v>0.1964027778</v>
      </c>
      <c r="G7190" s="15">
        <f>'Producción diaria'!$T$3*$L$2*$M$2*$N$2*E7190*1000/'Costo de tareas'!$B$14</f>
        <v>76.68165869</v>
      </c>
      <c r="H7190" s="16">
        <f>IF(G7190 &gt; 'Costo de tareas'!$B$13, 'Costo de tareas'!$B$13, IF(G7190 &lt; 'Costo de tareas'!$B$13*0.2, 0, 'Costo de tareas'!$B$13- G7190))</f>
        <v>39.28055556</v>
      </c>
      <c r="I7190" s="17">
        <f>IF(H7190=0,'Costo de tareas'!$B$13,'Costo de tareas'!$B$13-H7190)</f>
        <v>0</v>
      </c>
      <c r="J7190" s="2"/>
      <c r="K7190" s="2"/>
      <c r="P7190" s="2"/>
    </row>
    <row r="7191">
      <c r="A7191" s="3" t="s">
        <v>9292</v>
      </c>
      <c r="B7191" s="11" t="str">
        <f t="shared" si="1"/>
        <v>20121027</v>
      </c>
      <c r="C7191" s="12">
        <f t="shared" si="2"/>
        <v>41209</v>
      </c>
      <c r="D7191" s="3" t="str">
        <f t="shared" si="3"/>
        <v>13</v>
      </c>
      <c r="E7191" s="13">
        <v>562.0</v>
      </c>
      <c r="F7191" s="14">
        <f>'Costo de tareas'!$B$15</f>
        <v>0.1964027778</v>
      </c>
      <c r="G7191" s="15">
        <f>'Producción diaria'!$T$3*$L$2*$M$2*$N$2*E7191*1000/'Costo de tareas'!$B$14</f>
        <v>845.0018075</v>
      </c>
      <c r="H7191" s="16">
        <f>IF(G7191 &gt; 'Costo de tareas'!$B$13, 'Costo de tareas'!$B$13, IF(G7191 &lt; 'Costo de tareas'!$B$13*0.2, 0, 'Costo de tareas'!$B$13- G7191))</f>
        <v>39.28055556</v>
      </c>
      <c r="I7191" s="17">
        <f>IF(H7191=0,'Costo de tareas'!$B$13,'Costo de tareas'!$B$13-H7191)</f>
        <v>0</v>
      </c>
      <c r="J7191" s="2"/>
      <c r="K7191" s="2"/>
      <c r="P7191" s="2"/>
    </row>
    <row r="7192">
      <c r="A7192" s="3" t="s">
        <v>9293</v>
      </c>
      <c r="B7192" s="11" t="str">
        <f t="shared" si="1"/>
        <v>20121027</v>
      </c>
      <c r="C7192" s="12">
        <f t="shared" si="2"/>
        <v>41209</v>
      </c>
      <c r="D7192" s="3" t="str">
        <f t="shared" si="3"/>
        <v>14</v>
      </c>
      <c r="E7192" s="13">
        <v>44.0</v>
      </c>
      <c r="F7192" s="14">
        <f>'Costo de tareas'!$B$15</f>
        <v>0.1964027778</v>
      </c>
      <c r="G7192" s="15">
        <f>'Producción diaria'!$T$3*$L$2*$M$2*$N$2*E7192*1000/'Costo de tareas'!$B$14</f>
        <v>66.15672515</v>
      </c>
      <c r="H7192" s="16">
        <f>IF(G7192 &gt; 'Costo de tareas'!$B$13, 'Costo de tareas'!$B$13, IF(G7192 &lt; 'Costo de tareas'!$B$13*0.2, 0, 'Costo de tareas'!$B$13- G7192))</f>
        <v>39.28055556</v>
      </c>
      <c r="I7192" s="17">
        <f>IF(H7192=0,'Costo de tareas'!$B$13,'Costo de tareas'!$B$13-H7192)</f>
        <v>0</v>
      </c>
      <c r="J7192" s="2"/>
      <c r="K7192" s="2"/>
      <c r="P7192" s="2"/>
    </row>
    <row r="7193">
      <c r="A7193" s="3" t="s">
        <v>9294</v>
      </c>
      <c r="B7193" s="11" t="str">
        <f t="shared" si="1"/>
        <v>20121027</v>
      </c>
      <c r="C7193" s="12">
        <f t="shared" si="2"/>
        <v>41209</v>
      </c>
      <c r="D7193" s="3" t="str">
        <f t="shared" si="3"/>
        <v>15</v>
      </c>
      <c r="E7193" s="13">
        <v>293.0</v>
      </c>
      <c r="F7193" s="14">
        <f>'Costo de tareas'!$B$15</f>
        <v>0.1964027778</v>
      </c>
      <c r="G7193" s="15">
        <f>'Producción diaria'!$T$3*$L$2*$M$2*$N$2*E7193*1000/'Costo de tareas'!$B$14</f>
        <v>440.543647</v>
      </c>
      <c r="H7193" s="16">
        <f>IF(G7193 &gt; 'Costo de tareas'!$B$13, 'Costo de tareas'!$B$13, IF(G7193 &lt; 'Costo de tareas'!$B$13*0.2, 0, 'Costo de tareas'!$B$13- G7193))</f>
        <v>39.28055556</v>
      </c>
      <c r="I7193" s="17">
        <f>IF(H7193=0,'Costo de tareas'!$B$13,'Costo de tareas'!$B$13-H7193)</f>
        <v>0</v>
      </c>
      <c r="J7193" s="2"/>
      <c r="K7193" s="2"/>
      <c r="P7193" s="2"/>
    </row>
    <row r="7194">
      <c r="A7194" s="3" t="s">
        <v>9295</v>
      </c>
      <c r="B7194" s="11" t="str">
        <f t="shared" si="1"/>
        <v>20121027</v>
      </c>
      <c r="C7194" s="12">
        <f t="shared" si="2"/>
        <v>41209</v>
      </c>
      <c r="D7194" s="3" t="str">
        <f t="shared" si="3"/>
        <v>16</v>
      </c>
      <c r="E7194" s="13">
        <v>92.0</v>
      </c>
      <c r="F7194" s="14">
        <f>'Costo de tareas'!$B$15</f>
        <v>0.1964027778</v>
      </c>
      <c r="G7194" s="15">
        <f>'Producción diaria'!$T$3*$L$2*$M$2*$N$2*E7194*1000/'Costo de tareas'!$B$14</f>
        <v>138.327698</v>
      </c>
      <c r="H7194" s="16">
        <f>IF(G7194 &gt; 'Costo de tareas'!$B$13, 'Costo de tareas'!$B$13, IF(G7194 &lt; 'Costo de tareas'!$B$13*0.2, 0, 'Costo de tareas'!$B$13- G7194))</f>
        <v>39.28055556</v>
      </c>
      <c r="I7194" s="17">
        <f>IF(H7194=0,'Costo de tareas'!$B$13,'Costo de tareas'!$B$13-H7194)</f>
        <v>0</v>
      </c>
      <c r="J7194" s="2"/>
      <c r="K7194" s="2"/>
      <c r="P7194" s="2"/>
    </row>
    <row r="7195">
      <c r="A7195" s="3" t="s">
        <v>9296</v>
      </c>
      <c r="B7195" s="11" t="str">
        <f t="shared" si="1"/>
        <v>20121027</v>
      </c>
      <c r="C7195" s="12">
        <f t="shared" si="2"/>
        <v>41209</v>
      </c>
      <c r="D7195" s="3" t="str">
        <f t="shared" si="3"/>
        <v>17</v>
      </c>
      <c r="E7195" s="13">
        <v>334.8</v>
      </c>
      <c r="F7195" s="14">
        <f>'Costo de tareas'!$B$15</f>
        <v>0.1964027778</v>
      </c>
      <c r="G7195" s="15">
        <f>'Producción diaria'!$T$3*$L$2*$M$2*$N$2*E7195*1000/'Costo de tareas'!$B$14</f>
        <v>503.3925359</v>
      </c>
      <c r="H7195" s="16">
        <f>IF(G7195 &gt; 'Costo de tareas'!$B$13, 'Costo de tareas'!$B$13, IF(G7195 &lt; 'Costo de tareas'!$B$13*0.2, 0, 'Costo de tareas'!$B$13- G7195))</f>
        <v>39.28055556</v>
      </c>
      <c r="I7195" s="17">
        <f>IF(H7195=0,'Costo de tareas'!$B$13,'Costo de tareas'!$B$13-H7195)</f>
        <v>0</v>
      </c>
      <c r="J7195" s="2"/>
      <c r="K7195" s="2"/>
      <c r="P7195" s="2"/>
    </row>
    <row r="7196">
      <c r="A7196" s="3" t="s">
        <v>9298</v>
      </c>
      <c r="B7196" s="11" t="str">
        <f t="shared" si="1"/>
        <v>20121027</v>
      </c>
      <c r="C7196" s="12">
        <f t="shared" si="2"/>
        <v>41209</v>
      </c>
      <c r="D7196" s="3" t="str">
        <f t="shared" si="3"/>
        <v>18</v>
      </c>
      <c r="E7196" s="13">
        <v>0.0</v>
      </c>
      <c r="F7196" s="14">
        <f>'Costo de tareas'!$B$15</f>
        <v>0.1964027778</v>
      </c>
      <c r="G7196" s="15">
        <f>'Producción diaria'!$T$3*$L$2*$M$2*$N$2*E7196*1000/'Costo de tareas'!$B$14</f>
        <v>0</v>
      </c>
      <c r="H7196" s="16">
        <f>IF(G7196 &gt; 'Costo de tareas'!$B$13, 'Costo de tareas'!$B$13, IF(G7196 &lt; 'Costo de tareas'!$B$13*0.2, 0, 'Costo de tareas'!$B$13- G7196))</f>
        <v>0</v>
      </c>
      <c r="I7196" s="17">
        <f>IF(H7196=0,'Costo de tareas'!$B$13,'Costo de tareas'!$B$13-H7196)</f>
        <v>39.28055556</v>
      </c>
      <c r="J7196" s="2"/>
      <c r="K7196" s="2"/>
      <c r="P7196" s="2"/>
    </row>
    <row r="7197">
      <c r="A7197" s="3" t="s">
        <v>9299</v>
      </c>
      <c r="B7197" s="11" t="str">
        <f t="shared" si="1"/>
        <v>20121027</v>
      </c>
      <c r="C7197" s="12">
        <f t="shared" si="2"/>
        <v>41209</v>
      </c>
      <c r="D7197" s="3" t="str">
        <f t="shared" si="3"/>
        <v>19</v>
      </c>
      <c r="E7197" s="13">
        <v>0.0</v>
      </c>
      <c r="F7197" s="14">
        <f>'Costo de tareas'!$B$15</f>
        <v>0.1964027778</v>
      </c>
      <c r="G7197" s="15">
        <f>'Producción diaria'!$T$3*$L$2*$M$2*$N$2*E7197*1000/'Costo de tareas'!$B$14</f>
        <v>0</v>
      </c>
      <c r="H7197" s="16">
        <f>IF(G7197 &gt; 'Costo de tareas'!$B$13, 'Costo de tareas'!$B$13, IF(G7197 &lt; 'Costo de tareas'!$B$13*0.2, 0, 'Costo de tareas'!$B$13- G7197))</f>
        <v>0</v>
      </c>
      <c r="I7197" s="17">
        <f>IF(H7197=0,'Costo de tareas'!$B$13,'Costo de tareas'!$B$13-H7197)</f>
        <v>39.28055556</v>
      </c>
      <c r="J7197" s="2"/>
      <c r="K7197" s="2"/>
      <c r="P7197" s="2"/>
    </row>
    <row r="7198">
      <c r="A7198" s="3" t="s">
        <v>9300</v>
      </c>
      <c r="B7198" s="11" t="str">
        <f t="shared" si="1"/>
        <v>20121027</v>
      </c>
      <c r="C7198" s="12">
        <f t="shared" si="2"/>
        <v>41209</v>
      </c>
      <c r="D7198" s="3" t="str">
        <f t="shared" si="3"/>
        <v>20</v>
      </c>
      <c r="E7198" s="13">
        <v>0.0</v>
      </c>
      <c r="F7198" s="14">
        <f>'Costo de tareas'!$B$15</f>
        <v>0.1964027778</v>
      </c>
      <c r="G7198" s="15">
        <f>'Producción diaria'!$T$3*$L$2*$M$2*$N$2*E7198*1000/'Costo de tareas'!$B$14</f>
        <v>0</v>
      </c>
      <c r="H7198" s="16">
        <f>IF(G7198 &gt; 'Costo de tareas'!$B$13, 'Costo de tareas'!$B$13, IF(G7198 &lt; 'Costo de tareas'!$B$13*0.2, 0, 'Costo de tareas'!$B$13- G7198))</f>
        <v>0</v>
      </c>
      <c r="I7198" s="17">
        <f>IF(H7198=0,'Costo de tareas'!$B$13,'Costo de tareas'!$B$13-H7198)</f>
        <v>39.28055556</v>
      </c>
      <c r="J7198" s="2"/>
      <c r="K7198" s="2"/>
      <c r="P7198" s="2"/>
    </row>
    <row r="7199">
      <c r="A7199" s="3" t="s">
        <v>9301</v>
      </c>
      <c r="B7199" s="11" t="str">
        <f t="shared" si="1"/>
        <v>20121027</v>
      </c>
      <c r="C7199" s="12">
        <f t="shared" si="2"/>
        <v>41209</v>
      </c>
      <c r="D7199" s="3" t="str">
        <f t="shared" si="3"/>
        <v>21</v>
      </c>
      <c r="E7199" s="13">
        <v>0.0</v>
      </c>
      <c r="F7199" s="14">
        <f>'Costo de tareas'!$B$15</f>
        <v>0.1964027778</v>
      </c>
      <c r="G7199" s="15">
        <f>'Producción diaria'!$T$3*$L$2*$M$2*$N$2*E7199*1000/'Costo de tareas'!$B$14</f>
        <v>0</v>
      </c>
      <c r="H7199" s="16">
        <f>IF(G7199 &gt; 'Costo de tareas'!$B$13, 'Costo de tareas'!$B$13, IF(G7199 &lt; 'Costo de tareas'!$B$13*0.2, 0, 'Costo de tareas'!$B$13- G7199))</f>
        <v>0</v>
      </c>
      <c r="I7199" s="17">
        <f>IF(H7199=0,'Costo de tareas'!$B$13,'Costo de tareas'!$B$13-H7199)</f>
        <v>39.28055556</v>
      </c>
      <c r="J7199" s="2"/>
      <c r="K7199" s="2"/>
      <c r="P7199" s="2"/>
    </row>
    <row r="7200">
      <c r="A7200" s="3" t="s">
        <v>9302</v>
      </c>
      <c r="B7200" s="11" t="str">
        <f t="shared" si="1"/>
        <v>20121027</v>
      </c>
      <c r="C7200" s="12">
        <f t="shared" si="2"/>
        <v>41209</v>
      </c>
      <c r="D7200" s="3" t="str">
        <f t="shared" si="3"/>
        <v>22</v>
      </c>
      <c r="E7200" s="13">
        <v>0.0</v>
      </c>
      <c r="F7200" s="14">
        <f>'Costo de tareas'!$B$15</f>
        <v>0.1964027778</v>
      </c>
      <c r="G7200" s="15">
        <f>'Producción diaria'!$T$3*$L$2*$M$2*$N$2*E7200*1000/'Costo de tareas'!$B$14</f>
        <v>0</v>
      </c>
      <c r="H7200" s="16">
        <f>IF(G7200 &gt; 'Costo de tareas'!$B$13, 'Costo de tareas'!$B$13, IF(G7200 &lt; 'Costo de tareas'!$B$13*0.2, 0, 'Costo de tareas'!$B$13- G7200))</f>
        <v>0</v>
      </c>
      <c r="I7200" s="17">
        <f>IF(H7200=0,'Costo de tareas'!$B$13,'Costo de tareas'!$B$13-H7200)</f>
        <v>39.28055556</v>
      </c>
      <c r="J7200" s="2"/>
      <c r="K7200" s="2"/>
      <c r="P7200" s="2"/>
    </row>
    <row r="7201">
      <c r="A7201" s="3" t="s">
        <v>9303</v>
      </c>
      <c r="B7201" s="11" t="str">
        <f t="shared" si="1"/>
        <v>20121027</v>
      </c>
      <c r="C7201" s="12">
        <f t="shared" si="2"/>
        <v>41209</v>
      </c>
      <c r="D7201" s="3" t="str">
        <f t="shared" si="3"/>
        <v>23</v>
      </c>
      <c r="E7201" s="13">
        <v>0.0</v>
      </c>
      <c r="F7201" s="14">
        <f>'Costo de tareas'!$B$15</f>
        <v>0.1964027778</v>
      </c>
      <c r="G7201" s="15">
        <f>'Producción diaria'!$T$3*$L$2*$M$2*$N$2*E7201*1000/'Costo de tareas'!$B$14</f>
        <v>0</v>
      </c>
      <c r="H7201" s="16">
        <f>IF(G7201 &gt; 'Costo de tareas'!$B$13, 'Costo de tareas'!$B$13, IF(G7201 &lt; 'Costo de tareas'!$B$13*0.2, 0, 'Costo de tareas'!$B$13- G7201))</f>
        <v>0</v>
      </c>
      <c r="I7201" s="17">
        <f>IF(H7201=0,'Costo de tareas'!$B$13,'Costo de tareas'!$B$13-H7201)</f>
        <v>39.28055556</v>
      </c>
      <c r="J7201" s="2"/>
      <c r="K7201" s="2"/>
      <c r="P7201" s="2"/>
    </row>
    <row r="7202">
      <c r="A7202" s="3" t="s">
        <v>9305</v>
      </c>
      <c r="B7202" s="11" t="str">
        <f t="shared" si="1"/>
        <v>20121028</v>
      </c>
      <c r="C7202" s="12">
        <f t="shared" si="2"/>
        <v>41210</v>
      </c>
      <c r="D7202" s="3" t="str">
        <f t="shared" si="3"/>
        <v>00</v>
      </c>
      <c r="E7202" s="13">
        <v>0.0</v>
      </c>
      <c r="F7202" s="14">
        <f>'Costo de tareas'!$B$15</f>
        <v>0.1964027778</v>
      </c>
      <c r="G7202" s="15">
        <f>'Producción diaria'!$T$3*$L$2*$M$2*$N$2*E7202*1000/'Costo de tareas'!$B$14</f>
        <v>0</v>
      </c>
      <c r="H7202" s="16">
        <f>IF(G7202 &gt; 'Costo de tareas'!$B$13, 'Costo de tareas'!$B$13, IF(G7202 &lt; 'Costo de tareas'!$B$13*0.2, 0, 'Costo de tareas'!$B$13- G7202))</f>
        <v>0</v>
      </c>
      <c r="I7202" s="17">
        <f>IF(H7202=0,'Costo de tareas'!$B$13,'Costo de tareas'!$B$13-H7202)</f>
        <v>39.28055556</v>
      </c>
      <c r="J7202" s="2"/>
      <c r="K7202" s="2"/>
      <c r="P7202" s="2"/>
    </row>
    <row r="7203">
      <c r="A7203" s="3" t="s">
        <v>9306</v>
      </c>
      <c r="B7203" s="11" t="str">
        <f t="shared" si="1"/>
        <v>20121028</v>
      </c>
      <c r="C7203" s="12">
        <f t="shared" si="2"/>
        <v>41210</v>
      </c>
      <c r="D7203" s="3" t="str">
        <f t="shared" si="3"/>
        <v>01</v>
      </c>
      <c r="E7203" s="13">
        <v>0.0</v>
      </c>
      <c r="F7203" s="14">
        <f>'Costo de tareas'!$B$15</f>
        <v>0.1964027778</v>
      </c>
      <c r="G7203" s="15">
        <f>'Producción diaria'!$T$3*$L$2*$M$2*$N$2*E7203*1000/'Costo de tareas'!$B$14</f>
        <v>0</v>
      </c>
      <c r="H7203" s="16">
        <f>IF(G7203 &gt; 'Costo de tareas'!$B$13, 'Costo de tareas'!$B$13, IF(G7203 &lt; 'Costo de tareas'!$B$13*0.2, 0, 'Costo de tareas'!$B$13- G7203))</f>
        <v>0</v>
      </c>
      <c r="I7203" s="17">
        <f>IF(H7203=0,'Costo de tareas'!$B$13,'Costo de tareas'!$B$13-H7203)</f>
        <v>39.28055556</v>
      </c>
      <c r="J7203" s="2"/>
      <c r="K7203" s="2"/>
      <c r="P7203" s="2"/>
    </row>
    <row r="7204">
      <c r="A7204" s="3" t="s">
        <v>9308</v>
      </c>
      <c r="B7204" s="11" t="str">
        <f t="shared" si="1"/>
        <v>20121028</v>
      </c>
      <c r="C7204" s="12">
        <f t="shared" si="2"/>
        <v>41210</v>
      </c>
      <c r="D7204" s="3" t="str">
        <f t="shared" si="3"/>
        <v>02</v>
      </c>
      <c r="E7204" s="13">
        <v>0.0</v>
      </c>
      <c r="F7204" s="14">
        <f>'Costo de tareas'!$B$15</f>
        <v>0.1964027778</v>
      </c>
      <c r="G7204" s="15">
        <f>'Producción diaria'!$T$3*$L$2*$M$2*$N$2*E7204*1000/'Costo de tareas'!$B$14</f>
        <v>0</v>
      </c>
      <c r="H7204" s="16">
        <f>IF(G7204 &gt; 'Costo de tareas'!$B$13, 'Costo de tareas'!$B$13, IF(G7204 &lt; 'Costo de tareas'!$B$13*0.2, 0, 'Costo de tareas'!$B$13- G7204))</f>
        <v>0</v>
      </c>
      <c r="I7204" s="17">
        <f>IF(H7204=0,'Costo de tareas'!$B$13,'Costo de tareas'!$B$13-H7204)</f>
        <v>39.28055556</v>
      </c>
      <c r="J7204" s="2"/>
      <c r="K7204" s="2"/>
      <c r="P7204" s="2"/>
    </row>
    <row r="7205">
      <c r="A7205" s="3" t="s">
        <v>9309</v>
      </c>
      <c r="B7205" s="11" t="str">
        <f t="shared" si="1"/>
        <v>20121028</v>
      </c>
      <c r="C7205" s="12">
        <f t="shared" si="2"/>
        <v>41210</v>
      </c>
      <c r="D7205" s="3" t="str">
        <f t="shared" si="3"/>
        <v>03</v>
      </c>
      <c r="E7205" s="13">
        <v>0.0</v>
      </c>
      <c r="F7205" s="14">
        <f>'Costo de tareas'!$B$15</f>
        <v>0.1964027778</v>
      </c>
      <c r="G7205" s="15">
        <f>'Producción diaria'!$T$3*$L$2*$M$2*$N$2*E7205*1000/'Costo de tareas'!$B$14</f>
        <v>0</v>
      </c>
      <c r="H7205" s="16">
        <f>IF(G7205 &gt; 'Costo de tareas'!$B$13, 'Costo de tareas'!$B$13, IF(G7205 &lt; 'Costo de tareas'!$B$13*0.2, 0, 'Costo de tareas'!$B$13- G7205))</f>
        <v>0</v>
      </c>
      <c r="I7205" s="17">
        <f>IF(H7205=0,'Costo de tareas'!$B$13,'Costo de tareas'!$B$13-H7205)</f>
        <v>39.28055556</v>
      </c>
      <c r="J7205" s="2"/>
      <c r="K7205" s="2"/>
      <c r="P7205" s="2"/>
    </row>
    <row r="7206">
      <c r="A7206" s="3" t="s">
        <v>9310</v>
      </c>
      <c r="B7206" s="11" t="str">
        <f t="shared" si="1"/>
        <v>20121028</v>
      </c>
      <c r="C7206" s="12">
        <f t="shared" si="2"/>
        <v>41210</v>
      </c>
      <c r="D7206" s="3" t="str">
        <f t="shared" si="3"/>
        <v>04</v>
      </c>
      <c r="E7206" s="13">
        <v>0.0</v>
      </c>
      <c r="F7206" s="14">
        <f>'Costo de tareas'!$B$15</f>
        <v>0.1964027778</v>
      </c>
      <c r="G7206" s="15">
        <f>'Producción diaria'!$T$3*$L$2*$M$2*$N$2*E7206*1000/'Costo de tareas'!$B$14</f>
        <v>0</v>
      </c>
      <c r="H7206" s="16">
        <f>IF(G7206 &gt; 'Costo de tareas'!$B$13, 'Costo de tareas'!$B$13, IF(G7206 &lt; 'Costo de tareas'!$B$13*0.2, 0, 'Costo de tareas'!$B$13- G7206))</f>
        <v>0</v>
      </c>
      <c r="I7206" s="17">
        <f>IF(H7206=0,'Costo de tareas'!$B$13,'Costo de tareas'!$B$13-H7206)</f>
        <v>39.28055556</v>
      </c>
      <c r="J7206" s="2"/>
      <c r="K7206" s="2"/>
      <c r="P7206" s="2"/>
    </row>
    <row r="7207">
      <c r="A7207" s="3" t="s">
        <v>9311</v>
      </c>
      <c r="B7207" s="11" t="str">
        <f t="shared" si="1"/>
        <v>20121028</v>
      </c>
      <c r="C7207" s="12">
        <f t="shared" si="2"/>
        <v>41210</v>
      </c>
      <c r="D7207" s="3" t="str">
        <f t="shared" si="3"/>
        <v>05</v>
      </c>
      <c r="E7207" s="13">
        <v>0.0</v>
      </c>
      <c r="F7207" s="14">
        <f>'Costo de tareas'!$B$15</f>
        <v>0.1964027778</v>
      </c>
      <c r="G7207" s="15">
        <f>'Producción diaria'!$T$3*$L$2*$M$2*$N$2*E7207*1000/'Costo de tareas'!$B$14</f>
        <v>0</v>
      </c>
      <c r="H7207" s="16">
        <f>IF(G7207 &gt; 'Costo de tareas'!$B$13, 'Costo de tareas'!$B$13, IF(G7207 &lt; 'Costo de tareas'!$B$13*0.2, 0, 'Costo de tareas'!$B$13- G7207))</f>
        <v>0</v>
      </c>
      <c r="I7207" s="17">
        <f>IF(H7207=0,'Costo de tareas'!$B$13,'Costo de tareas'!$B$13-H7207)</f>
        <v>39.28055556</v>
      </c>
      <c r="J7207" s="2"/>
      <c r="K7207" s="2"/>
      <c r="P7207" s="2"/>
    </row>
    <row r="7208">
      <c r="A7208" s="3" t="s">
        <v>9312</v>
      </c>
      <c r="B7208" s="11" t="str">
        <f t="shared" si="1"/>
        <v>20121028</v>
      </c>
      <c r="C7208" s="12">
        <f t="shared" si="2"/>
        <v>41210</v>
      </c>
      <c r="D7208" s="3" t="str">
        <f t="shared" si="3"/>
        <v>06</v>
      </c>
      <c r="E7208" s="13">
        <v>0.0</v>
      </c>
      <c r="F7208" s="14">
        <f>'Costo de tareas'!$B$15</f>
        <v>0.1964027778</v>
      </c>
      <c r="G7208" s="15">
        <f>'Producción diaria'!$T$3*$L$2*$M$2*$N$2*E7208*1000/'Costo de tareas'!$B$14</f>
        <v>0</v>
      </c>
      <c r="H7208" s="16">
        <f>IF(G7208 &gt; 'Costo de tareas'!$B$13, 'Costo de tareas'!$B$13, IF(G7208 &lt; 'Costo de tareas'!$B$13*0.2, 0, 'Costo de tareas'!$B$13- G7208))</f>
        <v>0</v>
      </c>
      <c r="I7208" s="17">
        <f>IF(H7208=0,'Costo de tareas'!$B$13,'Costo de tareas'!$B$13-H7208)</f>
        <v>39.28055556</v>
      </c>
      <c r="J7208" s="2"/>
      <c r="K7208" s="2"/>
      <c r="P7208" s="2"/>
    </row>
    <row r="7209">
      <c r="A7209" s="3" t="s">
        <v>9314</v>
      </c>
      <c r="B7209" s="11" t="str">
        <f t="shared" si="1"/>
        <v>20121028</v>
      </c>
      <c r="C7209" s="12">
        <f t="shared" si="2"/>
        <v>41210</v>
      </c>
      <c r="D7209" s="3" t="str">
        <f t="shared" si="3"/>
        <v>07</v>
      </c>
      <c r="E7209" s="13">
        <v>58.0</v>
      </c>
      <c r="F7209" s="14">
        <f>'Costo de tareas'!$B$15</f>
        <v>0.1964027778</v>
      </c>
      <c r="G7209" s="15">
        <f>'Producción diaria'!$T$3*$L$2*$M$2*$N$2*E7209*1000/'Costo de tareas'!$B$14</f>
        <v>87.20659224</v>
      </c>
      <c r="H7209" s="16">
        <f>IF(G7209 &gt; 'Costo de tareas'!$B$13, 'Costo de tareas'!$B$13, IF(G7209 &lt; 'Costo de tareas'!$B$13*0.2, 0, 'Costo de tareas'!$B$13- G7209))</f>
        <v>39.28055556</v>
      </c>
      <c r="I7209" s="17">
        <f>IF(H7209=0,'Costo de tareas'!$B$13,'Costo de tareas'!$B$13-H7209)</f>
        <v>0</v>
      </c>
      <c r="J7209" s="2"/>
      <c r="K7209" s="2"/>
      <c r="P7209" s="2"/>
    </row>
    <row r="7210">
      <c r="A7210" s="3" t="s">
        <v>9315</v>
      </c>
      <c r="B7210" s="11" t="str">
        <f t="shared" si="1"/>
        <v>20121028</v>
      </c>
      <c r="C7210" s="12">
        <f t="shared" si="2"/>
        <v>41210</v>
      </c>
      <c r="D7210" s="3" t="str">
        <f t="shared" si="3"/>
        <v>08</v>
      </c>
      <c r="E7210" s="13">
        <v>247.0</v>
      </c>
      <c r="F7210" s="14">
        <f>'Costo de tareas'!$B$15</f>
        <v>0.1964027778</v>
      </c>
      <c r="G7210" s="15">
        <f>'Producción diaria'!$T$3*$L$2*$M$2*$N$2*E7210*1000/'Costo de tareas'!$B$14</f>
        <v>371.379798</v>
      </c>
      <c r="H7210" s="16">
        <f>IF(G7210 &gt; 'Costo de tareas'!$B$13, 'Costo de tareas'!$B$13, IF(G7210 &lt; 'Costo de tareas'!$B$13*0.2, 0, 'Costo de tareas'!$B$13- G7210))</f>
        <v>39.28055556</v>
      </c>
      <c r="I7210" s="17">
        <f>IF(H7210=0,'Costo de tareas'!$B$13,'Costo de tareas'!$B$13-H7210)</f>
        <v>0</v>
      </c>
      <c r="J7210" s="2"/>
      <c r="K7210" s="2"/>
      <c r="P7210" s="2"/>
    </row>
    <row r="7211">
      <c r="A7211" s="3" t="s">
        <v>9316</v>
      </c>
      <c r="B7211" s="11" t="str">
        <f t="shared" si="1"/>
        <v>20121028</v>
      </c>
      <c r="C7211" s="12">
        <f t="shared" si="2"/>
        <v>41210</v>
      </c>
      <c r="D7211" s="3" t="str">
        <f t="shared" si="3"/>
        <v>09</v>
      </c>
      <c r="E7211" s="13">
        <v>435.0</v>
      </c>
      <c r="F7211" s="14">
        <f>'Costo de tareas'!$B$15</f>
        <v>0.1964027778</v>
      </c>
      <c r="G7211" s="15">
        <f>'Producción diaria'!$T$3*$L$2*$M$2*$N$2*E7211*1000/'Costo de tareas'!$B$14</f>
        <v>654.0494418</v>
      </c>
      <c r="H7211" s="16">
        <f>IF(G7211 &gt; 'Costo de tareas'!$B$13, 'Costo de tareas'!$B$13, IF(G7211 &lt; 'Costo de tareas'!$B$13*0.2, 0, 'Costo de tareas'!$B$13- G7211))</f>
        <v>39.28055556</v>
      </c>
      <c r="I7211" s="17">
        <f>IF(H7211=0,'Costo de tareas'!$B$13,'Costo de tareas'!$B$13-H7211)</f>
        <v>0</v>
      </c>
      <c r="J7211" s="2"/>
      <c r="K7211" s="2"/>
      <c r="P7211" s="2"/>
    </row>
    <row r="7212">
      <c r="A7212" s="3" t="s">
        <v>9317</v>
      </c>
      <c r="B7212" s="11" t="str">
        <f t="shared" si="1"/>
        <v>20121028</v>
      </c>
      <c r="C7212" s="12">
        <f t="shared" si="2"/>
        <v>41210</v>
      </c>
      <c r="D7212" s="3" t="str">
        <f t="shared" si="3"/>
        <v>10</v>
      </c>
      <c r="E7212" s="13">
        <v>579.0</v>
      </c>
      <c r="F7212" s="14">
        <f>'Costo de tareas'!$B$15</f>
        <v>0.1964027778</v>
      </c>
      <c r="G7212" s="15">
        <f>'Producción diaria'!$T$3*$L$2*$M$2*$N$2*E7212*1000/'Costo de tareas'!$B$14</f>
        <v>870.5623604</v>
      </c>
      <c r="H7212" s="16">
        <f>IF(G7212 &gt; 'Costo de tareas'!$B$13, 'Costo de tareas'!$B$13, IF(G7212 &lt; 'Costo de tareas'!$B$13*0.2, 0, 'Costo de tareas'!$B$13- G7212))</f>
        <v>39.28055556</v>
      </c>
      <c r="I7212" s="17">
        <f>IF(H7212=0,'Costo de tareas'!$B$13,'Costo de tareas'!$B$13-H7212)</f>
        <v>0</v>
      </c>
      <c r="J7212" s="2"/>
      <c r="K7212" s="2"/>
      <c r="P7212" s="2"/>
    </row>
    <row r="7213">
      <c r="A7213" s="3" t="s">
        <v>9318</v>
      </c>
      <c r="B7213" s="11" t="str">
        <f t="shared" si="1"/>
        <v>20121028</v>
      </c>
      <c r="C7213" s="12">
        <f t="shared" si="2"/>
        <v>41210</v>
      </c>
      <c r="D7213" s="3" t="str">
        <f t="shared" si="3"/>
        <v>11</v>
      </c>
      <c r="E7213" s="13">
        <v>665.0</v>
      </c>
      <c r="F7213" s="14">
        <f>'Costo de tareas'!$B$15</f>
        <v>0.1964027778</v>
      </c>
      <c r="G7213" s="15">
        <f>'Producción diaria'!$T$3*$L$2*$M$2*$N$2*E7213*1000/'Costo de tareas'!$B$14</f>
        <v>999.8686869</v>
      </c>
      <c r="H7213" s="16">
        <f>IF(G7213 &gt; 'Costo de tareas'!$B$13, 'Costo de tareas'!$B$13, IF(G7213 &lt; 'Costo de tareas'!$B$13*0.2, 0, 'Costo de tareas'!$B$13- G7213))</f>
        <v>39.28055556</v>
      </c>
      <c r="I7213" s="17">
        <f>IF(H7213=0,'Costo de tareas'!$B$13,'Costo de tareas'!$B$13-H7213)</f>
        <v>0</v>
      </c>
      <c r="J7213" s="2"/>
      <c r="K7213" s="2"/>
      <c r="P7213" s="2"/>
    </row>
    <row r="7214">
      <c r="A7214" s="3" t="s">
        <v>9319</v>
      </c>
      <c r="B7214" s="11" t="str">
        <f t="shared" si="1"/>
        <v>20121028</v>
      </c>
      <c r="C7214" s="12">
        <f t="shared" si="2"/>
        <v>41210</v>
      </c>
      <c r="D7214" s="3" t="str">
        <f t="shared" si="3"/>
        <v>12</v>
      </c>
      <c r="E7214" s="13">
        <v>686.0</v>
      </c>
      <c r="F7214" s="14">
        <f>'Costo de tareas'!$B$15</f>
        <v>0.1964027778</v>
      </c>
      <c r="G7214" s="15">
        <f>'Producción diaria'!$T$3*$L$2*$M$2*$N$2*E7214*1000/'Costo de tareas'!$B$14</f>
        <v>1031.443488</v>
      </c>
      <c r="H7214" s="16">
        <f>IF(G7214 &gt; 'Costo de tareas'!$B$13, 'Costo de tareas'!$B$13, IF(G7214 &lt; 'Costo de tareas'!$B$13*0.2, 0, 'Costo de tareas'!$B$13- G7214))</f>
        <v>39.28055556</v>
      </c>
      <c r="I7214" s="17">
        <f>IF(H7214=0,'Costo de tareas'!$B$13,'Costo de tareas'!$B$13-H7214)</f>
        <v>0</v>
      </c>
      <c r="J7214" s="2"/>
      <c r="K7214" s="2"/>
      <c r="P7214" s="2"/>
    </row>
    <row r="7215">
      <c r="A7215" s="3" t="s">
        <v>9320</v>
      </c>
      <c r="B7215" s="11" t="str">
        <f t="shared" si="1"/>
        <v>20121028</v>
      </c>
      <c r="C7215" s="12">
        <f t="shared" si="2"/>
        <v>41210</v>
      </c>
      <c r="D7215" s="3" t="str">
        <f t="shared" si="3"/>
        <v>13</v>
      </c>
      <c r="E7215" s="13">
        <v>641.0</v>
      </c>
      <c r="F7215" s="14">
        <f>'Costo de tareas'!$B$15</f>
        <v>0.1964027778</v>
      </c>
      <c r="G7215" s="15">
        <f>'Producción diaria'!$T$3*$L$2*$M$2*$N$2*E7215*1000/'Costo de tareas'!$B$14</f>
        <v>963.7832004</v>
      </c>
      <c r="H7215" s="16">
        <f>IF(G7215 &gt; 'Costo de tareas'!$B$13, 'Costo de tareas'!$B$13, IF(G7215 &lt; 'Costo de tareas'!$B$13*0.2, 0, 'Costo de tareas'!$B$13- G7215))</f>
        <v>39.28055556</v>
      </c>
      <c r="I7215" s="17">
        <f>IF(H7215=0,'Costo de tareas'!$B$13,'Costo de tareas'!$B$13-H7215)</f>
        <v>0</v>
      </c>
      <c r="J7215" s="2"/>
      <c r="K7215" s="2"/>
      <c r="P7215" s="2"/>
    </row>
    <row r="7216">
      <c r="A7216" s="3" t="s">
        <v>9321</v>
      </c>
      <c r="B7216" s="11" t="str">
        <f t="shared" si="1"/>
        <v>20121028</v>
      </c>
      <c r="C7216" s="12">
        <f t="shared" si="2"/>
        <v>41210</v>
      </c>
      <c r="D7216" s="3" t="str">
        <f t="shared" si="3"/>
        <v>14</v>
      </c>
      <c r="E7216" s="13">
        <v>533.0</v>
      </c>
      <c r="F7216" s="14">
        <f>'Costo de tareas'!$B$15</f>
        <v>0.1964027778</v>
      </c>
      <c r="G7216" s="15">
        <f>'Producción diaria'!$T$3*$L$2*$M$2*$N$2*E7216*1000/'Costo de tareas'!$B$14</f>
        <v>801.3985114</v>
      </c>
      <c r="H7216" s="16">
        <f>IF(G7216 &gt; 'Costo de tareas'!$B$13, 'Costo de tareas'!$B$13, IF(G7216 &lt; 'Costo de tareas'!$B$13*0.2, 0, 'Costo de tareas'!$B$13- G7216))</f>
        <v>39.28055556</v>
      </c>
      <c r="I7216" s="17">
        <f>IF(H7216=0,'Costo de tareas'!$B$13,'Costo de tareas'!$B$13-H7216)</f>
        <v>0</v>
      </c>
      <c r="J7216" s="2"/>
      <c r="K7216" s="2"/>
      <c r="P7216" s="2"/>
    </row>
    <row r="7217">
      <c r="A7217" s="3" t="s">
        <v>9322</v>
      </c>
      <c r="B7217" s="11" t="str">
        <f t="shared" si="1"/>
        <v>20121028</v>
      </c>
      <c r="C7217" s="12">
        <f t="shared" si="2"/>
        <v>41210</v>
      </c>
      <c r="D7217" s="3" t="str">
        <f t="shared" si="3"/>
        <v>15</v>
      </c>
      <c r="E7217" s="13">
        <v>37.0</v>
      </c>
      <c r="F7217" s="14">
        <f>'Costo de tareas'!$B$15</f>
        <v>0.1964027778</v>
      </c>
      <c r="G7217" s="15">
        <f>'Producción diaria'!$T$3*$L$2*$M$2*$N$2*E7217*1000/'Costo de tareas'!$B$14</f>
        <v>55.6317916</v>
      </c>
      <c r="H7217" s="16">
        <f>IF(G7217 &gt; 'Costo de tareas'!$B$13, 'Costo de tareas'!$B$13, IF(G7217 &lt; 'Costo de tareas'!$B$13*0.2, 0, 'Costo de tareas'!$B$13- G7217))</f>
        <v>39.28055556</v>
      </c>
      <c r="I7217" s="17">
        <f>IF(H7217=0,'Costo de tareas'!$B$13,'Costo de tareas'!$B$13-H7217)</f>
        <v>0</v>
      </c>
      <c r="J7217" s="2"/>
      <c r="K7217" s="2"/>
      <c r="P7217" s="2"/>
    </row>
    <row r="7218">
      <c r="A7218" s="3" t="s">
        <v>9323</v>
      </c>
      <c r="B7218" s="11" t="str">
        <f t="shared" si="1"/>
        <v>20121028</v>
      </c>
      <c r="C7218" s="12">
        <f t="shared" si="2"/>
        <v>41210</v>
      </c>
      <c r="D7218" s="3" t="str">
        <f t="shared" si="3"/>
        <v>16</v>
      </c>
      <c r="E7218" s="13">
        <v>179.0</v>
      </c>
      <c r="F7218" s="14">
        <f>'Costo de tareas'!$B$15</f>
        <v>0.1964027778</v>
      </c>
      <c r="G7218" s="15">
        <f>'Producción diaria'!$T$3*$L$2*$M$2*$N$2*E7218*1000/'Costo de tareas'!$B$14</f>
        <v>269.1375864</v>
      </c>
      <c r="H7218" s="16">
        <f>IF(G7218 &gt; 'Costo de tareas'!$B$13, 'Costo de tareas'!$B$13, IF(G7218 &lt; 'Costo de tareas'!$B$13*0.2, 0, 'Costo de tareas'!$B$13- G7218))</f>
        <v>39.28055556</v>
      </c>
      <c r="I7218" s="17">
        <f>IF(H7218=0,'Costo de tareas'!$B$13,'Costo de tareas'!$B$13-H7218)</f>
        <v>0</v>
      </c>
      <c r="J7218" s="2"/>
      <c r="K7218" s="2"/>
      <c r="P7218" s="2"/>
    </row>
    <row r="7219">
      <c r="A7219" s="3" t="s">
        <v>9324</v>
      </c>
      <c r="B7219" s="11" t="str">
        <f t="shared" si="1"/>
        <v>20121028</v>
      </c>
      <c r="C7219" s="12">
        <f t="shared" si="2"/>
        <v>41210</v>
      </c>
      <c r="D7219" s="3" t="str">
        <f t="shared" si="3"/>
        <v>17</v>
      </c>
      <c r="E7219" s="13">
        <v>248.1</v>
      </c>
      <c r="F7219" s="14">
        <f>'Costo de tareas'!$B$15</f>
        <v>0.1964027778</v>
      </c>
      <c r="G7219" s="15">
        <f>'Producción diaria'!$T$3*$L$2*$M$2*$N$2*E7219*1000/'Costo de tareas'!$B$14</f>
        <v>373.0337161</v>
      </c>
      <c r="H7219" s="16">
        <f>IF(G7219 &gt; 'Costo de tareas'!$B$13, 'Costo de tareas'!$B$13, IF(G7219 &lt; 'Costo de tareas'!$B$13*0.2, 0, 'Costo de tareas'!$B$13- G7219))</f>
        <v>39.28055556</v>
      </c>
      <c r="I7219" s="17">
        <f>IF(H7219=0,'Costo de tareas'!$B$13,'Costo de tareas'!$B$13-H7219)</f>
        <v>0</v>
      </c>
      <c r="J7219" s="2"/>
      <c r="K7219" s="2"/>
      <c r="P7219" s="2"/>
    </row>
    <row r="7220">
      <c r="A7220" s="3" t="s">
        <v>9326</v>
      </c>
      <c r="B7220" s="11" t="str">
        <f t="shared" si="1"/>
        <v>20121028</v>
      </c>
      <c r="C7220" s="12">
        <f t="shared" si="2"/>
        <v>41210</v>
      </c>
      <c r="D7220" s="3" t="str">
        <f t="shared" si="3"/>
        <v>18</v>
      </c>
      <c r="E7220" s="13">
        <v>0.0</v>
      </c>
      <c r="F7220" s="14">
        <f>'Costo de tareas'!$B$15</f>
        <v>0.1964027778</v>
      </c>
      <c r="G7220" s="15">
        <f>'Producción diaria'!$T$3*$L$2*$M$2*$N$2*E7220*1000/'Costo de tareas'!$B$14</f>
        <v>0</v>
      </c>
      <c r="H7220" s="16">
        <f>IF(G7220 &gt; 'Costo de tareas'!$B$13, 'Costo de tareas'!$B$13, IF(G7220 &lt; 'Costo de tareas'!$B$13*0.2, 0, 'Costo de tareas'!$B$13- G7220))</f>
        <v>0</v>
      </c>
      <c r="I7220" s="17">
        <f>IF(H7220=0,'Costo de tareas'!$B$13,'Costo de tareas'!$B$13-H7220)</f>
        <v>39.28055556</v>
      </c>
      <c r="J7220" s="2"/>
      <c r="K7220" s="2"/>
      <c r="P7220" s="2"/>
    </row>
    <row r="7221">
      <c r="A7221" s="3" t="s">
        <v>9327</v>
      </c>
      <c r="B7221" s="11" t="str">
        <f t="shared" si="1"/>
        <v>20121028</v>
      </c>
      <c r="C7221" s="12">
        <f t="shared" si="2"/>
        <v>41210</v>
      </c>
      <c r="D7221" s="3" t="str">
        <f t="shared" si="3"/>
        <v>19</v>
      </c>
      <c r="E7221" s="13">
        <v>0.0</v>
      </c>
      <c r="F7221" s="14">
        <f>'Costo de tareas'!$B$15</f>
        <v>0.1964027778</v>
      </c>
      <c r="G7221" s="15">
        <f>'Producción diaria'!$T$3*$L$2*$M$2*$N$2*E7221*1000/'Costo de tareas'!$B$14</f>
        <v>0</v>
      </c>
      <c r="H7221" s="16">
        <f>IF(G7221 &gt; 'Costo de tareas'!$B$13, 'Costo de tareas'!$B$13, IF(G7221 &lt; 'Costo de tareas'!$B$13*0.2, 0, 'Costo de tareas'!$B$13- G7221))</f>
        <v>0</v>
      </c>
      <c r="I7221" s="17">
        <f>IF(H7221=0,'Costo de tareas'!$B$13,'Costo de tareas'!$B$13-H7221)</f>
        <v>39.28055556</v>
      </c>
      <c r="J7221" s="2"/>
      <c r="K7221" s="2"/>
      <c r="P7221" s="2"/>
    </row>
    <row r="7222">
      <c r="A7222" s="3" t="s">
        <v>9328</v>
      </c>
      <c r="B7222" s="11" t="str">
        <f t="shared" si="1"/>
        <v>20121028</v>
      </c>
      <c r="C7222" s="12">
        <f t="shared" si="2"/>
        <v>41210</v>
      </c>
      <c r="D7222" s="3" t="str">
        <f t="shared" si="3"/>
        <v>20</v>
      </c>
      <c r="E7222" s="13">
        <v>0.0</v>
      </c>
      <c r="F7222" s="14">
        <f>'Costo de tareas'!$B$15</f>
        <v>0.1964027778</v>
      </c>
      <c r="G7222" s="15">
        <f>'Producción diaria'!$T$3*$L$2*$M$2*$N$2*E7222*1000/'Costo de tareas'!$B$14</f>
        <v>0</v>
      </c>
      <c r="H7222" s="16">
        <f>IF(G7222 &gt; 'Costo de tareas'!$B$13, 'Costo de tareas'!$B$13, IF(G7222 &lt; 'Costo de tareas'!$B$13*0.2, 0, 'Costo de tareas'!$B$13- G7222))</f>
        <v>0</v>
      </c>
      <c r="I7222" s="17">
        <f>IF(H7222=0,'Costo de tareas'!$B$13,'Costo de tareas'!$B$13-H7222)</f>
        <v>39.28055556</v>
      </c>
      <c r="J7222" s="2"/>
      <c r="K7222" s="2"/>
      <c r="P7222" s="2"/>
    </row>
    <row r="7223">
      <c r="A7223" s="3" t="s">
        <v>9329</v>
      </c>
      <c r="B7223" s="11" t="str">
        <f t="shared" si="1"/>
        <v>20121028</v>
      </c>
      <c r="C7223" s="12">
        <f t="shared" si="2"/>
        <v>41210</v>
      </c>
      <c r="D7223" s="3" t="str">
        <f t="shared" si="3"/>
        <v>21</v>
      </c>
      <c r="E7223" s="13">
        <v>0.0</v>
      </c>
      <c r="F7223" s="14">
        <f>'Costo de tareas'!$B$15</f>
        <v>0.1964027778</v>
      </c>
      <c r="G7223" s="15">
        <f>'Producción diaria'!$T$3*$L$2*$M$2*$N$2*E7223*1000/'Costo de tareas'!$B$14</f>
        <v>0</v>
      </c>
      <c r="H7223" s="16">
        <f>IF(G7223 &gt; 'Costo de tareas'!$B$13, 'Costo de tareas'!$B$13, IF(G7223 &lt; 'Costo de tareas'!$B$13*0.2, 0, 'Costo de tareas'!$B$13- G7223))</f>
        <v>0</v>
      </c>
      <c r="I7223" s="17">
        <f>IF(H7223=0,'Costo de tareas'!$B$13,'Costo de tareas'!$B$13-H7223)</f>
        <v>39.28055556</v>
      </c>
      <c r="J7223" s="2"/>
      <c r="K7223" s="2"/>
      <c r="P7223" s="2"/>
    </row>
    <row r="7224">
      <c r="A7224" s="3" t="s">
        <v>9330</v>
      </c>
      <c r="B7224" s="11" t="str">
        <f t="shared" si="1"/>
        <v>20121028</v>
      </c>
      <c r="C7224" s="12">
        <f t="shared" si="2"/>
        <v>41210</v>
      </c>
      <c r="D7224" s="3" t="str">
        <f t="shared" si="3"/>
        <v>22</v>
      </c>
      <c r="E7224" s="13">
        <v>0.0</v>
      </c>
      <c r="F7224" s="14">
        <f>'Costo de tareas'!$B$15</f>
        <v>0.1964027778</v>
      </c>
      <c r="G7224" s="15">
        <f>'Producción diaria'!$T$3*$L$2*$M$2*$N$2*E7224*1000/'Costo de tareas'!$B$14</f>
        <v>0</v>
      </c>
      <c r="H7224" s="16">
        <f>IF(G7224 &gt; 'Costo de tareas'!$B$13, 'Costo de tareas'!$B$13, IF(G7224 &lt; 'Costo de tareas'!$B$13*0.2, 0, 'Costo de tareas'!$B$13- G7224))</f>
        <v>0</v>
      </c>
      <c r="I7224" s="17">
        <f>IF(H7224=0,'Costo de tareas'!$B$13,'Costo de tareas'!$B$13-H7224)</f>
        <v>39.28055556</v>
      </c>
      <c r="J7224" s="2"/>
      <c r="K7224" s="2"/>
      <c r="P7224" s="2"/>
    </row>
    <row r="7225">
      <c r="A7225" s="3" t="s">
        <v>9332</v>
      </c>
      <c r="B7225" s="11" t="str">
        <f t="shared" si="1"/>
        <v>20121028</v>
      </c>
      <c r="C7225" s="12">
        <f t="shared" si="2"/>
        <v>41210</v>
      </c>
      <c r="D7225" s="3" t="str">
        <f t="shared" si="3"/>
        <v>23</v>
      </c>
      <c r="E7225" s="13">
        <v>0.0</v>
      </c>
      <c r="F7225" s="14">
        <f>'Costo de tareas'!$B$15</f>
        <v>0.1964027778</v>
      </c>
      <c r="G7225" s="15">
        <f>'Producción diaria'!$T$3*$L$2*$M$2*$N$2*E7225*1000/'Costo de tareas'!$B$14</f>
        <v>0</v>
      </c>
      <c r="H7225" s="16">
        <f>IF(G7225 &gt; 'Costo de tareas'!$B$13, 'Costo de tareas'!$B$13, IF(G7225 &lt; 'Costo de tareas'!$B$13*0.2, 0, 'Costo de tareas'!$B$13- G7225))</f>
        <v>0</v>
      </c>
      <c r="I7225" s="17">
        <f>IF(H7225=0,'Costo de tareas'!$B$13,'Costo de tareas'!$B$13-H7225)</f>
        <v>39.28055556</v>
      </c>
      <c r="J7225" s="2"/>
      <c r="K7225" s="2"/>
      <c r="P7225" s="2"/>
    </row>
    <row r="7226">
      <c r="A7226" s="3" t="s">
        <v>9333</v>
      </c>
      <c r="B7226" s="11" t="str">
        <f t="shared" si="1"/>
        <v>20121029</v>
      </c>
      <c r="C7226" s="12">
        <f t="shared" si="2"/>
        <v>41211</v>
      </c>
      <c r="D7226" s="3" t="str">
        <f t="shared" si="3"/>
        <v>00</v>
      </c>
      <c r="E7226" s="13">
        <v>0.0</v>
      </c>
      <c r="F7226" s="14">
        <f>'Costo de tareas'!$B$15</f>
        <v>0.1964027778</v>
      </c>
      <c r="G7226" s="15">
        <f>'Producción diaria'!$T$3*$L$2*$M$2*$N$2*E7226*1000/'Costo de tareas'!$B$14</f>
        <v>0</v>
      </c>
      <c r="H7226" s="16">
        <f>IF(G7226 &gt; 'Costo de tareas'!$B$13, 'Costo de tareas'!$B$13, IF(G7226 &lt; 'Costo de tareas'!$B$13*0.2, 0, 'Costo de tareas'!$B$13- G7226))</f>
        <v>0</v>
      </c>
      <c r="I7226" s="17">
        <f>IF(H7226=0,'Costo de tareas'!$B$13,'Costo de tareas'!$B$13-H7226)</f>
        <v>39.28055556</v>
      </c>
      <c r="J7226" s="2"/>
      <c r="K7226" s="2"/>
      <c r="P7226" s="2"/>
    </row>
    <row r="7227">
      <c r="A7227" s="3" t="s">
        <v>9334</v>
      </c>
      <c r="B7227" s="11" t="str">
        <f t="shared" si="1"/>
        <v>20121029</v>
      </c>
      <c r="C7227" s="12">
        <f t="shared" si="2"/>
        <v>41211</v>
      </c>
      <c r="D7227" s="3" t="str">
        <f t="shared" si="3"/>
        <v>01</v>
      </c>
      <c r="E7227" s="13">
        <v>0.0</v>
      </c>
      <c r="F7227" s="14">
        <f>'Costo de tareas'!$B$15</f>
        <v>0.1964027778</v>
      </c>
      <c r="G7227" s="15">
        <f>'Producción diaria'!$T$3*$L$2*$M$2*$N$2*E7227*1000/'Costo de tareas'!$B$14</f>
        <v>0</v>
      </c>
      <c r="H7227" s="16">
        <f>IF(G7227 &gt; 'Costo de tareas'!$B$13, 'Costo de tareas'!$B$13, IF(G7227 &lt; 'Costo de tareas'!$B$13*0.2, 0, 'Costo de tareas'!$B$13- G7227))</f>
        <v>0</v>
      </c>
      <c r="I7227" s="17">
        <f>IF(H7227=0,'Costo de tareas'!$B$13,'Costo de tareas'!$B$13-H7227)</f>
        <v>39.28055556</v>
      </c>
      <c r="J7227" s="2"/>
      <c r="K7227" s="2"/>
      <c r="P7227" s="2"/>
    </row>
    <row r="7228">
      <c r="A7228" s="3" t="s">
        <v>9335</v>
      </c>
      <c r="B7228" s="11" t="str">
        <f t="shared" si="1"/>
        <v>20121029</v>
      </c>
      <c r="C7228" s="12">
        <f t="shared" si="2"/>
        <v>41211</v>
      </c>
      <c r="D7228" s="3" t="str">
        <f t="shared" si="3"/>
        <v>02</v>
      </c>
      <c r="E7228" s="13">
        <v>0.0</v>
      </c>
      <c r="F7228" s="14">
        <f>'Costo de tareas'!$B$15</f>
        <v>0.1964027778</v>
      </c>
      <c r="G7228" s="15">
        <f>'Producción diaria'!$T$3*$L$2*$M$2*$N$2*E7228*1000/'Costo de tareas'!$B$14</f>
        <v>0</v>
      </c>
      <c r="H7228" s="16">
        <f>IF(G7228 &gt; 'Costo de tareas'!$B$13, 'Costo de tareas'!$B$13, IF(G7228 &lt; 'Costo de tareas'!$B$13*0.2, 0, 'Costo de tareas'!$B$13- G7228))</f>
        <v>0</v>
      </c>
      <c r="I7228" s="17">
        <f>IF(H7228=0,'Costo de tareas'!$B$13,'Costo de tareas'!$B$13-H7228)</f>
        <v>39.28055556</v>
      </c>
      <c r="J7228" s="2"/>
      <c r="K7228" s="2"/>
      <c r="P7228" s="2"/>
    </row>
    <row r="7229">
      <c r="A7229" s="3" t="s">
        <v>9336</v>
      </c>
      <c r="B7229" s="11" t="str">
        <f t="shared" si="1"/>
        <v>20121029</v>
      </c>
      <c r="C7229" s="12">
        <f t="shared" si="2"/>
        <v>41211</v>
      </c>
      <c r="D7229" s="3" t="str">
        <f t="shared" si="3"/>
        <v>03</v>
      </c>
      <c r="E7229" s="13">
        <v>0.0</v>
      </c>
      <c r="F7229" s="14">
        <f>'Costo de tareas'!$B$15</f>
        <v>0.1964027778</v>
      </c>
      <c r="G7229" s="15">
        <f>'Producción diaria'!$T$3*$L$2*$M$2*$N$2*E7229*1000/'Costo de tareas'!$B$14</f>
        <v>0</v>
      </c>
      <c r="H7229" s="16">
        <f>IF(G7229 &gt; 'Costo de tareas'!$B$13, 'Costo de tareas'!$B$13, IF(G7229 &lt; 'Costo de tareas'!$B$13*0.2, 0, 'Costo de tareas'!$B$13- G7229))</f>
        <v>0</v>
      </c>
      <c r="I7229" s="17">
        <f>IF(H7229=0,'Costo de tareas'!$B$13,'Costo de tareas'!$B$13-H7229)</f>
        <v>39.28055556</v>
      </c>
      <c r="J7229" s="2"/>
      <c r="K7229" s="2"/>
      <c r="P7229" s="2"/>
    </row>
    <row r="7230">
      <c r="A7230" s="3" t="s">
        <v>9337</v>
      </c>
      <c r="B7230" s="11" t="str">
        <f t="shared" si="1"/>
        <v>20121029</v>
      </c>
      <c r="C7230" s="12">
        <f t="shared" si="2"/>
        <v>41211</v>
      </c>
      <c r="D7230" s="3" t="str">
        <f t="shared" si="3"/>
        <v>04</v>
      </c>
      <c r="E7230" s="13">
        <v>0.0</v>
      </c>
      <c r="F7230" s="14">
        <f>'Costo de tareas'!$B$15</f>
        <v>0.1964027778</v>
      </c>
      <c r="G7230" s="15">
        <f>'Producción diaria'!$T$3*$L$2*$M$2*$N$2*E7230*1000/'Costo de tareas'!$B$14</f>
        <v>0</v>
      </c>
      <c r="H7230" s="16">
        <f>IF(G7230 &gt; 'Costo de tareas'!$B$13, 'Costo de tareas'!$B$13, IF(G7230 &lt; 'Costo de tareas'!$B$13*0.2, 0, 'Costo de tareas'!$B$13- G7230))</f>
        <v>0</v>
      </c>
      <c r="I7230" s="17">
        <f>IF(H7230=0,'Costo de tareas'!$B$13,'Costo de tareas'!$B$13-H7230)</f>
        <v>39.28055556</v>
      </c>
      <c r="J7230" s="2"/>
      <c r="K7230" s="2"/>
      <c r="P7230" s="2"/>
    </row>
    <row r="7231">
      <c r="A7231" s="3" t="s">
        <v>9339</v>
      </c>
      <c r="B7231" s="11" t="str">
        <f t="shared" si="1"/>
        <v>20121029</v>
      </c>
      <c r="C7231" s="12">
        <f t="shared" si="2"/>
        <v>41211</v>
      </c>
      <c r="D7231" s="3" t="str">
        <f t="shared" si="3"/>
        <v>05</v>
      </c>
      <c r="E7231" s="13">
        <v>0.0</v>
      </c>
      <c r="F7231" s="14">
        <f>'Costo de tareas'!$B$15</f>
        <v>0.1964027778</v>
      </c>
      <c r="G7231" s="15">
        <f>'Producción diaria'!$T$3*$L$2*$M$2*$N$2*E7231*1000/'Costo de tareas'!$B$14</f>
        <v>0</v>
      </c>
      <c r="H7231" s="16">
        <f>IF(G7231 &gt; 'Costo de tareas'!$B$13, 'Costo de tareas'!$B$13, IF(G7231 &lt; 'Costo de tareas'!$B$13*0.2, 0, 'Costo de tareas'!$B$13- G7231))</f>
        <v>0</v>
      </c>
      <c r="I7231" s="17">
        <f>IF(H7231=0,'Costo de tareas'!$B$13,'Costo de tareas'!$B$13-H7231)</f>
        <v>39.28055556</v>
      </c>
      <c r="J7231" s="2"/>
      <c r="K7231" s="2"/>
      <c r="P7231" s="2"/>
    </row>
    <row r="7232">
      <c r="A7232" s="3" t="s">
        <v>9341</v>
      </c>
      <c r="B7232" s="11" t="str">
        <f t="shared" si="1"/>
        <v>20121029</v>
      </c>
      <c r="C7232" s="12">
        <f t="shared" si="2"/>
        <v>41211</v>
      </c>
      <c r="D7232" s="3" t="str">
        <f t="shared" si="3"/>
        <v>06</v>
      </c>
      <c r="E7232" s="13">
        <v>0.0</v>
      </c>
      <c r="F7232" s="14">
        <f>'Costo de tareas'!$B$15</f>
        <v>0.1964027778</v>
      </c>
      <c r="G7232" s="15">
        <f>'Producción diaria'!$T$3*$L$2*$M$2*$N$2*E7232*1000/'Costo de tareas'!$B$14</f>
        <v>0</v>
      </c>
      <c r="H7232" s="16">
        <f>IF(G7232 &gt; 'Costo de tareas'!$B$13, 'Costo de tareas'!$B$13, IF(G7232 &lt; 'Costo de tareas'!$B$13*0.2, 0, 'Costo de tareas'!$B$13- G7232))</f>
        <v>0</v>
      </c>
      <c r="I7232" s="17">
        <f>IF(H7232=0,'Costo de tareas'!$B$13,'Costo de tareas'!$B$13-H7232)</f>
        <v>39.28055556</v>
      </c>
      <c r="J7232" s="2"/>
      <c r="K7232" s="2"/>
      <c r="P7232" s="2"/>
    </row>
    <row r="7233">
      <c r="A7233" s="3" t="s">
        <v>9342</v>
      </c>
      <c r="B7233" s="11" t="str">
        <f t="shared" si="1"/>
        <v>20121029</v>
      </c>
      <c r="C7233" s="12">
        <f t="shared" si="2"/>
        <v>41211</v>
      </c>
      <c r="D7233" s="3" t="str">
        <f t="shared" si="3"/>
        <v>07</v>
      </c>
      <c r="E7233" s="13">
        <v>52.0</v>
      </c>
      <c r="F7233" s="14">
        <f>'Costo de tareas'!$B$15</f>
        <v>0.1964027778</v>
      </c>
      <c r="G7233" s="15">
        <f>'Producción diaria'!$T$3*$L$2*$M$2*$N$2*E7233*1000/'Costo de tareas'!$B$14</f>
        <v>78.18522063</v>
      </c>
      <c r="H7233" s="16">
        <f>IF(G7233 &gt; 'Costo de tareas'!$B$13, 'Costo de tareas'!$B$13, IF(G7233 &lt; 'Costo de tareas'!$B$13*0.2, 0, 'Costo de tareas'!$B$13- G7233))</f>
        <v>39.28055556</v>
      </c>
      <c r="I7233" s="17">
        <f>IF(H7233=0,'Costo de tareas'!$B$13,'Costo de tareas'!$B$13-H7233)</f>
        <v>0</v>
      </c>
      <c r="J7233" s="2"/>
      <c r="K7233" s="2"/>
      <c r="P7233" s="2"/>
    </row>
    <row r="7234">
      <c r="A7234" s="3" t="s">
        <v>9343</v>
      </c>
      <c r="B7234" s="11" t="str">
        <f t="shared" si="1"/>
        <v>20121029</v>
      </c>
      <c r="C7234" s="12">
        <f t="shared" si="2"/>
        <v>41211</v>
      </c>
      <c r="D7234" s="3" t="str">
        <f t="shared" si="3"/>
        <v>08</v>
      </c>
      <c r="E7234" s="13">
        <v>24.0</v>
      </c>
      <c r="F7234" s="14">
        <f>'Costo de tareas'!$B$15</f>
        <v>0.1964027778</v>
      </c>
      <c r="G7234" s="15">
        <f>'Producción diaria'!$T$3*$L$2*$M$2*$N$2*E7234*1000/'Costo de tareas'!$B$14</f>
        <v>36.08548644</v>
      </c>
      <c r="H7234" s="16">
        <f>IF(G7234 &gt; 'Costo de tareas'!$B$13, 'Costo de tareas'!$B$13, IF(G7234 &lt; 'Costo de tareas'!$B$13*0.2, 0, 'Costo de tareas'!$B$13- G7234))</f>
        <v>3.195069112</v>
      </c>
      <c r="I7234" s="17">
        <f>IF(H7234=0,'Costo de tareas'!$B$13,'Costo de tareas'!$B$13-H7234)</f>
        <v>36.08548644</v>
      </c>
      <c r="J7234" s="2"/>
      <c r="K7234" s="2"/>
      <c r="P7234" s="2"/>
    </row>
    <row r="7235">
      <c r="A7235" s="3" t="s">
        <v>9345</v>
      </c>
      <c r="B7235" s="11" t="str">
        <f t="shared" si="1"/>
        <v>20121029</v>
      </c>
      <c r="C7235" s="12">
        <f t="shared" si="2"/>
        <v>41211</v>
      </c>
      <c r="D7235" s="3" t="str">
        <f t="shared" si="3"/>
        <v>09</v>
      </c>
      <c r="E7235" s="13">
        <v>429.0</v>
      </c>
      <c r="F7235" s="14">
        <f>'Costo de tareas'!$B$15</f>
        <v>0.1964027778</v>
      </c>
      <c r="G7235" s="15">
        <f>'Producción diaria'!$T$3*$L$2*$M$2*$N$2*E7235*1000/'Costo de tareas'!$B$14</f>
        <v>645.0280702</v>
      </c>
      <c r="H7235" s="16">
        <f>IF(G7235 &gt; 'Costo de tareas'!$B$13, 'Costo de tareas'!$B$13, IF(G7235 &lt; 'Costo de tareas'!$B$13*0.2, 0, 'Costo de tareas'!$B$13- G7235))</f>
        <v>39.28055556</v>
      </c>
      <c r="I7235" s="17">
        <f>IF(H7235=0,'Costo de tareas'!$B$13,'Costo de tareas'!$B$13-H7235)</f>
        <v>0</v>
      </c>
      <c r="J7235" s="2"/>
      <c r="K7235" s="2"/>
      <c r="P7235" s="2"/>
    </row>
    <row r="7236">
      <c r="A7236" s="3" t="s">
        <v>9347</v>
      </c>
      <c r="B7236" s="11" t="str">
        <f t="shared" si="1"/>
        <v>20121029</v>
      </c>
      <c r="C7236" s="12">
        <f t="shared" si="2"/>
        <v>41211</v>
      </c>
      <c r="D7236" s="3" t="str">
        <f t="shared" si="3"/>
        <v>10</v>
      </c>
      <c r="E7236" s="13">
        <v>571.0</v>
      </c>
      <c r="F7236" s="14">
        <f>'Costo de tareas'!$B$15</f>
        <v>0.1964027778</v>
      </c>
      <c r="G7236" s="15">
        <f>'Producción diaria'!$T$3*$L$2*$M$2*$N$2*E7236*1000/'Costo de tareas'!$B$14</f>
        <v>858.533865</v>
      </c>
      <c r="H7236" s="16">
        <f>IF(G7236 &gt; 'Costo de tareas'!$B$13, 'Costo de tareas'!$B$13, IF(G7236 &lt; 'Costo de tareas'!$B$13*0.2, 0, 'Costo de tareas'!$B$13- G7236))</f>
        <v>39.28055556</v>
      </c>
      <c r="I7236" s="17">
        <f>IF(H7236=0,'Costo de tareas'!$B$13,'Costo de tareas'!$B$13-H7236)</f>
        <v>0</v>
      </c>
      <c r="J7236" s="2"/>
      <c r="K7236" s="2"/>
      <c r="P7236" s="2"/>
    </row>
    <row r="7237">
      <c r="A7237" s="3" t="s">
        <v>9349</v>
      </c>
      <c r="B7237" s="11" t="str">
        <f t="shared" si="1"/>
        <v>20121029</v>
      </c>
      <c r="C7237" s="12">
        <f t="shared" si="2"/>
        <v>41211</v>
      </c>
      <c r="D7237" s="3" t="str">
        <f t="shared" si="3"/>
        <v>11</v>
      </c>
      <c r="E7237" s="13">
        <v>657.0</v>
      </c>
      <c r="F7237" s="14">
        <f>'Costo de tareas'!$B$15</f>
        <v>0.1964027778</v>
      </c>
      <c r="G7237" s="15">
        <f>'Producción diaria'!$T$3*$L$2*$M$2*$N$2*E7237*1000/'Costo de tareas'!$B$14</f>
        <v>987.8401914</v>
      </c>
      <c r="H7237" s="16">
        <f>IF(G7237 &gt; 'Costo de tareas'!$B$13, 'Costo de tareas'!$B$13, IF(G7237 &lt; 'Costo de tareas'!$B$13*0.2, 0, 'Costo de tareas'!$B$13- G7237))</f>
        <v>39.28055556</v>
      </c>
      <c r="I7237" s="17">
        <f>IF(H7237=0,'Costo de tareas'!$B$13,'Costo de tareas'!$B$13-H7237)</f>
        <v>0</v>
      </c>
      <c r="J7237" s="2"/>
      <c r="K7237" s="2"/>
      <c r="P7237" s="2"/>
    </row>
    <row r="7238">
      <c r="A7238" s="3" t="s">
        <v>9351</v>
      </c>
      <c r="B7238" s="11" t="str">
        <f t="shared" si="1"/>
        <v>20121029</v>
      </c>
      <c r="C7238" s="12">
        <f t="shared" si="2"/>
        <v>41211</v>
      </c>
      <c r="D7238" s="3" t="str">
        <f t="shared" si="3"/>
        <v>12</v>
      </c>
      <c r="E7238" s="13">
        <v>676.0</v>
      </c>
      <c r="F7238" s="14">
        <f>'Costo de tareas'!$B$15</f>
        <v>0.1964027778</v>
      </c>
      <c r="G7238" s="15">
        <f>'Producción diaria'!$T$3*$L$2*$M$2*$N$2*E7238*1000/'Costo de tareas'!$B$14</f>
        <v>1016.407868</v>
      </c>
      <c r="H7238" s="16">
        <f>IF(G7238 &gt; 'Costo de tareas'!$B$13, 'Costo de tareas'!$B$13, IF(G7238 &lt; 'Costo de tareas'!$B$13*0.2, 0, 'Costo de tareas'!$B$13- G7238))</f>
        <v>39.28055556</v>
      </c>
      <c r="I7238" s="17">
        <f>IF(H7238=0,'Costo de tareas'!$B$13,'Costo de tareas'!$B$13-H7238)</f>
        <v>0</v>
      </c>
      <c r="J7238" s="2"/>
      <c r="K7238" s="2"/>
      <c r="P7238" s="2"/>
    </row>
    <row r="7239">
      <c r="A7239" s="3" t="s">
        <v>9353</v>
      </c>
      <c r="B7239" s="11" t="str">
        <f t="shared" si="1"/>
        <v>20121029</v>
      </c>
      <c r="C7239" s="12">
        <f t="shared" si="2"/>
        <v>41211</v>
      </c>
      <c r="D7239" s="3" t="str">
        <f t="shared" si="3"/>
        <v>13</v>
      </c>
      <c r="E7239" s="13">
        <v>633.0</v>
      </c>
      <c r="F7239" s="14">
        <f>'Costo de tareas'!$B$15</f>
        <v>0.1964027778</v>
      </c>
      <c r="G7239" s="15">
        <f>'Producción diaria'!$T$3*$L$2*$M$2*$N$2*E7239*1000/'Costo de tareas'!$B$14</f>
        <v>951.7547049</v>
      </c>
      <c r="H7239" s="16">
        <f>IF(G7239 &gt; 'Costo de tareas'!$B$13, 'Costo de tareas'!$B$13, IF(G7239 &lt; 'Costo de tareas'!$B$13*0.2, 0, 'Costo de tareas'!$B$13- G7239))</f>
        <v>39.28055556</v>
      </c>
      <c r="I7239" s="17">
        <f>IF(H7239=0,'Costo de tareas'!$B$13,'Costo de tareas'!$B$13-H7239)</f>
        <v>0</v>
      </c>
      <c r="J7239" s="2"/>
      <c r="K7239" s="2"/>
      <c r="P7239" s="2"/>
    </row>
    <row r="7240">
      <c r="A7240" s="3" t="s">
        <v>9355</v>
      </c>
      <c r="B7240" s="11" t="str">
        <f t="shared" si="1"/>
        <v>20121029</v>
      </c>
      <c r="C7240" s="12">
        <f t="shared" si="2"/>
        <v>41211</v>
      </c>
      <c r="D7240" s="3" t="str">
        <f t="shared" si="3"/>
        <v>14</v>
      </c>
      <c r="E7240" s="13">
        <v>515.0</v>
      </c>
      <c r="F7240" s="14">
        <f>'Costo de tareas'!$B$15</f>
        <v>0.1964027778</v>
      </c>
      <c r="G7240" s="15">
        <f>'Producción diaria'!$T$3*$L$2*$M$2*$N$2*E7240*1000/'Costo de tareas'!$B$14</f>
        <v>774.3343966</v>
      </c>
      <c r="H7240" s="16">
        <f>IF(G7240 &gt; 'Costo de tareas'!$B$13, 'Costo de tareas'!$B$13, IF(G7240 &lt; 'Costo de tareas'!$B$13*0.2, 0, 'Costo de tareas'!$B$13- G7240))</f>
        <v>39.28055556</v>
      </c>
      <c r="I7240" s="17">
        <f>IF(H7240=0,'Costo de tareas'!$B$13,'Costo de tareas'!$B$13-H7240)</f>
        <v>0</v>
      </c>
      <c r="J7240" s="2"/>
      <c r="K7240" s="2"/>
      <c r="P7240" s="2"/>
    </row>
    <row r="7241">
      <c r="A7241" s="3" t="s">
        <v>9357</v>
      </c>
      <c r="B7241" s="11" t="str">
        <f t="shared" si="1"/>
        <v>20121029</v>
      </c>
      <c r="C7241" s="12">
        <f t="shared" si="2"/>
        <v>41211</v>
      </c>
      <c r="D7241" s="3" t="str">
        <f t="shared" si="3"/>
        <v>15</v>
      </c>
      <c r="E7241" s="13">
        <v>354.0</v>
      </c>
      <c r="F7241" s="14">
        <f>'Costo de tareas'!$B$15</f>
        <v>0.1964027778</v>
      </c>
      <c r="G7241" s="15">
        <f>'Producción diaria'!$T$3*$L$2*$M$2*$N$2*E7241*1000/'Costo de tareas'!$B$14</f>
        <v>532.260925</v>
      </c>
      <c r="H7241" s="16">
        <f>IF(G7241 &gt; 'Costo de tareas'!$B$13, 'Costo de tareas'!$B$13, IF(G7241 &lt; 'Costo de tareas'!$B$13*0.2, 0, 'Costo de tareas'!$B$13- G7241))</f>
        <v>39.28055556</v>
      </c>
      <c r="I7241" s="17">
        <f>IF(H7241=0,'Costo de tareas'!$B$13,'Costo de tareas'!$B$13-H7241)</f>
        <v>0</v>
      </c>
      <c r="J7241" s="2"/>
      <c r="K7241" s="2"/>
      <c r="P7241" s="2"/>
    </row>
    <row r="7242">
      <c r="A7242" s="3" t="s">
        <v>9358</v>
      </c>
      <c r="B7242" s="11" t="str">
        <f t="shared" si="1"/>
        <v>20121029</v>
      </c>
      <c r="C7242" s="12">
        <f t="shared" si="2"/>
        <v>41211</v>
      </c>
      <c r="D7242" s="3" t="str">
        <f t="shared" si="3"/>
        <v>16</v>
      </c>
      <c r="E7242" s="13">
        <v>155.0</v>
      </c>
      <c r="F7242" s="14">
        <f>'Costo de tareas'!$B$15</f>
        <v>0.1964027778</v>
      </c>
      <c r="G7242" s="15">
        <f>'Producción diaria'!$T$3*$L$2*$M$2*$N$2*E7242*1000/'Costo de tareas'!$B$14</f>
        <v>233.0520999</v>
      </c>
      <c r="H7242" s="16">
        <f>IF(G7242 &gt; 'Costo de tareas'!$B$13, 'Costo de tareas'!$B$13, IF(G7242 &lt; 'Costo de tareas'!$B$13*0.2, 0, 'Costo de tareas'!$B$13- G7242))</f>
        <v>39.28055556</v>
      </c>
      <c r="I7242" s="17">
        <f>IF(H7242=0,'Costo de tareas'!$B$13,'Costo de tareas'!$B$13-H7242)</f>
        <v>0</v>
      </c>
      <c r="J7242" s="2"/>
      <c r="K7242" s="2"/>
      <c r="P7242" s="2"/>
    </row>
    <row r="7243">
      <c r="A7243" s="3" t="s">
        <v>9359</v>
      </c>
      <c r="B7243" s="11" t="str">
        <f t="shared" si="1"/>
        <v>20121029</v>
      </c>
      <c r="C7243" s="12">
        <f t="shared" si="2"/>
        <v>41211</v>
      </c>
      <c r="D7243" s="3" t="str">
        <f t="shared" si="3"/>
        <v>17</v>
      </c>
      <c r="E7243" s="13">
        <v>265.0</v>
      </c>
      <c r="F7243" s="14">
        <f>'Costo de tareas'!$B$15</f>
        <v>0.1964027778</v>
      </c>
      <c r="G7243" s="15">
        <f>'Producción diaria'!$T$3*$L$2*$M$2*$N$2*E7243*1000/'Costo de tareas'!$B$14</f>
        <v>398.4439128</v>
      </c>
      <c r="H7243" s="16">
        <f>IF(G7243 &gt; 'Costo de tareas'!$B$13, 'Costo de tareas'!$B$13, IF(G7243 &lt; 'Costo de tareas'!$B$13*0.2, 0, 'Costo de tareas'!$B$13- G7243))</f>
        <v>39.28055556</v>
      </c>
      <c r="I7243" s="17">
        <f>IF(H7243=0,'Costo de tareas'!$B$13,'Costo de tareas'!$B$13-H7243)</f>
        <v>0</v>
      </c>
      <c r="J7243" s="2"/>
      <c r="K7243" s="2"/>
      <c r="P7243" s="2"/>
    </row>
    <row r="7244">
      <c r="A7244" s="3" t="s">
        <v>9362</v>
      </c>
      <c r="B7244" s="11" t="str">
        <f t="shared" si="1"/>
        <v>20121029</v>
      </c>
      <c r="C7244" s="12">
        <f t="shared" si="2"/>
        <v>41211</v>
      </c>
      <c r="D7244" s="3" t="str">
        <f t="shared" si="3"/>
        <v>18</v>
      </c>
      <c r="E7244" s="13">
        <v>0.0</v>
      </c>
      <c r="F7244" s="14">
        <f>'Costo de tareas'!$B$15</f>
        <v>0.1964027778</v>
      </c>
      <c r="G7244" s="15">
        <f>'Producción diaria'!$T$3*$L$2*$M$2*$N$2*E7244*1000/'Costo de tareas'!$B$14</f>
        <v>0</v>
      </c>
      <c r="H7244" s="16">
        <f>IF(G7244 &gt; 'Costo de tareas'!$B$13, 'Costo de tareas'!$B$13, IF(G7244 &lt; 'Costo de tareas'!$B$13*0.2, 0, 'Costo de tareas'!$B$13- G7244))</f>
        <v>0</v>
      </c>
      <c r="I7244" s="17">
        <f>IF(H7244=0,'Costo de tareas'!$B$13,'Costo de tareas'!$B$13-H7244)</f>
        <v>39.28055556</v>
      </c>
      <c r="J7244" s="2"/>
      <c r="K7244" s="2"/>
      <c r="P7244" s="2"/>
    </row>
    <row r="7245">
      <c r="A7245" s="3" t="s">
        <v>9363</v>
      </c>
      <c r="B7245" s="11" t="str">
        <f t="shared" si="1"/>
        <v>20121029</v>
      </c>
      <c r="C7245" s="12">
        <f t="shared" si="2"/>
        <v>41211</v>
      </c>
      <c r="D7245" s="3" t="str">
        <f t="shared" si="3"/>
        <v>19</v>
      </c>
      <c r="E7245" s="13">
        <v>0.0</v>
      </c>
      <c r="F7245" s="14">
        <f>'Costo de tareas'!$B$15</f>
        <v>0.1964027778</v>
      </c>
      <c r="G7245" s="15">
        <f>'Producción diaria'!$T$3*$L$2*$M$2*$N$2*E7245*1000/'Costo de tareas'!$B$14</f>
        <v>0</v>
      </c>
      <c r="H7245" s="16">
        <f>IF(G7245 &gt; 'Costo de tareas'!$B$13, 'Costo de tareas'!$B$13, IF(G7245 &lt; 'Costo de tareas'!$B$13*0.2, 0, 'Costo de tareas'!$B$13- G7245))</f>
        <v>0</v>
      </c>
      <c r="I7245" s="17">
        <f>IF(H7245=0,'Costo de tareas'!$B$13,'Costo de tareas'!$B$13-H7245)</f>
        <v>39.28055556</v>
      </c>
      <c r="J7245" s="2"/>
      <c r="K7245" s="2"/>
      <c r="P7245" s="2"/>
    </row>
    <row r="7246">
      <c r="A7246" s="3" t="s">
        <v>9366</v>
      </c>
      <c r="B7246" s="11" t="str">
        <f t="shared" si="1"/>
        <v>20121029</v>
      </c>
      <c r="C7246" s="12">
        <f t="shared" si="2"/>
        <v>41211</v>
      </c>
      <c r="D7246" s="3" t="str">
        <f t="shared" si="3"/>
        <v>20</v>
      </c>
      <c r="E7246" s="13">
        <v>0.0</v>
      </c>
      <c r="F7246" s="14">
        <f>'Costo de tareas'!$B$15</f>
        <v>0.1964027778</v>
      </c>
      <c r="G7246" s="15">
        <f>'Producción diaria'!$T$3*$L$2*$M$2*$N$2*E7246*1000/'Costo de tareas'!$B$14</f>
        <v>0</v>
      </c>
      <c r="H7246" s="16">
        <f>IF(G7246 &gt; 'Costo de tareas'!$B$13, 'Costo de tareas'!$B$13, IF(G7246 &lt; 'Costo de tareas'!$B$13*0.2, 0, 'Costo de tareas'!$B$13- G7246))</f>
        <v>0</v>
      </c>
      <c r="I7246" s="17">
        <f>IF(H7246=0,'Costo de tareas'!$B$13,'Costo de tareas'!$B$13-H7246)</f>
        <v>39.28055556</v>
      </c>
      <c r="J7246" s="2"/>
      <c r="K7246" s="2"/>
      <c r="P7246" s="2"/>
    </row>
    <row r="7247">
      <c r="A7247" s="3" t="s">
        <v>9367</v>
      </c>
      <c r="B7247" s="11" t="str">
        <f t="shared" si="1"/>
        <v>20121029</v>
      </c>
      <c r="C7247" s="12">
        <f t="shared" si="2"/>
        <v>41211</v>
      </c>
      <c r="D7247" s="3" t="str">
        <f t="shared" si="3"/>
        <v>21</v>
      </c>
      <c r="E7247" s="13">
        <v>0.0</v>
      </c>
      <c r="F7247" s="14">
        <f>'Costo de tareas'!$B$15</f>
        <v>0.1964027778</v>
      </c>
      <c r="G7247" s="15">
        <f>'Producción diaria'!$T$3*$L$2*$M$2*$N$2*E7247*1000/'Costo de tareas'!$B$14</f>
        <v>0</v>
      </c>
      <c r="H7247" s="16">
        <f>IF(G7247 &gt; 'Costo de tareas'!$B$13, 'Costo de tareas'!$B$13, IF(G7247 &lt; 'Costo de tareas'!$B$13*0.2, 0, 'Costo de tareas'!$B$13- G7247))</f>
        <v>0</v>
      </c>
      <c r="I7247" s="17">
        <f>IF(H7247=0,'Costo de tareas'!$B$13,'Costo de tareas'!$B$13-H7247)</f>
        <v>39.28055556</v>
      </c>
      <c r="J7247" s="2"/>
      <c r="K7247" s="2"/>
      <c r="P7247" s="2"/>
    </row>
    <row r="7248">
      <c r="A7248" s="3" t="s">
        <v>9368</v>
      </c>
      <c r="B7248" s="11" t="str">
        <f t="shared" si="1"/>
        <v>20121029</v>
      </c>
      <c r="C7248" s="12">
        <f t="shared" si="2"/>
        <v>41211</v>
      </c>
      <c r="D7248" s="3" t="str">
        <f t="shared" si="3"/>
        <v>22</v>
      </c>
      <c r="E7248" s="13">
        <v>0.0</v>
      </c>
      <c r="F7248" s="14">
        <f>'Costo de tareas'!$B$15</f>
        <v>0.1964027778</v>
      </c>
      <c r="G7248" s="15">
        <f>'Producción diaria'!$T$3*$L$2*$M$2*$N$2*E7248*1000/'Costo de tareas'!$B$14</f>
        <v>0</v>
      </c>
      <c r="H7248" s="16">
        <f>IF(G7248 &gt; 'Costo de tareas'!$B$13, 'Costo de tareas'!$B$13, IF(G7248 &lt; 'Costo de tareas'!$B$13*0.2, 0, 'Costo de tareas'!$B$13- G7248))</f>
        <v>0</v>
      </c>
      <c r="I7248" s="17">
        <f>IF(H7248=0,'Costo de tareas'!$B$13,'Costo de tareas'!$B$13-H7248)</f>
        <v>39.28055556</v>
      </c>
      <c r="J7248" s="2"/>
      <c r="K7248" s="2"/>
      <c r="P7248" s="2"/>
    </row>
    <row r="7249">
      <c r="A7249" s="3" t="s">
        <v>9369</v>
      </c>
      <c r="B7249" s="11" t="str">
        <f t="shared" si="1"/>
        <v>20121029</v>
      </c>
      <c r="C7249" s="12">
        <f t="shared" si="2"/>
        <v>41211</v>
      </c>
      <c r="D7249" s="3" t="str">
        <f t="shared" si="3"/>
        <v>23</v>
      </c>
      <c r="E7249" s="13">
        <v>0.0</v>
      </c>
      <c r="F7249" s="14">
        <f>'Costo de tareas'!$B$15</f>
        <v>0.1964027778</v>
      </c>
      <c r="G7249" s="15">
        <f>'Producción diaria'!$T$3*$L$2*$M$2*$N$2*E7249*1000/'Costo de tareas'!$B$14</f>
        <v>0</v>
      </c>
      <c r="H7249" s="16">
        <f>IF(G7249 &gt; 'Costo de tareas'!$B$13, 'Costo de tareas'!$B$13, IF(G7249 &lt; 'Costo de tareas'!$B$13*0.2, 0, 'Costo de tareas'!$B$13- G7249))</f>
        <v>0</v>
      </c>
      <c r="I7249" s="17">
        <f>IF(H7249=0,'Costo de tareas'!$B$13,'Costo de tareas'!$B$13-H7249)</f>
        <v>39.28055556</v>
      </c>
      <c r="J7249" s="2"/>
      <c r="K7249" s="2"/>
      <c r="P7249" s="2"/>
    </row>
    <row r="7250">
      <c r="A7250" s="3" t="s">
        <v>9370</v>
      </c>
      <c r="B7250" s="11" t="str">
        <f t="shared" si="1"/>
        <v>20121030</v>
      </c>
      <c r="C7250" s="12">
        <f t="shared" si="2"/>
        <v>41212</v>
      </c>
      <c r="D7250" s="3" t="str">
        <f t="shared" si="3"/>
        <v>00</v>
      </c>
      <c r="E7250" s="13">
        <v>0.0</v>
      </c>
      <c r="F7250" s="14">
        <f>'Costo de tareas'!$B$15</f>
        <v>0.1964027778</v>
      </c>
      <c r="G7250" s="15">
        <f>'Producción diaria'!$T$3*$L$2*$M$2*$N$2*E7250*1000/'Costo de tareas'!$B$14</f>
        <v>0</v>
      </c>
      <c r="H7250" s="16">
        <f>IF(G7250 &gt; 'Costo de tareas'!$B$13, 'Costo de tareas'!$B$13, IF(G7250 &lt; 'Costo de tareas'!$B$13*0.2, 0, 'Costo de tareas'!$B$13- G7250))</f>
        <v>0</v>
      </c>
      <c r="I7250" s="17">
        <f>IF(H7250=0,'Costo de tareas'!$B$13,'Costo de tareas'!$B$13-H7250)</f>
        <v>39.28055556</v>
      </c>
      <c r="J7250" s="2"/>
      <c r="K7250" s="2"/>
      <c r="P7250" s="2"/>
    </row>
    <row r="7251">
      <c r="A7251" s="3" t="s">
        <v>9371</v>
      </c>
      <c r="B7251" s="11" t="str">
        <f t="shared" si="1"/>
        <v>20121030</v>
      </c>
      <c r="C7251" s="12">
        <f t="shared" si="2"/>
        <v>41212</v>
      </c>
      <c r="D7251" s="3" t="str">
        <f t="shared" si="3"/>
        <v>01</v>
      </c>
      <c r="E7251" s="13">
        <v>0.0</v>
      </c>
      <c r="F7251" s="14">
        <f>'Costo de tareas'!$B$15</f>
        <v>0.1964027778</v>
      </c>
      <c r="G7251" s="15">
        <f>'Producción diaria'!$T$3*$L$2*$M$2*$N$2*E7251*1000/'Costo de tareas'!$B$14</f>
        <v>0</v>
      </c>
      <c r="H7251" s="16">
        <f>IF(G7251 &gt; 'Costo de tareas'!$B$13, 'Costo de tareas'!$B$13, IF(G7251 &lt; 'Costo de tareas'!$B$13*0.2, 0, 'Costo de tareas'!$B$13- G7251))</f>
        <v>0</v>
      </c>
      <c r="I7251" s="17">
        <f>IF(H7251=0,'Costo de tareas'!$B$13,'Costo de tareas'!$B$13-H7251)</f>
        <v>39.28055556</v>
      </c>
      <c r="J7251" s="2"/>
      <c r="K7251" s="2"/>
      <c r="P7251" s="2"/>
    </row>
    <row r="7252">
      <c r="A7252" s="3" t="s">
        <v>9372</v>
      </c>
      <c r="B7252" s="11" t="str">
        <f t="shared" si="1"/>
        <v>20121030</v>
      </c>
      <c r="C7252" s="12">
        <f t="shared" si="2"/>
        <v>41212</v>
      </c>
      <c r="D7252" s="3" t="str">
        <f t="shared" si="3"/>
        <v>02</v>
      </c>
      <c r="E7252" s="13">
        <v>0.0</v>
      </c>
      <c r="F7252" s="14">
        <f>'Costo de tareas'!$B$15</f>
        <v>0.1964027778</v>
      </c>
      <c r="G7252" s="15">
        <f>'Producción diaria'!$T$3*$L$2*$M$2*$N$2*E7252*1000/'Costo de tareas'!$B$14</f>
        <v>0</v>
      </c>
      <c r="H7252" s="16">
        <f>IF(G7252 &gt; 'Costo de tareas'!$B$13, 'Costo de tareas'!$B$13, IF(G7252 &lt; 'Costo de tareas'!$B$13*0.2, 0, 'Costo de tareas'!$B$13- G7252))</f>
        <v>0</v>
      </c>
      <c r="I7252" s="17">
        <f>IF(H7252=0,'Costo de tareas'!$B$13,'Costo de tareas'!$B$13-H7252)</f>
        <v>39.28055556</v>
      </c>
      <c r="J7252" s="2"/>
      <c r="K7252" s="2"/>
      <c r="P7252" s="2"/>
    </row>
    <row r="7253">
      <c r="A7253" s="3" t="s">
        <v>9373</v>
      </c>
      <c r="B7253" s="11" t="str">
        <f t="shared" si="1"/>
        <v>20121030</v>
      </c>
      <c r="C7253" s="12">
        <f t="shared" si="2"/>
        <v>41212</v>
      </c>
      <c r="D7253" s="3" t="str">
        <f t="shared" si="3"/>
        <v>03</v>
      </c>
      <c r="E7253" s="13">
        <v>0.0</v>
      </c>
      <c r="F7253" s="14">
        <f>'Costo de tareas'!$B$15</f>
        <v>0.1964027778</v>
      </c>
      <c r="G7253" s="15">
        <f>'Producción diaria'!$T$3*$L$2*$M$2*$N$2*E7253*1000/'Costo de tareas'!$B$14</f>
        <v>0</v>
      </c>
      <c r="H7253" s="16">
        <f>IF(G7253 &gt; 'Costo de tareas'!$B$13, 'Costo de tareas'!$B$13, IF(G7253 &lt; 'Costo de tareas'!$B$13*0.2, 0, 'Costo de tareas'!$B$13- G7253))</f>
        <v>0</v>
      </c>
      <c r="I7253" s="17">
        <f>IF(H7253=0,'Costo de tareas'!$B$13,'Costo de tareas'!$B$13-H7253)</f>
        <v>39.28055556</v>
      </c>
      <c r="J7253" s="2"/>
      <c r="K7253" s="2"/>
      <c r="P7253" s="2"/>
    </row>
    <row r="7254">
      <c r="A7254" s="3" t="s">
        <v>9374</v>
      </c>
      <c r="B7254" s="11" t="str">
        <f t="shared" si="1"/>
        <v>20121030</v>
      </c>
      <c r="C7254" s="12">
        <f t="shared" si="2"/>
        <v>41212</v>
      </c>
      <c r="D7254" s="3" t="str">
        <f t="shared" si="3"/>
        <v>04</v>
      </c>
      <c r="E7254" s="13">
        <v>0.0</v>
      </c>
      <c r="F7254" s="14">
        <f>'Costo de tareas'!$B$15</f>
        <v>0.1964027778</v>
      </c>
      <c r="G7254" s="15">
        <f>'Producción diaria'!$T$3*$L$2*$M$2*$N$2*E7254*1000/'Costo de tareas'!$B$14</f>
        <v>0</v>
      </c>
      <c r="H7254" s="16">
        <f>IF(G7254 &gt; 'Costo de tareas'!$B$13, 'Costo de tareas'!$B$13, IF(G7254 &lt; 'Costo de tareas'!$B$13*0.2, 0, 'Costo de tareas'!$B$13- G7254))</f>
        <v>0</v>
      </c>
      <c r="I7254" s="17">
        <f>IF(H7254=0,'Costo de tareas'!$B$13,'Costo de tareas'!$B$13-H7254)</f>
        <v>39.28055556</v>
      </c>
      <c r="J7254" s="2"/>
      <c r="K7254" s="2"/>
      <c r="P7254" s="2"/>
    </row>
    <row r="7255">
      <c r="A7255" s="3" t="s">
        <v>9375</v>
      </c>
      <c r="B7255" s="11" t="str">
        <f t="shared" si="1"/>
        <v>20121030</v>
      </c>
      <c r="C7255" s="12">
        <f t="shared" si="2"/>
        <v>41212</v>
      </c>
      <c r="D7255" s="3" t="str">
        <f t="shared" si="3"/>
        <v>05</v>
      </c>
      <c r="E7255" s="13">
        <v>0.0</v>
      </c>
      <c r="F7255" s="14">
        <f>'Costo de tareas'!$B$15</f>
        <v>0.1964027778</v>
      </c>
      <c r="G7255" s="15">
        <f>'Producción diaria'!$T$3*$L$2*$M$2*$N$2*E7255*1000/'Costo de tareas'!$B$14</f>
        <v>0</v>
      </c>
      <c r="H7255" s="16">
        <f>IF(G7255 &gt; 'Costo de tareas'!$B$13, 'Costo de tareas'!$B$13, IF(G7255 &lt; 'Costo de tareas'!$B$13*0.2, 0, 'Costo de tareas'!$B$13- G7255))</f>
        <v>0</v>
      </c>
      <c r="I7255" s="17">
        <f>IF(H7255=0,'Costo de tareas'!$B$13,'Costo de tareas'!$B$13-H7255)</f>
        <v>39.28055556</v>
      </c>
      <c r="J7255" s="2"/>
      <c r="K7255" s="2"/>
      <c r="P7255" s="2"/>
    </row>
    <row r="7256">
      <c r="A7256" s="3" t="s">
        <v>9376</v>
      </c>
      <c r="B7256" s="11" t="str">
        <f t="shared" si="1"/>
        <v>20121030</v>
      </c>
      <c r="C7256" s="12">
        <f t="shared" si="2"/>
        <v>41212</v>
      </c>
      <c r="D7256" s="3" t="str">
        <f t="shared" si="3"/>
        <v>06</v>
      </c>
      <c r="E7256" s="13">
        <v>0.0</v>
      </c>
      <c r="F7256" s="14">
        <f>'Costo de tareas'!$B$15</f>
        <v>0.1964027778</v>
      </c>
      <c r="G7256" s="15">
        <f>'Producción diaria'!$T$3*$L$2*$M$2*$N$2*E7256*1000/'Costo de tareas'!$B$14</f>
        <v>0</v>
      </c>
      <c r="H7256" s="16">
        <f>IF(G7256 &gt; 'Costo de tareas'!$B$13, 'Costo de tareas'!$B$13, IF(G7256 &lt; 'Costo de tareas'!$B$13*0.2, 0, 'Costo de tareas'!$B$13- G7256))</f>
        <v>0</v>
      </c>
      <c r="I7256" s="17">
        <f>IF(H7256=0,'Costo de tareas'!$B$13,'Costo de tareas'!$B$13-H7256)</f>
        <v>39.28055556</v>
      </c>
      <c r="J7256" s="2"/>
      <c r="K7256" s="2"/>
      <c r="P7256" s="2"/>
    </row>
    <row r="7257">
      <c r="A7257" s="3" t="s">
        <v>9377</v>
      </c>
      <c r="B7257" s="11" t="str">
        <f t="shared" si="1"/>
        <v>20121030</v>
      </c>
      <c r="C7257" s="12">
        <f t="shared" si="2"/>
        <v>41212</v>
      </c>
      <c r="D7257" s="3" t="str">
        <f t="shared" si="3"/>
        <v>07</v>
      </c>
      <c r="E7257" s="13">
        <v>4.0</v>
      </c>
      <c r="F7257" s="14">
        <f>'Costo de tareas'!$B$15</f>
        <v>0.1964027778</v>
      </c>
      <c r="G7257" s="15">
        <f>'Producción diaria'!$T$3*$L$2*$M$2*$N$2*E7257*1000/'Costo de tareas'!$B$14</f>
        <v>6.014247741</v>
      </c>
      <c r="H7257" s="16">
        <f>IF(G7257 &gt; 'Costo de tareas'!$B$13, 'Costo de tareas'!$B$13, IF(G7257 &lt; 'Costo de tareas'!$B$13*0.2, 0, 'Costo de tareas'!$B$13- G7257))</f>
        <v>0</v>
      </c>
      <c r="I7257" s="17">
        <f>IF(H7257=0,'Costo de tareas'!$B$13,'Costo de tareas'!$B$13-H7257)</f>
        <v>39.28055556</v>
      </c>
      <c r="J7257" s="2"/>
      <c r="K7257" s="2"/>
      <c r="P7257" s="2"/>
    </row>
    <row r="7258">
      <c r="A7258" s="3" t="s">
        <v>9378</v>
      </c>
      <c r="B7258" s="11" t="str">
        <f t="shared" si="1"/>
        <v>20121030</v>
      </c>
      <c r="C7258" s="12">
        <f t="shared" si="2"/>
        <v>41212</v>
      </c>
      <c r="D7258" s="3" t="str">
        <f t="shared" si="3"/>
        <v>08</v>
      </c>
      <c r="E7258" s="13">
        <v>97.0</v>
      </c>
      <c r="F7258" s="14">
        <f>'Costo de tareas'!$B$15</f>
        <v>0.1964027778</v>
      </c>
      <c r="G7258" s="15">
        <f>'Producción diaria'!$T$3*$L$2*$M$2*$N$2*E7258*1000/'Costo de tareas'!$B$14</f>
        <v>145.8455077</v>
      </c>
      <c r="H7258" s="16">
        <f>IF(G7258 &gt; 'Costo de tareas'!$B$13, 'Costo de tareas'!$B$13, IF(G7258 &lt; 'Costo de tareas'!$B$13*0.2, 0, 'Costo de tareas'!$B$13- G7258))</f>
        <v>39.28055556</v>
      </c>
      <c r="I7258" s="17">
        <f>IF(H7258=0,'Costo de tareas'!$B$13,'Costo de tareas'!$B$13-H7258)</f>
        <v>0</v>
      </c>
      <c r="J7258" s="2"/>
      <c r="K7258" s="2"/>
      <c r="P7258" s="2"/>
    </row>
    <row r="7259">
      <c r="A7259" s="3" t="s">
        <v>9379</v>
      </c>
      <c r="B7259" s="11" t="str">
        <f t="shared" si="1"/>
        <v>20121030</v>
      </c>
      <c r="C7259" s="12">
        <f t="shared" si="2"/>
        <v>41212</v>
      </c>
      <c r="D7259" s="3" t="str">
        <f t="shared" si="3"/>
        <v>09</v>
      </c>
      <c r="E7259" s="13">
        <v>57.0</v>
      </c>
      <c r="F7259" s="14">
        <f>'Costo de tareas'!$B$15</f>
        <v>0.1964027778</v>
      </c>
      <c r="G7259" s="15">
        <f>'Producción diaria'!$T$3*$L$2*$M$2*$N$2*E7259*1000/'Costo de tareas'!$B$14</f>
        <v>85.7030303</v>
      </c>
      <c r="H7259" s="16">
        <f>IF(G7259 &gt; 'Costo de tareas'!$B$13, 'Costo de tareas'!$B$13, IF(G7259 &lt; 'Costo de tareas'!$B$13*0.2, 0, 'Costo de tareas'!$B$13- G7259))</f>
        <v>39.28055556</v>
      </c>
      <c r="I7259" s="17">
        <f>IF(H7259=0,'Costo de tareas'!$B$13,'Costo de tareas'!$B$13-H7259)</f>
        <v>0</v>
      </c>
      <c r="J7259" s="2"/>
      <c r="K7259" s="2"/>
      <c r="P7259" s="2"/>
    </row>
    <row r="7260">
      <c r="A7260" s="3" t="s">
        <v>9381</v>
      </c>
      <c r="B7260" s="11" t="str">
        <f t="shared" si="1"/>
        <v>20121030</v>
      </c>
      <c r="C7260" s="12">
        <f t="shared" si="2"/>
        <v>41212</v>
      </c>
      <c r="D7260" s="3" t="str">
        <f t="shared" si="3"/>
        <v>10</v>
      </c>
      <c r="E7260" s="13">
        <v>91.0</v>
      </c>
      <c r="F7260" s="14">
        <f>'Costo de tareas'!$B$15</f>
        <v>0.1964027778</v>
      </c>
      <c r="G7260" s="15">
        <f>'Producción diaria'!$T$3*$L$2*$M$2*$N$2*E7260*1000/'Costo de tareas'!$B$14</f>
        <v>136.8241361</v>
      </c>
      <c r="H7260" s="16">
        <f>IF(G7260 &gt; 'Costo de tareas'!$B$13, 'Costo de tareas'!$B$13, IF(G7260 &lt; 'Costo de tareas'!$B$13*0.2, 0, 'Costo de tareas'!$B$13- G7260))</f>
        <v>39.28055556</v>
      </c>
      <c r="I7260" s="17">
        <f>IF(H7260=0,'Costo de tareas'!$B$13,'Costo de tareas'!$B$13-H7260)</f>
        <v>0</v>
      </c>
      <c r="J7260" s="2"/>
      <c r="K7260" s="2"/>
      <c r="P7260" s="2"/>
    </row>
    <row r="7261">
      <c r="A7261" s="3" t="s">
        <v>9382</v>
      </c>
      <c r="B7261" s="11" t="str">
        <f t="shared" si="1"/>
        <v>20121030</v>
      </c>
      <c r="C7261" s="12">
        <f t="shared" si="2"/>
        <v>41212</v>
      </c>
      <c r="D7261" s="3" t="str">
        <f t="shared" si="3"/>
        <v>11</v>
      </c>
      <c r="E7261" s="13">
        <v>81.0</v>
      </c>
      <c r="F7261" s="14">
        <f>'Costo de tareas'!$B$15</f>
        <v>0.1964027778</v>
      </c>
      <c r="G7261" s="15">
        <f>'Producción diaria'!$T$3*$L$2*$M$2*$N$2*E7261*1000/'Costo de tareas'!$B$14</f>
        <v>121.7885167</v>
      </c>
      <c r="H7261" s="16">
        <f>IF(G7261 &gt; 'Costo de tareas'!$B$13, 'Costo de tareas'!$B$13, IF(G7261 &lt; 'Costo de tareas'!$B$13*0.2, 0, 'Costo de tareas'!$B$13- G7261))</f>
        <v>39.28055556</v>
      </c>
      <c r="I7261" s="17">
        <f>IF(H7261=0,'Costo de tareas'!$B$13,'Costo de tareas'!$B$13-H7261)</f>
        <v>0</v>
      </c>
      <c r="J7261" s="2"/>
      <c r="K7261" s="2"/>
      <c r="P7261" s="2"/>
    </row>
    <row r="7262">
      <c r="A7262" s="3" t="s">
        <v>9383</v>
      </c>
      <c r="B7262" s="11" t="str">
        <f t="shared" si="1"/>
        <v>20121030</v>
      </c>
      <c r="C7262" s="12">
        <f t="shared" si="2"/>
        <v>41212</v>
      </c>
      <c r="D7262" s="3" t="str">
        <f t="shared" si="3"/>
        <v>12</v>
      </c>
      <c r="E7262" s="13">
        <v>55.0</v>
      </c>
      <c r="F7262" s="14">
        <f>'Costo de tareas'!$B$15</f>
        <v>0.1964027778</v>
      </c>
      <c r="G7262" s="15">
        <f>'Producción diaria'!$T$3*$L$2*$M$2*$N$2*E7262*1000/'Costo de tareas'!$B$14</f>
        <v>82.69590643</v>
      </c>
      <c r="H7262" s="16">
        <f>IF(G7262 &gt; 'Costo de tareas'!$B$13, 'Costo de tareas'!$B$13, IF(G7262 &lt; 'Costo de tareas'!$B$13*0.2, 0, 'Costo de tareas'!$B$13- G7262))</f>
        <v>39.28055556</v>
      </c>
      <c r="I7262" s="17">
        <f>IF(H7262=0,'Costo de tareas'!$B$13,'Costo de tareas'!$B$13-H7262)</f>
        <v>0</v>
      </c>
      <c r="J7262" s="2"/>
      <c r="K7262" s="2"/>
      <c r="P7262" s="2"/>
    </row>
    <row r="7263">
      <c r="A7263" s="3" t="s">
        <v>9385</v>
      </c>
      <c r="B7263" s="11" t="str">
        <f t="shared" si="1"/>
        <v>20121030</v>
      </c>
      <c r="C7263" s="12">
        <f t="shared" si="2"/>
        <v>41212</v>
      </c>
      <c r="D7263" s="3" t="str">
        <f t="shared" si="3"/>
        <v>13</v>
      </c>
      <c r="E7263" s="13">
        <v>336.0</v>
      </c>
      <c r="F7263" s="14">
        <f>'Costo de tareas'!$B$15</f>
        <v>0.1964027778</v>
      </c>
      <c r="G7263" s="15">
        <f>'Producción diaria'!$T$3*$L$2*$M$2*$N$2*E7263*1000/'Costo de tareas'!$B$14</f>
        <v>505.1968102</v>
      </c>
      <c r="H7263" s="16">
        <f>IF(G7263 &gt; 'Costo de tareas'!$B$13, 'Costo de tareas'!$B$13, IF(G7263 &lt; 'Costo de tareas'!$B$13*0.2, 0, 'Costo de tareas'!$B$13- G7263))</f>
        <v>39.28055556</v>
      </c>
      <c r="I7263" s="17">
        <f>IF(H7263=0,'Costo de tareas'!$B$13,'Costo de tareas'!$B$13-H7263)</f>
        <v>0</v>
      </c>
      <c r="J7263" s="2"/>
      <c r="K7263" s="2"/>
      <c r="P7263" s="2"/>
    </row>
    <row r="7264">
      <c r="A7264" s="3" t="s">
        <v>9386</v>
      </c>
      <c r="B7264" s="11" t="str">
        <f t="shared" si="1"/>
        <v>20121030</v>
      </c>
      <c r="C7264" s="12">
        <f t="shared" si="2"/>
        <v>41212</v>
      </c>
      <c r="D7264" s="3" t="str">
        <f t="shared" si="3"/>
        <v>14</v>
      </c>
      <c r="E7264" s="13">
        <v>65.0</v>
      </c>
      <c r="F7264" s="14">
        <f>'Costo de tareas'!$B$15</f>
        <v>0.1964027778</v>
      </c>
      <c r="G7264" s="15">
        <f>'Producción diaria'!$T$3*$L$2*$M$2*$N$2*E7264*1000/'Costo de tareas'!$B$14</f>
        <v>97.73152578</v>
      </c>
      <c r="H7264" s="16">
        <f>IF(G7264 &gt; 'Costo de tareas'!$B$13, 'Costo de tareas'!$B$13, IF(G7264 &lt; 'Costo de tareas'!$B$13*0.2, 0, 'Costo de tareas'!$B$13- G7264))</f>
        <v>39.28055556</v>
      </c>
      <c r="I7264" s="17">
        <f>IF(H7264=0,'Costo de tareas'!$B$13,'Costo de tareas'!$B$13-H7264)</f>
        <v>0</v>
      </c>
      <c r="J7264" s="2"/>
      <c r="K7264" s="2"/>
      <c r="P7264" s="2"/>
    </row>
    <row r="7265">
      <c r="A7265" s="3" t="s">
        <v>9387</v>
      </c>
      <c r="B7265" s="11" t="str">
        <f t="shared" si="1"/>
        <v>20121030</v>
      </c>
      <c r="C7265" s="12">
        <f t="shared" si="2"/>
        <v>41212</v>
      </c>
      <c r="D7265" s="3" t="str">
        <f t="shared" si="3"/>
        <v>15</v>
      </c>
      <c r="E7265" s="13">
        <v>344.0</v>
      </c>
      <c r="F7265" s="14">
        <f>'Costo de tareas'!$B$15</f>
        <v>0.1964027778</v>
      </c>
      <c r="G7265" s="15">
        <f>'Producción diaria'!$T$3*$L$2*$M$2*$N$2*E7265*1000/'Costo de tareas'!$B$14</f>
        <v>517.2253057</v>
      </c>
      <c r="H7265" s="16">
        <f>IF(G7265 &gt; 'Costo de tareas'!$B$13, 'Costo de tareas'!$B$13, IF(G7265 &lt; 'Costo de tareas'!$B$13*0.2, 0, 'Costo de tareas'!$B$13- G7265))</f>
        <v>39.28055556</v>
      </c>
      <c r="I7265" s="17">
        <f>IF(H7265=0,'Costo de tareas'!$B$13,'Costo de tareas'!$B$13-H7265)</f>
        <v>0</v>
      </c>
      <c r="J7265" s="2"/>
      <c r="K7265" s="2"/>
      <c r="P7265" s="2"/>
    </row>
    <row r="7266">
      <c r="A7266" s="3" t="s">
        <v>9388</v>
      </c>
      <c r="B7266" s="11" t="str">
        <f t="shared" si="1"/>
        <v>20121030</v>
      </c>
      <c r="C7266" s="12">
        <f t="shared" si="2"/>
        <v>41212</v>
      </c>
      <c r="D7266" s="3" t="str">
        <f t="shared" si="3"/>
        <v>16</v>
      </c>
      <c r="E7266" s="13">
        <v>16.0</v>
      </c>
      <c r="F7266" s="14">
        <f>'Costo de tareas'!$B$15</f>
        <v>0.1964027778</v>
      </c>
      <c r="G7266" s="15">
        <f>'Producción diaria'!$T$3*$L$2*$M$2*$N$2*E7266*1000/'Costo de tareas'!$B$14</f>
        <v>24.05699096</v>
      </c>
      <c r="H7266" s="16">
        <f>IF(G7266 &gt; 'Costo de tareas'!$B$13, 'Costo de tareas'!$B$13, IF(G7266 &lt; 'Costo de tareas'!$B$13*0.2, 0, 'Costo de tareas'!$B$13- G7266))</f>
        <v>15.22356459</v>
      </c>
      <c r="I7266" s="17">
        <f>IF(H7266=0,'Costo de tareas'!$B$13,'Costo de tareas'!$B$13-H7266)</f>
        <v>24.05699096</v>
      </c>
      <c r="J7266" s="2"/>
      <c r="K7266" s="2"/>
      <c r="P7266" s="2"/>
    </row>
    <row r="7267">
      <c r="A7267" s="3" t="s">
        <v>9389</v>
      </c>
      <c r="B7267" s="11" t="str">
        <f t="shared" si="1"/>
        <v>20121030</v>
      </c>
      <c r="C7267" s="12">
        <f t="shared" si="2"/>
        <v>41212</v>
      </c>
      <c r="D7267" s="3" t="str">
        <f t="shared" si="3"/>
        <v>17</v>
      </c>
      <c r="E7267" s="13">
        <v>312.35</v>
      </c>
      <c r="F7267" s="14">
        <f>'Costo de tareas'!$B$15</f>
        <v>0.1964027778</v>
      </c>
      <c r="G7267" s="15">
        <f>'Producción diaria'!$T$3*$L$2*$M$2*$N$2*E7267*1000/'Costo de tareas'!$B$14</f>
        <v>469.6375704</v>
      </c>
      <c r="H7267" s="16">
        <f>IF(G7267 &gt; 'Costo de tareas'!$B$13, 'Costo de tareas'!$B$13, IF(G7267 &lt; 'Costo de tareas'!$B$13*0.2, 0, 'Costo de tareas'!$B$13- G7267))</f>
        <v>39.28055556</v>
      </c>
      <c r="I7267" s="17">
        <f>IF(H7267=0,'Costo de tareas'!$B$13,'Costo de tareas'!$B$13-H7267)</f>
        <v>0</v>
      </c>
      <c r="J7267" s="2"/>
      <c r="K7267" s="2"/>
      <c r="P7267" s="2"/>
    </row>
    <row r="7268">
      <c r="A7268" s="3" t="s">
        <v>9390</v>
      </c>
      <c r="B7268" s="11" t="str">
        <f t="shared" si="1"/>
        <v>20121030</v>
      </c>
      <c r="C7268" s="12">
        <f t="shared" si="2"/>
        <v>41212</v>
      </c>
      <c r="D7268" s="3" t="str">
        <f t="shared" si="3"/>
        <v>18</v>
      </c>
      <c r="E7268" s="13">
        <v>0.0</v>
      </c>
      <c r="F7268" s="14">
        <f>'Costo de tareas'!$B$15</f>
        <v>0.1964027778</v>
      </c>
      <c r="G7268" s="15">
        <f>'Producción diaria'!$T$3*$L$2*$M$2*$N$2*E7268*1000/'Costo de tareas'!$B$14</f>
        <v>0</v>
      </c>
      <c r="H7268" s="16">
        <f>IF(G7268 &gt; 'Costo de tareas'!$B$13, 'Costo de tareas'!$B$13, IF(G7268 &lt; 'Costo de tareas'!$B$13*0.2, 0, 'Costo de tareas'!$B$13- G7268))</f>
        <v>0</v>
      </c>
      <c r="I7268" s="17">
        <f>IF(H7268=0,'Costo de tareas'!$B$13,'Costo de tareas'!$B$13-H7268)</f>
        <v>39.28055556</v>
      </c>
      <c r="J7268" s="2"/>
      <c r="K7268" s="2"/>
      <c r="P7268" s="2"/>
    </row>
    <row r="7269">
      <c r="A7269" s="3" t="s">
        <v>9391</v>
      </c>
      <c r="B7269" s="11" t="str">
        <f t="shared" si="1"/>
        <v>20121030</v>
      </c>
      <c r="C7269" s="12">
        <f t="shared" si="2"/>
        <v>41212</v>
      </c>
      <c r="D7269" s="3" t="str">
        <f t="shared" si="3"/>
        <v>19</v>
      </c>
      <c r="E7269" s="13">
        <v>0.0</v>
      </c>
      <c r="F7269" s="14">
        <f>'Costo de tareas'!$B$15</f>
        <v>0.1964027778</v>
      </c>
      <c r="G7269" s="15">
        <f>'Producción diaria'!$T$3*$L$2*$M$2*$N$2*E7269*1000/'Costo de tareas'!$B$14</f>
        <v>0</v>
      </c>
      <c r="H7269" s="16">
        <f>IF(G7269 &gt; 'Costo de tareas'!$B$13, 'Costo de tareas'!$B$13, IF(G7269 &lt; 'Costo de tareas'!$B$13*0.2, 0, 'Costo de tareas'!$B$13- G7269))</f>
        <v>0</v>
      </c>
      <c r="I7269" s="17">
        <f>IF(H7269=0,'Costo de tareas'!$B$13,'Costo de tareas'!$B$13-H7269)</f>
        <v>39.28055556</v>
      </c>
      <c r="J7269" s="2"/>
      <c r="K7269" s="2"/>
      <c r="P7269" s="2"/>
    </row>
    <row r="7270">
      <c r="A7270" s="3" t="s">
        <v>9392</v>
      </c>
      <c r="B7270" s="11" t="str">
        <f t="shared" si="1"/>
        <v>20121030</v>
      </c>
      <c r="C7270" s="12">
        <f t="shared" si="2"/>
        <v>41212</v>
      </c>
      <c r="D7270" s="3" t="str">
        <f t="shared" si="3"/>
        <v>20</v>
      </c>
      <c r="E7270" s="13">
        <v>0.0</v>
      </c>
      <c r="F7270" s="14">
        <f>'Costo de tareas'!$B$15</f>
        <v>0.1964027778</v>
      </c>
      <c r="G7270" s="15">
        <f>'Producción diaria'!$T$3*$L$2*$M$2*$N$2*E7270*1000/'Costo de tareas'!$B$14</f>
        <v>0</v>
      </c>
      <c r="H7270" s="16">
        <f>IF(G7270 &gt; 'Costo de tareas'!$B$13, 'Costo de tareas'!$B$13, IF(G7270 &lt; 'Costo de tareas'!$B$13*0.2, 0, 'Costo de tareas'!$B$13- G7270))</f>
        <v>0</v>
      </c>
      <c r="I7270" s="17">
        <f>IF(H7270=0,'Costo de tareas'!$B$13,'Costo de tareas'!$B$13-H7270)</f>
        <v>39.28055556</v>
      </c>
      <c r="J7270" s="2"/>
      <c r="K7270" s="2"/>
      <c r="P7270" s="2"/>
    </row>
    <row r="7271">
      <c r="A7271" s="3" t="s">
        <v>9393</v>
      </c>
      <c r="B7271" s="11" t="str">
        <f t="shared" si="1"/>
        <v>20121030</v>
      </c>
      <c r="C7271" s="12">
        <f t="shared" si="2"/>
        <v>41212</v>
      </c>
      <c r="D7271" s="3" t="str">
        <f t="shared" si="3"/>
        <v>21</v>
      </c>
      <c r="E7271" s="13">
        <v>0.0</v>
      </c>
      <c r="F7271" s="14">
        <f>'Costo de tareas'!$B$15</f>
        <v>0.1964027778</v>
      </c>
      <c r="G7271" s="15">
        <f>'Producción diaria'!$T$3*$L$2*$M$2*$N$2*E7271*1000/'Costo de tareas'!$B$14</f>
        <v>0</v>
      </c>
      <c r="H7271" s="16">
        <f>IF(G7271 &gt; 'Costo de tareas'!$B$13, 'Costo de tareas'!$B$13, IF(G7271 &lt; 'Costo de tareas'!$B$13*0.2, 0, 'Costo de tareas'!$B$13- G7271))</f>
        <v>0</v>
      </c>
      <c r="I7271" s="17">
        <f>IF(H7271=0,'Costo de tareas'!$B$13,'Costo de tareas'!$B$13-H7271)</f>
        <v>39.28055556</v>
      </c>
      <c r="J7271" s="2"/>
      <c r="K7271" s="2"/>
      <c r="P7271" s="2"/>
    </row>
    <row r="7272">
      <c r="A7272" s="3" t="s">
        <v>9394</v>
      </c>
      <c r="B7272" s="11" t="str">
        <f t="shared" si="1"/>
        <v>20121030</v>
      </c>
      <c r="C7272" s="12">
        <f t="shared" si="2"/>
        <v>41212</v>
      </c>
      <c r="D7272" s="3" t="str">
        <f t="shared" si="3"/>
        <v>22</v>
      </c>
      <c r="E7272" s="13">
        <v>0.0</v>
      </c>
      <c r="F7272" s="14">
        <f>'Costo de tareas'!$B$15</f>
        <v>0.1964027778</v>
      </c>
      <c r="G7272" s="15">
        <f>'Producción diaria'!$T$3*$L$2*$M$2*$N$2*E7272*1000/'Costo de tareas'!$B$14</f>
        <v>0</v>
      </c>
      <c r="H7272" s="16">
        <f>IF(G7272 &gt; 'Costo de tareas'!$B$13, 'Costo de tareas'!$B$13, IF(G7272 &lt; 'Costo de tareas'!$B$13*0.2, 0, 'Costo de tareas'!$B$13- G7272))</f>
        <v>0</v>
      </c>
      <c r="I7272" s="17">
        <f>IF(H7272=0,'Costo de tareas'!$B$13,'Costo de tareas'!$B$13-H7272)</f>
        <v>39.28055556</v>
      </c>
      <c r="J7272" s="2"/>
      <c r="K7272" s="2"/>
      <c r="P7272" s="2"/>
    </row>
    <row r="7273">
      <c r="A7273" s="3" t="s">
        <v>9395</v>
      </c>
      <c r="B7273" s="11" t="str">
        <f t="shared" si="1"/>
        <v>20121030</v>
      </c>
      <c r="C7273" s="12">
        <f t="shared" si="2"/>
        <v>41212</v>
      </c>
      <c r="D7273" s="3" t="str">
        <f t="shared" si="3"/>
        <v>23</v>
      </c>
      <c r="E7273" s="13">
        <v>0.0</v>
      </c>
      <c r="F7273" s="14">
        <f>'Costo de tareas'!$B$15</f>
        <v>0.1964027778</v>
      </c>
      <c r="G7273" s="15">
        <f>'Producción diaria'!$T$3*$L$2*$M$2*$N$2*E7273*1000/'Costo de tareas'!$B$14</f>
        <v>0</v>
      </c>
      <c r="H7273" s="16">
        <f>IF(G7273 &gt; 'Costo de tareas'!$B$13, 'Costo de tareas'!$B$13, IF(G7273 &lt; 'Costo de tareas'!$B$13*0.2, 0, 'Costo de tareas'!$B$13- G7273))</f>
        <v>0</v>
      </c>
      <c r="I7273" s="17">
        <f>IF(H7273=0,'Costo de tareas'!$B$13,'Costo de tareas'!$B$13-H7273)</f>
        <v>39.28055556</v>
      </c>
      <c r="J7273" s="2"/>
      <c r="K7273" s="2"/>
      <c r="P7273" s="2"/>
    </row>
    <row r="7274">
      <c r="A7274" s="3" t="s">
        <v>9396</v>
      </c>
      <c r="B7274" s="11" t="str">
        <f t="shared" si="1"/>
        <v>20121031</v>
      </c>
      <c r="C7274" s="12">
        <f t="shared" si="2"/>
        <v>41213</v>
      </c>
      <c r="D7274" s="3" t="str">
        <f t="shared" si="3"/>
        <v>00</v>
      </c>
      <c r="E7274" s="13">
        <v>0.0</v>
      </c>
      <c r="F7274" s="14">
        <f>'Costo de tareas'!$B$15</f>
        <v>0.1964027778</v>
      </c>
      <c r="G7274" s="15">
        <f>'Producción diaria'!$T$3*$L$2*$M$2*$N$2*E7274*1000/'Costo de tareas'!$B$14</f>
        <v>0</v>
      </c>
      <c r="H7274" s="16">
        <f>IF(G7274 &gt; 'Costo de tareas'!$B$13, 'Costo de tareas'!$B$13, IF(G7274 &lt; 'Costo de tareas'!$B$13*0.2, 0, 'Costo de tareas'!$B$13- G7274))</f>
        <v>0</v>
      </c>
      <c r="I7274" s="17">
        <f>IF(H7274=0,'Costo de tareas'!$B$13,'Costo de tareas'!$B$13-H7274)</f>
        <v>39.28055556</v>
      </c>
      <c r="J7274" s="2"/>
      <c r="K7274" s="2"/>
      <c r="P7274" s="2"/>
    </row>
    <row r="7275">
      <c r="A7275" s="3" t="s">
        <v>9397</v>
      </c>
      <c r="B7275" s="11" t="str">
        <f t="shared" si="1"/>
        <v>20121031</v>
      </c>
      <c r="C7275" s="12">
        <f t="shared" si="2"/>
        <v>41213</v>
      </c>
      <c r="D7275" s="3" t="str">
        <f t="shared" si="3"/>
        <v>01</v>
      </c>
      <c r="E7275" s="13">
        <v>0.0</v>
      </c>
      <c r="F7275" s="14">
        <f>'Costo de tareas'!$B$15</f>
        <v>0.1964027778</v>
      </c>
      <c r="G7275" s="15">
        <f>'Producción diaria'!$T$3*$L$2*$M$2*$N$2*E7275*1000/'Costo de tareas'!$B$14</f>
        <v>0</v>
      </c>
      <c r="H7275" s="16">
        <f>IF(G7275 &gt; 'Costo de tareas'!$B$13, 'Costo de tareas'!$B$13, IF(G7275 &lt; 'Costo de tareas'!$B$13*0.2, 0, 'Costo de tareas'!$B$13- G7275))</f>
        <v>0</v>
      </c>
      <c r="I7275" s="17">
        <f>IF(H7275=0,'Costo de tareas'!$B$13,'Costo de tareas'!$B$13-H7275)</f>
        <v>39.28055556</v>
      </c>
      <c r="J7275" s="2"/>
      <c r="K7275" s="2"/>
      <c r="P7275" s="2"/>
    </row>
    <row r="7276">
      <c r="A7276" s="3" t="s">
        <v>9398</v>
      </c>
      <c r="B7276" s="11" t="str">
        <f t="shared" si="1"/>
        <v>20121031</v>
      </c>
      <c r="C7276" s="12">
        <f t="shared" si="2"/>
        <v>41213</v>
      </c>
      <c r="D7276" s="3" t="str">
        <f t="shared" si="3"/>
        <v>02</v>
      </c>
      <c r="E7276" s="13">
        <v>0.0</v>
      </c>
      <c r="F7276" s="14">
        <f>'Costo de tareas'!$B$15</f>
        <v>0.1964027778</v>
      </c>
      <c r="G7276" s="15">
        <f>'Producción diaria'!$T$3*$L$2*$M$2*$N$2*E7276*1000/'Costo de tareas'!$B$14</f>
        <v>0</v>
      </c>
      <c r="H7276" s="16">
        <f>IF(G7276 &gt; 'Costo de tareas'!$B$13, 'Costo de tareas'!$B$13, IF(G7276 &lt; 'Costo de tareas'!$B$13*0.2, 0, 'Costo de tareas'!$B$13- G7276))</f>
        <v>0</v>
      </c>
      <c r="I7276" s="17">
        <f>IF(H7276=0,'Costo de tareas'!$B$13,'Costo de tareas'!$B$13-H7276)</f>
        <v>39.28055556</v>
      </c>
      <c r="J7276" s="2"/>
      <c r="K7276" s="2"/>
      <c r="P7276" s="2"/>
    </row>
    <row r="7277">
      <c r="A7277" s="3" t="s">
        <v>9399</v>
      </c>
      <c r="B7277" s="11" t="str">
        <f t="shared" si="1"/>
        <v>20121031</v>
      </c>
      <c r="C7277" s="12">
        <f t="shared" si="2"/>
        <v>41213</v>
      </c>
      <c r="D7277" s="3" t="str">
        <f t="shared" si="3"/>
        <v>03</v>
      </c>
      <c r="E7277" s="13">
        <v>0.0</v>
      </c>
      <c r="F7277" s="14">
        <f>'Costo de tareas'!$B$15</f>
        <v>0.1964027778</v>
      </c>
      <c r="G7277" s="15">
        <f>'Producción diaria'!$T$3*$L$2*$M$2*$N$2*E7277*1000/'Costo de tareas'!$B$14</f>
        <v>0</v>
      </c>
      <c r="H7277" s="16">
        <f>IF(G7277 &gt; 'Costo de tareas'!$B$13, 'Costo de tareas'!$B$13, IF(G7277 &lt; 'Costo de tareas'!$B$13*0.2, 0, 'Costo de tareas'!$B$13- G7277))</f>
        <v>0</v>
      </c>
      <c r="I7277" s="17">
        <f>IF(H7277=0,'Costo de tareas'!$B$13,'Costo de tareas'!$B$13-H7277)</f>
        <v>39.28055556</v>
      </c>
      <c r="J7277" s="2"/>
      <c r="K7277" s="2"/>
      <c r="P7277" s="2"/>
    </row>
    <row r="7278">
      <c r="A7278" s="3" t="s">
        <v>9400</v>
      </c>
      <c r="B7278" s="11" t="str">
        <f t="shared" si="1"/>
        <v>20121031</v>
      </c>
      <c r="C7278" s="12">
        <f t="shared" si="2"/>
        <v>41213</v>
      </c>
      <c r="D7278" s="3" t="str">
        <f t="shared" si="3"/>
        <v>04</v>
      </c>
      <c r="E7278" s="13">
        <v>0.0</v>
      </c>
      <c r="F7278" s="14">
        <f>'Costo de tareas'!$B$15</f>
        <v>0.1964027778</v>
      </c>
      <c r="G7278" s="15">
        <f>'Producción diaria'!$T$3*$L$2*$M$2*$N$2*E7278*1000/'Costo de tareas'!$B$14</f>
        <v>0</v>
      </c>
      <c r="H7278" s="16">
        <f>IF(G7278 &gt; 'Costo de tareas'!$B$13, 'Costo de tareas'!$B$13, IF(G7278 &lt; 'Costo de tareas'!$B$13*0.2, 0, 'Costo de tareas'!$B$13- G7278))</f>
        <v>0</v>
      </c>
      <c r="I7278" s="17">
        <f>IF(H7278=0,'Costo de tareas'!$B$13,'Costo de tareas'!$B$13-H7278)</f>
        <v>39.28055556</v>
      </c>
      <c r="J7278" s="2"/>
      <c r="K7278" s="2"/>
      <c r="P7278" s="2"/>
    </row>
    <row r="7279">
      <c r="A7279" s="3" t="s">
        <v>9401</v>
      </c>
      <c r="B7279" s="11" t="str">
        <f t="shared" si="1"/>
        <v>20121031</v>
      </c>
      <c r="C7279" s="12">
        <f t="shared" si="2"/>
        <v>41213</v>
      </c>
      <c r="D7279" s="3" t="str">
        <f t="shared" si="3"/>
        <v>05</v>
      </c>
      <c r="E7279" s="13">
        <v>0.0</v>
      </c>
      <c r="F7279" s="14">
        <f>'Costo de tareas'!$B$15</f>
        <v>0.1964027778</v>
      </c>
      <c r="G7279" s="15">
        <f>'Producción diaria'!$T$3*$L$2*$M$2*$N$2*E7279*1000/'Costo de tareas'!$B$14</f>
        <v>0</v>
      </c>
      <c r="H7279" s="16">
        <f>IF(G7279 &gt; 'Costo de tareas'!$B$13, 'Costo de tareas'!$B$13, IF(G7279 &lt; 'Costo de tareas'!$B$13*0.2, 0, 'Costo de tareas'!$B$13- G7279))</f>
        <v>0</v>
      </c>
      <c r="I7279" s="17">
        <f>IF(H7279=0,'Costo de tareas'!$B$13,'Costo de tareas'!$B$13-H7279)</f>
        <v>39.28055556</v>
      </c>
      <c r="J7279" s="2"/>
      <c r="K7279" s="2"/>
      <c r="P7279" s="2"/>
    </row>
    <row r="7280">
      <c r="A7280" s="3" t="s">
        <v>9402</v>
      </c>
      <c r="B7280" s="11" t="str">
        <f t="shared" si="1"/>
        <v>20121031</v>
      </c>
      <c r="C7280" s="12">
        <f t="shared" si="2"/>
        <v>41213</v>
      </c>
      <c r="D7280" s="3" t="str">
        <f t="shared" si="3"/>
        <v>06</v>
      </c>
      <c r="E7280" s="13">
        <v>0.0</v>
      </c>
      <c r="F7280" s="14">
        <f>'Costo de tareas'!$B$15</f>
        <v>0.1964027778</v>
      </c>
      <c r="G7280" s="15">
        <f>'Producción diaria'!$T$3*$L$2*$M$2*$N$2*E7280*1000/'Costo de tareas'!$B$14</f>
        <v>0</v>
      </c>
      <c r="H7280" s="16">
        <f>IF(G7280 &gt; 'Costo de tareas'!$B$13, 'Costo de tareas'!$B$13, IF(G7280 &lt; 'Costo de tareas'!$B$13*0.2, 0, 'Costo de tareas'!$B$13- G7280))</f>
        <v>0</v>
      </c>
      <c r="I7280" s="17">
        <f>IF(H7280=0,'Costo de tareas'!$B$13,'Costo de tareas'!$B$13-H7280)</f>
        <v>39.28055556</v>
      </c>
      <c r="J7280" s="2"/>
      <c r="K7280" s="2"/>
      <c r="P7280" s="2"/>
    </row>
    <row r="7281">
      <c r="A7281" s="3" t="s">
        <v>9403</v>
      </c>
      <c r="B7281" s="11" t="str">
        <f t="shared" si="1"/>
        <v>20121031</v>
      </c>
      <c r="C7281" s="12">
        <f t="shared" si="2"/>
        <v>41213</v>
      </c>
      <c r="D7281" s="3" t="str">
        <f t="shared" si="3"/>
        <v>07</v>
      </c>
      <c r="E7281" s="13">
        <v>45.0</v>
      </c>
      <c r="F7281" s="14">
        <f>'Costo de tareas'!$B$15</f>
        <v>0.1964027778</v>
      </c>
      <c r="G7281" s="15">
        <f>'Producción diaria'!$T$3*$L$2*$M$2*$N$2*E7281*1000/'Costo de tareas'!$B$14</f>
        <v>67.66028708</v>
      </c>
      <c r="H7281" s="16">
        <f>IF(G7281 &gt; 'Costo de tareas'!$B$13, 'Costo de tareas'!$B$13, IF(G7281 &lt; 'Costo de tareas'!$B$13*0.2, 0, 'Costo de tareas'!$B$13- G7281))</f>
        <v>39.28055556</v>
      </c>
      <c r="I7281" s="17">
        <f>IF(H7281=0,'Costo de tareas'!$B$13,'Costo de tareas'!$B$13-H7281)</f>
        <v>0</v>
      </c>
      <c r="J7281" s="2"/>
      <c r="K7281" s="2"/>
      <c r="P7281" s="2"/>
    </row>
    <row r="7282">
      <c r="A7282" s="3" t="s">
        <v>9404</v>
      </c>
      <c r="B7282" s="11" t="str">
        <f t="shared" si="1"/>
        <v>20121031</v>
      </c>
      <c r="C7282" s="12">
        <f t="shared" si="2"/>
        <v>41213</v>
      </c>
      <c r="D7282" s="3" t="str">
        <f t="shared" si="3"/>
        <v>08</v>
      </c>
      <c r="E7282" s="13">
        <v>171.0</v>
      </c>
      <c r="F7282" s="14">
        <f>'Costo de tareas'!$B$15</f>
        <v>0.1964027778</v>
      </c>
      <c r="G7282" s="15">
        <f>'Producción diaria'!$T$3*$L$2*$M$2*$N$2*E7282*1000/'Costo de tareas'!$B$14</f>
        <v>257.1090909</v>
      </c>
      <c r="H7282" s="16">
        <f>IF(G7282 &gt; 'Costo de tareas'!$B$13, 'Costo de tareas'!$B$13, IF(G7282 &lt; 'Costo de tareas'!$B$13*0.2, 0, 'Costo de tareas'!$B$13- G7282))</f>
        <v>39.28055556</v>
      </c>
      <c r="I7282" s="17">
        <f>IF(H7282=0,'Costo de tareas'!$B$13,'Costo de tareas'!$B$13-H7282)</f>
        <v>0</v>
      </c>
      <c r="J7282" s="2"/>
      <c r="K7282" s="2"/>
      <c r="P7282" s="2"/>
    </row>
    <row r="7283">
      <c r="A7283" s="3" t="s">
        <v>9405</v>
      </c>
      <c r="B7283" s="11" t="str">
        <f t="shared" si="1"/>
        <v>20121031</v>
      </c>
      <c r="C7283" s="12">
        <f t="shared" si="2"/>
        <v>41213</v>
      </c>
      <c r="D7283" s="3" t="str">
        <f t="shared" si="3"/>
        <v>09</v>
      </c>
      <c r="E7283" s="13">
        <v>393.0</v>
      </c>
      <c r="F7283" s="14">
        <f>'Costo de tareas'!$B$15</f>
        <v>0.1964027778</v>
      </c>
      <c r="G7283" s="15">
        <f>'Producción diaria'!$T$3*$L$2*$M$2*$N$2*E7283*1000/'Costo de tareas'!$B$14</f>
        <v>590.8998405</v>
      </c>
      <c r="H7283" s="16">
        <f>IF(G7283 &gt; 'Costo de tareas'!$B$13, 'Costo de tareas'!$B$13, IF(G7283 &lt; 'Costo de tareas'!$B$13*0.2, 0, 'Costo de tareas'!$B$13- G7283))</f>
        <v>39.28055556</v>
      </c>
      <c r="I7283" s="17">
        <f>IF(H7283=0,'Costo de tareas'!$B$13,'Costo de tareas'!$B$13-H7283)</f>
        <v>0</v>
      </c>
      <c r="J7283" s="2"/>
      <c r="K7283" s="2"/>
      <c r="P7283" s="2"/>
    </row>
    <row r="7284">
      <c r="A7284" s="3" t="s">
        <v>9406</v>
      </c>
      <c r="B7284" s="11" t="str">
        <f t="shared" si="1"/>
        <v>20121031</v>
      </c>
      <c r="C7284" s="12">
        <f t="shared" si="2"/>
        <v>41213</v>
      </c>
      <c r="D7284" s="3" t="str">
        <f t="shared" si="3"/>
        <v>10</v>
      </c>
      <c r="E7284" s="13">
        <v>187.0</v>
      </c>
      <c r="F7284" s="14">
        <f>'Costo de tareas'!$B$15</f>
        <v>0.1964027778</v>
      </c>
      <c r="G7284" s="15">
        <f>'Producción diaria'!$T$3*$L$2*$M$2*$N$2*E7284*1000/'Costo de tareas'!$B$14</f>
        <v>281.1660819</v>
      </c>
      <c r="H7284" s="16">
        <f>IF(G7284 &gt; 'Costo de tareas'!$B$13, 'Costo de tareas'!$B$13, IF(G7284 &lt; 'Costo de tareas'!$B$13*0.2, 0, 'Costo de tareas'!$B$13- G7284))</f>
        <v>39.28055556</v>
      </c>
      <c r="I7284" s="17">
        <f>IF(H7284=0,'Costo de tareas'!$B$13,'Costo de tareas'!$B$13-H7284)</f>
        <v>0</v>
      </c>
      <c r="J7284" s="2"/>
      <c r="K7284" s="2"/>
      <c r="P7284" s="2"/>
    </row>
    <row r="7285">
      <c r="A7285" s="3" t="s">
        <v>9407</v>
      </c>
      <c r="B7285" s="11" t="str">
        <f t="shared" si="1"/>
        <v>20121031</v>
      </c>
      <c r="C7285" s="12">
        <f t="shared" si="2"/>
        <v>41213</v>
      </c>
      <c r="D7285" s="3" t="str">
        <f t="shared" si="3"/>
        <v>11</v>
      </c>
      <c r="E7285" s="13">
        <v>121.0</v>
      </c>
      <c r="F7285" s="14">
        <f>'Costo de tareas'!$B$15</f>
        <v>0.1964027778</v>
      </c>
      <c r="G7285" s="15">
        <f>'Producción diaria'!$T$3*$L$2*$M$2*$N$2*E7285*1000/'Costo de tareas'!$B$14</f>
        <v>181.9309942</v>
      </c>
      <c r="H7285" s="16">
        <f>IF(G7285 &gt; 'Costo de tareas'!$B$13, 'Costo de tareas'!$B$13, IF(G7285 &lt; 'Costo de tareas'!$B$13*0.2, 0, 'Costo de tareas'!$B$13- G7285))</f>
        <v>39.28055556</v>
      </c>
      <c r="I7285" s="17">
        <f>IF(H7285=0,'Costo de tareas'!$B$13,'Costo de tareas'!$B$13-H7285)</f>
        <v>0</v>
      </c>
      <c r="J7285" s="2"/>
      <c r="K7285" s="2"/>
      <c r="P7285" s="2"/>
    </row>
    <row r="7286">
      <c r="A7286" s="3" t="s">
        <v>9408</v>
      </c>
      <c r="B7286" s="11" t="str">
        <f t="shared" si="1"/>
        <v>20121031</v>
      </c>
      <c r="C7286" s="12">
        <f t="shared" si="2"/>
        <v>41213</v>
      </c>
      <c r="D7286" s="3" t="str">
        <f t="shared" si="3"/>
        <v>12</v>
      </c>
      <c r="E7286" s="13">
        <v>236.0</v>
      </c>
      <c r="F7286" s="14">
        <f>'Costo de tareas'!$B$15</f>
        <v>0.1964027778</v>
      </c>
      <c r="G7286" s="15">
        <f>'Producción diaria'!$T$3*$L$2*$M$2*$N$2*E7286*1000/'Costo de tareas'!$B$14</f>
        <v>354.8406167</v>
      </c>
      <c r="H7286" s="16">
        <f>IF(G7286 &gt; 'Costo de tareas'!$B$13, 'Costo de tareas'!$B$13, IF(G7286 &lt; 'Costo de tareas'!$B$13*0.2, 0, 'Costo de tareas'!$B$13- G7286))</f>
        <v>39.28055556</v>
      </c>
      <c r="I7286" s="17">
        <f>IF(H7286=0,'Costo de tareas'!$B$13,'Costo de tareas'!$B$13-H7286)</f>
        <v>0</v>
      </c>
      <c r="J7286" s="2"/>
      <c r="K7286" s="2"/>
      <c r="P7286" s="2"/>
    </row>
    <row r="7287">
      <c r="A7287" s="3" t="s">
        <v>9409</v>
      </c>
      <c r="B7287" s="11" t="str">
        <f t="shared" si="1"/>
        <v>20121031</v>
      </c>
      <c r="C7287" s="12">
        <f t="shared" si="2"/>
        <v>41213</v>
      </c>
      <c r="D7287" s="3" t="str">
        <f t="shared" si="3"/>
        <v>13</v>
      </c>
      <c r="E7287" s="13">
        <v>32.0</v>
      </c>
      <c r="F7287" s="14">
        <f>'Costo de tareas'!$B$15</f>
        <v>0.1964027778</v>
      </c>
      <c r="G7287" s="15">
        <f>'Producción diaria'!$T$3*$L$2*$M$2*$N$2*E7287*1000/'Costo de tareas'!$B$14</f>
        <v>48.11398192</v>
      </c>
      <c r="H7287" s="16">
        <f>IF(G7287 &gt; 'Costo de tareas'!$B$13, 'Costo de tareas'!$B$13, IF(G7287 &lt; 'Costo de tareas'!$B$13*0.2, 0, 'Costo de tareas'!$B$13- G7287))</f>
        <v>39.28055556</v>
      </c>
      <c r="I7287" s="17">
        <f>IF(H7287=0,'Costo de tareas'!$B$13,'Costo de tareas'!$B$13-H7287)</f>
        <v>0</v>
      </c>
      <c r="J7287" s="2"/>
      <c r="K7287" s="2"/>
      <c r="P7287" s="2"/>
    </row>
    <row r="7288">
      <c r="A7288" s="3" t="s">
        <v>9410</v>
      </c>
      <c r="B7288" s="11" t="str">
        <f t="shared" si="1"/>
        <v>20121031</v>
      </c>
      <c r="C7288" s="12">
        <f t="shared" si="2"/>
        <v>41213</v>
      </c>
      <c r="D7288" s="3" t="str">
        <f t="shared" si="3"/>
        <v>14</v>
      </c>
      <c r="E7288" s="13">
        <v>49.0</v>
      </c>
      <c r="F7288" s="14">
        <f>'Costo de tareas'!$B$15</f>
        <v>0.1964027778</v>
      </c>
      <c r="G7288" s="15">
        <f>'Producción diaria'!$T$3*$L$2*$M$2*$N$2*E7288*1000/'Costo de tareas'!$B$14</f>
        <v>73.67453482</v>
      </c>
      <c r="H7288" s="16">
        <f>IF(G7288 &gt; 'Costo de tareas'!$B$13, 'Costo de tareas'!$B$13, IF(G7288 &lt; 'Costo de tareas'!$B$13*0.2, 0, 'Costo de tareas'!$B$13- G7288))</f>
        <v>39.28055556</v>
      </c>
      <c r="I7288" s="17">
        <f>IF(H7288=0,'Costo de tareas'!$B$13,'Costo de tareas'!$B$13-H7288)</f>
        <v>0</v>
      </c>
      <c r="J7288" s="2"/>
      <c r="K7288" s="2"/>
      <c r="P7288" s="2"/>
    </row>
    <row r="7289">
      <c r="A7289" s="3" t="s">
        <v>9411</v>
      </c>
      <c r="B7289" s="11" t="str">
        <f t="shared" si="1"/>
        <v>20121031</v>
      </c>
      <c r="C7289" s="12">
        <f t="shared" si="2"/>
        <v>41213</v>
      </c>
      <c r="D7289" s="3" t="str">
        <f t="shared" si="3"/>
        <v>15</v>
      </c>
      <c r="E7289" s="13">
        <v>31.0</v>
      </c>
      <c r="F7289" s="14">
        <f>'Costo de tareas'!$B$15</f>
        <v>0.1964027778</v>
      </c>
      <c r="G7289" s="15">
        <f>'Producción diaria'!$T$3*$L$2*$M$2*$N$2*E7289*1000/'Costo de tareas'!$B$14</f>
        <v>46.61041999</v>
      </c>
      <c r="H7289" s="16">
        <f>IF(G7289 &gt; 'Costo de tareas'!$B$13, 'Costo de tareas'!$B$13, IF(G7289 &lt; 'Costo de tareas'!$B$13*0.2, 0, 'Costo de tareas'!$B$13- G7289))</f>
        <v>39.28055556</v>
      </c>
      <c r="I7289" s="17">
        <f>IF(H7289=0,'Costo de tareas'!$B$13,'Costo de tareas'!$B$13-H7289)</f>
        <v>0</v>
      </c>
      <c r="J7289" s="2"/>
      <c r="K7289" s="2"/>
      <c r="P7289" s="2"/>
    </row>
    <row r="7290">
      <c r="A7290" s="3" t="s">
        <v>9412</v>
      </c>
      <c r="B7290" s="11" t="str">
        <f t="shared" si="1"/>
        <v>20121031</v>
      </c>
      <c r="C7290" s="12">
        <f t="shared" si="2"/>
        <v>41213</v>
      </c>
      <c r="D7290" s="3" t="str">
        <f t="shared" si="3"/>
        <v>16</v>
      </c>
      <c r="E7290" s="13">
        <v>163.0</v>
      </c>
      <c r="F7290" s="14">
        <f>'Costo de tareas'!$B$15</f>
        <v>0.1964027778</v>
      </c>
      <c r="G7290" s="15">
        <f>'Producción diaria'!$T$3*$L$2*$M$2*$N$2*E7290*1000/'Costo de tareas'!$B$14</f>
        <v>245.0805954</v>
      </c>
      <c r="H7290" s="16">
        <f>IF(G7290 &gt; 'Costo de tareas'!$B$13, 'Costo de tareas'!$B$13, IF(G7290 &lt; 'Costo de tareas'!$B$13*0.2, 0, 'Costo de tareas'!$B$13- G7290))</f>
        <v>39.28055556</v>
      </c>
      <c r="I7290" s="17">
        <f>IF(H7290=0,'Costo de tareas'!$B$13,'Costo de tareas'!$B$13-H7290)</f>
        <v>0</v>
      </c>
      <c r="J7290" s="2"/>
      <c r="K7290" s="2"/>
      <c r="P7290" s="2"/>
    </row>
    <row r="7291">
      <c r="A7291" s="3" t="s">
        <v>9413</v>
      </c>
      <c r="B7291" s="11" t="str">
        <f t="shared" si="1"/>
        <v>20121031</v>
      </c>
      <c r="C7291" s="12">
        <f t="shared" si="2"/>
        <v>41213</v>
      </c>
      <c r="D7291" s="3" t="str">
        <f t="shared" si="3"/>
        <v>17</v>
      </c>
      <c r="E7291" s="13">
        <v>306.9</v>
      </c>
      <c r="F7291" s="14">
        <f>'Costo de tareas'!$B$15</f>
        <v>0.1964027778</v>
      </c>
      <c r="G7291" s="15">
        <f>'Producción diaria'!$T$3*$L$2*$M$2*$N$2*E7291*1000/'Costo de tareas'!$B$14</f>
        <v>461.4431579</v>
      </c>
      <c r="H7291" s="16">
        <f>IF(G7291 &gt; 'Costo de tareas'!$B$13, 'Costo de tareas'!$B$13, IF(G7291 &lt; 'Costo de tareas'!$B$13*0.2, 0, 'Costo de tareas'!$B$13- G7291))</f>
        <v>39.28055556</v>
      </c>
      <c r="I7291" s="17">
        <f>IF(H7291=0,'Costo de tareas'!$B$13,'Costo de tareas'!$B$13-H7291)</f>
        <v>0</v>
      </c>
      <c r="J7291" s="2"/>
      <c r="K7291" s="2"/>
      <c r="P7291" s="2"/>
    </row>
    <row r="7292">
      <c r="A7292" s="3" t="s">
        <v>9415</v>
      </c>
      <c r="B7292" s="11" t="str">
        <f t="shared" si="1"/>
        <v>20121031</v>
      </c>
      <c r="C7292" s="12">
        <f t="shared" si="2"/>
        <v>41213</v>
      </c>
      <c r="D7292" s="3" t="str">
        <f t="shared" si="3"/>
        <v>18</v>
      </c>
      <c r="E7292" s="13">
        <v>0.0</v>
      </c>
      <c r="F7292" s="14">
        <f>'Costo de tareas'!$B$15</f>
        <v>0.1964027778</v>
      </c>
      <c r="G7292" s="15">
        <f>'Producción diaria'!$T$3*$L$2*$M$2*$N$2*E7292*1000/'Costo de tareas'!$B$14</f>
        <v>0</v>
      </c>
      <c r="H7292" s="16">
        <f>IF(G7292 &gt; 'Costo de tareas'!$B$13, 'Costo de tareas'!$B$13, IF(G7292 &lt; 'Costo de tareas'!$B$13*0.2, 0, 'Costo de tareas'!$B$13- G7292))</f>
        <v>0</v>
      </c>
      <c r="I7292" s="17">
        <f>IF(H7292=0,'Costo de tareas'!$B$13,'Costo de tareas'!$B$13-H7292)</f>
        <v>39.28055556</v>
      </c>
      <c r="J7292" s="2"/>
      <c r="K7292" s="2"/>
      <c r="P7292" s="2"/>
    </row>
    <row r="7293">
      <c r="A7293" s="3" t="s">
        <v>9417</v>
      </c>
      <c r="B7293" s="11" t="str">
        <f t="shared" si="1"/>
        <v>20121031</v>
      </c>
      <c r="C7293" s="12">
        <f t="shared" si="2"/>
        <v>41213</v>
      </c>
      <c r="D7293" s="3" t="str">
        <f t="shared" si="3"/>
        <v>19</v>
      </c>
      <c r="E7293" s="13">
        <v>0.0</v>
      </c>
      <c r="F7293" s="14">
        <f>'Costo de tareas'!$B$15</f>
        <v>0.1964027778</v>
      </c>
      <c r="G7293" s="15">
        <f>'Producción diaria'!$T$3*$L$2*$M$2*$N$2*E7293*1000/'Costo de tareas'!$B$14</f>
        <v>0</v>
      </c>
      <c r="H7293" s="16">
        <f>IF(G7293 &gt; 'Costo de tareas'!$B$13, 'Costo de tareas'!$B$13, IF(G7293 &lt; 'Costo de tareas'!$B$13*0.2, 0, 'Costo de tareas'!$B$13- G7293))</f>
        <v>0</v>
      </c>
      <c r="I7293" s="17">
        <f>IF(H7293=0,'Costo de tareas'!$B$13,'Costo de tareas'!$B$13-H7293)</f>
        <v>39.28055556</v>
      </c>
      <c r="J7293" s="2"/>
      <c r="K7293" s="2"/>
      <c r="P7293" s="2"/>
    </row>
    <row r="7294">
      <c r="A7294" s="3" t="s">
        <v>9419</v>
      </c>
      <c r="B7294" s="11" t="str">
        <f t="shared" si="1"/>
        <v>20121031</v>
      </c>
      <c r="C7294" s="12">
        <f t="shared" si="2"/>
        <v>41213</v>
      </c>
      <c r="D7294" s="3" t="str">
        <f t="shared" si="3"/>
        <v>20</v>
      </c>
      <c r="E7294" s="13">
        <v>0.0</v>
      </c>
      <c r="F7294" s="14">
        <f>'Costo de tareas'!$B$15</f>
        <v>0.1964027778</v>
      </c>
      <c r="G7294" s="15">
        <f>'Producción diaria'!$T$3*$L$2*$M$2*$N$2*E7294*1000/'Costo de tareas'!$B$14</f>
        <v>0</v>
      </c>
      <c r="H7294" s="16">
        <f>IF(G7294 &gt; 'Costo de tareas'!$B$13, 'Costo de tareas'!$B$13, IF(G7294 &lt; 'Costo de tareas'!$B$13*0.2, 0, 'Costo de tareas'!$B$13- G7294))</f>
        <v>0</v>
      </c>
      <c r="I7294" s="17">
        <f>IF(H7294=0,'Costo de tareas'!$B$13,'Costo de tareas'!$B$13-H7294)</f>
        <v>39.28055556</v>
      </c>
      <c r="J7294" s="2"/>
      <c r="K7294" s="2"/>
      <c r="P7294" s="2"/>
    </row>
    <row r="7295">
      <c r="A7295" s="3" t="s">
        <v>9420</v>
      </c>
      <c r="B7295" s="11" t="str">
        <f t="shared" si="1"/>
        <v>20121031</v>
      </c>
      <c r="C7295" s="12">
        <f t="shared" si="2"/>
        <v>41213</v>
      </c>
      <c r="D7295" s="3" t="str">
        <f t="shared" si="3"/>
        <v>21</v>
      </c>
      <c r="E7295" s="13">
        <v>0.0</v>
      </c>
      <c r="F7295" s="14">
        <f>'Costo de tareas'!$B$15</f>
        <v>0.1964027778</v>
      </c>
      <c r="G7295" s="15">
        <f>'Producción diaria'!$T$3*$L$2*$M$2*$N$2*E7295*1000/'Costo de tareas'!$B$14</f>
        <v>0</v>
      </c>
      <c r="H7295" s="16">
        <f>IF(G7295 &gt; 'Costo de tareas'!$B$13, 'Costo de tareas'!$B$13, IF(G7295 &lt; 'Costo de tareas'!$B$13*0.2, 0, 'Costo de tareas'!$B$13- G7295))</f>
        <v>0</v>
      </c>
      <c r="I7295" s="17">
        <f>IF(H7295=0,'Costo de tareas'!$B$13,'Costo de tareas'!$B$13-H7295)</f>
        <v>39.28055556</v>
      </c>
      <c r="J7295" s="2"/>
      <c r="K7295" s="2"/>
      <c r="P7295" s="2"/>
    </row>
    <row r="7296">
      <c r="A7296" s="3" t="s">
        <v>9422</v>
      </c>
      <c r="B7296" s="11" t="str">
        <f t="shared" si="1"/>
        <v>20121031</v>
      </c>
      <c r="C7296" s="12">
        <f t="shared" si="2"/>
        <v>41213</v>
      </c>
      <c r="D7296" s="3" t="str">
        <f t="shared" si="3"/>
        <v>22</v>
      </c>
      <c r="E7296" s="13">
        <v>0.0</v>
      </c>
      <c r="F7296" s="14">
        <f>'Costo de tareas'!$B$15</f>
        <v>0.1964027778</v>
      </c>
      <c r="G7296" s="15">
        <f>'Producción diaria'!$T$3*$L$2*$M$2*$N$2*E7296*1000/'Costo de tareas'!$B$14</f>
        <v>0</v>
      </c>
      <c r="H7296" s="16">
        <f>IF(G7296 &gt; 'Costo de tareas'!$B$13, 'Costo de tareas'!$B$13, IF(G7296 &lt; 'Costo de tareas'!$B$13*0.2, 0, 'Costo de tareas'!$B$13- G7296))</f>
        <v>0</v>
      </c>
      <c r="I7296" s="17">
        <f>IF(H7296=0,'Costo de tareas'!$B$13,'Costo de tareas'!$B$13-H7296)</f>
        <v>39.28055556</v>
      </c>
      <c r="J7296" s="2"/>
      <c r="K7296" s="2"/>
      <c r="P7296" s="2"/>
    </row>
    <row r="7297">
      <c r="A7297" s="3" t="s">
        <v>9423</v>
      </c>
      <c r="B7297" s="11" t="str">
        <f t="shared" si="1"/>
        <v>20121031</v>
      </c>
      <c r="C7297" s="12">
        <f t="shared" si="2"/>
        <v>41213</v>
      </c>
      <c r="D7297" s="3" t="str">
        <f t="shared" si="3"/>
        <v>23</v>
      </c>
      <c r="E7297" s="13">
        <v>0.0</v>
      </c>
      <c r="F7297" s="14">
        <f>'Costo de tareas'!$B$15</f>
        <v>0.1964027778</v>
      </c>
      <c r="G7297" s="15">
        <f>'Producción diaria'!$T$3*$L$2*$M$2*$N$2*E7297*1000/'Costo de tareas'!$B$14</f>
        <v>0</v>
      </c>
      <c r="H7297" s="16">
        <f>IF(G7297 &gt; 'Costo de tareas'!$B$13, 'Costo de tareas'!$B$13, IF(G7297 &lt; 'Costo de tareas'!$B$13*0.2, 0, 'Costo de tareas'!$B$13- G7297))</f>
        <v>0</v>
      </c>
      <c r="I7297" s="17">
        <f>IF(H7297=0,'Costo de tareas'!$B$13,'Costo de tareas'!$B$13-H7297)</f>
        <v>39.28055556</v>
      </c>
      <c r="J7297" s="2"/>
      <c r="K7297" s="2"/>
      <c r="P7297" s="2"/>
    </row>
    <row r="7298">
      <c r="A7298" s="3" t="s">
        <v>9425</v>
      </c>
      <c r="B7298" s="11" t="str">
        <f t="shared" si="1"/>
        <v>20201101</v>
      </c>
      <c r="C7298" s="12">
        <f t="shared" si="2"/>
        <v>44136</v>
      </c>
      <c r="D7298" s="3" t="str">
        <f t="shared" si="3"/>
        <v>00</v>
      </c>
      <c r="E7298" s="13">
        <v>0.0</v>
      </c>
      <c r="F7298" s="14">
        <f>'Costo de tareas'!$B$15</f>
        <v>0.1964027778</v>
      </c>
      <c r="G7298" s="15">
        <f>'Producción diaria'!$T$3*$L$2*$M$2*$N$2*E7298*1000/'Costo de tareas'!$B$14</f>
        <v>0</v>
      </c>
      <c r="H7298" s="16">
        <f>IF(G7298 &gt; 'Costo de tareas'!$B$13, 'Costo de tareas'!$B$13, IF(G7298 &lt; 'Costo de tareas'!$B$13*0.2, 0, 'Costo de tareas'!$B$13- G7298))</f>
        <v>0</v>
      </c>
      <c r="I7298" s="17">
        <f>IF(H7298=0,'Costo de tareas'!$B$13,'Costo de tareas'!$B$13-H7298)</f>
        <v>39.28055556</v>
      </c>
      <c r="J7298" s="2"/>
      <c r="K7298" s="2"/>
      <c r="P7298" s="2"/>
    </row>
    <row r="7299">
      <c r="A7299" s="3" t="s">
        <v>9426</v>
      </c>
      <c r="B7299" s="11" t="str">
        <f t="shared" si="1"/>
        <v>20201101</v>
      </c>
      <c r="C7299" s="12">
        <f t="shared" si="2"/>
        <v>44136</v>
      </c>
      <c r="D7299" s="3" t="str">
        <f t="shared" si="3"/>
        <v>01</v>
      </c>
      <c r="E7299" s="13">
        <v>0.0</v>
      </c>
      <c r="F7299" s="14">
        <f>'Costo de tareas'!$B$15</f>
        <v>0.1964027778</v>
      </c>
      <c r="G7299" s="15">
        <f>'Producción diaria'!$T$3*$L$2*$M$2*$N$2*E7299*1000/'Costo de tareas'!$B$14</f>
        <v>0</v>
      </c>
      <c r="H7299" s="16">
        <f>IF(G7299 &gt; 'Costo de tareas'!$B$13, 'Costo de tareas'!$B$13, IF(G7299 &lt; 'Costo de tareas'!$B$13*0.2, 0, 'Costo de tareas'!$B$13- G7299))</f>
        <v>0</v>
      </c>
      <c r="I7299" s="17">
        <f>IF(H7299=0,'Costo de tareas'!$B$13,'Costo de tareas'!$B$13-H7299)</f>
        <v>39.28055556</v>
      </c>
      <c r="J7299" s="2"/>
      <c r="K7299" s="2"/>
      <c r="P7299" s="2"/>
    </row>
    <row r="7300">
      <c r="A7300" s="3" t="s">
        <v>9428</v>
      </c>
      <c r="B7300" s="11" t="str">
        <f t="shared" si="1"/>
        <v>20201101</v>
      </c>
      <c r="C7300" s="12">
        <f t="shared" si="2"/>
        <v>44136</v>
      </c>
      <c r="D7300" s="3" t="str">
        <f t="shared" si="3"/>
        <v>02</v>
      </c>
      <c r="E7300" s="13">
        <v>0.0</v>
      </c>
      <c r="F7300" s="14">
        <f>'Costo de tareas'!$B$15</f>
        <v>0.1964027778</v>
      </c>
      <c r="G7300" s="15">
        <f>'Producción diaria'!$T$3*$L$2*$M$2*$N$2*E7300*1000/'Costo de tareas'!$B$14</f>
        <v>0</v>
      </c>
      <c r="H7300" s="16">
        <f>IF(G7300 &gt; 'Costo de tareas'!$B$13, 'Costo de tareas'!$B$13, IF(G7300 &lt; 'Costo de tareas'!$B$13*0.2, 0, 'Costo de tareas'!$B$13- G7300))</f>
        <v>0</v>
      </c>
      <c r="I7300" s="17">
        <f>IF(H7300=0,'Costo de tareas'!$B$13,'Costo de tareas'!$B$13-H7300)</f>
        <v>39.28055556</v>
      </c>
      <c r="J7300" s="2"/>
      <c r="K7300" s="2"/>
      <c r="P7300" s="2"/>
    </row>
    <row r="7301">
      <c r="A7301" s="3" t="s">
        <v>9431</v>
      </c>
      <c r="B7301" s="11" t="str">
        <f t="shared" si="1"/>
        <v>20201101</v>
      </c>
      <c r="C7301" s="12">
        <f t="shared" si="2"/>
        <v>44136</v>
      </c>
      <c r="D7301" s="3" t="str">
        <f t="shared" si="3"/>
        <v>03</v>
      </c>
      <c r="E7301" s="13">
        <v>0.0</v>
      </c>
      <c r="F7301" s="14">
        <f>'Costo de tareas'!$B$15</f>
        <v>0.1964027778</v>
      </c>
      <c r="G7301" s="15">
        <f>'Producción diaria'!$T$3*$L$2*$M$2*$N$2*E7301*1000/'Costo de tareas'!$B$14</f>
        <v>0</v>
      </c>
      <c r="H7301" s="16">
        <f>IF(G7301 &gt; 'Costo de tareas'!$B$13, 'Costo de tareas'!$B$13, IF(G7301 &lt; 'Costo de tareas'!$B$13*0.2, 0, 'Costo de tareas'!$B$13- G7301))</f>
        <v>0</v>
      </c>
      <c r="I7301" s="17">
        <f>IF(H7301=0,'Costo de tareas'!$B$13,'Costo de tareas'!$B$13-H7301)</f>
        <v>39.28055556</v>
      </c>
      <c r="J7301" s="2"/>
      <c r="K7301" s="2"/>
      <c r="P7301" s="2"/>
    </row>
    <row r="7302">
      <c r="A7302" s="3" t="s">
        <v>9434</v>
      </c>
      <c r="B7302" s="11" t="str">
        <f t="shared" si="1"/>
        <v>20201101</v>
      </c>
      <c r="C7302" s="12">
        <f t="shared" si="2"/>
        <v>44136</v>
      </c>
      <c r="D7302" s="3" t="str">
        <f t="shared" si="3"/>
        <v>04</v>
      </c>
      <c r="E7302" s="13">
        <v>0.0</v>
      </c>
      <c r="F7302" s="14">
        <f>'Costo de tareas'!$B$15</f>
        <v>0.1964027778</v>
      </c>
      <c r="G7302" s="15">
        <f>'Producción diaria'!$T$3*$L$2*$M$2*$N$2*E7302*1000/'Costo de tareas'!$B$14</f>
        <v>0</v>
      </c>
      <c r="H7302" s="16">
        <f>IF(G7302 &gt; 'Costo de tareas'!$B$13, 'Costo de tareas'!$B$13, IF(G7302 &lt; 'Costo de tareas'!$B$13*0.2, 0, 'Costo de tareas'!$B$13- G7302))</f>
        <v>0</v>
      </c>
      <c r="I7302" s="17">
        <f>IF(H7302=0,'Costo de tareas'!$B$13,'Costo de tareas'!$B$13-H7302)</f>
        <v>39.28055556</v>
      </c>
      <c r="J7302" s="2"/>
      <c r="K7302" s="2"/>
      <c r="P7302" s="2"/>
    </row>
    <row r="7303">
      <c r="A7303" s="3" t="s">
        <v>9437</v>
      </c>
      <c r="B7303" s="11" t="str">
        <f t="shared" si="1"/>
        <v>20201101</v>
      </c>
      <c r="C7303" s="12">
        <f t="shared" si="2"/>
        <v>44136</v>
      </c>
      <c r="D7303" s="3" t="str">
        <f t="shared" si="3"/>
        <v>05</v>
      </c>
      <c r="E7303" s="13">
        <v>0.0</v>
      </c>
      <c r="F7303" s="14">
        <f>'Costo de tareas'!$B$15</f>
        <v>0.1964027778</v>
      </c>
      <c r="G7303" s="15">
        <f>'Producción diaria'!$T$3*$L$2*$M$2*$N$2*E7303*1000/'Costo de tareas'!$B$14</f>
        <v>0</v>
      </c>
      <c r="H7303" s="16">
        <f>IF(G7303 &gt; 'Costo de tareas'!$B$13, 'Costo de tareas'!$B$13, IF(G7303 &lt; 'Costo de tareas'!$B$13*0.2, 0, 'Costo de tareas'!$B$13- G7303))</f>
        <v>0</v>
      </c>
      <c r="I7303" s="17">
        <f>IF(H7303=0,'Costo de tareas'!$B$13,'Costo de tareas'!$B$13-H7303)</f>
        <v>39.28055556</v>
      </c>
      <c r="J7303" s="2"/>
      <c r="K7303" s="2"/>
      <c r="P7303" s="2"/>
    </row>
    <row r="7304">
      <c r="A7304" s="3" t="s">
        <v>9440</v>
      </c>
      <c r="B7304" s="11" t="str">
        <f t="shared" si="1"/>
        <v>20201101</v>
      </c>
      <c r="C7304" s="12">
        <f t="shared" si="2"/>
        <v>44136</v>
      </c>
      <c r="D7304" s="3" t="str">
        <f t="shared" si="3"/>
        <v>06</v>
      </c>
      <c r="E7304" s="13">
        <v>0.0</v>
      </c>
      <c r="F7304" s="14">
        <f>'Costo de tareas'!$B$15</f>
        <v>0.1964027778</v>
      </c>
      <c r="G7304" s="15">
        <f>'Producción diaria'!$T$3*$L$2*$M$2*$N$2*E7304*1000/'Costo de tareas'!$B$14</f>
        <v>0</v>
      </c>
      <c r="H7304" s="16">
        <f>IF(G7304 &gt; 'Costo de tareas'!$B$13, 'Costo de tareas'!$B$13, IF(G7304 &lt; 'Costo de tareas'!$B$13*0.2, 0, 'Costo de tareas'!$B$13- G7304))</f>
        <v>0</v>
      </c>
      <c r="I7304" s="17">
        <f>IF(H7304=0,'Costo de tareas'!$B$13,'Costo de tareas'!$B$13-H7304)</f>
        <v>39.28055556</v>
      </c>
      <c r="J7304" s="2"/>
      <c r="K7304" s="2"/>
      <c r="P7304" s="2"/>
    </row>
    <row r="7305">
      <c r="A7305" s="3" t="s">
        <v>9443</v>
      </c>
      <c r="B7305" s="11" t="str">
        <f t="shared" si="1"/>
        <v>20201101</v>
      </c>
      <c r="C7305" s="12">
        <f t="shared" si="2"/>
        <v>44136</v>
      </c>
      <c r="D7305" s="3" t="str">
        <f t="shared" si="3"/>
        <v>07</v>
      </c>
      <c r="E7305" s="13">
        <v>43.0</v>
      </c>
      <c r="F7305" s="14">
        <f>'Costo de tareas'!$B$15</f>
        <v>0.1964027778</v>
      </c>
      <c r="G7305" s="15">
        <f>'Producción diaria'!$T$3*$L$2*$M$2*$N$2*E7305*1000/'Costo de tareas'!$B$14</f>
        <v>64.65316321</v>
      </c>
      <c r="H7305" s="16">
        <f>IF(G7305 &gt; 'Costo de tareas'!$B$13, 'Costo de tareas'!$B$13, IF(G7305 &lt; 'Costo de tareas'!$B$13*0.2, 0, 'Costo de tareas'!$B$13- G7305))</f>
        <v>39.28055556</v>
      </c>
      <c r="I7305" s="17">
        <f>IF(H7305=0,'Costo de tareas'!$B$13,'Costo de tareas'!$B$13-H7305)</f>
        <v>0</v>
      </c>
      <c r="J7305" s="2"/>
      <c r="K7305" s="2"/>
      <c r="P7305" s="2"/>
    </row>
    <row r="7306">
      <c r="A7306" s="3" t="s">
        <v>9444</v>
      </c>
      <c r="B7306" s="11" t="str">
        <f t="shared" si="1"/>
        <v>20201101</v>
      </c>
      <c r="C7306" s="12">
        <f t="shared" si="2"/>
        <v>44136</v>
      </c>
      <c r="D7306" s="3" t="str">
        <f t="shared" si="3"/>
        <v>08</v>
      </c>
      <c r="E7306" s="13">
        <v>217.0</v>
      </c>
      <c r="F7306" s="14">
        <f>'Costo de tareas'!$B$15</f>
        <v>0.1964027778</v>
      </c>
      <c r="G7306" s="15">
        <f>'Producción diaria'!$T$3*$L$2*$M$2*$N$2*E7306*1000/'Costo de tareas'!$B$14</f>
        <v>326.2729399</v>
      </c>
      <c r="H7306" s="16">
        <f>IF(G7306 &gt; 'Costo de tareas'!$B$13, 'Costo de tareas'!$B$13, IF(G7306 &lt; 'Costo de tareas'!$B$13*0.2, 0, 'Costo de tareas'!$B$13- G7306))</f>
        <v>39.28055556</v>
      </c>
      <c r="I7306" s="17">
        <f>IF(H7306=0,'Costo de tareas'!$B$13,'Costo de tareas'!$B$13-H7306)</f>
        <v>0</v>
      </c>
      <c r="J7306" s="2"/>
      <c r="K7306" s="2"/>
      <c r="P7306" s="2"/>
    </row>
    <row r="7307">
      <c r="A7307" s="3" t="s">
        <v>9446</v>
      </c>
      <c r="B7307" s="11" t="str">
        <f t="shared" si="1"/>
        <v>20201101</v>
      </c>
      <c r="C7307" s="12">
        <f t="shared" si="2"/>
        <v>44136</v>
      </c>
      <c r="D7307" s="3" t="str">
        <f t="shared" si="3"/>
        <v>09</v>
      </c>
      <c r="E7307" s="13">
        <v>373.0</v>
      </c>
      <c r="F7307" s="14">
        <f>'Costo de tareas'!$B$15</f>
        <v>0.1964027778</v>
      </c>
      <c r="G7307" s="15">
        <f>'Producción diaria'!$T$3*$L$2*$M$2*$N$2*E7307*1000/'Costo de tareas'!$B$14</f>
        <v>560.8286018</v>
      </c>
      <c r="H7307" s="16">
        <f>IF(G7307 &gt; 'Costo de tareas'!$B$13, 'Costo de tareas'!$B$13, IF(G7307 &lt; 'Costo de tareas'!$B$13*0.2, 0, 'Costo de tareas'!$B$13- G7307))</f>
        <v>39.28055556</v>
      </c>
      <c r="I7307" s="17">
        <f>IF(H7307=0,'Costo de tareas'!$B$13,'Costo de tareas'!$B$13-H7307)</f>
        <v>0</v>
      </c>
      <c r="J7307" s="2"/>
      <c r="K7307" s="2"/>
      <c r="P7307" s="2"/>
    </row>
    <row r="7308">
      <c r="A7308" s="3" t="s">
        <v>9448</v>
      </c>
      <c r="B7308" s="11" t="str">
        <f t="shared" si="1"/>
        <v>20201101</v>
      </c>
      <c r="C7308" s="12">
        <f t="shared" si="2"/>
        <v>44136</v>
      </c>
      <c r="D7308" s="3" t="str">
        <f t="shared" si="3"/>
        <v>10</v>
      </c>
      <c r="E7308" s="13">
        <v>503.0</v>
      </c>
      <c r="F7308" s="14">
        <f>'Costo de tareas'!$B$15</f>
        <v>0.1964027778</v>
      </c>
      <c r="G7308" s="15">
        <f>'Producción diaria'!$T$3*$L$2*$M$2*$N$2*E7308*1000/'Costo de tareas'!$B$14</f>
        <v>756.2916534</v>
      </c>
      <c r="H7308" s="16">
        <f>IF(G7308 &gt; 'Costo de tareas'!$B$13, 'Costo de tareas'!$B$13, IF(G7308 &lt; 'Costo de tareas'!$B$13*0.2, 0, 'Costo de tareas'!$B$13- G7308))</f>
        <v>39.28055556</v>
      </c>
      <c r="I7308" s="17">
        <f>IF(H7308=0,'Costo de tareas'!$B$13,'Costo de tareas'!$B$13-H7308)</f>
        <v>0</v>
      </c>
      <c r="J7308" s="2"/>
      <c r="K7308" s="2"/>
      <c r="P7308" s="2"/>
    </row>
    <row r="7309">
      <c r="A7309" s="3" t="s">
        <v>9450</v>
      </c>
      <c r="B7309" s="11" t="str">
        <f t="shared" si="1"/>
        <v>20201101</v>
      </c>
      <c r="C7309" s="12">
        <f t="shared" si="2"/>
        <v>44136</v>
      </c>
      <c r="D7309" s="3" t="str">
        <f t="shared" si="3"/>
        <v>11</v>
      </c>
      <c r="E7309" s="13">
        <v>573.0</v>
      </c>
      <c r="F7309" s="14">
        <f>'Costo de tareas'!$B$15</f>
        <v>0.1964027778</v>
      </c>
      <c r="G7309" s="15">
        <f>'Producción diaria'!$T$3*$L$2*$M$2*$N$2*E7309*1000/'Costo de tareas'!$B$14</f>
        <v>861.5409888</v>
      </c>
      <c r="H7309" s="16">
        <f>IF(G7309 &gt; 'Costo de tareas'!$B$13, 'Costo de tareas'!$B$13, IF(G7309 &lt; 'Costo de tareas'!$B$13*0.2, 0, 'Costo de tareas'!$B$13- G7309))</f>
        <v>39.28055556</v>
      </c>
      <c r="I7309" s="17">
        <f>IF(H7309=0,'Costo de tareas'!$B$13,'Costo de tareas'!$B$13-H7309)</f>
        <v>0</v>
      </c>
      <c r="J7309" s="2"/>
      <c r="K7309" s="2"/>
      <c r="P7309" s="2"/>
    </row>
    <row r="7310">
      <c r="A7310" s="3" t="s">
        <v>9452</v>
      </c>
      <c r="B7310" s="11" t="str">
        <f t="shared" si="1"/>
        <v>20201101</v>
      </c>
      <c r="C7310" s="12">
        <f t="shared" si="2"/>
        <v>44136</v>
      </c>
      <c r="D7310" s="3" t="str">
        <f t="shared" si="3"/>
        <v>12</v>
      </c>
      <c r="E7310" s="13">
        <v>602.0</v>
      </c>
      <c r="F7310" s="14">
        <f>'Costo de tareas'!$B$15</f>
        <v>0.1964027778</v>
      </c>
      <c r="G7310" s="15">
        <f>'Producción diaria'!$T$3*$L$2*$M$2*$N$2*E7310*1000/'Costo de tareas'!$B$14</f>
        <v>905.144285</v>
      </c>
      <c r="H7310" s="16">
        <f>IF(G7310 &gt; 'Costo de tareas'!$B$13, 'Costo de tareas'!$B$13, IF(G7310 &lt; 'Costo de tareas'!$B$13*0.2, 0, 'Costo de tareas'!$B$13- G7310))</f>
        <v>39.28055556</v>
      </c>
      <c r="I7310" s="17">
        <f>IF(H7310=0,'Costo de tareas'!$B$13,'Costo de tareas'!$B$13-H7310)</f>
        <v>0</v>
      </c>
      <c r="J7310" s="2"/>
      <c r="K7310" s="2"/>
      <c r="P7310" s="2"/>
    </row>
    <row r="7311">
      <c r="A7311" s="3" t="s">
        <v>9454</v>
      </c>
      <c r="B7311" s="11" t="str">
        <f t="shared" si="1"/>
        <v>20201101</v>
      </c>
      <c r="C7311" s="12">
        <f t="shared" si="2"/>
        <v>44136</v>
      </c>
      <c r="D7311" s="3" t="str">
        <f t="shared" si="3"/>
        <v>13</v>
      </c>
      <c r="E7311" s="13">
        <v>549.0</v>
      </c>
      <c r="F7311" s="14">
        <f>'Costo de tareas'!$B$15</f>
        <v>0.1964027778</v>
      </c>
      <c r="G7311" s="15">
        <f>'Producción diaria'!$T$3*$L$2*$M$2*$N$2*E7311*1000/'Costo de tareas'!$B$14</f>
        <v>825.4555024</v>
      </c>
      <c r="H7311" s="16">
        <f>IF(G7311 &gt; 'Costo de tareas'!$B$13, 'Costo de tareas'!$B$13, IF(G7311 &lt; 'Costo de tareas'!$B$13*0.2, 0, 'Costo de tareas'!$B$13- G7311))</f>
        <v>39.28055556</v>
      </c>
      <c r="I7311" s="17">
        <f>IF(H7311=0,'Costo de tareas'!$B$13,'Costo de tareas'!$B$13-H7311)</f>
        <v>0</v>
      </c>
      <c r="J7311" s="2"/>
      <c r="K7311" s="2"/>
      <c r="P7311" s="2"/>
    </row>
    <row r="7312">
      <c r="A7312" s="3" t="s">
        <v>9456</v>
      </c>
      <c r="B7312" s="11" t="str">
        <f t="shared" si="1"/>
        <v>20201101</v>
      </c>
      <c r="C7312" s="12">
        <f t="shared" si="2"/>
        <v>44136</v>
      </c>
      <c r="D7312" s="3" t="str">
        <f t="shared" si="3"/>
        <v>14</v>
      </c>
      <c r="E7312" s="13">
        <v>43.0</v>
      </c>
      <c r="F7312" s="14">
        <f>'Costo de tareas'!$B$15</f>
        <v>0.1964027778</v>
      </c>
      <c r="G7312" s="15">
        <f>'Producción diaria'!$T$3*$L$2*$M$2*$N$2*E7312*1000/'Costo de tareas'!$B$14</f>
        <v>64.65316321</v>
      </c>
      <c r="H7312" s="16">
        <f>IF(G7312 &gt; 'Costo de tareas'!$B$13, 'Costo de tareas'!$B$13, IF(G7312 &lt; 'Costo de tareas'!$B$13*0.2, 0, 'Costo de tareas'!$B$13- G7312))</f>
        <v>39.28055556</v>
      </c>
      <c r="I7312" s="17">
        <f>IF(H7312=0,'Costo de tareas'!$B$13,'Costo de tareas'!$B$13-H7312)</f>
        <v>0</v>
      </c>
      <c r="J7312" s="2"/>
      <c r="K7312" s="2"/>
      <c r="P7312" s="2"/>
    </row>
    <row r="7313">
      <c r="A7313" s="3" t="s">
        <v>9457</v>
      </c>
      <c r="B7313" s="11" t="str">
        <f t="shared" si="1"/>
        <v>20201101</v>
      </c>
      <c r="C7313" s="12">
        <f t="shared" si="2"/>
        <v>44136</v>
      </c>
      <c r="D7313" s="3" t="str">
        <f t="shared" si="3"/>
        <v>15</v>
      </c>
      <c r="E7313" s="13">
        <v>288.0</v>
      </c>
      <c r="F7313" s="14">
        <f>'Costo de tareas'!$B$15</f>
        <v>0.1964027778</v>
      </c>
      <c r="G7313" s="15">
        <f>'Producción diaria'!$T$3*$L$2*$M$2*$N$2*E7313*1000/'Costo de tareas'!$B$14</f>
        <v>433.0258373</v>
      </c>
      <c r="H7313" s="16">
        <f>IF(G7313 &gt; 'Costo de tareas'!$B$13, 'Costo de tareas'!$B$13, IF(G7313 &lt; 'Costo de tareas'!$B$13*0.2, 0, 'Costo de tareas'!$B$13- G7313))</f>
        <v>39.28055556</v>
      </c>
      <c r="I7313" s="17">
        <f>IF(H7313=0,'Costo de tareas'!$B$13,'Costo de tareas'!$B$13-H7313)</f>
        <v>0</v>
      </c>
      <c r="J7313" s="2"/>
      <c r="K7313" s="2"/>
      <c r="P7313" s="2"/>
    </row>
    <row r="7314">
      <c r="A7314" s="3" t="s">
        <v>9458</v>
      </c>
      <c r="B7314" s="11" t="str">
        <f t="shared" si="1"/>
        <v>20201101</v>
      </c>
      <c r="C7314" s="12">
        <f t="shared" si="2"/>
        <v>44136</v>
      </c>
      <c r="D7314" s="3" t="str">
        <f t="shared" si="3"/>
        <v>16</v>
      </c>
      <c r="E7314" s="13">
        <v>143.0</v>
      </c>
      <c r="F7314" s="14">
        <f>'Costo de tareas'!$B$15</f>
        <v>0.1964027778</v>
      </c>
      <c r="G7314" s="15">
        <f>'Producción diaria'!$T$3*$L$2*$M$2*$N$2*E7314*1000/'Costo de tareas'!$B$14</f>
        <v>215.0093567</v>
      </c>
      <c r="H7314" s="16">
        <f>IF(G7314 &gt; 'Costo de tareas'!$B$13, 'Costo de tareas'!$B$13, IF(G7314 &lt; 'Costo de tareas'!$B$13*0.2, 0, 'Costo de tareas'!$B$13- G7314))</f>
        <v>39.28055556</v>
      </c>
      <c r="I7314" s="17">
        <f>IF(H7314=0,'Costo de tareas'!$B$13,'Costo de tareas'!$B$13-H7314)</f>
        <v>0</v>
      </c>
      <c r="J7314" s="2"/>
      <c r="K7314" s="2"/>
      <c r="P7314" s="2"/>
    </row>
    <row r="7315">
      <c r="A7315" s="3" t="s">
        <v>9459</v>
      </c>
      <c r="B7315" s="11" t="str">
        <f t="shared" si="1"/>
        <v>20201101</v>
      </c>
      <c r="C7315" s="12">
        <f t="shared" si="2"/>
        <v>44136</v>
      </c>
      <c r="D7315" s="3" t="str">
        <f t="shared" si="3"/>
        <v>17</v>
      </c>
      <c r="E7315" s="13">
        <v>0.0</v>
      </c>
      <c r="F7315" s="14">
        <f>'Costo de tareas'!$B$15</f>
        <v>0.1964027778</v>
      </c>
      <c r="G7315" s="15">
        <f>'Producción diaria'!$T$3*$L$2*$M$2*$N$2*E7315*1000/'Costo de tareas'!$B$14</f>
        <v>0</v>
      </c>
      <c r="H7315" s="16">
        <f>IF(G7315 &gt; 'Costo de tareas'!$B$13, 'Costo de tareas'!$B$13, IF(G7315 &lt; 'Costo de tareas'!$B$13*0.2, 0, 'Costo de tareas'!$B$13- G7315))</f>
        <v>0</v>
      </c>
      <c r="I7315" s="17">
        <f>IF(H7315=0,'Costo de tareas'!$B$13,'Costo de tareas'!$B$13-H7315)</f>
        <v>39.28055556</v>
      </c>
      <c r="J7315" s="2"/>
      <c r="K7315" s="2"/>
      <c r="P7315" s="2"/>
    </row>
    <row r="7316">
      <c r="A7316" s="3" t="s">
        <v>9460</v>
      </c>
      <c r="B7316" s="11" t="str">
        <f t="shared" si="1"/>
        <v>20201101</v>
      </c>
      <c r="C7316" s="12">
        <f t="shared" si="2"/>
        <v>44136</v>
      </c>
      <c r="D7316" s="3" t="str">
        <f t="shared" si="3"/>
        <v>18</v>
      </c>
      <c r="E7316" s="13">
        <v>0.0</v>
      </c>
      <c r="F7316" s="14">
        <f>'Costo de tareas'!$B$15</f>
        <v>0.1964027778</v>
      </c>
      <c r="G7316" s="15">
        <f>'Producción diaria'!$T$3*$L$2*$M$2*$N$2*E7316*1000/'Costo de tareas'!$B$14</f>
        <v>0</v>
      </c>
      <c r="H7316" s="16">
        <f>IF(G7316 &gt; 'Costo de tareas'!$B$13, 'Costo de tareas'!$B$13, IF(G7316 &lt; 'Costo de tareas'!$B$13*0.2, 0, 'Costo de tareas'!$B$13- G7316))</f>
        <v>0</v>
      </c>
      <c r="I7316" s="17">
        <f>IF(H7316=0,'Costo de tareas'!$B$13,'Costo de tareas'!$B$13-H7316)</f>
        <v>39.28055556</v>
      </c>
      <c r="J7316" s="2"/>
      <c r="K7316" s="2"/>
      <c r="P7316" s="2"/>
    </row>
    <row r="7317">
      <c r="A7317" s="3" t="s">
        <v>9461</v>
      </c>
      <c r="B7317" s="11" t="str">
        <f t="shared" si="1"/>
        <v>20201101</v>
      </c>
      <c r="C7317" s="12">
        <f t="shared" si="2"/>
        <v>44136</v>
      </c>
      <c r="D7317" s="3" t="str">
        <f t="shared" si="3"/>
        <v>19</v>
      </c>
      <c r="E7317" s="13">
        <v>0.0</v>
      </c>
      <c r="F7317" s="14">
        <f>'Costo de tareas'!$B$15</f>
        <v>0.1964027778</v>
      </c>
      <c r="G7317" s="15">
        <f>'Producción diaria'!$T$3*$L$2*$M$2*$N$2*E7317*1000/'Costo de tareas'!$B$14</f>
        <v>0</v>
      </c>
      <c r="H7317" s="16">
        <f>IF(G7317 &gt; 'Costo de tareas'!$B$13, 'Costo de tareas'!$B$13, IF(G7317 &lt; 'Costo de tareas'!$B$13*0.2, 0, 'Costo de tareas'!$B$13- G7317))</f>
        <v>0</v>
      </c>
      <c r="I7317" s="17">
        <f>IF(H7317=0,'Costo de tareas'!$B$13,'Costo de tareas'!$B$13-H7317)</f>
        <v>39.28055556</v>
      </c>
      <c r="J7317" s="2"/>
      <c r="K7317" s="2"/>
      <c r="P7317" s="2"/>
    </row>
    <row r="7318">
      <c r="A7318" s="3" t="s">
        <v>9462</v>
      </c>
      <c r="B7318" s="11" t="str">
        <f t="shared" si="1"/>
        <v>20201101</v>
      </c>
      <c r="C7318" s="12">
        <f t="shared" si="2"/>
        <v>44136</v>
      </c>
      <c r="D7318" s="3" t="str">
        <f t="shared" si="3"/>
        <v>20</v>
      </c>
      <c r="E7318" s="13">
        <v>0.0</v>
      </c>
      <c r="F7318" s="14">
        <f>'Costo de tareas'!$B$15</f>
        <v>0.1964027778</v>
      </c>
      <c r="G7318" s="15">
        <f>'Producción diaria'!$T$3*$L$2*$M$2*$N$2*E7318*1000/'Costo de tareas'!$B$14</f>
        <v>0</v>
      </c>
      <c r="H7318" s="16">
        <f>IF(G7318 &gt; 'Costo de tareas'!$B$13, 'Costo de tareas'!$B$13, IF(G7318 &lt; 'Costo de tareas'!$B$13*0.2, 0, 'Costo de tareas'!$B$13- G7318))</f>
        <v>0</v>
      </c>
      <c r="I7318" s="17">
        <f>IF(H7318=0,'Costo de tareas'!$B$13,'Costo de tareas'!$B$13-H7318)</f>
        <v>39.28055556</v>
      </c>
      <c r="J7318" s="2"/>
      <c r="K7318" s="2"/>
      <c r="P7318" s="2"/>
    </row>
    <row r="7319">
      <c r="A7319" s="3" t="s">
        <v>9463</v>
      </c>
      <c r="B7319" s="11" t="str">
        <f t="shared" si="1"/>
        <v>20201101</v>
      </c>
      <c r="C7319" s="12">
        <f t="shared" si="2"/>
        <v>44136</v>
      </c>
      <c r="D7319" s="3" t="str">
        <f t="shared" si="3"/>
        <v>21</v>
      </c>
      <c r="E7319" s="13">
        <v>0.0</v>
      </c>
      <c r="F7319" s="14">
        <f>'Costo de tareas'!$B$15</f>
        <v>0.1964027778</v>
      </c>
      <c r="G7319" s="15">
        <f>'Producción diaria'!$T$3*$L$2*$M$2*$N$2*E7319*1000/'Costo de tareas'!$B$14</f>
        <v>0</v>
      </c>
      <c r="H7319" s="16">
        <f>IF(G7319 &gt; 'Costo de tareas'!$B$13, 'Costo de tareas'!$B$13, IF(G7319 &lt; 'Costo de tareas'!$B$13*0.2, 0, 'Costo de tareas'!$B$13- G7319))</f>
        <v>0</v>
      </c>
      <c r="I7319" s="17">
        <f>IF(H7319=0,'Costo de tareas'!$B$13,'Costo de tareas'!$B$13-H7319)</f>
        <v>39.28055556</v>
      </c>
      <c r="J7319" s="2"/>
      <c r="K7319" s="2"/>
      <c r="P7319" s="2"/>
    </row>
    <row r="7320">
      <c r="A7320" s="3" t="s">
        <v>9466</v>
      </c>
      <c r="B7320" s="11" t="str">
        <f t="shared" si="1"/>
        <v>20201101</v>
      </c>
      <c r="C7320" s="12">
        <f t="shared" si="2"/>
        <v>44136</v>
      </c>
      <c r="D7320" s="3" t="str">
        <f t="shared" si="3"/>
        <v>22</v>
      </c>
      <c r="E7320" s="13">
        <v>0.0</v>
      </c>
      <c r="F7320" s="14">
        <f>'Costo de tareas'!$B$15</f>
        <v>0.1964027778</v>
      </c>
      <c r="G7320" s="15">
        <f>'Producción diaria'!$T$3*$L$2*$M$2*$N$2*E7320*1000/'Costo de tareas'!$B$14</f>
        <v>0</v>
      </c>
      <c r="H7320" s="16">
        <f>IF(G7320 &gt; 'Costo de tareas'!$B$13, 'Costo de tareas'!$B$13, IF(G7320 &lt; 'Costo de tareas'!$B$13*0.2, 0, 'Costo de tareas'!$B$13- G7320))</f>
        <v>0</v>
      </c>
      <c r="I7320" s="17">
        <f>IF(H7320=0,'Costo de tareas'!$B$13,'Costo de tareas'!$B$13-H7320)</f>
        <v>39.28055556</v>
      </c>
      <c r="J7320" s="2"/>
      <c r="K7320" s="2"/>
      <c r="P7320" s="2"/>
    </row>
    <row r="7321">
      <c r="A7321" s="3" t="s">
        <v>9468</v>
      </c>
      <c r="B7321" s="11" t="str">
        <f t="shared" si="1"/>
        <v>20201101</v>
      </c>
      <c r="C7321" s="12">
        <f t="shared" si="2"/>
        <v>44136</v>
      </c>
      <c r="D7321" s="3" t="str">
        <f t="shared" si="3"/>
        <v>23</v>
      </c>
      <c r="E7321" s="13">
        <v>0.0</v>
      </c>
      <c r="F7321" s="14">
        <f>'Costo de tareas'!$B$15</f>
        <v>0.1964027778</v>
      </c>
      <c r="G7321" s="15">
        <f>'Producción diaria'!$T$3*$L$2*$M$2*$N$2*E7321*1000/'Costo de tareas'!$B$14</f>
        <v>0</v>
      </c>
      <c r="H7321" s="16">
        <f>IF(G7321 &gt; 'Costo de tareas'!$B$13, 'Costo de tareas'!$B$13, IF(G7321 &lt; 'Costo de tareas'!$B$13*0.2, 0, 'Costo de tareas'!$B$13- G7321))</f>
        <v>0</v>
      </c>
      <c r="I7321" s="17">
        <f>IF(H7321=0,'Costo de tareas'!$B$13,'Costo de tareas'!$B$13-H7321)</f>
        <v>39.28055556</v>
      </c>
      <c r="J7321" s="2"/>
      <c r="K7321" s="2"/>
      <c r="P7321" s="2"/>
    </row>
    <row r="7322">
      <c r="A7322" s="3" t="s">
        <v>9470</v>
      </c>
      <c r="B7322" s="11" t="str">
        <f t="shared" si="1"/>
        <v>20201102</v>
      </c>
      <c r="C7322" s="12">
        <f t="shared" si="2"/>
        <v>44137</v>
      </c>
      <c r="D7322" s="3" t="str">
        <f t="shared" si="3"/>
        <v>00</v>
      </c>
      <c r="E7322" s="13">
        <v>0.0</v>
      </c>
      <c r="F7322" s="14">
        <f>'Costo de tareas'!$B$15</f>
        <v>0.1964027778</v>
      </c>
      <c r="G7322" s="15">
        <f>'Producción diaria'!$T$3*$L$2*$M$2*$N$2*E7322*1000/'Costo de tareas'!$B$14</f>
        <v>0</v>
      </c>
      <c r="H7322" s="16">
        <f>IF(G7322 &gt; 'Costo de tareas'!$B$13, 'Costo de tareas'!$B$13, IF(G7322 &lt; 'Costo de tareas'!$B$13*0.2, 0, 'Costo de tareas'!$B$13- G7322))</f>
        <v>0</v>
      </c>
      <c r="I7322" s="17">
        <f>IF(H7322=0,'Costo de tareas'!$B$13,'Costo de tareas'!$B$13-H7322)</f>
        <v>39.28055556</v>
      </c>
      <c r="J7322" s="2"/>
      <c r="K7322" s="2"/>
      <c r="P7322" s="2"/>
    </row>
    <row r="7323">
      <c r="A7323" s="3" t="s">
        <v>9472</v>
      </c>
      <c r="B7323" s="11" t="str">
        <f t="shared" si="1"/>
        <v>20201102</v>
      </c>
      <c r="C7323" s="12">
        <f t="shared" si="2"/>
        <v>44137</v>
      </c>
      <c r="D7323" s="3" t="str">
        <f t="shared" si="3"/>
        <v>01</v>
      </c>
      <c r="E7323" s="13">
        <v>0.0</v>
      </c>
      <c r="F7323" s="14">
        <f>'Costo de tareas'!$B$15</f>
        <v>0.1964027778</v>
      </c>
      <c r="G7323" s="15">
        <f>'Producción diaria'!$T$3*$L$2*$M$2*$N$2*E7323*1000/'Costo de tareas'!$B$14</f>
        <v>0</v>
      </c>
      <c r="H7323" s="16">
        <f>IF(G7323 &gt; 'Costo de tareas'!$B$13, 'Costo de tareas'!$B$13, IF(G7323 &lt; 'Costo de tareas'!$B$13*0.2, 0, 'Costo de tareas'!$B$13- G7323))</f>
        <v>0</v>
      </c>
      <c r="I7323" s="17">
        <f>IF(H7323=0,'Costo de tareas'!$B$13,'Costo de tareas'!$B$13-H7323)</f>
        <v>39.28055556</v>
      </c>
      <c r="J7323" s="2"/>
      <c r="K7323" s="2"/>
      <c r="P7323" s="2"/>
    </row>
    <row r="7324">
      <c r="A7324" s="3" t="s">
        <v>9474</v>
      </c>
      <c r="B7324" s="11" t="str">
        <f t="shared" si="1"/>
        <v>20201102</v>
      </c>
      <c r="C7324" s="12">
        <f t="shared" si="2"/>
        <v>44137</v>
      </c>
      <c r="D7324" s="3" t="str">
        <f t="shared" si="3"/>
        <v>02</v>
      </c>
      <c r="E7324" s="13">
        <v>0.0</v>
      </c>
      <c r="F7324" s="14">
        <f>'Costo de tareas'!$B$15</f>
        <v>0.1964027778</v>
      </c>
      <c r="G7324" s="15">
        <f>'Producción diaria'!$T$3*$L$2*$M$2*$N$2*E7324*1000/'Costo de tareas'!$B$14</f>
        <v>0</v>
      </c>
      <c r="H7324" s="16">
        <f>IF(G7324 &gt; 'Costo de tareas'!$B$13, 'Costo de tareas'!$B$13, IF(G7324 &lt; 'Costo de tareas'!$B$13*0.2, 0, 'Costo de tareas'!$B$13- G7324))</f>
        <v>0</v>
      </c>
      <c r="I7324" s="17">
        <f>IF(H7324=0,'Costo de tareas'!$B$13,'Costo de tareas'!$B$13-H7324)</f>
        <v>39.28055556</v>
      </c>
      <c r="J7324" s="2"/>
      <c r="K7324" s="2"/>
      <c r="P7324" s="2"/>
    </row>
    <row r="7325">
      <c r="A7325" s="3" t="s">
        <v>9476</v>
      </c>
      <c r="B7325" s="11" t="str">
        <f t="shared" si="1"/>
        <v>20201102</v>
      </c>
      <c r="C7325" s="12">
        <f t="shared" si="2"/>
        <v>44137</v>
      </c>
      <c r="D7325" s="3" t="str">
        <f t="shared" si="3"/>
        <v>03</v>
      </c>
      <c r="E7325" s="13">
        <v>0.0</v>
      </c>
      <c r="F7325" s="14">
        <f>'Costo de tareas'!$B$15</f>
        <v>0.1964027778</v>
      </c>
      <c r="G7325" s="15">
        <f>'Producción diaria'!$T$3*$L$2*$M$2*$N$2*E7325*1000/'Costo de tareas'!$B$14</f>
        <v>0</v>
      </c>
      <c r="H7325" s="16">
        <f>IF(G7325 &gt; 'Costo de tareas'!$B$13, 'Costo de tareas'!$B$13, IF(G7325 &lt; 'Costo de tareas'!$B$13*0.2, 0, 'Costo de tareas'!$B$13- G7325))</f>
        <v>0</v>
      </c>
      <c r="I7325" s="17">
        <f>IF(H7325=0,'Costo de tareas'!$B$13,'Costo de tareas'!$B$13-H7325)</f>
        <v>39.28055556</v>
      </c>
      <c r="J7325" s="2"/>
      <c r="K7325" s="2"/>
      <c r="P7325" s="2"/>
    </row>
    <row r="7326">
      <c r="A7326" s="3" t="s">
        <v>9478</v>
      </c>
      <c r="B7326" s="11" t="str">
        <f t="shared" si="1"/>
        <v>20201102</v>
      </c>
      <c r="C7326" s="12">
        <f t="shared" si="2"/>
        <v>44137</v>
      </c>
      <c r="D7326" s="3" t="str">
        <f t="shared" si="3"/>
        <v>04</v>
      </c>
      <c r="E7326" s="13">
        <v>0.0</v>
      </c>
      <c r="F7326" s="14">
        <f>'Costo de tareas'!$B$15</f>
        <v>0.1964027778</v>
      </c>
      <c r="G7326" s="15">
        <f>'Producción diaria'!$T$3*$L$2*$M$2*$N$2*E7326*1000/'Costo de tareas'!$B$14</f>
        <v>0</v>
      </c>
      <c r="H7326" s="16">
        <f>IF(G7326 &gt; 'Costo de tareas'!$B$13, 'Costo de tareas'!$B$13, IF(G7326 &lt; 'Costo de tareas'!$B$13*0.2, 0, 'Costo de tareas'!$B$13- G7326))</f>
        <v>0</v>
      </c>
      <c r="I7326" s="17">
        <f>IF(H7326=0,'Costo de tareas'!$B$13,'Costo de tareas'!$B$13-H7326)</f>
        <v>39.28055556</v>
      </c>
      <c r="J7326" s="2"/>
      <c r="K7326" s="2"/>
      <c r="P7326" s="2"/>
    </row>
    <row r="7327">
      <c r="A7327" s="3" t="s">
        <v>9480</v>
      </c>
      <c r="B7327" s="11" t="str">
        <f t="shared" si="1"/>
        <v>20201102</v>
      </c>
      <c r="C7327" s="12">
        <f t="shared" si="2"/>
        <v>44137</v>
      </c>
      <c r="D7327" s="3" t="str">
        <f t="shared" si="3"/>
        <v>05</v>
      </c>
      <c r="E7327" s="13">
        <v>0.0</v>
      </c>
      <c r="F7327" s="14">
        <f>'Costo de tareas'!$B$15</f>
        <v>0.1964027778</v>
      </c>
      <c r="G7327" s="15">
        <f>'Producción diaria'!$T$3*$L$2*$M$2*$N$2*E7327*1000/'Costo de tareas'!$B$14</f>
        <v>0</v>
      </c>
      <c r="H7327" s="16">
        <f>IF(G7327 &gt; 'Costo de tareas'!$B$13, 'Costo de tareas'!$B$13, IF(G7327 &lt; 'Costo de tareas'!$B$13*0.2, 0, 'Costo de tareas'!$B$13- G7327))</f>
        <v>0</v>
      </c>
      <c r="I7327" s="17">
        <f>IF(H7327=0,'Costo de tareas'!$B$13,'Costo de tareas'!$B$13-H7327)</f>
        <v>39.28055556</v>
      </c>
      <c r="J7327" s="2"/>
      <c r="K7327" s="2"/>
      <c r="P7327" s="2"/>
    </row>
    <row r="7328">
      <c r="A7328" s="3" t="s">
        <v>9482</v>
      </c>
      <c r="B7328" s="11" t="str">
        <f t="shared" si="1"/>
        <v>20201102</v>
      </c>
      <c r="C7328" s="12">
        <f t="shared" si="2"/>
        <v>44137</v>
      </c>
      <c r="D7328" s="3" t="str">
        <f t="shared" si="3"/>
        <v>06</v>
      </c>
      <c r="E7328" s="13">
        <v>0.0</v>
      </c>
      <c r="F7328" s="14">
        <f>'Costo de tareas'!$B$15</f>
        <v>0.1964027778</v>
      </c>
      <c r="G7328" s="15">
        <f>'Producción diaria'!$T$3*$L$2*$M$2*$N$2*E7328*1000/'Costo de tareas'!$B$14</f>
        <v>0</v>
      </c>
      <c r="H7328" s="16">
        <f>IF(G7328 &gt; 'Costo de tareas'!$B$13, 'Costo de tareas'!$B$13, IF(G7328 &lt; 'Costo de tareas'!$B$13*0.2, 0, 'Costo de tareas'!$B$13- G7328))</f>
        <v>0</v>
      </c>
      <c r="I7328" s="17">
        <f>IF(H7328=0,'Costo de tareas'!$B$13,'Costo de tareas'!$B$13-H7328)</f>
        <v>39.28055556</v>
      </c>
      <c r="J7328" s="2"/>
      <c r="K7328" s="2"/>
      <c r="P7328" s="2"/>
    </row>
    <row r="7329">
      <c r="A7329" s="3" t="s">
        <v>9484</v>
      </c>
      <c r="B7329" s="11" t="str">
        <f t="shared" si="1"/>
        <v>20201102</v>
      </c>
      <c r="C7329" s="12">
        <f t="shared" si="2"/>
        <v>44137</v>
      </c>
      <c r="D7329" s="3" t="str">
        <f t="shared" si="3"/>
        <v>07</v>
      </c>
      <c r="E7329" s="13">
        <v>39.0</v>
      </c>
      <c r="F7329" s="14">
        <f>'Costo de tareas'!$B$15</f>
        <v>0.1964027778</v>
      </c>
      <c r="G7329" s="15">
        <f>'Producción diaria'!$T$3*$L$2*$M$2*$N$2*E7329*1000/'Costo de tareas'!$B$14</f>
        <v>58.63891547</v>
      </c>
      <c r="H7329" s="16">
        <f>IF(G7329 &gt; 'Costo de tareas'!$B$13, 'Costo de tareas'!$B$13, IF(G7329 &lt; 'Costo de tareas'!$B$13*0.2, 0, 'Costo de tareas'!$B$13- G7329))</f>
        <v>39.28055556</v>
      </c>
      <c r="I7329" s="17">
        <f>IF(H7329=0,'Costo de tareas'!$B$13,'Costo de tareas'!$B$13-H7329)</f>
        <v>0</v>
      </c>
      <c r="J7329" s="2"/>
      <c r="K7329" s="2"/>
      <c r="P7329" s="2"/>
    </row>
    <row r="7330">
      <c r="A7330" s="3" t="s">
        <v>9486</v>
      </c>
      <c r="B7330" s="11" t="str">
        <f t="shared" si="1"/>
        <v>20201102</v>
      </c>
      <c r="C7330" s="12">
        <f t="shared" si="2"/>
        <v>44137</v>
      </c>
      <c r="D7330" s="3" t="str">
        <f t="shared" si="3"/>
        <v>08</v>
      </c>
      <c r="E7330" s="13">
        <v>21.0</v>
      </c>
      <c r="F7330" s="14">
        <f>'Costo de tareas'!$B$15</f>
        <v>0.1964027778</v>
      </c>
      <c r="G7330" s="15">
        <f>'Producción diaria'!$T$3*$L$2*$M$2*$N$2*E7330*1000/'Costo de tareas'!$B$14</f>
        <v>31.57480064</v>
      </c>
      <c r="H7330" s="16">
        <f>IF(G7330 &gt; 'Costo de tareas'!$B$13, 'Costo de tareas'!$B$13, IF(G7330 &lt; 'Costo de tareas'!$B$13*0.2, 0, 'Costo de tareas'!$B$13- G7330))</f>
        <v>7.705754918</v>
      </c>
      <c r="I7330" s="17">
        <f>IF(H7330=0,'Costo de tareas'!$B$13,'Costo de tareas'!$B$13-H7330)</f>
        <v>31.57480064</v>
      </c>
      <c r="J7330" s="2"/>
      <c r="K7330" s="2"/>
      <c r="P7330" s="2"/>
    </row>
    <row r="7331">
      <c r="A7331" s="3" t="s">
        <v>9488</v>
      </c>
      <c r="B7331" s="11" t="str">
        <f t="shared" si="1"/>
        <v>20201102</v>
      </c>
      <c r="C7331" s="12">
        <f t="shared" si="2"/>
        <v>44137</v>
      </c>
      <c r="D7331" s="3" t="str">
        <f t="shared" si="3"/>
        <v>09</v>
      </c>
      <c r="E7331" s="13">
        <v>368.0</v>
      </c>
      <c r="F7331" s="14">
        <f>'Costo de tareas'!$B$15</f>
        <v>0.1964027778</v>
      </c>
      <c r="G7331" s="15">
        <f>'Producción diaria'!$T$3*$L$2*$M$2*$N$2*E7331*1000/'Costo de tareas'!$B$14</f>
        <v>553.3107921</v>
      </c>
      <c r="H7331" s="16">
        <f>IF(G7331 &gt; 'Costo de tareas'!$B$13, 'Costo de tareas'!$B$13, IF(G7331 &lt; 'Costo de tareas'!$B$13*0.2, 0, 'Costo de tareas'!$B$13- G7331))</f>
        <v>39.28055556</v>
      </c>
      <c r="I7331" s="17">
        <f>IF(H7331=0,'Costo de tareas'!$B$13,'Costo de tareas'!$B$13-H7331)</f>
        <v>0</v>
      </c>
      <c r="J7331" s="2"/>
      <c r="K7331" s="2"/>
      <c r="P7331" s="2"/>
    </row>
    <row r="7332">
      <c r="A7332" s="3" t="s">
        <v>9490</v>
      </c>
      <c r="B7332" s="11" t="str">
        <f t="shared" si="1"/>
        <v>20201102</v>
      </c>
      <c r="C7332" s="12">
        <f t="shared" si="2"/>
        <v>44137</v>
      </c>
      <c r="D7332" s="3" t="str">
        <f t="shared" si="3"/>
        <v>10</v>
      </c>
      <c r="E7332" s="13">
        <v>481.0</v>
      </c>
      <c r="F7332" s="14">
        <f>'Costo de tareas'!$B$15</f>
        <v>0.1964027778</v>
      </c>
      <c r="G7332" s="15">
        <f>'Producción diaria'!$T$3*$L$2*$M$2*$N$2*E7332*1000/'Costo de tareas'!$B$14</f>
        <v>723.2132908</v>
      </c>
      <c r="H7332" s="16">
        <f>IF(G7332 &gt; 'Costo de tareas'!$B$13, 'Costo de tareas'!$B$13, IF(G7332 &lt; 'Costo de tareas'!$B$13*0.2, 0, 'Costo de tareas'!$B$13- G7332))</f>
        <v>39.28055556</v>
      </c>
      <c r="I7332" s="17">
        <f>IF(H7332=0,'Costo de tareas'!$B$13,'Costo de tareas'!$B$13-H7332)</f>
        <v>0</v>
      </c>
      <c r="J7332" s="2"/>
      <c r="K7332" s="2"/>
      <c r="P7332" s="2"/>
    </row>
    <row r="7333">
      <c r="A7333" s="3" t="s">
        <v>9492</v>
      </c>
      <c r="B7333" s="11" t="str">
        <f t="shared" si="1"/>
        <v>20201102</v>
      </c>
      <c r="C7333" s="12">
        <f t="shared" si="2"/>
        <v>44137</v>
      </c>
      <c r="D7333" s="3" t="str">
        <f t="shared" si="3"/>
        <v>11</v>
      </c>
      <c r="E7333" s="13">
        <v>562.0</v>
      </c>
      <c r="F7333" s="14">
        <f>'Costo de tareas'!$B$15</f>
        <v>0.1964027778</v>
      </c>
      <c r="G7333" s="15">
        <f>'Producción diaria'!$T$3*$L$2*$M$2*$N$2*E7333*1000/'Costo de tareas'!$B$14</f>
        <v>845.0018075</v>
      </c>
      <c r="H7333" s="16">
        <f>IF(G7333 &gt; 'Costo de tareas'!$B$13, 'Costo de tareas'!$B$13, IF(G7333 &lt; 'Costo de tareas'!$B$13*0.2, 0, 'Costo de tareas'!$B$13- G7333))</f>
        <v>39.28055556</v>
      </c>
      <c r="I7333" s="17">
        <f>IF(H7333=0,'Costo de tareas'!$B$13,'Costo de tareas'!$B$13-H7333)</f>
        <v>0</v>
      </c>
      <c r="J7333" s="2"/>
      <c r="K7333" s="2"/>
      <c r="P7333" s="2"/>
    </row>
    <row r="7334">
      <c r="A7334" s="3" t="s">
        <v>9494</v>
      </c>
      <c r="B7334" s="11" t="str">
        <f t="shared" si="1"/>
        <v>20201102</v>
      </c>
      <c r="C7334" s="12">
        <f t="shared" si="2"/>
        <v>44137</v>
      </c>
      <c r="D7334" s="3" t="str">
        <f t="shared" si="3"/>
        <v>12</v>
      </c>
      <c r="E7334" s="13">
        <v>581.0</v>
      </c>
      <c r="F7334" s="14">
        <f>'Costo de tareas'!$B$15</f>
        <v>0.1964027778</v>
      </c>
      <c r="G7334" s="15">
        <f>'Producción diaria'!$T$3*$L$2*$M$2*$N$2*E7334*1000/'Costo de tareas'!$B$14</f>
        <v>873.5694843</v>
      </c>
      <c r="H7334" s="16">
        <f>IF(G7334 &gt; 'Costo de tareas'!$B$13, 'Costo de tareas'!$B$13, IF(G7334 &lt; 'Costo de tareas'!$B$13*0.2, 0, 'Costo de tareas'!$B$13- G7334))</f>
        <v>39.28055556</v>
      </c>
      <c r="I7334" s="17">
        <f>IF(H7334=0,'Costo de tareas'!$B$13,'Costo de tareas'!$B$13-H7334)</f>
        <v>0</v>
      </c>
      <c r="J7334" s="2"/>
      <c r="K7334" s="2"/>
      <c r="P7334" s="2"/>
    </row>
    <row r="7335">
      <c r="A7335" s="3" t="s">
        <v>9496</v>
      </c>
      <c r="B7335" s="11" t="str">
        <f t="shared" si="1"/>
        <v>20201102</v>
      </c>
      <c r="C7335" s="12">
        <f t="shared" si="2"/>
        <v>44137</v>
      </c>
      <c r="D7335" s="3" t="str">
        <f t="shared" si="3"/>
        <v>13</v>
      </c>
      <c r="E7335" s="13">
        <v>553.0</v>
      </c>
      <c r="F7335" s="14">
        <f>'Costo de tareas'!$B$15</f>
        <v>0.1964027778</v>
      </c>
      <c r="G7335" s="15">
        <f>'Producción diaria'!$T$3*$L$2*$M$2*$N$2*E7335*1000/'Costo de tareas'!$B$14</f>
        <v>831.4697501</v>
      </c>
      <c r="H7335" s="16">
        <f>IF(G7335 &gt; 'Costo de tareas'!$B$13, 'Costo de tareas'!$B$13, IF(G7335 &lt; 'Costo de tareas'!$B$13*0.2, 0, 'Costo de tareas'!$B$13- G7335))</f>
        <v>39.28055556</v>
      </c>
      <c r="I7335" s="17">
        <f>IF(H7335=0,'Costo de tareas'!$B$13,'Costo de tareas'!$B$13-H7335)</f>
        <v>0</v>
      </c>
      <c r="J7335" s="2"/>
      <c r="K7335" s="2"/>
      <c r="P7335" s="2"/>
    </row>
    <row r="7336">
      <c r="A7336" s="3" t="s">
        <v>9497</v>
      </c>
      <c r="B7336" s="11" t="str">
        <f t="shared" si="1"/>
        <v>20201102</v>
      </c>
      <c r="C7336" s="12">
        <f t="shared" si="2"/>
        <v>44137</v>
      </c>
      <c r="D7336" s="3" t="str">
        <f t="shared" si="3"/>
        <v>14</v>
      </c>
      <c r="E7336" s="13">
        <v>454.0</v>
      </c>
      <c r="F7336" s="14">
        <f>'Costo de tareas'!$B$15</f>
        <v>0.1964027778</v>
      </c>
      <c r="G7336" s="15">
        <f>'Producción diaria'!$T$3*$L$2*$M$2*$N$2*E7336*1000/'Costo de tareas'!$B$14</f>
        <v>682.6171186</v>
      </c>
      <c r="H7336" s="16">
        <f>IF(G7336 &gt; 'Costo de tareas'!$B$13, 'Costo de tareas'!$B$13, IF(G7336 &lt; 'Costo de tareas'!$B$13*0.2, 0, 'Costo de tareas'!$B$13- G7336))</f>
        <v>39.28055556</v>
      </c>
      <c r="I7336" s="17">
        <f>IF(H7336=0,'Costo de tareas'!$B$13,'Costo de tareas'!$B$13-H7336)</f>
        <v>0</v>
      </c>
      <c r="J7336" s="2"/>
      <c r="K7336" s="2"/>
      <c r="P7336" s="2"/>
    </row>
    <row r="7337">
      <c r="A7337" s="3" t="s">
        <v>9498</v>
      </c>
      <c r="B7337" s="11" t="str">
        <f t="shared" si="1"/>
        <v>20201102</v>
      </c>
      <c r="C7337" s="12">
        <f t="shared" si="2"/>
        <v>44137</v>
      </c>
      <c r="D7337" s="3" t="str">
        <f t="shared" si="3"/>
        <v>15</v>
      </c>
      <c r="E7337" s="13">
        <v>312.0</v>
      </c>
      <c r="F7337" s="14">
        <f>'Costo de tareas'!$B$15</f>
        <v>0.1964027778</v>
      </c>
      <c r="G7337" s="15">
        <f>'Producción diaria'!$T$3*$L$2*$M$2*$N$2*E7337*1000/'Costo de tareas'!$B$14</f>
        <v>469.1113238</v>
      </c>
      <c r="H7337" s="16">
        <f>IF(G7337 &gt; 'Costo de tareas'!$B$13, 'Costo de tareas'!$B$13, IF(G7337 &lt; 'Costo de tareas'!$B$13*0.2, 0, 'Costo de tareas'!$B$13- G7337))</f>
        <v>39.28055556</v>
      </c>
      <c r="I7337" s="17">
        <f>IF(H7337=0,'Costo de tareas'!$B$13,'Costo de tareas'!$B$13-H7337)</f>
        <v>0</v>
      </c>
      <c r="J7337" s="2"/>
      <c r="K7337" s="2"/>
      <c r="P7337" s="2"/>
    </row>
    <row r="7338">
      <c r="A7338" s="3" t="s">
        <v>9499</v>
      </c>
      <c r="B7338" s="11" t="str">
        <f t="shared" si="1"/>
        <v>20201102</v>
      </c>
      <c r="C7338" s="12">
        <f t="shared" si="2"/>
        <v>44137</v>
      </c>
      <c r="D7338" s="3" t="str">
        <f t="shared" si="3"/>
        <v>16</v>
      </c>
      <c r="E7338" s="13">
        <v>145.0</v>
      </c>
      <c r="F7338" s="14">
        <f>'Costo de tareas'!$B$15</f>
        <v>0.1964027778</v>
      </c>
      <c r="G7338" s="15">
        <f>'Producción diaria'!$T$3*$L$2*$M$2*$N$2*E7338*1000/'Costo de tareas'!$B$14</f>
        <v>218.0164806</v>
      </c>
      <c r="H7338" s="16">
        <f>IF(G7338 &gt; 'Costo de tareas'!$B$13, 'Costo de tareas'!$B$13, IF(G7338 &lt; 'Costo de tareas'!$B$13*0.2, 0, 'Costo de tareas'!$B$13- G7338))</f>
        <v>39.28055556</v>
      </c>
      <c r="I7338" s="17">
        <f>IF(H7338=0,'Costo de tareas'!$B$13,'Costo de tareas'!$B$13-H7338)</f>
        <v>0</v>
      </c>
      <c r="J7338" s="2"/>
      <c r="K7338" s="2"/>
      <c r="P7338" s="2"/>
    </row>
    <row r="7339">
      <c r="A7339" s="3" t="s">
        <v>9500</v>
      </c>
      <c r="B7339" s="11" t="str">
        <f t="shared" si="1"/>
        <v>20201102</v>
      </c>
      <c r="C7339" s="12">
        <f t="shared" si="2"/>
        <v>44137</v>
      </c>
      <c r="D7339" s="3" t="str">
        <f t="shared" si="3"/>
        <v>17</v>
      </c>
      <c r="E7339" s="13">
        <v>0.0</v>
      </c>
      <c r="F7339" s="14">
        <f>'Costo de tareas'!$B$15</f>
        <v>0.1964027778</v>
      </c>
      <c r="G7339" s="15">
        <f>'Producción diaria'!$T$3*$L$2*$M$2*$N$2*E7339*1000/'Costo de tareas'!$B$14</f>
        <v>0</v>
      </c>
      <c r="H7339" s="16">
        <f>IF(G7339 &gt; 'Costo de tareas'!$B$13, 'Costo de tareas'!$B$13, IF(G7339 &lt; 'Costo de tareas'!$B$13*0.2, 0, 'Costo de tareas'!$B$13- G7339))</f>
        <v>0</v>
      </c>
      <c r="I7339" s="17">
        <f>IF(H7339=0,'Costo de tareas'!$B$13,'Costo de tareas'!$B$13-H7339)</f>
        <v>39.28055556</v>
      </c>
      <c r="J7339" s="2"/>
      <c r="K7339" s="2"/>
      <c r="P7339" s="2"/>
    </row>
    <row r="7340">
      <c r="A7340" s="3" t="s">
        <v>9501</v>
      </c>
      <c r="B7340" s="11" t="str">
        <f t="shared" si="1"/>
        <v>20201102</v>
      </c>
      <c r="C7340" s="12">
        <f t="shared" si="2"/>
        <v>44137</v>
      </c>
      <c r="D7340" s="3" t="str">
        <f t="shared" si="3"/>
        <v>18</v>
      </c>
      <c r="E7340" s="13">
        <v>0.0</v>
      </c>
      <c r="F7340" s="14">
        <f>'Costo de tareas'!$B$15</f>
        <v>0.1964027778</v>
      </c>
      <c r="G7340" s="15">
        <f>'Producción diaria'!$T$3*$L$2*$M$2*$N$2*E7340*1000/'Costo de tareas'!$B$14</f>
        <v>0</v>
      </c>
      <c r="H7340" s="16">
        <f>IF(G7340 &gt; 'Costo de tareas'!$B$13, 'Costo de tareas'!$B$13, IF(G7340 &lt; 'Costo de tareas'!$B$13*0.2, 0, 'Costo de tareas'!$B$13- G7340))</f>
        <v>0</v>
      </c>
      <c r="I7340" s="17">
        <f>IF(H7340=0,'Costo de tareas'!$B$13,'Costo de tareas'!$B$13-H7340)</f>
        <v>39.28055556</v>
      </c>
      <c r="J7340" s="2"/>
      <c r="K7340" s="2"/>
      <c r="P7340" s="2"/>
    </row>
    <row r="7341">
      <c r="A7341" s="3" t="s">
        <v>9502</v>
      </c>
      <c r="B7341" s="11" t="str">
        <f t="shared" si="1"/>
        <v>20201102</v>
      </c>
      <c r="C7341" s="12">
        <f t="shared" si="2"/>
        <v>44137</v>
      </c>
      <c r="D7341" s="3" t="str">
        <f t="shared" si="3"/>
        <v>19</v>
      </c>
      <c r="E7341" s="13">
        <v>0.0</v>
      </c>
      <c r="F7341" s="14">
        <f>'Costo de tareas'!$B$15</f>
        <v>0.1964027778</v>
      </c>
      <c r="G7341" s="15">
        <f>'Producción diaria'!$T$3*$L$2*$M$2*$N$2*E7341*1000/'Costo de tareas'!$B$14</f>
        <v>0</v>
      </c>
      <c r="H7341" s="16">
        <f>IF(G7341 &gt; 'Costo de tareas'!$B$13, 'Costo de tareas'!$B$13, IF(G7341 &lt; 'Costo de tareas'!$B$13*0.2, 0, 'Costo de tareas'!$B$13- G7341))</f>
        <v>0</v>
      </c>
      <c r="I7341" s="17">
        <f>IF(H7341=0,'Costo de tareas'!$B$13,'Costo de tareas'!$B$13-H7341)</f>
        <v>39.28055556</v>
      </c>
      <c r="J7341" s="2"/>
      <c r="K7341" s="2"/>
      <c r="P7341" s="2"/>
    </row>
    <row r="7342">
      <c r="A7342" s="3" t="s">
        <v>9503</v>
      </c>
      <c r="B7342" s="11" t="str">
        <f t="shared" si="1"/>
        <v>20201102</v>
      </c>
      <c r="C7342" s="12">
        <f t="shared" si="2"/>
        <v>44137</v>
      </c>
      <c r="D7342" s="3" t="str">
        <f t="shared" si="3"/>
        <v>20</v>
      </c>
      <c r="E7342" s="13">
        <v>0.0</v>
      </c>
      <c r="F7342" s="14">
        <f>'Costo de tareas'!$B$15</f>
        <v>0.1964027778</v>
      </c>
      <c r="G7342" s="15">
        <f>'Producción diaria'!$T$3*$L$2*$M$2*$N$2*E7342*1000/'Costo de tareas'!$B$14</f>
        <v>0</v>
      </c>
      <c r="H7342" s="16">
        <f>IF(G7342 &gt; 'Costo de tareas'!$B$13, 'Costo de tareas'!$B$13, IF(G7342 &lt; 'Costo de tareas'!$B$13*0.2, 0, 'Costo de tareas'!$B$13- G7342))</f>
        <v>0</v>
      </c>
      <c r="I7342" s="17">
        <f>IF(H7342=0,'Costo de tareas'!$B$13,'Costo de tareas'!$B$13-H7342)</f>
        <v>39.28055556</v>
      </c>
      <c r="J7342" s="2"/>
      <c r="K7342" s="2"/>
      <c r="P7342" s="2"/>
    </row>
    <row r="7343">
      <c r="A7343" s="3" t="s">
        <v>9504</v>
      </c>
      <c r="B7343" s="11" t="str">
        <f t="shared" si="1"/>
        <v>20201102</v>
      </c>
      <c r="C7343" s="12">
        <f t="shared" si="2"/>
        <v>44137</v>
      </c>
      <c r="D7343" s="3" t="str">
        <f t="shared" si="3"/>
        <v>21</v>
      </c>
      <c r="E7343" s="13">
        <v>0.0</v>
      </c>
      <c r="F7343" s="14">
        <f>'Costo de tareas'!$B$15</f>
        <v>0.1964027778</v>
      </c>
      <c r="G7343" s="15">
        <f>'Producción diaria'!$T$3*$L$2*$M$2*$N$2*E7343*1000/'Costo de tareas'!$B$14</f>
        <v>0</v>
      </c>
      <c r="H7343" s="16">
        <f>IF(G7343 &gt; 'Costo de tareas'!$B$13, 'Costo de tareas'!$B$13, IF(G7343 &lt; 'Costo de tareas'!$B$13*0.2, 0, 'Costo de tareas'!$B$13- G7343))</f>
        <v>0</v>
      </c>
      <c r="I7343" s="17">
        <f>IF(H7343=0,'Costo de tareas'!$B$13,'Costo de tareas'!$B$13-H7343)</f>
        <v>39.28055556</v>
      </c>
      <c r="J7343" s="2"/>
      <c r="K7343" s="2"/>
      <c r="P7343" s="2"/>
    </row>
    <row r="7344">
      <c r="A7344" s="3" t="s">
        <v>9505</v>
      </c>
      <c r="B7344" s="11" t="str">
        <f t="shared" si="1"/>
        <v>20201102</v>
      </c>
      <c r="C7344" s="12">
        <f t="shared" si="2"/>
        <v>44137</v>
      </c>
      <c r="D7344" s="3" t="str">
        <f t="shared" si="3"/>
        <v>22</v>
      </c>
      <c r="E7344" s="13">
        <v>0.0</v>
      </c>
      <c r="F7344" s="14">
        <f>'Costo de tareas'!$B$15</f>
        <v>0.1964027778</v>
      </c>
      <c r="G7344" s="15">
        <f>'Producción diaria'!$T$3*$L$2*$M$2*$N$2*E7344*1000/'Costo de tareas'!$B$14</f>
        <v>0</v>
      </c>
      <c r="H7344" s="16">
        <f>IF(G7344 &gt; 'Costo de tareas'!$B$13, 'Costo de tareas'!$B$13, IF(G7344 &lt; 'Costo de tareas'!$B$13*0.2, 0, 'Costo de tareas'!$B$13- G7344))</f>
        <v>0</v>
      </c>
      <c r="I7344" s="17">
        <f>IF(H7344=0,'Costo de tareas'!$B$13,'Costo de tareas'!$B$13-H7344)</f>
        <v>39.28055556</v>
      </c>
      <c r="J7344" s="2"/>
      <c r="K7344" s="2"/>
      <c r="P7344" s="2"/>
    </row>
    <row r="7345">
      <c r="A7345" s="3" t="s">
        <v>9506</v>
      </c>
      <c r="B7345" s="11" t="str">
        <f t="shared" si="1"/>
        <v>20201102</v>
      </c>
      <c r="C7345" s="12">
        <f t="shared" si="2"/>
        <v>44137</v>
      </c>
      <c r="D7345" s="3" t="str">
        <f t="shared" si="3"/>
        <v>23</v>
      </c>
      <c r="E7345" s="13">
        <v>0.0</v>
      </c>
      <c r="F7345" s="14">
        <f>'Costo de tareas'!$B$15</f>
        <v>0.1964027778</v>
      </c>
      <c r="G7345" s="15">
        <f>'Producción diaria'!$T$3*$L$2*$M$2*$N$2*E7345*1000/'Costo de tareas'!$B$14</f>
        <v>0</v>
      </c>
      <c r="H7345" s="16">
        <f>IF(G7345 &gt; 'Costo de tareas'!$B$13, 'Costo de tareas'!$B$13, IF(G7345 &lt; 'Costo de tareas'!$B$13*0.2, 0, 'Costo de tareas'!$B$13- G7345))</f>
        <v>0</v>
      </c>
      <c r="I7345" s="17">
        <f>IF(H7345=0,'Costo de tareas'!$B$13,'Costo de tareas'!$B$13-H7345)</f>
        <v>39.28055556</v>
      </c>
      <c r="J7345" s="2"/>
      <c r="K7345" s="2"/>
      <c r="P7345" s="2"/>
    </row>
    <row r="7346">
      <c r="A7346" s="3" t="s">
        <v>9507</v>
      </c>
      <c r="B7346" s="11" t="str">
        <f t="shared" si="1"/>
        <v>20201103</v>
      </c>
      <c r="C7346" s="12">
        <f t="shared" si="2"/>
        <v>44138</v>
      </c>
      <c r="D7346" s="3" t="str">
        <f t="shared" si="3"/>
        <v>00</v>
      </c>
      <c r="E7346" s="13">
        <v>0.0</v>
      </c>
      <c r="F7346" s="14">
        <f>'Costo de tareas'!$B$15</f>
        <v>0.1964027778</v>
      </c>
      <c r="G7346" s="15">
        <f>'Producción diaria'!$T$3*$L$2*$M$2*$N$2*E7346*1000/'Costo de tareas'!$B$14</f>
        <v>0</v>
      </c>
      <c r="H7346" s="16">
        <f>IF(G7346 &gt; 'Costo de tareas'!$B$13, 'Costo de tareas'!$B$13, IF(G7346 &lt; 'Costo de tareas'!$B$13*0.2, 0, 'Costo de tareas'!$B$13- G7346))</f>
        <v>0</v>
      </c>
      <c r="I7346" s="17">
        <f>IF(H7346=0,'Costo de tareas'!$B$13,'Costo de tareas'!$B$13-H7346)</f>
        <v>39.28055556</v>
      </c>
      <c r="J7346" s="2"/>
      <c r="K7346" s="2"/>
      <c r="P7346" s="2"/>
    </row>
    <row r="7347">
      <c r="A7347" s="3" t="s">
        <v>9508</v>
      </c>
      <c r="B7347" s="11" t="str">
        <f t="shared" si="1"/>
        <v>20201103</v>
      </c>
      <c r="C7347" s="12">
        <f t="shared" si="2"/>
        <v>44138</v>
      </c>
      <c r="D7347" s="3" t="str">
        <f t="shared" si="3"/>
        <v>01</v>
      </c>
      <c r="E7347" s="13">
        <v>0.0</v>
      </c>
      <c r="F7347" s="14">
        <f>'Costo de tareas'!$B$15</f>
        <v>0.1964027778</v>
      </c>
      <c r="G7347" s="15">
        <f>'Producción diaria'!$T$3*$L$2*$M$2*$N$2*E7347*1000/'Costo de tareas'!$B$14</f>
        <v>0</v>
      </c>
      <c r="H7347" s="16">
        <f>IF(G7347 &gt; 'Costo de tareas'!$B$13, 'Costo de tareas'!$B$13, IF(G7347 &lt; 'Costo de tareas'!$B$13*0.2, 0, 'Costo de tareas'!$B$13- G7347))</f>
        <v>0</v>
      </c>
      <c r="I7347" s="17">
        <f>IF(H7347=0,'Costo de tareas'!$B$13,'Costo de tareas'!$B$13-H7347)</f>
        <v>39.28055556</v>
      </c>
      <c r="J7347" s="2"/>
      <c r="K7347" s="2"/>
      <c r="P7347" s="2"/>
    </row>
    <row r="7348">
      <c r="A7348" s="3" t="s">
        <v>9509</v>
      </c>
      <c r="B7348" s="11" t="str">
        <f t="shared" si="1"/>
        <v>20201103</v>
      </c>
      <c r="C7348" s="12">
        <f t="shared" si="2"/>
        <v>44138</v>
      </c>
      <c r="D7348" s="3" t="str">
        <f t="shared" si="3"/>
        <v>02</v>
      </c>
      <c r="E7348" s="13">
        <v>0.0</v>
      </c>
      <c r="F7348" s="14">
        <f>'Costo de tareas'!$B$15</f>
        <v>0.1964027778</v>
      </c>
      <c r="G7348" s="15">
        <f>'Producción diaria'!$T$3*$L$2*$M$2*$N$2*E7348*1000/'Costo de tareas'!$B$14</f>
        <v>0</v>
      </c>
      <c r="H7348" s="16">
        <f>IF(G7348 &gt; 'Costo de tareas'!$B$13, 'Costo de tareas'!$B$13, IF(G7348 &lt; 'Costo de tareas'!$B$13*0.2, 0, 'Costo de tareas'!$B$13- G7348))</f>
        <v>0</v>
      </c>
      <c r="I7348" s="17">
        <f>IF(H7348=0,'Costo de tareas'!$B$13,'Costo de tareas'!$B$13-H7348)</f>
        <v>39.28055556</v>
      </c>
      <c r="J7348" s="2"/>
      <c r="K7348" s="2"/>
      <c r="P7348" s="2"/>
    </row>
    <row r="7349">
      <c r="A7349" s="3" t="s">
        <v>9511</v>
      </c>
      <c r="B7349" s="11" t="str">
        <f t="shared" si="1"/>
        <v>20201103</v>
      </c>
      <c r="C7349" s="12">
        <f t="shared" si="2"/>
        <v>44138</v>
      </c>
      <c r="D7349" s="3" t="str">
        <f t="shared" si="3"/>
        <v>03</v>
      </c>
      <c r="E7349" s="13">
        <v>0.0</v>
      </c>
      <c r="F7349" s="14">
        <f>'Costo de tareas'!$B$15</f>
        <v>0.1964027778</v>
      </c>
      <c r="G7349" s="15">
        <f>'Producción diaria'!$T$3*$L$2*$M$2*$N$2*E7349*1000/'Costo de tareas'!$B$14</f>
        <v>0</v>
      </c>
      <c r="H7349" s="16">
        <f>IF(G7349 &gt; 'Costo de tareas'!$B$13, 'Costo de tareas'!$B$13, IF(G7349 &lt; 'Costo de tareas'!$B$13*0.2, 0, 'Costo de tareas'!$B$13- G7349))</f>
        <v>0</v>
      </c>
      <c r="I7349" s="17">
        <f>IF(H7349=0,'Costo de tareas'!$B$13,'Costo de tareas'!$B$13-H7349)</f>
        <v>39.28055556</v>
      </c>
      <c r="J7349" s="2"/>
      <c r="K7349" s="2"/>
      <c r="P7349" s="2"/>
    </row>
    <row r="7350">
      <c r="A7350" s="3" t="s">
        <v>9513</v>
      </c>
      <c r="B7350" s="11" t="str">
        <f t="shared" si="1"/>
        <v>20201103</v>
      </c>
      <c r="C7350" s="12">
        <f t="shared" si="2"/>
        <v>44138</v>
      </c>
      <c r="D7350" s="3" t="str">
        <f t="shared" si="3"/>
        <v>04</v>
      </c>
      <c r="E7350" s="13">
        <v>0.0</v>
      </c>
      <c r="F7350" s="14">
        <f>'Costo de tareas'!$B$15</f>
        <v>0.1964027778</v>
      </c>
      <c r="G7350" s="15">
        <f>'Producción diaria'!$T$3*$L$2*$M$2*$N$2*E7350*1000/'Costo de tareas'!$B$14</f>
        <v>0</v>
      </c>
      <c r="H7350" s="16">
        <f>IF(G7350 &gt; 'Costo de tareas'!$B$13, 'Costo de tareas'!$B$13, IF(G7350 &lt; 'Costo de tareas'!$B$13*0.2, 0, 'Costo de tareas'!$B$13- G7350))</f>
        <v>0</v>
      </c>
      <c r="I7350" s="17">
        <f>IF(H7350=0,'Costo de tareas'!$B$13,'Costo de tareas'!$B$13-H7350)</f>
        <v>39.28055556</v>
      </c>
      <c r="J7350" s="2"/>
      <c r="K7350" s="2"/>
      <c r="P7350" s="2"/>
    </row>
    <row r="7351">
      <c r="A7351" s="3" t="s">
        <v>9515</v>
      </c>
      <c r="B7351" s="11" t="str">
        <f t="shared" si="1"/>
        <v>20201103</v>
      </c>
      <c r="C7351" s="12">
        <f t="shared" si="2"/>
        <v>44138</v>
      </c>
      <c r="D7351" s="3" t="str">
        <f t="shared" si="3"/>
        <v>05</v>
      </c>
      <c r="E7351" s="13">
        <v>0.0</v>
      </c>
      <c r="F7351" s="14">
        <f>'Costo de tareas'!$B$15</f>
        <v>0.1964027778</v>
      </c>
      <c r="G7351" s="15">
        <f>'Producción diaria'!$T$3*$L$2*$M$2*$N$2*E7351*1000/'Costo de tareas'!$B$14</f>
        <v>0</v>
      </c>
      <c r="H7351" s="16">
        <f>IF(G7351 &gt; 'Costo de tareas'!$B$13, 'Costo de tareas'!$B$13, IF(G7351 &lt; 'Costo de tareas'!$B$13*0.2, 0, 'Costo de tareas'!$B$13- G7351))</f>
        <v>0</v>
      </c>
      <c r="I7351" s="17">
        <f>IF(H7351=0,'Costo de tareas'!$B$13,'Costo de tareas'!$B$13-H7351)</f>
        <v>39.28055556</v>
      </c>
      <c r="J7351" s="2"/>
      <c r="K7351" s="2"/>
      <c r="P7351" s="2"/>
    </row>
    <row r="7352">
      <c r="A7352" s="3" t="s">
        <v>9517</v>
      </c>
      <c r="B7352" s="11" t="str">
        <f t="shared" si="1"/>
        <v>20201103</v>
      </c>
      <c r="C7352" s="12">
        <f t="shared" si="2"/>
        <v>44138</v>
      </c>
      <c r="D7352" s="3" t="str">
        <f t="shared" si="3"/>
        <v>06</v>
      </c>
      <c r="E7352" s="13">
        <v>0.0</v>
      </c>
      <c r="F7352" s="14">
        <f>'Costo de tareas'!$B$15</f>
        <v>0.1964027778</v>
      </c>
      <c r="G7352" s="15">
        <f>'Producción diaria'!$T$3*$L$2*$M$2*$N$2*E7352*1000/'Costo de tareas'!$B$14</f>
        <v>0</v>
      </c>
      <c r="H7352" s="16">
        <f>IF(G7352 &gt; 'Costo de tareas'!$B$13, 'Costo de tareas'!$B$13, IF(G7352 &lt; 'Costo de tareas'!$B$13*0.2, 0, 'Costo de tareas'!$B$13- G7352))</f>
        <v>0</v>
      </c>
      <c r="I7352" s="17">
        <f>IF(H7352=0,'Costo de tareas'!$B$13,'Costo de tareas'!$B$13-H7352)</f>
        <v>39.28055556</v>
      </c>
      <c r="J7352" s="2"/>
      <c r="K7352" s="2"/>
      <c r="P7352" s="2"/>
    </row>
    <row r="7353">
      <c r="A7353" s="3" t="s">
        <v>9518</v>
      </c>
      <c r="B7353" s="11" t="str">
        <f t="shared" si="1"/>
        <v>20201103</v>
      </c>
      <c r="C7353" s="12">
        <f t="shared" si="2"/>
        <v>44138</v>
      </c>
      <c r="D7353" s="3" t="str">
        <f t="shared" si="3"/>
        <v>07</v>
      </c>
      <c r="E7353" s="13">
        <v>1.0</v>
      </c>
      <c r="F7353" s="14">
        <f>'Costo de tareas'!$B$15</f>
        <v>0.1964027778</v>
      </c>
      <c r="G7353" s="15">
        <f>'Producción diaria'!$T$3*$L$2*$M$2*$N$2*E7353*1000/'Costo de tareas'!$B$14</f>
        <v>1.503561935</v>
      </c>
      <c r="H7353" s="16">
        <f>IF(G7353 &gt; 'Costo de tareas'!$B$13, 'Costo de tareas'!$B$13, IF(G7353 &lt; 'Costo de tareas'!$B$13*0.2, 0, 'Costo de tareas'!$B$13- G7353))</f>
        <v>0</v>
      </c>
      <c r="I7353" s="17">
        <f>IF(H7353=0,'Costo de tareas'!$B$13,'Costo de tareas'!$B$13-H7353)</f>
        <v>39.28055556</v>
      </c>
      <c r="J7353" s="2"/>
      <c r="K7353" s="2"/>
      <c r="P7353" s="2"/>
    </row>
    <row r="7354">
      <c r="A7354" s="3" t="s">
        <v>9519</v>
      </c>
      <c r="B7354" s="11" t="str">
        <f t="shared" si="1"/>
        <v>20201103</v>
      </c>
      <c r="C7354" s="12">
        <f t="shared" si="2"/>
        <v>44138</v>
      </c>
      <c r="D7354" s="3" t="str">
        <f t="shared" si="3"/>
        <v>08</v>
      </c>
      <c r="E7354" s="13">
        <v>131.0</v>
      </c>
      <c r="F7354" s="14">
        <f>'Costo de tareas'!$B$15</f>
        <v>0.1964027778</v>
      </c>
      <c r="G7354" s="15">
        <f>'Producción diaria'!$T$3*$L$2*$M$2*$N$2*E7354*1000/'Costo de tareas'!$B$14</f>
        <v>196.9666135</v>
      </c>
      <c r="H7354" s="16">
        <f>IF(G7354 &gt; 'Costo de tareas'!$B$13, 'Costo de tareas'!$B$13, IF(G7354 &lt; 'Costo de tareas'!$B$13*0.2, 0, 'Costo de tareas'!$B$13- G7354))</f>
        <v>39.28055556</v>
      </c>
      <c r="I7354" s="17">
        <f>IF(H7354=0,'Costo de tareas'!$B$13,'Costo de tareas'!$B$13-H7354)</f>
        <v>0</v>
      </c>
      <c r="J7354" s="2"/>
      <c r="K7354" s="2"/>
      <c r="P7354" s="2"/>
    </row>
    <row r="7355">
      <c r="A7355" s="3" t="s">
        <v>9521</v>
      </c>
      <c r="B7355" s="11" t="str">
        <f t="shared" si="1"/>
        <v>20201103</v>
      </c>
      <c r="C7355" s="12">
        <f t="shared" si="2"/>
        <v>44138</v>
      </c>
      <c r="D7355" s="3" t="str">
        <f t="shared" si="3"/>
        <v>09</v>
      </c>
      <c r="E7355" s="13">
        <v>313.0</v>
      </c>
      <c r="F7355" s="14">
        <f>'Costo de tareas'!$B$15</f>
        <v>0.1964027778</v>
      </c>
      <c r="G7355" s="15">
        <f>'Producción diaria'!$T$3*$L$2*$M$2*$N$2*E7355*1000/'Costo de tareas'!$B$14</f>
        <v>470.6148857</v>
      </c>
      <c r="H7355" s="16">
        <f>IF(G7355 &gt; 'Costo de tareas'!$B$13, 'Costo de tareas'!$B$13, IF(G7355 &lt; 'Costo de tareas'!$B$13*0.2, 0, 'Costo de tareas'!$B$13- G7355))</f>
        <v>39.28055556</v>
      </c>
      <c r="I7355" s="17">
        <f>IF(H7355=0,'Costo de tareas'!$B$13,'Costo de tareas'!$B$13-H7355)</f>
        <v>0</v>
      </c>
      <c r="J7355" s="2"/>
      <c r="K7355" s="2"/>
      <c r="P7355" s="2"/>
    </row>
    <row r="7356">
      <c r="A7356" s="3" t="s">
        <v>9523</v>
      </c>
      <c r="B7356" s="11" t="str">
        <f t="shared" si="1"/>
        <v>20201103</v>
      </c>
      <c r="C7356" s="12">
        <f t="shared" si="2"/>
        <v>44138</v>
      </c>
      <c r="D7356" s="3" t="str">
        <f t="shared" si="3"/>
        <v>10</v>
      </c>
      <c r="E7356" s="13">
        <v>412.0</v>
      </c>
      <c r="F7356" s="14">
        <f>'Costo de tareas'!$B$15</f>
        <v>0.1964027778</v>
      </c>
      <c r="G7356" s="15">
        <f>'Producción diaria'!$T$3*$L$2*$M$2*$N$2*E7356*1000/'Costo de tareas'!$B$14</f>
        <v>619.4675173</v>
      </c>
      <c r="H7356" s="16">
        <f>IF(G7356 &gt; 'Costo de tareas'!$B$13, 'Costo de tareas'!$B$13, IF(G7356 &lt; 'Costo de tareas'!$B$13*0.2, 0, 'Costo de tareas'!$B$13- G7356))</f>
        <v>39.28055556</v>
      </c>
      <c r="I7356" s="17">
        <f>IF(H7356=0,'Costo de tareas'!$B$13,'Costo de tareas'!$B$13-H7356)</f>
        <v>0</v>
      </c>
      <c r="J7356" s="2"/>
      <c r="K7356" s="2"/>
      <c r="P7356" s="2"/>
    </row>
    <row r="7357">
      <c r="A7357" s="3" t="s">
        <v>9524</v>
      </c>
      <c r="B7357" s="11" t="str">
        <f t="shared" si="1"/>
        <v>20201103</v>
      </c>
      <c r="C7357" s="12">
        <f t="shared" si="2"/>
        <v>44138</v>
      </c>
      <c r="D7357" s="3" t="str">
        <f t="shared" si="3"/>
        <v>11</v>
      </c>
      <c r="E7357" s="13">
        <v>464.0</v>
      </c>
      <c r="F7357" s="14">
        <f>'Costo de tareas'!$B$15</f>
        <v>0.1964027778</v>
      </c>
      <c r="G7357" s="15">
        <f>'Producción diaria'!$T$3*$L$2*$M$2*$N$2*E7357*1000/'Costo de tareas'!$B$14</f>
        <v>697.6527379</v>
      </c>
      <c r="H7357" s="16">
        <f>IF(G7357 &gt; 'Costo de tareas'!$B$13, 'Costo de tareas'!$B$13, IF(G7357 &lt; 'Costo de tareas'!$B$13*0.2, 0, 'Costo de tareas'!$B$13- G7357))</f>
        <v>39.28055556</v>
      </c>
      <c r="I7357" s="17">
        <f>IF(H7357=0,'Costo de tareas'!$B$13,'Costo de tareas'!$B$13-H7357)</f>
        <v>0</v>
      </c>
      <c r="J7357" s="2"/>
      <c r="K7357" s="2"/>
      <c r="P7357" s="2"/>
    </row>
    <row r="7358">
      <c r="A7358" s="3" t="s">
        <v>9525</v>
      </c>
      <c r="B7358" s="11" t="str">
        <f t="shared" si="1"/>
        <v>20201103</v>
      </c>
      <c r="C7358" s="12">
        <f t="shared" si="2"/>
        <v>44138</v>
      </c>
      <c r="D7358" s="3" t="str">
        <f t="shared" si="3"/>
        <v>12</v>
      </c>
      <c r="E7358" s="13">
        <v>371.0</v>
      </c>
      <c r="F7358" s="14">
        <f>'Costo de tareas'!$B$15</f>
        <v>0.1964027778</v>
      </c>
      <c r="G7358" s="15">
        <f>'Producción diaria'!$T$3*$L$2*$M$2*$N$2*E7358*1000/'Costo de tareas'!$B$14</f>
        <v>557.8214779</v>
      </c>
      <c r="H7358" s="16">
        <f>IF(G7358 &gt; 'Costo de tareas'!$B$13, 'Costo de tareas'!$B$13, IF(G7358 &lt; 'Costo de tareas'!$B$13*0.2, 0, 'Costo de tareas'!$B$13- G7358))</f>
        <v>39.28055556</v>
      </c>
      <c r="I7358" s="17">
        <f>IF(H7358=0,'Costo de tareas'!$B$13,'Costo de tareas'!$B$13-H7358)</f>
        <v>0</v>
      </c>
      <c r="J7358" s="2"/>
      <c r="K7358" s="2"/>
      <c r="P7358" s="2"/>
    </row>
    <row r="7359">
      <c r="A7359" s="3" t="s">
        <v>9526</v>
      </c>
      <c r="B7359" s="11" t="str">
        <f t="shared" si="1"/>
        <v>20201103</v>
      </c>
      <c r="C7359" s="12">
        <f t="shared" si="2"/>
        <v>44138</v>
      </c>
      <c r="D7359" s="3" t="str">
        <f t="shared" si="3"/>
        <v>13</v>
      </c>
      <c r="E7359" s="13">
        <v>426.0</v>
      </c>
      <c r="F7359" s="14">
        <f>'Costo de tareas'!$B$15</f>
        <v>0.1964027778</v>
      </c>
      <c r="G7359" s="15">
        <f>'Producción diaria'!$T$3*$L$2*$M$2*$N$2*E7359*1000/'Costo de tareas'!$B$14</f>
        <v>640.5173844</v>
      </c>
      <c r="H7359" s="16">
        <f>IF(G7359 &gt; 'Costo de tareas'!$B$13, 'Costo de tareas'!$B$13, IF(G7359 &lt; 'Costo de tareas'!$B$13*0.2, 0, 'Costo de tareas'!$B$13- G7359))</f>
        <v>39.28055556</v>
      </c>
      <c r="I7359" s="17">
        <f>IF(H7359=0,'Costo de tareas'!$B$13,'Costo de tareas'!$B$13-H7359)</f>
        <v>0</v>
      </c>
      <c r="J7359" s="2"/>
      <c r="K7359" s="2"/>
      <c r="P7359" s="2"/>
    </row>
    <row r="7360">
      <c r="A7360" s="3" t="s">
        <v>9527</v>
      </c>
      <c r="B7360" s="11" t="str">
        <f t="shared" si="1"/>
        <v>20201103</v>
      </c>
      <c r="C7360" s="12">
        <f t="shared" si="2"/>
        <v>44138</v>
      </c>
      <c r="D7360" s="3" t="str">
        <f t="shared" si="3"/>
        <v>14</v>
      </c>
      <c r="E7360" s="13">
        <v>336.0</v>
      </c>
      <c r="F7360" s="14">
        <f>'Costo de tareas'!$B$15</f>
        <v>0.1964027778</v>
      </c>
      <c r="G7360" s="15">
        <f>'Producción diaria'!$T$3*$L$2*$M$2*$N$2*E7360*1000/'Costo de tareas'!$B$14</f>
        <v>505.1968102</v>
      </c>
      <c r="H7360" s="16">
        <f>IF(G7360 &gt; 'Costo de tareas'!$B$13, 'Costo de tareas'!$B$13, IF(G7360 &lt; 'Costo de tareas'!$B$13*0.2, 0, 'Costo de tareas'!$B$13- G7360))</f>
        <v>39.28055556</v>
      </c>
      <c r="I7360" s="17">
        <f>IF(H7360=0,'Costo de tareas'!$B$13,'Costo de tareas'!$B$13-H7360)</f>
        <v>0</v>
      </c>
      <c r="J7360" s="2"/>
      <c r="K7360" s="2"/>
      <c r="P7360" s="2"/>
    </row>
    <row r="7361">
      <c r="A7361" s="3" t="s">
        <v>9528</v>
      </c>
      <c r="B7361" s="11" t="str">
        <f t="shared" si="1"/>
        <v>20201103</v>
      </c>
      <c r="C7361" s="12">
        <f t="shared" si="2"/>
        <v>44138</v>
      </c>
      <c r="D7361" s="3" t="str">
        <f t="shared" si="3"/>
        <v>15</v>
      </c>
      <c r="E7361" s="13">
        <v>146.0</v>
      </c>
      <c r="F7361" s="14">
        <f>'Costo de tareas'!$B$15</f>
        <v>0.1964027778</v>
      </c>
      <c r="G7361" s="15">
        <f>'Producción diaria'!$T$3*$L$2*$M$2*$N$2*E7361*1000/'Costo de tareas'!$B$14</f>
        <v>219.5200425</v>
      </c>
      <c r="H7361" s="16">
        <f>IF(G7361 &gt; 'Costo de tareas'!$B$13, 'Costo de tareas'!$B$13, IF(G7361 &lt; 'Costo de tareas'!$B$13*0.2, 0, 'Costo de tareas'!$B$13- G7361))</f>
        <v>39.28055556</v>
      </c>
      <c r="I7361" s="17">
        <f>IF(H7361=0,'Costo de tareas'!$B$13,'Costo de tareas'!$B$13-H7361)</f>
        <v>0</v>
      </c>
      <c r="J7361" s="2"/>
      <c r="K7361" s="2"/>
      <c r="P7361" s="2"/>
    </row>
    <row r="7362">
      <c r="A7362" s="3" t="s">
        <v>9529</v>
      </c>
      <c r="B7362" s="11" t="str">
        <f t="shared" si="1"/>
        <v>20201103</v>
      </c>
      <c r="C7362" s="12">
        <f t="shared" si="2"/>
        <v>44138</v>
      </c>
      <c r="D7362" s="3" t="str">
        <f t="shared" si="3"/>
        <v>16</v>
      </c>
      <c r="E7362" s="13">
        <v>14.0</v>
      </c>
      <c r="F7362" s="14">
        <f>'Costo de tareas'!$B$15</f>
        <v>0.1964027778</v>
      </c>
      <c r="G7362" s="15">
        <f>'Producción diaria'!$T$3*$L$2*$M$2*$N$2*E7362*1000/'Costo de tareas'!$B$14</f>
        <v>21.04986709</v>
      </c>
      <c r="H7362" s="16">
        <f>IF(G7362 &gt; 'Costo de tareas'!$B$13, 'Costo de tareas'!$B$13, IF(G7362 &lt; 'Costo de tareas'!$B$13*0.2, 0, 'Costo de tareas'!$B$13- G7362))</f>
        <v>18.23068846</v>
      </c>
      <c r="I7362" s="17">
        <f>IF(H7362=0,'Costo de tareas'!$B$13,'Costo de tareas'!$B$13-H7362)</f>
        <v>21.04986709</v>
      </c>
      <c r="J7362" s="2"/>
      <c r="K7362" s="2"/>
      <c r="P7362" s="2"/>
    </row>
    <row r="7363">
      <c r="A7363" s="3" t="s">
        <v>9530</v>
      </c>
      <c r="B7363" s="11" t="str">
        <f t="shared" si="1"/>
        <v>20201103</v>
      </c>
      <c r="C7363" s="12">
        <f t="shared" si="2"/>
        <v>44138</v>
      </c>
      <c r="D7363" s="3" t="str">
        <f t="shared" si="3"/>
        <v>17</v>
      </c>
      <c r="E7363" s="13">
        <v>0.0</v>
      </c>
      <c r="F7363" s="14">
        <f>'Costo de tareas'!$B$15</f>
        <v>0.1964027778</v>
      </c>
      <c r="G7363" s="15">
        <f>'Producción diaria'!$T$3*$L$2*$M$2*$N$2*E7363*1000/'Costo de tareas'!$B$14</f>
        <v>0</v>
      </c>
      <c r="H7363" s="16">
        <f>IF(G7363 &gt; 'Costo de tareas'!$B$13, 'Costo de tareas'!$B$13, IF(G7363 &lt; 'Costo de tareas'!$B$13*0.2, 0, 'Costo de tareas'!$B$13- G7363))</f>
        <v>0</v>
      </c>
      <c r="I7363" s="17">
        <f>IF(H7363=0,'Costo de tareas'!$B$13,'Costo de tareas'!$B$13-H7363)</f>
        <v>39.28055556</v>
      </c>
      <c r="J7363" s="2"/>
      <c r="K7363" s="2"/>
      <c r="P7363" s="2"/>
    </row>
    <row r="7364">
      <c r="A7364" s="3" t="s">
        <v>9531</v>
      </c>
      <c r="B7364" s="11" t="str">
        <f t="shared" si="1"/>
        <v>20201103</v>
      </c>
      <c r="C7364" s="12">
        <f t="shared" si="2"/>
        <v>44138</v>
      </c>
      <c r="D7364" s="3" t="str">
        <f t="shared" si="3"/>
        <v>18</v>
      </c>
      <c r="E7364" s="13">
        <v>0.0</v>
      </c>
      <c r="F7364" s="14">
        <f>'Costo de tareas'!$B$15</f>
        <v>0.1964027778</v>
      </c>
      <c r="G7364" s="15">
        <f>'Producción diaria'!$T$3*$L$2*$M$2*$N$2*E7364*1000/'Costo de tareas'!$B$14</f>
        <v>0</v>
      </c>
      <c r="H7364" s="16">
        <f>IF(G7364 &gt; 'Costo de tareas'!$B$13, 'Costo de tareas'!$B$13, IF(G7364 &lt; 'Costo de tareas'!$B$13*0.2, 0, 'Costo de tareas'!$B$13- G7364))</f>
        <v>0</v>
      </c>
      <c r="I7364" s="17">
        <f>IF(H7364=0,'Costo de tareas'!$B$13,'Costo de tareas'!$B$13-H7364)</f>
        <v>39.28055556</v>
      </c>
      <c r="J7364" s="2"/>
      <c r="K7364" s="2"/>
      <c r="P7364" s="2"/>
    </row>
    <row r="7365">
      <c r="A7365" s="3" t="s">
        <v>9532</v>
      </c>
      <c r="B7365" s="11" t="str">
        <f t="shared" si="1"/>
        <v>20201103</v>
      </c>
      <c r="C7365" s="12">
        <f t="shared" si="2"/>
        <v>44138</v>
      </c>
      <c r="D7365" s="3" t="str">
        <f t="shared" si="3"/>
        <v>19</v>
      </c>
      <c r="E7365" s="13">
        <v>0.0</v>
      </c>
      <c r="F7365" s="14">
        <f>'Costo de tareas'!$B$15</f>
        <v>0.1964027778</v>
      </c>
      <c r="G7365" s="15">
        <f>'Producción diaria'!$T$3*$L$2*$M$2*$N$2*E7365*1000/'Costo de tareas'!$B$14</f>
        <v>0</v>
      </c>
      <c r="H7365" s="16">
        <f>IF(G7365 &gt; 'Costo de tareas'!$B$13, 'Costo de tareas'!$B$13, IF(G7365 &lt; 'Costo de tareas'!$B$13*0.2, 0, 'Costo de tareas'!$B$13- G7365))</f>
        <v>0</v>
      </c>
      <c r="I7365" s="17">
        <f>IF(H7365=0,'Costo de tareas'!$B$13,'Costo de tareas'!$B$13-H7365)</f>
        <v>39.28055556</v>
      </c>
      <c r="J7365" s="2"/>
      <c r="K7365" s="2"/>
      <c r="P7365" s="2"/>
    </row>
    <row r="7366">
      <c r="A7366" s="3" t="s">
        <v>9533</v>
      </c>
      <c r="B7366" s="11" t="str">
        <f t="shared" si="1"/>
        <v>20201103</v>
      </c>
      <c r="C7366" s="12">
        <f t="shared" si="2"/>
        <v>44138</v>
      </c>
      <c r="D7366" s="3" t="str">
        <f t="shared" si="3"/>
        <v>20</v>
      </c>
      <c r="E7366" s="13">
        <v>0.0</v>
      </c>
      <c r="F7366" s="14">
        <f>'Costo de tareas'!$B$15</f>
        <v>0.1964027778</v>
      </c>
      <c r="G7366" s="15">
        <f>'Producción diaria'!$T$3*$L$2*$M$2*$N$2*E7366*1000/'Costo de tareas'!$B$14</f>
        <v>0</v>
      </c>
      <c r="H7366" s="16">
        <f>IF(G7366 &gt; 'Costo de tareas'!$B$13, 'Costo de tareas'!$B$13, IF(G7366 &lt; 'Costo de tareas'!$B$13*0.2, 0, 'Costo de tareas'!$B$13- G7366))</f>
        <v>0</v>
      </c>
      <c r="I7366" s="17">
        <f>IF(H7366=0,'Costo de tareas'!$B$13,'Costo de tareas'!$B$13-H7366)</f>
        <v>39.28055556</v>
      </c>
      <c r="J7366" s="2"/>
      <c r="K7366" s="2"/>
      <c r="P7366" s="2"/>
    </row>
    <row r="7367">
      <c r="A7367" s="3" t="s">
        <v>9534</v>
      </c>
      <c r="B7367" s="11" t="str">
        <f t="shared" si="1"/>
        <v>20201103</v>
      </c>
      <c r="C7367" s="12">
        <f t="shared" si="2"/>
        <v>44138</v>
      </c>
      <c r="D7367" s="3" t="str">
        <f t="shared" si="3"/>
        <v>21</v>
      </c>
      <c r="E7367" s="13">
        <v>0.0</v>
      </c>
      <c r="F7367" s="14">
        <f>'Costo de tareas'!$B$15</f>
        <v>0.1964027778</v>
      </c>
      <c r="G7367" s="15">
        <f>'Producción diaria'!$T$3*$L$2*$M$2*$N$2*E7367*1000/'Costo de tareas'!$B$14</f>
        <v>0</v>
      </c>
      <c r="H7367" s="16">
        <f>IF(G7367 &gt; 'Costo de tareas'!$B$13, 'Costo de tareas'!$B$13, IF(G7367 &lt; 'Costo de tareas'!$B$13*0.2, 0, 'Costo de tareas'!$B$13- G7367))</f>
        <v>0</v>
      </c>
      <c r="I7367" s="17">
        <f>IF(H7367=0,'Costo de tareas'!$B$13,'Costo de tareas'!$B$13-H7367)</f>
        <v>39.28055556</v>
      </c>
      <c r="J7367" s="2"/>
      <c r="K7367" s="2"/>
      <c r="P7367" s="2"/>
    </row>
    <row r="7368">
      <c r="A7368" s="3" t="s">
        <v>9535</v>
      </c>
      <c r="B7368" s="11" t="str">
        <f t="shared" si="1"/>
        <v>20201103</v>
      </c>
      <c r="C7368" s="12">
        <f t="shared" si="2"/>
        <v>44138</v>
      </c>
      <c r="D7368" s="3" t="str">
        <f t="shared" si="3"/>
        <v>22</v>
      </c>
      <c r="E7368" s="13">
        <v>0.0</v>
      </c>
      <c r="F7368" s="14">
        <f>'Costo de tareas'!$B$15</f>
        <v>0.1964027778</v>
      </c>
      <c r="G7368" s="15">
        <f>'Producción diaria'!$T$3*$L$2*$M$2*$N$2*E7368*1000/'Costo de tareas'!$B$14</f>
        <v>0</v>
      </c>
      <c r="H7368" s="16">
        <f>IF(G7368 &gt; 'Costo de tareas'!$B$13, 'Costo de tareas'!$B$13, IF(G7368 &lt; 'Costo de tareas'!$B$13*0.2, 0, 'Costo de tareas'!$B$13- G7368))</f>
        <v>0</v>
      </c>
      <c r="I7368" s="17">
        <f>IF(H7368=0,'Costo de tareas'!$B$13,'Costo de tareas'!$B$13-H7368)</f>
        <v>39.28055556</v>
      </c>
      <c r="J7368" s="2"/>
      <c r="K7368" s="2"/>
      <c r="P7368" s="2"/>
    </row>
    <row r="7369">
      <c r="A7369" s="3" t="s">
        <v>9536</v>
      </c>
      <c r="B7369" s="11" t="str">
        <f t="shared" si="1"/>
        <v>20201103</v>
      </c>
      <c r="C7369" s="12">
        <f t="shared" si="2"/>
        <v>44138</v>
      </c>
      <c r="D7369" s="3" t="str">
        <f t="shared" si="3"/>
        <v>23</v>
      </c>
      <c r="E7369" s="13">
        <v>0.0</v>
      </c>
      <c r="F7369" s="14">
        <f>'Costo de tareas'!$B$15</f>
        <v>0.1964027778</v>
      </c>
      <c r="G7369" s="15">
        <f>'Producción diaria'!$T$3*$L$2*$M$2*$N$2*E7369*1000/'Costo de tareas'!$B$14</f>
        <v>0</v>
      </c>
      <c r="H7369" s="16">
        <f>IF(G7369 &gt; 'Costo de tareas'!$B$13, 'Costo de tareas'!$B$13, IF(G7369 &lt; 'Costo de tareas'!$B$13*0.2, 0, 'Costo de tareas'!$B$13- G7369))</f>
        <v>0</v>
      </c>
      <c r="I7369" s="17">
        <f>IF(H7369=0,'Costo de tareas'!$B$13,'Costo de tareas'!$B$13-H7369)</f>
        <v>39.28055556</v>
      </c>
      <c r="J7369" s="2"/>
      <c r="K7369" s="2"/>
      <c r="P7369" s="2"/>
    </row>
    <row r="7370">
      <c r="A7370" s="3" t="s">
        <v>9537</v>
      </c>
      <c r="B7370" s="11" t="str">
        <f t="shared" si="1"/>
        <v>20201104</v>
      </c>
      <c r="C7370" s="12">
        <f t="shared" si="2"/>
        <v>44139</v>
      </c>
      <c r="D7370" s="3" t="str">
        <f t="shared" si="3"/>
        <v>00</v>
      </c>
      <c r="E7370" s="13">
        <v>0.0</v>
      </c>
      <c r="F7370" s="14">
        <f>'Costo de tareas'!$B$15</f>
        <v>0.1964027778</v>
      </c>
      <c r="G7370" s="15">
        <f>'Producción diaria'!$T$3*$L$2*$M$2*$N$2*E7370*1000/'Costo de tareas'!$B$14</f>
        <v>0</v>
      </c>
      <c r="H7370" s="16">
        <f>IF(G7370 &gt; 'Costo de tareas'!$B$13, 'Costo de tareas'!$B$13, IF(G7370 &lt; 'Costo de tareas'!$B$13*0.2, 0, 'Costo de tareas'!$B$13- G7370))</f>
        <v>0</v>
      </c>
      <c r="I7370" s="17">
        <f>IF(H7370=0,'Costo de tareas'!$B$13,'Costo de tareas'!$B$13-H7370)</f>
        <v>39.28055556</v>
      </c>
      <c r="J7370" s="2"/>
      <c r="K7370" s="2"/>
      <c r="P7370" s="2"/>
    </row>
    <row r="7371">
      <c r="A7371" s="3" t="s">
        <v>9538</v>
      </c>
      <c r="B7371" s="11" t="str">
        <f t="shared" si="1"/>
        <v>20201104</v>
      </c>
      <c r="C7371" s="12">
        <f t="shared" si="2"/>
        <v>44139</v>
      </c>
      <c r="D7371" s="3" t="str">
        <f t="shared" si="3"/>
        <v>01</v>
      </c>
      <c r="E7371" s="13">
        <v>0.0</v>
      </c>
      <c r="F7371" s="14">
        <f>'Costo de tareas'!$B$15</f>
        <v>0.1964027778</v>
      </c>
      <c r="G7371" s="15">
        <f>'Producción diaria'!$T$3*$L$2*$M$2*$N$2*E7371*1000/'Costo de tareas'!$B$14</f>
        <v>0</v>
      </c>
      <c r="H7371" s="16">
        <f>IF(G7371 &gt; 'Costo de tareas'!$B$13, 'Costo de tareas'!$B$13, IF(G7371 &lt; 'Costo de tareas'!$B$13*0.2, 0, 'Costo de tareas'!$B$13- G7371))</f>
        <v>0</v>
      </c>
      <c r="I7371" s="17">
        <f>IF(H7371=0,'Costo de tareas'!$B$13,'Costo de tareas'!$B$13-H7371)</f>
        <v>39.28055556</v>
      </c>
      <c r="J7371" s="2"/>
      <c r="K7371" s="2"/>
      <c r="P7371" s="2"/>
    </row>
    <row r="7372">
      <c r="A7372" s="3" t="s">
        <v>9539</v>
      </c>
      <c r="B7372" s="11" t="str">
        <f t="shared" si="1"/>
        <v>20201104</v>
      </c>
      <c r="C7372" s="12">
        <f t="shared" si="2"/>
        <v>44139</v>
      </c>
      <c r="D7372" s="3" t="str">
        <f t="shared" si="3"/>
        <v>02</v>
      </c>
      <c r="E7372" s="13">
        <v>0.0</v>
      </c>
      <c r="F7372" s="14">
        <f>'Costo de tareas'!$B$15</f>
        <v>0.1964027778</v>
      </c>
      <c r="G7372" s="15">
        <f>'Producción diaria'!$T$3*$L$2*$M$2*$N$2*E7372*1000/'Costo de tareas'!$B$14</f>
        <v>0</v>
      </c>
      <c r="H7372" s="16">
        <f>IF(G7372 &gt; 'Costo de tareas'!$B$13, 'Costo de tareas'!$B$13, IF(G7372 &lt; 'Costo de tareas'!$B$13*0.2, 0, 'Costo de tareas'!$B$13- G7372))</f>
        <v>0</v>
      </c>
      <c r="I7372" s="17">
        <f>IF(H7372=0,'Costo de tareas'!$B$13,'Costo de tareas'!$B$13-H7372)</f>
        <v>39.28055556</v>
      </c>
      <c r="J7372" s="2"/>
      <c r="K7372" s="2"/>
      <c r="P7372" s="2"/>
    </row>
    <row r="7373">
      <c r="A7373" s="3" t="s">
        <v>9540</v>
      </c>
      <c r="B7373" s="11" t="str">
        <f t="shared" si="1"/>
        <v>20201104</v>
      </c>
      <c r="C7373" s="12">
        <f t="shared" si="2"/>
        <v>44139</v>
      </c>
      <c r="D7373" s="3" t="str">
        <f t="shared" si="3"/>
        <v>03</v>
      </c>
      <c r="E7373" s="13">
        <v>0.0</v>
      </c>
      <c r="F7373" s="14">
        <f>'Costo de tareas'!$B$15</f>
        <v>0.1964027778</v>
      </c>
      <c r="G7373" s="15">
        <f>'Producción diaria'!$T$3*$L$2*$M$2*$N$2*E7373*1000/'Costo de tareas'!$B$14</f>
        <v>0</v>
      </c>
      <c r="H7373" s="16">
        <f>IF(G7373 &gt; 'Costo de tareas'!$B$13, 'Costo de tareas'!$B$13, IF(G7373 &lt; 'Costo de tareas'!$B$13*0.2, 0, 'Costo de tareas'!$B$13- G7373))</f>
        <v>0</v>
      </c>
      <c r="I7373" s="17">
        <f>IF(H7373=0,'Costo de tareas'!$B$13,'Costo de tareas'!$B$13-H7373)</f>
        <v>39.28055556</v>
      </c>
      <c r="J7373" s="2"/>
      <c r="K7373" s="2"/>
      <c r="P7373" s="2"/>
    </row>
    <row r="7374">
      <c r="A7374" s="3" t="s">
        <v>9541</v>
      </c>
      <c r="B7374" s="11" t="str">
        <f t="shared" si="1"/>
        <v>20201104</v>
      </c>
      <c r="C7374" s="12">
        <f t="shared" si="2"/>
        <v>44139</v>
      </c>
      <c r="D7374" s="3" t="str">
        <f t="shared" si="3"/>
        <v>04</v>
      </c>
      <c r="E7374" s="13">
        <v>0.0</v>
      </c>
      <c r="F7374" s="14">
        <f>'Costo de tareas'!$B$15</f>
        <v>0.1964027778</v>
      </c>
      <c r="G7374" s="15">
        <f>'Producción diaria'!$T$3*$L$2*$M$2*$N$2*E7374*1000/'Costo de tareas'!$B$14</f>
        <v>0</v>
      </c>
      <c r="H7374" s="16">
        <f>IF(G7374 &gt; 'Costo de tareas'!$B$13, 'Costo de tareas'!$B$13, IF(G7374 &lt; 'Costo de tareas'!$B$13*0.2, 0, 'Costo de tareas'!$B$13- G7374))</f>
        <v>0</v>
      </c>
      <c r="I7374" s="17">
        <f>IF(H7374=0,'Costo de tareas'!$B$13,'Costo de tareas'!$B$13-H7374)</f>
        <v>39.28055556</v>
      </c>
      <c r="J7374" s="2"/>
      <c r="K7374" s="2"/>
      <c r="P7374" s="2"/>
    </row>
    <row r="7375">
      <c r="A7375" s="3" t="s">
        <v>9542</v>
      </c>
      <c r="B7375" s="11" t="str">
        <f t="shared" si="1"/>
        <v>20201104</v>
      </c>
      <c r="C7375" s="12">
        <f t="shared" si="2"/>
        <v>44139</v>
      </c>
      <c r="D7375" s="3" t="str">
        <f t="shared" si="3"/>
        <v>05</v>
      </c>
      <c r="E7375" s="13">
        <v>0.0</v>
      </c>
      <c r="F7375" s="14">
        <f>'Costo de tareas'!$B$15</f>
        <v>0.1964027778</v>
      </c>
      <c r="G7375" s="15">
        <f>'Producción diaria'!$T$3*$L$2*$M$2*$N$2*E7375*1000/'Costo de tareas'!$B$14</f>
        <v>0</v>
      </c>
      <c r="H7375" s="16">
        <f>IF(G7375 &gt; 'Costo de tareas'!$B$13, 'Costo de tareas'!$B$13, IF(G7375 &lt; 'Costo de tareas'!$B$13*0.2, 0, 'Costo de tareas'!$B$13- G7375))</f>
        <v>0</v>
      </c>
      <c r="I7375" s="17">
        <f>IF(H7375=0,'Costo de tareas'!$B$13,'Costo de tareas'!$B$13-H7375)</f>
        <v>39.28055556</v>
      </c>
      <c r="J7375" s="2"/>
      <c r="K7375" s="2"/>
      <c r="P7375" s="2"/>
    </row>
    <row r="7376">
      <c r="A7376" s="3" t="s">
        <v>9543</v>
      </c>
      <c r="B7376" s="11" t="str">
        <f t="shared" si="1"/>
        <v>20201104</v>
      </c>
      <c r="C7376" s="12">
        <f t="shared" si="2"/>
        <v>44139</v>
      </c>
      <c r="D7376" s="3" t="str">
        <f t="shared" si="3"/>
        <v>06</v>
      </c>
      <c r="E7376" s="13">
        <v>0.0</v>
      </c>
      <c r="F7376" s="14">
        <f>'Costo de tareas'!$B$15</f>
        <v>0.1964027778</v>
      </c>
      <c r="G7376" s="15">
        <f>'Producción diaria'!$T$3*$L$2*$M$2*$N$2*E7376*1000/'Costo de tareas'!$B$14</f>
        <v>0</v>
      </c>
      <c r="H7376" s="16">
        <f>IF(G7376 &gt; 'Costo de tareas'!$B$13, 'Costo de tareas'!$B$13, IF(G7376 &lt; 'Costo de tareas'!$B$13*0.2, 0, 'Costo de tareas'!$B$13- G7376))</f>
        <v>0</v>
      </c>
      <c r="I7376" s="17">
        <f>IF(H7376=0,'Costo de tareas'!$B$13,'Costo de tareas'!$B$13-H7376)</f>
        <v>39.28055556</v>
      </c>
      <c r="J7376" s="2"/>
      <c r="K7376" s="2"/>
      <c r="P7376" s="2"/>
    </row>
    <row r="7377">
      <c r="A7377" s="3" t="s">
        <v>9544</v>
      </c>
      <c r="B7377" s="11" t="str">
        <f t="shared" si="1"/>
        <v>20201104</v>
      </c>
      <c r="C7377" s="12">
        <f t="shared" si="2"/>
        <v>44139</v>
      </c>
      <c r="D7377" s="3" t="str">
        <f t="shared" si="3"/>
        <v>07</v>
      </c>
      <c r="E7377" s="13">
        <v>4.0</v>
      </c>
      <c r="F7377" s="14">
        <f>'Costo de tareas'!$B$15</f>
        <v>0.1964027778</v>
      </c>
      <c r="G7377" s="15">
        <f>'Producción diaria'!$T$3*$L$2*$M$2*$N$2*E7377*1000/'Costo de tareas'!$B$14</f>
        <v>6.014247741</v>
      </c>
      <c r="H7377" s="16">
        <f>IF(G7377 &gt; 'Costo de tareas'!$B$13, 'Costo de tareas'!$B$13, IF(G7377 &lt; 'Costo de tareas'!$B$13*0.2, 0, 'Costo de tareas'!$B$13- G7377))</f>
        <v>0</v>
      </c>
      <c r="I7377" s="17">
        <f>IF(H7377=0,'Costo de tareas'!$B$13,'Costo de tareas'!$B$13-H7377)</f>
        <v>39.28055556</v>
      </c>
      <c r="J7377" s="2"/>
      <c r="K7377" s="2"/>
      <c r="P7377" s="2"/>
    </row>
    <row r="7378">
      <c r="A7378" s="3" t="s">
        <v>9546</v>
      </c>
      <c r="B7378" s="11" t="str">
        <f t="shared" si="1"/>
        <v>20201104</v>
      </c>
      <c r="C7378" s="12">
        <f t="shared" si="2"/>
        <v>44139</v>
      </c>
      <c r="D7378" s="3" t="str">
        <f t="shared" si="3"/>
        <v>08</v>
      </c>
      <c r="E7378" s="13">
        <v>144.0</v>
      </c>
      <c r="F7378" s="14">
        <f>'Costo de tareas'!$B$15</f>
        <v>0.1964027778</v>
      </c>
      <c r="G7378" s="15">
        <f>'Producción diaria'!$T$3*$L$2*$M$2*$N$2*E7378*1000/'Costo de tareas'!$B$14</f>
        <v>216.5129187</v>
      </c>
      <c r="H7378" s="16">
        <f>IF(G7378 &gt; 'Costo de tareas'!$B$13, 'Costo de tareas'!$B$13, IF(G7378 &lt; 'Costo de tareas'!$B$13*0.2, 0, 'Costo de tareas'!$B$13- G7378))</f>
        <v>39.28055556</v>
      </c>
      <c r="I7378" s="17">
        <f>IF(H7378=0,'Costo de tareas'!$B$13,'Costo de tareas'!$B$13-H7378)</f>
        <v>0</v>
      </c>
      <c r="J7378" s="2"/>
      <c r="K7378" s="2"/>
      <c r="P7378" s="2"/>
    </row>
    <row r="7379">
      <c r="A7379" s="3" t="s">
        <v>9547</v>
      </c>
      <c r="B7379" s="11" t="str">
        <f t="shared" si="1"/>
        <v>20201104</v>
      </c>
      <c r="C7379" s="12">
        <f t="shared" si="2"/>
        <v>44139</v>
      </c>
      <c r="D7379" s="3" t="str">
        <f t="shared" si="3"/>
        <v>09</v>
      </c>
      <c r="E7379" s="13">
        <v>256.0</v>
      </c>
      <c r="F7379" s="14">
        <f>'Costo de tareas'!$B$15</f>
        <v>0.1964027778</v>
      </c>
      <c r="G7379" s="15">
        <f>'Producción diaria'!$T$3*$L$2*$M$2*$N$2*E7379*1000/'Costo de tareas'!$B$14</f>
        <v>384.9118554</v>
      </c>
      <c r="H7379" s="16">
        <f>IF(G7379 &gt; 'Costo de tareas'!$B$13, 'Costo de tareas'!$B$13, IF(G7379 &lt; 'Costo de tareas'!$B$13*0.2, 0, 'Costo de tareas'!$B$13- G7379))</f>
        <v>39.28055556</v>
      </c>
      <c r="I7379" s="17">
        <f>IF(H7379=0,'Costo de tareas'!$B$13,'Costo de tareas'!$B$13-H7379)</f>
        <v>0</v>
      </c>
      <c r="J7379" s="2"/>
      <c r="K7379" s="2"/>
      <c r="P7379" s="2"/>
    </row>
    <row r="7380">
      <c r="A7380" s="3" t="s">
        <v>9548</v>
      </c>
      <c r="B7380" s="11" t="str">
        <f t="shared" si="1"/>
        <v>20201104</v>
      </c>
      <c r="C7380" s="12">
        <f t="shared" si="2"/>
        <v>44139</v>
      </c>
      <c r="D7380" s="3" t="str">
        <f t="shared" si="3"/>
        <v>10</v>
      </c>
      <c r="E7380" s="13">
        <v>151.0</v>
      </c>
      <c r="F7380" s="14">
        <f>'Costo de tareas'!$B$15</f>
        <v>0.1964027778</v>
      </c>
      <c r="G7380" s="15">
        <f>'Producción diaria'!$T$3*$L$2*$M$2*$N$2*E7380*1000/'Costo de tareas'!$B$14</f>
        <v>227.0378522</v>
      </c>
      <c r="H7380" s="16">
        <f>IF(G7380 &gt; 'Costo de tareas'!$B$13, 'Costo de tareas'!$B$13, IF(G7380 &lt; 'Costo de tareas'!$B$13*0.2, 0, 'Costo de tareas'!$B$13- G7380))</f>
        <v>39.28055556</v>
      </c>
      <c r="I7380" s="17">
        <f>IF(H7380=0,'Costo de tareas'!$B$13,'Costo de tareas'!$B$13-H7380)</f>
        <v>0</v>
      </c>
      <c r="J7380" s="2"/>
      <c r="K7380" s="2"/>
      <c r="P7380" s="2"/>
    </row>
    <row r="7381">
      <c r="A7381" s="3" t="s">
        <v>9551</v>
      </c>
      <c r="B7381" s="11" t="str">
        <f t="shared" si="1"/>
        <v>20201104</v>
      </c>
      <c r="C7381" s="12">
        <f t="shared" si="2"/>
        <v>44139</v>
      </c>
      <c r="D7381" s="3" t="str">
        <f t="shared" si="3"/>
        <v>11</v>
      </c>
      <c r="E7381" s="13">
        <v>79.0</v>
      </c>
      <c r="F7381" s="14">
        <f>'Costo de tareas'!$B$15</f>
        <v>0.1964027778</v>
      </c>
      <c r="G7381" s="15">
        <f>'Producción diaria'!$T$3*$L$2*$M$2*$N$2*E7381*1000/'Costo de tareas'!$B$14</f>
        <v>118.7813929</v>
      </c>
      <c r="H7381" s="16">
        <f>IF(G7381 &gt; 'Costo de tareas'!$B$13, 'Costo de tareas'!$B$13, IF(G7381 &lt; 'Costo de tareas'!$B$13*0.2, 0, 'Costo de tareas'!$B$13- G7381))</f>
        <v>39.28055556</v>
      </c>
      <c r="I7381" s="17">
        <f>IF(H7381=0,'Costo de tareas'!$B$13,'Costo de tareas'!$B$13-H7381)</f>
        <v>0</v>
      </c>
      <c r="J7381" s="2"/>
      <c r="K7381" s="2"/>
      <c r="P7381" s="2"/>
    </row>
    <row r="7382">
      <c r="A7382" s="3" t="s">
        <v>9553</v>
      </c>
      <c r="B7382" s="11" t="str">
        <f t="shared" si="1"/>
        <v>20201104</v>
      </c>
      <c r="C7382" s="12">
        <f t="shared" si="2"/>
        <v>44139</v>
      </c>
      <c r="D7382" s="3" t="str">
        <f t="shared" si="3"/>
        <v>12</v>
      </c>
      <c r="E7382" s="13">
        <v>107.0</v>
      </c>
      <c r="F7382" s="14">
        <f>'Costo de tareas'!$B$15</f>
        <v>0.1964027778</v>
      </c>
      <c r="G7382" s="15">
        <f>'Producción diaria'!$T$3*$L$2*$M$2*$N$2*E7382*1000/'Costo de tareas'!$B$14</f>
        <v>160.8811271</v>
      </c>
      <c r="H7382" s="16">
        <f>IF(G7382 &gt; 'Costo de tareas'!$B$13, 'Costo de tareas'!$B$13, IF(G7382 &lt; 'Costo de tareas'!$B$13*0.2, 0, 'Costo de tareas'!$B$13- G7382))</f>
        <v>39.28055556</v>
      </c>
      <c r="I7382" s="17">
        <f>IF(H7382=0,'Costo de tareas'!$B$13,'Costo de tareas'!$B$13-H7382)</f>
        <v>0</v>
      </c>
      <c r="J7382" s="2"/>
      <c r="K7382" s="2"/>
      <c r="P7382" s="2"/>
    </row>
    <row r="7383">
      <c r="A7383" s="3" t="s">
        <v>9554</v>
      </c>
      <c r="B7383" s="11" t="str">
        <f t="shared" si="1"/>
        <v>20201104</v>
      </c>
      <c r="C7383" s="12">
        <f t="shared" si="2"/>
        <v>44139</v>
      </c>
      <c r="D7383" s="3" t="str">
        <f t="shared" si="3"/>
        <v>13</v>
      </c>
      <c r="E7383" s="13">
        <v>543.0</v>
      </c>
      <c r="F7383" s="14">
        <f>'Costo de tareas'!$B$15</f>
        <v>0.1964027778</v>
      </c>
      <c r="G7383" s="15">
        <f>'Producción diaria'!$T$3*$L$2*$M$2*$N$2*E7383*1000/'Costo de tareas'!$B$14</f>
        <v>816.4341308</v>
      </c>
      <c r="H7383" s="16">
        <f>IF(G7383 &gt; 'Costo de tareas'!$B$13, 'Costo de tareas'!$B$13, IF(G7383 &lt; 'Costo de tareas'!$B$13*0.2, 0, 'Costo de tareas'!$B$13- G7383))</f>
        <v>39.28055556</v>
      </c>
      <c r="I7383" s="17">
        <f>IF(H7383=0,'Costo de tareas'!$B$13,'Costo de tareas'!$B$13-H7383)</f>
        <v>0</v>
      </c>
      <c r="J7383" s="2"/>
      <c r="K7383" s="2"/>
      <c r="P7383" s="2"/>
    </row>
    <row r="7384">
      <c r="A7384" s="3" t="s">
        <v>9555</v>
      </c>
      <c r="B7384" s="11" t="str">
        <f t="shared" si="1"/>
        <v>20201104</v>
      </c>
      <c r="C7384" s="12">
        <f t="shared" si="2"/>
        <v>44139</v>
      </c>
      <c r="D7384" s="3" t="str">
        <f t="shared" si="3"/>
        <v>14</v>
      </c>
      <c r="E7384" s="13">
        <v>172.0</v>
      </c>
      <c r="F7384" s="14">
        <f>'Costo de tareas'!$B$15</f>
        <v>0.1964027778</v>
      </c>
      <c r="G7384" s="15">
        <f>'Producción diaria'!$T$3*$L$2*$M$2*$N$2*E7384*1000/'Costo de tareas'!$B$14</f>
        <v>258.6126528</v>
      </c>
      <c r="H7384" s="16">
        <f>IF(G7384 &gt; 'Costo de tareas'!$B$13, 'Costo de tareas'!$B$13, IF(G7384 &lt; 'Costo de tareas'!$B$13*0.2, 0, 'Costo de tareas'!$B$13- G7384))</f>
        <v>39.28055556</v>
      </c>
      <c r="I7384" s="17">
        <f>IF(H7384=0,'Costo de tareas'!$B$13,'Costo de tareas'!$B$13-H7384)</f>
        <v>0</v>
      </c>
      <c r="J7384" s="2"/>
      <c r="K7384" s="2"/>
      <c r="P7384" s="2"/>
    </row>
    <row r="7385">
      <c r="A7385" s="3" t="s">
        <v>9556</v>
      </c>
      <c r="B7385" s="11" t="str">
        <f t="shared" si="1"/>
        <v>20201104</v>
      </c>
      <c r="C7385" s="12">
        <f t="shared" si="2"/>
        <v>44139</v>
      </c>
      <c r="D7385" s="3" t="str">
        <f t="shared" si="3"/>
        <v>15</v>
      </c>
      <c r="E7385" s="13">
        <v>273.0</v>
      </c>
      <c r="F7385" s="14">
        <f>'Costo de tareas'!$B$15</f>
        <v>0.1964027778</v>
      </c>
      <c r="G7385" s="15">
        <f>'Producción diaria'!$T$3*$L$2*$M$2*$N$2*E7385*1000/'Costo de tareas'!$B$14</f>
        <v>410.4724083</v>
      </c>
      <c r="H7385" s="16">
        <f>IF(G7385 &gt; 'Costo de tareas'!$B$13, 'Costo de tareas'!$B$13, IF(G7385 &lt; 'Costo de tareas'!$B$13*0.2, 0, 'Costo de tareas'!$B$13- G7385))</f>
        <v>39.28055556</v>
      </c>
      <c r="I7385" s="17">
        <f>IF(H7385=0,'Costo de tareas'!$B$13,'Costo de tareas'!$B$13-H7385)</f>
        <v>0</v>
      </c>
      <c r="J7385" s="2"/>
      <c r="K7385" s="2"/>
      <c r="P7385" s="2"/>
    </row>
    <row r="7386">
      <c r="A7386" s="3" t="s">
        <v>9557</v>
      </c>
      <c r="B7386" s="11" t="str">
        <f t="shared" si="1"/>
        <v>20201104</v>
      </c>
      <c r="C7386" s="12">
        <f t="shared" si="2"/>
        <v>44139</v>
      </c>
      <c r="D7386" s="3" t="str">
        <f t="shared" si="3"/>
        <v>16</v>
      </c>
      <c r="E7386" s="13">
        <v>46.0</v>
      </c>
      <c r="F7386" s="14">
        <f>'Costo de tareas'!$B$15</f>
        <v>0.1964027778</v>
      </c>
      <c r="G7386" s="15">
        <f>'Producción diaria'!$T$3*$L$2*$M$2*$N$2*E7386*1000/'Costo de tareas'!$B$14</f>
        <v>69.16384902</v>
      </c>
      <c r="H7386" s="16">
        <f>IF(G7386 &gt; 'Costo de tareas'!$B$13, 'Costo de tareas'!$B$13, IF(G7386 &lt; 'Costo de tareas'!$B$13*0.2, 0, 'Costo de tareas'!$B$13- G7386))</f>
        <v>39.28055556</v>
      </c>
      <c r="I7386" s="17">
        <f>IF(H7386=0,'Costo de tareas'!$B$13,'Costo de tareas'!$B$13-H7386)</f>
        <v>0</v>
      </c>
      <c r="J7386" s="2"/>
      <c r="K7386" s="2"/>
      <c r="P7386" s="2"/>
    </row>
    <row r="7387">
      <c r="A7387" s="3" t="s">
        <v>9558</v>
      </c>
      <c r="B7387" s="11" t="str">
        <f t="shared" si="1"/>
        <v>20201104</v>
      </c>
      <c r="C7387" s="12">
        <f t="shared" si="2"/>
        <v>44139</v>
      </c>
      <c r="D7387" s="3" t="str">
        <f t="shared" si="3"/>
        <v>17</v>
      </c>
      <c r="E7387" s="13">
        <v>0.0</v>
      </c>
      <c r="F7387" s="14">
        <f>'Costo de tareas'!$B$15</f>
        <v>0.1964027778</v>
      </c>
      <c r="G7387" s="15">
        <f>'Producción diaria'!$T$3*$L$2*$M$2*$N$2*E7387*1000/'Costo de tareas'!$B$14</f>
        <v>0</v>
      </c>
      <c r="H7387" s="16">
        <f>IF(G7387 &gt; 'Costo de tareas'!$B$13, 'Costo de tareas'!$B$13, IF(G7387 &lt; 'Costo de tareas'!$B$13*0.2, 0, 'Costo de tareas'!$B$13- G7387))</f>
        <v>0</v>
      </c>
      <c r="I7387" s="17">
        <f>IF(H7387=0,'Costo de tareas'!$B$13,'Costo de tareas'!$B$13-H7387)</f>
        <v>39.28055556</v>
      </c>
      <c r="J7387" s="2"/>
      <c r="K7387" s="2"/>
      <c r="P7387" s="2"/>
    </row>
    <row r="7388">
      <c r="A7388" s="3" t="s">
        <v>9559</v>
      </c>
      <c r="B7388" s="11" t="str">
        <f t="shared" si="1"/>
        <v>20201104</v>
      </c>
      <c r="C7388" s="12">
        <f t="shared" si="2"/>
        <v>44139</v>
      </c>
      <c r="D7388" s="3" t="str">
        <f t="shared" si="3"/>
        <v>18</v>
      </c>
      <c r="E7388" s="13">
        <v>0.0</v>
      </c>
      <c r="F7388" s="14">
        <f>'Costo de tareas'!$B$15</f>
        <v>0.1964027778</v>
      </c>
      <c r="G7388" s="15">
        <f>'Producción diaria'!$T$3*$L$2*$M$2*$N$2*E7388*1000/'Costo de tareas'!$B$14</f>
        <v>0</v>
      </c>
      <c r="H7388" s="16">
        <f>IF(G7388 &gt; 'Costo de tareas'!$B$13, 'Costo de tareas'!$B$13, IF(G7388 &lt; 'Costo de tareas'!$B$13*0.2, 0, 'Costo de tareas'!$B$13- G7388))</f>
        <v>0</v>
      </c>
      <c r="I7388" s="17">
        <f>IF(H7388=0,'Costo de tareas'!$B$13,'Costo de tareas'!$B$13-H7388)</f>
        <v>39.28055556</v>
      </c>
      <c r="J7388" s="2"/>
      <c r="K7388" s="2"/>
      <c r="P7388" s="2"/>
    </row>
    <row r="7389">
      <c r="A7389" s="3" t="s">
        <v>9560</v>
      </c>
      <c r="B7389" s="11" t="str">
        <f t="shared" si="1"/>
        <v>20201104</v>
      </c>
      <c r="C7389" s="12">
        <f t="shared" si="2"/>
        <v>44139</v>
      </c>
      <c r="D7389" s="3" t="str">
        <f t="shared" si="3"/>
        <v>19</v>
      </c>
      <c r="E7389" s="13">
        <v>0.0</v>
      </c>
      <c r="F7389" s="14">
        <f>'Costo de tareas'!$B$15</f>
        <v>0.1964027778</v>
      </c>
      <c r="G7389" s="15">
        <f>'Producción diaria'!$T$3*$L$2*$M$2*$N$2*E7389*1000/'Costo de tareas'!$B$14</f>
        <v>0</v>
      </c>
      <c r="H7389" s="16">
        <f>IF(G7389 &gt; 'Costo de tareas'!$B$13, 'Costo de tareas'!$B$13, IF(G7389 &lt; 'Costo de tareas'!$B$13*0.2, 0, 'Costo de tareas'!$B$13- G7389))</f>
        <v>0</v>
      </c>
      <c r="I7389" s="17">
        <f>IF(H7389=0,'Costo de tareas'!$B$13,'Costo de tareas'!$B$13-H7389)</f>
        <v>39.28055556</v>
      </c>
      <c r="J7389" s="2"/>
      <c r="K7389" s="2"/>
      <c r="P7389" s="2"/>
    </row>
    <row r="7390">
      <c r="A7390" s="3" t="s">
        <v>9561</v>
      </c>
      <c r="B7390" s="11" t="str">
        <f t="shared" si="1"/>
        <v>20201104</v>
      </c>
      <c r="C7390" s="12">
        <f t="shared" si="2"/>
        <v>44139</v>
      </c>
      <c r="D7390" s="3" t="str">
        <f t="shared" si="3"/>
        <v>20</v>
      </c>
      <c r="E7390" s="13">
        <v>0.0</v>
      </c>
      <c r="F7390" s="14">
        <f>'Costo de tareas'!$B$15</f>
        <v>0.1964027778</v>
      </c>
      <c r="G7390" s="15">
        <f>'Producción diaria'!$T$3*$L$2*$M$2*$N$2*E7390*1000/'Costo de tareas'!$B$14</f>
        <v>0</v>
      </c>
      <c r="H7390" s="16">
        <f>IF(G7390 &gt; 'Costo de tareas'!$B$13, 'Costo de tareas'!$B$13, IF(G7390 &lt; 'Costo de tareas'!$B$13*0.2, 0, 'Costo de tareas'!$B$13- G7390))</f>
        <v>0</v>
      </c>
      <c r="I7390" s="17">
        <f>IF(H7390=0,'Costo de tareas'!$B$13,'Costo de tareas'!$B$13-H7390)</f>
        <v>39.28055556</v>
      </c>
      <c r="J7390" s="2"/>
      <c r="K7390" s="2"/>
      <c r="P7390" s="2"/>
    </row>
    <row r="7391">
      <c r="A7391" s="3" t="s">
        <v>9562</v>
      </c>
      <c r="B7391" s="11" t="str">
        <f t="shared" si="1"/>
        <v>20201104</v>
      </c>
      <c r="C7391" s="12">
        <f t="shared" si="2"/>
        <v>44139</v>
      </c>
      <c r="D7391" s="3" t="str">
        <f t="shared" si="3"/>
        <v>21</v>
      </c>
      <c r="E7391" s="13">
        <v>0.0</v>
      </c>
      <c r="F7391" s="14">
        <f>'Costo de tareas'!$B$15</f>
        <v>0.1964027778</v>
      </c>
      <c r="G7391" s="15">
        <f>'Producción diaria'!$T$3*$L$2*$M$2*$N$2*E7391*1000/'Costo de tareas'!$B$14</f>
        <v>0</v>
      </c>
      <c r="H7391" s="16">
        <f>IF(G7391 &gt; 'Costo de tareas'!$B$13, 'Costo de tareas'!$B$13, IF(G7391 &lt; 'Costo de tareas'!$B$13*0.2, 0, 'Costo de tareas'!$B$13- G7391))</f>
        <v>0</v>
      </c>
      <c r="I7391" s="17">
        <f>IF(H7391=0,'Costo de tareas'!$B$13,'Costo de tareas'!$B$13-H7391)</f>
        <v>39.28055556</v>
      </c>
      <c r="J7391" s="2"/>
      <c r="K7391" s="2"/>
      <c r="P7391" s="2"/>
    </row>
    <row r="7392">
      <c r="A7392" s="3" t="s">
        <v>9563</v>
      </c>
      <c r="B7392" s="11" t="str">
        <f t="shared" si="1"/>
        <v>20201104</v>
      </c>
      <c r="C7392" s="12">
        <f t="shared" si="2"/>
        <v>44139</v>
      </c>
      <c r="D7392" s="3" t="str">
        <f t="shared" si="3"/>
        <v>22</v>
      </c>
      <c r="E7392" s="13">
        <v>0.0</v>
      </c>
      <c r="F7392" s="14">
        <f>'Costo de tareas'!$B$15</f>
        <v>0.1964027778</v>
      </c>
      <c r="G7392" s="15">
        <f>'Producción diaria'!$T$3*$L$2*$M$2*$N$2*E7392*1000/'Costo de tareas'!$B$14</f>
        <v>0</v>
      </c>
      <c r="H7392" s="16">
        <f>IF(G7392 &gt; 'Costo de tareas'!$B$13, 'Costo de tareas'!$B$13, IF(G7392 &lt; 'Costo de tareas'!$B$13*0.2, 0, 'Costo de tareas'!$B$13- G7392))</f>
        <v>0</v>
      </c>
      <c r="I7392" s="17">
        <f>IF(H7392=0,'Costo de tareas'!$B$13,'Costo de tareas'!$B$13-H7392)</f>
        <v>39.28055556</v>
      </c>
      <c r="J7392" s="2"/>
      <c r="K7392" s="2"/>
      <c r="P7392" s="2"/>
    </row>
    <row r="7393">
      <c r="A7393" s="3" t="s">
        <v>9564</v>
      </c>
      <c r="B7393" s="11" t="str">
        <f t="shared" si="1"/>
        <v>20201104</v>
      </c>
      <c r="C7393" s="12">
        <f t="shared" si="2"/>
        <v>44139</v>
      </c>
      <c r="D7393" s="3" t="str">
        <f t="shared" si="3"/>
        <v>23</v>
      </c>
      <c r="E7393" s="13">
        <v>0.0</v>
      </c>
      <c r="F7393" s="14">
        <f>'Costo de tareas'!$B$15</f>
        <v>0.1964027778</v>
      </c>
      <c r="G7393" s="15">
        <f>'Producción diaria'!$T$3*$L$2*$M$2*$N$2*E7393*1000/'Costo de tareas'!$B$14</f>
        <v>0</v>
      </c>
      <c r="H7393" s="16">
        <f>IF(G7393 &gt; 'Costo de tareas'!$B$13, 'Costo de tareas'!$B$13, IF(G7393 &lt; 'Costo de tareas'!$B$13*0.2, 0, 'Costo de tareas'!$B$13- G7393))</f>
        <v>0</v>
      </c>
      <c r="I7393" s="17">
        <f>IF(H7393=0,'Costo de tareas'!$B$13,'Costo de tareas'!$B$13-H7393)</f>
        <v>39.28055556</v>
      </c>
      <c r="J7393" s="2"/>
      <c r="K7393" s="2"/>
      <c r="P7393" s="2"/>
    </row>
    <row r="7394">
      <c r="A7394" s="3" t="s">
        <v>9565</v>
      </c>
      <c r="B7394" s="11" t="str">
        <f t="shared" si="1"/>
        <v>20201105</v>
      </c>
      <c r="C7394" s="12">
        <f t="shared" si="2"/>
        <v>44140</v>
      </c>
      <c r="D7394" s="3" t="str">
        <f t="shared" si="3"/>
        <v>00</v>
      </c>
      <c r="E7394" s="13">
        <v>0.0</v>
      </c>
      <c r="F7394" s="14">
        <f>'Costo de tareas'!$B$15</f>
        <v>0.1964027778</v>
      </c>
      <c r="G7394" s="15">
        <f>'Producción diaria'!$T$3*$L$2*$M$2*$N$2*E7394*1000/'Costo de tareas'!$B$14</f>
        <v>0</v>
      </c>
      <c r="H7394" s="16">
        <f>IF(G7394 &gt; 'Costo de tareas'!$B$13, 'Costo de tareas'!$B$13, IF(G7394 &lt; 'Costo de tareas'!$B$13*0.2, 0, 'Costo de tareas'!$B$13- G7394))</f>
        <v>0</v>
      </c>
      <c r="I7394" s="17">
        <f>IF(H7394=0,'Costo de tareas'!$B$13,'Costo de tareas'!$B$13-H7394)</f>
        <v>39.28055556</v>
      </c>
      <c r="J7394" s="2"/>
      <c r="K7394" s="2"/>
      <c r="P7394" s="2"/>
    </row>
    <row r="7395">
      <c r="A7395" s="3" t="s">
        <v>9566</v>
      </c>
      <c r="B7395" s="11" t="str">
        <f t="shared" si="1"/>
        <v>20201105</v>
      </c>
      <c r="C7395" s="12">
        <f t="shared" si="2"/>
        <v>44140</v>
      </c>
      <c r="D7395" s="3" t="str">
        <f t="shared" si="3"/>
        <v>01</v>
      </c>
      <c r="E7395" s="13">
        <v>0.0</v>
      </c>
      <c r="F7395" s="14">
        <f>'Costo de tareas'!$B$15</f>
        <v>0.1964027778</v>
      </c>
      <c r="G7395" s="15">
        <f>'Producción diaria'!$T$3*$L$2*$M$2*$N$2*E7395*1000/'Costo de tareas'!$B$14</f>
        <v>0</v>
      </c>
      <c r="H7395" s="16">
        <f>IF(G7395 &gt; 'Costo de tareas'!$B$13, 'Costo de tareas'!$B$13, IF(G7395 &lt; 'Costo de tareas'!$B$13*0.2, 0, 'Costo de tareas'!$B$13- G7395))</f>
        <v>0</v>
      </c>
      <c r="I7395" s="17">
        <f>IF(H7395=0,'Costo de tareas'!$B$13,'Costo de tareas'!$B$13-H7395)</f>
        <v>39.28055556</v>
      </c>
      <c r="J7395" s="2"/>
      <c r="K7395" s="2"/>
      <c r="P7395" s="2"/>
    </row>
    <row r="7396">
      <c r="A7396" s="3" t="s">
        <v>9567</v>
      </c>
      <c r="B7396" s="11" t="str">
        <f t="shared" si="1"/>
        <v>20201105</v>
      </c>
      <c r="C7396" s="12">
        <f t="shared" si="2"/>
        <v>44140</v>
      </c>
      <c r="D7396" s="3" t="str">
        <f t="shared" si="3"/>
        <v>02</v>
      </c>
      <c r="E7396" s="13">
        <v>0.0</v>
      </c>
      <c r="F7396" s="14">
        <f>'Costo de tareas'!$B$15</f>
        <v>0.1964027778</v>
      </c>
      <c r="G7396" s="15">
        <f>'Producción diaria'!$T$3*$L$2*$M$2*$N$2*E7396*1000/'Costo de tareas'!$B$14</f>
        <v>0</v>
      </c>
      <c r="H7396" s="16">
        <f>IF(G7396 &gt; 'Costo de tareas'!$B$13, 'Costo de tareas'!$B$13, IF(G7396 &lt; 'Costo de tareas'!$B$13*0.2, 0, 'Costo de tareas'!$B$13- G7396))</f>
        <v>0</v>
      </c>
      <c r="I7396" s="17">
        <f>IF(H7396=0,'Costo de tareas'!$B$13,'Costo de tareas'!$B$13-H7396)</f>
        <v>39.28055556</v>
      </c>
      <c r="J7396" s="2"/>
      <c r="K7396" s="2"/>
      <c r="P7396" s="2"/>
    </row>
    <row r="7397">
      <c r="A7397" s="3" t="s">
        <v>9568</v>
      </c>
      <c r="B7397" s="11" t="str">
        <f t="shared" si="1"/>
        <v>20201105</v>
      </c>
      <c r="C7397" s="12">
        <f t="shared" si="2"/>
        <v>44140</v>
      </c>
      <c r="D7397" s="3" t="str">
        <f t="shared" si="3"/>
        <v>03</v>
      </c>
      <c r="E7397" s="13">
        <v>0.0</v>
      </c>
      <c r="F7397" s="14">
        <f>'Costo de tareas'!$B$15</f>
        <v>0.1964027778</v>
      </c>
      <c r="G7397" s="15">
        <f>'Producción diaria'!$T$3*$L$2*$M$2*$N$2*E7397*1000/'Costo de tareas'!$B$14</f>
        <v>0</v>
      </c>
      <c r="H7397" s="16">
        <f>IF(G7397 &gt; 'Costo de tareas'!$B$13, 'Costo de tareas'!$B$13, IF(G7397 &lt; 'Costo de tareas'!$B$13*0.2, 0, 'Costo de tareas'!$B$13- G7397))</f>
        <v>0</v>
      </c>
      <c r="I7397" s="17">
        <f>IF(H7397=0,'Costo de tareas'!$B$13,'Costo de tareas'!$B$13-H7397)</f>
        <v>39.28055556</v>
      </c>
      <c r="J7397" s="2"/>
      <c r="K7397" s="2"/>
      <c r="P7397" s="2"/>
    </row>
    <row r="7398">
      <c r="A7398" s="3" t="s">
        <v>9569</v>
      </c>
      <c r="B7398" s="11" t="str">
        <f t="shared" si="1"/>
        <v>20201105</v>
      </c>
      <c r="C7398" s="12">
        <f t="shared" si="2"/>
        <v>44140</v>
      </c>
      <c r="D7398" s="3" t="str">
        <f t="shared" si="3"/>
        <v>04</v>
      </c>
      <c r="E7398" s="13">
        <v>0.0</v>
      </c>
      <c r="F7398" s="14">
        <f>'Costo de tareas'!$B$15</f>
        <v>0.1964027778</v>
      </c>
      <c r="G7398" s="15">
        <f>'Producción diaria'!$T$3*$L$2*$M$2*$N$2*E7398*1000/'Costo de tareas'!$B$14</f>
        <v>0</v>
      </c>
      <c r="H7398" s="16">
        <f>IF(G7398 &gt; 'Costo de tareas'!$B$13, 'Costo de tareas'!$B$13, IF(G7398 &lt; 'Costo de tareas'!$B$13*0.2, 0, 'Costo de tareas'!$B$13- G7398))</f>
        <v>0</v>
      </c>
      <c r="I7398" s="17">
        <f>IF(H7398=0,'Costo de tareas'!$B$13,'Costo de tareas'!$B$13-H7398)</f>
        <v>39.28055556</v>
      </c>
      <c r="J7398" s="2"/>
      <c r="K7398" s="2"/>
      <c r="P7398" s="2"/>
    </row>
    <row r="7399">
      <c r="A7399" s="3" t="s">
        <v>9570</v>
      </c>
      <c r="B7399" s="11" t="str">
        <f t="shared" si="1"/>
        <v>20201105</v>
      </c>
      <c r="C7399" s="12">
        <f t="shared" si="2"/>
        <v>44140</v>
      </c>
      <c r="D7399" s="3" t="str">
        <f t="shared" si="3"/>
        <v>05</v>
      </c>
      <c r="E7399" s="13">
        <v>0.0</v>
      </c>
      <c r="F7399" s="14">
        <f>'Costo de tareas'!$B$15</f>
        <v>0.1964027778</v>
      </c>
      <c r="G7399" s="15">
        <f>'Producción diaria'!$T$3*$L$2*$M$2*$N$2*E7399*1000/'Costo de tareas'!$B$14</f>
        <v>0</v>
      </c>
      <c r="H7399" s="16">
        <f>IF(G7399 &gt; 'Costo de tareas'!$B$13, 'Costo de tareas'!$B$13, IF(G7399 &lt; 'Costo de tareas'!$B$13*0.2, 0, 'Costo de tareas'!$B$13- G7399))</f>
        <v>0</v>
      </c>
      <c r="I7399" s="17">
        <f>IF(H7399=0,'Costo de tareas'!$B$13,'Costo de tareas'!$B$13-H7399)</f>
        <v>39.28055556</v>
      </c>
      <c r="J7399" s="2"/>
      <c r="K7399" s="2"/>
      <c r="P7399" s="2"/>
    </row>
    <row r="7400">
      <c r="A7400" s="3" t="s">
        <v>9571</v>
      </c>
      <c r="B7400" s="11" t="str">
        <f t="shared" si="1"/>
        <v>20201105</v>
      </c>
      <c r="C7400" s="12">
        <f t="shared" si="2"/>
        <v>44140</v>
      </c>
      <c r="D7400" s="3" t="str">
        <f t="shared" si="3"/>
        <v>06</v>
      </c>
      <c r="E7400" s="13">
        <v>0.0</v>
      </c>
      <c r="F7400" s="14">
        <f>'Costo de tareas'!$B$15</f>
        <v>0.1964027778</v>
      </c>
      <c r="G7400" s="15">
        <f>'Producción diaria'!$T$3*$L$2*$M$2*$N$2*E7400*1000/'Costo de tareas'!$B$14</f>
        <v>0</v>
      </c>
      <c r="H7400" s="16">
        <f>IF(G7400 &gt; 'Costo de tareas'!$B$13, 'Costo de tareas'!$B$13, IF(G7400 &lt; 'Costo de tareas'!$B$13*0.2, 0, 'Costo de tareas'!$B$13- G7400))</f>
        <v>0</v>
      </c>
      <c r="I7400" s="17">
        <f>IF(H7400=0,'Costo de tareas'!$B$13,'Costo de tareas'!$B$13-H7400)</f>
        <v>39.28055556</v>
      </c>
      <c r="J7400" s="2"/>
      <c r="K7400" s="2"/>
      <c r="P7400" s="2"/>
    </row>
    <row r="7401">
      <c r="A7401" s="3" t="s">
        <v>9572</v>
      </c>
      <c r="B7401" s="11" t="str">
        <f t="shared" si="1"/>
        <v>20201105</v>
      </c>
      <c r="C7401" s="12">
        <f t="shared" si="2"/>
        <v>44140</v>
      </c>
      <c r="D7401" s="3" t="str">
        <f t="shared" si="3"/>
        <v>07</v>
      </c>
      <c r="E7401" s="13">
        <v>11.0</v>
      </c>
      <c r="F7401" s="14">
        <f>'Costo de tareas'!$B$15</f>
        <v>0.1964027778</v>
      </c>
      <c r="G7401" s="15">
        <f>'Producción diaria'!$T$3*$L$2*$M$2*$N$2*E7401*1000/'Costo de tareas'!$B$14</f>
        <v>16.53918129</v>
      </c>
      <c r="H7401" s="16">
        <f>IF(G7401 &gt; 'Costo de tareas'!$B$13, 'Costo de tareas'!$B$13, IF(G7401 &lt; 'Costo de tareas'!$B$13*0.2, 0, 'Costo de tareas'!$B$13- G7401))</f>
        <v>22.74137427</v>
      </c>
      <c r="I7401" s="17">
        <f>IF(H7401=0,'Costo de tareas'!$B$13,'Costo de tareas'!$B$13-H7401)</f>
        <v>16.53918129</v>
      </c>
      <c r="J7401" s="2"/>
      <c r="K7401" s="2"/>
      <c r="P7401" s="2"/>
    </row>
    <row r="7402">
      <c r="A7402" s="3" t="s">
        <v>9573</v>
      </c>
      <c r="B7402" s="11" t="str">
        <f t="shared" si="1"/>
        <v>20201105</v>
      </c>
      <c r="C7402" s="12">
        <f t="shared" si="2"/>
        <v>44140</v>
      </c>
      <c r="D7402" s="3" t="str">
        <f t="shared" si="3"/>
        <v>08</v>
      </c>
      <c r="E7402" s="13">
        <v>51.0</v>
      </c>
      <c r="F7402" s="14">
        <f>'Costo de tareas'!$B$15</f>
        <v>0.1964027778</v>
      </c>
      <c r="G7402" s="15">
        <f>'Producción diaria'!$T$3*$L$2*$M$2*$N$2*E7402*1000/'Costo de tareas'!$B$14</f>
        <v>76.68165869</v>
      </c>
      <c r="H7402" s="16">
        <f>IF(G7402 &gt; 'Costo de tareas'!$B$13, 'Costo de tareas'!$B$13, IF(G7402 &lt; 'Costo de tareas'!$B$13*0.2, 0, 'Costo de tareas'!$B$13- G7402))</f>
        <v>39.28055556</v>
      </c>
      <c r="I7402" s="17">
        <f>IF(H7402=0,'Costo de tareas'!$B$13,'Costo de tareas'!$B$13-H7402)</f>
        <v>0</v>
      </c>
      <c r="J7402" s="2"/>
      <c r="K7402" s="2"/>
      <c r="P7402" s="2"/>
    </row>
    <row r="7403">
      <c r="A7403" s="3" t="s">
        <v>9574</v>
      </c>
      <c r="B7403" s="11" t="str">
        <f t="shared" si="1"/>
        <v>20201105</v>
      </c>
      <c r="C7403" s="12">
        <f t="shared" si="2"/>
        <v>44140</v>
      </c>
      <c r="D7403" s="3" t="str">
        <f t="shared" si="3"/>
        <v>09</v>
      </c>
      <c r="E7403" s="13">
        <v>64.0</v>
      </c>
      <c r="F7403" s="14">
        <f>'Costo de tareas'!$B$15</f>
        <v>0.1964027778</v>
      </c>
      <c r="G7403" s="15">
        <f>'Producción diaria'!$T$3*$L$2*$M$2*$N$2*E7403*1000/'Costo de tareas'!$B$14</f>
        <v>96.22796385</v>
      </c>
      <c r="H7403" s="16">
        <f>IF(G7403 &gt; 'Costo de tareas'!$B$13, 'Costo de tareas'!$B$13, IF(G7403 &lt; 'Costo de tareas'!$B$13*0.2, 0, 'Costo de tareas'!$B$13- G7403))</f>
        <v>39.28055556</v>
      </c>
      <c r="I7403" s="17">
        <f>IF(H7403=0,'Costo de tareas'!$B$13,'Costo de tareas'!$B$13-H7403)</f>
        <v>0</v>
      </c>
      <c r="J7403" s="2"/>
      <c r="K7403" s="2"/>
      <c r="P7403" s="2"/>
    </row>
    <row r="7404">
      <c r="A7404" s="3" t="s">
        <v>9575</v>
      </c>
      <c r="B7404" s="11" t="str">
        <f t="shared" si="1"/>
        <v>20201105</v>
      </c>
      <c r="C7404" s="12">
        <f t="shared" si="2"/>
        <v>44140</v>
      </c>
      <c r="D7404" s="3" t="str">
        <f t="shared" si="3"/>
        <v>10</v>
      </c>
      <c r="E7404" s="13">
        <v>112.0</v>
      </c>
      <c r="F7404" s="14">
        <f>'Costo de tareas'!$B$15</f>
        <v>0.1964027778</v>
      </c>
      <c r="G7404" s="15">
        <f>'Producción diaria'!$T$3*$L$2*$M$2*$N$2*E7404*1000/'Costo de tareas'!$B$14</f>
        <v>168.3989367</v>
      </c>
      <c r="H7404" s="16">
        <f>IF(G7404 &gt; 'Costo de tareas'!$B$13, 'Costo de tareas'!$B$13, IF(G7404 &lt; 'Costo de tareas'!$B$13*0.2, 0, 'Costo de tareas'!$B$13- G7404))</f>
        <v>39.28055556</v>
      </c>
      <c r="I7404" s="17">
        <f>IF(H7404=0,'Costo de tareas'!$B$13,'Costo de tareas'!$B$13-H7404)</f>
        <v>0</v>
      </c>
      <c r="J7404" s="2"/>
      <c r="K7404" s="2"/>
      <c r="P7404" s="2"/>
    </row>
    <row r="7405">
      <c r="A7405" s="3" t="s">
        <v>9576</v>
      </c>
      <c r="B7405" s="11" t="str">
        <f t="shared" si="1"/>
        <v>20201105</v>
      </c>
      <c r="C7405" s="12">
        <f t="shared" si="2"/>
        <v>44140</v>
      </c>
      <c r="D7405" s="3" t="str">
        <f t="shared" si="3"/>
        <v>11</v>
      </c>
      <c r="E7405" s="13">
        <v>114.0</v>
      </c>
      <c r="F7405" s="14">
        <f>'Costo de tareas'!$B$15</f>
        <v>0.1964027778</v>
      </c>
      <c r="G7405" s="15">
        <f>'Producción diaria'!$T$3*$L$2*$M$2*$N$2*E7405*1000/'Costo de tareas'!$B$14</f>
        <v>171.4060606</v>
      </c>
      <c r="H7405" s="16">
        <f>IF(G7405 &gt; 'Costo de tareas'!$B$13, 'Costo de tareas'!$B$13, IF(G7405 &lt; 'Costo de tareas'!$B$13*0.2, 0, 'Costo de tareas'!$B$13- G7405))</f>
        <v>39.28055556</v>
      </c>
      <c r="I7405" s="17">
        <f>IF(H7405=0,'Costo de tareas'!$B$13,'Costo de tareas'!$B$13-H7405)</f>
        <v>0</v>
      </c>
      <c r="J7405" s="2"/>
      <c r="K7405" s="2"/>
      <c r="P7405" s="2"/>
    </row>
    <row r="7406">
      <c r="A7406" s="3" t="s">
        <v>9577</v>
      </c>
      <c r="B7406" s="11" t="str">
        <f t="shared" si="1"/>
        <v>20201105</v>
      </c>
      <c r="C7406" s="12">
        <f t="shared" si="2"/>
        <v>44140</v>
      </c>
      <c r="D7406" s="3" t="str">
        <f t="shared" si="3"/>
        <v>12</v>
      </c>
      <c r="E7406" s="13">
        <v>79.0</v>
      </c>
      <c r="F7406" s="14">
        <f>'Costo de tareas'!$B$15</f>
        <v>0.1964027778</v>
      </c>
      <c r="G7406" s="15">
        <f>'Producción diaria'!$T$3*$L$2*$M$2*$N$2*E7406*1000/'Costo de tareas'!$B$14</f>
        <v>118.7813929</v>
      </c>
      <c r="H7406" s="16">
        <f>IF(G7406 &gt; 'Costo de tareas'!$B$13, 'Costo de tareas'!$B$13, IF(G7406 &lt; 'Costo de tareas'!$B$13*0.2, 0, 'Costo de tareas'!$B$13- G7406))</f>
        <v>39.28055556</v>
      </c>
      <c r="I7406" s="17">
        <f>IF(H7406=0,'Costo de tareas'!$B$13,'Costo de tareas'!$B$13-H7406)</f>
        <v>0</v>
      </c>
      <c r="J7406" s="2"/>
      <c r="K7406" s="2"/>
      <c r="P7406" s="2"/>
    </row>
    <row r="7407">
      <c r="A7407" s="3" t="s">
        <v>9578</v>
      </c>
      <c r="B7407" s="11" t="str">
        <f t="shared" si="1"/>
        <v>20201105</v>
      </c>
      <c r="C7407" s="12">
        <f t="shared" si="2"/>
        <v>44140</v>
      </c>
      <c r="D7407" s="3" t="str">
        <f t="shared" si="3"/>
        <v>13</v>
      </c>
      <c r="E7407" s="13">
        <v>75.0</v>
      </c>
      <c r="F7407" s="14">
        <f>'Costo de tareas'!$B$15</f>
        <v>0.1964027778</v>
      </c>
      <c r="G7407" s="15">
        <f>'Producción diaria'!$T$3*$L$2*$M$2*$N$2*E7407*1000/'Costo de tareas'!$B$14</f>
        <v>112.7671451</v>
      </c>
      <c r="H7407" s="16">
        <f>IF(G7407 &gt; 'Costo de tareas'!$B$13, 'Costo de tareas'!$B$13, IF(G7407 &lt; 'Costo de tareas'!$B$13*0.2, 0, 'Costo de tareas'!$B$13- G7407))</f>
        <v>39.28055556</v>
      </c>
      <c r="I7407" s="17">
        <f>IF(H7407=0,'Costo de tareas'!$B$13,'Costo de tareas'!$B$13-H7407)</f>
        <v>0</v>
      </c>
      <c r="J7407" s="2"/>
      <c r="K7407" s="2"/>
      <c r="P7407" s="2"/>
    </row>
    <row r="7408">
      <c r="A7408" s="3" t="s">
        <v>9579</v>
      </c>
      <c r="B7408" s="11" t="str">
        <f t="shared" si="1"/>
        <v>20201105</v>
      </c>
      <c r="C7408" s="12">
        <f t="shared" si="2"/>
        <v>44140</v>
      </c>
      <c r="D7408" s="3" t="str">
        <f t="shared" si="3"/>
        <v>14</v>
      </c>
      <c r="E7408" s="13">
        <v>158.0</v>
      </c>
      <c r="F7408" s="14">
        <f>'Costo de tareas'!$B$15</f>
        <v>0.1964027778</v>
      </c>
      <c r="G7408" s="15">
        <f>'Producción diaria'!$T$3*$L$2*$M$2*$N$2*E7408*1000/'Costo de tareas'!$B$14</f>
        <v>237.5627858</v>
      </c>
      <c r="H7408" s="16">
        <f>IF(G7408 &gt; 'Costo de tareas'!$B$13, 'Costo de tareas'!$B$13, IF(G7408 &lt; 'Costo de tareas'!$B$13*0.2, 0, 'Costo de tareas'!$B$13- G7408))</f>
        <v>39.28055556</v>
      </c>
      <c r="I7408" s="17">
        <f>IF(H7408=0,'Costo de tareas'!$B$13,'Costo de tareas'!$B$13-H7408)</f>
        <v>0</v>
      </c>
      <c r="J7408" s="2"/>
      <c r="K7408" s="2"/>
      <c r="P7408" s="2"/>
    </row>
    <row r="7409">
      <c r="A7409" s="3" t="s">
        <v>9580</v>
      </c>
      <c r="B7409" s="11" t="str">
        <f t="shared" si="1"/>
        <v>20201105</v>
      </c>
      <c r="C7409" s="12">
        <f t="shared" si="2"/>
        <v>44140</v>
      </c>
      <c r="D7409" s="3" t="str">
        <f t="shared" si="3"/>
        <v>15</v>
      </c>
      <c r="E7409" s="13">
        <v>123.0</v>
      </c>
      <c r="F7409" s="14">
        <f>'Costo de tareas'!$B$15</f>
        <v>0.1964027778</v>
      </c>
      <c r="G7409" s="15">
        <f>'Producción diaria'!$T$3*$L$2*$M$2*$N$2*E7409*1000/'Costo de tareas'!$B$14</f>
        <v>184.938118</v>
      </c>
      <c r="H7409" s="16">
        <f>IF(G7409 &gt; 'Costo de tareas'!$B$13, 'Costo de tareas'!$B$13, IF(G7409 &lt; 'Costo de tareas'!$B$13*0.2, 0, 'Costo de tareas'!$B$13- G7409))</f>
        <v>39.28055556</v>
      </c>
      <c r="I7409" s="17">
        <f>IF(H7409=0,'Costo de tareas'!$B$13,'Costo de tareas'!$B$13-H7409)</f>
        <v>0</v>
      </c>
      <c r="J7409" s="2"/>
      <c r="K7409" s="2"/>
      <c r="P7409" s="2"/>
    </row>
    <row r="7410">
      <c r="A7410" s="3" t="s">
        <v>9581</v>
      </c>
      <c r="B7410" s="11" t="str">
        <f t="shared" si="1"/>
        <v>20201105</v>
      </c>
      <c r="C7410" s="12">
        <f t="shared" si="2"/>
        <v>44140</v>
      </c>
      <c r="D7410" s="3" t="str">
        <f t="shared" si="3"/>
        <v>16</v>
      </c>
      <c r="E7410" s="13">
        <v>6.0</v>
      </c>
      <c r="F7410" s="14">
        <f>'Costo de tareas'!$B$15</f>
        <v>0.1964027778</v>
      </c>
      <c r="G7410" s="15">
        <f>'Producción diaria'!$T$3*$L$2*$M$2*$N$2*E7410*1000/'Costo de tareas'!$B$14</f>
        <v>9.021371611</v>
      </c>
      <c r="H7410" s="16">
        <f>IF(G7410 &gt; 'Costo de tareas'!$B$13, 'Costo de tareas'!$B$13, IF(G7410 &lt; 'Costo de tareas'!$B$13*0.2, 0, 'Costo de tareas'!$B$13- G7410))</f>
        <v>30.25918394</v>
      </c>
      <c r="I7410" s="17">
        <f>IF(H7410=0,'Costo de tareas'!$B$13,'Costo de tareas'!$B$13-H7410)</f>
        <v>9.021371611</v>
      </c>
      <c r="J7410" s="2"/>
      <c r="K7410" s="2"/>
      <c r="P7410" s="2"/>
    </row>
    <row r="7411">
      <c r="A7411" s="3" t="s">
        <v>9582</v>
      </c>
      <c r="B7411" s="11" t="str">
        <f t="shared" si="1"/>
        <v>20201105</v>
      </c>
      <c r="C7411" s="12">
        <f t="shared" si="2"/>
        <v>44140</v>
      </c>
      <c r="D7411" s="3" t="str">
        <f t="shared" si="3"/>
        <v>17</v>
      </c>
      <c r="E7411" s="13">
        <v>0.0</v>
      </c>
      <c r="F7411" s="14">
        <f>'Costo de tareas'!$B$15</f>
        <v>0.1964027778</v>
      </c>
      <c r="G7411" s="15">
        <f>'Producción diaria'!$T$3*$L$2*$M$2*$N$2*E7411*1000/'Costo de tareas'!$B$14</f>
        <v>0</v>
      </c>
      <c r="H7411" s="16">
        <f>IF(G7411 &gt; 'Costo de tareas'!$B$13, 'Costo de tareas'!$B$13, IF(G7411 &lt; 'Costo de tareas'!$B$13*0.2, 0, 'Costo de tareas'!$B$13- G7411))</f>
        <v>0</v>
      </c>
      <c r="I7411" s="17">
        <f>IF(H7411=0,'Costo de tareas'!$B$13,'Costo de tareas'!$B$13-H7411)</f>
        <v>39.28055556</v>
      </c>
      <c r="J7411" s="2"/>
      <c r="K7411" s="2"/>
      <c r="P7411" s="2"/>
    </row>
    <row r="7412">
      <c r="A7412" s="3" t="s">
        <v>9583</v>
      </c>
      <c r="B7412" s="11" t="str">
        <f t="shared" si="1"/>
        <v>20201105</v>
      </c>
      <c r="C7412" s="12">
        <f t="shared" si="2"/>
        <v>44140</v>
      </c>
      <c r="D7412" s="3" t="str">
        <f t="shared" si="3"/>
        <v>18</v>
      </c>
      <c r="E7412" s="13">
        <v>0.0</v>
      </c>
      <c r="F7412" s="14">
        <f>'Costo de tareas'!$B$15</f>
        <v>0.1964027778</v>
      </c>
      <c r="G7412" s="15">
        <f>'Producción diaria'!$T$3*$L$2*$M$2*$N$2*E7412*1000/'Costo de tareas'!$B$14</f>
        <v>0</v>
      </c>
      <c r="H7412" s="16">
        <f>IF(G7412 &gt; 'Costo de tareas'!$B$13, 'Costo de tareas'!$B$13, IF(G7412 &lt; 'Costo de tareas'!$B$13*0.2, 0, 'Costo de tareas'!$B$13- G7412))</f>
        <v>0</v>
      </c>
      <c r="I7412" s="17">
        <f>IF(H7412=0,'Costo de tareas'!$B$13,'Costo de tareas'!$B$13-H7412)</f>
        <v>39.28055556</v>
      </c>
      <c r="J7412" s="2"/>
      <c r="K7412" s="2"/>
      <c r="P7412" s="2"/>
    </row>
    <row r="7413">
      <c r="A7413" s="3" t="s">
        <v>9584</v>
      </c>
      <c r="B7413" s="11" t="str">
        <f t="shared" si="1"/>
        <v>20201105</v>
      </c>
      <c r="C7413" s="12">
        <f t="shared" si="2"/>
        <v>44140</v>
      </c>
      <c r="D7413" s="3" t="str">
        <f t="shared" si="3"/>
        <v>19</v>
      </c>
      <c r="E7413" s="13">
        <v>0.0</v>
      </c>
      <c r="F7413" s="14">
        <f>'Costo de tareas'!$B$15</f>
        <v>0.1964027778</v>
      </c>
      <c r="G7413" s="15">
        <f>'Producción diaria'!$T$3*$L$2*$M$2*$N$2*E7413*1000/'Costo de tareas'!$B$14</f>
        <v>0</v>
      </c>
      <c r="H7413" s="16">
        <f>IF(G7413 &gt; 'Costo de tareas'!$B$13, 'Costo de tareas'!$B$13, IF(G7413 &lt; 'Costo de tareas'!$B$13*0.2, 0, 'Costo de tareas'!$B$13- G7413))</f>
        <v>0</v>
      </c>
      <c r="I7413" s="17">
        <f>IF(H7413=0,'Costo de tareas'!$B$13,'Costo de tareas'!$B$13-H7413)</f>
        <v>39.28055556</v>
      </c>
      <c r="J7413" s="2"/>
      <c r="K7413" s="2"/>
      <c r="P7413" s="2"/>
    </row>
    <row r="7414">
      <c r="A7414" s="3" t="s">
        <v>9585</v>
      </c>
      <c r="B7414" s="11" t="str">
        <f t="shared" si="1"/>
        <v>20201105</v>
      </c>
      <c r="C7414" s="12">
        <f t="shared" si="2"/>
        <v>44140</v>
      </c>
      <c r="D7414" s="3" t="str">
        <f t="shared" si="3"/>
        <v>20</v>
      </c>
      <c r="E7414" s="13">
        <v>0.0</v>
      </c>
      <c r="F7414" s="14">
        <f>'Costo de tareas'!$B$15</f>
        <v>0.1964027778</v>
      </c>
      <c r="G7414" s="15">
        <f>'Producción diaria'!$T$3*$L$2*$M$2*$N$2*E7414*1000/'Costo de tareas'!$B$14</f>
        <v>0</v>
      </c>
      <c r="H7414" s="16">
        <f>IF(G7414 &gt; 'Costo de tareas'!$B$13, 'Costo de tareas'!$B$13, IF(G7414 &lt; 'Costo de tareas'!$B$13*0.2, 0, 'Costo de tareas'!$B$13- G7414))</f>
        <v>0</v>
      </c>
      <c r="I7414" s="17">
        <f>IF(H7414=0,'Costo de tareas'!$B$13,'Costo de tareas'!$B$13-H7414)</f>
        <v>39.28055556</v>
      </c>
      <c r="J7414" s="2"/>
      <c r="K7414" s="2"/>
      <c r="P7414" s="2"/>
    </row>
    <row r="7415">
      <c r="A7415" s="3" t="s">
        <v>9586</v>
      </c>
      <c r="B7415" s="11" t="str">
        <f t="shared" si="1"/>
        <v>20201105</v>
      </c>
      <c r="C7415" s="12">
        <f t="shared" si="2"/>
        <v>44140</v>
      </c>
      <c r="D7415" s="3" t="str">
        <f t="shared" si="3"/>
        <v>21</v>
      </c>
      <c r="E7415" s="13">
        <v>0.0</v>
      </c>
      <c r="F7415" s="14">
        <f>'Costo de tareas'!$B$15</f>
        <v>0.1964027778</v>
      </c>
      <c r="G7415" s="15">
        <f>'Producción diaria'!$T$3*$L$2*$M$2*$N$2*E7415*1000/'Costo de tareas'!$B$14</f>
        <v>0</v>
      </c>
      <c r="H7415" s="16">
        <f>IF(G7415 &gt; 'Costo de tareas'!$B$13, 'Costo de tareas'!$B$13, IF(G7415 &lt; 'Costo de tareas'!$B$13*0.2, 0, 'Costo de tareas'!$B$13- G7415))</f>
        <v>0</v>
      </c>
      <c r="I7415" s="17">
        <f>IF(H7415=0,'Costo de tareas'!$B$13,'Costo de tareas'!$B$13-H7415)</f>
        <v>39.28055556</v>
      </c>
      <c r="J7415" s="2"/>
      <c r="K7415" s="2"/>
      <c r="P7415" s="2"/>
    </row>
    <row r="7416">
      <c r="A7416" s="3" t="s">
        <v>9587</v>
      </c>
      <c r="B7416" s="11" t="str">
        <f t="shared" si="1"/>
        <v>20201105</v>
      </c>
      <c r="C7416" s="12">
        <f t="shared" si="2"/>
        <v>44140</v>
      </c>
      <c r="D7416" s="3" t="str">
        <f t="shared" si="3"/>
        <v>22</v>
      </c>
      <c r="E7416" s="13">
        <v>0.0</v>
      </c>
      <c r="F7416" s="14">
        <f>'Costo de tareas'!$B$15</f>
        <v>0.1964027778</v>
      </c>
      <c r="G7416" s="15">
        <f>'Producción diaria'!$T$3*$L$2*$M$2*$N$2*E7416*1000/'Costo de tareas'!$B$14</f>
        <v>0</v>
      </c>
      <c r="H7416" s="16">
        <f>IF(G7416 &gt; 'Costo de tareas'!$B$13, 'Costo de tareas'!$B$13, IF(G7416 &lt; 'Costo de tareas'!$B$13*0.2, 0, 'Costo de tareas'!$B$13- G7416))</f>
        <v>0</v>
      </c>
      <c r="I7416" s="17">
        <f>IF(H7416=0,'Costo de tareas'!$B$13,'Costo de tareas'!$B$13-H7416)</f>
        <v>39.28055556</v>
      </c>
      <c r="J7416" s="2"/>
      <c r="K7416" s="2"/>
      <c r="P7416" s="2"/>
    </row>
    <row r="7417">
      <c r="A7417" s="3" t="s">
        <v>9588</v>
      </c>
      <c r="B7417" s="11" t="str">
        <f t="shared" si="1"/>
        <v>20201105</v>
      </c>
      <c r="C7417" s="12">
        <f t="shared" si="2"/>
        <v>44140</v>
      </c>
      <c r="D7417" s="3" t="str">
        <f t="shared" si="3"/>
        <v>23</v>
      </c>
      <c r="E7417" s="13">
        <v>0.0</v>
      </c>
      <c r="F7417" s="14">
        <f>'Costo de tareas'!$B$15</f>
        <v>0.1964027778</v>
      </c>
      <c r="G7417" s="15">
        <f>'Producción diaria'!$T$3*$L$2*$M$2*$N$2*E7417*1000/'Costo de tareas'!$B$14</f>
        <v>0</v>
      </c>
      <c r="H7417" s="16">
        <f>IF(G7417 &gt; 'Costo de tareas'!$B$13, 'Costo de tareas'!$B$13, IF(G7417 &lt; 'Costo de tareas'!$B$13*0.2, 0, 'Costo de tareas'!$B$13- G7417))</f>
        <v>0</v>
      </c>
      <c r="I7417" s="17">
        <f>IF(H7417=0,'Costo de tareas'!$B$13,'Costo de tareas'!$B$13-H7417)</f>
        <v>39.28055556</v>
      </c>
      <c r="J7417" s="2"/>
      <c r="K7417" s="2"/>
      <c r="P7417" s="2"/>
    </row>
    <row r="7418">
      <c r="A7418" s="3" t="s">
        <v>9589</v>
      </c>
      <c r="B7418" s="11" t="str">
        <f t="shared" si="1"/>
        <v>20201106</v>
      </c>
      <c r="C7418" s="12">
        <f t="shared" si="2"/>
        <v>44141</v>
      </c>
      <c r="D7418" s="3" t="str">
        <f t="shared" si="3"/>
        <v>00</v>
      </c>
      <c r="E7418" s="13">
        <v>0.0</v>
      </c>
      <c r="F7418" s="14">
        <f>'Costo de tareas'!$B$15</f>
        <v>0.1964027778</v>
      </c>
      <c r="G7418" s="15">
        <f>'Producción diaria'!$T$3*$L$2*$M$2*$N$2*E7418*1000/'Costo de tareas'!$B$14</f>
        <v>0</v>
      </c>
      <c r="H7418" s="16">
        <f>IF(G7418 &gt; 'Costo de tareas'!$B$13, 'Costo de tareas'!$B$13, IF(G7418 &lt; 'Costo de tareas'!$B$13*0.2, 0, 'Costo de tareas'!$B$13- G7418))</f>
        <v>0</v>
      </c>
      <c r="I7418" s="17">
        <f>IF(H7418=0,'Costo de tareas'!$B$13,'Costo de tareas'!$B$13-H7418)</f>
        <v>39.28055556</v>
      </c>
      <c r="J7418" s="2"/>
      <c r="K7418" s="2"/>
      <c r="P7418" s="2"/>
    </row>
    <row r="7419">
      <c r="A7419" s="3" t="s">
        <v>9590</v>
      </c>
      <c r="B7419" s="11" t="str">
        <f t="shared" si="1"/>
        <v>20201106</v>
      </c>
      <c r="C7419" s="12">
        <f t="shared" si="2"/>
        <v>44141</v>
      </c>
      <c r="D7419" s="3" t="str">
        <f t="shared" si="3"/>
        <v>01</v>
      </c>
      <c r="E7419" s="13">
        <v>0.0</v>
      </c>
      <c r="F7419" s="14">
        <f>'Costo de tareas'!$B$15</f>
        <v>0.1964027778</v>
      </c>
      <c r="G7419" s="15">
        <f>'Producción diaria'!$T$3*$L$2*$M$2*$N$2*E7419*1000/'Costo de tareas'!$B$14</f>
        <v>0</v>
      </c>
      <c r="H7419" s="16">
        <f>IF(G7419 &gt; 'Costo de tareas'!$B$13, 'Costo de tareas'!$B$13, IF(G7419 &lt; 'Costo de tareas'!$B$13*0.2, 0, 'Costo de tareas'!$B$13- G7419))</f>
        <v>0</v>
      </c>
      <c r="I7419" s="17">
        <f>IF(H7419=0,'Costo de tareas'!$B$13,'Costo de tareas'!$B$13-H7419)</f>
        <v>39.28055556</v>
      </c>
      <c r="J7419" s="2"/>
      <c r="K7419" s="2"/>
      <c r="P7419" s="2"/>
    </row>
    <row r="7420">
      <c r="A7420" s="3" t="s">
        <v>9591</v>
      </c>
      <c r="B7420" s="11" t="str">
        <f t="shared" si="1"/>
        <v>20201106</v>
      </c>
      <c r="C7420" s="12">
        <f t="shared" si="2"/>
        <v>44141</v>
      </c>
      <c r="D7420" s="3" t="str">
        <f t="shared" si="3"/>
        <v>02</v>
      </c>
      <c r="E7420" s="13">
        <v>0.0</v>
      </c>
      <c r="F7420" s="14">
        <f>'Costo de tareas'!$B$15</f>
        <v>0.1964027778</v>
      </c>
      <c r="G7420" s="15">
        <f>'Producción diaria'!$T$3*$L$2*$M$2*$N$2*E7420*1000/'Costo de tareas'!$B$14</f>
        <v>0</v>
      </c>
      <c r="H7420" s="16">
        <f>IF(G7420 &gt; 'Costo de tareas'!$B$13, 'Costo de tareas'!$B$13, IF(G7420 &lt; 'Costo de tareas'!$B$13*0.2, 0, 'Costo de tareas'!$B$13- G7420))</f>
        <v>0</v>
      </c>
      <c r="I7420" s="17">
        <f>IF(H7420=0,'Costo de tareas'!$B$13,'Costo de tareas'!$B$13-H7420)</f>
        <v>39.28055556</v>
      </c>
      <c r="J7420" s="2"/>
      <c r="K7420" s="2"/>
      <c r="P7420" s="2"/>
    </row>
    <row r="7421">
      <c r="A7421" s="3" t="s">
        <v>9592</v>
      </c>
      <c r="B7421" s="11" t="str">
        <f t="shared" si="1"/>
        <v>20201106</v>
      </c>
      <c r="C7421" s="12">
        <f t="shared" si="2"/>
        <v>44141</v>
      </c>
      <c r="D7421" s="3" t="str">
        <f t="shared" si="3"/>
        <v>03</v>
      </c>
      <c r="E7421" s="13">
        <v>0.0</v>
      </c>
      <c r="F7421" s="14">
        <f>'Costo de tareas'!$B$15</f>
        <v>0.1964027778</v>
      </c>
      <c r="G7421" s="15">
        <f>'Producción diaria'!$T$3*$L$2*$M$2*$N$2*E7421*1000/'Costo de tareas'!$B$14</f>
        <v>0</v>
      </c>
      <c r="H7421" s="16">
        <f>IF(G7421 &gt; 'Costo de tareas'!$B$13, 'Costo de tareas'!$B$13, IF(G7421 &lt; 'Costo de tareas'!$B$13*0.2, 0, 'Costo de tareas'!$B$13- G7421))</f>
        <v>0</v>
      </c>
      <c r="I7421" s="17">
        <f>IF(H7421=0,'Costo de tareas'!$B$13,'Costo de tareas'!$B$13-H7421)</f>
        <v>39.28055556</v>
      </c>
      <c r="J7421" s="2"/>
      <c r="K7421" s="2"/>
      <c r="P7421" s="2"/>
    </row>
    <row r="7422">
      <c r="A7422" s="3" t="s">
        <v>9593</v>
      </c>
      <c r="B7422" s="11" t="str">
        <f t="shared" si="1"/>
        <v>20201106</v>
      </c>
      <c r="C7422" s="12">
        <f t="shared" si="2"/>
        <v>44141</v>
      </c>
      <c r="D7422" s="3" t="str">
        <f t="shared" si="3"/>
        <v>04</v>
      </c>
      <c r="E7422" s="13">
        <v>0.0</v>
      </c>
      <c r="F7422" s="14">
        <f>'Costo de tareas'!$B$15</f>
        <v>0.1964027778</v>
      </c>
      <c r="G7422" s="15">
        <f>'Producción diaria'!$T$3*$L$2*$M$2*$N$2*E7422*1000/'Costo de tareas'!$B$14</f>
        <v>0</v>
      </c>
      <c r="H7422" s="16">
        <f>IF(G7422 &gt; 'Costo de tareas'!$B$13, 'Costo de tareas'!$B$13, IF(G7422 &lt; 'Costo de tareas'!$B$13*0.2, 0, 'Costo de tareas'!$B$13- G7422))</f>
        <v>0</v>
      </c>
      <c r="I7422" s="17">
        <f>IF(H7422=0,'Costo de tareas'!$B$13,'Costo de tareas'!$B$13-H7422)</f>
        <v>39.28055556</v>
      </c>
      <c r="J7422" s="2"/>
      <c r="K7422" s="2"/>
      <c r="P7422" s="2"/>
    </row>
    <row r="7423">
      <c r="A7423" s="3" t="s">
        <v>9594</v>
      </c>
      <c r="B7423" s="11" t="str">
        <f t="shared" si="1"/>
        <v>20201106</v>
      </c>
      <c r="C7423" s="12">
        <f t="shared" si="2"/>
        <v>44141</v>
      </c>
      <c r="D7423" s="3" t="str">
        <f t="shared" si="3"/>
        <v>05</v>
      </c>
      <c r="E7423" s="13">
        <v>0.0</v>
      </c>
      <c r="F7423" s="14">
        <f>'Costo de tareas'!$B$15</f>
        <v>0.1964027778</v>
      </c>
      <c r="G7423" s="15">
        <f>'Producción diaria'!$T$3*$L$2*$M$2*$N$2*E7423*1000/'Costo de tareas'!$B$14</f>
        <v>0</v>
      </c>
      <c r="H7423" s="16">
        <f>IF(G7423 &gt; 'Costo de tareas'!$B$13, 'Costo de tareas'!$B$13, IF(G7423 &lt; 'Costo de tareas'!$B$13*0.2, 0, 'Costo de tareas'!$B$13- G7423))</f>
        <v>0</v>
      </c>
      <c r="I7423" s="17">
        <f>IF(H7423=0,'Costo de tareas'!$B$13,'Costo de tareas'!$B$13-H7423)</f>
        <v>39.28055556</v>
      </c>
      <c r="J7423" s="2"/>
      <c r="K7423" s="2"/>
      <c r="P7423" s="2"/>
    </row>
    <row r="7424">
      <c r="A7424" s="3" t="s">
        <v>9595</v>
      </c>
      <c r="B7424" s="11" t="str">
        <f t="shared" si="1"/>
        <v>20201106</v>
      </c>
      <c r="C7424" s="12">
        <f t="shared" si="2"/>
        <v>44141</v>
      </c>
      <c r="D7424" s="3" t="str">
        <f t="shared" si="3"/>
        <v>06</v>
      </c>
      <c r="E7424" s="13">
        <v>0.0</v>
      </c>
      <c r="F7424" s="14">
        <f>'Costo de tareas'!$B$15</f>
        <v>0.1964027778</v>
      </c>
      <c r="G7424" s="15">
        <f>'Producción diaria'!$T$3*$L$2*$M$2*$N$2*E7424*1000/'Costo de tareas'!$B$14</f>
        <v>0</v>
      </c>
      <c r="H7424" s="16">
        <f>IF(G7424 &gt; 'Costo de tareas'!$B$13, 'Costo de tareas'!$B$13, IF(G7424 &lt; 'Costo de tareas'!$B$13*0.2, 0, 'Costo de tareas'!$B$13- G7424))</f>
        <v>0</v>
      </c>
      <c r="I7424" s="17">
        <f>IF(H7424=0,'Costo de tareas'!$B$13,'Costo de tareas'!$B$13-H7424)</f>
        <v>39.28055556</v>
      </c>
      <c r="J7424" s="2"/>
      <c r="K7424" s="2"/>
      <c r="P7424" s="2"/>
    </row>
    <row r="7425">
      <c r="A7425" s="3" t="s">
        <v>9596</v>
      </c>
      <c r="B7425" s="11" t="str">
        <f t="shared" si="1"/>
        <v>20201106</v>
      </c>
      <c r="C7425" s="12">
        <f t="shared" si="2"/>
        <v>44141</v>
      </c>
      <c r="D7425" s="3" t="str">
        <f t="shared" si="3"/>
        <v>07</v>
      </c>
      <c r="E7425" s="13">
        <v>13.0</v>
      </c>
      <c r="F7425" s="14">
        <f>'Costo de tareas'!$B$15</f>
        <v>0.1964027778</v>
      </c>
      <c r="G7425" s="15">
        <f>'Producción diaria'!$T$3*$L$2*$M$2*$N$2*E7425*1000/'Costo de tareas'!$B$14</f>
        <v>19.54630516</v>
      </c>
      <c r="H7425" s="16">
        <f>IF(G7425 &gt; 'Costo de tareas'!$B$13, 'Costo de tareas'!$B$13, IF(G7425 &lt; 'Costo de tareas'!$B$13*0.2, 0, 'Costo de tareas'!$B$13- G7425))</f>
        <v>19.7342504</v>
      </c>
      <c r="I7425" s="17">
        <f>IF(H7425=0,'Costo de tareas'!$B$13,'Costo de tareas'!$B$13-H7425)</f>
        <v>19.54630516</v>
      </c>
      <c r="J7425" s="2"/>
      <c r="K7425" s="2"/>
      <c r="P7425" s="2"/>
    </row>
    <row r="7426">
      <c r="A7426" s="3" t="s">
        <v>9597</v>
      </c>
      <c r="B7426" s="11" t="str">
        <f t="shared" si="1"/>
        <v>20201106</v>
      </c>
      <c r="C7426" s="12">
        <f t="shared" si="2"/>
        <v>44141</v>
      </c>
      <c r="D7426" s="3" t="str">
        <f t="shared" si="3"/>
        <v>08</v>
      </c>
      <c r="E7426" s="13">
        <v>124.0</v>
      </c>
      <c r="F7426" s="14">
        <f>'Costo de tareas'!$B$15</f>
        <v>0.1964027778</v>
      </c>
      <c r="G7426" s="15">
        <f>'Producción diaria'!$T$3*$L$2*$M$2*$N$2*E7426*1000/'Costo de tareas'!$B$14</f>
        <v>186.44168</v>
      </c>
      <c r="H7426" s="16">
        <f>IF(G7426 &gt; 'Costo de tareas'!$B$13, 'Costo de tareas'!$B$13, IF(G7426 &lt; 'Costo de tareas'!$B$13*0.2, 0, 'Costo de tareas'!$B$13- G7426))</f>
        <v>39.28055556</v>
      </c>
      <c r="I7426" s="17">
        <f>IF(H7426=0,'Costo de tareas'!$B$13,'Costo de tareas'!$B$13-H7426)</f>
        <v>0</v>
      </c>
      <c r="J7426" s="2"/>
      <c r="K7426" s="2"/>
      <c r="P7426" s="2"/>
    </row>
    <row r="7427">
      <c r="A7427" s="3" t="s">
        <v>9598</v>
      </c>
      <c r="B7427" s="11" t="str">
        <f t="shared" si="1"/>
        <v>20201106</v>
      </c>
      <c r="C7427" s="12">
        <f t="shared" si="2"/>
        <v>44141</v>
      </c>
      <c r="D7427" s="3" t="str">
        <f t="shared" si="3"/>
        <v>09</v>
      </c>
      <c r="E7427" s="13">
        <v>302.0</v>
      </c>
      <c r="F7427" s="14">
        <f>'Costo de tareas'!$B$15</f>
        <v>0.1964027778</v>
      </c>
      <c r="G7427" s="15">
        <f>'Producción diaria'!$T$3*$L$2*$M$2*$N$2*E7427*1000/'Costo de tareas'!$B$14</f>
        <v>454.0757044</v>
      </c>
      <c r="H7427" s="16">
        <f>IF(G7427 &gt; 'Costo de tareas'!$B$13, 'Costo de tareas'!$B$13, IF(G7427 &lt; 'Costo de tareas'!$B$13*0.2, 0, 'Costo de tareas'!$B$13- G7427))</f>
        <v>39.28055556</v>
      </c>
      <c r="I7427" s="17">
        <f>IF(H7427=0,'Costo de tareas'!$B$13,'Costo de tareas'!$B$13-H7427)</f>
        <v>0</v>
      </c>
      <c r="J7427" s="2"/>
      <c r="K7427" s="2"/>
      <c r="P7427" s="2"/>
    </row>
    <row r="7428">
      <c r="A7428" s="3" t="s">
        <v>9599</v>
      </c>
      <c r="B7428" s="11" t="str">
        <f t="shared" si="1"/>
        <v>20201106</v>
      </c>
      <c r="C7428" s="12">
        <f t="shared" si="2"/>
        <v>44141</v>
      </c>
      <c r="D7428" s="3" t="str">
        <f t="shared" si="3"/>
        <v>10</v>
      </c>
      <c r="E7428" s="13">
        <v>171.0</v>
      </c>
      <c r="F7428" s="14">
        <f>'Costo de tareas'!$B$15</f>
        <v>0.1964027778</v>
      </c>
      <c r="G7428" s="15">
        <f>'Producción diaria'!$T$3*$L$2*$M$2*$N$2*E7428*1000/'Costo de tareas'!$B$14</f>
        <v>257.1090909</v>
      </c>
      <c r="H7428" s="16">
        <f>IF(G7428 &gt; 'Costo de tareas'!$B$13, 'Costo de tareas'!$B$13, IF(G7428 &lt; 'Costo de tareas'!$B$13*0.2, 0, 'Costo de tareas'!$B$13- G7428))</f>
        <v>39.28055556</v>
      </c>
      <c r="I7428" s="17">
        <f>IF(H7428=0,'Costo de tareas'!$B$13,'Costo de tareas'!$B$13-H7428)</f>
        <v>0</v>
      </c>
      <c r="J7428" s="2"/>
      <c r="K7428" s="2"/>
      <c r="P7428" s="2"/>
    </row>
    <row r="7429">
      <c r="A7429" s="3" t="s">
        <v>9600</v>
      </c>
      <c r="B7429" s="11" t="str">
        <f t="shared" si="1"/>
        <v>20201106</v>
      </c>
      <c r="C7429" s="12">
        <f t="shared" si="2"/>
        <v>44141</v>
      </c>
      <c r="D7429" s="3" t="str">
        <f t="shared" si="3"/>
        <v>11</v>
      </c>
      <c r="E7429" s="13">
        <v>575.0</v>
      </c>
      <c r="F7429" s="14">
        <f>'Costo de tareas'!$B$15</f>
        <v>0.1964027778</v>
      </c>
      <c r="G7429" s="15">
        <f>'Producción diaria'!$T$3*$L$2*$M$2*$N$2*E7429*1000/'Costo de tareas'!$B$14</f>
        <v>864.5481127</v>
      </c>
      <c r="H7429" s="16">
        <f>IF(G7429 &gt; 'Costo de tareas'!$B$13, 'Costo de tareas'!$B$13, IF(G7429 &lt; 'Costo de tareas'!$B$13*0.2, 0, 'Costo de tareas'!$B$13- G7429))</f>
        <v>39.28055556</v>
      </c>
      <c r="I7429" s="17">
        <f>IF(H7429=0,'Costo de tareas'!$B$13,'Costo de tareas'!$B$13-H7429)</f>
        <v>0</v>
      </c>
      <c r="J7429" s="2"/>
      <c r="K7429" s="2"/>
      <c r="P7429" s="2"/>
    </row>
    <row r="7430">
      <c r="A7430" s="3" t="s">
        <v>9601</v>
      </c>
      <c r="B7430" s="11" t="str">
        <f t="shared" si="1"/>
        <v>20201106</v>
      </c>
      <c r="C7430" s="12">
        <f t="shared" si="2"/>
        <v>44141</v>
      </c>
      <c r="D7430" s="3" t="str">
        <f t="shared" si="3"/>
        <v>12</v>
      </c>
      <c r="E7430" s="13">
        <v>159.0</v>
      </c>
      <c r="F7430" s="14">
        <f>'Costo de tareas'!$B$15</f>
        <v>0.1964027778</v>
      </c>
      <c r="G7430" s="15">
        <f>'Producción diaria'!$T$3*$L$2*$M$2*$N$2*E7430*1000/'Costo de tareas'!$B$14</f>
        <v>239.0663477</v>
      </c>
      <c r="H7430" s="16">
        <f>IF(G7430 &gt; 'Costo de tareas'!$B$13, 'Costo de tareas'!$B$13, IF(G7430 &lt; 'Costo de tareas'!$B$13*0.2, 0, 'Costo de tareas'!$B$13- G7430))</f>
        <v>39.28055556</v>
      </c>
      <c r="I7430" s="17">
        <f>IF(H7430=0,'Costo de tareas'!$B$13,'Costo de tareas'!$B$13-H7430)</f>
        <v>0</v>
      </c>
      <c r="J7430" s="2"/>
      <c r="K7430" s="2"/>
      <c r="P7430" s="2"/>
    </row>
    <row r="7431">
      <c r="A7431" s="3" t="s">
        <v>9603</v>
      </c>
      <c r="B7431" s="11" t="str">
        <f t="shared" si="1"/>
        <v>20201106</v>
      </c>
      <c r="C7431" s="12">
        <f t="shared" si="2"/>
        <v>44141</v>
      </c>
      <c r="D7431" s="3" t="str">
        <f t="shared" si="3"/>
        <v>13</v>
      </c>
      <c r="E7431" s="13">
        <v>304.0</v>
      </c>
      <c r="F7431" s="14">
        <f>'Costo de tareas'!$B$15</f>
        <v>0.1964027778</v>
      </c>
      <c r="G7431" s="15">
        <f>'Producción diaria'!$T$3*$L$2*$M$2*$N$2*E7431*1000/'Costo de tareas'!$B$14</f>
        <v>457.0828283</v>
      </c>
      <c r="H7431" s="16">
        <f>IF(G7431 &gt; 'Costo de tareas'!$B$13, 'Costo de tareas'!$B$13, IF(G7431 &lt; 'Costo de tareas'!$B$13*0.2, 0, 'Costo de tareas'!$B$13- G7431))</f>
        <v>39.28055556</v>
      </c>
      <c r="I7431" s="17">
        <f>IF(H7431=0,'Costo de tareas'!$B$13,'Costo de tareas'!$B$13-H7431)</f>
        <v>0</v>
      </c>
      <c r="J7431" s="2"/>
      <c r="K7431" s="2"/>
      <c r="P7431" s="2"/>
    </row>
    <row r="7432">
      <c r="A7432" s="3" t="s">
        <v>9604</v>
      </c>
      <c r="B7432" s="11" t="str">
        <f t="shared" si="1"/>
        <v>20201106</v>
      </c>
      <c r="C7432" s="12">
        <f t="shared" si="2"/>
        <v>44141</v>
      </c>
      <c r="D7432" s="3" t="str">
        <f t="shared" si="3"/>
        <v>14</v>
      </c>
      <c r="E7432" s="13">
        <v>147.0</v>
      </c>
      <c r="F7432" s="14">
        <f>'Costo de tareas'!$B$15</f>
        <v>0.1964027778</v>
      </c>
      <c r="G7432" s="15">
        <f>'Producción diaria'!$T$3*$L$2*$M$2*$N$2*E7432*1000/'Costo de tareas'!$B$14</f>
        <v>221.0236045</v>
      </c>
      <c r="H7432" s="16">
        <f>IF(G7432 &gt; 'Costo de tareas'!$B$13, 'Costo de tareas'!$B$13, IF(G7432 &lt; 'Costo de tareas'!$B$13*0.2, 0, 'Costo de tareas'!$B$13- G7432))</f>
        <v>39.28055556</v>
      </c>
      <c r="I7432" s="17">
        <f>IF(H7432=0,'Costo de tareas'!$B$13,'Costo de tareas'!$B$13-H7432)</f>
        <v>0</v>
      </c>
      <c r="J7432" s="2"/>
      <c r="K7432" s="2"/>
      <c r="P7432" s="2"/>
    </row>
    <row r="7433">
      <c r="A7433" s="3" t="s">
        <v>9605</v>
      </c>
      <c r="B7433" s="11" t="str">
        <f t="shared" si="1"/>
        <v>20201106</v>
      </c>
      <c r="C7433" s="12">
        <f t="shared" si="2"/>
        <v>44141</v>
      </c>
      <c r="D7433" s="3" t="str">
        <f t="shared" si="3"/>
        <v>15</v>
      </c>
      <c r="E7433" s="13">
        <v>122.0</v>
      </c>
      <c r="F7433" s="14">
        <f>'Costo de tareas'!$B$15</f>
        <v>0.1964027778</v>
      </c>
      <c r="G7433" s="15">
        <f>'Producción diaria'!$T$3*$L$2*$M$2*$N$2*E7433*1000/'Costo de tareas'!$B$14</f>
        <v>183.4345561</v>
      </c>
      <c r="H7433" s="16">
        <f>IF(G7433 &gt; 'Costo de tareas'!$B$13, 'Costo de tareas'!$B$13, IF(G7433 &lt; 'Costo de tareas'!$B$13*0.2, 0, 'Costo de tareas'!$B$13- G7433))</f>
        <v>39.28055556</v>
      </c>
      <c r="I7433" s="17">
        <f>IF(H7433=0,'Costo de tareas'!$B$13,'Costo de tareas'!$B$13-H7433)</f>
        <v>0</v>
      </c>
      <c r="J7433" s="2"/>
      <c r="K7433" s="2"/>
      <c r="P7433" s="2"/>
    </row>
    <row r="7434">
      <c r="A7434" s="3" t="s">
        <v>9606</v>
      </c>
      <c r="B7434" s="11" t="str">
        <f t="shared" si="1"/>
        <v>20201106</v>
      </c>
      <c r="C7434" s="12">
        <f t="shared" si="2"/>
        <v>44141</v>
      </c>
      <c r="D7434" s="3" t="str">
        <f t="shared" si="3"/>
        <v>16</v>
      </c>
      <c r="E7434" s="13">
        <v>76.0</v>
      </c>
      <c r="F7434" s="14">
        <f>'Costo de tareas'!$B$15</f>
        <v>0.1964027778</v>
      </c>
      <c r="G7434" s="15">
        <f>'Producción diaria'!$T$3*$L$2*$M$2*$N$2*E7434*1000/'Costo de tareas'!$B$14</f>
        <v>114.2707071</v>
      </c>
      <c r="H7434" s="16">
        <f>IF(G7434 &gt; 'Costo de tareas'!$B$13, 'Costo de tareas'!$B$13, IF(G7434 &lt; 'Costo de tareas'!$B$13*0.2, 0, 'Costo de tareas'!$B$13- G7434))</f>
        <v>39.28055556</v>
      </c>
      <c r="I7434" s="17">
        <f>IF(H7434=0,'Costo de tareas'!$B$13,'Costo de tareas'!$B$13-H7434)</f>
        <v>0</v>
      </c>
      <c r="J7434" s="2"/>
      <c r="K7434" s="2"/>
      <c r="P7434" s="2"/>
    </row>
    <row r="7435">
      <c r="A7435" s="3" t="s">
        <v>9607</v>
      </c>
      <c r="B7435" s="11" t="str">
        <f t="shared" si="1"/>
        <v>20201106</v>
      </c>
      <c r="C7435" s="12">
        <f t="shared" si="2"/>
        <v>44141</v>
      </c>
      <c r="D7435" s="3" t="str">
        <f t="shared" si="3"/>
        <v>17</v>
      </c>
      <c r="E7435" s="13">
        <v>0.0</v>
      </c>
      <c r="F7435" s="14">
        <f>'Costo de tareas'!$B$15</f>
        <v>0.1964027778</v>
      </c>
      <c r="G7435" s="15">
        <f>'Producción diaria'!$T$3*$L$2*$M$2*$N$2*E7435*1000/'Costo de tareas'!$B$14</f>
        <v>0</v>
      </c>
      <c r="H7435" s="16">
        <f>IF(G7435 &gt; 'Costo de tareas'!$B$13, 'Costo de tareas'!$B$13, IF(G7435 &lt; 'Costo de tareas'!$B$13*0.2, 0, 'Costo de tareas'!$B$13- G7435))</f>
        <v>0</v>
      </c>
      <c r="I7435" s="17">
        <f>IF(H7435=0,'Costo de tareas'!$B$13,'Costo de tareas'!$B$13-H7435)</f>
        <v>39.28055556</v>
      </c>
      <c r="J7435" s="2"/>
      <c r="K7435" s="2"/>
      <c r="P7435" s="2"/>
    </row>
    <row r="7436">
      <c r="A7436" s="3" t="s">
        <v>9608</v>
      </c>
      <c r="B7436" s="11" t="str">
        <f t="shared" si="1"/>
        <v>20201106</v>
      </c>
      <c r="C7436" s="12">
        <f t="shared" si="2"/>
        <v>44141</v>
      </c>
      <c r="D7436" s="3" t="str">
        <f t="shared" si="3"/>
        <v>18</v>
      </c>
      <c r="E7436" s="13">
        <v>0.0</v>
      </c>
      <c r="F7436" s="14">
        <f>'Costo de tareas'!$B$15</f>
        <v>0.1964027778</v>
      </c>
      <c r="G7436" s="15">
        <f>'Producción diaria'!$T$3*$L$2*$M$2*$N$2*E7436*1000/'Costo de tareas'!$B$14</f>
        <v>0</v>
      </c>
      <c r="H7436" s="16">
        <f>IF(G7436 &gt; 'Costo de tareas'!$B$13, 'Costo de tareas'!$B$13, IF(G7436 &lt; 'Costo de tareas'!$B$13*0.2, 0, 'Costo de tareas'!$B$13- G7436))</f>
        <v>0</v>
      </c>
      <c r="I7436" s="17">
        <f>IF(H7436=0,'Costo de tareas'!$B$13,'Costo de tareas'!$B$13-H7436)</f>
        <v>39.28055556</v>
      </c>
      <c r="J7436" s="2"/>
      <c r="K7436" s="2"/>
      <c r="P7436" s="2"/>
    </row>
    <row r="7437">
      <c r="A7437" s="3" t="s">
        <v>9609</v>
      </c>
      <c r="B7437" s="11" t="str">
        <f t="shared" si="1"/>
        <v>20201106</v>
      </c>
      <c r="C7437" s="12">
        <f t="shared" si="2"/>
        <v>44141</v>
      </c>
      <c r="D7437" s="3" t="str">
        <f t="shared" si="3"/>
        <v>19</v>
      </c>
      <c r="E7437" s="13">
        <v>0.0</v>
      </c>
      <c r="F7437" s="14">
        <f>'Costo de tareas'!$B$15</f>
        <v>0.1964027778</v>
      </c>
      <c r="G7437" s="15">
        <f>'Producción diaria'!$T$3*$L$2*$M$2*$N$2*E7437*1000/'Costo de tareas'!$B$14</f>
        <v>0</v>
      </c>
      <c r="H7437" s="16">
        <f>IF(G7437 &gt; 'Costo de tareas'!$B$13, 'Costo de tareas'!$B$13, IF(G7437 &lt; 'Costo de tareas'!$B$13*0.2, 0, 'Costo de tareas'!$B$13- G7437))</f>
        <v>0</v>
      </c>
      <c r="I7437" s="17">
        <f>IF(H7437=0,'Costo de tareas'!$B$13,'Costo de tareas'!$B$13-H7437)</f>
        <v>39.28055556</v>
      </c>
      <c r="J7437" s="2"/>
      <c r="K7437" s="2"/>
      <c r="P7437" s="2"/>
    </row>
    <row r="7438">
      <c r="A7438" s="3" t="s">
        <v>9610</v>
      </c>
      <c r="B7438" s="11" t="str">
        <f t="shared" si="1"/>
        <v>20201106</v>
      </c>
      <c r="C7438" s="12">
        <f t="shared" si="2"/>
        <v>44141</v>
      </c>
      <c r="D7438" s="3" t="str">
        <f t="shared" si="3"/>
        <v>20</v>
      </c>
      <c r="E7438" s="13">
        <v>0.0</v>
      </c>
      <c r="F7438" s="14">
        <f>'Costo de tareas'!$B$15</f>
        <v>0.1964027778</v>
      </c>
      <c r="G7438" s="15">
        <f>'Producción diaria'!$T$3*$L$2*$M$2*$N$2*E7438*1000/'Costo de tareas'!$B$14</f>
        <v>0</v>
      </c>
      <c r="H7438" s="16">
        <f>IF(G7438 &gt; 'Costo de tareas'!$B$13, 'Costo de tareas'!$B$13, IF(G7438 &lt; 'Costo de tareas'!$B$13*0.2, 0, 'Costo de tareas'!$B$13- G7438))</f>
        <v>0</v>
      </c>
      <c r="I7438" s="17">
        <f>IF(H7438=0,'Costo de tareas'!$B$13,'Costo de tareas'!$B$13-H7438)</f>
        <v>39.28055556</v>
      </c>
      <c r="J7438" s="2"/>
      <c r="K7438" s="2"/>
      <c r="P7438" s="2"/>
    </row>
    <row r="7439">
      <c r="A7439" s="3" t="s">
        <v>9611</v>
      </c>
      <c r="B7439" s="11" t="str">
        <f t="shared" si="1"/>
        <v>20201106</v>
      </c>
      <c r="C7439" s="12">
        <f t="shared" si="2"/>
        <v>44141</v>
      </c>
      <c r="D7439" s="3" t="str">
        <f t="shared" si="3"/>
        <v>21</v>
      </c>
      <c r="E7439" s="13">
        <v>0.0</v>
      </c>
      <c r="F7439" s="14">
        <f>'Costo de tareas'!$B$15</f>
        <v>0.1964027778</v>
      </c>
      <c r="G7439" s="15">
        <f>'Producción diaria'!$T$3*$L$2*$M$2*$N$2*E7439*1000/'Costo de tareas'!$B$14</f>
        <v>0</v>
      </c>
      <c r="H7439" s="16">
        <f>IF(G7439 &gt; 'Costo de tareas'!$B$13, 'Costo de tareas'!$B$13, IF(G7439 &lt; 'Costo de tareas'!$B$13*0.2, 0, 'Costo de tareas'!$B$13- G7439))</f>
        <v>0</v>
      </c>
      <c r="I7439" s="17">
        <f>IF(H7439=0,'Costo de tareas'!$B$13,'Costo de tareas'!$B$13-H7439)</f>
        <v>39.28055556</v>
      </c>
      <c r="J7439" s="2"/>
      <c r="K7439" s="2"/>
      <c r="P7439" s="2"/>
    </row>
    <row r="7440">
      <c r="A7440" s="3" t="s">
        <v>9613</v>
      </c>
      <c r="B7440" s="11" t="str">
        <f t="shared" si="1"/>
        <v>20201106</v>
      </c>
      <c r="C7440" s="12">
        <f t="shared" si="2"/>
        <v>44141</v>
      </c>
      <c r="D7440" s="3" t="str">
        <f t="shared" si="3"/>
        <v>22</v>
      </c>
      <c r="E7440" s="13">
        <v>0.0</v>
      </c>
      <c r="F7440" s="14">
        <f>'Costo de tareas'!$B$15</f>
        <v>0.1964027778</v>
      </c>
      <c r="G7440" s="15">
        <f>'Producción diaria'!$T$3*$L$2*$M$2*$N$2*E7440*1000/'Costo de tareas'!$B$14</f>
        <v>0</v>
      </c>
      <c r="H7440" s="16">
        <f>IF(G7440 &gt; 'Costo de tareas'!$B$13, 'Costo de tareas'!$B$13, IF(G7440 &lt; 'Costo de tareas'!$B$13*0.2, 0, 'Costo de tareas'!$B$13- G7440))</f>
        <v>0</v>
      </c>
      <c r="I7440" s="17">
        <f>IF(H7440=0,'Costo de tareas'!$B$13,'Costo de tareas'!$B$13-H7440)</f>
        <v>39.28055556</v>
      </c>
      <c r="J7440" s="2"/>
      <c r="K7440" s="2"/>
      <c r="P7440" s="2"/>
    </row>
    <row r="7441">
      <c r="A7441" s="3" t="s">
        <v>9615</v>
      </c>
      <c r="B7441" s="11" t="str">
        <f t="shared" si="1"/>
        <v>20201106</v>
      </c>
      <c r="C7441" s="12">
        <f t="shared" si="2"/>
        <v>44141</v>
      </c>
      <c r="D7441" s="3" t="str">
        <f t="shared" si="3"/>
        <v>23</v>
      </c>
      <c r="E7441" s="13">
        <v>0.0</v>
      </c>
      <c r="F7441" s="14">
        <f>'Costo de tareas'!$B$15</f>
        <v>0.1964027778</v>
      </c>
      <c r="G7441" s="15">
        <f>'Producción diaria'!$T$3*$L$2*$M$2*$N$2*E7441*1000/'Costo de tareas'!$B$14</f>
        <v>0</v>
      </c>
      <c r="H7441" s="16">
        <f>IF(G7441 &gt; 'Costo de tareas'!$B$13, 'Costo de tareas'!$B$13, IF(G7441 &lt; 'Costo de tareas'!$B$13*0.2, 0, 'Costo de tareas'!$B$13- G7441))</f>
        <v>0</v>
      </c>
      <c r="I7441" s="17">
        <f>IF(H7441=0,'Costo de tareas'!$B$13,'Costo de tareas'!$B$13-H7441)</f>
        <v>39.28055556</v>
      </c>
      <c r="J7441" s="2"/>
      <c r="K7441" s="2"/>
      <c r="P7441" s="2"/>
    </row>
    <row r="7442">
      <c r="A7442" s="3" t="s">
        <v>9617</v>
      </c>
      <c r="B7442" s="11" t="str">
        <f t="shared" si="1"/>
        <v>20201107</v>
      </c>
      <c r="C7442" s="12">
        <f t="shared" si="2"/>
        <v>44142</v>
      </c>
      <c r="D7442" s="3" t="str">
        <f t="shared" si="3"/>
        <v>00</v>
      </c>
      <c r="E7442" s="13">
        <v>0.0</v>
      </c>
      <c r="F7442" s="14">
        <f>'Costo de tareas'!$B$15</f>
        <v>0.1964027778</v>
      </c>
      <c r="G7442" s="15">
        <f>'Producción diaria'!$T$3*$L$2*$M$2*$N$2*E7442*1000/'Costo de tareas'!$B$14</f>
        <v>0</v>
      </c>
      <c r="H7442" s="16">
        <f>IF(G7442 &gt; 'Costo de tareas'!$B$13, 'Costo de tareas'!$B$13, IF(G7442 &lt; 'Costo de tareas'!$B$13*0.2, 0, 'Costo de tareas'!$B$13- G7442))</f>
        <v>0</v>
      </c>
      <c r="I7442" s="17">
        <f>IF(H7442=0,'Costo de tareas'!$B$13,'Costo de tareas'!$B$13-H7442)</f>
        <v>39.28055556</v>
      </c>
      <c r="J7442" s="2"/>
      <c r="K7442" s="2"/>
      <c r="P7442" s="2"/>
    </row>
    <row r="7443">
      <c r="A7443" s="3" t="s">
        <v>9618</v>
      </c>
      <c r="B7443" s="11" t="str">
        <f t="shared" si="1"/>
        <v>20201107</v>
      </c>
      <c r="C7443" s="12">
        <f t="shared" si="2"/>
        <v>44142</v>
      </c>
      <c r="D7443" s="3" t="str">
        <f t="shared" si="3"/>
        <v>01</v>
      </c>
      <c r="E7443" s="13">
        <v>0.0</v>
      </c>
      <c r="F7443" s="14">
        <f>'Costo de tareas'!$B$15</f>
        <v>0.1964027778</v>
      </c>
      <c r="G7443" s="15">
        <f>'Producción diaria'!$T$3*$L$2*$M$2*$N$2*E7443*1000/'Costo de tareas'!$B$14</f>
        <v>0</v>
      </c>
      <c r="H7443" s="16">
        <f>IF(G7443 &gt; 'Costo de tareas'!$B$13, 'Costo de tareas'!$B$13, IF(G7443 &lt; 'Costo de tareas'!$B$13*0.2, 0, 'Costo de tareas'!$B$13- G7443))</f>
        <v>0</v>
      </c>
      <c r="I7443" s="17">
        <f>IF(H7443=0,'Costo de tareas'!$B$13,'Costo de tareas'!$B$13-H7443)</f>
        <v>39.28055556</v>
      </c>
      <c r="J7443" s="2"/>
      <c r="K7443" s="2"/>
      <c r="P7443" s="2"/>
    </row>
    <row r="7444">
      <c r="A7444" s="3" t="s">
        <v>9619</v>
      </c>
      <c r="B7444" s="11" t="str">
        <f t="shared" si="1"/>
        <v>20201107</v>
      </c>
      <c r="C7444" s="12">
        <f t="shared" si="2"/>
        <v>44142</v>
      </c>
      <c r="D7444" s="3" t="str">
        <f t="shared" si="3"/>
        <v>02</v>
      </c>
      <c r="E7444" s="13">
        <v>0.0</v>
      </c>
      <c r="F7444" s="14">
        <f>'Costo de tareas'!$B$15</f>
        <v>0.1964027778</v>
      </c>
      <c r="G7444" s="15">
        <f>'Producción diaria'!$T$3*$L$2*$M$2*$N$2*E7444*1000/'Costo de tareas'!$B$14</f>
        <v>0</v>
      </c>
      <c r="H7444" s="16">
        <f>IF(G7444 &gt; 'Costo de tareas'!$B$13, 'Costo de tareas'!$B$13, IF(G7444 &lt; 'Costo de tareas'!$B$13*0.2, 0, 'Costo de tareas'!$B$13- G7444))</f>
        <v>0</v>
      </c>
      <c r="I7444" s="17">
        <f>IF(H7444=0,'Costo de tareas'!$B$13,'Costo de tareas'!$B$13-H7444)</f>
        <v>39.28055556</v>
      </c>
      <c r="J7444" s="2"/>
      <c r="K7444" s="2"/>
      <c r="P7444" s="2"/>
    </row>
    <row r="7445">
      <c r="A7445" s="3" t="s">
        <v>9620</v>
      </c>
      <c r="B7445" s="11" t="str">
        <f t="shared" si="1"/>
        <v>20201107</v>
      </c>
      <c r="C7445" s="12">
        <f t="shared" si="2"/>
        <v>44142</v>
      </c>
      <c r="D7445" s="3" t="str">
        <f t="shared" si="3"/>
        <v>03</v>
      </c>
      <c r="E7445" s="13">
        <v>0.0</v>
      </c>
      <c r="F7445" s="14">
        <f>'Costo de tareas'!$B$15</f>
        <v>0.1964027778</v>
      </c>
      <c r="G7445" s="15">
        <f>'Producción diaria'!$T$3*$L$2*$M$2*$N$2*E7445*1000/'Costo de tareas'!$B$14</f>
        <v>0</v>
      </c>
      <c r="H7445" s="16">
        <f>IF(G7445 &gt; 'Costo de tareas'!$B$13, 'Costo de tareas'!$B$13, IF(G7445 &lt; 'Costo de tareas'!$B$13*0.2, 0, 'Costo de tareas'!$B$13- G7445))</f>
        <v>0</v>
      </c>
      <c r="I7445" s="17">
        <f>IF(H7445=0,'Costo de tareas'!$B$13,'Costo de tareas'!$B$13-H7445)</f>
        <v>39.28055556</v>
      </c>
      <c r="J7445" s="2"/>
      <c r="K7445" s="2"/>
      <c r="P7445" s="2"/>
    </row>
    <row r="7446">
      <c r="A7446" s="3" t="s">
        <v>9621</v>
      </c>
      <c r="B7446" s="11" t="str">
        <f t="shared" si="1"/>
        <v>20201107</v>
      </c>
      <c r="C7446" s="12">
        <f t="shared" si="2"/>
        <v>44142</v>
      </c>
      <c r="D7446" s="3" t="str">
        <f t="shared" si="3"/>
        <v>04</v>
      </c>
      <c r="E7446" s="13">
        <v>0.0</v>
      </c>
      <c r="F7446" s="14">
        <f>'Costo de tareas'!$B$15</f>
        <v>0.1964027778</v>
      </c>
      <c r="G7446" s="15">
        <f>'Producción diaria'!$T$3*$L$2*$M$2*$N$2*E7446*1000/'Costo de tareas'!$B$14</f>
        <v>0</v>
      </c>
      <c r="H7446" s="16">
        <f>IF(G7446 &gt; 'Costo de tareas'!$B$13, 'Costo de tareas'!$B$13, IF(G7446 &lt; 'Costo de tareas'!$B$13*0.2, 0, 'Costo de tareas'!$B$13- G7446))</f>
        <v>0</v>
      </c>
      <c r="I7446" s="17">
        <f>IF(H7446=0,'Costo de tareas'!$B$13,'Costo de tareas'!$B$13-H7446)</f>
        <v>39.28055556</v>
      </c>
      <c r="J7446" s="2"/>
      <c r="K7446" s="2"/>
      <c r="P7446" s="2"/>
    </row>
    <row r="7447">
      <c r="A7447" s="3" t="s">
        <v>9622</v>
      </c>
      <c r="B7447" s="11" t="str">
        <f t="shared" si="1"/>
        <v>20201107</v>
      </c>
      <c r="C7447" s="12">
        <f t="shared" si="2"/>
        <v>44142</v>
      </c>
      <c r="D7447" s="3" t="str">
        <f t="shared" si="3"/>
        <v>05</v>
      </c>
      <c r="E7447" s="13">
        <v>0.0</v>
      </c>
      <c r="F7447" s="14">
        <f>'Costo de tareas'!$B$15</f>
        <v>0.1964027778</v>
      </c>
      <c r="G7447" s="15">
        <f>'Producción diaria'!$T$3*$L$2*$M$2*$N$2*E7447*1000/'Costo de tareas'!$B$14</f>
        <v>0</v>
      </c>
      <c r="H7447" s="16">
        <f>IF(G7447 &gt; 'Costo de tareas'!$B$13, 'Costo de tareas'!$B$13, IF(G7447 &lt; 'Costo de tareas'!$B$13*0.2, 0, 'Costo de tareas'!$B$13- G7447))</f>
        <v>0</v>
      </c>
      <c r="I7447" s="17">
        <f>IF(H7447=0,'Costo de tareas'!$B$13,'Costo de tareas'!$B$13-H7447)</f>
        <v>39.28055556</v>
      </c>
      <c r="J7447" s="2"/>
      <c r="K7447" s="2"/>
      <c r="P7447" s="2"/>
    </row>
    <row r="7448">
      <c r="A7448" s="3" t="s">
        <v>9623</v>
      </c>
      <c r="B7448" s="11" t="str">
        <f t="shared" si="1"/>
        <v>20201107</v>
      </c>
      <c r="C7448" s="12">
        <f t="shared" si="2"/>
        <v>44142</v>
      </c>
      <c r="D7448" s="3" t="str">
        <f t="shared" si="3"/>
        <v>06</v>
      </c>
      <c r="E7448" s="13">
        <v>0.0</v>
      </c>
      <c r="F7448" s="14">
        <f>'Costo de tareas'!$B$15</f>
        <v>0.1964027778</v>
      </c>
      <c r="G7448" s="15">
        <f>'Producción diaria'!$T$3*$L$2*$M$2*$N$2*E7448*1000/'Costo de tareas'!$B$14</f>
        <v>0</v>
      </c>
      <c r="H7448" s="16">
        <f>IF(G7448 &gt; 'Costo de tareas'!$B$13, 'Costo de tareas'!$B$13, IF(G7448 &lt; 'Costo de tareas'!$B$13*0.2, 0, 'Costo de tareas'!$B$13- G7448))</f>
        <v>0</v>
      </c>
      <c r="I7448" s="17">
        <f>IF(H7448=0,'Costo de tareas'!$B$13,'Costo de tareas'!$B$13-H7448)</f>
        <v>39.28055556</v>
      </c>
      <c r="J7448" s="2"/>
      <c r="K7448" s="2"/>
      <c r="P7448" s="2"/>
    </row>
    <row r="7449">
      <c r="A7449" s="3" t="s">
        <v>9624</v>
      </c>
      <c r="B7449" s="11" t="str">
        <f t="shared" si="1"/>
        <v>20201107</v>
      </c>
      <c r="C7449" s="12">
        <f t="shared" si="2"/>
        <v>44142</v>
      </c>
      <c r="D7449" s="3" t="str">
        <f t="shared" si="3"/>
        <v>07</v>
      </c>
      <c r="E7449" s="13">
        <v>16.0</v>
      </c>
      <c r="F7449" s="14">
        <f>'Costo de tareas'!$B$15</f>
        <v>0.1964027778</v>
      </c>
      <c r="G7449" s="15">
        <f>'Producción diaria'!$T$3*$L$2*$M$2*$N$2*E7449*1000/'Costo de tareas'!$B$14</f>
        <v>24.05699096</v>
      </c>
      <c r="H7449" s="16">
        <f>IF(G7449 &gt; 'Costo de tareas'!$B$13, 'Costo de tareas'!$B$13, IF(G7449 &lt; 'Costo de tareas'!$B$13*0.2, 0, 'Costo de tareas'!$B$13- G7449))</f>
        <v>15.22356459</v>
      </c>
      <c r="I7449" s="17">
        <f>IF(H7449=0,'Costo de tareas'!$B$13,'Costo de tareas'!$B$13-H7449)</f>
        <v>24.05699096</v>
      </c>
      <c r="J7449" s="2"/>
      <c r="K7449" s="2"/>
      <c r="P7449" s="2"/>
    </row>
    <row r="7450">
      <c r="A7450" s="3" t="s">
        <v>9625</v>
      </c>
      <c r="B7450" s="11" t="str">
        <f t="shared" si="1"/>
        <v>20201107</v>
      </c>
      <c r="C7450" s="12">
        <f t="shared" si="2"/>
        <v>44142</v>
      </c>
      <c r="D7450" s="3" t="str">
        <f t="shared" si="3"/>
        <v>08</v>
      </c>
      <c r="E7450" s="13">
        <v>9.0</v>
      </c>
      <c r="F7450" s="14">
        <f>'Costo de tareas'!$B$15</f>
        <v>0.1964027778</v>
      </c>
      <c r="G7450" s="15">
        <f>'Producción diaria'!$T$3*$L$2*$M$2*$N$2*E7450*1000/'Costo de tareas'!$B$14</f>
        <v>13.53205742</v>
      </c>
      <c r="H7450" s="16">
        <f>IF(G7450 &gt; 'Costo de tareas'!$B$13, 'Costo de tareas'!$B$13, IF(G7450 &lt; 'Costo de tareas'!$B$13*0.2, 0, 'Costo de tareas'!$B$13- G7450))</f>
        <v>25.74849814</v>
      </c>
      <c r="I7450" s="17">
        <f>IF(H7450=0,'Costo de tareas'!$B$13,'Costo de tareas'!$B$13-H7450)</f>
        <v>13.53205742</v>
      </c>
      <c r="J7450" s="2"/>
      <c r="K7450" s="2"/>
      <c r="P7450" s="2"/>
    </row>
    <row r="7451">
      <c r="A7451" s="3" t="s">
        <v>9626</v>
      </c>
      <c r="B7451" s="11" t="str">
        <f t="shared" si="1"/>
        <v>20201107</v>
      </c>
      <c r="C7451" s="12">
        <f t="shared" si="2"/>
        <v>44142</v>
      </c>
      <c r="D7451" s="3" t="str">
        <f t="shared" si="3"/>
        <v>09</v>
      </c>
      <c r="E7451" s="13">
        <v>333.0</v>
      </c>
      <c r="F7451" s="14">
        <f>'Costo de tareas'!$B$15</f>
        <v>0.1964027778</v>
      </c>
      <c r="G7451" s="15">
        <f>'Producción diaria'!$T$3*$L$2*$M$2*$N$2*E7451*1000/'Costo de tareas'!$B$14</f>
        <v>500.6861244</v>
      </c>
      <c r="H7451" s="16">
        <f>IF(G7451 &gt; 'Costo de tareas'!$B$13, 'Costo de tareas'!$B$13, IF(G7451 &lt; 'Costo de tareas'!$B$13*0.2, 0, 'Costo de tareas'!$B$13- G7451))</f>
        <v>39.28055556</v>
      </c>
      <c r="I7451" s="17">
        <f>IF(H7451=0,'Costo de tareas'!$B$13,'Costo de tareas'!$B$13-H7451)</f>
        <v>0</v>
      </c>
      <c r="J7451" s="2"/>
      <c r="K7451" s="2"/>
      <c r="P7451" s="2"/>
    </row>
    <row r="7452">
      <c r="A7452" s="3" t="s">
        <v>9627</v>
      </c>
      <c r="B7452" s="11" t="str">
        <f t="shared" si="1"/>
        <v>20201107</v>
      </c>
      <c r="C7452" s="12">
        <f t="shared" si="2"/>
        <v>44142</v>
      </c>
      <c r="D7452" s="3" t="str">
        <f t="shared" si="3"/>
        <v>10</v>
      </c>
      <c r="E7452" s="13">
        <v>83.0</v>
      </c>
      <c r="F7452" s="14">
        <f>'Costo de tareas'!$B$15</f>
        <v>0.1964027778</v>
      </c>
      <c r="G7452" s="15">
        <f>'Producción diaria'!$T$3*$L$2*$M$2*$N$2*E7452*1000/'Costo de tareas'!$B$14</f>
        <v>124.7956406</v>
      </c>
      <c r="H7452" s="16">
        <f>IF(G7452 &gt; 'Costo de tareas'!$B$13, 'Costo de tareas'!$B$13, IF(G7452 &lt; 'Costo de tareas'!$B$13*0.2, 0, 'Costo de tareas'!$B$13- G7452))</f>
        <v>39.28055556</v>
      </c>
      <c r="I7452" s="17">
        <f>IF(H7452=0,'Costo de tareas'!$B$13,'Costo de tareas'!$B$13-H7452)</f>
        <v>0</v>
      </c>
      <c r="J7452" s="2"/>
      <c r="K7452" s="2"/>
      <c r="P7452" s="2"/>
    </row>
    <row r="7453">
      <c r="A7453" s="3" t="s">
        <v>9628</v>
      </c>
      <c r="B7453" s="11" t="str">
        <f t="shared" si="1"/>
        <v>20201107</v>
      </c>
      <c r="C7453" s="12">
        <f t="shared" si="2"/>
        <v>44142</v>
      </c>
      <c r="D7453" s="3" t="str">
        <f t="shared" si="3"/>
        <v>11</v>
      </c>
      <c r="E7453" s="13">
        <v>501.0</v>
      </c>
      <c r="F7453" s="14">
        <f>'Costo de tareas'!$B$15</f>
        <v>0.1964027778</v>
      </c>
      <c r="G7453" s="15">
        <f>'Producción diaria'!$T$3*$L$2*$M$2*$N$2*E7453*1000/'Costo de tareas'!$B$14</f>
        <v>753.2845295</v>
      </c>
      <c r="H7453" s="16">
        <f>IF(G7453 &gt; 'Costo de tareas'!$B$13, 'Costo de tareas'!$B$13, IF(G7453 &lt; 'Costo de tareas'!$B$13*0.2, 0, 'Costo de tareas'!$B$13- G7453))</f>
        <v>39.28055556</v>
      </c>
      <c r="I7453" s="17">
        <f>IF(H7453=0,'Costo de tareas'!$B$13,'Costo de tareas'!$B$13-H7453)</f>
        <v>0</v>
      </c>
      <c r="J7453" s="2"/>
      <c r="K7453" s="2"/>
      <c r="P7453" s="2"/>
    </row>
    <row r="7454">
      <c r="A7454" s="3" t="s">
        <v>9629</v>
      </c>
      <c r="B7454" s="11" t="str">
        <f t="shared" si="1"/>
        <v>20201107</v>
      </c>
      <c r="C7454" s="12">
        <f t="shared" si="2"/>
        <v>44142</v>
      </c>
      <c r="D7454" s="3" t="str">
        <f t="shared" si="3"/>
        <v>12</v>
      </c>
      <c r="E7454" s="13">
        <v>397.0</v>
      </c>
      <c r="F7454" s="14">
        <f>'Costo de tareas'!$B$15</f>
        <v>0.1964027778</v>
      </c>
      <c r="G7454" s="15">
        <f>'Producción diaria'!$T$3*$L$2*$M$2*$N$2*E7454*1000/'Costo de tareas'!$B$14</f>
        <v>596.9140883</v>
      </c>
      <c r="H7454" s="16">
        <f>IF(G7454 &gt; 'Costo de tareas'!$B$13, 'Costo de tareas'!$B$13, IF(G7454 &lt; 'Costo de tareas'!$B$13*0.2, 0, 'Costo de tareas'!$B$13- G7454))</f>
        <v>39.28055556</v>
      </c>
      <c r="I7454" s="17">
        <f>IF(H7454=0,'Costo de tareas'!$B$13,'Costo de tareas'!$B$13-H7454)</f>
        <v>0</v>
      </c>
      <c r="J7454" s="2"/>
      <c r="K7454" s="2"/>
      <c r="P7454" s="2"/>
    </row>
    <row r="7455">
      <c r="A7455" s="3" t="s">
        <v>9630</v>
      </c>
      <c r="B7455" s="11" t="str">
        <f t="shared" si="1"/>
        <v>20201107</v>
      </c>
      <c r="C7455" s="12">
        <f t="shared" si="2"/>
        <v>44142</v>
      </c>
      <c r="D7455" s="3" t="str">
        <f t="shared" si="3"/>
        <v>13</v>
      </c>
      <c r="E7455" s="13">
        <v>529.0</v>
      </c>
      <c r="F7455" s="14">
        <f>'Costo de tareas'!$B$15</f>
        <v>0.1964027778</v>
      </c>
      <c r="G7455" s="15">
        <f>'Producción diaria'!$T$3*$L$2*$M$2*$N$2*E7455*1000/'Costo de tareas'!$B$14</f>
        <v>795.3842637</v>
      </c>
      <c r="H7455" s="16">
        <f>IF(G7455 &gt; 'Costo de tareas'!$B$13, 'Costo de tareas'!$B$13, IF(G7455 &lt; 'Costo de tareas'!$B$13*0.2, 0, 'Costo de tareas'!$B$13- G7455))</f>
        <v>39.28055556</v>
      </c>
      <c r="I7455" s="17">
        <f>IF(H7455=0,'Costo de tareas'!$B$13,'Costo de tareas'!$B$13-H7455)</f>
        <v>0</v>
      </c>
      <c r="J7455" s="2"/>
      <c r="K7455" s="2"/>
      <c r="P7455" s="2"/>
    </row>
    <row r="7456">
      <c r="A7456" s="3" t="s">
        <v>9631</v>
      </c>
      <c r="B7456" s="11" t="str">
        <f t="shared" si="1"/>
        <v>20201107</v>
      </c>
      <c r="C7456" s="12">
        <f t="shared" si="2"/>
        <v>44142</v>
      </c>
      <c r="D7456" s="3" t="str">
        <f t="shared" si="3"/>
        <v>14</v>
      </c>
      <c r="E7456" s="13">
        <v>392.0</v>
      </c>
      <c r="F7456" s="14">
        <f>'Costo de tareas'!$B$15</f>
        <v>0.1964027778</v>
      </c>
      <c r="G7456" s="15">
        <f>'Producción diaria'!$T$3*$L$2*$M$2*$N$2*E7456*1000/'Costo de tareas'!$B$14</f>
        <v>589.3962786</v>
      </c>
      <c r="H7456" s="16">
        <f>IF(G7456 &gt; 'Costo de tareas'!$B$13, 'Costo de tareas'!$B$13, IF(G7456 &lt; 'Costo de tareas'!$B$13*0.2, 0, 'Costo de tareas'!$B$13- G7456))</f>
        <v>39.28055556</v>
      </c>
      <c r="I7456" s="17">
        <f>IF(H7456=0,'Costo de tareas'!$B$13,'Costo de tareas'!$B$13-H7456)</f>
        <v>0</v>
      </c>
      <c r="J7456" s="2"/>
      <c r="K7456" s="2"/>
      <c r="P7456" s="2"/>
    </row>
    <row r="7457">
      <c r="A7457" s="3" t="s">
        <v>9632</v>
      </c>
      <c r="B7457" s="11" t="str">
        <f t="shared" si="1"/>
        <v>20201107</v>
      </c>
      <c r="C7457" s="12">
        <f t="shared" si="2"/>
        <v>44142</v>
      </c>
      <c r="D7457" s="3" t="str">
        <f t="shared" si="3"/>
        <v>15</v>
      </c>
      <c r="E7457" s="13">
        <v>263.0</v>
      </c>
      <c r="F7457" s="14">
        <f>'Costo de tareas'!$B$15</f>
        <v>0.1964027778</v>
      </c>
      <c r="G7457" s="15">
        <f>'Producción diaria'!$T$3*$L$2*$M$2*$N$2*E7457*1000/'Costo de tareas'!$B$14</f>
        <v>395.4367889</v>
      </c>
      <c r="H7457" s="16">
        <f>IF(G7457 &gt; 'Costo de tareas'!$B$13, 'Costo de tareas'!$B$13, IF(G7457 &lt; 'Costo de tareas'!$B$13*0.2, 0, 'Costo de tareas'!$B$13- G7457))</f>
        <v>39.28055556</v>
      </c>
      <c r="I7457" s="17">
        <f>IF(H7457=0,'Costo de tareas'!$B$13,'Costo de tareas'!$B$13-H7457)</f>
        <v>0</v>
      </c>
      <c r="J7457" s="2"/>
      <c r="K7457" s="2"/>
      <c r="P7457" s="2"/>
    </row>
    <row r="7458">
      <c r="A7458" s="3" t="s">
        <v>9633</v>
      </c>
      <c r="B7458" s="11" t="str">
        <f t="shared" si="1"/>
        <v>20201107</v>
      </c>
      <c r="C7458" s="12">
        <f t="shared" si="2"/>
        <v>44142</v>
      </c>
      <c r="D7458" s="3" t="str">
        <f t="shared" si="3"/>
        <v>16</v>
      </c>
      <c r="E7458" s="13">
        <v>128.0</v>
      </c>
      <c r="F7458" s="14">
        <f>'Costo de tareas'!$B$15</f>
        <v>0.1964027778</v>
      </c>
      <c r="G7458" s="15">
        <f>'Producción diaria'!$T$3*$L$2*$M$2*$N$2*E7458*1000/'Costo de tareas'!$B$14</f>
        <v>192.4559277</v>
      </c>
      <c r="H7458" s="16">
        <f>IF(G7458 &gt; 'Costo de tareas'!$B$13, 'Costo de tareas'!$B$13, IF(G7458 &lt; 'Costo de tareas'!$B$13*0.2, 0, 'Costo de tareas'!$B$13- G7458))</f>
        <v>39.28055556</v>
      </c>
      <c r="I7458" s="17">
        <f>IF(H7458=0,'Costo de tareas'!$B$13,'Costo de tareas'!$B$13-H7458)</f>
        <v>0</v>
      </c>
      <c r="J7458" s="2"/>
      <c r="K7458" s="2"/>
      <c r="P7458" s="2"/>
    </row>
    <row r="7459">
      <c r="A7459" s="3" t="s">
        <v>9634</v>
      </c>
      <c r="B7459" s="11" t="str">
        <f t="shared" si="1"/>
        <v>20201107</v>
      </c>
      <c r="C7459" s="12">
        <f t="shared" si="2"/>
        <v>44142</v>
      </c>
      <c r="D7459" s="3" t="str">
        <f t="shared" si="3"/>
        <v>17</v>
      </c>
      <c r="E7459" s="13">
        <v>0.0</v>
      </c>
      <c r="F7459" s="14">
        <f>'Costo de tareas'!$B$15</f>
        <v>0.1964027778</v>
      </c>
      <c r="G7459" s="15">
        <f>'Producción diaria'!$T$3*$L$2*$M$2*$N$2*E7459*1000/'Costo de tareas'!$B$14</f>
        <v>0</v>
      </c>
      <c r="H7459" s="16">
        <f>IF(G7459 &gt; 'Costo de tareas'!$B$13, 'Costo de tareas'!$B$13, IF(G7459 &lt; 'Costo de tareas'!$B$13*0.2, 0, 'Costo de tareas'!$B$13- G7459))</f>
        <v>0</v>
      </c>
      <c r="I7459" s="17">
        <f>IF(H7459=0,'Costo de tareas'!$B$13,'Costo de tareas'!$B$13-H7459)</f>
        <v>39.28055556</v>
      </c>
      <c r="J7459" s="2"/>
      <c r="K7459" s="2"/>
      <c r="P7459" s="2"/>
    </row>
    <row r="7460">
      <c r="A7460" s="3" t="s">
        <v>9635</v>
      </c>
      <c r="B7460" s="11" t="str">
        <f t="shared" si="1"/>
        <v>20201107</v>
      </c>
      <c r="C7460" s="12">
        <f t="shared" si="2"/>
        <v>44142</v>
      </c>
      <c r="D7460" s="3" t="str">
        <f t="shared" si="3"/>
        <v>18</v>
      </c>
      <c r="E7460" s="13">
        <v>0.0</v>
      </c>
      <c r="F7460" s="14">
        <f>'Costo de tareas'!$B$15</f>
        <v>0.1964027778</v>
      </c>
      <c r="G7460" s="15">
        <f>'Producción diaria'!$T$3*$L$2*$M$2*$N$2*E7460*1000/'Costo de tareas'!$B$14</f>
        <v>0</v>
      </c>
      <c r="H7460" s="16">
        <f>IF(G7460 &gt; 'Costo de tareas'!$B$13, 'Costo de tareas'!$B$13, IF(G7460 &lt; 'Costo de tareas'!$B$13*0.2, 0, 'Costo de tareas'!$B$13- G7460))</f>
        <v>0</v>
      </c>
      <c r="I7460" s="17">
        <f>IF(H7460=0,'Costo de tareas'!$B$13,'Costo de tareas'!$B$13-H7460)</f>
        <v>39.28055556</v>
      </c>
      <c r="J7460" s="2"/>
      <c r="K7460" s="2"/>
      <c r="P7460" s="2"/>
    </row>
    <row r="7461">
      <c r="A7461" s="3" t="s">
        <v>9636</v>
      </c>
      <c r="B7461" s="11" t="str">
        <f t="shared" si="1"/>
        <v>20201107</v>
      </c>
      <c r="C7461" s="12">
        <f t="shared" si="2"/>
        <v>44142</v>
      </c>
      <c r="D7461" s="3" t="str">
        <f t="shared" si="3"/>
        <v>19</v>
      </c>
      <c r="E7461" s="13">
        <v>0.0</v>
      </c>
      <c r="F7461" s="14">
        <f>'Costo de tareas'!$B$15</f>
        <v>0.1964027778</v>
      </c>
      <c r="G7461" s="15">
        <f>'Producción diaria'!$T$3*$L$2*$M$2*$N$2*E7461*1000/'Costo de tareas'!$B$14</f>
        <v>0</v>
      </c>
      <c r="H7461" s="16">
        <f>IF(G7461 &gt; 'Costo de tareas'!$B$13, 'Costo de tareas'!$B$13, IF(G7461 &lt; 'Costo de tareas'!$B$13*0.2, 0, 'Costo de tareas'!$B$13- G7461))</f>
        <v>0</v>
      </c>
      <c r="I7461" s="17">
        <f>IF(H7461=0,'Costo de tareas'!$B$13,'Costo de tareas'!$B$13-H7461)</f>
        <v>39.28055556</v>
      </c>
      <c r="J7461" s="2"/>
      <c r="K7461" s="2"/>
      <c r="P7461" s="2"/>
    </row>
    <row r="7462">
      <c r="A7462" s="3" t="s">
        <v>9637</v>
      </c>
      <c r="B7462" s="11" t="str">
        <f t="shared" si="1"/>
        <v>20201107</v>
      </c>
      <c r="C7462" s="12">
        <f t="shared" si="2"/>
        <v>44142</v>
      </c>
      <c r="D7462" s="3" t="str">
        <f t="shared" si="3"/>
        <v>20</v>
      </c>
      <c r="E7462" s="13">
        <v>0.0</v>
      </c>
      <c r="F7462" s="14">
        <f>'Costo de tareas'!$B$15</f>
        <v>0.1964027778</v>
      </c>
      <c r="G7462" s="15">
        <f>'Producción diaria'!$T$3*$L$2*$M$2*$N$2*E7462*1000/'Costo de tareas'!$B$14</f>
        <v>0</v>
      </c>
      <c r="H7462" s="16">
        <f>IF(G7462 &gt; 'Costo de tareas'!$B$13, 'Costo de tareas'!$B$13, IF(G7462 &lt; 'Costo de tareas'!$B$13*0.2, 0, 'Costo de tareas'!$B$13- G7462))</f>
        <v>0</v>
      </c>
      <c r="I7462" s="17">
        <f>IF(H7462=0,'Costo de tareas'!$B$13,'Costo de tareas'!$B$13-H7462)</f>
        <v>39.28055556</v>
      </c>
      <c r="J7462" s="2"/>
      <c r="K7462" s="2"/>
      <c r="P7462" s="2"/>
    </row>
    <row r="7463">
      <c r="A7463" s="3" t="s">
        <v>9638</v>
      </c>
      <c r="B7463" s="11" t="str">
        <f t="shared" si="1"/>
        <v>20201107</v>
      </c>
      <c r="C7463" s="12">
        <f t="shared" si="2"/>
        <v>44142</v>
      </c>
      <c r="D7463" s="3" t="str">
        <f t="shared" si="3"/>
        <v>21</v>
      </c>
      <c r="E7463" s="13">
        <v>0.0</v>
      </c>
      <c r="F7463" s="14">
        <f>'Costo de tareas'!$B$15</f>
        <v>0.1964027778</v>
      </c>
      <c r="G7463" s="15">
        <f>'Producción diaria'!$T$3*$L$2*$M$2*$N$2*E7463*1000/'Costo de tareas'!$B$14</f>
        <v>0</v>
      </c>
      <c r="H7463" s="16">
        <f>IF(G7463 &gt; 'Costo de tareas'!$B$13, 'Costo de tareas'!$B$13, IF(G7463 &lt; 'Costo de tareas'!$B$13*0.2, 0, 'Costo de tareas'!$B$13- G7463))</f>
        <v>0</v>
      </c>
      <c r="I7463" s="17">
        <f>IF(H7463=0,'Costo de tareas'!$B$13,'Costo de tareas'!$B$13-H7463)</f>
        <v>39.28055556</v>
      </c>
      <c r="J7463" s="2"/>
      <c r="K7463" s="2"/>
      <c r="P7463" s="2"/>
    </row>
    <row r="7464">
      <c r="A7464" s="3" t="s">
        <v>9639</v>
      </c>
      <c r="B7464" s="11" t="str">
        <f t="shared" si="1"/>
        <v>20201107</v>
      </c>
      <c r="C7464" s="12">
        <f t="shared" si="2"/>
        <v>44142</v>
      </c>
      <c r="D7464" s="3" t="str">
        <f t="shared" si="3"/>
        <v>22</v>
      </c>
      <c r="E7464" s="13">
        <v>0.0</v>
      </c>
      <c r="F7464" s="14">
        <f>'Costo de tareas'!$B$15</f>
        <v>0.1964027778</v>
      </c>
      <c r="G7464" s="15">
        <f>'Producción diaria'!$T$3*$L$2*$M$2*$N$2*E7464*1000/'Costo de tareas'!$B$14</f>
        <v>0</v>
      </c>
      <c r="H7464" s="16">
        <f>IF(G7464 &gt; 'Costo de tareas'!$B$13, 'Costo de tareas'!$B$13, IF(G7464 &lt; 'Costo de tareas'!$B$13*0.2, 0, 'Costo de tareas'!$B$13- G7464))</f>
        <v>0</v>
      </c>
      <c r="I7464" s="17">
        <f>IF(H7464=0,'Costo de tareas'!$B$13,'Costo de tareas'!$B$13-H7464)</f>
        <v>39.28055556</v>
      </c>
      <c r="J7464" s="2"/>
      <c r="K7464" s="2"/>
      <c r="P7464" s="2"/>
    </row>
    <row r="7465">
      <c r="A7465" s="3" t="s">
        <v>9640</v>
      </c>
      <c r="B7465" s="11" t="str">
        <f t="shared" si="1"/>
        <v>20201107</v>
      </c>
      <c r="C7465" s="12">
        <f t="shared" si="2"/>
        <v>44142</v>
      </c>
      <c r="D7465" s="3" t="str">
        <f t="shared" si="3"/>
        <v>23</v>
      </c>
      <c r="E7465" s="13">
        <v>0.0</v>
      </c>
      <c r="F7465" s="14">
        <f>'Costo de tareas'!$B$15</f>
        <v>0.1964027778</v>
      </c>
      <c r="G7465" s="15">
        <f>'Producción diaria'!$T$3*$L$2*$M$2*$N$2*E7465*1000/'Costo de tareas'!$B$14</f>
        <v>0</v>
      </c>
      <c r="H7465" s="16">
        <f>IF(G7465 &gt; 'Costo de tareas'!$B$13, 'Costo de tareas'!$B$13, IF(G7465 &lt; 'Costo de tareas'!$B$13*0.2, 0, 'Costo de tareas'!$B$13- G7465))</f>
        <v>0</v>
      </c>
      <c r="I7465" s="17">
        <f>IF(H7465=0,'Costo de tareas'!$B$13,'Costo de tareas'!$B$13-H7465)</f>
        <v>39.28055556</v>
      </c>
      <c r="J7465" s="2"/>
      <c r="K7465" s="2"/>
      <c r="P7465" s="2"/>
    </row>
    <row r="7466">
      <c r="A7466" s="3" t="s">
        <v>9641</v>
      </c>
      <c r="B7466" s="11" t="str">
        <f t="shared" si="1"/>
        <v>20201108</v>
      </c>
      <c r="C7466" s="12">
        <f t="shared" si="2"/>
        <v>44143</v>
      </c>
      <c r="D7466" s="3" t="str">
        <f t="shared" si="3"/>
        <v>00</v>
      </c>
      <c r="E7466" s="13">
        <v>0.0</v>
      </c>
      <c r="F7466" s="14">
        <f>'Costo de tareas'!$B$15</f>
        <v>0.1964027778</v>
      </c>
      <c r="G7466" s="15">
        <f>'Producción diaria'!$T$3*$L$2*$M$2*$N$2*E7466*1000/'Costo de tareas'!$B$14</f>
        <v>0</v>
      </c>
      <c r="H7466" s="16">
        <f>IF(G7466 &gt; 'Costo de tareas'!$B$13, 'Costo de tareas'!$B$13, IF(G7466 &lt; 'Costo de tareas'!$B$13*0.2, 0, 'Costo de tareas'!$B$13- G7466))</f>
        <v>0</v>
      </c>
      <c r="I7466" s="17">
        <f>IF(H7466=0,'Costo de tareas'!$B$13,'Costo de tareas'!$B$13-H7466)</f>
        <v>39.28055556</v>
      </c>
      <c r="J7466" s="2"/>
      <c r="K7466" s="2"/>
      <c r="P7466" s="2"/>
    </row>
    <row r="7467">
      <c r="A7467" s="3" t="s">
        <v>9642</v>
      </c>
      <c r="B7467" s="11" t="str">
        <f t="shared" si="1"/>
        <v>20201108</v>
      </c>
      <c r="C7467" s="12">
        <f t="shared" si="2"/>
        <v>44143</v>
      </c>
      <c r="D7467" s="3" t="str">
        <f t="shared" si="3"/>
        <v>01</v>
      </c>
      <c r="E7467" s="13">
        <v>0.0</v>
      </c>
      <c r="F7467" s="14">
        <f>'Costo de tareas'!$B$15</f>
        <v>0.1964027778</v>
      </c>
      <c r="G7467" s="15">
        <f>'Producción diaria'!$T$3*$L$2*$M$2*$N$2*E7467*1000/'Costo de tareas'!$B$14</f>
        <v>0</v>
      </c>
      <c r="H7467" s="16">
        <f>IF(G7467 &gt; 'Costo de tareas'!$B$13, 'Costo de tareas'!$B$13, IF(G7467 &lt; 'Costo de tareas'!$B$13*0.2, 0, 'Costo de tareas'!$B$13- G7467))</f>
        <v>0</v>
      </c>
      <c r="I7467" s="17">
        <f>IF(H7467=0,'Costo de tareas'!$B$13,'Costo de tareas'!$B$13-H7467)</f>
        <v>39.28055556</v>
      </c>
      <c r="J7467" s="2"/>
      <c r="K7467" s="2"/>
      <c r="P7467" s="2"/>
    </row>
    <row r="7468">
      <c r="A7468" s="3" t="s">
        <v>9643</v>
      </c>
      <c r="B7468" s="11" t="str">
        <f t="shared" si="1"/>
        <v>20201108</v>
      </c>
      <c r="C7468" s="12">
        <f t="shared" si="2"/>
        <v>44143</v>
      </c>
      <c r="D7468" s="3" t="str">
        <f t="shared" si="3"/>
        <v>02</v>
      </c>
      <c r="E7468" s="13">
        <v>0.0</v>
      </c>
      <c r="F7468" s="14">
        <f>'Costo de tareas'!$B$15</f>
        <v>0.1964027778</v>
      </c>
      <c r="G7468" s="15">
        <f>'Producción diaria'!$T$3*$L$2*$M$2*$N$2*E7468*1000/'Costo de tareas'!$B$14</f>
        <v>0</v>
      </c>
      <c r="H7468" s="16">
        <f>IF(G7468 &gt; 'Costo de tareas'!$B$13, 'Costo de tareas'!$B$13, IF(G7468 &lt; 'Costo de tareas'!$B$13*0.2, 0, 'Costo de tareas'!$B$13- G7468))</f>
        <v>0</v>
      </c>
      <c r="I7468" s="17">
        <f>IF(H7468=0,'Costo de tareas'!$B$13,'Costo de tareas'!$B$13-H7468)</f>
        <v>39.28055556</v>
      </c>
      <c r="J7468" s="2"/>
      <c r="K7468" s="2"/>
      <c r="P7468" s="2"/>
    </row>
    <row r="7469">
      <c r="A7469" s="3" t="s">
        <v>9644</v>
      </c>
      <c r="B7469" s="11" t="str">
        <f t="shared" si="1"/>
        <v>20201108</v>
      </c>
      <c r="C7469" s="12">
        <f t="shared" si="2"/>
        <v>44143</v>
      </c>
      <c r="D7469" s="3" t="str">
        <f t="shared" si="3"/>
        <v>03</v>
      </c>
      <c r="E7469" s="13">
        <v>0.0</v>
      </c>
      <c r="F7469" s="14">
        <f>'Costo de tareas'!$B$15</f>
        <v>0.1964027778</v>
      </c>
      <c r="G7469" s="15">
        <f>'Producción diaria'!$T$3*$L$2*$M$2*$N$2*E7469*1000/'Costo de tareas'!$B$14</f>
        <v>0</v>
      </c>
      <c r="H7469" s="16">
        <f>IF(G7469 &gt; 'Costo de tareas'!$B$13, 'Costo de tareas'!$B$13, IF(G7469 &lt; 'Costo de tareas'!$B$13*0.2, 0, 'Costo de tareas'!$B$13- G7469))</f>
        <v>0</v>
      </c>
      <c r="I7469" s="17">
        <f>IF(H7469=0,'Costo de tareas'!$B$13,'Costo de tareas'!$B$13-H7469)</f>
        <v>39.28055556</v>
      </c>
      <c r="J7469" s="2"/>
      <c r="K7469" s="2"/>
      <c r="P7469" s="2"/>
    </row>
    <row r="7470">
      <c r="A7470" s="3" t="s">
        <v>9645</v>
      </c>
      <c r="B7470" s="11" t="str">
        <f t="shared" si="1"/>
        <v>20201108</v>
      </c>
      <c r="C7470" s="12">
        <f t="shared" si="2"/>
        <v>44143</v>
      </c>
      <c r="D7470" s="3" t="str">
        <f t="shared" si="3"/>
        <v>04</v>
      </c>
      <c r="E7470" s="13">
        <v>0.0</v>
      </c>
      <c r="F7470" s="14">
        <f>'Costo de tareas'!$B$15</f>
        <v>0.1964027778</v>
      </c>
      <c r="G7470" s="15">
        <f>'Producción diaria'!$T$3*$L$2*$M$2*$N$2*E7470*1000/'Costo de tareas'!$B$14</f>
        <v>0</v>
      </c>
      <c r="H7470" s="16">
        <f>IF(G7470 &gt; 'Costo de tareas'!$B$13, 'Costo de tareas'!$B$13, IF(G7470 &lt; 'Costo de tareas'!$B$13*0.2, 0, 'Costo de tareas'!$B$13- G7470))</f>
        <v>0</v>
      </c>
      <c r="I7470" s="17">
        <f>IF(H7470=0,'Costo de tareas'!$B$13,'Costo de tareas'!$B$13-H7470)</f>
        <v>39.28055556</v>
      </c>
      <c r="J7470" s="2"/>
      <c r="K7470" s="2"/>
      <c r="P7470" s="2"/>
    </row>
    <row r="7471">
      <c r="A7471" s="3" t="s">
        <v>9646</v>
      </c>
      <c r="B7471" s="11" t="str">
        <f t="shared" si="1"/>
        <v>20201108</v>
      </c>
      <c r="C7471" s="12">
        <f t="shared" si="2"/>
        <v>44143</v>
      </c>
      <c r="D7471" s="3" t="str">
        <f t="shared" si="3"/>
        <v>05</v>
      </c>
      <c r="E7471" s="13">
        <v>0.0</v>
      </c>
      <c r="F7471" s="14">
        <f>'Costo de tareas'!$B$15</f>
        <v>0.1964027778</v>
      </c>
      <c r="G7471" s="15">
        <f>'Producción diaria'!$T$3*$L$2*$M$2*$N$2*E7471*1000/'Costo de tareas'!$B$14</f>
        <v>0</v>
      </c>
      <c r="H7471" s="16">
        <f>IF(G7471 &gt; 'Costo de tareas'!$B$13, 'Costo de tareas'!$B$13, IF(G7471 &lt; 'Costo de tareas'!$B$13*0.2, 0, 'Costo de tareas'!$B$13- G7471))</f>
        <v>0</v>
      </c>
      <c r="I7471" s="17">
        <f>IF(H7471=0,'Costo de tareas'!$B$13,'Costo de tareas'!$B$13-H7471)</f>
        <v>39.28055556</v>
      </c>
      <c r="J7471" s="2"/>
      <c r="K7471" s="2"/>
      <c r="P7471" s="2"/>
    </row>
    <row r="7472">
      <c r="A7472" s="3" t="s">
        <v>9647</v>
      </c>
      <c r="B7472" s="11" t="str">
        <f t="shared" si="1"/>
        <v>20201108</v>
      </c>
      <c r="C7472" s="12">
        <f t="shared" si="2"/>
        <v>44143</v>
      </c>
      <c r="D7472" s="3" t="str">
        <f t="shared" si="3"/>
        <v>06</v>
      </c>
      <c r="E7472" s="13">
        <v>0.0</v>
      </c>
      <c r="F7472" s="14">
        <f>'Costo de tareas'!$B$15</f>
        <v>0.1964027778</v>
      </c>
      <c r="G7472" s="15">
        <f>'Producción diaria'!$T$3*$L$2*$M$2*$N$2*E7472*1000/'Costo de tareas'!$B$14</f>
        <v>0</v>
      </c>
      <c r="H7472" s="16">
        <f>IF(G7472 &gt; 'Costo de tareas'!$B$13, 'Costo de tareas'!$B$13, IF(G7472 &lt; 'Costo de tareas'!$B$13*0.2, 0, 'Costo de tareas'!$B$13- G7472))</f>
        <v>0</v>
      </c>
      <c r="I7472" s="17">
        <f>IF(H7472=0,'Costo de tareas'!$B$13,'Costo de tareas'!$B$13-H7472)</f>
        <v>39.28055556</v>
      </c>
      <c r="J7472" s="2"/>
      <c r="K7472" s="2"/>
      <c r="P7472" s="2"/>
    </row>
    <row r="7473">
      <c r="A7473" s="3" t="s">
        <v>9648</v>
      </c>
      <c r="B7473" s="11" t="str">
        <f t="shared" si="1"/>
        <v>20201108</v>
      </c>
      <c r="C7473" s="12">
        <f t="shared" si="2"/>
        <v>44143</v>
      </c>
      <c r="D7473" s="3" t="str">
        <f t="shared" si="3"/>
        <v>07</v>
      </c>
      <c r="E7473" s="13">
        <v>23.0</v>
      </c>
      <c r="F7473" s="14">
        <f>'Costo de tareas'!$B$15</f>
        <v>0.1964027778</v>
      </c>
      <c r="G7473" s="15">
        <f>'Producción diaria'!$T$3*$L$2*$M$2*$N$2*E7473*1000/'Costo de tareas'!$B$14</f>
        <v>34.58192451</v>
      </c>
      <c r="H7473" s="16">
        <f>IF(G7473 &gt; 'Costo de tareas'!$B$13, 'Costo de tareas'!$B$13, IF(G7473 &lt; 'Costo de tareas'!$B$13*0.2, 0, 'Costo de tareas'!$B$13- G7473))</f>
        <v>4.698631047</v>
      </c>
      <c r="I7473" s="17">
        <f>IF(H7473=0,'Costo de tareas'!$B$13,'Costo de tareas'!$B$13-H7473)</f>
        <v>34.58192451</v>
      </c>
      <c r="J7473" s="2"/>
      <c r="K7473" s="2"/>
      <c r="P7473" s="2"/>
    </row>
    <row r="7474">
      <c r="A7474" s="3" t="s">
        <v>9649</v>
      </c>
      <c r="B7474" s="11" t="str">
        <f t="shared" si="1"/>
        <v>20201108</v>
      </c>
      <c r="C7474" s="12">
        <f t="shared" si="2"/>
        <v>44143</v>
      </c>
      <c r="D7474" s="3" t="str">
        <f t="shared" si="3"/>
        <v>08</v>
      </c>
      <c r="E7474" s="13">
        <v>19.0</v>
      </c>
      <c r="F7474" s="14">
        <f>'Costo de tareas'!$B$15</f>
        <v>0.1964027778</v>
      </c>
      <c r="G7474" s="15">
        <f>'Producción diaria'!$T$3*$L$2*$M$2*$N$2*E7474*1000/'Costo de tareas'!$B$14</f>
        <v>28.56767677</v>
      </c>
      <c r="H7474" s="16">
        <f>IF(G7474 &gt; 'Costo de tareas'!$B$13, 'Costo de tareas'!$B$13, IF(G7474 &lt; 'Costo de tareas'!$B$13*0.2, 0, 'Costo de tareas'!$B$13- G7474))</f>
        <v>10.71287879</v>
      </c>
      <c r="I7474" s="17">
        <f>IF(H7474=0,'Costo de tareas'!$B$13,'Costo de tareas'!$B$13-H7474)</f>
        <v>28.56767677</v>
      </c>
      <c r="J7474" s="2"/>
      <c r="K7474" s="2"/>
      <c r="P7474" s="2"/>
    </row>
    <row r="7475">
      <c r="A7475" s="3" t="s">
        <v>9650</v>
      </c>
      <c r="B7475" s="11" t="str">
        <f t="shared" si="1"/>
        <v>20201108</v>
      </c>
      <c r="C7475" s="12">
        <f t="shared" si="2"/>
        <v>44143</v>
      </c>
      <c r="D7475" s="3" t="str">
        <f t="shared" si="3"/>
        <v>09</v>
      </c>
      <c r="E7475" s="13">
        <v>369.0</v>
      </c>
      <c r="F7475" s="14">
        <f>'Costo de tareas'!$B$15</f>
        <v>0.1964027778</v>
      </c>
      <c r="G7475" s="15">
        <f>'Producción diaria'!$T$3*$L$2*$M$2*$N$2*E7475*1000/'Costo de tareas'!$B$14</f>
        <v>554.8143541</v>
      </c>
      <c r="H7475" s="16">
        <f>IF(G7475 &gt; 'Costo de tareas'!$B$13, 'Costo de tareas'!$B$13, IF(G7475 &lt; 'Costo de tareas'!$B$13*0.2, 0, 'Costo de tareas'!$B$13- G7475))</f>
        <v>39.28055556</v>
      </c>
      <c r="I7475" s="17">
        <f>IF(H7475=0,'Costo de tareas'!$B$13,'Costo de tareas'!$B$13-H7475)</f>
        <v>0</v>
      </c>
      <c r="J7475" s="2"/>
      <c r="K7475" s="2"/>
      <c r="P7475" s="2"/>
    </row>
    <row r="7476">
      <c r="A7476" s="3" t="s">
        <v>9651</v>
      </c>
      <c r="B7476" s="11" t="str">
        <f t="shared" si="1"/>
        <v>20201108</v>
      </c>
      <c r="C7476" s="12">
        <f t="shared" si="2"/>
        <v>44143</v>
      </c>
      <c r="D7476" s="3" t="str">
        <f t="shared" si="3"/>
        <v>10</v>
      </c>
      <c r="E7476" s="13">
        <v>505.0</v>
      </c>
      <c r="F7476" s="14">
        <f>'Costo de tareas'!$B$15</f>
        <v>0.1964027778</v>
      </c>
      <c r="G7476" s="15">
        <f>'Producción diaria'!$T$3*$L$2*$M$2*$N$2*E7476*1000/'Costo de tareas'!$B$14</f>
        <v>759.2987772</v>
      </c>
      <c r="H7476" s="16">
        <f>IF(G7476 &gt; 'Costo de tareas'!$B$13, 'Costo de tareas'!$B$13, IF(G7476 &lt; 'Costo de tareas'!$B$13*0.2, 0, 'Costo de tareas'!$B$13- G7476))</f>
        <v>39.28055556</v>
      </c>
      <c r="I7476" s="17">
        <f>IF(H7476=0,'Costo de tareas'!$B$13,'Costo de tareas'!$B$13-H7476)</f>
        <v>0</v>
      </c>
      <c r="J7476" s="2"/>
      <c r="K7476" s="2"/>
      <c r="P7476" s="2"/>
    </row>
    <row r="7477">
      <c r="A7477" s="3" t="s">
        <v>9652</v>
      </c>
      <c r="B7477" s="11" t="str">
        <f t="shared" si="1"/>
        <v>20201108</v>
      </c>
      <c r="C7477" s="12">
        <f t="shared" si="2"/>
        <v>44143</v>
      </c>
      <c r="D7477" s="3" t="str">
        <f t="shared" si="3"/>
        <v>11</v>
      </c>
      <c r="E7477" s="13">
        <v>586.0</v>
      </c>
      <c r="F7477" s="14">
        <f>'Costo de tareas'!$B$15</f>
        <v>0.1964027778</v>
      </c>
      <c r="G7477" s="15">
        <f>'Producción diaria'!$T$3*$L$2*$M$2*$N$2*E7477*1000/'Costo de tareas'!$B$14</f>
        <v>881.087294</v>
      </c>
      <c r="H7477" s="16">
        <f>IF(G7477 &gt; 'Costo de tareas'!$B$13, 'Costo de tareas'!$B$13, IF(G7477 &lt; 'Costo de tareas'!$B$13*0.2, 0, 'Costo de tareas'!$B$13- G7477))</f>
        <v>39.28055556</v>
      </c>
      <c r="I7477" s="17">
        <f>IF(H7477=0,'Costo de tareas'!$B$13,'Costo de tareas'!$B$13-H7477)</f>
        <v>0</v>
      </c>
      <c r="J7477" s="2"/>
      <c r="K7477" s="2"/>
      <c r="P7477" s="2"/>
    </row>
    <row r="7478">
      <c r="A7478" s="3" t="s">
        <v>9653</v>
      </c>
      <c r="B7478" s="11" t="str">
        <f t="shared" si="1"/>
        <v>20201108</v>
      </c>
      <c r="C7478" s="12">
        <f t="shared" si="2"/>
        <v>44143</v>
      </c>
      <c r="D7478" s="3" t="str">
        <f t="shared" si="3"/>
        <v>12</v>
      </c>
      <c r="E7478" s="13">
        <v>423.0</v>
      </c>
      <c r="F7478" s="14">
        <f>'Costo de tareas'!$B$15</f>
        <v>0.1964027778</v>
      </c>
      <c r="G7478" s="15">
        <f>'Producción diaria'!$T$3*$L$2*$M$2*$N$2*E7478*1000/'Costo de tareas'!$B$14</f>
        <v>636.0066986</v>
      </c>
      <c r="H7478" s="16">
        <f>IF(G7478 &gt; 'Costo de tareas'!$B$13, 'Costo de tareas'!$B$13, IF(G7478 &lt; 'Costo de tareas'!$B$13*0.2, 0, 'Costo de tareas'!$B$13- G7478))</f>
        <v>39.28055556</v>
      </c>
      <c r="I7478" s="17">
        <f>IF(H7478=0,'Costo de tareas'!$B$13,'Costo de tareas'!$B$13-H7478)</f>
        <v>0</v>
      </c>
      <c r="J7478" s="2"/>
      <c r="K7478" s="2"/>
      <c r="P7478" s="2"/>
    </row>
    <row r="7479">
      <c r="A7479" s="3" t="s">
        <v>9654</v>
      </c>
      <c r="B7479" s="11" t="str">
        <f t="shared" si="1"/>
        <v>20201108</v>
      </c>
      <c r="C7479" s="12">
        <f t="shared" si="2"/>
        <v>44143</v>
      </c>
      <c r="D7479" s="3" t="str">
        <f t="shared" si="3"/>
        <v>13</v>
      </c>
      <c r="E7479" s="13">
        <v>546.0</v>
      </c>
      <c r="F7479" s="14">
        <f>'Costo de tareas'!$B$15</f>
        <v>0.1964027778</v>
      </c>
      <c r="G7479" s="15">
        <f>'Producción diaria'!$T$3*$L$2*$M$2*$N$2*E7479*1000/'Costo de tareas'!$B$14</f>
        <v>820.9448166</v>
      </c>
      <c r="H7479" s="16">
        <f>IF(G7479 &gt; 'Costo de tareas'!$B$13, 'Costo de tareas'!$B$13, IF(G7479 &lt; 'Costo de tareas'!$B$13*0.2, 0, 'Costo de tareas'!$B$13- G7479))</f>
        <v>39.28055556</v>
      </c>
      <c r="I7479" s="17">
        <f>IF(H7479=0,'Costo de tareas'!$B$13,'Costo de tareas'!$B$13-H7479)</f>
        <v>0</v>
      </c>
      <c r="J7479" s="2"/>
      <c r="K7479" s="2"/>
      <c r="P7479" s="2"/>
    </row>
    <row r="7480">
      <c r="A7480" s="3" t="s">
        <v>9655</v>
      </c>
      <c r="B7480" s="11" t="str">
        <f t="shared" si="1"/>
        <v>20201108</v>
      </c>
      <c r="C7480" s="12">
        <f t="shared" si="2"/>
        <v>44143</v>
      </c>
      <c r="D7480" s="3" t="str">
        <f t="shared" si="3"/>
        <v>14</v>
      </c>
      <c r="E7480" s="13">
        <v>315.0</v>
      </c>
      <c r="F7480" s="14">
        <f>'Costo de tareas'!$B$15</f>
        <v>0.1964027778</v>
      </c>
      <c r="G7480" s="15">
        <f>'Producción diaria'!$T$3*$L$2*$M$2*$N$2*E7480*1000/'Costo de tareas'!$B$14</f>
        <v>473.6220096</v>
      </c>
      <c r="H7480" s="16">
        <f>IF(G7480 &gt; 'Costo de tareas'!$B$13, 'Costo de tareas'!$B$13, IF(G7480 &lt; 'Costo de tareas'!$B$13*0.2, 0, 'Costo de tareas'!$B$13- G7480))</f>
        <v>39.28055556</v>
      </c>
      <c r="I7480" s="17">
        <f>IF(H7480=0,'Costo de tareas'!$B$13,'Costo de tareas'!$B$13-H7480)</f>
        <v>0</v>
      </c>
      <c r="J7480" s="2"/>
      <c r="K7480" s="2"/>
      <c r="P7480" s="2"/>
    </row>
    <row r="7481">
      <c r="A7481" s="3" t="s">
        <v>9656</v>
      </c>
      <c r="B7481" s="11" t="str">
        <f t="shared" si="1"/>
        <v>20201108</v>
      </c>
      <c r="C7481" s="12">
        <f t="shared" si="2"/>
        <v>44143</v>
      </c>
      <c r="D7481" s="3" t="str">
        <f t="shared" si="3"/>
        <v>15</v>
      </c>
      <c r="E7481" s="13">
        <v>228.0</v>
      </c>
      <c r="F7481" s="14">
        <f>'Costo de tareas'!$B$15</f>
        <v>0.1964027778</v>
      </c>
      <c r="G7481" s="15">
        <f>'Producción diaria'!$T$3*$L$2*$M$2*$N$2*E7481*1000/'Costo de tareas'!$B$14</f>
        <v>342.8121212</v>
      </c>
      <c r="H7481" s="16">
        <f>IF(G7481 &gt; 'Costo de tareas'!$B$13, 'Costo de tareas'!$B$13, IF(G7481 &lt; 'Costo de tareas'!$B$13*0.2, 0, 'Costo de tareas'!$B$13- G7481))</f>
        <v>39.28055556</v>
      </c>
      <c r="I7481" s="17">
        <f>IF(H7481=0,'Costo de tareas'!$B$13,'Costo de tareas'!$B$13-H7481)</f>
        <v>0</v>
      </c>
      <c r="J7481" s="2"/>
      <c r="K7481" s="2"/>
      <c r="P7481" s="2"/>
    </row>
    <row r="7482">
      <c r="A7482" s="3" t="s">
        <v>9657</v>
      </c>
      <c r="B7482" s="11" t="str">
        <f t="shared" si="1"/>
        <v>20201108</v>
      </c>
      <c r="C7482" s="12">
        <f t="shared" si="2"/>
        <v>44143</v>
      </c>
      <c r="D7482" s="3" t="str">
        <f t="shared" si="3"/>
        <v>16</v>
      </c>
      <c r="E7482" s="13">
        <v>106.0</v>
      </c>
      <c r="F7482" s="14">
        <f>'Costo de tareas'!$B$15</f>
        <v>0.1964027778</v>
      </c>
      <c r="G7482" s="15">
        <f>'Producción diaria'!$T$3*$L$2*$M$2*$N$2*E7482*1000/'Costo de tareas'!$B$14</f>
        <v>159.3775651</v>
      </c>
      <c r="H7482" s="16">
        <f>IF(G7482 &gt; 'Costo de tareas'!$B$13, 'Costo de tareas'!$B$13, IF(G7482 &lt; 'Costo de tareas'!$B$13*0.2, 0, 'Costo de tareas'!$B$13- G7482))</f>
        <v>39.28055556</v>
      </c>
      <c r="I7482" s="17">
        <f>IF(H7482=0,'Costo de tareas'!$B$13,'Costo de tareas'!$B$13-H7482)</f>
        <v>0</v>
      </c>
      <c r="J7482" s="2"/>
      <c r="K7482" s="2"/>
      <c r="P7482" s="2"/>
    </row>
    <row r="7483">
      <c r="A7483" s="3" t="s">
        <v>9658</v>
      </c>
      <c r="B7483" s="11" t="str">
        <f t="shared" si="1"/>
        <v>20201108</v>
      </c>
      <c r="C7483" s="12">
        <f t="shared" si="2"/>
        <v>44143</v>
      </c>
      <c r="D7483" s="3" t="str">
        <f t="shared" si="3"/>
        <v>17</v>
      </c>
      <c r="E7483" s="13">
        <v>0.0</v>
      </c>
      <c r="F7483" s="14">
        <f>'Costo de tareas'!$B$15</f>
        <v>0.1964027778</v>
      </c>
      <c r="G7483" s="15">
        <f>'Producción diaria'!$T$3*$L$2*$M$2*$N$2*E7483*1000/'Costo de tareas'!$B$14</f>
        <v>0</v>
      </c>
      <c r="H7483" s="16">
        <f>IF(G7483 &gt; 'Costo de tareas'!$B$13, 'Costo de tareas'!$B$13, IF(G7483 &lt; 'Costo de tareas'!$B$13*0.2, 0, 'Costo de tareas'!$B$13- G7483))</f>
        <v>0</v>
      </c>
      <c r="I7483" s="17">
        <f>IF(H7483=0,'Costo de tareas'!$B$13,'Costo de tareas'!$B$13-H7483)</f>
        <v>39.28055556</v>
      </c>
      <c r="J7483" s="2"/>
      <c r="K7483" s="2"/>
      <c r="P7483" s="2"/>
    </row>
    <row r="7484">
      <c r="A7484" s="3" t="s">
        <v>9659</v>
      </c>
      <c r="B7484" s="11" t="str">
        <f t="shared" si="1"/>
        <v>20201108</v>
      </c>
      <c r="C7484" s="12">
        <f t="shared" si="2"/>
        <v>44143</v>
      </c>
      <c r="D7484" s="3" t="str">
        <f t="shared" si="3"/>
        <v>18</v>
      </c>
      <c r="E7484" s="13">
        <v>0.0</v>
      </c>
      <c r="F7484" s="14">
        <f>'Costo de tareas'!$B$15</f>
        <v>0.1964027778</v>
      </c>
      <c r="G7484" s="15">
        <f>'Producción diaria'!$T$3*$L$2*$M$2*$N$2*E7484*1000/'Costo de tareas'!$B$14</f>
        <v>0</v>
      </c>
      <c r="H7484" s="16">
        <f>IF(G7484 &gt; 'Costo de tareas'!$B$13, 'Costo de tareas'!$B$13, IF(G7484 &lt; 'Costo de tareas'!$B$13*0.2, 0, 'Costo de tareas'!$B$13- G7484))</f>
        <v>0</v>
      </c>
      <c r="I7484" s="17">
        <f>IF(H7484=0,'Costo de tareas'!$B$13,'Costo de tareas'!$B$13-H7484)</f>
        <v>39.28055556</v>
      </c>
      <c r="J7484" s="2"/>
      <c r="K7484" s="2"/>
      <c r="P7484" s="2"/>
    </row>
    <row r="7485">
      <c r="A7485" s="3" t="s">
        <v>9660</v>
      </c>
      <c r="B7485" s="11" t="str">
        <f t="shared" si="1"/>
        <v>20201108</v>
      </c>
      <c r="C7485" s="12">
        <f t="shared" si="2"/>
        <v>44143</v>
      </c>
      <c r="D7485" s="3" t="str">
        <f t="shared" si="3"/>
        <v>19</v>
      </c>
      <c r="E7485" s="13">
        <v>0.0</v>
      </c>
      <c r="F7485" s="14">
        <f>'Costo de tareas'!$B$15</f>
        <v>0.1964027778</v>
      </c>
      <c r="G7485" s="15">
        <f>'Producción diaria'!$T$3*$L$2*$M$2*$N$2*E7485*1000/'Costo de tareas'!$B$14</f>
        <v>0</v>
      </c>
      <c r="H7485" s="16">
        <f>IF(G7485 &gt; 'Costo de tareas'!$B$13, 'Costo de tareas'!$B$13, IF(G7485 &lt; 'Costo de tareas'!$B$13*0.2, 0, 'Costo de tareas'!$B$13- G7485))</f>
        <v>0</v>
      </c>
      <c r="I7485" s="17">
        <f>IF(H7485=0,'Costo de tareas'!$B$13,'Costo de tareas'!$B$13-H7485)</f>
        <v>39.28055556</v>
      </c>
      <c r="J7485" s="2"/>
      <c r="K7485" s="2"/>
      <c r="P7485" s="2"/>
    </row>
    <row r="7486">
      <c r="A7486" s="3" t="s">
        <v>9661</v>
      </c>
      <c r="B7486" s="11" t="str">
        <f t="shared" si="1"/>
        <v>20201108</v>
      </c>
      <c r="C7486" s="12">
        <f t="shared" si="2"/>
        <v>44143</v>
      </c>
      <c r="D7486" s="3" t="str">
        <f t="shared" si="3"/>
        <v>20</v>
      </c>
      <c r="E7486" s="13">
        <v>0.0</v>
      </c>
      <c r="F7486" s="14">
        <f>'Costo de tareas'!$B$15</f>
        <v>0.1964027778</v>
      </c>
      <c r="G7486" s="15">
        <f>'Producción diaria'!$T$3*$L$2*$M$2*$N$2*E7486*1000/'Costo de tareas'!$B$14</f>
        <v>0</v>
      </c>
      <c r="H7486" s="16">
        <f>IF(G7486 &gt; 'Costo de tareas'!$B$13, 'Costo de tareas'!$B$13, IF(G7486 &lt; 'Costo de tareas'!$B$13*0.2, 0, 'Costo de tareas'!$B$13- G7486))</f>
        <v>0</v>
      </c>
      <c r="I7486" s="17">
        <f>IF(H7486=0,'Costo de tareas'!$B$13,'Costo de tareas'!$B$13-H7486)</f>
        <v>39.28055556</v>
      </c>
      <c r="J7486" s="2"/>
      <c r="K7486" s="2"/>
      <c r="P7486" s="2"/>
    </row>
    <row r="7487">
      <c r="A7487" s="3" t="s">
        <v>9662</v>
      </c>
      <c r="B7487" s="11" t="str">
        <f t="shared" si="1"/>
        <v>20201108</v>
      </c>
      <c r="C7487" s="12">
        <f t="shared" si="2"/>
        <v>44143</v>
      </c>
      <c r="D7487" s="3" t="str">
        <f t="shared" si="3"/>
        <v>21</v>
      </c>
      <c r="E7487" s="13">
        <v>0.0</v>
      </c>
      <c r="F7487" s="14">
        <f>'Costo de tareas'!$B$15</f>
        <v>0.1964027778</v>
      </c>
      <c r="G7487" s="15">
        <f>'Producción diaria'!$T$3*$L$2*$M$2*$N$2*E7487*1000/'Costo de tareas'!$B$14</f>
        <v>0</v>
      </c>
      <c r="H7487" s="16">
        <f>IF(G7487 &gt; 'Costo de tareas'!$B$13, 'Costo de tareas'!$B$13, IF(G7487 &lt; 'Costo de tareas'!$B$13*0.2, 0, 'Costo de tareas'!$B$13- G7487))</f>
        <v>0</v>
      </c>
      <c r="I7487" s="17">
        <f>IF(H7487=0,'Costo de tareas'!$B$13,'Costo de tareas'!$B$13-H7487)</f>
        <v>39.28055556</v>
      </c>
      <c r="J7487" s="2"/>
      <c r="K7487" s="2"/>
      <c r="P7487" s="2"/>
    </row>
    <row r="7488">
      <c r="A7488" s="3" t="s">
        <v>9663</v>
      </c>
      <c r="B7488" s="11" t="str">
        <f t="shared" si="1"/>
        <v>20201108</v>
      </c>
      <c r="C7488" s="12">
        <f t="shared" si="2"/>
        <v>44143</v>
      </c>
      <c r="D7488" s="3" t="str">
        <f t="shared" si="3"/>
        <v>22</v>
      </c>
      <c r="E7488" s="13">
        <v>0.0</v>
      </c>
      <c r="F7488" s="14">
        <f>'Costo de tareas'!$B$15</f>
        <v>0.1964027778</v>
      </c>
      <c r="G7488" s="15">
        <f>'Producción diaria'!$T$3*$L$2*$M$2*$N$2*E7488*1000/'Costo de tareas'!$B$14</f>
        <v>0</v>
      </c>
      <c r="H7488" s="16">
        <f>IF(G7488 &gt; 'Costo de tareas'!$B$13, 'Costo de tareas'!$B$13, IF(G7488 &lt; 'Costo de tareas'!$B$13*0.2, 0, 'Costo de tareas'!$B$13- G7488))</f>
        <v>0</v>
      </c>
      <c r="I7488" s="17">
        <f>IF(H7488=0,'Costo de tareas'!$B$13,'Costo de tareas'!$B$13-H7488)</f>
        <v>39.28055556</v>
      </c>
      <c r="J7488" s="2"/>
      <c r="K7488" s="2"/>
      <c r="P7488" s="2"/>
    </row>
    <row r="7489">
      <c r="A7489" s="3" t="s">
        <v>9664</v>
      </c>
      <c r="B7489" s="11" t="str">
        <f t="shared" si="1"/>
        <v>20201108</v>
      </c>
      <c r="C7489" s="12">
        <f t="shared" si="2"/>
        <v>44143</v>
      </c>
      <c r="D7489" s="3" t="str">
        <f t="shared" si="3"/>
        <v>23</v>
      </c>
      <c r="E7489" s="13">
        <v>0.0</v>
      </c>
      <c r="F7489" s="14">
        <f>'Costo de tareas'!$B$15</f>
        <v>0.1964027778</v>
      </c>
      <c r="G7489" s="15">
        <f>'Producción diaria'!$T$3*$L$2*$M$2*$N$2*E7489*1000/'Costo de tareas'!$B$14</f>
        <v>0</v>
      </c>
      <c r="H7489" s="16">
        <f>IF(G7489 &gt; 'Costo de tareas'!$B$13, 'Costo de tareas'!$B$13, IF(G7489 &lt; 'Costo de tareas'!$B$13*0.2, 0, 'Costo de tareas'!$B$13- G7489))</f>
        <v>0</v>
      </c>
      <c r="I7489" s="17">
        <f>IF(H7489=0,'Costo de tareas'!$B$13,'Costo de tareas'!$B$13-H7489)</f>
        <v>39.28055556</v>
      </c>
      <c r="J7489" s="2"/>
      <c r="K7489" s="2"/>
      <c r="P7489" s="2"/>
    </row>
    <row r="7490">
      <c r="A7490" s="3" t="s">
        <v>9665</v>
      </c>
      <c r="B7490" s="11" t="str">
        <f t="shared" si="1"/>
        <v>20201109</v>
      </c>
      <c r="C7490" s="12">
        <f t="shared" si="2"/>
        <v>44144</v>
      </c>
      <c r="D7490" s="3" t="str">
        <f t="shared" si="3"/>
        <v>00</v>
      </c>
      <c r="E7490" s="13">
        <v>0.0</v>
      </c>
      <c r="F7490" s="14">
        <f>'Costo de tareas'!$B$15</f>
        <v>0.1964027778</v>
      </c>
      <c r="G7490" s="15">
        <f>'Producción diaria'!$T$3*$L$2*$M$2*$N$2*E7490*1000/'Costo de tareas'!$B$14</f>
        <v>0</v>
      </c>
      <c r="H7490" s="16">
        <f>IF(G7490 &gt; 'Costo de tareas'!$B$13, 'Costo de tareas'!$B$13, IF(G7490 &lt; 'Costo de tareas'!$B$13*0.2, 0, 'Costo de tareas'!$B$13- G7490))</f>
        <v>0</v>
      </c>
      <c r="I7490" s="17">
        <f>IF(H7490=0,'Costo de tareas'!$B$13,'Costo de tareas'!$B$13-H7490)</f>
        <v>39.28055556</v>
      </c>
      <c r="J7490" s="2"/>
      <c r="K7490" s="2"/>
      <c r="P7490" s="2"/>
    </row>
    <row r="7491">
      <c r="A7491" s="3" t="s">
        <v>9666</v>
      </c>
      <c r="B7491" s="11" t="str">
        <f t="shared" si="1"/>
        <v>20201109</v>
      </c>
      <c r="C7491" s="12">
        <f t="shared" si="2"/>
        <v>44144</v>
      </c>
      <c r="D7491" s="3" t="str">
        <f t="shared" si="3"/>
        <v>01</v>
      </c>
      <c r="E7491" s="13">
        <v>0.0</v>
      </c>
      <c r="F7491" s="14">
        <f>'Costo de tareas'!$B$15</f>
        <v>0.1964027778</v>
      </c>
      <c r="G7491" s="15">
        <f>'Producción diaria'!$T$3*$L$2*$M$2*$N$2*E7491*1000/'Costo de tareas'!$B$14</f>
        <v>0</v>
      </c>
      <c r="H7491" s="16">
        <f>IF(G7491 &gt; 'Costo de tareas'!$B$13, 'Costo de tareas'!$B$13, IF(G7491 &lt; 'Costo de tareas'!$B$13*0.2, 0, 'Costo de tareas'!$B$13- G7491))</f>
        <v>0</v>
      </c>
      <c r="I7491" s="17">
        <f>IF(H7491=0,'Costo de tareas'!$B$13,'Costo de tareas'!$B$13-H7491)</f>
        <v>39.28055556</v>
      </c>
      <c r="J7491" s="2"/>
      <c r="K7491" s="2"/>
      <c r="P7491" s="2"/>
    </row>
    <row r="7492">
      <c r="A7492" s="3" t="s">
        <v>9667</v>
      </c>
      <c r="B7492" s="11" t="str">
        <f t="shared" si="1"/>
        <v>20201109</v>
      </c>
      <c r="C7492" s="12">
        <f t="shared" si="2"/>
        <v>44144</v>
      </c>
      <c r="D7492" s="3" t="str">
        <f t="shared" si="3"/>
        <v>02</v>
      </c>
      <c r="E7492" s="13">
        <v>0.0</v>
      </c>
      <c r="F7492" s="14">
        <f>'Costo de tareas'!$B$15</f>
        <v>0.1964027778</v>
      </c>
      <c r="G7492" s="15">
        <f>'Producción diaria'!$T$3*$L$2*$M$2*$N$2*E7492*1000/'Costo de tareas'!$B$14</f>
        <v>0</v>
      </c>
      <c r="H7492" s="16">
        <f>IF(G7492 &gt; 'Costo de tareas'!$B$13, 'Costo de tareas'!$B$13, IF(G7492 &lt; 'Costo de tareas'!$B$13*0.2, 0, 'Costo de tareas'!$B$13- G7492))</f>
        <v>0</v>
      </c>
      <c r="I7492" s="17">
        <f>IF(H7492=0,'Costo de tareas'!$B$13,'Costo de tareas'!$B$13-H7492)</f>
        <v>39.28055556</v>
      </c>
      <c r="J7492" s="2"/>
      <c r="K7492" s="2"/>
      <c r="P7492" s="2"/>
    </row>
    <row r="7493">
      <c r="A7493" s="3" t="s">
        <v>9668</v>
      </c>
      <c r="B7493" s="11" t="str">
        <f t="shared" si="1"/>
        <v>20201109</v>
      </c>
      <c r="C7493" s="12">
        <f t="shared" si="2"/>
        <v>44144</v>
      </c>
      <c r="D7493" s="3" t="str">
        <f t="shared" si="3"/>
        <v>03</v>
      </c>
      <c r="E7493" s="13">
        <v>0.0</v>
      </c>
      <c r="F7493" s="14">
        <f>'Costo de tareas'!$B$15</f>
        <v>0.1964027778</v>
      </c>
      <c r="G7493" s="15">
        <f>'Producción diaria'!$T$3*$L$2*$M$2*$N$2*E7493*1000/'Costo de tareas'!$B$14</f>
        <v>0</v>
      </c>
      <c r="H7493" s="16">
        <f>IF(G7493 &gt; 'Costo de tareas'!$B$13, 'Costo de tareas'!$B$13, IF(G7493 &lt; 'Costo de tareas'!$B$13*0.2, 0, 'Costo de tareas'!$B$13- G7493))</f>
        <v>0</v>
      </c>
      <c r="I7493" s="17">
        <f>IF(H7493=0,'Costo de tareas'!$B$13,'Costo de tareas'!$B$13-H7493)</f>
        <v>39.28055556</v>
      </c>
      <c r="J7493" s="2"/>
      <c r="K7493" s="2"/>
      <c r="P7493" s="2"/>
    </row>
    <row r="7494">
      <c r="A7494" s="3" t="s">
        <v>9669</v>
      </c>
      <c r="B7494" s="11" t="str">
        <f t="shared" si="1"/>
        <v>20201109</v>
      </c>
      <c r="C7494" s="12">
        <f t="shared" si="2"/>
        <v>44144</v>
      </c>
      <c r="D7494" s="3" t="str">
        <f t="shared" si="3"/>
        <v>04</v>
      </c>
      <c r="E7494" s="13">
        <v>0.0</v>
      </c>
      <c r="F7494" s="14">
        <f>'Costo de tareas'!$B$15</f>
        <v>0.1964027778</v>
      </c>
      <c r="G7494" s="15">
        <f>'Producción diaria'!$T$3*$L$2*$M$2*$N$2*E7494*1000/'Costo de tareas'!$B$14</f>
        <v>0</v>
      </c>
      <c r="H7494" s="16">
        <f>IF(G7494 &gt; 'Costo de tareas'!$B$13, 'Costo de tareas'!$B$13, IF(G7494 &lt; 'Costo de tareas'!$B$13*0.2, 0, 'Costo de tareas'!$B$13- G7494))</f>
        <v>0</v>
      </c>
      <c r="I7494" s="17">
        <f>IF(H7494=0,'Costo de tareas'!$B$13,'Costo de tareas'!$B$13-H7494)</f>
        <v>39.28055556</v>
      </c>
      <c r="J7494" s="2"/>
      <c r="K7494" s="2"/>
      <c r="P7494" s="2"/>
    </row>
    <row r="7495">
      <c r="A7495" s="3" t="s">
        <v>9670</v>
      </c>
      <c r="B7495" s="11" t="str">
        <f t="shared" si="1"/>
        <v>20201109</v>
      </c>
      <c r="C7495" s="12">
        <f t="shared" si="2"/>
        <v>44144</v>
      </c>
      <c r="D7495" s="3" t="str">
        <f t="shared" si="3"/>
        <v>05</v>
      </c>
      <c r="E7495" s="13">
        <v>0.0</v>
      </c>
      <c r="F7495" s="14">
        <f>'Costo de tareas'!$B$15</f>
        <v>0.1964027778</v>
      </c>
      <c r="G7495" s="15">
        <f>'Producción diaria'!$T$3*$L$2*$M$2*$N$2*E7495*1000/'Costo de tareas'!$B$14</f>
        <v>0</v>
      </c>
      <c r="H7495" s="16">
        <f>IF(G7495 &gt; 'Costo de tareas'!$B$13, 'Costo de tareas'!$B$13, IF(G7495 &lt; 'Costo de tareas'!$B$13*0.2, 0, 'Costo de tareas'!$B$13- G7495))</f>
        <v>0</v>
      </c>
      <c r="I7495" s="17">
        <f>IF(H7495=0,'Costo de tareas'!$B$13,'Costo de tareas'!$B$13-H7495)</f>
        <v>39.28055556</v>
      </c>
      <c r="J7495" s="2"/>
      <c r="K7495" s="2"/>
      <c r="P7495" s="2"/>
    </row>
    <row r="7496">
      <c r="A7496" s="3" t="s">
        <v>9671</v>
      </c>
      <c r="B7496" s="11" t="str">
        <f t="shared" si="1"/>
        <v>20201109</v>
      </c>
      <c r="C7496" s="12">
        <f t="shared" si="2"/>
        <v>44144</v>
      </c>
      <c r="D7496" s="3" t="str">
        <f t="shared" si="3"/>
        <v>06</v>
      </c>
      <c r="E7496" s="13">
        <v>0.0</v>
      </c>
      <c r="F7496" s="14">
        <f>'Costo de tareas'!$B$15</f>
        <v>0.1964027778</v>
      </c>
      <c r="G7496" s="15">
        <f>'Producción diaria'!$T$3*$L$2*$M$2*$N$2*E7496*1000/'Costo de tareas'!$B$14</f>
        <v>0</v>
      </c>
      <c r="H7496" s="16">
        <f>IF(G7496 &gt; 'Costo de tareas'!$B$13, 'Costo de tareas'!$B$13, IF(G7496 &lt; 'Costo de tareas'!$B$13*0.2, 0, 'Costo de tareas'!$B$13- G7496))</f>
        <v>0</v>
      </c>
      <c r="I7496" s="17">
        <f>IF(H7496=0,'Costo de tareas'!$B$13,'Costo de tareas'!$B$13-H7496)</f>
        <v>39.28055556</v>
      </c>
      <c r="J7496" s="2"/>
      <c r="K7496" s="2"/>
      <c r="P7496" s="2"/>
    </row>
    <row r="7497">
      <c r="A7497" s="3" t="s">
        <v>9672</v>
      </c>
      <c r="B7497" s="11" t="str">
        <f t="shared" si="1"/>
        <v>20201109</v>
      </c>
      <c r="C7497" s="12">
        <f t="shared" si="2"/>
        <v>44144</v>
      </c>
      <c r="D7497" s="3" t="str">
        <f t="shared" si="3"/>
        <v>07</v>
      </c>
      <c r="E7497" s="13">
        <v>2.0</v>
      </c>
      <c r="F7497" s="14">
        <f>'Costo de tareas'!$B$15</f>
        <v>0.1964027778</v>
      </c>
      <c r="G7497" s="15">
        <f>'Producción diaria'!$T$3*$L$2*$M$2*$N$2*E7497*1000/'Costo de tareas'!$B$14</f>
        <v>3.00712387</v>
      </c>
      <c r="H7497" s="16">
        <f>IF(G7497 &gt; 'Costo de tareas'!$B$13, 'Costo de tareas'!$B$13, IF(G7497 &lt; 'Costo de tareas'!$B$13*0.2, 0, 'Costo de tareas'!$B$13- G7497))</f>
        <v>0</v>
      </c>
      <c r="I7497" s="17">
        <f>IF(H7497=0,'Costo de tareas'!$B$13,'Costo de tareas'!$B$13-H7497)</f>
        <v>39.28055556</v>
      </c>
      <c r="J7497" s="2"/>
      <c r="K7497" s="2"/>
      <c r="P7497" s="2"/>
    </row>
    <row r="7498">
      <c r="A7498" s="3" t="s">
        <v>9673</v>
      </c>
      <c r="B7498" s="11" t="str">
        <f t="shared" si="1"/>
        <v>20201109</v>
      </c>
      <c r="C7498" s="12">
        <f t="shared" si="2"/>
        <v>44144</v>
      </c>
      <c r="D7498" s="3" t="str">
        <f t="shared" si="3"/>
        <v>08</v>
      </c>
      <c r="E7498" s="13">
        <v>97.0</v>
      </c>
      <c r="F7498" s="14">
        <f>'Costo de tareas'!$B$15</f>
        <v>0.1964027778</v>
      </c>
      <c r="G7498" s="15">
        <f>'Producción diaria'!$T$3*$L$2*$M$2*$N$2*E7498*1000/'Costo de tareas'!$B$14</f>
        <v>145.8455077</v>
      </c>
      <c r="H7498" s="16">
        <f>IF(G7498 &gt; 'Costo de tareas'!$B$13, 'Costo de tareas'!$B$13, IF(G7498 &lt; 'Costo de tareas'!$B$13*0.2, 0, 'Costo de tareas'!$B$13- G7498))</f>
        <v>39.28055556</v>
      </c>
      <c r="I7498" s="17">
        <f>IF(H7498=0,'Costo de tareas'!$B$13,'Costo de tareas'!$B$13-H7498)</f>
        <v>0</v>
      </c>
      <c r="J7498" s="2"/>
      <c r="K7498" s="2"/>
      <c r="P7498" s="2"/>
    </row>
    <row r="7499">
      <c r="A7499" s="3" t="s">
        <v>9674</v>
      </c>
      <c r="B7499" s="11" t="str">
        <f t="shared" si="1"/>
        <v>20201109</v>
      </c>
      <c r="C7499" s="12">
        <f t="shared" si="2"/>
        <v>44144</v>
      </c>
      <c r="D7499" s="3" t="str">
        <f t="shared" si="3"/>
        <v>09</v>
      </c>
      <c r="E7499" s="13">
        <v>203.0</v>
      </c>
      <c r="F7499" s="14">
        <f>'Costo de tareas'!$B$15</f>
        <v>0.1964027778</v>
      </c>
      <c r="G7499" s="15">
        <f>'Producción diaria'!$T$3*$L$2*$M$2*$N$2*E7499*1000/'Costo de tareas'!$B$14</f>
        <v>305.2230728</v>
      </c>
      <c r="H7499" s="16">
        <f>IF(G7499 &gt; 'Costo de tareas'!$B$13, 'Costo de tareas'!$B$13, IF(G7499 &lt; 'Costo de tareas'!$B$13*0.2, 0, 'Costo de tareas'!$B$13- G7499))</f>
        <v>39.28055556</v>
      </c>
      <c r="I7499" s="17">
        <f>IF(H7499=0,'Costo de tareas'!$B$13,'Costo de tareas'!$B$13-H7499)</f>
        <v>0</v>
      </c>
      <c r="J7499" s="2"/>
      <c r="K7499" s="2"/>
      <c r="P7499" s="2"/>
    </row>
    <row r="7500">
      <c r="A7500" s="3" t="s">
        <v>9675</v>
      </c>
      <c r="B7500" s="11" t="str">
        <f t="shared" si="1"/>
        <v>20201109</v>
      </c>
      <c r="C7500" s="12">
        <f t="shared" si="2"/>
        <v>44144</v>
      </c>
      <c r="D7500" s="3" t="str">
        <f t="shared" si="3"/>
        <v>10</v>
      </c>
      <c r="E7500" s="13">
        <v>175.0</v>
      </c>
      <c r="F7500" s="14">
        <f>'Costo de tareas'!$B$15</f>
        <v>0.1964027778</v>
      </c>
      <c r="G7500" s="15">
        <f>'Producción diaria'!$T$3*$L$2*$M$2*$N$2*E7500*1000/'Costo de tareas'!$B$14</f>
        <v>263.1233386</v>
      </c>
      <c r="H7500" s="16">
        <f>IF(G7500 &gt; 'Costo de tareas'!$B$13, 'Costo de tareas'!$B$13, IF(G7500 &lt; 'Costo de tareas'!$B$13*0.2, 0, 'Costo de tareas'!$B$13- G7500))</f>
        <v>39.28055556</v>
      </c>
      <c r="I7500" s="17">
        <f>IF(H7500=0,'Costo de tareas'!$B$13,'Costo de tareas'!$B$13-H7500)</f>
        <v>0</v>
      </c>
      <c r="J7500" s="2"/>
      <c r="K7500" s="2"/>
      <c r="P7500" s="2"/>
    </row>
    <row r="7501">
      <c r="A7501" s="3" t="s">
        <v>9676</v>
      </c>
      <c r="B7501" s="11" t="str">
        <f t="shared" si="1"/>
        <v>20201109</v>
      </c>
      <c r="C7501" s="12">
        <f t="shared" si="2"/>
        <v>44144</v>
      </c>
      <c r="D7501" s="3" t="str">
        <f t="shared" si="3"/>
        <v>11</v>
      </c>
      <c r="E7501" s="13">
        <v>513.0</v>
      </c>
      <c r="F7501" s="14">
        <f>'Costo de tareas'!$B$15</f>
        <v>0.1964027778</v>
      </c>
      <c r="G7501" s="15">
        <f>'Producción diaria'!$T$3*$L$2*$M$2*$N$2*E7501*1000/'Costo de tareas'!$B$14</f>
        <v>771.3272727</v>
      </c>
      <c r="H7501" s="16">
        <f>IF(G7501 &gt; 'Costo de tareas'!$B$13, 'Costo de tareas'!$B$13, IF(G7501 &lt; 'Costo de tareas'!$B$13*0.2, 0, 'Costo de tareas'!$B$13- G7501))</f>
        <v>39.28055556</v>
      </c>
      <c r="I7501" s="17">
        <f>IF(H7501=0,'Costo de tareas'!$B$13,'Costo de tareas'!$B$13-H7501)</f>
        <v>0</v>
      </c>
      <c r="J7501" s="2"/>
      <c r="K7501" s="2"/>
      <c r="P7501" s="2"/>
    </row>
    <row r="7502">
      <c r="A7502" s="3" t="s">
        <v>9677</v>
      </c>
      <c r="B7502" s="11" t="str">
        <f t="shared" si="1"/>
        <v>20201109</v>
      </c>
      <c r="C7502" s="12">
        <f t="shared" si="2"/>
        <v>44144</v>
      </c>
      <c r="D7502" s="3" t="str">
        <f t="shared" si="3"/>
        <v>12</v>
      </c>
      <c r="E7502" s="13">
        <v>168.0</v>
      </c>
      <c r="F7502" s="14">
        <f>'Costo de tareas'!$B$15</f>
        <v>0.1964027778</v>
      </c>
      <c r="G7502" s="15">
        <f>'Producción diaria'!$T$3*$L$2*$M$2*$N$2*E7502*1000/'Costo de tareas'!$B$14</f>
        <v>252.5984051</v>
      </c>
      <c r="H7502" s="16">
        <f>IF(G7502 &gt; 'Costo de tareas'!$B$13, 'Costo de tareas'!$B$13, IF(G7502 &lt; 'Costo de tareas'!$B$13*0.2, 0, 'Costo de tareas'!$B$13- G7502))</f>
        <v>39.28055556</v>
      </c>
      <c r="I7502" s="17">
        <f>IF(H7502=0,'Costo de tareas'!$B$13,'Costo de tareas'!$B$13-H7502)</f>
        <v>0</v>
      </c>
      <c r="J7502" s="2"/>
      <c r="K7502" s="2"/>
      <c r="P7502" s="2"/>
    </row>
    <row r="7503">
      <c r="A7503" s="3" t="s">
        <v>9678</v>
      </c>
      <c r="B7503" s="11" t="str">
        <f t="shared" si="1"/>
        <v>20201109</v>
      </c>
      <c r="C7503" s="12">
        <f t="shared" si="2"/>
        <v>44144</v>
      </c>
      <c r="D7503" s="3" t="str">
        <f t="shared" si="3"/>
        <v>13</v>
      </c>
      <c r="E7503" s="13">
        <v>364.0</v>
      </c>
      <c r="F7503" s="14">
        <f>'Costo de tareas'!$B$15</f>
        <v>0.1964027778</v>
      </c>
      <c r="G7503" s="15">
        <f>'Producción diaria'!$T$3*$L$2*$M$2*$N$2*E7503*1000/'Costo de tareas'!$B$14</f>
        <v>547.2965444</v>
      </c>
      <c r="H7503" s="16">
        <f>IF(G7503 &gt; 'Costo de tareas'!$B$13, 'Costo de tareas'!$B$13, IF(G7503 &lt; 'Costo de tareas'!$B$13*0.2, 0, 'Costo de tareas'!$B$13- G7503))</f>
        <v>39.28055556</v>
      </c>
      <c r="I7503" s="17">
        <f>IF(H7503=0,'Costo de tareas'!$B$13,'Costo de tareas'!$B$13-H7503)</f>
        <v>0</v>
      </c>
      <c r="J7503" s="2"/>
      <c r="K7503" s="2"/>
      <c r="P7503" s="2"/>
    </row>
    <row r="7504">
      <c r="A7504" s="3" t="s">
        <v>9679</v>
      </c>
      <c r="B7504" s="11" t="str">
        <f t="shared" si="1"/>
        <v>20201109</v>
      </c>
      <c r="C7504" s="12">
        <f t="shared" si="2"/>
        <v>44144</v>
      </c>
      <c r="D7504" s="3" t="str">
        <f t="shared" si="3"/>
        <v>14</v>
      </c>
      <c r="E7504" s="13">
        <v>448.0</v>
      </c>
      <c r="F7504" s="14">
        <f>'Costo de tareas'!$B$15</f>
        <v>0.1964027778</v>
      </c>
      <c r="G7504" s="15">
        <f>'Producción diaria'!$T$3*$L$2*$M$2*$N$2*E7504*1000/'Costo de tareas'!$B$14</f>
        <v>673.5957469</v>
      </c>
      <c r="H7504" s="16">
        <f>IF(G7504 &gt; 'Costo de tareas'!$B$13, 'Costo de tareas'!$B$13, IF(G7504 &lt; 'Costo de tareas'!$B$13*0.2, 0, 'Costo de tareas'!$B$13- G7504))</f>
        <v>39.28055556</v>
      </c>
      <c r="I7504" s="17">
        <f>IF(H7504=0,'Costo de tareas'!$B$13,'Costo de tareas'!$B$13-H7504)</f>
        <v>0</v>
      </c>
      <c r="J7504" s="2"/>
      <c r="K7504" s="2"/>
      <c r="P7504" s="2"/>
    </row>
    <row r="7505">
      <c r="A7505" s="3" t="s">
        <v>9680</v>
      </c>
      <c r="B7505" s="11" t="str">
        <f t="shared" si="1"/>
        <v>20201109</v>
      </c>
      <c r="C7505" s="12">
        <f t="shared" si="2"/>
        <v>44144</v>
      </c>
      <c r="D7505" s="3" t="str">
        <f t="shared" si="3"/>
        <v>15</v>
      </c>
      <c r="E7505" s="13">
        <v>299.0</v>
      </c>
      <c r="F7505" s="14">
        <f>'Costo de tareas'!$B$15</f>
        <v>0.1964027778</v>
      </c>
      <c r="G7505" s="15">
        <f>'Producción diaria'!$T$3*$L$2*$M$2*$N$2*E7505*1000/'Costo de tareas'!$B$14</f>
        <v>449.5650186</v>
      </c>
      <c r="H7505" s="16">
        <f>IF(G7505 &gt; 'Costo de tareas'!$B$13, 'Costo de tareas'!$B$13, IF(G7505 &lt; 'Costo de tareas'!$B$13*0.2, 0, 'Costo de tareas'!$B$13- G7505))</f>
        <v>39.28055556</v>
      </c>
      <c r="I7505" s="17">
        <f>IF(H7505=0,'Costo de tareas'!$B$13,'Costo de tareas'!$B$13-H7505)</f>
        <v>0</v>
      </c>
      <c r="J7505" s="2"/>
      <c r="K7505" s="2"/>
      <c r="P7505" s="2"/>
    </row>
    <row r="7506">
      <c r="A7506" s="3" t="s">
        <v>9681</v>
      </c>
      <c r="B7506" s="11" t="str">
        <f t="shared" si="1"/>
        <v>20201109</v>
      </c>
      <c r="C7506" s="12">
        <f t="shared" si="2"/>
        <v>44144</v>
      </c>
      <c r="D7506" s="3" t="str">
        <f t="shared" si="3"/>
        <v>16</v>
      </c>
      <c r="E7506" s="13">
        <v>128.0</v>
      </c>
      <c r="F7506" s="14">
        <f>'Costo de tareas'!$B$15</f>
        <v>0.1964027778</v>
      </c>
      <c r="G7506" s="15">
        <f>'Producción diaria'!$T$3*$L$2*$M$2*$N$2*E7506*1000/'Costo de tareas'!$B$14</f>
        <v>192.4559277</v>
      </c>
      <c r="H7506" s="16">
        <f>IF(G7506 &gt; 'Costo de tareas'!$B$13, 'Costo de tareas'!$B$13, IF(G7506 &lt; 'Costo de tareas'!$B$13*0.2, 0, 'Costo de tareas'!$B$13- G7506))</f>
        <v>39.28055556</v>
      </c>
      <c r="I7506" s="17">
        <f>IF(H7506=0,'Costo de tareas'!$B$13,'Costo de tareas'!$B$13-H7506)</f>
        <v>0</v>
      </c>
      <c r="J7506" s="2"/>
      <c r="K7506" s="2"/>
      <c r="P7506" s="2"/>
    </row>
    <row r="7507">
      <c r="A7507" s="3" t="s">
        <v>9682</v>
      </c>
      <c r="B7507" s="11" t="str">
        <f t="shared" si="1"/>
        <v>20201109</v>
      </c>
      <c r="C7507" s="12">
        <f t="shared" si="2"/>
        <v>44144</v>
      </c>
      <c r="D7507" s="3" t="str">
        <f t="shared" si="3"/>
        <v>17</v>
      </c>
      <c r="E7507" s="13">
        <v>0.0</v>
      </c>
      <c r="F7507" s="14">
        <f>'Costo de tareas'!$B$15</f>
        <v>0.1964027778</v>
      </c>
      <c r="G7507" s="15">
        <f>'Producción diaria'!$T$3*$L$2*$M$2*$N$2*E7507*1000/'Costo de tareas'!$B$14</f>
        <v>0</v>
      </c>
      <c r="H7507" s="16">
        <f>IF(G7507 &gt; 'Costo de tareas'!$B$13, 'Costo de tareas'!$B$13, IF(G7507 &lt; 'Costo de tareas'!$B$13*0.2, 0, 'Costo de tareas'!$B$13- G7507))</f>
        <v>0</v>
      </c>
      <c r="I7507" s="17">
        <f>IF(H7507=0,'Costo de tareas'!$B$13,'Costo de tareas'!$B$13-H7507)</f>
        <v>39.28055556</v>
      </c>
      <c r="J7507" s="2"/>
      <c r="K7507" s="2"/>
      <c r="P7507" s="2"/>
    </row>
    <row r="7508">
      <c r="A7508" s="3" t="s">
        <v>9683</v>
      </c>
      <c r="B7508" s="11" t="str">
        <f t="shared" si="1"/>
        <v>20201109</v>
      </c>
      <c r="C7508" s="12">
        <f t="shared" si="2"/>
        <v>44144</v>
      </c>
      <c r="D7508" s="3" t="str">
        <f t="shared" si="3"/>
        <v>18</v>
      </c>
      <c r="E7508" s="13">
        <v>0.0</v>
      </c>
      <c r="F7508" s="14">
        <f>'Costo de tareas'!$B$15</f>
        <v>0.1964027778</v>
      </c>
      <c r="G7508" s="15">
        <f>'Producción diaria'!$T$3*$L$2*$M$2*$N$2*E7508*1000/'Costo de tareas'!$B$14</f>
        <v>0</v>
      </c>
      <c r="H7508" s="16">
        <f>IF(G7508 &gt; 'Costo de tareas'!$B$13, 'Costo de tareas'!$B$13, IF(G7508 &lt; 'Costo de tareas'!$B$13*0.2, 0, 'Costo de tareas'!$B$13- G7508))</f>
        <v>0</v>
      </c>
      <c r="I7508" s="17">
        <f>IF(H7508=0,'Costo de tareas'!$B$13,'Costo de tareas'!$B$13-H7508)</f>
        <v>39.28055556</v>
      </c>
      <c r="J7508" s="2"/>
      <c r="K7508" s="2"/>
      <c r="P7508" s="2"/>
    </row>
    <row r="7509">
      <c r="A7509" s="3" t="s">
        <v>9684</v>
      </c>
      <c r="B7509" s="11" t="str">
        <f t="shared" si="1"/>
        <v>20201109</v>
      </c>
      <c r="C7509" s="12">
        <f t="shared" si="2"/>
        <v>44144</v>
      </c>
      <c r="D7509" s="3" t="str">
        <f t="shared" si="3"/>
        <v>19</v>
      </c>
      <c r="E7509" s="13">
        <v>0.0</v>
      </c>
      <c r="F7509" s="14">
        <f>'Costo de tareas'!$B$15</f>
        <v>0.1964027778</v>
      </c>
      <c r="G7509" s="15">
        <f>'Producción diaria'!$T$3*$L$2*$M$2*$N$2*E7509*1000/'Costo de tareas'!$B$14</f>
        <v>0</v>
      </c>
      <c r="H7509" s="16">
        <f>IF(G7509 &gt; 'Costo de tareas'!$B$13, 'Costo de tareas'!$B$13, IF(G7509 &lt; 'Costo de tareas'!$B$13*0.2, 0, 'Costo de tareas'!$B$13- G7509))</f>
        <v>0</v>
      </c>
      <c r="I7509" s="17">
        <f>IF(H7509=0,'Costo de tareas'!$B$13,'Costo de tareas'!$B$13-H7509)</f>
        <v>39.28055556</v>
      </c>
      <c r="J7509" s="2"/>
      <c r="K7509" s="2"/>
      <c r="P7509" s="2"/>
    </row>
    <row r="7510">
      <c r="A7510" s="3" t="s">
        <v>9685</v>
      </c>
      <c r="B7510" s="11" t="str">
        <f t="shared" si="1"/>
        <v>20201109</v>
      </c>
      <c r="C7510" s="12">
        <f t="shared" si="2"/>
        <v>44144</v>
      </c>
      <c r="D7510" s="3" t="str">
        <f t="shared" si="3"/>
        <v>20</v>
      </c>
      <c r="E7510" s="13">
        <v>0.0</v>
      </c>
      <c r="F7510" s="14">
        <f>'Costo de tareas'!$B$15</f>
        <v>0.1964027778</v>
      </c>
      <c r="G7510" s="15">
        <f>'Producción diaria'!$T$3*$L$2*$M$2*$N$2*E7510*1000/'Costo de tareas'!$B$14</f>
        <v>0</v>
      </c>
      <c r="H7510" s="16">
        <f>IF(G7510 &gt; 'Costo de tareas'!$B$13, 'Costo de tareas'!$B$13, IF(G7510 &lt; 'Costo de tareas'!$B$13*0.2, 0, 'Costo de tareas'!$B$13- G7510))</f>
        <v>0</v>
      </c>
      <c r="I7510" s="17">
        <f>IF(H7510=0,'Costo de tareas'!$B$13,'Costo de tareas'!$B$13-H7510)</f>
        <v>39.28055556</v>
      </c>
      <c r="J7510" s="2"/>
      <c r="K7510" s="2"/>
      <c r="P7510" s="2"/>
    </row>
    <row r="7511">
      <c r="A7511" s="3" t="s">
        <v>9686</v>
      </c>
      <c r="B7511" s="11" t="str">
        <f t="shared" si="1"/>
        <v>20201109</v>
      </c>
      <c r="C7511" s="12">
        <f t="shared" si="2"/>
        <v>44144</v>
      </c>
      <c r="D7511" s="3" t="str">
        <f t="shared" si="3"/>
        <v>21</v>
      </c>
      <c r="E7511" s="13">
        <v>0.0</v>
      </c>
      <c r="F7511" s="14">
        <f>'Costo de tareas'!$B$15</f>
        <v>0.1964027778</v>
      </c>
      <c r="G7511" s="15">
        <f>'Producción diaria'!$T$3*$L$2*$M$2*$N$2*E7511*1000/'Costo de tareas'!$B$14</f>
        <v>0</v>
      </c>
      <c r="H7511" s="16">
        <f>IF(G7511 &gt; 'Costo de tareas'!$B$13, 'Costo de tareas'!$B$13, IF(G7511 &lt; 'Costo de tareas'!$B$13*0.2, 0, 'Costo de tareas'!$B$13- G7511))</f>
        <v>0</v>
      </c>
      <c r="I7511" s="17">
        <f>IF(H7511=0,'Costo de tareas'!$B$13,'Costo de tareas'!$B$13-H7511)</f>
        <v>39.28055556</v>
      </c>
      <c r="J7511" s="2"/>
      <c r="K7511" s="2"/>
      <c r="P7511" s="2"/>
    </row>
    <row r="7512">
      <c r="A7512" s="3" t="s">
        <v>9687</v>
      </c>
      <c r="B7512" s="11" t="str">
        <f t="shared" si="1"/>
        <v>20201109</v>
      </c>
      <c r="C7512" s="12">
        <f t="shared" si="2"/>
        <v>44144</v>
      </c>
      <c r="D7512" s="3" t="str">
        <f t="shared" si="3"/>
        <v>22</v>
      </c>
      <c r="E7512" s="13">
        <v>0.0</v>
      </c>
      <c r="F7512" s="14">
        <f>'Costo de tareas'!$B$15</f>
        <v>0.1964027778</v>
      </c>
      <c r="G7512" s="15">
        <f>'Producción diaria'!$T$3*$L$2*$M$2*$N$2*E7512*1000/'Costo de tareas'!$B$14</f>
        <v>0</v>
      </c>
      <c r="H7512" s="16">
        <f>IF(G7512 &gt; 'Costo de tareas'!$B$13, 'Costo de tareas'!$B$13, IF(G7512 &lt; 'Costo de tareas'!$B$13*0.2, 0, 'Costo de tareas'!$B$13- G7512))</f>
        <v>0</v>
      </c>
      <c r="I7512" s="17">
        <f>IF(H7512=0,'Costo de tareas'!$B$13,'Costo de tareas'!$B$13-H7512)</f>
        <v>39.28055556</v>
      </c>
      <c r="J7512" s="2"/>
      <c r="K7512" s="2"/>
      <c r="P7512" s="2"/>
    </row>
    <row r="7513">
      <c r="A7513" s="3" t="s">
        <v>9689</v>
      </c>
      <c r="B7513" s="11" t="str">
        <f t="shared" si="1"/>
        <v>20201109</v>
      </c>
      <c r="C7513" s="12">
        <f t="shared" si="2"/>
        <v>44144</v>
      </c>
      <c r="D7513" s="3" t="str">
        <f t="shared" si="3"/>
        <v>23</v>
      </c>
      <c r="E7513" s="13">
        <v>0.0</v>
      </c>
      <c r="F7513" s="14">
        <f>'Costo de tareas'!$B$15</f>
        <v>0.1964027778</v>
      </c>
      <c r="G7513" s="15">
        <f>'Producción diaria'!$T$3*$L$2*$M$2*$N$2*E7513*1000/'Costo de tareas'!$B$14</f>
        <v>0</v>
      </c>
      <c r="H7513" s="16">
        <f>IF(G7513 &gt; 'Costo de tareas'!$B$13, 'Costo de tareas'!$B$13, IF(G7513 &lt; 'Costo de tareas'!$B$13*0.2, 0, 'Costo de tareas'!$B$13- G7513))</f>
        <v>0</v>
      </c>
      <c r="I7513" s="17">
        <f>IF(H7513=0,'Costo de tareas'!$B$13,'Costo de tareas'!$B$13-H7513)</f>
        <v>39.28055556</v>
      </c>
      <c r="J7513" s="2"/>
      <c r="K7513" s="2"/>
      <c r="P7513" s="2"/>
    </row>
    <row r="7514">
      <c r="A7514" s="3" t="s">
        <v>9691</v>
      </c>
      <c r="B7514" s="11" t="str">
        <f t="shared" si="1"/>
        <v>20201110</v>
      </c>
      <c r="C7514" s="12">
        <f t="shared" si="2"/>
        <v>44145</v>
      </c>
      <c r="D7514" s="3" t="str">
        <f t="shared" si="3"/>
        <v>00</v>
      </c>
      <c r="E7514" s="13">
        <v>0.0</v>
      </c>
      <c r="F7514" s="14">
        <f>'Costo de tareas'!$B$15</f>
        <v>0.1964027778</v>
      </c>
      <c r="G7514" s="15">
        <f>'Producción diaria'!$T$3*$L$2*$M$2*$N$2*E7514*1000/'Costo de tareas'!$B$14</f>
        <v>0</v>
      </c>
      <c r="H7514" s="16">
        <f>IF(G7514 &gt; 'Costo de tareas'!$B$13, 'Costo de tareas'!$B$13, IF(G7514 &lt; 'Costo de tareas'!$B$13*0.2, 0, 'Costo de tareas'!$B$13- G7514))</f>
        <v>0</v>
      </c>
      <c r="I7514" s="17">
        <f>IF(H7514=0,'Costo de tareas'!$B$13,'Costo de tareas'!$B$13-H7514)</f>
        <v>39.28055556</v>
      </c>
      <c r="J7514" s="2"/>
      <c r="K7514" s="2"/>
      <c r="P7514" s="2"/>
    </row>
    <row r="7515">
      <c r="A7515" s="3" t="s">
        <v>9693</v>
      </c>
      <c r="B7515" s="11" t="str">
        <f t="shared" si="1"/>
        <v>20201110</v>
      </c>
      <c r="C7515" s="12">
        <f t="shared" si="2"/>
        <v>44145</v>
      </c>
      <c r="D7515" s="3" t="str">
        <f t="shared" si="3"/>
        <v>01</v>
      </c>
      <c r="E7515" s="13">
        <v>0.0</v>
      </c>
      <c r="F7515" s="14">
        <f>'Costo de tareas'!$B$15</f>
        <v>0.1964027778</v>
      </c>
      <c r="G7515" s="15">
        <f>'Producción diaria'!$T$3*$L$2*$M$2*$N$2*E7515*1000/'Costo de tareas'!$B$14</f>
        <v>0</v>
      </c>
      <c r="H7515" s="16">
        <f>IF(G7515 &gt; 'Costo de tareas'!$B$13, 'Costo de tareas'!$B$13, IF(G7515 &lt; 'Costo de tareas'!$B$13*0.2, 0, 'Costo de tareas'!$B$13- G7515))</f>
        <v>0</v>
      </c>
      <c r="I7515" s="17">
        <f>IF(H7515=0,'Costo de tareas'!$B$13,'Costo de tareas'!$B$13-H7515)</f>
        <v>39.28055556</v>
      </c>
      <c r="J7515" s="2"/>
      <c r="K7515" s="2"/>
      <c r="P7515" s="2"/>
    </row>
    <row r="7516">
      <c r="A7516" s="3" t="s">
        <v>9695</v>
      </c>
      <c r="B7516" s="11" t="str">
        <f t="shared" si="1"/>
        <v>20201110</v>
      </c>
      <c r="C7516" s="12">
        <f t="shared" si="2"/>
        <v>44145</v>
      </c>
      <c r="D7516" s="3" t="str">
        <f t="shared" si="3"/>
        <v>02</v>
      </c>
      <c r="E7516" s="13">
        <v>0.0</v>
      </c>
      <c r="F7516" s="14">
        <f>'Costo de tareas'!$B$15</f>
        <v>0.1964027778</v>
      </c>
      <c r="G7516" s="15">
        <f>'Producción diaria'!$T$3*$L$2*$M$2*$N$2*E7516*1000/'Costo de tareas'!$B$14</f>
        <v>0</v>
      </c>
      <c r="H7516" s="16">
        <f>IF(G7516 &gt; 'Costo de tareas'!$B$13, 'Costo de tareas'!$B$13, IF(G7516 &lt; 'Costo de tareas'!$B$13*0.2, 0, 'Costo de tareas'!$B$13- G7516))</f>
        <v>0</v>
      </c>
      <c r="I7516" s="17">
        <f>IF(H7516=0,'Costo de tareas'!$B$13,'Costo de tareas'!$B$13-H7516)</f>
        <v>39.28055556</v>
      </c>
      <c r="J7516" s="2"/>
      <c r="K7516" s="2"/>
      <c r="P7516" s="2"/>
    </row>
    <row r="7517">
      <c r="A7517" s="3" t="s">
        <v>9697</v>
      </c>
      <c r="B7517" s="11" t="str">
        <f t="shared" si="1"/>
        <v>20201110</v>
      </c>
      <c r="C7517" s="12">
        <f t="shared" si="2"/>
        <v>44145</v>
      </c>
      <c r="D7517" s="3" t="str">
        <f t="shared" si="3"/>
        <v>03</v>
      </c>
      <c r="E7517" s="13">
        <v>0.0</v>
      </c>
      <c r="F7517" s="14">
        <f>'Costo de tareas'!$B$15</f>
        <v>0.1964027778</v>
      </c>
      <c r="G7517" s="15">
        <f>'Producción diaria'!$T$3*$L$2*$M$2*$N$2*E7517*1000/'Costo de tareas'!$B$14</f>
        <v>0</v>
      </c>
      <c r="H7517" s="16">
        <f>IF(G7517 &gt; 'Costo de tareas'!$B$13, 'Costo de tareas'!$B$13, IF(G7517 &lt; 'Costo de tareas'!$B$13*0.2, 0, 'Costo de tareas'!$B$13- G7517))</f>
        <v>0</v>
      </c>
      <c r="I7517" s="17">
        <f>IF(H7517=0,'Costo de tareas'!$B$13,'Costo de tareas'!$B$13-H7517)</f>
        <v>39.28055556</v>
      </c>
      <c r="J7517" s="2"/>
      <c r="K7517" s="2"/>
      <c r="P7517" s="2"/>
    </row>
    <row r="7518">
      <c r="A7518" s="3" t="s">
        <v>9699</v>
      </c>
      <c r="B7518" s="11" t="str">
        <f t="shared" si="1"/>
        <v>20201110</v>
      </c>
      <c r="C7518" s="12">
        <f t="shared" si="2"/>
        <v>44145</v>
      </c>
      <c r="D7518" s="3" t="str">
        <f t="shared" si="3"/>
        <v>04</v>
      </c>
      <c r="E7518" s="13">
        <v>0.0</v>
      </c>
      <c r="F7518" s="14">
        <f>'Costo de tareas'!$B$15</f>
        <v>0.1964027778</v>
      </c>
      <c r="G7518" s="15">
        <f>'Producción diaria'!$T$3*$L$2*$M$2*$N$2*E7518*1000/'Costo de tareas'!$B$14</f>
        <v>0</v>
      </c>
      <c r="H7518" s="16">
        <f>IF(G7518 &gt; 'Costo de tareas'!$B$13, 'Costo de tareas'!$B$13, IF(G7518 &lt; 'Costo de tareas'!$B$13*0.2, 0, 'Costo de tareas'!$B$13- G7518))</f>
        <v>0</v>
      </c>
      <c r="I7518" s="17">
        <f>IF(H7518=0,'Costo de tareas'!$B$13,'Costo de tareas'!$B$13-H7518)</f>
        <v>39.28055556</v>
      </c>
      <c r="J7518" s="2"/>
      <c r="K7518" s="2"/>
      <c r="P7518" s="2"/>
    </row>
    <row r="7519">
      <c r="A7519" s="3" t="s">
        <v>9700</v>
      </c>
      <c r="B7519" s="11" t="str">
        <f t="shared" si="1"/>
        <v>20201110</v>
      </c>
      <c r="C7519" s="12">
        <f t="shared" si="2"/>
        <v>44145</v>
      </c>
      <c r="D7519" s="3" t="str">
        <f t="shared" si="3"/>
        <v>05</v>
      </c>
      <c r="E7519" s="13">
        <v>0.0</v>
      </c>
      <c r="F7519" s="14">
        <f>'Costo de tareas'!$B$15</f>
        <v>0.1964027778</v>
      </c>
      <c r="G7519" s="15">
        <f>'Producción diaria'!$T$3*$L$2*$M$2*$N$2*E7519*1000/'Costo de tareas'!$B$14</f>
        <v>0</v>
      </c>
      <c r="H7519" s="16">
        <f>IF(G7519 &gt; 'Costo de tareas'!$B$13, 'Costo de tareas'!$B$13, IF(G7519 &lt; 'Costo de tareas'!$B$13*0.2, 0, 'Costo de tareas'!$B$13- G7519))</f>
        <v>0</v>
      </c>
      <c r="I7519" s="17">
        <f>IF(H7519=0,'Costo de tareas'!$B$13,'Costo de tareas'!$B$13-H7519)</f>
        <v>39.28055556</v>
      </c>
      <c r="J7519" s="2"/>
      <c r="K7519" s="2"/>
      <c r="P7519" s="2"/>
    </row>
    <row r="7520">
      <c r="A7520" s="3" t="s">
        <v>9702</v>
      </c>
      <c r="B7520" s="11" t="str">
        <f t="shared" si="1"/>
        <v>20201110</v>
      </c>
      <c r="C7520" s="12">
        <f t="shared" si="2"/>
        <v>44145</v>
      </c>
      <c r="D7520" s="3" t="str">
        <f t="shared" si="3"/>
        <v>06</v>
      </c>
      <c r="E7520" s="13">
        <v>0.0</v>
      </c>
      <c r="F7520" s="14">
        <f>'Costo de tareas'!$B$15</f>
        <v>0.1964027778</v>
      </c>
      <c r="G7520" s="15">
        <f>'Producción diaria'!$T$3*$L$2*$M$2*$N$2*E7520*1000/'Costo de tareas'!$B$14</f>
        <v>0</v>
      </c>
      <c r="H7520" s="16">
        <f>IF(G7520 &gt; 'Costo de tareas'!$B$13, 'Costo de tareas'!$B$13, IF(G7520 &lt; 'Costo de tareas'!$B$13*0.2, 0, 'Costo de tareas'!$B$13- G7520))</f>
        <v>0</v>
      </c>
      <c r="I7520" s="17">
        <f>IF(H7520=0,'Costo de tareas'!$B$13,'Costo de tareas'!$B$13-H7520)</f>
        <v>39.28055556</v>
      </c>
      <c r="J7520" s="2"/>
      <c r="K7520" s="2"/>
      <c r="P7520" s="2"/>
    </row>
    <row r="7521">
      <c r="A7521" s="3" t="s">
        <v>9704</v>
      </c>
      <c r="B7521" s="11" t="str">
        <f t="shared" si="1"/>
        <v>20201110</v>
      </c>
      <c r="C7521" s="12">
        <f t="shared" si="2"/>
        <v>44145</v>
      </c>
      <c r="D7521" s="3" t="str">
        <f t="shared" si="3"/>
        <v>07</v>
      </c>
      <c r="E7521" s="13">
        <v>8.0</v>
      </c>
      <c r="F7521" s="14">
        <f>'Costo de tareas'!$B$15</f>
        <v>0.1964027778</v>
      </c>
      <c r="G7521" s="15">
        <f>'Producción diaria'!$T$3*$L$2*$M$2*$N$2*E7521*1000/'Costo de tareas'!$B$14</f>
        <v>12.02849548</v>
      </c>
      <c r="H7521" s="16">
        <f>IF(G7521 &gt; 'Costo de tareas'!$B$13, 'Costo de tareas'!$B$13, IF(G7521 &lt; 'Costo de tareas'!$B$13*0.2, 0, 'Costo de tareas'!$B$13- G7521))</f>
        <v>27.25206007</v>
      </c>
      <c r="I7521" s="17">
        <f>IF(H7521=0,'Costo de tareas'!$B$13,'Costo de tareas'!$B$13-H7521)</f>
        <v>12.02849548</v>
      </c>
      <c r="J7521" s="2"/>
      <c r="K7521" s="2"/>
      <c r="P7521" s="2"/>
    </row>
    <row r="7522">
      <c r="A7522" s="3" t="s">
        <v>9705</v>
      </c>
      <c r="B7522" s="11" t="str">
        <f t="shared" si="1"/>
        <v>20201110</v>
      </c>
      <c r="C7522" s="12">
        <f t="shared" si="2"/>
        <v>44145</v>
      </c>
      <c r="D7522" s="3" t="str">
        <f t="shared" si="3"/>
        <v>08</v>
      </c>
      <c r="E7522" s="13">
        <v>14.0</v>
      </c>
      <c r="F7522" s="14">
        <f>'Costo de tareas'!$B$15</f>
        <v>0.1964027778</v>
      </c>
      <c r="G7522" s="15">
        <f>'Producción diaria'!$T$3*$L$2*$M$2*$N$2*E7522*1000/'Costo de tareas'!$B$14</f>
        <v>21.04986709</v>
      </c>
      <c r="H7522" s="16">
        <f>IF(G7522 &gt; 'Costo de tareas'!$B$13, 'Costo de tareas'!$B$13, IF(G7522 &lt; 'Costo de tareas'!$B$13*0.2, 0, 'Costo de tareas'!$B$13- G7522))</f>
        <v>18.23068846</v>
      </c>
      <c r="I7522" s="17">
        <f>IF(H7522=0,'Costo de tareas'!$B$13,'Costo de tareas'!$B$13-H7522)</f>
        <v>21.04986709</v>
      </c>
      <c r="J7522" s="2"/>
      <c r="K7522" s="2"/>
      <c r="P7522" s="2"/>
    </row>
    <row r="7523">
      <c r="A7523" s="3" t="s">
        <v>9706</v>
      </c>
      <c r="B7523" s="11" t="str">
        <f t="shared" si="1"/>
        <v>20201110</v>
      </c>
      <c r="C7523" s="12">
        <f t="shared" si="2"/>
        <v>44145</v>
      </c>
      <c r="D7523" s="3" t="str">
        <f t="shared" si="3"/>
        <v>09</v>
      </c>
      <c r="E7523" s="13">
        <v>202.0</v>
      </c>
      <c r="F7523" s="14">
        <f>'Costo de tareas'!$B$15</f>
        <v>0.1964027778</v>
      </c>
      <c r="G7523" s="15">
        <f>'Producción diaria'!$T$3*$L$2*$M$2*$N$2*E7523*1000/'Costo de tareas'!$B$14</f>
        <v>303.7195109</v>
      </c>
      <c r="H7523" s="16">
        <f>IF(G7523 &gt; 'Costo de tareas'!$B$13, 'Costo de tareas'!$B$13, IF(G7523 &lt; 'Costo de tareas'!$B$13*0.2, 0, 'Costo de tareas'!$B$13- G7523))</f>
        <v>39.28055556</v>
      </c>
      <c r="I7523" s="17">
        <f>IF(H7523=0,'Costo de tareas'!$B$13,'Costo de tareas'!$B$13-H7523)</f>
        <v>0</v>
      </c>
      <c r="J7523" s="2"/>
      <c r="K7523" s="2"/>
      <c r="P7523" s="2"/>
    </row>
    <row r="7524">
      <c r="A7524" s="3" t="s">
        <v>9707</v>
      </c>
      <c r="B7524" s="11" t="str">
        <f t="shared" si="1"/>
        <v>20201110</v>
      </c>
      <c r="C7524" s="12">
        <f t="shared" si="2"/>
        <v>44145</v>
      </c>
      <c r="D7524" s="3" t="str">
        <f t="shared" si="3"/>
        <v>10</v>
      </c>
      <c r="E7524" s="13">
        <v>265.0</v>
      </c>
      <c r="F7524" s="14">
        <f>'Costo de tareas'!$B$15</f>
        <v>0.1964027778</v>
      </c>
      <c r="G7524" s="15">
        <f>'Producción diaria'!$T$3*$L$2*$M$2*$N$2*E7524*1000/'Costo de tareas'!$B$14</f>
        <v>398.4439128</v>
      </c>
      <c r="H7524" s="16">
        <f>IF(G7524 &gt; 'Costo de tareas'!$B$13, 'Costo de tareas'!$B$13, IF(G7524 &lt; 'Costo de tareas'!$B$13*0.2, 0, 'Costo de tareas'!$B$13- G7524))</f>
        <v>39.28055556</v>
      </c>
      <c r="I7524" s="17">
        <f>IF(H7524=0,'Costo de tareas'!$B$13,'Costo de tareas'!$B$13-H7524)</f>
        <v>0</v>
      </c>
      <c r="J7524" s="2"/>
      <c r="K7524" s="2"/>
      <c r="P7524" s="2"/>
    </row>
    <row r="7525">
      <c r="A7525" s="3" t="s">
        <v>9708</v>
      </c>
      <c r="B7525" s="11" t="str">
        <f t="shared" si="1"/>
        <v>20201110</v>
      </c>
      <c r="C7525" s="12">
        <f t="shared" si="2"/>
        <v>44145</v>
      </c>
      <c r="D7525" s="3" t="str">
        <f t="shared" si="3"/>
        <v>11</v>
      </c>
      <c r="E7525" s="13">
        <v>299.0</v>
      </c>
      <c r="F7525" s="14">
        <f>'Costo de tareas'!$B$15</f>
        <v>0.1964027778</v>
      </c>
      <c r="G7525" s="15">
        <f>'Producción diaria'!$T$3*$L$2*$M$2*$N$2*E7525*1000/'Costo de tareas'!$B$14</f>
        <v>449.5650186</v>
      </c>
      <c r="H7525" s="16">
        <f>IF(G7525 &gt; 'Costo de tareas'!$B$13, 'Costo de tareas'!$B$13, IF(G7525 &lt; 'Costo de tareas'!$B$13*0.2, 0, 'Costo de tareas'!$B$13- G7525))</f>
        <v>39.28055556</v>
      </c>
      <c r="I7525" s="17">
        <f>IF(H7525=0,'Costo de tareas'!$B$13,'Costo de tareas'!$B$13-H7525)</f>
        <v>0</v>
      </c>
      <c r="J7525" s="2"/>
      <c r="K7525" s="2"/>
      <c r="P7525" s="2"/>
    </row>
    <row r="7526">
      <c r="A7526" s="3" t="s">
        <v>9709</v>
      </c>
      <c r="B7526" s="11" t="str">
        <f t="shared" si="1"/>
        <v>20201110</v>
      </c>
      <c r="C7526" s="12">
        <f t="shared" si="2"/>
        <v>44145</v>
      </c>
      <c r="D7526" s="3" t="str">
        <f t="shared" si="3"/>
        <v>12</v>
      </c>
      <c r="E7526" s="13">
        <v>279.0</v>
      </c>
      <c r="F7526" s="14">
        <f>'Costo de tareas'!$B$15</f>
        <v>0.1964027778</v>
      </c>
      <c r="G7526" s="15">
        <f>'Producción diaria'!$T$3*$L$2*$M$2*$N$2*E7526*1000/'Costo de tareas'!$B$14</f>
        <v>419.4937799</v>
      </c>
      <c r="H7526" s="16">
        <f>IF(G7526 &gt; 'Costo de tareas'!$B$13, 'Costo de tareas'!$B$13, IF(G7526 &lt; 'Costo de tareas'!$B$13*0.2, 0, 'Costo de tareas'!$B$13- G7526))</f>
        <v>39.28055556</v>
      </c>
      <c r="I7526" s="17">
        <f>IF(H7526=0,'Costo de tareas'!$B$13,'Costo de tareas'!$B$13-H7526)</f>
        <v>0</v>
      </c>
      <c r="J7526" s="2"/>
      <c r="K7526" s="2"/>
      <c r="P7526" s="2"/>
    </row>
    <row r="7527">
      <c r="A7527" s="3" t="s">
        <v>9710</v>
      </c>
      <c r="B7527" s="11" t="str">
        <f t="shared" si="1"/>
        <v>20201110</v>
      </c>
      <c r="C7527" s="12">
        <f t="shared" si="2"/>
        <v>44145</v>
      </c>
      <c r="D7527" s="3" t="str">
        <f t="shared" si="3"/>
        <v>13</v>
      </c>
      <c r="E7527" s="13">
        <v>488.0</v>
      </c>
      <c r="F7527" s="14">
        <f>'Costo de tareas'!$B$15</f>
        <v>0.1964027778</v>
      </c>
      <c r="G7527" s="15">
        <f>'Producción diaria'!$T$3*$L$2*$M$2*$N$2*E7527*1000/'Costo de tareas'!$B$14</f>
        <v>733.7382243</v>
      </c>
      <c r="H7527" s="16">
        <f>IF(G7527 &gt; 'Costo de tareas'!$B$13, 'Costo de tareas'!$B$13, IF(G7527 &lt; 'Costo de tareas'!$B$13*0.2, 0, 'Costo de tareas'!$B$13- G7527))</f>
        <v>39.28055556</v>
      </c>
      <c r="I7527" s="17">
        <f>IF(H7527=0,'Costo de tareas'!$B$13,'Costo de tareas'!$B$13-H7527)</f>
        <v>0</v>
      </c>
      <c r="J7527" s="2"/>
      <c r="K7527" s="2"/>
      <c r="P7527" s="2"/>
    </row>
    <row r="7528">
      <c r="A7528" s="3" t="s">
        <v>9711</v>
      </c>
      <c r="B7528" s="11" t="str">
        <f t="shared" si="1"/>
        <v>20201110</v>
      </c>
      <c r="C7528" s="12">
        <f t="shared" si="2"/>
        <v>44145</v>
      </c>
      <c r="D7528" s="3" t="str">
        <f t="shared" si="3"/>
        <v>14</v>
      </c>
      <c r="E7528" s="13">
        <v>449.0</v>
      </c>
      <c r="F7528" s="14">
        <f>'Costo de tareas'!$B$15</f>
        <v>0.1964027778</v>
      </c>
      <c r="G7528" s="15">
        <f>'Producción diaria'!$T$3*$L$2*$M$2*$N$2*E7528*1000/'Costo de tareas'!$B$14</f>
        <v>675.0993089</v>
      </c>
      <c r="H7528" s="16">
        <f>IF(G7528 &gt; 'Costo de tareas'!$B$13, 'Costo de tareas'!$B$13, IF(G7528 &lt; 'Costo de tareas'!$B$13*0.2, 0, 'Costo de tareas'!$B$13- G7528))</f>
        <v>39.28055556</v>
      </c>
      <c r="I7528" s="17">
        <f>IF(H7528=0,'Costo de tareas'!$B$13,'Costo de tareas'!$B$13-H7528)</f>
        <v>0</v>
      </c>
      <c r="J7528" s="2"/>
      <c r="K7528" s="2"/>
      <c r="P7528" s="2"/>
    </row>
    <row r="7529">
      <c r="A7529" s="3" t="s">
        <v>9712</v>
      </c>
      <c r="B7529" s="11" t="str">
        <f t="shared" si="1"/>
        <v>20201110</v>
      </c>
      <c r="C7529" s="12">
        <f t="shared" si="2"/>
        <v>44145</v>
      </c>
      <c r="D7529" s="3" t="str">
        <f t="shared" si="3"/>
        <v>15</v>
      </c>
      <c r="E7529" s="13">
        <v>298.0</v>
      </c>
      <c r="F7529" s="14">
        <f>'Costo de tareas'!$B$15</f>
        <v>0.1964027778</v>
      </c>
      <c r="G7529" s="15">
        <f>'Producción diaria'!$T$3*$L$2*$M$2*$N$2*E7529*1000/'Costo de tareas'!$B$14</f>
        <v>448.0614567</v>
      </c>
      <c r="H7529" s="16">
        <f>IF(G7529 &gt; 'Costo de tareas'!$B$13, 'Costo de tareas'!$B$13, IF(G7529 &lt; 'Costo de tareas'!$B$13*0.2, 0, 'Costo de tareas'!$B$13- G7529))</f>
        <v>39.28055556</v>
      </c>
      <c r="I7529" s="17">
        <f>IF(H7529=0,'Costo de tareas'!$B$13,'Costo de tareas'!$B$13-H7529)</f>
        <v>0</v>
      </c>
      <c r="J7529" s="2"/>
      <c r="K7529" s="2"/>
      <c r="P7529" s="2"/>
    </row>
    <row r="7530">
      <c r="A7530" s="3" t="s">
        <v>9713</v>
      </c>
      <c r="B7530" s="11" t="str">
        <f t="shared" si="1"/>
        <v>20201110</v>
      </c>
      <c r="C7530" s="12">
        <f t="shared" si="2"/>
        <v>44145</v>
      </c>
      <c r="D7530" s="3" t="str">
        <f t="shared" si="3"/>
        <v>16</v>
      </c>
      <c r="E7530" s="13">
        <v>125.0</v>
      </c>
      <c r="F7530" s="14">
        <f>'Costo de tareas'!$B$15</f>
        <v>0.1964027778</v>
      </c>
      <c r="G7530" s="15">
        <f>'Producción diaria'!$T$3*$L$2*$M$2*$N$2*E7530*1000/'Costo de tareas'!$B$14</f>
        <v>187.9452419</v>
      </c>
      <c r="H7530" s="16">
        <f>IF(G7530 &gt; 'Costo de tareas'!$B$13, 'Costo de tareas'!$B$13, IF(G7530 &lt; 'Costo de tareas'!$B$13*0.2, 0, 'Costo de tareas'!$B$13- G7530))</f>
        <v>39.28055556</v>
      </c>
      <c r="I7530" s="17">
        <f>IF(H7530=0,'Costo de tareas'!$B$13,'Costo de tareas'!$B$13-H7530)</f>
        <v>0</v>
      </c>
      <c r="J7530" s="2"/>
      <c r="K7530" s="2"/>
      <c r="P7530" s="2"/>
    </row>
    <row r="7531">
      <c r="A7531" s="3" t="s">
        <v>9714</v>
      </c>
      <c r="B7531" s="11" t="str">
        <f t="shared" si="1"/>
        <v>20201110</v>
      </c>
      <c r="C7531" s="12">
        <f t="shared" si="2"/>
        <v>44145</v>
      </c>
      <c r="D7531" s="3" t="str">
        <f t="shared" si="3"/>
        <v>17</v>
      </c>
      <c r="E7531" s="13">
        <v>0.0</v>
      </c>
      <c r="F7531" s="14">
        <f>'Costo de tareas'!$B$15</f>
        <v>0.1964027778</v>
      </c>
      <c r="G7531" s="15">
        <f>'Producción diaria'!$T$3*$L$2*$M$2*$N$2*E7531*1000/'Costo de tareas'!$B$14</f>
        <v>0</v>
      </c>
      <c r="H7531" s="16">
        <f>IF(G7531 &gt; 'Costo de tareas'!$B$13, 'Costo de tareas'!$B$13, IF(G7531 &lt; 'Costo de tareas'!$B$13*0.2, 0, 'Costo de tareas'!$B$13- G7531))</f>
        <v>0</v>
      </c>
      <c r="I7531" s="17">
        <f>IF(H7531=0,'Costo de tareas'!$B$13,'Costo de tareas'!$B$13-H7531)</f>
        <v>39.28055556</v>
      </c>
      <c r="J7531" s="2"/>
      <c r="K7531" s="2"/>
      <c r="P7531" s="2"/>
    </row>
    <row r="7532">
      <c r="A7532" s="3" t="s">
        <v>9715</v>
      </c>
      <c r="B7532" s="11" t="str">
        <f t="shared" si="1"/>
        <v>20201110</v>
      </c>
      <c r="C7532" s="12">
        <f t="shared" si="2"/>
        <v>44145</v>
      </c>
      <c r="D7532" s="3" t="str">
        <f t="shared" si="3"/>
        <v>18</v>
      </c>
      <c r="E7532" s="13">
        <v>0.0</v>
      </c>
      <c r="F7532" s="14">
        <f>'Costo de tareas'!$B$15</f>
        <v>0.1964027778</v>
      </c>
      <c r="G7532" s="15">
        <f>'Producción diaria'!$T$3*$L$2*$M$2*$N$2*E7532*1000/'Costo de tareas'!$B$14</f>
        <v>0</v>
      </c>
      <c r="H7532" s="16">
        <f>IF(G7532 &gt; 'Costo de tareas'!$B$13, 'Costo de tareas'!$B$13, IF(G7532 &lt; 'Costo de tareas'!$B$13*0.2, 0, 'Costo de tareas'!$B$13- G7532))</f>
        <v>0</v>
      </c>
      <c r="I7532" s="17">
        <f>IF(H7532=0,'Costo de tareas'!$B$13,'Costo de tareas'!$B$13-H7532)</f>
        <v>39.28055556</v>
      </c>
      <c r="J7532" s="2"/>
      <c r="K7532" s="2"/>
      <c r="P7532" s="2"/>
    </row>
    <row r="7533">
      <c r="A7533" s="3" t="s">
        <v>9716</v>
      </c>
      <c r="B7533" s="11" t="str">
        <f t="shared" si="1"/>
        <v>20201110</v>
      </c>
      <c r="C7533" s="12">
        <f t="shared" si="2"/>
        <v>44145</v>
      </c>
      <c r="D7533" s="3" t="str">
        <f t="shared" si="3"/>
        <v>19</v>
      </c>
      <c r="E7533" s="13">
        <v>0.0</v>
      </c>
      <c r="F7533" s="14">
        <f>'Costo de tareas'!$B$15</f>
        <v>0.1964027778</v>
      </c>
      <c r="G7533" s="15">
        <f>'Producción diaria'!$T$3*$L$2*$M$2*$N$2*E7533*1000/'Costo de tareas'!$B$14</f>
        <v>0</v>
      </c>
      <c r="H7533" s="16">
        <f>IF(G7533 &gt; 'Costo de tareas'!$B$13, 'Costo de tareas'!$B$13, IF(G7533 &lt; 'Costo de tareas'!$B$13*0.2, 0, 'Costo de tareas'!$B$13- G7533))</f>
        <v>0</v>
      </c>
      <c r="I7533" s="17">
        <f>IF(H7533=0,'Costo de tareas'!$B$13,'Costo de tareas'!$B$13-H7533)</f>
        <v>39.28055556</v>
      </c>
      <c r="J7533" s="2"/>
      <c r="K7533" s="2"/>
      <c r="P7533" s="2"/>
    </row>
    <row r="7534">
      <c r="A7534" s="3" t="s">
        <v>9717</v>
      </c>
      <c r="B7534" s="11" t="str">
        <f t="shared" si="1"/>
        <v>20201110</v>
      </c>
      <c r="C7534" s="12">
        <f t="shared" si="2"/>
        <v>44145</v>
      </c>
      <c r="D7534" s="3" t="str">
        <f t="shared" si="3"/>
        <v>20</v>
      </c>
      <c r="E7534" s="13">
        <v>0.0</v>
      </c>
      <c r="F7534" s="14">
        <f>'Costo de tareas'!$B$15</f>
        <v>0.1964027778</v>
      </c>
      <c r="G7534" s="15">
        <f>'Producción diaria'!$T$3*$L$2*$M$2*$N$2*E7534*1000/'Costo de tareas'!$B$14</f>
        <v>0</v>
      </c>
      <c r="H7534" s="16">
        <f>IF(G7534 &gt; 'Costo de tareas'!$B$13, 'Costo de tareas'!$B$13, IF(G7534 &lt; 'Costo de tareas'!$B$13*0.2, 0, 'Costo de tareas'!$B$13- G7534))</f>
        <v>0</v>
      </c>
      <c r="I7534" s="17">
        <f>IF(H7534=0,'Costo de tareas'!$B$13,'Costo de tareas'!$B$13-H7534)</f>
        <v>39.28055556</v>
      </c>
      <c r="J7534" s="2"/>
      <c r="K7534" s="2"/>
      <c r="P7534" s="2"/>
    </row>
    <row r="7535">
      <c r="A7535" s="3" t="s">
        <v>9718</v>
      </c>
      <c r="B7535" s="11" t="str">
        <f t="shared" si="1"/>
        <v>20201110</v>
      </c>
      <c r="C7535" s="12">
        <f t="shared" si="2"/>
        <v>44145</v>
      </c>
      <c r="D7535" s="3" t="str">
        <f t="shared" si="3"/>
        <v>21</v>
      </c>
      <c r="E7535" s="13">
        <v>0.0</v>
      </c>
      <c r="F7535" s="14">
        <f>'Costo de tareas'!$B$15</f>
        <v>0.1964027778</v>
      </c>
      <c r="G7535" s="15">
        <f>'Producción diaria'!$T$3*$L$2*$M$2*$N$2*E7535*1000/'Costo de tareas'!$B$14</f>
        <v>0</v>
      </c>
      <c r="H7535" s="16">
        <f>IF(G7535 &gt; 'Costo de tareas'!$B$13, 'Costo de tareas'!$B$13, IF(G7535 &lt; 'Costo de tareas'!$B$13*0.2, 0, 'Costo de tareas'!$B$13- G7535))</f>
        <v>0</v>
      </c>
      <c r="I7535" s="17">
        <f>IF(H7535=0,'Costo de tareas'!$B$13,'Costo de tareas'!$B$13-H7535)</f>
        <v>39.28055556</v>
      </c>
      <c r="J7535" s="2"/>
      <c r="K7535" s="2"/>
      <c r="P7535" s="2"/>
    </row>
    <row r="7536">
      <c r="A7536" s="3" t="s">
        <v>9719</v>
      </c>
      <c r="B7536" s="11" t="str">
        <f t="shared" si="1"/>
        <v>20201110</v>
      </c>
      <c r="C7536" s="12">
        <f t="shared" si="2"/>
        <v>44145</v>
      </c>
      <c r="D7536" s="3" t="str">
        <f t="shared" si="3"/>
        <v>22</v>
      </c>
      <c r="E7536" s="13">
        <v>0.0</v>
      </c>
      <c r="F7536" s="14">
        <f>'Costo de tareas'!$B$15</f>
        <v>0.1964027778</v>
      </c>
      <c r="G7536" s="15">
        <f>'Producción diaria'!$T$3*$L$2*$M$2*$N$2*E7536*1000/'Costo de tareas'!$B$14</f>
        <v>0</v>
      </c>
      <c r="H7536" s="16">
        <f>IF(G7536 &gt; 'Costo de tareas'!$B$13, 'Costo de tareas'!$B$13, IF(G7536 &lt; 'Costo de tareas'!$B$13*0.2, 0, 'Costo de tareas'!$B$13- G7536))</f>
        <v>0</v>
      </c>
      <c r="I7536" s="17">
        <f>IF(H7536=0,'Costo de tareas'!$B$13,'Costo de tareas'!$B$13-H7536)</f>
        <v>39.28055556</v>
      </c>
      <c r="J7536" s="2"/>
      <c r="K7536" s="2"/>
      <c r="P7536" s="2"/>
    </row>
    <row r="7537">
      <c r="A7537" s="3" t="s">
        <v>9720</v>
      </c>
      <c r="B7537" s="11" t="str">
        <f t="shared" si="1"/>
        <v>20201110</v>
      </c>
      <c r="C7537" s="12">
        <f t="shared" si="2"/>
        <v>44145</v>
      </c>
      <c r="D7537" s="3" t="str">
        <f t="shared" si="3"/>
        <v>23</v>
      </c>
      <c r="E7537" s="13">
        <v>0.0</v>
      </c>
      <c r="F7537" s="14">
        <f>'Costo de tareas'!$B$15</f>
        <v>0.1964027778</v>
      </c>
      <c r="G7537" s="15">
        <f>'Producción diaria'!$T$3*$L$2*$M$2*$N$2*E7537*1000/'Costo de tareas'!$B$14</f>
        <v>0</v>
      </c>
      <c r="H7537" s="16">
        <f>IF(G7537 &gt; 'Costo de tareas'!$B$13, 'Costo de tareas'!$B$13, IF(G7537 &lt; 'Costo de tareas'!$B$13*0.2, 0, 'Costo de tareas'!$B$13- G7537))</f>
        <v>0</v>
      </c>
      <c r="I7537" s="17">
        <f>IF(H7537=0,'Costo de tareas'!$B$13,'Costo de tareas'!$B$13-H7537)</f>
        <v>39.28055556</v>
      </c>
      <c r="J7537" s="2"/>
      <c r="K7537" s="2"/>
      <c r="P7537" s="2"/>
    </row>
    <row r="7538">
      <c r="A7538" s="3" t="s">
        <v>9721</v>
      </c>
      <c r="B7538" s="11" t="str">
        <f t="shared" si="1"/>
        <v>20201111</v>
      </c>
      <c r="C7538" s="12">
        <f t="shared" si="2"/>
        <v>44146</v>
      </c>
      <c r="D7538" s="3" t="str">
        <f t="shared" si="3"/>
        <v>00</v>
      </c>
      <c r="E7538" s="13">
        <v>0.0</v>
      </c>
      <c r="F7538" s="14">
        <f>'Costo de tareas'!$B$15</f>
        <v>0.1964027778</v>
      </c>
      <c r="G7538" s="15">
        <f>'Producción diaria'!$T$3*$L$2*$M$2*$N$2*E7538*1000/'Costo de tareas'!$B$14</f>
        <v>0</v>
      </c>
      <c r="H7538" s="16">
        <f>IF(G7538 &gt; 'Costo de tareas'!$B$13, 'Costo de tareas'!$B$13, IF(G7538 &lt; 'Costo de tareas'!$B$13*0.2, 0, 'Costo de tareas'!$B$13- G7538))</f>
        <v>0</v>
      </c>
      <c r="I7538" s="17">
        <f>IF(H7538=0,'Costo de tareas'!$B$13,'Costo de tareas'!$B$13-H7538)</f>
        <v>39.28055556</v>
      </c>
      <c r="J7538" s="2"/>
      <c r="K7538" s="2"/>
      <c r="P7538" s="2"/>
    </row>
    <row r="7539">
      <c r="A7539" s="3" t="s">
        <v>9722</v>
      </c>
      <c r="B7539" s="11" t="str">
        <f t="shared" si="1"/>
        <v>20201111</v>
      </c>
      <c r="C7539" s="12">
        <f t="shared" si="2"/>
        <v>44146</v>
      </c>
      <c r="D7539" s="3" t="str">
        <f t="shared" si="3"/>
        <v>01</v>
      </c>
      <c r="E7539" s="13">
        <v>0.0</v>
      </c>
      <c r="F7539" s="14">
        <f>'Costo de tareas'!$B$15</f>
        <v>0.1964027778</v>
      </c>
      <c r="G7539" s="15">
        <f>'Producción diaria'!$T$3*$L$2*$M$2*$N$2*E7539*1000/'Costo de tareas'!$B$14</f>
        <v>0</v>
      </c>
      <c r="H7539" s="16">
        <f>IF(G7539 &gt; 'Costo de tareas'!$B$13, 'Costo de tareas'!$B$13, IF(G7539 &lt; 'Costo de tareas'!$B$13*0.2, 0, 'Costo de tareas'!$B$13- G7539))</f>
        <v>0</v>
      </c>
      <c r="I7539" s="17">
        <f>IF(H7539=0,'Costo de tareas'!$B$13,'Costo de tareas'!$B$13-H7539)</f>
        <v>39.28055556</v>
      </c>
      <c r="J7539" s="2"/>
      <c r="K7539" s="2"/>
      <c r="P7539" s="2"/>
    </row>
    <row r="7540">
      <c r="A7540" s="3" t="s">
        <v>9723</v>
      </c>
      <c r="B7540" s="11" t="str">
        <f t="shared" si="1"/>
        <v>20201111</v>
      </c>
      <c r="C7540" s="12">
        <f t="shared" si="2"/>
        <v>44146</v>
      </c>
      <c r="D7540" s="3" t="str">
        <f t="shared" si="3"/>
        <v>02</v>
      </c>
      <c r="E7540" s="13">
        <v>0.0</v>
      </c>
      <c r="F7540" s="14">
        <f>'Costo de tareas'!$B$15</f>
        <v>0.1964027778</v>
      </c>
      <c r="G7540" s="15">
        <f>'Producción diaria'!$T$3*$L$2*$M$2*$N$2*E7540*1000/'Costo de tareas'!$B$14</f>
        <v>0</v>
      </c>
      <c r="H7540" s="16">
        <f>IF(G7540 &gt; 'Costo de tareas'!$B$13, 'Costo de tareas'!$B$13, IF(G7540 &lt; 'Costo de tareas'!$B$13*0.2, 0, 'Costo de tareas'!$B$13- G7540))</f>
        <v>0</v>
      </c>
      <c r="I7540" s="17">
        <f>IF(H7540=0,'Costo de tareas'!$B$13,'Costo de tareas'!$B$13-H7540)</f>
        <v>39.28055556</v>
      </c>
      <c r="J7540" s="2"/>
      <c r="K7540" s="2"/>
      <c r="P7540" s="2"/>
    </row>
    <row r="7541">
      <c r="A7541" s="3" t="s">
        <v>9724</v>
      </c>
      <c r="B7541" s="11" t="str">
        <f t="shared" si="1"/>
        <v>20201111</v>
      </c>
      <c r="C7541" s="12">
        <f t="shared" si="2"/>
        <v>44146</v>
      </c>
      <c r="D7541" s="3" t="str">
        <f t="shared" si="3"/>
        <v>03</v>
      </c>
      <c r="E7541" s="13">
        <v>0.0</v>
      </c>
      <c r="F7541" s="14">
        <f>'Costo de tareas'!$B$15</f>
        <v>0.1964027778</v>
      </c>
      <c r="G7541" s="15">
        <f>'Producción diaria'!$T$3*$L$2*$M$2*$N$2*E7541*1000/'Costo de tareas'!$B$14</f>
        <v>0</v>
      </c>
      <c r="H7541" s="16">
        <f>IF(G7541 &gt; 'Costo de tareas'!$B$13, 'Costo de tareas'!$B$13, IF(G7541 &lt; 'Costo de tareas'!$B$13*0.2, 0, 'Costo de tareas'!$B$13- G7541))</f>
        <v>0</v>
      </c>
      <c r="I7541" s="17">
        <f>IF(H7541=0,'Costo de tareas'!$B$13,'Costo de tareas'!$B$13-H7541)</f>
        <v>39.28055556</v>
      </c>
      <c r="J7541" s="2"/>
      <c r="K7541" s="2"/>
      <c r="P7541" s="2"/>
    </row>
    <row r="7542">
      <c r="A7542" s="3" t="s">
        <v>9725</v>
      </c>
      <c r="B7542" s="11" t="str">
        <f t="shared" si="1"/>
        <v>20201111</v>
      </c>
      <c r="C7542" s="12">
        <f t="shared" si="2"/>
        <v>44146</v>
      </c>
      <c r="D7542" s="3" t="str">
        <f t="shared" si="3"/>
        <v>04</v>
      </c>
      <c r="E7542" s="13">
        <v>0.0</v>
      </c>
      <c r="F7542" s="14">
        <f>'Costo de tareas'!$B$15</f>
        <v>0.1964027778</v>
      </c>
      <c r="G7542" s="15">
        <f>'Producción diaria'!$T$3*$L$2*$M$2*$N$2*E7542*1000/'Costo de tareas'!$B$14</f>
        <v>0</v>
      </c>
      <c r="H7542" s="16">
        <f>IF(G7542 &gt; 'Costo de tareas'!$B$13, 'Costo de tareas'!$B$13, IF(G7542 &lt; 'Costo de tareas'!$B$13*0.2, 0, 'Costo de tareas'!$B$13- G7542))</f>
        <v>0</v>
      </c>
      <c r="I7542" s="17">
        <f>IF(H7542=0,'Costo de tareas'!$B$13,'Costo de tareas'!$B$13-H7542)</f>
        <v>39.28055556</v>
      </c>
      <c r="J7542" s="2"/>
      <c r="K7542" s="2"/>
      <c r="P7542" s="2"/>
    </row>
    <row r="7543">
      <c r="A7543" s="3" t="s">
        <v>9726</v>
      </c>
      <c r="B7543" s="11" t="str">
        <f t="shared" si="1"/>
        <v>20201111</v>
      </c>
      <c r="C7543" s="12">
        <f t="shared" si="2"/>
        <v>44146</v>
      </c>
      <c r="D7543" s="3" t="str">
        <f t="shared" si="3"/>
        <v>05</v>
      </c>
      <c r="E7543" s="13">
        <v>0.0</v>
      </c>
      <c r="F7543" s="14">
        <f>'Costo de tareas'!$B$15</f>
        <v>0.1964027778</v>
      </c>
      <c r="G7543" s="15">
        <f>'Producción diaria'!$T$3*$L$2*$M$2*$N$2*E7543*1000/'Costo de tareas'!$B$14</f>
        <v>0</v>
      </c>
      <c r="H7543" s="16">
        <f>IF(G7543 &gt; 'Costo de tareas'!$B$13, 'Costo de tareas'!$B$13, IF(G7543 &lt; 'Costo de tareas'!$B$13*0.2, 0, 'Costo de tareas'!$B$13- G7543))</f>
        <v>0</v>
      </c>
      <c r="I7543" s="17">
        <f>IF(H7543=0,'Costo de tareas'!$B$13,'Costo de tareas'!$B$13-H7543)</f>
        <v>39.28055556</v>
      </c>
      <c r="J7543" s="2"/>
      <c r="K7543" s="2"/>
      <c r="P7543" s="2"/>
    </row>
    <row r="7544">
      <c r="A7544" s="3" t="s">
        <v>9727</v>
      </c>
      <c r="B7544" s="11" t="str">
        <f t="shared" si="1"/>
        <v>20201111</v>
      </c>
      <c r="C7544" s="12">
        <f t="shared" si="2"/>
        <v>44146</v>
      </c>
      <c r="D7544" s="3" t="str">
        <f t="shared" si="3"/>
        <v>06</v>
      </c>
      <c r="E7544" s="13">
        <v>0.0</v>
      </c>
      <c r="F7544" s="14">
        <f>'Costo de tareas'!$B$15</f>
        <v>0.1964027778</v>
      </c>
      <c r="G7544" s="15">
        <f>'Producción diaria'!$T$3*$L$2*$M$2*$N$2*E7544*1000/'Costo de tareas'!$B$14</f>
        <v>0</v>
      </c>
      <c r="H7544" s="16">
        <f>IF(G7544 &gt; 'Costo de tareas'!$B$13, 'Costo de tareas'!$B$13, IF(G7544 &lt; 'Costo de tareas'!$B$13*0.2, 0, 'Costo de tareas'!$B$13- G7544))</f>
        <v>0</v>
      </c>
      <c r="I7544" s="17">
        <f>IF(H7544=0,'Costo de tareas'!$B$13,'Costo de tareas'!$B$13-H7544)</f>
        <v>39.28055556</v>
      </c>
      <c r="J7544" s="2"/>
      <c r="K7544" s="2"/>
      <c r="P7544" s="2"/>
    </row>
    <row r="7545">
      <c r="A7545" s="3" t="s">
        <v>9728</v>
      </c>
      <c r="B7545" s="11" t="str">
        <f t="shared" si="1"/>
        <v>20201111</v>
      </c>
      <c r="C7545" s="12">
        <f t="shared" si="2"/>
        <v>44146</v>
      </c>
      <c r="D7545" s="3" t="str">
        <f t="shared" si="3"/>
        <v>07</v>
      </c>
      <c r="E7545" s="13">
        <v>9.0</v>
      </c>
      <c r="F7545" s="14">
        <f>'Costo de tareas'!$B$15</f>
        <v>0.1964027778</v>
      </c>
      <c r="G7545" s="15">
        <f>'Producción diaria'!$T$3*$L$2*$M$2*$N$2*E7545*1000/'Costo de tareas'!$B$14</f>
        <v>13.53205742</v>
      </c>
      <c r="H7545" s="16">
        <f>IF(G7545 &gt; 'Costo de tareas'!$B$13, 'Costo de tareas'!$B$13, IF(G7545 &lt; 'Costo de tareas'!$B$13*0.2, 0, 'Costo de tareas'!$B$13- G7545))</f>
        <v>25.74849814</v>
      </c>
      <c r="I7545" s="17">
        <f>IF(H7545=0,'Costo de tareas'!$B$13,'Costo de tareas'!$B$13-H7545)</f>
        <v>13.53205742</v>
      </c>
      <c r="J7545" s="2"/>
      <c r="K7545" s="2"/>
      <c r="P7545" s="2"/>
    </row>
    <row r="7546">
      <c r="A7546" s="3" t="s">
        <v>9729</v>
      </c>
      <c r="B7546" s="11" t="str">
        <f t="shared" si="1"/>
        <v>20201111</v>
      </c>
      <c r="C7546" s="12">
        <f t="shared" si="2"/>
        <v>44146</v>
      </c>
      <c r="D7546" s="3" t="str">
        <f t="shared" si="3"/>
        <v>08</v>
      </c>
      <c r="E7546" s="13">
        <v>184.0</v>
      </c>
      <c r="F7546" s="14">
        <f>'Costo de tareas'!$B$15</f>
        <v>0.1964027778</v>
      </c>
      <c r="G7546" s="15">
        <f>'Producción diaria'!$T$3*$L$2*$M$2*$N$2*E7546*1000/'Costo de tareas'!$B$14</f>
        <v>276.6553961</v>
      </c>
      <c r="H7546" s="16">
        <f>IF(G7546 &gt; 'Costo de tareas'!$B$13, 'Costo de tareas'!$B$13, IF(G7546 &lt; 'Costo de tareas'!$B$13*0.2, 0, 'Costo de tareas'!$B$13- G7546))</f>
        <v>39.28055556</v>
      </c>
      <c r="I7546" s="17">
        <f>IF(H7546=0,'Costo de tareas'!$B$13,'Costo de tareas'!$B$13-H7546)</f>
        <v>0</v>
      </c>
      <c r="J7546" s="2"/>
      <c r="K7546" s="2"/>
      <c r="P7546" s="2"/>
    </row>
    <row r="7547">
      <c r="A7547" s="3" t="s">
        <v>9731</v>
      </c>
      <c r="B7547" s="11" t="str">
        <f t="shared" si="1"/>
        <v>20201111</v>
      </c>
      <c r="C7547" s="12">
        <f t="shared" si="2"/>
        <v>44146</v>
      </c>
      <c r="D7547" s="3" t="str">
        <f t="shared" si="3"/>
        <v>09</v>
      </c>
      <c r="E7547" s="13">
        <v>288.0</v>
      </c>
      <c r="F7547" s="14">
        <f>'Costo de tareas'!$B$15</f>
        <v>0.1964027778</v>
      </c>
      <c r="G7547" s="15">
        <f>'Producción diaria'!$T$3*$L$2*$M$2*$N$2*E7547*1000/'Costo de tareas'!$B$14</f>
        <v>433.0258373</v>
      </c>
      <c r="H7547" s="16">
        <f>IF(G7547 &gt; 'Costo de tareas'!$B$13, 'Costo de tareas'!$B$13, IF(G7547 &lt; 'Costo de tareas'!$B$13*0.2, 0, 'Costo de tareas'!$B$13- G7547))</f>
        <v>39.28055556</v>
      </c>
      <c r="I7547" s="17">
        <f>IF(H7547=0,'Costo de tareas'!$B$13,'Costo de tareas'!$B$13-H7547)</f>
        <v>0</v>
      </c>
      <c r="J7547" s="2"/>
      <c r="K7547" s="2"/>
      <c r="P7547" s="2"/>
    </row>
    <row r="7548">
      <c r="A7548" s="3" t="s">
        <v>9733</v>
      </c>
      <c r="B7548" s="11" t="str">
        <f t="shared" si="1"/>
        <v>20201111</v>
      </c>
      <c r="C7548" s="12">
        <f t="shared" si="2"/>
        <v>44146</v>
      </c>
      <c r="D7548" s="3" t="str">
        <f t="shared" si="3"/>
        <v>10</v>
      </c>
      <c r="E7548" s="13">
        <v>389.0</v>
      </c>
      <c r="F7548" s="14">
        <f>'Costo de tareas'!$B$15</f>
        <v>0.1964027778</v>
      </c>
      <c r="G7548" s="15">
        <f>'Producción diaria'!$T$3*$L$2*$M$2*$N$2*E7548*1000/'Costo de tareas'!$B$14</f>
        <v>584.8855928</v>
      </c>
      <c r="H7548" s="16">
        <f>IF(G7548 &gt; 'Costo de tareas'!$B$13, 'Costo de tareas'!$B$13, IF(G7548 &lt; 'Costo de tareas'!$B$13*0.2, 0, 'Costo de tareas'!$B$13- G7548))</f>
        <v>39.28055556</v>
      </c>
      <c r="I7548" s="17">
        <f>IF(H7548=0,'Costo de tareas'!$B$13,'Costo de tareas'!$B$13-H7548)</f>
        <v>0</v>
      </c>
      <c r="J7548" s="2"/>
      <c r="K7548" s="2"/>
      <c r="P7548" s="2"/>
    </row>
    <row r="7549">
      <c r="A7549" s="3" t="s">
        <v>9735</v>
      </c>
      <c r="B7549" s="11" t="str">
        <f t="shared" si="1"/>
        <v>20201111</v>
      </c>
      <c r="C7549" s="12">
        <f t="shared" si="2"/>
        <v>44146</v>
      </c>
      <c r="D7549" s="3" t="str">
        <f t="shared" si="3"/>
        <v>11</v>
      </c>
      <c r="E7549" s="13">
        <v>559.0</v>
      </c>
      <c r="F7549" s="14">
        <f>'Costo de tareas'!$B$15</f>
        <v>0.1964027778</v>
      </c>
      <c r="G7549" s="15">
        <f>'Producción diaria'!$T$3*$L$2*$M$2*$N$2*E7549*1000/'Costo de tareas'!$B$14</f>
        <v>840.4911217</v>
      </c>
      <c r="H7549" s="16">
        <f>IF(G7549 &gt; 'Costo de tareas'!$B$13, 'Costo de tareas'!$B$13, IF(G7549 &lt; 'Costo de tareas'!$B$13*0.2, 0, 'Costo de tareas'!$B$13- G7549))</f>
        <v>39.28055556</v>
      </c>
      <c r="I7549" s="17">
        <f>IF(H7549=0,'Costo de tareas'!$B$13,'Costo de tareas'!$B$13-H7549)</f>
        <v>0</v>
      </c>
      <c r="J7549" s="2"/>
      <c r="K7549" s="2"/>
      <c r="P7549" s="2"/>
    </row>
    <row r="7550">
      <c r="A7550" s="3" t="s">
        <v>9737</v>
      </c>
      <c r="B7550" s="11" t="str">
        <f t="shared" si="1"/>
        <v>20201111</v>
      </c>
      <c r="C7550" s="12">
        <f t="shared" si="2"/>
        <v>44146</v>
      </c>
      <c r="D7550" s="3" t="str">
        <f t="shared" si="3"/>
        <v>12</v>
      </c>
      <c r="E7550" s="13">
        <v>6.0</v>
      </c>
      <c r="F7550" s="14">
        <f>'Costo de tareas'!$B$15</f>
        <v>0.1964027778</v>
      </c>
      <c r="G7550" s="15">
        <f>'Producción diaria'!$T$3*$L$2*$M$2*$N$2*E7550*1000/'Costo de tareas'!$B$14</f>
        <v>9.021371611</v>
      </c>
      <c r="H7550" s="16">
        <f>IF(G7550 &gt; 'Costo de tareas'!$B$13, 'Costo de tareas'!$B$13, IF(G7550 &lt; 'Costo de tareas'!$B$13*0.2, 0, 'Costo de tareas'!$B$13- G7550))</f>
        <v>30.25918394</v>
      </c>
      <c r="I7550" s="17">
        <f>IF(H7550=0,'Costo de tareas'!$B$13,'Costo de tareas'!$B$13-H7550)</f>
        <v>9.021371611</v>
      </c>
      <c r="J7550" s="2"/>
      <c r="K7550" s="2"/>
      <c r="P7550" s="2"/>
    </row>
    <row r="7551">
      <c r="A7551" s="3" t="s">
        <v>9739</v>
      </c>
      <c r="B7551" s="11" t="str">
        <f t="shared" si="1"/>
        <v>20201111</v>
      </c>
      <c r="C7551" s="12">
        <f t="shared" si="2"/>
        <v>44146</v>
      </c>
      <c r="D7551" s="3" t="str">
        <f t="shared" si="3"/>
        <v>13</v>
      </c>
      <c r="E7551" s="13">
        <v>55.0</v>
      </c>
      <c r="F7551" s="14">
        <f>'Costo de tareas'!$B$15</f>
        <v>0.1964027778</v>
      </c>
      <c r="G7551" s="15">
        <f>'Producción diaria'!$T$3*$L$2*$M$2*$N$2*E7551*1000/'Costo de tareas'!$B$14</f>
        <v>82.69590643</v>
      </c>
      <c r="H7551" s="16">
        <f>IF(G7551 &gt; 'Costo de tareas'!$B$13, 'Costo de tareas'!$B$13, IF(G7551 &lt; 'Costo de tareas'!$B$13*0.2, 0, 'Costo de tareas'!$B$13- G7551))</f>
        <v>39.28055556</v>
      </c>
      <c r="I7551" s="17">
        <f>IF(H7551=0,'Costo de tareas'!$B$13,'Costo de tareas'!$B$13-H7551)</f>
        <v>0</v>
      </c>
      <c r="J7551" s="2"/>
      <c r="K7551" s="2"/>
      <c r="P7551" s="2"/>
    </row>
    <row r="7552">
      <c r="A7552" s="3" t="s">
        <v>9740</v>
      </c>
      <c r="B7552" s="11" t="str">
        <f t="shared" si="1"/>
        <v>20201111</v>
      </c>
      <c r="C7552" s="12">
        <f t="shared" si="2"/>
        <v>44146</v>
      </c>
      <c r="D7552" s="3" t="str">
        <f t="shared" si="3"/>
        <v>14</v>
      </c>
      <c r="E7552" s="13">
        <v>442.0</v>
      </c>
      <c r="F7552" s="14">
        <f>'Costo de tareas'!$B$15</f>
        <v>0.1964027778</v>
      </c>
      <c r="G7552" s="15">
        <f>'Producción diaria'!$T$3*$L$2*$M$2*$N$2*E7552*1000/'Costo de tareas'!$B$14</f>
        <v>664.5743753</v>
      </c>
      <c r="H7552" s="16">
        <f>IF(G7552 &gt; 'Costo de tareas'!$B$13, 'Costo de tareas'!$B$13, IF(G7552 &lt; 'Costo de tareas'!$B$13*0.2, 0, 'Costo de tareas'!$B$13- G7552))</f>
        <v>39.28055556</v>
      </c>
      <c r="I7552" s="17">
        <f>IF(H7552=0,'Costo de tareas'!$B$13,'Costo de tareas'!$B$13-H7552)</f>
        <v>0</v>
      </c>
      <c r="J7552" s="2"/>
      <c r="K7552" s="2"/>
      <c r="P7552" s="2"/>
    </row>
    <row r="7553">
      <c r="A7553" s="3" t="s">
        <v>9742</v>
      </c>
      <c r="B7553" s="11" t="str">
        <f t="shared" si="1"/>
        <v>20201111</v>
      </c>
      <c r="C7553" s="12">
        <f t="shared" si="2"/>
        <v>44146</v>
      </c>
      <c r="D7553" s="3" t="str">
        <f t="shared" si="3"/>
        <v>15</v>
      </c>
      <c r="E7553" s="13">
        <v>294.0</v>
      </c>
      <c r="F7553" s="14">
        <f>'Costo de tareas'!$B$15</f>
        <v>0.1964027778</v>
      </c>
      <c r="G7553" s="15">
        <f>'Producción diaria'!$T$3*$L$2*$M$2*$N$2*E7553*1000/'Costo de tareas'!$B$14</f>
        <v>442.0472089</v>
      </c>
      <c r="H7553" s="16">
        <f>IF(G7553 &gt; 'Costo de tareas'!$B$13, 'Costo de tareas'!$B$13, IF(G7553 &lt; 'Costo de tareas'!$B$13*0.2, 0, 'Costo de tareas'!$B$13- G7553))</f>
        <v>39.28055556</v>
      </c>
      <c r="I7553" s="17">
        <f>IF(H7553=0,'Costo de tareas'!$B$13,'Costo de tareas'!$B$13-H7553)</f>
        <v>0</v>
      </c>
      <c r="J7553" s="2"/>
      <c r="K7553" s="2"/>
      <c r="P7553" s="2"/>
    </row>
    <row r="7554">
      <c r="A7554" s="3" t="s">
        <v>9744</v>
      </c>
      <c r="B7554" s="11" t="str">
        <f t="shared" si="1"/>
        <v>20201111</v>
      </c>
      <c r="C7554" s="12">
        <f t="shared" si="2"/>
        <v>44146</v>
      </c>
      <c r="D7554" s="3" t="str">
        <f t="shared" si="3"/>
        <v>16</v>
      </c>
      <c r="E7554" s="13">
        <v>126.0</v>
      </c>
      <c r="F7554" s="14">
        <f>'Costo de tareas'!$B$15</f>
        <v>0.1964027778</v>
      </c>
      <c r="G7554" s="15">
        <f>'Producción diaria'!$T$3*$L$2*$M$2*$N$2*E7554*1000/'Costo de tareas'!$B$14</f>
        <v>189.4488038</v>
      </c>
      <c r="H7554" s="16">
        <f>IF(G7554 &gt; 'Costo de tareas'!$B$13, 'Costo de tareas'!$B$13, IF(G7554 &lt; 'Costo de tareas'!$B$13*0.2, 0, 'Costo de tareas'!$B$13- G7554))</f>
        <v>39.28055556</v>
      </c>
      <c r="I7554" s="17">
        <f>IF(H7554=0,'Costo de tareas'!$B$13,'Costo de tareas'!$B$13-H7554)</f>
        <v>0</v>
      </c>
      <c r="J7554" s="2"/>
      <c r="K7554" s="2"/>
      <c r="P7554" s="2"/>
    </row>
    <row r="7555">
      <c r="A7555" s="3" t="s">
        <v>9745</v>
      </c>
      <c r="B7555" s="11" t="str">
        <f t="shared" si="1"/>
        <v>20201111</v>
      </c>
      <c r="C7555" s="12">
        <f t="shared" si="2"/>
        <v>44146</v>
      </c>
      <c r="D7555" s="3" t="str">
        <f t="shared" si="3"/>
        <v>17</v>
      </c>
      <c r="E7555" s="13">
        <v>0.0</v>
      </c>
      <c r="F7555" s="14">
        <f>'Costo de tareas'!$B$15</f>
        <v>0.1964027778</v>
      </c>
      <c r="G7555" s="15">
        <f>'Producción diaria'!$T$3*$L$2*$M$2*$N$2*E7555*1000/'Costo de tareas'!$B$14</f>
        <v>0</v>
      </c>
      <c r="H7555" s="16">
        <f>IF(G7555 &gt; 'Costo de tareas'!$B$13, 'Costo de tareas'!$B$13, IF(G7555 &lt; 'Costo de tareas'!$B$13*0.2, 0, 'Costo de tareas'!$B$13- G7555))</f>
        <v>0</v>
      </c>
      <c r="I7555" s="17">
        <f>IF(H7555=0,'Costo de tareas'!$B$13,'Costo de tareas'!$B$13-H7555)</f>
        <v>39.28055556</v>
      </c>
      <c r="J7555" s="2"/>
      <c r="K7555" s="2"/>
      <c r="P7555" s="2"/>
    </row>
    <row r="7556">
      <c r="A7556" s="3" t="s">
        <v>9746</v>
      </c>
      <c r="B7556" s="11" t="str">
        <f t="shared" si="1"/>
        <v>20201111</v>
      </c>
      <c r="C7556" s="12">
        <f t="shared" si="2"/>
        <v>44146</v>
      </c>
      <c r="D7556" s="3" t="str">
        <f t="shared" si="3"/>
        <v>18</v>
      </c>
      <c r="E7556" s="13">
        <v>0.0</v>
      </c>
      <c r="F7556" s="14">
        <f>'Costo de tareas'!$B$15</f>
        <v>0.1964027778</v>
      </c>
      <c r="G7556" s="15">
        <f>'Producción diaria'!$T$3*$L$2*$M$2*$N$2*E7556*1000/'Costo de tareas'!$B$14</f>
        <v>0</v>
      </c>
      <c r="H7556" s="16">
        <f>IF(G7556 &gt; 'Costo de tareas'!$B$13, 'Costo de tareas'!$B$13, IF(G7556 &lt; 'Costo de tareas'!$B$13*0.2, 0, 'Costo de tareas'!$B$13- G7556))</f>
        <v>0</v>
      </c>
      <c r="I7556" s="17">
        <f>IF(H7556=0,'Costo de tareas'!$B$13,'Costo de tareas'!$B$13-H7556)</f>
        <v>39.28055556</v>
      </c>
      <c r="J7556" s="2"/>
      <c r="K7556" s="2"/>
      <c r="P7556" s="2"/>
    </row>
    <row r="7557">
      <c r="A7557" s="3" t="s">
        <v>9747</v>
      </c>
      <c r="B7557" s="11" t="str">
        <f t="shared" si="1"/>
        <v>20201111</v>
      </c>
      <c r="C7557" s="12">
        <f t="shared" si="2"/>
        <v>44146</v>
      </c>
      <c r="D7557" s="3" t="str">
        <f t="shared" si="3"/>
        <v>19</v>
      </c>
      <c r="E7557" s="13">
        <v>0.0</v>
      </c>
      <c r="F7557" s="14">
        <f>'Costo de tareas'!$B$15</f>
        <v>0.1964027778</v>
      </c>
      <c r="G7557" s="15">
        <f>'Producción diaria'!$T$3*$L$2*$M$2*$N$2*E7557*1000/'Costo de tareas'!$B$14</f>
        <v>0</v>
      </c>
      <c r="H7557" s="16">
        <f>IF(G7557 &gt; 'Costo de tareas'!$B$13, 'Costo de tareas'!$B$13, IF(G7557 &lt; 'Costo de tareas'!$B$13*0.2, 0, 'Costo de tareas'!$B$13- G7557))</f>
        <v>0</v>
      </c>
      <c r="I7557" s="17">
        <f>IF(H7557=0,'Costo de tareas'!$B$13,'Costo de tareas'!$B$13-H7557)</f>
        <v>39.28055556</v>
      </c>
      <c r="J7557" s="2"/>
      <c r="K7557" s="2"/>
      <c r="P7557" s="2"/>
    </row>
    <row r="7558">
      <c r="A7558" s="3" t="s">
        <v>9748</v>
      </c>
      <c r="B7558" s="11" t="str">
        <f t="shared" si="1"/>
        <v>20201111</v>
      </c>
      <c r="C7558" s="12">
        <f t="shared" si="2"/>
        <v>44146</v>
      </c>
      <c r="D7558" s="3" t="str">
        <f t="shared" si="3"/>
        <v>20</v>
      </c>
      <c r="E7558" s="13">
        <v>0.0</v>
      </c>
      <c r="F7558" s="14">
        <f>'Costo de tareas'!$B$15</f>
        <v>0.1964027778</v>
      </c>
      <c r="G7558" s="15">
        <f>'Producción diaria'!$T$3*$L$2*$M$2*$N$2*E7558*1000/'Costo de tareas'!$B$14</f>
        <v>0</v>
      </c>
      <c r="H7558" s="16">
        <f>IF(G7558 &gt; 'Costo de tareas'!$B$13, 'Costo de tareas'!$B$13, IF(G7558 &lt; 'Costo de tareas'!$B$13*0.2, 0, 'Costo de tareas'!$B$13- G7558))</f>
        <v>0</v>
      </c>
      <c r="I7558" s="17">
        <f>IF(H7558=0,'Costo de tareas'!$B$13,'Costo de tareas'!$B$13-H7558)</f>
        <v>39.28055556</v>
      </c>
      <c r="J7558" s="2"/>
      <c r="K7558" s="2"/>
      <c r="P7558" s="2"/>
    </row>
    <row r="7559">
      <c r="A7559" s="3" t="s">
        <v>9749</v>
      </c>
      <c r="B7559" s="11" t="str">
        <f t="shared" si="1"/>
        <v>20201111</v>
      </c>
      <c r="C7559" s="12">
        <f t="shared" si="2"/>
        <v>44146</v>
      </c>
      <c r="D7559" s="3" t="str">
        <f t="shared" si="3"/>
        <v>21</v>
      </c>
      <c r="E7559" s="13">
        <v>0.0</v>
      </c>
      <c r="F7559" s="14">
        <f>'Costo de tareas'!$B$15</f>
        <v>0.1964027778</v>
      </c>
      <c r="G7559" s="15">
        <f>'Producción diaria'!$T$3*$L$2*$M$2*$N$2*E7559*1000/'Costo de tareas'!$B$14</f>
        <v>0</v>
      </c>
      <c r="H7559" s="16">
        <f>IF(G7559 &gt; 'Costo de tareas'!$B$13, 'Costo de tareas'!$B$13, IF(G7559 &lt; 'Costo de tareas'!$B$13*0.2, 0, 'Costo de tareas'!$B$13- G7559))</f>
        <v>0</v>
      </c>
      <c r="I7559" s="17">
        <f>IF(H7559=0,'Costo de tareas'!$B$13,'Costo de tareas'!$B$13-H7559)</f>
        <v>39.28055556</v>
      </c>
      <c r="J7559" s="2"/>
      <c r="K7559" s="2"/>
      <c r="P7559" s="2"/>
    </row>
    <row r="7560">
      <c r="A7560" s="3" t="s">
        <v>9750</v>
      </c>
      <c r="B7560" s="11" t="str">
        <f t="shared" si="1"/>
        <v>20201111</v>
      </c>
      <c r="C7560" s="12">
        <f t="shared" si="2"/>
        <v>44146</v>
      </c>
      <c r="D7560" s="3" t="str">
        <f t="shared" si="3"/>
        <v>22</v>
      </c>
      <c r="E7560" s="13">
        <v>0.0</v>
      </c>
      <c r="F7560" s="14">
        <f>'Costo de tareas'!$B$15</f>
        <v>0.1964027778</v>
      </c>
      <c r="G7560" s="15">
        <f>'Producción diaria'!$T$3*$L$2*$M$2*$N$2*E7560*1000/'Costo de tareas'!$B$14</f>
        <v>0</v>
      </c>
      <c r="H7560" s="16">
        <f>IF(G7560 &gt; 'Costo de tareas'!$B$13, 'Costo de tareas'!$B$13, IF(G7560 &lt; 'Costo de tareas'!$B$13*0.2, 0, 'Costo de tareas'!$B$13- G7560))</f>
        <v>0</v>
      </c>
      <c r="I7560" s="17">
        <f>IF(H7560=0,'Costo de tareas'!$B$13,'Costo de tareas'!$B$13-H7560)</f>
        <v>39.28055556</v>
      </c>
      <c r="J7560" s="2"/>
      <c r="K7560" s="2"/>
      <c r="P7560" s="2"/>
    </row>
    <row r="7561">
      <c r="A7561" s="3" t="s">
        <v>9751</v>
      </c>
      <c r="B7561" s="11" t="str">
        <f t="shared" si="1"/>
        <v>20201111</v>
      </c>
      <c r="C7561" s="12">
        <f t="shared" si="2"/>
        <v>44146</v>
      </c>
      <c r="D7561" s="3" t="str">
        <f t="shared" si="3"/>
        <v>23</v>
      </c>
      <c r="E7561" s="13">
        <v>0.0</v>
      </c>
      <c r="F7561" s="14">
        <f>'Costo de tareas'!$B$15</f>
        <v>0.1964027778</v>
      </c>
      <c r="G7561" s="15">
        <f>'Producción diaria'!$T$3*$L$2*$M$2*$N$2*E7561*1000/'Costo de tareas'!$B$14</f>
        <v>0</v>
      </c>
      <c r="H7561" s="16">
        <f>IF(G7561 &gt; 'Costo de tareas'!$B$13, 'Costo de tareas'!$B$13, IF(G7561 &lt; 'Costo de tareas'!$B$13*0.2, 0, 'Costo de tareas'!$B$13- G7561))</f>
        <v>0</v>
      </c>
      <c r="I7561" s="17">
        <f>IF(H7561=0,'Costo de tareas'!$B$13,'Costo de tareas'!$B$13-H7561)</f>
        <v>39.28055556</v>
      </c>
      <c r="J7561" s="2"/>
      <c r="K7561" s="2"/>
      <c r="P7561" s="2"/>
    </row>
    <row r="7562">
      <c r="A7562" s="3" t="s">
        <v>9752</v>
      </c>
      <c r="B7562" s="11" t="str">
        <f t="shared" si="1"/>
        <v>20201112</v>
      </c>
      <c r="C7562" s="12">
        <f t="shared" si="2"/>
        <v>44147</v>
      </c>
      <c r="D7562" s="3" t="str">
        <f t="shared" si="3"/>
        <v>00</v>
      </c>
      <c r="E7562" s="13">
        <v>0.0</v>
      </c>
      <c r="F7562" s="14">
        <f>'Costo de tareas'!$B$15</f>
        <v>0.1964027778</v>
      </c>
      <c r="G7562" s="15">
        <f>'Producción diaria'!$T$3*$L$2*$M$2*$N$2*E7562*1000/'Costo de tareas'!$B$14</f>
        <v>0</v>
      </c>
      <c r="H7562" s="16">
        <f>IF(G7562 &gt; 'Costo de tareas'!$B$13, 'Costo de tareas'!$B$13, IF(G7562 &lt; 'Costo de tareas'!$B$13*0.2, 0, 'Costo de tareas'!$B$13- G7562))</f>
        <v>0</v>
      </c>
      <c r="I7562" s="17">
        <f>IF(H7562=0,'Costo de tareas'!$B$13,'Costo de tareas'!$B$13-H7562)</f>
        <v>39.28055556</v>
      </c>
      <c r="J7562" s="2"/>
      <c r="K7562" s="2"/>
      <c r="P7562" s="2"/>
    </row>
    <row r="7563">
      <c r="A7563" s="3" t="s">
        <v>9753</v>
      </c>
      <c r="B7563" s="11" t="str">
        <f t="shared" si="1"/>
        <v>20201112</v>
      </c>
      <c r="C7563" s="12">
        <f t="shared" si="2"/>
        <v>44147</v>
      </c>
      <c r="D7563" s="3" t="str">
        <f t="shared" si="3"/>
        <v>01</v>
      </c>
      <c r="E7563" s="13">
        <v>0.0</v>
      </c>
      <c r="F7563" s="14">
        <f>'Costo de tareas'!$B$15</f>
        <v>0.1964027778</v>
      </c>
      <c r="G7563" s="15">
        <f>'Producción diaria'!$T$3*$L$2*$M$2*$N$2*E7563*1000/'Costo de tareas'!$B$14</f>
        <v>0</v>
      </c>
      <c r="H7563" s="16">
        <f>IF(G7563 &gt; 'Costo de tareas'!$B$13, 'Costo de tareas'!$B$13, IF(G7563 &lt; 'Costo de tareas'!$B$13*0.2, 0, 'Costo de tareas'!$B$13- G7563))</f>
        <v>0</v>
      </c>
      <c r="I7563" s="17">
        <f>IF(H7563=0,'Costo de tareas'!$B$13,'Costo de tareas'!$B$13-H7563)</f>
        <v>39.28055556</v>
      </c>
      <c r="J7563" s="2"/>
      <c r="K7563" s="2"/>
      <c r="P7563" s="2"/>
    </row>
    <row r="7564">
      <c r="A7564" s="3" t="s">
        <v>9754</v>
      </c>
      <c r="B7564" s="11" t="str">
        <f t="shared" si="1"/>
        <v>20201112</v>
      </c>
      <c r="C7564" s="12">
        <f t="shared" si="2"/>
        <v>44147</v>
      </c>
      <c r="D7564" s="3" t="str">
        <f t="shared" si="3"/>
        <v>02</v>
      </c>
      <c r="E7564" s="13">
        <v>0.0</v>
      </c>
      <c r="F7564" s="14">
        <f>'Costo de tareas'!$B$15</f>
        <v>0.1964027778</v>
      </c>
      <c r="G7564" s="15">
        <f>'Producción diaria'!$T$3*$L$2*$M$2*$N$2*E7564*1000/'Costo de tareas'!$B$14</f>
        <v>0</v>
      </c>
      <c r="H7564" s="16">
        <f>IF(G7564 &gt; 'Costo de tareas'!$B$13, 'Costo de tareas'!$B$13, IF(G7564 &lt; 'Costo de tareas'!$B$13*0.2, 0, 'Costo de tareas'!$B$13- G7564))</f>
        <v>0</v>
      </c>
      <c r="I7564" s="17">
        <f>IF(H7564=0,'Costo de tareas'!$B$13,'Costo de tareas'!$B$13-H7564)</f>
        <v>39.28055556</v>
      </c>
      <c r="J7564" s="2"/>
      <c r="K7564" s="2"/>
      <c r="P7564" s="2"/>
    </row>
    <row r="7565">
      <c r="A7565" s="3" t="s">
        <v>9755</v>
      </c>
      <c r="B7565" s="11" t="str">
        <f t="shared" si="1"/>
        <v>20201112</v>
      </c>
      <c r="C7565" s="12">
        <f t="shared" si="2"/>
        <v>44147</v>
      </c>
      <c r="D7565" s="3" t="str">
        <f t="shared" si="3"/>
        <v>03</v>
      </c>
      <c r="E7565" s="13">
        <v>0.0</v>
      </c>
      <c r="F7565" s="14">
        <f>'Costo de tareas'!$B$15</f>
        <v>0.1964027778</v>
      </c>
      <c r="G7565" s="15">
        <f>'Producción diaria'!$T$3*$L$2*$M$2*$N$2*E7565*1000/'Costo de tareas'!$B$14</f>
        <v>0</v>
      </c>
      <c r="H7565" s="16">
        <f>IF(G7565 &gt; 'Costo de tareas'!$B$13, 'Costo de tareas'!$B$13, IF(G7565 &lt; 'Costo de tareas'!$B$13*0.2, 0, 'Costo de tareas'!$B$13- G7565))</f>
        <v>0</v>
      </c>
      <c r="I7565" s="17">
        <f>IF(H7565=0,'Costo de tareas'!$B$13,'Costo de tareas'!$B$13-H7565)</f>
        <v>39.28055556</v>
      </c>
      <c r="J7565" s="2"/>
      <c r="K7565" s="2"/>
      <c r="P7565" s="2"/>
    </row>
    <row r="7566">
      <c r="A7566" s="3" t="s">
        <v>9756</v>
      </c>
      <c r="B7566" s="11" t="str">
        <f t="shared" si="1"/>
        <v>20201112</v>
      </c>
      <c r="C7566" s="12">
        <f t="shared" si="2"/>
        <v>44147</v>
      </c>
      <c r="D7566" s="3" t="str">
        <f t="shared" si="3"/>
        <v>04</v>
      </c>
      <c r="E7566" s="13">
        <v>0.0</v>
      </c>
      <c r="F7566" s="14">
        <f>'Costo de tareas'!$B$15</f>
        <v>0.1964027778</v>
      </c>
      <c r="G7566" s="15">
        <f>'Producción diaria'!$T$3*$L$2*$M$2*$N$2*E7566*1000/'Costo de tareas'!$B$14</f>
        <v>0</v>
      </c>
      <c r="H7566" s="16">
        <f>IF(G7566 &gt; 'Costo de tareas'!$B$13, 'Costo de tareas'!$B$13, IF(G7566 &lt; 'Costo de tareas'!$B$13*0.2, 0, 'Costo de tareas'!$B$13- G7566))</f>
        <v>0</v>
      </c>
      <c r="I7566" s="17">
        <f>IF(H7566=0,'Costo de tareas'!$B$13,'Costo de tareas'!$B$13-H7566)</f>
        <v>39.28055556</v>
      </c>
      <c r="J7566" s="2"/>
      <c r="K7566" s="2"/>
      <c r="P7566" s="2"/>
    </row>
    <row r="7567">
      <c r="A7567" s="3" t="s">
        <v>9757</v>
      </c>
      <c r="B7567" s="11" t="str">
        <f t="shared" si="1"/>
        <v>20201112</v>
      </c>
      <c r="C7567" s="12">
        <f t="shared" si="2"/>
        <v>44147</v>
      </c>
      <c r="D7567" s="3" t="str">
        <f t="shared" si="3"/>
        <v>05</v>
      </c>
      <c r="E7567" s="13">
        <v>0.0</v>
      </c>
      <c r="F7567" s="14">
        <f>'Costo de tareas'!$B$15</f>
        <v>0.1964027778</v>
      </c>
      <c r="G7567" s="15">
        <f>'Producción diaria'!$T$3*$L$2*$M$2*$N$2*E7567*1000/'Costo de tareas'!$B$14</f>
        <v>0</v>
      </c>
      <c r="H7567" s="16">
        <f>IF(G7567 &gt; 'Costo de tareas'!$B$13, 'Costo de tareas'!$B$13, IF(G7567 &lt; 'Costo de tareas'!$B$13*0.2, 0, 'Costo de tareas'!$B$13- G7567))</f>
        <v>0</v>
      </c>
      <c r="I7567" s="17">
        <f>IF(H7567=0,'Costo de tareas'!$B$13,'Costo de tareas'!$B$13-H7567)</f>
        <v>39.28055556</v>
      </c>
      <c r="J7567" s="2"/>
      <c r="K7567" s="2"/>
      <c r="P7567" s="2"/>
    </row>
    <row r="7568">
      <c r="A7568" s="3" t="s">
        <v>9758</v>
      </c>
      <c r="B7568" s="11" t="str">
        <f t="shared" si="1"/>
        <v>20201112</v>
      </c>
      <c r="C7568" s="12">
        <f t="shared" si="2"/>
        <v>44147</v>
      </c>
      <c r="D7568" s="3" t="str">
        <f t="shared" si="3"/>
        <v>06</v>
      </c>
      <c r="E7568" s="13">
        <v>0.0</v>
      </c>
      <c r="F7568" s="14">
        <f>'Costo de tareas'!$B$15</f>
        <v>0.1964027778</v>
      </c>
      <c r="G7568" s="15">
        <f>'Producción diaria'!$T$3*$L$2*$M$2*$N$2*E7568*1000/'Costo de tareas'!$B$14</f>
        <v>0</v>
      </c>
      <c r="H7568" s="16">
        <f>IF(G7568 &gt; 'Costo de tareas'!$B$13, 'Costo de tareas'!$B$13, IF(G7568 &lt; 'Costo de tareas'!$B$13*0.2, 0, 'Costo de tareas'!$B$13- G7568))</f>
        <v>0</v>
      </c>
      <c r="I7568" s="17">
        <f>IF(H7568=0,'Costo de tareas'!$B$13,'Costo de tareas'!$B$13-H7568)</f>
        <v>39.28055556</v>
      </c>
      <c r="J7568" s="2"/>
      <c r="K7568" s="2"/>
      <c r="P7568" s="2"/>
    </row>
    <row r="7569">
      <c r="A7569" s="3" t="s">
        <v>9759</v>
      </c>
      <c r="B7569" s="11" t="str">
        <f t="shared" si="1"/>
        <v>20201112</v>
      </c>
      <c r="C7569" s="12">
        <f t="shared" si="2"/>
        <v>44147</v>
      </c>
      <c r="D7569" s="3" t="str">
        <f t="shared" si="3"/>
        <v>07</v>
      </c>
      <c r="E7569" s="13">
        <v>3.0</v>
      </c>
      <c r="F7569" s="14">
        <f>'Costo de tareas'!$B$15</f>
        <v>0.1964027778</v>
      </c>
      <c r="G7569" s="15">
        <f>'Producción diaria'!$T$3*$L$2*$M$2*$N$2*E7569*1000/'Costo de tareas'!$B$14</f>
        <v>4.510685805</v>
      </c>
      <c r="H7569" s="16">
        <f>IF(G7569 &gt; 'Costo de tareas'!$B$13, 'Costo de tareas'!$B$13, IF(G7569 &lt; 'Costo de tareas'!$B$13*0.2, 0, 'Costo de tareas'!$B$13- G7569))</f>
        <v>0</v>
      </c>
      <c r="I7569" s="17">
        <f>IF(H7569=0,'Costo de tareas'!$B$13,'Costo de tareas'!$B$13-H7569)</f>
        <v>39.28055556</v>
      </c>
      <c r="J7569" s="2"/>
      <c r="K7569" s="2"/>
      <c r="P7569" s="2"/>
    </row>
    <row r="7570">
      <c r="A7570" s="3" t="s">
        <v>9760</v>
      </c>
      <c r="B7570" s="11" t="str">
        <f t="shared" si="1"/>
        <v>20201112</v>
      </c>
      <c r="C7570" s="12">
        <f t="shared" si="2"/>
        <v>44147</v>
      </c>
      <c r="D7570" s="3" t="str">
        <f t="shared" si="3"/>
        <v>08</v>
      </c>
      <c r="E7570" s="13">
        <v>118.0</v>
      </c>
      <c r="F7570" s="14">
        <f>'Costo de tareas'!$B$15</f>
        <v>0.1964027778</v>
      </c>
      <c r="G7570" s="15">
        <f>'Producción diaria'!$T$3*$L$2*$M$2*$N$2*E7570*1000/'Costo de tareas'!$B$14</f>
        <v>177.4203083</v>
      </c>
      <c r="H7570" s="16">
        <f>IF(G7570 &gt; 'Costo de tareas'!$B$13, 'Costo de tareas'!$B$13, IF(G7570 &lt; 'Costo de tareas'!$B$13*0.2, 0, 'Costo de tareas'!$B$13- G7570))</f>
        <v>39.28055556</v>
      </c>
      <c r="I7570" s="17">
        <f>IF(H7570=0,'Costo de tareas'!$B$13,'Costo de tareas'!$B$13-H7570)</f>
        <v>0</v>
      </c>
      <c r="J7570" s="2"/>
      <c r="K7570" s="2"/>
      <c r="P7570" s="2"/>
    </row>
    <row r="7571">
      <c r="A7571" s="3" t="s">
        <v>9761</v>
      </c>
      <c r="B7571" s="11" t="str">
        <f t="shared" si="1"/>
        <v>20201112</v>
      </c>
      <c r="C7571" s="12">
        <f t="shared" si="2"/>
        <v>44147</v>
      </c>
      <c r="D7571" s="3" t="str">
        <f t="shared" si="3"/>
        <v>09</v>
      </c>
      <c r="E7571" s="13">
        <v>31.0</v>
      </c>
      <c r="F7571" s="14">
        <f>'Costo de tareas'!$B$15</f>
        <v>0.1964027778</v>
      </c>
      <c r="G7571" s="15">
        <f>'Producción diaria'!$T$3*$L$2*$M$2*$N$2*E7571*1000/'Costo de tareas'!$B$14</f>
        <v>46.61041999</v>
      </c>
      <c r="H7571" s="16">
        <f>IF(G7571 &gt; 'Costo de tareas'!$B$13, 'Costo de tareas'!$B$13, IF(G7571 &lt; 'Costo de tareas'!$B$13*0.2, 0, 'Costo de tareas'!$B$13- G7571))</f>
        <v>39.28055556</v>
      </c>
      <c r="I7571" s="17">
        <f>IF(H7571=0,'Costo de tareas'!$B$13,'Costo de tareas'!$B$13-H7571)</f>
        <v>0</v>
      </c>
      <c r="J7571" s="2"/>
      <c r="K7571" s="2"/>
      <c r="P7571" s="2"/>
    </row>
    <row r="7572">
      <c r="A7572" s="3" t="s">
        <v>9762</v>
      </c>
      <c r="B7572" s="11" t="str">
        <f t="shared" si="1"/>
        <v>20201112</v>
      </c>
      <c r="C7572" s="12">
        <f t="shared" si="2"/>
        <v>44147</v>
      </c>
      <c r="D7572" s="3" t="str">
        <f t="shared" si="3"/>
        <v>10</v>
      </c>
      <c r="E7572" s="13">
        <v>433.0</v>
      </c>
      <c r="F7572" s="14">
        <f>'Costo de tareas'!$B$15</f>
        <v>0.1964027778</v>
      </c>
      <c r="G7572" s="15">
        <f>'Producción diaria'!$T$3*$L$2*$M$2*$N$2*E7572*1000/'Costo de tareas'!$B$14</f>
        <v>651.0423179</v>
      </c>
      <c r="H7572" s="16">
        <f>IF(G7572 &gt; 'Costo de tareas'!$B$13, 'Costo de tareas'!$B$13, IF(G7572 &lt; 'Costo de tareas'!$B$13*0.2, 0, 'Costo de tareas'!$B$13- G7572))</f>
        <v>39.28055556</v>
      </c>
      <c r="I7572" s="17">
        <f>IF(H7572=0,'Costo de tareas'!$B$13,'Costo de tareas'!$B$13-H7572)</f>
        <v>0</v>
      </c>
      <c r="J7572" s="2"/>
      <c r="K7572" s="2"/>
      <c r="P7572" s="2"/>
    </row>
    <row r="7573">
      <c r="A7573" s="3" t="s">
        <v>9763</v>
      </c>
      <c r="B7573" s="11" t="str">
        <f t="shared" si="1"/>
        <v>20201112</v>
      </c>
      <c r="C7573" s="12">
        <f t="shared" si="2"/>
        <v>44147</v>
      </c>
      <c r="D7573" s="3" t="str">
        <f t="shared" si="3"/>
        <v>11</v>
      </c>
      <c r="E7573" s="13">
        <v>313.0</v>
      </c>
      <c r="F7573" s="14">
        <f>'Costo de tareas'!$B$15</f>
        <v>0.1964027778</v>
      </c>
      <c r="G7573" s="15">
        <f>'Producción diaria'!$T$3*$L$2*$M$2*$N$2*E7573*1000/'Costo de tareas'!$B$14</f>
        <v>470.6148857</v>
      </c>
      <c r="H7573" s="16">
        <f>IF(G7573 &gt; 'Costo de tareas'!$B$13, 'Costo de tareas'!$B$13, IF(G7573 &lt; 'Costo de tareas'!$B$13*0.2, 0, 'Costo de tareas'!$B$13- G7573))</f>
        <v>39.28055556</v>
      </c>
      <c r="I7573" s="17">
        <f>IF(H7573=0,'Costo de tareas'!$B$13,'Costo de tareas'!$B$13-H7573)</f>
        <v>0</v>
      </c>
      <c r="J7573" s="2"/>
      <c r="K7573" s="2"/>
      <c r="P7573" s="2"/>
    </row>
    <row r="7574">
      <c r="A7574" s="3" t="s">
        <v>9764</v>
      </c>
      <c r="B7574" s="11" t="str">
        <f t="shared" si="1"/>
        <v>20201112</v>
      </c>
      <c r="C7574" s="12">
        <f t="shared" si="2"/>
        <v>44147</v>
      </c>
      <c r="D7574" s="3" t="str">
        <f t="shared" si="3"/>
        <v>12</v>
      </c>
      <c r="E7574" s="13">
        <v>282.0</v>
      </c>
      <c r="F7574" s="14">
        <f>'Costo de tareas'!$B$15</f>
        <v>0.1964027778</v>
      </c>
      <c r="G7574" s="15">
        <f>'Producción diaria'!$T$3*$L$2*$M$2*$N$2*E7574*1000/'Costo de tareas'!$B$14</f>
        <v>424.0044657</v>
      </c>
      <c r="H7574" s="16">
        <f>IF(G7574 &gt; 'Costo de tareas'!$B$13, 'Costo de tareas'!$B$13, IF(G7574 &lt; 'Costo de tareas'!$B$13*0.2, 0, 'Costo de tareas'!$B$13- G7574))</f>
        <v>39.28055556</v>
      </c>
      <c r="I7574" s="17">
        <f>IF(H7574=0,'Costo de tareas'!$B$13,'Costo de tareas'!$B$13-H7574)</f>
        <v>0</v>
      </c>
      <c r="J7574" s="2"/>
      <c r="K7574" s="2"/>
      <c r="P7574" s="2"/>
    </row>
    <row r="7575">
      <c r="A7575" s="3" t="s">
        <v>9765</v>
      </c>
      <c r="B7575" s="11" t="str">
        <f t="shared" si="1"/>
        <v>20201112</v>
      </c>
      <c r="C7575" s="12">
        <f t="shared" si="2"/>
        <v>44147</v>
      </c>
      <c r="D7575" s="3" t="str">
        <f t="shared" si="3"/>
        <v>13</v>
      </c>
      <c r="E7575" s="13">
        <v>528.0</v>
      </c>
      <c r="F7575" s="14">
        <f>'Costo de tareas'!$B$15</f>
        <v>0.1964027778</v>
      </c>
      <c r="G7575" s="15">
        <f>'Producción diaria'!$T$3*$L$2*$M$2*$N$2*E7575*1000/'Costo de tareas'!$B$14</f>
        <v>793.8807018</v>
      </c>
      <c r="H7575" s="16">
        <f>IF(G7575 &gt; 'Costo de tareas'!$B$13, 'Costo de tareas'!$B$13, IF(G7575 &lt; 'Costo de tareas'!$B$13*0.2, 0, 'Costo de tareas'!$B$13- G7575))</f>
        <v>39.28055556</v>
      </c>
      <c r="I7575" s="17">
        <f>IF(H7575=0,'Costo de tareas'!$B$13,'Costo de tareas'!$B$13-H7575)</f>
        <v>0</v>
      </c>
      <c r="J7575" s="2"/>
      <c r="K7575" s="2"/>
      <c r="P7575" s="2"/>
    </row>
    <row r="7576">
      <c r="A7576" s="3" t="s">
        <v>9766</v>
      </c>
      <c r="B7576" s="11" t="str">
        <f t="shared" si="1"/>
        <v>20201112</v>
      </c>
      <c r="C7576" s="12">
        <f t="shared" si="2"/>
        <v>44147</v>
      </c>
      <c r="D7576" s="3" t="str">
        <f t="shared" si="3"/>
        <v>14</v>
      </c>
      <c r="E7576" s="13">
        <v>374.0</v>
      </c>
      <c r="F7576" s="14">
        <f>'Costo de tareas'!$B$15</f>
        <v>0.1964027778</v>
      </c>
      <c r="G7576" s="15">
        <f>'Producción diaria'!$T$3*$L$2*$M$2*$N$2*E7576*1000/'Costo de tareas'!$B$14</f>
        <v>562.3321637</v>
      </c>
      <c r="H7576" s="16">
        <f>IF(G7576 &gt; 'Costo de tareas'!$B$13, 'Costo de tareas'!$B$13, IF(G7576 &lt; 'Costo de tareas'!$B$13*0.2, 0, 'Costo de tareas'!$B$13- G7576))</f>
        <v>39.28055556</v>
      </c>
      <c r="I7576" s="17">
        <f>IF(H7576=0,'Costo de tareas'!$B$13,'Costo de tareas'!$B$13-H7576)</f>
        <v>0</v>
      </c>
      <c r="J7576" s="2"/>
      <c r="K7576" s="2"/>
      <c r="P7576" s="2"/>
    </row>
    <row r="7577">
      <c r="A7577" s="3" t="s">
        <v>9767</v>
      </c>
      <c r="B7577" s="11" t="str">
        <f t="shared" si="1"/>
        <v>20201112</v>
      </c>
      <c r="C7577" s="12">
        <f t="shared" si="2"/>
        <v>44147</v>
      </c>
      <c r="D7577" s="3" t="str">
        <f t="shared" si="3"/>
        <v>15</v>
      </c>
      <c r="E7577" s="13">
        <v>255.0</v>
      </c>
      <c r="F7577" s="14">
        <f>'Costo de tareas'!$B$15</f>
        <v>0.1964027778</v>
      </c>
      <c r="G7577" s="15">
        <f>'Producción diaria'!$T$3*$L$2*$M$2*$N$2*E7577*1000/'Costo de tareas'!$B$14</f>
        <v>383.4082935</v>
      </c>
      <c r="H7577" s="16">
        <f>IF(G7577 &gt; 'Costo de tareas'!$B$13, 'Costo de tareas'!$B$13, IF(G7577 &lt; 'Costo de tareas'!$B$13*0.2, 0, 'Costo de tareas'!$B$13- G7577))</f>
        <v>39.28055556</v>
      </c>
      <c r="I7577" s="17">
        <f>IF(H7577=0,'Costo de tareas'!$B$13,'Costo de tareas'!$B$13-H7577)</f>
        <v>0</v>
      </c>
      <c r="J7577" s="2"/>
      <c r="K7577" s="2"/>
      <c r="P7577" s="2"/>
    </row>
    <row r="7578">
      <c r="A7578" s="3" t="s">
        <v>9768</v>
      </c>
      <c r="B7578" s="11" t="str">
        <f t="shared" si="1"/>
        <v>20201112</v>
      </c>
      <c r="C7578" s="12">
        <f t="shared" si="2"/>
        <v>44147</v>
      </c>
      <c r="D7578" s="3" t="str">
        <f t="shared" si="3"/>
        <v>16</v>
      </c>
      <c r="E7578" s="13">
        <v>115.0</v>
      </c>
      <c r="F7578" s="14">
        <f>'Costo de tareas'!$B$15</f>
        <v>0.1964027778</v>
      </c>
      <c r="G7578" s="15">
        <f>'Producción diaria'!$T$3*$L$2*$M$2*$N$2*E7578*1000/'Costo de tareas'!$B$14</f>
        <v>172.9096225</v>
      </c>
      <c r="H7578" s="16">
        <f>IF(G7578 &gt; 'Costo de tareas'!$B$13, 'Costo de tareas'!$B$13, IF(G7578 &lt; 'Costo de tareas'!$B$13*0.2, 0, 'Costo de tareas'!$B$13- G7578))</f>
        <v>39.28055556</v>
      </c>
      <c r="I7578" s="17">
        <f>IF(H7578=0,'Costo de tareas'!$B$13,'Costo de tareas'!$B$13-H7578)</f>
        <v>0</v>
      </c>
      <c r="J7578" s="2"/>
      <c r="K7578" s="2"/>
      <c r="P7578" s="2"/>
    </row>
    <row r="7579">
      <c r="A7579" s="3" t="s">
        <v>9769</v>
      </c>
      <c r="B7579" s="11" t="str">
        <f t="shared" si="1"/>
        <v>20201112</v>
      </c>
      <c r="C7579" s="12">
        <f t="shared" si="2"/>
        <v>44147</v>
      </c>
      <c r="D7579" s="3" t="str">
        <f t="shared" si="3"/>
        <v>17</v>
      </c>
      <c r="E7579" s="13">
        <v>0.0</v>
      </c>
      <c r="F7579" s="14">
        <f>'Costo de tareas'!$B$15</f>
        <v>0.1964027778</v>
      </c>
      <c r="G7579" s="15">
        <f>'Producción diaria'!$T$3*$L$2*$M$2*$N$2*E7579*1000/'Costo de tareas'!$B$14</f>
        <v>0</v>
      </c>
      <c r="H7579" s="16">
        <f>IF(G7579 &gt; 'Costo de tareas'!$B$13, 'Costo de tareas'!$B$13, IF(G7579 &lt; 'Costo de tareas'!$B$13*0.2, 0, 'Costo de tareas'!$B$13- G7579))</f>
        <v>0</v>
      </c>
      <c r="I7579" s="17">
        <f>IF(H7579=0,'Costo de tareas'!$B$13,'Costo de tareas'!$B$13-H7579)</f>
        <v>39.28055556</v>
      </c>
      <c r="J7579" s="2"/>
      <c r="K7579" s="2"/>
      <c r="P7579" s="2"/>
    </row>
    <row r="7580">
      <c r="A7580" s="3" t="s">
        <v>9770</v>
      </c>
      <c r="B7580" s="11" t="str">
        <f t="shared" si="1"/>
        <v>20201112</v>
      </c>
      <c r="C7580" s="12">
        <f t="shared" si="2"/>
        <v>44147</v>
      </c>
      <c r="D7580" s="3" t="str">
        <f t="shared" si="3"/>
        <v>18</v>
      </c>
      <c r="E7580" s="13">
        <v>0.0</v>
      </c>
      <c r="F7580" s="14">
        <f>'Costo de tareas'!$B$15</f>
        <v>0.1964027778</v>
      </c>
      <c r="G7580" s="15">
        <f>'Producción diaria'!$T$3*$L$2*$M$2*$N$2*E7580*1000/'Costo de tareas'!$B$14</f>
        <v>0</v>
      </c>
      <c r="H7580" s="16">
        <f>IF(G7580 &gt; 'Costo de tareas'!$B$13, 'Costo de tareas'!$B$13, IF(G7580 &lt; 'Costo de tareas'!$B$13*0.2, 0, 'Costo de tareas'!$B$13- G7580))</f>
        <v>0</v>
      </c>
      <c r="I7580" s="17">
        <f>IF(H7580=0,'Costo de tareas'!$B$13,'Costo de tareas'!$B$13-H7580)</f>
        <v>39.28055556</v>
      </c>
      <c r="J7580" s="2"/>
      <c r="K7580" s="2"/>
      <c r="P7580" s="2"/>
    </row>
    <row r="7581">
      <c r="A7581" s="3" t="s">
        <v>9771</v>
      </c>
      <c r="B7581" s="11" t="str">
        <f t="shared" si="1"/>
        <v>20201112</v>
      </c>
      <c r="C7581" s="12">
        <f t="shared" si="2"/>
        <v>44147</v>
      </c>
      <c r="D7581" s="3" t="str">
        <f t="shared" si="3"/>
        <v>19</v>
      </c>
      <c r="E7581" s="13">
        <v>0.0</v>
      </c>
      <c r="F7581" s="14">
        <f>'Costo de tareas'!$B$15</f>
        <v>0.1964027778</v>
      </c>
      <c r="G7581" s="15">
        <f>'Producción diaria'!$T$3*$L$2*$M$2*$N$2*E7581*1000/'Costo de tareas'!$B$14</f>
        <v>0</v>
      </c>
      <c r="H7581" s="16">
        <f>IF(G7581 &gt; 'Costo de tareas'!$B$13, 'Costo de tareas'!$B$13, IF(G7581 &lt; 'Costo de tareas'!$B$13*0.2, 0, 'Costo de tareas'!$B$13- G7581))</f>
        <v>0</v>
      </c>
      <c r="I7581" s="17">
        <f>IF(H7581=0,'Costo de tareas'!$B$13,'Costo de tareas'!$B$13-H7581)</f>
        <v>39.28055556</v>
      </c>
      <c r="J7581" s="2"/>
      <c r="K7581" s="2"/>
      <c r="P7581" s="2"/>
    </row>
    <row r="7582">
      <c r="A7582" s="3" t="s">
        <v>9772</v>
      </c>
      <c r="B7582" s="11" t="str">
        <f t="shared" si="1"/>
        <v>20201112</v>
      </c>
      <c r="C7582" s="12">
        <f t="shared" si="2"/>
        <v>44147</v>
      </c>
      <c r="D7582" s="3" t="str">
        <f t="shared" si="3"/>
        <v>20</v>
      </c>
      <c r="E7582" s="13">
        <v>0.0</v>
      </c>
      <c r="F7582" s="14">
        <f>'Costo de tareas'!$B$15</f>
        <v>0.1964027778</v>
      </c>
      <c r="G7582" s="15">
        <f>'Producción diaria'!$T$3*$L$2*$M$2*$N$2*E7582*1000/'Costo de tareas'!$B$14</f>
        <v>0</v>
      </c>
      <c r="H7582" s="16">
        <f>IF(G7582 &gt; 'Costo de tareas'!$B$13, 'Costo de tareas'!$B$13, IF(G7582 &lt; 'Costo de tareas'!$B$13*0.2, 0, 'Costo de tareas'!$B$13- G7582))</f>
        <v>0</v>
      </c>
      <c r="I7582" s="17">
        <f>IF(H7582=0,'Costo de tareas'!$B$13,'Costo de tareas'!$B$13-H7582)</f>
        <v>39.28055556</v>
      </c>
      <c r="J7582" s="2"/>
      <c r="K7582" s="2"/>
      <c r="P7582" s="2"/>
    </row>
    <row r="7583">
      <c r="A7583" s="3" t="s">
        <v>9773</v>
      </c>
      <c r="B7583" s="11" t="str">
        <f t="shared" si="1"/>
        <v>20201112</v>
      </c>
      <c r="C7583" s="12">
        <f t="shared" si="2"/>
        <v>44147</v>
      </c>
      <c r="D7583" s="3" t="str">
        <f t="shared" si="3"/>
        <v>21</v>
      </c>
      <c r="E7583" s="13">
        <v>0.0</v>
      </c>
      <c r="F7583" s="14">
        <f>'Costo de tareas'!$B$15</f>
        <v>0.1964027778</v>
      </c>
      <c r="G7583" s="15">
        <f>'Producción diaria'!$T$3*$L$2*$M$2*$N$2*E7583*1000/'Costo de tareas'!$B$14</f>
        <v>0</v>
      </c>
      <c r="H7583" s="16">
        <f>IF(G7583 &gt; 'Costo de tareas'!$B$13, 'Costo de tareas'!$B$13, IF(G7583 &lt; 'Costo de tareas'!$B$13*0.2, 0, 'Costo de tareas'!$B$13- G7583))</f>
        <v>0</v>
      </c>
      <c r="I7583" s="17">
        <f>IF(H7583=0,'Costo de tareas'!$B$13,'Costo de tareas'!$B$13-H7583)</f>
        <v>39.28055556</v>
      </c>
      <c r="J7583" s="2"/>
      <c r="K7583" s="2"/>
      <c r="P7583" s="2"/>
    </row>
    <row r="7584">
      <c r="A7584" s="3" t="s">
        <v>9774</v>
      </c>
      <c r="B7584" s="11" t="str">
        <f t="shared" si="1"/>
        <v>20201112</v>
      </c>
      <c r="C7584" s="12">
        <f t="shared" si="2"/>
        <v>44147</v>
      </c>
      <c r="D7584" s="3" t="str">
        <f t="shared" si="3"/>
        <v>22</v>
      </c>
      <c r="E7584" s="13">
        <v>0.0</v>
      </c>
      <c r="F7584" s="14">
        <f>'Costo de tareas'!$B$15</f>
        <v>0.1964027778</v>
      </c>
      <c r="G7584" s="15">
        <f>'Producción diaria'!$T$3*$L$2*$M$2*$N$2*E7584*1000/'Costo de tareas'!$B$14</f>
        <v>0</v>
      </c>
      <c r="H7584" s="16">
        <f>IF(G7584 &gt; 'Costo de tareas'!$B$13, 'Costo de tareas'!$B$13, IF(G7584 &lt; 'Costo de tareas'!$B$13*0.2, 0, 'Costo de tareas'!$B$13- G7584))</f>
        <v>0</v>
      </c>
      <c r="I7584" s="17">
        <f>IF(H7584=0,'Costo de tareas'!$B$13,'Costo de tareas'!$B$13-H7584)</f>
        <v>39.28055556</v>
      </c>
      <c r="J7584" s="2"/>
      <c r="K7584" s="2"/>
      <c r="P7584" s="2"/>
    </row>
    <row r="7585">
      <c r="A7585" s="3" t="s">
        <v>9775</v>
      </c>
      <c r="B7585" s="11" t="str">
        <f t="shared" si="1"/>
        <v>20201112</v>
      </c>
      <c r="C7585" s="12">
        <f t="shared" si="2"/>
        <v>44147</v>
      </c>
      <c r="D7585" s="3" t="str">
        <f t="shared" si="3"/>
        <v>23</v>
      </c>
      <c r="E7585" s="13">
        <v>0.0</v>
      </c>
      <c r="F7585" s="14">
        <f>'Costo de tareas'!$B$15</f>
        <v>0.1964027778</v>
      </c>
      <c r="G7585" s="15">
        <f>'Producción diaria'!$T$3*$L$2*$M$2*$N$2*E7585*1000/'Costo de tareas'!$B$14</f>
        <v>0</v>
      </c>
      <c r="H7585" s="16">
        <f>IF(G7585 &gt; 'Costo de tareas'!$B$13, 'Costo de tareas'!$B$13, IF(G7585 &lt; 'Costo de tareas'!$B$13*0.2, 0, 'Costo de tareas'!$B$13- G7585))</f>
        <v>0</v>
      </c>
      <c r="I7585" s="17">
        <f>IF(H7585=0,'Costo de tareas'!$B$13,'Costo de tareas'!$B$13-H7585)</f>
        <v>39.28055556</v>
      </c>
      <c r="J7585" s="2"/>
      <c r="K7585" s="2"/>
      <c r="P7585" s="2"/>
    </row>
    <row r="7586">
      <c r="A7586" s="3" t="s">
        <v>9777</v>
      </c>
      <c r="B7586" s="11" t="str">
        <f t="shared" si="1"/>
        <v>20201113</v>
      </c>
      <c r="C7586" s="12">
        <f t="shared" si="2"/>
        <v>44148</v>
      </c>
      <c r="D7586" s="3" t="str">
        <f t="shared" si="3"/>
        <v>00</v>
      </c>
      <c r="E7586" s="13">
        <v>0.0</v>
      </c>
      <c r="F7586" s="14">
        <f>'Costo de tareas'!$B$15</f>
        <v>0.1964027778</v>
      </c>
      <c r="G7586" s="15">
        <f>'Producción diaria'!$T$3*$L$2*$M$2*$N$2*E7586*1000/'Costo de tareas'!$B$14</f>
        <v>0</v>
      </c>
      <c r="H7586" s="16">
        <f>IF(G7586 &gt; 'Costo de tareas'!$B$13, 'Costo de tareas'!$B$13, IF(G7586 &lt; 'Costo de tareas'!$B$13*0.2, 0, 'Costo de tareas'!$B$13- G7586))</f>
        <v>0</v>
      </c>
      <c r="I7586" s="17">
        <f>IF(H7586=0,'Costo de tareas'!$B$13,'Costo de tareas'!$B$13-H7586)</f>
        <v>39.28055556</v>
      </c>
      <c r="J7586" s="2"/>
      <c r="K7586" s="2"/>
      <c r="P7586" s="2"/>
    </row>
    <row r="7587">
      <c r="A7587" s="3" t="s">
        <v>9779</v>
      </c>
      <c r="B7587" s="11" t="str">
        <f t="shared" si="1"/>
        <v>20201113</v>
      </c>
      <c r="C7587" s="12">
        <f t="shared" si="2"/>
        <v>44148</v>
      </c>
      <c r="D7587" s="3" t="str">
        <f t="shared" si="3"/>
        <v>01</v>
      </c>
      <c r="E7587" s="13">
        <v>0.0</v>
      </c>
      <c r="F7587" s="14">
        <f>'Costo de tareas'!$B$15</f>
        <v>0.1964027778</v>
      </c>
      <c r="G7587" s="15">
        <f>'Producción diaria'!$T$3*$L$2*$M$2*$N$2*E7587*1000/'Costo de tareas'!$B$14</f>
        <v>0</v>
      </c>
      <c r="H7587" s="16">
        <f>IF(G7587 &gt; 'Costo de tareas'!$B$13, 'Costo de tareas'!$B$13, IF(G7587 &lt; 'Costo de tareas'!$B$13*0.2, 0, 'Costo de tareas'!$B$13- G7587))</f>
        <v>0</v>
      </c>
      <c r="I7587" s="17">
        <f>IF(H7587=0,'Costo de tareas'!$B$13,'Costo de tareas'!$B$13-H7587)</f>
        <v>39.28055556</v>
      </c>
      <c r="J7587" s="2"/>
      <c r="K7587" s="2"/>
      <c r="P7587" s="2"/>
    </row>
    <row r="7588">
      <c r="A7588" s="3" t="s">
        <v>9781</v>
      </c>
      <c r="B7588" s="11" t="str">
        <f t="shared" si="1"/>
        <v>20201113</v>
      </c>
      <c r="C7588" s="12">
        <f t="shared" si="2"/>
        <v>44148</v>
      </c>
      <c r="D7588" s="3" t="str">
        <f t="shared" si="3"/>
        <v>02</v>
      </c>
      <c r="E7588" s="13">
        <v>0.0</v>
      </c>
      <c r="F7588" s="14">
        <f>'Costo de tareas'!$B$15</f>
        <v>0.1964027778</v>
      </c>
      <c r="G7588" s="15">
        <f>'Producción diaria'!$T$3*$L$2*$M$2*$N$2*E7588*1000/'Costo de tareas'!$B$14</f>
        <v>0</v>
      </c>
      <c r="H7588" s="16">
        <f>IF(G7588 &gt; 'Costo de tareas'!$B$13, 'Costo de tareas'!$B$13, IF(G7588 &lt; 'Costo de tareas'!$B$13*0.2, 0, 'Costo de tareas'!$B$13- G7588))</f>
        <v>0</v>
      </c>
      <c r="I7588" s="17">
        <f>IF(H7588=0,'Costo de tareas'!$B$13,'Costo de tareas'!$B$13-H7588)</f>
        <v>39.28055556</v>
      </c>
      <c r="J7588" s="2"/>
      <c r="K7588" s="2"/>
      <c r="P7588" s="2"/>
    </row>
    <row r="7589">
      <c r="A7589" s="3" t="s">
        <v>9782</v>
      </c>
      <c r="B7589" s="11" t="str">
        <f t="shared" si="1"/>
        <v>20201113</v>
      </c>
      <c r="C7589" s="12">
        <f t="shared" si="2"/>
        <v>44148</v>
      </c>
      <c r="D7589" s="3" t="str">
        <f t="shared" si="3"/>
        <v>03</v>
      </c>
      <c r="E7589" s="13">
        <v>0.0</v>
      </c>
      <c r="F7589" s="14">
        <f>'Costo de tareas'!$B$15</f>
        <v>0.1964027778</v>
      </c>
      <c r="G7589" s="15">
        <f>'Producción diaria'!$T$3*$L$2*$M$2*$N$2*E7589*1000/'Costo de tareas'!$B$14</f>
        <v>0</v>
      </c>
      <c r="H7589" s="16">
        <f>IF(G7589 &gt; 'Costo de tareas'!$B$13, 'Costo de tareas'!$B$13, IF(G7589 &lt; 'Costo de tareas'!$B$13*0.2, 0, 'Costo de tareas'!$B$13- G7589))</f>
        <v>0</v>
      </c>
      <c r="I7589" s="17">
        <f>IF(H7589=0,'Costo de tareas'!$B$13,'Costo de tareas'!$B$13-H7589)</f>
        <v>39.28055556</v>
      </c>
      <c r="J7589" s="2"/>
      <c r="K7589" s="2"/>
      <c r="P7589" s="2"/>
    </row>
    <row r="7590">
      <c r="A7590" s="3" t="s">
        <v>9784</v>
      </c>
      <c r="B7590" s="11" t="str">
        <f t="shared" si="1"/>
        <v>20201113</v>
      </c>
      <c r="C7590" s="12">
        <f t="shared" si="2"/>
        <v>44148</v>
      </c>
      <c r="D7590" s="3" t="str">
        <f t="shared" si="3"/>
        <v>04</v>
      </c>
      <c r="E7590" s="13">
        <v>0.0</v>
      </c>
      <c r="F7590" s="14">
        <f>'Costo de tareas'!$B$15</f>
        <v>0.1964027778</v>
      </c>
      <c r="G7590" s="15">
        <f>'Producción diaria'!$T$3*$L$2*$M$2*$N$2*E7590*1000/'Costo de tareas'!$B$14</f>
        <v>0</v>
      </c>
      <c r="H7590" s="16">
        <f>IF(G7590 &gt; 'Costo de tareas'!$B$13, 'Costo de tareas'!$B$13, IF(G7590 &lt; 'Costo de tareas'!$B$13*0.2, 0, 'Costo de tareas'!$B$13- G7590))</f>
        <v>0</v>
      </c>
      <c r="I7590" s="17">
        <f>IF(H7590=0,'Costo de tareas'!$B$13,'Costo de tareas'!$B$13-H7590)</f>
        <v>39.28055556</v>
      </c>
      <c r="J7590" s="2"/>
      <c r="K7590" s="2"/>
      <c r="P7590" s="2"/>
    </row>
    <row r="7591">
      <c r="A7591" s="3" t="s">
        <v>9786</v>
      </c>
      <c r="B7591" s="11" t="str">
        <f t="shared" si="1"/>
        <v>20201113</v>
      </c>
      <c r="C7591" s="12">
        <f t="shared" si="2"/>
        <v>44148</v>
      </c>
      <c r="D7591" s="3" t="str">
        <f t="shared" si="3"/>
        <v>05</v>
      </c>
      <c r="E7591" s="13">
        <v>0.0</v>
      </c>
      <c r="F7591" s="14">
        <f>'Costo de tareas'!$B$15</f>
        <v>0.1964027778</v>
      </c>
      <c r="G7591" s="15">
        <f>'Producción diaria'!$T$3*$L$2*$M$2*$N$2*E7591*1000/'Costo de tareas'!$B$14</f>
        <v>0</v>
      </c>
      <c r="H7591" s="16">
        <f>IF(G7591 &gt; 'Costo de tareas'!$B$13, 'Costo de tareas'!$B$13, IF(G7591 &lt; 'Costo de tareas'!$B$13*0.2, 0, 'Costo de tareas'!$B$13- G7591))</f>
        <v>0</v>
      </c>
      <c r="I7591" s="17">
        <f>IF(H7591=0,'Costo de tareas'!$B$13,'Costo de tareas'!$B$13-H7591)</f>
        <v>39.28055556</v>
      </c>
      <c r="J7591" s="2"/>
      <c r="K7591" s="2"/>
      <c r="P7591" s="2"/>
    </row>
    <row r="7592">
      <c r="A7592" s="3" t="s">
        <v>9788</v>
      </c>
      <c r="B7592" s="11" t="str">
        <f t="shared" si="1"/>
        <v>20201113</v>
      </c>
      <c r="C7592" s="12">
        <f t="shared" si="2"/>
        <v>44148</v>
      </c>
      <c r="D7592" s="3" t="str">
        <f t="shared" si="3"/>
        <v>06</v>
      </c>
      <c r="E7592" s="13">
        <v>0.0</v>
      </c>
      <c r="F7592" s="14">
        <f>'Costo de tareas'!$B$15</f>
        <v>0.1964027778</v>
      </c>
      <c r="G7592" s="15">
        <f>'Producción diaria'!$T$3*$L$2*$M$2*$N$2*E7592*1000/'Costo de tareas'!$B$14</f>
        <v>0</v>
      </c>
      <c r="H7592" s="16">
        <f>IF(G7592 &gt; 'Costo de tareas'!$B$13, 'Costo de tareas'!$B$13, IF(G7592 &lt; 'Costo de tareas'!$B$13*0.2, 0, 'Costo de tareas'!$B$13- G7592))</f>
        <v>0</v>
      </c>
      <c r="I7592" s="17">
        <f>IF(H7592=0,'Costo de tareas'!$B$13,'Costo de tareas'!$B$13-H7592)</f>
        <v>39.28055556</v>
      </c>
      <c r="J7592" s="2"/>
      <c r="K7592" s="2"/>
      <c r="P7592" s="2"/>
    </row>
    <row r="7593">
      <c r="A7593" s="3" t="s">
        <v>9790</v>
      </c>
      <c r="B7593" s="11" t="str">
        <f t="shared" si="1"/>
        <v>20201113</v>
      </c>
      <c r="C7593" s="12">
        <f t="shared" si="2"/>
        <v>44148</v>
      </c>
      <c r="D7593" s="3" t="str">
        <f t="shared" si="3"/>
        <v>07</v>
      </c>
      <c r="E7593" s="13">
        <v>2.0</v>
      </c>
      <c r="F7593" s="14">
        <f>'Costo de tareas'!$B$15</f>
        <v>0.1964027778</v>
      </c>
      <c r="G7593" s="15">
        <f>'Producción diaria'!$T$3*$L$2*$M$2*$N$2*E7593*1000/'Costo de tareas'!$B$14</f>
        <v>3.00712387</v>
      </c>
      <c r="H7593" s="16">
        <f>IF(G7593 &gt; 'Costo de tareas'!$B$13, 'Costo de tareas'!$B$13, IF(G7593 &lt; 'Costo de tareas'!$B$13*0.2, 0, 'Costo de tareas'!$B$13- G7593))</f>
        <v>0</v>
      </c>
      <c r="I7593" s="17">
        <f>IF(H7593=0,'Costo de tareas'!$B$13,'Costo de tareas'!$B$13-H7593)</f>
        <v>39.28055556</v>
      </c>
      <c r="J7593" s="2"/>
      <c r="K7593" s="2"/>
      <c r="P7593" s="2"/>
    </row>
    <row r="7594">
      <c r="A7594" s="3" t="s">
        <v>9792</v>
      </c>
      <c r="B7594" s="11" t="str">
        <f t="shared" si="1"/>
        <v>20201113</v>
      </c>
      <c r="C7594" s="12">
        <f t="shared" si="2"/>
        <v>44148</v>
      </c>
      <c r="D7594" s="3" t="str">
        <f t="shared" si="3"/>
        <v>08</v>
      </c>
      <c r="E7594" s="13">
        <v>135.0</v>
      </c>
      <c r="F7594" s="14">
        <f>'Costo de tareas'!$B$15</f>
        <v>0.1964027778</v>
      </c>
      <c r="G7594" s="15">
        <f>'Producción diaria'!$T$3*$L$2*$M$2*$N$2*E7594*1000/'Costo de tareas'!$B$14</f>
        <v>202.9808612</v>
      </c>
      <c r="H7594" s="16">
        <f>IF(G7594 &gt; 'Costo de tareas'!$B$13, 'Costo de tareas'!$B$13, IF(G7594 &lt; 'Costo de tareas'!$B$13*0.2, 0, 'Costo de tareas'!$B$13- G7594))</f>
        <v>39.28055556</v>
      </c>
      <c r="I7594" s="17">
        <f>IF(H7594=0,'Costo de tareas'!$B$13,'Costo de tareas'!$B$13-H7594)</f>
        <v>0</v>
      </c>
      <c r="J7594" s="2"/>
      <c r="K7594" s="2"/>
      <c r="P7594" s="2"/>
    </row>
    <row r="7595">
      <c r="A7595" s="3" t="s">
        <v>9794</v>
      </c>
      <c r="B7595" s="11" t="str">
        <f t="shared" si="1"/>
        <v>20201113</v>
      </c>
      <c r="C7595" s="12">
        <f t="shared" si="2"/>
        <v>44148</v>
      </c>
      <c r="D7595" s="3" t="str">
        <f t="shared" si="3"/>
        <v>09</v>
      </c>
      <c r="E7595" s="13">
        <v>326.0</v>
      </c>
      <c r="F7595" s="14">
        <f>'Costo de tareas'!$B$15</f>
        <v>0.1964027778</v>
      </c>
      <c r="G7595" s="15">
        <f>'Producción diaria'!$T$3*$L$2*$M$2*$N$2*E7595*1000/'Costo de tareas'!$B$14</f>
        <v>490.1611909</v>
      </c>
      <c r="H7595" s="16">
        <f>IF(G7595 &gt; 'Costo de tareas'!$B$13, 'Costo de tareas'!$B$13, IF(G7595 &lt; 'Costo de tareas'!$B$13*0.2, 0, 'Costo de tareas'!$B$13- G7595))</f>
        <v>39.28055556</v>
      </c>
      <c r="I7595" s="17">
        <f>IF(H7595=0,'Costo de tareas'!$B$13,'Costo de tareas'!$B$13-H7595)</f>
        <v>0</v>
      </c>
      <c r="J7595" s="2"/>
      <c r="K7595" s="2"/>
      <c r="P7595" s="2"/>
    </row>
    <row r="7596">
      <c r="A7596" s="3" t="s">
        <v>9796</v>
      </c>
      <c r="B7596" s="11" t="str">
        <f t="shared" si="1"/>
        <v>20201113</v>
      </c>
      <c r="C7596" s="12">
        <f t="shared" si="2"/>
        <v>44148</v>
      </c>
      <c r="D7596" s="3" t="str">
        <f t="shared" si="3"/>
        <v>10</v>
      </c>
      <c r="E7596" s="13">
        <v>347.0</v>
      </c>
      <c r="F7596" s="14">
        <f>'Costo de tareas'!$B$15</f>
        <v>0.1964027778</v>
      </c>
      <c r="G7596" s="15">
        <f>'Producción diaria'!$T$3*$L$2*$M$2*$N$2*E7596*1000/'Costo de tareas'!$B$14</f>
        <v>521.7359915</v>
      </c>
      <c r="H7596" s="16">
        <f>IF(G7596 &gt; 'Costo de tareas'!$B$13, 'Costo de tareas'!$B$13, IF(G7596 &lt; 'Costo de tareas'!$B$13*0.2, 0, 'Costo de tareas'!$B$13- G7596))</f>
        <v>39.28055556</v>
      </c>
      <c r="I7596" s="17">
        <f>IF(H7596=0,'Costo de tareas'!$B$13,'Costo de tareas'!$B$13-H7596)</f>
        <v>0</v>
      </c>
      <c r="J7596" s="2"/>
      <c r="K7596" s="2"/>
      <c r="P7596" s="2"/>
    </row>
    <row r="7597">
      <c r="A7597" s="3" t="s">
        <v>9798</v>
      </c>
      <c r="B7597" s="11" t="str">
        <f t="shared" si="1"/>
        <v>20201113</v>
      </c>
      <c r="C7597" s="12">
        <f t="shared" si="2"/>
        <v>44148</v>
      </c>
      <c r="D7597" s="3" t="str">
        <f t="shared" si="3"/>
        <v>11</v>
      </c>
      <c r="E7597" s="13">
        <v>529.0</v>
      </c>
      <c r="F7597" s="14">
        <f>'Costo de tareas'!$B$15</f>
        <v>0.1964027778</v>
      </c>
      <c r="G7597" s="15">
        <f>'Producción diaria'!$T$3*$L$2*$M$2*$N$2*E7597*1000/'Costo de tareas'!$B$14</f>
        <v>795.3842637</v>
      </c>
      <c r="H7597" s="16">
        <f>IF(G7597 &gt; 'Costo de tareas'!$B$13, 'Costo de tareas'!$B$13, IF(G7597 &lt; 'Costo de tareas'!$B$13*0.2, 0, 'Costo de tareas'!$B$13- G7597))</f>
        <v>39.28055556</v>
      </c>
      <c r="I7597" s="17">
        <f>IF(H7597=0,'Costo de tareas'!$B$13,'Costo de tareas'!$B$13-H7597)</f>
        <v>0</v>
      </c>
      <c r="J7597" s="2"/>
      <c r="K7597" s="2"/>
      <c r="P7597" s="2"/>
    </row>
    <row r="7598">
      <c r="A7598" s="3" t="s">
        <v>9800</v>
      </c>
      <c r="B7598" s="11" t="str">
        <f t="shared" si="1"/>
        <v>20201113</v>
      </c>
      <c r="C7598" s="12">
        <f t="shared" si="2"/>
        <v>44148</v>
      </c>
      <c r="D7598" s="3" t="str">
        <f t="shared" si="3"/>
        <v>12</v>
      </c>
      <c r="E7598" s="13">
        <v>437.0</v>
      </c>
      <c r="F7598" s="14">
        <f>'Costo de tareas'!$B$15</f>
        <v>0.1964027778</v>
      </c>
      <c r="G7598" s="15">
        <f>'Producción diaria'!$T$3*$L$2*$M$2*$N$2*E7598*1000/'Costo de tareas'!$B$14</f>
        <v>657.0565657</v>
      </c>
      <c r="H7598" s="16">
        <f>IF(G7598 &gt; 'Costo de tareas'!$B$13, 'Costo de tareas'!$B$13, IF(G7598 &lt; 'Costo de tareas'!$B$13*0.2, 0, 'Costo de tareas'!$B$13- G7598))</f>
        <v>39.28055556</v>
      </c>
      <c r="I7598" s="17">
        <f>IF(H7598=0,'Costo de tareas'!$B$13,'Costo de tareas'!$B$13-H7598)</f>
        <v>0</v>
      </c>
      <c r="J7598" s="2"/>
      <c r="K7598" s="2"/>
      <c r="P7598" s="2"/>
    </row>
    <row r="7599">
      <c r="A7599" s="3" t="s">
        <v>9802</v>
      </c>
      <c r="B7599" s="11" t="str">
        <f t="shared" si="1"/>
        <v>20201113</v>
      </c>
      <c r="C7599" s="12">
        <f t="shared" si="2"/>
        <v>44148</v>
      </c>
      <c r="D7599" s="3" t="str">
        <f t="shared" si="3"/>
        <v>13</v>
      </c>
      <c r="E7599" s="13">
        <v>467.0</v>
      </c>
      <c r="F7599" s="14">
        <f>'Costo de tareas'!$B$15</f>
        <v>0.1964027778</v>
      </c>
      <c r="G7599" s="15">
        <f>'Producción diaria'!$T$3*$L$2*$M$2*$N$2*E7599*1000/'Costo de tareas'!$B$14</f>
        <v>702.1634237</v>
      </c>
      <c r="H7599" s="16">
        <f>IF(G7599 &gt; 'Costo de tareas'!$B$13, 'Costo de tareas'!$B$13, IF(G7599 &lt; 'Costo de tareas'!$B$13*0.2, 0, 'Costo de tareas'!$B$13- G7599))</f>
        <v>39.28055556</v>
      </c>
      <c r="I7599" s="17">
        <f>IF(H7599=0,'Costo de tareas'!$B$13,'Costo de tareas'!$B$13-H7599)</f>
        <v>0</v>
      </c>
      <c r="J7599" s="2"/>
      <c r="K7599" s="2"/>
      <c r="P7599" s="2"/>
    </row>
    <row r="7600">
      <c r="A7600" s="3" t="s">
        <v>9803</v>
      </c>
      <c r="B7600" s="11" t="str">
        <f t="shared" si="1"/>
        <v>20201113</v>
      </c>
      <c r="C7600" s="12">
        <f t="shared" si="2"/>
        <v>44148</v>
      </c>
      <c r="D7600" s="3" t="str">
        <f t="shared" si="3"/>
        <v>14</v>
      </c>
      <c r="E7600" s="13">
        <v>419.0</v>
      </c>
      <c r="F7600" s="14">
        <f>'Costo de tareas'!$B$15</f>
        <v>0.1964027778</v>
      </c>
      <c r="G7600" s="15">
        <f>'Producción diaria'!$T$3*$L$2*$M$2*$N$2*E7600*1000/'Costo de tareas'!$B$14</f>
        <v>629.9924508</v>
      </c>
      <c r="H7600" s="16">
        <f>IF(G7600 &gt; 'Costo de tareas'!$B$13, 'Costo de tareas'!$B$13, IF(G7600 &lt; 'Costo de tareas'!$B$13*0.2, 0, 'Costo de tareas'!$B$13- G7600))</f>
        <v>39.28055556</v>
      </c>
      <c r="I7600" s="17">
        <f>IF(H7600=0,'Costo de tareas'!$B$13,'Costo de tareas'!$B$13-H7600)</f>
        <v>0</v>
      </c>
      <c r="J7600" s="2"/>
      <c r="K7600" s="2"/>
      <c r="P7600" s="2"/>
    </row>
    <row r="7601">
      <c r="A7601" s="3" t="s">
        <v>9804</v>
      </c>
      <c r="B7601" s="11" t="str">
        <f t="shared" si="1"/>
        <v>20201113</v>
      </c>
      <c r="C7601" s="12">
        <f t="shared" si="2"/>
        <v>44148</v>
      </c>
      <c r="D7601" s="3" t="str">
        <f t="shared" si="3"/>
        <v>15</v>
      </c>
      <c r="E7601" s="13">
        <v>24.0</v>
      </c>
      <c r="F7601" s="14">
        <f>'Costo de tareas'!$B$15</f>
        <v>0.1964027778</v>
      </c>
      <c r="G7601" s="15">
        <f>'Producción diaria'!$T$3*$L$2*$M$2*$N$2*E7601*1000/'Costo de tareas'!$B$14</f>
        <v>36.08548644</v>
      </c>
      <c r="H7601" s="16">
        <f>IF(G7601 &gt; 'Costo de tareas'!$B$13, 'Costo de tareas'!$B$13, IF(G7601 &lt; 'Costo de tareas'!$B$13*0.2, 0, 'Costo de tareas'!$B$13- G7601))</f>
        <v>3.195069112</v>
      </c>
      <c r="I7601" s="17">
        <f>IF(H7601=0,'Costo de tareas'!$B$13,'Costo de tareas'!$B$13-H7601)</f>
        <v>36.08548644</v>
      </c>
      <c r="J7601" s="2"/>
      <c r="K7601" s="2"/>
      <c r="P7601" s="2"/>
    </row>
    <row r="7602">
      <c r="A7602" s="3" t="s">
        <v>9805</v>
      </c>
      <c r="B7602" s="11" t="str">
        <f t="shared" si="1"/>
        <v>20201113</v>
      </c>
      <c r="C7602" s="12">
        <f t="shared" si="2"/>
        <v>44148</v>
      </c>
      <c r="D7602" s="3" t="str">
        <f t="shared" si="3"/>
        <v>16</v>
      </c>
      <c r="E7602" s="13">
        <v>93.0</v>
      </c>
      <c r="F7602" s="14">
        <f>'Costo de tareas'!$B$15</f>
        <v>0.1964027778</v>
      </c>
      <c r="G7602" s="15">
        <f>'Producción diaria'!$T$3*$L$2*$M$2*$N$2*E7602*1000/'Costo de tareas'!$B$14</f>
        <v>139.83126</v>
      </c>
      <c r="H7602" s="16">
        <f>IF(G7602 &gt; 'Costo de tareas'!$B$13, 'Costo de tareas'!$B$13, IF(G7602 &lt; 'Costo de tareas'!$B$13*0.2, 0, 'Costo de tareas'!$B$13- G7602))</f>
        <v>39.28055556</v>
      </c>
      <c r="I7602" s="17">
        <f>IF(H7602=0,'Costo de tareas'!$B$13,'Costo de tareas'!$B$13-H7602)</f>
        <v>0</v>
      </c>
      <c r="J7602" s="2"/>
      <c r="K7602" s="2"/>
      <c r="P7602" s="2"/>
    </row>
    <row r="7603">
      <c r="A7603" s="3" t="s">
        <v>9807</v>
      </c>
      <c r="B7603" s="11" t="str">
        <f t="shared" si="1"/>
        <v>20201113</v>
      </c>
      <c r="C7603" s="12">
        <f t="shared" si="2"/>
        <v>44148</v>
      </c>
      <c r="D7603" s="3" t="str">
        <f t="shared" si="3"/>
        <v>17</v>
      </c>
      <c r="E7603" s="13">
        <v>0.0</v>
      </c>
      <c r="F7603" s="14">
        <f>'Costo de tareas'!$B$15</f>
        <v>0.1964027778</v>
      </c>
      <c r="G7603" s="15">
        <f>'Producción diaria'!$T$3*$L$2*$M$2*$N$2*E7603*1000/'Costo de tareas'!$B$14</f>
        <v>0</v>
      </c>
      <c r="H7603" s="16">
        <f>IF(G7603 &gt; 'Costo de tareas'!$B$13, 'Costo de tareas'!$B$13, IF(G7603 &lt; 'Costo de tareas'!$B$13*0.2, 0, 'Costo de tareas'!$B$13- G7603))</f>
        <v>0</v>
      </c>
      <c r="I7603" s="17">
        <f>IF(H7603=0,'Costo de tareas'!$B$13,'Costo de tareas'!$B$13-H7603)</f>
        <v>39.28055556</v>
      </c>
      <c r="J7603" s="2"/>
      <c r="K7603" s="2"/>
      <c r="P7603" s="2"/>
    </row>
    <row r="7604">
      <c r="A7604" s="3" t="s">
        <v>9808</v>
      </c>
      <c r="B7604" s="11" t="str">
        <f t="shared" si="1"/>
        <v>20201113</v>
      </c>
      <c r="C7604" s="12">
        <f t="shared" si="2"/>
        <v>44148</v>
      </c>
      <c r="D7604" s="3" t="str">
        <f t="shared" si="3"/>
        <v>18</v>
      </c>
      <c r="E7604" s="13">
        <v>0.0</v>
      </c>
      <c r="F7604" s="14">
        <f>'Costo de tareas'!$B$15</f>
        <v>0.1964027778</v>
      </c>
      <c r="G7604" s="15">
        <f>'Producción diaria'!$T$3*$L$2*$M$2*$N$2*E7604*1000/'Costo de tareas'!$B$14</f>
        <v>0</v>
      </c>
      <c r="H7604" s="16">
        <f>IF(G7604 &gt; 'Costo de tareas'!$B$13, 'Costo de tareas'!$B$13, IF(G7604 &lt; 'Costo de tareas'!$B$13*0.2, 0, 'Costo de tareas'!$B$13- G7604))</f>
        <v>0</v>
      </c>
      <c r="I7604" s="17">
        <f>IF(H7604=0,'Costo de tareas'!$B$13,'Costo de tareas'!$B$13-H7604)</f>
        <v>39.28055556</v>
      </c>
      <c r="J7604" s="2"/>
      <c r="K7604" s="2"/>
      <c r="P7604" s="2"/>
    </row>
    <row r="7605">
      <c r="A7605" s="3" t="s">
        <v>9809</v>
      </c>
      <c r="B7605" s="11" t="str">
        <f t="shared" si="1"/>
        <v>20201113</v>
      </c>
      <c r="C7605" s="12">
        <f t="shared" si="2"/>
        <v>44148</v>
      </c>
      <c r="D7605" s="3" t="str">
        <f t="shared" si="3"/>
        <v>19</v>
      </c>
      <c r="E7605" s="13">
        <v>0.0</v>
      </c>
      <c r="F7605" s="14">
        <f>'Costo de tareas'!$B$15</f>
        <v>0.1964027778</v>
      </c>
      <c r="G7605" s="15">
        <f>'Producción diaria'!$T$3*$L$2*$M$2*$N$2*E7605*1000/'Costo de tareas'!$B$14</f>
        <v>0</v>
      </c>
      <c r="H7605" s="16">
        <f>IF(G7605 &gt; 'Costo de tareas'!$B$13, 'Costo de tareas'!$B$13, IF(G7605 &lt; 'Costo de tareas'!$B$13*0.2, 0, 'Costo de tareas'!$B$13- G7605))</f>
        <v>0</v>
      </c>
      <c r="I7605" s="17">
        <f>IF(H7605=0,'Costo de tareas'!$B$13,'Costo de tareas'!$B$13-H7605)</f>
        <v>39.28055556</v>
      </c>
      <c r="J7605" s="2"/>
      <c r="K7605" s="2"/>
      <c r="P7605" s="2"/>
    </row>
    <row r="7606">
      <c r="A7606" s="3" t="s">
        <v>9811</v>
      </c>
      <c r="B7606" s="11" t="str">
        <f t="shared" si="1"/>
        <v>20201113</v>
      </c>
      <c r="C7606" s="12">
        <f t="shared" si="2"/>
        <v>44148</v>
      </c>
      <c r="D7606" s="3" t="str">
        <f t="shared" si="3"/>
        <v>20</v>
      </c>
      <c r="E7606" s="13">
        <v>0.0</v>
      </c>
      <c r="F7606" s="14">
        <f>'Costo de tareas'!$B$15</f>
        <v>0.1964027778</v>
      </c>
      <c r="G7606" s="15">
        <f>'Producción diaria'!$T$3*$L$2*$M$2*$N$2*E7606*1000/'Costo de tareas'!$B$14</f>
        <v>0</v>
      </c>
      <c r="H7606" s="16">
        <f>IF(G7606 &gt; 'Costo de tareas'!$B$13, 'Costo de tareas'!$B$13, IF(G7606 &lt; 'Costo de tareas'!$B$13*0.2, 0, 'Costo de tareas'!$B$13- G7606))</f>
        <v>0</v>
      </c>
      <c r="I7606" s="17">
        <f>IF(H7606=0,'Costo de tareas'!$B$13,'Costo de tareas'!$B$13-H7606)</f>
        <v>39.28055556</v>
      </c>
      <c r="J7606" s="2"/>
      <c r="K7606" s="2"/>
      <c r="P7606" s="2"/>
    </row>
    <row r="7607">
      <c r="A7607" s="3" t="s">
        <v>9813</v>
      </c>
      <c r="B7607" s="11" t="str">
        <f t="shared" si="1"/>
        <v>20201113</v>
      </c>
      <c r="C7607" s="12">
        <f t="shared" si="2"/>
        <v>44148</v>
      </c>
      <c r="D7607" s="3" t="str">
        <f t="shared" si="3"/>
        <v>21</v>
      </c>
      <c r="E7607" s="13">
        <v>0.0</v>
      </c>
      <c r="F7607" s="14">
        <f>'Costo de tareas'!$B$15</f>
        <v>0.1964027778</v>
      </c>
      <c r="G7607" s="15">
        <f>'Producción diaria'!$T$3*$L$2*$M$2*$N$2*E7607*1000/'Costo de tareas'!$B$14</f>
        <v>0</v>
      </c>
      <c r="H7607" s="16">
        <f>IF(G7607 &gt; 'Costo de tareas'!$B$13, 'Costo de tareas'!$B$13, IF(G7607 &lt; 'Costo de tareas'!$B$13*0.2, 0, 'Costo de tareas'!$B$13- G7607))</f>
        <v>0</v>
      </c>
      <c r="I7607" s="17">
        <f>IF(H7607=0,'Costo de tareas'!$B$13,'Costo de tareas'!$B$13-H7607)</f>
        <v>39.28055556</v>
      </c>
      <c r="J7607" s="2"/>
      <c r="K7607" s="2"/>
      <c r="P7607" s="2"/>
    </row>
    <row r="7608">
      <c r="A7608" s="3" t="s">
        <v>9814</v>
      </c>
      <c r="B7608" s="11" t="str">
        <f t="shared" si="1"/>
        <v>20201113</v>
      </c>
      <c r="C7608" s="12">
        <f t="shared" si="2"/>
        <v>44148</v>
      </c>
      <c r="D7608" s="3" t="str">
        <f t="shared" si="3"/>
        <v>22</v>
      </c>
      <c r="E7608" s="13">
        <v>0.0</v>
      </c>
      <c r="F7608" s="14">
        <f>'Costo de tareas'!$B$15</f>
        <v>0.1964027778</v>
      </c>
      <c r="G7608" s="15">
        <f>'Producción diaria'!$T$3*$L$2*$M$2*$N$2*E7608*1000/'Costo de tareas'!$B$14</f>
        <v>0</v>
      </c>
      <c r="H7608" s="16">
        <f>IF(G7608 &gt; 'Costo de tareas'!$B$13, 'Costo de tareas'!$B$13, IF(G7608 &lt; 'Costo de tareas'!$B$13*0.2, 0, 'Costo de tareas'!$B$13- G7608))</f>
        <v>0</v>
      </c>
      <c r="I7608" s="17">
        <f>IF(H7608=0,'Costo de tareas'!$B$13,'Costo de tareas'!$B$13-H7608)</f>
        <v>39.28055556</v>
      </c>
      <c r="J7608" s="2"/>
      <c r="K7608" s="2"/>
      <c r="P7608" s="2"/>
    </row>
    <row r="7609">
      <c r="A7609" s="3" t="s">
        <v>9816</v>
      </c>
      <c r="B7609" s="11" t="str">
        <f t="shared" si="1"/>
        <v>20201113</v>
      </c>
      <c r="C7609" s="12">
        <f t="shared" si="2"/>
        <v>44148</v>
      </c>
      <c r="D7609" s="3" t="str">
        <f t="shared" si="3"/>
        <v>23</v>
      </c>
      <c r="E7609" s="13">
        <v>0.0</v>
      </c>
      <c r="F7609" s="14">
        <f>'Costo de tareas'!$B$15</f>
        <v>0.1964027778</v>
      </c>
      <c r="G7609" s="15">
        <f>'Producción diaria'!$T$3*$L$2*$M$2*$N$2*E7609*1000/'Costo de tareas'!$B$14</f>
        <v>0</v>
      </c>
      <c r="H7609" s="16">
        <f>IF(G7609 &gt; 'Costo de tareas'!$B$13, 'Costo de tareas'!$B$13, IF(G7609 &lt; 'Costo de tareas'!$B$13*0.2, 0, 'Costo de tareas'!$B$13- G7609))</f>
        <v>0</v>
      </c>
      <c r="I7609" s="17">
        <f>IF(H7609=0,'Costo de tareas'!$B$13,'Costo de tareas'!$B$13-H7609)</f>
        <v>39.28055556</v>
      </c>
      <c r="J7609" s="2"/>
      <c r="K7609" s="2"/>
      <c r="P7609" s="2"/>
    </row>
    <row r="7610">
      <c r="A7610" s="3" t="s">
        <v>9817</v>
      </c>
      <c r="B7610" s="11" t="str">
        <f t="shared" si="1"/>
        <v>20201114</v>
      </c>
      <c r="C7610" s="12">
        <f t="shared" si="2"/>
        <v>44149</v>
      </c>
      <c r="D7610" s="3" t="str">
        <f t="shared" si="3"/>
        <v>00</v>
      </c>
      <c r="E7610" s="13">
        <v>0.0</v>
      </c>
      <c r="F7610" s="14">
        <f>'Costo de tareas'!$B$15</f>
        <v>0.1964027778</v>
      </c>
      <c r="G7610" s="15">
        <f>'Producción diaria'!$T$3*$L$2*$M$2*$N$2*E7610*1000/'Costo de tareas'!$B$14</f>
        <v>0</v>
      </c>
      <c r="H7610" s="16">
        <f>IF(G7610 &gt; 'Costo de tareas'!$B$13, 'Costo de tareas'!$B$13, IF(G7610 &lt; 'Costo de tareas'!$B$13*0.2, 0, 'Costo de tareas'!$B$13- G7610))</f>
        <v>0</v>
      </c>
      <c r="I7610" s="17">
        <f>IF(H7610=0,'Costo de tareas'!$B$13,'Costo de tareas'!$B$13-H7610)</f>
        <v>39.28055556</v>
      </c>
      <c r="J7610" s="2"/>
      <c r="K7610" s="2"/>
      <c r="P7610" s="2"/>
    </row>
    <row r="7611">
      <c r="A7611" s="3" t="s">
        <v>9818</v>
      </c>
      <c r="B7611" s="11" t="str">
        <f t="shared" si="1"/>
        <v>20201114</v>
      </c>
      <c r="C7611" s="12">
        <f t="shared" si="2"/>
        <v>44149</v>
      </c>
      <c r="D7611" s="3" t="str">
        <f t="shared" si="3"/>
        <v>01</v>
      </c>
      <c r="E7611" s="13">
        <v>0.0</v>
      </c>
      <c r="F7611" s="14">
        <f>'Costo de tareas'!$B$15</f>
        <v>0.1964027778</v>
      </c>
      <c r="G7611" s="15">
        <f>'Producción diaria'!$T$3*$L$2*$M$2*$N$2*E7611*1000/'Costo de tareas'!$B$14</f>
        <v>0</v>
      </c>
      <c r="H7611" s="16">
        <f>IF(G7611 &gt; 'Costo de tareas'!$B$13, 'Costo de tareas'!$B$13, IF(G7611 &lt; 'Costo de tareas'!$B$13*0.2, 0, 'Costo de tareas'!$B$13- G7611))</f>
        <v>0</v>
      </c>
      <c r="I7611" s="17">
        <f>IF(H7611=0,'Costo de tareas'!$B$13,'Costo de tareas'!$B$13-H7611)</f>
        <v>39.28055556</v>
      </c>
      <c r="J7611" s="2"/>
      <c r="K7611" s="2"/>
      <c r="P7611" s="2"/>
    </row>
    <row r="7612">
      <c r="A7612" s="3" t="s">
        <v>9819</v>
      </c>
      <c r="B7612" s="11" t="str">
        <f t="shared" si="1"/>
        <v>20201114</v>
      </c>
      <c r="C7612" s="12">
        <f t="shared" si="2"/>
        <v>44149</v>
      </c>
      <c r="D7612" s="3" t="str">
        <f t="shared" si="3"/>
        <v>02</v>
      </c>
      <c r="E7612" s="13">
        <v>0.0</v>
      </c>
      <c r="F7612" s="14">
        <f>'Costo de tareas'!$B$15</f>
        <v>0.1964027778</v>
      </c>
      <c r="G7612" s="15">
        <f>'Producción diaria'!$T$3*$L$2*$M$2*$N$2*E7612*1000/'Costo de tareas'!$B$14</f>
        <v>0</v>
      </c>
      <c r="H7612" s="16">
        <f>IF(G7612 &gt; 'Costo de tareas'!$B$13, 'Costo de tareas'!$B$13, IF(G7612 &lt; 'Costo de tareas'!$B$13*0.2, 0, 'Costo de tareas'!$B$13- G7612))</f>
        <v>0</v>
      </c>
      <c r="I7612" s="17">
        <f>IF(H7612=0,'Costo de tareas'!$B$13,'Costo de tareas'!$B$13-H7612)</f>
        <v>39.28055556</v>
      </c>
      <c r="J7612" s="2"/>
      <c r="K7612" s="2"/>
      <c r="P7612" s="2"/>
    </row>
    <row r="7613">
      <c r="A7613" s="3" t="s">
        <v>9820</v>
      </c>
      <c r="B7613" s="11" t="str">
        <f t="shared" si="1"/>
        <v>20201114</v>
      </c>
      <c r="C7613" s="12">
        <f t="shared" si="2"/>
        <v>44149</v>
      </c>
      <c r="D7613" s="3" t="str">
        <f t="shared" si="3"/>
        <v>03</v>
      </c>
      <c r="E7613" s="13">
        <v>0.0</v>
      </c>
      <c r="F7613" s="14">
        <f>'Costo de tareas'!$B$15</f>
        <v>0.1964027778</v>
      </c>
      <c r="G7613" s="15">
        <f>'Producción diaria'!$T$3*$L$2*$M$2*$N$2*E7613*1000/'Costo de tareas'!$B$14</f>
        <v>0</v>
      </c>
      <c r="H7613" s="16">
        <f>IF(G7613 &gt; 'Costo de tareas'!$B$13, 'Costo de tareas'!$B$13, IF(G7613 &lt; 'Costo de tareas'!$B$13*0.2, 0, 'Costo de tareas'!$B$13- G7613))</f>
        <v>0</v>
      </c>
      <c r="I7613" s="17">
        <f>IF(H7613=0,'Costo de tareas'!$B$13,'Costo de tareas'!$B$13-H7613)</f>
        <v>39.28055556</v>
      </c>
      <c r="J7613" s="2"/>
      <c r="K7613" s="2"/>
      <c r="P7613" s="2"/>
    </row>
    <row r="7614">
      <c r="A7614" s="3" t="s">
        <v>9821</v>
      </c>
      <c r="B7614" s="11" t="str">
        <f t="shared" si="1"/>
        <v>20201114</v>
      </c>
      <c r="C7614" s="12">
        <f t="shared" si="2"/>
        <v>44149</v>
      </c>
      <c r="D7614" s="3" t="str">
        <f t="shared" si="3"/>
        <v>04</v>
      </c>
      <c r="E7614" s="13">
        <v>0.0</v>
      </c>
      <c r="F7614" s="14">
        <f>'Costo de tareas'!$B$15</f>
        <v>0.1964027778</v>
      </c>
      <c r="G7614" s="15">
        <f>'Producción diaria'!$T$3*$L$2*$M$2*$N$2*E7614*1000/'Costo de tareas'!$B$14</f>
        <v>0</v>
      </c>
      <c r="H7614" s="16">
        <f>IF(G7614 &gt; 'Costo de tareas'!$B$13, 'Costo de tareas'!$B$13, IF(G7614 &lt; 'Costo de tareas'!$B$13*0.2, 0, 'Costo de tareas'!$B$13- G7614))</f>
        <v>0</v>
      </c>
      <c r="I7614" s="17">
        <f>IF(H7614=0,'Costo de tareas'!$B$13,'Costo de tareas'!$B$13-H7614)</f>
        <v>39.28055556</v>
      </c>
      <c r="J7614" s="2"/>
      <c r="K7614" s="2"/>
      <c r="P7614" s="2"/>
    </row>
    <row r="7615">
      <c r="A7615" s="3" t="s">
        <v>9822</v>
      </c>
      <c r="B7615" s="11" t="str">
        <f t="shared" si="1"/>
        <v>20201114</v>
      </c>
      <c r="C7615" s="12">
        <f t="shared" si="2"/>
        <v>44149</v>
      </c>
      <c r="D7615" s="3" t="str">
        <f t="shared" si="3"/>
        <v>05</v>
      </c>
      <c r="E7615" s="13">
        <v>0.0</v>
      </c>
      <c r="F7615" s="14">
        <f>'Costo de tareas'!$B$15</f>
        <v>0.1964027778</v>
      </c>
      <c r="G7615" s="15">
        <f>'Producción diaria'!$T$3*$L$2*$M$2*$N$2*E7615*1000/'Costo de tareas'!$B$14</f>
        <v>0</v>
      </c>
      <c r="H7615" s="16">
        <f>IF(G7615 &gt; 'Costo de tareas'!$B$13, 'Costo de tareas'!$B$13, IF(G7615 &lt; 'Costo de tareas'!$B$13*0.2, 0, 'Costo de tareas'!$B$13- G7615))</f>
        <v>0</v>
      </c>
      <c r="I7615" s="17">
        <f>IF(H7615=0,'Costo de tareas'!$B$13,'Costo de tareas'!$B$13-H7615)</f>
        <v>39.28055556</v>
      </c>
      <c r="J7615" s="2"/>
      <c r="K7615" s="2"/>
      <c r="P7615" s="2"/>
    </row>
    <row r="7616">
      <c r="A7616" s="3" t="s">
        <v>9823</v>
      </c>
      <c r="B7616" s="11" t="str">
        <f t="shared" si="1"/>
        <v>20201114</v>
      </c>
      <c r="C7616" s="12">
        <f t="shared" si="2"/>
        <v>44149</v>
      </c>
      <c r="D7616" s="3" t="str">
        <f t="shared" si="3"/>
        <v>06</v>
      </c>
      <c r="E7616" s="13">
        <v>0.0</v>
      </c>
      <c r="F7616" s="14">
        <f>'Costo de tareas'!$B$15</f>
        <v>0.1964027778</v>
      </c>
      <c r="G7616" s="15">
        <f>'Producción diaria'!$T$3*$L$2*$M$2*$N$2*E7616*1000/'Costo de tareas'!$B$14</f>
        <v>0</v>
      </c>
      <c r="H7616" s="16">
        <f>IF(G7616 &gt; 'Costo de tareas'!$B$13, 'Costo de tareas'!$B$13, IF(G7616 &lt; 'Costo de tareas'!$B$13*0.2, 0, 'Costo de tareas'!$B$13- G7616))</f>
        <v>0</v>
      </c>
      <c r="I7616" s="17">
        <f>IF(H7616=0,'Costo de tareas'!$B$13,'Costo de tareas'!$B$13-H7616)</f>
        <v>39.28055556</v>
      </c>
      <c r="J7616" s="2"/>
      <c r="K7616" s="2"/>
      <c r="P7616" s="2"/>
    </row>
    <row r="7617">
      <c r="A7617" s="3" t="s">
        <v>9824</v>
      </c>
      <c r="B7617" s="11" t="str">
        <f t="shared" si="1"/>
        <v>20201114</v>
      </c>
      <c r="C7617" s="12">
        <f t="shared" si="2"/>
        <v>44149</v>
      </c>
      <c r="D7617" s="3" t="str">
        <f t="shared" si="3"/>
        <v>07</v>
      </c>
      <c r="E7617" s="13">
        <v>357.65</v>
      </c>
      <c r="F7617" s="14">
        <f>'Costo de tareas'!$B$15</f>
        <v>0.1964027778</v>
      </c>
      <c r="G7617" s="15">
        <f>'Producción diaria'!$T$3*$L$2*$M$2*$N$2*E7617*1000/'Costo de tareas'!$B$14</f>
        <v>537.7489261</v>
      </c>
      <c r="H7617" s="16">
        <f>IF(G7617 &gt; 'Costo de tareas'!$B$13, 'Costo de tareas'!$B$13, IF(G7617 &lt; 'Costo de tareas'!$B$13*0.2, 0, 'Costo de tareas'!$B$13- G7617))</f>
        <v>39.28055556</v>
      </c>
      <c r="I7617" s="17">
        <f>IF(H7617=0,'Costo de tareas'!$B$13,'Costo de tareas'!$B$13-H7617)</f>
        <v>0</v>
      </c>
      <c r="J7617" s="2"/>
      <c r="K7617" s="2"/>
      <c r="P7617" s="2"/>
    </row>
    <row r="7618">
      <c r="A7618" s="3" t="s">
        <v>9826</v>
      </c>
      <c r="B7618" s="11" t="str">
        <f t="shared" si="1"/>
        <v>20201114</v>
      </c>
      <c r="C7618" s="12">
        <f t="shared" si="2"/>
        <v>44149</v>
      </c>
      <c r="D7618" s="3" t="str">
        <f t="shared" si="3"/>
        <v>08</v>
      </c>
      <c r="E7618" s="13">
        <v>116.0</v>
      </c>
      <c r="F7618" s="14">
        <f>'Costo de tareas'!$B$15</f>
        <v>0.1964027778</v>
      </c>
      <c r="G7618" s="15">
        <f>'Producción diaria'!$T$3*$L$2*$M$2*$N$2*E7618*1000/'Costo de tareas'!$B$14</f>
        <v>174.4131845</v>
      </c>
      <c r="H7618" s="16">
        <f>IF(G7618 &gt; 'Costo de tareas'!$B$13, 'Costo de tareas'!$B$13, IF(G7618 &lt; 'Costo de tareas'!$B$13*0.2, 0, 'Costo de tareas'!$B$13- G7618))</f>
        <v>39.28055556</v>
      </c>
      <c r="I7618" s="17">
        <f>IF(H7618=0,'Costo de tareas'!$B$13,'Costo de tareas'!$B$13-H7618)</f>
        <v>0</v>
      </c>
      <c r="J7618" s="2"/>
      <c r="K7618" s="2"/>
      <c r="P7618" s="2"/>
    </row>
    <row r="7619">
      <c r="A7619" s="3" t="s">
        <v>9827</v>
      </c>
      <c r="B7619" s="11" t="str">
        <f t="shared" si="1"/>
        <v>20201114</v>
      </c>
      <c r="C7619" s="12">
        <f t="shared" si="2"/>
        <v>44149</v>
      </c>
      <c r="D7619" s="3" t="str">
        <f t="shared" si="3"/>
        <v>09</v>
      </c>
      <c r="E7619" s="13">
        <v>61.0</v>
      </c>
      <c r="F7619" s="14">
        <f>'Costo de tareas'!$B$15</f>
        <v>0.1964027778</v>
      </c>
      <c r="G7619" s="15">
        <f>'Producción diaria'!$T$3*$L$2*$M$2*$N$2*E7619*1000/'Costo de tareas'!$B$14</f>
        <v>91.71727804</v>
      </c>
      <c r="H7619" s="16">
        <f>IF(G7619 &gt; 'Costo de tareas'!$B$13, 'Costo de tareas'!$B$13, IF(G7619 &lt; 'Costo de tareas'!$B$13*0.2, 0, 'Costo de tareas'!$B$13- G7619))</f>
        <v>39.28055556</v>
      </c>
      <c r="I7619" s="17">
        <f>IF(H7619=0,'Costo de tareas'!$B$13,'Costo de tareas'!$B$13-H7619)</f>
        <v>0</v>
      </c>
      <c r="J7619" s="2"/>
      <c r="K7619" s="2"/>
      <c r="P7619" s="2"/>
    </row>
    <row r="7620">
      <c r="A7620" s="3" t="s">
        <v>9828</v>
      </c>
      <c r="B7620" s="11" t="str">
        <f t="shared" si="1"/>
        <v>20201114</v>
      </c>
      <c r="C7620" s="12">
        <f t="shared" si="2"/>
        <v>44149</v>
      </c>
      <c r="D7620" s="3" t="str">
        <f t="shared" si="3"/>
        <v>10</v>
      </c>
      <c r="E7620" s="13">
        <v>166.0</v>
      </c>
      <c r="F7620" s="14">
        <f>'Costo de tareas'!$B$15</f>
        <v>0.1964027778</v>
      </c>
      <c r="G7620" s="15">
        <f>'Producción diaria'!$T$3*$L$2*$M$2*$N$2*E7620*1000/'Costo de tareas'!$B$14</f>
        <v>249.5912812</v>
      </c>
      <c r="H7620" s="16">
        <f>IF(G7620 &gt; 'Costo de tareas'!$B$13, 'Costo de tareas'!$B$13, IF(G7620 &lt; 'Costo de tareas'!$B$13*0.2, 0, 'Costo de tareas'!$B$13- G7620))</f>
        <v>39.28055556</v>
      </c>
      <c r="I7620" s="17">
        <f>IF(H7620=0,'Costo de tareas'!$B$13,'Costo de tareas'!$B$13-H7620)</f>
        <v>0</v>
      </c>
      <c r="J7620" s="2"/>
      <c r="K7620" s="2"/>
      <c r="P7620" s="2"/>
    </row>
    <row r="7621">
      <c r="A7621" s="3" t="s">
        <v>9829</v>
      </c>
      <c r="B7621" s="11" t="str">
        <f t="shared" si="1"/>
        <v>20201114</v>
      </c>
      <c r="C7621" s="12">
        <f t="shared" si="2"/>
        <v>44149</v>
      </c>
      <c r="D7621" s="3" t="str">
        <f t="shared" si="3"/>
        <v>11</v>
      </c>
      <c r="E7621" s="13">
        <v>325.0</v>
      </c>
      <c r="F7621" s="14">
        <f>'Costo de tareas'!$B$15</f>
        <v>0.1964027778</v>
      </c>
      <c r="G7621" s="15">
        <f>'Producción diaria'!$T$3*$L$2*$M$2*$N$2*E7621*1000/'Costo de tareas'!$B$14</f>
        <v>488.6576289</v>
      </c>
      <c r="H7621" s="16">
        <f>IF(G7621 &gt; 'Costo de tareas'!$B$13, 'Costo de tareas'!$B$13, IF(G7621 &lt; 'Costo de tareas'!$B$13*0.2, 0, 'Costo de tareas'!$B$13- G7621))</f>
        <v>39.28055556</v>
      </c>
      <c r="I7621" s="17">
        <f>IF(H7621=0,'Costo de tareas'!$B$13,'Costo de tareas'!$B$13-H7621)</f>
        <v>0</v>
      </c>
      <c r="J7621" s="2"/>
      <c r="K7621" s="2"/>
      <c r="P7621" s="2"/>
    </row>
    <row r="7622">
      <c r="A7622" s="3" t="s">
        <v>9830</v>
      </c>
      <c r="B7622" s="11" t="str">
        <f t="shared" si="1"/>
        <v>20201114</v>
      </c>
      <c r="C7622" s="12">
        <f t="shared" si="2"/>
        <v>44149</v>
      </c>
      <c r="D7622" s="3" t="str">
        <f t="shared" si="3"/>
        <v>12</v>
      </c>
      <c r="E7622" s="13">
        <v>13.0</v>
      </c>
      <c r="F7622" s="14">
        <f>'Costo de tareas'!$B$15</f>
        <v>0.1964027778</v>
      </c>
      <c r="G7622" s="15">
        <f>'Producción diaria'!$T$3*$L$2*$M$2*$N$2*E7622*1000/'Costo de tareas'!$B$14</f>
        <v>19.54630516</v>
      </c>
      <c r="H7622" s="16">
        <f>IF(G7622 &gt; 'Costo de tareas'!$B$13, 'Costo de tareas'!$B$13, IF(G7622 &lt; 'Costo de tareas'!$B$13*0.2, 0, 'Costo de tareas'!$B$13- G7622))</f>
        <v>19.7342504</v>
      </c>
      <c r="I7622" s="17">
        <f>IF(H7622=0,'Costo de tareas'!$B$13,'Costo de tareas'!$B$13-H7622)</f>
        <v>19.54630516</v>
      </c>
      <c r="J7622" s="2"/>
      <c r="K7622" s="2"/>
      <c r="P7622" s="2"/>
    </row>
    <row r="7623">
      <c r="A7623" s="3" t="s">
        <v>9831</v>
      </c>
      <c r="B7623" s="11" t="str">
        <f t="shared" si="1"/>
        <v>20201114</v>
      </c>
      <c r="C7623" s="12">
        <f t="shared" si="2"/>
        <v>44149</v>
      </c>
      <c r="D7623" s="3" t="str">
        <f t="shared" si="3"/>
        <v>13</v>
      </c>
      <c r="E7623" s="13">
        <v>198.0</v>
      </c>
      <c r="F7623" s="14">
        <f>'Costo de tareas'!$B$15</f>
        <v>0.1964027778</v>
      </c>
      <c r="G7623" s="15">
        <f>'Producción diaria'!$T$3*$L$2*$M$2*$N$2*E7623*1000/'Costo de tareas'!$B$14</f>
        <v>297.7052632</v>
      </c>
      <c r="H7623" s="16">
        <f>IF(G7623 &gt; 'Costo de tareas'!$B$13, 'Costo de tareas'!$B$13, IF(G7623 &lt; 'Costo de tareas'!$B$13*0.2, 0, 'Costo de tareas'!$B$13- G7623))</f>
        <v>39.28055556</v>
      </c>
      <c r="I7623" s="17">
        <f>IF(H7623=0,'Costo de tareas'!$B$13,'Costo de tareas'!$B$13-H7623)</f>
        <v>0</v>
      </c>
      <c r="J7623" s="2"/>
      <c r="K7623" s="2"/>
      <c r="P7623" s="2"/>
    </row>
    <row r="7624">
      <c r="A7624" s="3" t="s">
        <v>9832</v>
      </c>
      <c r="B7624" s="11" t="str">
        <f t="shared" si="1"/>
        <v>20201114</v>
      </c>
      <c r="C7624" s="12">
        <f t="shared" si="2"/>
        <v>44149</v>
      </c>
      <c r="D7624" s="3" t="str">
        <f t="shared" si="3"/>
        <v>14</v>
      </c>
      <c r="E7624" s="13">
        <v>105.0</v>
      </c>
      <c r="F7624" s="14">
        <f>'Costo de tareas'!$B$15</f>
        <v>0.1964027778</v>
      </c>
      <c r="G7624" s="15">
        <f>'Producción diaria'!$T$3*$L$2*$M$2*$N$2*E7624*1000/'Costo de tareas'!$B$14</f>
        <v>157.8740032</v>
      </c>
      <c r="H7624" s="16">
        <f>IF(G7624 &gt; 'Costo de tareas'!$B$13, 'Costo de tareas'!$B$13, IF(G7624 &lt; 'Costo de tareas'!$B$13*0.2, 0, 'Costo de tareas'!$B$13- G7624))</f>
        <v>39.28055556</v>
      </c>
      <c r="I7624" s="17">
        <f>IF(H7624=0,'Costo de tareas'!$B$13,'Costo de tareas'!$B$13-H7624)</f>
        <v>0</v>
      </c>
      <c r="J7624" s="2"/>
      <c r="K7624" s="2"/>
      <c r="P7624" s="2"/>
    </row>
    <row r="7625">
      <c r="A7625" s="3" t="s">
        <v>9833</v>
      </c>
      <c r="B7625" s="11" t="str">
        <f t="shared" si="1"/>
        <v>20201114</v>
      </c>
      <c r="C7625" s="12">
        <f t="shared" si="2"/>
        <v>44149</v>
      </c>
      <c r="D7625" s="3" t="str">
        <f t="shared" si="3"/>
        <v>15</v>
      </c>
      <c r="E7625" s="13">
        <v>129.0</v>
      </c>
      <c r="F7625" s="14">
        <f>'Costo de tareas'!$B$15</f>
        <v>0.1964027778</v>
      </c>
      <c r="G7625" s="15">
        <f>'Producción diaria'!$T$3*$L$2*$M$2*$N$2*E7625*1000/'Costo de tareas'!$B$14</f>
        <v>193.9594896</v>
      </c>
      <c r="H7625" s="16">
        <f>IF(G7625 &gt; 'Costo de tareas'!$B$13, 'Costo de tareas'!$B$13, IF(G7625 &lt; 'Costo de tareas'!$B$13*0.2, 0, 'Costo de tareas'!$B$13- G7625))</f>
        <v>39.28055556</v>
      </c>
      <c r="I7625" s="17">
        <f>IF(H7625=0,'Costo de tareas'!$B$13,'Costo de tareas'!$B$13-H7625)</f>
        <v>0</v>
      </c>
      <c r="J7625" s="2"/>
      <c r="K7625" s="2"/>
      <c r="P7625" s="2"/>
    </row>
    <row r="7626">
      <c r="A7626" s="3" t="s">
        <v>9834</v>
      </c>
      <c r="B7626" s="11" t="str">
        <f t="shared" si="1"/>
        <v>20201114</v>
      </c>
      <c r="C7626" s="12">
        <f t="shared" si="2"/>
        <v>44149</v>
      </c>
      <c r="D7626" s="3" t="str">
        <f t="shared" si="3"/>
        <v>16</v>
      </c>
      <c r="E7626" s="13">
        <v>69.0</v>
      </c>
      <c r="F7626" s="14">
        <f>'Costo de tareas'!$B$15</f>
        <v>0.1964027778</v>
      </c>
      <c r="G7626" s="15">
        <f>'Producción diaria'!$T$3*$L$2*$M$2*$N$2*E7626*1000/'Costo de tareas'!$B$14</f>
        <v>103.7457735</v>
      </c>
      <c r="H7626" s="16">
        <f>IF(G7626 &gt; 'Costo de tareas'!$B$13, 'Costo de tareas'!$B$13, IF(G7626 &lt; 'Costo de tareas'!$B$13*0.2, 0, 'Costo de tareas'!$B$13- G7626))</f>
        <v>39.28055556</v>
      </c>
      <c r="I7626" s="17">
        <f>IF(H7626=0,'Costo de tareas'!$B$13,'Costo de tareas'!$B$13-H7626)</f>
        <v>0</v>
      </c>
      <c r="J7626" s="2"/>
      <c r="K7626" s="2"/>
      <c r="P7626" s="2"/>
    </row>
    <row r="7627">
      <c r="A7627" s="3" t="s">
        <v>9835</v>
      </c>
      <c r="B7627" s="11" t="str">
        <f t="shared" si="1"/>
        <v>20201114</v>
      </c>
      <c r="C7627" s="12">
        <f t="shared" si="2"/>
        <v>44149</v>
      </c>
      <c r="D7627" s="3" t="str">
        <f t="shared" si="3"/>
        <v>17</v>
      </c>
      <c r="E7627" s="13">
        <v>0.0</v>
      </c>
      <c r="F7627" s="14">
        <f>'Costo de tareas'!$B$15</f>
        <v>0.1964027778</v>
      </c>
      <c r="G7627" s="15">
        <f>'Producción diaria'!$T$3*$L$2*$M$2*$N$2*E7627*1000/'Costo de tareas'!$B$14</f>
        <v>0</v>
      </c>
      <c r="H7627" s="16">
        <f>IF(G7627 &gt; 'Costo de tareas'!$B$13, 'Costo de tareas'!$B$13, IF(G7627 &lt; 'Costo de tareas'!$B$13*0.2, 0, 'Costo de tareas'!$B$13- G7627))</f>
        <v>0</v>
      </c>
      <c r="I7627" s="17">
        <f>IF(H7627=0,'Costo de tareas'!$B$13,'Costo de tareas'!$B$13-H7627)</f>
        <v>39.28055556</v>
      </c>
      <c r="J7627" s="2"/>
      <c r="K7627" s="2"/>
      <c r="P7627" s="2"/>
    </row>
    <row r="7628">
      <c r="A7628" s="3" t="s">
        <v>9836</v>
      </c>
      <c r="B7628" s="11" t="str">
        <f t="shared" si="1"/>
        <v>20201114</v>
      </c>
      <c r="C7628" s="12">
        <f t="shared" si="2"/>
        <v>44149</v>
      </c>
      <c r="D7628" s="3" t="str">
        <f t="shared" si="3"/>
        <v>18</v>
      </c>
      <c r="E7628" s="13">
        <v>0.0</v>
      </c>
      <c r="F7628" s="14">
        <f>'Costo de tareas'!$B$15</f>
        <v>0.1964027778</v>
      </c>
      <c r="G7628" s="15">
        <f>'Producción diaria'!$T$3*$L$2*$M$2*$N$2*E7628*1000/'Costo de tareas'!$B$14</f>
        <v>0</v>
      </c>
      <c r="H7628" s="16">
        <f>IF(G7628 &gt; 'Costo de tareas'!$B$13, 'Costo de tareas'!$B$13, IF(G7628 &lt; 'Costo de tareas'!$B$13*0.2, 0, 'Costo de tareas'!$B$13- G7628))</f>
        <v>0</v>
      </c>
      <c r="I7628" s="17">
        <f>IF(H7628=0,'Costo de tareas'!$B$13,'Costo de tareas'!$B$13-H7628)</f>
        <v>39.28055556</v>
      </c>
      <c r="J7628" s="2"/>
      <c r="K7628" s="2"/>
      <c r="P7628" s="2"/>
    </row>
    <row r="7629">
      <c r="A7629" s="3" t="s">
        <v>9837</v>
      </c>
      <c r="B7629" s="11" t="str">
        <f t="shared" si="1"/>
        <v>20201114</v>
      </c>
      <c r="C7629" s="12">
        <f t="shared" si="2"/>
        <v>44149</v>
      </c>
      <c r="D7629" s="3" t="str">
        <f t="shared" si="3"/>
        <v>19</v>
      </c>
      <c r="E7629" s="13">
        <v>0.0</v>
      </c>
      <c r="F7629" s="14">
        <f>'Costo de tareas'!$B$15</f>
        <v>0.1964027778</v>
      </c>
      <c r="G7629" s="15">
        <f>'Producción diaria'!$T$3*$L$2*$M$2*$N$2*E7629*1000/'Costo de tareas'!$B$14</f>
        <v>0</v>
      </c>
      <c r="H7629" s="16">
        <f>IF(G7629 &gt; 'Costo de tareas'!$B$13, 'Costo de tareas'!$B$13, IF(G7629 &lt; 'Costo de tareas'!$B$13*0.2, 0, 'Costo de tareas'!$B$13- G7629))</f>
        <v>0</v>
      </c>
      <c r="I7629" s="17">
        <f>IF(H7629=0,'Costo de tareas'!$B$13,'Costo de tareas'!$B$13-H7629)</f>
        <v>39.28055556</v>
      </c>
      <c r="J7629" s="2"/>
      <c r="K7629" s="2"/>
      <c r="P7629" s="2"/>
    </row>
    <row r="7630">
      <c r="A7630" s="3" t="s">
        <v>9838</v>
      </c>
      <c r="B7630" s="11" t="str">
        <f t="shared" si="1"/>
        <v>20201114</v>
      </c>
      <c r="C7630" s="12">
        <f t="shared" si="2"/>
        <v>44149</v>
      </c>
      <c r="D7630" s="3" t="str">
        <f t="shared" si="3"/>
        <v>20</v>
      </c>
      <c r="E7630" s="13">
        <v>0.0</v>
      </c>
      <c r="F7630" s="14">
        <f>'Costo de tareas'!$B$15</f>
        <v>0.1964027778</v>
      </c>
      <c r="G7630" s="15">
        <f>'Producción diaria'!$T$3*$L$2*$M$2*$N$2*E7630*1000/'Costo de tareas'!$B$14</f>
        <v>0</v>
      </c>
      <c r="H7630" s="16">
        <f>IF(G7630 &gt; 'Costo de tareas'!$B$13, 'Costo de tareas'!$B$13, IF(G7630 &lt; 'Costo de tareas'!$B$13*0.2, 0, 'Costo de tareas'!$B$13- G7630))</f>
        <v>0</v>
      </c>
      <c r="I7630" s="17">
        <f>IF(H7630=0,'Costo de tareas'!$B$13,'Costo de tareas'!$B$13-H7630)</f>
        <v>39.28055556</v>
      </c>
      <c r="J7630" s="2"/>
      <c r="K7630" s="2"/>
      <c r="P7630" s="2"/>
    </row>
    <row r="7631">
      <c r="A7631" s="3" t="s">
        <v>9839</v>
      </c>
      <c r="B7631" s="11" t="str">
        <f t="shared" si="1"/>
        <v>20201114</v>
      </c>
      <c r="C7631" s="12">
        <f t="shared" si="2"/>
        <v>44149</v>
      </c>
      <c r="D7631" s="3" t="str">
        <f t="shared" si="3"/>
        <v>21</v>
      </c>
      <c r="E7631" s="13">
        <v>0.0</v>
      </c>
      <c r="F7631" s="14">
        <f>'Costo de tareas'!$B$15</f>
        <v>0.1964027778</v>
      </c>
      <c r="G7631" s="15">
        <f>'Producción diaria'!$T$3*$L$2*$M$2*$N$2*E7631*1000/'Costo de tareas'!$B$14</f>
        <v>0</v>
      </c>
      <c r="H7631" s="16">
        <f>IF(G7631 &gt; 'Costo de tareas'!$B$13, 'Costo de tareas'!$B$13, IF(G7631 &lt; 'Costo de tareas'!$B$13*0.2, 0, 'Costo de tareas'!$B$13- G7631))</f>
        <v>0</v>
      </c>
      <c r="I7631" s="17">
        <f>IF(H7631=0,'Costo de tareas'!$B$13,'Costo de tareas'!$B$13-H7631)</f>
        <v>39.28055556</v>
      </c>
      <c r="J7631" s="2"/>
      <c r="K7631" s="2"/>
      <c r="P7631" s="2"/>
    </row>
    <row r="7632">
      <c r="A7632" s="3" t="s">
        <v>9840</v>
      </c>
      <c r="B7632" s="11" t="str">
        <f t="shared" si="1"/>
        <v>20201114</v>
      </c>
      <c r="C7632" s="12">
        <f t="shared" si="2"/>
        <v>44149</v>
      </c>
      <c r="D7632" s="3" t="str">
        <f t="shared" si="3"/>
        <v>22</v>
      </c>
      <c r="E7632" s="13">
        <v>0.0</v>
      </c>
      <c r="F7632" s="14">
        <f>'Costo de tareas'!$B$15</f>
        <v>0.1964027778</v>
      </c>
      <c r="G7632" s="15">
        <f>'Producción diaria'!$T$3*$L$2*$M$2*$N$2*E7632*1000/'Costo de tareas'!$B$14</f>
        <v>0</v>
      </c>
      <c r="H7632" s="16">
        <f>IF(G7632 &gt; 'Costo de tareas'!$B$13, 'Costo de tareas'!$B$13, IF(G7632 &lt; 'Costo de tareas'!$B$13*0.2, 0, 'Costo de tareas'!$B$13- G7632))</f>
        <v>0</v>
      </c>
      <c r="I7632" s="17">
        <f>IF(H7632=0,'Costo de tareas'!$B$13,'Costo de tareas'!$B$13-H7632)</f>
        <v>39.28055556</v>
      </c>
      <c r="J7632" s="2"/>
      <c r="K7632" s="2"/>
      <c r="P7632" s="2"/>
    </row>
    <row r="7633">
      <c r="A7633" s="3" t="s">
        <v>9841</v>
      </c>
      <c r="B7633" s="11" t="str">
        <f t="shared" si="1"/>
        <v>20201114</v>
      </c>
      <c r="C7633" s="12">
        <f t="shared" si="2"/>
        <v>44149</v>
      </c>
      <c r="D7633" s="3" t="str">
        <f t="shared" si="3"/>
        <v>23</v>
      </c>
      <c r="E7633" s="13">
        <v>0.0</v>
      </c>
      <c r="F7633" s="14">
        <f>'Costo de tareas'!$B$15</f>
        <v>0.1964027778</v>
      </c>
      <c r="G7633" s="15">
        <f>'Producción diaria'!$T$3*$L$2*$M$2*$N$2*E7633*1000/'Costo de tareas'!$B$14</f>
        <v>0</v>
      </c>
      <c r="H7633" s="16">
        <f>IF(G7633 &gt; 'Costo de tareas'!$B$13, 'Costo de tareas'!$B$13, IF(G7633 &lt; 'Costo de tareas'!$B$13*0.2, 0, 'Costo de tareas'!$B$13- G7633))</f>
        <v>0</v>
      </c>
      <c r="I7633" s="17">
        <f>IF(H7633=0,'Costo de tareas'!$B$13,'Costo de tareas'!$B$13-H7633)</f>
        <v>39.28055556</v>
      </c>
      <c r="J7633" s="2"/>
      <c r="K7633" s="2"/>
      <c r="P7633" s="2"/>
    </row>
    <row r="7634">
      <c r="A7634" s="3" t="s">
        <v>9842</v>
      </c>
      <c r="B7634" s="11" t="str">
        <f t="shared" si="1"/>
        <v>20201115</v>
      </c>
      <c r="C7634" s="12">
        <f t="shared" si="2"/>
        <v>44150</v>
      </c>
      <c r="D7634" s="3" t="str">
        <f t="shared" si="3"/>
        <v>00</v>
      </c>
      <c r="E7634" s="13">
        <v>0.0</v>
      </c>
      <c r="F7634" s="14">
        <f>'Costo de tareas'!$B$15</f>
        <v>0.1964027778</v>
      </c>
      <c r="G7634" s="15">
        <f>'Producción diaria'!$T$3*$L$2*$M$2*$N$2*E7634*1000/'Costo de tareas'!$B$14</f>
        <v>0</v>
      </c>
      <c r="H7634" s="16">
        <f>IF(G7634 &gt; 'Costo de tareas'!$B$13, 'Costo de tareas'!$B$13, IF(G7634 &lt; 'Costo de tareas'!$B$13*0.2, 0, 'Costo de tareas'!$B$13- G7634))</f>
        <v>0</v>
      </c>
      <c r="I7634" s="17">
        <f>IF(H7634=0,'Costo de tareas'!$B$13,'Costo de tareas'!$B$13-H7634)</f>
        <v>39.28055556</v>
      </c>
      <c r="J7634" s="2"/>
      <c r="K7634" s="2"/>
      <c r="P7634" s="2"/>
    </row>
    <row r="7635">
      <c r="A7635" s="3" t="s">
        <v>9843</v>
      </c>
      <c r="B7635" s="11" t="str">
        <f t="shared" si="1"/>
        <v>20201115</v>
      </c>
      <c r="C7635" s="12">
        <f t="shared" si="2"/>
        <v>44150</v>
      </c>
      <c r="D7635" s="3" t="str">
        <f t="shared" si="3"/>
        <v>01</v>
      </c>
      <c r="E7635" s="13">
        <v>0.0</v>
      </c>
      <c r="F7635" s="14">
        <f>'Costo de tareas'!$B$15</f>
        <v>0.1964027778</v>
      </c>
      <c r="G7635" s="15">
        <f>'Producción diaria'!$T$3*$L$2*$M$2*$N$2*E7635*1000/'Costo de tareas'!$B$14</f>
        <v>0</v>
      </c>
      <c r="H7635" s="16">
        <f>IF(G7635 &gt; 'Costo de tareas'!$B$13, 'Costo de tareas'!$B$13, IF(G7635 &lt; 'Costo de tareas'!$B$13*0.2, 0, 'Costo de tareas'!$B$13- G7635))</f>
        <v>0</v>
      </c>
      <c r="I7635" s="17">
        <f>IF(H7635=0,'Costo de tareas'!$B$13,'Costo de tareas'!$B$13-H7635)</f>
        <v>39.28055556</v>
      </c>
      <c r="J7635" s="2"/>
      <c r="K7635" s="2"/>
      <c r="P7635" s="2"/>
    </row>
    <row r="7636">
      <c r="A7636" s="3" t="s">
        <v>9844</v>
      </c>
      <c r="B7636" s="11" t="str">
        <f t="shared" si="1"/>
        <v>20201115</v>
      </c>
      <c r="C7636" s="12">
        <f t="shared" si="2"/>
        <v>44150</v>
      </c>
      <c r="D7636" s="3" t="str">
        <f t="shared" si="3"/>
        <v>02</v>
      </c>
      <c r="E7636" s="13">
        <v>0.0</v>
      </c>
      <c r="F7636" s="14">
        <f>'Costo de tareas'!$B$15</f>
        <v>0.1964027778</v>
      </c>
      <c r="G7636" s="15">
        <f>'Producción diaria'!$T$3*$L$2*$M$2*$N$2*E7636*1000/'Costo de tareas'!$B$14</f>
        <v>0</v>
      </c>
      <c r="H7636" s="16">
        <f>IF(G7636 &gt; 'Costo de tareas'!$B$13, 'Costo de tareas'!$B$13, IF(G7636 &lt; 'Costo de tareas'!$B$13*0.2, 0, 'Costo de tareas'!$B$13- G7636))</f>
        <v>0</v>
      </c>
      <c r="I7636" s="17">
        <f>IF(H7636=0,'Costo de tareas'!$B$13,'Costo de tareas'!$B$13-H7636)</f>
        <v>39.28055556</v>
      </c>
      <c r="J7636" s="2"/>
      <c r="K7636" s="2"/>
      <c r="P7636" s="2"/>
    </row>
    <row r="7637">
      <c r="A7637" s="3" t="s">
        <v>9845</v>
      </c>
      <c r="B7637" s="11" t="str">
        <f t="shared" si="1"/>
        <v>20201115</v>
      </c>
      <c r="C7637" s="12">
        <f t="shared" si="2"/>
        <v>44150</v>
      </c>
      <c r="D7637" s="3" t="str">
        <f t="shared" si="3"/>
        <v>03</v>
      </c>
      <c r="E7637" s="13">
        <v>0.0</v>
      </c>
      <c r="F7637" s="14">
        <f>'Costo de tareas'!$B$15</f>
        <v>0.1964027778</v>
      </c>
      <c r="G7637" s="15">
        <f>'Producción diaria'!$T$3*$L$2*$M$2*$N$2*E7637*1000/'Costo de tareas'!$B$14</f>
        <v>0</v>
      </c>
      <c r="H7637" s="16">
        <f>IF(G7637 &gt; 'Costo de tareas'!$B$13, 'Costo de tareas'!$B$13, IF(G7637 &lt; 'Costo de tareas'!$B$13*0.2, 0, 'Costo de tareas'!$B$13- G7637))</f>
        <v>0</v>
      </c>
      <c r="I7637" s="17">
        <f>IF(H7637=0,'Costo de tareas'!$B$13,'Costo de tareas'!$B$13-H7637)</f>
        <v>39.28055556</v>
      </c>
      <c r="J7637" s="2"/>
      <c r="K7637" s="2"/>
      <c r="P7637" s="2"/>
    </row>
    <row r="7638">
      <c r="A7638" s="3" t="s">
        <v>9846</v>
      </c>
      <c r="B7638" s="11" t="str">
        <f t="shared" si="1"/>
        <v>20201115</v>
      </c>
      <c r="C7638" s="12">
        <f t="shared" si="2"/>
        <v>44150</v>
      </c>
      <c r="D7638" s="3" t="str">
        <f t="shared" si="3"/>
        <v>04</v>
      </c>
      <c r="E7638" s="13">
        <v>0.0</v>
      </c>
      <c r="F7638" s="14">
        <f>'Costo de tareas'!$B$15</f>
        <v>0.1964027778</v>
      </c>
      <c r="G7638" s="15">
        <f>'Producción diaria'!$T$3*$L$2*$M$2*$N$2*E7638*1000/'Costo de tareas'!$B$14</f>
        <v>0</v>
      </c>
      <c r="H7638" s="16">
        <f>IF(G7638 &gt; 'Costo de tareas'!$B$13, 'Costo de tareas'!$B$13, IF(G7638 &lt; 'Costo de tareas'!$B$13*0.2, 0, 'Costo de tareas'!$B$13- G7638))</f>
        <v>0</v>
      </c>
      <c r="I7638" s="17">
        <f>IF(H7638=0,'Costo de tareas'!$B$13,'Costo de tareas'!$B$13-H7638)</f>
        <v>39.28055556</v>
      </c>
      <c r="J7638" s="2"/>
      <c r="K7638" s="2"/>
      <c r="P7638" s="2"/>
    </row>
    <row r="7639">
      <c r="A7639" s="3" t="s">
        <v>9847</v>
      </c>
      <c r="B7639" s="11" t="str">
        <f t="shared" si="1"/>
        <v>20201115</v>
      </c>
      <c r="C7639" s="12">
        <f t="shared" si="2"/>
        <v>44150</v>
      </c>
      <c r="D7639" s="3" t="str">
        <f t="shared" si="3"/>
        <v>05</v>
      </c>
      <c r="E7639" s="13">
        <v>0.0</v>
      </c>
      <c r="F7639" s="14">
        <f>'Costo de tareas'!$B$15</f>
        <v>0.1964027778</v>
      </c>
      <c r="G7639" s="15">
        <f>'Producción diaria'!$T$3*$L$2*$M$2*$N$2*E7639*1000/'Costo de tareas'!$B$14</f>
        <v>0</v>
      </c>
      <c r="H7639" s="16">
        <f>IF(G7639 &gt; 'Costo de tareas'!$B$13, 'Costo de tareas'!$B$13, IF(G7639 &lt; 'Costo de tareas'!$B$13*0.2, 0, 'Costo de tareas'!$B$13- G7639))</f>
        <v>0</v>
      </c>
      <c r="I7639" s="17">
        <f>IF(H7639=0,'Costo de tareas'!$B$13,'Costo de tareas'!$B$13-H7639)</f>
        <v>39.28055556</v>
      </c>
      <c r="J7639" s="2"/>
      <c r="K7639" s="2"/>
      <c r="P7639" s="2"/>
    </row>
    <row r="7640">
      <c r="A7640" s="3" t="s">
        <v>9848</v>
      </c>
      <c r="B7640" s="11" t="str">
        <f t="shared" si="1"/>
        <v>20201115</v>
      </c>
      <c r="C7640" s="12">
        <f t="shared" si="2"/>
        <v>44150</v>
      </c>
      <c r="D7640" s="3" t="str">
        <f t="shared" si="3"/>
        <v>06</v>
      </c>
      <c r="E7640" s="13">
        <v>0.0</v>
      </c>
      <c r="F7640" s="14">
        <f>'Costo de tareas'!$B$15</f>
        <v>0.1964027778</v>
      </c>
      <c r="G7640" s="15">
        <f>'Producción diaria'!$T$3*$L$2*$M$2*$N$2*E7640*1000/'Costo de tareas'!$B$14</f>
        <v>0</v>
      </c>
      <c r="H7640" s="16">
        <f>IF(G7640 &gt; 'Costo de tareas'!$B$13, 'Costo de tareas'!$B$13, IF(G7640 &lt; 'Costo de tareas'!$B$13*0.2, 0, 'Costo de tareas'!$B$13- G7640))</f>
        <v>0</v>
      </c>
      <c r="I7640" s="17">
        <f>IF(H7640=0,'Costo de tareas'!$B$13,'Costo de tareas'!$B$13-H7640)</f>
        <v>39.28055556</v>
      </c>
      <c r="J7640" s="2"/>
      <c r="K7640" s="2"/>
      <c r="P7640" s="2"/>
    </row>
    <row r="7641">
      <c r="A7641" s="3" t="s">
        <v>9849</v>
      </c>
      <c r="B7641" s="11" t="str">
        <f t="shared" si="1"/>
        <v>20201115</v>
      </c>
      <c r="C7641" s="12">
        <f t="shared" si="2"/>
        <v>44150</v>
      </c>
      <c r="D7641" s="3" t="str">
        <f t="shared" si="3"/>
        <v>07</v>
      </c>
      <c r="E7641" s="13">
        <v>336.15</v>
      </c>
      <c r="F7641" s="14">
        <f>'Costo de tareas'!$B$15</f>
        <v>0.1964027778</v>
      </c>
      <c r="G7641" s="15">
        <f>'Producción diaria'!$T$3*$L$2*$M$2*$N$2*E7641*1000/'Costo de tareas'!$B$14</f>
        <v>505.4223445</v>
      </c>
      <c r="H7641" s="16">
        <f>IF(G7641 &gt; 'Costo de tareas'!$B$13, 'Costo de tareas'!$B$13, IF(G7641 &lt; 'Costo de tareas'!$B$13*0.2, 0, 'Costo de tareas'!$B$13- G7641))</f>
        <v>39.28055556</v>
      </c>
      <c r="I7641" s="17">
        <f>IF(H7641=0,'Costo de tareas'!$B$13,'Costo de tareas'!$B$13-H7641)</f>
        <v>0</v>
      </c>
      <c r="J7641" s="2"/>
      <c r="K7641" s="2"/>
      <c r="P7641" s="2"/>
    </row>
    <row r="7642">
      <c r="A7642" s="3" t="s">
        <v>9851</v>
      </c>
      <c r="B7642" s="11" t="str">
        <f t="shared" si="1"/>
        <v>20201115</v>
      </c>
      <c r="C7642" s="12">
        <f t="shared" si="2"/>
        <v>44150</v>
      </c>
      <c r="D7642" s="3" t="str">
        <f t="shared" si="3"/>
        <v>08</v>
      </c>
      <c r="E7642" s="13">
        <v>163.0</v>
      </c>
      <c r="F7642" s="14">
        <f>'Costo de tareas'!$B$15</f>
        <v>0.1964027778</v>
      </c>
      <c r="G7642" s="15">
        <f>'Producción diaria'!$T$3*$L$2*$M$2*$N$2*E7642*1000/'Costo de tareas'!$B$14</f>
        <v>245.0805954</v>
      </c>
      <c r="H7642" s="16">
        <f>IF(G7642 &gt; 'Costo de tareas'!$B$13, 'Costo de tareas'!$B$13, IF(G7642 &lt; 'Costo de tareas'!$B$13*0.2, 0, 'Costo de tareas'!$B$13- G7642))</f>
        <v>39.28055556</v>
      </c>
      <c r="I7642" s="17">
        <f>IF(H7642=0,'Costo de tareas'!$B$13,'Costo de tareas'!$B$13-H7642)</f>
        <v>0</v>
      </c>
      <c r="J7642" s="2"/>
      <c r="K7642" s="2"/>
      <c r="P7642" s="2"/>
    </row>
    <row r="7643">
      <c r="A7643" s="3" t="s">
        <v>9852</v>
      </c>
      <c r="B7643" s="11" t="str">
        <f t="shared" si="1"/>
        <v>20201115</v>
      </c>
      <c r="C7643" s="12">
        <f t="shared" si="2"/>
        <v>44150</v>
      </c>
      <c r="D7643" s="3" t="str">
        <f t="shared" si="3"/>
        <v>09</v>
      </c>
      <c r="E7643" s="13">
        <v>231.0</v>
      </c>
      <c r="F7643" s="14">
        <f>'Costo de tareas'!$B$15</f>
        <v>0.1964027778</v>
      </c>
      <c r="G7643" s="15">
        <f>'Producción diaria'!$T$3*$L$2*$M$2*$N$2*E7643*1000/'Costo de tareas'!$B$14</f>
        <v>347.322807</v>
      </c>
      <c r="H7643" s="16">
        <f>IF(G7643 &gt; 'Costo de tareas'!$B$13, 'Costo de tareas'!$B$13, IF(G7643 &lt; 'Costo de tareas'!$B$13*0.2, 0, 'Costo de tareas'!$B$13- G7643))</f>
        <v>39.28055556</v>
      </c>
      <c r="I7643" s="17">
        <f>IF(H7643=0,'Costo de tareas'!$B$13,'Costo de tareas'!$B$13-H7643)</f>
        <v>0</v>
      </c>
      <c r="J7643" s="2"/>
      <c r="K7643" s="2"/>
      <c r="P7643" s="2"/>
    </row>
    <row r="7644">
      <c r="A7644" s="3" t="s">
        <v>9853</v>
      </c>
      <c r="B7644" s="11" t="str">
        <f t="shared" si="1"/>
        <v>20201115</v>
      </c>
      <c r="C7644" s="12">
        <f t="shared" si="2"/>
        <v>44150</v>
      </c>
      <c r="D7644" s="3" t="str">
        <f t="shared" si="3"/>
        <v>10</v>
      </c>
      <c r="E7644" s="13">
        <v>456.0</v>
      </c>
      <c r="F7644" s="14">
        <f>'Costo de tareas'!$B$15</f>
        <v>0.1964027778</v>
      </c>
      <c r="G7644" s="15">
        <f>'Producción diaria'!$T$3*$L$2*$M$2*$N$2*E7644*1000/'Costo de tareas'!$B$14</f>
        <v>685.6242424</v>
      </c>
      <c r="H7644" s="16">
        <f>IF(G7644 &gt; 'Costo de tareas'!$B$13, 'Costo de tareas'!$B$13, IF(G7644 &lt; 'Costo de tareas'!$B$13*0.2, 0, 'Costo de tareas'!$B$13- G7644))</f>
        <v>39.28055556</v>
      </c>
      <c r="I7644" s="17">
        <f>IF(H7644=0,'Costo de tareas'!$B$13,'Costo de tareas'!$B$13-H7644)</f>
        <v>0</v>
      </c>
      <c r="J7644" s="2"/>
      <c r="K7644" s="2"/>
      <c r="P7644" s="2"/>
    </row>
    <row r="7645">
      <c r="A7645" s="3" t="s">
        <v>9854</v>
      </c>
      <c r="B7645" s="11" t="str">
        <f t="shared" si="1"/>
        <v>20201115</v>
      </c>
      <c r="C7645" s="12">
        <f t="shared" si="2"/>
        <v>44150</v>
      </c>
      <c r="D7645" s="3" t="str">
        <f t="shared" si="3"/>
        <v>11</v>
      </c>
      <c r="E7645" s="13">
        <v>541.0</v>
      </c>
      <c r="F7645" s="14">
        <f>'Costo de tareas'!$B$15</f>
        <v>0.1964027778</v>
      </c>
      <c r="G7645" s="15">
        <f>'Producción diaria'!$T$3*$L$2*$M$2*$N$2*E7645*1000/'Costo de tareas'!$B$14</f>
        <v>813.4270069</v>
      </c>
      <c r="H7645" s="16">
        <f>IF(G7645 &gt; 'Costo de tareas'!$B$13, 'Costo de tareas'!$B$13, IF(G7645 &lt; 'Costo de tareas'!$B$13*0.2, 0, 'Costo de tareas'!$B$13- G7645))</f>
        <v>39.28055556</v>
      </c>
      <c r="I7645" s="17">
        <f>IF(H7645=0,'Costo de tareas'!$B$13,'Costo de tareas'!$B$13-H7645)</f>
        <v>0</v>
      </c>
      <c r="J7645" s="2"/>
      <c r="K7645" s="2"/>
      <c r="P7645" s="2"/>
    </row>
    <row r="7646">
      <c r="A7646" s="3" t="s">
        <v>9855</v>
      </c>
      <c r="B7646" s="11" t="str">
        <f t="shared" si="1"/>
        <v>20201115</v>
      </c>
      <c r="C7646" s="12">
        <f t="shared" si="2"/>
        <v>44150</v>
      </c>
      <c r="D7646" s="3" t="str">
        <f t="shared" si="3"/>
        <v>12</v>
      </c>
      <c r="E7646" s="13">
        <v>525.0</v>
      </c>
      <c r="F7646" s="14">
        <f>'Costo de tareas'!$B$15</f>
        <v>0.1964027778</v>
      </c>
      <c r="G7646" s="15">
        <f>'Producción diaria'!$T$3*$L$2*$M$2*$N$2*E7646*1000/'Costo de tareas'!$B$14</f>
        <v>789.3700159</v>
      </c>
      <c r="H7646" s="16">
        <f>IF(G7646 &gt; 'Costo de tareas'!$B$13, 'Costo de tareas'!$B$13, IF(G7646 &lt; 'Costo de tareas'!$B$13*0.2, 0, 'Costo de tareas'!$B$13- G7646))</f>
        <v>39.28055556</v>
      </c>
      <c r="I7646" s="17">
        <f>IF(H7646=0,'Costo de tareas'!$B$13,'Costo de tareas'!$B$13-H7646)</f>
        <v>0</v>
      </c>
      <c r="J7646" s="2"/>
      <c r="K7646" s="2"/>
      <c r="P7646" s="2"/>
    </row>
    <row r="7647">
      <c r="A7647" s="3" t="s">
        <v>9856</v>
      </c>
      <c r="B7647" s="11" t="str">
        <f t="shared" si="1"/>
        <v>20201115</v>
      </c>
      <c r="C7647" s="12">
        <f t="shared" si="2"/>
        <v>44150</v>
      </c>
      <c r="D7647" s="3" t="str">
        <f t="shared" si="3"/>
        <v>13</v>
      </c>
      <c r="E7647" s="13">
        <v>334.0</v>
      </c>
      <c r="F7647" s="14">
        <f>'Costo de tareas'!$B$15</f>
        <v>0.1964027778</v>
      </c>
      <c r="G7647" s="15">
        <f>'Producción diaria'!$T$3*$L$2*$M$2*$N$2*E7647*1000/'Costo de tareas'!$B$14</f>
        <v>502.1896863</v>
      </c>
      <c r="H7647" s="16">
        <f>IF(G7647 &gt; 'Costo de tareas'!$B$13, 'Costo de tareas'!$B$13, IF(G7647 &lt; 'Costo de tareas'!$B$13*0.2, 0, 'Costo de tareas'!$B$13- G7647))</f>
        <v>39.28055556</v>
      </c>
      <c r="I7647" s="17">
        <f>IF(H7647=0,'Costo de tareas'!$B$13,'Costo de tareas'!$B$13-H7647)</f>
        <v>0</v>
      </c>
      <c r="J7647" s="2"/>
      <c r="K7647" s="2"/>
      <c r="P7647" s="2"/>
    </row>
    <row r="7648">
      <c r="A7648" s="3" t="s">
        <v>9857</v>
      </c>
      <c r="B7648" s="11" t="str">
        <f t="shared" si="1"/>
        <v>20201115</v>
      </c>
      <c r="C7648" s="12">
        <f t="shared" si="2"/>
        <v>44150</v>
      </c>
      <c r="D7648" s="3" t="str">
        <f t="shared" si="3"/>
        <v>14</v>
      </c>
      <c r="E7648" s="13">
        <v>319.0</v>
      </c>
      <c r="F7648" s="14">
        <f>'Costo de tareas'!$B$15</f>
        <v>0.1964027778</v>
      </c>
      <c r="G7648" s="15">
        <f>'Producción diaria'!$T$3*$L$2*$M$2*$N$2*E7648*1000/'Costo de tareas'!$B$14</f>
        <v>479.6362573</v>
      </c>
      <c r="H7648" s="16">
        <f>IF(G7648 &gt; 'Costo de tareas'!$B$13, 'Costo de tareas'!$B$13, IF(G7648 &lt; 'Costo de tareas'!$B$13*0.2, 0, 'Costo de tareas'!$B$13- G7648))</f>
        <v>39.28055556</v>
      </c>
      <c r="I7648" s="17">
        <f>IF(H7648=0,'Costo de tareas'!$B$13,'Costo de tareas'!$B$13-H7648)</f>
        <v>0</v>
      </c>
      <c r="J7648" s="2"/>
      <c r="K7648" s="2"/>
      <c r="P7648" s="2"/>
    </row>
    <row r="7649">
      <c r="A7649" s="3" t="s">
        <v>9858</v>
      </c>
      <c r="B7649" s="11" t="str">
        <f t="shared" si="1"/>
        <v>20201115</v>
      </c>
      <c r="C7649" s="12">
        <f t="shared" si="2"/>
        <v>44150</v>
      </c>
      <c r="D7649" s="3" t="str">
        <f t="shared" si="3"/>
        <v>15</v>
      </c>
      <c r="E7649" s="13">
        <v>251.0</v>
      </c>
      <c r="F7649" s="14">
        <f>'Costo de tareas'!$B$15</f>
        <v>0.1964027778</v>
      </c>
      <c r="G7649" s="15">
        <f>'Producción diaria'!$T$3*$L$2*$M$2*$N$2*E7649*1000/'Costo de tareas'!$B$14</f>
        <v>377.3940457</v>
      </c>
      <c r="H7649" s="16">
        <f>IF(G7649 &gt; 'Costo de tareas'!$B$13, 'Costo de tareas'!$B$13, IF(G7649 &lt; 'Costo de tareas'!$B$13*0.2, 0, 'Costo de tareas'!$B$13- G7649))</f>
        <v>39.28055556</v>
      </c>
      <c r="I7649" s="17">
        <f>IF(H7649=0,'Costo de tareas'!$B$13,'Costo de tareas'!$B$13-H7649)</f>
        <v>0</v>
      </c>
      <c r="J7649" s="2"/>
      <c r="K7649" s="2"/>
      <c r="P7649" s="2"/>
    </row>
    <row r="7650">
      <c r="A7650" s="3" t="s">
        <v>9859</v>
      </c>
      <c r="B7650" s="11" t="str">
        <f t="shared" si="1"/>
        <v>20201115</v>
      </c>
      <c r="C7650" s="12">
        <f t="shared" si="2"/>
        <v>44150</v>
      </c>
      <c r="D7650" s="3" t="str">
        <f t="shared" si="3"/>
        <v>16</v>
      </c>
      <c r="E7650" s="13">
        <v>82.0</v>
      </c>
      <c r="F7650" s="14">
        <f>'Costo de tareas'!$B$15</f>
        <v>0.1964027778</v>
      </c>
      <c r="G7650" s="15">
        <f>'Producción diaria'!$T$3*$L$2*$M$2*$N$2*E7650*1000/'Costo de tareas'!$B$14</f>
        <v>123.2920787</v>
      </c>
      <c r="H7650" s="16">
        <f>IF(G7650 &gt; 'Costo de tareas'!$B$13, 'Costo de tareas'!$B$13, IF(G7650 &lt; 'Costo de tareas'!$B$13*0.2, 0, 'Costo de tareas'!$B$13- G7650))</f>
        <v>39.28055556</v>
      </c>
      <c r="I7650" s="17">
        <f>IF(H7650=0,'Costo de tareas'!$B$13,'Costo de tareas'!$B$13-H7650)</f>
        <v>0</v>
      </c>
      <c r="J7650" s="2"/>
      <c r="K7650" s="2"/>
      <c r="P7650" s="2"/>
    </row>
    <row r="7651">
      <c r="A7651" s="3" t="s">
        <v>9860</v>
      </c>
      <c r="B7651" s="11" t="str">
        <f t="shared" si="1"/>
        <v>20201115</v>
      </c>
      <c r="C7651" s="12">
        <f t="shared" si="2"/>
        <v>44150</v>
      </c>
      <c r="D7651" s="3" t="str">
        <f t="shared" si="3"/>
        <v>17</v>
      </c>
      <c r="E7651" s="13">
        <v>0.0</v>
      </c>
      <c r="F7651" s="14">
        <f>'Costo de tareas'!$B$15</f>
        <v>0.1964027778</v>
      </c>
      <c r="G7651" s="15">
        <f>'Producción diaria'!$T$3*$L$2*$M$2*$N$2*E7651*1000/'Costo de tareas'!$B$14</f>
        <v>0</v>
      </c>
      <c r="H7651" s="16">
        <f>IF(G7651 &gt; 'Costo de tareas'!$B$13, 'Costo de tareas'!$B$13, IF(G7651 &lt; 'Costo de tareas'!$B$13*0.2, 0, 'Costo de tareas'!$B$13- G7651))</f>
        <v>0</v>
      </c>
      <c r="I7651" s="17">
        <f>IF(H7651=0,'Costo de tareas'!$B$13,'Costo de tareas'!$B$13-H7651)</f>
        <v>39.28055556</v>
      </c>
      <c r="J7651" s="2"/>
      <c r="K7651" s="2"/>
      <c r="P7651" s="2"/>
    </row>
    <row r="7652">
      <c r="A7652" s="3" t="s">
        <v>9861</v>
      </c>
      <c r="B7652" s="11" t="str">
        <f t="shared" si="1"/>
        <v>20201115</v>
      </c>
      <c r="C7652" s="12">
        <f t="shared" si="2"/>
        <v>44150</v>
      </c>
      <c r="D7652" s="3" t="str">
        <f t="shared" si="3"/>
        <v>18</v>
      </c>
      <c r="E7652" s="13">
        <v>0.0</v>
      </c>
      <c r="F7652" s="14">
        <f>'Costo de tareas'!$B$15</f>
        <v>0.1964027778</v>
      </c>
      <c r="G7652" s="15">
        <f>'Producción diaria'!$T$3*$L$2*$M$2*$N$2*E7652*1000/'Costo de tareas'!$B$14</f>
        <v>0</v>
      </c>
      <c r="H7652" s="16">
        <f>IF(G7652 &gt; 'Costo de tareas'!$B$13, 'Costo de tareas'!$B$13, IF(G7652 &lt; 'Costo de tareas'!$B$13*0.2, 0, 'Costo de tareas'!$B$13- G7652))</f>
        <v>0</v>
      </c>
      <c r="I7652" s="17">
        <f>IF(H7652=0,'Costo de tareas'!$B$13,'Costo de tareas'!$B$13-H7652)</f>
        <v>39.28055556</v>
      </c>
      <c r="J7652" s="2"/>
      <c r="K7652" s="2"/>
      <c r="P7652" s="2"/>
    </row>
    <row r="7653">
      <c r="A7653" s="3" t="s">
        <v>9862</v>
      </c>
      <c r="B7653" s="11" t="str">
        <f t="shared" si="1"/>
        <v>20201115</v>
      </c>
      <c r="C7653" s="12">
        <f t="shared" si="2"/>
        <v>44150</v>
      </c>
      <c r="D7653" s="3" t="str">
        <f t="shared" si="3"/>
        <v>19</v>
      </c>
      <c r="E7653" s="13">
        <v>0.0</v>
      </c>
      <c r="F7653" s="14">
        <f>'Costo de tareas'!$B$15</f>
        <v>0.1964027778</v>
      </c>
      <c r="G7653" s="15">
        <f>'Producción diaria'!$T$3*$L$2*$M$2*$N$2*E7653*1000/'Costo de tareas'!$B$14</f>
        <v>0</v>
      </c>
      <c r="H7653" s="16">
        <f>IF(G7653 &gt; 'Costo de tareas'!$B$13, 'Costo de tareas'!$B$13, IF(G7653 &lt; 'Costo de tareas'!$B$13*0.2, 0, 'Costo de tareas'!$B$13- G7653))</f>
        <v>0</v>
      </c>
      <c r="I7653" s="17">
        <f>IF(H7653=0,'Costo de tareas'!$B$13,'Costo de tareas'!$B$13-H7653)</f>
        <v>39.28055556</v>
      </c>
      <c r="J7653" s="2"/>
      <c r="K7653" s="2"/>
      <c r="P7653" s="2"/>
    </row>
    <row r="7654">
      <c r="A7654" s="3" t="s">
        <v>9863</v>
      </c>
      <c r="B7654" s="11" t="str">
        <f t="shared" si="1"/>
        <v>20201115</v>
      </c>
      <c r="C7654" s="12">
        <f t="shared" si="2"/>
        <v>44150</v>
      </c>
      <c r="D7654" s="3" t="str">
        <f t="shared" si="3"/>
        <v>20</v>
      </c>
      <c r="E7654" s="13">
        <v>0.0</v>
      </c>
      <c r="F7654" s="14">
        <f>'Costo de tareas'!$B$15</f>
        <v>0.1964027778</v>
      </c>
      <c r="G7654" s="15">
        <f>'Producción diaria'!$T$3*$L$2*$M$2*$N$2*E7654*1000/'Costo de tareas'!$B$14</f>
        <v>0</v>
      </c>
      <c r="H7654" s="16">
        <f>IF(G7654 &gt; 'Costo de tareas'!$B$13, 'Costo de tareas'!$B$13, IF(G7654 &lt; 'Costo de tareas'!$B$13*0.2, 0, 'Costo de tareas'!$B$13- G7654))</f>
        <v>0</v>
      </c>
      <c r="I7654" s="17">
        <f>IF(H7654=0,'Costo de tareas'!$B$13,'Costo de tareas'!$B$13-H7654)</f>
        <v>39.28055556</v>
      </c>
      <c r="J7654" s="2"/>
      <c r="K7654" s="2"/>
      <c r="P7654" s="2"/>
    </row>
    <row r="7655">
      <c r="A7655" s="3" t="s">
        <v>9864</v>
      </c>
      <c r="B7655" s="11" t="str">
        <f t="shared" si="1"/>
        <v>20201115</v>
      </c>
      <c r="C7655" s="12">
        <f t="shared" si="2"/>
        <v>44150</v>
      </c>
      <c r="D7655" s="3" t="str">
        <f t="shared" si="3"/>
        <v>21</v>
      </c>
      <c r="E7655" s="13">
        <v>0.0</v>
      </c>
      <c r="F7655" s="14">
        <f>'Costo de tareas'!$B$15</f>
        <v>0.1964027778</v>
      </c>
      <c r="G7655" s="15">
        <f>'Producción diaria'!$T$3*$L$2*$M$2*$N$2*E7655*1000/'Costo de tareas'!$B$14</f>
        <v>0</v>
      </c>
      <c r="H7655" s="16">
        <f>IF(G7655 &gt; 'Costo de tareas'!$B$13, 'Costo de tareas'!$B$13, IF(G7655 &lt; 'Costo de tareas'!$B$13*0.2, 0, 'Costo de tareas'!$B$13- G7655))</f>
        <v>0</v>
      </c>
      <c r="I7655" s="17">
        <f>IF(H7655=0,'Costo de tareas'!$B$13,'Costo de tareas'!$B$13-H7655)</f>
        <v>39.28055556</v>
      </c>
      <c r="J7655" s="2"/>
      <c r="K7655" s="2"/>
      <c r="P7655" s="2"/>
    </row>
    <row r="7656">
      <c r="A7656" s="3" t="s">
        <v>9865</v>
      </c>
      <c r="B7656" s="11" t="str">
        <f t="shared" si="1"/>
        <v>20201115</v>
      </c>
      <c r="C7656" s="12">
        <f t="shared" si="2"/>
        <v>44150</v>
      </c>
      <c r="D7656" s="3" t="str">
        <f t="shared" si="3"/>
        <v>22</v>
      </c>
      <c r="E7656" s="13">
        <v>0.0</v>
      </c>
      <c r="F7656" s="14">
        <f>'Costo de tareas'!$B$15</f>
        <v>0.1964027778</v>
      </c>
      <c r="G7656" s="15">
        <f>'Producción diaria'!$T$3*$L$2*$M$2*$N$2*E7656*1000/'Costo de tareas'!$B$14</f>
        <v>0</v>
      </c>
      <c r="H7656" s="16">
        <f>IF(G7656 &gt; 'Costo de tareas'!$B$13, 'Costo de tareas'!$B$13, IF(G7656 &lt; 'Costo de tareas'!$B$13*0.2, 0, 'Costo de tareas'!$B$13- G7656))</f>
        <v>0</v>
      </c>
      <c r="I7656" s="17">
        <f>IF(H7656=0,'Costo de tareas'!$B$13,'Costo de tareas'!$B$13-H7656)</f>
        <v>39.28055556</v>
      </c>
      <c r="J7656" s="2"/>
      <c r="K7656" s="2"/>
      <c r="P7656" s="2"/>
    </row>
    <row r="7657">
      <c r="A7657" s="3" t="s">
        <v>9866</v>
      </c>
      <c r="B7657" s="11" t="str">
        <f t="shared" si="1"/>
        <v>20201115</v>
      </c>
      <c r="C7657" s="12">
        <f t="shared" si="2"/>
        <v>44150</v>
      </c>
      <c r="D7657" s="3" t="str">
        <f t="shared" si="3"/>
        <v>23</v>
      </c>
      <c r="E7657" s="13">
        <v>0.0</v>
      </c>
      <c r="F7657" s="14">
        <f>'Costo de tareas'!$B$15</f>
        <v>0.1964027778</v>
      </c>
      <c r="G7657" s="15">
        <f>'Producción diaria'!$T$3*$L$2*$M$2*$N$2*E7657*1000/'Costo de tareas'!$B$14</f>
        <v>0</v>
      </c>
      <c r="H7657" s="16">
        <f>IF(G7657 &gt; 'Costo de tareas'!$B$13, 'Costo de tareas'!$B$13, IF(G7657 &lt; 'Costo de tareas'!$B$13*0.2, 0, 'Costo de tareas'!$B$13- G7657))</f>
        <v>0</v>
      </c>
      <c r="I7657" s="17">
        <f>IF(H7657=0,'Costo de tareas'!$B$13,'Costo de tareas'!$B$13-H7657)</f>
        <v>39.28055556</v>
      </c>
      <c r="J7657" s="2"/>
      <c r="K7657" s="2"/>
      <c r="P7657" s="2"/>
    </row>
    <row r="7658">
      <c r="A7658" s="3" t="s">
        <v>9867</v>
      </c>
      <c r="B7658" s="11" t="str">
        <f t="shared" si="1"/>
        <v>20201116</v>
      </c>
      <c r="C7658" s="12">
        <f t="shared" si="2"/>
        <v>44151</v>
      </c>
      <c r="D7658" s="3" t="str">
        <f t="shared" si="3"/>
        <v>00</v>
      </c>
      <c r="E7658" s="13">
        <v>0.0</v>
      </c>
      <c r="F7658" s="14">
        <f>'Costo de tareas'!$B$15</f>
        <v>0.1964027778</v>
      </c>
      <c r="G7658" s="15">
        <f>'Producción diaria'!$T$3*$L$2*$M$2*$N$2*E7658*1000/'Costo de tareas'!$B$14</f>
        <v>0</v>
      </c>
      <c r="H7658" s="16">
        <f>IF(G7658 &gt; 'Costo de tareas'!$B$13, 'Costo de tareas'!$B$13, IF(G7658 &lt; 'Costo de tareas'!$B$13*0.2, 0, 'Costo de tareas'!$B$13- G7658))</f>
        <v>0</v>
      </c>
      <c r="I7658" s="17">
        <f>IF(H7658=0,'Costo de tareas'!$B$13,'Costo de tareas'!$B$13-H7658)</f>
        <v>39.28055556</v>
      </c>
      <c r="J7658" s="2"/>
      <c r="K7658" s="2"/>
      <c r="P7658" s="2"/>
    </row>
    <row r="7659">
      <c r="A7659" s="3" t="s">
        <v>9868</v>
      </c>
      <c r="B7659" s="11" t="str">
        <f t="shared" si="1"/>
        <v>20201116</v>
      </c>
      <c r="C7659" s="12">
        <f t="shared" si="2"/>
        <v>44151</v>
      </c>
      <c r="D7659" s="3" t="str">
        <f t="shared" si="3"/>
        <v>01</v>
      </c>
      <c r="E7659" s="13">
        <v>0.0</v>
      </c>
      <c r="F7659" s="14">
        <f>'Costo de tareas'!$B$15</f>
        <v>0.1964027778</v>
      </c>
      <c r="G7659" s="15">
        <f>'Producción diaria'!$T$3*$L$2*$M$2*$N$2*E7659*1000/'Costo de tareas'!$B$14</f>
        <v>0</v>
      </c>
      <c r="H7659" s="16">
        <f>IF(G7659 &gt; 'Costo de tareas'!$B$13, 'Costo de tareas'!$B$13, IF(G7659 &lt; 'Costo de tareas'!$B$13*0.2, 0, 'Costo de tareas'!$B$13- G7659))</f>
        <v>0</v>
      </c>
      <c r="I7659" s="17">
        <f>IF(H7659=0,'Costo de tareas'!$B$13,'Costo de tareas'!$B$13-H7659)</f>
        <v>39.28055556</v>
      </c>
      <c r="J7659" s="2"/>
      <c r="K7659" s="2"/>
      <c r="P7659" s="2"/>
    </row>
    <row r="7660">
      <c r="A7660" s="3" t="s">
        <v>9869</v>
      </c>
      <c r="B7660" s="11" t="str">
        <f t="shared" si="1"/>
        <v>20201116</v>
      </c>
      <c r="C7660" s="12">
        <f t="shared" si="2"/>
        <v>44151</v>
      </c>
      <c r="D7660" s="3" t="str">
        <f t="shared" si="3"/>
        <v>02</v>
      </c>
      <c r="E7660" s="13">
        <v>0.0</v>
      </c>
      <c r="F7660" s="14">
        <f>'Costo de tareas'!$B$15</f>
        <v>0.1964027778</v>
      </c>
      <c r="G7660" s="15">
        <f>'Producción diaria'!$T$3*$L$2*$M$2*$N$2*E7660*1000/'Costo de tareas'!$B$14</f>
        <v>0</v>
      </c>
      <c r="H7660" s="16">
        <f>IF(G7660 &gt; 'Costo de tareas'!$B$13, 'Costo de tareas'!$B$13, IF(G7660 &lt; 'Costo de tareas'!$B$13*0.2, 0, 'Costo de tareas'!$B$13- G7660))</f>
        <v>0</v>
      </c>
      <c r="I7660" s="17">
        <f>IF(H7660=0,'Costo de tareas'!$B$13,'Costo de tareas'!$B$13-H7660)</f>
        <v>39.28055556</v>
      </c>
      <c r="J7660" s="2"/>
      <c r="K7660" s="2"/>
      <c r="P7660" s="2"/>
    </row>
    <row r="7661">
      <c r="A7661" s="3" t="s">
        <v>9870</v>
      </c>
      <c r="B7661" s="11" t="str">
        <f t="shared" si="1"/>
        <v>20201116</v>
      </c>
      <c r="C7661" s="12">
        <f t="shared" si="2"/>
        <v>44151</v>
      </c>
      <c r="D7661" s="3" t="str">
        <f t="shared" si="3"/>
        <v>03</v>
      </c>
      <c r="E7661" s="13">
        <v>0.0</v>
      </c>
      <c r="F7661" s="14">
        <f>'Costo de tareas'!$B$15</f>
        <v>0.1964027778</v>
      </c>
      <c r="G7661" s="15">
        <f>'Producción diaria'!$T$3*$L$2*$M$2*$N$2*E7661*1000/'Costo de tareas'!$B$14</f>
        <v>0</v>
      </c>
      <c r="H7661" s="16">
        <f>IF(G7661 &gt; 'Costo de tareas'!$B$13, 'Costo de tareas'!$B$13, IF(G7661 &lt; 'Costo de tareas'!$B$13*0.2, 0, 'Costo de tareas'!$B$13- G7661))</f>
        <v>0</v>
      </c>
      <c r="I7661" s="17">
        <f>IF(H7661=0,'Costo de tareas'!$B$13,'Costo de tareas'!$B$13-H7661)</f>
        <v>39.28055556</v>
      </c>
      <c r="J7661" s="2"/>
      <c r="K7661" s="2"/>
      <c r="P7661" s="2"/>
    </row>
    <row r="7662">
      <c r="A7662" s="3" t="s">
        <v>9871</v>
      </c>
      <c r="B7662" s="11" t="str">
        <f t="shared" si="1"/>
        <v>20201116</v>
      </c>
      <c r="C7662" s="12">
        <f t="shared" si="2"/>
        <v>44151</v>
      </c>
      <c r="D7662" s="3" t="str">
        <f t="shared" si="3"/>
        <v>04</v>
      </c>
      <c r="E7662" s="13">
        <v>0.0</v>
      </c>
      <c r="F7662" s="14">
        <f>'Costo de tareas'!$B$15</f>
        <v>0.1964027778</v>
      </c>
      <c r="G7662" s="15">
        <f>'Producción diaria'!$T$3*$L$2*$M$2*$N$2*E7662*1000/'Costo de tareas'!$B$14</f>
        <v>0</v>
      </c>
      <c r="H7662" s="16">
        <f>IF(G7662 &gt; 'Costo de tareas'!$B$13, 'Costo de tareas'!$B$13, IF(G7662 &lt; 'Costo de tareas'!$B$13*0.2, 0, 'Costo de tareas'!$B$13- G7662))</f>
        <v>0</v>
      </c>
      <c r="I7662" s="17">
        <f>IF(H7662=0,'Costo de tareas'!$B$13,'Costo de tareas'!$B$13-H7662)</f>
        <v>39.28055556</v>
      </c>
      <c r="J7662" s="2"/>
      <c r="K7662" s="2"/>
      <c r="P7662" s="2"/>
    </row>
    <row r="7663">
      <c r="A7663" s="3" t="s">
        <v>9872</v>
      </c>
      <c r="B7663" s="11" t="str">
        <f t="shared" si="1"/>
        <v>20201116</v>
      </c>
      <c r="C7663" s="12">
        <f t="shared" si="2"/>
        <v>44151</v>
      </c>
      <c r="D7663" s="3" t="str">
        <f t="shared" si="3"/>
        <v>05</v>
      </c>
      <c r="E7663" s="13">
        <v>0.0</v>
      </c>
      <c r="F7663" s="14">
        <f>'Costo de tareas'!$B$15</f>
        <v>0.1964027778</v>
      </c>
      <c r="G7663" s="15">
        <f>'Producción diaria'!$T$3*$L$2*$M$2*$N$2*E7663*1000/'Costo de tareas'!$B$14</f>
        <v>0</v>
      </c>
      <c r="H7663" s="16">
        <f>IF(G7663 &gt; 'Costo de tareas'!$B$13, 'Costo de tareas'!$B$13, IF(G7663 &lt; 'Costo de tareas'!$B$13*0.2, 0, 'Costo de tareas'!$B$13- G7663))</f>
        <v>0</v>
      </c>
      <c r="I7663" s="17">
        <f>IF(H7663=0,'Costo de tareas'!$B$13,'Costo de tareas'!$B$13-H7663)</f>
        <v>39.28055556</v>
      </c>
      <c r="J7663" s="2"/>
      <c r="K7663" s="2"/>
      <c r="P7663" s="2"/>
    </row>
    <row r="7664">
      <c r="A7664" s="3" t="s">
        <v>9873</v>
      </c>
      <c r="B7664" s="11" t="str">
        <f t="shared" si="1"/>
        <v>20201116</v>
      </c>
      <c r="C7664" s="12">
        <f t="shared" si="2"/>
        <v>44151</v>
      </c>
      <c r="D7664" s="3" t="str">
        <f t="shared" si="3"/>
        <v>06</v>
      </c>
      <c r="E7664" s="13">
        <v>0.0</v>
      </c>
      <c r="F7664" s="14">
        <f>'Costo de tareas'!$B$15</f>
        <v>0.1964027778</v>
      </c>
      <c r="G7664" s="15">
        <f>'Producción diaria'!$T$3*$L$2*$M$2*$N$2*E7664*1000/'Costo de tareas'!$B$14</f>
        <v>0</v>
      </c>
      <c r="H7664" s="16">
        <f>IF(G7664 &gt; 'Costo de tareas'!$B$13, 'Costo de tareas'!$B$13, IF(G7664 &lt; 'Costo de tareas'!$B$13*0.2, 0, 'Costo de tareas'!$B$13- G7664))</f>
        <v>0</v>
      </c>
      <c r="I7664" s="17">
        <f>IF(H7664=0,'Costo de tareas'!$B$13,'Costo de tareas'!$B$13-H7664)</f>
        <v>39.28055556</v>
      </c>
      <c r="J7664" s="2"/>
      <c r="K7664" s="2"/>
      <c r="P7664" s="2"/>
    </row>
    <row r="7665">
      <c r="A7665" s="3" t="s">
        <v>9874</v>
      </c>
      <c r="B7665" s="11" t="str">
        <f t="shared" si="1"/>
        <v>20201116</v>
      </c>
      <c r="C7665" s="12">
        <f t="shared" si="2"/>
        <v>44151</v>
      </c>
      <c r="D7665" s="3" t="str">
        <f t="shared" si="3"/>
        <v>07</v>
      </c>
      <c r="E7665" s="13">
        <v>341.55</v>
      </c>
      <c r="F7665" s="14">
        <f>'Costo de tareas'!$B$15</f>
        <v>0.1964027778</v>
      </c>
      <c r="G7665" s="15">
        <f>'Producción diaria'!$T$3*$L$2*$M$2*$N$2*E7665*1000/'Costo de tareas'!$B$14</f>
        <v>513.5415789</v>
      </c>
      <c r="H7665" s="16">
        <f>IF(G7665 &gt; 'Costo de tareas'!$B$13, 'Costo de tareas'!$B$13, IF(G7665 &lt; 'Costo de tareas'!$B$13*0.2, 0, 'Costo de tareas'!$B$13- G7665))</f>
        <v>39.28055556</v>
      </c>
      <c r="I7665" s="17">
        <f>IF(H7665=0,'Costo de tareas'!$B$13,'Costo de tareas'!$B$13-H7665)</f>
        <v>0</v>
      </c>
      <c r="J7665" s="2"/>
      <c r="K7665" s="2"/>
      <c r="P7665" s="2"/>
    </row>
    <row r="7666">
      <c r="A7666" s="3" t="s">
        <v>9876</v>
      </c>
      <c r="B7666" s="11" t="str">
        <f t="shared" si="1"/>
        <v>20201116</v>
      </c>
      <c r="C7666" s="12">
        <f t="shared" si="2"/>
        <v>44151</v>
      </c>
      <c r="D7666" s="3" t="str">
        <f t="shared" si="3"/>
        <v>08</v>
      </c>
      <c r="E7666" s="13">
        <v>71.0</v>
      </c>
      <c r="F7666" s="14">
        <f>'Costo de tareas'!$B$15</f>
        <v>0.1964027778</v>
      </c>
      <c r="G7666" s="15">
        <f>'Producción diaria'!$T$3*$L$2*$M$2*$N$2*E7666*1000/'Costo de tareas'!$B$14</f>
        <v>106.7528974</v>
      </c>
      <c r="H7666" s="16">
        <f>IF(G7666 &gt; 'Costo de tareas'!$B$13, 'Costo de tareas'!$B$13, IF(G7666 &lt; 'Costo de tareas'!$B$13*0.2, 0, 'Costo de tareas'!$B$13- G7666))</f>
        <v>39.28055556</v>
      </c>
      <c r="I7666" s="17">
        <f>IF(H7666=0,'Costo de tareas'!$B$13,'Costo de tareas'!$B$13-H7666)</f>
        <v>0</v>
      </c>
      <c r="J7666" s="2"/>
      <c r="K7666" s="2"/>
      <c r="P7666" s="2"/>
    </row>
    <row r="7667">
      <c r="A7667" s="3" t="s">
        <v>9877</v>
      </c>
      <c r="B7667" s="11" t="str">
        <f t="shared" si="1"/>
        <v>20201116</v>
      </c>
      <c r="C7667" s="12">
        <f t="shared" si="2"/>
        <v>44151</v>
      </c>
      <c r="D7667" s="3" t="str">
        <f t="shared" si="3"/>
        <v>09</v>
      </c>
      <c r="E7667" s="13">
        <v>133.0</v>
      </c>
      <c r="F7667" s="14">
        <f>'Costo de tareas'!$B$15</f>
        <v>0.1964027778</v>
      </c>
      <c r="G7667" s="15">
        <f>'Producción diaria'!$T$3*$L$2*$M$2*$N$2*E7667*1000/'Costo de tareas'!$B$14</f>
        <v>199.9737374</v>
      </c>
      <c r="H7667" s="16">
        <f>IF(G7667 &gt; 'Costo de tareas'!$B$13, 'Costo de tareas'!$B$13, IF(G7667 &lt; 'Costo de tareas'!$B$13*0.2, 0, 'Costo de tareas'!$B$13- G7667))</f>
        <v>39.28055556</v>
      </c>
      <c r="I7667" s="17">
        <f>IF(H7667=0,'Costo de tareas'!$B$13,'Costo de tareas'!$B$13-H7667)</f>
        <v>0</v>
      </c>
      <c r="J7667" s="2"/>
      <c r="K7667" s="2"/>
      <c r="P7667" s="2"/>
    </row>
    <row r="7668">
      <c r="A7668" s="3" t="s">
        <v>9878</v>
      </c>
      <c r="B7668" s="11" t="str">
        <f t="shared" si="1"/>
        <v>20201116</v>
      </c>
      <c r="C7668" s="12">
        <f t="shared" si="2"/>
        <v>44151</v>
      </c>
      <c r="D7668" s="3" t="str">
        <f t="shared" si="3"/>
        <v>10</v>
      </c>
      <c r="E7668" s="13">
        <v>227.0</v>
      </c>
      <c r="F7668" s="14">
        <f>'Costo de tareas'!$B$15</f>
        <v>0.1964027778</v>
      </c>
      <c r="G7668" s="15">
        <f>'Producción diaria'!$T$3*$L$2*$M$2*$N$2*E7668*1000/'Costo de tareas'!$B$14</f>
        <v>341.3085593</v>
      </c>
      <c r="H7668" s="16">
        <f>IF(G7668 &gt; 'Costo de tareas'!$B$13, 'Costo de tareas'!$B$13, IF(G7668 &lt; 'Costo de tareas'!$B$13*0.2, 0, 'Costo de tareas'!$B$13- G7668))</f>
        <v>39.28055556</v>
      </c>
      <c r="I7668" s="17">
        <f>IF(H7668=0,'Costo de tareas'!$B$13,'Costo de tareas'!$B$13-H7668)</f>
        <v>0</v>
      </c>
      <c r="J7668" s="2"/>
      <c r="K7668" s="2"/>
      <c r="P7668" s="2"/>
    </row>
    <row r="7669">
      <c r="A7669" s="3" t="s">
        <v>9879</v>
      </c>
      <c r="B7669" s="11" t="str">
        <f t="shared" si="1"/>
        <v>20201116</v>
      </c>
      <c r="C7669" s="12">
        <f t="shared" si="2"/>
        <v>44151</v>
      </c>
      <c r="D7669" s="3" t="str">
        <f t="shared" si="3"/>
        <v>11</v>
      </c>
      <c r="E7669" s="13">
        <v>478.0</v>
      </c>
      <c r="F7669" s="14">
        <f>'Costo de tareas'!$B$15</f>
        <v>0.1964027778</v>
      </c>
      <c r="G7669" s="15">
        <f>'Producción diaria'!$T$3*$L$2*$M$2*$N$2*E7669*1000/'Costo de tareas'!$B$14</f>
        <v>718.702605</v>
      </c>
      <c r="H7669" s="16">
        <f>IF(G7669 &gt; 'Costo de tareas'!$B$13, 'Costo de tareas'!$B$13, IF(G7669 &lt; 'Costo de tareas'!$B$13*0.2, 0, 'Costo de tareas'!$B$13- G7669))</f>
        <v>39.28055556</v>
      </c>
      <c r="I7669" s="17">
        <f>IF(H7669=0,'Costo de tareas'!$B$13,'Costo de tareas'!$B$13-H7669)</f>
        <v>0</v>
      </c>
      <c r="J7669" s="2"/>
      <c r="K7669" s="2"/>
      <c r="P7669" s="2"/>
    </row>
    <row r="7670">
      <c r="A7670" s="3" t="s">
        <v>9880</v>
      </c>
      <c r="B7670" s="11" t="str">
        <f t="shared" si="1"/>
        <v>20201116</v>
      </c>
      <c r="C7670" s="12">
        <f t="shared" si="2"/>
        <v>44151</v>
      </c>
      <c r="D7670" s="3" t="str">
        <f t="shared" si="3"/>
        <v>12</v>
      </c>
      <c r="E7670" s="13">
        <v>48.0</v>
      </c>
      <c r="F7670" s="14">
        <f>'Costo de tareas'!$B$15</f>
        <v>0.1964027778</v>
      </c>
      <c r="G7670" s="15">
        <f>'Producción diaria'!$T$3*$L$2*$M$2*$N$2*E7670*1000/'Costo de tareas'!$B$14</f>
        <v>72.17097289</v>
      </c>
      <c r="H7670" s="16">
        <f>IF(G7670 &gt; 'Costo de tareas'!$B$13, 'Costo de tareas'!$B$13, IF(G7670 &lt; 'Costo de tareas'!$B$13*0.2, 0, 'Costo de tareas'!$B$13- G7670))</f>
        <v>39.28055556</v>
      </c>
      <c r="I7670" s="17">
        <f>IF(H7670=0,'Costo de tareas'!$B$13,'Costo de tareas'!$B$13-H7670)</f>
        <v>0</v>
      </c>
      <c r="J7670" s="2"/>
      <c r="K7670" s="2"/>
      <c r="P7670" s="2"/>
    </row>
    <row r="7671">
      <c r="A7671" s="3" t="s">
        <v>9881</v>
      </c>
      <c r="B7671" s="11" t="str">
        <f t="shared" si="1"/>
        <v>20201116</v>
      </c>
      <c r="C7671" s="12">
        <f t="shared" si="2"/>
        <v>44151</v>
      </c>
      <c r="D7671" s="3" t="str">
        <f t="shared" si="3"/>
        <v>13</v>
      </c>
      <c r="E7671" s="13">
        <v>466.0</v>
      </c>
      <c r="F7671" s="14">
        <f>'Costo de tareas'!$B$15</f>
        <v>0.1964027778</v>
      </c>
      <c r="G7671" s="15">
        <f>'Producción diaria'!$T$3*$L$2*$M$2*$N$2*E7671*1000/'Costo de tareas'!$B$14</f>
        <v>700.6598618</v>
      </c>
      <c r="H7671" s="16">
        <f>IF(G7671 &gt; 'Costo de tareas'!$B$13, 'Costo de tareas'!$B$13, IF(G7671 &lt; 'Costo de tareas'!$B$13*0.2, 0, 'Costo de tareas'!$B$13- G7671))</f>
        <v>39.28055556</v>
      </c>
      <c r="I7671" s="17">
        <f>IF(H7671=0,'Costo de tareas'!$B$13,'Costo de tareas'!$B$13-H7671)</f>
        <v>0</v>
      </c>
      <c r="J7671" s="2"/>
      <c r="K7671" s="2"/>
      <c r="P7671" s="2"/>
    </row>
    <row r="7672">
      <c r="A7672" s="3" t="s">
        <v>9882</v>
      </c>
      <c r="B7672" s="11" t="str">
        <f t="shared" si="1"/>
        <v>20201116</v>
      </c>
      <c r="C7672" s="12">
        <f t="shared" si="2"/>
        <v>44151</v>
      </c>
      <c r="D7672" s="3" t="str">
        <f t="shared" si="3"/>
        <v>14</v>
      </c>
      <c r="E7672" s="13">
        <v>387.0</v>
      </c>
      <c r="F7672" s="14">
        <f>'Costo de tareas'!$B$15</f>
        <v>0.1964027778</v>
      </c>
      <c r="G7672" s="15">
        <f>'Producción diaria'!$T$3*$L$2*$M$2*$N$2*E7672*1000/'Costo de tareas'!$B$14</f>
        <v>581.8784689</v>
      </c>
      <c r="H7672" s="16">
        <f>IF(G7672 &gt; 'Costo de tareas'!$B$13, 'Costo de tareas'!$B$13, IF(G7672 &lt; 'Costo de tareas'!$B$13*0.2, 0, 'Costo de tareas'!$B$13- G7672))</f>
        <v>39.28055556</v>
      </c>
      <c r="I7672" s="17">
        <f>IF(H7672=0,'Costo de tareas'!$B$13,'Costo de tareas'!$B$13-H7672)</f>
        <v>0</v>
      </c>
      <c r="J7672" s="2"/>
      <c r="K7672" s="2"/>
      <c r="P7672" s="2"/>
    </row>
    <row r="7673">
      <c r="A7673" s="3" t="s">
        <v>9883</v>
      </c>
      <c r="B7673" s="11" t="str">
        <f t="shared" si="1"/>
        <v>20201116</v>
      </c>
      <c r="C7673" s="12">
        <f t="shared" si="2"/>
        <v>44151</v>
      </c>
      <c r="D7673" s="3" t="str">
        <f t="shared" si="3"/>
        <v>15</v>
      </c>
      <c r="E7673" s="13">
        <v>227.0</v>
      </c>
      <c r="F7673" s="14">
        <f>'Costo de tareas'!$B$15</f>
        <v>0.1964027778</v>
      </c>
      <c r="G7673" s="15">
        <f>'Producción diaria'!$T$3*$L$2*$M$2*$N$2*E7673*1000/'Costo de tareas'!$B$14</f>
        <v>341.3085593</v>
      </c>
      <c r="H7673" s="16">
        <f>IF(G7673 &gt; 'Costo de tareas'!$B$13, 'Costo de tareas'!$B$13, IF(G7673 &lt; 'Costo de tareas'!$B$13*0.2, 0, 'Costo de tareas'!$B$13- G7673))</f>
        <v>39.28055556</v>
      </c>
      <c r="I7673" s="17">
        <f>IF(H7673=0,'Costo de tareas'!$B$13,'Costo de tareas'!$B$13-H7673)</f>
        <v>0</v>
      </c>
      <c r="J7673" s="2"/>
      <c r="K7673" s="2"/>
      <c r="P7673" s="2"/>
    </row>
    <row r="7674">
      <c r="A7674" s="3" t="s">
        <v>9884</v>
      </c>
      <c r="B7674" s="11" t="str">
        <f t="shared" si="1"/>
        <v>20201116</v>
      </c>
      <c r="C7674" s="12">
        <f t="shared" si="2"/>
        <v>44151</v>
      </c>
      <c r="D7674" s="3" t="str">
        <f t="shared" si="3"/>
        <v>16</v>
      </c>
      <c r="E7674" s="13">
        <v>94.0</v>
      </c>
      <c r="F7674" s="14">
        <f>'Costo de tareas'!$B$15</f>
        <v>0.1964027778</v>
      </c>
      <c r="G7674" s="15">
        <f>'Producción diaria'!$T$3*$L$2*$M$2*$N$2*E7674*1000/'Costo de tareas'!$B$14</f>
        <v>141.3348219</v>
      </c>
      <c r="H7674" s="16">
        <f>IF(G7674 &gt; 'Costo de tareas'!$B$13, 'Costo de tareas'!$B$13, IF(G7674 &lt; 'Costo de tareas'!$B$13*0.2, 0, 'Costo de tareas'!$B$13- G7674))</f>
        <v>39.28055556</v>
      </c>
      <c r="I7674" s="17">
        <f>IF(H7674=0,'Costo de tareas'!$B$13,'Costo de tareas'!$B$13-H7674)</f>
        <v>0</v>
      </c>
      <c r="J7674" s="2"/>
      <c r="K7674" s="2"/>
      <c r="P7674" s="2"/>
    </row>
    <row r="7675">
      <c r="A7675" s="3" t="s">
        <v>9885</v>
      </c>
      <c r="B7675" s="11" t="str">
        <f t="shared" si="1"/>
        <v>20201116</v>
      </c>
      <c r="C7675" s="12">
        <f t="shared" si="2"/>
        <v>44151</v>
      </c>
      <c r="D7675" s="3" t="str">
        <f t="shared" si="3"/>
        <v>17</v>
      </c>
      <c r="E7675" s="13">
        <v>0.0</v>
      </c>
      <c r="F7675" s="14">
        <f>'Costo de tareas'!$B$15</f>
        <v>0.1964027778</v>
      </c>
      <c r="G7675" s="15">
        <f>'Producción diaria'!$T$3*$L$2*$M$2*$N$2*E7675*1000/'Costo de tareas'!$B$14</f>
        <v>0</v>
      </c>
      <c r="H7675" s="16">
        <f>IF(G7675 &gt; 'Costo de tareas'!$B$13, 'Costo de tareas'!$B$13, IF(G7675 &lt; 'Costo de tareas'!$B$13*0.2, 0, 'Costo de tareas'!$B$13- G7675))</f>
        <v>0</v>
      </c>
      <c r="I7675" s="17">
        <f>IF(H7675=0,'Costo de tareas'!$B$13,'Costo de tareas'!$B$13-H7675)</f>
        <v>39.28055556</v>
      </c>
      <c r="J7675" s="2"/>
      <c r="K7675" s="2"/>
      <c r="P7675" s="2"/>
    </row>
    <row r="7676">
      <c r="A7676" s="3" t="s">
        <v>9886</v>
      </c>
      <c r="B7676" s="11" t="str">
        <f t="shared" si="1"/>
        <v>20201116</v>
      </c>
      <c r="C7676" s="12">
        <f t="shared" si="2"/>
        <v>44151</v>
      </c>
      <c r="D7676" s="3" t="str">
        <f t="shared" si="3"/>
        <v>18</v>
      </c>
      <c r="E7676" s="13">
        <v>0.0</v>
      </c>
      <c r="F7676" s="14">
        <f>'Costo de tareas'!$B$15</f>
        <v>0.1964027778</v>
      </c>
      <c r="G7676" s="15">
        <f>'Producción diaria'!$T$3*$L$2*$M$2*$N$2*E7676*1000/'Costo de tareas'!$B$14</f>
        <v>0</v>
      </c>
      <c r="H7676" s="16">
        <f>IF(G7676 &gt; 'Costo de tareas'!$B$13, 'Costo de tareas'!$B$13, IF(G7676 &lt; 'Costo de tareas'!$B$13*0.2, 0, 'Costo de tareas'!$B$13- G7676))</f>
        <v>0</v>
      </c>
      <c r="I7676" s="17">
        <f>IF(H7676=0,'Costo de tareas'!$B$13,'Costo de tareas'!$B$13-H7676)</f>
        <v>39.28055556</v>
      </c>
      <c r="J7676" s="2"/>
      <c r="K7676" s="2"/>
      <c r="P7676" s="2"/>
    </row>
    <row r="7677">
      <c r="A7677" s="3" t="s">
        <v>9887</v>
      </c>
      <c r="B7677" s="11" t="str">
        <f t="shared" si="1"/>
        <v>20201116</v>
      </c>
      <c r="C7677" s="12">
        <f t="shared" si="2"/>
        <v>44151</v>
      </c>
      <c r="D7677" s="3" t="str">
        <f t="shared" si="3"/>
        <v>19</v>
      </c>
      <c r="E7677" s="13">
        <v>0.0</v>
      </c>
      <c r="F7677" s="14">
        <f>'Costo de tareas'!$B$15</f>
        <v>0.1964027778</v>
      </c>
      <c r="G7677" s="15">
        <f>'Producción diaria'!$T$3*$L$2*$M$2*$N$2*E7677*1000/'Costo de tareas'!$B$14</f>
        <v>0</v>
      </c>
      <c r="H7677" s="16">
        <f>IF(G7677 &gt; 'Costo de tareas'!$B$13, 'Costo de tareas'!$B$13, IF(G7677 &lt; 'Costo de tareas'!$B$13*0.2, 0, 'Costo de tareas'!$B$13- G7677))</f>
        <v>0</v>
      </c>
      <c r="I7677" s="17">
        <f>IF(H7677=0,'Costo de tareas'!$B$13,'Costo de tareas'!$B$13-H7677)</f>
        <v>39.28055556</v>
      </c>
      <c r="J7677" s="2"/>
      <c r="K7677" s="2"/>
      <c r="P7677" s="2"/>
    </row>
    <row r="7678">
      <c r="A7678" s="3" t="s">
        <v>9888</v>
      </c>
      <c r="B7678" s="11" t="str">
        <f t="shared" si="1"/>
        <v>20201116</v>
      </c>
      <c r="C7678" s="12">
        <f t="shared" si="2"/>
        <v>44151</v>
      </c>
      <c r="D7678" s="3" t="str">
        <f t="shared" si="3"/>
        <v>20</v>
      </c>
      <c r="E7678" s="13">
        <v>0.0</v>
      </c>
      <c r="F7678" s="14">
        <f>'Costo de tareas'!$B$15</f>
        <v>0.1964027778</v>
      </c>
      <c r="G7678" s="15">
        <f>'Producción diaria'!$T$3*$L$2*$M$2*$N$2*E7678*1000/'Costo de tareas'!$B$14</f>
        <v>0</v>
      </c>
      <c r="H7678" s="16">
        <f>IF(G7678 &gt; 'Costo de tareas'!$B$13, 'Costo de tareas'!$B$13, IF(G7678 &lt; 'Costo de tareas'!$B$13*0.2, 0, 'Costo de tareas'!$B$13- G7678))</f>
        <v>0</v>
      </c>
      <c r="I7678" s="17">
        <f>IF(H7678=0,'Costo de tareas'!$B$13,'Costo de tareas'!$B$13-H7678)</f>
        <v>39.28055556</v>
      </c>
      <c r="J7678" s="2"/>
      <c r="K7678" s="2"/>
      <c r="P7678" s="2"/>
    </row>
    <row r="7679">
      <c r="A7679" s="3" t="s">
        <v>9889</v>
      </c>
      <c r="B7679" s="11" t="str">
        <f t="shared" si="1"/>
        <v>20201116</v>
      </c>
      <c r="C7679" s="12">
        <f t="shared" si="2"/>
        <v>44151</v>
      </c>
      <c r="D7679" s="3" t="str">
        <f t="shared" si="3"/>
        <v>21</v>
      </c>
      <c r="E7679" s="13">
        <v>0.0</v>
      </c>
      <c r="F7679" s="14">
        <f>'Costo de tareas'!$B$15</f>
        <v>0.1964027778</v>
      </c>
      <c r="G7679" s="15">
        <f>'Producción diaria'!$T$3*$L$2*$M$2*$N$2*E7679*1000/'Costo de tareas'!$B$14</f>
        <v>0</v>
      </c>
      <c r="H7679" s="16">
        <f>IF(G7679 &gt; 'Costo de tareas'!$B$13, 'Costo de tareas'!$B$13, IF(G7679 &lt; 'Costo de tareas'!$B$13*0.2, 0, 'Costo de tareas'!$B$13- G7679))</f>
        <v>0</v>
      </c>
      <c r="I7679" s="17">
        <f>IF(H7679=0,'Costo de tareas'!$B$13,'Costo de tareas'!$B$13-H7679)</f>
        <v>39.28055556</v>
      </c>
      <c r="J7679" s="2"/>
      <c r="K7679" s="2"/>
      <c r="P7679" s="2"/>
    </row>
    <row r="7680">
      <c r="A7680" s="3" t="s">
        <v>9890</v>
      </c>
      <c r="B7680" s="11" t="str">
        <f t="shared" si="1"/>
        <v>20201116</v>
      </c>
      <c r="C7680" s="12">
        <f t="shared" si="2"/>
        <v>44151</v>
      </c>
      <c r="D7680" s="3" t="str">
        <f t="shared" si="3"/>
        <v>22</v>
      </c>
      <c r="E7680" s="13">
        <v>0.0</v>
      </c>
      <c r="F7680" s="14">
        <f>'Costo de tareas'!$B$15</f>
        <v>0.1964027778</v>
      </c>
      <c r="G7680" s="15">
        <f>'Producción diaria'!$T$3*$L$2*$M$2*$N$2*E7680*1000/'Costo de tareas'!$B$14</f>
        <v>0</v>
      </c>
      <c r="H7680" s="16">
        <f>IF(G7680 &gt; 'Costo de tareas'!$B$13, 'Costo de tareas'!$B$13, IF(G7680 &lt; 'Costo de tareas'!$B$13*0.2, 0, 'Costo de tareas'!$B$13- G7680))</f>
        <v>0</v>
      </c>
      <c r="I7680" s="17">
        <f>IF(H7680=0,'Costo de tareas'!$B$13,'Costo de tareas'!$B$13-H7680)</f>
        <v>39.28055556</v>
      </c>
      <c r="J7680" s="2"/>
      <c r="K7680" s="2"/>
      <c r="P7680" s="2"/>
    </row>
    <row r="7681">
      <c r="A7681" s="3" t="s">
        <v>9891</v>
      </c>
      <c r="B7681" s="11" t="str">
        <f t="shared" si="1"/>
        <v>20201116</v>
      </c>
      <c r="C7681" s="12">
        <f t="shared" si="2"/>
        <v>44151</v>
      </c>
      <c r="D7681" s="3" t="str">
        <f t="shared" si="3"/>
        <v>23</v>
      </c>
      <c r="E7681" s="13">
        <v>0.0</v>
      </c>
      <c r="F7681" s="14">
        <f>'Costo de tareas'!$B$15</f>
        <v>0.1964027778</v>
      </c>
      <c r="G7681" s="15">
        <f>'Producción diaria'!$T$3*$L$2*$M$2*$N$2*E7681*1000/'Costo de tareas'!$B$14</f>
        <v>0</v>
      </c>
      <c r="H7681" s="16">
        <f>IF(G7681 &gt; 'Costo de tareas'!$B$13, 'Costo de tareas'!$B$13, IF(G7681 &lt; 'Costo de tareas'!$B$13*0.2, 0, 'Costo de tareas'!$B$13- G7681))</f>
        <v>0</v>
      </c>
      <c r="I7681" s="17">
        <f>IF(H7681=0,'Costo de tareas'!$B$13,'Costo de tareas'!$B$13-H7681)</f>
        <v>39.28055556</v>
      </c>
      <c r="J7681" s="2"/>
      <c r="K7681" s="2"/>
      <c r="P7681" s="2"/>
    </row>
    <row r="7682">
      <c r="A7682" s="3" t="s">
        <v>9892</v>
      </c>
      <c r="B7682" s="11" t="str">
        <f t="shared" si="1"/>
        <v>20201117</v>
      </c>
      <c r="C7682" s="12">
        <f t="shared" si="2"/>
        <v>44152</v>
      </c>
      <c r="D7682" s="3" t="str">
        <f t="shared" si="3"/>
        <v>00</v>
      </c>
      <c r="E7682" s="13">
        <v>0.0</v>
      </c>
      <c r="F7682" s="14">
        <f>'Costo de tareas'!$B$15</f>
        <v>0.1964027778</v>
      </c>
      <c r="G7682" s="15">
        <f>'Producción diaria'!$T$3*$L$2*$M$2*$N$2*E7682*1000/'Costo de tareas'!$B$14</f>
        <v>0</v>
      </c>
      <c r="H7682" s="16">
        <f>IF(G7682 &gt; 'Costo de tareas'!$B$13, 'Costo de tareas'!$B$13, IF(G7682 &lt; 'Costo de tareas'!$B$13*0.2, 0, 'Costo de tareas'!$B$13- G7682))</f>
        <v>0</v>
      </c>
      <c r="I7682" s="17">
        <f>IF(H7682=0,'Costo de tareas'!$B$13,'Costo de tareas'!$B$13-H7682)</f>
        <v>39.28055556</v>
      </c>
      <c r="J7682" s="2"/>
      <c r="K7682" s="2"/>
      <c r="P7682" s="2"/>
    </row>
    <row r="7683">
      <c r="A7683" s="3" t="s">
        <v>9894</v>
      </c>
      <c r="B7683" s="11" t="str">
        <f t="shared" si="1"/>
        <v>20201117</v>
      </c>
      <c r="C7683" s="12">
        <f t="shared" si="2"/>
        <v>44152</v>
      </c>
      <c r="D7683" s="3" t="str">
        <f t="shared" si="3"/>
        <v>01</v>
      </c>
      <c r="E7683" s="13">
        <v>0.0</v>
      </c>
      <c r="F7683" s="14">
        <f>'Costo de tareas'!$B$15</f>
        <v>0.1964027778</v>
      </c>
      <c r="G7683" s="15">
        <f>'Producción diaria'!$T$3*$L$2*$M$2*$N$2*E7683*1000/'Costo de tareas'!$B$14</f>
        <v>0</v>
      </c>
      <c r="H7683" s="16">
        <f>IF(G7683 &gt; 'Costo de tareas'!$B$13, 'Costo de tareas'!$B$13, IF(G7683 &lt; 'Costo de tareas'!$B$13*0.2, 0, 'Costo de tareas'!$B$13- G7683))</f>
        <v>0</v>
      </c>
      <c r="I7683" s="17">
        <f>IF(H7683=0,'Costo de tareas'!$B$13,'Costo de tareas'!$B$13-H7683)</f>
        <v>39.28055556</v>
      </c>
      <c r="J7683" s="2"/>
      <c r="K7683" s="2"/>
      <c r="P7683" s="2"/>
    </row>
    <row r="7684">
      <c r="A7684" s="3" t="s">
        <v>9896</v>
      </c>
      <c r="B7684" s="11" t="str">
        <f t="shared" si="1"/>
        <v>20201117</v>
      </c>
      <c r="C7684" s="12">
        <f t="shared" si="2"/>
        <v>44152</v>
      </c>
      <c r="D7684" s="3" t="str">
        <f t="shared" si="3"/>
        <v>02</v>
      </c>
      <c r="E7684" s="13">
        <v>0.0</v>
      </c>
      <c r="F7684" s="14">
        <f>'Costo de tareas'!$B$15</f>
        <v>0.1964027778</v>
      </c>
      <c r="G7684" s="15">
        <f>'Producción diaria'!$T$3*$L$2*$M$2*$N$2*E7684*1000/'Costo de tareas'!$B$14</f>
        <v>0</v>
      </c>
      <c r="H7684" s="16">
        <f>IF(G7684 &gt; 'Costo de tareas'!$B$13, 'Costo de tareas'!$B$13, IF(G7684 &lt; 'Costo de tareas'!$B$13*0.2, 0, 'Costo de tareas'!$B$13- G7684))</f>
        <v>0</v>
      </c>
      <c r="I7684" s="17">
        <f>IF(H7684=0,'Costo de tareas'!$B$13,'Costo de tareas'!$B$13-H7684)</f>
        <v>39.28055556</v>
      </c>
      <c r="J7684" s="2"/>
      <c r="K7684" s="2"/>
      <c r="P7684" s="2"/>
    </row>
    <row r="7685">
      <c r="A7685" s="3" t="s">
        <v>9897</v>
      </c>
      <c r="B7685" s="11" t="str">
        <f t="shared" si="1"/>
        <v>20201117</v>
      </c>
      <c r="C7685" s="12">
        <f t="shared" si="2"/>
        <v>44152</v>
      </c>
      <c r="D7685" s="3" t="str">
        <f t="shared" si="3"/>
        <v>03</v>
      </c>
      <c r="E7685" s="13">
        <v>0.0</v>
      </c>
      <c r="F7685" s="14">
        <f>'Costo de tareas'!$B$15</f>
        <v>0.1964027778</v>
      </c>
      <c r="G7685" s="15">
        <f>'Producción diaria'!$T$3*$L$2*$M$2*$N$2*E7685*1000/'Costo de tareas'!$B$14</f>
        <v>0</v>
      </c>
      <c r="H7685" s="16">
        <f>IF(G7685 &gt; 'Costo de tareas'!$B$13, 'Costo de tareas'!$B$13, IF(G7685 &lt; 'Costo de tareas'!$B$13*0.2, 0, 'Costo de tareas'!$B$13- G7685))</f>
        <v>0</v>
      </c>
      <c r="I7685" s="17">
        <f>IF(H7685=0,'Costo de tareas'!$B$13,'Costo de tareas'!$B$13-H7685)</f>
        <v>39.28055556</v>
      </c>
      <c r="J7685" s="2"/>
      <c r="K7685" s="2"/>
      <c r="P7685" s="2"/>
    </row>
    <row r="7686">
      <c r="A7686" s="3" t="s">
        <v>9899</v>
      </c>
      <c r="B7686" s="11" t="str">
        <f t="shared" si="1"/>
        <v>20201117</v>
      </c>
      <c r="C7686" s="12">
        <f t="shared" si="2"/>
        <v>44152</v>
      </c>
      <c r="D7686" s="3" t="str">
        <f t="shared" si="3"/>
        <v>04</v>
      </c>
      <c r="E7686" s="13">
        <v>0.0</v>
      </c>
      <c r="F7686" s="14">
        <f>'Costo de tareas'!$B$15</f>
        <v>0.1964027778</v>
      </c>
      <c r="G7686" s="15">
        <f>'Producción diaria'!$T$3*$L$2*$M$2*$N$2*E7686*1000/'Costo de tareas'!$B$14</f>
        <v>0</v>
      </c>
      <c r="H7686" s="16">
        <f>IF(G7686 &gt; 'Costo de tareas'!$B$13, 'Costo de tareas'!$B$13, IF(G7686 &lt; 'Costo de tareas'!$B$13*0.2, 0, 'Costo de tareas'!$B$13- G7686))</f>
        <v>0</v>
      </c>
      <c r="I7686" s="17">
        <f>IF(H7686=0,'Costo de tareas'!$B$13,'Costo de tareas'!$B$13-H7686)</f>
        <v>39.28055556</v>
      </c>
      <c r="J7686" s="2"/>
      <c r="K7686" s="2"/>
      <c r="P7686" s="2"/>
    </row>
    <row r="7687">
      <c r="A7687" s="3" t="s">
        <v>9901</v>
      </c>
      <c r="B7687" s="11" t="str">
        <f t="shared" si="1"/>
        <v>20201117</v>
      </c>
      <c r="C7687" s="12">
        <f t="shared" si="2"/>
        <v>44152</v>
      </c>
      <c r="D7687" s="3" t="str">
        <f t="shared" si="3"/>
        <v>05</v>
      </c>
      <c r="E7687" s="13">
        <v>0.0</v>
      </c>
      <c r="F7687" s="14">
        <f>'Costo de tareas'!$B$15</f>
        <v>0.1964027778</v>
      </c>
      <c r="G7687" s="15">
        <f>'Producción diaria'!$T$3*$L$2*$M$2*$N$2*E7687*1000/'Costo de tareas'!$B$14</f>
        <v>0</v>
      </c>
      <c r="H7687" s="16">
        <f>IF(G7687 &gt; 'Costo de tareas'!$B$13, 'Costo de tareas'!$B$13, IF(G7687 &lt; 'Costo de tareas'!$B$13*0.2, 0, 'Costo de tareas'!$B$13- G7687))</f>
        <v>0</v>
      </c>
      <c r="I7687" s="17">
        <f>IF(H7687=0,'Costo de tareas'!$B$13,'Costo de tareas'!$B$13-H7687)</f>
        <v>39.28055556</v>
      </c>
      <c r="J7687" s="2"/>
      <c r="K7687" s="2"/>
      <c r="P7687" s="2"/>
    </row>
    <row r="7688">
      <c r="A7688" s="3" t="s">
        <v>9903</v>
      </c>
      <c r="B7688" s="11" t="str">
        <f t="shared" si="1"/>
        <v>20201117</v>
      </c>
      <c r="C7688" s="12">
        <f t="shared" si="2"/>
        <v>44152</v>
      </c>
      <c r="D7688" s="3" t="str">
        <f t="shared" si="3"/>
        <v>06</v>
      </c>
      <c r="E7688" s="13">
        <v>0.0</v>
      </c>
      <c r="F7688" s="14">
        <f>'Costo de tareas'!$B$15</f>
        <v>0.1964027778</v>
      </c>
      <c r="G7688" s="15">
        <f>'Producción diaria'!$T$3*$L$2*$M$2*$N$2*E7688*1000/'Costo de tareas'!$B$14</f>
        <v>0</v>
      </c>
      <c r="H7688" s="16">
        <f>IF(G7688 &gt; 'Costo de tareas'!$B$13, 'Costo de tareas'!$B$13, IF(G7688 &lt; 'Costo de tareas'!$B$13*0.2, 0, 'Costo de tareas'!$B$13- G7688))</f>
        <v>0</v>
      </c>
      <c r="I7688" s="17">
        <f>IF(H7688=0,'Costo de tareas'!$B$13,'Costo de tareas'!$B$13-H7688)</f>
        <v>39.28055556</v>
      </c>
      <c r="J7688" s="2"/>
      <c r="K7688" s="2"/>
      <c r="P7688" s="2"/>
    </row>
    <row r="7689">
      <c r="A7689" s="3" t="s">
        <v>9905</v>
      </c>
      <c r="B7689" s="11" t="str">
        <f t="shared" si="1"/>
        <v>20201117</v>
      </c>
      <c r="C7689" s="12">
        <f t="shared" si="2"/>
        <v>44152</v>
      </c>
      <c r="D7689" s="3" t="str">
        <f t="shared" si="3"/>
        <v>07</v>
      </c>
      <c r="E7689" s="13">
        <v>341.0</v>
      </c>
      <c r="F7689" s="14">
        <f>'Costo de tareas'!$B$15</f>
        <v>0.1964027778</v>
      </c>
      <c r="G7689" s="15">
        <f>'Producción diaria'!$T$3*$L$2*$M$2*$N$2*E7689*1000/'Costo de tareas'!$B$14</f>
        <v>512.7146199</v>
      </c>
      <c r="H7689" s="16">
        <f>IF(G7689 &gt; 'Costo de tareas'!$B$13, 'Costo de tareas'!$B$13, IF(G7689 &lt; 'Costo de tareas'!$B$13*0.2, 0, 'Costo de tareas'!$B$13- G7689))</f>
        <v>39.28055556</v>
      </c>
      <c r="I7689" s="17">
        <f>IF(H7689=0,'Costo de tareas'!$B$13,'Costo de tareas'!$B$13-H7689)</f>
        <v>0</v>
      </c>
      <c r="J7689" s="2"/>
      <c r="K7689" s="2"/>
      <c r="P7689" s="2"/>
    </row>
    <row r="7690">
      <c r="A7690" s="3" t="s">
        <v>9907</v>
      </c>
      <c r="B7690" s="11" t="str">
        <f t="shared" si="1"/>
        <v>20201117</v>
      </c>
      <c r="C7690" s="12">
        <f t="shared" si="2"/>
        <v>44152</v>
      </c>
      <c r="D7690" s="3" t="str">
        <f t="shared" si="3"/>
        <v>08</v>
      </c>
      <c r="E7690" s="13">
        <v>119.0</v>
      </c>
      <c r="F7690" s="14">
        <f>'Costo de tareas'!$B$15</f>
        <v>0.1964027778</v>
      </c>
      <c r="G7690" s="15">
        <f>'Producción diaria'!$T$3*$L$2*$M$2*$N$2*E7690*1000/'Costo de tareas'!$B$14</f>
        <v>178.9238703</v>
      </c>
      <c r="H7690" s="16">
        <f>IF(G7690 &gt; 'Costo de tareas'!$B$13, 'Costo de tareas'!$B$13, IF(G7690 &lt; 'Costo de tareas'!$B$13*0.2, 0, 'Costo de tareas'!$B$13- G7690))</f>
        <v>39.28055556</v>
      </c>
      <c r="I7690" s="17">
        <f>IF(H7690=0,'Costo de tareas'!$B$13,'Costo de tareas'!$B$13-H7690)</f>
        <v>0</v>
      </c>
      <c r="J7690" s="2"/>
      <c r="K7690" s="2"/>
      <c r="P7690" s="2"/>
    </row>
    <row r="7691">
      <c r="A7691" s="3" t="s">
        <v>9909</v>
      </c>
      <c r="B7691" s="11" t="str">
        <f t="shared" si="1"/>
        <v>20201117</v>
      </c>
      <c r="C7691" s="12">
        <f t="shared" si="2"/>
        <v>44152</v>
      </c>
      <c r="D7691" s="3" t="str">
        <f t="shared" si="3"/>
        <v>09</v>
      </c>
      <c r="E7691" s="13">
        <v>18.0</v>
      </c>
      <c r="F7691" s="14">
        <f>'Costo de tareas'!$B$15</f>
        <v>0.1964027778</v>
      </c>
      <c r="G7691" s="15">
        <f>'Producción diaria'!$T$3*$L$2*$M$2*$N$2*E7691*1000/'Costo de tareas'!$B$14</f>
        <v>27.06411483</v>
      </c>
      <c r="H7691" s="16">
        <f>IF(G7691 &gt; 'Costo de tareas'!$B$13, 'Costo de tareas'!$B$13, IF(G7691 &lt; 'Costo de tareas'!$B$13*0.2, 0, 'Costo de tareas'!$B$13- G7691))</f>
        <v>12.21644072</v>
      </c>
      <c r="I7691" s="17">
        <f>IF(H7691=0,'Costo de tareas'!$B$13,'Costo de tareas'!$B$13-H7691)</f>
        <v>27.06411483</v>
      </c>
      <c r="J7691" s="2"/>
      <c r="K7691" s="2"/>
      <c r="P7691" s="2"/>
    </row>
    <row r="7692">
      <c r="A7692" s="3" t="s">
        <v>9911</v>
      </c>
      <c r="B7692" s="11" t="str">
        <f t="shared" si="1"/>
        <v>20201117</v>
      </c>
      <c r="C7692" s="12">
        <f t="shared" si="2"/>
        <v>44152</v>
      </c>
      <c r="D7692" s="3" t="str">
        <f t="shared" si="3"/>
        <v>10</v>
      </c>
      <c r="E7692" s="13">
        <v>227.0</v>
      </c>
      <c r="F7692" s="14">
        <f>'Costo de tareas'!$B$15</f>
        <v>0.1964027778</v>
      </c>
      <c r="G7692" s="15">
        <f>'Producción diaria'!$T$3*$L$2*$M$2*$N$2*E7692*1000/'Costo de tareas'!$B$14</f>
        <v>341.3085593</v>
      </c>
      <c r="H7692" s="16">
        <f>IF(G7692 &gt; 'Costo de tareas'!$B$13, 'Costo de tareas'!$B$13, IF(G7692 &lt; 'Costo de tareas'!$B$13*0.2, 0, 'Costo de tareas'!$B$13- G7692))</f>
        <v>39.28055556</v>
      </c>
      <c r="I7692" s="17">
        <f>IF(H7692=0,'Costo de tareas'!$B$13,'Costo de tareas'!$B$13-H7692)</f>
        <v>0</v>
      </c>
      <c r="J7692" s="2"/>
      <c r="K7692" s="2"/>
      <c r="P7692" s="2"/>
    </row>
    <row r="7693">
      <c r="A7693" s="3" t="s">
        <v>9913</v>
      </c>
      <c r="B7693" s="11" t="str">
        <f t="shared" si="1"/>
        <v>20201117</v>
      </c>
      <c r="C7693" s="12">
        <f t="shared" si="2"/>
        <v>44152</v>
      </c>
      <c r="D7693" s="3" t="str">
        <f t="shared" si="3"/>
        <v>11</v>
      </c>
      <c r="E7693" s="13">
        <v>273.0</v>
      </c>
      <c r="F7693" s="14">
        <f>'Costo de tareas'!$B$15</f>
        <v>0.1964027778</v>
      </c>
      <c r="G7693" s="15">
        <f>'Producción diaria'!$T$3*$L$2*$M$2*$N$2*E7693*1000/'Costo de tareas'!$B$14</f>
        <v>410.4724083</v>
      </c>
      <c r="H7693" s="16">
        <f>IF(G7693 &gt; 'Costo de tareas'!$B$13, 'Costo de tareas'!$B$13, IF(G7693 &lt; 'Costo de tareas'!$B$13*0.2, 0, 'Costo de tareas'!$B$13- G7693))</f>
        <v>39.28055556</v>
      </c>
      <c r="I7693" s="17">
        <f>IF(H7693=0,'Costo de tareas'!$B$13,'Costo de tareas'!$B$13-H7693)</f>
        <v>0</v>
      </c>
      <c r="J7693" s="2"/>
      <c r="K7693" s="2"/>
      <c r="P7693" s="2"/>
    </row>
    <row r="7694">
      <c r="A7694" s="3" t="s">
        <v>9914</v>
      </c>
      <c r="B7694" s="11" t="str">
        <f t="shared" si="1"/>
        <v>20201117</v>
      </c>
      <c r="C7694" s="12">
        <f t="shared" si="2"/>
        <v>44152</v>
      </c>
      <c r="D7694" s="3" t="str">
        <f t="shared" si="3"/>
        <v>12</v>
      </c>
      <c r="E7694" s="13">
        <v>305.0</v>
      </c>
      <c r="F7694" s="14">
        <f>'Costo de tareas'!$B$15</f>
        <v>0.1964027778</v>
      </c>
      <c r="G7694" s="15">
        <f>'Producción diaria'!$T$3*$L$2*$M$2*$N$2*E7694*1000/'Costo de tareas'!$B$14</f>
        <v>458.5863902</v>
      </c>
      <c r="H7694" s="16">
        <f>IF(G7694 &gt; 'Costo de tareas'!$B$13, 'Costo de tareas'!$B$13, IF(G7694 &lt; 'Costo de tareas'!$B$13*0.2, 0, 'Costo de tareas'!$B$13- G7694))</f>
        <v>39.28055556</v>
      </c>
      <c r="I7694" s="17">
        <f>IF(H7694=0,'Costo de tareas'!$B$13,'Costo de tareas'!$B$13-H7694)</f>
        <v>0</v>
      </c>
      <c r="J7694" s="2"/>
      <c r="K7694" s="2"/>
      <c r="P7694" s="2"/>
    </row>
    <row r="7695">
      <c r="A7695" s="3" t="s">
        <v>9916</v>
      </c>
      <c r="B7695" s="11" t="str">
        <f t="shared" si="1"/>
        <v>20201117</v>
      </c>
      <c r="C7695" s="12">
        <f t="shared" si="2"/>
        <v>44152</v>
      </c>
      <c r="D7695" s="3" t="str">
        <f t="shared" si="3"/>
        <v>13</v>
      </c>
      <c r="E7695" s="13">
        <v>469.0</v>
      </c>
      <c r="F7695" s="14">
        <f>'Costo de tareas'!$B$15</f>
        <v>0.1964027778</v>
      </c>
      <c r="G7695" s="15">
        <f>'Producción diaria'!$T$3*$L$2*$M$2*$N$2*E7695*1000/'Costo de tareas'!$B$14</f>
        <v>705.1705476</v>
      </c>
      <c r="H7695" s="16">
        <f>IF(G7695 &gt; 'Costo de tareas'!$B$13, 'Costo de tareas'!$B$13, IF(G7695 &lt; 'Costo de tareas'!$B$13*0.2, 0, 'Costo de tareas'!$B$13- G7695))</f>
        <v>39.28055556</v>
      </c>
      <c r="I7695" s="17">
        <f>IF(H7695=0,'Costo de tareas'!$B$13,'Costo de tareas'!$B$13-H7695)</f>
        <v>0</v>
      </c>
      <c r="J7695" s="2"/>
      <c r="K7695" s="2"/>
      <c r="P7695" s="2"/>
    </row>
    <row r="7696">
      <c r="A7696" s="3" t="s">
        <v>9918</v>
      </c>
      <c r="B7696" s="11" t="str">
        <f t="shared" si="1"/>
        <v>20201117</v>
      </c>
      <c r="C7696" s="12">
        <f t="shared" si="2"/>
        <v>44152</v>
      </c>
      <c r="D7696" s="3" t="str">
        <f t="shared" si="3"/>
        <v>14</v>
      </c>
      <c r="E7696" s="13">
        <v>411.0</v>
      </c>
      <c r="F7696" s="14">
        <f>'Costo de tareas'!$B$15</f>
        <v>0.1964027778</v>
      </c>
      <c r="G7696" s="15">
        <f>'Producción diaria'!$T$3*$L$2*$M$2*$N$2*E7696*1000/'Costo de tareas'!$B$14</f>
        <v>617.9639553</v>
      </c>
      <c r="H7696" s="16">
        <f>IF(G7696 &gt; 'Costo de tareas'!$B$13, 'Costo de tareas'!$B$13, IF(G7696 &lt; 'Costo de tareas'!$B$13*0.2, 0, 'Costo de tareas'!$B$13- G7696))</f>
        <v>39.28055556</v>
      </c>
      <c r="I7696" s="17">
        <f>IF(H7696=0,'Costo de tareas'!$B$13,'Costo de tareas'!$B$13-H7696)</f>
        <v>0</v>
      </c>
      <c r="J7696" s="2"/>
      <c r="K7696" s="2"/>
      <c r="P7696" s="2"/>
    </row>
    <row r="7697">
      <c r="A7697" s="3" t="s">
        <v>9920</v>
      </c>
      <c r="B7697" s="11" t="str">
        <f t="shared" si="1"/>
        <v>20201117</v>
      </c>
      <c r="C7697" s="12">
        <f t="shared" si="2"/>
        <v>44152</v>
      </c>
      <c r="D7697" s="3" t="str">
        <f t="shared" si="3"/>
        <v>15</v>
      </c>
      <c r="E7697" s="13">
        <v>266.0</v>
      </c>
      <c r="F7697" s="14">
        <f>'Costo de tareas'!$B$15</f>
        <v>0.1964027778</v>
      </c>
      <c r="G7697" s="15">
        <f>'Producción diaria'!$T$3*$L$2*$M$2*$N$2*E7697*1000/'Costo de tareas'!$B$14</f>
        <v>399.9474747</v>
      </c>
      <c r="H7697" s="16">
        <f>IF(G7697 &gt; 'Costo de tareas'!$B$13, 'Costo de tareas'!$B$13, IF(G7697 &lt; 'Costo de tareas'!$B$13*0.2, 0, 'Costo de tareas'!$B$13- G7697))</f>
        <v>39.28055556</v>
      </c>
      <c r="I7697" s="17">
        <f>IF(H7697=0,'Costo de tareas'!$B$13,'Costo de tareas'!$B$13-H7697)</f>
        <v>0</v>
      </c>
      <c r="J7697" s="2"/>
      <c r="K7697" s="2"/>
      <c r="P7697" s="2"/>
    </row>
    <row r="7698">
      <c r="A7698" s="3" t="s">
        <v>9922</v>
      </c>
      <c r="B7698" s="11" t="str">
        <f t="shared" si="1"/>
        <v>20201117</v>
      </c>
      <c r="C7698" s="12">
        <f t="shared" si="2"/>
        <v>44152</v>
      </c>
      <c r="D7698" s="3" t="str">
        <f t="shared" si="3"/>
        <v>16</v>
      </c>
      <c r="E7698" s="13">
        <v>101.0</v>
      </c>
      <c r="F7698" s="14">
        <f>'Costo de tareas'!$B$15</f>
        <v>0.1964027778</v>
      </c>
      <c r="G7698" s="15">
        <f>'Producción diaria'!$T$3*$L$2*$M$2*$N$2*E7698*1000/'Costo de tareas'!$B$14</f>
        <v>151.8597554</v>
      </c>
      <c r="H7698" s="16">
        <f>IF(G7698 &gt; 'Costo de tareas'!$B$13, 'Costo de tareas'!$B$13, IF(G7698 &lt; 'Costo de tareas'!$B$13*0.2, 0, 'Costo de tareas'!$B$13- G7698))</f>
        <v>39.28055556</v>
      </c>
      <c r="I7698" s="17">
        <f>IF(H7698=0,'Costo de tareas'!$B$13,'Costo de tareas'!$B$13-H7698)</f>
        <v>0</v>
      </c>
      <c r="J7698" s="2"/>
      <c r="K7698" s="2"/>
      <c r="P7698" s="2"/>
    </row>
    <row r="7699">
      <c r="A7699" s="3" t="s">
        <v>9924</v>
      </c>
      <c r="B7699" s="11" t="str">
        <f t="shared" si="1"/>
        <v>20201117</v>
      </c>
      <c r="C7699" s="12">
        <f t="shared" si="2"/>
        <v>44152</v>
      </c>
      <c r="D7699" s="3" t="str">
        <f t="shared" si="3"/>
        <v>17</v>
      </c>
      <c r="E7699" s="13">
        <v>0.0</v>
      </c>
      <c r="F7699" s="14">
        <f>'Costo de tareas'!$B$15</f>
        <v>0.1964027778</v>
      </c>
      <c r="G7699" s="15">
        <f>'Producción diaria'!$T$3*$L$2*$M$2*$N$2*E7699*1000/'Costo de tareas'!$B$14</f>
        <v>0</v>
      </c>
      <c r="H7699" s="16">
        <f>IF(G7699 &gt; 'Costo de tareas'!$B$13, 'Costo de tareas'!$B$13, IF(G7699 &lt; 'Costo de tareas'!$B$13*0.2, 0, 'Costo de tareas'!$B$13- G7699))</f>
        <v>0</v>
      </c>
      <c r="I7699" s="17">
        <f>IF(H7699=0,'Costo de tareas'!$B$13,'Costo de tareas'!$B$13-H7699)</f>
        <v>39.28055556</v>
      </c>
      <c r="J7699" s="2"/>
      <c r="K7699" s="2"/>
      <c r="P7699" s="2"/>
    </row>
    <row r="7700">
      <c r="A7700" s="3" t="s">
        <v>9926</v>
      </c>
      <c r="B7700" s="11" t="str">
        <f t="shared" si="1"/>
        <v>20201117</v>
      </c>
      <c r="C7700" s="12">
        <f t="shared" si="2"/>
        <v>44152</v>
      </c>
      <c r="D7700" s="3" t="str">
        <f t="shared" si="3"/>
        <v>18</v>
      </c>
      <c r="E7700" s="13">
        <v>0.0</v>
      </c>
      <c r="F7700" s="14">
        <f>'Costo de tareas'!$B$15</f>
        <v>0.1964027778</v>
      </c>
      <c r="G7700" s="15">
        <f>'Producción diaria'!$T$3*$L$2*$M$2*$N$2*E7700*1000/'Costo de tareas'!$B$14</f>
        <v>0</v>
      </c>
      <c r="H7700" s="16">
        <f>IF(G7700 &gt; 'Costo de tareas'!$B$13, 'Costo de tareas'!$B$13, IF(G7700 &lt; 'Costo de tareas'!$B$13*0.2, 0, 'Costo de tareas'!$B$13- G7700))</f>
        <v>0</v>
      </c>
      <c r="I7700" s="17">
        <f>IF(H7700=0,'Costo de tareas'!$B$13,'Costo de tareas'!$B$13-H7700)</f>
        <v>39.28055556</v>
      </c>
      <c r="J7700" s="2"/>
      <c r="K7700" s="2"/>
      <c r="P7700" s="2"/>
    </row>
    <row r="7701">
      <c r="A7701" s="3" t="s">
        <v>9928</v>
      </c>
      <c r="B7701" s="11" t="str">
        <f t="shared" si="1"/>
        <v>20201117</v>
      </c>
      <c r="C7701" s="12">
        <f t="shared" si="2"/>
        <v>44152</v>
      </c>
      <c r="D7701" s="3" t="str">
        <f t="shared" si="3"/>
        <v>19</v>
      </c>
      <c r="E7701" s="13">
        <v>0.0</v>
      </c>
      <c r="F7701" s="14">
        <f>'Costo de tareas'!$B$15</f>
        <v>0.1964027778</v>
      </c>
      <c r="G7701" s="15">
        <f>'Producción diaria'!$T$3*$L$2*$M$2*$N$2*E7701*1000/'Costo de tareas'!$B$14</f>
        <v>0</v>
      </c>
      <c r="H7701" s="16">
        <f>IF(G7701 &gt; 'Costo de tareas'!$B$13, 'Costo de tareas'!$B$13, IF(G7701 &lt; 'Costo de tareas'!$B$13*0.2, 0, 'Costo de tareas'!$B$13- G7701))</f>
        <v>0</v>
      </c>
      <c r="I7701" s="17">
        <f>IF(H7701=0,'Costo de tareas'!$B$13,'Costo de tareas'!$B$13-H7701)</f>
        <v>39.28055556</v>
      </c>
      <c r="J7701" s="2"/>
      <c r="K7701" s="2"/>
      <c r="P7701" s="2"/>
    </row>
    <row r="7702">
      <c r="A7702" s="3" t="s">
        <v>9930</v>
      </c>
      <c r="B7702" s="11" t="str">
        <f t="shared" si="1"/>
        <v>20201117</v>
      </c>
      <c r="C7702" s="12">
        <f t="shared" si="2"/>
        <v>44152</v>
      </c>
      <c r="D7702" s="3" t="str">
        <f t="shared" si="3"/>
        <v>20</v>
      </c>
      <c r="E7702" s="13">
        <v>0.0</v>
      </c>
      <c r="F7702" s="14">
        <f>'Costo de tareas'!$B$15</f>
        <v>0.1964027778</v>
      </c>
      <c r="G7702" s="15">
        <f>'Producción diaria'!$T$3*$L$2*$M$2*$N$2*E7702*1000/'Costo de tareas'!$B$14</f>
        <v>0</v>
      </c>
      <c r="H7702" s="16">
        <f>IF(G7702 &gt; 'Costo de tareas'!$B$13, 'Costo de tareas'!$B$13, IF(G7702 &lt; 'Costo de tareas'!$B$13*0.2, 0, 'Costo de tareas'!$B$13- G7702))</f>
        <v>0</v>
      </c>
      <c r="I7702" s="17">
        <f>IF(H7702=0,'Costo de tareas'!$B$13,'Costo de tareas'!$B$13-H7702)</f>
        <v>39.28055556</v>
      </c>
      <c r="J7702" s="2"/>
      <c r="K7702" s="2"/>
      <c r="P7702" s="2"/>
    </row>
    <row r="7703">
      <c r="A7703" s="3" t="s">
        <v>9931</v>
      </c>
      <c r="B7703" s="11" t="str">
        <f t="shared" si="1"/>
        <v>20201117</v>
      </c>
      <c r="C7703" s="12">
        <f t="shared" si="2"/>
        <v>44152</v>
      </c>
      <c r="D7703" s="3" t="str">
        <f t="shared" si="3"/>
        <v>21</v>
      </c>
      <c r="E7703" s="13">
        <v>0.0</v>
      </c>
      <c r="F7703" s="14">
        <f>'Costo de tareas'!$B$15</f>
        <v>0.1964027778</v>
      </c>
      <c r="G7703" s="15">
        <f>'Producción diaria'!$T$3*$L$2*$M$2*$N$2*E7703*1000/'Costo de tareas'!$B$14</f>
        <v>0</v>
      </c>
      <c r="H7703" s="16">
        <f>IF(G7703 &gt; 'Costo de tareas'!$B$13, 'Costo de tareas'!$B$13, IF(G7703 &lt; 'Costo de tareas'!$B$13*0.2, 0, 'Costo de tareas'!$B$13- G7703))</f>
        <v>0</v>
      </c>
      <c r="I7703" s="17">
        <f>IF(H7703=0,'Costo de tareas'!$B$13,'Costo de tareas'!$B$13-H7703)</f>
        <v>39.28055556</v>
      </c>
      <c r="J7703" s="2"/>
      <c r="K7703" s="2"/>
      <c r="P7703" s="2"/>
    </row>
    <row r="7704">
      <c r="A7704" s="3" t="s">
        <v>9933</v>
      </c>
      <c r="B7704" s="11" t="str">
        <f t="shared" si="1"/>
        <v>20201117</v>
      </c>
      <c r="C7704" s="12">
        <f t="shared" si="2"/>
        <v>44152</v>
      </c>
      <c r="D7704" s="3" t="str">
        <f t="shared" si="3"/>
        <v>22</v>
      </c>
      <c r="E7704" s="13">
        <v>0.0</v>
      </c>
      <c r="F7704" s="14">
        <f>'Costo de tareas'!$B$15</f>
        <v>0.1964027778</v>
      </c>
      <c r="G7704" s="15">
        <f>'Producción diaria'!$T$3*$L$2*$M$2*$N$2*E7704*1000/'Costo de tareas'!$B$14</f>
        <v>0</v>
      </c>
      <c r="H7704" s="16">
        <f>IF(G7704 &gt; 'Costo de tareas'!$B$13, 'Costo de tareas'!$B$13, IF(G7704 &lt; 'Costo de tareas'!$B$13*0.2, 0, 'Costo de tareas'!$B$13- G7704))</f>
        <v>0</v>
      </c>
      <c r="I7704" s="17">
        <f>IF(H7704=0,'Costo de tareas'!$B$13,'Costo de tareas'!$B$13-H7704)</f>
        <v>39.28055556</v>
      </c>
      <c r="J7704" s="2"/>
      <c r="K7704" s="2"/>
      <c r="P7704" s="2"/>
    </row>
    <row r="7705">
      <c r="A7705" s="3" t="s">
        <v>9935</v>
      </c>
      <c r="B7705" s="11" t="str">
        <f t="shared" si="1"/>
        <v>20201117</v>
      </c>
      <c r="C7705" s="12">
        <f t="shared" si="2"/>
        <v>44152</v>
      </c>
      <c r="D7705" s="3" t="str">
        <f t="shared" si="3"/>
        <v>23</v>
      </c>
      <c r="E7705" s="13">
        <v>0.0</v>
      </c>
      <c r="F7705" s="14">
        <f>'Costo de tareas'!$B$15</f>
        <v>0.1964027778</v>
      </c>
      <c r="G7705" s="15">
        <f>'Producción diaria'!$T$3*$L$2*$M$2*$N$2*E7705*1000/'Costo de tareas'!$B$14</f>
        <v>0</v>
      </c>
      <c r="H7705" s="16">
        <f>IF(G7705 &gt; 'Costo de tareas'!$B$13, 'Costo de tareas'!$B$13, IF(G7705 &lt; 'Costo de tareas'!$B$13*0.2, 0, 'Costo de tareas'!$B$13- G7705))</f>
        <v>0</v>
      </c>
      <c r="I7705" s="17">
        <f>IF(H7705=0,'Costo de tareas'!$B$13,'Costo de tareas'!$B$13-H7705)</f>
        <v>39.28055556</v>
      </c>
      <c r="J7705" s="2"/>
      <c r="K7705" s="2"/>
      <c r="P7705" s="2"/>
    </row>
    <row r="7706">
      <c r="A7706" s="3" t="s">
        <v>9936</v>
      </c>
      <c r="B7706" s="11" t="str">
        <f t="shared" si="1"/>
        <v>20201118</v>
      </c>
      <c r="C7706" s="12">
        <f t="shared" si="2"/>
        <v>44153</v>
      </c>
      <c r="D7706" s="3" t="str">
        <f t="shared" si="3"/>
        <v>00</v>
      </c>
      <c r="E7706" s="13">
        <v>0.0</v>
      </c>
      <c r="F7706" s="14">
        <f>'Costo de tareas'!$B$15</f>
        <v>0.1964027778</v>
      </c>
      <c r="G7706" s="15">
        <f>'Producción diaria'!$T$3*$L$2*$M$2*$N$2*E7706*1000/'Costo de tareas'!$B$14</f>
        <v>0</v>
      </c>
      <c r="H7706" s="16">
        <f>IF(G7706 &gt; 'Costo de tareas'!$B$13, 'Costo de tareas'!$B$13, IF(G7706 &lt; 'Costo de tareas'!$B$13*0.2, 0, 'Costo de tareas'!$B$13- G7706))</f>
        <v>0</v>
      </c>
      <c r="I7706" s="17">
        <f>IF(H7706=0,'Costo de tareas'!$B$13,'Costo de tareas'!$B$13-H7706)</f>
        <v>39.28055556</v>
      </c>
      <c r="J7706" s="2"/>
      <c r="K7706" s="2"/>
      <c r="P7706" s="2"/>
    </row>
    <row r="7707">
      <c r="A7707" s="3" t="s">
        <v>9937</v>
      </c>
      <c r="B7707" s="11" t="str">
        <f t="shared" si="1"/>
        <v>20201118</v>
      </c>
      <c r="C7707" s="12">
        <f t="shared" si="2"/>
        <v>44153</v>
      </c>
      <c r="D7707" s="3" t="str">
        <f t="shared" si="3"/>
        <v>01</v>
      </c>
      <c r="E7707" s="13">
        <v>0.0</v>
      </c>
      <c r="F7707" s="14">
        <f>'Costo de tareas'!$B$15</f>
        <v>0.1964027778</v>
      </c>
      <c r="G7707" s="15">
        <f>'Producción diaria'!$T$3*$L$2*$M$2*$N$2*E7707*1000/'Costo de tareas'!$B$14</f>
        <v>0</v>
      </c>
      <c r="H7707" s="16">
        <f>IF(G7707 &gt; 'Costo de tareas'!$B$13, 'Costo de tareas'!$B$13, IF(G7707 &lt; 'Costo de tareas'!$B$13*0.2, 0, 'Costo de tareas'!$B$13- G7707))</f>
        <v>0</v>
      </c>
      <c r="I7707" s="17">
        <f>IF(H7707=0,'Costo de tareas'!$B$13,'Costo de tareas'!$B$13-H7707)</f>
        <v>39.28055556</v>
      </c>
      <c r="J7707" s="2"/>
      <c r="K7707" s="2"/>
      <c r="P7707" s="2"/>
    </row>
    <row r="7708">
      <c r="A7708" s="3" t="s">
        <v>9938</v>
      </c>
      <c r="B7708" s="11" t="str">
        <f t="shared" si="1"/>
        <v>20201118</v>
      </c>
      <c r="C7708" s="12">
        <f t="shared" si="2"/>
        <v>44153</v>
      </c>
      <c r="D7708" s="3" t="str">
        <f t="shared" si="3"/>
        <v>02</v>
      </c>
      <c r="E7708" s="13">
        <v>0.0</v>
      </c>
      <c r="F7708" s="14">
        <f>'Costo de tareas'!$B$15</f>
        <v>0.1964027778</v>
      </c>
      <c r="G7708" s="15">
        <f>'Producción diaria'!$T$3*$L$2*$M$2*$N$2*E7708*1000/'Costo de tareas'!$B$14</f>
        <v>0</v>
      </c>
      <c r="H7708" s="16">
        <f>IF(G7708 &gt; 'Costo de tareas'!$B$13, 'Costo de tareas'!$B$13, IF(G7708 &lt; 'Costo de tareas'!$B$13*0.2, 0, 'Costo de tareas'!$B$13- G7708))</f>
        <v>0</v>
      </c>
      <c r="I7708" s="17">
        <f>IF(H7708=0,'Costo de tareas'!$B$13,'Costo de tareas'!$B$13-H7708)</f>
        <v>39.28055556</v>
      </c>
      <c r="J7708" s="2"/>
      <c r="K7708" s="2"/>
      <c r="P7708" s="2"/>
    </row>
    <row r="7709">
      <c r="A7709" s="3" t="s">
        <v>9940</v>
      </c>
      <c r="B7709" s="11" t="str">
        <f t="shared" si="1"/>
        <v>20201118</v>
      </c>
      <c r="C7709" s="12">
        <f t="shared" si="2"/>
        <v>44153</v>
      </c>
      <c r="D7709" s="3" t="str">
        <f t="shared" si="3"/>
        <v>03</v>
      </c>
      <c r="E7709" s="13">
        <v>0.0</v>
      </c>
      <c r="F7709" s="14">
        <f>'Costo de tareas'!$B$15</f>
        <v>0.1964027778</v>
      </c>
      <c r="G7709" s="15">
        <f>'Producción diaria'!$T$3*$L$2*$M$2*$N$2*E7709*1000/'Costo de tareas'!$B$14</f>
        <v>0</v>
      </c>
      <c r="H7709" s="16">
        <f>IF(G7709 &gt; 'Costo de tareas'!$B$13, 'Costo de tareas'!$B$13, IF(G7709 &lt; 'Costo de tareas'!$B$13*0.2, 0, 'Costo de tareas'!$B$13- G7709))</f>
        <v>0</v>
      </c>
      <c r="I7709" s="17">
        <f>IF(H7709=0,'Costo de tareas'!$B$13,'Costo de tareas'!$B$13-H7709)</f>
        <v>39.28055556</v>
      </c>
      <c r="J7709" s="2"/>
      <c r="K7709" s="2"/>
      <c r="P7709" s="2"/>
    </row>
    <row r="7710">
      <c r="A7710" s="3" t="s">
        <v>9942</v>
      </c>
      <c r="B7710" s="11" t="str">
        <f t="shared" si="1"/>
        <v>20201118</v>
      </c>
      <c r="C7710" s="12">
        <f t="shared" si="2"/>
        <v>44153</v>
      </c>
      <c r="D7710" s="3" t="str">
        <f t="shared" si="3"/>
        <v>04</v>
      </c>
      <c r="E7710" s="13">
        <v>0.0</v>
      </c>
      <c r="F7710" s="14">
        <f>'Costo de tareas'!$B$15</f>
        <v>0.1964027778</v>
      </c>
      <c r="G7710" s="15">
        <f>'Producción diaria'!$T$3*$L$2*$M$2*$N$2*E7710*1000/'Costo de tareas'!$B$14</f>
        <v>0</v>
      </c>
      <c r="H7710" s="16">
        <f>IF(G7710 &gt; 'Costo de tareas'!$B$13, 'Costo de tareas'!$B$13, IF(G7710 &lt; 'Costo de tareas'!$B$13*0.2, 0, 'Costo de tareas'!$B$13- G7710))</f>
        <v>0</v>
      </c>
      <c r="I7710" s="17">
        <f>IF(H7710=0,'Costo de tareas'!$B$13,'Costo de tareas'!$B$13-H7710)</f>
        <v>39.28055556</v>
      </c>
      <c r="J7710" s="2"/>
      <c r="K7710" s="2"/>
      <c r="P7710" s="2"/>
    </row>
    <row r="7711">
      <c r="A7711" s="3" t="s">
        <v>9944</v>
      </c>
      <c r="B7711" s="11" t="str">
        <f t="shared" si="1"/>
        <v>20201118</v>
      </c>
      <c r="C7711" s="12">
        <f t="shared" si="2"/>
        <v>44153</v>
      </c>
      <c r="D7711" s="3" t="str">
        <f t="shared" si="3"/>
        <v>05</v>
      </c>
      <c r="E7711" s="13">
        <v>0.0</v>
      </c>
      <c r="F7711" s="14">
        <f>'Costo de tareas'!$B$15</f>
        <v>0.1964027778</v>
      </c>
      <c r="G7711" s="15">
        <f>'Producción diaria'!$T$3*$L$2*$M$2*$N$2*E7711*1000/'Costo de tareas'!$B$14</f>
        <v>0</v>
      </c>
      <c r="H7711" s="16">
        <f>IF(G7711 &gt; 'Costo de tareas'!$B$13, 'Costo de tareas'!$B$13, IF(G7711 &lt; 'Costo de tareas'!$B$13*0.2, 0, 'Costo de tareas'!$B$13- G7711))</f>
        <v>0</v>
      </c>
      <c r="I7711" s="17">
        <f>IF(H7711=0,'Costo de tareas'!$B$13,'Costo de tareas'!$B$13-H7711)</f>
        <v>39.28055556</v>
      </c>
      <c r="J7711" s="2"/>
      <c r="K7711" s="2"/>
      <c r="P7711" s="2"/>
    </row>
    <row r="7712">
      <c r="A7712" s="3" t="s">
        <v>9946</v>
      </c>
      <c r="B7712" s="11" t="str">
        <f t="shared" si="1"/>
        <v>20201118</v>
      </c>
      <c r="C7712" s="12">
        <f t="shared" si="2"/>
        <v>44153</v>
      </c>
      <c r="D7712" s="3" t="str">
        <f t="shared" si="3"/>
        <v>06</v>
      </c>
      <c r="E7712" s="13">
        <v>0.0</v>
      </c>
      <c r="F7712" s="14">
        <f>'Costo de tareas'!$B$15</f>
        <v>0.1964027778</v>
      </c>
      <c r="G7712" s="15">
        <f>'Producción diaria'!$T$3*$L$2*$M$2*$N$2*E7712*1000/'Costo de tareas'!$B$14</f>
        <v>0</v>
      </c>
      <c r="H7712" s="16">
        <f>IF(G7712 &gt; 'Costo de tareas'!$B$13, 'Costo de tareas'!$B$13, IF(G7712 &lt; 'Costo de tareas'!$B$13*0.2, 0, 'Costo de tareas'!$B$13- G7712))</f>
        <v>0</v>
      </c>
      <c r="I7712" s="17">
        <f>IF(H7712=0,'Costo de tareas'!$B$13,'Costo de tareas'!$B$13-H7712)</f>
        <v>39.28055556</v>
      </c>
      <c r="J7712" s="2"/>
      <c r="K7712" s="2"/>
      <c r="P7712" s="2"/>
    </row>
    <row r="7713">
      <c r="A7713" s="3" t="s">
        <v>9947</v>
      </c>
      <c r="B7713" s="11" t="str">
        <f t="shared" si="1"/>
        <v>20201118</v>
      </c>
      <c r="C7713" s="12">
        <f t="shared" si="2"/>
        <v>44153</v>
      </c>
      <c r="D7713" s="3" t="str">
        <f t="shared" si="3"/>
        <v>07</v>
      </c>
      <c r="E7713" s="13">
        <v>285.65</v>
      </c>
      <c r="F7713" s="14">
        <f>'Costo de tareas'!$B$15</f>
        <v>0.1964027778</v>
      </c>
      <c r="G7713" s="15">
        <f>'Producción diaria'!$T$3*$L$2*$M$2*$N$2*E7713*1000/'Costo de tareas'!$B$14</f>
        <v>429.4924668</v>
      </c>
      <c r="H7713" s="16">
        <f>IF(G7713 &gt; 'Costo de tareas'!$B$13, 'Costo de tareas'!$B$13, IF(G7713 &lt; 'Costo de tareas'!$B$13*0.2, 0, 'Costo de tareas'!$B$13- G7713))</f>
        <v>39.28055556</v>
      </c>
      <c r="I7713" s="17">
        <f>IF(H7713=0,'Costo de tareas'!$B$13,'Costo de tareas'!$B$13-H7713)</f>
        <v>0</v>
      </c>
      <c r="J7713" s="2"/>
      <c r="K7713" s="2"/>
      <c r="P7713" s="2"/>
    </row>
    <row r="7714">
      <c r="A7714" s="3" t="s">
        <v>9948</v>
      </c>
      <c r="B7714" s="11" t="str">
        <f t="shared" si="1"/>
        <v>20201118</v>
      </c>
      <c r="C7714" s="12">
        <f t="shared" si="2"/>
        <v>44153</v>
      </c>
      <c r="D7714" s="3" t="str">
        <f t="shared" si="3"/>
        <v>08</v>
      </c>
      <c r="E7714" s="13">
        <v>147.0</v>
      </c>
      <c r="F7714" s="14">
        <f>'Costo de tareas'!$B$15</f>
        <v>0.1964027778</v>
      </c>
      <c r="G7714" s="15">
        <f>'Producción diaria'!$T$3*$L$2*$M$2*$N$2*E7714*1000/'Costo de tareas'!$B$14</f>
        <v>221.0236045</v>
      </c>
      <c r="H7714" s="16">
        <f>IF(G7714 &gt; 'Costo de tareas'!$B$13, 'Costo de tareas'!$B$13, IF(G7714 &lt; 'Costo de tareas'!$B$13*0.2, 0, 'Costo de tareas'!$B$13- G7714))</f>
        <v>39.28055556</v>
      </c>
      <c r="I7714" s="17">
        <f>IF(H7714=0,'Costo de tareas'!$B$13,'Costo de tareas'!$B$13-H7714)</f>
        <v>0</v>
      </c>
      <c r="J7714" s="2"/>
      <c r="K7714" s="2"/>
      <c r="P7714" s="2"/>
    </row>
    <row r="7715">
      <c r="A7715" s="3" t="s">
        <v>9950</v>
      </c>
      <c r="B7715" s="11" t="str">
        <f t="shared" si="1"/>
        <v>20201118</v>
      </c>
      <c r="C7715" s="12">
        <f t="shared" si="2"/>
        <v>44153</v>
      </c>
      <c r="D7715" s="3" t="str">
        <f t="shared" si="3"/>
        <v>09</v>
      </c>
      <c r="E7715" s="13">
        <v>275.0</v>
      </c>
      <c r="F7715" s="14">
        <f>'Costo de tareas'!$B$15</f>
        <v>0.1964027778</v>
      </c>
      <c r="G7715" s="15">
        <f>'Producción diaria'!$T$3*$L$2*$M$2*$N$2*E7715*1000/'Costo de tareas'!$B$14</f>
        <v>413.4795322</v>
      </c>
      <c r="H7715" s="16">
        <f>IF(G7715 &gt; 'Costo de tareas'!$B$13, 'Costo de tareas'!$B$13, IF(G7715 &lt; 'Costo de tareas'!$B$13*0.2, 0, 'Costo de tareas'!$B$13- G7715))</f>
        <v>39.28055556</v>
      </c>
      <c r="I7715" s="17">
        <f>IF(H7715=0,'Costo de tareas'!$B$13,'Costo de tareas'!$B$13-H7715)</f>
        <v>0</v>
      </c>
      <c r="J7715" s="2"/>
      <c r="K7715" s="2"/>
      <c r="P7715" s="2"/>
    </row>
    <row r="7716">
      <c r="A7716" s="3" t="s">
        <v>9951</v>
      </c>
      <c r="B7716" s="11" t="str">
        <f t="shared" si="1"/>
        <v>20201118</v>
      </c>
      <c r="C7716" s="12">
        <f t="shared" si="2"/>
        <v>44153</v>
      </c>
      <c r="D7716" s="3" t="str">
        <f t="shared" si="3"/>
        <v>10</v>
      </c>
      <c r="E7716" s="13">
        <v>405.0</v>
      </c>
      <c r="F7716" s="14">
        <f>'Costo de tareas'!$B$15</f>
        <v>0.1964027778</v>
      </c>
      <c r="G7716" s="15">
        <f>'Producción diaria'!$T$3*$L$2*$M$2*$N$2*E7716*1000/'Costo de tareas'!$B$14</f>
        <v>608.9425837</v>
      </c>
      <c r="H7716" s="16">
        <f>IF(G7716 &gt; 'Costo de tareas'!$B$13, 'Costo de tareas'!$B$13, IF(G7716 &lt; 'Costo de tareas'!$B$13*0.2, 0, 'Costo de tareas'!$B$13- G7716))</f>
        <v>39.28055556</v>
      </c>
      <c r="I7716" s="17">
        <f>IF(H7716=0,'Costo de tareas'!$B$13,'Costo de tareas'!$B$13-H7716)</f>
        <v>0</v>
      </c>
      <c r="J7716" s="2"/>
      <c r="K7716" s="2"/>
      <c r="P7716" s="2"/>
    </row>
    <row r="7717">
      <c r="A7717" s="3" t="s">
        <v>9953</v>
      </c>
      <c r="B7717" s="11" t="str">
        <f t="shared" si="1"/>
        <v>20201118</v>
      </c>
      <c r="C7717" s="12">
        <f t="shared" si="2"/>
        <v>44153</v>
      </c>
      <c r="D7717" s="3" t="str">
        <f t="shared" si="3"/>
        <v>11</v>
      </c>
      <c r="E7717" s="13">
        <v>528.0</v>
      </c>
      <c r="F7717" s="14">
        <f>'Costo de tareas'!$B$15</f>
        <v>0.1964027778</v>
      </c>
      <c r="G7717" s="15">
        <f>'Producción diaria'!$T$3*$L$2*$M$2*$N$2*E7717*1000/'Costo de tareas'!$B$14</f>
        <v>793.8807018</v>
      </c>
      <c r="H7717" s="16">
        <f>IF(G7717 &gt; 'Costo de tareas'!$B$13, 'Costo de tareas'!$B$13, IF(G7717 &lt; 'Costo de tareas'!$B$13*0.2, 0, 'Costo de tareas'!$B$13- G7717))</f>
        <v>39.28055556</v>
      </c>
      <c r="I7717" s="17">
        <f>IF(H7717=0,'Costo de tareas'!$B$13,'Costo de tareas'!$B$13-H7717)</f>
        <v>0</v>
      </c>
      <c r="J7717" s="2"/>
      <c r="K7717" s="2"/>
      <c r="P7717" s="2"/>
    </row>
    <row r="7718">
      <c r="A7718" s="3" t="s">
        <v>9955</v>
      </c>
      <c r="B7718" s="11" t="str">
        <f t="shared" si="1"/>
        <v>20201118</v>
      </c>
      <c r="C7718" s="12">
        <f t="shared" si="2"/>
        <v>44153</v>
      </c>
      <c r="D7718" s="3" t="str">
        <f t="shared" si="3"/>
        <v>12</v>
      </c>
      <c r="E7718" s="13">
        <v>547.0</v>
      </c>
      <c r="F7718" s="14">
        <f>'Costo de tareas'!$B$15</f>
        <v>0.1964027778</v>
      </c>
      <c r="G7718" s="15">
        <f>'Producción diaria'!$T$3*$L$2*$M$2*$N$2*E7718*1000/'Costo de tareas'!$B$14</f>
        <v>822.4483785</v>
      </c>
      <c r="H7718" s="16">
        <f>IF(G7718 &gt; 'Costo de tareas'!$B$13, 'Costo de tareas'!$B$13, IF(G7718 &lt; 'Costo de tareas'!$B$13*0.2, 0, 'Costo de tareas'!$B$13- G7718))</f>
        <v>39.28055556</v>
      </c>
      <c r="I7718" s="17">
        <f>IF(H7718=0,'Costo de tareas'!$B$13,'Costo de tareas'!$B$13-H7718)</f>
        <v>0</v>
      </c>
      <c r="J7718" s="2"/>
      <c r="K7718" s="2"/>
      <c r="P7718" s="2"/>
    </row>
    <row r="7719">
      <c r="A7719" s="3" t="s">
        <v>9957</v>
      </c>
      <c r="B7719" s="11" t="str">
        <f t="shared" si="1"/>
        <v>20201118</v>
      </c>
      <c r="C7719" s="12">
        <f t="shared" si="2"/>
        <v>44153</v>
      </c>
      <c r="D7719" s="3" t="str">
        <f t="shared" si="3"/>
        <v>13</v>
      </c>
      <c r="E7719" s="13">
        <v>505.0</v>
      </c>
      <c r="F7719" s="14">
        <f>'Costo de tareas'!$B$15</f>
        <v>0.1964027778</v>
      </c>
      <c r="G7719" s="15">
        <f>'Producción diaria'!$T$3*$L$2*$M$2*$N$2*E7719*1000/'Costo de tareas'!$B$14</f>
        <v>759.2987772</v>
      </c>
      <c r="H7719" s="16">
        <f>IF(G7719 &gt; 'Costo de tareas'!$B$13, 'Costo de tareas'!$B$13, IF(G7719 &lt; 'Costo de tareas'!$B$13*0.2, 0, 'Costo de tareas'!$B$13- G7719))</f>
        <v>39.28055556</v>
      </c>
      <c r="I7719" s="17">
        <f>IF(H7719=0,'Costo de tareas'!$B$13,'Costo de tareas'!$B$13-H7719)</f>
        <v>0</v>
      </c>
      <c r="J7719" s="2"/>
      <c r="K7719" s="2"/>
      <c r="P7719" s="2"/>
    </row>
    <row r="7720">
      <c r="A7720" s="3" t="s">
        <v>9959</v>
      </c>
      <c r="B7720" s="11" t="str">
        <f t="shared" si="1"/>
        <v>20201118</v>
      </c>
      <c r="C7720" s="12">
        <f t="shared" si="2"/>
        <v>44153</v>
      </c>
      <c r="D7720" s="3" t="str">
        <f t="shared" si="3"/>
        <v>14</v>
      </c>
      <c r="E7720" s="13">
        <v>406.0</v>
      </c>
      <c r="F7720" s="14">
        <f>'Costo de tareas'!$B$15</f>
        <v>0.1964027778</v>
      </c>
      <c r="G7720" s="15">
        <f>'Producción diaria'!$T$3*$L$2*$M$2*$N$2*E7720*1000/'Costo de tareas'!$B$14</f>
        <v>610.4461457</v>
      </c>
      <c r="H7720" s="16">
        <f>IF(G7720 &gt; 'Costo de tareas'!$B$13, 'Costo de tareas'!$B$13, IF(G7720 &lt; 'Costo de tareas'!$B$13*0.2, 0, 'Costo de tareas'!$B$13- G7720))</f>
        <v>39.28055556</v>
      </c>
      <c r="I7720" s="17">
        <f>IF(H7720=0,'Costo de tareas'!$B$13,'Costo de tareas'!$B$13-H7720)</f>
        <v>0</v>
      </c>
      <c r="J7720" s="2"/>
      <c r="K7720" s="2"/>
      <c r="P7720" s="2"/>
    </row>
    <row r="7721">
      <c r="A7721" s="3" t="s">
        <v>9961</v>
      </c>
      <c r="B7721" s="11" t="str">
        <f t="shared" si="1"/>
        <v>20201118</v>
      </c>
      <c r="C7721" s="12">
        <f t="shared" si="2"/>
        <v>44153</v>
      </c>
      <c r="D7721" s="3" t="str">
        <f t="shared" si="3"/>
        <v>15</v>
      </c>
      <c r="E7721" s="13">
        <v>263.0</v>
      </c>
      <c r="F7721" s="14">
        <f>'Costo de tareas'!$B$15</f>
        <v>0.1964027778</v>
      </c>
      <c r="G7721" s="15">
        <f>'Producción diaria'!$T$3*$L$2*$M$2*$N$2*E7721*1000/'Costo de tareas'!$B$14</f>
        <v>395.4367889</v>
      </c>
      <c r="H7721" s="16">
        <f>IF(G7721 &gt; 'Costo de tareas'!$B$13, 'Costo de tareas'!$B$13, IF(G7721 &lt; 'Costo de tareas'!$B$13*0.2, 0, 'Costo de tareas'!$B$13- G7721))</f>
        <v>39.28055556</v>
      </c>
      <c r="I7721" s="17">
        <f>IF(H7721=0,'Costo de tareas'!$B$13,'Costo de tareas'!$B$13-H7721)</f>
        <v>0</v>
      </c>
      <c r="J7721" s="2"/>
      <c r="K7721" s="2"/>
      <c r="P7721" s="2"/>
    </row>
    <row r="7722">
      <c r="A7722" s="3" t="s">
        <v>9962</v>
      </c>
      <c r="B7722" s="11" t="str">
        <f t="shared" si="1"/>
        <v>20201118</v>
      </c>
      <c r="C7722" s="12">
        <f t="shared" si="2"/>
        <v>44153</v>
      </c>
      <c r="D7722" s="3" t="str">
        <f t="shared" si="3"/>
        <v>16</v>
      </c>
      <c r="E7722" s="13">
        <v>96.0</v>
      </c>
      <c r="F7722" s="14">
        <f>'Costo de tareas'!$B$15</f>
        <v>0.1964027778</v>
      </c>
      <c r="G7722" s="15">
        <f>'Producción diaria'!$T$3*$L$2*$M$2*$N$2*E7722*1000/'Costo de tareas'!$B$14</f>
        <v>144.3419458</v>
      </c>
      <c r="H7722" s="16">
        <f>IF(G7722 &gt; 'Costo de tareas'!$B$13, 'Costo de tareas'!$B$13, IF(G7722 &lt; 'Costo de tareas'!$B$13*0.2, 0, 'Costo de tareas'!$B$13- G7722))</f>
        <v>39.28055556</v>
      </c>
      <c r="I7722" s="17">
        <f>IF(H7722=0,'Costo de tareas'!$B$13,'Costo de tareas'!$B$13-H7722)</f>
        <v>0</v>
      </c>
      <c r="J7722" s="2"/>
      <c r="K7722" s="2"/>
      <c r="P7722" s="2"/>
    </row>
    <row r="7723">
      <c r="A7723" s="3" t="s">
        <v>9963</v>
      </c>
      <c r="B7723" s="11" t="str">
        <f t="shared" si="1"/>
        <v>20201118</v>
      </c>
      <c r="C7723" s="12">
        <f t="shared" si="2"/>
        <v>44153</v>
      </c>
      <c r="D7723" s="3" t="str">
        <f t="shared" si="3"/>
        <v>17</v>
      </c>
      <c r="E7723" s="13">
        <v>0.0</v>
      </c>
      <c r="F7723" s="14">
        <f>'Costo de tareas'!$B$15</f>
        <v>0.1964027778</v>
      </c>
      <c r="G7723" s="15">
        <f>'Producción diaria'!$T$3*$L$2*$M$2*$N$2*E7723*1000/'Costo de tareas'!$B$14</f>
        <v>0</v>
      </c>
      <c r="H7723" s="16">
        <f>IF(G7723 &gt; 'Costo de tareas'!$B$13, 'Costo de tareas'!$B$13, IF(G7723 &lt; 'Costo de tareas'!$B$13*0.2, 0, 'Costo de tareas'!$B$13- G7723))</f>
        <v>0</v>
      </c>
      <c r="I7723" s="17">
        <f>IF(H7723=0,'Costo de tareas'!$B$13,'Costo de tareas'!$B$13-H7723)</f>
        <v>39.28055556</v>
      </c>
      <c r="J7723" s="2"/>
      <c r="K7723" s="2"/>
      <c r="P7723" s="2"/>
    </row>
    <row r="7724">
      <c r="A7724" s="3" t="s">
        <v>9964</v>
      </c>
      <c r="B7724" s="11" t="str">
        <f t="shared" si="1"/>
        <v>20201118</v>
      </c>
      <c r="C7724" s="12">
        <f t="shared" si="2"/>
        <v>44153</v>
      </c>
      <c r="D7724" s="3" t="str">
        <f t="shared" si="3"/>
        <v>18</v>
      </c>
      <c r="E7724" s="13">
        <v>0.0</v>
      </c>
      <c r="F7724" s="14">
        <f>'Costo de tareas'!$B$15</f>
        <v>0.1964027778</v>
      </c>
      <c r="G7724" s="15">
        <f>'Producción diaria'!$T$3*$L$2*$M$2*$N$2*E7724*1000/'Costo de tareas'!$B$14</f>
        <v>0</v>
      </c>
      <c r="H7724" s="16">
        <f>IF(G7724 &gt; 'Costo de tareas'!$B$13, 'Costo de tareas'!$B$13, IF(G7724 &lt; 'Costo de tareas'!$B$13*0.2, 0, 'Costo de tareas'!$B$13- G7724))</f>
        <v>0</v>
      </c>
      <c r="I7724" s="17">
        <f>IF(H7724=0,'Costo de tareas'!$B$13,'Costo de tareas'!$B$13-H7724)</f>
        <v>39.28055556</v>
      </c>
      <c r="J7724" s="2"/>
      <c r="K7724" s="2"/>
      <c r="P7724" s="2"/>
    </row>
    <row r="7725">
      <c r="A7725" s="3" t="s">
        <v>9965</v>
      </c>
      <c r="B7725" s="11" t="str">
        <f t="shared" si="1"/>
        <v>20201118</v>
      </c>
      <c r="C7725" s="12">
        <f t="shared" si="2"/>
        <v>44153</v>
      </c>
      <c r="D7725" s="3" t="str">
        <f t="shared" si="3"/>
        <v>19</v>
      </c>
      <c r="E7725" s="13">
        <v>0.0</v>
      </c>
      <c r="F7725" s="14">
        <f>'Costo de tareas'!$B$15</f>
        <v>0.1964027778</v>
      </c>
      <c r="G7725" s="15">
        <f>'Producción diaria'!$T$3*$L$2*$M$2*$N$2*E7725*1000/'Costo de tareas'!$B$14</f>
        <v>0</v>
      </c>
      <c r="H7725" s="16">
        <f>IF(G7725 &gt; 'Costo de tareas'!$B$13, 'Costo de tareas'!$B$13, IF(G7725 &lt; 'Costo de tareas'!$B$13*0.2, 0, 'Costo de tareas'!$B$13- G7725))</f>
        <v>0</v>
      </c>
      <c r="I7725" s="17">
        <f>IF(H7725=0,'Costo de tareas'!$B$13,'Costo de tareas'!$B$13-H7725)</f>
        <v>39.28055556</v>
      </c>
      <c r="J7725" s="2"/>
      <c r="K7725" s="2"/>
      <c r="P7725" s="2"/>
    </row>
    <row r="7726">
      <c r="A7726" s="3" t="s">
        <v>9966</v>
      </c>
      <c r="B7726" s="11" t="str">
        <f t="shared" si="1"/>
        <v>20201118</v>
      </c>
      <c r="C7726" s="12">
        <f t="shared" si="2"/>
        <v>44153</v>
      </c>
      <c r="D7726" s="3" t="str">
        <f t="shared" si="3"/>
        <v>20</v>
      </c>
      <c r="E7726" s="13">
        <v>0.0</v>
      </c>
      <c r="F7726" s="14">
        <f>'Costo de tareas'!$B$15</f>
        <v>0.1964027778</v>
      </c>
      <c r="G7726" s="15">
        <f>'Producción diaria'!$T$3*$L$2*$M$2*$N$2*E7726*1000/'Costo de tareas'!$B$14</f>
        <v>0</v>
      </c>
      <c r="H7726" s="16">
        <f>IF(G7726 &gt; 'Costo de tareas'!$B$13, 'Costo de tareas'!$B$13, IF(G7726 &lt; 'Costo de tareas'!$B$13*0.2, 0, 'Costo de tareas'!$B$13- G7726))</f>
        <v>0</v>
      </c>
      <c r="I7726" s="17">
        <f>IF(H7726=0,'Costo de tareas'!$B$13,'Costo de tareas'!$B$13-H7726)</f>
        <v>39.28055556</v>
      </c>
      <c r="J7726" s="2"/>
      <c r="K7726" s="2"/>
      <c r="P7726" s="2"/>
    </row>
    <row r="7727">
      <c r="A7727" s="3" t="s">
        <v>9967</v>
      </c>
      <c r="B7727" s="11" t="str">
        <f t="shared" si="1"/>
        <v>20201118</v>
      </c>
      <c r="C7727" s="12">
        <f t="shared" si="2"/>
        <v>44153</v>
      </c>
      <c r="D7727" s="3" t="str">
        <f t="shared" si="3"/>
        <v>21</v>
      </c>
      <c r="E7727" s="13">
        <v>0.0</v>
      </c>
      <c r="F7727" s="14">
        <f>'Costo de tareas'!$B$15</f>
        <v>0.1964027778</v>
      </c>
      <c r="G7727" s="15">
        <f>'Producción diaria'!$T$3*$L$2*$M$2*$N$2*E7727*1000/'Costo de tareas'!$B$14</f>
        <v>0</v>
      </c>
      <c r="H7727" s="16">
        <f>IF(G7727 &gt; 'Costo de tareas'!$B$13, 'Costo de tareas'!$B$13, IF(G7727 &lt; 'Costo de tareas'!$B$13*0.2, 0, 'Costo de tareas'!$B$13- G7727))</f>
        <v>0</v>
      </c>
      <c r="I7727" s="17">
        <f>IF(H7727=0,'Costo de tareas'!$B$13,'Costo de tareas'!$B$13-H7727)</f>
        <v>39.28055556</v>
      </c>
      <c r="J7727" s="2"/>
      <c r="K7727" s="2"/>
      <c r="P7727" s="2"/>
    </row>
    <row r="7728">
      <c r="A7728" s="3" t="s">
        <v>9968</v>
      </c>
      <c r="B7728" s="11" t="str">
        <f t="shared" si="1"/>
        <v>20201118</v>
      </c>
      <c r="C7728" s="12">
        <f t="shared" si="2"/>
        <v>44153</v>
      </c>
      <c r="D7728" s="3" t="str">
        <f t="shared" si="3"/>
        <v>22</v>
      </c>
      <c r="E7728" s="13">
        <v>0.0</v>
      </c>
      <c r="F7728" s="14">
        <f>'Costo de tareas'!$B$15</f>
        <v>0.1964027778</v>
      </c>
      <c r="G7728" s="15">
        <f>'Producción diaria'!$T$3*$L$2*$M$2*$N$2*E7728*1000/'Costo de tareas'!$B$14</f>
        <v>0</v>
      </c>
      <c r="H7728" s="16">
        <f>IF(G7728 &gt; 'Costo de tareas'!$B$13, 'Costo de tareas'!$B$13, IF(G7728 &lt; 'Costo de tareas'!$B$13*0.2, 0, 'Costo de tareas'!$B$13- G7728))</f>
        <v>0</v>
      </c>
      <c r="I7728" s="17">
        <f>IF(H7728=0,'Costo de tareas'!$B$13,'Costo de tareas'!$B$13-H7728)</f>
        <v>39.28055556</v>
      </c>
      <c r="J7728" s="2"/>
      <c r="K7728" s="2"/>
      <c r="P7728" s="2"/>
    </row>
    <row r="7729">
      <c r="A7729" s="3" t="s">
        <v>9969</v>
      </c>
      <c r="B7729" s="11" t="str">
        <f t="shared" si="1"/>
        <v>20201118</v>
      </c>
      <c r="C7729" s="12">
        <f t="shared" si="2"/>
        <v>44153</v>
      </c>
      <c r="D7729" s="3" t="str">
        <f t="shared" si="3"/>
        <v>23</v>
      </c>
      <c r="E7729" s="13">
        <v>0.0</v>
      </c>
      <c r="F7729" s="14">
        <f>'Costo de tareas'!$B$15</f>
        <v>0.1964027778</v>
      </c>
      <c r="G7729" s="15">
        <f>'Producción diaria'!$T$3*$L$2*$M$2*$N$2*E7729*1000/'Costo de tareas'!$B$14</f>
        <v>0</v>
      </c>
      <c r="H7729" s="16">
        <f>IF(G7729 &gt; 'Costo de tareas'!$B$13, 'Costo de tareas'!$B$13, IF(G7729 &lt; 'Costo de tareas'!$B$13*0.2, 0, 'Costo de tareas'!$B$13- G7729))</f>
        <v>0</v>
      </c>
      <c r="I7729" s="17">
        <f>IF(H7729=0,'Costo de tareas'!$B$13,'Costo de tareas'!$B$13-H7729)</f>
        <v>39.28055556</v>
      </c>
      <c r="J7729" s="2"/>
      <c r="K7729" s="2"/>
      <c r="P7729" s="2"/>
    </row>
    <row r="7730">
      <c r="A7730" s="3" t="s">
        <v>9970</v>
      </c>
      <c r="B7730" s="11" t="str">
        <f t="shared" si="1"/>
        <v>20201119</v>
      </c>
      <c r="C7730" s="12">
        <f t="shared" si="2"/>
        <v>44154</v>
      </c>
      <c r="D7730" s="3" t="str">
        <f t="shared" si="3"/>
        <v>00</v>
      </c>
      <c r="E7730" s="13">
        <v>0.0</v>
      </c>
      <c r="F7730" s="14">
        <f>'Costo de tareas'!$B$15</f>
        <v>0.1964027778</v>
      </c>
      <c r="G7730" s="15">
        <f>'Producción diaria'!$T$3*$L$2*$M$2*$N$2*E7730*1000/'Costo de tareas'!$B$14</f>
        <v>0</v>
      </c>
      <c r="H7730" s="16">
        <f>IF(G7730 &gt; 'Costo de tareas'!$B$13, 'Costo de tareas'!$B$13, IF(G7730 &lt; 'Costo de tareas'!$B$13*0.2, 0, 'Costo de tareas'!$B$13- G7730))</f>
        <v>0</v>
      </c>
      <c r="I7730" s="17">
        <f>IF(H7730=0,'Costo de tareas'!$B$13,'Costo de tareas'!$B$13-H7730)</f>
        <v>39.28055556</v>
      </c>
      <c r="J7730" s="2"/>
      <c r="K7730" s="2"/>
      <c r="P7730" s="2"/>
    </row>
    <row r="7731">
      <c r="A7731" s="3" t="s">
        <v>9971</v>
      </c>
      <c r="B7731" s="11" t="str">
        <f t="shared" si="1"/>
        <v>20201119</v>
      </c>
      <c r="C7731" s="12">
        <f t="shared" si="2"/>
        <v>44154</v>
      </c>
      <c r="D7731" s="3" t="str">
        <f t="shared" si="3"/>
        <v>01</v>
      </c>
      <c r="E7731" s="13">
        <v>0.0</v>
      </c>
      <c r="F7731" s="14">
        <f>'Costo de tareas'!$B$15</f>
        <v>0.1964027778</v>
      </c>
      <c r="G7731" s="15">
        <f>'Producción diaria'!$T$3*$L$2*$M$2*$N$2*E7731*1000/'Costo de tareas'!$B$14</f>
        <v>0</v>
      </c>
      <c r="H7731" s="16">
        <f>IF(G7731 &gt; 'Costo de tareas'!$B$13, 'Costo de tareas'!$B$13, IF(G7731 &lt; 'Costo de tareas'!$B$13*0.2, 0, 'Costo de tareas'!$B$13- G7731))</f>
        <v>0</v>
      </c>
      <c r="I7731" s="17">
        <f>IF(H7731=0,'Costo de tareas'!$B$13,'Costo de tareas'!$B$13-H7731)</f>
        <v>39.28055556</v>
      </c>
      <c r="J7731" s="2"/>
      <c r="K7731" s="2"/>
      <c r="P7731" s="2"/>
    </row>
    <row r="7732">
      <c r="A7732" s="3" t="s">
        <v>9972</v>
      </c>
      <c r="B7732" s="11" t="str">
        <f t="shared" si="1"/>
        <v>20201119</v>
      </c>
      <c r="C7732" s="12">
        <f t="shared" si="2"/>
        <v>44154</v>
      </c>
      <c r="D7732" s="3" t="str">
        <f t="shared" si="3"/>
        <v>02</v>
      </c>
      <c r="E7732" s="13">
        <v>0.0</v>
      </c>
      <c r="F7732" s="14">
        <f>'Costo de tareas'!$B$15</f>
        <v>0.1964027778</v>
      </c>
      <c r="G7732" s="15">
        <f>'Producción diaria'!$T$3*$L$2*$M$2*$N$2*E7732*1000/'Costo de tareas'!$B$14</f>
        <v>0</v>
      </c>
      <c r="H7732" s="16">
        <f>IF(G7732 &gt; 'Costo de tareas'!$B$13, 'Costo de tareas'!$B$13, IF(G7732 &lt; 'Costo de tareas'!$B$13*0.2, 0, 'Costo de tareas'!$B$13- G7732))</f>
        <v>0</v>
      </c>
      <c r="I7732" s="17">
        <f>IF(H7732=0,'Costo de tareas'!$B$13,'Costo de tareas'!$B$13-H7732)</f>
        <v>39.28055556</v>
      </c>
      <c r="J7732" s="2"/>
      <c r="K7732" s="2"/>
      <c r="P7732" s="2"/>
    </row>
    <row r="7733">
      <c r="A7733" s="3" t="s">
        <v>9973</v>
      </c>
      <c r="B7733" s="11" t="str">
        <f t="shared" si="1"/>
        <v>20201119</v>
      </c>
      <c r="C7733" s="12">
        <f t="shared" si="2"/>
        <v>44154</v>
      </c>
      <c r="D7733" s="3" t="str">
        <f t="shared" si="3"/>
        <v>03</v>
      </c>
      <c r="E7733" s="13">
        <v>0.0</v>
      </c>
      <c r="F7733" s="14">
        <f>'Costo de tareas'!$B$15</f>
        <v>0.1964027778</v>
      </c>
      <c r="G7733" s="15">
        <f>'Producción diaria'!$T$3*$L$2*$M$2*$N$2*E7733*1000/'Costo de tareas'!$B$14</f>
        <v>0</v>
      </c>
      <c r="H7733" s="16">
        <f>IF(G7733 &gt; 'Costo de tareas'!$B$13, 'Costo de tareas'!$B$13, IF(G7733 &lt; 'Costo de tareas'!$B$13*0.2, 0, 'Costo de tareas'!$B$13- G7733))</f>
        <v>0</v>
      </c>
      <c r="I7733" s="17">
        <f>IF(H7733=0,'Costo de tareas'!$B$13,'Costo de tareas'!$B$13-H7733)</f>
        <v>39.28055556</v>
      </c>
      <c r="J7733" s="2"/>
      <c r="K7733" s="2"/>
      <c r="P7733" s="2"/>
    </row>
    <row r="7734">
      <c r="A7734" s="3" t="s">
        <v>9974</v>
      </c>
      <c r="B7734" s="11" t="str">
        <f t="shared" si="1"/>
        <v>20201119</v>
      </c>
      <c r="C7734" s="12">
        <f t="shared" si="2"/>
        <v>44154</v>
      </c>
      <c r="D7734" s="3" t="str">
        <f t="shared" si="3"/>
        <v>04</v>
      </c>
      <c r="E7734" s="13">
        <v>0.0</v>
      </c>
      <c r="F7734" s="14">
        <f>'Costo de tareas'!$B$15</f>
        <v>0.1964027778</v>
      </c>
      <c r="G7734" s="15">
        <f>'Producción diaria'!$T$3*$L$2*$M$2*$N$2*E7734*1000/'Costo de tareas'!$B$14</f>
        <v>0</v>
      </c>
      <c r="H7734" s="16">
        <f>IF(G7734 &gt; 'Costo de tareas'!$B$13, 'Costo de tareas'!$B$13, IF(G7734 &lt; 'Costo de tareas'!$B$13*0.2, 0, 'Costo de tareas'!$B$13- G7734))</f>
        <v>0</v>
      </c>
      <c r="I7734" s="17">
        <f>IF(H7734=0,'Costo de tareas'!$B$13,'Costo de tareas'!$B$13-H7734)</f>
        <v>39.28055556</v>
      </c>
      <c r="J7734" s="2"/>
      <c r="K7734" s="2"/>
      <c r="P7734" s="2"/>
    </row>
    <row r="7735">
      <c r="A7735" s="3" t="s">
        <v>9975</v>
      </c>
      <c r="B7735" s="11" t="str">
        <f t="shared" si="1"/>
        <v>20201119</v>
      </c>
      <c r="C7735" s="12">
        <f t="shared" si="2"/>
        <v>44154</v>
      </c>
      <c r="D7735" s="3" t="str">
        <f t="shared" si="3"/>
        <v>05</v>
      </c>
      <c r="E7735" s="13">
        <v>0.0</v>
      </c>
      <c r="F7735" s="14">
        <f>'Costo de tareas'!$B$15</f>
        <v>0.1964027778</v>
      </c>
      <c r="G7735" s="15">
        <f>'Producción diaria'!$T$3*$L$2*$M$2*$N$2*E7735*1000/'Costo de tareas'!$B$14</f>
        <v>0</v>
      </c>
      <c r="H7735" s="16">
        <f>IF(G7735 &gt; 'Costo de tareas'!$B$13, 'Costo de tareas'!$B$13, IF(G7735 &lt; 'Costo de tareas'!$B$13*0.2, 0, 'Costo de tareas'!$B$13- G7735))</f>
        <v>0</v>
      </c>
      <c r="I7735" s="17">
        <f>IF(H7735=0,'Costo de tareas'!$B$13,'Costo de tareas'!$B$13-H7735)</f>
        <v>39.28055556</v>
      </c>
      <c r="J7735" s="2"/>
      <c r="K7735" s="2"/>
      <c r="P7735" s="2"/>
    </row>
    <row r="7736">
      <c r="A7736" s="3" t="s">
        <v>9976</v>
      </c>
      <c r="B7736" s="11" t="str">
        <f t="shared" si="1"/>
        <v>20201119</v>
      </c>
      <c r="C7736" s="12">
        <f t="shared" si="2"/>
        <v>44154</v>
      </c>
      <c r="D7736" s="3" t="str">
        <f t="shared" si="3"/>
        <v>06</v>
      </c>
      <c r="E7736" s="13">
        <v>0.0</v>
      </c>
      <c r="F7736" s="14">
        <f>'Costo de tareas'!$B$15</f>
        <v>0.1964027778</v>
      </c>
      <c r="G7736" s="15">
        <f>'Producción diaria'!$T$3*$L$2*$M$2*$N$2*E7736*1000/'Costo de tareas'!$B$14</f>
        <v>0</v>
      </c>
      <c r="H7736" s="16">
        <f>IF(G7736 &gt; 'Costo de tareas'!$B$13, 'Costo de tareas'!$B$13, IF(G7736 &lt; 'Costo de tareas'!$B$13*0.2, 0, 'Costo de tareas'!$B$13- G7736))</f>
        <v>0</v>
      </c>
      <c r="I7736" s="17">
        <f>IF(H7736=0,'Costo de tareas'!$B$13,'Costo de tareas'!$B$13-H7736)</f>
        <v>39.28055556</v>
      </c>
      <c r="J7736" s="2"/>
      <c r="K7736" s="2"/>
      <c r="P7736" s="2"/>
    </row>
    <row r="7737">
      <c r="A7737" s="3" t="s">
        <v>9977</v>
      </c>
      <c r="B7737" s="11" t="str">
        <f t="shared" si="1"/>
        <v>20201119</v>
      </c>
      <c r="C7737" s="12">
        <f t="shared" si="2"/>
        <v>44154</v>
      </c>
      <c r="D7737" s="3" t="str">
        <f t="shared" si="3"/>
        <v>07</v>
      </c>
      <c r="E7737" s="13">
        <v>305.95</v>
      </c>
      <c r="F7737" s="14">
        <f>'Costo de tareas'!$B$15</f>
        <v>0.1964027778</v>
      </c>
      <c r="G7737" s="15">
        <f>'Producción diaria'!$T$3*$L$2*$M$2*$N$2*E7737*1000/'Costo de tareas'!$B$14</f>
        <v>460.0147741</v>
      </c>
      <c r="H7737" s="16">
        <f>IF(G7737 &gt; 'Costo de tareas'!$B$13, 'Costo de tareas'!$B$13, IF(G7737 &lt; 'Costo de tareas'!$B$13*0.2, 0, 'Costo de tareas'!$B$13- G7737))</f>
        <v>39.28055556</v>
      </c>
      <c r="I7737" s="17">
        <f>IF(H7737=0,'Costo de tareas'!$B$13,'Costo de tareas'!$B$13-H7737)</f>
        <v>0</v>
      </c>
      <c r="J7737" s="2"/>
      <c r="K7737" s="2"/>
      <c r="P7737" s="2"/>
    </row>
    <row r="7738">
      <c r="A7738" s="3" t="s">
        <v>9978</v>
      </c>
      <c r="B7738" s="11" t="str">
        <f t="shared" si="1"/>
        <v>20201119</v>
      </c>
      <c r="C7738" s="12">
        <f t="shared" si="2"/>
        <v>44154</v>
      </c>
      <c r="D7738" s="3" t="str">
        <f t="shared" si="3"/>
        <v>08</v>
      </c>
      <c r="E7738" s="13">
        <v>11.0</v>
      </c>
      <c r="F7738" s="14">
        <f>'Costo de tareas'!$B$15</f>
        <v>0.1964027778</v>
      </c>
      <c r="G7738" s="15">
        <f>'Producción diaria'!$T$3*$L$2*$M$2*$N$2*E7738*1000/'Costo de tareas'!$B$14</f>
        <v>16.53918129</v>
      </c>
      <c r="H7738" s="16">
        <f>IF(G7738 &gt; 'Costo de tareas'!$B$13, 'Costo de tareas'!$B$13, IF(G7738 &lt; 'Costo de tareas'!$B$13*0.2, 0, 'Costo de tareas'!$B$13- G7738))</f>
        <v>22.74137427</v>
      </c>
      <c r="I7738" s="17">
        <f>IF(H7738=0,'Costo de tareas'!$B$13,'Costo de tareas'!$B$13-H7738)</f>
        <v>16.53918129</v>
      </c>
      <c r="J7738" s="2"/>
      <c r="K7738" s="2"/>
      <c r="P7738" s="2"/>
    </row>
    <row r="7739">
      <c r="A7739" s="3" t="s">
        <v>9979</v>
      </c>
      <c r="B7739" s="11" t="str">
        <f t="shared" si="1"/>
        <v>20201119</v>
      </c>
      <c r="C7739" s="12">
        <f t="shared" si="2"/>
        <v>44154</v>
      </c>
      <c r="D7739" s="3" t="str">
        <f t="shared" si="3"/>
        <v>09</v>
      </c>
      <c r="E7739" s="13">
        <v>29.0</v>
      </c>
      <c r="F7739" s="14">
        <f>'Costo de tareas'!$B$15</f>
        <v>0.1964027778</v>
      </c>
      <c r="G7739" s="15">
        <f>'Producción diaria'!$T$3*$L$2*$M$2*$N$2*E7739*1000/'Costo de tareas'!$B$14</f>
        <v>43.60329612</v>
      </c>
      <c r="H7739" s="16">
        <f>IF(G7739 &gt; 'Costo de tareas'!$B$13, 'Costo de tareas'!$B$13, IF(G7739 &lt; 'Costo de tareas'!$B$13*0.2, 0, 'Costo de tareas'!$B$13- G7739))</f>
        <v>39.28055556</v>
      </c>
      <c r="I7739" s="17">
        <f>IF(H7739=0,'Costo de tareas'!$B$13,'Costo de tareas'!$B$13-H7739)</f>
        <v>0</v>
      </c>
      <c r="J7739" s="2"/>
      <c r="K7739" s="2"/>
      <c r="P7739" s="2"/>
    </row>
    <row r="7740">
      <c r="A7740" s="3" t="s">
        <v>9980</v>
      </c>
      <c r="B7740" s="11" t="str">
        <f t="shared" si="1"/>
        <v>20201119</v>
      </c>
      <c r="C7740" s="12">
        <f t="shared" si="2"/>
        <v>44154</v>
      </c>
      <c r="D7740" s="3" t="str">
        <f t="shared" si="3"/>
        <v>10</v>
      </c>
      <c r="E7740" s="13">
        <v>421.0</v>
      </c>
      <c r="F7740" s="14">
        <f>'Costo de tareas'!$B$15</f>
        <v>0.1964027778</v>
      </c>
      <c r="G7740" s="15">
        <f>'Producción diaria'!$T$3*$L$2*$M$2*$N$2*E7740*1000/'Costo de tareas'!$B$14</f>
        <v>632.9995747</v>
      </c>
      <c r="H7740" s="16">
        <f>IF(G7740 &gt; 'Costo de tareas'!$B$13, 'Costo de tareas'!$B$13, IF(G7740 &lt; 'Costo de tareas'!$B$13*0.2, 0, 'Costo de tareas'!$B$13- G7740))</f>
        <v>39.28055556</v>
      </c>
      <c r="I7740" s="17">
        <f>IF(H7740=0,'Costo de tareas'!$B$13,'Costo de tareas'!$B$13-H7740)</f>
        <v>0</v>
      </c>
      <c r="J7740" s="2"/>
      <c r="K7740" s="2"/>
      <c r="P7740" s="2"/>
    </row>
    <row r="7741">
      <c r="A7741" s="3" t="s">
        <v>9981</v>
      </c>
      <c r="B7741" s="11" t="str">
        <f t="shared" si="1"/>
        <v>20201119</v>
      </c>
      <c r="C7741" s="12">
        <f t="shared" si="2"/>
        <v>44154</v>
      </c>
      <c r="D7741" s="3" t="str">
        <f t="shared" si="3"/>
        <v>11</v>
      </c>
      <c r="E7741" s="13">
        <v>518.0</v>
      </c>
      <c r="F7741" s="14">
        <f>'Costo de tareas'!$B$15</f>
        <v>0.1964027778</v>
      </c>
      <c r="G7741" s="15">
        <f>'Producción diaria'!$T$3*$L$2*$M$2*$N$2*E7741*1000/'Costo de tareas'!$B$14</f>
        <v>778.8450824</v>
      </c>
      <c r="H7741" s="16">
        <f>IF(G7741 &gt; 'Costo de tareas'!$B$13, 'Costo de tareas'!$B$13, IF(G7741 &lt; 'Costo de tareas'!$B$13*0.2, 0, 'Costo de tareas'!$B$13- G7741))</f>
        <v>39.28055556</v>
      </c>
      <c r="I7741" s="17">
        <f>IF(H7741=0,'Costo de tareas'!$B$13,'Costo de tareas'!$B$13-H7741)</f>
        <v>0</v>
      </c>
      <c r="J7741" s="2"/>
      <c r="K7741" s="2"/>
      <c r="P7741" s="2"/>
    </row>
    <row r="7742">
      <c r="A7742" s="3" t="s">
        <v>9982</v>
      </c>
      <c r="B7742" s="11" t="str">
        <f t="shared" si="1"/>
        <v>20201119</v>
      </c>
      <c r="C7742" s="12">
        <f t="shared" si="2"/>
        <v>44154</v>
      </c>
      <c r="D7742" s="3" t="str">
        <f t="shared" si="3"/>
        <v>12</v>
      </c>
      <c r="E7742" s="13">
        <v>539.0</v>
      </c>
      <c r="F7742" s="14">
        <f>'Costo de tareas'!$B$15</f>
        <v>0.1964027778</v>
      </c>
      <c r="G7742" s="15">
        <f>'Producción diaria'!$T$3*$L$2*$M$2*$N$2*E7742*1000/'Costo de tareas'!$B$14</f>
        <v>810.419883</v>
      </c>
      <c r="H7742" s="16">
        <f>IF(G7742 &gt; 'Costo de tareas'!$B$13, 'Costo de tareas'!$B$13, IF(G7742 &lt; 'Costo de tareas'!$B$13*0.2, 0, 'Costo de tareas'!$B$13- G7742))</f>
        <v>39.28055556</v>
      </c>
      <c r="I7742" s="17">
        <f>IF(H7742=0,'Costo de tareas'!$B$13,'Costo de tareas'!$B$13-H7742)</f>
        <v>0</v>
      </c>
      <c r="J7742" s="2"/>
      <c r="K7742" s="2"/>
      <c r="P7742" s="2"/>
    </row>
    <row r="7743">
      <c r="A7743" s="3" t="s">
        <v>9983</v>
      </c>
      <c r="B7743" s="11" t="str">
        <f t="shared" si="1"/>
        <v>20201119</v>
      </c>
      <c r="C7743" s="12">
        <f t="shared" si="2"/>
        <v>44154</v>
      </c>
      <c r="D7743" s="3" t="str">
        <f t="shared" si="3"/>
        <v>13</v>
      </c>
      <c r="E7743" s="13">
        <v>5.0</v>
      </c>
      <c r="F7743" s="14">
        <f>'Costo de tareas'!$B$15</f>
        <v>0.1964027778</v>
      </c>
      <c r="G7743" s="15">
        <f>'Producción diaria'!$T$3*$L$2*$M$2*$N$2*E7743*1000/'Costo de tareas'!$B$14</f>
        <v>7.517809676</v>
      </c>
      <c r="H7743" s="16">
        <f>IF(G7743 &gt; 'Costo de tareas'!$B$13, 'Costo de tareas'!$B$13, IF(G7743 &lt; 'Costo de tareas'!$B$13*0.2, 0, 'Costo de tareas'!$B$13- G7743))</f>
        <v>0</v>
      </c>
      <c r="I7743" s="17">
        <f>IF(H7743=0,'Costo de tareas'!$B$13,'Costo de tareas'!$B$13-H7743)</f>
        <v>39.28055556</v>
      </c>
      <c r="J7743" s="2"/>
      <c r="K7743" s="2"/>
      <c r="P7743" s="2"/>
    </row>
    <row r="7744">
      <c r="A7744" s="3" t="s">
        <v>9984</v>
      </c>
      <c r="B7744" s="11" t="str">
        <f t="shared" si="1"/>
        <v>20201119</v>
      </c>
      <c r="C7744" s="12">
        <f t="shared" si="2"/>
        <v>44154</v>
      </c>
      <c r="D7744" s="3" t="str">
        <f t="shared" si="3"/>
        <v>14</v>
      </c>
      <c r="E7744" s="13">
        <v>396.0</v>
      </c>
      <c r="F7744" s="14">
        <f>'Costo de tareas'!$B$15</f>
        <v>0.1964027778</v>
      </c>
      <c r="G7744" s="15">
        <f>'Producción diaria'!$T$3*$L$2*$M$2*$N$2*E7744*1000/'Costo de tareas'!$B$14</f>
        <v>595.4105263</v>
      </c>
      <c r="H7744" s="16">
        <f>IF(G7744 &gt; 'Costo de tareas'!$B$13, 'Costo de tareas'!$B$13, IF(G7744 &lt; 'Costo de tareas'!$B$13*0.2, 0, 'Costo de tareas'!$B$13- G7744))</f>
        <v>39.28055556</v>
      </c>
      <c r="I7744" s="17">
        <f>IF(H7744=0,'Costo de tareas'!$B$13,'Costo de tareas'!$B$13-H7744)</f>
        <v>0</v>
      </c>
      <c r="J7744" s="2"/>
      <c r="K7744" s="2"/>
      <c r="P7744" s="2"/>
    </row>
    <row r="7745">
      <c r="A7745" s="3" t="s">
        <v>9985</v>
      </c>
      <c r="B7745" s="11" t="str">
        <f t="shared" si="1"/>
        <v>20201119</v>
      </c>
      <c r="C7745" s="12">
        <f t="shared" si="2"/>
        <v>44154</v>
      </c>
      <c r="D7745" s="3" t="str">
        <f t="shared" si="3"/>
        <v>15</v>
      </c>
      <c r="E7745" s="13">
        <v>255.0</v>
      </c>
      <c r="F7745" s="14">
        <f>'Costo de tareas'!$B$15</f>
        <v>0.1964027778</v>
      </c>
      <c r="G7745" s="15">
        <f>'Producción diaria'!$T$3*$L$2*$M$2*$N$2*E7745*1000/'Costo de tareas'!$B$14</f>
        <v>383.4082935</v>
      </c>
      <c r="H7745" s="16">
        <f>IF(G7745 &gt; 'Costo de tareas'!$B$13, 'Costo de tareas'!$B$13, IF(G7745 &lt; 'Costo de tareas'!$B$13*0.2, 0, 'Costo de tareas'!$B$13- G7745))</f>
        <v>39.28055556</v>
      </c>
      <c r="I7745" s="17">
        <f>IF(H7745=0,'Costo de tareas'!$B$13,'Costo de tareas'!$B$13-H7745)</f>
        <v>0</v>
      </c>
      <c r="J7745" s="2"/>
      <c r="K7745" s="2"/>
      <c r="P7745" s="2"/>
    </row>
    <row r="7746">
      <c r="A7746" s="3" t="s">
        <v>9986</v>
      </c>
      <c r="B7746" s="11" t="str">
        <f t="shared" si="1"/>
        <v>20201119</v>
      </c>
      <c r="C7746" s="12">
        <f t="shared" si="2"/>
        <v>44154</v>
      </c>
      <c r="D7746" s="3" t="str">
        <f t="shared" si="3"/>
        <v>16</v>
      </c>
      <c r="E7746" s="13">
        <v>95.0</v>
      </c>
      <c r="F7746" s="14">
        <f>'Costo de tareas'!$B$15</f>
        <v>0.1964027778</v>
      </c>
      <c r="G7746" s="15">
        <f>'Producción diaria'!$T$3*$L$2*$M$2*$N$2*E7746*1000/'Costo de tareas'!$B$14</f>
        <v>142.8383838</v>
      </c>
      <c r="H7746" s="16">
        <f>IF(G7746 &gt; 'Costo de tareas'!$B$13, 'Costo de tareas'!$B$13, IF(G7746 &lt; 'Costo de tareas'!$B$13*0.2, 0, 'Costo de tareas'!$B$13- G7746))</f>
        <v>39.28055556</v>
      </c>
      <c r="I7746" s="17">
        <f>IF(H7746=0,'Costo de tareas'!$B$13,'Costo de tareas'!$B$13-H7746)</f>
        <v>0</v>
      </c>
      <c r="J7746" s="2"/>
      <c r="K7746" s="2"/>
      <c r="P7746" s="2"/>
    </row>
    <row r="7747">
      <c r="A7747" s="3" t="s">
        <v>9987</v>
      </c>
      <c r="B7747" s="11" t="str">
        <f t="shared" si="1"/>
        <v>20201119</v>
      </c>
      <c r="C7747" s="12">
        <f t="shared" si="2"/>
        <v>44154</v>
      </c>
      <c r="D7747" s="3" t="str">
        <f t="shared" si="3"/>
        <v>17</v>
      </c>
      <c r="E7747" s="13">
        <v>0.0</v>
      </c>
      <c r="F7747" s="14">
        <f>'Costo de tareas'!$B$15</f>
        <v>0.1964027778</v>
      </c>
      <c r="G7747" s="15">
        <f>'Producción diaria'!$T$3*$L$2*$M$2*$N$2*E7747*1000/'Costo de tareas'!$B$14</f>
        <v>0</v>
      </c>
      <c r="H7747" s="16">
        <f>IF(G7747 &gt; 'Costo de tareas'!$B$13, 'Costo de tareas'!$B$13, IF(G7747 &lt; 'Costo de tareas'!$B$13*0.2, 0, 'Costo de tareas'!$B$13- G7747))</f>
        <v>0</v>
      </c>
      <c r="I7747" s="17">
        <f>IF(H7747=0,'Costo de tareas'!$B$13,'Costo de tareas'!$B$13-H7747)</f>
        <v>39.28055556</v>
      </c>
      <c r="J7747" s="2"/>
      <c r="K7747" s="2"/>
      <c r="P7747" s="2"/>
    </row>
    <row r="7748">
      <c r="A7748" s="3" t="s">
        <v>9988</v>
      </c>
      <c r="B7748" s="11" t="str">
        <f t="shared" si="1"/>
        <v>20201119</v>
      </c>
      <c r="C7748" s="12">
        <f t="shared" si="2"/>
        <v>44154</v>
      </c>
      <c r="D7748" s="3" t="str">
        <f t="shared" si="3"/>
        <v>18</v>
      </c>
      <c r="E7748" s="13">
        <v>0.0</v>
      </c>
      <c r="F7748" s="14">
        <f>'Costo de tareas'!$B$15</f>
        <v>0.1964027778</v>
      </c>
      <c r="G7748" s="15">
        <f>'Producción diaria'!$T$3*$L$2*$M$2*$N$2*E7748*1000/'Costo de tareas'!$B$14</f>
        <v>0</v>
      </c>
      <c r="H7748" s="16">
        <f>IF(G7748 &gt; 'Costo de tareas'!$B$13, 'Costo de tareas'!$B$13, IF(G7748 &lt; 'Costo de tareas'!$B$13*0.2, 0, 'Costo de tareas'!$B$13- G7748))</f>
        <v>0</v>
      </c>
      <c r="I7748" s="17">
        <f>IF(H7748=0,'Costo de tareas'!$B$13,'Costo de tareas'!$B$13-H7748)</f>
        <v>39.28055556</v>
      </c>
      <c r="J7748" s="2"/>
      <c r="K7748" s="2"/>
      <c r="P7748" s="2"/>
    </row>
    <row r="7749">
      <c r="A7749" s="3" t="s">
        <v>9989</v>
      </c>
      <c r="B7749" s="11" t="str">
        <f t="shared" si="1"/>
        <v>20201119</v>
      </c>
      <c r="C7749" s="12">
        <f t="shared" si="2"/>
        <v>44154</v>
      </c>
      <c r="D7749" s="3" t="str">
        <f t="shared" si="3"/>
        <v>19</v>
      </c>
      <c r="E7749" s="13">
        <v>0.0</v>
      </c>
      <c r="F7749" s="14">
        <f>'Costo de tareas'!$B$15</f>
        <v>0.1964027778</v>
      </c>
      <c r="G7749" s="15">
        <f>'Producción diaria'!$T$3*$L$2*$M$2*$N$2*E7749*1000/'Costo de tareas'!$B$14</f>
        <v>0</v>
      </c>
      <c r="H7749" s="16">
        <f>IF(G7749 &gt; 'Costo de tareas'!$B$13, 'Costo de tareas'!$B$13, IF(G7749 &lt; 'Costo de tareas'!$B$13*0.2, 0, 'Costo de tareas'!$B$13- G7749))</f>
        <v>0</v>
      </c>
      <c r="I7749" s="17">
        <f>IF(H7749=0,'Costo de tareas'!$B$13,'Costo de tareas'!$B$13-H7749)</f>
        <v>39.28055556</v>
      </c>
      <c r="J7749" s="2"/>
      <c r="K7749" s="2"/>
      <c r="P7749" s="2"/>
    </row>
    <row r="7750">
      <c r="A7750" s="3" t="s">
        <v>9990</v>
      </c>
      <c r="B7750" s="11" t="str">
        <f t="shared" si="1"/>
        <v>20201119</v>
      </c>
      <c r="C7750" s="12">
        <f t="shared" si="2"/>
        <v>44154</v>
      </c>
      <c r="D7750" s="3" t="str">
        <f t="shared" si="3"/>
        <v>20</v>
      </c>
      <c r="E7750" s="13">
        <v>0.0</v>
      </c>
      <c r="F7750" s="14">
        <f>'Costo de tareas'!$B$15</f>
        <v>0.1964027778</v>
      </c>
      <c r="G7750" s="15">
        <f>'Producción diaria'!$T$3*$L$2*$M$2*$N$2*E7750*1000/'Costo de tareas'!$B$14</f>
        <v>0</v>
      </c>
      <c r="H7750" s="16">
        <f>IF(G7750 &gt; 'Costo de tareas'!$B$13, 'Costo de tareas'!$B$13, IF(G7750 &lt; 'Costo de tareas'!$B$13*0.2, 0, 'Costo de tareas'!$B$13- G7750))</f>
        <v>0</v>
      </c>
      <c r="I7750" s="17">
        <f>IF(H7750=0,'Costo de tareas'!$B$13,'Costo de tareas'!$B$13-H7750)</f>
        <v>39.28055556</v>
      </c>
      <c r="J7750" s="2"/>
      <c r="K7750" s="2"/>
      <c r="P7750" s="2"/>
    </row>
    <row r="7751">
      <c r="A7751" s="3" t="s">
        <v>9991</v>
      </c>
      <c r="B7751" s="11" t="str">
        <f t="shared" si="1"/>
        <v>20201119</v>
      </c>
      <c r="C7751" s="12">
        <f t="shared" si="2"/>
        <v>44154</v>
      </c>
      <c r="D7751" s="3" t="str">
        <f t="shared" si="3"/>
        <v>21</v>
      </c>
      <c r="E7751" s="13">
        <v>0.0</v>
      </c>
      <c r="F7751" s="14">
        <f>'Costo de tareas'!$B$15</f>
        <v>0.1964027778</v>
      </c>
      <c r="G7751" s="15">
        <f>'Producción diaria'!$T$3*$L$2*$M$2*$N$2*E7751*1000/'Costo de tareas'!$B$14</f>
        <v>0</v>
      </c>
      <c r="H7751" s="16">
        <f>IF(G7751 &gt; 'Costo de tareas'!$B$13, 'Costo de tareas'!$B$13, IF(G7751 &lt; 'Costo de tareas'!$B$13*0.2, 0, 'Costo de tareas'!$B$13- G7751))</f>
        <v>0</v>
      </c>
      <c r="I7751" s="17">
        <f>IF(H7751=0,'Costo de tareas'!$B$13,'Costo de tareas'!$B$13-H7751)</f>
        <v>39.28055556</v>
      </c>
      <c r="J7751" s="2"/>
      <c r="K7751" s="2"/>
      <c r="P7751" s="2"/>
    </row>
    <row r="7752">
      <c r="A7752" s="3" t="s">
        <v>9992</v>
      </c>
      <c r="B7752" s="11" t="str">
        <f t="shared" si="1"/>
        <v>20201119</v>
      </c>
      <c r="C7752" s="12">
        <f t="shared" si="2"/>
        <v>44154</v>
      </c>
      <c r="D7752" s="3" t="str">
        <f t="shared" si="3"/>
        <v>22</v>
      </c>
      <c r="E7752" s="13">
        <v>0.0</v>
      </c>
      <c r="F7752" s="14">
        <f>'Costo de tareas'!$B$15</f>
        <v>0.1964027778</v>
      </c>
      <c r="G7752" s="15">
        <f>'Producción diaria'!$T$3*$L$2*$M$2*$N$2*E7752*1000/'Costo de tareas'!$B$14</f>
        <v>0</v>
      </c>
      <c r="H7752" s="16">
        <f>IF(G7752 &gt; 'Costo de tareas'!$B$13, 'Costo de tareas'!$B$13, IF(G7752 &lt; 'Costo de tareas'!$B$13*0.2, 0, 'Costo de tareas'!$B$13- G7752))</f>
        <v>0</v>
      </c>
      <c r="I7752" s="17">
        <f>IF(H7752=0,'Costo de tareas'!$B$13,'Costo de tareas'!$B$13-H7752)</f>
        <v>39.28055556</v>
      </c>
      <c r="J7752" s="2"/>
      <c r="K7752" s="2"/>
      <c r="P7752" s="2"/>
    </row>
    <row r="7753">
      <c r="A7753" s="3" t="s">
        <v>9993</v>
      </c>
      <c r="B7753" s="11" t="str">
        <f t="shared" si="1"/>
        <v>20201119</v>
      </c>
      <c r="C7753" s="12">
        <f t="shared" si="2"/>
        <v>44154</v>
      </c>
      <c r="D7753" s="3" t="str">
        <f t="shared" si="3"/>
        <v>23</v>
      </c>
      <c r="E7753" s="13">
        <v>0.0</v>
      </c>
      <c r="F7753" s="14">
        <f>'Costo de tareas'!$B$15</f>
        <v>0.1964027778</v>
      </c>
      <c r="G7753" s="15">
        <f>'Producción diaria'!$T$3*$L$2*$M$2*$N$2*E7753*1000/'Costo de tareas'!$B$14</f>
        <v>0</v>
      </c>
      <c r="H7753" s="16">
        <f>IF(G7753 &gt; 'Costo de tareas'!$B$13, 'Costo de tareas'!$B$13, IF(G7753 &lt; 'Costo de tareas'!$B$13*0.2, 0, 'Costo de tareas'!$B$13- G7753))</f>
        <v>0</v>
      </c>
      <c r="I7753" s="17">
        <f>IF(H7753=0,'Costo de tareas'!$B$13,'Costo de tareas'!$B$13-H7753)</f>
        <v>39.28055556</v>
      </c>
      <c r="J7753" s="2"/>
      <c r="K7753" s="2"/>
      <c r="P7753" s="2"/>
    </row>
    <row r="7754">
      <c r="A7754" s="3" t="s">
        <v>9994</v>
      </c>
      <c r="B7754" s="11" t="str">
        <f t="shared" si="1"/>
        <v>20201120</v>
      </c>
      <c r="C7754" s="12">
        <f t="shared" si="2"/>
        <v>44155</v>
      </c>
      <c r="D7754" s="3" t="str">
        <f t="shared" si="3"/>
        <v>00</v>
      </c>
      <c r="E7754" s="13">
        <v>0.0</v>
      </c>
      <c r="F7754" s="14">
        <f>'Costo de tareas'!$B$15</f>
        <v>0.1964027778</v>
      </c>
      <c r="G7754" s="15">
        <f>'Producción diaria'!$T$3*$L$2*$M$2*$N$2*E7754*1000/'Costo de tareas'!$B$14</f>
        <v>0</v>
      </c>
      <c r="H7754" s="16">
        <f>IF(G7754 &gt; 'Costo de tareas'!$B$13, 'Costo de tareas'!$B$13, IF(G7754 &lt; 'Costo de tareas'!$B$13*0.2, 0, 'Costo de tareas'!$B$13- G7754))</f>
        <v>0</v>
      </c>
      <c r="I7754" s="17">
        <f>IF(H7754=0,'Costo de tareas'!$B$13,'Costo de tareas'!$B$13-H7754)</f>
        <v>39.28055556</v>
      </c>
      <c r="J7754" s="2"/>
      <c r="K7754" s="2"/>
      <c r="P7754" s="2"/>
    </row>
    <row r="7755">
      <c r="A7755" s="3" t="s">
        <v>9995</v>
      </c>
      <c r="B7755" s="11" t="str">
        <f t="shared" si="1"/>
        <v>20201120</v>
      </c>
      <c r="C7755" s="12">
        <f t="shared" si="2"/>
        <v>44155</v>
      </c>
      <c r="D7755" s="3" t="str">
        <f t="shared" si="3"/>
        <v>01</v>
      </c>
      <c r="E7755" s="13">
        <v>0.0</v>
      </c>
      <c r="F7755" s="14">
        <f>'Costo de tareas'!$B$15</f>
        <v>0.1964027778</v>
      </c>
      <c r="G7755" s="15">
        <f>'Producción diaria'!$T$3*$L$2*$M$2*$N$2*E7755*1000/'Costo de tareas'!$B$14</f>
        <v>0</v>
      </c>
      <c r="H7755" s="16">
        <f>IF(G7755 &gt; 'Costo de tareas'!$B$13, 'Costo de tareas'!$B$13, IF(G7755 &lt; 'Costo de tareas'!$B$13*0.2, 0, 'Costo de tareas'!$B$13- G7755))</f>
        <v>0</v>
      </c>
      <c r="I7755" s="17">
        <f>IF(H7755=0,'Costo de tareas'!$B$13,'Costo de tareas'!$B$13-H7755)</f>
        <v>39.28055556</v>
      </c>
      <c r="J7755" s="2"/>
      <c r="K7755" s="2"/>
      <c r="P7755" s="2"/>
    </row>
    <row r="7756">
      <c r="A7756" s="3" t="s">
        <v>9996</v>
      </c>
      <c r="B7756" s="11" t="str">
        <f t="shared" si="1"/>
        <v>20201120</v>
      </c>
      <c r="C7756" s="12">
        <f t="shared" si="2"/>
        <v>44155</v>
      </c>
      <c r="D7756" s="3" t="str">
        <f t="shared" si="3"/>
        <v>02</v>
      </c>
      <c r="E7756" s="13">
        <v>0.0</v>
      </c>
      <c r="F7756" s="14">
        <f>'Costo de tareas'!$B$15</f>
        <v>0.1964027778</v>
      </c>
      <c r="G7756" s="15">
        <f>'Producción diaria'!$T$3*$L$2*$M$2*$N$2*E7756*1000/'Costo de tareas'!$B$14</f>
        <v>0</v>
      </c>
      <c r="H7756" s="16">
        <f>IF(G7756 &gt; 'Costo de tareas'!$B$13, 'Costo de tareas'!$B$13, IF(G7756 &lt; 'Costo de tareas'!$B$13*0.2, 0, 'Costo de tareas'!$B$13- G7756))</f>
        <v>0</v>
      </c>
      <c r="I7756" s="17">
        <f>IF(H7756=0,'Costo de tareas'!$B$13,'Costo de tareas'!$B$13-H7756)</f>
        <v>39.28055556</v>
      </c>
      <c r="J7756" s="2"/>
      <c r="K7756" s="2"/>
      <c r="P7756" s="2"/>
    </row>
    <row r="7757">
      <c r="A7757" s="3" t="s">
        <v>9997</v>
      </c>
      <c r="B7757" s="11" t="str">
        <f t="shared" si="1"/>
        <v>20201120</v>
      </c>
      <c r="C7757" s="12">
        <f t="shared" si="2"/>
        <v>44155</v>
      </c>
      <c r="D7757" s="3" t="str">
        <f t="shared" si="3"/>
        <v>03</v>
      </c>
      <c r="E7757" s="13">
        <v>0.0</v>
      </c>
      <c r="F7757" s="14">
        <f>'Costo de tareas'!$B$15</f>
        <v>0.1964027778</v>
      </c>
      <c r="G7757" s="15">
        <f>'Producción diaria'!$T$3*$L$2*$M$2*$N$2*E7757*1000/'Costo de tareas'!$B$14</f>
        <v>0</v>
      </c>
      <c r="H7757" s="16">
        <f>IF(G7757 &gt; 'Costo de tareas'!$B$13, 'Costo de tareas'!$B$13, IF(G7757 &lt; 'Costo de tareas'!$B$13*0.2, 0, 'Costo de tareas'!$B$13- G7757))</f>
        <v>0</v>
      </c>
      <c r="I7757" s="17">
        <f>IF(H7757=0,'Costo de tareas'!$B$13,'Costo de tareas'!$B$13-H7757)</f>
        <v>39.28055556</v>
      </c>
      <c r="J7757" s="2"/>
      <c r="K7757" s="2"/>
      <c r="P7757" s="2"/>
    </row>
    <row r="7758">
      <c r="A7758" s="3" t="s">
        <v>9998</v>
      </c>
      <c r="B7758" s="11" t="str">
        <f t="shared" si="1"/>
        <v>20201120</v>
      </c>
      <c r="C7758" s="12">
        <f t="shared" si="2"/>
        <v>44155</v>
      </c>
      <c r="D7758" s="3" t="str">
        <f t="shared" si="3"/>
        <v>04</v>
      </c>
      <c r="E7758" s="13">
        <v>0.0</v>
      </c>
      <c r="F7758" s="14">
        <f>'Costo de tareas'!$B$15</f>
        <v>0.1964027778</v>
      </c>
      <c r="G7758" s="15">
        <f>'Producción diaria'!$T$3*$L$2*$M$2*$N$2*E7758*1000/'Costo de tareas'!$B$14</f>
        <v>0</v>
      </c>
      <c r="H7758" s="16">
        <f>IF(G7758 &gt; 'Costo de tareas'!$B$13, 'Costo de tareas'!$B$13, IF(G7758 &lt; 'Costo de tareas'!$B$13*0.2, 0, 'Costo de tareas'!$B$13- G7758))</f>
        <v>0</v>
      </c>
      <c r="I7758" s="17">
        <f>IF(H7758=0,'Costo de tareas'!$B$13,'Costo de tareas'!$B$13-H7758)</f>
        <v>39.28055556</v>
      </c>
      <c r="J7758" s="2"/>
      <c r="K7758" s="2"/>
      <c r="P7758" s="2"/>
    </row>
    <row r="7759">
      <c r="A7759" s="3" t="s">
        <v>9999</v>
      </c>
      <c r="B7759" s="11" t="str">
        <f t="shared" si="1"/>
        <v>20201120</v>
      </c>
      <c r="C7759" s="12">
        <f t="shared" si="2"/>
        <v>44155</v>
      </c>
      <c r="D7759" s="3" t="str">
        <f t="shared" si="3"/>
        <v>05</v>
      </c>
      <c r="E7759" s="13">
        <v>0.0</v>
      </c>
      <c r="F7759" s="14">
        <f>'Costo de tareas'!$B$15</f>
        <v>0.1964027778</v>
      </c>
      <c r="G7759" s="15">
        <f>'Producción diaria'!$T$3*$L$2*$M$2*$N$2*E7759*1000/'Costo de tareas'!$B$14</f>
        <v>0</v>
      </c>
      <c r="H7759" s="16">
        <f>IF(G7759 &gt; 'Costo de tareas'!$B$13, 'Costo de tareas'!$B$13, IF(G7759 &lt; 'Costo de tareas'!$B$13*0.2, 0, 'Costo de tareas'!$B$13- G7759))</f>
        <v>0</v>
      </c>
      <c r="I7759" s="17">
        <f>IF(H7759=0,'Costo de tareas'!$B$13,'Costo de tareas'!$B$13-H7759)</f>
        <v>39.28055556</v>
      </c>
      <c r="J7759" s="2"/>
      <c r="K7759" s="2"/>
      <c r="P7759" s="2"/>
    </row>
    <row r="7760">
      <c r="A7760" s="3" t="s">
        <v>10000</v>
      </c>
      <c r="B7760" s="11" t="str">
        <f t="shared" si="1"/>
        <v>20201120</v>
      </c>
      <c r="C7760" s="12">
        <f t="shared" si="2"/>
        <v>44155</v>
      </c>
      <c r="D7760" s="3" t="str">
        <f t="shared" si="3"/>
        <v>06</v>
      </c>
      <c r="E7760" s="13">
        <v>0.0</v>
      </c>
      <c r="F7760" s="14">
        <f>'Costo de tareas'!$B$15</f>
        <v>0.1964027778</v>
      </c>
      <c r="G7760" s="15">
        <f>'Producción diaria'!$T$3*$L$2*$M$2*$N$2*E7760*1000/'Costo de tareas'!$B$14</f>
        <v>0</v>
      </c>
      <c r="H7760" s="16">
        <f>IF(G7760 &gt; 'Costo de tareas'!$B$13, 'Costo de tareas'!$B$13, IF(G7760 &lt; 'Costo de tareas'!$B$13*0.2, 0, 'Costo de tareas'!$B$13- G7760))</f>
        <v>0</v>
      </c>
      <c r="I7760" s="17">
        <f>IF(H7760=0,'Costo de tareas'!$B$13,'Costo de tareas'!$B$13-H7760)</f>
        <v>39.28055556</v>
      </c>
      <c r="J7760" s="2"/>
      <c r="K7760" s="2"/>
      <c r="P7760" s="2"/>
    </row>
    <row r="7761">
      <c r="A7761" s="3" t="s">
        <v>10001</v>
      </c>
      <c r="B7761" s="11" t="str">
        <f t="shared" si="1"/>
        <v>20201120</v>
      </c>
      <c r="C7761" s="12">
        <f t="shared" si="2"/>
        <v>44155</v>
      </c>
      <c r="D7761" s="3" t="str">
        <f t="shared" si="3"/>
        <v>07</v>
      </c>
      <c r="E7761" s="13">
        <v>261.65</v>
      </c>
      <c r="F7761" s="14">
        <f>'Costo de tareas'!$B$15</f>
        <v>0.1964027778</v>
      </c>
      <c r="G7761" s="15">
        <f>'Producción diaria'!$T$3*$L$2*$M$2*$N$2*E7761*1000/'Costo de tareas'!$B$14</f>
        <v>393.4069803</v>
      </c>
      <c r="H7761" s="16">
        <f>IF(G7761 &gt; 'Costo de tareas'!$B$13, 'Costo de tareas'!$B$13, IF(G7761 &lt; 'Costo de tareas'!$B$13*0.2, 0, 'Costo de tareas'!$B$13- G7761))</f>
        <v>39.28055556</v>
      </c>
      <c r="I7761" s="17">
        <f>IF(H7761=0,'Costo de tareas'!$B$13,'Costo de tareas'!$B$13-H7761)</f>
        <v>0</v>
      </c>
      <c r="J7761" s="2"/>
      <c r="K7761" s="2"/>
      <c r="P7761" s="2"/>
    </row>
    <row r="7762">
      <c r="A7762" s="3" t="s">
        <v>10002</v>
      </c>
      <c r="B7762" s="11" t="str">
        <f t="shared" si="1"/>
        <v>20201120</v>
      </c>
      <c r="C7762" s="12">
        <f t="shared" si="2"/>
        <v>44155</v>
      </c>
      <c r="D7762" s="3" t="str">
        <f t="shared" si="3"/>
        <v>08</v>
      </c>
      <c r="E7762" s="13">
        <v>146.0</v>
      </c>
      <c r="F7762" s="14">
        <f>'Costo de tareas'!$B$15</f>
        <v>0.1964027778</v>
      </c>
      <c r="G7762" s="15">
        <f>'Producción diaria'!$T$3*$L$2*$M$2*$N$2*E7762*1000/'Costo de tareas'!$B$14</f>
        <v>219.5200425</v>
      </c>
      <c r="H7762" s="16">
        <f>IF(G7762 &gt; 'Costo de tareas'!$B$13, 'Costo de tareas'!$B$13, IF(G7762 &lt; 'Costo de tareas'!$B$13*0.2, 0, 'Costo de tareas'!$B$13- G7762))</f>
        <v>39.28055556</v>
      </c>
      <c r="I7762" s="17">
        <f>IF(H7762=0,'Costo de tareas'!$B$13,'Costo de tareas'!$B$13-H7762)</f>
        <v>0</v>
      </c>
      <c r="J7762" s="2"/>
      <c r="K7762" s="2"/>
      <c r="P7762" s="2"/>
    </row>
    <row r="7763">
      <c r="A7763" s="3" t="s">
        <v>10003</v>
      </c>
      <c r="B7763" s="11" t="str">
        <f t="shared" si="1"/>
        <v>20201120</v>
      </c>
      <c r="C7763" s="12">
        <f t="shared" si="2"/>
        <v>44155</v>
      </c>
      <c r="D7763" s="3" t="str">
        <f t="shared" si="3"/>
        <v>09</v>
      </c>
      <c r="E7763" s="13">
        <v>31.0</v>
      </c>
      <c r="F7763" s="14">
        <f>'Costo de tareas'!$B$15</f>
        <v>0.1964027778</v>
      </c>
      <c r="G7763" s="15">
        <f>'Producción diaria'!$T$3*$L$2*$M$2*$N$2*E7763*1000/'Costo de tareas'!$B$14</f>
        <v>46.61041999</v>
      </c>
      <c r="H7763" s="16">
        <f>IF(G7763 &gt; 'Costo de tareas'!$B$13, 'Costo de tareas'!$B$13, IF(G7763 &lt; 'Costo de tareas'!$B$13*0.2, 0, 'Costo de tareas'!$B$13- G7763))</f>
        <v>39.28055556</v>
      </c>
      <c r="I7763" s="17">
        <f>IF(H7763=0,'Costo de tareas'!$B$13,'Costo de tareas'!$B$13-H7763)</f>
        <v>0</v>
      </c>
      <c r="J7763" s="2"/>
      <c r="K7763" s="2"/>
      <c r="P7763" s="2"/>
    </row>
    <row r="7764">
      <c r="A7764" s="3" t="s">
        <v>10004</v>
      </c>
      <c r="B7764" s="11" t="str">
        <f t="shared" si="1"/>
        <v>20201120</v>
      </c>
      <c r="C7764" s="12">
        <f t="shared" si="2"/>
        <v>44155</v>
      </c>
      <c r="D7764" s="3" t="str">
        <f t="shared" si="3"/>
        <v>10</v>
      </c>
      <c r="E7764" s="13">
        <v>434.0</v>
      </c>
      <c r="F7764" s="14">
        <f>'Costo de tareas'!$B$15</f>
        <v>0.1964027778</v>
      </c>
      <c r="G7764" s="15">
        <f>'Producción diaria'!$T$3*$L$2*$M$2*$N$2*E7764*1000/'Costo de tareas'!$B$14</f>
        <v>652.5458799</v>
      </c>
      <c r="H7764" s="16">
        <f>IF(G7764 &gt; 'Costo de tareas'!$B$13, 'Costo de tareas'!$B$13, IF(G7764 &lt; 'Costo de tareas'!$B$13*0.2, 0, 'Costo de tareas'!$B$13- G7764))</f>
        <v>39.28055556</v>
      </c>
      <c r="I7764" s="17">
        <f>IF(H7764=0,'Costo de tareas'!$B$13,'Costo de tareas'!$B$13-H7764)</f>
        <v>0</v>
      </c>
      <c r="J7764" s="2"/>
      <c r="K7764" s="2"/>
      <c r="P7764" s="2"/>
    </row>
    <row r="7765">
      <c r="A7765" s="3" t="s">
        <v>10005</v>
      </c>
      <c r="B7765" s="11" t="str">
        <f t="shared" si="1"/>
        <v>20201120</v>
      </c>
      <c r="C7765" s="12">
        <f t="shared" si="2"/>
        <v>44155</v>
      </c>
      <c r="D7765" s="3" t="str">
        <f t="shared" si="3"/>
        <v>11</v>
      </c>
      <c r="E7765" s="13">
        <v>513.0</v>
      </c>
      <c r="F7765" s="14">
        <f>'Costo de tareas'!$B$15</f>
        <v>0.1964027778</v>
      </c>
      <c r="G7765" s="15">
        <f>'Producción diaria'!$T$3*$L$2*$M$2*$N$2*E7765*1000/'Costo de tareas'!$B$14</f>
        <v>771.3272727</v>
      </c>
      <c r="H7765" s="16">
        <f>IF(G7765 &gt; 'Costo de tareas'!$B$13, 'Costo de tareas'!$B$13, IF(G7765 &lt; 'Costo de tareas'!$B$13*0.2, 0, 'Costo de tareas'!$B$13- G7765))</f>
        <v>39.28055556</v>
      </c>
      <c r="I7765" s="17">
        <f>IF(H7765=0,'Costo de tareas'!$B$13,'Costo de tareas'!$B$13-H7765)</f>
        <v>0</v>
      </c>
      <c r="J7765" s="2"/>
      <c r="K7765" s="2"/>
      <c r="P7765" s="2"/>
    </row>
    <row r="7766">
      <c r="A7766" s="3" t="s">
        <v>10006</v>
      </c>
      <c r="B7766" s="11" t="str">
        <f t="shared" si="1"/>
        <v>20201120</v>
      </c>
      <c r="C7766" s="12">
        <f t="shared" si="2"/>
        <v>44155</v>
      </c>
      <c r="D7766" s="3" t="str">
        <f t="shared" si="3"/>
        <v>12</v>
      </c>
      <c r="E7766" s="13">
        <v>535.0</v>
      </c>
      <c r="F7766" s="14">
        <f>'Costo de tareas'!$B$15</f>
        <v>0.1964027778</v>
      </c>
      <c r="G7766" s="15">
        <f>'Producción diaria'!$T$3*$L$2*$M$2*$N$2*E7766*1000/'Costo de tareas'!$B$14</f>
        <v>804.4056353</v>
      </c>
      <c r="H7766" s="16">
        <f>IF(G7766 &gt; 'Costo de tareas'!$B$13, 'Costo de tareas'!$B$13, IF(G7766 &lt; 'Costo de tareas'!$B$13*0.2, 0, 'Costo de tareas'!$B$13- G7766))</f>
        <v>39.28055556</v>
      </c>
      <c r="I7766" s="17">
        <f>IF(H7766=0,'Costo de tareas'!$B$13,'Costo de tareas'!$B$13-H7766)</f>
        <v>0</v>
      </c>
      <c r="J7766" s="2"/>
      <c r="K7766" s="2"/>
      <c r="P7766" s="2"/>
    </row>
    <row r="7767">
      <c r="A7767" s="3" t="s">
        <v>10007</v>
      </c>
      <c r="B7767" s="11" t="str">
        <f t="shared" si="1"/>
        <v>20201120</v>
      </c>
      <c r="C7767" s="12">
        <f t="shared" si="2"/>
        <v>44155</v>
      </c>
      <c r="D7767" s="3" t="str">
        <f t="shared" si="3"/>
        <v>13</v>
      </c>
      <c r="E7767" s="13">
        <v>502.0</v>
      </c>
      <c r="F7767" s="14">
        <f>'Costo de tareas'!$B$15</f>
        <v>0.1964027778</v>
      </c>
      <c r="G7767" s="15">
        <f>'Producción diaria'!$T$3*$L$2*$M$2*$N$2*E7767*1000/'Costo de tareas'!$B$14</f>
        <v>754.7880914</v>
      </c>
      <c r="H7767" s="16">
        <f>IF(G7767 &gt; 'Costo de tareas'!$B$13, 'Costo de tareas'!$B$13, IF(G7767 &lt; 'Costo de tareas'!$B$13*0.2, 0, 'Costo de tareas'!$B$13- G7767))</f>
        <v>39.28055556</v>
      </c>
      <c r="I7767" s="17">
        <f>IF(H7767=0,'Costo de tareas'!$B$13,'Costo de tareas'!$B$13-H7767)</f>
        <v>0</v>
      </c>
      <c r="J7767" s="2"/>
      <c r="K7767" s="2"/>
      <c r="P7767" s="2"/>
    </row>
    <row r="7768">
      <c r="A7768" s="3" t="s">
        <v>10008</v>
      </c>
      <c r="B7768" s="11" t="str">
        <f t="shared" si="1"/>
        <v>20201120</v>
      </c>
      <c r="C7768" s="12">
        <f t="shared" si="2"/>
        <v>44155</v>
      </c>
      <c r="D7768" s="3" t="str">
        <f t="shared" si="3"/>
        <v>14</v>
      </c>
      <c r="E7768" s="13">
        <v>404.0</v>
      </c>
      <c r="F7768" s="14">
        <f>'Costo de tareas'!$B$15</f>
        <v>0.1964027778</v>
      </c>
      <c r="G7768" s="15">
        <f>'Producción diaria'!$T$3*$L$2*$M$2*$N$2*E7768*1000/'Costo de tareas'!$B$14</f>
        <v>607.4390218</v>
      </c>
      <c r="H7768" s="16">
        <f>IF(G7768 &gt; 'Costo de tareas'!$B$13, 'Costo de tareas'!$B$13, IF(G7768 &lt; 'Costo de tareas'!$B$13*0.2, 0, 'Costo de tareas'!$B$13- G7768))</f>
        <v>39.28055556</v>
      </c>
      <c r="I7768" s="17">
        <f>IF(H7768=0,'Costo de tareas'!$B$13,'Costo de tareas'!$B$13-H7768)</f>
        <v>0</v>
      </c>
      <c r="J7768" s="2"/>
      <c r="K7768" s="2"/>
      <c r="P7768" s="2"/>
    </row>
    <row r="7769">
      <c r="A7769" s="3" t="s">
        <v>10009</v>
      </c>
      <c r="B7769" s="11" t="str">
        <f t="shared" si="1"/>
        <v>20201120</v>
      </c>
      <c r="C7769" s="12">
        <f t="shared" si="2"/>
        <v>44155</v>
      </c>
      <c r="D7769" s="3" t="str">
        <f t="shared" si="3"/>
        <v>15</v>
      </c>
      <c r="E7769" s="13">
        <v>261.0</v>
      </c>
      <c r="F7769" s="14">
        <f>'Costo de tareas'!$B$15</f>
        <v>0.1964027778</v>
      </c>
      <c r="G7769" s="15">
        <f>'Producción diaria'!$T$3*$L$2*$M$2*$N$2*E7769*1000/'Costo de tareas'!$B$14</f>
        <v>392.4296651</v>
      </c>
      <c r="H7769" s="16">
        <f>IF(G7769 &gt; 'Costo de tareas'!$B$13, 'Costo de tareas'!$B$13, IF(G7769 &lt; 'Costo de tareas'!$B$13*0.2, 0, 'Costo de tareas'!$B$13- G7769))</f>
        <v>39.28055556</v>
      </c>
      <c r="I7769" s="17">
        <f>IF(H7769=0,'Costo de tareas'!$B$13,'Costo de tareas'!$B$13-H7769)</f>
        <v>0</v>
      </c>
      <c r="J7769" s="2"/>
      <c r="K7769" s="2"/>
      <c r="P7769" s="2"/>
    </row>
    <row r="7770">
      <c r="A7770" s="3" t="s">
        <v>10010</v>
      </c>
      <c r="B7770" s="11" t="str">
        <f t="shared" si="1"/>
        <v>20201120</v>
      </c>
      <c r="C7770" s="12">
        <f t="shared" si="2"/>
        <v>44155</v>
      </c>
      <c r="D7770" s="3" t="str">
        <f t="shared" si="3"/>
        <v>16</v>
      </c>
      <c r="E7770" s="13">
        <v>96.0</v>
      </c>
      <c r="F7770" s="14">
        <f>'Costo de tareas'!$B$15</f>
        <v>0.1964027778</v>
      </c>
      <c r="G7770" s="15">
        <f>'Producción diaria'!$T$3*$L$2*$M$2*$N$2*E7770*1000/'Costo de tareas'!$B$14</f>
        <v>144.3419458</v>
      </c>
      <c r="H7770" s="16">
        <f>IF(G7770 &gt; 'Costo de tareas'!$B$13, 'Costo de tareas'!$B$13, IF(G7770 &lt; 'Costo de tareas'!$B$13*0.2, 0, 'Costo de tareas'!$B$13- G7770))</f>
        <v>39.28055556</v>
      </c>
      <c r="I7770" s="17">
        <f>IF(H7770=0,'Costo de tareas'!$B$13,'Costo de tareas'!$B$13-H7770)</f>
        <v>0</v>
      </c>
      <c r="J7770" s="2"/>
      <c r="K7770" s="2"/>
      <c r="P7770" s="2"/>
    </row>
    <row r="7771">
      <c r="A7771" s="3" t="s">
        <v>10011</v>
      </c>
      <c r="B7771" s="11" t="str">
        <f t="shared" si="1"/>
        <v>20201120</v>
      </c>
      <c r="C7771" s="12">
        <f t="shared" si="2"/>
        <v>44155</v>
      </c>
      <c r="D7771" s="3" t="str">
        <f t="shared" si="3"/>
        <v>17</v>
      </c>
      <c r="E7771" s="13">
        <v>0.0</v>
      </c>
      <c r="F7771" s="14">
        <f>'Costo de tareas'!$B$15</f>
        <v>0.1964027778</v>
      </c>
      <c r="G7771" s="15">
        <f>'Producción diaria'!$T$3*$L$2*$M$2*$N$2*E7771*1000/'Costo de tareas'!$B$14</f>
        <v>0</v>
      </c>
      <c r="H7771" s="16">
        <f>IF(G7771 &gt; 'Costo de tareas'!$B$13, 'Costo de tareas'!$B$13, IF(G7771 &lt; 'Costo de tareas'!$B$13*0.2, 0, 'Costo de tareas'!$B$13- G7771))</f>
        <v>0</v>
      </c>
      <c r="I7771" s="17">
        <f>IF(H7771=0,'Costo de tareas'!$B$13,'Costo de tareas'!$B$13-H7771)</f>
        <v>39.28055556</v>
      </c>
      <c r="J7771" s="2"/>
      <c r="K7771" s="2"/>
      <c r="P7771" s="2"/>
    </row>
    <row r="7772">
      <c r="A7772" s="3" t="s">
        <v>10012</v>
      </c>
      <c r="B7772" s="11" t="str">
        <f t="shared" si="1"/>
        <v>20201120</v>
      </c>
      <c r="C7772" s="12">
        <f t="shared" si="2"/>
        <v>44155</v>
      </c>
      <c r="D7772" s="3" t="str">
        <f t="shared" si="3"/>
        <v>18</v>
      </c>
      <c r="E7772" s="13">
        <v>0.0</v>
      </c>
      <c r="F7772" s="14">
        <f>'Costo de tareas'!$B$15</f>
        <v>0.1964027778</v>
      </c>
      <c r="G7772" s="15">
        <f>'Producción diaria'!$T$3*$L$2*$M$2*$N$2*E7772*1000/'Costo de tareas'!$B$14</f>
        <v>0</v>
      </c>
      <c r="H7772" s="16">
        <f>IF(G7772 &gt; 'Costo de tareas'!$B$13, 'Costo de tareas'!$B$13, IF(G7772 &lt; 'Costo de tareas'!$B$13*0.2, 0, 'Costo de tareas'!$B$13- G7772))</f>
        <v>0</v>
      </c>
      <c r="I7772" s="17">
        <f>IF(H7772=0,'Costo de tareas'!$B$13,'Costo de tareas'!$B$13-H7772)</f>
        <v>39.28055556</v>
      </c>
      <c r="J7772" s="2"/>
      <c r="K7772" s="2"/>
      <c r="P7772" s="2"/>
    </row>
    <row r="7773">
      <c r="A7773" s="3" t="s">
        <v>10013</v>
      </c>
      <c r="B7773" s="11" t="str">
        <f t="shared" si="1"/>
        <v>20201120</v>
      </c>
      <c r="C7773" s="12">
        <f t="shared" si="2"/>
        <v>44155</v>
      </c>
      <c r="D7773" s="3" t="str">
        <f t="shared" si="3"/>
        <v>19</v>
      </c>
      <c r="E7773" s="13">
        <v>0.0</v>
      </c>
      <c r="F7773" s="14">
        <f>'Costo de tareas'!$B$15</f>
        <v>0.1964027778</v>
      </c>
      <c r="G7773" s="15">
        <f>'Producción diaria'!$T$3*$L$2*$M$2*$N$2*E7773*1000/'Costo de tareas'!$B$14</f>
        <v>0</v>
      </c>
      <c r="H7773" s="16">
        <f>IF(G7773 &gt; 'Costo de tareas'!$B$13, 'Costo de tareas'!$B$13, IF(G7773 &lt; 'Costo de tareas'!$B$13*0.2, 0, 'Costo de tareas'!$B$13- G7773))</f>
        <v>0</v>
      </c>
      <c r="I7773" s="17">
        <f>IF(H7773=0,'Costo de tareas'!$B$13,'Costo de tareas'!$B$13-H7773)</f>
        <v>39.28055556</v>
      </c>
      <c r="J7773" s="2"/>
      <c r="K7773" s="2"/>
      <c r="P7773" s="2"/>
    </row>
    <row r="7774">
      <c r="A7774" s="3" t="s">
        <v>10014</v>
      </c>
      <c r="B7774" s="11" t="str">
        <f t="shared" si="1"/>
        <v>20201120</v>
      </c>
      <c r="C7774" s="12">
        <f t="shared" si="2"/>
        <v>44155</v>
      </c>
      <c r="D7774" s="3" t="str">
        <f t="shared" si="3"/>
        <v>20</v>
      </c>
      <c r="E7774" s="13">
        <v>0.0</v>
      </c>
      <c r="F7774" s="14">
        <f>'Costo de tareas'!$B$15</f>
        <v>0.1964027778</v>
      </c>
      <c r="G7774" s="15">
        <f>'Producción diaria'!$T$3*$L$2*$M$2*$N$2*E7774*1000/'Costo de tareas'!$B$14</f>
        <v>0</v>
      </c>
      <c r="H7774" s="16">
        <f>IF(G7774 &gt; 'Costo de tareas'!$B$13, 'Costo de tareas'!$B$13, IF(G7774 &lt; 'Costo de tareas'!$B$13*0.2, 0, 'Costo de tareas'!$B$13- G7774))</f>
        <v>0</v>
      </c>
      <c r="I7774" s="17">
        <f>IF(H7774=0,'Costo de tareas'!$B$13,'Costo de tareas'!$B$13-H7774)</f>
        <v>39.28055556</v>
      </c>
      <c r="J7774" s="2"/>
      <c r="K7774" s="2"/>
      <c r="P7774" s="2"/>
    </row>
    <row r="7775">
      <c r="A7775" s="3" t="s">
        <v>10015</v>
      </c>
      <c r="B7775" s="11" t="str">
        <f t="shared" si="1"/>
        <v>20201120</v>
      </c>
      <c r="C7775" s="12">
        <f t="shared" si="2"/>
        <v>44155</v>
      </c>
      <c r="D7775" s="3" t="str">
        <f t="shared" si="3"/>
        <v>21</v>
      </c>
      <c r="E7775" s="13">
        <v>0.0</v>
      </c>
      <c r="F7775" s="14">
        <f>'Costo de tareas'!$B$15</f>
        <v>0.1964027778</v>
      </c>
      <c r="G7775" s="15">
        <f>'Producción diaria'!$T$3*$L$2*$M$2*$N$2*E7775*1000/'Costo de tareas'!$B$14</f>
        <v>0</v>
      </c>
      <c r="H7775" s="16">
        <f>IF(G7775 &gt; 'Costo de tareas'!$B$13, 'Costo de tareas'!$B$13, IF(G7775 &lt; 'Costo de tareas'!$B$13*0.2, 0, 'Costo de tareas'!$B$13- G7775))</f>
        <v>0</v>
      </c>
      <c r="I7775" s="17">
        <f>IF(H7775=0,'Costo de tareas'!$B$13,'Costo de tareas'!$B$13-H7775)</f>
        <v>39.28055556</v>
      </c>
      <c r="J7775" s="2"/>
      <c r="K7775" s="2"/>
      <c r="P7775" s="2"/>
    </row>
    <row r="7776">
      <c r="A7776" s="3" t="s">
        <v>10016</v>
      </c>
      <c r="B7776" s="11" t="str">
        <f t="shared" si="1"/>
        <v>20201120</v>
      </c>
      <c r="C7776" s="12">
        <f t="shared" si="2"/>
        <v>44155</v>
      </c>
      <c r="D7776" s="3" t="str">
        <f t="shared" si="3"/>
        <v>22</v>
      </c>
      <c r="E7776" s="13">
        <v>0.0</v>
      </c>
      <c r="F7776" s="14">
        <f>'Costo de tareas'!$B$15</f>
        <v>0.1964027778</v>
      </c>
      <c r="G7776" s="15">
        <f>'Producción diaria'!$T$3*$L$2*$M$2*$N$2*E7776*1000/'Costo de tareas'!$B$14</f>
        <v>0</v>
      </c>
      <c r="H7776" s="16">
        <f>IF(G7776 &gt; 'Costo de tareas'!$B$13, 'Costo de tareas'!$B$13, IF(G7776 &lt; 'Costo de tareas'!$B$13*0.2, 0, 'Costo de tareas'!$B$13- G7776))</f>
        <v>0</v>
      </c>
      <c r="I7776" s="17">
        <f>IF(H7776=0,'Costo de tareas'!$B$13,'Costo de tareas'!$B$13-H7776)</f>
        <v>39.28055556</v>
      </c>
      <c r="J7776" s="2"/>
      <c r="K7776" s="2"/>
      <c r="P7776" s="2"/>
    </row>
    <row r="7777">
      <c r="A7777" s="3" t="s">
        <v>10017</v>
      </c>
      <c r="B7777" s="11" t="str">
        <f t="shared" si="1"/>
        <v>20201120</v>
      </c>
      <c r="C7777" s="12">
        <f t="shared" si="2"/>
        <v>44155</v>
      </c>
      <c r="D7777" s="3" t="str">
        <f t="shared" si="3"/>
        <v>23</v>
      </c>
      <c r="E7777" s="13">
        <v>0.0</v>
      </c>
      <c r="F7777" s="14">
        <f>'Costo de tareas'!$B$15</f>
        <v>0.1964027778</v>
      </c>
      <c r="G7777" s="15">
        <f>'Producción diaria'!$T$3*$L$2*$M$2*$N$2*E7777*1000/'Costo de tareas'!$B$14</f>
        <v>0</v>
      </c>
      <c r="H7777" s="16">
        <f>IF(G7777 &gt; 'Costo de tareas'!$B$13, 'Costo de tareas'!$B$13, IF(G7777 &lt; 'Costo de tareas'!$B$13*0.2, 0, 'Costo de tareas'!$B$13- G7777))</f>
        <v>0</v>
      </c>
      <c r="I7777" s="17">
        <f>IF(H7777=0,'Costo de tareas'!$B$13,'Costo de tareas'!$B$13-H7777)</f>
        <v>39.28055556</v>
      </c>
      <c r="J7777" s="2"/>
      <c r="K7777" s="2"/>
      <c r="P7777" s="2"/>
    </row>
    <row r="7778">
      <c r="A7778" s="3" t="s">
        <v>10018</v>
      </c>
      <c r="B7778" s="11" t="str">
        <f t="shared" si="1"/>
        <v>20201121</v>
      </c>
      <c r="C7778" s="12">
        <f t="shared" si="2"/>
        <v>44156</v>
      </c>
      <c r="D7778" s="3" t="str">
        <f t="shared" si="3"/>
        <v>00</v>
      </c>
      <c r="E7778" s="13">
        <v>0.0</v>
      </c>
      <c r="F7778" s="14">
        <f>'Costo de tareas'!$B$15</f>
        <v>0.1964027778</v>
      </c>
      <c r="G7778" s="15">
        <f>'Producción diaria'!$T$3*$L$2*$M$2*$N$2*E7778*1000/'Costo de tareas'!$B$14</f>
        <v>0</v>
      </c>
      <c r="H7778" s="16">
        <f>IF(G7778 &gt; 'Costo de tareas'!$B$13, 'Costo de tareas'!$B$13, IF(G7778 &lt; 'Costo de tareas'!$B$13*0.2, 0, 'Costo de tareas'!$B$13- G7778))</f>
        <v>0</v>
      </c>
      <c r="I7778" s="17">
        <f>IF(H7778=0,'Costo de tareas'!$B$13,'Costo de tareas'!$B$13-H7778)</f>
        <v>39.28055556</v>
      </c>
      <c r="J7778" s="2"/>
      <c r="K7778" s="2"/>
      <c r="P7778" s="2"/>
    </row>
    <row r="7779">
      <c r="A7779" s="3" t="s">
        <v>10019</v>
      </c>
      <c r="B7779" s="11" t="str">
        <f t="shared" si="1"/>
        <v>20201121</v>
      </c>
      <c r="C7779" s="12">
        <f t="shared" si="2"/>
        <v>44156</v>
      </c>
      <c r="D7779" s="3" t="str">
        <f t="shared" si="3"/>
        <v>01</v>
      </c>
      <c r="E7779" s="13">
        <v>0.0</v>
      </c>
      <c r="F7779" s="14">
        <f>'Costo de tareas'!$B$15</f>
        <v>0.1964027778</v>
      </c>
      <c r="G7779" s="15">
        <f>'Producción diaria'!$T$3*$L$2*$M$2*$N$2*E7779*1000/'Costo de tareas'!$B$14</f>
        <v>0</v>
      </c>
      <c r="H7779" s="16">
        <f>IF(G7779 &gt; 'Costo de tareas'!$B$13, 'Costo de tareas'!$B$13, IF(G7779 &lt; 'Costo de tareas'!$B$13*0.2, 0, 'Costo de tareas'!$B$13- G7779))</f>
        <v>0</v>
      </c>
      <c r="I7779" s="17">
        <f>IF(H7779=0,'Costo de tareas'!$B$13,'Costo de tareas'!$B$13-H7779)</f>
        <v>39.28055556</v>
      </c>
      <c r="J7779" s="2"/>
      <c r="K7779" s="2"/>
      <c r="P7779" s="2"/>
    </row>
    <row r="7780">
      <c r="A7780" s="3" t="s">
        <v>10020</v>
      </c>
      <c r="B7780" s="11" t="str">
        <f t="shared" si="1"/>
        <v>20201121</v>
      </c>
      <c r="C7780" s="12">
        <f t="shared" si="2"/>
        <v>44156</v>
      </c>
      <c r="D7780" s="3" t="str">
        <f t="shared" si="3"/>
        <v>02</v>
      </c>
      <c r="E7780" s="13">
        <v>0.0</v>
      </c>
      <c r="F7780" s="14">
        <f>'Costo de tareas'!$B$15</f>
        <v>0.1964027778</v>
      </c>
      <c r="G7780" s="15">
        <f>'Producción diaria'!$T$3*$L$2*$M$2*$N$2*E7780*1000/'Costo de tareas'!$B$14</f>
        <v>0</v>
      </c>
      <c r="H7780" s="16">
        <f>IF(G7780 &gt; 'Costo de tareas'!$B$13, 'Costo de tareas'!$B$13, IF(G7780 &lt; 'Costo de tareas'!$B$13*0.2, 0, 'Costo de tareas'!$B$13- G7780))</f>
        <v>0</v>
      </c>
      <c r="I7780" s="17">
        <f>IF(H7780=0,'Costo de tareas'!$B$13,'Costo de tareas'!$B$13-H7780)</f>
        <v>39.28055556</v>
      </c>
      <c r="J7780" s="2"/>
      <c r="K7780" s="2"/>
      <c r="P7780" s="2"/>
    </row>
    <row r="7781">
      <c r="A7781" s="3" t="s">
        <v>10021</v>
      </c>
      <c r="B7781" s="11" t="str">
        <f t="shared" si="1"/>
        <v>20201121</v>
      </c>
      <c r="C7781" s="12">
        <f t="shared" si="2"/>
        <v>44156</v>
      </c>
      <c r="D7781" s="3" t="str">
        <f t="shared" si="3"/>
        <v>03</v>
      </c>
      <c r="E7781" s="13">
        <v>0.0</v>
      </c>
      <c r="F7781" s="14">
        <f>'Costo de tareas'!$B$15</f>
        <v>0.1964027778</v>
      </c>
      <c r="G7781" s="15">
        <f>'Producción diaria'!$T$3*$L$2*$M$2*$N$2*E7781*1000/'Costo de tareas'!$B$14</f>
        <v>0</v>
      </c>
      <c r="H7781" s="16">
        <f>IF(G7781 &gt; 'Costo de tareas'!$B$13, 'Costo de tareas'!$B$13, IF(G7781 &lt; 'Costo de tareas'!$B$13*0.2, 0, 'Costo de tareas'!$B$13- G7781))</f>
        <v>0</v>
      </c>
      <c r="I7781" s="17">
        <f>IF(H7781=0,'Costo de tareas'!$B$13,'Costo de tareas'!$B$13-H7781)</f>
        <v>39.28055556</v>
      </c>
      <c r="J7781" s="2"/>
      <c r="K7781" s="2"/>
      <c r="P7781" s="2"/>
    </row>
    <row r="7782">
      <c r="A7782" s="3" t="s">
        <v>10022</v>
      </c>
      <c r="B7782" s="11" t="str">
        <f t="shared" si="1"/>
        <v>20201121</v>
      </c>
      <c r="C7782" s="12">
        <f t="shared" si="2"/>
        <v>44156</v>
      </c>
      <c r="D7782" s="3" t="str">
        <f t="shared" si="3"/>
        <v>04</v>
      </c>
      <c r="E7782" s="13">
        <v>0.0</v>
      </c>
      <c r="F7782" s="14">
        <f>'Costo de tareas'!$B$15</f>
        <v>0.1964027778</v>
      </c>
      <c r="G7782" s="15">
        <f>'Producción diaria'!$T$3*$L$2*$M$2*$N$2*E7782*1000/'Costo de tareas'!$B$14</f>
        <v>0</v>
      </c>
      <c r="H7782" s="16">
        <f>IF(G7782 &gt; 'Costo de tareas'!$B$13, 'Costo de tareas'!$B$13, IF(G7782 &lt; 'Costo de tareas'!$B$13*0.2, 0, 'Costo de tareas'!$B$13- G7782))</f>
        <v>0</v>
      </c>
      <c r="I7782" s="17">
        <f>IF(H7782=0,'Costo de tareas'!$B$13,'Costo de tareas'!$B$13-H7782)</f>
        <v>39.28055556</v>
      </c>
      <c r="J7782" s="2"/>
      <c r="K7782" s="2"/>
      <c r="P7782" s="2"/>
    </row>
    <row r="7783">
      <c r="A7783" s="3" t="s">
        <v>10024</v>
      </c>
      <c r="B7783" s="11" t="str">
        <f t="shared" si="1"/>
        <v>20201121</v>
      </c>
      <c r="C7783" s="12">
        <f t="shared" si="2"/>
        <v>44156</v>
      </c>
      <c r="D7783" s="3" t="str">
        <f t="shared" si="3"/>
        <v>05</v>
      </c>
      <c r="E7783" s="13">
        <v>0.0</v>
      </c>
      <c r="F7783" s="14">
        <f>'Costo de tareas'!$B$15</f>
        <v>0.1964027778</v>
      </c>
      <c r="G7783" s="15">
        <f>'Producción diaria'!$T$3*$L$2*$M$2*$N$2*E7783*1000/'Costo de tareas'!$B$14</f>
        <v>0</v>
      </c>
      <c r="H7783" s="16">
        <f>IF(G7783 &gt; 'Costo de tareas'!$B$13, 'Costo de tareas'!$B$13, IF(G7783 &lt; 'Costo de tareas'!$B$13*0.2, 0, 'Costo de tareas'!$B$13- G7783))</f>
        <v>0</v>
      </c>
      <c r="I7783" s="17">
        <f>IF(H7783=0,'Costo de tareas'!$B$13,'Costo de tareas'!$B$13-H7783)</f>
        <v>39.28055556</v>
      </c>
      <c r="J7783" s="2"/>
      <c r="K7783" s="2"/>
      <c r="P7783" s="2"/>
    </row>
    <row r="7784">
      <c r="A7784" s="3" t="s">
        <v>10026</v>
      </c>
      <c r="B7784" s="11" t="str">
        <f t="shared" si="1"/>
        <v>20201121</v>
      </c>
      <c r="C7784" s="12">
        <f t="shared" si="2"/>
        <v>44156</v>
      </c>
      <c r="D7784" s="3" t="str">
        <f t="shared" si="3"/>
        <v>06</v>
      </c>
      <c r="E7784" s="13">
        <v>0.0</v>
      </c>
      <c r="F7784" s="14">
        <f>'Costo de tareas'!$B$15</f>
        <v>0.1964027778</v>
      </c>
      <c r="G7784" s="15">
        <f>'Producción diaria'!$T$3*$L$2*$M$2*$N$2*E7784*1000/'Costo de tareas'!$B$14</f>
        <v>0</v>
      </c>
      <c r="H7784" s="16">
        <f>IF(G7784 &gt; 'Costo de tareas'!$B$13, 'Costo de tareas'!$B$13, IF(G7784 &lt; 'Costo de tareas'!$B$13*0.2, 0, 'Costo de tareas'!$B$13- G7784))</f>
        <v>0</v>
      </c>
      <c r="I7784" s="17">
        <f>IF(H7784=0,'Costo de tareas'!$B$13,'Costo de tareas'!$B$13-H7784)</f>
        <v>39.28055556</v>
      </c>
      <c r="J7784" s="2"/>
      <c r="K7784" s="2"/>
      <c r="P7784" s="2"/>
    </row>
    <row r="7785">
      <c r="A7785" s="3" t="s">
        <v>10027</v>
      </c>
      <c r="B7785" s="11" t="str">
        <f t="shared" si="1"/>
        <v>20201121</v>
      </c>
      <c r="C7785" s="12">
        <f t="shared" si="2"/>
        <v>44156</v>
      </c>
      <c r="D7785" s="3" t="str">
        <f t="shared" si="3"/>
        <v>07</v>
      </c>
      <c r="E7785" s="13">
        <v>0.0</v>
      </c>
      <c r="F7785" s="14">
        <f>'Costo de tareas'!$B$15</f>
        <v>0.1964027778</v>
      </c>
      <c r="G7785" s="15">
        <f>'Producción diaria'!$T$3*$L$2*$M$2*$N$2*E7785*1000/'Costo de tareas'!$B$14</f>
        <v>0</v>
      </c>
      <c r="H7785" s="16">
        <f>IF(G7785 &gt; 'Costo de tareas'!$B$13, 'Costo de tareas'!$B$13, IF(G7785 &lt; 'Costo de tareas'!$B$13*0.2, 0, 'Costo de tareas'!$B$13- G7785))</f>
        <v>0</v>
      </c>
      <c r="I7785" s="17">
        <f>IF(H7785=0,'Costo de tareas'!$B$13,'Costo de tareas'!$B$13-H7785)</f>
        <v>39.28055556</v>
      </c>
      <c r="J7785" s="2"/>
      <c r="K7785" s="2"/>
      <c r="P7785" s="2"/>
    </row>
    <row r="7786">
      <c r="A7786" s="3" t="s">
        <v>10028</v>
      </c>
      <c r="B7786" s="11" t="str">
        <f t="shared" si="1"/>
        <v>20201121</v>
      </c>
      <c r="C7786" s="12">
        <f t="shared" si="2"/>
        <v>44156</v>
      </c>
      <c r="D7786" s="3" t="str">
        <f t="shared" si="3"/>
        <v>08</v>
      </c>
      <c r="E7786" s="13">
        <v>14.0</v>
      </c>
      <c r="F7786" s="14">
        <f>'Costo de tareas'!$B$15</f>
        <v>0.1964027778</v>
      </c>
      <c r="G7786" s="15">
        <f>'Producción diaria'!$T$3*$L$2*$M$2*$N$2*E7786*1000/'Costo de tareas'!$B$14</f>
        <v>21.04986709</v>
      </c>
      <c r="H7786" s="16">
        <f>IF(G7786 &gt; 'Costo de tareas'!$B$13, 'Costo de tareas'!$B$13, IF(G7786 &lt; 'Costo de tareas'!$B$13*0.2, 0, 'Costo de tareas'!$B$13- G7786))</f>
        <v>18.23068846</v>
      </c>
      <c r="I7786" s="17">
        <f>IF(H7786=0,'Costo de tareas'!$B$13,'Costo de tareas'!$B$13-H7786)</f>
        <v>21.04986709</v>
      </c>
      <c r="J7786" s="2"/>
      <c r="K7786" s="2"/>
      <c r="P7786" s="2"/>
    </row>
    <row r="7787">
      <c r="A7787" s="3" t="s">
        <v>10029</v>
      </c>
      <c r="B7787" s="11" t="str">
        <f t="shared" si="1"/>
        <v>20201121</v>
      </c>
      <c r="C7787" s="12">
        <f t="shared" si="2"/>
        <v>44156</v>
      </c>
      <c r="D7787" s="3" t="str">
        <f t="shared" si="3"/>
        <v>09</v>
      </c>
      <c r="E7787" s="13">
        <v>303.0</v>
      </c>
      <c r="F7787" s="14">
        <f>'Costo de tareas'!$B$15</f>
        <v>0.1964027778</v>
      </c>
      <c r="G7787" s="15">
        <f>'Producción diaria'!$T$3*$L$2*$M$2*$N$2*E7787*1000/'Costo de tareas'!$B$14</f>
        <v>455.5792663</v>
      </c>
      <c r="H7787" s="16">
        <f>IF(G7787 &gt; 'Costo de tareas'!$B$13, 'Costo de tareas'!$B$13, IF(G7787 &lt; 'Costo de tareas'!$B$13*0.2, 0, 'Costo de tareas'!$B$13- G7787))</f>
        <v>39.28055556</v>
      </c>
      <c r="I7787" s="17">
        <f>IF(H7787=0,'Costo de tareas'!$B$13,'Costo de tareas'!$B$13-H7787)</f>
        <v>0</v>
      </c>
      <c r="J7787" s="2"/>
      <c r="K7787" s="2"/>
      <c r="P7787" s="2"/>
    </row>
    <row r="7788">
      <c r="A7788" s="3" t="s">
        <v>10030</v>
      </c>
      <c r="B7788" s="11" t="str">
        <f t="shared" si="1"/>
        <v>20201121</v>
      </c>
      <c r="C7788" s="12">
        <f t="shared" si="2"/>
        <v>44156</v>
      </c>
      <c r="D7788" s="3" t="str">
        <f t="shared" si="3"/>
        <v>10</v>
      </c>
      <c r="E7788" s="13">
        <v>423.0</v>
      </c>
      <c r="F7788" s="14">
        <f>'Costo de tareas'!$B$15</f>
        <v>0.1964027778</v>
      </c>
      <c r="G7788" s="15">
        <f>'Producción diaria'!$T$3*$L$2*$M$2*$N$2*E7788*1000/'Costo de tareas'!$B$14</f>
        <v>636.0066986</v>
      </c>
      <c r="H7788" s="16">
        <f>IF(G7788 &gt; 'Costo de tareas'!$B$13, 'Costo de tareas'!$B$13, IF(G7788 &lt; 'Costo de tareas'!$B$13*0.2, 0, 'Costo de tareas'!$B$13- G7788))</f>
        <v>39.28055556</v>
      </c>
      <c r="I7788" s="17">
        <f>IF(H7788=0,'Costo de tareas'!$B$13,'Costo de tareas'!$B$13-H7788)</f>
        <v>0</v>
      </c>
      <c r="J7788" s="2"/>
      <c r="K7788" s="2"/>
      <c r="P7788" s="2"/>
    </row>
    <row r="7789">
      <c r="A7789" s="3" t="s">
        <v>10031</v>
      </c>
      <c r="B7789" s="11" t="str">
        <f t="shared" si="1"/>
        <v>20201121</v>
      </c>
      <c r="C7789" s="12">
        <f t="shared" si="2"/>
        <v>44156</v>
      </c>
      <c r="D7789" s="3" t="str">
        <f t="shared" si="3"/>
        <v>11</v>
      </c>
      <c r="E7789" s="13">
        <v>509.0</v>
      </c>
      <c r="F7789" s="14">
        <f>'Costo de tareas'!$B$15</f>
        <v>0.1964027778</v>
      </c>
      <c r="G7789" s="15">
        <f>'Producción diaria'!$T$3*$L$2*$M$2*$N$2*E7789*1000/'Costo de tareas'!$B$14</f>
        <v>765.313025</v>
      </c>
      <c r="H7789" s="16">
        <f>IF(G7789 &gt; 'Costo de tareas'!$B$13, 'Costo de tareas'!$B$13, IF(G7789 &lt; 'Costo de tareas'!$B$13*0.2, 0, 'Costo de tareas'!$B$13- G7789))</f>
        <v>39.28055556</v>
      </c>
      <c r="I7789" s="17">
        <f>IF(H7789=0,'Costo de tareas'!$B$13,'Costo de tareas'!$B$13-H7789)</f>
        <v>0</v>
      </c>
      <c r="J7789" s="2"/>
      <c r="K7789" s="2"/>
      <c r="P7789" s="2"/>
    </row>
    <row r="7790">
      <c r="A7790" s="3" t="s">
        <v>10032</v>
      </c>
      <c r="B7790" s="11" t="str">
        <f t="shared" si="1"/>
        <v>20201121</v>
      </c>
      <c r="C7790" s="12">
        <f t="shared" si="2"/>
        <v>44156</v>
      </c>
      <c r="D7790" s="3" t="str">
        <f t="shared" si="3"/>
        <v>12</v>
      </c>
      <c r="E7790" s="13">
        <v>534.0</v>
      </c>
      <c r="F7790" s="14">
        <f>'Costo de tareas'!$B$15</f>
        <v>0.1964027778</v>
      </c>
      <c r="G7790" s="15">
        <f>'Producción diaria'!$T$3*$L$2*$M$2*$N$2*E7790*1000/'Costo de tareas'!$B$14</f>
        <v>802.9020734</v>
      </c>
      <c r="H7790" s="16">
        <f>IF(G7790 &gt; 'Costo de tareas'!$B$13, 'Costo de tareas'!$B$13, IF(G7790 &lt; 'Costo de tareas'!$B$13*0.2, 0, 'Costo de tareas'!$B$13- G7790))</f>
        <v>39.28055556</v>
      </c>
      <c r="I7790" s="17">
        <f>IF(H7790=0,'Costo de tareas'!$B$13,'Costo de tareas'!$B$13-H7790)</f>
        <v>0</v>
      </c>
      <c r="J7790" s="2"/>
      <c r="K7790" s="2"/>
      <c r="P7790" s="2"/>
    </row>
    <row r="7791">
      <c r="A7791" s="3" t="s">
        <v>10033</v>
      </c>
      <c r="B7791" s="11" t="str">
        <f t="shared" si="1"/>
        <v>20201121</v>
      </c>
      <c r="C7791" s="12">
        <f t="shared" si="2"/>
        <v>44156</v>
      </c>
      <c r="D7791" s="3" t="str">
        <f t="shared" si="3"/>
        <v>13</v>
      </c>
      <c r="E7791" s="13">
        <v>496.0</v>
      </c>
      <c r="F7791" s="14">
        <f>'Costo de tareas'!$B$15</f>
        <v>0.1964027778</v>
      </c>
      <c r="G7791" s="15">
        <f>'Producción diaria'!$T$3*$L$2*$M$2*$N$2*E7791*1000/'Costo de tareas'!$B$14</f>
        <v>745.7667198</v>
      </c>
      <c r="H7791" s="16">
        <f>IF(G7791 &gt; 'Costo de tareas'!$B$13, 'Costo de tareas'!$B$13, IF(G7791 &lt; 'Costo de tareas'!$B$13*0.2, 0, 'Costo de tareas'!$B$13- G7791))</f>
        <v>39.28055556</v>
      </c>
      <c r="I7791" s="17">
        <f>IF(H7791=0,'Costo de tareas'!$B$13,'Costo de tareas'!$B$13-H7791)</f>
        <v>0</v>
      </c>
      <c r="J7791" s="2"/>
      <c r="K7791" s="2"/>
      <c r="P7791" s="2"/>
    </row>
    <row r="7792">
      <c r="A7792" s="3" t="s">
        <v>10034</v>
      </c>
      <c r="B7792" s="11" t="str">
        <f t="shared" si="1"/>
        <v>20201121</v>
      </c>
      <c r="C7792" s="12">
        <f t="shared" si="2"/>
        <v>44156</v>
      </c>
      <c r="D7792" s="3" t="str">
        <f t="shared" si="3"/>
        <v>14</v>
      </c>
      <c r="E7792" s="13">
        <v>401.0</v>
      </c>
      <c r="F7792" s="14">
        <f>'Costo de tareas'!$B$15</f>
        <v>0.1964027778</v>
      </c>
      <c r="G7792" s="15">
        <f>'Producción diaria'!$T$3*$L$2*$M$2*$N$2*E7792*1000/'Costo de tareas'!$B$14</f>
        <v>602.928336</v>
      </c>
      <c r="H7792" s="16">
        <f>IF(G7792 &gt; 'Costo de tareas'!$B$13, 'Costo de tareas'!$B$13, IF(G7792 &lt; 'Costo de tareas'!$B$13*0.2, 0, 'Costo de tareas'!$B$13- G7792))</f>
        <v>39.28055556</v>
      </c>
      <c r="I7792" s="17">
        <f>IF(H7792=0,'Costo de tareas'!$B$13,'Costo de tareas'!$B$13-H7792)</f>
        <v>0</v>
      </c>
      <c r="J7792" s="2"/>
      <c r="K7792" s="2"/>
      <c r="P7792" s="2"/>
    </row>
    <row r="7793">
      <c r="A7793" s="3" t="s">
        <v>10036</v>
      </c>
      <c r="B7793" s="11" t="str">
        <f t="shared" si="1"/>
        <v>20201121</v>
      </c>
      <c r="C7793" s="12">
        <f t="shared" si="2"/>
        <v>44156</v>
      </c>
      <c r="D7793" s="3" t="str">
        <f t="shared" si="3"/>
        <v>15</v>
      </c>
      <c r="E7793" s="13">
        <v>259.0</v>
      </c>
      <c r="F7793" s="14">
        <f>'Costo de tareas'!$B$15</f>
        <v>0.1964027778</v>
      </c>
      <c r="G7793" s="15">
        <f>'Producción diaria'!$T$3*$L$2*$M$2*$N$2*E7793*1000/'Costo de tareas'!$B$14</f>
        <v>389.4225412</v>
      </c>
      <c r="H7793" s="16">
        <f>IF(G7793 &gt; 'Costo de tareas'!$B$13, 'Costo de tareas'!$B$13, IF(G7793 &lt; 'Costo de tareas'!$B$13*0.2, 0, 'Costo de tareas'!$B$13- G7793))</f>
        <v>39.28055556</v>
      </c>
      <c r="I7793" s="17">
        <f>IF(H7793=0,'Costo de tareas'!$B$13,'Costo de tareas'!$B$13-H7793)</f>
        <v>0</v>
      </c>
      <c r="J7793" s="2"/>
      <c r="K7793" s="2"/>
      <c r="P7793" s="2"/>
    </row>
    <row r="7794">
      <c r="A7794" s="3" t="s">
        <v>10038</v>
      </c>
      <c r="B7794" s="11" t="str">
        <f t="shared" si="1"/>
        <v>20201121</v>
      </c>
      <c r="C7794" s="12">
        <f t="shared" si="2"/>
        <v>44156</v>
      </c>
      <c r="D7794" s="3" t="str">
        <f t="shared" si="3"/>
        <v>16</v>
      </c>
      <c r="E7794" s="13">
        <v>94.0</v>
      </c>
      <c r="F7794" s="14">
        <f>'Costo de tareas'!$B$15</f>
        <v>0.1964027778</v>
      </c>
      <c r="G7794" s="15">
        <f>'Producción diaria'!$T$3*$L$2*$M$2*$N$2*E7794*1000/'Costo de tareas'!$B$14</f>
        <v>141.3348219</v>
      </c>
      <c r="H7794" s="16">
        <f>IF(G7794 &gt; 'Costo de tareas'!$B$13, 'Costo de tareas'!$B$13, IF(G7794 &lt; 'Costo de tareas'!$B$13*0.2, 0, 'Costo de tareas'!$B$13- G7794))</f>
        <v>39.28055556</v>
      </c>
      <c r="I7794" s="17">
        <f>IF(H7794=0,'Costo de tareas'!$B$13,'Costo de tareas'!$B$13-H7794)</f>
        <v>0</v>
      </c>
      <c r="J7794" s="2"/>
      <c r="K7794" s="2"/>
      <c r="P7794" s="2"/>
    </row>
    <row r="7795">
      <c r="A7795" s="3" t="s">
        <v>10040</v>
      </c>
      <c r="B7795" s="11" t="str">
        <f t="shared" si="1"/>
        <v>20201121</v>
      </c>
      <c r="C7795" s="12">
        <f t="shared" si="2"/>
        <v>44156</v>
      </c>
      <c r="D7795" s="3" t="str">
        <f t="shared" si="3"/>
        <v>17</v>
      </c>
      <c r="E7795" s="13">
        <v>0.0</v>
      </c>
      <c r="F7795" s="14">
        <f>'Costo de tareas'!$B$15</f>
        <v>0.1964027778</v>
      </c>
      <c r="G7795" s="15">
        <f>'Producción diaria'!$T$3*$L$2*$M$2*$N$2*E7795*1000/'Costo de tareas'!$B$14</f>
        <v>0</v>
      </c>
      <c r="H7795" s="16">
        <f>IF(G7795 &gt; 'Costo de tareas'!$B$13, 'Costo de tareas'!$B$13, IF(G7795 &lt; 'Costo de tareas'!$B$13*0.2, 0, 'Costo de tareas'!$B$13- G7795))</f>
        <v>0</v>
      </c>
      <c r="I7795" s="17">
        <f>IF(H7795=0,'Costo de tareas'!$B$13,'Costo de tareas'!$B$13-H7795)</f>
        <v>39.28055556</v>
      </c>
      <c r="J7795" s="2"/>
      <c r="K7795" s="2"/>
      <c r="P7795" s="2"/>
    </row>
    <row r="7796">
      <c r="A7796" s="3" t="s">
        <v>10041</v>
      </c>
      <c r="B7796" s="11" t="str">
        <f t="shared" si="1"/>
        <v>20201121</v>
      </c>
      <c r="C7796" s="12">
        <f t="shared" si="2"/>
        <v>44156</v>
      </c>
      <c r="D7796" s="3" t="str">
        <f t="shared" si="3"/>
        <v>18</v>
      </c>
      <c r="E7796" s="13">
        <v>0.0</v>
      </c>
      <c r="F7796" s="14">
        <f>'Costo de tareas'!$B$15</f>
        <v>0.1964027778</v>
      </c>
      <c r="G7796" s="15">
        <f>'Producción diaria'!$T$3*$L$2*$M$2*$N$2*E7796*1000/'Costo de tareas'!$B$14</f>
        <v>0</v>
      </c>
      <c r="H7796" s="16">
        <f>IF(G7796 &gt; 'Costo de tareas'!$B$13, 'Costo de tareas'!$B$13, IF(G7796 &lt; 'Costo de tareas'!$B$13*0.2, 0, 'Costo de tareas'!$B$13- G7796))</f>
        <v>0</v>
      </c>
      <c r="I7796" s="17">
        <f>IF(H7796=0,'Costo de tareas'!$B$13,'Costo de tareas'!$B$13-H7796)</f>
        <v>39.28055556</v>
      </c>
      <c r="J7796" s="2"/>
      <c r="K7796" s="2"/>
      <c r="P7796" s="2"/>
    </row>
    <row r="7797">
      <c r="A7797" s="3" t="s">
        <v>10042</v>
      </c>
      <c r="B7797" s="11" t="str">
        <f t="shared" si="1"/>
        <v>20201121</v>
      </c>
      <c r="C7797" s="12">
        <f t="shared" si="2"/>
        <v>44156</v>
      </c>
      <c r="D7797" s="3" t="str">
        <f t="shared" si="3"/>
        <v>19</v>
      </c>
      <c r="E7797" s="13">
        <v>0.0</v>
      </c>
      <c r="F7797" s="14">
        <f>'Costo de tareas'!$B$15</f>
        <v>0.1964027778</v>
      </c>
      <c r="G7797" s="15">
        <f>'Producción diaria'!$T$3*$L$2*$M$2*$N$2*E7797*1000/'Costo de tareas'!$B$14</f>
        <v>0</v>
      </c>
      <c r="H7797" s="16">
        <f>IF(G7797 &gt; 'Costo de tareas'!$B$13, 'Costo de tareas'!$B$13, IF(G7797 &lt; 'Costo de tareas'!$B$13*0.2, 0, 'Costo de tareas'!$B$13- G7797))</f>
        <v>0</v>
      </c>
      <c r="I7797" s="17">
        <f>IF(H7797=0,'Costo de tareas'!$B$13,'Costo de tareas'!$B$13-H7797)</f>
        <v>39.28055556</v>
      </c>
      <c r="J7797" s="2"/>
      <c r="K7797" s="2"/>
      <c r="P7797" s="2"/>
    </row>
    <row r="7798">
      <c r="A7798" s="3" t="s">
        <v>10043</v>
      </c>
      <c r="B7798" s="11" t="str">
        <f t="shared" si="1"/>
        <v>20201121</v>
      </c>
      <c r="C7798" s="12">
        <f t="shared" si="2"/>
        <v>44156</v>
      </c>
      <c r="D7798" s="3" t="str">
        <f t="shared" si="3"/>
        <v>20</v>
      </c>
      <c r="E7798" s="13">
        <v>0.0</v>
      </c>
      <c r="F7798" s="14">
        <f>'Costo de tareas'!$B$15</f>
        <v>0.1964027778</v>
      </c>
      <c r="G7798" s="15">
        <f>'Producción diaria'!$T$3*$L$2*$M$2*$N$2*E7798*1000/'Costo de tareas'!$B$14</f>
        <v>0</v>
      </c>
      <c r="H7798" s="16">
        <f>IF(G7798 &gt; 'Costo de tareas'!$B$13, 'Costo de tareas'!$B$13, IF(G7798 &lt; 'Costo de tareas'!$B$13*0.2, 0, 'Costo de tareas'!$B$13- G7798))</f>
        <v>0</v>
      </c>
      <c r="I7798" s="17">
        <f>IF(H7798=0,'Costo de tareas'!$B$13,'Costo de tareas'!$B$13-H7798)</f>
        <v>39.28055556</v>
      </c>
      <c r="J7798" s="2"/>
      <c r="K7798" s="2"/>
      <c r="P7798" s="2"/>
    </row>
    <row r="7799">
      <c r="A7799" s="3" t="s">
        <v>10044</v>
      </c>
      <c r="B7799" s="11" t="str">
        <f t="shared" si="1"/>
        <v>20201121</v>
      </c>
      <c r="C7799" s="12">
        <f t="shared" si="2"/>
        <v>44156</v>
      </c>
      <c r="D7799" s="3" t="str">
        <f t="shared" si="3"/>
        <v>21</v>
      </c>
      <c r="E7799" s="13">
        <v>0.0</v>
      </c>
      <c r="F7799" s="14">
        <f>'Costo de tareas'!$B$15</f>
        <v>0.1964027778</v>
      </c>
      <c r="G7799" s="15">
        <f>'Producción diaria'!$T$3*$L$2*$M$2*$N$2*E7799*1000/'Costo de tareas'!$B$14</f>
        <v>0</v>
      </c>
      <c r="H7799" s="16">
        <f>IF(G7799 &gt; 'Costo de tareas'!$B$13, 'Costo de tareas'!$B$13, IF(G7799 &lt; 'Costo de tareas'!$B$13*0.2, 0, 'Costo de tareas'!$B$13- G7799))</f>
        <v>0</v>
      </c>
      <c r="I7799" s="17">
        <f>IF(H7799=0,'Costo de tareas'!$B$13,'Costo de tareas'!$B$13-H7799)</f>
        <v>39.28055556</v>
      </c>
      <c r="J7799" s="2"/>
      <c r="K7799" s="2"/>
      <c r="P7799" s="2"/>
    </row>
    <row r="7800">
      <c r="A7800" s="3" t="s">
        <v>10045</v>
      </c>
      <c r="B7800" s="11" t="str">
        <f t="shared" si="1"/>
        <v>20201121</v>
      </c>
      <c r="C7800" s="12">
        <f t="shared" si="2"/>
        <v>44156</v>
      </c>
      <c r="D7800" s="3" t="str">
        <f t="shared" si="3"/>
        <v>22</v>
      </c>
      <c r="E7800" s="13">
        <v>0.0</v>
      </c>
      <c r="F7800" s="14">
        <f>'Costo de tareas'!$B$15</f>
        <v>0.1964027778</v>
      </c>
      <c r="G7800" s="15">
        <f>'Producción diaria'!$T$3*$L$2*$M$2*$N$2*E7800*1000/'Costo de tareas'!$B$14</f>
        <v>0</v>
      </c>
      <c r="H7800" s="16">
        <f>IF(G7800 &gt; 'Costo de tareas'!$B$13, 'Costo de tareas'!$B$13, IF(G7800 &lt; 'Costo de tareas'!$B$13*0.2, 0, 'Costo de tareas'!$B$13- G7800))</f>
        <v>0</v>
      </c>
      <c r="I7800" s="17">
        <f>IF(H7800=0,'Costo de tareas'!$B$13,'Costo de tareas'!$B$13-H7800)</f>
        <v>39.28055556</v>
      </c>
      <c r="J7800" s="2"/>
      <c r="K7800" s="2"/>
      <c r="P7800" s="2"/>
    </row>
    <row r="7801">
      <c r="A7801" s="3" t="s">
        <v>10046</v>
      </c>
      <c r="B7801" s="11" t="str">
        <f t="shared" si="1"/>
        <v>20201121</v>
      </c>
      <c r="C7801" s="12">
        <f t="shared" si="2"/>
        <v>44156</v>
      </c>
      <c r="D7801" s="3" t="str">
        <f t="shared" si="3"/>
        <v>23</v>
      </c>
      <c r="E7801" s="13">
        <v>0.0</v>
      </c>
      <c r="F7801" s="14">
        <f>'Costo de tareas'!$B$15</f>
        <v>0.1964027778</v>
      </c>
      <c r="G7801" s="15">
        <f>'Producción diaria'!$T$3*$L$2*$M$2*$N$2*E7801*1000/'Costo de tareas'!$B$14</f>
        <v>0</v>
      </c>
      <c r="H7801" s="16">
        <f>IF(G7801 &gt; 'Costo de tareas'!$B$13, 'Costo de tareas'!$B$13, IF(G7801 &lt; 'Costo de tareas'!$B$13*0.2, 0, 'Costo de tareas'!$B$13- G7801))</f>
        <v>0</v>
      </c>
      <c r="I7801" s="17">
        <f>IF(H7801=0,'Costo de tareas'!$B$13,'Costo de tareas'!$B$13-H7801)</f>
        <v>39.28055556</v>
      </c>
      <c r="J7801" s="2"/>
      <c r="K7801" s="2"/>
      <c r="P7801" s="2"/>
    </row>
    <row r="7802">
      <c r="A7802" s="3" t="s">
        <v>10047</v>
      </c>
      <c r="B7802" s="11" t="str">
        <f t="shared" si="1"/>
        <v>20201122</v>
      </c>
      <c r="C7802" s="12">
        <f t="shared" si="2"/>
        <v>44157</v>
      </c>
      <c r="D7802" s="3" t="str">
        <f t="shared" si="3"/>
        <v>00</v>
      </c>
      <c r="E7802" s="13">
        <v>0.0</v>
      </c>
      <c r="F7802" s="14">
        <f>'Costo de tareas'!$B$15</f>
        <v>0.1964027778</v>
      </c>
      <c r="G7802" s="15">
        <f>'Producción diaria'!$T$3*$L$2*$M$2*$N$2*E7802*1000/'Costo de tareas'!$B$14</f>
        <v>0</v>
      </c>
      <c r="H7802" s="16">
        <f>IF(G7802 &gt; 'Costo de tareas'!$B$13, 'Costo de tareas'!$B$13, IF(G7802 &lt; 'Costo de tareas'!$B$13*0.2, 0, 'Costo de tareas'!$B$13- G7802))</f>
        <v>0</v>
      </c>
      <c r="I7802" s="17">
        <f>IF(H7802=0,'Costo de tareas'!$B$13,'Costo de tareas'!$B$13-H7802)</f>
        <v>39.28055556</v>
      </c>
      <c r="J7802" s="2"/>
      <c r="K7802" s="2"/>
      <c r="P7802" s="2"/>
    </row>
    <row r="7803">
      <c r="A7803" s="3" t="s">
        <v>10049</v>
      </c>
      <c r="B7803" s="11" t="str">
        <f t="shared" si="1"/>
        <v>20201122</v>
      </c>
      <c r="C7803" s="12">
        <f t="shared" si="2"/>
        <v>44157</v>
      </c>
      <c r="D7803" s="3" t="str">
        <f t="shared" si="3"/>
        <v>01</v>
      </c>
      <c r="E7803" s="13">
        <v>0.0</v>
      </c>
      <c r="F7803" s="14">
        <f>'Costo de tareas'!$B$15</f>
        <v>0.1964027778</v>
      </c>
      <c r="G7803" s="15">
        <f>'Producción diaria'!$T$3*$L$2*$M$2*$N$2*E7803*1000/'Costo de tareas'!$B$14</f>
        <v>0</v>
      </c>
      <c r="H7803" s="16">
        <f>IF(G7803 &gt; 'Costo de tareas'!$B$13, 'Costo de tareas'!$B$13, IF(G7803 &lt; 'Costo de tareas'!$B$13*0.2, 0, 'Costo de tareas'!$B$13- G7803))</f>
        <v>0</v>
      </c>
      <c r="I7803" s="17">
        <f>IF(H7803=0,'Costo de tareas'!$B$13,'Costo de tareas'!$B$13-H7803)</f>
        <v>39.28055556</v>
      </c>
      <c r="J7803" s="2"/>
      <c r="K7803" s="2"/>
      <c r="P7803" s="2"/>
    </row>
    <row r="7804">
      <c r="A7804" s="3" t="s">
        <v>10050</v>
      </c>
      <c r="B7804" s="11" t="str">
        <f t="shared" si="1"/>
        <v>20201122</v>
      </c>
      <c r="C7804" s="12">
        <f t="shared" si="2"/>
        <v>44157</v>
      </c>
      <c r="D7804" s="3" t="str">
        <f t="shared" si="3"/>
        <v>02</v>
      </c>
      <c r="E7804" s="13">
        <v>0.0</v>
      </c>
      <c r="F7804" s="14">
        <f>'Costo de tareas'!$B$15</f>
        <v>0.1964027778</v>
      </c>
      <c r="G7804" s="15">
        <f>'Producción diaria'!$T$3*$L$2*$M$2*$N$2*E7804*1000/'Costo de tareas'!$B$14</f>
        <v>0</v>
      </c>
      <c r="H7804" s="16">
        <f>IF(G7804 &gt; 'Costo de tareas'!$B$13, 'Costo de tareas'!$B$13, IF(G7804 &lt; 'Costo de tareas'!$B$13*0.2, 0, 'Costo de tareas'!$B$13- G7804))</f>
        <v>0</v>
      </c>
      <c r="I7804" s="17">
        <f>IF(H7804=0,'Costo de tareas'!$B$13,'Costo de tareas'!$B$13-H7804)</f>
        <v>39.28055556</v>
      </c>
      <c r="J7804" s="2"/>
      <c r="K7804" s="2"/>
      <c r="P7804" s="2"/>
    </row>
    <row r="7805">
      <c r="A7805" s="3" t="s">
        <v>10051</v>
      </c>
      <c r="B7805" s="11" t="str">
        <f t="shared" si="1"/>
        <v>20201122</v>
      </c>
      <c r="C7805" s="12">
        <f t="shared" si="2"/>
        <v>44157</v>
      </c>
      <c r="D7805" s="3" t="str">
        <f t="shared" si="3"/>
        <v>03</v>
      </c>
      <c r="E7805" s="13">
        <v>0.0</v>
      </c>
      <c r="F7805" s="14">
        <f>'Costo de tareas'!$B$15</f>
        <v>0.1964027778</v>
      </c>
      <c r="G7805" s="15">
        <f>'Producción diaria'!$T$3*$L$2*$M$2*$N$2*E7805*1000/'Costo de tareas'!$B$14</f>
        <v>0</v>
      </c>
      <c r="H7805" s="16">
        <f>IF(G7805 &gt; 'Costo de tareas'!$B$13, 'Costo de tareas'!$B$13, IF(G7805 &lt; 'Costo de tareas'!$B$13*0.2, 0, 'Costo de tareas'!$B$13- G7805))</f>
        <v>0</v>
      </c>
      <c r="I7805" s="17">
        <f>IF(H7805=0,'Costo de tareas'!$B$13,'Costo de tareas'!$B$13-H7805)</f>
        <v>39.28055556</v>
      </c>
      <c r="J7805" s="2"/>
      <c r="K7805" s="2"/>
      <c r="P7805" s="2"/>
    </row>
    <row r="7806">
      <c r="A7806" s="3" t="s">
        <v>10052</v>
      </c>
      <c r="B7806" s="11" t="str">
        <f t="shared" si="1"/>
        <v>20201122</v>
      </c>
      <c r="C7806" s="12">
        <f t="shared" si="2"/>
        <v>44157</v>
      </c>
      <c r="D7806" s="3" t="str">
        <f t="shared" si="3"/>
        <v>04</v>
      </c>
      <c r="E7806" s="13">
        <v>0.0</v>
      </c>
      <c r="F7806" s="14">
        <f>'Costo de tareas'!$B$15</f>
        <v>0.1964027778</v>
      </c>
      <c r="G7806" s="15">
        <f>'Producción diaria'!$T$3*$L$2*$M$2*$N$2*E7806*1000/'Costo de tareas'!$B$14</f>
        <v>0</v>
      </c>
      <c r="H7806" s="16">
        <f>IF(G7806 &gt; 'Costo de tareas'!$B$13, 'Costo de tareas'!$B$13, IF(G7806 &lt; 'Costo de tareas'!$B$13*0.2, 0, 'Costo de tareas'!$B$13- G7806))</f>
        <v>0</v>
      </c>
      <c r="I7806" s="17">
        <f>IF(H7806=0,'Costo de tareas'!$B$13,'Costo de tareas'!$B$13-H7806)</f>
        <v>39.28055556</v>
      </c>
      <c r="J7806" s="2"/>
      <c r="K7806" s="2"/>
      <c r="P7806" s="2"/>
    </row>
    <row r="7807">
      <c r="A7807" s="3" t="s">
        <v>10053</v>
      </c>
      <c r="B7807" s="11" t="str">
        <f t="shared" si="1"/>
        <v>20201122</v>
      </c>
      <c r="C7807" s="12">
        <f t="shared" si="2"/>
        <v>44157</v>
      </c>
      <c r="D7807" s="3" t="str">
        <f t="shared" si="3"/>
        <v>05</v>
      </c>
      <c r="E7807" s="13">
        <v>0.0</v>
      </c>
      <c r="F7807" s="14">
        <f>'Costo de tareas'!$B$15</f>
        <v>0.1964027778</v>
      </c>
      <c r="G7807" s="15">
        <f>'Producción diaria'!$T$3*$L$2*$M$2*$N$2*E7807*1000/'Costo de tareas'!$B$14</f>
        <v>0</v>
      </c>
      <c r="H7807" s="16">
        <f>IF(G7807 &gt; 'Costo de tareas'!$B$13, 'Costo de tareas'!$B$13, IF(G7807 &lt; 'Costo de tareas'!$B$13*0.2, 0, 'Costo de tareas'!$B$13- G7807))</f>
        <v>0</v>
      </c>
      <c r="I7807" s="17">
        <f>IF(H7807=0,'Costo de tareas'!$B$13,'Costo de tareas'!$B$13-H7807)</f>
        <v>39.28055556</v>
      </c>
      <c r="J7807" s="2"/>
      <c r="K7807" s="2"/>
      <c r="P7807" s="2"/>
    </row>
    <row r="7808">
      <c r="A7808" s="3" t="s">
        <v>10054</v>
      </c>
      <c r="B7808" s="11" t="str">
        <f t="shared" si="1"/>
        <v>20201122</v>
      </c>
      <c r="C7808" s="12">
        <f t="shared" si="2"/>
        <v>44157</v>
      </c>
      <c r="D7808" s="3" t="str">
        <f t="shared" si="3"/>
        <v>06</v>
      </c>
      <c r="E7808" s="13">
        <v>0.0</v>
      </c>
      <c r="F7808" s="14">
        <f>'Costo de tareas'!$B$15</f>
        <v>0.1964027778</v>
      </c>
      <c r="G7808" s="15">
        <f>'Producción diaria'!$T$3*$L$2*$M$2*$N$2*E7808*1000/'Costo de tareas'!$B$14</f>
        <v>0</v>
      </c>
      <c r="H7808" s="16">
        <f>IF(G7808 &gt; 'Costo de tareas'!$B$13, 'Costo de tareas'!$B$13, IF(G7808 &lt; 'Costo de tareas'!$B$13*0.2, 0, 'Costo de tareas'!$B$13- G7808))</f>
        <v>0</v>
      </c>
      <c r="I7808" s="17">
        <f>IF(H7808=0,'Costo de tareas'!$B$13,'Costo de tareas'!$B$13-H7808)</f>
        <v>39.28055556</v>
      </c>
      <c r="J7808" s="2"/>
      <c r="K7808" s="2"/>
      <c r="P7808" s="2"/>
    </row>
    <row r="7809">
      <c r="A7809" s="3" t="s">
        <v>10055</v>
      </c>
      <c r="B7809" s="11" t="str">
        <f t="shared" si="1"/>
        <v>20201122</v>
      </c>
      <c r="C7809" s="12">
        <f t="shared" si="2"/>
        <v>44157</v>
      </c>
      <c r="D7809" s="3" t="str">
        <f t="shared" si="3"/>
        <v>07</v>
      </c>
      <c r="E7809" s="13">
        <v>0.0</v>
      </c>
      <c r="F7809" s="14">
        <f>'Costo de tareas'!$B$15</f>
        <v>0.1964027778</v>
      </c>
      <c r="G7809" s="15">
        <f>'Producción diaria'!$T$3*$L$2*$M$2*$N$2*E7809*1000/'Costo de tareas'!$B$14</f>
        <v>0</v>
      </c>
      <c r="H7809" s="16">
        <f>IF(G7809 &gt; 'Costo de tareas'!$B$13, 'Costo de tareas'!$B$13, IF(G7809 &lt; 'Costo de tareas'!$B$13*0.2, 0, 'Costo de tareas'!$B$13- G7809))</f>
        <v>0</v>
      </c>
      <c r="I7809" s="17">
        <f>IF(H7809=0,'Costo de tareas'!$B$13,'Costo de tareas'!$B$13-H7809)</f>
        <v>39.28055556</v>
      </c>
      <c r="J7809" s="2"/>
      <c r="K7809" s="2"/>
      <c r="P7809" s="2"/>
    </row>
    <row r="7810">
      <c r="A7810" s="3" t="s">
        <v>10056</v>
      </c>
      <c r="B7810" s="11" t="str">
        <f t="shared" si="1"/>
        <v>20201122</v>
      </c>
      <c r="C7810" s="12">
        <f t="shared" si="2"/>
        <v>44157</v>
      </c>
      <c r="D7810" s="3" t="str">
        <f t="shared" si="3"/>
        <v>08</v>
      </c>
      <c r="E7810" s="13">
        <v>123.0</v>
      </c>
      <c r="F7810" s="14">
        <f>'Costo de tareas'!$B$15</f>
        <v>0.1964027778</v>
      </c>
      <c r="G7810" s="15">
        <f>'Producción diaria'!$T$3*$L$2*$M$2*$N$2*E7810*1000/'Costo de tareas'!$B$14</f>
        <v>184.938118</v>
      </c>
      <c r="H7810" s="16">
        <f>IF(G7810 &gt; 'Costo de tareas'!$B$13, 'Costo de tareas'!$B$13, IF(G7810 &lt; 'Costo de tareas'!$B$13*0.2, 0, 'Costo de tareas'!$B$13- G7810))</f>
        <v>39.28055556</v>
      </c>
      <c r="I7810" s="17">
        <f>IF(H7810=0,'Costo de tareas'!$B$13,'Costo de tareas'!$B$13-H7810)</f>
        <v>0</v>
      </c>
      <c r="J7810" s="2"/>
      <c r="K7810" s="2"/>
      <c r="P7810" s="2"/>
    </row>
    <row r="7811">
      <c r="A7811" s="3" t="s">
        <v>10058</v>
      </c>
      <c r="B7811" s="11" t="str">
        <f t="shared" si="1"/>
        <v>20201122</v>
      </c>
      <c r="C7811" s="12">
        <f t="shared" si="2"/>
        <v>44157</v>
      </c>
      <c r="D7811" s="3" t="str">
        <f t="shared" si="3"/>
        <v>09</v>
      </c>
      <c r="E7811" s="13">
        <v>149.0</v>
      </c>
      <c r="F7811" s="14">
        <f>'Costo de tareas'!$B$15</f>
        <v>0.1964027778</v>
      </c>
      <c r="G7811" s="15">
        <f>'Producción diaria'!$T$3*$L$2*$M$2*$N$2*E7811*1000/'Costo de tareas'!$B$14</f>
        <v>224.0307283</v>
      </c>
      <c r="H7811" s="16">
        <f>IF(G7811 &gt; 'Costo de tareas'!$B$13, 'Costo de tareas'!$B$13, IF(G7811 &lt; 'Costo de tareas'!$B$13*0.2, 0, 'Costo de tareas'!$B$13- G7811))</f>
        <v>39.28055556</v>
      </c>
      <c r="I7811" s="17">
        <f>IF(H7811=0,'Costo de tareas'!$B$13,'Costo de tareas'!$B$13-H7811)</f>
        <v>0</v>
      </c>
      <c r="J7811" s="2"/>
      <c r="K7811" s="2"/>
      <c r="P7811" s="2"/>
    </row>
    <row r="7812">
      <c r="A7812" s="3" t="s">
        <v>10060</v>
      </c>
      <c r="B7812" s="11" t="str">
        <f t="shared" si="1"/>
        <v>20201122</v>
      </c>
      <c r="C7812" s="12">
        <f t="shared" si="2"/>
        <v>44157</v>
      </c>
      <c r="D7812" s="3" t="str">
        <f t="shared" si="3"/>
        <v>10</v>
      </c>
      <c r="E7812" s="13">
        <v>188.0</v>
      </c>
      <c r="F7812" s="14">
        <f>'Costo de tareas'!$B$15</f>
        <v>0.1964027778</v>
      </c>
      <c r="G7812" s="15">
        <f>'Producción diaria'!$T$3*$L$2*$M$2*$N$2*E7812*1000/'Costo de tareas'!$B$14</f>
        <v>282.6696438</v>
      </c>
      <c r="H7812" s="16">
        <f>IF(G7812 &gt; 'Costo de tareas'!$B$13, 'Costo de tareas'!$B$13, IF(G7812 &lt; 'Costo de tareas'!$B$13*0.2, 0, 'Costo de tareas'!$B$13- G7812))</f>
        <v>39.28055556</v>
      </c>
      <c r="I7812" s="17">
        <f>IF(H7812=0,'Costo de tareas'!$B$13,'Costo de tareas'!$B$13-H7812)</f>
        <v>0</v>
      </c>
      <c r="J7812" s="2"/>
      <c r="K7812" s="2"/>
      <c r="P7812" s="2"/>
    </row>
    <row r="7813">
      <c r="A7813" s="3" t="s">
        <v>10062</v>
      </c>
      <c r="B7813" s="11" t="str">
        <f t="shared" si="1"/>
        <v>20201122</v>
      </c>
      <c r="C7813" s="12">
        <f t="shared" si="2"/>
        <v>44157</v>
      </c>
      <c r="D7813" s="3" t="str">
        <f t="shared" si="3"/>
        <v>11</v>
      </c>
      <c r="E7813" s="13">
        <v>229.0</v>
      </c>
      <c r="F7813" s="14">
        <f>'Costo de tareas'!$B$15</f>
        <v>0.1964027778</v>
      </c>
      <c r="G7813" s="15">
        <f>'Producción diaria'!$T$3*$L$2*$M$2*$N$2*E7813*1000/'Costo de tareas'!$B$14</f>
        <v>344.3156831</v>
      </c>
      <c r="H7813" s="16">
        <f>IF(G7813 &gt; 'Costo de tareas'!$B$13, 'Costo de tareas'!$B$13, IF(G7813 &lt; 'Costo de tareas'!$B$13*0.2, 0, 'Costo de tareas'!$B$13- G7813))</f>
        <v>39.28055556</v>
      </c>
      <c r="I7813" s="17">
        <f>IF(H7813=0,'Costo de tareas'!$B$13,'Costo de tareas'!$B$13-H7813)</f>
        <v>0</v>
      </c>
      <c r="J7813" s="2"/>
      <c r="K7813" s="2"/>
      <c r="P7813" s="2"/>
    </row>
    <row r="7814">
      <c r="A7814" s="3" t="s">
        <v>10064</v>
      </c>
      <c r="B7814" s="11" t="str">
        <f t="shared" si="1"/>
        <v>20201122</v>
      </c>
      <c r="C7814" s="12">
        <f t="shared" si="2"/>
        <v>44157</v>
      </c>
      <c r="D7814" s="3" t="str">
        <f t="shared" si="3"/>
        <v>12</v>
      </c>
      <c r="E7814" s="13">
        <v>328.0</v>
      </c>
      <c r="F7814" s="14">
        <f>'Costo de tareas'!$B$15</f>
        <v>0.1964027778</v>
      </c>
      <c r="G7814" s="15">
        <f>'Producción diaria'!$T$3*$L$2*$M$2*$N$2*E7814*1000/'Costo de tareas'!$B$14</f>
        <v>493.1683147</v>
      </c>
      <c r="H7814" s="16">
        <f>IF(G7814 &gt; 'Costo de tareas'!$B$13, 'Costo de tareas'!$B$13, IF(G7814 &lt; 'Costo de tareas'!$B$13*0.2, 0, 'Costo de tareas'!$B$13- G7814))</f>
        <v>39.28055556</v>
      </c>
      <c r="I7814" s="17">
        <f>IF(H7814=0,'Costo de tareas'!$B$13,'Costo de tareas'!$B$13-H7814)</f>
        <v>0</v>
      </c>
      <c r="J7814" s="2"/>
      <c r="K7814" s="2"/>
      <c r="P7814" s="2"/>
    </row>
    <row r="7815">
      <c r="A7815" s="3" t="s">
        <v>10066</v>
      </c>
      <c r="B7815" s="11" t="str">
        <f t="shared" si="1"/>
        <v>20201122</v>
      </c>
      <c r="C7815" s="12">
        <f t="shared" si="2"/>
        <v>44157</v>
      </c>
      <c r="D7815" s="3" t="str">
        <f t="shared" si="3"/>
        <v>13</v>
      </c>
      <c r="E7815" s="13">
        <v>492.0</v>
      </c>
      <c r="F7815" s="14">
        <f>'Costo de tareas'!$B$15</f>
        <v>0.1964027778</v>
      </c>
      <c r="G7815" s="15">
        <f>'Producción diaria'!$T$3*$L$2*$M$2*$N$2*E7815*1000/'Costo de tareas'!$B$14</f>
        <v>739.7524721</v>
      </c>
      <c r="H7815" s="16">
        <f>IF(G7815 &gt; 'Costo de tareas'!$B$13, 'Costo de tareas'!$B$13, IF(G7815 &lt; 'Costo de tareas'!$B$13*0.2, 0, 'Costo de tareas'!$B$13- G7815))</f>
        <v>39.28055556</v>
      </c>
      <c r="I7815" s="17">
        <f>IF(H7815=0,'Costo de tareas'!$B$13,'Costo de tareas'!$B$13-H7815)</f>
        <v>0</v>
      </c>
      <c r="J7815" s="2"/>
      <c r="K7815" s="2"/>
      <c r="P7815" s="2"/>
    </row>
    <row r="7816">
      <c r="A7816" s="3" t="s">
        <v>10068</v>
      </c>
      <c r="B7816" s="11" t="str">
        <f t="shared" si="1"/>
        <v>20201122</v>
      </c>
      <c r="C7816" s="12">
        <f t="shared" si="2"/>
        <v>44157</v>
      </c>
      <c r="D7816" s="3" t="str">
        <f t="shared" si="3"/>
        <v>14</v>
      </c>
      <c r="E7816" s="13">
        <v>4.0</v>
      </c>
      <c r="F7816" s="14">
        <f>'Costo de tareas'!$B$15</f>
        <v>0.1964027778</v>
      </c>
      <c r="G7816" s="15">
        <f>'Producción diaria'!$T$3*$L$2*$M$2*$N$2*E7816*1000/'Costo de tareas'!$B$14</f>
        <v>6.014247741</v>
      </c>
      <c r="H7816" s="16">
        <f>IF(G7816 &gt; 'Costo de tareas'!$B$13, 'Costo de tareas'!$B$13, IF(G7816 &lt; 'Costo de tareas'!$B$13*0.2, 0, 'Costo de tareas'!$B$13- G7816))</f>
        <v>0</v>
      </c>
      <c r="I7816" s="17">
        <f>IF(H7816=0,'Costo de tareas'!$B$13,'Costo de tareas'!$B$13-H7816)</f>
        <v>39.28055556</v>
      </c>
      <c r="J7816" s="2"/>
      <c r="K7816" s="2"/>
      <c r="P7816" s="2"/>
    </row>
    <row r="7817">
      <c r="A7817" s="3" t="s">
        <v>10069</v>
      </c>
      <c r="B7817" s="11" t="str">
        <f t="shared" si="1"/>
        <v>20201122</v>
      </c>
      <c r="C7817" s="12">
        <f t="shared" si="2"/>
        <v>44157</v>
      </c>
      <c r="D7817" s="3" t="str">
        <f t="shared" si="3"/>
        <v>15</v>
      </c>
      <c r="E7817" s="13">
        <v>257.0</v>
      </c>
      <c r="F7817" s="14">
        <f>'Costo de tareas'!$B$15</f>
        <v>0.1964027778</v>
      </c>
      <c r="G7817" s="15">
        <f>'Producción diaria'!$T$3*$L$2*$M$2*$N$2*E7817*1000/'Costo de tareas'!$B$14</f>
        <v>386.4154173</v>
      </c>
      <c r="H7817" s="16">
        <f>IF(G7817 &gt; 'Costo de tareas'!$B$13, 'Costo de tareas'!$B$13, IF(G7817 &lt; 'Costo de tareas'!$B$13*0.2, 0, 'Costo de tareas'!$B$13- G7817))</f>
        <v>39.28055556</v>
      </c>
      <c r="I7817" s="17">
        <f>IF(H7817=0,'Costo de tareas'!$B$13,'Costo de tareas'!$B$13-H7817)</f>
        <v>0</v>
      </c>
      <c r="J7817" s="2"/>
      <c r="K7817" s="2"/>
      <c r="P7817" s="2"/>
    </row>
    <row r="7818">
      <c r="A7818" s="3" t="s">
        <v>10070</v>
      </c>
      <c r="B7818" s="11" t="str">
        <f t="shared" si="1"/>
        <v>20201122</v>
      </c>
      <c r="C7818" s="12">
        <f t="shared" si="2"/>
        <v>44157</v>
      </c>
      <c r="D7818" s="3" t="str">
        <f t="shared" si="3"/>
        <v>16</v>
      </c>
      <c r="E7818" s="13">
        <v>93.0</v>
      </c>
      <c r="F7818" s="14">
        <f>'Costo de tareas'!$B$15</f>
        <v>0.1964027778</v>
      </c>
      <c r="G7818" s="15">
        <f>'Producción diaria'!$T$3*$L$2*$M$2*$N$2*E7818*1000/'Costo de tareas'!$B$14</f>
        <v>139.83126</v>
      </c>
      <c r="H7818" s="16">
        <f>IF(G7818 &gt; 'Costo de tareas'!$B$13, 'Costo de tareas'!$B$13, IF(G7818 &lt; 'Costo de tareas'!$B$13*0.2, 0, 'Costo de tareas'!$B$13- G7818))</f>
        <v>39.28055556</v>
      </c>
      <c r="I7818" s="17">
        <f>IF(H7818=0,'Costo de tareas'!$B$13,'Costo de tareas'!$B$13-H7818)</f>
        <v>0</v>
      </c>
      <c r="J7818" s="2"/>
      <c r="K7818" s="2"/>
      <c r="P7818" s="2"/>
    </row>
    <row r="7819">
      <c r="A7819" s="3" t="s">
        <v>10071</v>
      </c>
      <c r="B7819" s="11" t="str">
        <f t="shared" si="1"/>
        <v>20201122</v>
      </c>
      <c r="C7819" s="12">
        <f t="shared" si="2"/>
        <v>44157</v>
      </c>
      <c r="D7819" s="3" t="str">
        <f t="shared" si="3"/>
        <v>17</v>
      </c>
      <c r="E7819" s="13">
        <v>0.0</v>
      </c>
      <c r="F7819" s="14">
        <f>'Costo de tareas'!$B$15</f>
        <v>0.1964027778</v>
      </c>
      <c r="G7819" s="15">
        <f>'Producción diaria'!$T$3*$L$2*$M$2*$N$2*E7819*1000/'Costo de tareas'!$B$14</f>
        <v>0</v>
      </c>
      <c r="H7819" s="16">
        <f>IF(G7819 &gt; 'Costo de tareas'!$B$13, 'Costo de tareas'!$B$13, IF(G7819 &lt; 'Costo de tareas'!$B$13*0.2, 0, 'Costo de tareas'!$B$13- G7819))</f>
        <v>0</v>
      </c>
      <c r="I7819" s="17">
        <f>IF(H7819=0,'Costo de tareas'!$B$13,'Costo de tareas'!$B$13-H7819)</f>
        <v>39.28055556</v>
      </c>
      <c r="J7819" s="2"/>
      <c r="K7819" s="2"/>
      <c r="P7819" s="2"/>
    </row>
    <row r="7820">
      <c r="A7820" s="3" t="s">
        <v>10072</v>
      </c>
      <c r="B7820" s="11" t="str">
        <f t="shared" si="1"/>
        <v>20201122</v>
      </c>
      <c r="C7820" s="12">
        <f t="shared" si="2"/>
        <v>44157</v>
      </c>
      <c r="D7820" s="3" t="str">
        <f t="shared" si="3"/>
        <v>18</v>
      </c>
      <c r="E7820" s="13">
        <v>0.0</v>
      </c>
      <c r="F7820" s="14">
        <f>'Costo de tareas'!$B$15</f>
        <v>0.1964027778</v>
      </c>
      <c r="G7820" s="15">
        <f>'Producción diaria'!$T$3*$L$2*$M$2*$N$2*E7820*1000/'Costo de tareas'!$B$14</f>
        <v>0</v>
      </c>
      <c r="H7820" s="16">
        <f>IF(G7820 &gt; 'Costo de tareas'!$B$13, 'Costo de tareas'!$B$13, IF(G7820 &lt; 'Costo de tareas'!$B$13*0.2, 0, 'Costo de tareas'!$B$13- G7820))</f>
        <v>0</v>
      </c>
      <c r="I7820" s="17">
        <f>IF(H7820=0,'Costo de tareas'!$B$13,'Costo de tareas'!$B$13-H7820)</f>
        <v>39.28055556</v>
      </c>
      <c r="J7820" s="2"/>
      <c r="K7820" s="2"/>
      <c r="P7820" s="2"/>
    </row>
    <row r="7821">
      <c r="A7821" s="3" t="s">
        <v>10073</v>
      </c>
      <c r="B7821" s="11" t="str">
        <f t="shared" si="1"/>
        <v>20201122</v>
      </c>
      <c r="C7821" s="12">
        <f t="shared" si="2"/>
        <v>44157</v>
      </c>
      <c r="D7821" s="3" t="str">
        <f t="shared" si="3"/>
        <v>19</v>
      </c>
      <c r="E7821" s="13">
        <v>0.0</v>
      </c>
      <c r="F7821" s="14">
        <f>'Costo de tareas'!$B$15</f>
        <v>0.1964027778</v>
      </c>
      <c r="G7821" s="15">
        <f>'Producción diaria'!$T$3*$L$2*$M$2*$N$2*E7821*1000/'Costo de tareas'!$B$14</f>
        <v>0</v>
      </c>
      <c r="H7821" s="16">
        <f>IF(G7821 &gt; 'Costo de tareas'!$B$13, 'Costo de tareas'!$B$13, IF(G7821 &lt; 'Costo de tareas'!$B$13*0.2, 0, 'Costo de tareas'!$B$13- G7821))</f>
        <v>0</v>
      </c>
      <c r="I7821" s="17">
        <f>IF(H7821=0,'Costo de tareas'!$B$13,'Costo de tareas'!$B$13-H7821)</f>
        <v>39.28055556</v>
      </c>
      <c r="J7821" s="2"/>
      <c r="K7821" s="2"/>
      <c r="P7821" s="2"/>
    </row>
    <row r="7822">
      <c r="A7822" s="3" t="s">
        <v>10074</v>
      </c>
      <c r="B7822" s="11" t="str">
        <f t="shared" si="1"/>
        <v>20201122</v>
      </c>
      <c r="C7822" s="12">
        <f t="shared" si="2"/>
        <v>44157</v>
      </c>
      <c r="D7822" s="3" t="str">
        <f t="shared" si="3"/>
        <v>20</v>
      </c>
      <c r="E7822" s="13">
        <v>0.0</v>
      </c>
      <c r="F7822" s="14">
        <f>'Costo de tareas'!$B$15</f>
        <v>0.1964027778</v>
      </c>
      <c r="G7822" s="15">
        <f>'Producción diaria'!$T$3*$L$2*$M$2*$N$2*E7822*1000/'Costo de tareas'!$B$14</f>
        <v>0</v>
      </c>
      <c r="H7822" s="16">
        <f>IF(G7822 &gt; 'Costo de tareas'!$B$13, 'Costo de tareas'!$B$13, IF(G7822 &lt; 'Costo de tareas'!$B$13*0.2, 0, 'Costo de tareas'!$B$13- G7822))</f>
        <v>0</v>
      </c>
      <c r="I7822" s="17">
        <f>IF(H7822=0,'Costo de tareas'!$B$13,'Costo de tareas'!$B$13-H7822)</f>
        <v>39.28055556</v>
      </c>
      <c r="J7822" s="2"/>
      <c r="K7822" s="2"/>
      <c r="P7822" s="2"/>
    </row>
    <row r="7823">
      <c r="A7823" s="3" t="s">
        <v>10075</v>
      </c>
      <c r="B7823" s="11" t="str">
        <f t="shared" si="1"/>
        <v>20201122</v>
      </c>
      <c r="C7823" s="12">
        <f t="shared" si="2"/>
        <v>44157</v>
      </c>
      <c r="D7823" s="3" t="str">
        <f t="shared" si="3"/>
        <v>21</v>
      </c>
      <c r="E7823" s="13">
        <v>0.0</v>
      </c>
      <c r="F7823" s="14">
        <f>'Costo de tareas'!$B$15</f>
        <v>0.1964027778</v>
      </c>
      <c r="G7823" s="15">
        <f>'Producción diaria'!$T$3*$L$2*$M$2*$N$2*E7823*1000/'Costo de tareas'!$B$14</f>
        <v>0</v>
      </c>
      <c r="H7823" s="16">
        <f>IF(G7823 &gt; 'Costo de tareas'!$B$13, 'Costo de tareas'!$B$13, IF(G7823 &lt; 'Costo de tareas'!$B$13*0.2, 0, 'Costo de tareas'!$B$13- G7823))</f>
        <v>0</v>
      </c>
      <c r="I7823" s="17">
        <f>IF(H7823=0,'Costo de tareas'!$B$13,'Costo de tareas'!$B$13-H7823)</f>
        <v>39.28055556</v>
      </c>
      <c r="J7823" s="2"/>
      <c r="K7823" s="2"/>
      <c r="P7823" s="2"/>
    </row>
    <row r="7824">
      <c r="A7824" s="3" t="s">
        <v>10076</v>
      </c>
      <c r="B7824" s="11" t="str">
        <f t="shared" si="1"/>
        <v>20201122</v>
      </c>
      <c r="C7824" s="12">
        <f t="shared" si="2"/>
        <v>44157</v>
      </c>
      <c r="D7824" s="3" t="str">
        <f t="shared" si="3"/>
        <v>22</v>
      </c>
      <c r="E7824" s="13">
        <v>0.0</v>
      </c>
      <c r="F7824" s="14">
        <f>'Costo de tareas'!$B$15</f>
        <v>0.1964027778</v>
      </c>
      <c r="G7824" s="15">
        <f>'Producción diaria'!$T$3*$L$2*$M$2*$N$2*E7824*1000/'Costo de tareas'!$B$14</f>
        <v>0</v>
      </c>
      <c r="H7824" s="16">
        <f>IF(G7824 &gt; 'Costo de tareas'!$B$13, 'Costo de tareas'!$B$13, IF(G7824 &lt; 'Costo de tareas'!$B$13*0.2, 0, 'Costo de tareas'!$B$13- G7824))</f>
        <v>0</v>
      </c>
      <c r="I7824" s="17">
        <f>IF(H7824=0,'Costo de tareas'!$B$13,'Costo de tareas'!$B$13-H7824)</f>
        <v>39.28055556</v>
      </c>
      <c r="J7824" s="2"/>
      <c r="K7824" s="2"/>
      <c r="P7824" s="2"/>
    </row>
    <row r="7825">
      <c r="A7825" s="3" t="s">
        <v>10077</v>
      </c>
      <c r="B7825" s="11" t="str">
        <f t="shared" si="1"/>
        <v>20201122</v>
      </c>
      <c r="C7825" s="12">
        <f t="shared" si="2"/>
        <v>44157</v>
      </c>
      <c r="D7825" s="3" t="str">
        <f t="shared" si="3"/>
        <v>23</v>
      </c>
      <c r="E7825" s="13">
        <v>0.0</v>
      </c>
      <c r="F7825" s="14">
        <f>'Costo de tareas'!$B$15</f>
        <v>0.1964027778</v>
      </c>
      <c r="G7825" s="15">
        <f>'Producción diaria'!$T$3*$L$2*$M$2*$N$2*E7825*1000/'Costo de tareas'!$B$14</f>
        <v>0</v>
      </c>
      <c r="H7825" s="16">
        <f>IF(G7825 &gt; 'Costo de tareas'!$B$13, 'Costo de tareas'!$B$13, IF(G7825 &lt; 'Costo de tareas'!$B$13*0.2, 0, 'Costo de tareas'!$B$13- G7825))</f>
        <v>0</v>
      </c>
      <c r="I7825" s="17">
        <f>IF(H7825=0,'Costo de tareas'!$B$13,'Costo de tareas'!$B$13-H7825)</f>
        <v>39.28055556</v>
      </c>
      <c r="J7825" s="2"/>
      <c r="K7825" s="2"/>
      <c r="P7825" s="2"/>
    </row>
    <row r="7826">
      <c r="A7826" s="3" t="s">
        <v>10078</v>
      </c>
      <c r="B7826" s="11" t="str">
        <f t="shared" si="1"/>
        <v>20201123</v>
      </c>
      <c r="C7826" s="12">
        <f t="shared" si="2"/>
        <v>44158</v>
      </c>
      <c r="D7826" s="3" t="str">
        <f t="shared" si="3"/>
        <v>00</v>
      </c>
      <c r="E7826" s="13">
        <v>0.0</v>
      </c>
      <c r="F7826" s="14">
        <f>'Costo de tareas'!$B$15</f>
        <v>0.1964027778</v>
      </c>
      <c r="G7826" s="15">
        <f>'Producción diaria'!$T$3*$L$2*$M$2*$N$2*E7826*1000/'Costo de tareas'!$B$14</f>
        <v>0</v>
      </c>
      <c r="H7826" s="16">
        <f>IF(G7826 &gt; 'Costo de tareas'!$B$13, 'Costo de tareas'!$B$13, IF(G7826 &lt; 'Costo de tareas'!$B$13*0.2, 0, 'Costo de tareas'!$B$13- G7826))</f>
        <v>0</v>
      </c>
      <c r="I7826" s="17">
        <f>IF(H7826=0,'Costo de tareas'!$B$13,'Costo de tareas'!$B$13-H7826)</f>
        <v>39.28055556</v>
      </c>
      <c r="J7826" s="2"/>
      <c r="K7826" s="2"/>
      <c r="P7826" s="2"/>
    </row>
    <row r="7827">
      <c r="A7827" s="3" t="s">
        <v>10079</v>
      </c>
      <c r="B7827" s="11" t="str">
        <f t="shared" si="1"/>
        <v>20201123</v>
      </c>
      <c r="C7827" s="12">
        <f t="shared" si="2"/>
        <v>44158</v>
      </c>
      <c r="D7827" s="3" t="str">
        <f t="shared" si="3"/>
        <v>01</v>
      </c>
      <c r="E7827" s="13">
        <v>0.0</v>
      </c>
      <c r="F7827" s="14">
        <f>'Costo de tareas'!$B$15</f>
        <v>0.1964027778</v>
      </c>
      <c r="G7827" s="15">
        <f>'Producción diaria'!$T$3*$L$2*$M$2*$N$2*E7827*1000/'Costo de tareas'!$B$14</f>
        <v>0</v>
      </c>
      <c r="H7827" s="16">
        <f>IF(G7827 &gt; 'Costo de tareas'!$B$13, 'Costo de tareas'!$B$13, IF(G7827 &lt; 'Costo de tareas'!$B$13*0.2, 0, 'Costo de tareas'!$B$13- G7827))</f>
        <v>0</v>
      </c>
      <c r="I7827" s="17">
        <f>IF(H7827=0,'Costo de tareas'!$B$13,'Costo de tareas'!$B$13-H7827)</f>
        <v>39.28055556</v>
      </c>
      <c r="J7827" s="2"/>
      <c r="K7827" s="2"/>
      <c r="P7827" s="2"/>
    </row>
    <row r="7828">
      <c r="A7828" s="3" t="s">
        <v>10080</v>
      </c>
      <c r="B7828" s="11" t="str">
        <f t="shared" si="1"/>
        <v>20201123</v>
      </c>
      <c r="C7828" s="12">
        <f t="shared" si="2"/>
        <v>44158</v>
      </c>
      <c r="D7828" s="3" t="str">
        <f t="shared" si="3"/>
        <v>02</v>
      </c>
      <c r="E7828" s="13">
        <v>0.0</v>
      </c>
      <c r="F7828" s="14">
        <f>'Costo de tareas'!$B$15</f>
        <v>0.1964027778</v>
      </c>
      <c r="G7828" s="15">
        <f>'Producción diaria'!$T$3*$L$2*$M$2*$N$2*E7828*1000/'Costo de tareas'!$B$14</f>
        <v>0</v>
      </c>
      <c r="H7828" s="16">
        <f>IF(G7828 &gt; 'Costo de tareas'!$B$13, 'Costo de tareas'!$B$13, IF(G7828 &lt; 'Costo de tareas'!$B$13*0.2, 0, 'Costo de tareas'!$B$13- G7828))</f>
        <v>0</v>
      </c>
      <c r="I7828" s="17">
        <f>IF(H7828=0,'Costo de tareas'!$B$13,'Costo de tareas'!$B$13-H7828)</f>
        <v>39.28055556</v>
      </c>
      <c r="J7828" s="2"/>
      <c r="K7828" s="2"/>
      <c r="P7828" s="2"/>
    </row>
    <row r="7829">
      <c r="A7829" s="3" t="s">
        <v>10081</v>
      </c>
      <c r="B7829" s="11" t="str">
        <f t="shared" si="1"/>
        <v>20201123</v>
      </c>
      <c r="C7829" s="12">
        <f t="shared" si="2"/>
        <v>44158</v>
      </c>
      <c r="D7829" s="3" t="str">
        <f t="shared" si="3"/>
        <v>03</v>
      </c>
      <c r="E7829" s="13">
        <v>0.0</v>
      </c>
      <c r="F7829" s="14">
        <f>'Costo de tareas'!$B$15</f>
        <v>0.1964027778</v>
      </c>
      <c r="G7829" s="15">
        <f>'Producción diaria'!$T$3*$L$2*$M$2*$N$2*E7829*1000/'Costo de tareas'!$B$14</f>
        <v>0</v>
      </c>
      <c r="H7829" s="16">
        <f>IF(G7829 &gt; 'Costo de tareas'!$B$13, 'Costo de tareas'!$B$13, IF(G7829 &lt; 'Costo de tareas'!$B$13*0.2, 0, 'Costo de tareas'!$B$13- G7829))</f>
        <v>0</v>
      </c>
      <c r="I7829" s="17">
        <f>IF(H7829=0,'Costo de tareas'!$B$13,'Costo de tareas'!$B$13-H7829)</f>
        <v>39.28055556</v>
      </c>
      <c r="J7829" s="2"/>
      <c r="K7829" s="2"/>
      <c r="P7829" s="2"/>
    </row>
    <row r="7830">
      <c r="A7830" s="3" t="s">
        <v>10082</v>
      </c>
      <c r="B7830" s="11" t="str">
        <f t="shared" si="1"/>
        <v>20201123</v>
      </c>
      <c r="C7830" s="12">
        <f t="shared" si="2"/>
        <v>44158</v>
      </c>
      <c r="D7830" s="3" t="str">
        <f t="shared" si="3"/>
        <v>04</v>
      </c>
      <c r="E7830" s="13">
        <v>0.0</v>
      </c>
      <c r="F7830" s="14">
        <f>'Costo de tareas'!$B$15</f>
        <v>0.1964027778</v>
      </c>
      <c r="G7830" s="15">
        <f>'Producción diaria'!$T$3*$L$2*$M$2*$N$2*E7830*1000/'Costo de tareas'!$B$14</f>
        <v>0</v>
      </c>
      <c r="H7830" s="16">
        <f>IF(G7830 &gt; 'Costo de tareas'!$B$13, 'Costo de tareas'!$B$13, IF(G7830 &lt; 'Costo de tareas'!$B$13*0.2, 0, 'Costo de tareas'!$B$13- G7830))</f>
        <v>0</v>
      </c>
      <c r="I7830" s="17">
        <f>IF(H7830=0,'Costo de tareas'!$B$13,'Costo de tareas'!$B$13-H7830)</f>
        <v>39.28055556</v>
      </c>
      <c r="J7830" s="2"/>
      <c r="K7830" s="2"/>
      <c r="P7830" s="2"/>
    </row>
    <row r="7831">
      <c r="A7831" s="3" t="s">
        <v>10083</v>
      </c>
      <c r="B7831" s="11" t="str">
        <f t="shared" si="1"/>
        <v>20201123</v>
      </c>
      <c r="C7831" s="12">
        <f t="shared" si="2"/>
        <v>44158</v>
      </c>
      <c r="D7831" s="3" t="str">
        <f t="shared" si="3"/>
        <v>05</v>
      </c>
      <c r="E7831" s="13">
        <v>0.0</v>
      </c>
      <c r="F7831" s="14">
        <f>'Costo de tareas'!$B$15</f>
        <v>0.1964027778</v>
      </c>
      <c r="G7831" s="15">
        <f>'Producción diaria'!$T$3*$L$2*$M$2*$N$2*E7831*1000/'Costo de tareas'!$B$14</f>
        <v>0</v>
      </c>
      <c r="H7831" s="16">
        <f>IF(G7831 &gt; 'Costo de tareas'!$B$13, 'Costo de tareas'!$B$13, IF(G7831 &lt; 'Costo de tareas'!$B$13*0.2, 0, 'Costo de tareas'!$B$13- G7831))</f>
        <v>0</v>
      </c>
      <c r="I7831" s="17">
        <f>IF(H7831=0,'Costo de tareas'!$B$13,'Costo de tareas'!$B$13-H7831)</f>
        <v>39.28055556</v>
      </c>
      <c r="J7831" s="2"/>
      <c r="K7831" s="2"/>
      <c r="P7831" s="2"/>
    </row>
    <row r="7832">
      <c r="A7832" s="3" t="s">
        <v>10084</v>
      </c>
      <c r="B7832" s="11" t="str">
        <f t="shared" si="1"/>
        <v>20201123</v>
      </c>
      <c r="C7832" s="12">
        <f t="shared" si="2"/>
        <v>44158</v>
      </c>
      <c r="D7832" s="3" t="str">
        <f t="shared" si="3"/>
        <v>06</v>
      </c>
      <c r="E7832" s="13">
        <v>0.0</v>
      </c>
      <c r="F7832" s="14">
        <f>'Costo de tareas'!$B$15</f>
        <v>0.1964027778</v>
      </c>
      <c r="G7832" s="15">
        <f>'Producción diaria'!$T$3*$L$2*$M$2*$N$2*E7832*1000/'Costo de tareas'!$B$14</f>
        <v>0</v>
      </c>
      <c r="H7832" s="16">
        <f>IF(G7832 &gt; 'Costo de tareas'!$B$13, 'Costo de tareas'!$B$13, IF(G7832 &lt; 'Costo de tareas'!$B$13*0.2, 0, 'Costo de tareas'!$B$13- G7832))</f>
        <v>0</v>
      </c>
      <c r="I7832" s="17">
        <f>IF(H7832=0,'Costo de tareas'!$B$13,'Costo de tareas'!$B$13-H7832)</f>
        <v>39.28055556</v>
      </c>
      <c r="J7832" s="2"/>
      <c r="K7832" s="2"/>
      <c r="P7832" s="2"/>
    </row>
    <row r="7833">
      <c r="A7833" s="3" t="s">
        <v>10085</v>
      </c>
      <c r="B7833" s="11" t="str">
        <f t="shared" si="1"/>
        <v>20201123</v>
      </c>
      <c r="C7833" s="12">
        <f t="shared" si="2"/>
        <v>44158</v>
      </c>
      <c r="D7833" s="3" t="str">
        <f t="shared" si="3"/>
        <v>07</v>
      </c>
      <c r="E7833" s="13">
        <v>0.0</v>
      </c>
      <c r="F7833" s="14">
        <f>'Costo de tareas'!$B$15</f>
        <v>0.1964027778</v>
      </c>
      <c r="G7833" s="15">
        <f>'Producción diaria'!$T$3*$L$2*$M$2*$N$2*E7833*1000/'Costo de tareas'!$B$14</f>
        <v>0</v>
      </c>
      <c r="H7833" s="16">
        <f>IF(G7833 &gt; 'Costo de tareas'!$B$13, 'Costo de tareas'!$B$13, IF(G7833 &lt; 'Costo de tareas'!$B$13*0.2, 0, 'Costo de tareas'!$B$13- G7833))</f>
        <v>0</v>
      </c>
      <c r="I7833" s="17">
        <f>IF(H7833=0,'Costo de tareas'!$B$13,'Costo de tareas'!$B$13-H7833)</f>
        <v>39.28055556</v>
      </c>
      <c r="J7833" s="2"/>
      <c r="K7833" s="2"/>
      <c r="P7833" s="2"/>
    </row>
    <row r="7834">
      <c r="A7834" s="3" t="s">
        <v>10086</v>
      </c>
      <c r="B7834" s="11" t="str">
        <f t="shared" si="1"/>
        <v>20201123</v>
      </c>
      <c r="C7834" s="12">
        <f t="shared" si="2"/>
        <v>44158</v>
      </c>
      <c r="D7834" s="3" t="str">
        <f t="shared" si="3"/>
        <v>08</v>
      </c>
      <c r="E7834" s="13">
        <v>135.0</v>
      </c>
      <c r="F7834" s="14">
        <f>'Costo de tareas'!$B$15</f>
        <v>0.1964027778</v>
      </c>
      <c r="G7834" s="15">
        <f>'Producción diaria'!$T$3*$L$2*$M$2*$N$2*E7834*1000/'Costo de tareas'!$B$14</f>
        <v>202.9808612</v>
      </c>
      <c r="H7834" s="16">
        <f>IF(G7834 &gt; 'Costo de tareas'!$B$13, 'Costo de tareas'!$B$13, IF(G7834 &lt; 'Costo de tareas'!$B$13*0.2, 0, 'Costo de tareas'!$B$13- G7834))</f>
        <v>39.28055556</v>
      </c>
      <c r="I7834" s="17">
        <f>IF(H7834=0,'Costo de tareas'!$B$13,'Costo de tareas'!$B$13-H7834)</f>
        <v>0</v>
      </c>
      <c r="J7834" s="2"/>
      <c r="K7834" s="2"/>
      <c r="P7834" s="2"/>
    </row>
    <row r="7835">
      <c r="A7835" s="3" t="s">
        <v>10087</v>
      </c>
      <c r="B7835" s="11" t="str">
        <f t="shared" si="1"/>
        <v>20201123</v>
      </c>
      <c r="C7835" s="12">
        <f t="shared" si="2"/>
        <v>44158</v>
      </c>
      <c r="D7835" s="3" t="str">
        <f t="shared" si="3"/>
        <v>09</v>
      </c>
      <c r="E7835" s="13">
        <v>305.0</v>
      </c>
      <c r="F7835" s="14">
        <f>'Costo de tareas'!$B$15</f>
        <v>0.1964027778</v>
      </c>
      <c r="G7835" s="15">
        <f>'Producción diaria'!$T$3*$L$2*$M$2*$N$2*E7835*1000/'Costo de tareas'!$B$14</f>
        <v>458.5863902</v>
      </c>
      <c r="H7835" s="16">
        <f>IF(G7835 &gt; 'Costo de tareas'!$B$13, 'Costo de tareas'!$B$13, IF(G7835 &lt; 'Costo de tareas'!$B$13*0.2, 0, 'Costo de tareas'!$B$13- G7835))</f>
        <v>39.28055556</v>
      </c>
      <c r="I7835" s="17">
        <f>IF(H7835=0,'Costo de tareas'!$B$13,'Costo de tareas'!$B$13-H7835)</f>
        <v>0</v>
      </c>
      <c r="J7835" s="2"/>
      <c r="K7835" s="2"/>
      <c r="P7835" s="2"/>
    </row>
    <row r="7836">
      <c r="A7836" s="3" t="s">
        <v>10089</v>
      </c>
      <c r="B7836" s="11" t="str">
        <f t="shared" si="1"/>
        <v>20201123</v>
      </c>
      <c r="C7836" s="12">
        <f t="shared" si="2"/>
        <v>44158</v>
      </c>
      <c r="D7836" s="3" t="str">
        <f t="shared" si="3"/>
        <v>10</v>
      </c>
      <c r="E7836" s="13">
        <v>431.0</v>
      </c>
      <c r="F7836" s="14">
        <f>'Costo de tareas'!$B$15</f>
        <v>0.1964027778</v>
      </c>
      <c r="G7836" s="15">
        <f>'Producción diaria'!$T$3*$L$2*$M$2*$N$2*E7836*1000/'Costo de tareas'!$B$14</f>
        <v>648.035194</v>
      </c>
      <c r="H7836" s="16">
        <f>IF(G7836 &gt; 'Costo de tareas'!$B$13, 'Costo de tareas'!$B$13, IF(G7836 &lt; 'Costo de tareas'!$B$13*0.2, 0, 'Costo de tareas'!$B$13- G7836))</f>
        <v>39.28055556</v>
      </c>
      <c r="I7836" s="17">
        <f>IF(H7836=0,'Costo de tareas'!$B$13,'Costo de tareas'!$B$13-H7836)</f>
        <v>0</v>
      </c>
      <c r="J7836" s="2"/>
      <c r="K7836" s="2"/>
      <c r="P7836" s="2"/>
    </row>
    <row r="7837">
      <c r="A7837" s="3" t="s">
        <v>10091</v>
      </c>
      <c r="B7837" s="11" t="str">
        <f t="shared" si="1"/>
        <v>20201123</v>
      </c>
      <c r="C7837" s="12">
        <f t="shared" si="2"/>
        <v>44158</v>
      </c>
      <c r="D7837" s="3" t="str">
        <f t="shared" si="3"/>
        <v>11</v>
      </c>
      <c r="E7837" s="13">
        <v>515.0</v>
      </c>
      <c r="F7837" s="14">
        <f>'Costo de tareas'!$B$15</f>
        <v>0.1964027778</v>
      </c>
      <c r="G7837" s="15">
        <f>'Producción diaria'!$T$3*$L$2*$M$2*$N$2*E7837*1000/'Costo de tareas'!$B$14</f>
        <v>774.3343966</v>
      </c>
      <c r="H7837" s="16">
        <f>IF(G7837 &gt; 'Costo de tareas'!$B$13, 'Costo de tareas'!$B$13, IF(G7837 &lt; 'Costo de tareas'!$B$13*0.2, 0, 'Costo de tareas'!$B$13- G7837))</f>
        <v>39.28055556</v>
      </c>
      <c r="I7837" s="17">
        <f>IF(H7837=0,'Costo de tareas'!$B$13,'Costo de tareas'!$B$13-H7837)</f>
        <v>0</v>
      </c>
      <c r="J7837" s="2"/>
      <c r="K7837" s="2"/>
      <c r="P7837" s="2"/>
    </row>
    <row r="7838">
      <c r="A7838" s="3" t="s">
        <v>10093</v>
      </c>
      <c r="B7838" s="11" t="str">
        <f t="shared" si="1"/>
        <v>20201123</v>
      </c>
      <c r="C7838" s="12">
        <f t="shared" si="2"/>
        <v>44158</v>
      </c>
      <c r="D7838" s="3" t="str">
        <f t="shared" si="3"/>
        <v>12</v>
      </c>
      <c r="E7838" s="13">
        <v>537.0</v>
      </c>
      <c r="F7838" s="14">
        <f>'Costo de tareas'!$B$15</f>
        <v>0.1964027778</v>
      </c>
      <c r="G7838" s="15">
        <f>'Producción diaria'!$T$3*$L$2*$M$2*$N$2*E7838*1000/'Costo de tareas'!$B$14</f>
        <v>807.4127592</v>
      </c>
      <c r="H7838" s="16">
        <f>IF(G7838 &gt; 'Costo de tareas'!$B$13, 'Costo de tareas'!$B$13, IF(G7838 &lt; 'Costo de tareas'!$B$13*0.2, 0, 'Costo de tareas'!$B$13- G7838))</f>
        <v>39.28055556</v>
      </c>
      <c r="I7838" s="17">
        <f>IF(H7838=0,'Costo de tareas'!$B$13,'Costo de tareas'!$B$13-H7838)</f>
        <v>0</v>
      </c>
      <c r="J7838" s="2"/>
      <c r="K7838" s="2"/>
      <c r="P7838" s="2"/>
    </row>
    <row r="7839">
      <c r="A7839" s="3" t="s">
        <v>10095</v>
      </c>
      <c r="B7839" s="11" t="str">
        <f t="shared" si="1"/>
        <v>20201123</v>
      </c>
      <c r="C7839" s="12">
        <f t="shared" si="2"/>
        <v>44158</v>
      </c>
      <c r="D7839" s="3" t="str">
        <f t="shared" si="3"/>
        <v>13</v>
      </c>
      <c r="E7839" s="13">
        <v>502.0</v>
      </c>
      <c r="F7839" s="14">
        <f>'Costo de tareas'!$B$15</f>
        <v>0.1964027778</v>
      </c>
      <c r="G7839" s="15">
        <f>'Producción diaria'!$T$3*$L$2*$M$2*$N$2*E7839*1000/'Costo de tareas'!$B$14</f>
        <v>754.7880914</v>
      </c>
      <c r="H7839" s="16">
        <f>IF(G7839 &gt; 'Costo de tareas'!$B$13, 'Costo de tareas'!$B$13, IF(G7839 &lt; 'Costo de tareas'!$B$13*0.2, 0, 'Costo de tareas'!$B$13- G7839))</f>
        <v>39.28055556</v>
      </c>
      <c r="I7839" s="17">
        <f>IF(H7839=0,'Costo de tareas'!$B$13,'Costo de tareas'!$B$13-H7839)</f>
        <v>0</v>
      </c>
      <c r="J7839" s="2"/>
      <c r="K7839" s="2"/>
      <c r="P7839" s="2"/>
    </row>
    <row r="7840">
      <c r="A7840" s="3" t="s">
        <v>10097</v>
      </c>
      <c r="B7840" s="11" t="str">
        <f t="shared" si="1"/>
        <v>20201123</v>
      </c>
      <c r="C7840" s="12">
        <f t="shared" si="2"/>
        <v>44158</v>
      </c>
      <c r="D7840" s="3" t="str">
        <f t="shared" si="3"/>
        <v>14</v>
      </c>
      <c r="E7840" s="13">
        <v>4.0</v>
      </c>
      <c r="F7840" s="14">
        <f>'Costo de tareas'!$B$15</f>
        <v>0.1964027778</v>
      </c>
      <c r="G7840" s="15">
        <f>'Producción diaria'!$T$3*$L$2*$M$2*$N$2*E7840*1000/'Costo de tareas'!$B$14</f>
        <v>6.014247741</v>
      </c>
      <c r="H7840" s="16">
        <f>IF(G7840 &gt; 'Costo de tareas'!$B$13, 'Costo de tareas'!$B$13, IF(G7840 &lt; 'Costo de tareas'!$B$13*0.2, 0, 'Costo de tareas'!$B$13- G7840))</f>
        <v>0</v>
      </c>
      <c r="I7840" s="17">
        <f>IF(H7840=0,'Costo de tareas'!$B$13,'Costo de tareas'!$B$13-H7840)</f>
        <v>39.28055556</v>
      </c>
      <c r="J7840" s="2"/>
      <c r="K7840" s="2"/>
      <c r="P7840" s="2"/>
    </row>
    <row r="7841">
      <c r="A7841" s="3" t="s">
        <v>10099</v>
      </c>
      <c r="B7841" s="11" t="str">
        <f t="shared" si="1"/>
        <v>20201123</v>
      </c>
      <c r="C7841" s="12">
        <f t="shared" si="2"/>
        <v>44158</v>
      </c>
      <c r="D7841" s="3" t="str">
        <f t="shared" si="3"/>
        <v>15</v>
      </c>
      <c r="E7841" s="13">
        <v>261.0</v>
      </c>
      <c r="F7841" s="14">
        <f>'Costo de tareas'!$B$15</f>
        <v>0.1964027778</v>
      </c>
      <c r="G7841" s="15">
        <f>'Producción diaria'!$T$3*$L$2*$M$2*$N$2*E7841*1000/'Costo de tareas'!$B$14</f>
        <v>392.4296651</v>
      </c>
      <c r="H7841" s="16">
        <f>IF(G7841 &gt; 'Costo de tareas'!$B$13, 'Costo de tareas'!$B$13, IF(G7841 &lt; 'Costo de tareas'!$B$13*0.2, 0, 'Costo de tareas'!$B$13- G7841))</f>
        <v>39.28055556</v>
      </c>
      <c r="I7841" s="17">
        <f>IF(H7841=0,'Costo de tareas'!$B$13,'Costo de tareas'!$B$13-H7841)</f>
        <v>0</v>
      </c>
      <c r="J7841" s="2"/>
      <c r="K7841" s="2"/>
      <c r="P7841" s="2"/>
    </row>
    <row r="7842">
      <c r="A7842" s="3" t="s">
        <v>10100</v>
      </c>
      <c r="B7842" s="11" t="str">
        <f t="shared" si="1"/>
        <v>20201123</v>
      </c>
      <c r="C7842" s="12">
        <f t="shared" si="2"/>
        <v>44158</v>
      </c>
      <c r="D7842" s="3" t="str">
        <f t="shared" si="3"/>
        <v>16</v>
      </c>
      <c r="E7842" s="13">
        <v>1.0</v>
      </c>
      <c r="F7842" s="14">
        <f>'Costo de tareas'!$B$15</f>
        <v>0.1964027778</v>
      </c>
      <c r="G7842" s="15">
        <f>'Producción diaria'!$T$3*$L$2*$M$2*$N$2*E7842*1000/'Costo de tareas'!$B$14</f>
        <v>1.503561935</v>
      </c>
      <c r="H7842" s="16">
        <f>IF(G7842 &gt; 'Costo de tareas'!$B$13, 'Costo de tareas'!$B$13, IF(G7842 &lt; 'Costo de tareas'!$B$13*0.2, 0, 'Costo de tareas'!$B$13- G7842))</f>
        <v>0</v>
      </c>
      <c r="I7842" s="17">
        <f>IF(H7842=0,'Costo de tareas'!$B$13,'Costo de tareas'!$B$13-H7842)</f>
        <v>39.28055556</v>
      </c>
      <c r="J7842" s="2"/>
      <c r="K7842" s="2"/>
      <c r="P7842" s="2"/>
    </row>
    <row r="7843">
      <c r="A7843" s="3" t="s">
        <v>10102</v>
      </c>
      <c r="B7843" s="11" t="str">
        <f t="shared" si="1"/>
        <v>20201123</v>
      </c>
      <c r="C7843" s="12">
        <f t="shared" si="2"/>
        <v>44158</v>
      </c>
      <c r="D7843" s="3" t="str">
        <f t="shared" si="3"/>
        <v>17</v>
      </c>
      <c r="E7843" s="13">
        <v>0.0</v>
      </c>
      <c r="F7843" s="14">
        <f>'Costo de tareas'!$B$15</f>
        <v>0.1964027778</v>
      </c>
      <c r="G7843" s="15">
        <f>'Producción diaria'!$T$3*$L$2*$M$2*$N$2*E7843*1000/'Costo de tareas'!$B$14</f>
        <v>0</v>
      </c>
      <c r="H7843" s="16">
        <f>IF(G7843 &gt; 'Costo de tareas'!$B$13, 'Costo de tareas'!$B$13, IF(G7843 &lt; 'Costo de tareas'!$B$13*0.2, 0, 'Costo de tareas'!$B$13- G7843))</f>
        <v>0</v>
      </c>
      <c r="I7843" s="17">
        <f>IF(H7843=0,'Costo de tareas'!$B$13,'Costo de tareas'!$B$13-H7843)</f>
        <v>39.28055556</v>
      </c>
      <c r="J7843" s="2"/>
      <c r="K7843" s="2"/>
      <c r="P7843" s="2"/>
    </row>
    <row r="7844">
      <c r="A7844" s="3" t="s">
        <v>10103</v>
      </c>
      <c r="B7844" s="11" t="str">
        <f t="shared" si="1"/>
        <v>20201123</v>
      </c>
      <c r="C7844" s="12">
        <f t="shared" si="2"/>
        <v>44158</v>
      </c>
      <c r="D7844" s="3" t="str">
        <f t="shared" si="3"/>
        <v>18</v>
      </c>
      <c r="E7844" s="13">
        <v>0.0</v>
      </c>
      <c r="F7844" s="14">
        <f>'Costo de tareas'!$B$15</f>
        <v>0.1964027778</v>
      </c>
      <c r="G7844" s="15">
        <f>'Producción diaria'!$T$3*$L$2*$M$2*$N$2*E7844*1000/'Costo de tareas'!$B$14</f>
        <v>0</v>
      </c>
      <c r="H7844" s="16">
        <f>IF(G7844 &gt; 'Costo de tareas'!$B$13, 'Costo de tareas'!$B$13, IF(G7844 &lt; 'Costo de tareas'!$B$13*0.2, 0, 'Costo de tareas'!$B$13- G7844))</f>
        <v>0</v>
      </c>
      <c r="I7844" s="17">
        <f>IF(H7844=0,'Costo de tareas'!$B$13,'Costo de tareas'!$B$13-H7844)</f>
        <v>39.28055556</v>
      </c>
      <c r="J7844" s="2"/>
      <c r="K7844" s="2"/>
      <c r="P7844" s="2"/>
    </row>
    <row r="7845">
      <c r="A7845" s="3" t="s">
        <v>10104</v>
      </c>
      <c r="B7845" s="11" t="str">
        <f t="shared" si="1"/>
        <v>20201123</v>
      </c>
      <c r="C7845" s="12">
        <f t="shared" si="2"/>
        <v>44158</v>
      </c>
      <c r="D7845" s="3" t="str">
        <f t="shared" si="3"/>
        <v>19</v>
      </c>
      <c r="E7845" s="13">
        <v>0.0</v>
      </c>
      <c r="F7845" s="14">
        <f>'Costo de tareas'!$B$15</f>
        <v>0.1964027778</v>
      </c>
      <c r="G7845" s="15">
        <f>'Producción diaria'!$T$3*$L$2*$M$2*$N$2*E7845*1000/'Costo de tareas'!$B$14</f>
        <v>0</v>
      </c>
      <c r="H7845" s="16">
        <f>IF(G7845 &gt; 'Costo de tareas'!$B$13, 'Costo de tareas'!$B$13, IF(G7845 &lt; 'Costo de tareas'!$B$13*0.2, 0, 'Costo de tareas'!$B$13- G7845))</f>
        <v>0</v>
      </c>
      <c r="I7845" s="17">
        <f>IF(H7845=0,'Costo de tareas'!$B$13,'Costo de tareas'!$B$13-H7845)</f>
        <v>39.28055556</v>
      </c>
      <c r="J7845" s="2"/>
      <c r="K7845" s="2"/>
      <c r="P7845" s="2"/>
    </row>
    <row r="7846">
      <c r="A7846" s="3" t="s">
        <v>10105</v>
      </c>
      <c r="B7846" s="11" t="str">
        <f t="shared" si="1"/>
        <v>20201123</v>
      </c>
      <c r="C7846" s="12">
        <f t="shared" si="2"/>
        <v>44158</v>
      </c>
      <c r="D7846" s="3" t="str">
        <f t="shared" si="3"/>
        <v>20</v>
      </c>
      <c r="E7846" s="13">
        <v>0.0</v>
      </c>
      <c r="F7846" s="14">
        <f>'Costo de tareas'!$B$15</f>
        <v>0.1964027778</v>
      </c>
      <c r="G7846" s="15">
        <f>'Producción diaria'!$T$3*$L$2*$M$2*$N$2*E7846*1000/'Costo de tareas'!$B$14</f>
        <v>0</v>
      </c>
      <c r="H7846" s="16">
        <f>IF(G7846 &gt; 'Costo de tareas'!$B$13, 'Costo de tareas'!$B$13, IF(G7846 &lt; 'Costo de tareas'!$B$13*0.2, 0, 'Costo de tareas'!$B$13- G7846))</f>
        <v>0</v>
      </c>
      <c r="I7846" s="17">
        <f>IF(H7846=0,'Costo de tareas'!$B$13,'Costo de tareas'!$B$13-H7846)</f>
        <v>39.28055556</v>
      </c>
      <c r="J7846" s="2"/>
      <c r="K7846" s="2"/>
      <c r="P7846" s="2"/>
    </row>
    <row r="7847">
      <c r="A7847" s="3" t="s">
        <v>10106</v>
      </c>
      <c r="B7847" s="11" t="str">
        <f t="shared" si="1"/>
        <v>20201123</v>
      </c>
      <c r="C7847" s="12">
        <f t="shared" si="2"/>
        <v>44158</v>
      </c>
      <c r="D7847" s="3" t="str">
        <f t="shared" si="3"/>
        <v>21</v>
      </c>
      <c r="E7847" s="13">
        <v>0.0</v>
      </c>
      <c r="F7847" s="14">
        <f>'Costo de tareas'!$B$15</f>
        <v>0.1964027778</v>
      </c>
      <c r="G7847" s="15">
        <f>'Producción diaria'!$T$3*$L$2*$M$2*$N$2*E7847*1000/'Costo de tareas'!$B$14</f>
        <v>0</v>
      </c>
      <c r="H7847" s="16">
        <f>IF(G7847 &gt; 'Costo de tareas'!$B$13, 'Costo de tareas'!$B$13, IF(G7847 &lt; 'Costo de tareas'!$B$13*0.2, 0, 'Costo de tareas'!$B$13- G7847))</f>
        <v>0</v>
      </c>
      <c r="I7847" s="17">
        <f>IF(H7847=0,'Costo de tareas'!$B$13,'Costo de tareas'!$B$13-H7847)</f>
        <v>39.28055556</v>
      </c>
      <c r="J7847" s="2"/>
      <c r="K7847" s="2"/>
      <c r="P7847" s="2"/>
    </row>
    <row r="7848">
      <c r="A7848" s="3" t="s">
        <v>10107</v>
      </c>
      <c r="B7848" s="11" t="str">
        <f t="shared" si="1"/>
        <v>20201123</v>
      </c>
      <c r="C7848" s="12">
        <f t="shared" si="2"/>
        <v>44158</v>
      </c>
      <c r="D7848" s="3" t="str">
        <f t="shared" si="3"/>
        <v>22</v>
      </c>
      <c r="E7848" s="13">
        <v>0.0</v>
      </c>
      <c r="F7848" s="14">
        <f>'Costo de tareas'!$B$15</f>
        <v>0.1964027778</v>
      </c>
      <c r="G7848" s="15">
        <f>'Producción diaria'!$T$3*$L$2*$M$2*$N$2*E7848*1000/'Costo de tareas'!$B$14</f>
        <v>0</v>
      </c>
      <c r="H7848" s="16">
        <f>IF(G7848 &gt; 'Costo de tareas'!$B$13, 'Costo de tareas'!$B$13, IF(G7848 &lt; 'Costo de tareas'!$B$13*0.2, 0, 'Costo de tareas'!$B$13- G7848))</f>
        <v>0</v>
      </c>
      <c r="I7848" s="17">
        <f>IF(H7848=0,'Costo de tareas'!$B$13,'Costo de tareas'!$B$13-H7848)</f>
        <v>39.28055556</v>
      </c>
      <c r="J7848" s="2"/>
      <c r="K7848" s="2"/>
      <c r="P7848" s="2"/>
    </row>
    <row r="7849">
      <c r="A7849" s="3" t="s">
        <v>10108</v>
      </c>
      <c r="B7849" s="11" t="str">
        <f t="shared" si="1"/>
        <v>20201123</v>
      </c>
      <c r="C7849" s="12">
        <f t="shared" si="2"/>
        <v>44158</v>
      </c>
      <c r="D7849" s="3" t="str">
        <f t="shared" si="3"/>
        <v>23</v>
      </c>
      <c r="E7849" s="13">
        <v>0.0</v>
      </c>
      <c r="F7849" s="14">
        <f>'Costo de tareas'!$B$15</f>
        <v>0.1964027778</v>
      </c>
      <c r="G7849" s="15">
        <f>'Producción diaria'!$T$3*$L$2*$M$2*$N$2*E7849*1000/'Costo de tareas'!$B$14</f>
        <v>0</v>
      </c>
      <c r="H7849" s="16">
        <f>IF(G7849 &gt; 'Costo de tareas'!$B$13, 'Costo de tareas'!$B$13, IF(G7849 &lt; 'Costo de tareas'!$B$13*0.2, 0, 'Costo de tareas'!$B$13- G7849))</f>
        <v>0</v>
      </c>
      <c r="I7849" s="17">
        <f>IF(H7849=0,'Costo de tareas'!$B$13,'Costo de tareas'!$B$13-H7849)</f>
        <v>39.28055556</v>
      </c>
      <c r="J7849" s="2"/>
      <c r="K7849" s="2"/>
      <c r="P7849" s="2"/>
    </row>
    <row r="7850">
      <c r="A7850" s="3" t="s">
        <v>10109</v>
      </c>
      <c r="B7850" s="11" t="str">
        <f t="shared" si="1"/>
        <v>20201124</v>
      </c>
      <c r="C7850" s="12">
        <f t="shared" si="2"/>
        <v>44159</v>
      </c>
      <c r="D7850" s="3" t="str">
        <f t="shared" si="3"/>
        <v>00</v>
      </c>
      <c r="E7850" s="13">
        <v>0.0</v>
      </c>
      <c r="F7850" s="14">
        <f>'Costo de tareas'!$B$15</f>
        <v>0.1964027778</v>
      </c>
      <c r="G7850" s="15">
        <f>'Producción diaria'!$T$3*$L$2*$M$2*$N$2*E7850*1000/'Costo de tareas'!$B$14</f>
        <v>0</v>
      </c>
      <c r="H7850" s="16">
        <f>IF(G7850 &gt; 'Costo de tareas'!$B$13, 'Costo de tareas'!$B$13, IF(G7850 &lt; 'Costo de tareas'!$B$13*0.2, 0, 'Costo de tareas'!$B$13- G7850))</f>
        <v>0</v>
      </c>
      <c r="I7850" s="17">
        <f>IF(H7850=0,'Costo de tareas'!$B$13,'Costo de tareas'!$B$13-H7850)</f>
        <v>39.28055556</v>
      </c>
      <c r="J7850" s="2"/>
      <c r="K7850" s="2"/>
      <c r="P7850" s="2"/>
    </row>
    <row r="7851">
      <c r="A7851" s="3" t="s">
        <v>10110</v>
      </c>
      <c r="B7851" s="11" t="str">
        <f t="shared" si="1"/>
        <v>20201124</v>
      </c>
      <c r="C7851" s="12">
        <f t="shared" si="2"/>
        <v>44159</v>
      </c>
      <c r="D7851" s="3" t="str">
        <f t="shared" si="3"/>
        <v>01</v>
      </c>
      <c r="E7851" s="13">
        <v>0.0</v>
      </c>
      <c r="F7851" s="14">
        <f>'Costo de tareas'!$B$15</f>
        <v>0.1964027778</v>
      </c>
      <c r="G7851" s="15">
        <f>'Producción diaria'!$T$3*$L$2*$M$2*$N$2*E7851*1000/'Costo de tareas'!$B$14</f>
        <v>0</v>
      </c>
      <c r="H7851" s="16">
        <f>IF(G7851 &gt; 'Costo de tareas'!$B$13, 'Costo de tareas'!$B$13, IF(G7851 &lt; 'Costo de tareas'!$B$13*0.2, 0, 'Costo de tareas'!$B$13- G7851))</f>
        <v>0</v>
      </c>
      <c r="I7851" s="17">
        <f>IF(H7851=0,'Costo de tareas'!$B$13,'Costo de tareas'!$B$13-H7851)</f>
        <v>39.28055556</v>
      </c>
      <c r="J7851" s="2"/>
      <c r="K7851" s="2"/>
      <c r="P7851" s="2"/>
    </row>
    <row r="7852">
      <c r="A7852" s="3" t="s">
        <v>10112</v>
      </c>
      <c r="B7852" s="11" t="str">
        <f t="shared" si="1"/>
        <v>20201124</v>
      </c>
      <c r="C7852" s="12">
        <f t="shared" si="2"/>
        <v>44159</v>
      </c>
      <c r="D7852" s="3" t="str">
        <f t="shared" si="3"/>
        <v>02</v>
      </c>
      <c r="E7852" s="13">
        <v>0.0</v>
      </c>
      <c r="F7852" s="14">
        <f>'Costo de tareas'!$B$15</f>
        <v>0.1964027778</v>
      </c>
      <c r="G7852" s="15">
        <f>'Producción diaria'!$T$3*$L$2*$M$2*$N$2*E7852*1000/'Costo de tareas'!$B$14</f>
        <v>0</v>
      </c>
      <c r="H7852" s="16">
        <f>IF(G7852 &gt; 'Costo de tareas'!$B$13, 'Costo de tareas'!$B$13, IF(G7852 &lt; 'Costo de tareas'!$B$13*0.2, 0, 'Costo de tareas'!$B$13- G7852))</f>
        <v>0</v>
      </c>
      <c r="I7852" s="17">
        <f>IF(H7852=0,'Costo de tareas'!$B$13,'Costo de tareas'!$B$13-H7852)</f>
        <v>39.28055556</v>
      </c>
      <c r="J7852" s="2"/>
      <c r="K7852" s="2"/>
      <c r="P7852" s="2"/>
    </row>
    <row r="7853">
      <c r="A7853" s="3" t="s">
        <v>10114</v>
      </c>
      <c r="B7853" s="11" t="str">
        <f t="shared" si="1"/>
        <v>20201124</v>
      </c>
      <c r="C7853" s="12">
        <f t="shared" si="2"/>
        <v>44159</v>
      </c>
      <c r="D7853" s="3" t="str">
        <f t="shared" si="3"/>
        <v>03</v>
      </c>
      <c r="E7853" s="13">
        <v>0.0</v>
      </c>
      <c r="F7853" s="14">
        <f>'Costo de tareas'!$B$15</f>
        <v>0.1964027778</v>
      </c>
      <c r="G7853" s="15">
        <f>'Producción diaria'!$T$3*$L$2*$M$2*$N$2*E7853*1000/'Costo de tareas'!$B$14</f>
        <v>0</v>
      </c>
      <c r="H7853" s="16">
        <f>IF(G7853 &gt; 'Costo de tareas'!$B$13, 'Costo de tareas'!$B$13, IF(G7853 &lt; 'Costo de tareas'!$B$13*0.2, 0, 'Costo de tareas'!$B$13- G7853))</f>
        <v>0</v>
      </c>
      <c r="I7853" s="17">
        <f>IF(H7853=0,'Costo de tareas'!$B$13,'Costo de tareas'!$B$13-H7853)</f>
        <v>39.28055556</v>
      </c>
      <c r="J7853" s="2"/>
      <c r="K7853" s="2"/>
      <c r="P7853" s="2"/>
    </row>
    <row r="7854">
      <c r="A7854" s="3" t="s">
        <v>10115</v>
      </c>
      <c r="B7854" s="11" t="str">
        <f t="shared" si="1"/>
        <v>20201124</v>
      </c>
      <c r="C7854" s="12">
        <f t="shared" si="2"/>
        <v>44159</v>
      </c>
      <c r="D7854" s="3" t="str">
        <f t="shared" si="3"/>
        <v>04</v>
      </c>
      <c r="E7854" s="13">
        <v>0.0</v>
      </c>
      <c r="F7854" s="14">
        <f>'Costo de tareas'!$B$15</f>
        <v>0.1964027778</v>
      </c>
      <c r="G7854" s="15">
        <f>'Producción diaria'!$T$3*$L$2*$M$2*$N$2*E7854*1000/'Costo de tareas'!$B$14</f>
        <v>0</v>
      </c>
      <c r="H7854" s="16">
        <f>IF(G7854 &gt; 'Costo de tareas'!$B$13, 'Costo de tareas'!$B$13, IF(G7854 &lt; 'Costo de tareas'!$B$13*0.2, 0, 'Costo de tareas'!$B$13- G7854))</f>
        <v>0</v>
      </c>
      <c r="I7854" s="17">
        <f>IF(H7854=0,'Costo de tareas'!$B$13,'Costo de tareas'!$B$13-H7854)</f>
        <v>39.28055556</v>
      </c>
      <c r="J7854" s="2"/>
      <c r="K7854" s="2"/>
      <c r="P7854" s="2"/>
    </row>
    <row r="7855">
      <c r="A7855" s="3" t="s">
        <v>10116</v>
      </c>
      <c r="B7855" s="11" t="str">
        <f t="shared" si="1"/>
        <v>20201124</v>
      </c>
      <c r="C7855" s="12">
        <f t="shared" si="2"/>
        <v>44159</v>
      </c>
      <c r="D7855" s="3" t="str">
        <f t="shared" si="3"/>
        <v>05</v>
      </c>
      <c r="E7855" s="13">
        <v>0.0</v>
      </c>
      <c r="F7855" s="14">
        <f>'Costo de tareas'!$B$15</f>
        <v>0.1964027778</v>
      </c>
      <c r="G7855" s="15">
        <f>'Producción diaria'!$T$3*$L$2*$M$2*$N$2*E7855*1000/'Costo de tareas'!$B$14</f>
        <v>0</v>
      </c>
      <c r="H7855" s="16">
        <f>IF(G7855 &gt; 'Costo de tareas'!$B$13, 'Costo de tareas'!$B$13, IF(G7855 &lt; 'Costo de tareas'!$B$13*0.2, 0, 'Costo de tareas'!$B$13- G7855))</f>
        <v>0</v>
      </c>
      <c r="I7855" s="17">
        <f>IF(H7855=0,'Costo de tareas'!$B$13,'Costo de tareas'!$B$13-H7855)</f>
        <v>39.28055556</v>
      </c>
      <c r="J7855" s="2"/>
      <c r="K7855" s="2"/>
      <c r="P7855" s="2"/>
    </row>
    <row r="7856">
      <c r="A7856" s="3" t="s">
        <v>10117</v>
      </c>
      <c r="B7856" s="11" t="str">
        <f t="shared" si="1"/>
        <v>20201124</v>
      </c>
      <c r="C7856" s="12">
        <f t="shared" si="2"/>
        <v>44159</v>
      </c>
      <c r="D7856" s="3" t="str">
        <f t="shared" si="3"/>
        <v>06</v>
      </c>
      <c r="E7856" s="13">
        <v>0.0</v>
      </c>
      <c r="F7856" s="14">
        <f>'Costo de tareas'!$B$15</f>
        <v>0.1964027778</v>
      </c>
      <c r="G7856" s="15">
        <f>'Producción diaria'!$T$3*$L$2*$M$2*$N$2*E7856*1000/'Costo de tareas'!$B$14</f>
        <v>0</v>
      </c>
      <c r="H7856" s="16">
        <f>IF(G7856 &gt; 'Costo de tareas'!$B$13, 'Costo de tareas'!$B$13, IF(G7856 &lt; 'Costo de tareas'!$B$13*0.2, 0, 'Costo de tareas'!$B$13- G7856))</f>
        <v>0</v>
      </c>
      <c r="I7856" s="17">
        <f>IF(H7856=0,'Costo de tareas'!$B$13,'Costo de tareas'!$B$13-H7856)</f>
        <v>39.28055556</v>
      </c>
      <c r="J7856" s="2"/>
      <c r="K7856" s="2"/>
      <c r="P7856" s="2"/>
    </row>
    <row r="7857">
      <c r="A7857" s="3" t="s">
        <v>10119</v>
      </c>
      <c r="B7857" s="11" t="str">
        <f t="shared" si="1"/>
        <v>20201124</v>
      </c>
      <c r="C7857" s="12">
        <f t="shared" si="2"/>
        <v>44159</v>
      </c>
      <c r="D7857" s="3" t="str">
        <f t="shared" si="3"/>
        <v>07</v>
      </c>
      <c r="E7857" s="13">
        <v>0.0</v>
      </c>
      <c r="F7857" s="14">
        <f>'Costo de tareas'!$B$15</f>
        <v>0.1964027778</v>
      </c>
      <c r="G7857" s="15">
        <f>'Producción diaria'!$T$3*$L$2*$M$2*$N$2*E7857*1000/'Costo de tareas'!$B$14</f>
        <v>0</v>
      </c>
      <c r="H7857" s="16">
        <f>IF(G7857 &gt; 'Costo de tareas'!$B$13, 'Costo de tareas'!$B$13, IF(G7857 &lt; 'Costo de tareas'!$B$13*0.2, 0, 'Costo de tareas'!$B$13- G7857))</f>
        <v>0</v>
      </c>
      <c r="I7857" s="17">
        <f>IF(H7857=0,'Costo de tareas'!$B$13,'Costo de tareas'!$B$13-H7857)</f>
        <v>39.28055556</v>
      </c>
      <c r="J7857" s="2"/>
      <c r="K7857" s="2"/>
      <c r="P7857" s="2"/>
    </row>
    <row r="7858">
      <c r="A7858" s="3" t="s">
        <v>10121</v>
      </c>
      <c r="B7858" s="11" t="str">
        <f t="shared" si="1"/>
        <v>20201124</v>
      </c>
      <c r="C7858" s="12">
        <f t="shared" si="2"/>
        <v>44159</v>
      </c>
      <c r="D7858" s="3" t="str">
        <f t="shared" si="3"/>
        <v>08</v>
      </c>
      <c r="E7858" s="13">
        <v>95.0</v>
      </c>
      <c r="F7858" s="14">
        <f>'Costo de tareas'!$B$15</f>
        <v>0.1964027778</v>
      </c>
      <c r="G7858" s="15">
        <f>'Producción diaria'!$T$3*$L$2*$M$2*$N$2*E7858*1000/'Costo de tareas'!$B$14</f>
        <v>142.8383838</v>
      </c>
      <c r="H7858" s="16">
        <f>IF(G7858 &gt; 'Costo de tareas'!$B$13, 'Costo de tareas'!$B$13, IF(G7858 &lt; 'Costo de tareas'!$B$13*0.2, 0, 'Costo de tareas'!$B$13- G7858))</f>
        <v>39.28055556</v>
      </c>
      <c r="I7858" s="17">
        <f>IF(H7858=0,'Costo de tareas'!$B$13,'Costo de tareas'!$B$13-H7858)</f>
        <v>0</v>
      </c>
      <c r="J7858" s="2"/>
      <c r="K7858" s="2"/>
      <c r="P7858" s="2"/>
    </row>
    <row r="7859">
      <c r="A7859" s="3" t="s">
        <v>10123</v>
      </c>
      <c r="B7859" s="11" t="str">
        <f t="shared" si="1"/>
        <v>20201124</v>
      </c>
      <c r="C7859" s="12">
        <f t="shared" si="2"/>
        <v>44159</v>
      </c>
      <c r="D7859" s="3" t="str">
        <f t="shared" si="3"/>
        <v>09</v>
      </c>
      <c r="E7859" s="13">
        <v>287.0</v>
      </c>
      <c r="F7859" s="14">
        <f>'Costo de tareas'!$B$15</f>
        <v>0.1964027778</v>
      </c>
      <c r="G7859" s="15">
        <f>'Producción diaria'!$T$3*$L$2*$M$2*$N$2*E7859*1000/'Costo de tareas'!$B$14</f>
        <v>431.5222754</v>
      </c>
      <c r="H7859" s="16">
        <f>IF(G7859 &gt; 'Costo de tareas'!$B$13, 'Costo de tareas'!$B$13, IF(G7859 &lt; 'Costo de tareas'!$B$13*0.2, 0, 'Costo de tareas'!$B$13- G7859))</f>
        <v>39.28055556</v>
      </c>
      <c r="I7859" s="17">
        <f>IF(H7859=0,'Costo de tareas'!$B$13,'Costo de tareas'!$B$13-H7859)</f>
        <v>0</v>
      </c>
      <c r="J7859" s="2"/>
      <c r="K7859" s="2"/>
      <c r="P7859" s="2"/>
    </row>
    <row r="7860">
      <c r="A7860" s="3" t="s">
        <v>10125</v>
      </c>
      <c r="B7860" s="11" t="str">
        <f t="shared" si="1"/>
        <v>20201124</v>
      </c>
      <c r="C7860" s="12">
        <f t="shared" si="2"/>
        <v>44159</v>
      </c>
      <c r="D7860" s="3" t="str">
        <f t="shared" si="3"/>
        <v>10</v>
      </c>
      <c r="E7860" s="13">
        <v>315.0</v>
      </c>
      <c r="F7860" s="14">
        <f>'Costo de tareas'!$B$15</f>
        <v>0.1964027778</v>
      </c>
      <c r="G7860" s="15">
        <f>'Producción diaria'!$T$3*$L$2*$M$2*$N$2*E7860*1000/'Costo de tareas'!$B$14</f>
        <v>473.6220096</v>
      </c>
      <c r="H7860" s="16">
        <f>IF(G7860 &gt; 'Costo de tareas'!$B$13, 'Costo de tareas'!$B$13, IF(G7860 &lt; 'Costo de tareas'!$B$13*0.2, 0, 'Costo de tareas'!$B$13- G7860))</f>
        <v>39.28055556</v>
      </c>
      <c r="I7860" s="17">
        <f>IF(H7860=0,'Costo de tareas'!$B$13,'Costo de tareas'!$B$13-H7860)</f>
        <v>0</v>
      </c>
      <c r="J7860" s="2"/>
      <c r="K7860" s="2"/>
      <c r="P7860" s="2"/>
    </row>
    <row r="7861">
      <c r="A7861" s="3" t="s">
        <v>10127</v>
      </c>
      <c r="B7861" s="11" t="str">
        <f t="shared" si="1"/>
        <v>20201124</v>
      </c>
      <c r="C7861" s="12">
        <f t="shared" si="2"/>
        <v>44159</v>
      </c>
      <c r="D7861" s="3" t="str">
        <f t="shared" si="3"/>
        <v>11</v>
      </c>
      <c r="E7861" s="13">
        <v>48.0</v>
      </c>
      <c r="F7861" s="14">
        <f>'Costo de tareas'!$B$15</f>
        <v>0.1964027778</v>
      </c>
      <c r="G7861" s="15">
        <f>'Producción diaria'!$T$3*$L$2*$M$2*$N$2*E7861*1000/'Costo de tareas'!$B$14</f>
        <v>72.17097289</v>
      </c>
      <c r="H7861" s="16">
        <f>IF(G7861 &gt; 'Costo de tareas'!$B$13, 'Costo de tareas'!$B$13, IF(G7861 &lt; 'Costo de tareas'!$B$13*0.2, 0, 'Costo de tareas'!$B$13- G7861))</f>
        <v>39.28055556</v>
      </c>
      <c r="I7861" s="17">
        <f>IF(H7861=0,'Costo de tareas'!$B$13,'Costo de tareas'!$B$13-H7861)</f>
        <v>0</v>
      </c>
      <c r="J7861" s="2"/>
      <c r="K7861" s="2"/>
      <c r="P7861" s="2"/>
    </row>
    <row r="7862">
      <c r="A7862" s="3" t="s">
        <v>10129</v>
      </c>
      <c r="B7862" s="11" t="str">
        <f t="shared" si="1"/>
        <v>20201124</v>
      </c>
      <c r="C7862" s="12">
        <f t="shared" si="2"/>
        <v>44159</v>
      </c>
      <c r="D7862" s="3" t="str">
        <f t="shared" si="3"/>
        <v>12</v>
      </c>
      <c r="E7862" s="13">
        <v>516.0</v>
      </c>
      <c r="F7862" s="14">
        <f>'Costo de tareas'!$B$15</f>
        <v>0.1964027778</v>
      </c>
      <c r="G7862" s="15">
        <f>'Producción diaria'!$T$3*$L$2*$M$2*$N$2*E7862*1000/'Costo de tareas'!$B$14</f>
        <v>775.8379585</v>
      </c>
      <c r="H7862" s="16">
        <f>IF(G7862 &gt; 'Costo de tareas'!$B$13, 'Costo de tareas'!$B$13, IF(G7862 &lt; 'Costo de tareas'!$B$13*0.2, 0, 'Costo de tareas'!$B$13- G7862))</f>
        <v>39.28055556</v>
      </c>
      <c r="I7862" s="17">
        <f>IF(H7862=0,'Costo de tareas'!$B$13,'Costo de tareas'!$B$13-H7862)</f>
        <v>0</v>
      </c>
      <c r="J7862" s="2"/>
      <c r="K7862" s="2"/>
      <c r="P7862" s="2"/>
    </row>
    <row r="7863">
      <c r="A7863" s="3" t="s">
        <v>10130</v>
      </c>
      <c r="B7863" s="11" t="str">
        <f t="shared" si="1"/>
        <v>20201124</v>
      </c>
      <c r="C7863" s="12">
        <f t="shared" si="2"/>
        <v>44159</v>
      </c>
      <c r="D7863" s="3" t="str">
        <f t="shared" si="3"/>
        <v>13</v>
      </c>
      <c r="E7863" s="13">
        <v>49.0</v>
      </c>
      <c r="F7863" s="14">
        <f>'Costo de tareas'!$B$15</f>
        <v>0.1964027778</v>
      </c>
      <c r="G7863" s="15">
        <f>'Producción diaria'!$T$3*$L$2*$M$2*$N$2*E7863*1000/'Costo de tareas'!$B$14</f>
        <v>73.67453482</v>
      </c>
      <c r="H7863" s="16">
        <f>IF(G7863 &gt; 'Costo de tareas'!$B$13, 'Costo de tareas'!$B$13, IF(G7863 &lt; 'Costo de tareas'!$B$13*0.2, 0, 'Costo de tareas'!$B$13- G7863))</f>
        <v>39.28055556</v>
      </c>
      <c r="I7863" s="17">
        <f>IF(H7863=0,'Costo de tareas'!$B$13,'Costo de tareas'!$B$13-H7863)</f>
        <v>0</v>
      </c>
      <c r="J7863" s="2"/>
      <c r="K7863" s="2"/>
      <c r="P7863" s="2"/>
    </row>
    <row r="7864">
      <c r="A7864" s="3" t="s">
        <v>10131</v>
      </c>
      <c r="B7864" s="11" t="str">
        <f t="shared" si="1"/>
        <v>20201124</v>
      </c>
      <c r="C7864" s="12">
        <f t="shared" si="2"/>
        <v>44159</v>
      </c>
      <c r="D7864" s="3" t="str">
        <f t="shared" si="3"/>
        <v>14</v>
      </c>
      <c r="E7864" s="13">
        <v>383.0</v>
      </c>
      <c r="F7864" s="14">
        <f>'Costo de tareas'!$B$15</f>
        <v>0.1964027778</v>
      </c>
      <c r="G7864" s="15">
        <f>'Producción diaria'!$T$3*$L$2*$M$2*$N$2*E7864*1000/'Costo de tareas'!$B$14</f>
        <v>575.8642212</v>
      </c>
      <c r="H7864" s="16">
        <f>IF(G7864 &gt; 'Costo de tareas'!$B$13, 'Costo de tareas'!$B$13, IF(G7864 &lt; 'Costo de tareas'!$B$13*0.2, 0, 'Costo de tareas'!$B$13- G7864))</f>
        <v>39.28055556</v>
      </c>
      <c r="I7864" s="17">
        <f>IF(H7864=0,'Costo de tareas'!$B$13,'Costo de tareas'!$B$13-H7864)</f>
        <v>0</v>
      </c>
      <c r="J7864" s="2"/>
      <c r="K7864" s="2"/>
      <c r="P7864" s="2"/>
    </row>
    <row r="7865">
      <c r="A7865" s="3" t="s">
        <v>10132</v>
      </c>
      <c r="B7865" s="11" t="str">
        <f t="shared" si="1"/>
        <v>20201124</v>
      </c>
      <c r="C7865" s="12">
        <f t="shared" si="2"/>
        <v>44159</v>
      </c>
      <c r="D7865" s="3" t="str">
        <f t="shared" si="3"/>
        <v>15</v>
      </c>
      <c r="E7865" s="13">
        <v>251.0</v>
      </c>
      <c r="F7865" s="14">
        <f>'Costo de tareas'!$B$15</f>
        <v>0.1964027778</v>
      </c>
      <c r="G7865" s="15">
        <f>'Producción diaria'!$T$3*$L$2*$M$2*$N$2*E7865*1000/'Costo de tareas'!$B$14</f>
        <v>377.3940457</v>
      </c>
      <c r="H7865" s="16">
        <f>IF(G7865 &gt; 'Costo de tareas'!$B$13, 'Costo de tareas'!$B$13, IF(G7865 &lt; 'Costo de tareas'!$B$13*0.2, 0, 'Costo de tareas'!$B$13- G7865))</f>
        <v>39.28055556</v>
      </c>
      <c r="I7865" s="17">
        <f>IF(H7865=0,'Costo de tareas'!$B$13,'Costo de tareas'!$B$13-H7865)</f>
        <v>0</v>
      </c>
      <c r="J7865" s="2"/>
      <c r="K7865" s="2"/>
      <c r="P7865" s="2"/>
    </row>
    <row r="7866">
      <c r="A7866" s="3" t="s">
        <v>10133</v>
      </c>
      <c r="B7866" s="11" t="str">
        <f t="shared" si="1"/>
        <v>20201124</v>
      </c>
      <c r="C7866" s="12">
        <f t="shared" si="2"/>
        <v>44159</v>
      </c>
      <c r="D7866" s="3" t="str">
        <f t="shared" si="3"/>
        <v>16</v>
      </c>
      <c r="E7866" s="13">
        <v>88.0</v>
      </c>
      <c r="F7866" s="14">
        <f>'Costo de tareas'!$B$15</f>
        <v>0.1964027778</v>
      </c>
      <c r="G7866" s="15">
        <f>'Producción diaria'!$T$3*$L$2*$M$2*$N$2*E7866*1000/'Costo de tareas'!$B$14</f>
        <v>132.3134503</v>
      </c>
      <c r="H7866" s="16">
        <f>IF(G7866 &gt; 'Costo de tareas'!$B$13, 'Costo de tareas'!$B$13, IF(G7866 &lt; 'Costo de tareas'!$B$13*0.2, 0, 'Costo de tareas'!$B$13- G7866))</f>
        <v>39.28055556</v>
      </c>
      <c r="I7866" s="17">
        <f>IF(H7866=0,'Costo de tareas'!$B$13,'Costo de tareas'!$B$13-H7866)</f>
        <v>0</v>
      </c>
      <c r="J7866" s="2"/>
      <c r="K7866" s="2"/>
      <c r="P7866" s="2"/>
    </row>
    <row r="7867">
      <c r="A7867" s="3" t="s">
        <v>10134</v>
      </c>
      <c r="B7867" s="11" t="str">
        <f t="shared" si="1"/>
        <v>20201124</v>
      </c>
      <c r="C7867" s="12">
        <f t="shared" si="2"/>
        <v>44159</v>
      </c>
      <c r="D7867" s="3" t="str">
        <f t="shared" si="3"/>
        <v>17</v>
      </c>
      <c r="E7867" s="13">
        <v>0.0</v>
      </c>
      <c r="F7867" s="14">
        <f>'Costo de tareas'!$B$15</f>
        <v>0.1964027778</v>
      </c>
      <c r="G7867" s="15">
        <f>'Producción diaria'!$T$3*$L$2*$M$2*$N$2*E7867*1000/'Costo de tareas'!$B$14</f>
        <v>0</v>
      </c>
      <c r="H7867" s="16">
        <f>IF(G7867 &gt; 'Costo de tareas'!$B$13, 'Costo de tareas'!$B$13, IF(G7867 &lt; 'Costo de tareas'!$B$13*0.2, 0, 'Costo de tareas'!$B$13- G7867))</f>
        <v>0</v>
      </c>
      <c r="I7867" s="17">
        <f>IF(H7867=0,'Costo de tareas'!$B$13,'Costo de tareas'!$B$13-H7867)</f>
        <v>39.28055556</v>
      </c>
      <c r="J7867" s="2"/>
      <c r="K7867" s="2"/>
      <c r="P7867" s="2"/>
    </row>
    <row r="7868">
      <c r="A7868" s="3" t="s">
        <v>10135</v>
      </c>
      <c r="B7868" s="11" t="str">
        <f t="shared" si="1"/>
        <v>20201124</v>
      </c>
      <c r="C7868" s="12">
        <f t="shared" si="2"/>
        <v>44159</v>
      </c>
      <c r="D7868" s="3" t="str">
        <f t="shared" si="3"/>
        <v>18</v>
      </c>
      <c r="E7868" s="13">
        <v>0.0</v>
      </c>
      <c r="F7868" s="14">
        <f>'Costo de tareas'!$B$15</f>
        <v>0.1964027778</v>
      </c>
      <c r="G7868" s="15">
        <f>'Producción diaria'!$T$3*$L$2*$M$2*$N$2*E7868*1000/'Costo de tareas'!$B$14</f>
        <v>0</v>
      </c>
      <c r="H7868" s="16">
        <f>IF(G7868 &gt; 'Costo de tareas'!$B$13, 'Costo de tareas'!$B$13, IF(G7868 &lt; 'Costo de tareas'!$B$13*0.2, 0, 'Costo de tareas'!$B$13- G7868))</f>
        <v>0</v>
      </c>
      <c r="I7868" s="17">
        <f>IF(H7868=0,'Costo de tareas'!$B$13,'Costo de tareas'!$B$13-H7868)</f>
        <v>39.28055556</v>
      </c>
      <c r="J7868" s="2"/>
      <c r="K7868" s="2"/>
      <c r="P7868" s="2"/>
    </row>
    <row r="7869">
      <c r="A7869" s="3" t="s">
        <v>10136</v>
      </c>
      <c r="B7869" s="11" t="str">
        <f t="shared" si="1"/>
        <v>20201124</v>
      </c>
      <c r="C7869" s="12">
        <f t="shared" si="2"/>
        <v>44159</v>
      </c>
      <c r="D7869" s="3" t="str">
        <f t="shared" si="3"/>
        <v>19</v>
      </c>
      <c r="E7869" s="13">
        <v>0.0</v>
      </c>
      <c r="F7869" s="14">
        <f>'Costo de tareas'!$B$15</f>
        <v>0.1964027778</v>
      </c>
      <c r="G7869" s="15">
        <f>'Producción diaria'!$T$3*$L$2*$M$2*$N$2*E7869*1000/'Costo de tareas'!$B$14</f>
        <v>0</v>
      </c>
      <c r="H7869" s="16">
        <f>IF(G7869 &gt; 'Costo de tareas'!$B$13, 'Costo de tareas'!$B$13, IF(G7869 &lt; 'Costo de tareas'!$B$13*0.2, 0, 'Costo de tareas'!$B$13- G7869))</f>
        <v>0</v>
      </c>
      <c r="I7869" s="17">
        <f>IF(H7869=0,'Costo de tareas'!$B$13,'Costo de tareas'!$B$13-H7869)</f>
        <v>39.28055556</v>
      </c>
      <c r="J7869" s="2"/>
      <c r="K7869" s="2"/>
      <c r="P7869" s="2"/>
    </row>
    <row r="7870">
      <c r="A7870" s="3" t="s">
        <v>10137</v>
      </c>
      <c r="B7870" s="11" t="str">
        <f t="shared" si="1"/>
        <v>20201124</v>
      </c>
      <c r="C7870" s="12">
        <f t="shared" si="2"/>
        <v>44159</v>
      </c>
      <c r="D7870" s="3" t="str">
        <f t="shared" si="3"/>
        <v>20</v>
      </c>
      <c r="E7870" s="13">
        <v>0.0</v>
      </c>
      <c r="F7870" s="14">
        <f>'Costo de tareas'!$B$15</f>
        <v>0.1964027778</v>
      </c>
      <c r="G7870" s="15">
        <f>'Producción diaria'!$T$3*$L$2*$M$2*$N$2*E7870*1000/'Costo de tareas'!$B$14</f>
        <v>0</v>
      </c>
      <c r="H7870" s="16">
        <f>IF(G7870 &gt; 'Costo de tareas'!$B$13, 'Costo de tareas'!$B$13, IF(G7870 &lt; 'Costo de tareas'!$B$13*0.2, 0, 'Costo de tareas'!$B$13- G7870))</f>
        <v>0</v>
      </c>
      <c r="I7870" s="17">
        <f>IF(H7870=0,'Costo de tareas'!$B$13,'Costo de tareas'!$B$13-H7870)</f>
        <v>39.28055556</v>
      </c>
      <c r="J7870" s="2"/>
      <c r="K7870" s="2"/>
      <c r="P7870" s="2"/>
    </row>
    <row r="7871">
      <c r="A7871" s="3" t="s">
        <v>10138</v>
      </c>
      <c r="B7871" s="11" t="str">
        <f t="shared" si="1"/>
        <v>20201124</v>
      </c>
      <c r="C7871" s="12">
        <f t="shared" si="2"/>
        <v>44159</v>
      </c>
      <c r="D7871" s="3" t="str">
        <f t="shared" si="3"/>
        <v>21</v>
      </c>
      <c r="E7871" s="13">
        <v>0.0</v>
      </c>
      <c r="F7871" s="14">
        <f>'Costo de tareas'!$B$15</f>
        <v>0.1964027778</v>
      </c>
      <c r="G7871" s="15">
        <f>'Producción diaria'!$T$3*$L$2*$M$2*$N$2*E7871*1000/'Costo de tareas'!$B$14</f>
        <v>0</v>
      </c>
      <c r="H7871" s="16">
        <f>IF(G7871 &gt; 'Costo de tareas'!$B$13, 'Costo de tareas'!$B$13, IF(G7871 &lt; 'Costo de tareas'!$B$13*0.2, 0, 'Costo de tareas'!$B$13- G7871))</f>
        <v>0</v>
      </c>
      <c r="I7871" s="17">
        <f>IF(H7871=0,'Costo de tareas'!$B$13,'Costo de tareas'!$B$13-H7871)</f>
        <v>39.28055556</v>
      </c>
      <c r="J7871" s="2"/>
      <c r="K7871" s="2"/>
      <c r="P7871" s="2"/>
    </row>
    <row r="7872">
      <c r="A7872" s="3" t="s">
        <v>10139</v>
      </c>
      <c r="B7872" s="11" t="str">
        <f t="shared" si="1"/>
        <v>20201124</v>
      </c>
      <c r="C7872" s="12">
        <f t="shared" si="2"/>
        <v>44159</v>
      </c>
      <c r="D7872" s="3" t="str">
        <f t="shared" si="3"/>
        <v>22</v>
      </c>
      <c r="E7872" s="13">
        <v>0.0</v>
      </c>
      <c r="F7872" s="14">
        <f>'Costo de tareas'!$B$15</f>
        <v>0.1964027778</v>
      </c>
      <c r="G7872" s="15">
        <f>'Producción diaria'!$T$3*$L$2*$M$2*$N$2*E7872*1000/'Costo de tareas'!$B$14</f>
        <v>0</v>
      </c>
      <c r="H7872" s="16">
        <f>IF(G7872 &gt; 'Costo de tareas'!$B$13, 'Costo de tareas'!$B$13, IF(G7872 &lt; 'Costo de tareas'!$B$13*0.2, 0, 'Costo de tareas'!$B$13- G7872))</f>
        <v>0</v>
      </c>
      <c r="I7872" s="17">
        <f>IF(H7872=0,'Costo de tareas'!$B$13,'Costo de tareas'!$B$13-H7872)</f>
        <v>39.28055556</v>
      </c>
      <c r="J7872" s="2"/>
      <c r="K7872" s="2"/>
      <c r="P7872" s="2"/>
    </row>
    <row r="7873">
      <c r="A7873" s="3" t="s">
        <v>10140</v>
      </c>
      <c r="B7873" s="11" t="str">
        <f t="shared" si="1"/>
        <v>20201124</v>
      </c>
      <c r="C7873" s="12">
        <f t="shared" si="2"/>
        <v>44159</v>
      </c>
      <c r="D7873" s="3" t="str">
        <f t="shared" si="3"/>
        <v>23</v>
      </c>
      <c r="E7873" s="13">
        <v>0.0</v>
      </c>
      <c r="F7873" s="14">
        <f>'Costo de tareas'!$B$15</f>
        <v>0.1964027778</v>
      </c>
      <c r="G7873" s="15">
        <f>'Producción diaria'!$T$3*$L$2*$M$2*$N$2*E7873*1000/'Costo de tareas'!$B$14</f>
        <v>0</v>
      </c>
      <c r="H7873" s="16">
        <f>IF(G7873 &gt; 'Costo de tareas'!$B$13, 'Costo de tareas'!$B$13, IF(G7873 &lt; 'Costo de tareas'!$B$13*0.2, 0, 'Costo de tareas'!$B$13- G7873))</f>
        <v>0</v>
      </c>
      <c r="I7873" s="17">
        <f>IF(H7873=0,'Costo de tareas'!$B$13,'Costo de tareas'!$B$13-H7873)</f>
        <v>39.28055556</v>
      </c>
      <c r="J7873" s="2"/>
      <c r="K7873" s="2"/>
      <c r="P7873" s="2"/>
    </row>
    <row r="7874">
      <c r="A7874" s="3" t="s">
        <v>10141</v>
      </c>
      <c r="B7874" s="11" t="str">
        <f t="shared" si="1"/>
        <v>20201125</v>
      </c>
      <c r="C7874" s="12">
        <f t="shared" si="2"/>
        <v>44160</v>
      </c>
      <c r="D7874" s="3" t="str">
        <f t="shared" si="3"/>
        <v>00</v>
      </c>
      <c r="E7874" s="13">
        <v>0.0</v>
      </c>
      <c r="F7874" s="14">
        <f>'Costo de tareas'!$B$15</f>
        <v>0.1964027778</v>
      </c>
      <c r="G7874" s="15">
        <f>'Producción diaria'!$T$3*$L$2*$M$2*$N$2*E7874*1000/'Costo de tareas'!$B$14</f>
        <v>0</v>
      </c>
      <c r="H7874" s="16">
        <f>IF(G7874 &gt; 'Costo de tareas'!$B$13, 'Costo de tareas'!$B$13, IF(G7874 &lt; 'Costo de tareas'!$B$13*0.2, 0, 'Costo de tareas'!$B$13- G7874))</f>
        <v>0</v>
      </c>
      <c r="I7874" s="17">
        <f>IF(H7874=0,'Costo de tareas'!$B$13,'Costo de tareas'!$B$13-H7874)</f>
        <v>39.28055556</v>
      </c>
      <c r="J7874" s="2"/>
      <c r="K7874" s="2"/>
      <c r="P7874" s="2"/>
    </row>
    <row r="7875">
      <c r="A7875" s="3" t="s">
        <v>10142</v>
      </c>
      <c r="B7875" s="11" t="str">
        <f t="shared" si="1"/>
        <v>20201125</v>
      </c>
      <c r="C7875" s="12">
        <f t="shared" si="2"/>
        <v>44160</v>
      </c>
      <c r="D7875" s="3" t="str">
        <f t="shared" si="3"/>
        <v>01</v>
      </c>
      <c r="E7875" s="13">
        <v>0.0</v>
      </c>
      <c r="F7875" s="14">
        <f>'Costo de tareas'!$B$15</f>
        <v>0.1964027778</v>
      </c>
      <c r="G7875" s="15">
        <f>'Producción diaria'!$T$3*$L$2*$M$2*$N$2*E7875*1000/'Costo de tareas'!$B$14</f>
        <v>0</v>
      </c>
      <c r="H7875" s="16">
        <f>IF(G7875 &gt; 'Costo de tareas'!$B$13, 'Costo de tareas'!$B$13, IF(G7875 &lt; 'Costo de tareas'!$B$13*0.2, 0, 'Costo de tareas'!$B$13- G7875))</f>
        <v>0</v>
      </c>
      <c r="I7875" s="17">
        <f>IF(H7875=0,'Costo de tareas'!$B$13,'Costo de tareas'!$B$13-H7875)</f>
        <v>39.28055556</v>
      </c>
      <c r="J7875" s="2"/>
      <c r="K7875" s="2"/>
      <c r="P7875" s="2"/>
    </row>
    <row r="7876">
      <c r="A7876" s="3" t="s">
        <v>10143</v>
      </c>
      <c r="B7876" s="11" t="str">
        <f t="shared" si="1"/>
        <v>20201125</v>
      </c>
      <c r="C7876" s="12">
        <f t="shared" si="2"/>
        <v>44160</v>
      </c>
      <c r="D7876" s="3" t="str">
        <f t="shared" si="3"/>
        <v>02</v>
      </c>
      <c r="E7876" s="13">
        <v>0.0</v>
      </c>
      <c r="F7876" s="14">
        <f>'Costo de tareas'!$B$15</f>
        <v>0.1964027778</v>
      </c>
      <c r="G7876" s="15">
        <f>'Producción diaria'!$T$3*$L$2*$M$2*$N$2*E7876*1000/'Costo de tareas'!$B$14</f>
        <v>0</v>
      </c>
      <c r="H7876" s="16">
        <f>IF(G7876 &gt; 'Costo de tareas'!$B$13, 'Costo de tareas'!$B$13, IF(G7876 &lt; 'Costo de tareas'!$B$13*0.2, 0, 'Costo de tareas'!$B$13- G7876))</f>
        <v>0</v>
      </c>
      <c r="I7876" s="17">
        <f>IF(H7876=0,'Costo de tareas'!$B$13,'Costo de tareas'!$B$13-H7876)</f>
        <v>39.28055556</v>
      </c>
      <c r="J7876" s="2"/>
      <c r="K7876" s="2"/>
      <c r="P7876" s="2"/>
    </row>
    <row r="7877">
      <c r="A7877" s="3" t="s">
        <v>10144</v>
      </c>
      <c r="B7877" s="11" t="str">
        <f t="shared" si="1"/>
        <v>20201125</v>
      </c>
      <c r="C7877" s="12">
        <f t="shared" si="2"/>
        <v>44160</v>
      </c>
      <c r="D7877" s="3" t="str">
        <f t="shared" si="3"/>
        <v>03</v>
      </c>
      <c r="E7877" s="13">
        <v>0.0</v>
      </c>
      <c r="F7877" s="14">
        <f>'Costo de tareas'!$B$15</f>
        <v>0.1964027778</v>
      </c>
      <c r="G7877" s="15">
        <f>'Producción diaria'!$T$3*$L$2*$M$2*$N$2*E7877*1000/'Costo de tareas'!$B$14</f>
        <v>0</v>
      </c>
      <c r="H7877" s="16">
        <f>IF(G7877 &gt; 'Costo de tareas'!$B$13, 'Costo de tareas'!$B$13, IF(G7877 &lt; 'Costo de tareas'!$B$13*0.2, 0, 'Costo de tareas'!$B$13- G7877))</f>
        <v>0</v>
      </c>
      <c r="I7877" s="17">
        <f>IF(H7877=0,'Costo de tareas'!$B$13,'Costo de tareas'!$B$13-H7877)</f>
        <v>39.28055556</v>
      </c>
      <c r="J7877" s="2"/>
      <c r="K7877" s="2"/>
      <c r="P7877" s="2"/>
    </row>
    <row r="7878">
      <c r="A7878" s="3" t="s">
        <v>10145</v>
      </c>
      <c r="B7878" s="11" t="str">
        <f t="shared" si="1"/>
        <v>20201125</v>
      </c>
      <c r="C7878" s="12">
        <f t="shared" si="2"/>
        <v>44160</v>
      </c>
      <c r="D7878" s="3" t="str">
        <f t="shared" si="3"/>
        <v>04</v>
      </c>
      <c r="E7878" s="13">
        <v>0.0</v>
      </c>
      <c r="F7878" s="14">
        <f>'Costo de tareas'!$B$15</f>
        <v>0.1964027778</v>
      </c>
      <c r="G7878" s="15">
        <f>'Producción diaria'!$T$3*$L$2*$M$2*$N$2*E7878*1000/'Costo de tareas'!$B$14</f>
        <v>0</v>
      </c>
      <c r="H7878" s="16">
        <f>IF(G7878 &gt; 'Costo de tareas'!$B$13, 'Costo de tareas'!$B$13, IF(G7878 &lt; 'Costo de tareas'!$B$13*0.2, 0, 'Costo de tareas'!$B$13- G7878))</f>
        <v>0</v>
      </c>
      <c r="I7878" s="17">
        <f>IF(H7878=0,'Costo de tareas'!$B$13,'Costo de tareas'!$B$13-H7878)</f>
        <v>39.28055556</v>
      </c>
      <c r="J7878" s="2"/>
      <c r="K7878" s="2"/>
      <c r="P7878" s="2"/>
    </row>
    <row r="7879">
      <c r="A7879" s="3" t="s">
        <v>10146</v>
      </c>
      <c r="B7879" s="11" t="str">
        <f t="shared" si="1"/>
        <v>20201125</v>
      </c>
      <c r="C7879" s="12">
        <f t="shared" si="2"/>
        <v>44160</v>
      </c>
      <c r="D7879" s="3" t="str">
        <f t="shared" si="3"/>
        <v>05</v>
      </c>
      <c r="E7879" s="13">
        <v>0.0</v>
      </c>
      <c r="F7879" s="14">
        <f>'Costo de tareas'!$B$15</f>
        <v>0.1964027778</v>
      </c>
      <c r="G7879" s="15">
        <f>'Producción diaria'!$T$3*$L$2*$M$2*$N$2*E7879*1000/'Costo de tareas'!$B$14</f>
        <v>0</v>
      </c>
      <c r="H7879" s="16">
        <f>IF(G7879 &gt; 'Costo de tareas'!$B$13, 'Costo de tareas'!$B$13, IF(G7879 &lt; 'Costo de tareas'!$B$13*0.2, 0, 'Costo de tareas'!$B$13- G7879))</f>
        <v>0</v>
      </c>
      <c r="I7879" s="17">
        <f>IF(H7879=0,'Costo de tareas'!$B$13,'Costo de tareas'!$B$13-H7879)</f>
        <v>39.28055556</v>
      </c>
      <c r="J7879" s="2"/>
      <c r="K7879" s="2"/>
      <c r="P7879" s="2"/>
    </row>
    <row r="7880">
      <c r="A7880" s="3" t="s">
        <v>10147</v>
      </c>
      <c r="B7880" s="11" t="str">
        <f t="shared" si="1"/>
        <v>20201125</v>
      </c>
      <c r="C7880" s="12">
        <f t="shared" si="2"/>
        <v>44160</v>
      </c>
      <c r="D7880" s="3" t="str">
        <f t="shared" si="3"/>
        <v>06</v>
      </c>
      <c r="E7880" s="13">
        <v>0.0</v>
      </c>
      <c r="F7880" s="14">
        <f>'Costo de tareas'!$B$15</f>
        <v>0.1964027778</v>
      </c>
      <c r="G7880" s="15">
        <f>'Producción diaria'!$T$3*$L$2*$M$2*$N$2*E7880*1000/'Costo de tareas'!$B$14</f>
        <v>0</v>
      </c>
      <c r="H7880" s="16">
        <f>IF(G7880 &gt; 'Costo de tareas'!$B$13, 'Costo de tareas'!$B$13, IF(G7880 &lt; 'Costo de tareas'!$B$13*0.2, 0, 'Costo de tareas'!$B$13- G7880))</f>
        <v>0</v>
      </c>
      <c r="I7880" s="17">
        <f>IF(H7880=0,'Costo de tareas'!$B$13,'Costo de tareas'!$B$13-H7880)</f>
        <v>39.28055556</v>
      </c>
      <c r="J7880" s="2"/>
      <c r="K7880" s="2"/>
      <c r="P7880" s="2"/>
    </row>
    <row r="7881">
      <c r="A7881" s="3" t="s">
        <v>10148</v>
      </c>
      <c r="B7881" s="11" t="str">
        <f t="shared" si="1"/>
        <v>20201125</v>
      </c>
      <c r="C7881" s="12">
        <f t="shared" si="2"/>
        <v>44160</v>
      </c>
      <c r="D7881" s="3" t="str">
        <f t="shared" si="3"/>
        <v>07</v>
      </c>
      <c r="E7881" s="13">
        <v>0.0</v>
      </c>
      <c r="F7881" s="14">
        <f>'Costo de tareas'!$B$15</f>
        <v>0.1964027778</v>
      </c>
      <c r="G7881" s="15">
        <f>'Producción diaria'!$T$3*$L$2*$M$2*$N$2*E7881*1000/'Costo de tareas'!$B$14</f>
        <v>0</v>
      </c>
      <c r="H7881" s="16">
        <f>IF(G7881 &gt; 'Costo de tareas'!$B$13, 'Costo de tareas'!$B$13, IF(G7881 &lt; 'Costo de tareas'!$B$13*0.2, 0, 'Costo de tareas'!$B$13- G7881))</f>
        <v>0</v>
      </c>
      <c r="I7881" s="17">
        <f>IF(H7881=0,'Costo de tareas'!$B$13,'Costo de tareas'!$B$13-H7881)</f>
        <v>39.28055556</v>
      </c>
      <c r="J7881" s="2"/>
      <c r="K7881" s="2"/>
      <c r="P7881" s="2"/>
    </row>
    <row r="7882">
      <c r="A7882" s="3" t="s">
        <v>10149</v>
      </c>
      <c r="B7882" s="11" t="str">
        <f t="shared" si="1"/>
        <v>20201125</v>
      </c>
      <c r="C7882" s="12">
        <f t="shared" si="2"/>
        <v>44160</v>
      </c>
      <c r="D7882" s="3" t="str">
        <f t="shared" si="3"/>
        <v>08</v>
      </c>
      <c r="E7882" s="13">
        <v>121.0</v>
      </c>
      <c r="F7882" s="14">
        <f>'Costo de tareas'!$B$15</f>
        <v>0.1964027778</v>
      </c>
      <c r="G7882" s="15">
        <f>'Producción diaria'!$T$3*$L$2*$M$2*$N$2*E7882*1000/'Costo de tareas'!$B$14</f>
        <v>181.9309942</v>
      </c>
      <c r="H7882" s="16">
        <f>IF(G7882 &gt; 'Costo de tareas'!$B$13, 'Costo de tareas'!$B$13, IF(G7882 &lt; 'Costo de tareas'!$B$13*0.2, 0, 'Costo de tareas'!$B$13- G7882))</f>
        <v>39.28055556</v>
      </c>
      <c r="I7882" s="17">
        <f>IF(H7882=0,'Costo de tareas'!$B$13,'Costo de tareas'!$B$13-H7882)</f>
        <v>0</v>
      </c>
      <c r="J7882" s="2"/>
      <c r="K7882" s="2"/>
      <c r="P7882" s="2"/>
    </row>
    <row r="7883">
      <c r="A7883" s="3" t="s">
        <v>10150</v>
      </c>
      <c r="B7883" s="11" t="str">
        <f t="shared" si="1"/>
        <v>20201125</v>
      </c>
      <c r="C7883" s="12">
        <f t="shared" si="2"/>
        <v>44160</v>
      </c>
      <c r="D7883" s="3" t="str">
        <f t="shared" si="3"/>
        <v>09</v>
      </c>
      <c r="E7883" s="13">
        <v>295.0</v>
      </c>
      <c r="F7883" s="14">
        <f>'Costo de tareas'!$B$15</f>
        <v>0.1964027778</v>
      </c>
      <c r="G7883" s="15">
        <f>'Producción diaria'!$T$3*$L$2*$M$2*$N$2*E7883*1000/'Costo de tareas'!$B$14</f>
        <v>443.5507709</v>
      </c>
      <c r="H7883" s="16">
        <f>IF(G7883 &gt; 'Costo de tareas'!$B$13, 'Costo de tareas'!$B$13, IF(G7883 &lt; 'Costo de tareas'!$B$13*0.2, 0, 'Costo de tareas'!$B$13- G7883))</f>
        <v>39.28055556</v>
      </c>
      <c r="I7883" s="17">
        <f>IF(H7883=0,'Costo de tareas'!$B$13,'Costo de tareas'!$B$13-H7883)</f>
        <v>0</v>
      </c>
      <c r="J7883" s="2"/>
      <c r="K7883" s="2"/>
      <c r="P7883" s="2"/>
    </row>
    <row r="7884">
      <c r="A7884" s="3" t="s">
        <v>10151</v>
      </c>
      <c r="B7884" s="11" t="str">
        <f t="shared" si="1"/>
        <v>20201125</v>
      </c>
      <c r="C7884" s="12">
        <f t="shared" si="2"/>
        <v>44160</v>
      </c>
      <c r="D7884" s="3" t="str">
        <f t="shared" si="3"/>
        <v>10</v>
      </c>
      <c r="E7884" s="13">
        <v>342.0</v>
      </c>
      <c r="F7884" s="14">
        <f>'Costo de tareas'!$B$15</f>
        <v>0.1964027778</v>
      </c>
      <c r="G7884" s="15">
        <f>'Producción diaria'!$T$3*$L$2*$M$2*$N$2*E7884*1000/'Costo de tareas'!$B$14</f>
        <v>514.2181818</v>
      </c>
      <c r="H7884" s="16">
        <f>IF(G7884 &gt; 'Costo de tareas'!$B$13, 'Costo de tareas'!$B$13, IF(G7884 &lt; 'Costo de tareas'!$B$13*0.2, 0, 'Costo de tareas'!$B$13- G7884))</f>
        <v>39.28055556</v>
      </c>
      <c r="I7884" s="17">
        <f>IF(H7884=0,'Costo de tareas'!$B$13,'Costo de tareas'!$B$13-H7884)</f>
        <v>0</v>
      </c>
      <c r="J7884" s="2"/>
      <c r="K7884" s="2"/>
      <c r="P7884" s="2"/>
    </row>
    <row r="7885">
      <c r="A7885" s="3" t="s">
        <v>10152</v>
      </c>
      <c r="B7885" s="11" t="str">
        <f t="shared" si="1"/>
        <v>20201125</v>
      </c>
      <c r="C7885" s="12">
        <f t="shared" si="2"/>
        <v>44160</v>
      </c>
      <c r="D7885" s="3" t="str">
        <f t="shared" si="3"/>
        <v>11</v>
      </c>
      <c r="E7885" s="13">
        <v>406.0</v>
      </c>
      <c r="F7885" s="14">
        <f>'Costo de tareas'!$B$15</f>
        <v>0.1964027778</v>
      </c>
      <c r="G7885" s="15">
        <f>'Producción diaria'!$T$3*$L$2*$M$2*$N$2*E7885*1000/'Costo de tareas'!$B$14</f>
        <v>610.4461457</v>
      </c>
      <c r="H7885" s="16">
        <f>IF(G7885 &gt; 'Costo de tareas'!$B$13, 'Costo de tareas'!$B$13, IF(G7885 &lt; 'Costo de tareas'!$B$13*0.2, 0, 'Costo de tareas'!$B$13- G7885))</f>
        <v>39.28055556</v>
      </c>
      <c r="I7885" s="17">
        <f>IF(H7885=0,'Costo de tareas'!$B$13,'Costo de tareas'!$B$13-H7885)</f>
        <v>0</v>
      </c>
      <c r="J7885" s="2"/>
      <c r="K7885" s="2"/>
      <c r="P7885" s="2"/>
    </row>
    <row r="7886">
      <c r="A7886" s="3" t="s">
        <v>10153</v>
      </c>
      <c r="B7886" s="11" t="str">
        <f t="shared" si="1"/>
        <v>20201125</v>
      </c>
      <c r="C7886" s="12">
        <f t="shared" si="2"/>
        <v>44160</v>
      </c>
      <c r="D7886" s="3" t="str">
        <f t="shared" si="3"/>
        <v>12</v>
      </c>
      <c r="E7886" s="13">
        <v>199.0</v>
      </c>
      <c r="F7886" s="14">
        <f>'Costo de tareas'!$B$15</f>
        <v>0.1964027778</v>
      </c>
      <c r="G7886" s="15">
        <f>'Producción diaria'!$T$3*$L$2*$M$2*$N$2*E7886*1000/'Costo de tareas'!$B$14</f>
        <v>299.2088251</v>
      </c>
      <c r="H7886" s="16">
        <f>IF(G7886 &gt; 'Costo de tareas'!$B$13, 'Costo de tareas'!$B$13, IF(G7886 &lt; 'Costo de tareas'!$B$13*0.2, 0, 'Costo de tareas'!$B$13- G7886))</f>
        <v>39.28055556</v>
      </c>
      <c r="I7886" s="17">
        <f>IF(H7886=0,'Costo de tareas'!$B$13,'Costo de tareas'!$B$13-H7886)</f>
        <v>0</v>
      </c>
      <c r="J7886" s="2"/>
      <c r="K7886" s="2"/>
      <c r="P7886" s="2"/>
    </row>
    <row r="7887">
      <c r="A7887" s="3" t="s">
        <v>10154</v>
      </c>
      <c r="B7887" s="11" t="str">
        <f t="shared" si="1"/>
        <v>20201125</v>
      </c>
      <c r="C7887" s="12">
        <f t="shared" si="2"/>
        <v>44160</v>
      </c>
      <c r="D7887" s="3" t="str">
        <f t="shared" si="3"/>
        <v>13</v>
      </c>
      <c r="E7887" s="13">
        <v>412.0</v>
      </c>
      <c r="F7887" s="14">
        <f>'Costo de tareas'!$B$15</f>
        <v>0.1964027778</v>
      </c>
      <c r="G7887" s="15">
        <f>'Producción diaria'!$T$3*$L$2*$M$2*$N$2*E7887*1000/'Costo de tareas'!$B$14</f>
        <v>619.4675173</v>
      </c>
      <c r="H7887" s="16">
        <f>IF(G7887 &gt; 'Costo de tareas'!$B$13, 'Costo de tareas'!$B$13, IF(G7887 &lt; 'Costo de tareas'!$B$13*0.2, 0, 'Costo de tareas'!$B$13- G7887))</f>
        <v>39.28055556</v>
      </c>
      <c r="I7887" s="17">
        <f>IF(H7887=0,'Costo de tareas'!$B$13,'Costo de tareas'!$B$13-H7887)</f>
        <v>0</v>
      </c>
      <c r="J7887" s="2"/>
      <c r="K7887" s="2"/>
      <c r="P7887" s="2"/>
    </row>
    <row r="7888">
      <c r="A7888" s="3" t="s">
        <v>10155</v>
      </c>
      <c r="B7888" s="11" t="str">
        <f t="shared" si="1"/>
        <v>20201125</v>
      </c>
      <c r="C7888" s="12">
        <f t="shared" si="2"/>
        <v>44160</v>
      </c>
      <c r="D7888" s="3" t="str">
        <f t="shared" si="3"/>
        <v>14</v>
      </c>
      <c r="E7888" s="13">
        <v>289.0</v>
      </c>
      <c r="F7888" s="14">
        <f>'Costo de tareas'!$B$15</f>
        <v>0.1964027778</v>
      </c>
      <c r="G7888" s="15">
        <f>'Producción diaria'!$T$3*$L$2*$M$2*$N$2*E7888*1000/'Costo de tareas'!$B$14</f>
        <v>434.5293993</v>
      </c>
      <c r="H7888" s="16">
        <f>IF(G7888 &gt; 'Costo de tareas'!$B$13, 'Costo de tareas'!$B$13, IF(G7888 &lt; 'Costo de tareas'!$B$13*0.2, 0, 'Costo de tareas'!$B$13- G7888))</f>
        <v>39.28055556</v>
      </c>
      <c r="I7888" s="17">
        <f>IF(H7888=0,'Costo de tareas'!$B$13,'Costo de tareas'!$B$13-H7888)</f>
        <v>0</v>
      </c>
      <c r="J7888" s="2"/>
      <c r="K7888" s="2"/>
      <c r="P7888" s="2"/>
    </row>
    <row r="7889">
      <c r="A7889" s="3" t="s">
        <v>10156</v>
      </c>
      <c r="B7889" s="11" t="str">
        <f t="shared" si="1"/>
        <v>20201125</v>
      </c>
      <c r="C7889" s="12">
        <f t="shared" si="2"/>
        <v>44160</v>
      </c>
      <c r="D7889" s="3" t="str">
        <f t="shared" si="3"/>
        <v>15</v>
      </c>
      <c r="E7889" s="13">
        <v>83.0</v>
      </c>
      <c r="F7889" s="14">
        <f>'Costo de tareas'!$B$15</f>
        <v>0.1964027778</v>
      </c>
      <c r="G7889" s="15">
        <f>'Producción diaria'!$T$3*$L$2*$M$2*$N$2*E7889*1000/'Costo de tareas'!$B$14</f>
        <v>124.7956406</v>
      </c>
      <c r="H7889" s="16">
        <f>IF(G7889 &gt; 'Costo de tareas'!$B$13, 'Costo de tareas'!$B$13, IF(G7889 &lt; 'Costo de tareas'!$B$13*0.2, 0, 'Costo de tareas'!$B$13- G7889))</f>
        <v>39.28055556</v>
      </c>
      <c r="I7889" s="17">
        <f>IF(H7889=0,'Costo de tareas'!$B$13,'Costo de tareas'!$B$13-H7889)</f>
        <v>0</v>
      </c>
      <c r="J7889" s="2"/>
      <c r="K7889" s="2"/>
      <c r="P7889" s="2"/>
    </row>
    <row r="7890">
      <c r="A7890" s="3" t="s">
        <v>10157</v>
      </c>
      <c r="B7890" s="11" t="str">
        <f t="shared" si="1"/>
        <v>20201125</v>
      </c>
      <c r="C7890" s="12">
        <f t="shared" si="2"/>
        <v>44160</v>
      </c>
      <c r="D7890" s="3" t="str">
        <f t="shared" si="3"/>
        <v>16</v>
      </c>
      <c r="E7890" s="13">
        <v>66.0</v>
      </c>
      <c r="F7890" s="14">
        <f>'Costo de tareas'!$B$15</f>
        <v>0.1964027778</v>
      </c>
      <c r="G7890" s="15">
        <f>'Producción diaria'!$T$3*$L$2*$M$2*$N$2*E7890*1000/'Costo de tareas'!$B$14</f>
        <v>99.23508772</v>
      </c>
      <c r="H7890" s="16">
        <f>IF(G7890 &gt; 'Costo de tareas'!$B$13, 'Costo de tareas'!$B$13, IF(G7890 &lt; 'Costo de tareas'!$B$13*0.2, 0, 'Costo de tareas'!$B$13- G7890))</f>
        <v>39.28055556</v>
      </c>
      <c r="I7890" s="17">
        <f>IF(H7890=0,'Costo de tareas'!$B$13,'Costo de tareas'!$B$13-H7890)</f>
        <v>0</v>
      </c>
      <c r="J7890" s="2"/>
      <c r="K7890" s="2"/>
      <c r="P7890" s="2"/>
    </row>
    <row r="7891">
      <c r="A7891" s="3" t="s">
        <v>10158</v>
      </c>
      <c r="B7891" s="11" t="str">
        <f t="shared" si="1"/>
        <v>20201125</v>
      </c>
      <c r="C7891" s="12">
        <f t="shared" si="2"/>
        <v>44160</v>
      </c>
      <c r="D7891" s="3" t="str">
        <f t="shared" si="3"/>
        <v>17</v>
      </c>
      <c r="E7891" s="13">
        <v>0.0</v>
      </c>
      <c r="F7891" s="14">
        <f>'Costo de tareas'!$B$15</f>
        <v>0.1964027778</v>
      </c>
      <c r="G7891" s="15">
        <f>'Producción diaria'!$T$3*$L$2*$M$2*$N$2*E7891*1000/'Costo de tareas'!$B$14</f>
        <v>0</v>
      </c>
      <c r="H7891" s="16">
        <f>IF(G7891 &gt; 'Costo de tareas'!$B$13, 'Costo de tareas'!$B$13, IF(G7891 &lt; 'Costo de tareas'!$B$13*0.2, 0, 'Costo de tareas'!$B$13- G7891))</f>
        <v>0</v>
      </c>
      <c r="I7891" s="17">
        <f>IF(H7891=0,'Costo de tareas'!$B$13,'Costo de tareas'!$B$13-H7891)</f>
        <v>39.28055556</v>
      </c>
      <c r="J7891" s="2"/>
      <c r="K7891" s="2"/>
      <c r="P7891" s="2"/>
    </row>
    <row r="7892">
      <c r="A7892" s="3" t="s">
        <v>10159</v>
      </c>
      <c r="B7892" s="11" t="str">
        <f t="shared" si="1"/>
        <v>20201125</v>
      </c>
      <c r="C7892" s="12">
        <f t="shared" si="2"/>
        <v>44160</v>
      </c>
      <c r="D7892" s="3" t="str">
        <f t="shared" si="3"/>
        <v>18</v>
      </c>
      <c r="E7892" s="13">
        <v>0.0</v>
      </c>
      <c r="F7892" s="14">
        <f>'Costo de tareas'!$B$15</f>
        <v>0.1964027778</v>
      </c>
      <c r="G7892" s="15">
        <f>'Producción diaria'!$T$3*$L$2*$M$2*$N$2*E7892*1000/'Costo de tareas'!$B$14</f>
        <v>0</v>
      </c>
      <c r="H7892" s="16">
        <f>IF(G7892 &gt; 'Costo de tareas'!$B$13, 'Costo de tareas'!$B$13, IF(G7892 &lt; 'Costo de tareas'!$B$13*0.2, 0, 'Costo de tareas'!$B$13- G7892))</f>
        <v>0</v>
      </c>
      <c r="I7892" s="17">
        <f>IF(H7892=0,'Costo de tareas'!$B$13,'Costo de tareas'!$B$13-H7892)</f>
        <v>39.28055556</v>
      </c>
      <c r="J7892" s="2"/>
      <c r="K7892" s="2"/>
      <c r="P7892" s="2"/>
    </row>
    <row r="7893">
      <c r="A7893" s="3" t="s">
        <v>10160</v>
      </c>
      <c r="B7893" s="11" t="str">
        <f t="shared" si="1"/>
        <v>20201125</v>
      </c>
      <c r="C7893" s="12">
        <f t="shared" si="2"/>
        <v>44160</v>
      </c>
      <c r="D7893" s="3" t="str">
        <f t="shared" si="3"/>
        <v>19</v>
      </c>
      <c r="E7893" s="13">
        <v>0.0</v>
      </c>
      <c r="F7893" s="14">
        <f>'Costo de tareas'!$B$15</f>
        <v>0.1964027778</v>
      </c>
      <c r="G7893" s="15">
        <f>'Producción diaria'!$T$3*$L$2*$M$2*$N$2*E7893*1000/'Costo de tareas'!$B$14</f>
        <v>0</v>
      </c>
      <c r="H7893" s="16">
        <f>IF(G7893 &gt; 'Costo de tareas'!$B$13, 'Costo de tareas'!$B$13, IF(G7893 &lt; 'Costo de tareas'!$B$13*0.2, 0, 'Costo de tareas'!$B$13- G7893))</f>
        <v>0</v>
      </c>
      <c r="I7893" s="17">
        <f>IF(H7893=0,'Costo de tareas'!$B$13,'Costo de tareas'!$B$13-H7893)</f>
        <v>39.28055556</v>
      </c>
      <c r="J7893" s="2"/>
      <c r="K7893" s="2"/>
      <c r="P7893" s="2"/>
    </row>
    <row r="7894">
      <c r="A7894" s="3" t="s">
        <v>10161</v>
      </c>
      <c r="B7894" s="11" t="str">
        <f t="shared" si="1"/>
        <v>20201125</v>
      </c>
      <c r="C7894" s="12">
        <f t="shared" si="2"/>
        <v>44160</v>
      </c>
      <c r="D7894" s="3" t="str">
        <f t="shared" si="3"/>
        <v>20</v>
      </c>
      <c r="E7894" s="13">
        <v>0.0</v>
      </c>
      <c r="F7894" s="14">
        <f>'Costo de tareas'!$B$15</f>
        <v>0.1964027778</v>
      </c>
      <c r="G7894" s="15">
        <f>'Producción diaria'!$T$3*$L$2*$M$2*$N$2*E7894*1000/'Costo de tareas'!$B$14</f>
        <v>0</v>
      </c>
      <c r="H7894" s="16">
        <f>IF(G7894 &gt; 'Costo de tareas'!$B$13, 'Costo de tareas'!$B$13, IF(G7894 &lt; 'Costo de tareas'!$B$13*0.2, 0, 'Costo de tareas'!$B$13- G7894))</f>
        <v>0</v>
      </c>
      <c r="I7894" s="17">
        <f>IF(H7894=0,'Costo de tareas'!$B$13,'Costo de tareas'!$B$13-H7894)</f>
        <v>39.28055556</v>
      </c>
      <c r="J7894" s="2"/>
      <c r="K7894" s="2"/>
      <c r="P7894" s="2"/>
    </row>
    <row r="7895">
      <c r="A7895" s="3" t="s">
        <v>10162</v>
      </c>
      <c r="B7895" s="11" t="str">
        <f t="shared" si="1"/>
        <v>20201125</v>
      </c>
      <c r="C7895" s="12">
        <f t="shared" si="2"/>
        <v>44160</v>
      </c>
      <c r="D7895" s="3" t="str">
        <f t="shared" si="3"/>
        <v>21</v>
      </c>
      <c r="E7895" s="13">
        <v>0.0</v>
      </c>
      <c r="F7895" s="14">
        <f>'Costo de tareas'!$B$15</f>
        <v>0.1964027778</v>
      </c>
      <c r="G7895" s="15">
        <f>'Producción diaria'!$T$3*$L$2*$M$2*$N$2*E7895*1000/'Costo de tareas'!$B$14</f>
        <v>0</v>
      </c>
      <c r="H7895" s="16">
        <f>IF(G7895 &gt; 'Costo de tareas'!$B$13, 'Costo de tareas'!$B$13, IF(G7895 &lt; 'Costo de tareas'!$B$13*0.2, 0, 'Costo de tareas'!$B$13- G7895))</f>
        <v>0</v>
      </c>
      <c r="I7895" s="17">
        <f>IF(H7895=0,'Costo de tareas'!$B$13,'Costo de tareas'!$B$13-H7895)</f>
        <v>39.28055556</v>
      </c>
      <c r="J7895" s="2"/>
      <c r="K7895" s="2"/>
      <c r="P7895" s="2"/>
    </row>
    <row r="7896">
      <c r="A7896" s="3" t="s">
        <v>10163</v>
      </c>
      <c r="B7896" s="11" t="str">
        <f t="shared" si="1"/>
        <v>20201125</v>
      </c>
      <c r="C7896" s="12">
        <f t="shared" si="2"/>
        <v>44160</v>
      </c>
      <c r="D7896" s="3" t="str">
        <f t="shared" si="3"/>
        <v>22</v>
      </c>
      <c r="E7896" s="13">
        <v>0.0</v>
      </c>
      <c r="F7896" s="14">
        <f>'Costo de tareas'!$B$15</f>
        <v>0.1964027778</v>
      </c>
      <c r="G7896" s="15">
        <f>'Producción diaria'!$T$3*$L$2*$M$2*$N$2*E7896*1000/'Costo de tareas'!$B$14</f>
        <v>0</v>
      </c>
      <c r="H7896" s="16">
        <f>IF(G7896 &gt; 'Costo de tareas'!$B$13, 'Costo de tareas'!$B$13, IF(G7896 &lt; 'Costo de tareas'!$B$13*0.2, 0, 'Costo de tareas'!$B$13- G7896))</f>
        <v>0</v>
      </c>
      <c r="I7896" s="17">
        <f>IF(H7896=0,'Costo de tareas'!$B$13,'Costo de tareas'!$B$13-H7896)</f>
        <v>39.28055556</v>
      </c>
      <c r="J7896" s="2"/>
      <c r="K7896" s="2"/>
      <c r="P7896" s="2"/>
    </row>
    <row r="7897">
      <c r="A7897" s="3" t="s">
        <v>10164</v>
      </c>
      <c r="B7897" s="11" t="str">
        <f t="shared" si="1"/>
        <v>20201125</v>
      </c>
      <c r="C7897" s="12">
        <f t="shared" si="2"/>
        <v>44160</v>
      </c>
      <c r="D7897" s="3" t="str">
        <f t="shared" si="3"/>
        <v>23</v>
      </c>
      <c r="E7897" s="13">
        <v>0.0</v>
      </c>
      <c r="F7897" s="14">
        <f>'Costo de tareas'!$B$15</f>
        <v>0.1964027778</v>
      </c>
      <c r="G7897" s="15">
        <f>'Producción diaria'!$T$3*$L$2*$M$2*$N$2*E7897*1000/'Costo de tareas'!$B$14</f>
        <v>0</v>
      </c>
      <c r="H7897" s="16">
        <f>IF(G7897 &gt; 'Costo de tareas'!$B$13, 'Costo de tareas'!$B$13, IF(G7897 &lt; 'Costo de tareas'!$B$13*0.2, 0, 'Costo de tareas'!$B$13- G7897))</f>
        <v>0</v>
      </c>
      <c r="I7897" s="17">
        <f>IF(H7897=0,'Costo de tareas'!$B$13,'Costo de tareas'!$B$13-H7897)</f>
        <v>39.28055556</v>
      </c>
      <c r="J7897" s="2"/>
      <c r="K7897" s="2"/>
      <c r="P7897" s="2"/>
    </row>
    <row r="7898">
      <c r="A7898" s="3" t="s">
        <v>10165</v>
      </c>
      <c r="B7898" s="11" t="str">
        <f t="shared" si="1"/>
        <v>20201126</v>
      </c>
      <c r="C7898" s="12">
        <f t="shared" si="2"/>
        <v>44161</v>
      </c>
      <c r="D7898" s="3" t="str">
        <f t="shared" si="3"/>
        <v>00</v>
      </c>
      <c r="E7898" s="13">
        <v>0.0</v>
      </c>
      <c r="F7898" s="14">
        <f>'Costo de tareas'!$B$15</f>
        <v>0.1964027778</v>
      </c>
      <c r="G7898" s="15">
        <f>'Producción diaria'!$T$3*$L$2*$M$2*$N$2*E7898*1000/'Costo de tareas'!$B$14</f>
        <v>0</v>
      </c>
      <c r="H7898" s="16">
        <f>IF(G7898 &gt; 'Costo de tareas'!$B$13, 'Costo de tareas'!$B$13, IF(G7898 &lt; 'Costo de tareas'!$B$13*0.2, 0, 'Costo de tareas'!$B$13- G7898))</f>
        <v>0</v>
      </c>
      <c r="I7898" s="17">
        <f>IF(H7898=0,'Costo de tareas'!$B$13,'Costo de tareas'!$B$13-H7898)</f>
        <v>39.28055556</v>
      </c>
      <c r="J7898" s="2"/>
      <c r="K7898" s="2"/>
      <c r="P7898" s="2"/>
    </row>
    <row r="7899">
      <c r="A7899" s="3" t="s">
        <v>10166</v>
      </c>
      <c r="B7899" s="11" t="str">
        <f t="shared" si="1"/>
        <v>20201126</v>
      </c>
      <c r="C7899" s="12">
        <f t="shared" si="2"/>
        <v>44161</v>
      </c>
      <c r="D7899" s="3" t="str">
        <f t="shared" si="3"/>
        <v>01</v>
      </c>
      <c r="E7899" s="13">
        <v>0.0</v>
      </c>
      <c r="F7899" s="14">
        <f>'Costo de tareas'!$B$15</f>
        <v>0.1964027778</v>
      </c>
      <c r="G7899" s="15">
        <f>'Producción diaria'!$T$3*$L$2*$M$2*$N$2*E7899*1000/'Costo de tareas'!$B$14</f>
        <v>0</v>
      </c>
      <c r="H7899" s="16">
        <f>IF(G7899 &gt; 'Costo de tareas'!$B$13, 'Costo de tareas'!$B$13, IF(G7899 &lt; 'Costo de tareas'!$B$13*0.2, 0, 'Costo de tareas'!$B$13- G7899))</f>
        <v>0</v>
      </c>
      <c r="I7899" s="17">
        <f>IF(H7899=0,'Costo de tareas'!$B$13,'Costo de tareas'!$B$13-H7899)</f>
        <v>39.28055556</v>
      </c>
      <c r="J7899" s="2"/>
      <c r="K7899" s="2"/>
      <c r="P7899" s="2"/>
    </row>
    <row r="7900">
      <c r="A7900" s="3" t="s">
        <v>10167</v>
      </c>
      <c r="B7900" s="11" t="str">
        <f t="shared" si="1"/>
        <v>20201126</v>
      </c>
      <c r="C7900" s="12">
        <f t="shared" si="2"/>
        <v>44161</v>
      </c>
      <c r="D7900" s="3" t="str">
        <f t="shared" si="3"/>
        <v>02</v>
      </c>
      <c r="E7900" s="13">
        <v>0.0</v>
      </c>
      <c r="F7900" s="14">
        <f>'Costo de tareas'!$B$15</f>
        <v>0.1964027778</v>
      </c>
      <c r="G7900" s="15">
        <f>'Producción diaria'!$T$3*$L$2*$M$2*$N$2*E7900*1000/'Costo de tareas'!$B$14</f>
        <v>0</v>
      </c>
      <c r="H7900" s="16">
        <f>IF(G7900 &gt; 'Costo de tareas'!$B$13, 'Costo de tareas'!$B$13, IF(G7900 &lt; 'Costo de tareas'!$B$13*0.2, 0, 'Costo de tareas'!$B$13- G7900))</f>
        <v>0</v>
      </c>
      <c r="I7900" s="17">
        <f>IF(H7900=0,'Costo de tareas'!$B$13,'Costo de tareas'!$B$13-H7900)</f>
        <v>39.28055556</v>
      </c>
      <c r="J7900" s="2"/>
      <c r="K7900" s="2"/>
      <c r="P7900" s="2"/>
    </row>
    <row r="7901">
      <c r="A7901" s="3" t="s">
        <v>10168</v>
      </c>
      <c r="B7901" s="11" t="str">
        <f t="shared" si="1"/>
        <v>20201126</v>
      </c>
      <c r="C7901" s="12">
        <f t="shared" si="2"/>
        <v>44161</v>
      </c>
      <c r="D7901" s="3" t="str">
        <f t="shared" si="3"/>
        <v>03</v>
      </c>
      <c r="E7901" s="13">
        <v>0.0</v>
      </c>
      <c r="F7901" s="14">
        <f>'Costo de tareas'!$B$15</f>
        <v>0.1964027778</v>
      </c>
      <c r="G7901" s="15">
        <f>'Producción diaria'!$T$3*$L$2*$M$2*$N$2*E7901*1000/'Costo de tareas'!$B$14</f>
        <v>0</v>
      </c>
      <c r="H7901" s="16">
        <f>IF(G7901 &gt; 'Costo de tareas'!$B$13, 'Costo de tareas'!$B$13, IF(G7901 &lt; 'Costo de tareas'!$B$13*0.2, 0, 'Costo de tareas'!$B$13- G7901))</f>
        <v>0</v>
      </c>
      <c r="I7901" s="17">
        <f>IF(H7901=0,'Costo de tareas'!$B$13,'Costo de tareas'!$B$13-H7901)</f>
        <v>39.28055556</v>
      </c>
      <c r="J7901" s="2"/>
      <c r="K7901" s="2"/>
      <c r="P7901" s="2"/>
    </row>
    <row r="7902">
      <c r="A7902" s="3" t="s">
        <v>10169</v>
      </c>
      <c r="B7902" s="11" t="str">
        <f t="shared" si="1"/>
        <v>20201126</v>
      </c>
      <c r="C7902" s="12">
        <f t="shared" si="2"/>
        <v>44161</v>
      </c>
      <c r="D7902" s="3" t="str">
        <f t="shared" si="3"/>
        <v>04</v>
      </c>
      <c r="E7902" s="13">
        <v>0.0</v>
      </c>
      <c r="F7902" s="14">
        <f>'Costo de tareas'!$B$15</f>
        <v>0.1964027778</v>
      </c>
      <c r="G7902" s="15">
        <f>'Producción diaria'!$T$3*$L$2*$M$2*$N$2*E7902*1000/'Costo de tareas'!$B$14</f>
        <v>0</v>
      </c>
      <c r="H7902" s="16">
        <f>IF(G7902 &gt; 'Costo de tareas'!$B$13, 'Costo de tareas'!$B$13, IF(G7902 &lt; 'Costo de tareas'!$B$13*0.2, 0, 'Costo de tareas'!$B$13- G7902))</f>
        <v>0</v>
      </c>
      <c r="I7902" s="17">
        <f>IF(H7902=0,'Costo de tareas'!$B$13,'Costo de tareas'!$B$13-H7902)</f>
        <v>39.28055556</v>
      </c>
      <c r="J7902" s="2"/>
      <c r="K7902" s="2"/>
      <c r="P7902" s="2"/>
    </row>
    <row r="7903">
      <c r="A7903" s="3" t="s">
        <v>10170</v>
      </c>
      <c r="B7903" s="11" t="str">
        <f t="shared" si="1"/>
        <v>20201126</v>
      </c>
      <c r="C7903" s="12">
        <f t="shared" si="2"/>
        <v>44161</v>
      </c>
      <c r="D7903" s="3" t="str">
        <f t="shared" si="3"/>
        <v>05</v>
      </c>
      <c r="E7903" s="13">
        <v>0.0</v>
      </c>
      <c r="F7903" s="14">
        <f>'Costo de tareas'!$B$15</f>
        <v>0.1964027778</v>
      </c>
      <c r="G7903" s="15">
        <f>'Producción diaria'!$T$3*$L$2*$M$2*$N$2*E7903*1000/'Costo de tareas'!$B$14</f>
        <v>0</v>
      </c>
      <c r="H7903" s="16">
        <f>IF(G7903 &gt; 'Costo de tareas'!$B$13, 'Costo de tareas'!$B$13, IF(G7903 &lt; 'Costo de tareas'!$B$13*0.2, 0, 'Costo de tareas'!$B$13- G7903))</f>
        <v>0</v>
      </c>
      <c r="I7903" s="17">
        <f>IF(H7903=0,'Costo de tareas'!$B$13,'Costo de tareas'!$B$13-H7903)</f>
        <v>39.28055556</v>
      </c>
      <c r="J7903" s="2"/>
      <c r="K7903" s="2"/>
      <c r="P7903" s="2"/>
    </row>
    <row r="7904">
      <c r="A7904" s="3" t="s">
        <v>10171</v>
      </c>
      <c r="B7904" s="11" t="str">
        <f t="shared" si="1"/>
        <v>20201126</v>
      </c>
      <c r="C7904" s="12">
        <f t="shared" si="2"/>
        <v>44161</v>
      </c>
      <c r="D7904" s="3" t="str">
        <f t="shared" si="3"/>
        <v>06</v>
      </c>
      <c r="E7904" s="13">
        <v>0.0</v>
      </c>
      <c r="F7904" s="14">
        <f>'Costo de tareas'!$B$15</f>
        <v>0.1964027778</v>
      </c>
      <c r="G7904" s="15">
        <f>'Producción diaria'!$T$3*$L$2*$M$2*$N$2*E7904*1000/'Costo de tareas'!$B$14</f>
        <v>0</v>
      </c>
      <c r="H7904" s="16">
        <f>IF(G7904 &gt; 'Costo de tareas'!$B$13, 'Costo de tareas'!$B$13, IF(G7904 &lt; 'Costo de tareas'!$B$13*0.2, 0, 'Costo de tareas'!$B$13- G7904))</f>
        <v>0</v>
      </c>
      <c r="I7904" s="17">
        <f>IF(H7904=0,'Costo de tareas'!$B$13,'Costo de tareas'!$B$13-H7904)</f>
        <v>39.28055556</v>
      </c>
      <c r="J7904" s="2"/>
      <c r="K7904" s="2"/>
      <c r="P7904" s="2"/>
    </row>
    <row r="7905">
      <c r="A7905" s="3" t="s">
        <v>10172</v>
      </c>
      <c r="B7905" s="11" t="str">
        <f t="shared" si="1"/>
        <v>20201126</v>
      </c>
      <c r="C7905" s="12">
        <f t="shared" si="2"/>
        <v>44161</v>
      </c>
      <c r="D7905" s="3" t="str">
        <f t="shared" si="3"/>
        <v>07</v>
      </c>
      <c r="E7905" s="13">
        <v>0.0</v>
      </c>
      <c r="F7905" s="14">
        <f>'Costo de tareas'!$B$15</f>
        <v>0.1964027778</v>
      </c>
      <c r="G7905" s="15">
        <f>'Producción diaria'!$T$3*$L$2*$M$2*$N$2*E7905*1000/'Costo de tareas'!$B$14</f>
        <v>0</v>
      </c>
      <c r="H7905" s="16">
        <f>IF(G7905 &gt; 'Costo de tareas'!$B$13, 'Costo de tareas'!$B$13, IF(G7905 &lt; 'Costo de tareas'!$B$13*0.2, 0, 'Costo de tareas'!$B$13- G7905))</f>
        <v>0</v>
      </c>
      <c r="I7905" s="17">
        <f>IF(H7905=0,'Costo de tareas'!$B$13,'Costo de tareas'!$B$13-H7905)</f>
        <v>39.28055556</v>
      </c>
      <c r="J7905" s="2"/>
      <c r="K7905" s="2"/>
      <c r="P7905" s="2"/>
    </row>
    <row r="7906">
      <c r="A7906" s="3" t="s">
        <v>10173</v>
      </c>
      <c r="B7906" s="11" t="str">
        <f t="shared" si="1"/>
        <v>20201126</v>
      </c>
      <c r="C7906" s="12">
        <f t="shared" si="2"/>
        <v>44161</v>
      </c>
      <c r="D7906" s="3" t="str">
        <f t="shared" si="3"/>
        <v>08</v>
      </c>
      <c r="E7906" s="13">
        <v>49.0</v>
      </c>
      <c r="F7906" s="14">
        <f>'Costo de tareas'!$B$15</f>
        <v>0.1964027778</v>
      </c>
      <c r="G7906" s="15">
        <f>'Producción diaria'!$T$3*$L$2*$M$2*$N$2*E7906*1000/'Costo de tareas'!$B$14</f>
        <v>73.67453482</v>
      </c>
      <c r="H7906" s="16">
        <f>IF(G7906 &gt; 'Costo de tareas'!$B$13, 'Costo de tareas'!$B$13, IF(G7906 &lt; 'Costo de tareas'!$B$13*0.2, 0, 'Costo de tareas'!$B$13- G7906))</f>
        <v>39.28055556</v>
      </c>
      <c r="I7906" s="17">
        <f>IF(H7906=0,'Costo de tareas'!$B$13,'Costo de tareas'!$B$13-H7906)</f>
        <v>0</v>
      </c>
      <c r="J7906" s="2"/>
      <c r="K7906" s="2"/>
      <c r="P7906" s="2"/>
    </row>
    <row r="7907">
      <c r="A7907" s="3" t="s">
        <v>10174</v>
      </c>
      <c r="B7907" s="11" t="str">
        <f t="shared" si="1"/>
        <v>20201126</v>
      </c>
      <c r="C7907" s="12">
        <f t="shared" si="2"/>
        <v>44161</v>
      </c>
      <c r="D7907" s="3" t="str">
        <f t="shared" si="3"/>
        <v>09</v>
      </c>
      <c r="E7907" s="13">
        <v>88.0</v>
      </c>
      <c r="F7907" s="14">
        <f>'Costo de tareas'!$B$15</f>
        <v>0.1964027778</v>
      </c>
      <c r="G7907" s="15">
        <f>'Producción diaria'!$T$3*$L$2*$M$2*$N$2*E7907*1000/'Costo de tareas'!$B$14</f>
        <v>132.3134503</v>
      </c>
      <c r="H7907" s="16">
        <f>IF(G7907 &gt; 'Costo de tareas'!$B$13, 'Costo de tareas'!$B$13, IF(G7907 &lt; 'Costo de tareas'!$B$13*0.2, 0, 'Costo de tareas'!$B$13- G7907))</f>
        <v>39.28055556</v>
      </c>
      <c r="I7907" s="17">
        <f>IF(H7907=0,'Costo de tareas'!$B$13,'Costo de tareas'!$B$13-H7907)</f>
        <v>0</v>
      </c>
      <c r="J7907" s="2"/>
      <c r="K7907" s="2"/>
      <c r="P7907" s="2"/>
    </row>
    <row r="7908">
      <c r="A7908" s="3" t="s">
        <v>10176</v>
      </c>
      <c r="B7908" s="11" t="str">
        <f t="shared" si="1"/>
        <v>20201126</v>
      </c>
      <c r="C7908" s="12">
        <f t="shared" si="2"/>
        <v>44161</v>
      </c>
      <c r="D7908" s="3" t="str">
        <f t="shared" si="3"/>
        <v>10</v>
      </c>
      <c r="E7908" s="13">
        <v>129.0</v>
      </c>
      <c r="F7908" s="14">
        <f>'Costo de tareas'!$B$15</f>
        <v>0.1964027778</v>
      </c>
      <c r="G7908" s="15">
        <f>'Producción diaria'!$T$3*$L$2*$M$2*$N$2*E7908*1000/'Costo de tareas'!$B$14</f>
        <v>193.9594896</v>
      </c>
      <c r="H7908" s="16">
        <f>IF(G7908 &gt; 'Costo de tareas'!$B$13, 'Costo de tareas'!$B$13, IF(G7908 &lt; 'Costo de tareas'!$B$13*0.2, 0, 'Costo de tareas'!$B$13- G7908))</f>
        <v>39.28055556</v>
      </c>
      <c r="I7908" s="17">
        <f>IF(H7908=0,'Costo de tareas'!$B$13,'Costo de tareas'!$B$13-H7908)</f>
        <v>0</v>
      </c>
      <c r="J7908" s="2"/>
      <c r="K7908" s="2"/>
      <c r="P7908" s="2"/>
    </row>
    <row r="7909">
      <c r="A7909" s="3" t="s">
        <v>10177</v>
      </c>
      <c r="B7909" s="11" t="str">
        <f t="shared" si="1"/>
        <v>20201126</v>
      </c>
      <c r="C7909" s="12">
        <f t="shared" si="2"/>
        <v>44161</v>
      </c>
      <c r="D7909" s="3" t="str">
        <f t="shared" si="3"/>
        <v>11</v>
      </c>
      <c r="E7909" s="13">
        <v>75.0</v>
      </c>
      <c r="F7909" s="14">
        <f>'Costo de tareas'!$B$15</f>
        <v>0.1964027778</v>
      </c>
      <c r="G7909" s="15">
        <f>'Producción diaria'!$T$3*$L$2*$M$2*$N$2*E7909*1000/'Costo de tareas'!$B$14</f>
        <v>112.7671451</v>
      </c>
      <c r="H7909" s="16">
        <f>IF(G7909 &gt; 'Costo de tareas'!$B$13, 'Costo de tareas'!$B$13, IF(G7909 &lt; 'Costo de tareas'!$B$13*0.2, 0, 'Costo de tareas'!$B$13- G7909))</f>
        <v>39.28055556</v>
      </c>
      <c r="I7909" s="17">
        <f>IF(H7909=0,'Costo de tareas'!$B$13,'Costo de tareas'!$B$13-H7909)</f>
        <v>0</v>
      </c>
      <c r="J7909" s="2"/>
      <c r="K7909" s="2"/>
      <c r="P7909" s="2"/>
    </row>
    <row r="7910">
      <c r="A7910" s="3" t="s">
        <v>10178</v>
      </c>
      <c r="B7910" s="11" t="str">
        <f t="shared" si="1"/>
        <v>20201126</v>
      </c>
      <c r="C7910" s="12">
        <f t="shared" si="2"/>
        <v>44161</v>
      </c>
      <c r="D7910" s="3" t="str">
        <f t="shared" si="3"/>
        <v>12</v>
      </c>
      <c r="E7910" s="13">
        <v>57.0</v>
      </c>
      <c r="F7910" s="14">
        <f>'Costo de tareas'!$B$15</f>
        <v>0.1964027778</v>
      </c>
      <c r="G7910" s="15">
        <f>'Producción diaria'!$T$3*$L$2*$M$2*$N$2*E7910*1000/'Costo de tareas'!$B$14</f>
        <v>85.7030303</v>
      </c>
      <c r="H7910" s="16">
        <f>IF(G7910 &gt; 'Costo de tareas'!$B$13, 'Costo de tareas'!$B$13, IF(G7910 &lt; 'Costo de tareas'!$B$13*0.2, 0, 'Costo de tareas'!$B$13- G7910))</f>
        <v>39.28055556</v>
      </c>
      <c r="I7910" s="17">
        <f>IF(H7910=0,'Costo de tareas'!$B$13,'Costo de tareas'!$B$13-H7910)</f>
        <v>0</v>
      </c>
      <c r="J7910" s="2"/>
      <c r="K7910" s="2"/>
      <c r="P7910" s="2"/>
    </row>
    <row r="7911">
      <c r="A7911" s="3" t="s">
        <v>10179</v>
      </c>
      <c r="B7911" s="11" t="str">
        <f t="shared" si="1"/>
        <v>20201126</v>
      </c>
      <c r="C7911" s="12">
        <f t="shared" si="2"/>
        <v>44161</v>
      </c>
      <c r="D7911" s="3" t="str">
        <f t="shared" si="3"/>
        <v>13</v>
      </c>
      <c r="E7911" s="13">
        <v>88.0</v>
      </c>
      <c r="F7911" s="14">
        <f>'Costo de tareas'!$B$15</f>
        <v>0.1964027778</v>
      </c>
      <c r="G7911" s="15">
        <f>'Producción diaria'!$T$3*$L$2*$M$2*$N$2*E7911*1000/'Costo de tareas'!$B$14</f>
        <v>132.3134503</v>
      </c>
      <c r="H7911" s="16">
        <f>IF(G7911 &gt; 'Costo de tareas'!$B$13, 'Costo de tareas'!$B$13, IF(G7911 &lt; 'Costo de tareas'!$B$13*0.2, 0, 'Costo de tareas'!$B$13- G7911))</f>
        <v>39.28055556</v>
      </c>
      <c r="I7911" s="17">
        <f>IF(H7911=0,'Costo de tareas'!$B$13,'Costo de tareas'!$B$13-H7911)</f>
        <v>0</v>
      </c>
      <c r="J7911" s="2"/>
      <c r="K7911" s="2"/>
      <c r="P7911" s="2"/>
    </row>
    <row r="7912">
      <c r="A7912" s="3" t="s">
        <v>10180</v>
      </c>
      <c r="B7912" s="11" t="str">
        <f t="shared" si="1"/>
        <v>20201126</v>
      </c>
      <c r="C7912" s="12">
        <f t="shared" si="2"/>
        <v>44161</v>
      </c>
      <c r="D7912" s="3" t="str">
        <f t="shared" si="3"/>
        <v>14</v>
      </c>
      <c r="E7912" s="13">
        <v>149.0</v>
      </c>
      <c r="F7912" s="14">
        <f>'Costo de tareas'!$B$15</f>
        <v>0.1964027778</v>
      </c>
      <c r="G7912" s="15">
        <f>'Producción diaria'!$T$3*$L$2*$M$2*$N$2*E7912*1000/'Costo de tareas'!$B$14</f>
        <v>224.0307283</v>
      </c>
      <c r="H7912" s="16">
        <f>IF(G7912 &gt; 'Costo de tareas'!$B$13, 'Costo de tareas'!$B$13, IF(G7912 &lt; 'Costo de tareas'!$B$13*0.2, 0, 'Costo de tareas'!$B$13- G7912))</f>
        <v>39.28055556</v>
      </c>
      <c r="I7912" s="17">
        <f>IF(H7912=0,'Costo de tareas'!$B$13,'Costo de tareas'!$B$13-H7912)</f>
        <v>0</v>
      </c>
      <c r="J7912" s="2"/>
      <c r="K7912" s="2"/>
      <c r="P7912" s="2"/>
    </row>
    <row r="7913">
      <c r="A7913" s="3" t="s">
        <v>10181</v>
      </c>
      <c r="B7913" s="11" t="str">
        <f t="shared" si="1"/>
        <v>20201126</v>
      </c>
      <c r="C7913" s="12">
        <f t="shared" si="2"/>
        <v>44161</v>
      </c>
      <c r="D7913" s="3" t="str">
        <f t="shared" si="3"/>
        <v>15</v>
      </c>
      <c r="E7913" s="13">
        <v>96.0</v>
      </c>
      <c r="F7913" s="14">
        <f>'Costo de tareas'!$B$15</f>
        <v>0.1964027778</v>
      </c>
      <c r="G7913" s="15">
        <f>'Producción diaria'!$T$3*$L$2*$M$2*$N$2*E7913*1000/'Costo de tareas'!$B$14</f>
        <v>144.3419458</v>
      </c>
      <c r="H7913" s="16">
        <f>IF(G7913 &gt; 'Costo de tareas'!$B$13, 'Costo de tareas'!$B$13, IF(G7913 &lt; 'Costo de tareas'!$B$13*0.2, 0, 'Costo de tareas'!$B$13- G7913))</f>
        <v>39.28055556</v>
      </c>
      <c r="I7913" s="17">
        <f>IF(H7913=0,'Costo de tareas'!$B$13,'Costo de tareas'!$B$13-H7913)</f>
        <v>0</v>
      </c>
      <c r="J7913" s="2"/>
      <c r="K7913" s="2"/>
      <c r="P7913" s="2"/>
    </row>
    <row r="7914">
      <c r="A7914" s="3" t="s">
        <v>10182</v>
      </c>
      <c r="B7914" s="11" t="str">
        <f t="shared" si="1"/>
        <v>20201126</v>
      </c>
      <c r="C7914" s="12">
        <f t="shared" si="2"/>
        <v>44161</v>
      </c>
      <c r="D7914" s="3" t="str">
        <f t="shared" si="3"/>
        <v>16</v>
      </c>
      <c r="E7914" s="13">
        <v>42.0</v>
      </c>
      <c r="F7914" s="14">
        <f>'Costo de tareas'!$B$15</f>
        <v>0.1964027778</v>
      </c>
      <c r="G7914" s="15">
        <f>'Producción diaria'!$T$3*$L$2*$M$2*$N$2*E7914*1000/'Costo de tareas'!$B$14</f>
        <v>63.14960128</v>
      </c>
      <c r="H7914" s="16">
        <f>IF(G7914 &gt; 'Costo de tareas'!$B$13, 'Costo de tareas'!$B$13, IF(G7914 &lt; 'Costo de tareas'!$B$13*0.2, 0, 'Costo de tareas'!$B$13- G7914))</f>
        <v>39.28055556</v>
      </c>
      <c r="I7914" s="17">
        <f>IF(H7914=0,'Costo de tareas'!$B$13,'Costo de tareas'!$B$13-H7914)</f>
        <v>0</v>
      </c>
      <c r="J7914" s="2"/>
      <c r="K7914" s="2"/>
      <c r="P7914" s="2"/>
    </row>
    <row r="7915">
      <c r="A7915" s="3" t="s">
        <v>10183</v>
      </c>
      <c r="B7915" s="11" t="str">
        <f t="shared" si="1"/>
        <v>20201126</v>
      </c>
      <c r="C7915" s="12">
        <f t="shared" si="2"/>
        <v>44161</v>
      </c>
      <c r="D7915" s="3" t="str">
        <f t="shared" si="3"/>
        <v>17</v>
      </c>
      <c r="E7915" s="13">
        <v>0.0</v>
      </c>
      <c r="F7915" s="14">
        <f>'Costo de tareas'!$B$15</f>
        <v>0.1964027778</v>
      </c>
      <c r="G7915" s="15">
        <f>'Producción diaria'!$T$3*$L$2*$M$2*$N$2*E7915*1000/'Costo de tareas'!$B$14</f>
        <v>0</v>
      </c>
      <c r="H7915" s="16">
        <f>IF(G7915 &gt; 'Costo de tareas'!$B$13, 'Costo de tareas'!$B$13, IF(G7915 &lt; 'Costo de tareas'!$B$13*0.2, 0, 'Costo de tareas'!$B$13- G7915))</f>
        <v>0</v>
      </c>
      <c r="I7915" s="17">
        <f>IF(H7915=0,'Costo de tareas'!$B$13,'Costo de tareas'!$B$13-H7915)</f>
        <v>39.28055556</v>
      </c>
      <c r="J7915" s="2"/>
      <c r="K7915" s="2"/>
      <c r="P7915" s="2"/>
    </row>
    <row r="7916">
      <c r="A7916" s="3" t="s">
        <v>10184</v>
      </c>
      <c r="B7916" s="11" t="str">
        <f t="shared" si="1"/>
        <v>20201126</v>
      </c>
      <c r="C7916" s="12">
        <f t="shared" si="2"/>
        <v>44161</v>
      </c>
      <c r="D7916" s="3" t="str">
        <f t="shared" si="3"/>
        <v>18</v>
      </c>
      <c r="E7916" s="13">
        <v>0.0</v>
      </c>
      <c r="F7916" s="14">
        <f>'Costo de tareas'!$B$15</f>
        <v>0.1964027778</v>
      </c>
      <c r="G7916" s="15">
        <f>'Producción diaria'!$T$3*$L$2*$M$2*$N$2*E7916*1000/'Costo de tareas'!$B$14</f>
        <v>0</v>
      </c>
      <c r="H7916" s="16">
        <f>IF(G7916 &gt; 'Costo de tareas'!$B$13, 'Costo de tareas'!$B$13, IF(G7916 &lt; 'Costo de tareas'!$B$13*0.2, 0, 'Costo de tareas'!$B$13- G7916))</f>
        <v>0</v>
      </c>
      <c r="I7916" s="17">
        <f>IF(H7916=0,'Costo de tareas'!$B$13,'Costo de tareas'!$B$13-H7916)</f>
        <v>39.28055556</v>
      </c>
      <c r="J7916" s="2"/>
      <c r="K7916" s="2"/>
      <c r="P7916" s="2"/>
    </row>
    <row r="7917">
      <c r="A7917" s="3" t="s">
        <v>10185</v>
      </c>
      <c r="B7917" s="11" t="str">
        <f t="shared" si="1"/>
        <v>20201126</v>
      </c>
      <c r="C7917" s="12">
        <f t="shared" si="2"/>
        <v>44161</v>
      </c>
      <c r="D7917" s="3" t="str">
        <f t="shared" si="3"/>
        <v>19</v>
      </c>
      <c r="E7917" s="13">
        <v>0.0</v>
      </c>
      <c r="F7917" s="14">
        <f>'Costo de tareas'!$B$15</f>
        <v>0.1964027778</v>
      </c>
      <c r="G7917" s="15">
        <f>'Producción diaria'!$T$3*$L$2*$M$2*$N$2*E7917*1000/'Costo de tareas'!$B$14</f>
        <v>0</v>
      </c>
      <c r="H7917" s="16">
        <f>IF(G7917 &gt; 'Costo de tareas'!$B$13, 'Costo de tareas'!$B$13, IF(G7917 &lt; 'Costo de tareas'!$B$13*0.2, 0, 'Costo de tareas'!$B$13- G7917))</f>
        <v>0</v>
      </c>
      <c r="I7917" s="17">
        <f>IF(H7917=0,'Costo de tareas'!$B$13,'Costo de tareas'!$B$13-H7917)</f>
        <v>39.28055556</v>
      </c>
      <c r="J7917" s="2"/>
      <c r="K7917" s="2"/>
      <c r="P7917" s="2"/>
    </row>
    <row r="7918">
      <c r="A7918" s="3" t="s">
        <v>10187</v>
      </c>
      <c r="B7918" s="11" t="str">
        <f t="shared" si="1"/>
        <v>20201126</v>
      </c>
      <c r="C7918" s="12">
        <f t="shared" si="2"/>
        <v>44161</v>
      </c>
      <c r="D7918" s="3" t="str">
        <f t="shared" si="3"/>
        <v>20</v>
      </c>
      <c r="E7918" s="13">
        <v>0.0</v>
      </c>
      <c r="F7918" s="14">
        <f>'Costo de tareas'!$B$15</f>
        <v>0.1964027778</v>
      </c>
      <c r="G7918" s="15">
        <f>'Producción diaria'!$T$3*$L$2*$M$2*$N$2*E7918*1000/'Costo de tareas'!$B$14</f>
        <v>0</v>
      </c>
      <c r="H7918" s="16">
        <f>IF(G7918 &gt; 'Costo de tareas'!$B$13, 'Costo de tareas'!$B$13, IF(G7918 &lt; 'Costo de tareas'!$B$13*0.2, 0, 'Costo de tareas'!$B$13- G7918))</f>
        <v>0</v>
      </c>
      <c r="I7918" s="17">
        <f>IF(H7918=0,'Costo de tareas'!$B$13,'Costo de tareas'!$B$13-H7918)</f>
        <v>39.28055556</v>
      </c>
      <c r="J7918" s="2"/>
      <c r="K7918" s="2"/>
      <c r="P7918" s="2"/>
    </row>
    <row r="7919">
      <c r="A7919" s="3" t="s">
        <v>10188</v>
      </c>
      <c r="B7919" s="11" t="str">
        <f t="shared" si="1"/>
        <v>20201126</v>
      </c>
      <c r="C7919" s="12">
        <f t="shared" si="2"/>
        <v>44161</v>
      </c>
      <c r="D7919" s="3" t="str">
        <f t="shared" si="3"/>
        <v>21</v>
      </c>
      <c r="E7919" s="13">
        <v>0.0</v>
      </c>
      <c r="F7919" s="14">
        <f>'Costo de tareas'!$B$15</f>
        <v>0.1964027778</v>
      </c>
      <c r="G7919" s="15">
        <f>'Producción diaria'!$T$3*$L$2*$M$2*$N$2*E7919*1000/'Costo de tareas'!$B$14</f>
        <v>0</v>
      </c>
      <c r="H7919" s="16">
        <f>IF(G7919 &gt; 'Costo de tareas'!$B$13, 'Costo de tareas'!$B$13, IF(G7919 &lt; 'Costo de tareas'!$B$13*0.2, 0, 'Costo de tareas'!$B$13- G7919))</f>
        <v>0</v>
      </c>
      <c r="I7919" s="17">
        <f>IF(H7919=0,'Costo de tareas'!$B$13,'Costo de tareas'!$B$13-H7919)</f>
        <v>39.28055556</v>
      </c>
      <c r="J7919" s="2"/>
      <c r="K7919" s="2"/>
      <c r="P7919" s="2"/>
    </row>
    <row r="7920">
      <c r="A7920" s="3" t="s">
        <v>10189</v>
      </c>
      <c r="B7920" s="11" t="str">
        <f t="shared" si="1"/>
        <v>20201126</v>
      </c>
      <c r="C7920" s="12">
        <f t="shared" si="2"/>
        <v>44161</v>
      </c>
      <c r="D7920" s="3" t="str">
        <f t="shared" si="3"/>
        <v>22</v>
      </c>
      <c r="E7920" s="13">
        <v>0.0</v>
      </c>
      <c r="F7920" s="14">
        <f>'Costo de tareas'!$B$15</f>
        <v>0.1964027778</v>
      </c>
      <c r="G7920" s="15">
        <f>'Producción diaria'!$T$3*$L$2*$M$2*$N$2*E7920*1000/'Costo de tareas'!$B$14</f>
        <v>0</v>
      </c>
      <c r="H7920" s="16">
        <f>IF(G7920 &gt; 'Costo de tareas'!$B$13, 'Costo de tareas'!$B$13, IF(G7920 &lt; 'Costo de tareas'!$B$13*0.2, 0, 'Costo de tareas'!$B$13- G7920))</f>
        <v>0</v>
      </c>
      <c r="I7920" s="17">
        <f>IF(H7920=0,'Costo de tareas'!$B$13,'Costo de tareas'!$B$13-H7920)</f>
        <v>39.28055556</v>
      </c>
      <c r="J7920" s="2"/>
      <c r="K7920" s="2"/>
      <c r="P7920" s="2"/>
    </row>
    <row r="7921">
      <c r="A7921" s="3" t="s">
        <v>10190</v>
      </c>
      <c r="B7921" s="11" t="str">
        <f t="shared" si="1"/>
        <v>20201126</v>
      </c>
      <c r="C7921" s="12">
        <f t="shared" si="2"/>
        <v>44161</v>
      </c>
      <c r="D7921" s="3" t="str">
        <f t="shared" si="3"/>
        <v>23</v>
      </c>
      <c r="E7921" s="13">
        <v>0.0</v>
      </c>
      <c r="F7921" s="14">
        <f>'Costo de tareas'!$B$15</f>
        <v>0.1964027778</v>
      </c>
      <c r="G7921" s="15">
        <f>'Producción diaria'!$T$3*$L$2*$M$2*$N$2*E7921*1000/'Costo de tareas'!$B$14</f>
        <v>0</v>
      </c>
      <c r="H7921" s="16">
        <f>IF(G7921 &gt; 'Costo de tareas'!$B$13, 'Costo de tareas'!$B$13, IF(G7921 &lt; 'Costo de tareas'!$B$13*0.2, 0, 'Costo de tareas'!$B$13- G7921))</f>
        <v>0</v>
      </c>
      <c r="I7921" s="17">
        <f>IF(H7921=0,'Costo de tareas'!$B$13,'Costo de tareas'!$B$13-H7921)</f>
        <v>39.28055556</v>
      </c>
      <c r="J7921" s="2"/>
      <c r="K7921" s="2"/>
      <c r="P7921" s="2"/>
    </row>
    <row r="7922">
      <c r="A7922" s="3" t="s">
        <v>10192</v>
      </c>
      <c r="B7922" s="11" t="str">
        <f t="shared" si="1"/>
        <v>20201127</v>
      </c>
      <c r="C7922" s="12">
        <f t="shared" si="2"/>
        <v>44162</v>
      </c>
      <c r="D7922" s="3" t="str">
        <f t="shared" si="3"/>
        <v>00</v>
      </c>
      <c r="E7922" s="13">
        <v>0.0</v>
      </c>
      <c r="F7922" s="14">
        <f>'Costo de tareas'!$B$15</f>
        <v>0.1964027778</v>
      </c>
      <c r="G7922" s="15">
        <f>'Producción diaria'!$T$3*$L$2*$M$2*$N$2*E7922*1000/'Costo de tareas'!$B$14</f>
        <v>0</v>
      </c>
      <c r="H7922" s="16">
        <f>IF(G7922 &gt; 'Costo de tareas'!$B$13, 'Costo de tareas'!$B$13, IF(G7922 &lt; 'Costo de tareas'!$B$13*0.2, 0, 'Costo de tareas'!$B$13- G7922))</f>
        <v>0</v>
      </c>
      <c r="I7922" s="17">
        <f>IF(H7922=0,'Costo de tareas'!$B$13,'Costo de tareas'!$B$13-H7922)</f>
        <v>39.28055556</v>
      </c>
      <c r="J7922" s="2"/>
      <c r="K7922" s="2"/>
      <c r="P7922" s="2"/>
    </row>
    <row r="7923">
      <c r="A7923" s="3" t="s">
        <v>10193</v>
      </c>
      <c r="B7923" s="11" t="str">
        <f t="shared" si="1"/>
        <v>20201127</v>
      </c>
      <c r="C7923" s="12">
        <f t="shared" si="2"/>
        <v>44162</v>
      </c>
      <c r="D7923" s="3" t="str">
        <f t="shared" si="3"/>
        <v>01</v>
      </c>
      <c r="E7923" s="13">
        <v>0.0</v>
      </c>
      <c r="F7923" s="14">
        <f>'Costo de tareas'!$B$15</f>
        <v>0.1964027778</v>
      </c>
      <c r="G7923" s="15">
        <f>'Producción diaria'!$T$3*$L$2*$M$2*$N$2*E7923*1000/'Costo de tareas'!$B$14</f>
        <v>0</v>
      </c>
      <c r="H7923" s="16">
        <f>IF(G7923 &gt; 'Costo de tareas'!$B$13, 'Costo de tareas'!$B$13, IF(G7923 &lt; 'Costo de tareas'!$B$13*0.2, 0, 'Costo de tareas'!$B$13- G7923))</f>
        <v>0</v>
      </c>
      <c r="I7923" s="17">
        <f>IF(H7923=0,'Costo de tareas'!$B$13,'Costo de tareas'!$B$13-H7923)</f>
        <v>39.28055556</v>
      </c>
      <c r="J7923" s="2"/>
      <c r="K7923" s="2"/>
      <c r="P7923" s="2"/>
    </row>
    <row r="7924">
      <c r="A7924" s="3" t="s">
        <v>10194</v>
      </c>
      <c r="B7924" s="11" t="str">
        <f t="shared" si="1"/>
        <v>20201127</v>
      </c>
      <c r="C7924" s="12">
        <f t="shared" si="2"/>
        <v>44162</v>
      </c>
      <c r="D7924" s="3" t="str">
        <f t="shared" si="3"/>
        <v>02</v>
      </c>
      <c r="E7924" s="13">
        <v>0.0</v>
      </c>
      <c r="F7924" s="14">
        <f>'Costo de tareas'!$B$15</f>
        <v>0.1964027778</v>
      </c>
      <c r="G7924" s="15">
        <f>'Producción diaria'!$T$3*$L$2*$M$2*$N$2*E7924*1000/'Costo de tareas'!$B$14</f>
        <v>0</v>
      </c>
      <c r="H7924" s="16">
        <f>IF(G7924 &gt; 'Costo de tareas'!$B$13, 'Costo de tareas'!$B$13, IF(G7924 &lt; 'Costo de tareas'!$B$13*0.2, 0, 'Costo de tareas'!$B$13- G7924))</f>
        <v>0</v>
      </c>
      <c r="I7924" s="17">
        <f>IF(H7924=0,'Costo de tareas'!$B$13,'Costo de tareas'!$B$13-H7924)</f>
        <v>39.28055556</v>
      </c>
      <c r="J7924" s="2"/>
      <c r="K7924" s="2"/>
      <c r="P7924" s="2"/>
    </row>
    <row r="7925">
      <c r="A7925" s="3" t="s">
        <v>10195</v>
      </c>
      <c r="B7925" s="11" t="str">
        <f t="shared" si="1"/>
        <v>20201127</v>
      </c>
      <c r="C7925" s="12">
        <f t="shared" si="2"/>
        <v>44162</v>
      </c>
      <c r="D7925" s="3" t="str">
        <f t="shared" si="3"/>
        <v>03</v>
      </c>
      <c r="E7925" s="13">
        <v>0.0</v>
      </c>
      <c r="F7925" s="14">
        <f>'Costo de tareas'!$B$15</f>
        <v>0.1964027778</v>
      </c>
      <c r="G7925" s="15">
        <f>'Producción diaria'!$T$3*$L$2*$M$2*$N$2*E7925*1000/'Costo de tareas'!$B$14</f>
        <v>0</v>
      </c>
      <c r="H7925" s="16">
        <f>IF(G7925 &gt; 'Costo de tareas'!$B$13, 'Costo de tareas'!$B$13, IF(G7925 &lt; 'Costo de tareas'!$B$13*0.2, 0, 'Costo de tareas'!$B$13- G7925))</f>
        <v>0</v>
      </c>
      <c r="I7925" s="17">
        <f>IF(H7925=0,'Costo de tareas'!$B$13,'Costo de tareas'!$B$13-H7925)</f>
        <v>39.28055556</v>
      </c>
      <c r="J7925" s="2"/>
      <c r="K7925" s="2"/>
      <c r="P7925" s="2"/>
    </row>
    <row r="7926">
      <c r="A7926" s="3" t="s">
        <v>10196</v>
      </c>
      <c r="B7926" s="11" t="str">
        <f t="shared" si="1"/>
        <v>20201127</v>
      </c>
      <c r="C7926" s="12">
        <f t="shared" si="2"/>
        <v>44162</v>
      </c>
      <c r="D7926" s="3" t="str">
        <f t="shared" si="3"/>
        <v>04</v>
      </c>
      <c r="E7926" s="13">
        <v>0.0</v>
      </c>
      <c r="F7926" s="14">
        <f>'Costo de tareas'!$B$15</f>
        <v>0.1964027778</v>
      </c>
      <c r="G7926" s="15">
        <f>'Producción diaria'!$T$3*$L$2*$M$2*$N$2*E7926*1000/'Costo de tareas'!$B$14</f>
        <v>0</v>
      </c>
      <c r="H7926" s="16">
        <f>IF(G7926 &gt; 'Costo de tareas'!$B$13, 'Costo de tareas'!$B$13, IF(G7926 &lt; 'Costo de tareas'!$B$13*0.2, 0, 'Costo de tareas'!$B$13- G7926))</f>
        <v>0</v>
      </c>
      <c r="I7926" s="17">
        <f>IF(H7926=0,'Costo de tareas'!$B$13,'Costo de tareas'!$B$13-H7926)</f>
        <v>39.28055556</v>
      </c>
      <c r="J7926" s="2"/>
      <c r="K7926" s="2"/>
      <c r="P7926" s="2"/>
    </row>
    <row r="7927">
      <c r="A7927" s="3" t="s">
        <v>10197</v>
      </c>
      <c r="B7927" s="11" t="str">
        <f t="shared" si="1"/>
        <v>20201127</v>
      </c>
      <c r="C7927" s="12">
        <f t="shared" si="2"/>
        <v>44162</v>
      </c>
      <c r="D7927" s="3" t="str">
        <f t="shared" si="3"/>
        <v>05</v>
      </c>
      <c r="E7927" s="13">
        <v>0.0</v>
      </c>
      <c r="F7927" s="14">
        <f>'Costo de tareas'!$B$15</f>
        <v>0.1964027778</v>
      </c>
      <c r="G7927" s="15">
        <f>'Producción diaria'!$T$3*$L$2*$M$2*$N$2*E7927*1000/'Costo de tareas'!$B$14</f>
        <v>0</v>
      </c>
      <c r="H7927" s="16">
        <f>IF(G7927 &gt; 'Costo de tareas'!$B$13, 'Costo de tareas'!$B$13, IF(G7927 &lt; 'Costo de tareas'!$B$13*0.2, 0, 'Costo de tareas'!$B$13- G7927))</f>
        <v>0</v>
      </c>
      <c r="I7927" s="17">
        <f>IF(H7927=0,'Costo de tareas'!$B$13,'Costo de tareas'!$B$13-H7927)</f>
        <v>39.28055556</v>
      </c>
      <c r="J7927" s="2"/>
      <c r="K7927" s="2"/>
      <c r="P7927" s="2"/>
    </row>
    <row r="7928">
      <c r="A7928" s="3" t="s">
        <v>10198</v>
      </c>
      <c r="B7928" s="11" t="str">
        <f t="shared" si="1"/>
        <v>20201127</v>
      </c>
      <c r="C7928" s="12">
        <f t="shared" si="2"/>
        <v>44162</v>
      </c>
      <c r="D7928" s="3" t="str">
        <f t="shared" si="3"/>
        <v>06</v>
      </c>
      <c r="E7928" s="13">
        <v>0.0</v>
      </c>
      <c r="F7928" s="14">
        <f>'Costo de tareas'!$B$15</f>
        <v>0.1964027778</v>
      </c>
      <c r="G7928" s="15">
        <f>'Producción diaria'!$T$3*$L$2*$M$2*$N$2*E7928*1000/'Costo de tareas'!$B$14</f>
        <v>0</v>
      </c>
      <c r="H7928" s="16">
        <f>IF(G7928 &gt; 'Costo de tareas'!$B$13, 'Costo de tareas'!$B$13, IF(G7928 &lt; 'Costo de tareas'!$B$13*0.2, 0, 'Costo de tareas'!$B$13- G7928))</f>
        <v>0</v>
      </c>
      <c r="I7928" s="17">
        <f>IF(H7928=0,'Costo de tareas'!$B$13,'Costo de tareas'!$B$13-H7928)</f>
        <v>39.28055556</v>
      </c>
      <c r="J7928" s="2"/>
      <c r="K7928" s="2"/>
      <c r="P7928" s="2"/>
    </row>
    <row r="7929">
      <c r="A7929" s="3" t="s">
        <v>10199</v>
      </c>
      <c r="B7929" s="11" t="str">
        <f t="shared" si="1"/>
        <v>20201127</v>
      </c>
      <c r="C7929" s="12">
        <f t="shared" si="2"/>
        <v>44162</v>
      </c>
      <c r="D7929" s="3" t="str">
        <f t="shared" si="3"/>
        <v>07</v>
      </c>
      <c r="E7929" s="13">
        <v>0.0</v>
      </c>
      <c r="F7929" s="14">
        <f>'Costo de tareas'!$B$15</f>
        <v>0.1964027778</v>
      </c>
      <c r="G7929" s="15">
        <f>'Producción diaria'!$T$3*$L$2*$M$2*$N$2*E7929*1000/'Costo de tareas'!$B$14</f>
        <v>0</v>
      </c>
      <c r="H7929" s="16">
        <f>IF(G7929 &gt; 'Costo de tareas'!$B$13, 'Costo de tareas'!$B$13, IF(G7929 &lt; 'Costo de tareas'!$B$13*0.2, 0, 'Costo de tareas'!$B$13- G7929))</f>
        <v>0</v>
      </c>
      <c r="I7929" s="17">
        <f>IF(H7929=0,'Costo de tareas'!$B$13,'Costo de tareas'!$B$13-H7929)</f>
        <v>39.28055556</v>
      </c>
      <c r="J7929" s="2"/>
      <c r="K7929" s="2"/>
      <c r="P7929" s="2"/>
    </row>
    <row r="7930">
      <c r="A7930" s="3" t="s">
        <v>10200</v>
      </c>
      <c r="B7930" s="11" t="str">
        <f t="shared" si="1"/>
        <v>20201127</v>
      </c>
      <c r="C7930" s="12">
        <f t="shared" si="2"/>
        <v>44162</v>
      </c>
      <c r="D7930" s="3" t="str">
        <f t="shared" si="3"/>
        <v>08</v>
      </c>
      <c r="E7930" s="13">
        <v>36.0</v>
      </c>
      <c r="F7930" s="14">
        <f>'Costo de tareas'!$B$15</f>
        <v>0.1964027778</v>
      </c>
      <c r="G7930" s="15">
        <f>'Producción diaria'!$T$3*$L$2*$M$2*$N$2*E7930*1000/'Costo de tareas'!$B$14</f>
        <v>54.12822967</v>
      </c>
      <c r="H7930" s="16">
        <f>IF(G7930 &gt; 'Costo de tareas'!$B$13, 'Costo de tareas'!$B$13, IF(G7930 &lt; 'Costo de tareas'!$B$13*0.2, 0, 'Costo de tareas'!$B$13- G7930))</f>
        <v>39.28055556</v>
      </c>
      <c r="I7930" s="17">
        <f>IF(H7930=0,'Costo de tareas'!$B$13,'Costo de tareas'!$B$13-H7930)</f>
        <v>0</v>
      </c>
      <c r="J7930" s="2"/>
      <c r="K7930" s="2"/>
      <c r="P7930" s="2"/>
    </row>
    <row r="7931">
      <c r="A7931" s="3" t="s">
        <v>10201</v>
      </c>
      <c r="B7931" s="11" t="str">
        <f t="shared" si="1"/>
        <v>20201127</v>
      </c>
      <c r="C7931" s="12">
        <f t="shared" si="2"/>
        <v>44162</v>
      </c>
      <c r="D7931" s="3" t="str">
        <f t="shared" si="3"/>
        <v>09</v>
      </c>
      <c r="E7931" s="13">
        <v>165.0</v>
      </c>
      <c r="F7931" s="14">
        <f>'Costo de tareas'!$B$15</f>
        <v>0.1964027778</v>
      </c>
      <c r="G7931" s="15">
        <f>'Producción diaria'!$T$3*$L$2*$M$2*$N$2*E7931*1000/'Costo de tareas'!$B$14</f>
        <v>248.0877193</v>
      </c>
      <c r="H7931" s="16">
        <f>IF(G7931 &gt; 'Costo de tareas'!$B$13, 'Costo de tareas'!$B$13, IF(G7931 &lt; 'Costo de tareas'!$B$13*0.2, 0, 'Costo de tareas'!$B$13- G7931))</f>
        <v>39.28055556</v>
      </c>
      <c r="I7931" s="17">
        <f>IF(H7931=0,'Costo de tareas'!$B$13,'Costo de tareas'!$B$13-H7931)</f>
        <v>0</v>
      </c>
      <c r="J7931" s="2"/>
      <c r="K7931" s="2"/>
      <c r="P7931" s="2"/>
    </row>
    <row r="7932">
      <c r="A7932" s="3" t="s">
        <v>10202</v>
      </c>
      <c r="B7932" s="11" t="str">
        <f t="shared" si="1"/>
        <v>20201127</v>
      </c>
      <c r="C7932" s="12">
        <f t="shared" si="2"/>
        <v>44162</v>
      </c>
      <c r="D7932" s="3" t="str">
        <f t="shared" si="3"/>
        <v>10</v>
      </c>
      <c r="E7932" s="13">
        <v>96.0</v>
      </c>
      <c r="F7932" s="14">
        <f>'Costo de tareas'!$B$15</f>
        <v>0.1964027778</v>
      </c>
      <c r="G7932" s="15">
        <f>'Producción diaria'!$T$3*$L$2*$M$2*$N$2*E7932*1000/'Costo de tareas'!$B$14</f>
        <v>144.3419458</v>
      </c>
      <c r="H7932" s="16">
        <f>IF(G7932 &gt; 'Costo de tareas'!$B$13, 'Costo de tareas'!$B$13, IF(G7932 &lt; 'Costo de tareas'!$B$13*0.2, 0, 'Costo de tareas'!$B$13- G7932))</f>
        <v>39.28055556</v>
      </c>
      <c r="I7932" s="17">
        <f>IF(H7932=0,'Costo de tareas'!$B$13,'Costo de tareas'!$B$13-H7932)</f>
        <v>0</v>
      </c>
      <c r="J7932" s="2"/>
      <c r="K7932" s="2"/>
      <c r="P7932" s="2"/>
    </row>
    <row r="7933">
      <c r="A7933" s="3" t="s">
        <v>10203</v>
      </c>
      <c r="B7933" s="11" t="str">
        <f t="shared" si="1"/>
        <v>20201127</v>
      </c>
      <c r="C7933" s="12">
        <f t="shared" si="2"/>
        <v>44162</v>
      </c>
      <c r="D7933" s="3" t="str">
        <f t="shared" si="3"/>
        <v>11</v>
      </c>
      <c r="E7933" s="13">
        <v>148.0</v>
      </c>
      <c r="F7933" s="14">
        <f>'Costo de tareas'!$B$15</f>
        <v>0.1964027778</v>
      </c>
      <c r="G7933" s="15">
        <f>'Producción diaria'!$T$3*$L$2*$M$2*$N$2*E7933*1000/'Costo de tareas'!$B$14</f>
        <v>222.5271664</v>
      </c>
      <c r="H7933" s="16">
        <f>IF(G7933 &gt; 'Costo de tareas'!$B$13, 'Costo de tareas'!$B$13, IF(G7933 &lt; 'Costo de tareas'!$B$13*0.2, 0, 'Costo de tareas'!$B$13- G7933))</f>
        <v>39.28055556</v>
      </c>
      <c r="I7933" s="17">
        <f>IF(H7933=0,'Costo de tareas'!$B$13,'Costo de tareas'!$B$13-H7933)</f>
        <v>0</v>
      </c>
      <c r="J7933" s="2"/>
      <c r="K7933" s="2"/>
      <c r="P7933" s="2"/>
    </row>
    <row r="7934">
      <c r="A7934" s="3" t="s">
        <v>10205</v>
      </c>
      <c r="B7934" s="11" t="str">
        <f t="shared" si="1"/>
        <v>20201127</v>
      </c>
      <c r="C7934" s="12">
        <f t="shared" si="2"/>
        <v>44162</v>
      </c>
      <c r="D7934" s="3" t="str">
        <f t="shared" si="3"/>
        <v>12</v>
      </c>
      <c r="E7934" s="13">
        <v>81.0</v>
      </c>
      <c r="F7934" s="14">
        <f>'Costo de tareas'!$B$15</f>
        <v>0.1964027778</v>
      </c>
      <c r="G7934" s="15">
        <f>'Producción diaria'!$T$3*$L$2*$M$2*$N$2*E7934*1000/'Costo de tareas'!$B$14</f>
        <v>121.7885167</v>
      </c>
      <c r="H7934" s="16">
        <f>IF(G7934 &gt; 'Costo de tareas'!$B$13, 'Costo de tareas'!$B$13, IF(G7934 &lt; 'Costo de tareas'!$B$13*0.2, 0, 'Costo de tareas'!$B$13- G7934))</f>
        <v>39.28055556</v>
      </c>
      <c r="I7934" s="17">
        <f>IF(H7934=0,'Costo de tareas'!$B$13,'Costo de tareas'!$B$13-H7934)</f>
        <v>0</v>
      </c>
      <c r="J7934" s="2"/>
      <c r="K7934" s="2"/>
      <c r="P7934" s="2"/>
    </row>
    <row r="7935">
      <c r="A7935" s="3" t="s">
        <v>10206</v>
      </c>
      <c r="B7935" s="11" t="str">
        <f t="shared" si="1"/>
        <v>20201127</v>
      </c>
      <c r="C7935" s="12">
        <f t="shared" si="2"/>
        <v>44162</v>
      </c>
      <c r="D7935" s="3" t="str">
        <f t="shared" si="3"/>
        <v>13</v>
      </c>
      <c r="E7935" s="13">
        <v>76.0</v>
      </c>
      <c r="F7935" s="14">
        <f>'Costo de tareas'!$B$15</f>
        <v>0.1964027778</v>
      </c>
      <c r="G7935" s="15">
        <f>'Producción diaria'!$T$3*$L$2*$M$2*$N$2*E7935*1000/'Costo de tareas'!$B$14</f>
        <v>114.2707071</v>
      </c>
      <c r="H7935" s="16">
        <f>IF(G7935 &gt; 'Costo de tareas'!$B$13, 'Costo de tareas'!$B$13, IF(G7935 &lt; 'Costo de tareas'!$B$13*0.2, 0, 'Costo de tareas'!$B$13- G7935))</f>
        <v>39.28055556</v>
      </c>
      <c r="I7935" s="17">
        <f>IF(H7935=0,'Costo de tareas'!$B$13,'Costo de tareas'!$B$13-H7935)</f>
        <v>0</v>
      </c>
      <c r="J7935" s="2"/>
      <c r="K7935" s="2"/>
      <c r="P7935" s="2"/>
    </row>
    <row r="7936">
      <c r="A7936" s="3" t="s">
        <v>10207</v>
      </c>
      <c r="B7936" s="11" t="str">
        <f t="shared" si="1"/>
        <v>20201127</v>
      </c>
      <c r="C7936" s="12">
        <f t="shared" si="2"/>
        <v>44162</v>
      </c>
      <c r="D7936" s="3" t="str">
        <f t="shared" si="3"/>
        <v>14</v>
      </c>
      <c r="E7936" s="13">
        <v>46.0</v>
      </c>
      <c r="F7936" s="14">
        <f>'Costo de tareas'!$B$15</f>
        <v>0.1964027778</v>
      </c>
      <c r="G7936" s="15">
        <f>'Producción diaria'!$T$3*$L$2*$M$2*$N$2*E7936*1000/'Costo de tareas'!$B$14</f>
        <v>69.16384902</v>
      </c>
      <c r="H7936" s="16">
        <f>IF(G7936 &gt; 'Costo de tareas'!$B$13, 'Costo de tareas'!$B$13, IF(G7936 &lt; 'Costo de tareas'!$B$13*0.2, 0, 'Costo de tareas'!$B$13- G7936))</f>
        <v>39.28055556</v>
      </c>
      <c r="I7936" s="17">
        <f>IF(H7936=0,'Costo de tareas'!$B$13,'Costo de tareas'!$B$13-H7936)</f>
        <v>0</v>
      </c>
      <c r="J7936" s="2"/>
      <c r="K7936" s="2"/>
      <c r="P7936" s="2"/>
    </row>
    <row r="7937">
      <c r="A7937" s="3" t="s">
        <v>10208</v>
      </c>
      <c r="B7937" s="11" t="str">
        <f t="shared" si="1"/>
        <v>20201127</v>
      </c>
      <c r="C7937" s="12">
        <f t="shared" si="2"/>
        <v>44162</v>
      </c>
      <c r="D7937" s="3" t="str">
        <f t="shared" si="3"/>
        <v>15</v>
      </c>
      <c r="E7937" s="13">
        <v>126.0</v>
      </c>
      <c r="F7937" s="14">
        <f>'Costo de tareas'!$B$15</f>
        <v>0.1964027778</v>
      </c>
      <c r="G7937" s="15">
        <f>'Producción diaria'!$T$3*$L$2*$M$2*$N$2*E7937*1000/'Costo de tareas'!$B$14</f>
        <v>189.4488038</v>
      </c>
      <c r="H7937" s="16">
        <f>IF(G7937 &gt; 'Costo de tareas'!$B$13, 'Costo de tareas'!$B$13, IF(G7937 &lt; 'Costo de tareas'!$B$13*0.2, 0, 'Costo de tareas'!$B$13- G7937))</f>
        <v>39.28055556</v>
      </c>
      <c r="I7937" s="17">
        <f>IF(H7937=0,'Costo de tareas'!$B$13,'Costo de tareas'!$B$13-H7937)</f>
        <v>0</v>
      </c>
      <c r="J7937" s="2"/>
      <c r="K7937" s="2"/>
      <c r="P7937" s="2"/>
    </row>
    <row r="7938">
      <c r="A7938" s="3" t="s">
        <v>10209</v>
      </c>
      <c r="B7938" s="11" t="str">
        <f t="shared" si="1"/>
        <v>20201127</v>
      </c>
      <c r="C7938" s="12">
        <f t="shared" si="2"/>
        <v>44162</v>
      </c>
      <c r="D7938" s="3" t="str">
        <f t="shared" si="3"/>
        <v>16</v>
      </c>
      <c r="E7938" s="13">
        <v>46.0</v>
      </c>
      <c r="F7938" s="14">
        <f>'Costo de tareas'!$B$15</f>
        <v>0.1964027778</v>
      </c>
      <c r="G7938" s="15">
        <f>'Producción diaria'!$T$3*$L$2*$M$2*$N$2*E7938*1000/'Costo de tareas'!$B$14</f>
        <v>69.16384902</v>
      </c>
      <c r="H7938" s="16">
        <f>IF(G7938 &gt; 'Costo de tareas'!$B$13, 'Costo de tareas'!$B$13, IF(G7938 &lt; 'Costo de tareas'!$B$13*0.2, 0, 'Costo de tareas'!$B$13- G7938))</f>
        <v>39.28055556</v>
      </c>
      <c r="I7938" s="17">
        <f>IF(H7938=0,'Costo de tareas'!$B$13,'Costo de tareas'!$B$13-H7938)</f>
        <v>0</v>
      </c>
      <c r="J7938" s="2"/>
      <c r="K7938" s="2"/>
      <c r="P7938" s="2"/>
    </row>
    <row r="7939">
      <c r="A7939" s="3" t="s">
        <v>10210</v>
      </c>
      <c r="B7939" s="11" t="str">
        <f t="shared" si="1"/>
        <v>20201127</v>
      </c>
      <c r="C7939" s="12">
        <f t="shared" si="2"/>
        <v>44162</v>
      </c>
      <c r="D7939" s="3" t="str">
        <f t="shared" si="3"/>
        <v>17</v>
      </c>
      <c r="E7939" s="13">
        <v>0.0</v>
      </c>
      <c r="F7939" s="14">
        <f>'Costo de tareas'!$B$15</f>
        <v>0.1964027778</v>
      </c>
      <c r="G7939" s="15">
        <f>'Producción diaria'!$T$3*$L$2*$M$2*$N$2*E7939*1000/'Costo de tareas'!$B$14</f>
        <v>0</v>
      </c>
      <c r="H7939" s="16">
        <f>IF(G7939 &gt; 'Costo de tareas'!$B$13, 'Costo de tareas'!$B$13, IF(G7939 &lt; 'Costo de tareas'!$B$13*0.2, 0, 'Costo de tareas'!$B$13- G7939))</f>
        <v>0</v>
      </c>
      <c r="I7939" s="17">
        <f>IF(H7939=0,'Costo de tareas'!$B$13,'Costo de tareas'!$B$13-H7939)</f>
        <v>39.28055556</v>
      </c>
      <c r="J7939" s="2"/>
      <c r="K7939" s="2"/>
      <c r="P7939" s="2"/>
    </row>
    <row r="7940">
      <c r="A7940" s="3" t="s">
        <v>10211</v>
      </c>
      <c r="B7940" s="11" t="str">
        <f t="shared" si="1"/>
        <v>20201127</v>
      </c>
      <c r="C7940" s="12">
        <f t="shared" si="2"/>
        <v>44162</v>
      </c>
      <c r="D7940" s="3" t="str">
        <f t="shared" si="3"/>
        <v>18</v>
      </c>
      <c r="E7940" s="13">
        <v>0.0</v>
      </c>
      <c r="F7940" s="14">
        <f>'Costo de tareas'!$B$15</f>
        <v>0.1964027778</v>
      </c>
      <c r="G7940" s="15">
        <f>'Producción diaria'!$T$3*$L$2*$M$2*$N$2*E7940*1000/'Costo de tareas'!$B$14</f>
        <v>0</v>
      </c>
      <c r="H7940" s="16">
        <f>IF(G7940 &gt; 'Costo de tareas'!$B$13, 'Costo de tareas'!$B$13, IF(G7940 &lt; 'Costo de tareas'!$B$13*0.2, 0, 'Costo de tareas'!$B$13- G7940))</f>
        <v>0</v>
      </c>
      <c r="I7940" s="17">
        <f>IF(H7940=0,'Costo de tareas'!$B$13,'Costo de tareas'!$B$13-H7940)</f>
        <v>39.28055556</v>
      </c>
      <c r="J7940" s="2"/>
      <c r="K7940" s="2"/>
      <c r="P7940" s="2"/>
    </row>
    <row r="7941">
      <c r="A7941" s="3" t="s">
        <v>10212</v>
      </c>
      <c r="B7941" s="11" t="str">
        <f t="shared" si="1"/>
        <v>20201127</v>
      </c>
      <c r="C7941" s="12">
        <f t="shared" si="2"/>
        <v>44162</v>
      </c>
      <c r="D7941" s="3" t="str">
        <f t="shared" si="3"/>
        <v>19</v>
      </c>
      <c r="E7941" s="13">
        <v>0.0</v>
      </c>
      <c r="F7941" s="14">
        <f>'Costo de tareas'!$B$15</f>
        <v>0.1964027778</v>
      </c>
      <c r="G7941" s="15">
        <f>'Producción diaria'!$T$3*$L$2*$M$2*$N$2*E7941*1000/'Costo de tareas'!$B$14</f>
        <v>0</v>
      </c>
      <c r="H7941" s="16">
        <f>IF(G7941 &gt; 'Costo de tareas'!$B$13, 'Costo de tareas'!$B$13, IF(G7941 &lt; 'Costo de tareas'!$B$13*0.2, 0, 'Costo de tareas'!$B$13- G7941))</f>
        <v>0</v>
      </c>
      <c r="I7941" s="17">
        <f>IF(H7941=0,'Costo de tareas'!$B$13,'Costo de tareas'!$B$13-H7941)</f>
        <v>39.28055556</v>
      </c>
      <c r="J7941" s="2"/>
      <c r="K7941" s="2"/>
      <c r="P7941" s="2"/>
    </row>
    <row r="7942">
      <c r="A7942" s="3" t="s">
        <v>10213</v>
      </c>
      <c r="B7942" s="11" t="str">
        <f t="shared" si="1"/>
        <v>20201127</v>
      </c>
      <c r="C7942" s="12">
        <f t="shared" si="2"/>
        <v>44162</v>
      </c>
      <c r="D7942" s="3" t="str">
        <f t="shared" si="3"/>
        <v>20</v>
      </c>
      <c r="E7942" s="13">
        <v>0.0</v>
      </c>
      <c r="F7942" s="14">
        <f>'Costo de tareas'!$B$15</f>
        <v>0.1964027778</v>
      </c>
      <c r="G7942" s="15">
        <f>'Producción diaria'!$T$3*$L$2*$M$2*$N$2*E7942*1000/'Costo de tareas'!$B$14</f>
        <v>0</v>
      </c>
      <c r="H7942" s="16">
        <f>IF(G7942 &gt; 'Costo de tareas'!$B$13, 'Costo de tareas'!$B$13, IF(G7942 &lt; 'Costo de tareas'!$B$13*0.2, 0, 'Costo de tareas'!$B$13- G7942))</f>
        <v>0</v>
      </c>
      <c r="I7942" s="17">
        <f>IF(H7942=0,'Costo de tareas'!$B$13,'Costo de tareas'!$B$13-H7942)</f>
        <v>39.28055556</v>
      </c>
      <c r="J7942" s="2"/>
      <c r="K7942" s="2"/>
      <c r="P7942" s="2"/>
    </row>
    <row r="7943">
      <c r="A7943" s="3" t="s">
        <v>10214</v>
      </c>
      <c r="B7943" s="11" t="str">
        <f t="shared" si="1"/>
        <v>20201127</v>
      </c>
      <c r="C7943" s="12">
        <f t="shared" si="2"/>
        <v>44162</v>
      </c>
      <c r="D7943" s="3" t="str">
        <f t="shared" si="3"/>
        <v>21</v>
      </c>
      <c r="E7943" s="13">
        <v>0.0</v>
      </c>
      <c r="F7943" s="14">
        <f>'Costo de tareas'!$B$15</f>
        <v>0.1964027778</v>
      </c>
      <c r="G7943" s="15">
        <f>'Producción diaria'!$T$3*$L$2*$M$2*$N$2*E7943*1000/'Costo de tareas'!$B$14</f>
        <v>0</v>
      </c>
      <c r="H7943" s="16">
        <f>IF(G7943 &gt; 'Costo de tareas'!$B$13, 'Costo de tareas'!$B$13, IF(G7943 &lt; 'Costo de tareas'!$B$13*0.2, 0, 'Costo de tareas'!$B$13- G7943))</f>
        <v>0</v>
      </c>
      <c r="I7943" s="17">
        <f>IF(H7943=0,'Costo de tareas'!$B$13,'Costo de tareas'!$B$13-H7943)</f>
        <v>39.28055556</v>
      </c>
      <c r="J7943" s="2"/>
      <c r="K7943" s="2"/>
      <c r="P7943" s="2"/>
    </row>
    <row r="7944">
      <c r="A7944" s="3" t="s">
        <v>10215</v>
      </c>
      <c r="B7944" s="11" t="str">
        <f t="shared" si="1"/>
        <v>20201127</v>
      </c>
      <c r="C7944" s="12">
        <f t="shared" si="2"/>
        <v>44162</v>
      </c>
      <c r="D7944" s="3" t="str">
        <f t="shared" si="3"/>
        <v>22</v>
      </c>
      <c r="E7944" s="13">
        <v>0.0</v>
      </c>
      <c r="F7944" s="14">
        <f>'Costo de tareas'!$B$15</f>
        <v>0.1964027778</v>
      </c>
      <c r="G7944" s="15">
        <f>'Producción diaria'!$T$3*$L$2*$M$2*$N$2*E7944*1000/'Costo de tareas'!$B$14</f>
        <v>0</v>
      </c>
      <c r="H7944" s="16">
        <f>IF(G7944 &gt; 'Costo de tareas'!$B$13, 'Costo de tareas'!$B$13, IF(G7944 &lt; 'Costo de tareas'!$B$13*0.2, 0, 'Costo de tareas'!$B$13- G7944))</f>
        <v>0</v>
      </c>
      <c r="I7944" s="17">
        <f>IF(H7944=0,'Costo de tareas'!$B$13,'Costo de tareas'!$B$13-H7944)</f>
        <v>39.28055556</v>
      </c>
      <c r="J7944" s="2"/>
      <c r="K7944" s="2"/>
      <c r="P7944" s="2"/>
    </row>
    <row r="7945">
      <c r="A7945" s="3" t="s">
        <v>10216</v>
      </c>
      <c r="B7945" s="11" t="str">
        <f t="shared" si="1"/>
        <v>20201127</v>
      </c>
      <c r="C7945" s="12">
        <f t="shared" si="2"/>
        <v>44162</v>
      </c>
      <c r="D7945" s="3" t="str">
        <f t="shared" si="3"/>
        <v>23</v>
      </c>
      <c r="E7945" s="13">
        <v>0.0</v>
      </c>
      <c r="F7945" s="14">
        <f>'Costo de tareas'!$B$15</f>
        <v>0.1964027778</v>
      </c>
      <c r="G7945" s="15">
        <f>'Producción diaria'!$T$3*$L$2*$M$2*$N$2*E7945*1000/'Costo de tareas'!$B$14</f>
        <v>0</v>
      </c>
      <c r="H7945" s="16">
        <f>IF(G7945 &gt; 'Costo de tareas'!$B$13, 'Costo de tareas'!$B$13, IF(G7945 &lt; 'Costo de tareas'!$B$13*0.2, 0, 'Costo de tareas'!$B$13- G7945))</f>
        <v>0</v>
      </c>
      <c r="I7945" s="17">
        <f>IF(H7945=0,'Costo de tareas'!$B$13,'Costo de tareas'!$B$13-H7945)</f>
        <v>39.28055556</v>
      </c>
      <c r="J7945" s="2"/>
      <c r="K7945" s="2"/>
      <c r="P7945" s="2"/>
    </row>
    <row r="7946">
      <c r="A7946" s="3" t="s">
        <v>10217</v>
      </c>
      <c r="B7946" s="11" t="str">
        <f t="shared" si="1"/>
        <v>20201128</v>
      </c>
      <c r="C7946" s="12">
        <f t="shared" si="2"/>
        <v>44163</v>
      </c>
      <c r="D7946" s="3" t="str">
        <f t="shared" si="3"/>
        <v>00</v>
      </c>
      <c r="E7946" s="13">
        <v>0.0</v>
      </c>
      <c r="F7946" s="14">
        <f>'Costo de tareas'!$B$15</f>
        <v>0.1964027778</v>
      </c>
      <c r="G7946" s="15">
        <f>'Producción diaria'!$T$3*$L$2*$M$2*$N$2*E7946*1000/'Costo de tareas'!$B$14</f>
        <v>0</v>
      </c>
      <c r="H7946" s="16">
        <f>IF(G7946 &gt; 'Costo de tareas'!$B$13, 'Costo de tareas'!$B$13, IF(G7946 &lt; 'Costo de tareas'!$B$13*0.2, 0, 'Costo de tareas'!$B$13- G7946))</f>
        <v>0</v>
      </c>
      <c r="I7946" s="17">
        <f>IF(H7946=0,'Costo de tareas'!$B$13,'Costo de tareas'!$B$13-H7946)</f>
        <v>39.28055556</v>
      </c>
      <c r="J7946" s="2"/>
      <c r="K7946" s="2"/>
      <c r="P7946" s="2"/>
    </row>
    <row r="7947">
      <c r="A7947" s="3" t="s">
        <v>10218</v>
      </c>
      <c r="B7947" s="11" t="str">
        <f t="shared" si="1"/>
        <v>20201128</v>
      </c>
      <c r="C7947" s="12">
        <f t="shared" si="2"/>
        <v>44163</v>
      </c>
      <c r="D7947" s="3" t="str">
        <f t="shared" si="3"/>
        <v>01</v>
      </c>
      <c r="E7947" s="13">
        <v>0.0</v>
      </c>
      <c r="F7947" s="14">
        <f>'Costo de tareas'!$B$15</f>
        <v>0.1964027778</v>
      </c>
      <c r="G7947" s="15">
        <f>'Producción diaria'!$T$3*$L$2*$M$2*$N$2*E7947*1000/'Costo de tareas'!$B$14</f>
        <v>0</v>
      </c>
      <c r="H7947" s="16">
        <f>IF(G7947 &gt; 'Costo de tareas'!$B$13, 'Costo de tareas'!$B$13, IF(G7947 &lt; 'Costo de tareas'!$B$13*0.2, 0, 'Costo de tareas'!$B$13- G7947))</f>
        <v>0</v>
      </c>
      <c r="I7947" s="17">
        <f>IF(H7947=0,'Costo de tareas'!$B$13,'Costo de tareas'!$B$13-H7947)</f>
        <v>39.28055556</v>
      </c>
      <c r="J7947" s="2"/>
      <c r="K7947" s="2"/>
      <c r="P7947" s="2"/>
    </row>
    <row r="7948">
      <c r="A7948" s="3" t="s">
        <v>10219</v>
      </c>
      <c r="B7948" s="11" t="str">
        <f t="shared" si="1"/>
        <v>20201128</v>
      </c>
      <c r="C7948" s="12">
        <f t="shared" si="2"/>
        <v>44163</v>
      </c>
      <c r="D7948" s="3" t="str">
        <f t="shared" si="3"/>
        <v>02</v>
      </c>
      <c r="E7948" s="13">
        <v>0.0</v>
      </c>
      <c r="F7948" s="14">
        <f>'Costo de tareas'!$B$15</f>
        <v>0.1964027778</v>
      </c>
      <c r="G7948" s="15">
        <f>'Producción diaria'!$T$3*$L$2*$M$2*$N$2*E7948*1000/'Costo de tareas'!$B$14</f>
        <v>0</v>
      </c>
      <c r="H7948" s="16">
        <f>IF(G7948 &gt; 'Costo de tareas'!$B$13, 'Costo de tareas'!$B$13, IF(G7948 &lt; 'Costo de tareas'!$B$13*0.2, 0, 'Costo de tareas'!$B$13- G7948))</f>
        <v>0</v>
      </c>
      <c r="I7948" s="17">
        <f>IF(H7948=0,'Costo de tareas'!$B$13,'Costo de tareas'!$B$13-H7948)</f>
        <v>39.28055556</v>
      </c>
      <c r="J7948" s="2"/>
      <c r="K7948" s="2"/>
      <c r="P7948" s="2"/>
    </row>
    <row r="7949">
      <c r="A7949" s="3" t="s">
        <v>10220</v>
      </c>
      <c r="B7949" s="11" t="str">
        <f t="shared" si="1"/>
        <v>20201128</v>
      </c>
      <c r="C7949" s="12">
        <f t="shared" si="2"/>
        <v>44163</v>
      </c>
      <c r="D7949" s="3" t="str">
        <f t="shared" si="3"/>
        <v>03</v>
      </c>
      <c r="E7949" s="13">
        <v>0.0</v>
      </c>
      <c r="F7949" s="14">
        <f>'Costo de tareas'!$B$15</f>
        <v>0.1964027778</v>
      </c>
      <c r="G7949" s="15">
        <f>'Producción diaria'!$T$3*$L$2*$M$2*$N$2*E7949*1000/'Costo de tareas'!$B$14</f>
        <v>0</v>
      </c>
      <c r="H7949" s="16">
        <f>IF(G7949 &gt; 'Costo de tareas'!$B$13, 'Costo de tareas'!$B$13, IF(G7949 &lt; 'Costo de tareas'!$B$13*0.2, 0, 'Costo de tareas'!$B$13- G7949))</f>
        <v>0</v>
      </c>
      <c r="I7949" s="17">
        <f>IF(H7949=0,'Costo de tareas'!$B$13,'Costo de tareas'!$B$13-H7949)</f>
        <v>39.28055556</v>
      </c>
      <c r="J7949" s="2"/>
      <c r="K7949" s="2"/>
      <c r="P7949" s="2"/>
    </row>
    <row r="7950">
      <c r="A7950" s="3" t="s">
        <v>10221</v>
      </c>
      <c r="B7950" s="11" t="str">
        <f t="shared" si="1"/>
        <v>20201128</v>
      </c>
      <c r="C7950" s="12">
        <f t="shared" si="2"/>
        <v>44163</v>
      </c>
      <c r="D7950" s="3" t="str">
        <f t="shared" si="3"/>
        <v>04</v>
      </c>
      <c r="E7950" s="13">
        <v>0.0</v>
      </c>
      <c r="F7950" s="14">
        <f>'Costo de tareas'!$B$15</f>
        <v>0.1964027778</v>
      </c>
      <c r="G7950" s="15">
        <f>'Producción diaria'!$T$3*$L$2*$M$2*$N$2*E7950*1000/'Costo de tareas'!$B$14</f>
        <v>0</v>
      </c>
      <c r="H7950" s="16">
        <f>IF(G7950 &gt; 'Costo de tareas'!$B$13, 'Costo de tareas'!$B$13, IF(G7950 &lt; 'Costo de tareas'!$B$13*0.2, 0, 'Costo de tareas'!$B$13- G7950))</f>
        <v>0</v>
      </c>
      <c r="I7950" s="17">
        <f>IF(H7950=0,'Costo de tareas'!$B$13,'Costo de tareas'!$B$13-H7950)</f>
        <v>39.28055556</v>
      </c>
      <c r="J7950" s="2"/>
      <c r="K7950" s="2"/>
      <c r="P7950" s="2"/>
    </row>
    <row r="7951">
      <c r="A7951" s="3" t="s">
        <v>10222</v>
      </c>
      <c r="B7951" s="11" t="str">
        <f t="shared" si="1"/>
        <v>20201128</v>
      </c>
      <c r="C7951" s="12">
        <f t="shared" si="2"/>
        <v>44163</v>
      </c>
      <c r="D7951" s="3" t="str">
        <f t="shared" si="3"/>
        <v>05</v>
      </c>
      <c r="E7951" s="13">
        <v>0.0</v>
      </c>
      <c r="F7951" s="14">
        <f>'Costo de tareas'!$B$15</f>
        <v>0.1964027778</v>
      </c>
      <c r="G7951" s="15">
        <f>'Producción diaria'!$T$3*$L$2*$M$2*$N$2*E7951*1000/'Costo de tareas'!$B$14</f>
        <v>0</v>
      </c>
      <c r="H7951" s="16">
        <f>IF(G7951 &gt; 'Costo de tareas'!$B$13, 'Costo de tareas'!$B$13, IF(G7951 &lt; 'Costo de tareas'!$B$13*0.2, 0, 'Costo de tareas'!$B$13- G7951))</f>
        <v>0</v>
      </c>
      <c r="I7951" s="17">
        <f>IF(H7951=0,'Costo de tareas'!$B$13,'Costo de tareas'!$B$13-H7951)</f>
        <v>39.28055556</v>
      </c>
      <c r="J7951" s="2"/>
      <c r="K7951" s="2"/>
      <c r="P7951" s="2"/>
    </row>
    <row r="7952">
      <c r="A7952" s="3" t="s">
        <v>10223</v>
      </c>
      <c r="B7952" s="11" t="str">
        <f t="shared" si="1"/>
        <v>20201128</v>
      </c>
      <c r="C7952" s="12">
        <f t="shared" si="2"/>
        <v>44163</v>
      </c>
      <c r="D7952" s="3" t="str">
        <f t="shared" si="3"/>
        <v>06</v>
      </c>
      <c r="E7952" s="13">
        <v>0.0</v>
      </c>
      <c r="F7952" s="14">
        <f>'Costo de tareas'!$B$15</f>
        <v>0.1964027778</v>
      </c>
      <c r="G7952" s="15">
        <f>'Producción diaria'!$T$3*$L$2*$M$2*$N$2*E7952*1000/'Costo de tareas'!$B$14</f>
        <v>0</v>
      </c>
      <c r="H7952" s="16">
        <f>IF(G7952 &gt; 'Costo de tareas'!$B$13, 'Costo de tareas'!$B$13, IF(G7952 &lt; 'Costo de tareas'!$B$13*0.2, 0, 'Costo de tareas'!$B$13- G7952))</f>
        <v>0</v>
      </c>
      <c r="I7952" s="17">
        <f>IF(H7952=0,'Costo de tareas'!$B$13,'Costo de tareas'!$B$13-H7952)</f>
        <v>39.28055556</v>
      </c>
      <c r="J7952" s="2"/>
      <c r="K7952" s="2"/>
      <c r="P7952" s="2"/>
    </row>
    <row r="7953">
      <c r="A7953" s="3" t="s">
        <v>10225</v>
      </c>
      <c r="B7953" s="11" t="str">
        <f t="shared" si="1"/>
        <v>20201128</v>
      </c>
      <c r="C7953" s="12">
        <f t="shared" si="2"/>
        <v>44163</v>
      </c>
      <c r="D7953" s="3" t="str">
        <f t="shared" si="3"/>
        <v>07</v>
      </c>
      <c r="E7953" s="13">
        <v>0.0</v>
      </c>
      <c r="F7953" s="14">
        <f>'Costo de tareas'!$B$15</f>
        <v>0.1964027778</v>
      </c>
      <c r="G7953" s="15">
        <f>'Producción diaria'!$T$3*$L$2*$M$2*$N$2*E7953*1000/'Costo de tareas'!$B$14</f>
        <v>0</v>
      </c>
      <c r="H7953" s="16">
        <f>IF(G7953 &gt; 'Costo de tareas'!$B$13, 'Costo de tareas'!$B$13, IF(G7953 &lt; 'Costo de tareas'!$B$13*0.2, 0, 'Costo de tareas'!$B$13- G7953))</f>
        <v>0</v>
      </c>
      <c r="I7953" s="17">
        <f>IF(H7953=0,'Costo de tareas'!$B$13,'Costo de tareas'!$B$13-H7953)</f>
        <v>39.28055556</v>
      </c>
      <c r="J7953" s="2"/>
      <c r="K7953" s="2"/>
      <c r="P7953" s="2"/>
    </row>
    <row r="7954">
      <c r="A7954" s="3" t="s">
        <v>10227</v>
      </c>
      <c r="B7954" s="11" t="str">
        <f t="shared" si="1"/>
        <v>20201128</v>
      </c>
      <c r="C7954" s="12">
        <f t="shared" si="2"/>
        <v>44163</v>
      </c>
      <c r="D7954" s="3" t="str">
        <f t="shared" si="3"/>
        <v>08</v>
      </c>
      <c r="E7954" s="13">
        <v>105.0</v>
      </c>
      <c r="F7954" s="14">
        <f>'Costo de tareas'!$B$15</f>
        <v>0.1964027778</v>
      </c>
      <c r="G7954" s="15">
        <f>'Producción diaria'!$T$3*$L$2*$M$2*$N$2*E7954*1000/'Costo de tareas'!$B$14</f>
        <v>157.8740032</v>
      </c>
      <c r="H7954" s="16">
        <f>IF(G7954 &gt; 'Costo de tareas'!$B$13, 'Costo de tareas'!$B$13, IF(G7954 &lt; 'Costo de tareas'!$B$13*0.2, 0, 'Costo de tareas'!$B$13- G7954))</f>
        <v>39.28055556</v>
      </c>
      <c r="I7954" s="17">
        <f>IF(H7954=0,'Costo de tareas'!$B$13,'Costo de tareas'!$B$13-H7954)</f>
        <v>0</v>
      </c>
      <c r="J7954" s="2"/>
      <c r="K7954" s="2"/>
      <c r="P7954" s="2"/>
    </row>
    <row r="7955">
      <c r="A7955" s="3" t="s">
        <v>10228</v>
      </c>
      <c r="B7955" s="11" t="str">
        <f t="shared" si="1"/>
        <v>20201128</v>
      </c>
      <c r="C7955" s="12">
        <f t="shared" si="2"/>
        <v>44163</v>
      </c>
      <c r="D7955" s="3" t="str">
        <f t="shared" si="3"/>
        <v>09</v>
      </c>
      <c r="E7955" s="13">
        <v>191.0</v>
      </c>
      <c r="F7955" s="14">
        <f>'Costo de tareas'!$B$15</f>
        <v>0.1964027778</v>
      </c>
      <c r="G7955" s="15">
        <f>'Producción diaria'!$T$3*$L$2*$M$2*$N$2*E7955*1000/'Costo de tareas'!$B$14</f>
        <v>287.1803296</v>
      </c>
      <c r="H7955" s="16">
        <f>IF(G7955 &gt; 'Costo de tareas'!$B$13, 'Costo de tareas'!$B$13, IF(G7955 &lt; 'Costo de tareas'!$B$13*0.2, 0, 'Costo de tareas'!$B$13- G7955))</f>
        <v>39.28055556</v>
      </c>
      <c r="I7955" s="17">
        <f>IF(H7955=0,'Costo de tareas'!$B$13,'Costo de tareas'!$B$13-H7955)</f>
        <v>0</v>
      </c>
      <c r="J7955" s="2"/>
      <c r="K7955" s="2"/>
      <c r="P7955" s="2"/>
    </row>
    <row r="7956">
      <c r="A7956" s="3" t="s">
        <v>10229</v>
      </c>
      <c r="B7956" s="11" t="str">
        <f t="shared" si="1"/>
        <v>20201128</v>
      </c>
      <c r="C7956" s="12">
        <f t="shared" si="2"/>
        <v>44163</v>
      </c>
      <c r="D7956" s="3" t="str">
        <f t="shared" si="3"/>
        <v>10</v>
      </c>
      <c r="E7956" s="13">
        <v>32.0</v>
      </c>
      <c r="F7956" s="14">
        <f>'Costo de tareas'!$B$15</f>
        <v>0.1964027778</v>
      </c>
      <c r="G7956" s="15">
        <f>'Producción diaria'!$T$3*$L$2*$M$2*$N$2*E7956*1000/'Costo de tareas'!$B$14</f>
        <v>48.11398192</v>
      </c>
      <c r="H7956" s="16">
        <f>IF(G7956 &gt; 'Costo de tareas'!$B$13, 'Costo de tareas'!$B$13, IF(G7956 &lt; 'Costo de tareas'!$B$13*0.2, 0, 'Costo de tareas'!$B$13- G7956))</f>
        <v>39.28055556</v>
      </c>
      <c r="I7956" s="17">
        <f>IF(H7956=0,'Costo de tareas'!$B$13,'Costo de tareas'!$B$13-H7956)</f>
        <v>0</v>
      </c>
      <c r="J7956" s="2"/>
      <c r="K7956" s="2"/>
      <c r="P7956" s="2"/>
    </row>
    <row r="7957">
      <c r="A7957" s="3" t="s">
        <v>10230</v>
      </c>
      <c r="B7957" s="11" t="str">
        <f t="shared" si="1"/>
        <v>20201128</v>
      </c>
      <c r="C7957" s="12">
        <f t="shared" si="2"/>
        <v>44163</v>
      </c>
      <c r="D7957" s="3" t="str">
        <f t="shared" si="3"/>
        <v>11</v>
      </c>
      <c r="E7957" s="13">
        <v>196.0</v>
      </c>
      <c r="F7957" s="14">
        <f>'Costo de tareas'!$B$15</f>
        <v>0.1964027778</v>
      </c>
      <c r="G7957" s="15">
        <f>'Producción diaria'!$T$3*$L$2*$M$2*$N$2*E7957*1000/'Costo de tareas'!$B$14</f>
        <v>294.6981393</v>
      </c>
      <c r="H7957" s="16">
        <f>IF(G7957 &gt; 'Costo de tareas'!$B$13, 'Costo de tareas'!$B$13, IF(G7957 &lt; 'Costo de tareas'!$B$13*0.2, 0, 'Costo de tareas'!$B$13- G7957))</f>
        <v>39.28055556</v>
      </c>
      <c r="I7957" s="17">
        <f>IF(H7957=0,'Costo de tareas'!$B$13,'Costo de tareas'!$B$13-H7957)</f>
        <v>0</v>
      </c>
      <c r="J7957" s="2"/>
      <c r="K7957" s="2"/>
      <c r="P7957" s="2"/>
    </row>
    <row r="7958">
      <c r="A7958" s="3" t="s">
        <v>10231</v>
      </c>
      <c r="B7958" s="11" t="str">
        <f t="shared" si="1"/>
        <v>20201128</v>
      </c>
      <c r="C7958" s="12">
        <f t="shared" si="2"/>
        <v>44163</v>
      </c>
      <c r="D7958" s="3" t="str">
        <f t="shared" si="3"/>
        <v>12</v>
      </c>
      <c r="E7958" s="13">
        <v>185.0</v>
      </c>
      <c r="F7958" s="14">
        <f>'Costo de tareas'!$B$15</f>
        <v>0.1964027778</v>
      </c>
      <c r="G7958" s="15">
        <f>'Producción diaria'!$T$3*$L$2*$M$2*$N$2*E7958*1000/'Costo de tareas'!$B$14</f>
        <v>278.158958</v>
      </c>
      <c r="H7958" s="16">
        <f>IF(G7958 &gt; 'Costo de tareas'!$B$13, 'Costo de tareas'!$B$13, IF(G7958 &lt; 'Costo de tareas'!$B$13*0.2, 0, 'Costo de tareas'!$B$13- G7958))</f>
        <v>39.28055556</v>
      </c>
      <c r="I7958" s="17">
        <f>IF(H7958=0,'Costo de tareas'!$B$13,'Costo de tareas'!$B$13-H7958)</f>
        <v>0</v>
      </c>
      <c r="J7958" s="2"/>
      <c r="K7958" s="2"/>
      <c r="P7958" s="2"/>
    </row>
    <row r="7959">
      <c r="A7959" s="3" t="s">
        <v>10232</v>
      </c>
      <c r="B7959" s="11" t="str">
        <f t="shared" si="1"/>
        <v>20201128</v>
      </c>
      <c r="C7959" s="12">
        <f t="shared" si="2"/>
        <v>44163</v>
      </c>
      <c r="D7959" s="3" t="str">
        <f t="shared" si="3"/>
        <v>13</v>
      </c>
      <c r="E7959" s="13">
        <v>169.0</v>
      </c>
      <c r="F7959" s="14">
        <f>'Costo de tareas'!$B$15</f>
        <v>0.1964027778</v>
      </c>
      <c r="G7959" s="15">
        <f>'Producción diaria'!$T$3*$L$2*$M$2*$N$2*E7959*1000/'Costo de tareas'!$B$14</f>
        <v>254.101967</v>
      </c>
      <c r="H7959" s="16">
        <f>IF(G7959 &gt; 'Costo de tareas'!$B$13, 'Costo de tareas'!$B$13, IF(G7959 &lt; 'Costo de tareas'!$B$13*0.2, 0, 'Costo de tareas'!$B$13- G7959))</f>
        <v>39.28055556</v>
      </c>
      <c r="I7959" s="17">
        <f>IF(H7959=0,'Costo de tareas'!$B$13,'Costo de tareas'!$B$13-H7959)</f>
        <v>0</v>
      </c>
      <c r="J7959" s="2"/>
      <c r="K7959" s="2"/>
      <c r="P7959" s="2"/>
    </row>
    <row r="7960">
      <c r="A7960" s="3" t="s">
        <v>10233</v>
      </c>
      <c r="B7960" s="11" t="str">
        <f t="shared" si="1"/>
        <v>20201128</v>
      </c>
      <c r="C7960" s="12">
        <f t="shared" si="2"/>
        <v>44163</v>
      </c>
      <c r="D7960" s="3" t="str">
        <f t="shared" si="3"/>
        <v>14</v>
      </c>
      <c r="E7960" s="13">
        <v>18.0</v>
      </c>
      <c r="F7960" s="14">
        <f>'Costo de tareas'!$B$15</f>
        <v>0.1964027778</v>
      </c>
      <c r="G7960" s="15">
        <f>'Producción diaria'!$T$3*$L$2*$M$2*$N$2*E7960*1000/'Costo de tareas'!$B$14</f>
        <v>27.06411483</v>
      </c>
      <c r="H7960" s="16">
        <f>IF(G7960 &gt; 'Costo de tareas'!$B$13, 'Costo de tareas'!$B$13, IF(G7960 &lt; 'Costo de tareas'!$B$13*0.2, 0, 'Costo de tareas'!$B$13- G7960))</f>
        <v>12.21644072</v>
      </c>
      <c r="I7960" s="17">
        <f>IF(H7960=0,'Costo de tareas'!$B$13,'Costo de tareas'!$B$13-H7960)</f>
        <v>27.06411483</v>
      </c>
      <c r="J7960" s="2"/>
      <c r="K7960" s="2"/>
      <c r="P7960" s="2"/>
    </row>
    <row r="7961">
      <c r="A7961" s="3" t="s">
        <v>10234</v>
      </c>
      <c r="B7961" s="11" t="str">
        <f t="shared" si="1"/>
        <v>20201128</v>
      </c>
      <c r="C7961" s="12">
        <f t="shared" si="2"/>
        <v>44163</v>
      </c>
      <c r="D7961" s="3" t="str">
        <f t="shared" si="3"/>
        <v>15</v>
      </c>
      <c r="E7961" s="13">
        <v>112.0</v>
      </c>
      <c r="F7961" s="14">
        <f>'Costo de tareas'!$B$15</f>
        <v>0.1964027778</v>
      </c>
      <c r="G7961" s="15">
        <f>'Producción diaria'!$T$3*$L$2*$M$2*$N$2*E7961*1000/'Costo de tareas'!$B$14</f>
        <v>168.3989367</v>
      </c>
      <c r="H7961" s="16">
        <f>IF(G7961 &gt; 'Costo de tareas'!$B$13, 'Costo de tareas'!$B$13, IF(G7961 &lt; 'Costo de tareas'!$B$13*0.2, 0, 'Costo de tareas'!$B$13- G7961))</f>
        <v>39.28055556</v>
      </c>
      <c r="I7961" s="17">
        <f>IF(H7961=0,'Costo de tareas'!$B$13,'Costo de tareas'!$B$13-H7961)</f>
        <v>0</v>
      </c>
      <c r="J7961" s="2"/>
      <c r="K7961" s="2"/>
      <c r="P7961" s="2"/>
    </row>
    <row r="7962">
      <c r="A7962" s="3" t="s">
        <v>10235</v>
      </c>
      <c r="B7962" s="11" t="str">
        <f t="shared" si="1"/>
        <v>20201128</v>
      </c>
      <c r="C7962" s="12">
        <f t="shared" si="2"/>
        <v>44163</v>
      </c>
      <c r="D7962" s="3" t="str">
        <f t="shared" si="3"/>
        <v>16</v>
      </c>
      <c r="E7962" s="13">
        <v>6.0</v>
      </c>
      <c r="F7962" s="14">
        <f>'Costo de tareas'!$B$15</f>
        <v>0.1964027778</v>
      </c>
      <c r="G7962" s="15">
        <f>'Producción diaria'!$T$3*$L$2*$M$2*$N$2*E7962*1000/'Costo de tareas'!$B$14</f>
        <v>9.021371611</v>
      </c>
      <c r="H7962" s="16">
        <f>IF(G7962 &gt; 'Costo de tareas'!$B$13, 'Costo de tareas'!$B$13, IF(G7962 &lt; 'Costo de tareas'!$B$13*0.2, 0, 'Costo de tareas'!$B$13- G7962))</f>
        <v>30.25918394</v>
      </c>
      <c r="I7962" s="17">
        <f>IF(H7962=0,'Costo de tareas'!$B$13,'Costo de tareas'!$B$13-H7962)</f>
        <v>9.021371611</v>
      </c>
      <c r="J7962" s="2"/>
      <c r="K7962" s="2"/>
      <c r="P7962" s="2"/>
    </row>
    <row r="7963">
      <c r="A7963" s="3" t="s">
        <v>10236</v>
      </c>
      <c r="B7963" s="11" t="str">
        <f t="shared" si="1"/>
        <v>20201128</v>
      </c>
      <c r="C7963" s="12">
        <f t="shared" si="2"/>
        <v>44163</v>
      </c>
      <c r="D7963" s="3" t="str">
        <f t="shared" si="3"/>
        <v>17</v>
      </c>
      <c r="E7963" s="13">
        <v>0.0</v>
      </c>
      <c r="F7963" s="14">
        <f>'Costo de tareas'!$B$15</f>
        <v>0.1964027778</v>
      </c>
      <c r="G7963" s="15">
        <f>'Producción diaria'!$T$3*$L$2*$M$2*$N$2*E7963*1000/'Costo de tareas'!$B$14</f>
        <v>0</v>
      </c>
      <c r="H7963" s="16">
        <f>IF(G7963 &gt; 'Costo de tareas'!$B$13, 'Costo de tareas'!$B$13, IF(G7963 &lt; 'Costo de tareas'!$B$13*0.2, 0, 'Costo de tareas'!$B$13- G7963))</f>
        <v>0</v>
      </c>
      <c r="I7963" s="17">
        <f>IF(H7963=0,'Costo de tareas'!$B$13,'Costo de tareas'!$B$13-H7963)</f>
        <v>39.28055556</v>
      </c>
      <c r="J7963" s="2"/>
      <c r="K7963" s="2"/>
      <c r="P7963" s="2"/>
    </row>
    <row r="7964">
      <c r="A7964" s="3" t="s">
        <v>10237</v>
      </c>
      <c r="B7964" s="11" t="str">
        <f t="shared" si="1"/>
        <v>20201128</v>
      </c>
      <c r="C7964" s="12">
        <f t="shared" si="2"/>
        <v>44163</v>
      </c>
      <c r="D7964" s="3" t="str">
        <f t="shared" si="3"/>
        <v>18</v>
      </c>
      <c r="E7964" s="13">
        <v>0.0</v>
      </c>
      <c r="F7964" s="14">
        <f>'Costo de tareas'!$B$15</f>
        <v>0.1964027778</v>
      </c>
      <c r="G7964" s="15">
        <f>'Producción diaria'!$T$3*$L$2*$M$2*$N$2*E7964*1000/'Costo de tareas'!$B$14</f>
        <v>0</v>
      </c>
      <c r="H7964" s="16">
        <f>IF(G7964 &gt; 'Costo de tareas'!$B$13, 'Costo de tareas'!$B$13, IF(G7964 &lt; 'Costo de tareas'!$B$13*0.2, 0, 'Costo de tareas'!$B$13- G7964))</f>
        <v>0</v>
      </c>
      <c r="I7964" s="17">
        <f>IF(H7964=0,'Costo de tareas'!$B$13,'Costo de tareas'!$B$13-H7964)</f>
        <v>39.28055556</v>
      </c>
      <c r="J7964" s="2"/>
      <c r="K7964" s="2"/>
      <c r="P7964" s="2"/>
    </row>
    <row r="7965">
      <c r="A7965" s="3" t="s">
        <v>10238</v>
      </c>
      <c r="B7965" s="11" t="str">
        <f t="shared" si="1"/>
        <v>20201128</v>
      </c>
      <c r="C7965" s="12">
        <f t="shared" si="2"/>
        <v>44163</v>
      </c>
      <c r="D7965" s="3" t="str">
        <f t="shared" si="3"/>
        <v>19</v>
      </c>
      <c r="E7965" s="13">
        <v>0.0</v>
      </c>
      <c r="F7965" s="14">
        <f>'Costo de tareas'!$B$15</f>
        <v>0.1964027778</v>
      </c>
      <c r="G7965" s="15">
        <f>'Producción diaria'!$T$3*$L$2*$M$2*$N$2*E7965*1000/'Costo de tareas'!$B$14</f>
        <v>0</v>
      </c>
      <c r="H7965" s="16">
        <f>IF(G7965 &gt; 'Costo de tareas'!$B$13, 'Costo de tareas'!$B$13, IF(G7965 &lt; 'Costo de tareas'!$B$13*0.2, 0, 'Costo de tareas'!$B$13- G7965))</f>
        <v>0</v>
      </c>
      <c r="I7965" s="17">
        <f>IF(H7965=0,'Costo de tareas'!$B$13,'Costo de tareas'!$B$13-H7965)</f>
        <v>39.28055556</v>
      </c>
      <c r="J7965" s="2"/>
      <c r="K7965" s="2"/>
      <c r="P7965" s="2"/>
    </row>
    <row r="7966">
      <c r="A7966" s="3" t="s">
        <v>10239</v>
      </c>
      <c r="B7966" s="11" t="str">
        <f t="shared" si="1"/>
        <v>20201128</v>
      </c>
      <c r="C7966" s="12">
        <f t="shared" si="2"/>
        <v>44163</v>
      </c>
      <c r="D7966" s="3" t="str">
        <f t="shared" si="3"/>
        <v>20</v>
      </c>
      <c r="E7966" s="13">
        <v>0.0</v>
      </c>
      <c r="F7966" s="14">
        <f>'Costo de tareas'!$B$15</f>
        <v>0.1964027778</v>
      </c>
      <c r="G7966" s="15">
        <f>'Producción diaria'!$T$3*$L$2*$M$2*$N$2*E7966*1000/'Costo de tareas'!$B$14</f>
        <v>0</v>
      </c>
      <c r="H7966" s="16">
        <f>IF(G7966 &gt; 'Costo de tareas'!$B$13, 'Costo de tareas'!$B$13, IF(G7966 &lt; 'Costo de tareas'!$B$13*0.2, 0, 'Costo de tareas'!$B$13- G7966))</f>
        <v>0</v>
      </c>
      <c r="I7966" s="17">
        <f>IF(H7966=0,'Costo de tareas'!$B$13,'Costo de tareas'!$B$13-H7966)</f>
        <v>39.28055556</v>
      </c>
      <c r="J7966" s="2"/>
      <c r="K7966" s="2"/>
      <c r="P7966" s="2"/>
    </row>
    <row r="7967">
      <c r="A7967" s="3" t="s">
        <v>10240</v>
      </c>
      <c r="B7967" s="11" t="str">
        <f t="shared" si="1"/>
        <v>20201128</v>
      </c>
      <c r="C7967" s="12">
        <f t="shared" si="2"/>
        <v>44163</v>
      </c>
      <c r="D7967" s="3" t="str">
        <f t="shared" si="3"/>
        <v>21</v>
      </c>
      <c r="E7967" s="13">
        <v>0.0</v>
      </c>
      <c r="F7967" s="14">
        <f>'Costo de tareas'!$B$15</f>
        <v>0.1964027778</v>
      </c>
      <c r="G7967" s="15">
        <f>'Producción diaria'!$T$3*$L$2*$M$2*$N$2*E7967*1000/'Costo de tareas'!$B$14</f>
        <v>0</v>
      </c>
      <c r="H7967" s="16">
        <f>IF(G7967 &gt; 'Costo de tareas'!$B$13, 'Costo de tareas'!$B$13, IF(G7967 &lt; 'Costo de tareas'!$B$13*0.2, 0, 'Costo de tareas'!$B$13- G7967))</f>
        <v>0</v>
      </c>
      <c r="I7967" s="17">
        <f>IF(H7967=0,'Costo de tareas'!$B$13,'Costo de tareas'!$B$13-H7967)</f>
        <v>39.28055556</v>
      </c>
      <c r="J7967" s="2"/>
      <c r="K7967" s="2"/>
      <c r="P7967" s="2"/>
    </row>
    <row r="7968">
      <c r="A7968" s="3" t="s">
        <v>10241</v>
      </c>
      <c r="B7968" s="11" t="str">
        <f t="shared" si="1"/>
        <v>20201128</v>
      </c>
      <c r="C7968" s="12">
        <f t="shared" si="2"/>
        <v>44163</v>
      </c>
      <c r="D7968" s="3" t="str">
        <f t="shared" si="3"/>
        <v>22</v>
      </c>
      <c r="E7968" s="13">
        <v>0.0</v>
      </c>
      <c r="F7968" s="14">
        <f>'Costo de tareas'!$B$15</f>
        <v>0.1964027778</v>
      </c>
      <c r="G7968" s="15">
        <f>'Producción diaria'!$T$3*$L$2*$M$2*$N$2*E7968*1000/'Costo de tareas'!$B$14</f>
        <v>0</v>
      </c>
      <c r="H7968" s="16">
        <f>IF(G7968 &gt; 'Costo de tareas'!$B$13, 'Costo de tareas'!$B$13, IF(G7968 &lt; 'Costo de tareas'!$B$13*0.2, 0, 'Costo de tareas'!$B$13- G7968))</f>
        <v>0</v>
      </c>
      <c r="I7968" s="17">
        <f>IF(H7968=0,'Costo de tareas'!$B$13,'Costo de tareas'!$B$13-H7968)</f>
        <v>39.28055556</v>
      </c>
      <c r="J7968" s="2"/>
      <c r="K7968" s="2"/>
      <c r="P7968" s="2"/>
    </row>
    <row r="7969">
      <c r="A7969" s="3" t="s">
        <v>10242</v>
      </c>
      <c r="B7969" s="11" t="str">
        <f t="shared" si="1"/>
        <v>20201128</v>
      </c>
      <c r="C7969" s="12">
        <f t="shared" si="2"/>
        <v>44163</v>
      </c>
      <c r="D7969" s="3" t="str">
        <f t="shared" si="3"/>
        <v>23</v>
      </c>
      <c r="E7969" s="13">
        <v>0.0</v>
      </c>
      <c r="F7969" s="14">
        <f>'Costo de tareas'!$B$15</f>
        <v>0.1964027778</v>
      </c>
      <c r="G7969" s="15">
        <f>'Producción diaria'!$T$3*$L$2*$M$2*$N$2*E7969*1000/'Costo de tareas'!$B$14</f>
        <v>0</v>
      </c>
      <c r="H7969" s="16">
        <f>IF(G7969 &gt; 'Costo de tareas'!$B$13, 'Costo de tareas'!$B$13, IF(G7969 &lt; 'Costo de tareas'!$B$13*0.2, 0, 'Costo de tareas'!$B$13- G7969))</f>
        <v>0</v>
      </c>
      <c r="I7969" s="17">
        <f>IF(H7969=0,'Costo de tareas'!$B$13,'Costo de tareas'!$B$13-H7969)</f>
        <v>39.28055556</v>
      </c>
      <c r="J7969" s="2"/>
      <c r="K7969" s="2"/>
      <c r="P7969" s="2"/>
    </row>
    <row r="7970">
      <c r="A7970" s="3" t="s">
        <v>10243</v>
      </c>
      <c r="B7970" s="11" t="str">
        <f t="shared" si="1"/>
        <v>20201129</v>
      </c>
      <c r="C7970" s="12">
        <f t="shared" si="2"/>
        <v>44164</v>
      </c>
      <c r="D7970" s="3" t="str">
        <f t="shared" si="3"/>
        <v>00</v>
      </c>
      <c r="E7970" s="13">
        <v>0.0</v>
      </c>
      <c r="F7970" s="14">
        <f>'Costo de tareas'!$B$15</f>
        <v>0.1964027778</v>
      </c>
      <c r="G7970" s="15">
        <f>'Producción diaria'!$T$3*$L$2*$M$2*$N$2*E7970*1000/'Costo de tareas'!$B$14</f>
        <v>0</v>
      </c>
      <c r="H7970" s="16">
        <f>IF(G7970 &gt; 'Costo de tareas'!$B$13, 'Costo de tareas'!$B$13, IF(G7970 &lt; 'Costo de tareas'!$B$13*0.2, 0, 'Costo de tareas'!$B$13- G7970))</f>
        <v>0</v>
      </c>
      <c r="I7970" s="17">
        <f>IF(H7970=0,'Costo de tareas'!$B$13,'Costo de tareas'!$B$13-H7970)</f>
        <v>39.28055556</v>
      </c>
      <c r="J7970" s="2"/>
      <c r="K7970" s="2"/>
      <c r="P7970" s="2"/>
    </row>
    <row r="7971">
      <c r="A7971" s="3" t="s">
        <v>10244</v>
      </c>
      <c r="B7971" s="11" t="str">
        <f t="shared" si="1"/>
        <v>20201129</v>
      </c>
      <c r="C7971" s="12">
        <f t="shared" si="2"/>
        <v>44164</v>
      </c>
      <c r="D7971" s="3" t="str">
        <f t="shared" si="3"/>
        <v>01</v>
      </c>
      <c r="E7971" s="13">
        <v>0.0</v>
      </c>
      <c r="F7971" s="14">
        <f>'Costo de tareas'!$B$15</f>
        <v>0.1964027778</v>
      </c>
      <c r="G7971" s="15">
        <f>'Producción diaria'!$T$3*$L$2*$M$2*$N$2*E7971*1000/'Costo de tareas'!$B$14</f>
        <v>0</v>
      </c>
      <c r="H7971" s="16">
        <f>IF(G7971 &gt; 'Costo de tareas'!$B$13, 'Costo de tareas'!$B$13, IF(G7971 &lt; 'Costo de tareas'!$B$13*0.2, 0, 'Costo de tareas'!$B$13- G7971))</f>
        <v>0</v>
      </c>
      <c r="I7971" s="17">
        <f>IF(H7971=0,'Costo de tareas'!$B$13,'Costo de tareas'!$B$13-H7971)</f>
        <v>39.28055556</v>
      </c>
      <c r="J7971" s="2"/>
      <c r="K7971" s="2"/>
      <c r="P7971" s="2"/>
    </row>
    <row r="7972">
      <c r="A7972" s="3" t="s">
        <v>10245</v>
      </c>
      <c r="B7972" s="11" t="str">
        <f t="shared" si="1"/>
        <v>20201129</v>
      </c>
      <c r="C7972" s="12">
        <f t="shared" si="2"/>
        <v>44164</v>
      </c>
      <c r="D7972" s="3" t="str">
        <f t="shared" si="3"/>
        <v>02</v>
      </c>
      <c r="E7972" s="13">
        <v>0.0</v>
      </c>
      <c r="F7972" s="14">
        <f>'Costo de tareas'!$B$15</f>
        <v>0.1964027778</v>
      </c>
      <c r="G7972" s="15">
        <f>'Producción diaria'!$T$3*$L$2*$M$2*$N$2*E7972*1000/'Costo de tareas'!$B$14</f>
        <v>0</v>
      </c>
      <c r="H7972" s="16">
        <f>IF(G7972 &gt; 'Costo de tareas'!$B$13, 'Costo de tareas'!$B$13, IF(G7972 &lt; 'Costo de tareas'!$B$13*0.2, 0, 'Costo de tareas'!$B$13- G7972))</f>
        <v>0</v>
      </c>
      <c r="I7972" s="17">
        <f>IF(H7972=0,'Costo de tareas'!$B$13,'Costo de tareas'!$B$13-H7972)</f>
        <v>39.28055556</v>
      </c>
      <c r="J7972" s="2"/>
      <c r="K7972" s="2"/>
      <c r="P7972" s="2"/>
    </row>
    <row r="7973">
      <c r="A7973" s="3" t="s">
        <v>10246</v>
      </c>
      <c r="B7973" s="11" t="str">
        <f t="shared" si="1"/>
        <v>20201129</v>
      </c>
      <c r="C7973" s="12">
        <f t="shared" si="2"/>
        <v>44164</v>
      </c>
      <c r="D7973" s="3" t="str">
        <f t="shared" si="3"/>
        <v>03</v>
      </c>
      <c r="E7973" s="13">
        <v>0.0</v>
      </c>
      <c r="F7973" s="14">
        <f>'Costo de tareas'!$B$15</f>
        <v>0.1964027778</v>
      </c>
      <c r="G7973" s="15">
        <f>'Producción diaria'!$T$3*$L$2*$M$2*$N$2*E7973*1000/'Costo de tareas'!$B$14</f>
        <v>0</v>
      </c>
      <c r="H7973" s="16">
        <f>IF(G7973 &gt; 'Costo de tareas'!$B$13, 'Costo de tareas'!$B$13, IF(G7973 &lt; 'Costo de tareas'!$B$13*0.2, 0, 'Costo de tareas'!$B$13- G7973))</f>
        <v>0</v>
      </c>
      <c r="I7973" s="17">
        <f>IF(H7973=0,'Costo de tareas'!$B$13,'Costo de tareas'!$B$13-H7973)</f>
        <v>39.28055556</v>
      </c>
      <c r="J7973" s="2"/>
      <c r="K7973" s="2"/>
      <c r="P7973" s="2"/>
    </row>
    <row r="7974">
      <c r="A7974" s="3" t="s">
        <v>10247</v>
      </c>
      <c r="B7974" s="11" t="str">
        <f t="shared" si="1"/>
        <v>20201129</v>
      </c>
      <c r="C7974" s="12">
        <f t="shared" si="2"/>
        <v>44164</v>
      </c>
      <c r="D7974" s="3" t="str">
        <f t="shared" si="3"/>
        <v>04</v>
      </c>
      <c r="E7974" s="13">
        <v>0.0</v>
      </c>
      <c r="F7974" s="14">
        <f>'Costo de tareas'!$B$15</f>
        <v>0.1964027778</v>
      </c>
      <c r="G7974" s="15">
        <f>'Producción diaria'!$T$3*$L$2*$M$2*$N$2*E7974*1000/'Costo de tareas'!$B$14</f>
        <v>0</v>
      </c>
      <c r="H7974" s="16">
        <f>IF(G7974 &gt; 'Costo de tareas'!$B$13, 'Costo de tareas'!$B$13, IF(G7974 &lt; 'Costo de tareas'!$B$13*0.2, 0, 'Costo de tareas'!$B$13- G7974))</f>
        <v>0</v>
      </c>
      <c r="I7974" s="17">
        <f>IF(H7974=0,'Costo de tareas'!$B$13,'Costo de tareas'!$B$13-H7974)</f>
        <v>39.28055556</v>
      </c>
      <c r="J7974" s="2"/>
      <c r="K7974" s="2"/>
      <c r="P7974" s="2"/>
    </row>
    <row r="7975">
      <c r="A7975" s="3" t="s">
        <v>10248</v>
      </c>
      <c r="B7975" s="11" t="str">
        <f t="shared" si="1"/>
        <v>20201129</v>
      </c>
      <c r="C7975" s="12">
        <f t="shared" si="2"/>
        <v>44164</v>
      </c>
      <c r="D7975" s="3" t="str">
        <f t="shared" si="3"/>
        <v>05</v>
      </c>
      <c r="E7975" s="13">
        <v>0.0</v>
      </c>
      <c r="F7975" s="14">
        <f>'Costo de tareas'!$B$15</f>
        <v>0.1964027778</v>
      </c>
      <c r="G7975" s="15">
        <f>'Producción diaria'!$T$3*$L$2*$M$2*$N$2*E7975*1000/'Costo de tareas'!$B$14</f>
        <v>0</v>
      </c>
      <c r="H7975" s="16">
        <f>IF(G7975 &gt; 'Costo de tareas'!$B$13, 'Costo de tareas'!$B$13, IF(G7975 &lt; 'Costo de tareas'!$B$13*0.2, 0, 'Costo de tareas'!$B$13- G7975))</f>
        <v>0</v>
      </c>
      <c r="I7975" s="17">
        <f>IF(H7975=0,'Costo de tareas'!$B$13,'Costo de tareas'!$B$13-H7975)</f>
        <v>39.28055556</v>
      </c>
      <c r="J7975" s="2"/>
      <c r="K7975" s="2"/>
      <c r="P7975" s="2"/>
    </row>
    <row r="7976">
      <c r="A7976" s="3" t="s">
        <v>10249</v>
      </c>
      <c r="B7976" s="11" t="str">
        <f t="shared" si="1"/>
        <v>20201129</v>
      </c>
      <c r="C7976" s="12">
        <f t="shared" si="2"/>
        <v>44164</v>
      </c>
      <c r="D7976" s="3" t="str">
        <f t="shared" si="3"/>
        <v>06</v>
      </c>
      <c r="E7976" s="13">
        <v>0.0</v>
      </c>
      <c r="F7976" s="14">
        <f>'Costo de tareas'!$B$15</f>
        <v>0.1964027778</v>
      </c>
      <c r="G7976" s="15">
        <f>'Producción diaria'!$T$3*$L$2*$M$2*$N$2*E7976*1000/'Costo de tareas'!$B$14</f>
        <v>0</v>
      </c>
      <c r="H7976" s="16">
        <f>IF(G7976 &gt; 'Costo de tareas'!$B$13, 'Costo de tareas'!$B$13, IF(G7976 &lt; 'Costo de tareas'!$B$13*0.2, 0, 'Costo de tareas'!$B$13- G7976))</f>
        <v>0</v>
      </c>
      <c r="I7976" s="17">
        <f>IF(H7976=0,'Costo de tareas'!$B$13,'Costo de tareas'!$B$13-H7976)</f>
        <v>39.28055556</v>
      </c>
      <c r="J7976" s="2"/>
      <c r="K7976" s="2"/>
      <c r="P7976" s="2"/>
    </row>
    <row r="7977">
      <c r="A7977" s="3" t="s">
        <v>10250</v>
      </c>
      <c r="B7977" s="11" t="str">
        <f t="shared" si="1"/>
        <v>20201129</v>
      </c>
      <c r="C7977" s="12">
        <f t="shared" si="2"/>
        <v>44164</v>
      </c>
      <c r="D7977" s="3" t="str">
        <f t="shared" si="3"/>
        <v>07</v>
      </c>
      <c r="E7977" s="13">
        <v>0.0</v>
      </c>
      <c r="F7977" s="14">
        <f>'Costo de tareas'!$B$15</f>
        <v>0.1964027778</v>
      </c>
      <c r="G7977" s="15">
        <f>'Producción diaria'!$T$3*$L$2*$M$2*$N$2*E7977*1000/'Costo de tareas'!$B$14</f>
        <v>0</v>
      </c>
      <c r="H7977" s="16">
        <f>IF(G7977 &gt; 'Costo de tareas'!$B$13, 'Costo de tareas'!$B$13, IF(G7977 &lt; 'Costo de tareas'!$B$13*0.2, 0, 'Costo de tareas'!$B$13- G7977))</f>
        <v>0</v>
      </c>
      <c r="I7977" s="17">
        <f>IF(H7977=0,'Costo de tareas'!$B$13,'Costo de tareas'!$B$13-H7977)</f>
        <v>39.28055556</v>
      </c>
      <c r="J7977" s="2"/>
      <c r="K7977" s="2"/>
      <c r="P7977" s="2"/>
    </row>
    <row r="7978">
      <c r="A7978" s="3" t="s">
        <v>10251</v>
      </c>
      <c r="B7978" s="11" t="str">
        <f t="shared" si="1"/>
        <v>20201129</v>
      </c>
      <c r="C7978" s="12">
        <f t="shared" si="2"/>
        <v>44164</v>
      </c>
      <c r="D7978" s="3" t="str">
        <f t="shared" si="3"/>
        <v>08</v>
      </c>
      <c r="E7978" s="13">
        <v>72.0</v>
      </c>
      <c r="F7978" s="14">
        <f>'Costo de tareas'!$B$15</f>
        <v>0.1964027778</v>
      </c>
      <c r="G7978" s="15">
        <f>'Producción diaria'!$T$3*$L$2*$M$2*$N$2*E7978*1000/'Costo de tareas'!$B$14</f>
        <v>108.2564593</v>
      </c>
      <c r="H7978" s="16">
        <f>IF(G7978 &gt; 'Costo de tareas'!$B$13, 'Costo de tareas'!$B$13, IF(G7978 &lt; 'Costo de tareas'!$B$13*0.2, 0, 'Costo de tareas'!$B$13- G7978))</f>
        <v>39.28055556</v>
      </c>
      <c r="I7978" s="17">
        <f>IF(H7978=0,'Costo de tareas'!$B$13,'Costo de tareas'!$B$13-H7978)</f>
        <v>0</v>
      </c>
      <c r="J7978" s="2"/>
      <c r="K7978" s="2"/>
      <c r="P7978" s="2"/>
    </row>
    <row r="7979">
      <c r="A7979" s="3" t="s">
        <v>10252</v>
      </c>
      <c r="B7979" s="11" t="str">
        <f t="shared" si="1"/>
        <v>20201129</v>
      </c>
      <c r="C7979" s="12">
        <f t="shared" si="2"/>
        <v>44164</v>
      </c>
      <c r="D7979" s="3" t="str">
        <f t="shared" si="3"/>
        <v>09</v>
      </c>
      <c r="E7979" s="13">
        <v>184.0</v>
      </c>
      <c r="F7979" s="14">
        <f>'Costo de tareas'!$B$15</f>
        <v>0.1964027778</v>
      </c>
      <c r="G7979" s="15">
        <f>'Producción diaria'!$T$3*$L$2*$M$2*$N$2*E7979*1000/'Costo de tareas'!$B$14</f>
        <v>276.6553961</v>
      </c>
      <c r="H7979" s="16">
        <f>IF(G7979 &gt; 'Costo de tareas'!$B$13, 'Costo de tareas'!$B$13, IF(G7979 &lt; 'Costo de tareas'!$B$13*0.2, 0, 'Costo de tareas'!$B$13- G7979))</f>
        <v>39.28055556</v>
      </c>
      <c r="I7979" s="17">
        <f>IF(H7979=0,'Costo de tareas'!$B$13,'Costo de tareas'!$B$13-H7979)</f>
        <v>0</v>
      </c>
      <c r="J7979" s="2"/>
      <c r="K7979" s="2"/>
      <c r="P7979" s="2"/>
    </row>
    <row r="7980">
      <c r="A7980" s="3" t="s">
        <v>10253</v>
      </c>
      <c r="B7980" s="11" t="str">
        <f t="shared" si="1"/>
        <v>20201129</v>
      </c>
      <c r="C7980" s="12">
        <f t="shared" si="2"/>
        <v>44164</v>
      </c>
      <c r="D7980" s="3" t="str">
        <f t="shared" si="3"/>
        <v>10</v>
      </c>
      <c r="E7980" s="13">
        <v>34.0</v>
      </c>
      <c r="F7980" s="14">
        <f>'Costo de tareas'!$B$15</f>
        <v>0.1964027778</v>
      </c>
      <c r="G7980" s="15">
        <f>'Producción diaria'!$T$3*$L$2*$M$2*$N$2*E7980*1000/'Costo de tareas'!$B$14</f>
        <v>51.12110579</v>
      </c>
      <c r="H7980" s="16">
        <f>IF(G7980 &gt; 'Costo de tareas'!$B$13, 'Costo de tareas'!$B$13, IF(G7980 &lt; 'Costo de tareas'!$B$13*0.2, 0, 'Costo de tareas'!$B$13- G7980))</f>
        <v>39.28055556</v>
      </c>
      <c r="I7980" s="17">
        <f>IF(H7980=0,'Costo de tareas'!$B$13,'Costo de tareas'!$B$13-H7980)</f>
        <v>0</v>
      </c>
      <c r="J7980" s="2"/>
      <c r="K7980" s="2"/>
      <c r="P7980" s="2"/>
    </row>
    <row r="7981">
      <c r="A7981" s="3" t="s">
        <v>10254</v>
      </c>
      <c r="B7981" s="11" t="str">
        <f t="shared" si="1"/>
        <v>20201129</v>
      </c>
      <c r="C7981" s="12">
        <f t="shared" si="2"/>
        <v>44164</v>
      </c>
      <c r="D7981" s="3" t="str">
        <f t="shared" si="3"/>
        <v>11</v>
      </c>
      <c r="E7981" s="13">
        <v>452.0</v>
      </c>
      <c r="F7981" s="14">
        <f>'Costo de tareas'!$B$15</f>
        <v>0.1964027778</v>
      </c>
      <c r="G7981" s="15">
        <f>'Producción diaria'!$T$3*$L$2*$M$2*$N$2*E7981*1000/'Costo de tareas'!$B$14</f>
        <v>679.6099947</v>
      </c>
      <c r="H7981" s="16">
        <f>IF(G7981 &gt; 'Costo de tareas'!$B$13, 'Costo de tareas'!$B$13, IF(G7981 &lt; 'Costo de tareas'!$B$13*0.2, 0, 'Costo de tareas'!$B$13- G7981))</f>
        <v>39.28055556</v>
      </c>
      <c r="I7981" s="17">
        <f>IF(H7981=0,'Costo de tareas'!$B$13,'Costo de tareas'!$B$13-H7981)</f>
        <v>0</v>
      </c>
      <c r="J7981" s="2"/>
      <c r="K7981" s="2"/>
      <c r="P7981" s="2"/>
    </row>
    <row r="7982">
      <c r="A7982" s="3" t="s">
        <v>10255</v>
      </c>
      <c r="B7982" s="11" t="str">
        <f t="shared" si="1"/>
        <v>20201129</v>
      </c>
      <c r="C7982" s="12">
        <f t="shared" si="2"/>
        <v>44164</v>
      </c>
      <c r="D7982" s="3" t="str">
        <f t="shared" si="3"/>
        <v>12</v>
      </c>
      <c r="E7982" s="13">
        <v>394.0</v>
      </c>
      <c r="F7982" s="14">
        <f>'Costo de tareas'!$B$15</f>
        <v>0.1964027778</v>
      </c>
      <c r="G7982" s="15">
        <f>'Producción diaria'!$T$3*$L$2*$M$2*$N$2*E7982*1000/'Costo de tareas'!$B$14</f>
        <v>592.4034024</v>
      </c>
      <c r="H7982" s="16">
        <f>IF(G7982 &gt; 'Costo de tareas'!$B$13, 'Costo de tareas'!$B$13, IF(G7982 &lt; 'Costo de tareas'!$B$13*0.2, 0, 'Costo de tareas'!$B$13- G7982))</f>
        <v>39.28055556</v>
      </c>
      <c r="I7982" s="17">
        <f>IF(H7982=0,'Costo de tareas'!$B$13,'Costo de tareas'!$B$13-H7982)</f>
        <v>0</v>
      </c>
      <c r="J7982" s="2"/>
      <c r="K7982" s="2"/>
      <c r="P7982" s="2"/>
    </row>
    <row r="7983">
      <c r="A7983" s="3" t="s">
        <v>10256</v>
      </c>
      <c r="B7983" s="11" t="str">
        <f t="shared" si="1"/>
        <v>20201129</v>
      </c>
      <c r="C7983" s="12">
        <f t="shared" si="2"/>
        <v>44164</v>
      </c>
      <c r="D7983" s="3" t="str">
        <f t="shared" si="3"/>
        <v>13</v>
      </c>
      <c r="E7983" s="13">
        <v>417.0</v>
      </c>
      <c r="F7983" s="14">
        <f>'Costo de tareas'!$B$15</f>
        <v>0.1964027778</v>
      </c>
      <c r="G7983" s="15">
        <f>'Producción diaria'!$T$3*$L$2*$M$2*$N$2*E7983*1000/'Costo de tareas'!$B$14</f>
        <v>626.985327</v>
      </c>
      <c r="H7983" s="16">
        <f>IF(G7983 &gt; 'Costo de tareas'!$B$13, 'Costo de tareas'!$B$13, IF(G7983 &lt; 'Costo de tareas'!$B$13*0.2, 0, 'Costo de tareas'!$B$13- G7983))</f>
        <v>39.28055556</v>
      </c>
      <c r="I7983" s="17">
        <f>IF(H7983=0,'Costo de tareas'!$B$13,'Costo de tareas'!$B$13-H7983)</f>
        <v>0</v>
      </c>
      <c r="J7983" s="2"/>
      <c r="K7983" s="2"/>
      <c r="P7983" s="2"/>
    </row>
    <row r="7984">
      <c r="A7984" s="3" t="s">
        <v>10257</v>
      </c>
      <c r="B7984" s="11" t="str">
        <f t="shared" si="1"/>
        <v>20201129</v>
      </c>
      <c r="C7984" s="12">
        <f t="shared" si="2"/>
        <v>44164</v>
      </c>
      <c r="D7984" s="3" t="str">
        <f t="shared" si="3"/>
        <v>14</v>
      </c>
      <c r="E7984" s="13">
        <v>261.0</v>
      </c>
      <c r="F7984" s="14">
        <f>'Costo de tareas'!$B$15</f>
        <v>0.1964027778</v>
      </c>
      <c r="G7984" s="15">
        <f>'Producción diaria'!$T$3*$L$2*$M$2*$N$2*E7984*1000/'Costo de tareas'!$B$14</f>
        <v>392.4296651</v>
      </c>
      <c r="H7984" s="16">
        <f>IF(G7984 &gt; 'Costo de tareas'!$B$13, 'Costo de tareas'!$B$13, IF(G7984 &lt; 'Costo de tareas'!$B$13*0.2, 0, 'Costo de tareas'!$B$13- G7984))</f>
        <v>39.28055556</v>
      </c>
      <c r="I7984" s="17">
        <f>IF(H7984=0,'Costo de tareas'!$B$13,'Costo de tareas'!$B$13-H7984)</f>
        <v>0</v>
      </c>
      <c r="J7984" s="2"/>
      <c r="K7984" s="2"/>
      <c r="P7984" s="2"/>
    </row>
    <row r="7985">
      <c r="A7985" s="3" t="s">
        <v>10258</v>
      </c>
      <c r="B7985" s="11" t="str">
        <f t="shared" si="1"/>
        <v>20201129</v>
      </c>
      <c r="C7985" s="12">
        <f t="shared" si="2"/>
        <v>44164</v>
      </c>
      <c r="D7985" s="3" t="str">
        <f t="shared" si="3"/>
        <v>15</v>
      </c>
      <c r="E7985" s="13">
        <v>237.0</v>
      </c>
      <c r="F7985" s="14">
        <f>'Costo de tareas'!$B$15</f>
        <v>0.1964027778</v>
      </c>
      <c r="G7985" s="15">
        <f>'Producción diaria'!$T$3*$L$2*$M$2*$N$2*E7985*1000/'Costo de tareas'!$B$14</f>
        <v>356.3441786</v>
      </c>
      <c r="H7985" s="16">
        <f>IF(G7985 &gt; 'Costo de tareas'!$B$13, 'Costo de tareas'!$B$13, IF(G7985 &lt; 'Costo de tareas'!$B$13*0.2, 0, 'Costo de tareas'!$B$13- G7985))</f>
        <v>39.28055556</v>
      </c>
      <c r="I7985" s="17">
        <f>IF(H7985=0,'Costo de tareas'!$B$13,'Costo de tareas'!$B$13-H7985)</f>
        <v>0</v>
      </c>
      <c r="J7985" s="2"/>
      <c r="K7985" s="2"/>
      <c r="P7985" s="2"/>
    </row>
    <row r="7986">
      <c r="A7986" s="3" t="s">
        <v>10259</v>
      </c>
      <c r="B7986" s="11" t="str">
        <f t="shared" si="1"/>
        <v>20201129</v>
      </c>
      <c r="C7986" s="12">
        <f t="shared" si="2"/>
        <v>44164</v>
      </c>
      <c r="D7986" s="3" t="str">
        <f t="shared" si="3"/>
        <v>16</v>
      </c>
      <c r="E7986" s="13">
        <v>51.0</v>
      </c>
      <c r="F7986" s="14">
        <f>'Costo de tareas'!$B$15</f>
        <v>0.1964027778</v>
      </c>
      <c r="G7986" s="15">
        <f>'Producción diaria'!$T$3*$L$2*$M$2*$N$2*E7986*1000/'Costo de tareas'!$B$14</f>
        <v>76.68165869</v>
      </c>
      <c r="H7986" s="16">
        <f>IF(G7986 &gt; 'Costo de tareas'!$B$13, 'Costo de tareas'!$B$13, IF(G7986 &lt; 'Costo de tareas'!$B$13*0.2, 0, 'Costo de tareas'!$B$13- G7986))</f>
        <v>39.28055556</v>
      </c>
      <c r="I7986" s="17">
        <f>IF(H7986=0,'Costo de tareas'!$B$13,'Costo de tareas'!$B$13-H7986)</f>
        <v>0</v>
      </c>
      <c r="J7986" s="2"/>
      <c r="K7986" s="2"/>
      <c r="P7986" s="2"/>
    </row>
    <row r="7987">
      <c r="A7987" s="3" t="s">
        <v>10260</v>
      </c>
      <c r="B7987" s="11" t="str">
        <f t="shared" si="1"/>
        <v>20201129</v>
      </c>
      <c r="C7987" s="12">
        <f t="shared" si="2"/>
        <v>44164</v>
      </c>
      <c r="D7987" s="3" t="str">
        <f t="shared" si="3"/>
        <v>17</v>
      </c>
      <c r="E7987" s="13">
        <v>0.0</v>
      </c>
      <c r="F7987" s="14">
        <f>'Costo de tareas'!$B$15</f>
        <v>0.1964027778</v>
      </c>
      <c r="G7987" s="15">
        <f>'Producción diaria'!$T$3*$L$2*$M$2*$N$2*E7987*1000/'Costo de tareas'!$B$14</f>
        <v>0</v>
      </c>
      <c r="H7987" s="16">
        <f>IF(G7987 &gt; 'Costo de tareas'!$B$13, 'Costo de tareas'!$B$13, IF(G7987 &lt; 'Costo de tareas'!$B$13*0.2, 0, 'Costo de tareas'!$B$13- G7987))</f>
        <v>0</v>
      </c>
      <c r="I7987" s="17">
        <f>IF(H7987=0,'Costo de tareas'!$B$13,'Costo de tareas'!$B$13-H7987)</f>
        <v>39.28055556</v>
      </c>
      <c r="J7987" s="2"/>
      <c r="K7987" s="2"/>
      <c r="P7987" s="2"/>
    </row>
    <row r="7988">
      <c r="A7988" s="3" t="s">
        <v>10261</v>
      </c>
      <c r="B7988" s="11" t="str">
        <f t="shared" si="1"/>
        <v>20201129</v>
      </c>
      <c r="C7988" s="12">
        <f t="shared" si="2"/>
        <v>44164</v>
      </c>
      <c r="D7988" s="3" t="str">
        <f t="shared" si="3"/>
        <v>18</v>
      </c>
      <c r="E7988" s="13">
        <v>0.0</v>
      </c>
      <c r="F7988" s="14">
        <f>'Costo de tareas'!$B$15</f>
        <v>0.1964027778</v>
      </c>
      <c r="G7988" s="15">
        <f>'Producción diaria'!$T$3*$L$2*$M$2*$N$2*E7988*1000/'Costo de tareas'!$B$14</f>
        <v>0</v>
      </c>
      <c r="H7988" s="16">
        <f>IF(G7988 &gt; 'Costo de tareas'!$B$13, 'Costo de tareas'!$B$13, IF(G7988 &lt; 'Costo de tareas'!$B$13*0.2, 0, 'Costo de tareas'!$B$13- G7988))</f>
        <v>0</v>
      </c>
      <c r="I7988" s="17">
        <f>IF(H7988=0,'Costo de tareas'!$B$13,'Costo de tareas'!$B$13-H7988)</f>
        <v>39.28055556</v>
      </c>
      <c r="J7988" s="2"/>
      <c r="K7988" s="2"/>
      <c r="P7988" s="2"/>
    </row>
    <row r="7989">
      <c r="A7989" s="3" t="s">
        <v>10262</v>
      </c>
      <c r="B7989" s="11" t="str">
        <f t="shared" si="1"/>
        <v>20201129</v>
      </c>
      <c r="C7989" s="12">
        <f t="shared" si="2"/>
        <v>44164</v>
      </c>
      <c r="D7989" s="3" t="str">
        <f t="shared" si="3"/>
        <v>19</v>
      </c>
      <c r="E7989" s="13">
        <v>0.0</v>
      </c>
      <c r="F7989" s="14">
        <f>'Costo de tareas'!$B$15</f>
        <v>0.1964027778</v>
      </c>
      <c r="G7989" s="15">
        <f>'Producción diaria'!$T$3*$L$2*$M$2*$N$2*E7989*1000/'Costo de tareas'!$B$14</f>
        <v>0</v>
      </c>
      <c r="H7989" s="16">
        <f>IF(G7989 &gt; 'Costo de tareas'!$B$13, 'Costo de tareas'!$B$13, IF(G7989 &lt; 'Costo de tareas'!$B$13*0.2, 0, 'Costo de tareas'!$B$13- G7989))</f>
        <v>0</v>
      </c>
      <c r="I7989" s="17">
        <f>IF(H7989=0,'Costo de tareas'!$B$13,'Costo de tareas'!$B$13-H7989)</f>
        <v>39.28055556</v>
      </c>
      <c r="J7989" s="2"/>
      <c r="K7989" s="2"/>
      <c r="P7989" s="2"/>
    </row>
    <row r="7990">
      <c r="A7990" s="3" t="s">
        <v>10263</v>
      </c>
      <c r="B7990" s="11" t="str">
        <f t="shared" si="1"/>
        <v>20201129</v>
      </c>
      <c r="C7990" s="12">
        <f t="shared" si="2"/>
        <v>44164</v>
      </c>
      <c r="D7990" s="3" t="str">
        <f t="shared" si="3"/>
        <v>20</v>
      </c>
      <c r="E7990" s="13">
        <v>0.0</v>
      </c>
      <c r="F7990" s="14">
        <f>'Costo de tareas'!$B$15</f>
        <v>0.1964027778</v>
      </c>
      <c r="G7990" s="15">
        <f>'Producción diaria'!$T$3*$L$2*$M$2*$N$2*E7990*1000/'Costo de tareas'!$B$14</f>
        <v>0</v>
      </c>
      <c r="H7990" s="16">
        <f>IF(G7990 &gt; 'Costo de tareas'!$B$13, 'Costo de tareas'!$B$13, IF(G7990 &lt; 'Costo de tareas'!$B$13*0.2, 0, 'Costo de tareas'!$B$13- G7990))</f>
        <v>0</v>
      </c>
      <c r="I7990" s="17">
        <f>IF(H7990=0,'Costo de tareas'!$B$13,'Costo de tareas'!$B$13-H7990)</f>
        <v>39.28055556</v>
      </c>
      <c r="J7990" s="2"/>
      <c r="K7990" s="2"/>
      <c r="P7990" s="2"/>
    </row>
    <row r="7991">
      <c r="A7991" s="3" t="s">
        <v>10264</v>
      </c>
      <c r="B7991" s="11" t="str">
        <f t="shared" si="1"/>
        <v>20201129</v>
      </c>
      <c r="C7991" s="12">
        <f t="shared" si="2"/>
        <v>44164</v>
      </c>
      <c r="D7991" s="3" t="str">
        <f t="shared" si="3"/>
        <v>21</v>
      </c>
      <c r="E7991" s="13">
        <v>0.0</v>
      </c>
      <c r="F7991" s="14">
        <f>'Costo de tareas'!$B$15</f>
        <v>0.1964027778</v>
      </c>
      <c r="G7991" s="15">
        <f>'Producción diaria'!$T$3*$L$2*$M$2*$N$2*E7991*1000/'Costo de tareas'!$B$14</f>
        <v>0</v>
      </c>
      <c r="H7991" s="16">
        <f>IF(G7991 &gt; 'Costo de tareas'!$B$13, 'Costo de tareas'!$B$13, IF(G7991 &lt; 'Costo de tareas'!$B$13*0.2, 0, 'Costo de tareas'!$B$13- G7991))</f>
        <v>0</v>
      </c>
      <c r="I7991" s="17">
        <f>IF(H7991=0,'Costo de tareas'!$B$13,'Costo de tareas'!$B$13-H7991)</f>
        <v>39.28055556</v>
      </c>
      <c r="J7991" s="2"/>
      <c r="K7991" s="2"/>
      <c r="P7991" s="2"/>
    </row>
    <row r="7992">
      <c r="A7992" s="3" t="s">
        <v>10265</v>
      </c>
      <c r="B7992" s="11" t="str">
        <f t="shared" si="1"/>
        <v>20201129</v>
      </c>
      <c r="C7992" s="12">
        <f t="shared" si="2"/>
        <v>44164</v>
      </c>
      <c r="D7992" s="3" t="str">
        <f t="shared" si="3"/>
        <v>22</v>
      </c>
      <c r="E7992" s="13">
        <v>0.0</v>
      </c>
      <c r="F7992" s="14">
        <f>'Costo de tareas'!$B$15</f>
        <v>0.1964027778</v>
      </c>
      <c r="G7992" s="15">
        <f>'Producción diaria'!$T$3*$L$2*$M$2*$N$2*E7992*1000/'Costo de tareas'!$B$14</f>
        <v>0</v>
      </c>
      <c r="H7992" s="16">
        <f>IF(G7992 &gt; 'Costo de tareas'!$B$13, 'Costo de tareas'!$B$13, IF(G7992 &lt; 'Costo de tareas'!$B$13*0.2, 0, 'Costo de tareas'!$B$13- G7992))</f>
        <v>0</v>
      </c>
      <c r="I7992" s="17">
        <f>IF(H7992=0,'Costo de tareas'!$B$13,'Costo de tareas'!$B$13-H7992)</f>
        <v>39.28055556</v>
      </c>
      <c r="J7992" s="2"/>
      <c r="K7992" s="2"/>
      <c r="P7992" s="2"/>
    </row>
    <row r="7993">
      <c r="A7993" s="3" t="s">
        <v>10266</v>
      </c>
      <c r="B7993" s="11" t="str">
        <f t="shared" si="1"/>
        <v>20201129</v>
      </c>
      <c r="C7993" s="12">
        <f t="shared" si="2"/>
        <v>44164</v>
      </c>
      <c r="D7993" s="3" t="str">
        <f t="shared" si="3"/>
        <v>23</v>
      </c>
      <c r="E7993" s="13">
        <v>0.0</v>
      </c>
      <c r="F7993" s="14">
        <f>'Costo de tareas'!$B$15</f>
        <v>0.1964027778</v>
      </c>
      <c r="G7993" s="15">
        <f>'Producción diaria'!$T$3*$L$2*$M$2*$N$2*E7993*1000/'Costo de tareas'!$B$14</f>
        <v>0</v>
      </c>
      <c r="H7993" s="16">
        <f>IF(G7993 &gt; 'Costo de tareas'!$B$13, 'Costo de tareas'!$B$13, IF(G7993 &lt; 'Costo de tareas'!$B$13*0.2, 0, 'Costo de tareas'!$B$13- G7993))</f>
        <v>0</v>
      </c>
      <c r="I7993" s="17">
        <f>IF(H7993=0,'Costo de tareas'!$B$13,'Costo de tareas'!$B$13-H7993)</f>
        <v>39.28055556</v>
      </c>
      <c r="J7993" s="2"/>
      <c r="K7993" s="2"/>
      <c r="P7993" s="2"/>
    </row>
    <row r="7994">
      <c r="A7994" s="3" t="s">
        <v>10267</v>
      </c>
      <c r="B7994" s="11" t="str">
        <f t="shared" si="1"/>
        <v>20201130</v>
      </c>
      <c r="C7994" s="12">
        <f t="shared" si="2"/>
        <v>44165</v>
      </c>
      <c r="D7994" s="3" t="str">
        <f t="shared" si="3"/>
        <v>00</v>
      </c>
      <c r="E7994" s="13">
        <v>0.0</v>
      </c>
      <c r="F7994" s="14">
        <f>'Costo de tareas'!$B$15</f>
        <v>0.1964027778</v>
      </c>
      <c r="G7994" s="15">
        <f>'Producción diaria'!$T$3*$L$2*$M$2*$N$2*E7994*1000/'Costo de tareas'!$B$14</f>
        <v>0</v>
      </c>
      <c r="H7994" s="16">
        <f>IF(G7994 &gt; 'Costo de tareas'!$B$13, 'Costo de tareas'!$B$13, IF(G7994 &lt; 'Costo de tareas'!$B$13*0.2, 0, 'Costo de tareas'!$B$13- G7994))</f>
        <v>0</v>
      </c>
      <c r="I7994" s="17">
        <f>IF(H7994=0,'Costo de tareas'!$B$13,'Costo de tareas'!$B$13-H7994)</f>
        <v>39.28055556</v>
      </c>
      <c r="J7994" s="2"/>
      <c r="K7994" s="2"/>
      <c r="P7994" s="2"/>
    </row>
    <row r="7995">
      <c r="A7995" s="3" t="s">
        <v>10268</v>
      </c>
      <c r="B7995" s="11" t="str">
        <f t="shared" si="1"/>
        <v>20201130</v>
      </c>
      <c r="C7995" s="12">
        <f t="shared" si="2"/>
        <v>44165</v>
      </c>
      <c r="D7995" s="3" t="str">
        <f t="shared" si="3"/>
        <v>01</v>
      </c>
      <c r="E7995" s="13">
        <v>0.0</v>
      </c>
      <c r="F7995" s="14">
        <f>'Costo de tareas'!$B$15</f>
        <v>0.1964027778</v>
      </c>
      <c r="G7995" s="15">
        <f>'Producción diaria'!$T$3*$L$2*$M$2*$N$2*E7995*1000/'Costo de tareas'!$B$14</f>
        <v>0</v>
      </c>
      <c r="H7995" s="16">
        <f>IF(G7995 &gt; 'Costo de tareas'!$B$13, 'Costo de tareas'!$B$13, IF(G7995 &lt; 'Costo de tareas'!$B$13*0.2, 0, 'Costo de tareas'!$B$13- G7995))</f>
        <v>0</v>
      </c>
      <c r="I7995" s="17">
        <f>IF(H7995=0,'Costo de tareas'!$B$13,'Costo de tareas'!$B$13-H7995)</f>
        <v>39.28055556</v>
      </c>
      <c r="J7995" s="2"/>
      <c r="K7995" s="2"/>
      <c r="P7995" s="2"/>
    </row>
    <row r="7996">
      <c r="A7996" s="3" t="s">
        <v>10269</v>
      </c>
      <c r="B7996" s="11" t="str">
        <f t="shared" si="1"/>
        <v>20201130</v>
      </c>
      <c r="C7996" s="12">
        <f t="shared" si="2"/>
        <v>44165</v>
      </c>
      <c r="D7996" s="3" t="str">
        <f t="shared" si="3"/>
        <v>02</v>
      </c>
      <c r="E7996" s="13">
        <v>0.0</v>
      </c>
      <c r="F7996" s="14">
        <f>'Costo de tareas'!$B$15</f>
        <v>0.1964027778</v>
      </c>
      <c r="G7996" s="15">
        <f>'Producción diaria'!$T$3*$L$2*$M$2*$N$2*E7996*1000/'Costo de tareas'!$B$14</f>
        <v>0</v>
      </c>
      <c r="H7996" s="16">
        <f>IF(G7996 &gt; 'Costo de tareas'!$B$13, 'Costo de tareas'!$B$13, IF(G7996 &lt; 'Costo de tareas'!$B$13*0.2, 0, 'Costo de tareas'!$B$13- G7996))</f>
        <v>0</v>
      </c>
      <c r="I7996" s="17">
        <f>IF(H7996=0,'Costo de tareas'!$B$13,'Costo de tareas'!$B$13-H7996)</f>
        <v>39.28055556</v>
      </c>
      <c r="J7996" s="2"/>
      <c r="K7996" s="2"/>
      <c r="P7996" s="2"/>
    </row>
    <row r="7997">
      <c r="A7997" s="3" t="s">
        <v>10270</v>
      </c>
      <c r="B7997" s="11" t="str">
        <f t="shared" si="1"/>
        <v>20201130</v>
      </c>
      <c r="C7997" s="12">
        <f t="shared" si="2"/>
        <v>44165</v>
      </c>
      <c r="D7997" s="3" t="str">
        <f t="shared" si="3"/>
        <v>03</v>
      </c>
      <c r="E7997" s="13">
        <v>0.0</v>
      </c>
      <c r="F7997" s="14">
        <f>'Costo de tareas'!$B$15</f>
        <v>0.1964027778</v>
      </c>
      <c r="G7997" s="15">
        <f>'Producción diaria'!$T$3*$L$2*$M$2*$N$2*E7997*1000/'Costo de tareas'!$B$14</f>
        <v>0</v>
      </c>
      <c r="H7997" s="16">
        <f>IF(G7997 &gt; 'Costo de tareas'!$B$13, 'Costo de tareas'!$B$13, IF(G7997 &lt; 'Costo de tareas'!$B$13*0.2, 0, 'Costo de tareas'!$B$13- G7997))</f>
        <v>0</v>
      </c>
      <c r="I7997" s="17">
        <f>IF(H7997=0,'Costo de tareas'!$B$13,'Costo de tareas'!$B$13-H7997)</f>
        <v>39.28055556</v>
      </c>
      <c r="J7997" s="2"/>
      <c r="K7997" s="2"/>
      <c r="P7997" s="2"/>
    </row>
    <row r="7998">
      <c r="A7998" s="3" t="s">
        <v>10271</v>
      </c>
      <c r="B7998" s="11" t="str">
        <f t="shared" si="1"/>
        <v>20201130</v>
      </c>
      <c r="C7998" s="12">
        <f t="shared" si="2"/>
        <v>44165</v>
      </c>
      <c r="D7998" s="3" t="str">
        <f t="shared" si="3"/>
        <v>04</v>
      </c>
      <c r="E7998" s="13">
        <v>0.0</v>
      </c>
      <c r="F7998" s="14">
        <f>'Costo de tareas'!$B$15</f>
        <v>0.1964027778</v>
      </c>
      <c r="G7998" s="15">
        <f>'Producción diaria'!$T$3*$L$2*$M$2*$N$2*E7998*1000/'Costo de tareas'!$B$14</f>
        <v>0</v>
      </c>
      <c r="H7998" s="16">
        <f>IF(G7998 &gt; 'Costo de tareas'!$B$13, 'Costo de tareas'!$B$13, IF(G7998 &lt; 'Costo de tareas'!$B$13*0.2, 0, 'Costo de tareas'!$B$13- G7998))</f>
        <v>0</v>
      </c>
      <c r="I7998" s="17">
        <f>IF(H7998=0,'Costo de tareas'!$B$13,'Costo de tareas'!$B$13-H7998)</f>
        <v>39.28055556</v>
      </c>
      <c r="J7998" s="2"/>
      <c r="K7998" s="2"/>
      <c r="P7998" s="2"/>
    </row>
    <row r="7999">
      <c r="A7999" s="3" t="s">
        <v>10272</v>
      </c>
      <c r="B7999" s="11" t="str">
        <f t="shared" si="1"/>
        <v>20201130</v>
      </c>
      <c r="C7999" s="12">
        <f t="shared" si="2"/>
        <v>44165</v>
      </c>
      <c r="D7999" s="3" t="str">
        <f t="shared" si="3"/>
        <v>05</v>
      </c>
      <c r="E7999" s="13">
        <v>0.0</v>
      </c>
      <c r="F7999" s="14">
        <f>'Costo de tareas'!$B$15</f>
        <v>0.1964027778</v>
      </c>
      <c r="G7999" s="15">
        <f>'Producción diaria'!$T$3*$L$2*$M$2*$N$2*E7999*1000/'Costo de tareas'!$B$14</f>
        <v>0</v>
      </c>
      <c r="H7999" s="16">
        <f>IF(G7999 &gt; 'Costo de tareas'!$B$13, 'Costo de tareas'!$B$13, IF(G7999 &lt; 'Costo de tareas'!$B$13*0.2, 0, 'Costo de tareas'!$B$13- G7999))</f>
        <v>0</v>
      </c>
      <c r="I7999" s="17">
        <f>IF(H7999=0,'Costo de tareas'!$B$13,'Costo de tareas'!$B$13-H7999)</f>
        <v>39.28055556</v>
      </c>
      <c r="J7999" s="2"/>
      <c r="K7999" s="2"/>
      <c r="P7999" s="2"/>
    </row>
    <row r="8000">
      <c r="A8000" s="3" t="s">
        <v>10273</v>
      </c>
      <c r="B8000" s="11" t="str">
        <f t="shared" si="1"/>
        <v>20201130</v>
      </c>
      <c r="C8000" s="12">
        <f t="shared" si="2"/>
        <v>44165</v>
      </c>
      <c r="D8000" s="3" t="str">
        <f t="shared" si="3"/>
        <v>06</v>
      </c>
      <c r="E8000" s="13">
        <v>0.0</v>
      </c>
      <c r="F8000" s="14">
        <f>'Costo de tareas'!$B$15</f>
        <v>0.1964027778</v>
      </c>
      <c r="G8000" s="15">
        <f>'Producción diaria'!$T$3*$L$2*$M$2*$N$2*E8000*1000/'Costo de tareas'!$B$14</f>
        <v>0</v>
      </c>
      <c r="H8000" s="16">
        <f>IF(G8000 &gt; 'Costo de tareas'!$B$13, 'Costo de tareas'!$B$13, IF(G8000 &lt; 'Costo de tareas'!$B$13*0.2, 0, 'Costo de tareas'!$B$13- G8000))</f>
        <v>0</v>
      </c>
      <c r="I8000" s="17">
        <f>IF(H8000=0,'Costo de tareas'!$B$13,'Costo de tareas'!$B$13-H8000)</f>
        <v>39.28055556</v>
      </c>
      <c r="J8000" s="2"/>
      <c r="K8000" s="2"/>
      <c r="P8000" s="2"/>
    </row>
    <row r="8001">
      <c r="A8001" s="3" t="s">
        <v>10274</v>
      </c>
      <c r="B8001" s="11" t="str">
        <f t="shared" si="1"/>
        <v>20201130</v>
      </c>
      <c r="C8001" s="12">
        <f t="shared" si="2"/>
        <v>44165</v>
      </c>
      <c r="D8001" s="3" t="str">
        <f t="shared" si="3"/>
        <v>07</v>
      </c>
      <c r="E8001" s="13">
        <v>0.0</v>
      </c>
      <c r="F8001" s="14">
        <f>'Costo de tareas'!$B$15</f>
        <v>0.1964027778</v>
      </c>
      <c r="G8001" s="15">
        <f>'Producción diaria'!$T$3*$L$2*$M$2*$N$2*E8001*1000/'Costo de tareas'!$B$14</f>
        <v>0</v>
      </c>
      <c r="H8001" s="16">
        <f>IF(G8001 &gt; 'Costo de tareas'!$B$13, 'Costo de tareas'!$B$13, IF(G8001 &lt; 'Costo de tareas'!$B$13*0.2, 0, 'Costo de tareas'!$B$13- G8001))</f>
        <v>0</v>
      </c>
      <c r="I8001" s="17">
        <f>IF(H8001=0,'Costo de tareas'!$B$13,'Costo de tareas'!$B$13-H8001)</f>
        <v>39.28055556</v>
      </c>
      <c r="J8001" s="2"/>
      <c r="K8001" s="2"/>
      <c r="P8001" s="2"/>
    </row>
    <row r="8002">
      <c r="A8002" s="3" t="s">
        <v>10275</v>
      </c>
      <c r="B8002" s="11" t="str">
        <f t="shared" si="1"/>
        <v>20201130</v>
      </c>
      <c r="C8002" s="12">
        <f t="shared" si="2"/>
        <v>44165</v>
      </c>
      <c r="D8002" s="3" t="str">
        <f t="shared" si="3"/>
        <v>08</v>
      </c>
      <c r="E8002" s="13">
        <v>36.0</v>
      </c>
      <c r="F8002" s="14">
        <f>'Costo de tareas'!$B$15</f>
        <v>0.1964027778</v>
      </c>
      <c r="G8002" s="15">
        <f>'Producción diaria'!$T$3*$L$2*$M$2*$N$2*E8002*1000/'Costo de tareas'!$B$14</f>
        <v>54.12822967</v>
      </c>
      <c r="H8002" s="16">
        <f>IF(G8002 &gt; 'Costo de tareas'!$B$13, 'Costo de tareas'!$B$13, IF(G8002 &lt; 'Costo de tareas'!$B$13*0.2, 0, 'Costo de tareas'!$B$13- G8002))</f>
        <v>39.28055556</v>
      </c>
      <c r="I8002" s="17">
        <f>IF(H8002=0,'Costo de tareas'!$B$13,'Costo de tareas'!$B$13-H8002)</f>
        <v>0</v>
      </c>
      <c r="J8002" s="2"/>
      <c r="K8002" s="2"/>
      <c r="P8002" s="2"/>
    </row>
    <row r="8003">
      <c r="A8003" s="3" t="s">
        <v>10276</v>
      </c>
      <c r="B8003" s="11" t="str">
        <f t="shared" si="1"/>
        <v>20201130</v>
      </c>
      <c r="C8003" s="12">
        <f t="shared" si="2"/>
        <v>44165</v>
      </c>
      <c r="D8003" s="3" t="str">
        <f t="shared" si="3"/>
        <v>09</v>
      </c>
      <c r="E8003" s="13">
        <v>99.0</v>
      </c>
      <c r="F8003" s="14">
        <f>'Costo de tareas'!$B$15</f>
        <v>0.1964027778</v>
      </c>
      <c r="G8003" s="15">
        <f>'Producción diaria'!$T$3*$L$2*$M$2*$N$2*E8003*1000/'Costo de tareas'!$B$14</f>
        <v>148.8526316</v>
      </c>
      <c r="H8003" s="16">
        <f>IF(G8003 &gt; 'Costo de tareas'!$B$13, 'Costo de tareas'!$B$13, IF(G8003 &lt; 'Costo de tareas'!$B$13*0.2, 0, 'Costo de tareas'!$B$13- G8003))</f>
        <v>39.28055556</v>
      </c>
      <c r="I8003" s="17">
        <f>IF(H8003=0,'Costo de tareas'!$B$13,'Costo de tareas'!$B$13-H8003)</f>
        <v>0</v>
      </c>
      <c r="J8003" s="2"/>
      <c r="K8003" s="2"/>
      <c r="P8003" s="2"/>
    </row>
    <row r="8004">
      <c r="A8004" s="3" t="s">
        <v>10277</v>
      </c>
      <c r="B8004" s="11" t="str">
        <f t="shared" si="1"/>
        <v>20201130</v>
      </c>
      <c r="C8004" s="12">
        <f t="shared" si="2"/>
        <v>44165</v>
      </c>
      <c r="D8004" s="3" t="str">
        <f t="shared" si="3"/>
        <v>10</v>
      </c>
      <c r="E8004" s="13">
        <v>238.0</v>
      </c>
      <c r="F8004" s="14">
        <f>'Costo de tareas'!$B$15</f>
        <v>0.1964027778</v>
      </c>
      <c r="G8004" s="15">
        <f>'Producción diaria'!$T$3*$L$2*$M$2*$N$2*E8004*1000/'Costo de tareas'!$B$14</f>
        <v>357.8477406</v>
      </c>
      <c r="H8004" s="16">
        <f>IF(G8004 &gt; 'Costo de tareas'!$B$13, 'Costo de tareas'!$B$13, IF(G8004 &lt; 'Costo de tareas'!$B$13*0.2, 0, 'Costo de tareas'!$B$13- G8004))</f>
        <v>39.28055556</v>
      </c>
      <c r="I8004" s="17">
        <f>IF(H8004=0,'Costo de tareas'!$B$13,'Costo de tareas'!$B$13-H8004)</f>
        <v>0</v>
      </c>
      <c r="J8004" s="2"/>
      <c r="K8004" s="2"/>
      <c r="P8004" s="2"/>
    </row>
    <row r="8005">
      <c r="A8005" s="3" t="s">
        <v>10278</v>
      </c>
      <c r="B8005" s="11" t="str">
        <f t="shared" si="1"/>
        <v>20201130</v>
      </c>
      <c r="C8005" s="12">
        <f t="shared" si="2"/>
        <v>44165</v>
      </c>
      <c r="D8005" s="3" t="str">
        <f t="shared" si="3"/>
        <v>11</v>
      </c>
      <c r="E8005" s="13">
        <v>348.0</v>
      </c>
      <c r="F8005" s="14">
        <f>'Costo de tareas'!$B$15</f>
        <v>0.1964027778</v>
      </c>
      <c r="G8005" s="15">
        <f>'Producción diaria'!$T$3*$L$2*$M$2*$N$2*E8005*1000/'Costo de tareas'!$B$14</f>
        <v>523.2395534</v>
      </c>
      <c r="H8005" s="16">
        <f>IF(G8005 &gt; 'Costo de tareas'!$B$13, 'Costo de tareas'!$B$13, IF(G8005 &lt; 'Costo de tareas'!$B$13*0.2, 0, 'Costo de tareas'!$B$13- G8005))</f>
        <v>39.28055556</v>
      </c>
      <c r="I8005" s="17">
        <f>IF(H8005=0,'Costo de tareas'!$B$13,'Costo de tareas'!$B$13-H8005)</f>
        <v>0</v>
      </c>
      <c r="J8005" s="2"/>
      <c r="K8005" s="2"/>
      <c r="P8005" s="2"/>
    </row>
    <row r="8006">
      <c r="A8006" s="3" t="s">
        <v>10279</v>
      </c>
      <c r="B8006" s="11" t="str">
        <f t="shared" si="1"/>
        <v>20201130</v>
      </c>
      <c r="C8006" s="12">
        <f t="shared" si="2"/>
        <v>44165</v>
      </c>
      <c r="D8006" s="3" t="str">
        <f t="shared" si="3"/>
        <v>12</v>
      </c>
      <c r="E8006" s="13">
        <v>385.0</v>
      </c>
      <c r="F8006" s="14">
        <f>'Costo de tareas'!$B$15</f>
        <v>0.1964027778</v>
      </c>
      <c r="G8006" s="15">
        <f>'Producción diaria'!$T$3*$L$2*$M$2*$N$2*E8006*1000/'Costo de tareas'!$B$14</f>
        <v>578.871345</v>
      </c>
      <c r="H8006" s="16">
        <f>IF(G8006 &gt; 'Costo de tareas'!$B$13, 'Costo de tareas'!$B$13, IF(G8006 &lt; 'Costo de tareas'!$B$13*0.2, 0, 'Costo de tareas'!$B$13- G8006))</f>
        <v>39.28055556</v>
      </c>
      <c r="I8006" s="17">
        <f>IF(H8006=0,'Costo de tareas'!$B$13,'Costo de tareas'!$B$13-H8006)</f>
        <v>0</v>
      </c>
      <c r="J8006" s="2"/>
      <c r="K8006" s="2"/>
      <c r="P8006" s="2"/>
    </row>
    <row r="8007">
      <c r="A8007" s="3" t="s">
        <v>10280</v>
      </c>
      <c r="B8007" s="11" t="str">
        <f t="shared" si="1"/>
        <v>20201130</v>
      </c>
      <c r="C8007" s="12">
        <f t="shared" si="2"/>
        <v>44165</v>
      </c>
      <c r="D8007" s="3" t="str">
        <f t="shared" si="3"/>
        <v>13</v>
      </c>
      <c r="E8007" s="13">
        <v>383.0</v>
      </c>
      <c r="F8007" s="14">
        <f>'Costo de tareas'!$B$15</f>
        <v>0.1964027778</v>
      </c>
      <c r="G8007" s="15">
        <f>'Producción diaria'!$T$3*$L$2*$M$2*$N$2*E8007*1000/'Costo de tareas'!$B$14</f>
        <v>575.8642212</v>
      </c>
      <c r="H8007" s="16">
        <f>IF(G8007 &gt; 'Costo de tareas'!$B$13, 'Costo de tareas'!$B$13, IF(G8007 &lt; 'Costo de tareas'!$B$13*0.2, 0, 'Costo de tareas'!$B$13- G8007))</f>
        <v>39.28055556</v>
      </c>
      <c r="I8007" s="17">
        <f>IF(H8007=0,'Costo de tareas'!$B$13,'Costo de tareas'!$B$13-H8007)</f>
        <v>0</v>
      </c>
      <c r="J8007" s="2"/>
      <c r="K8007" s="2"/>
      <c r="P8007" s="2"/>
    </row>
    <row r="8008">
      <c r="A8008" s="3" t="s">
        <v>10281</v>
      </c>
      <c r="B8008" s="11" t="str">
        <f t="shared" si="1"/>
        <v>20201130</v>
      </c>
      <c r="C8008" s="12">
        <f t="shared" si="2"/>
        <v>44165</v>
      </c>
      <c r="D8008" s="3" t="str">
        <f t="shared" si="3"/>
        <v>14</v>
      </c>
      <c r="E8008" s="13">
        <v>285.0</v>
      </c>
      <c r="F8008" s="14">
        <f>'Costo de tareas'!$B$15</f>
        <v>0.1964027778</v>
      </c>
      <c r="G8008" s="15">
        <f>'Producción diaria'!$T$3*$L$2*$M$2*$N$2*E8008*1000/'Costo de tareas'!$B$14</f>
        <v>428.5151515</v>
      </c>
      <c r="H8008" s="16">
        <f>IF(G8008 &gt; 'Costo de tareas'!$B$13, 'Costo de tareas'!$B$13, IF(G8008 &lt; 'Costo de tareas'!$B$13*0.2, 0, 'Costo de tareas'!$B$13- G8008))</f>
        <v>39.28055556</v>
      </c>
      <c r="I8008" s="17">
        <f>IF(H8008=0,'Costo de tareas'!$B$13,'Costo de tareas'!$B$13-H8008)</f>
        <v>0</v>
      </c>
      <c r="J8008" s="2"/>
      <c r="K8008" s="2"/>
      <c r="P8008" s="2"/>
    </row>
    <row r="8009">
      <c r="A8009" s="3" t="s">
        <v>10282</v>
      </c>
      <c r="B8009" s="11" t="str">
        <f t="shared" si="1"/>
        <v>20201130</v>
      </c>
      <c r="C8009" s="12">
        <f t="shared" si="2"/>
        <v>44165</v>
      </c>
      <c r="D8009" s="3" t="str">
        <f t="shared" si="3"/>
        <v>15</v>
      </c>
      <c r="E8009" s="13">
        <v>96.0</v>
      </c>
      <c r="F8009" s="14">
        <f>'Costo de tareas'!$B$15</f>
        <v>0.1964027778</v>
      </c>
      <c r="G8009" s="15">
        <f>'Producción diaria'!$T$3*$L$2*$M$2*$N$2*E8009*1000/'Costo de tareas'!$B$14</f>
        <v>144.3419458</v>
      </c>
      <c r="H8009" s="16">
        <f>IF(G8009 &gt; 'Costo de tareas'!$B$13, 'Costo de tareas'!$B$13, IF(G8009 &lt; 'Costo de tareas'!$B$13*0.2, 0, 'Costo de tareas'!$B$13- G8009))</f>
        <v>39.28055556</v>
      </c>
      <c r="I8009" s="17">
        <f>IF(H8009=0,'Costo de tareas'!$B$13,'Costo de tareas'!$B$13-H8009)</f>
        <v>0</v>
      </c>
      <c r="J8009" s="2"/>
      <c r="K8009" s="2"/>
      <c r="P8009" s="2"/>
    </row>
    <row r="8010">
      <c r="A8010" s="3" t="s">
        <v>10283</v>
      </c>
      <c r="B8010" s="11" t="str">
        <f t="shared" si="1"/>
        <v>20201130</v>
      </c>
      <c r="C8010" s="12">
        <f t="shared" si="2"/>
        <v>44165</v>
      </c>
      <c r="D8010" s="3" t="str">
        <f t="shared" si="3"/>
        <v>16</v>
      </c>
      <c r="E8010" s="13">
        <v>33.0</v>
      </c>
      <c r="F8010" s="14">
        <f>'Costo de tareas'!$B$15</f>
        <v>0.1964027778</v>
      </c>
      <c r="G8010" s="15">
        <f>'Producción diaria'!$T$3*$L$2*$M$2*$N$2*E8010*1000/'Costo de tareas'!$B$14</f>
        <v>49.61754386</v>
      </c>
      <c r="H8010" s="16">
        <f>IF(G8010 &gt; 'Costo de tareas'!$B$13, 'Costo de tareas'!$B$13, IF(G8010 &lt; 'Costo de tareas'!$B$13*0.2, 0, 'Costo de tareas'!$B$13- G8010))</f>
        <v>39.28055556</v>
      </c>
      <c r="I8010" s="17">
        <f>IF(H8010=0,'Costo de tareas'!$B$13,'Costo de tareas'!$B$13-H8010)</f>
        <v>0</v>
      </c>
      <c r="J8010" s="2"/>
      <c r="K8010" s="2"/>
      <c r="P8010" s="2"/>
    </row>
    <row r="8011">
      <c r="A8011" s="3" t="s">
        <v>10284</v>
      </c>
      <c r="B8011" s="11" t="str">
        <f t="shared" si="1"/>
        <v>20201130</v>
      </c>
      <c r="C8011" s="12">
        <f t="shared" si="2"/>
        <v>44165</v>
      </c>
      <c r="D8011" s="3" t="str">
        <f t="shared" si="3"/>
        <v>17</v>
      </c>
      <c r="E8011" s="13">
        <v>0.0</v>
      </c>
      <c r="F8011" s="14">
        <f>'Costo de tareas'!$B$15</f>
        <v>0.1964027778</v>
      </c>
      <c r="G8011" s="15">
        <f>'Producción diaria'!$T$3*$L$2*$M$2*$N$2*E8011*1000/'Costo de tareas'!$B$14</f>
        <v>0</v>
      </c>
      <c r="H8011" s="16">
        <f>IF(G8011 &gt; 'Costo de tareas'!$B$13, 'Costo de tareas'!$B$13, IF(G8011 &lt; 'Costo de tareas'!$B$13*0.2, 0, 'Costo de tareas'!$B$13- G8011))</f>
        <v>0</v>
      </c>
      <c r="I8011" s="17">
        <f>IF(H8011=0,'Costo de tareas'!$B$13,'Costo de tareas'!$B$13-H8011)</f>
        <v>39.28055556</v>
      </c>
      <c r="J8011" s="2"/>
      <c r="K8011" s="2"/>
      <c r="P8011" s="2"/>
    </row>
    <row r="8012">
      <c r="A8012" s="3" t="s">
        <v>10286</v>
      </c>
      <c r="B8012" s="11" t="str">
        <f t="shared" si="1"/>
        <v>20201130</v>
      </c>
      <c r="C8012" s="12">
        <f t="shared" si="2"/>
        <v>44165</v>
      </c>
      <c r="D8012" s="3" t="str">
        <f t="shared" si="3"/>
        <v>18</v>
      </c>
      <c r="E8012" s="13">
        <v>0.0</v>
      </c>
      <c r="F8012" s="14">
        <f>'Costo de tareas'!$B$15</f>
        <v>0.1964027778</v>
      </c>
      <c r="G8012" s="15">
        <f>'Producción diaria'!$T$3*$L$2*$M$2*$N$2*E8012*1000/'Costo de tareas'!$B$14</f>
        <v>0</v>
      </c>
      <c r="H8012" s="16">
        <f>IF(G8012 &gt; 'Costo de tareas'!$B$13, 'Costo de tareas'!$B$13, IF(G8012 &lt; 'Costo de tareas'!$B$13*0.2, 0, 'Costo de tareas'!$B$13- G8012))</f>
        <v>0</v>
      </c>
      <c r="I8012" s="17">
        <f>IF(H8012=0,'Costo de tareas'!$B$13,'Costo de tareas'!$B$13-H8012)</f>
        <v>39.28055556</v>
      </c>
      <c r="J8012" s="2"/>
      <c r="K8012" s="2"/>
      <c r="P8012" s="2"/>
    </row>
    <row r="8013">
      <c r="A8013" s="3" t="s">
        <v>10288</v>
      </c>
      <c r="B8013" s="11" t="str">
        <f t="shared" si="1"/>
        <v>20201130</v>
      </c>
      <c r="C8013" s="12">
        <f t="shared" si="2"/>
        <v>44165</v>
      </c>
      <c r="D8013" s="3" t="str">
        <f t="shared" si="3"/>
        <v>19</v>
      </c>
      <c r="E8013" s="13">
        <v>0.0</v>
      </c>
      <c r="F8013" s="14">
        <f>'Costo de tareas'!$B$15</f>
        <v>0.1964027778</v>
      </c>
      <c r="G8013" s="15">
        <f>'Producción diaria'!$T$3*$L$2*$M$2*$N$2*E8013*1000/'Costo de tareas'!$B$14</f>
        <v>0</v>
      </c>
      <c r="H8013" s="16">
        <f>IF(G8013 &gt; 'Costo de tareas'!$B$13, 'Costo de tareas'!$B$13, IF(G8013 &lt; 'Costo de tareas'!$B$13*0.2, 0, 'Costo de tareas'!$B$13- G8013))</f>
        <v>0</v>
      </c>
      <c r="I8013" s="17">
        <f>IF(H8013=0,'Costo de tareas'!$B$13,'Costo de tareas'!$B$13-H8013)</f>
        <v>39.28055556</v>
      </c>
      <c r="J8013" s="2"/>
      <c r="K8013" s="2"/>
      <c r="P8013" s="2"/>
    </row>
    <row r="8014">
      <c r="A8014" s="3" t="s">
        <v>10290</v>
      </c>
      <c r="B8014" s="11" t="str">
        <f t="shared" si="1"/>
        <v>20201130</v>
      </c>
      <c r="C8014" s="12">
        <f t="shared" si="2"/>
        <v>44165</v>
      </c>
      <c r="D8014" s="3" t="str">
        <f t="shared" si="3"/>
        <v>20</v>
      </c>
      <c r="E8014" s="13">
        <v>0.0</v>
      </c>
      <c r="F8014" s="14">
        <f>'Costo de tareas'!$B$15</f>
        <v>0.1964027778</v>
      </c>
      <c r="G8014" s="15">
        <f>'Producción diaria'!$T$3*$L$2*$M$2*$N$2*E8014*1000/'Costo de tareas'!$B$14</f>
        <v>0</v>
      </c>
      <c r="H8014" s="16">
        <f>IF(G8014 &gt; 'Costo de tareas'!$B$13, 'Costo de tareas'!$B$13, IF(G8014 &lt; 'Costo de tareas'!$B$13*0.2, 0, 'Costo de tareas'!$B$13- G8014))</f>
        <v>0</v>
      </c>
      <c r="I8014" s="17">
        <f>IF(H8014=0,'Costo de tareas'!$B$13,'Costo de tareas'!$B$13-H8014)</f>
        <v>39.28055556</v>
      </c>
      <c r="J8014" s="2"/>
      <c r="K8014" s="2"/>
      <c r="P8014" s="2"/>
    </row>
    <row r="8015">
      <c r="A8015" s="3" t="s">
        <v>10292</v>
      </c>
      <c r="B8015" s="11" t="str">
        <f t="shared" si="1"/>
        <v>20201130</v>
      </c>
      <c r="C8015" s="12">
        <f t="shared" si="2"/>
        <v>44165</v>
      </c>
      <c r="D8015" s="3" t="str">
        <f t="shared" si="3"/>
        <v>21</v>
      </c>
      <c r="E8015" s="13">
        <v>0.0</v>
      </c>
      <c r="F8015" s="14">
        <f>'Costo de tareas'!$B$15</f>
        <v>0.1964027778</v>
      </c>
      <c r="G8015" s="15">
        <f>'Producción diaria'!$T$3*$L$2*$M$2*$N$2*E8015*1000/'Costo de tareas'!$B$14</f>
        <v>0</v>
      </c>
      <c r="H8015" s="16">
        <f>IF(G8015 &gt; 'Costo de tareas'!$B$13, 'Costo de tareas'!$B$13, IF(G8015 &lt; 'Costo de tareas'!$B$13*0.2, 0, 'Costo de tareas'!$B$13- G8015))</f>
        <v>0</v>
      </c>
      <c r="I8015" s="17">
        <f>IF(H8015=0,'Costo de tareas'!$B$13,'Costo de tareas'!$B$13-H8015)</f>
        <v>39.28055556</v>
      </c>
      <c r="J8015" s="2"/>
      <c r="K8015" s="2"/>
      <c r="P8015" s="2"/>
    </row>
    <row r="8016">
      <c r="A8016" s="3" t="s">
        <v>10294</v>
      </c>
      <c r="B8016" s="11" t="str">
        <f t="shared" si="1"/>
        <v>20201130</v>
      </c>
      <c r="C8016" s="12">
        <f t="shared" si="2"/>
        <v>44165</v>
      </c>
      <c r="D8016" s="3" t="str">
        <f t="shared" si="3"/>
        <v>22</v>
      </c>
      <c r="E8016" s="13">
        <v>0.0</v>
      </c>
      <c r="F8016" s="14">
        <f>'Costo de tareas'!$B$15</f>
        <v>0.1964027778</v>
      </c>
      <c r="G8016" s="15">
        <f>'Producción diaria'!$T$3*$L$2*$M$2*$N$2*E8016*1000/'Costo de tareas'!$B$14</f>
        <v>0</v>
      </c>
      <c r="H8016" s="16">
        <f>IF(G8016 &gt; 'Costo de tareas'!$B$13, 'Costo de tareas'!$B$13, IF(G8016 &lt; 'Costo de tareas'!$B$13*0.2, 0, 'Costo de tareas'!$B$13- G8016))</f>
        <v>0</v>
      </c>
      <c r="I8016" s="17">
        <f>IF(H8016=0,'Costo de tareas'!$B$13,'Costo de tareas'!$B$13-H8016)</f>
        <v>39.28055556</v>
      </c>
      <c r="J8016" s="2"/>
      <c r="K8016" s="2"/>
      <c r="P8016" s="2"/>
    </row>
    <row r="8017">
      <c r="A8017" s="3" t="s">
        <v>10296</v>
      </c>
      <c r="B8017" s="11" t="str">
        <f t="shared" si="1"/>
        <v>20201130</v>
      </c>
      <c r="C8017" s="12">
        <f t="shared" si="2"/>
        <v>44165</v>
      </c>
      <c r="D8017" s="3" t="str">
        <f t="shared" si="3"/>
        <v>23</v>
      </c>
      <c r="E8017" s="13">
        <v>0.0</v>
      </c>
      <c r="F8017" s="14">
        <f>'Costo de tareas'!$B$15</f>
        <v>0.1964027778</v>
      </c>
      <c r="G8017" s="15">
        <f>'Producción diaria'!$T$3*$L$2*$M$2*$N$2*E8017*1000/'Costo de tareas'!$B$14</f>
        <v>0</v>
      </c>
      <c r="H8017" s="16">
        <f>IF(G8017 &gt; 'Costo de tareas'!$B$13, 'Costo de tareas'!$B$13, IF(G8017 &lt; 'Costo de tareas'!$B$13*0.2, 0, 'Costo de tareas'!$B$13- G8017))</f>
        <v>0</v>
      </c>
      <c r="I8017" s="17">
        <f>IF(H8017=0,'Costo de tareas'!$B$13,'Costo de tareas'!$B$13-H8017)</f>
        <v>39.28055556</v>
      </c>
      <c r="J8017" s="2"/>
      <c r="K8017" s="2"/>
      <c r="P8017" s="2"/>
    </row>
    <row r="8018">
      <c r="A8018" s="3" t="s">
        <v>10297</v>
      </c>
      <c r="B8018" s="11" t="str">
        <f t="shared" si="1"/>
        <v>20131201</v>
      </c>
      <c r="C8018" s="12">
        <f t="shared" si="2"/>
        <v>41609</v>
      </c>
      <c r="D8018" s="3" t="str">
        <f t="shared" si="3"/>
        <v>00</v>
      </c>
      <c r="E8018" s="13">
        <v>0.0</v>
      </c>
      <c r="F8018" s="14">
        <f>'Costo de tareas'!$B$15</f>
        <v>0.1964027778</v>
      </c>
      <c r="G8018" s="15">
        <f>'Producción diaria'!$T$3*$L$2*$M$2*$N$2*E8018*1000/'Costo de tareas'!$B$14</f>
        <v>0</v>
      </c>
      <c r="H8018" s="16">
        <f>IF(G8018 &gt; 'Costo de tareas'!$B$13, 'Costo de tareas'!$B$13, IF(G8018 &lt; 'Costo de tareas'!$B$13*0.2, 0, 'Costo de tareas'!$B$13- G8018))</f>
        <v>0</v>
      </c>
      <c r="I8018" s="17">
        <f>IF(H8018=0,'Costo de tareas'!$B$13,'Costo de tareas'!$B$13-H8018)</f>
        <v>39.28055556</v>
      </c>
      <c r="J8018" s="2"/>
      <c r="K8018" s="2"/>
      <c r="P8018" s="2"/>
    </row>
    <row r="8019">
      <c r="A8019" s="3" t="s">
        <v>10299</v>
      </c>
      <c r="B8019" s="11" t="str">
        <f t="shared" si="1"/>
        <v>20131201</v>
      </c>
      <c r="C8019" s="12">
        <f t="shared" si="2"/>
        <v>41609</v>
      </c>
      <c r="D8019" s="3" t="str">
        <f t="shared" si="3"/>
        <v>01</v>
      </c>
      <c r="E8019" s="13">
        <v>0.0</v>
      </c>
      <c r="F8019" s="14">
        <f>'Costo de tareas'!$B$15</f>
        <v>0.1964027778</v>
      </c>
      <c r="G8019" s="15">
        <f>'Producción diaria'!$T$3*$L$2*$M$2*$N$2*E8019*1000/'Costo de tareas'!$B$14</f>
        <v>0</v>
      </c>
      <c r="H8019" s="16">
        <f>IF(G8019 &gt; 'Costo de tareas'!$B$13, 'Costo de tareas'!$B$13, IF(G8019 &lt; 'Costo de tareas'!$B$13*0.2, 0, 'Costo de tareas'!$B$13- G8019))</f>
        <v>0</v>
      </c>
      <c r="I8019" s="17">
        <f>IF(H8019=0,'Costo de tareas'!$B$13,'Costo de tareas'!$B$13-H8019)</f>
        <v>39.28055556</v>
      </c>
      <c r="J8019" s="2"/>
      <c r="K8019" s="2"/>
      <c r="P8019" s="2"/>
    </row>
    <row r="8020">
      <c r="A8020" s="3" t="s">
        <v>10301</v>
      </c>
      <c r="B8020" s="11" t="str">
        <f t="shared" si="1"/>
        <v>20131201</v>
      </c>
      <c r="C8020" s="12">
        <f t="shared" si="2"/>
        <v>41609</v>
      </c>
      <c r="D8020" s="3" t="str">
        <f t="shared" si="3"/>
        <v>02</v>
      </c>
      <c r="E8020" s="13">
        <v>0.0</v>
      </c>
      <c r="F8020" s="14">
        <f>'Costo de tareas'!$B$15</f>
        <v>0.1964027778</v>
      </c>
      <c r="G8020" s="15">
        <f>'Producción diaria'!$T$3*$L$2*$M$2*$N$2*E8020*1000/'Costo de tareas'!$B$14</f>
        <v>0</v>
      </c>
      <c r="H8020" s="16">
        <f>IF(G8020 &gt; 'Costo de tareas'!$B$13, 'Costo de tareas'!$B$13, IF(G8020 &lt; 'Costo de tareas'!$B$13*0.2, 0, 'Costo de tareas'!$B$13- G8020))</f>
        <v>0</v>
      </c>
      <c r="I8020" s="17">
        <f>IF(H8020=0,'Costo de tareas'!$B$13,'Costo de tareas'!$B$13-H8020)</f>
        <v>39.28055556</v>
      </c>
      <c r="J8020" s="2"/>
      <c r="K8020" s="2"/>
      <c r="P8020" s="2"/>
    </row>
    <row r="8021">
      <c r="A8021" s="3" t="s">
        <v>10303</v>
      </c>
      <c r="B8021" s="11" t="str">
        <f t="shared" si="1"/>
        <v>20131201</v>
      </c>
      <c r="C8021" s="12">
        <f t="shared" si="2"/>
        <v>41609</v>
      </c>
      <c r="D8021" s="3" t="str">
        <f t="shared" si="3"/>
        <v>03</v>
      </c>
      <c r="E8021" s="13">
        <v>0.0</v>
      </c>
      <c r="F8021" s="14">
        <f>'Costo de tareas'!$B$15</f>
        <v>0.1964027778</v>
      </c>
      <c r="G8021" s="15">
        <f>'Producción diaria'!$T$3*$L$2*$M$2*$N$2*E8021*1000/'Costo de tareas'!$B$14</f>
        <v>0</v>
      </c>
      <c r="H8021" s="16">
        <f>IF(G8021 &gt; 'Costo de tareas'!$B$13, 'Costo de tareas'!$B$13, IF(G8021 &lt; 'Costo de tareas'!$B$13*0.2, 0, 'Costo de tareas'!$B$13- G8021))</f>
        <v>0</v>
      </c>
      <c r="I8021" s="17">
        <f>IF(H8021=0,'Costo de tareas'!$B$13,'Costo de tareas'!$B$13-H8021)</f>
        <v>39.28055556</v>
      </c>
      <c r="J8021" s="2"/>
      <c r="K8021" s="2"/>
      <c r="P8021" s="2"/>
    </row>
    <row r="8022">
      <c r="A8022" s="3" t="s">
        <v>10304</v>
      </c>
      <c r="B8022" s="11" t="str">
        <f t="shared" si="1"/>
        <v>20131201</v>
      </c>
      <c r="C8022" s="12">
        <f t="shared" si="2"/>
        <v>41609</v>
      </c>
      <c r="D8022" s="3" t="str">
        <f t="shared" si="3"/>
        <v>04</v>
      </c>
      <c r="E8022" s="13">
        <v>0.0</v>
      </c>
      <c r="F8022" s="14">
        <f>'Costo de tareas'!$B$15</f>
        <v>0.1964027778</v>
      </c>
      <c r="G8022" s="15">
        <f>'Producción diaria'!$T$3*$L$2*$M$2*$N$2*E8022*1000/'Costo de tareas'!$B$14</f>
        <v>0</v>
      </c>
      <c r="H8022" s="16">
        <f>IF(G8022 &gt; 'Costo de tareas'!$B$13, 'Costo de tareas'!$B$13, IF(G8022 &lt; 'Costo de tareas'!$B$13*0.2, 0, 'Costo de tareas'!$B$13- G8022))</f>
        <v>0</v>
      </c>
      <c r="I8022" s="17">
        <f>IF(H8022=0,'Costo de tareas'!$B$13,'Costo de tareas'!$B$13-H8022)</f>
        <v>39.28055556</v>
      </c>
      <c r="J8022" s="2"/>
      <c r="K8022" s="2"/>
      <c r="P8022" s="2"/>
    </row>
    <row r="8023">
      <c r="A8023" s="3" t="s">
        <v>10306</v>
      </c>
      <c r="B8023" s="11" t="str">
        <f t="shared" si="1"/>
        <v>20131201</v>
      </c>
      <c r="C8023" s="12">
        <f t="shared" si="2"/>
        <v>41609</v>
      </c>
      <c r="D8023" s="3" t="str">
        <f t="shared" si="3"/>
        <v>05</v>
      </c>
      <c r="E8023" s="13">
        <v>0.0</v>
      </c>
      <c r="F8023" s="14">
        <f>'Costo de tareas'!$B$15</f>
        <v>0.1964027778</v>
      </c>
      <c r="G8023" s="15">
        <f>'Producción diaria'!$T$3*$L$2*$M$2*$N$2*E8023*1000/'Costo de tareas'!$B$14</f>
        <v>0</v>
      </c>
      <c r="H8023" s="16">
        <f>IF(G8023 &gt; 'Costo de tareas'!$B$13, 'Costo de tareas'!$B$13, IF(G8023 &lt; 'Costo de tareas'!$B$13*0.2, 0, 'Costo de tareas'!$B$13- G8023))</f>
        <v>0</v>
      </c>
      <c r="I8023" s="17">
        <f>IF(H8023=0,'Costo de tareas'!$B$13,'Costo de tareas'!$B$13-H8023)</f>
        <v>39.28055556</v>
      </c>
      <c r="J8023" s="2"/>
      <c r="K8023" s="2"/>
      <c r="P8023" s="2"/>
    </row>
    <row r="8024">
      <c r="A8024" s="3" t="s">
        <v>10308</v>
      </c>
      <c r="B8024" s="11" t="str">
        <f t="shared" si="1"/>
        <v>20131201</v>
      </c>
      <c r="C8024" s="12">
        <f t="shared" si="2"/>
        <v>41609</v>
      </c>
      <c r="D8024" s="3" t="str">
        <f t="shared" si="3"/>
        <v>06</v>
      </c>
      <c r="E8024" s="13">
        <v>0.0</v>
      </c>
      <c r="F8024" s="14">
        <f>'Costo de tareas'!$B$15</f>
        <v>0.1964027778</v>
      </c>
      <c r="G8024" s="15">
        <f>'Producción diaria'!$T$3*$L$2*$M$2*$N$2*E8024*1000/'Costo de tareas'!$B$14</f>
        <v>0</v>
      </c>
      <c r="H8024" s="16">
        <f>IF(G8024 &gt; 'Costo de tareas'!$B$13, 'Costo de tareas'!$B$13, IF(G8024 &lt; 'Costo de tareas'!$B$13*0.2, 0, 'Costo de tareas'!$B$13- G8024))</f>
        <v>0</v>
      </c>
      <c r="I8024" s="17">
        <f>IF(H8024=0,'Costo de tareas'!$B$13,'Costo de tareas'!$B$13-H8024)</f>
        <v>39.28055556</v>
      </c>
      <c r="J8024" s="2"/>
      <c r="K8024" s="2"/>
      <c r="P8024" s="2"/>
    </row>
    <row r="8025">
      <c r="A8025" s="3" t="s">
        <v>10310</v>
      </c>
      <c r="B8025" s="11" t="str">
        <f t="shared" si="1"/>
        <v>20131201</v>
      </c>
      <c r="C8025" s="12">
        <f t="shared" si="2"/>
        <v>41609</v>
      </c>
      <c r="D8025" s="3" t="str">
        <f t="shared" si="3"/>
        <v>07</v>
      </c>
      <c r="E8025" s="13">
        <v>0.0</v>
      </c>
      <c r="F8025" s="14">
        <f>'Costo de tareas'!$B$15</f>
        <v>0.1964027778</v>
      </c>
      <c r="G8025" s="15">
        <f>'Producción diaria'!$T$3*$L$2*$M$2*$N$2*E8025*1000/'Costo de tareas'!$B$14</f>
        <v>0</v>
      </c>
      <c r="H8025" s="16">
        <f>IF(G8025 &gt; 'Costo de tareas'!$B$13, 'Costo de tareas'!$B$13, IF(G8025 &lt; 'Costo de tareas'!$B$13*0.2, 0, 'Costo de tareas'!$B$13- G8025))</f>
        <v>0</v>
      </c>
      <c r="I8025" s="17">
        <f>IF(H8025=0,'Costo de tareas'!$B$13,'Costo de tareas'!$B$13-H8025)</f>
        <v>39.28055556</v>
      </c>
      <c r="J8025" s="2"/>
      <c r="K8025" s="2"/>
      <c r="P8025" s="2"/>
    </row>
    <row r="8026">
      <c r="A8026" s="3" t="s">
        <v>10312</v>
      </c>
      <c r="B8026" s="11" t="str">
        <f t="shared" si="1"/>
        <v>20131201</v>
      </c>
      <c r="C8026" s="12">
        <f t="shared" si="2"/>
        <v>41609</v>
      </c>
      <c r="D8026" s="3" t="str">
        <f t="shared" si="3"/>
        <v>08</v>
      </c>
      <c r="E8026" s="13">
        <v>118.0</v>
      </c>
      <c r="F8026" s="14">
        <f>'Costo de tareas'!$B$15</f>
        <v>0.1964027778</v>
      </c>
      <c r="G8026" s="15">
        <f>'Producción diaria'!$T$3*$L$2*$M$2*$N$2*E8026*1000/'Costo de tareas'!$B$14</f>
        <v>177.4203083</v>
      </c>
      <c r="H8026" s="16">
        <f>IF(G8026 &gt; 'Costo de tareas'!$B$13, 'Costo de tareas'!$B$13, IF(G8026 &lt; 'Costo de tareas'!$B$13*0.2, 0, 'Costo de tareas'!$B$13- G8026))</f>
        <v>39.28055556</v>
      </c>
      <c r="I8026" s="17">
        <f>IF(H8026=0,'Costo de tareas'!$B$13,'Costo de tareas'!$B$13-H8026)</f>
        <v>0</v>
      </c>
      <c r="J8026" s="2"/>
      <c r="K8026" s="2"/>
      <c r="P8026" s="2"/>
    </row>
    <row r="8027">
      <c r="A8027" s="3" t="s">
        <v>10313</v>
      </c>
      <c r="B8027" s="11" t="str">
        <f t="shared" si="1"/>
        <v>20131201</v>
      </c>
      <c r="C8027" s="12">
        <f t="shared" si="2"/>
        <v>41609</v>
      </c>
      <c r="D8027" s="3" t="str">
        <f t="shared" si="3"/>
        <v>09</v>
      </c>
      <c r="E8027" s="13">
        <v>274.0</v>
      </c>
      <c r="F8027" s="14">
        <f>'Costo de tareas'!$B$15</f>
        <v>0.1964027778</v>
      </c>
      <c r="G8027" s="15">
        <f>'Producción diaria'!$T$3*$L$2*$M$2*$N$2*E8027*1000/'Costo de tareas'!$B$14</f>
        <v>411.9759702</v>
      </c>
      <c r="H8027" s="16">
        <f>IF(G8027 &gt; 'Costo de tareas'!$B$13, 'Costo de tareas'!$B$13, IF(G8027 &lt; 'Costo de tareas'!$B$13*0.2, 0, 'Costo de tareas'!$B$13- G8027))</f>
        <v>39.28055556</v>
      </c>
      <c r="I8027" s="17">
        <f>IF(H8027=0,'Costo de tareas'!$B$13,'Costo de tareas'!$B$13-H8027)</f>
        <v>0</v>
      </c>
      <c r="J8027" s="2"/>
      <c r="K8027" s="2"/>
      <c r="P8027" s="2"/>
    </row>
    <row r="8028">
      <c r="A8028" s="3" t="s">
        <v>10314</v>
      </c>
      <c r="B8028" s="11" t="str">
        <f t="shared" si="1"/>
        <v>20131201</v>
      </c>
      <c r="C8028" s="12">
        <f t="shared" si="2"/>
        <v>41609</v>
      </c>
      <c r="D8028" s="3" t="str">
        <f t="shared" si="3"/>
        <v>10</v>
      </c>
      <c r="E8028" s="13">
        <v>398.0</v>
      </c>
      <c r="F8028" s="14">
        <f>'Costo de tareas'!$B$15</f>
        <v>0.1964027778</v>
      </c>
      <c r="G8028" s="15">
        <f>'Producción diaria'!$T$3*$L$2*$M$2*$N$2*E8028*1000/'Costo de tareas'!$B$14</f>
        <v>598.4176502</v>
      </c>
      <c r="H8028" s="16">
        <f>IF(G8028 &gt; 'Costo de tareas'!$B$13, 'Costo de tareas'!$B$13, IF(G8028 &lt; 'Costo de tareas'!$B$13*0.2, 0, 'Costo de tareas'!$B$13- G8028))</f>
        <v>39.28055556</v>
      </c>
      <c r="I8028" s="17">
        <f>IF(H8028=0,'Costo de tareas'!$B$13,'Costo de tareas'!$B$13-H8028)</f>
        <v>0</v>
      </c>
      <c r="J8028" s="2"/>
      <c r="K8028" s="2"/>
      <c r="P8028" s="2"/>
    </row>
    <row r="8029">
      <c r="A8029" s="3" t="s">
        <v>10315</v>
      </c>
      <c r="B8029" s="11" t="str">
        <f t="shared" si="1"/>
        <v>20131201</v>
      </c>
      <c r="C8029" s="12">
        <f t="shared" si="2"/>
        <v>41609</v>
      </c>
      <c r="D8029" s="3" t="str">
        <f t="shared" si="3"/>
        <v>11</v>
      </c>
      <c r="E8029" s="13">
        <v>478.0</v>
      </c>
      <c r="F8029" s="14">
        <f>'Costo de tareas'!$B$15</f>
        <v>0.1964027778</v>
      </c>
      <c r="G8029" s="15">
        <f>'Producción diaria'!$T$3*$L$2*$M$2*$N$2*E8029*1000/'Costo de tareas'!$B$14</f>
        <v>718.702605</v>
      </c>
      <c r="H8029" s="16">
        <f>IF(G8029 &gt; 'Costo de tareas'!$B$13, 'Costo de tareas'!$B$13, IF(G8029 &lt; 'Costo de tareas'!$B$13*0.2, 0, 'Costo de tareas'!$B$13- G8029))</f>
        <v>39.28055556</v>
      </c>
      <c r="I8029" s="17">
        <f>IF(H8029=0,'Costo de tareas'!$B$13,'Costo de tareas'!$B$13-H8029)</f>
        <v>0</v>
      </c>
      <c r="J8029" s="2"/>
      <c r="K8029" s="2"/>
      <c r="P8029" s="2"/>
    </row>
    <row r="8030">
      <c r="A8030" s="3" t="s">
        <v>10316</v>
      </c>
      <c r="B8030" s="11" t="str">
        <f t="shared" si="1"/>
        <v>20131201</v>
      </c>
      <c r="C8030" s="12">
        <f t="shared" si="2"/>
        <v>41609</v>
      </c>
      <c r="D8030" s="3" t="str">
        <f t="shared" si="3"/>
        <v>12</v>
      </c>
      <c r="E8030" s="13">
        <v>511.0</v>
      </c>
      <c r="F8030" s="14">
        <f>'Costo de tareas'!$B$15</f>
        <v>0.1964027778</v>
      </c>
      <c r="G8030" s="15">
        <f>'Producción diaria'!$T$3*$L$2*$M$2*$N$2*E8030*1000/'Costo de tareas'!$B$14</f>
        <v>768.3201489</v>
      </c>
      <c r="H8030" s="16">
        <f>IF(G8030 &gt; 'Costo de tareas'!$B$13, 'Costo de tareas'!$B$13, IF(G8030 &lt; 'Costo de tareas'!$B$13*0.2, 0, 'Costo de tareas'!$B$13- G8030))</f>
        <v>39.28055556</v>
      </c>
      <c r="I8030" s="17">
        <f>IF(H8030=0,'Costo de tareas'!$B$13,'Costo de tareas'!$B$13-H8030)</f>
        <v>0</v>
      </c>
      <c r="J8030" s="2"/>
      <c r="K8030" s="2"/>
      <c r="P8030" s="2"/>
    </row>
    <row r="8031">
      <c r="A8031" s="3" t="s">
        <v>10317</v>
      </c>
      <c r="B8031" s="11" t="str">
        <f t="shared" si="1"/>
        <v>20131201</v>
      </c>
      <c r="C8031" s="12">
        <f t="shared" si="2"/>
        <v>41609</v>
      </c>
      <c r="D8031" s="3" t="str">
        <f t="shared" si="3"/>
        <v>13</v>
      </c>
      <c r="E8031" s="13">
        <v>479.0</v>
      </c>
      <c r="F8031" s="14">
        <f>'Costo de tareas'!$B$15</f>
        <v>0.1964027778</v>
      </c>
      <c r="G8031" s="15">
        <f>'Producción diaria'!$T$3*$L$2*$M$2*$N$2*E8031*1000/'Costo de tareas'!$B$14</f>
        <v>720.2061669</v>
      </c>
      <c r="H8031" s="16">
        <f>IF(G8031 &gt; 'Costo de tareas'!$B$13, 'Costo de tareas'!$B$13, IF(G8031 &lt; 'Costo de tareas'!$B$13*0.2, 0, 'Costo de tareas'!$B$13- G8031))</f>
        <v>39.28055556</v>
      </c>
      <c r="I8031" s="17">
        <f>IF(H8031=0,'Costo de tareas'!$B$13,'Costo de tareas'!$B$13-H8031)</f>
        <v>0</v>
      </c>
      <c r="J8031" s="2"/>
      <c r="K8031" s="2"/>
      <c r="P8031" s="2"/>
    </row>
    <row r="8032">
      <c r="A8032" s="3" t="s">
        <v>10318</v>
      </c>
      <c r="B8032" s="11" t="str">
        <f t="shared" si="1"/>
        <v>20131201</v>
      </c>
      <c r="C8032" s="12">
        <f t="shared" si="2"/>
        <v>41609</v>
      </c>
      <c r="D8032" s="3" t="str">
        <f t="shared" si="3"/>
        <v>14</v>
      </c>
      <c r="E8032" s="13">
        <v>392.0</v>
      </c>
      <c r="F8032" s="14">
        <f>'Costo de tareas'!$B$15</f>
        <v>0.1964027778</v>
      </c>
      <c r="G8032" s="15">
        <f>'Producción diaria'!$T$3*$L$2*$M$2*$N$2*E8032*1000/'Costo de tareas'!$B$14</f>
        <v>589.3962786</v>
      </c>
      <c r="H8032" s="16">
        <f>IF(G8032 &gt; 'Costo de tareas'!$B$13, 'Costo de tareas'!$B$13, IF(G8032 &lt; 'Costo de tareas'!$B$13*0.2, 0, 'Costo de tareas'!$B$13- G8032))</f>
        <v>39.28055556</v>
      </c>
      <c r="I8032" s="17">
        <f>IF(H8032=0,'Costo de tareas'!$B$13,'Costo de tareas'!$B$13-H8032)</f>
        <v>0</v>
      </c>
      <c r="J8032" s="2"/>
      <c r="K8032" s="2"/>
      <c r="P8032" s="2"/>
    </row>
    <row r="8033">
      <c r="A8033" s="3" t="s">
        <v>10319</v>
      </c>
      <c r="B8033" s="11" t="str">
        <f t="shared" si="1"/>
        <v>20131201</v>
      </c>
      <c r="C8033" s="12">
        <f t="shared" si="2"/>
        <v>41609</v>
      </c>
      <c r="D8033" s="3" t="str">
        <f t="shared" si="3"/>
        <v>15</v>
      </c>
      <c r="E8033" s="13">
        <v>255.0</v>
      </c>
      <c r="F8033" s="14">
        <f>'Costo de tareas'!$B$15</f>
        <v>0.1964027778</v>
      </c>
      <c r="G8033" s="15">
        <f>'Producción diaria'!$T$3*$L$2*$M$2*$N$2*E8033*1000/'Costo de tareas'!$B$14</f>
        <v>383.4082935</v>
      </c>
      <c r="H8033" s="16">
        <f>IF(G8033 &gt; 'Costo de tareas'!$B$13, 'Costo de tareas'!$B$13, IF(G8033 &lt; 'Costo de tareas'!$B$13*0.2, 0, 'Costo de tareas'!$B$13- G8033))</f>
        <v>39.28055556</v>
      </c>
      <c r="I8033" s="17">
        <f>IF(H8033=0,'Costo de tareas'!$B$13,'Costo de tareas'!$B$13-H8033)</f>
        <v>0</v>
      </c>
      <c r="J8033" s="2"/>
      <c r="K8033" s="2"/>
      <c r="P8033" s="2"/>
    </row>
    <row r="8034">
      <c r="A8034" s="3" t="s">
        <v>10320</v>
      </c>
      <c r="B8034" s="11" t="str">
        <f t="shared" si="1"/>
        <v>20131201</v>
      </c>
      <c r="C8034" s="12">
        <f t="shared" si="2"/>
        <v>41609</v>
      </c>
      <c r="D8034" s="3" t="str">
        <f t="shared" si="3"/>
        <v>16</v>
      </c>
      <c r="E8034" s="13">
        <v>89.0</v>
      </c>
      <c r="F8034" s="14">
        <f>'Costo de tareas'!$B$15</f>
        <v>0.1964027778</v>
      </c>
      <c r="G8034" s="15">
        <f>'Producción diaria'!$T$3*$L$2*$M$2*$N$2*E8034*1000/'Costo de tareas'!$B$14</f>
        <v>133.8170122</v>
      </c>
      <c r="H8034" s="16">
        <f>IF(G8034 &gt; 'Costo de tareas'!$B$13, 'Costo de tareas'!$B$13, IF(G8034 &lt; 'Costo de tareas'!$B$13*0.2, 0, 'Costo de tareas'!$B$13- G8034))</f>
        <v>39.28055556</v>
      </c>
      <c r="I8034" s="17">
        <f>IF(H8034=0,'Costo de tareas'!$B$13,'Costo de tareas'!$B$13-H8034)</f>
        <v>0</v>
      </c>
      <c r="J8034" s="2"/>
      <c r="K8034" s="2"/>
      <c r="P8034" s="2"/>
    </row>
    <row r="8035">
      <c r="A8035" s="3" t="s">
        <v>10321</v>
      </c>
      <c r="B8035" s="11" t="str">
        <f t="shared" si="1"/>
        <v>20131201</v>
      </c>
      <c r="C8035" s="12">
        <f t="shared" si="2"/>
        <v>41609</v>
      </c>
      <c r="D8035" s="3" t="str">
        <f t="shared" si="3"/>
        <v>17</v>
      </c>
      <c r="E8035" s="13">
        <v>0.0</v>
      </c>
      <c r="F8035" s="14">
        <f>'Costo de tareas'!$B$15</f>
        <v>0.1964027778</v>
      </c>
      <c r="G8035" s="15">
        <f>'Producción diaria'!$T$3*$L$2*$M$2*$N$2*E8035*1000/'Costo de tareas'!$B$14</f>
        <v>0</v>
      </c>
      <c r="H8035" s="16">
        <f>IF(G8035 &gt; 'Costo de tareas'!$B$13, 'Costo de tareas'!$B$13, IF(G8035 &lt; 'Costo de tareas'!$B$13*0.2, 0, 'Costo de tareas'!$B$13- G8035))</f>
        <v>0</v>
      </c>
      <c r="I8035" s="17">
        <f>IF(H8035=0,'Costo de tareas'!$B$13,'Costo de tareas'!$B$13-H8035)</f>
        <v>39.28055556</v>
      </c>
      <c r="J8035" s="2"/>
      <c r="K8035" s="2"/>
      <c r="P8035" s="2"/>
    </row>
    <row r="8036">
      <c r="A8036" s="3" t="s">
        <v>10322</v>
      </c>
      <c r="B8036" s="11" t="str">
        <f t="shared" si="1"/>
        <v>20131201</v>
      </c>
      <c r="C8036" s="12">
        <f t="shared" si="2"/>
        <v>41609</v>
      </c>
      <c r="D8036" s="3" t="str">
        <f t="shared" si="3"/>
        <v>18</v>
      </c>
      <c r="E8036" s="13">
        <v>0.0</v>
      </c>
      <c r="F8036" s="14">
        <f>'Costo de tareas'!$B$15</f>
        <v>0.1964027778</v>
      </c>
      <c r="G8036" s="15">
        <f>'Producción diaria'!$T$3*$L$2*$M$2*$N$2*E8036*1000/'Costo de tareas'!$B$14</f>
        <v>0</v>
      </c>
      <c r="H8036" s="16">
        <f>IF(G8036 &gt; 'Costo de tareas'!$B$13, 'Costo de tareas'!$B$13, IF(G8036 &lt; 'Costo de tareas'!$B$13*0.2, 0, 'Costo de tareas'!$B$13- G8036))</f>
        <v>0</v>
      </c>
      <c r="I8036" s="17">
        <f>IF(H8036=0,'Costo de tareas'!$B$13,'Costo de tareas'!$B$13-H8036)</f>
        <v>39.28055556</v>
      </c>
      <c r="J8036" s="2"/>
      <c r="K8036" s="2"/>
      <c r="P8036" s="2"/>
    </row>
    <row r="8037">
      <c r="A8037" s="3" t="s">
        <v>10323</v>
      </c>
      <c r="B8037" s="11" t="str">
        <f t="shared" si="1"/>
        <v>20131201</v>
      </c>
      <c r="C8037" s="12">
        <f t="shared" si="2"/>
        <v>41609</v>
      </c>
      <c r="D8037" s="3" t="str">
        <f t="shared" si="3"/>
        <v>19</v>
      </c>
      <c r="E8037" s="13">
        <v>0.0</v>
      </c>
      <c r="F8037" s="14">
        <f>'Costo de tareas'!$B$15</f>
        <v>0.1964027778</v>
      </c>
      <c r="G8037" s="15">
        <f>'Producción diaria'!$T$3*$L$2*$M$2*$N$2*E8037*1000/'Costo de tareas'!$B$14</f>
        <v>0</v>
      </c>
      <c r="H8037" s="16">
        <f>IF(G8037 &gt; 'Costo de tareas'!$B$13, 'Costo de tareas'!$B$13, IF(G8037 &lt; 'Costo de tareas'!$B$13*0.2, 0, 'Costo de tareas'!$B$13- G8037))</f>
        <v>0</v>
      </c>
      <c r="I8037" s="17">
        <f>IF(H8037=0,'Costo de tareas'!$B$13,'Costo de tareas'!$B$13-H8037)</f>
        <v>39.28055556</v>
      </c>
      <c r="J8037" s="2"/>
      <c r="K8037" s="2"/>
      <c r="P8037" s="2"/>
    </row>
    <row r="8038">
      <c r="A8038" s="3" t="s">
        <v>10325</v>
      </c>
      <c r="B8038" s="11" t="str">
        <f t="shared" si="1"/>
        <v>20131201</v>
      </c>
      <c r="C8038" s="12">
        <f t="shared" si="2"/>
        <v>41609</v>
      </c>
      <c r="D8038" s="3" t="str">
        <f t="shared" si="3"/>
        <v>20</v>
      </c>
      <c r="E8038" s="13">
        <v>0.0</v>
      </c>
      <c r="F8038" s="14">
        <f>'Costo de tareas'!$B$15</f>
        <v>0.1964027778</v>
      </c>
      <c r="G8038" s="15">
        <f>'Producción diaria'!$T$3*$L$2*$M$2*$N$2*E8038*1000/'Costo de tareas'!$B$14</f>
        <v>0</v>
      </c>
      <c r="H8038" s="16">
        <f>IF(G8038 &gt; 'Costo de tareas'!$B$13, 'Costo de tareas'!$B$13, IF(G8038 &lt; 'Costo de tareas'!$B$13*0.2, 0, 'Costo de tareas'!$B$13- G8038))</f>
        <v>0</v>
      </c>
      <c r="I8038" s="17">
        <f>IF(H8038=0,'Costo de tareas'!$B$13,'Costo de tareas'!$B$13-H8038)</f>
        <v>39.28055556</v>
      </c>
      <c r="J8038" s="2"/>
      <c r="K8038" s="2"/>
      <c r="P8038" s="2"/>
    </row>
    <row r="8039">
      <c r="A8039" s="3" t="s">
        <v>10327</v>
      </c>
      <c r="B8039" s="11" t="str">
        <f t="shared" si="1"/>
        <v>20131201</v>
      </c>
      <c r="C8039" s="12">
        <f t="shared" si="2"/>
        <v>41609</v>
      </c>
      <c r="D8039" s="3" t="str">
        <f t="shared" si="3"/>
        <v>21</v>
      </c>
      <c r="E8039" s="13">
        <v>0.0</v>
      </c>
      <c r="F8039" s="14">
        <f>'Costo de tareas'!$B$15</f>
        <v>0.1964027778</v>
      </c>
      <c r="G8039" s="15">
        <f>'Producción diaria'!$T$3*$L$2*$M$2*$N$2*E8039*1000/'Costo de tareas'!$B$14</f>
        <v>0</v>
      </c>
      <c r="H8039" s="16">
        <f>IF(G8039 &gt; 'Costo de tareas'!$B$13, 'Costo de tareas'!$B$13, IF(G8039 &lt; 'Costo de tareas'!$B$13*0.2, 0, 'Costo de tareas'!$B$13- G8039))</f>
        <v>0</v>
      </c>
      <c r="I8039" s="17">
        <f>IF(H8039=0,'Costo de tareas'!$B$13,'Costo de tareas'!$B$13-H8039)</f>
        <v>39.28055556</v>
      </c>
      <c r="J8039" s="2"/>
      <c r="K8039" s="2"/>
      <c r="P8039" s="2"/>
    </row>
    <row r="8040">
      <c r="A8040" s="3" t="s">
        <v>10328</v>
      </c>
      <c r="B8040" s="11" t="str">
        <f t="shared" si="1"/>
        <v>20131201</v>
      </c>
      <c r="C8040" s="12">
        <f t="shared" si="2"/>
        <v>41609</v>
      </c>
      <c r="D8040" s="3" t="str">
        <f t="shared" si="3"/>
        <v>22</v>
      </c>
      <c r="E8040" s="13">
        <v>0.0</v>
      </c>
      <c r="F8040" s="14">
        <f>'Costo de tareas'!$B$15</f>
        <v>0.1964027778</v>
      </c>
      <c r="G8040" s="15">
        <f>'Producción diaria'!$T$3*$L$2*$M$2*$N$2*E8040*1000/'Costo de tareas'!$B$14</f>
        <v>0</v>
      </c>
      <c r="H8040" s="16">
        <f>IF(G8040 &gt; 'Costo de tareas'!$B$13, 'Costo de tareas'!$B$13, IF(G8040 &lt; 'Costo de tareas'!$B$13*0.2, 0, 'Costo de tareas'!$B$13- G8040))</f>
        <v>0</v>
      </c>
      <c r="I8040" s="17">
        <f>IF(H8040=0,'Costo de tareas'!$B$13,'Costo de tareas'!$B$13-H8040)</f>
        <v>39.28055556</v>
      </c>
      <c r="J8040" s="2"/>
      <c r="K8040" s="2"/>
      <c r="P8040" s="2"/>
    </row>
    <row r="8041">
      <c r="A8041" s="3" t="s">
        <v>10329</v>
      </c>
      <c r="B8041" s="11" t="str">
        <f t="shared" si="1"/>
        <v>20131201</v>
      </c>
      <c r="C8041" s="12">
        <f t="shared" si="2"/>
        <v>41609</v>
      </c>
      <c r="D8041" s="3" t="str">
        <f t="shared" si="3"/>
        <v>23</v>
      </c>
      <c r="E8041" s="13">
        <v>0.0</v>
      </c>
      <c r="F8041" s="14">
        <f>'Costo de tareas'!$B$15</f>
        <v>0.1964027778</v>
      </c>
      <c r="G8041" s="15">
        <f>'Producción diaria'!$T$3*$L$2*$M$2*$N$2*E8041*1000/'Costo de tareas'!$B$14</f>
        <v>0</v>
      </c>
      <c r="H8041" s="16">
        <f>IF(G8041 &gt; 'Costo de tareas'!$B$13, 'Costo de tareas'!$B$13, IF(G8041 &lt; 'Costo de tareas'!$B$13*0.2, 0, 'Costo de tareas'!$B$13- G8041))</f>
        <v>0</v>
      </c>
      <c r="I8041" s="17">
        <f>IF(H8041=0,'Costo de tareas'!$B$13,'Costo de tareas'!$B$13-H8041)</f>
        <v>39.28055556</v>
      </c>
      <c r="J8041" s="2"/>
      <c r="K8041" s="2"/>
      <c r="P8041" s="2"/>
    </row>
    <row r="8042">
      <c r="A8042" s="3" t="s">
        <v>10330</v>
      </c>
      <c r="B8042" s="11" t="str">
        <f t="shared" si="1"/>
        <v>20131202</v>
      </c>
      <c r="C8042" s="12">
        <f t="shared" si="2"/>
        <v>41610</v>
      </c>
      <c r="D8042" s="3" t="str">
        <f t="shared" si="3"/>
        <v>00</v>
      </c>
      <c r="E8042" s="13">
        <v>0.0</v>
      </c>
      <c r="F8042" s="14">
        <f>'Costo de tareas'!$B$15</f>
        <v>0.1964027778</v>
      </c>
      <c r="G8042" s="15">
        <f>'Producción diaria'!$T$3*$L$2*$M$2*$N$2*E8042*1000/'Costo de tareas'!$B$14</f>
        <v>0</v>
      </c>
      <c r="H8042" s="16">
        <f>IF(G8042 &gt; 'Costo de tareas'!$B$13, 'Costo de tareas'!$B$13, IF(G8042 &lt; 'Costo de tareas'!$B$13*0.2, 0, 'Costo de tareas'!$B$13- G8042))</f>
        <v>0</v>
      </c>
      <c r="I8042" s="17">
        <f>IF(H8042=0,'Costo de tareas'!$B$13,'Costo de tareas'!$B$13-H8042)</f>
        <v>39.28055556</v>
      </c>
      <c r="J8042" s="2"/>
      <c r="K8042" s="2"/>
      <c r="P8042" s="2"/>
    </row>
    <row r="8043">
      <c r="A8043" s="3" t="s">
        <v>10331</v>
      </c>
      <c r="B8043" s="11" t="str">
        <f t="shared" si="1"/>
        <v>20131202</v>
      </c>
      <c r="C8043" s="12">
        <f t="shared" si="2"/>
        <v>41610</v>
      </c>
      <c r="D8043" s="3" t="str">
        <f t="shared" si="3"/>
        <v>01</v>
      </c>
      <c r="E8043" s="13">
        <v>0.0</v>
      </c>
      <c r="F8043" s="14">
        <f>'Costo de tareas'!$B$15</f>
        <v>0.1964027778</v>
      </c>
      <c r="G8043" s="15">
        <f>'Producción diaria'!$T$3*$L$2*$M$2*$N$2*E8043*1000/'Costo de tareas'!$B$14</f>
        <v>0</v>
      </c>
      <c r="H8043" s="16">
        <f>IF(G8043 &gt; 'Costo de tareas'!$B$13, 'Costo de tareas'!$B$13, IF(G8043 &lt; 'Costo de tareas'!$B$13*0.2, 0, 'Costo de tareas'!$B$13- G8043))</f>
        <v>0</v>
      </c>
      <c r="I8043" s="17">
        <f>IF(H8043=0,'Costo de tareas'!$B$13,'Costo de tareas'!$B$13-H8043)</f>
        <v>39.28055556</v>
      </c>
      <c r="J8043" s="2"/>
      <c r="K8043" s="2"/>
      <c r="P8043" s="2"/>
    </row>
    <row r="8044">
      <c r="A8044" s="3" t="s">
        <v>10333</v>
      </c>
      <c r="B8044" s="11" t="str">
        <f t="shared" si="1"/>
        <v>20131202</v>
      </c>
      <c r="C8044" s="12">
        <f t="shared" si="2"/>
        <v>41610</v>
      </c>
      <c r="D8044" s="3" t="str">
        <f t="shared" si="3"/>
        <v>02</v>
      </c>
      <c r="E8044" s="13">
        <v>0.0</v>
      </c>
      <c r="F8044" s="14">
        <f>'Costo de tareas'!$B$15</f>
        <v>0.1964027778</v>
      </c>
      <c r="G8044" s="15">
        <f>'Producción diaria'!$T$3*$L$2*$M$2*$N$2*E8044*1000/'Costo de tareas'!$B$14</f>
        <v>0</v>
      </c>
      <c r="H8044" s="16">
        <f>IF(G8044 &gt; 'Costo de tareas'!$B$13, 'Costo de tareas'!$B$13, IF(G8044 &lt; 'Costo de tareas'!$B$13*0.2, 0, 'Costo de tareas'!$B$13- G8044))</f>
        <v>0</v>
      </c>
      <c r="I8044" s="17">
        <f>IF(H8044=0,'Costo de tareas'!$B$13,'Costo de tareas'!$B$13-H8044)</f>
        <v>39.28055556</v>
      </c>
      <c r="J8044" s="2"/>
      <c r="K8044" s="2"/>
      <c r="P8044" s="2"/>
    </row>
    <row r="8045">
      <c r="A8045" s="3" t="s">
        <v>10334</v>
      </c>
      <c r="B8045" s="11" t="str">
        <f t="shared" si="1"/>
        <v>20131202</v>
      </c>
      <c r="C8045" s="12">
        <f t="shared" si="2"/>
        <v>41610</v>
      </c>
      <c r="D8045" s="3" t="str">
        <f t="shared" si="3"/>
        <v>03</v>
      </c>
      <c r="E8045" s="13">
        <v>0.0</v>
      </c>
      <c r="F8045" s="14">
        <f>'Costo de tareas'!$B$15</f>
        <v>0.1964027778</v>
      </c>
      <c r="G8045" s="15">
        <f>'Producción diaria'!$T$3*$L$2*$M$2*$N$2*E8045*1000/'Costo de tareas'!$B$14</f>
        <v>0</v>
      </c>
      <c r="H8045" s="16">
        <f>IF(G8045 &gt; 'Costo de tareas'!$B$13, 'Costo de tareas'!$B$13, IF(G8045 &lt; 'Costo de tareas'!$B$13*0.2, 0, 'Costo de tareas'!$B$13- G8045))</f>
        <v>0</v>
      </c>
      <c r="I8045" s="17">
        <f>IF(H8045=0,'Costo de tareas'!$B$13,'Costo de tareas'!$B$13-H8045)</f>
        <v>39.28055556</v>
      </c>
      <c r="J8045" s="2"/>
      <c r="K8045" s="2"/>
      <c r="P8045" s="2"/>
    </row>
    <row r="8046">
      <c r="A8046" s="3" t="s">
        <v>10336</v>
      </c>
      <c r="B8046" s="11" t="str">
        <f t="shared" si="1"/>
        <v>20131202</v>
      </c>
      <c r="C8046" s="12">
        <f t="shared" si="2"/>
        <v>41610</v>
      </c>
      <c r="D8046" s="3" t="str">
        <f t="shared" si="3"/>
        <v>04</v>
      </c>
      <c r="E8046" s="13">
        <v>0.0</v>
      </c>
      <c r="F8046" s="14">
        <f>'Costo de tareas'!$B$15</f>
        <v>0.1964027778</v>
      </c>
      <c r="G8046" s="15">
        <f>'Producción diaria'!$T$3*$L$2*$M$2*$N$2*E8046*1000/'Costo de tareas'!$B$14</f>
        <v>0</v>
      </c>
      <c r="H8046" s="16">
        <f>IF(G8046 &gt; 'Costo de tareas'!$B$13, 'Costo de tareas'!$B$13, IF(G8046 &lt; 'Costo de tareas'!$B$13*0.2, 0, 'Costo de tareas'!$B$13- G8046))</f>
        <v>0</v>
      </c>
      <c r="I8046" s="17">
        <f>IF(H8046=0,'Costo de tareas'!$B$13,'Costo de tareas'!$B$13-H8046)</f>
        <v>39.28055556</v>
      </c>
      <c r="J8046" s="2"/>
      <c r="K8046" s="2"/>
      <c r="P8046" s="2"/>
    </row>
    <row r="8047">
      <c r="A8047" s="3" t="s">
        <v>10338</v>
      </c>
      <c r="B8047" s="11" t="str">
        <f t="shared" si="1"/>
        <v>20131202</v>
      </c>
      <c r="C8047" s="12">
        <f t="shared" si="2"/>
        <v>41610</v>
      </c>
      <c r="D8047" s="3" t="str">
        <f t="shared" si="3"/>
        <v>05</v>
      </c>
      <c r="E8047" s="13">
        <v>0.0</v>
      </c>
      <c r="F8047" s="14">
        <f>'Costo de tareas'!$B$15</f>
        <v>0.1964027778</v>
      </c>
      <c r="G8047" s="15">
        <f>'Producción diaria'!$T$3*$L$2*$M$2*$N$2*E8047*1000/'Costo de tareas'!$B$14</f>
        <v>0</v>
      </c>
      <c r="H8047" s="16">
        <f>IF(G8047 &gt; 'Costo de tareas'!$B$13, 'Costo de tareas'!$B$13, IF(G8047 &lt; 'Costo de tareas'!$B$13*0.2, 0, 'Costo de tareas'!$B$13- G8047))</f>
        <v>0</v>
      </c>
      <c r="I8047" s="17">
        <f>IF(H8047=0,'Costo de tareas'!$B$13,'Costo de tareas'!$B$13-H8047)</f>
        <v>39.28055556</v>
      </c>
      <c r="J8047" s="2"/>
      <c r="K8047" s="2"/>
      <c r="P8047" s="2"/>
    </row>
    <row r="8048">
      <c r="A8048" s="3" t="s">
        <v>10339</v>
      </c>
      <c r="B8048" s="11" t="str">
        <f t="shared" si="1"/>
        <v>20131202</v>
      </c>
      <c r="C8048" s="12">
        <f t="shared" si="2"/>
        <v>41610</v>
      </c>
      <c r="D8048" s="3" t="str">
        <f t="shared" si="3"/>
        <v>06</v>
      </c>
      <c r="E8048" s="13">
        <v>0.0</v>
      </c>
      <c r="F8048" s="14">
        <f>'Costo de tareas'!$B$15</f>
        <v>0.1964027778</v>
      </c>
      <c r="G8048" s="15">
        <f>'Producción diaria'!$T$3*$L$2*$M$2*$N$2*E8048*1000/'Costo de tareas'!$B$14</f>
        <v>0</v>
      </c>
      <c r="H8048" s="16">
        <f>IF(G8048 &gt; 'Costo de tareas'!$B$13, 'Costo de tareas'!$B$13, IF(G8048 &lt; 'Costo de tareas'!$B$13*0.2, 0, 'Costo de tareas'!$B$13- G8048))</f>
        <v>0</v>
      </c>
      <c r="I8048" s="17">
        <f>IF(H8048=0,'Costo de tareas'!$B$13,'Costo de tareas'!$B$13-H8048)</f>
        <v>39.28055556</v>
      </c>
      <c r="J8048" s="2"/>
      <c r="K8048" s="2"/>
      <c r="P8048" s="2"/>
    </row>
    <row r="8049">
      <c r="A8049" s="3" t="s">
        <v>10341</v>
      </c>
      <c r="B8049" s="11" t="str">
        <f t="shared" si="1"/>
        <v>20131202</v>
      </c>
      <c r="C8049" s="12">
        <f t="shared" si="2"/>
        <v>41610</v>
      </c>
      <c r="D8049" s="3" t="str">
        <f t="shared" si="3"/>
        <v>07</v>
      </c>
      <c r="E8049" s="13">
        <v>0.0</v>
      </c>
      <c r="F8049" s="14">
        <f>'Costo de tareas'!$B$15</f>
        <v>0.1964027778</v>
      </c>
      <c r="G8049" s="15">
        <f>'Producción diaria'!$T$3*$L$2*$M$2*$N$2*E8049*1000/'Costo de tareas'!$B$14</f>
        <v>0</v>
      </c>
      <c r="H8049" s="16">
        <f>IF(G8049 &gt; 'Costo de tareas'!$B$13, 'Costo de tareas'!$B$13, IF(G8049 &lt; 'Costo de tareas'!$B$13*0.2, 0, 'Costo de tareas'!$B$13- G8049))</f>
        <v>0</v>
      </c>
      <c r="I8049" s="17">
        <f>IF(H8049=0,'Costo de tareas'!$B$13,'Costo de tareas'!$B$13-H8049)</f>
        <v>39.28055556</v>
      </c>
      <c r="J8049" s="2"/>
      <c r="K8049" s="2"/>
      <c r="P8049" s="2"/>
    </row>
    <row r="8050">
      <c r="A8050" s="3" t="s">
        <v>10342</v>
      </c>
      <c r="B8050" s="11" t="str">
        <f t="shared" si="1"/>
        <v>20131202</v>
      </c>
      <c r="C8050" s="12">
        <f t="shared" si="2"/>
        <v>41610</v>
      </c>
      <c r="D8050" s="3" t="str">
        <f t="shared" si="3"/>
        <v>08</v>
      </c>
      <c r="E8050" s="13">
        <v>114.0</v>
      </c>
      <c r="F8050" s="14">
        <f>'Costo de tareas'!$B$15</f>
        <v>0.1964027778</v>
      </c>
      <c r="G8050" s="15">
        <f>'Producción diaria'!$T$3*$L$2*$M$2*$N$2*E8050*1000/'Costo de tareas'!$B$14</f>
        <v>171.4060606</v>
      </c>
      <c r="H8050" s="16">
        <f>IF(G8050 &gt; 'Costo de tareas'!$B$13, 'Costo de tareas'!$B$13, IF(G8050 &lt; 'Costo de tareas'!$B$13*0.2, 0, 'Costo de tareas'!$B$13- G8050))</f>
        <v>39.28055556</v>
      </c>
      <c r="I8050" s="17">
        <f>IF(H8050=0,'Costo de tareas'!$B$13,'Costo de tareas'!$B$13-H8050)</f>
        <v>0</v>
      </c>
      <c r="J8050" s="2"/>
      <c r="K8050" s="2"/>
      <c r="P8050" s="2"/>
    </row>
    <row r="8051">
      <c r="A8051" s="3" t="s">
        <v>10343</v>
      </c>
      <c r="B8051" s="11" t="str">
        <f t="shared" si="1"/>
        <v>20131202</v>
      </c>
      <c r="C8051" s="12">
        <f t="shared" si="2"/>
        <v>41610</v>
      </c>
      <c r="D8051" s="3" t="str">
        <f t="shared" si="3"/>
        <v>09</v>
      </c>
      <c r="E8051" s="13">
        <v>273.0</v>
      </c>
      <c r="F8051" s="14">
        <f>'Costo de tareas'!$B$15</f>
        <v>0.1964027778</v>
      </c>
      <c r="G8051" s="15">
        <f>'Producción diaria'!$T$3*$L$2*$M$2*$N$2*E8051*1000/'Costo de tareas'!$B$14</f>
        <v>410.4724083</v>
      </c>
      <c r="H8051" s="16">
        <f>IF(G8051 &gt; 'Costo de tareas'!$B$13, 'Costo de tareas'!$B$13, IF(G8051 &lt; 'Costo de tareas'!$B$13*0.2, 0, 'Costo de tareas'!$B$13- G8051))</f>
        <v>39.28055556</v>
      </c>
      <c r="I8051" s="17">
        <f>IF(H8051=0,'Costo de tareas'!$B$13,'Costo de tareas'!$B$13-H8051)</f>
        <v>0</v>
      </c>
      <c r="J8051" s="2"/>
      <c r="K8051" s="2"/>
      <c r="P8051" s="2"/>
    </row>
    <row r="8052">
      <c r="A8052" s="3" t="s">
        <v>10345</v>
      </c>
      <c r="B8052" s="11" t="str">
        <f t="shared" si="1"/>
        <v>20131202</v>
      </c>
      <c r="C8052" s="12">
        <f t="shared" si="2"/>
        <v>41610</v>
      </c>
      <c r="D8052" s="3" t="str">
        <f t="shared" si="3"/>
        <v>10</v>
      </c>
      <c r="E8052" s="13">
        <v>393.0</v>
      </c>
      <c r="F8052" s="14">
        <f>'Costo de tareas'!$B$15</f>
        <v>0.1964027778</v>
      </c>
      <c r="G8052" s="15">
        <f>'Producción diaria'!$T$3*$L$2*$M$2*$N$2*E8052*1000/'Costo de tareas'!$B$14</f>
        <v>590.8998405</v>
      </c>
      <c r="H8052" s="16">
        <f>IF(G8052 &gt; 'Costo de tareas'!$B$13, 'Costo de tareas'!$B$13, IF(G8052 &lt; 'Costo de tareas'!$B$13*0.2, 0, 'Costo de tareas'!$B$13- G8052))</f>
        <v>39.28055556</v>
      </c>
      <c r="I8052" s="17">
        <f>IF(H8052=0,'Costo de tareas'!$B$13,'Costo de tareas'!$B$13-H8052)</f>
        <v>0</v>
      </c>
      <c r="J8052" s="2"/>
      <c r="K8052" s="2"/>
      <c r="P8052" s="2"/>
    </row>
    <row r="8053">
      <c r="A8053" s="3" t="s">
        <v>10346</v>
      </c>
      <c r="B8053" s="11" t="str">
        <f t="shared" si="1"/>
        <v>20131202</v>
      </c>
      <c r="C8053" s="12">
        <f t="shared" si="2"/>
        <v>41610</v>
      </c>
      <c r="D8053" s="3" t="str">
        <f t="shared" si="3"/>
        <v>11</v>
      </c>
      <c r="E8053" s="13">
        <v>478.0</v>
      </c>
      <c r="F8053" s="14">
        <f>'Costo de tareas'!$B$15</f>
        <v>0.1964027778</v>
      </c>
      <c r="G8053" s="15">
        <f>'Producción diaria'!$T$3*$L$2*$M$2*$N$2*E8053*1000/'Costo de tareas'!$B$14</f>
        <v>718.702605</v>
      </c>
      <c r="H8053" s="16">
        <f>IF(G8053 &gt; 'Costo de tareas'!$B$13, 'Costo de tareas'!$B$13, IF(G8053 &lt; 'Costo de tareas'!$B$13*0.2, 0, 'Costo de tareas'!$B$13- G8053))</f>
        <v>39.28055556</v>
      </c>
      <c r="I8053" s="17">
        <f>IF(H8053=0,'Costo de tareas'!$B$13,'Costo de tareas'!$B$13-H8053)</f>
        <v>0</v>
      </c>
      <c r="J8053" s="2"/>
      <c r="K8053" s="2"/>
      <c r="P8053" s="2"/>
    </row>
    <row r="8054">
      <c r="A8054" s="3" t="s">
        <v>10347</v>
      </c>
      <c r="B8054" s="11" t="str">
        <f t="shared" si="1"/>
        <v>20131202</v>
      </c>
      <c r="C8054" s="12">
        <f t="shared" si="2"/>
        <v>41610</v>
      </c>
      <c r="D8054" s="3" t="str">
        <f t="shared" si="3"/>
        <v>12</v>
      </c>
      <c r="E8054" s="13">
        <v>505.0</v>
      </c>
      <c r="F8054" s="14">
        <f>'Costo de tareas'!$B$15</f>
        <v>0.1964027778</v>
      </c>
      <c r="G8054" s="15">
        <f>'Producción diaria'!$T$3*$L$2*$M$2*$N$2*E8054*1000/'Costo de tareas'!$B$14</f>
        <v>759.2987772</v>
      </c>
      <c r="H8054" s="16">
        <f>IF(G8054 &gt; 'Costo de tareas'!$B$13, 'Costo de tareas'!$B$13, IF(G8054 &lt; 'Costo de tareas'!$B$13*0.2, 0, 'Costo de tareas'!$B$13- G8054))</f>
        <v>39.28055556</v>
      </c>
      <c r="I8054" s="17">
        <f>IF(H8054=0,'Costo de tareas'!$B$13,'Costo de tareas'!$B$13-H8054)</f>
        <v>0</v>
      </c>
      <c r="J8054" s="2"/>
      <c r="K8054" s="2"/>
      <c r="P8054" s="2"/>
    </row>
    <row r="8055">
      <c r="A8055" s="3" t="s">
        <v>10348</v>
      </c>
      <c r="B8055" s="11" t="str">
        <f t="shared" si="1"/>
        <v>20131202</v>
      </c>
      <c r="C8055" s="12">
        <f t="shared" si="2"/>
        <v>41610</v>
      </c>
      <c r="D8055" s="3" t="str">
        <f t="shared" si="3"/>
        <v>13</v>
      </c>
      <c r="E8055" s="13">
        <v>474.0</v>
      </c>
      <c r="F8055" s="14">
        <f>'Costo de tareas'!$B$15</f>
        <v>0.1964027778</v>
      </c>
      <c r="G8055" s="15">
        <f>'Producción diaria'!$T$3*$L$2*$M$2*$N$2*E8055*1000/'Costo de tareas'!$B$14</f>
        <v>712.6883573</v>
      </c>
      <c r="H8055" s="16">
        <f>IF(G8055 &gt; 'Costo de tareas'!$B$13, 'Costo de tareas'!$B$13, IF(G8055 &lt; 'Costo de tareas'!$B$13*0.2, 0, 'Costo de tareas'!$B$13- G8055))</f>
        <v>39.28055556</v>
      </c>
      <c r="I8055" s="17">
        <f>IF(H8055=0,'Costo de tareas'!$B$13,'Costo de tareas'!$B$13-H8055)</f>
        <v>0</v>
      </c>
      <c r="J8055" s="2"/>
      <c r="K8055" s="2"/>
      <c r="P8055" s="2"/>
    </row>
    <row r="8056">
      <c r="A8056" s="3" t="s">
        <v>10349</v>
      </c>
      <c r="B8056" s="11" t="str">
        <f t="shared" si="1"/>
        <v>20131202</v>
      </c>
      <c r="C8056" s="12">
        <f t="shared" si="2"/>
        <v>41610</v>
      </c>
      <c r="D8056" s="3" t="str">
        <f t="shared" si="3"/>
        <v>14</v>
      </c>
      <c r="E8056" s="13">
        <v>386.0</v>
      </c>
      <c r="F8056" s="14">
        <f>'Costo de tareas'!$B$15</f>
        <v>0.1964027778</v>
      </c>
      <c r="G8056" s="15">
        <f>'Producción diaria'!$T$3*$L$2*$M$2*$N$2*E8056*1000/'Costo de tareas'!$B$14</f>
        <v>580.374907</v>
      </c>
      <c r="H8056" s="16">
        <f>IF(G8056 &gt; 'Costo de tareas'!$B$13, 'Costo de tareas'!$B$13, IF(G8056 &lt; 'Costo de tareas'!$B$13*0.2, 0, 'Costo de tareas'!$B$13- G8056))</f>
        <v>39.28055556</v>
      </c>
      <c r="I8056" s="17">
        <f>IF(H8056=0,'Costo de tareas'!$B$13,'Costo de tareas'!$B$13-H8056)</f>
        <v>0</v>
      </c>
      <c r="J8056" s="2"/>
      <c r="K8056" s="2"/>
      <c r="P8056" s="2"/>
    </row>
    <row r="8057">
      <c r="A8057" s="3" t="s">
        <v>10350</v>
      </c>
      <c r="B8057" s="11" t="str">
        <f t="shared" si="1"/>
        <v>20131202</v>
      </c>
      <c r="C8057" s="12">
        <f t="shared" si="2"/>
        <v>41610</v>
      </c>
      <c r="D8057" s="3" t="str">
        <f t="shared" si="3"/>
        <v>15</v>
      </c>
      <c r="E8057" s="13">
        <v>252.0</v>
      </c>
      <c r="F8057" s="14">
        <f>'Costo de tareas'!$B$15</f>
        <v>0.1964027778</v>
      </c>
      <c r="G8057" s="15">
        <f>'Producción diaria'!$T$3*$L$2*$M$2*$N$2*E8057*1000/'Costo de tareas'!$B$14</f>
        <v>378.8976077</v>
      </c>
      <c r="H8057" s="16">
        <f>IF(G8057 &gt; 'Costo de tareas'!$B$13, 'Costo de tareas'!$B$13, IF(G8057 &lt; 'Costo de tareas'!$B$13*0.2, 0, 'Costo de tareas'!$B$13- G8057))</f>
        <v>39.28055556</v>
      </c>
      <c r="I8057" s="17">
        <f>IF(H8057=0,'Costo de tareas'!$B$13,'Costo de tareas'!$B$13-H8057)</f>
        <v>0</v>
      </c>
      <c r="J8057" s="2"/>
      <c r="K8057" s="2"/>
      <c r="P8057" s="2"/>
    </row>
    <row r="8058">
      <c r="A8058" s="3" t="s">
        <v>10351</v>
      </c>
      <c r="B8058" s="11" t="str">
        <f t="shared" si="1"/>
        <v>20131202</v>
      </c>
      <c r="C8058" s="12">
        <f t="shared" si="2"/>
        <v>41610</v>
      </c>
      <c r="D8058" s="3" t="str">
        <f t="shared" si="3"/>
        <v>16</v>
      </c>
      <c r="E8058" s="13">
        <v>86.0</v>
      </c>
      <c r="F8058" s="14">
        <f>'Costo de tareas'!$B$15</f>
        <v>0.1964027778</v>
      </c>
      <c r="G8058" s="15">
        <f>'Producción diaria'!$T$3*$L$2*$M$2*$N$2*E8058*1000/'Costo de tareas'!$B$14</f>
        <v>129.3063264</v>
      </c>
      <c r="H8058" s="16">
        <f>IF(G8058 &gt; 'Costo de tareas'!$B$13, 'Costo de tareas'!$B$13, IF(G8058 &lt; 'Costo de tareas'!$B$13*0.2, 0, 'Costo de tareas'!$B$13- G8058))</f>
        <v>39.28055556</v>
      </c>
      <c r="I8058" s="17">
        <f>IF(H8058=0,'Costo de tareas'!$B$13,'Costo de tareas'!$B$13-H8058)</f>
        <v>0</v>
      </c>
      <c r="J8058" s="2"/>
      <c r="K8058" s="2"/>
      <c r="P8058" s="2"/>
    </row>
    <row r="8059">
      <c r="A8059" s="3" t="s">
        <v>10352</v>
      </c>
      <c r="B8059" s="11" t="str">
        <f t="shared" si="1"/>
        <v>20131202</v>
      </c>
      <c r="C8059" s="12">
        <f t="shared" si="2"/>
        <v>41610</v>
      </c>
      <c r="D8059" s="3" t="str">
        <f t="shared" si="3"/>
        <v>17</v>
      </c>
      <c r="E8059" s="13">
        <v>0.0</v>
      </c>
      <c r="F8059" s="14">
        <f>'Costo de tareas'!$B$15</f>
        <v>0.1964027778</v>
      </c>
      <c r="G8059" s="15">
        <f>'Producción diaria'!$T$3*$L$2*$M$2*$N$2*E8059*1000/'Costo de tareas'!$B$14</f>
        <v>0</v>
      </c>
      <c r="H8059" s="16">
        <f>IF(G8059 &gt; 'Costo de tareas'!$B$13, 'Costo de tareas'!$B$13, IF(G8059 &lt; 'Costo de tareas'!$B$13*0.2, 0, 'Costo de tareas'!$B$13- G8059))</f>
        <v>0</v>
      </c>
      <c r="I8059" s="17">
        <f>IF(H8059=0,'Costo de tareas'!$B$13,'Costo de tareas'!$B$13-H8059)</f>
        <v>39.28055556</v>
      </c>
      <c r="J8059" s="2"/>
      <c r="K8059" s="2"/>
      <c r="P8059" s="2"/>
    </row>
    <row r="8060">
      <c r="A8060" s="3" t="s">
        <v>10353</v>
      </c>
      <c r="B8060" s="11" t="str">
        <f t="shared" si="1"/>
        <v>20131202</v>
      </c>
      <c r="C8060" s="12">
        <f t="shared" si="2"/>
        <v>41610</v>
      </c>
      <c r="D8060" s="3" t="str">
        <f t="shared" si="3"/>
        <v>18</v>
      </c>
      <c r="E8060" s="13">
        <v>0.0</v>
      </c>
      <c r="F8060" s="14">
        <f>'Costo de tareas'!$B$15</f>
        <v>0.1964027778</v>
      </c>
      <c r="G8060" s="15">
        <f>'Producción diaria'!$T$3*$L$2*$M$2*$N$2*E8060*1000/'Costo de tareas'!$B$14</f>
        <v>0</v>
      </c>
      <c r="H8060" s="16">
        <f>IF(G8060 &gt; 'Costo de tareas'!$B$13, 'Costo de tareas'!$B$13, IF(G8060 &lt; 'Costo de tareas'!$B$13*0.2, 0, 'Costo de tareas'!$B$13- G8060))</f>
        <v>0</v>
      </c>
      <c r="I8060" s="17">
        <f>IF(H8060=0,'Costo de tareas'!$B$13,'Costo de tareas'!$B$13-H8060)</f>
        <v>39.28055556</v>
      </c>
      <c r="J8060" s="2"/>
      <c r="K8060" s="2"/>
      <c r="P8060" s="2"/>
    </row>
    <row r="8061">
      <c r="A8061" s="3" t="s">
        <v>10355</v>
      </c>
      <c r="B8061" s="11" t="str">
        <f t="shared" si="1"/>
        <v>20131202</v>
      </c>
      <c r="C8061" s="12">
        <f t="shared" si="2"/>
        <v>41610</v>
      </c>
      <c r="D8061" s="3" t="str">
        <f t="shared" si="3"/>
        <v>19</v>
      </c>
      <c r="E8061" s="13">
        <v>0.0</v>
      </c>
      <c r="F8061" s="14">
        <f>'Costo de tareas'!$B$15</f>
        <v>0.1964027778</v>
      </c>
      <c r="G8061" s="15">
        <f>'Producción diaria'!$T$3*$L$2*$M$2*$N$2*E8061*1000/'Costo de tareas'!$B$14</f>
        <v>0</v>
      </c>
      <c r="H8061" s="16">
        <f>IF(G8061 &gt; 'Costo de tareas'!$B$13, 'Costo de tareas'!$B$13, IF(G8061 &lt; 'Costo de tareas'!$B$13*0.2, 0, 'Costo de tareas'!$B$13- G8061))</f>
        <v>0</v>
      </c>
      <c r="I8061" s="17">
        <f>IF(H8061=0,'Costo de tareas'!$B$13,'Costo de tareas'!$B$13-H8061)</f>
        <v>39.28055556</v>
      </c>
      <c r="J8061" s="2"/>
      <c r="K8061" s="2"/>
      <c r="P8061" s="2"/>
    </row>
    <row r="8062">
      <c r="A8062" s="3" t="s">
        <v>10357</v>
      </c>
      <c r="B8062" s="11" t="str">
        <f t="shared" si="1"/>
        <v>20131202</v>
      </c>
      <c r="C8062" s="12">
        <f t="shared" si="2"/>
        <v>41610</v>
      </c>
      <c r="D8062" s="3" t="str">
        <f t="shared" si="3"/>
        <v>20</v>
      </c>
      <c r="E8062" s="13">
        <v>0.0</v>
      </c>
      <c r="F8062" s="14">
        <f>'Costo de tareas'!$B$15</f>
        <v>0.1964027778</v>
      </c>
      <c r="G8062" s="15">
        <f>'Producción diaria'!$T$3*$L$2*$M$2*$N$2*E8062*1000/'Costo de tareas'!$B$14</f>
        <v>0</v>
      </c>
      <c r="H8062" s="16">
        <f>IF(G8062 &gt; 'Costo de tareas'!$B$13, 'Costo de tareas'!$B$13, IF(G8062 &lt; 'Costo de tareas'!$B$13*0.2, 0, 'Costo de tareas'!$B$13- G8062))</f>
        <v>0</v>
      </c>
      <c r="I8062" s="17">
        <f>IF(H8062=0,'Costo de tareas'!$B$13,'Costo de tareas'!$B$13-H8062)</f>
        <v>39.28055556</v>
      </c>
      <c r="J8062" s="2"/>
      <c r="K8062" s="2"/>
      <c r="P8062" s="2"/>
    </row>
    <row r="8063">
      <c r="A8063" s="3" t="s">
        <v>10359</v>
      </c>
      <c r="B8063" s="11" t="str">
        <f t="shared" si="1"/>
        <v>20131202</v>
      </c>
      <c r="C8063" s="12">
        <f t="shared" si="2"/>
        <v>41610</v>
      </c>
      <c r="D8063" s="3" t="str">
        <f t="shared" si="3"/>
        <v>21</v>
      </c>
      <c r="E8063" s="13">
        <v>0.0</v>
      </c>
      <c r="F8063" s="14">
        <f>'Costo de tareas'!$B$15</f>
        <v>0.1964027778</v>
      </c>
      <c r="G8063" s="15">
        <f>'Producción diaria'!$T$3*$L$2*$M$2*$N$2*E8063*1000/'Costo de tareas'!$B$14</f>
        <v>0</v>
      </c>
      <c r="H8063" s="16">
        <f>IF(G8063 &gt; 'Costo de tareas'!$B$13, 'Costo de tareas'!$B$13, IF(G8063 &lt; 'Costo de tareas'!$B$13*0.2, 0, 'Costo de tareas'!$B$13- G8063))</f>
        <v>0</v>
      </c>
      <c r="I8063" s="17">
        <f>IF(H8063=0,'Costo de tareas'!$B$13,'Costo de tareas'!$B$13-H8063)</f>
        <v>39.28055556</v>
      </c>
      <c r="J8063" s="2"/>
      <c r="K8063" s="2"/>
      <c r="P8063" s="2"/>
    </row>
    <row r="8064">
      <c r="A8064" s="3" t="s">
        <v>10360</v>
      </c>
      <c r="B8064" s="11" t="str">
        <f t="shared" si="1"/>
        <v>20131202</v>
      </c>
      <c r="C8064" s="12">
        <f t="shared" si="2"/>
        <v>41610</v>
      </c>
      <c r="D8064" s="3" t="str">
        <f t="shared" si="3"/>
        <v>22</v>
      </c>
      <c r="E8064" s="13">
        <v>0.0</v>
      </c>
      <c r="F8064" s="14">
        <f>'Costo de tareas'!$B$15</f>
        <v>0.1964027778</v>
      </c>
      <c r="G8064" s="15">
        <f>'Producción diaria'!$T$3*$L$2*$M$2*$N$2*E8064*1000/'Costo de tareas'!$B$14</f>
        <v>0</v>
      </c>
      <c r="H8064" s="16">
        <f>IF(G8064 &gt; 'Costo de tareas'!$B$13, 'Costo de tareas'!$B$13, IF(G8064 &lt; 'Costo de tareas'!$B$13*0.2, 0, 'Costo de tareas'!$B$13- G8064))</f>
        <v>0</v>
      </c>
      <c r="I8064" s="17">
        <f>IF(H8064=0,'Costo de tareas'!$B$13,'Costo de tareas'!$B$13-H8064)</f>
        <v>39.28055556</v>
      </c>
      <c r="J8064" s="2"/>
      <c r="K8064" s="2"/>
      <c r="P8064" s="2"/>
    </row>
    <row r="8065">
      <c r="A8065" s="3" t="s">
        <v>10361</v>
      </c>
      <c r="B8065" s="11" t="str">
        <f t="shared" si="1"/>
        <v>20131202</v>
      </c>
      <c r="C8065" s="12">
        <f t="shared" si="2"/>
        <v>41610</v>
      </c>
      <c r="D8065" s="3" t="str">
        <f t="shared" si="3"/>
        <v>23</v>
      </c>
      <c r="E8065" s="13">
        <v>0.0</v>
      </c>
      <c r="F8065" s="14">
        <f>'Costo de tareas'!$B$15</f>
        <v>0.1964027778</v>
      </c>
      <c r="G8065" s="15">
        <f>'Producción diaria'!$T$3*$L$2*$M$2*$N$2*E8065*1000/'Costo de tareas'!$B$14</f>
        <v>0</v>
      </c>
      <c r="H8065" s="16">
        <f>IF(G8065 &gt; 'Costo de tareas'!$B$13, 'Costo de tareas'!$B$13, IF(G8065 &lt; 'Costo de tareas'!$B$13*0.2, 0, 'Costo de tareas'!$B$13- G8065))</f>
        <v>0</v>
      </c>
      <c r="I8065" s="17">
        <f>IF(H8065=0,'Costo de tareas'!$B$13,'Costo de tareas'!$B$13-H8065)</f>
        <v>39.28055556</v>
      </c>
      <c r="J8065" s="2"/>
      <c r="K8065" s="2"/>
      <c r="P8065" s="2"/>
    </row>
    <row r="8066">
      <c r="A8066" s="3" t="s">
        <v>10362</v>
      </c>
      <c r="B8066" s="11" t="str">
        <f t="shared" si="1"/>
        <v>20131203</v>
      </c>
      <c r="C8066" s="12">
        <f t="shared" si="2"/>
        <v>41611</v>
      </c>
      <c r="D8066" s="3" t="str">
        <f t="shared" si="3"/>
        <v>00</v>
      </c>
      <c r="E8066" s="13">
        <v>0.0</v>
      </c>
      <c r="F8066" s="14">
        <f>'Costo de tareas'!$B$15</f>
        <v>0.1964027778</v>
      </c>
      <c r="G8066" s="15">
        <f>'Producción diaria'!$T$3*$L$2*$M$2*$N$2*E8066*1000/'Costo de tareas'!$B$14</f>
        <v>0</v>
      </c>
      <c r="H8066" s="16">
        <f>IF(G8066 &gt; 'Costo de tareas'!$B$13, 'Costo de tareas'!$B$13, IF(G8066 &lt; 'Costo de tareas'!$B$13*0.2, 0, 'Costo de tareas'!$B$13- G8066))</f>
        <v>0</v>
      </c>
      <c r="I8066" s="17">
        <f>IF(H8066=0,'Costo de tareas'!$B$13,'Costo de tareas'!$B$13-H8066)</f>
        <v>39.28055556</v>
      </c>
      <c r="J8066" s="2"/>
      <c r="K8066" s="2"/>
      <c r="P8066" s="2"/>
    </row>
    <row r="8067">
      <c r="A8067" s="3" t="s">
        <v>10363</v>
      </c>
      <c r="B8067" s="11" t="str">
        <f t="shared" si="1"/>
        <v>20131203</v>
      </c>
      <c r="C8067" s="12">
        <f t="shared" si="2"/>
        <v>41611</v>
      </c>
      <c r="D8067" s="3" t="str">
        <f t="shared" si="3"/>
        <v>01</v>
      </c>
      <c r="E8067" s="13">
        <v>0.0</v>
      </c>
      <c r="F8067" s="14">
        <f>'Costo de tareas'!$B$15</f>
        <v>0.1964027778</v>
      </c>
      <c r="G8067" s="15">
        <f>'Producción diaria'!$T$3*$L$2*$M$2*$N$2*E8067*1000/'Costo de tareas'!$B$14</f>
        <v>0</v>
      </c>
      <c r="H8067" s="16">
        <f>IF(G8067 &gt; 'Costo de tareas'!$B$13, 'Costo de tareas'!$B$13, IF(G8067 &lt; 'Costo de tareas'!$B$13*0.2, 0, 'Costo de tareas'!$B$13- G8067))</f>
        <v>0</v>
      </c>
      <c r="I8067" s="17">
        <f>IF(H8067=0,'Costo de tareas'!$B$13,'Costo de tareas'!$B$13-H8067)</f>
        <v>39.28055556</v>
      </c>
      <c r="J8067" s="2"/>
      <c r="K8067" s="2"/>
      <c r="P8067" s="2"/>
    </row>
    <row r="8068">
      <c r="A8068" s="3" t="s">
        <v>10364</v>
      </c>
      <c r="B8068" s="11" t="str">
        <f t="shared" si="1"/>
        <v>20131203</v>
      </c>
      <c r="C8068" s="12">
        <f t="shared" si="2"/>
        <v>41611</v>
      </c>
      <c r="D8068" s="3" t="str">
        <f t="shared" si="3"/>
        <v>02</v>
      </c>
      <c r="E8068" s="13">
        <v>0.0</v>
      </c>
      <c r="F8068" s="14">
        <f>'Costo de tareas'!$B$15</f>
        <v>0.1964027778</v>
      </c>
      <c r="G8068" s="15">
        <f>'Producción diaria'!$T$3*$L$2*$M$2*$N$2*E8068*1000/'Costo de tareas'!$B$14</f>
        <v>0</v>
      </c>
      <c r="H8068" s="16">
        <f>IF(G8068 &gt; 'Costo de tareas'!$B$13, 'Costo de tareas'!$B$13, IF(G8068 &lt; 'Costo de tareas'!$B$13*0.2, 0, 'Costo de tareas'!$B$13- G8068))</f>
        <v>0</v>
      </c>
      <c r="I8068" s="17">
        <f>IF(H8068=0,'Costo de tareas'!$B$13,'Costo de tareas'!$B$13-H8068)</f>
        <v>39.28055556</v>
      </c>
      <c r="J8068" s="2"/>
      <c r="K8068" s="2"/>
      <c r="P8068" s="2"/>
    </row>
    <row r="8069">
      <c r="A8069" s="3" t="s">
        <v>10365</v>
      </c>
      <c r="B8069" s="11" t="str">
        <f t="shared" si="1"/>
        <v>20131203</v>
      </c>
      <c r="C8069" s="12">
        <f t="shared" si="2"/>
        <v>41611</v>
      </c>
      <c r="D8069" s="3" t="str">
        <f t="shared" si="3"/>
        <v>03</v>
      </c>
      <c r="E8069" s="13">
        <v>0.0</v>
      </c>
      <c r="F8069" s="14">
        <f>'Costo de tareas'!$B$15</f>
        <v>0.1964027778</v>
      </c>
      <c r="G8069" s="15">
        <f>'Producción diaria'!$T$3*$L$2*$M$2*$N$2*E8069*1000/'Costo de tareas'!$B$14</f>
        <v>0</v>
      </c>
      <c r="H8069" s="16">
        <f>IF(G8069 &gt; 'Costo de tareas'!$B$13, 'Costo de tareas'!$B$13, IF(G8069 &lt; 'Costo de tareas'!$B$13*0.2, 0, 'Costo de tareas'!$B$13- G8069))</f>
        <v>0</v>
      </c>
      <c r="I8069" s="17">
        <f>IF(H8069=0,'Costo de tareas'!$B$13,'Costo de tareas'!$B$13-H8069)</f>
        <v>39.28055556</v>
      </c>
      <c r="J8069" s="2"/>
      <c r="K8069" s="2"/>
      <c r="P8069" s="2"/>
    </row>
    <row r="8070">
      <c r="A8070" s="3" t="s">
        <v>10366</v>
      </c>
      <c r="B8070" s="11" t="str">
        <f t="shared" si="1"/>
        <v>20131203</v>
      </c>
      <c r="C8070" s="12">
        <f t="shared" si="2"/>
        <v>41611</v>
      </c>
      <c r="D8070" s="3" t="str">
        <f t="shared" si="3"/>
        <v>04</v>
      </c>
      <c r="E8070" s="13">
        <v>0.0</v>
      </c>
      <c r="F8070" s="14">
        <f>'Costo de tareas'!$B$15</f>
        <v>0.1964027778</v>
      </c>
      <c r="G8070" s="15">
        <f>'Producción diaria'!$T$3*$L$2*$M$2*$N$2*E8070*1000/'Costo de tareas'!$B$14</f>
        <v>0</v>
      </c>
      <c r="H8070" s="16">
        <f>IF(G8070 &gt; 'Costo de tareas'!$B$13, 'Costo de tareas'!$B$13, IF(G8070 &lt; 'Costo de tareas'!$B$13*0.2, 0, 'Costo de tareas'!$B$13- G8070))</f>
        <v>0</v>
      </c>
      <c r="I8070" s="17">
        <f>IF(H8070=0,'Costo de tareas'!$B$13,'Costo de tareas'!$B$13-H8070)</f>
        <v>39.28055556</v>
      </c>
      <c r="J8070" s="2"/>
      <c r="K8070" s="2"/>
      <c r="P8070" s="2"/>
    </row>
    <row r="8071">
      <c r="A8071" s="3" t="s">
        <v>10367</v>
      </c>
      <c r="B8071" s="11" t="str">
        <f t="shared" si="1"/>
        <v>20131203</v>
      </c>
      <c r="C8071" s="12">
        <f t="shared" si="2"/>
        <v>41611</v>
      </c>
      <c r="D8071" s="3" t="str">
        <f t="shared" si="3"/>
        <v>05</v>
      </c>
      <c r="E8071" s="13">
        <v>0.0</v>
      </c>
      <c r="F8071" s="14">
        <f>'Costo de tareas'!$B$15</f>
        <v>0.1964027778</v>
      </c>
      <c r="G8071" s="15">
        <f>'Producción diaria'!$T$3*$L$2*$M$2*$N$2*E8071*1000/'Costo de tareas'!$B$14</f>
        <v>0</v>
      </c>
      <c r="H8071" s="16">
        <f>IF(G8071 &gt; 'Costo de tareas'!$B$13, 'Costo de tareas'!$B$13, IF(G8071 &lt; 'Costo de tareas'!$B$13*0.2, 0, 'Costo de tareas'!$B$13- G8071))</f>
        <v>0</v>
      </c>
      <c r="I8071" s="17">
        <f>IF(H8071=0,'Costo de tareas'!$B$13,'Costo de tareas'!$B$13-H8071)</f>
        <v>39.28055556</v>
      </c>
      <c r="J8071" s="2"/>
      <c r="K8071" s="2"/>
      <c r="P8071" s="2"/>
    </row>
    <row r="8072">
      <c r="A8072" s="3" t="s">
        <v>10368</v>
      </c>
      <c r="B8072" s="11" t="str">
        <f t="shared" si="1"/>
        <v>20131203</v>
      </c>
      <c r="C8072" s="12">
        <f t="shared" si="2"/>
        <v>41611</v>
      </c>
      <c r="D8072" s="3" t="str">
        <f t="shared" si="3"/>
        <v>06</v>
      </c>
      <c r="E8072" s="13">
        <v>0.0</v>
      </c>
      <c r="F8072" s="14">
        <f>'Costo de tareas'!$B$15</f>
        <v>0.1964027778</v>
      </c>
      <c r="G8072" s="15">
        <f>'Producción diaria'!$T$3*$L$2*$M$2*$N$2*E8072*1000/'Costo de tareas'!$B$14</f>
        <v>0</v>
      </c>
      <c r="H8072" s="16">
        <f>IF(G8072 &gt; 'Costo de tareas'!$B$13, 'Costo de tareas'!$B$13, IF(G8072 &lt; 'Costo de tareas'!$B$13*0.2, 0, 'Costo de tareas'!$B$13- G8072))</f>
        <v>0</v>
      </c>
      <c r="I8072" s="17">
        <f>IF(H8072=0,'Costo de tareas'!$B$13,'Costo de tareas'!$B$13-H8072)</f>
        <v>39.28055556</v>
      </c>
      <c r="J8072" s="2"/>
      <c r="K8072" s="2"/>
      <c r="P8072" s="2"/>
    </row>
    <row r="8073">
      <c r="A8073" s="3" t="s">
        <v>10369</v>
      </c>
      <c r="B8073" s="11" t="str">
        <f t="shared" si="1"/>
        <v>20131203</v>
      </c>
      <c r="C8073" s="12">
        <f t="shared" si="2"/>
        <v>41611</v>
      </c>
      <c r="D8073" s="3" t="str">
        <f t="shared" si="3"/>
        <v>07</v>
      </c>
      <c r="E8073" s="13">
        <v>0.0</v>
      </c>
      <c r="F8073" s="14">
        <f>'Costo de tareas'!$B$15</f>
        <v>0.1964027778</v>
      </c>
      <c r="G8073" s="15">
        <f>'Producción diaria'!$T$3*$L$2*$M$2*$N$2*E8073*1000/'Costo de tareas'!$B$14</f>
        <v>0</v>
      </c>
      <c r="H8073" s="16">
        <f>IF(G8073 &gt; 'Costo de tareas'!$B$13, 'Costo de tareas'!$B$13, IF(G8073 &lt; 'Costo de tareas'!$B$13*0.2, 0, 'Costo de tareas'!$B$13- G8073))</f>
        <v>0</v>
      </c>
      <c r="I8073" s="17">
        <f>IF(H8073=0,'Costo de tareas'!$B$13,'Costo de tareas'!$B$13-H8073)</f>
        <v>39.28055556</v>
      </c>
      <c r="J8073" s="2"/>
      <c r="K8073" s="2"/>
      <c r="P8073" s="2"/>
    </row>
    <row r="8074">
      <c r="A8074" s="3" t="s">
        <v>10370</v>
      </c>
      <c r="B8074" s="11" t="str">
        <f t="shared" si="1"/>
        <v>20131203</v>
      </c>
      <c r="C8074" s="12">
        <f t="shared" si="2"/>
        <v>41611</v>
      </c>
      <c r="D8074" s="3" t="str">
        <f t="shared" si="3"/>
        <v>08</v>
      </c>
      <c r="E8074" s="13">
        <v>109.0</v>
      </c>
      <c r="F8074" s="14">
        <f>'Costo de tareas'!$B$15</f>
        <v>0.1964027778</v>
      </c>
      <c r="G8074" s="15">
        <f>'Producción diaria'!$T$3*$L$2*$M$2*$N$2*E8074*1000/'Costo de tareas'!$B$14</f>
        <v>163.8882509</v>
      </c>
      <c r="H8074" s="16">
        <f>IF(G8074 &gt; 'Costo de tareas'!$B$13, 'Costo de tareas'!$B$13, IF(G8074 &lt; 'Costo de tareas'!$B$13*0.2, 0, 'Costo de tareas'!$B$13- G8074))</f>
        <v>39.28055556</v>
      </c>
      <c r="I8074" s="17">
        <f>IF(H8074=0,'Costo de tareas'!$B$13,'Costo de tareas'!$B$13-H8074)</f>
        <v>0</v>
      </c>
      <c r="J8074" s="2"/>
      <c r="K8074" s="2"/>
      <c r="P8074" s="2"/>
    </row>
    <row r="8075">
      <c r="A8075" s="3" t="s">
        <v>10371</v>
      </c>
      <c r="B8075" s="11" t="str">
        <f t="shared" si="1"/>
        <v>20131203</v>
      </c>
      <c r="C8075" s="12">
        <f t="shared" si="2"/>
        <v>41611</v>
      </c>
      <c r="D8075" s="3" t="str">
        <f t="shared" si="3"/>
        <v>09</v>
      </c>
      <c r="E8075" s="13">
        <v>263.0</v>
      </c>
      <c r="F8075" s="14">
        <f>'Costo de tareas'!$B$15</f>
        <v>0.1964027778</v>
      </c>
      <c r="G8075" s="15">
        <f>'Producción diaria'!$T$3*$L$2*$M$2*$N$2*E8075*1000/'Costo de tareas'!$B$14</f>
        <v>395.4367889</v>
      </c>
      <c r="H8075" s="16">
        <f>IF(G8075 &gt; 'Costo de tareas'!$B$13, 'Costo de tareas'!$B$13, IF(G8075 &lt; 'Costo de tareas'!$B$13*0.2, 0, 'Costo de tareas'!$B$13- G8075))</f>
        <v>39.28055556</v>
      </c>
      <c r="I8075" s="17">
        <f>IF(H8075=0,'Costo de tareas'!$B$13,'Costo de tareas'!$B$13-H8075)</f>
        <v>0</v>
      </c>
      <c r="J8075" s="2"/>
      <c r="K8075" s="2"/>
      <c r="P8075" s="2"/>
    </row>
    <row r="8076">
      <c r="A8076" s="3" t="s">
        <v>10372</v>
      </c>
      <c r="B8076" s="11" t="str">
        <f t="shared" si="1"/>
        <v>20131203</v>
      </c>
      <c r="C8076" s="12">
        <f t="shared" si="2"/>
        <v>41611</v>
      </c>
      <c r="D8076" s="3" t="str">
        <f t="shared" si="3"/>
        <v>10</v>
      </c>
      <c r="E8076" s="13">
        <v>387.0</v>
      </c>
      <c r="F8076" s="14">
        <f>'Costo de tareas'!$B$15</f>
        <v>0.1964027778</v>
      </c>
      <c r="G8076" s="15">
        <f>'Producción diaria'!$T$3*$L$2*$M$2*$N$2*E8076*1000/'Costo de tareas'!$B$14</f>
        <v>581.8784689</v>
      </c>
      <c r="H8076" s="16">
        <f>IF(G8076 &gt; 'Costo de tareas'!$B$13, 'Costo de tareas'!$B$13, IF(G8076 &lt; 'Costo de tareas'!$B$13*0.2, 0, 'Costo de tareas'!$B$13- G8076))</f>
        <v>39.28055556</v>
      </c>
      <c r="I8076" s="17">
        <f>IF(H8076=0,'Costo de tareas'!$B$13,'Costo de tareas'!$B$13-H8076)</f>
        <v>0</v>
      </c>
      <c r="J8076" s="2"/>
      <c r="K8076" s="2"/>
      <c r="P8076" s="2"/>
    </row>
    <row r="8077">
      <c r="A8077" s="3" t="s">
        <v>10373</v>
      </c>
      <c r="B8077" s="11" t="str">
        <f t="shared" si="1"/>
        <v>20131203</v>
      </c>
      <c r="C8077" s="12">
        <f t="shared" si="2"/>
        <v>41611</v>
      </c>
      <c r="D8077" s="3" t="str">
        <f t="shared" si="3"/>
        <v>11</v>
      </c>
      <c r="E8077" s="13">
        <v>47.0</v>
      </c>
      <c r="F8077" s="14">
        <f>'Costo de tareas'!$B$15</f>
        <v>0.1964027778</v>
      </c>
      <c r="G8077" s="15">
        <f>'Producción diaria'!$T$3*$L$2*$M$2*$N$2*E8077*1000/'Costo de tareas'!$B$14</f>
        <v>70.66741095</v>
      </c>
      <c r="H8077" s="16">
        <f>IF(G8077 &gt; 'Costo de tareas'!$B$13, 'Costo de tareas'!$B$13, IF(G8077 &lt; 'Costo de tareas'!$B$13*0.2, 0, 'Costo de tareas'!$B$13- G8077))</f>
        <v>39.28055556</v>
      </c>
      <c r="I8077" s="17">
        <f>IF(H8077=0,'Costo de tareas'!$B$13,'Costo de tareas'!$B$13-H8077)</f>
        <v>0</v>
      </c>
      <c r="J8077" s="2"/>
      <c r="K8077" s="2"/>
      <c r="P8077" s="2"/>
    </row>
    <row r="8078">
      <c r="A8078" s="3" t="s">
        <v>10374</v>
      </c>
      <c r="B8078" s="11" t="str">
        <f t="shared" si="1"/>
        <v>20131203</v>
      </c>
      <c r="C8078" s="12">
        <f t="shared" si="2"/>
        <v>41611</v>
      </c>
      <c r="D8078" s="3" t="str">
        <f t="shared" si="3"/>
        <v>12</v>
      </c>
      <c r="E8078" s="13">
        <v>497.0</v>
      </c>
      <c r="F8078" s="14">
        <f>'Costo de tareas'!$B$15</f>
        <v>0.1964027778</v>
      </c>
      <c r="G8078" s="15">
        <f>'Producción diaria'!$T$3*$L$2*$M$2*$N$2*E8078*1000/'Costo de tareas'!$B$14</f>
        <v>747.2702818</v>
      </c>
      <c r="H8078" s="16">
        <f>IF(G8078 &gt; 'Costo de tareas'!$B$13, 'Costo de tareas'!$B$13, IF(G8078 &lt; 'Costo de tareas'!$B$13*0.2, 0, 'Costo de tareas'!$B$13- G8078))</f>
        <v>39.28055556</v>
      </c>
      <c r="I8078" s="17">
        <f>IF(H8078=0,'Costo de tareas'!$B$13,'Costo de tareas'!$B$13-H8078)</f>
        <v>0</v>
      </c>
      <c r="J8078" s="2"/>
      <c r="K8078" s="2"/>
      <c r="P8078" s="2"/>
    </row>
    <row r="8079">
      <c r="A8079" s="3" t="s">
        <v>10375</v>
      </c>
      <c r="B8079" s="11" t="str">
        <f t="shared" si="1"/>
        <v>20131203</v>
      </c>
      <c r="C8079" s="12">
        <f t="shared" si="2"/>
        <v>41611</v>
      </c>
      <c r="D8079" s="3" t="str">
        <f t="shared" si="3"/>
        <v>13</v>
      </c>
      <c r="E8079" s="13">
        <v>469.0</v>
      </c>
      <c r="F8079" s="14">
        <f>'Costo de tareas'!$B$15</f>
        <v>0.1964027778</v>
      </c>
      <c r="G8079" s="15">
        <f>'Producción diaria'!$T$3*$L$2*$M$2*$N$2*E8079*1000/'Costo de tareas'!$B$14</f>
        <v>705.1705476</v>
      </c>
      <c r="H8079" s="16">
        <f>IF(G8079 &gt; 'Costo de tareas'!$B$13, 'Costo de tareas'!$B$13, IF(G8079 &lt; 'Costo de tareas'!$B$13*0.2, 0, 'Costo de tareas'!$B$13- G8079))</f>
        <v>39.28055556</v>
      </c>
      <c r="I8079" s="17">
        <f>IF(H8079=0,'Costo de tareas'!$B$13,'Costo de tareas'!$B$13-H8079)</f>
        <v>0</v>
      </c>
      <c r="J8079" s="2"/>
      <c r="K8079" s="2"/>
      <c r="P8079" s="2"/>
    </row>
    <row r="8080">
      <c r="A8080" s="3" t="s">
        <v>10376</v>
      </c>
      <c r="B8080" s="11" t="str">
        <f t="shared" si="1"/>
        <v>20131203</v>
      </c>
      <c r="C8080" s="12">
        <f t="shared" si="2"/>
        <v>41611</v>
      </c>
      <c r="D8080" s="3" t="str">
        <f t="shared" si="3"/>
        <v>14</v>
      </c>
      <c r="E8080" s="13">
        <v>386.0</v>
      </c>
      <c r="F8080" s="14">
        <f>'Costo de tareas'!$B$15</f>
        <v>0.1964027778</v>
      </c>
      <c r="G8080" s="15">
        <f>'Producción diaria'!$T$3*$L$2*$M$2*$N$2*E8080*1000/'Costo de tareas'!$B$14</f>
        <v>580.374907</v>
      </c>
      <c r="H8080" s="16">
        <f>IF(G8080 &gt; 'Costo de tareas'!$B$13, 'Costo de tareas'!$B$13, IF(G8080 &lt; 'Costo de tareas'!$B$13*0.2, 0, 'Costo de tareas'!$B$13- G8080))</f>
        <v>39.28055556</v>
      </c>
      <c r="I8080" s="17">
        <f>IF(H8080=0,'Costo de tareas'!$B$13,'Costo de tareas'!$B$13-H8080)</f>
        <v>0</v>
      </c>
      <c r="J8080" s="2"/>
      <c r="K8080" s="2"/>
      <c r="P8080" s="2"/>
    </row>
    <row r="8081">
      <c r="A8081" s="3" t="s">
        <v>10377</v>
      </c>
      <c r="B8081" s="11" t="str">
        <f t="shared" si="1"/>
        <v>20131203</v>
      </c>
      <c r="C8081" s="12">
        <f t="shared" si="2"/>
        <v>41611</v>
      </c>
      <c r="D8081" s="3" t="str">
        <f t="shared" si="3"/>
        <v>15</v>
      </c>
      <c r="E8081" s="13">
        <v>247.0</v>
      </c>
      <c r="F8081" s="14">
        <f>'Costo de tareas'!$B$15</f>
        <v>0.1964027778</v>
      </c>
      <c r="G8081" s="15">
        <f>'Producción diaria'!$T$3*$L$2*$M$2*$N$2*E8081*1000/'Costo de tareas'!$B$14</f>
        <v>371.379798</v>
      </c>
      <c r="H8081" s="16">
        <f>IF(G8081 &gt; 'Costo de tareas'!$B$13, 'Costo de tareas'!$B$13, IF(G8081 &lt; 'Costo de tareas'!$B$13*0.2, 0, 'Costo de tareas'!$B$13- G8081))</f>
        <v>39.28055556</v>
      </c>
      <c r="I8081" s="17">
        <f>IF(H8081=0,'Costo de tareas'!$B$13,'Costo de tareas'!$B$13-H8081)</f>
        <v>0</v>
      </c>
      <c r="J8081" s="2"/>
      <c r="K8081" s="2"/>
      <c r="P8081" s="2"/>
    </row>
    <row r="8082">
      <c r="A8082" s="3" t="s">
        <v>10378</v>
      </c>
      <c r="B8082" s="11" t="str">
        <f t="shared" si="1"/>
        <v>20131203</v>
      </c>
      <c r="C8082" s="12">
        <f t="shared" si="2"/>
        <v>41611</v>
      </c>
      <c r="D8082" s="3" t="str">
        <f t="shared" si="3"/>
        <v>16</v>
      </c>
      <c r="E8082" s="13">
        <v>85.0</v>
      </c>
      <c r="F8082" s="14">
        <f>'Costo de tareas'!$B$15</f>
        <v>0.1964027778</v>
      </c>
      <c r="G8082" s="15">
        <f>'Producción diaria'!$T$3*$L$2*$M$2*$N$2*E8082*1000/'Costo de tareas'!$B$14</f>
        <v>127.8027645</v>
      </c>
      <c r="H8082" s="16">
        <f>IF(G8082 &gt; 'Costo de tareas'!$B$13, 'Costo de tareas'!$B$13, IF(G8082 &lt; 'Costo de tareas'!$B$13*0.2, 0, 'Costo de tareas'!$B$13- G8082))</f>
        <v>39.28055556</v>
      </c>
      <c r="I8082" s="17">
        <f>IF(H8082=0,'Costo de tareas'!$B$13,'Costo de tareas'!$B$13-H8082)</f>
        <v>0</v>
      </c>
      <c r="J8082" s="2"/>
      <c r="K8082" s="2"/>
      <c r="P8082" s="2"/>
    </row>
    <row r="8083">
      <c r="A8083" s="3" t="s">
        <v>10379</v>
      </c>
      <c r="B8083" s="11" t="str">
        <f t="shared" si="1"/>
        <v>20131203</v>
      </c>
      <c r="C8083" s="12">
        <f t="shared" si="2"/>
        <v>41611</v>
      </c>
      <c r="D8083" s="3" t="str">
        <f t="shared" si="3"/>
        <v>17</v>
      </c>
      <c r="E8083" s="13">
        <v>0.0</v>
      </c>
      <c r="F8083" s="14">
        <f>'Costo de tareas'!$B$15</f>
        <v>0.1964027778</v>
      </c>
      <c r="G8083" s="15">
        <f>'Producción diaria'!$T$3*$L$2*$M$2*$N$2*E8083*1000/'Costo de tareas'!$B$14</f>
        <v>0</v>
      </c>
      <c r="H8083" s="16">
        <f>IF(G8083 &gt; 'Costo de tareas'!$B$13, 'Costo de tareas'!$B$13, IF(G8083 &lt; 'Costo de tareas'!$B$13*0.2, 0, 'Costo de tareas'!$B$13- G8083))</f>
        <v>0</v>
      </c>
      <c r="I8083" s="17">
        <f>IF(H8083=0,'Costo de tareas'!$B$13,'Costo de tareas'!$B$13-H8083)</f>
        <v>39.28055556</v>
      </c>
      <c r="J8083" s="2"/>
      <c r="K8083" s="2"/>
      <c r="P8083" s="2"/>
    </row>
    <row r="8084">
      <c r="A8084" s="3" t="s">
        <v>10380</v>
      </c>
      <c r="B8084" s="11" t="str">
        <f t="shared" si="1"/>
        <v>20131203</v>
      </c>
      <c r="C8084" s="12">
        <f t="shared" si="2"/>
        <v>41611</v>
      </c>
      <c r="D8084" s="3" t="str">
        <f t="shared" si="3"/>
        <v>18</v>
      </c>
      <c r="E8084" s="13">
        <v>0.0</v>
      </c>
      <c r="F8084" s="14">
        <f>'Costo de tareas'!$B$15</f>
        <v>0.1964027778</v>
      </c>
      <c r="G8084" s="15">
        <f>'Producción diaria'!$T$3*$L$2*$M$2*$N$2*E8084*1000/'Costo de tareas'!$B$14</f>
        <v>0</v>
      </c>
      <c r="H8084" s="16">
        <f>IF(G8084 &gt; 'Costo de tareas'!$B$13, 'Costo de tareas'!$B$13, IF(G8084 &lt; 'Costo de tareas'!$B$13*0.2, 0, 'Costo de tareas'!$B$13- G8084))</f>
        <v>0</v>
      </c>
      <c r="I8084" s="17">
        <f>IF(H8084=0,'Costo de tareas'!$B$13,'Costo de tareas'!$B$13-H8084)</f>
        <v>39.28055556</v>
      </c>
      <c r="J8084" s="2"/>
      <c r="K8084" s="2"/>
      <c r="P8084" s="2"/>
    </row>
    <row r="8085">
      <c r="A8085" s="3" t="s">
        <v>10381</v>
      </c>
      <c r="B8085" s="11" t="str">
        <f t="shared" si="1"/>
        <v>20131203</v>
      </c>
      <c r="C8085" s="12">
        <f t="shared" si="2"/>
        <v>41611</v>
      </c>
      <c r="D8085" s="3" t="str">
        <f t="shared" si="3"/>
        <v>19</v>
      </c>
      <c r="E8085" s="13">
        <v>0.0</v>
      </c>
      <c r="F8085" s="14">
        <f>'Costo de tareas'!$B$15</f>
        <v>0.1964027778</v>
      </c>
      <c r="G8085" s="15">
        <f>'Producción diaria'!$T$3*$L$2*$M$2*$N$2*E8085*1000/'Costo de tareas'!$B$14</f>
        <v>0</v>
      </c>
      <c r="H8085" s="16">
        <f>IF(G8085 &gt; 'Costo de tareas'!$B$13, 'Costo de tareas'!$B$13, IF(G8085 &lt; 'Costo de tareas'!$B$13*0.2, 0, 'Costo de tareas'!$B$13- G8085))</f>
        <v>0</v>
      </c>
      <c r="I8085" s="17">
        <f>IF(H8085=0,'Costo de tareas'!$B$13,'Costo de tareas'!$B$13-H8085)</f>
        <v>39.28055556</v>
      </c>
      <c r="J8085" s="2"/>
      <c r="K8085" s="2"/>
      <c r="P8085" s="2"/>
    </row>
    <row r="8086">
      <c r="A8086" s="3" t="s">
        <v>10382</v>
      </c>
      <c r="B8086" s="11" t="str">
        <f t="shared" si="1"/>
        <v>20131203</v>
      </c>
      <c r="C8086" s="12">
        <f t="shared" si="2"/>
        <v>41611</v>
      </c>
      <c r="D8086" s="3" t="str">
        <f t="shared" si="3"/>
        <v>20</v>
      </c>
      <c r="E8086" s="13">
        <v>0.0</v>
      </c>
      <c r="F8086" s="14">
        <f>'Costo de tareas'!$B$15</f>
        <v>0.1964027778</v>
      </c>
      <c r="G8086" s="15">
        <f>'Producción diaria'!$T$3*$L$2*$M$2*$N$2*E8086*1000/'Costo de tareas'!$B$14</f>
        <v>0</v>
      </c>
      <c r="H8086" s="16">
        <f>IF(G8086 &gt; 'Costo de tareas'!$B$13, 'Costo de tareas'!$B$13, IF(G8086 &lt; 'Costo de tareas'!$B$13*0.2, 0, 'Costo de tareas'!$B$13- G8086))</f>
        <v>0</v>
      </c>
      <c r="I8086" s="17">
        <f>IF(H8086=0,'Costo de tareas'!$B$13,'Costo de tareas'!$B$13-H8086)</f>
        <v>39.28055556</v>
      </c>
      <c r="J8086" s="2"/>
      <c r="K8086" s="2"/>
      <c r="P8086" s="2"/>
    </row>
    <row r="8087">
      <c r="A8087" s="3" t="s">
        <v>10383</v>
      </c>
      <c r="B8087" s="11" t="str">
        <f t="shared" si="1"/>
        <v>20131203</v>
      </c>
      <c r="C8087" s="12">
        <f t="shared" si="2"/>
        <v>41611</v>
      </c>
      <c r="D8087" s="3" t="str">
        <f t="shared" si="3"/>
        <v>21</v>
      </c>
      <c r="E8087" s="13">
        <v>0.0</v>
      </c>
      <c r="F8087" s="14">
        <f>'Costo de tareas'!$B$15</f>
        <v>0.1964027778</v>
      </c>
      <c r="G8087" s="15">
        <f>'Producción diaria'!$T$3*$L$2*$M$2*$N$2*E8087*1000/'Costo de tareas'!$B$14</f>
        <v>0</v>
      </c>
      <c r="H8087" s="16">
        <f>IF(G8087 &gt; 'Costo de tareas'!$B$13, 'Costo de tareas'!$B$13, IF(G8087 &lt; 'Costo de tareas'!$B$13*0.2, 0, 'Costo de tareas'!$B$13- G8087))</f>
        <v>0</v>
      </c>
      <c r="I8087" s="17">
        <f>IF(H8087=0,'Costo de tareas'!$B$13,'Costo de tareas'!$B$13-H8087)</f>
        <v>39.28055556</v>
      </c>
      <c r="J8087" s="2"/>
      <c r="K8087" s="2"/>
      <c r="P8087" s="2"/>
    </row>
    <row r="8088">
      <c r="A8088" s="3" t="s">
        <v>10384</v>
      </c>
      <c r="B8088" s="11" t="str">
        <f t="shared" si="1"/>
        <v>20131203</v>
      </c>
      <c r="C8088" s="12">
        <f t="shared" si="2"/>
        <v>41611</v>
      </c>
      <c r="D8088" s="3" t="str">
        <f t="shared" si="3"/>
        <v>22</v>
      </c>
      <c r="E8088" s="13">
        <v>0.0</v>
      </c>
      <c r="F8088" s="14">
        <f>'Costo de tareas'!$B$15</f>
        <v>0.1964027778</v>
      </c>
      <c r="G8088" s="15">
        <f>'Producción diaria'!$T$3*$L$2*$M$2*$N$2*E8088*1000/'Costo de tareas'!$B$14</f>
        <v>0</v>
      </c>
      <c r="H8088" s="16">
        <f>IF(G8088 &gt; 'Costo de tareas'!$B$13, 'Costo de tareas'!$B$13, IF(G8088 &lt; 'Costo de tareas'!$B$13*0.2, 0, 'Costo de tareas'!$B$13- G8088))</f>
        <v>0</v>
      </c>
      <c r="I8088" s="17">
        <f>IF(H8088=0,'Costo de tareas'!$B$13,'Costo de tareas'!$B$13-H8088)</f>
        <v>39.28055556</v>
      </c>
      <c r="J8088" s="2"/>
      <c r="K8088" s="2"/>
      <c r="P8088" s="2"/>
    </row>
    <row r="8089">
      <c r="A8089" s="3" t="s">
        <v>10385</v>
      </c>
      <c r="B8089" s="11" t="str">
        <f t="shared" si="1"/>
        <v>20131203</v>
      </c>
      <c r="C8089" s="12">
        <f t="shared" si="2"/>
        <v>41611</v>
      </c>
      <c r="D8089" s="3" t="str">
        <f t="shared" si="3"/>
        <v>23</v>
      </c>
      <c r="E8089" s="13">
        <v>0.0</v>
      </c>
      <c r="F8089" s="14">
        <f>'Costo de tareas'!$B$15</f>
        <v>0.1964027778</v>
      </c>
      <c r="G8089" s="15">
        <f>'Producción diaria'!$T$3*$L$2*$M$2*$N$2*E8089*1000/'Costo de tareas'!$B$14</f>
        <v>0</v>
      </c>
      <c r="H8089" s="16">
        <f>IF(G8089 &gt; 'Costo de tareas'!$B$13, 'Costo de tareas'!$B$13, IF(G8089 &lt; 'Costo de tareas'!$B$13*0.2, 0, 'Costo de tareas'!$B$13- G8089))</f>
        <v>0</v>
      </c>
      <c r="I8089" s="17">
        <f>IF(H8089=0,'Costo de tareas'!$B$13,'Costo de tareas'!$B$13-H8089)</f>
        <v>39.28055556</v>
      </c>
      <c r="J8089" s="2"/>
      <c r="K8089" s="2"/>
      <c r="P8089" s="2"/>
    </row>
    <row r="8090">
      <c r="A8090" s="3" t="s">
        <v>10386</v>
      </c>
      <c r="B8090" s="11" t="str">
        <f t="shared" si="1"/>
        <v>20131204</v>
      </c>
      <c r="C8090" s="12">
        <f t="shared" si="2"/>
        <v>41612</v>
      </c>
      <c r="D8090" s="3" t="str">
        <f t="shared" si="3"/>
        <v>00</v>
      </c>
      <c r="E8090" s="13">
        <v>0.0</v>
      </c>
      <c r="F8090" s="14">
        <f>'Costo de tareas'!$B$15</f>
        <v>0.1964027778</v>
      </c>
      <c r="G8090" s="15">
        <f>'Producción diaria'!$T$3*$L$2*$M$2*$N$2*E8090*1000/'Costo de tareas'!$B$14</f>
        <v>0</v>
      </c>
      <c r="H8090" s="16">
        <f>IF(G8090 &gt; 'Costo de tareas'!$B$13, 'Costo de tareas'!$B$13, IF(G8090 &lt; 'Costo de tareas'!$B$13*0.2, 0, 'Costo de tareas'!$B$13- G8090))</f>
        <v>0</v>
      </c>
      <c r="I8090" s="17">
        <f>IF(H8090=0,'Costo de tareas'!$B$13,'Costo de tareas'!$B$13-H8090)</f>
        <v>39.28055556</v>
      </c>
      <c r="J8090" s="2"/>
      <c r="K8090" s="2"/>
      <c r="P8090" s="2"/>
    </row>
    <row r="8091">
      <c r="A8091" s="3" t="s">
        <v>10387</v>
      </c>
      <c r="B8091" s="11" t="str">
        <f t="shared" si="1"/>
        <v>20131204</v>
      </c>
      <c r="C8091" s="12">
        <f t="shared" si="2"/>
        <v>41612</v>
      </c>
      <c r="D8091" s="3" t="str">
        <f t="shared" si="3"/>
        <v>01</v>
      </c>
      <c r="E8091" s="13">
        <v>0.0</v>
      </c>
      <c r="F8091" s="14">
        <f>'Costo de tareas'!$B$15</f>
        <v>0.1964027778</v>
      </c>
      <c r="G8091" s="15">
        <f>'Producción diaria'!$T$3*$L$2*$M$2*$N$2*E8091*1000/'Costo de tareas'!$B$14</f>
        <v>0</v>
      </c>
      <c r="H8091" s="16">
        <f>IF(G8091 &gt; 'Costo de tareas'!$B$13, 'Costo de tareas'!$B$13, IF(G8091 &lt; 'Costo de tareas'!$B$13*0.2, 0, 'Costo de tareas'!$B$13- G8091))</f>
        <v>0</v>
      </c>
      <c r="I8091" s="17">
        <f>IF(H8091=0,'Costo de tareas'!$B$13,'Costo de tareas'!$B$13-H8091)</f>
        <v>39.28055556</v>
      </c>
      <c r="J8091" s="2"/>
      <c r="K8091" s="2"/>
      <c r="P8091" s="2"/>
    </row>
    <row r="8092">
      <c r="A8092" s="3" t="s">
        <v>10388</v>
      </c>
      <c r="B8092" s="11" t="str">
        <f t="shared" si="1"/>
        <v>20131204</v>
      </c>
      <c r="C8092" s="12">
        <f t="shared" si="2"/>
        <v>41612</v>
      </c>
      <c r="D8092" s="3" t="str">
        <f t="shared" si="3"/>
        <v>02</v>
      </c>
      <c r="E8092" s="13">
        <v>0.0</v>
      </c>
      <c r="F8092" s="14">
        <f>'Costo de tareas'!$B$15</f>
        <v>0.1964027778</v>
      </c>
      <c r="G8092" s="15">
        <f>'Producción diaria'!$T$3*$L$2*$M$2*$N$2*E8092*1000/'Costo de tareas'!$B$14</f>
        <v>0</v>
      </c>
      <c r="H8092" s="16">
        <f>IF(G8092 &gt; 'Costo de tareas'!$B$13, 'Costo de tareas'!$B$13, IF(G8092 &lt; 'Costo de tareas'!$B$13*0.2, 0, 'Costo de tareas'!$B$13- G8092))</f>
        <v>0</v>
      </c>
      <c r="I8092" s="17">
        <f>IF(H8092=0,'Costo de tareas'!$B$13,'Costo de tareas'!$B$13-H8092)</f>
        <v>39.28055556</v>
      </c>
      <c r="J8092" s="2"/>
      <c r="K8092" s="2"/>
      <c r="P8092" s="2"/>
    </row>
    <row r="8093">
      <c r="A8093" s="3" t="s">
        <v>10389</v>
      </c>
      <c r="B8093" s="11" t="str">
        <f t="shared" si="1"/>
        <v>20131204</v>
      </c>
      <c r="C8093" s="12">
        <f t="shared" si="2"/>
        <v>41612</v>
      </c>
      <c r="D8093" s="3" t="str">
        <f t="shared" si="3"/>
        <v>03</v>
      </c>
      <c r="E8093" s="13">
        <v>0.0</v>
      </c>
      <c r="F8093" s="14">
        <f>'Costo de tareas'!$B$15</f>
        <v>0.1964027778</v>
      </c>
      <c r="G8093" s="15">
        <f>'Producción diaria'!$T$3*$L$2*$M$2*$N$2*E8093*1000/'Costo de tareas'!$B$14</f>
        <v>0</v>
      </c>
      <c r="H8093" s="16">
        <f>IF(G8093 &gt; 'Costo de tareas'!$B$13, 'Costo de tareas'!$B$13, IF(G8093 &lt; 'Costo de tareas'!$B$13*0.2, 0, 'Costo de tareas'!$B$13- G8093))</f>
        <v>0</v>
      </c>
      <c r="I8093" s="17">
        <f>IF(H8093=0,'Costo de tareas'!$B$13,'Costo de tareas'!$B$13-H8093)</f>
        <v>39.28055556</v>
      </c>
      <c r="J8093" s="2"/>
      <c r="K8093" s="2"/>
      <c r="P8093" s="2"/>
    </row>
    <row r="8094">
      <c r="A8094" s="3" t="s">
        <v>10390</v>
      </c>
      <c r="B8094" s="11" t="str">
        <f t="shared" si="1"/>
        <v>20131204</v>
      </c>
      <c r="C8094" s="12">
        <f t="shared" si="2"/>
        <v>41612</v>
      </c>
      <c r="D8094" s="3" t="str">
        <f t="shared" si="3"/>
        <v>04</v>
      </c>
      <c r="E8094" s="13">
        <v>0.0</v>
      </c>
      <c r="F8094" s="14">
        <f>'Costo de tareas'!$B$15</f>
        <v>0.1964027778</v>
      </c>
      <c r="G8094" s="15">
        <f>'Producción diaria'!$T$3*$L$2*$M$2*$N$2*E8094*1000/'Costo de tareas'!$B$14</f>
        <v>0</v>
      </c>
      <c r="H8094" s="16">
        <f>IF(G8094 &gt; 'Costo de tareas'!$B$13, 'Costo de tareas'!$B$13, IF(G8094 &lt; 'Costo de tareas'!$B$13*0.2, 0, 'Costo de tareas'!$B$13- G8094))</f>
        <v>0</v>
      </c>
      <c r="I8094" s="17">
        <f>IF(H8094=0,'Costo de tareas'!$B$13,'Costo de tareas'!$B$13-H8094)</f>
        <v>39.28055556</v>
      </c>
      <c r="J8094" s="2"/>
      <c r="K8094" s="2"/>
      <c r="P8094" s="2"/>
    </row>
    <row r="8095">
      <c r="A8095" s="3" t="s">
        <v>10391</v>
      </c>
      <c r="B8095" s="11" t="str">
        <f t="shared" si="1"/>
        <v>20131204</v>
      </c>
      <c r="C8095" s="12">
        <f t="shared" si="2"/>
        <v>41612</v>
      </c>
      <c r="D8095" s="3" t="str">
        <f t="shared" si="3"/>
        <v>05</v>
      </c>
      <c r="E8095" s="13">
        <v>0.0</v>
      </c>
      <c r="F8095" s="14">
        <f>'Costo de tareas'!$B$15</f>
        <v>0.1964027778</v>
      </c>
      <c r="G8095" s="15">
        <f>'Producción diaria'!$T$3*$L$2*$M$2*$N$2*E8095*1000/'Costo de tareas'!$B$14</f>
        <v>0</v>
      </c>
      <c r="H8095" s="16">
        <f>IF(G8095 &gt; 'Costo de tareas'!$B$13, 'Costo de tareas'!$B$13, IF(G8095 &lt; 'Costo de tareas'!$B$13*0.2, 0, 'Costo de tareas'!$B$13- G8095))</f>
        <v>0</v>
      </c>
      <c r="I8095" s="17">
        <f>IF(H8095=0,'Costo de tareas'!$B$13,'Costo de tareas'!$B$13-H8095)</f>
        <v>39.28055556</v>
      </c>
      <c r="J8095" s="2"/>
      <c r="K8095" s="2"/>
      <c r="P8095" s="2"/>
    </row>
    <row r="8096">
      <c r="A8096" s="3" t="s">
        <v>10392</v>
      </c>
      <c r="B8096" s="11" t="str">
        <f t="shared" si="1"/>
        <v>20131204</v>
      </c>
      <c r="C8096" s="12">
        <f t="shared" si="2"/>
        <v>41612</v>
      </c>
      <c r="D8096" s="3" t="str">
        <f t="shared" si="3"/>
        <v>06</v>
      </c>
      <c r="E8096" s="13">
        <v>0.0</v>
      </c>
      <c r="F8096" s="14">
        <f>'Costo de tareas'!$B$15</f>
        <v>0.1964027778</v>
      </c>
      <c r="G8096" s="15">
        <f>'Producción diaria'!$T$3*$L$2*$M$2*$N$2*E8096*1000/'Costo de tareas'!$B$14</f>
        <v>0</v>
      </c>
      <c r="H8096" s="16">
        <f>IF(G8096 &gt; 'Costo de tareas'!$B$13, 'Costo de tareas'!$B$13, IF(G8096 &lt; 'Costo de tareas'!$B$13*0.2, 0, 'Costo de tareas'!$B$13- G8096))</f>
        <v>0</v>
      </c>
      <c r="I8096" s="17">
        <f>IF(H8096=0,'Costo de tareas'!$B$13,'Costo de tareas'!$B$13-H8096)</f>
        <v>39.28055556</v>
      </c>
      <c r="J8096" s="2"/>
      <c r="K8096" s="2"/>
      <c r="P8096" s="2"/>
    </row>
    <row r="8097">
      <c r="A8097" s="3" t="s">
        <v>10393</v>
      </c>
      <c r="B8097" s="11" t="str">
        <f t="shared" si="1"/>
        <v>20131204</v>
      </c>
      <c r="C8097" s="12">
        <f t="shared" si="2"/>
        <v>41612</v>
      </c>
      <c r="D8097" s="3" t="str">
        <f t="shared" si="3"/>
        <v>07</v>
      </c>
      <c r="E8097" s="13">
        <v>0.0</v>
      </c>
      <c r="F8097" s="14">
        <f>'Costo de tareas'!$B$15</f>
        <v>0.1964027778</v>
      </c>
      <c r="G8097" s="15">
        <f>'Producción diaria'!$T$3*$L$2*$M$2*$N$2*E8097*1000/'Costo de tareas'!$B$14</f>
        <v>0</v>
      </c>
      <c r="H8097" s="16">
        <f>IF(G8097 &gt; 'Costo de tareas'!$B$13, 'Costo de tareas'!$B$13, IF(G8097 &lt; 'Costo de tareas'!$B$13*0.2, 0, 'Costo de tareas'!$B$13- G8097))</f>
        <v>0</v>
      </c>
      <c r="I8097" s="17">
        <f>IF(H8097=0,'Costo de tareas'!$B$13,'Costo de tareas'!$B$13-H8097)</f>
        <v>39.28055556</v>
      </c>
      <c r="J8097" s="2"/>
      <c r="K8097" s="2"/>
      <c r="P8097" s="2"/>
    </row>
    <row r="8098">
      <c r="A8098" s="3" t="s">
        <v>10394</v>
      </c>
      <c r="B8098" s="11" t="str">
        <f t="shared" si="1"/>
        <v>20131204</v>
      </c>
      <c r="C8098" s="12">
        <f t="shared" si="2"/>
        <v>41612</v>
      </c>
      <c r="D8098" s="3" t="str">
        <f t="shared" si="3"/>
        <v>08</v>
      </c>
      <c r="E8098" s="13">
        <v>106.0</v>
      </c>
      <c r="F8098" s="14">
        <f>'Costo de tareas'!$B$15</f>
        <v>0.1964027778</v>
      </c>
      <c r="G8098" s="15">
        <f>'Producción diaria'!$T$3*$L$2*$M$2*$N$2*E8098*1000/'Costo de tareas'!$B$14</f>
        <v>159.3775651</v>
      </c>
      <c r="H8098" s="16">
        <f>IF(G8098 &gt; 'Costo de tareas'!$B$13, 'Costo de tareas'!$B$13, IF(G8098 &lt; 'Costo de tareas'!$B$13*0.2, 0, 'Costo de tareas'!$B$13- G8098))</f>
        <v>39.28055556</v>
      </c>
      <c r="I8098" s="17">
        <f>IF(H8098=0,'Costo de tareas'!$B$13,'Costo de tareas'!$B$13-H8098)</f>
        <v>0</v>
      </c>
      <c r="J8098" s="2"/>
      <c r="K8098" s="2"/>
      <c r="P8098" s="2"/>
    </row>
    <row r="8099">
      <c r="A8099" s="3" t="s">
        <v>10395</v>
      </c>
      <c r="B8099" s="11" t="str">
        <f t="shared" si="1"/>
        <v>20131204</v>
      </c>
      <c r="C8099" s="12">
        <f t="shared" si="2"/>
        <v>41612</v>
      </c>
      <c r="D8099" s="3" t="str">
        <f t="shared" si="3"/>
        <v>09</v>
      </c>
      <c r="E8099" s="13">
        <v>261.0</v>
      </c>
      <c r="F8099" s="14">
        <f>'Costo de tareas'!$B$15</f>
        <v>0.1964027778</v>
      </c>
      <c r="G8099" s="15">
        <f>'Producción diaria'!$T$3*$L$2*$M$2*$N$2*E8099*1000/'Costo de tareas'!$B$14</f>
        <v>392.4296651</v>
      </c>
      <c r="H8099" s="16">
        <f>IF(G8099 &gt; 'Costo de tareas'!$B$13, 'Costo de tareas'!$B$13, IF(G8099 &lt; 'Costo de tareas'!$B$13*0.2, 0, 'Costo de tareas'!$B$13- G8099))</f>
        <v>39.28055556</v>
      </c>
      <c r="I8099" s="17">
        <f>IF(H8099=0,'Costo de tareas'!$B$13,'Costo de tareas'!$B$13-H8099)</f>
        <v>0</v>
      </c>
      <c r="J8099" s="2"/>
      <c r="K8099" s="2"/>
      <c r="P8099" s="2"/>
    </row>
    <row r="8100">
      <c r="A8100" s="3" t="s">
        <v>10396</v>
      </c>
      <c r="B8100" s="11" t="str">
        <f t="shared" si="1"/>
        <v>20131204</v>
      </c>
      <c r="C8100" s="12">
        <f t="shared" si="2"/>
        <v>41612</v>
      </c>
      <c r="D8100" s="3" t="str">
        <f t="shared" si="3"/>
        <v>10</v>
      </c>
      <c r="E8100" s="13">
        <v>38.0</v>
      </c>
      <c r="F8100" s="14">
        <f>'Costo de tareas'!$B$15</f>
        <v>0.1964027778</v>
      </c>
      <c r="G8100" s="15">
        <f>'Producción diaria'!$T$3*$L$2*$M$2*$N$2*E8100*1000/'Costo de tareas'!$B$14</f>
        <v>57.13535354</v>
      </c>
      <c r="H8100" s="16">
        <f>IF(G8100 &gt; 'Costo de tareas'!$B$13, 'Costo de tareas'!$B$13, IF(G8100 &lt; 'Costo de tareas'!$B$13*0.2, 0, 'Costo de tareas'!$B$13- G8100))</f>
        <v>39.28055556</v>
      </c>
      <c r="I8100" s="17">
        <f>IF(H8100=0,'Costo de tareas'!$B$13,'Costo de tareas'!$B$13-H8100)</f>
        <v>0</v>
      </c>
      <c r="J8100" s="2"/>
      <c r="K8100" s="2"/>
      <c r="P8100" s="2"/>
    </row>
    <row r="8101">
      <c r="A8101" s="3" t="s">
        <v>10397</v>
      </c>
      <c r="B8101" s="11" t="str">
        <f t="shared" si="1"/>
        <v>20131204</v>
      </c>
      <c r="C8101" s="12">
        <f t="shared" si="2"/>
        <v>41612</v>
      </c>
      <c r="D8101" s="3" t="str">
        <f t="shared" si="3"/>
        <v>11</v>
      </c>
      <c r="E8101" s="13">
        <v>465.0</v>
      </c>
      <c r="F8101" s="14">
        <f>'Costo de tareas'!$B$15</f>
        <v>0.1964027778</v>
      </c>
      <c r="G8101" s="15">
        <f>'Producción diaria'!$T$3*$L$2*$M$2*$N$2*E8101*1000/'Costo de tareas'!$B$14</f>
        <v>699.1562998</v>
      </c>
      <c r="H8101" s="16">
        <f>IF(G8101 &gt; 'Costo de tareas'!$B$13, 'Costo de tareas'!$B$13, IF(G8101 &lt; 'Costo de tareas'!$B$13*0.2, 0, 'Costo de tareas'!$B$13- G8101))</f>
        <v>39.28055556</v>
      </c>
      <c r="I8101" s="17">
        <f>IF(H8101=0,'Costo de tareas'!$B$13,'Costo de tareas'!$B$13-H8101)</f>
        <v>0</v>
      </c>
      <c r="J8101" s="2"/>
      <c r="K8101" s="2"/>
      <c r="P8101" s="2"/>
    </row>
    <row r="8102">
      <c r="A8102" s="3" t="s">
        <v>10398</v>
      </c>
      <c r="B8102" s="11" t="str">
        <f t="shared" si="1"/>
        <v>20131204</v>
      </c>
      <c r="C8102" s="12">
        <f t="shared" si="2"/>
        <v>41612</v>
      </c>
      <c r="D8102" s="3" t="str">
        <f t="shared" si="3"/>
        <v>12</v>
      </c>
      <c r="E8102" s="13">
        <v>492.0</v>
      </c>
      <c r="F8102" s="14">
        <f>'Costo de tareas'!$B$15</f>
        <v>0.1964027778</v>
      </c>
      <c r="G8102" s="15">
        <f>'Producción diaria'!$T$3*$L$2*$M$2*$N$2*E8102*1000/'Costo de tareas'!$B$14</f>
        <v>739.7524721</v>
      </c>
      <c r="H8102" s="16">
        <f>IF(G8102 &gt; 'Costo de tareas'!$B$13, 'Costo de tareas'!$B$13, IF(G8102 &lt; 'Costo de tareas'!$B$13*0.2, 0, 'Costo de tareas'!$B$13- G8102))</f>
        <v>39.28055556</v>
      </c>
      <c r="I8102" s="17">
        <f>IF(H8102=0,'Costo de tareas'!$B$13,'Costo de tareas'!$B$13-H8102)</f>
        <v>0</v>
      </c>
      <c r="J8102" s="2"/>
      <c r="K8102" s="2"/>
      <c r="P8102" s="2"/>
    </row>
    <row r="8103">
      <c r="A8103" s="3" t="s">
        <v>10399</v>
      </c>
      <c r="B8103" s="11" t="str">
        <f t="shared" si="1"/>
        <v>20131204</v>
      </c>
      <c r="C8103" s="12">
        <f t="shared" si="2"/>
        <v>41612</v>
      </c>
      <c r="D8103" s="3" t="str">
        <f t="shared" si="3"/>
        <v>13</v>
      </c>
      <c r="E8103" s="13">
        <v>462.0</v>
      </c>
      <c r="F8103" s="14">
        <f>'Costo de tareas'!$B$15</f>
        <v>0.1964027778</v>
      </c>
      <c r="G8103" s="15">
        <f>'Producción diaria'!$T$3*$L$2*$M$2*$N$2*E8103*1000/'Costo de tareas'!$B$14</f>
        <v>694.645614</v>
      </c>
      <c r="H8103" s="16">
        <f>IF(G8103 &gt; 'Costo de tareas'!$B$13, 'Costo de tareas'!$B$13, IF(G8103 &lt; 'Costo de tareas'!$B$13*0.2, 0, 'Costo de tareas'!$B$13- G8103))</f>
        <v>39.28055556</v>
      </c>
      <c r="I8103" s="17">
        <f>IF(H8103=0,'Costo de tareas'!$B$13,'Costo de tareas'!$B$13-H8103)</f>
        <v>0</v>
      </c>
      <c r="J8103" s="2"/>
      <c r="K8103" s="2"/>
      <c r="P8103" s="2"/>
    </row>
    <row r="8104">
      <c r="A8104" s="3" t="s">
        <v>10400</v>
      </c>
      <c r="B8104" s="11" t="str">
        <f t="shared" si="1"/>
        <v>20131204</v>
      </c>
      <c r="C8104" s="12">
        <f t="shared" si="2"/>
        <v>41612</v>
      </c>
      <c r="D8104" s="3" t="str">
        <f t="shared" si="3"/>
        <v>14</v>
      </c>
      <c r="E8104" s="13">
        <v>376.0</v>
      </c>
      <c r="F8104" s="14">
        <f>'Costo de tareas'!$B$15</f>
        <v>0.1964027778</v>
      </c>
      <c r="G8104" s="15">
        <f>'Producción diaria'!$T$3*$L$2*$M$2*$N$2*E8104*1000/'Costo de tareas'!$B$14</f>
        <v>565.3392876</v>
      </c>
      <c r="H8104" s="16">
        <f>IF(G8104 &gt; 'Costo de tareas'!$B$13, 'Costo de tareas'!$B$13, IF(G8104 &lt; 'Costo de tareas'!$B$13*0.2, 0, 'Costo de tareas'!$B$13- G8104))</f>
        <v>39.28055556</v>
      </c>
      <c r="I8104" s="17">
        <f>IF(H8104=0,'Costo de tareas'!$B$13,'Costo de tareas'!$B$13-H8104)</f>
        <v>0</v>
      </c>
      <c r="J8104" s="2"/>
      <c r="K8104" s="2"/>
      <c r="P8104" s="2"/>
    </row>
    <row r="8105">
      <c r="A8105" s="3" t="s">
        <v>10401</v>
      </c>
      <c r="B8105" s="11" t="str">
        <f t="shared" si="1"/>
        <v>20131204</v>
      </c>
      <c r="C8105" s="12">
        <f t="shared" si="2"/>
        <v>41612</v>
      </c>
      <c r="D8105" s="3" t="str">
        <f t="shared" si="3"/>
        <v>15</v>
      </c>
      <c r="E8105" s="13">
        <v>242.0</v>
      </c>
      <c r="F8105" s="14">
        <f>'Costo de tareas'!$B$15</f>
        <v>0.1964027778</v>
      </c>
      <c r="G8105" s="15">
        <f>'Producción diaria'!$T$3*$L$2*$M$2*$N$2*E8105*1000/'Costo de tareas'!$B$14</f>
        <v>363.8619883</v>
      </c>
      <c r="H8105" s="16">
        <f>IF(G8105 &gt; 'Costo de tareas'!$B$13, 'Costo de tareas'!$B$13, IF(G8105 &lt; 'Costo de tareas'!$B$13*0.2, 0, 'Costo de tareas'!$B$13- G8105))</f>
        <v>39.28055556</v>
      </c>
      <c r="I8105" s="17">
        <f>IF(H8105=0,'Costo de tareas'!$B$13,'Costo de tareas'!$B$13-H8105)</f>
        <v>0</v>
      </c>
      <c r="J8105" s="2"/>
      <c r="K8105" s="2"/>
      <c r="P8105" s="2"/>
    </row>
    <row r="8106">
      <c r="A8106" s="3" t="s">
        <v>10402</v>
      </c>
      <c r="B8106" s="11" t="str">
        <f t="shared" si="1"/>
        <v>20131204</v>
      </c>
      <c r="C8106" s="12">
        <f t="shared" si="2"/>
        <v>41612</v>
      </c>
      <c r="D8106" s="3" t="str">
        <f t="shared" si="3"/>
        <v>16</v>
      </c>
      <c r="E8106" s="13">
        <v>83.0</v>
      </c>
      <c r="F8106" s="14">
        <f>'Costo de tareas'!$B$15</f>
        <v>0.1964027778</v>
      </c>
      <c r="G8106" s="15">
        <f>'Producción diaria'!$T$3*$L$2*$M$2*$N$2*E8106*1000/'Costo de tareas'!$B$14</f>
        <v>124.7956406</v>
      </c>
      <c r="H8106" s="16">
        <f>IF(G8106 &gt; 'Costo de tareas'!$B$13, 'Costo de tareas'!$B$13, IF(G8106 &lt; 'Costo de tareas'!$B$13*0.2, 0, 'Costo de tareas'!$B$13- G8106))</f>
        <v>39.28055556</v>
      </c>
      <c r="I8106" s="17">
        <f>IF(H8106=0,'Costo de tareas'!$B$13,'Costo de tareas'!$B$13-H8106)</f>
        <v>0</v>
      </c>
      <c r="J8106" s="2"/>
      <c r="K8106" s="2"/>
      <c r="P8106" s="2"/>
    </row>
    <row r="8107">
      <c r="A8107" s="3" t="s">
        <v>10403</v>
      </c>
      <c r="B8107" s="11" t="str">
        <f t="shared" si="1"/>
        <v>20131204</v>
      </c>
      <c r="C8107" s="12">
        <f t="shared" si="2"/>
        <v>41612</v>
      </c>
      <c r="D8107" s="3" t="str">
        <f t="shared" si="3"/>
        <v>17</v>
      </c>
      <c r="E8107" s="13">
        <v>0.0</v>
      </c>
      <c r="F8107" s="14">
        <f>'Costo de tareas'!$B$15</f>
        <v>0.1964027778</v>
      </c>
      <c r="G8107" s="15">
        <f>'Producción diaria'!$T$3*$L$2*$M$2*$N$2*E8107*1000/'Costo de tareas'!$B$14</f>
        <v>0</v>
      </c>
      <c r="H8107" s="16">
        <f>IF(G8107 &gt; 'Costo de tareas'!$B$13, 'Costo de tareas'!$B$13, IF(G8107 &lt; 'Costo de tareas'!$B$13*0.2, 0, 'Costo de tareas'!$B$13- G8107))</f>
        <v>0</v>
      </c>
      <c r="I8107" s="17">
        <f>IF(H8107=0,'Costo de tareas'!$B$13,'Costo de tareas'!$B$13-H8107)</f>
        <v>39.28055556</v>
      </c>
      <c r="J8107" s="2"/>
      <c r="K8107" s="2"/>
      <c r="P8107" s="2"/>
    </row>
    <row r="8108">
      <c r="A8108" s="3" t="s">
        <v>10404</v>
      </c>
      <c r="B8108" s="11" t="str">
        <f t="shared" si="1"/>
        <v>20131204</v>
      </c>
      <c r="C8108" s="12">
        <f t="shared" si="2"/>
        <v>41612</v>
      </c>
      <c r="D8108" s="3" t="str">
        <f t="shared" si="3"/>
        <v>18</v>
      </c>
      <c r="E8108" s="13">
        <v>0.0</v>
      </c>
      <c r="F8108" s="14">
        <f>'Costo de tareas'!$B$15</f>
        <v>0.1964027778</v>
      </c>
      <c r="G8108" s="15">
        <f>'Producción diaria'!$T$3*$L$2*$M$2*$N$2*E8108*1000/'Costo de tareas'!$B$14</f>
        <v>0</v>
      </c>
      <c r="H8108" s="16">
        <f>IF(G8108 &gt; 'Costo de tareas'!$B$13, 'Costo de tareas'!$B$13, IF(G8108 &lt; 'Costo de tareas'!$B$13*0.2, 0, 'Costo de tareas'!$B$13- G8108))</f>
        <v>0</v>
      </c>
      <c r="I8108" s="17">
        <f>IF(H8108=0,'Costo de tareas'!$B$13,'Costo de tareas'!$B$13-H8108)</f>
        <v>39.28055556</v>
      </c>
      <c r="J8108" s="2"/>
      <c r="K8108" s="2"/>
      <c r="P8108" s="2"/>
    </row>
    <row r="8109">
      <c r="A8109" s="3" t="s">
        <v>10405</v>
      </c>
      <c r="B8109" s="11" t="str">
        <f t="shared" si="1"/>
        <v>20131204</v>
      </c>
      <c r="C8109" s="12">
        <f t="shared" si="2"/>
        <v>41612</v>
      </c>
      <c r="D8109" s="3" t="str">
        <f t="shared" si="3"/>
        <v>19</v>
      </c>
      <c r="E8109" s="13">
        <v>0.0</v>
      </c>
      <c r="F8109" s="14">
        <f>'Costo de tareas'!$B$15</f>
        <v>0.1964027778</v>
      </c>
      <c r="G8109" s="15">
        <f>'Producción diaria'!$T$3*$L$2*$M$2*$N$2*E8109*1000/'Costo de tareas'!$B$14</f>
        <v>0</v>
      </c>
      <c r="H8109" s="16">
        <f>IF(G8109 &gt; 'Costo de tareas'!$B$13, 'Costo de tareas'!$B$13, IF(G8109 &lt; 'Costo de tareas'!$B$13*0.2, 0, 'Costo de tareas'!$B$13- G8109))</f>
        <v>0</v>
      </c>
      <c r="I8109" s="17">
        <f>IF(H8109=0,'Costo de tareas'!$B$13,'Costo de tareas'!$B$13-H8109)</f>
        <v>39.28055556</v>
      </c>
      <c r="J8109" s="2"/>
      <c r="K8109" s="2"/>
      <c r="P8109" s="2"/>
    </row>
    <row r="8110">
      <c r="A8110" s="3" t="s">
        <v>10406</v>
      </c>
      <c r="B8110" s="11" t="str">
        <f t="shared" si="1"/>
        <v>20131204</v>
      </c>
      <c r="C8110" s="12">
        <f t="shared" si="2"/>
        <v>41612</v>
      </c>
      <c r="D8110" s="3" t="str">
        <f t="shared" si="3"/>
        <v>20</v>
      </c>
      <c r="E8110" s="13">
        <v>0.0</v>
      </c>
      <c r="F8110" s="14">
        <f>'Costo de tareas'!$B$15</f>
        <v>0.1964027778</v>
      </c>
      <c r="G8110" s="15">
        <f>'Producción diaria'!$T$3*$L$2*$M$2*$N$2*E8110*1000/'Costo de tareas'!$B$14</f>
        <v>0</v>
      </c>
      <c r="H8110" s="16">
        <f>IF(G8110 &gt; 'Costo de tareas'!$B$13, 'Costo de tareas'!$B$13, IF(G8110 &lt; 'Costo de tareas'!$B$13*0.2, 0, 'Costo de tareas'!$B$13- G8110))</f>
        <v>0</v>
      </c>
      <c r="I8110" s="17">
        <f>IF(H8110=0,'Costo de tareas'!$B$13,'Costo de tareas'!$B$13-H8110)</f>
        <v>39.28055556</v>
      </c>
      <c r="J8110" s="2"/>
      <c r="K8110" s="2"/>
      <c r="P8110" s="2"/>
    </row>
    <row r="8111">
      <c r="A8111" s="3" t="s">
        <v>10407</v>
      </c>
      <c r="B8111" s="11" t="str">
        <f t="shared" si="1"/>
        <v>20131204</v>
      </c>
      <c r="C8111" s="12">
        <f t="shared" si="2"/>
        <v>41612</v>
      </c>
      <c r="D8111" s="3" t="str">
        <f t="shared" si="3"/>
        <v>21</v>
      </c>
      <c r="E8111" s="13">
        <v>0.0</v>
      </c>
      <c r="F8111" s="14">
        <f>'Costo de tareas'!$B$15</f>
        <v>0.1964027778</v>
      </c>
      <c r="G8111" s="15">
        <f>'Producción diaria'!$T$3*$L$2*$M$2*$N$2*E8111*1000/'Costo de tareas'!$B$14</f>
        <v>0</v>
      </c>
      <c r="H8111" s="16">
        <f>IF(G8111 &gt; 'Costo de tareas'!$B$13, 'Costo de tareas'!$B$13, IF(G8111 &lt; 'Costo de tareas'!$B$13*0.2, 0, 'Costo de tareas'!$B$13- G8111))</f>
        <v>0</v>
      </c>
      <c r="I8111" s="17">
        <f>IF(H8111=0,'Costo de tareas'!$B$13,'Costo de tareas'!$B$13-H8111)</f>
        <v>39.28055556</v>
      </c>
      <c r="J8111" s="2"/>
      <c r="K8111" s="2"/>
      <c r="P8111" s="2"/>
    </row>
    <row r="8112">
      <c r="A8112" s="3" t="s">
        <v>10408</v>
      </c>
      <c r="B8112" s="11" t="str">
        <f t="shared" si="1"/>
        <v>20131204</v>
      </c>
      <c r="C8112" s="12">
        <f t="shared" si="2"/>
        <v>41612</v>
      </c>
      <c r="D8112" s="3" t="str">
        <f t="shared" si="3"/>
        <v>22</v>
      </c>
      <c r="E8112" s="13">
        <v>0.0</v>
      </c>
      <c r="F8112" s="14">
        <f>'Costo de tareas'!$B$15</f>
        <v>0.1964027778</v>
      </c>
      <c r="G8112" s="15">
        <f>'Producción diaria'!$T$3*$L$2*$M$2*$N$2*E8112*1000/'Costo de tareas'!$B$14</f>
        <v>0</v>
      </c>
      <c r="H8112" s="16">
        <f>IF(G8112 &gt; 'Costo de tareas'!$B$13, 'Costo de tareas'!$B$13, IF(G8112 &lt; 'Costo de tareas'!$B$13*0.2, 0, 'Costo de tareas'!$B$13- G8112))</f>
        <v>0</v>
      </c>
      <c r="I8112" s="17">
        <f>IF(H8112=0,'Costo de tareas'!$B$13,'Costo de tareas'!$B$13-H8112)</f>
        <v>39.28055556</v>
      </c>
      <c r="J8112" s="2"/>
      <c r="K8112" s="2"/>
      <c r="P8112" s="2"/>
    </row>
    <row r="8113">
      <c r="A8113" s="3" t="s">
        <v>10410</v>
      </c>
      <c r="B8113" s="11" t="str">
        <f t="shared" si="1"/>
        <v>20131204</v>
      </c>
      <c r="C8113" s="12">
        <f t="shared" si="2"/>
        <v>41612</v>
      </c>
      <c r="D8113" s="3" t="str">
        <f t="shared" si="3"/>
        <v>23</v>
      </c>
      <c r="E8113" s="13">
        <v>0.0</v>
      </c>
      <c r="F8113" s="14">
        <f>'Costo de tareas'!$B$15</f>
        <v>0.1964027778</v>
      </c>
      <c r="G8113" s="15">
        <f>'Producción diaria'!$T$3*$L$2*$M$2*$N$2*E8113*1000/'Costo de tareas'!$B$14</f>
        <v>0</v>
      </c>
      <c r="H8113" s="16">
        <f>IF(G8113 &gt; 'Costo de tareas'!$B$13, 'Costo de tareas'!$B$13, IF(G8113 &lt; 'Costo de tareas'!$B$13*0.2, 0, 'Costo de tareas'!$B$13- G8113))</f>
        <v>0</v>
      </c>
      <c r="I8113" s="17">
        <f>IF(H8113=0,'Costo de tareas'!$B$13,'Costo de tareas'!$B$13-H8113)</f>
        <v>39.28055556</v>
      </c>
      <c r="J8113" s="2"/>
      <c r="K8113" s="2"/>
      <c r="P8113" s="2"/>
    </row>
    <row r="8114">
      <c r="A8114" s="3" t="s">
        <v>10411</v>
      </c>
      <c r="B8114" s="11" t="str">
        <f t="shared" si="1"/>
        <v>20131205</v>
      </c>
      <c r="C8114" s="12">
        <f t="shared" si="2"/>
        <v>41613</v>
      </c>
      <c r="D8114" s="3" t="str">
        <f t="shared" si="3"/>
        <v>00</v>
      </c>
      <c r="E8114" s="13">
        <v>0.0</v>
      </c>
      <c r="F8114" s="14">
        <f>'Costo de tareas'!$B$15</f>
        <v>0.1964027778</v>
      </c>
      <c r="G8114" s="15">
        <f>'Producción diaria'!$T$3*$L$2*$M$2*$N$2*E8114*1000/'Costo de tareas'!$B$14</f>
        <v>0</v>
      </c>
      <c r="H8114" s="16">
        <f>IF(G8114 &gt; 'Costo de tareas'!$B$13, 'Costo de tareas'!$B$13, IF(G8114 &lt; 'Costo de tareas'!$B$13*0.2, 0, 'Costo de tareas'!$B$13- G8114))</f>
        <v>0</v>
      </c>
      <c r="I8114" s="17">
        <f>IF(H8114=0,'Costo de tareas'!$B$13,'Costo de tareas'!$B$13-H8114)</f>
        <v>39.28055556</v>
      </c>
      <c r="J8114" s="2"/>
      <c r="K8114" s="2"/>
      <c r="P8114" s="2"/>
    </row>
    <row r="8115">
      <c r="A8115" s="3" t="s">
        <v>10412</v>
      </c>
      <c r="B8115" s="11" t="str">
        <f t="shared" si="1"/>
        <v>20131205</v>
      </c>
      <c r="C8115" s="12">
        <f t="shared" si="2"/>
        <v>41613</v>
      </c>
      <c r="D8115" s="3" t="str">
        <f t="shared" si="3"/>
        <v>01</v>
      </c>
      <c r="E8115" s="13">
        <v>0.0</v>
      </c>
      <c r="F8115" s="14">
        <f>'Costo de tareas'!$B$15</f>
        <v>0.1964027778</v>
      </c>
      <c r="G8115" s="15">
        <f>'Producción diaria'!$T$3*$L$2*$M$2*$N$2*E8115*1000/'Costo de tareas'!$B$14</f>
        <v>0</v>
      </c>
      <c r="H8115" s="16">
        <f>IF(G8115 &gt; 'Costo de tareas'!$B$13, 'Costo de tareas'!$B$13, IF(G8115 &lt; 'Costo de tareas'!$B$13*0.2, 0, 'Costo de tareas'!$B$13- G8115))</f>
        <v>0</v>
      </c>
      <c r="I8115" s="17">
        <f>IF(H8115=0,'Costo de tareas'!$B$13,'Costo de tareas'!$B$13-H8115)</f>
        <v>39.28055556</v>
      </c>
      <c r="J8115" s="2"/>
      <c r="K8115" s="2"/>
      <c r="P8115" s="2"/>
    </row>
    <row r="8116">
      <c r="A8116" s="3" t="s">
        <v>10414</v>
      </c>
      <c r="B8116" s="11" t="str">
        <f t="shared" si="1"/>
        <v>20131205</v>
      </c>
      <c r="C8116" s="12">
        <f t="shared" si="2"/>
        <v>41613</v>
      </c>
      <c r="D8116" s="3" t="str">
        <f t="shared" si="3"/>
        <v>02</v>
      </c>
      <c r="E8116" s="13">
        <v>0.0</v>
      </c>
      <c r="F8116" s="14">
        <f>'Costo de tareas'!$B$15</f>
        <v>0.1964027778</v>
      </c>
      <c r="G8116" s="15">
        <f>'Producción diaria'!$T$3*$L$2*$M$2*$N$2*E8116*1000/'Costo de tareas'!$B$14</f>
        <v>0</v>
      </c>
      <c r="H8116" s="16">
        <f>IF(G8116 &gt; 'Costo de tareas'!$B$13, 'Costo de tareas'!$B$13, IF(G8116 &lt; 'Costo de tareas'!$B$13*0.2, 0, 'Costo de tareas'!$B$13- G8116))</f>
        <v>0</v>
      </c>
      <c r="I8116" s="17">
        <f>IF(H8116=0,'Costo de tareas'!$B$13,'Costo de tareas'!$B$13-H8116)</f>
        <v>39.28055556</v>
      </c>
      <c r="J8116" s="2"/>
      <c r="K8116" s="2"/>
      <c r="P8116" s="2"/>
    </row>
    <row r="8117">
      <c r="A8117" s="3" t="s">
        <v>10415</v>
      </c>
      <c r="B8117" s="11" t="str">
        <f t="shared" si="1"/>
        <v>20131205</v>
      </c>
      <c r="C8117" s="12">
        <f t="shared" si="2"/>
        <v>41613</v>
      </c>
      <c r="D8117" s="3" t="str">
        <f t="shared" si="3"/>
        <v>03</v>
      </c>
      <c r="E8117" s="13">
        <v>0.0</v>
      </c>
      <c r="F8117" s="14">
        <f>'Costo de tareas'!$B$15</f>
        <v>0.1964027778</v>
      </c>
      <c r="G8117" s="15">
        <f>'Producción diaria'!$T$3*$L$2*$M$2*$N$2*E8117*1000/'Costo de tareas'!$B$14</f>
        <v>0</v>
      </c>
      <c r="H8117" s="16">
        <f>IF(G8117 &gt; 'Costo de tareas'!$B$13, 'Costo de tareas'!$B$13, IF(G8117 &lt; 'Costo de tareas'!$B$13*0.2, 0, 'Costo de tareas'!$B$13- G8117))</f>
        <v>0</v>
      </c>
      <c r="I8117" s="17">
        <f>IF(H8117=0,'Costo de tareas'!$B$13,'Costo de tareas'!$B$13-H8117)</f>
        <v>39.28055556</v>
      </c>
      <c r="J8117" s="2"/>
      <c r="K8117" s="2"/>
      <c r="P8117" s="2"/>
    </row>
    <row r="8118">
      <c r="A8118" s="3" t="s">
        <v>10416</v>
      </c>
      <c r="B8118" s="11" t="str">
        <f t="shared" si="1"/>
        <v>20131205</v>
      </c>
      <c r="C8118" s="12">
        <f t="shared" si="2"/>
        <v>41613</v>
      </c>
      <c r="D8118" s="3" t="str">
        <f t="shared" si="3"/>
        <v>04</v>
      </c>
      <c r="E8118" s="13">
        <v>0.0</v>
      </c>
      <c r="F8118" s="14">
        <f>'Costo de tareas'!$B$15</f>
        <v>0.1964027778</v>
      </c>
      <c r="G8118" s="15">
        <f>'Producción diaria'!$T$3*$L$2*$M$2*$N$2*E8118*1000/'Costo de tareas'!$B$14</f>
        <v>0</v>
      </c>
      <c r="H8118" s="16">
        <f>IF(G8118 &gt; 'Costo de tareas'!$B$13, 'Costo de tareas'!$B$13, IF(G8118 &lt; 'Costo de tareas'!$B$13*0.2, 0, 'Costo de tareas'!$B$13- G8118))</f>
        <v>0</v>
      </c>
      <c r="I8118" s="17">
        <f>IF(H8118=0,'Costo de tareas'!$B$13,'Costo de tareas'!$B$13-H8118)</f>
        <v>39.28055556</v>
      </c>
      <c r="J8118" s="2"/>
      <c r="K8118" s="2"/>
      <c r="P8118" s="2"/>
    </row>
    <row r="8119">
      <c r="A8119" s="3" t="s">
        <v>10417</v>
      </c>
      <c r="B8119" s="11" t="str">
        <f t="shared" si="1"/>
        <v>20131205</v>
      </c>
      <c r="C8119" s="12">
        <f t="shared" si="2"/>
        <v>41613</v>
      </c>
      <c r="D8119" s="3" t="str">
        <f t="shared" si="3"/>
        <v>05</v>
      </c>
      <c r="E8119" s="13">
        <v>0.0</v>
      </c>
      <c r="F8119" s="14">
        <f>'Costo de tareas'!$B$15</f>
        <v>0.1964027778</v>
      </c>
      <c r="G8119" s="15">
        <f>'Producción diaria'!$T$3*$L$2*$M$2*$N$2*E8119*1000/'Costo de tareas'!$B$14</f>
        <v>0</v>
      </c>
      <c r="H8119" s="16">
        <f>IF(G8119 &gt; 'Costo de tareas'!$B$13, 'Costo de tareas'!$B$13, IF(G8119 &lt; 'Costo de tareas'!$B$13*0.2, 0, 'Costo de tareas'!$B$13- G8119))</f>
        <v>0</v>
      </c>
      <c r="I8119" s="17">
        <f>IF(H8119=0,'Costo de tareas'!$B$13,'Costo de tareas'!$B$13-H8119)</f>
        <v>39.28055556</v>
      </c>
      <c r="J8119" s="2"/>
      <c r="K8119" s="2"/>
      <c r="P8119" s="2"/>
    </row>
    <row r="8120">
      <c r="A8120" s="3" t="s">
        <v>10418</v>
      </c>
      <c r="B8120" s="11" t="str">
        <f t="shared" si="1"/>
        <v>20131205</v>
      </c>
      <c r="C8120" s="12">
        <f t="shared" si="2"/>
        <v>41613</v>
      </c>
      <c r="D8120" s="3" t="str">
        <f t="shared" si="3"/>
        <v>06</v>
      </c>
      <c r="E8120" s="13">
        <v>0.0</v>
      </c>
      <c r="F8120" s="14">
        <f>'Costo de tareas'!$B$15</f>
        <v>0.1964027778</v>
      </c>
      <c r="G8120" s="15">
        <f>'Producción diaria'!$T$3*$L$2*$M$2*$N$2*E8120*1000/'Costo de tareas'!$B$14</f>
        <v>0</v>
      </c>
      <c r="H8120" s="16">
        <f>IF(G8120 &gt; 'Costo de tareas'!$B$13, 'Costo de tareas'!$B$13, IF(G8120 &lt; 'Costo de tareas'!$B$13*0.2, 0, 'Costo de tareas'!$B$13- G8120))</f>
        <v>0</v>
      </c>
      <c r="I8120" s="17">
        <f>IF(H8120=0,'Costo de tareas'!$B$13,'Costo de tareas'!$B$13-H8120)</f>
        <v>39.28055556</v>
      </c>
      <c r="J8120" s="2"/>
      <c r="K8120" s="2"/>
      <c r="P8120" s="2"/>
    </row>
    <row r="8121">
      <c r="A8121" s="3" t="s">
        <v>10419</v>
      </c>
      <c r="B8121" s="11" t="str">
        <f t="shared" si="1"/>
        <v>20131205</v>
      </c>
      <c r="C8121" s="12">
        <f t="shared" si="2"/>
        <v>41613</v>
      </c>
      <c r="D8121" s="3" t="str">
        <f t="shared" si="3"/>
        <v>07</v>
      </c>
      <c r="E8121" s="13">
        <v>0.0</v>
      </c>
      <c r="F8121" s="14">
        <f>'Costo de tareas'!$B$15</f>
        <v>0.1964027778</v>
      </c>
      <c r="G8121" s="15">
        <f>'Producción diaria'!$T$3*$L$2*$M$2*$N$2*E8121*1000/'Costo de tareas'!$B$14</f>
        <v>0</v>
      </c>
      <c r="H8121" s="16">
        <f>IF(G8121 &gt; 'Costo de tareas'!$B$13, 'Costo de tareas'!$B$13, IF(G8121 &lt; 'Costo de tareas'!$B$13*0.2, 0, 'Costo de tareas'!$B$13- G8121))</f>
        <v>0</v>
      </c>
      <c r="I8121" s="17">
        <f>IF(H8121=0,'Costo de tareas'!$B$13,'Costo de tareas'!$B$13-H8121)</f>
        <v>39.28055556</v>
      </c>
      <c r="J8121" s="2"/>
      <c r="K8121" s="2"/>
      <c r="P8121" s="2"/>
    </row>
    <row r="8122">
      <c r="A8122" s="3" t="s">
        <v>10420</v>
      </c>
      <c r="B8122" s="11" t="str">
        <f t="shared" si="1"/>
        <v>20131205</v>
      </c>
      <c r="C8122" s="12">
        <f t="shared" si="2"/>
        <v>41613</v>
      </c>
      <c r="D8122" s="3" t="str">
        <f t="shared" si="3"/>
        <v>08</v>
      </c>
      <c r="E8122" s="13">
        <v>106.0</v>
      </c>
      <c r="F8122" s="14">
        <f>'Costo de tareas'!$B$15</f>
        <v>0.1964027778</v>
      </c>
      <c r="G8122" s="15">
        <f>'Producción diaria'!$T$3*$L$2*$M$2*$N$2*E8122*1000/'Costo de tareas'!$B$14</f>
        <v>159.3775651</v>
      </c>
      <c r="H8122" s="16">
        <f>IF(G8122 &gt; 'Costo de tareas'!$B$13, 'Costo de tareas'!$B$13, IF(G8122 &lt; 'Costo de tareas'!$B$13*0.2, 0, 'Costo de tareas'!$B$13- G8122))</f>
        <v>39.28055556</v>
      </c>
      <c r="I8122" s="17">
        <f>IF(H8122=0,'Costo de tareas'!$B$13,'Costo de tareas'!$B$13-H8122)</f>
        <v>0</v>
      </c>
      <c r="J8122" s="2"/>
      <c r="K8122" s="2"/>
      <c r="P8122" s="2"/>
    </row>
    <row r="8123">
      <c r="A8123" s="3" t="s">
        <v>10421</v>
      </c>
      <c r="B8123" s="11" t="str">
        <f t="shared" si="1"/>
        <v>20131205</v>
      </c>
      <c r="C8123" s="12">
        <f t="shared" si="2"/>
        <v>41613</v>
      </c>
      <c r="D8123" s="3" t="str">
        <f t="shared" si="3"/>
        <v>09</v>
      </c>
      <c r="E8123" s="13">
        <v>264.0</v>
      </c>
      <c r="F8123" s="14">
        <f>'Costo de tareas'!$B$15</f>
        <v>0.1964027778</v>
      </c>
      <c r="G8123" s="15">
        <f>'Producción diaria'!$T$3*$L$2*$M$2*$N$2*E8123*1000/'Costo de tareas'!$B$14</f>
        <v>396.9403509</v>
      </c>
      <c r="H8123" s="16">
        <f>IF(G8123 &gt; 'Costo de tareas'!$B$13, 'Costo de tareas'!$B$13, IF(G8123 &lt; 'Costo de tareas'!$B$13*0.2, 0, 'Costo de tareas'!$B$13- G8123))</f>
        <v>39.28055556</v>
      </c>
      <c r="I8123" s="17">
        <f>IF(H8123=0,'Costo de tareas'!$B$13,'Costo de tareas'!$B$13-H8123)</f>
        <v>0</v>
      </c>
      <c r="J8123" s="2"/>
      <c r="K8123" s="2"/>
      <c r="P8123" s="2"/>
    </row>
    <row r="8124">
      <c r="A8124" s="3" t="s">
        <v>10423</v>
      </c>
      <c r="B8124" s="11" t="str">
        <f t="shared" si="1"/>
        <v>20131205</v>
      </c>
      <c r="C8124" s="12">
        <f t="shared" si="2"/>
        <v>41613</v>
      </c>
      <c r="D8124" s="3" t="str">
        <f t="shared" si="3"/>
        <v>10</v>
      </c>
      <c r="E8124" s="13">
        <v>386.0</v>
      </c>
      <c r="F8124" s="14">
        <f>'Costo de tareas'!$B$15</f>
        <v>0.1964027778</v>
      </c>
      <c r="G8124" s="15">
        <f>'Producción diaria'!$T$3*$L$2*$M$2*$N$2*E8124*1000/'Costo de tareas'!$B$14</f>
        <v>580.374907</v>
      </c>
      <c r="H8124" s="16">
        <f>IF(G8124 &gt; 'Costo de tareas'!$B$13, 'Costo de tareas'!$B$13, IF(G8124 &lt; 'Costo de tareas'!$B$13*0.2, 0, 'Costo de tareas'!$B$13- G8124))</f>
        <v>39.28055556</v>
      </c>
      <c r="I8124" s="17">
        <f>IF(H8124=0,'Costo de tareas'!$B$13,'Costo de tareas'!$B$13-H8124)</f>
        <v>0</v>
      </c>
      <c r="J8124" s="2"/>
      <c r="K8124" s="2"/>
      <c r="P8124" s="2"/>
    </row>
    <row r="8125">
      <c r="A8125" s="3" t="s">
        <v>10425</v>
      </c>
      <c r="B8125" s="11" t="str">
        <f t="shared" si="1"/>
        <v>20131205</v>
      </c>
      <c r="C8125" s="12">
        <f t="shared" si="2"/>
        <v>41613</v>
      </c>
      <c r="D8125" s="3" t="str">
        <f t="shared" si="3"/>
        <v>11</v>
      </c>
      <c r="E8125" s="13">
        <v>473.0</v>
      </c>
      <c r="F8125" s="14">
        <f>'Costo de tareas'!$B$15</f>
        <v>0.1964027778</v>
      </c>
      <c r="G8125" s="15">
        <f>'Producción diaria'!$T$3*$L$2*$M$2*$N$2*E8125*1000/'Costo de tareas'!$B$14</f>
        <v>711.1847953</v>
      </c>
      <c r="H8125" s="16">
        <f>IF(G8125 &gt; 'Costo de tareas'!$B$13, 'Costo de tareas'!$B$13, IF(G8125 &lt; 'Costo de tareas'!$B$13*0.2, 0, 'Costo de tareas'!$B$13- G8125))</f>
        <v>39.28055556</v>
      </c>
      <c r="I8125" s="17">
        <f>IF(H8125=0,'Costo de tareas'!$B$13,'Costo de tareas'!$B$13-H8125)</f>
        <v>0</v>
      </c>
      <c r="J8125" s="2"/>
      <c r="K8125" s="2"/>
      <c r="P8125" s="2"/>
    </row>
    <row r="8126">
      <c r="A8126" s="3" t="s">
        <v>10426</v>
      </c>
      <c r="B8126" s="11" t="str">
        <f t="shared" si="1"/>
        <v>20131205</v>
      </c>
      <c r="C8126" s="12">
        <f t="shared" si="2"/>
        <v>41613</v>
      </c>
      <c r="D8126" s="3" t="str">
        <f t="shared" si="3"/>
        <v>12</v>
      </c>
      <c r="E8126" s="13">
        <v>504.0</v>
      </c>
      <c r="F8126" s="14">
        <f>'Costo de tareas'!$B$15</f>
        <v>0.1964027778</v>
      </c>
      <c r="G8126" s="15">
        <f>'Producción diaria'!$T$3*$L$2*$M$2*$N$2*E8126*1000/'Costo de tareas'!$B$14</f>
        <v>757.7952153</v>
      </c>
      <c r="H8126" s="16">
        <f>IF(G8126 &gt; 'Costo de tareas'!$B$13, 'Costo de tareas'!$B$13, IF(G8126 &lt; 'Costo de tareas'!$B$13*0.2, 0, 'Costo de tareas'!$B$13- G8126))</f>
        <v>39.28055556</v>
      </c>
      <c r="I8126" s="17">
        <f>IF(H8126=0,'Costo de tareas'!$B$13,'Costo de tareas'!$B$13-H8126)</f>
        <v>0</v>
      </c>
      <c r="J8126" s="2"/>
      <c r="K8126" s="2"/>
      <c r="P8126" s="2"/>
    </row>
    <row r="8127">
      <c r="A8127" s="3" t="s">
        <v>10427</v>
      </c>
      <c r="B8127" s="11" t="str">
        <f t="shared" si="1"/>
        <v>20131205</v>
      </c>
      <c r="C8127" s="12">
        <f t="shared" si="2"/>
        <v>41613</v>
      </c>
      <c r="D8127" s="3" t="str">
        <f t="shared" si="3"/>
        <v>13</v>
      </c>
      <c r="E8127" s="13">
        <v>471.0</v>
      </c>
      <c r="F8127" s="14">
        <f>'Costo de tareas'!$B$15</f>
        <v>0.1964027778</v>
      </c>
      <c r="G8127" s="15">
        <f>'Producción diaria'!$T$3*$L$2*$M$2*$N$2*E8127*1000/'Costo de tareas'!$B$14</f>
        <v>708.1776715</v>
      </c>
      <c r="H8127" s="16">
        <f>IF(G8127 &gt; 'Costo de tareas'!$B$13, 'Costo de tareas'!$B$13, IF(G8127 &lt; 'Costo de tareas'!$B$13*0.2, 0, 'Costo de tareas'!$B$13- G8127))</f>
        <v>39.28055556</v>
      </c>
      <c r="I8127" s="17">
        <f>IF(H8127=0,'Costo de tareas'!$B$13,'Costo de tareas'!$B$13-H8127)</f>
        <v>0</v>
      </c>
      <c r="J8127" s="2"/>
      <c r="K8127" s="2"/>
      <c r="P8127" s="2"/>
    </row>
    <row r="8128">
      <c r="A8128" s="3" t="s">
        <v>10428</v>
      </c>
      <c r="B8128" s="11" t="str">
        <f t="shared" si="1"/>
        <v>20131205</v>
      </c>
      <c r="C8128" s="12">
        <f t="shared" si="2"/>
        <v>41613</v>
      </c>
      <c r="D8128" s="3" t="str">
        <f t="shared" si="3"/>
        <v>14</v>
      </c>
      <c r="E8128" s="13">
        <v>383.0</v>
      </c>
      <c r="F8128" s="14">
        <f>'Costo de tareas'!$B$15</f>
        <v>0.1964027778</v>
      </c>
      <c r="G8128" s="15">
        <f>'Producción diaria'!$T$3*$L$2*$M$2*$N$2*E8128*1000/'Costo de tareas'!$B$14</f>
        <v>575.8642212</v>
      </c>
      <c r="H8128" s="16">
        <f>IF(G8128 &gt; 'Costo de tareas'!$B$13, 'Costo de tareas'!$B$13, IF(G8128 &lt; 'Costo de tareas'!$B$13*0.2, 0, 'Costo de tareas'!$B$13- G8128))</f>
        <v>39.28055556</v>
      </c>
      <c r="I8128" s="17">
        <f>IF(H8128=0,'Costo de tareas'!$B$13,'Costo de tareas'!$B$13-H8128)</f>
        <v>0</v>
      </c>
      <c r="J8128" s="2"/>
      <c r="K8128" s="2"/>
      <c r="P8128" s="2"/>
    </row>
    <row r="8129">
      <c r="A8129" s="3" t="s">
        <v>10429</v>
      </c>
      <c r="B8129" s="11" t="str">
        <f t="shared" si="1"/>
        <v>20131205</v>
      </c>
      <c r="C8129" s="12">
        <f t="shared" si="2"/>
        <v>41613</v>
      </c>
      <c r="D8129" s="3" t="str">
        <f t="shared" si="3"/>
        <v>15</v>
      </c>
      <c r="E8129" s="13">
        <v>249.0</v>
      </c>
      <c r="F8129" s="14">
        <f>'Costo de tareas'!$B$15</f>
        <v>0.1964027778</v>
      </c>
      <c r="G8129" s="15">
        <f>'Producción diaria'!$T$3*$L$2*$M$2*$N$2*E8129*1000/'Costo de tareas'!$B$14</f>
        <v>374.3869219</v>
      </c>
      <c r="H8129" s="16">
        <f>IF(G8129 &gt; 'Costo de tareas'!$B$13, 'Costo de tareas'!$B$13, IF(G8129 &lt; 'Costo de tareas'!$B$13*0.2, 0, 'Costo de tareas'!$B$13- G8129))</f>
        <v>39.28055556</v>
      </c>
      <c r="I8129" s="17">
        <f>IF(H8129=0,'Costo de tareas'!$B$13,'Costo de tareas'!$B$13-H8129)</f>
        <v>0</v>
      </c>
      <c r="J8129" s="2"/>
      <c r="K8129" s="2"/>
      <c r="P8129" s="2"/>
    </row>
    <row r="8130">
      <c r="A8130" s="3" t="s">
        <v>10430</v>
      </c>
      <c r="B8130" s="11" t="str">
        <f t="shared" si="1"/>
        <v>20131205</v>
      </c>
      <c r="C8130" s="12">
        <f t="shared" si="2"/>
        <v>41613</v>
      </c>
      <c r="D8130" s="3" t="str">
        <f t="shared" si="3"/>
        <v>16</v>
      </c>
      <c r="E8130" s="13">
        <v>85.0</v>
      </c>
      <c r="F8130" s="14">
        <f>'Costo de tareas'!$B$15</f>
        <v>0.1964027778</v>
      </c>
      <c r="G8130" s="15">
        <f>'Producción diaria'!$T$3*$L$2*$M$2*$N$2*E8130*1000/'Costo de tareas'!$B$14</f>
        <v>127.8027645</v>
      </c>
      <c r="H8130" s="16">
        <f>IF(G8130 &gt; 'Costo de tareas'!$B$13, 'Costo de tareas'!$B$13, IF(G8130 &lt; 'Costo de tareas'!$B$13*0.2, 0, 'Costo de tareas'!$B$13- G8130))</f>
        <v>39.28055556</v>
      </c>
      <c r="I8130" s="17">
        <f>IF(H8130=0,'Costo de tareas'!$B$13,'Costo de tareas'!$B$13-H8130)</f>
        <v>0</v>
      </c>
      <c r="J8130" s="2"/>
      <c r="K8130" s="2"/>
      <c r="P8130" s="2"/>
    </row>
    <row r="8131">
      <c r="A8131" s="3" t="s">
        <v>10431</v>
      </c>
      <c r="B8131" s="11" t="str">
        <f t="shared" si="1"/>
        <v>20131205</v>
      </c>
      <c r="C8131" s="12">
        <f t="shared" si="2"/>
        <v>41613</v>
      </c>
      <c r="D8131" s="3" t="str">
        <f t="shared" si="3"/>
        <v>17</v>
      </c>
      <c r="E8131" s="13">
        <v>0.0</v>
      </c>
      <c r="F8131" s="14">
        <f>'Costo de tareas'!$B$15</f>
        <v>0.1964027778</v>
      </c>
      <c r="G8131" s="15">
        <f>'Producción diaria'!$T$3*$L$2*$M$2*$N$2*E8131*1000/'Costo de tareas'!$B$14</f>
        <v>0</v>
      </c>
      <c r="H8131" s="16">
        <f>IF(G8131 &gt; 'Costo de tareas'!$B$13, 'Costo de tareas'!$B$13, IF(G8131 &lt; 'Costo de tareas'!$B$13*0.2, 0, 'Costo de tareas'!$B$13- G8131))</f>
        <v>0</v>
      </c>
      <c r="I8131" s="17">
        <f>IF(H8131=0,'Costo de tareas'!$B$13,'Costo de tareas'!$B$13-H8131)</f>
        <v>39.28055556</v>
      </c>
      <c r="J8131" s="2"/>
      <c r="K8131" s="2"/>
      <c r="P8131" s="2"/>
    </row>
    <row r="8132">
      <c r="A8132" s="3" t="s">
        <v>10432</v>
      </c>
      <c r="B8132" s="11" t="str">
        <f t="shared" si="1"/>
        <v>20131205</v>
      </c>
      <c r="C8132" s="12">
        <f t="shared" si="2"/>
        <v>41613</v>
      </c>
      <c r="D8132" s="3" t="str">
        <f t="shared" si="3"/>
        <v>18</v>
      </c>
      <c r="E8132" s="13">
        <v>0.0</v>
      </c>
      <c r="F8132" s="14">
        <f>'Costo de tareas'!$B$15</f>
        <v>0.1964027778</v>
      </c>
      <c r="G8132" s="15">
        <f>'Producción diaria'!$T$3*$L$2*$M$2*$N$2*E8132*1000/'Costo de tareas'!$B$14</f>
        <v>0</v>
      </c>
      <c r="H8132" s="16">
        <f>IF(G8132 &gt; 'Costo de tareas'!$B$13, 'Costo de tareas'!$B$13, IF(G8132 &lt; 'Costo de tareas'!$B$13*0.2, 0, 'Costo de tareas'!$B$13- G8132))</f>
        <v>0</v>
      </c>
      <c r="I8132" s="17">
        <f>IF(H8132=0,'Costo de tareas'!$B$13,'Costo de tareas'!$B$13-H8132)</f>
        <v>39.28055556</v>
      </c>
      <c r="J8132" s="2"/>
      <c r="K8132" s="2"/>
      <c r="P8132" s="2"/>
    </row>
    <row r="8133">
      <c r="A8133" s="3" t="s">
        <v>10434</v>
      </c>
      <c r="B8133" s="11" t="str">
        <f t="shared" si="1"/>
        <v>20131205</v>
      </c>
      <c r="C8133" s="12">
        <f t="shared" si="2"/>
        <v>41613</v>
      </c>
      <c r="D8133" s="3" t="str">
        <f t="shared" si="3"/>
        <v>19</v>
      </c>
      <c r="E8133" s="13">
        <v>0.0</v>
      </c>
      <c r="F8133" s="14">
        <f>'Costo de tareas'!$B$15</f>
        <v>0.1964027778</v>
      </c>
      <c r="G8133" s="15">
        <f>'Producción diaria'!$T$3*$L$2*$M$2*$N$2*E8133*1000/'Costo de tareas'!$B$14</f>
        <v>0</v>
      </c>
      <c r="H8133" s="16">
        <f>IF(G8133 &gt; 'Costo de tareas'!$B$13, 'Costo de tareas'!$B$13, IF(G8133 &lt; 'Costo de tareas'!$B$13*0.2, 0, 'Costo de tareas'!$B$13- G8133))</f>
        <v>0</v>
      </c>
      <c r="I8133" s="17">
        <f>IF(H8133=0,'Costo de tareas'!$B$13,'Costo de tareas'!$B$13-H8133)</f>
        <v>39.28055556</v>
      </c>
      <c r="J8133" s="2"/>
      <c r="K8133" s="2"/>
      <c r="P8133" s="2"/>
    </row>
    <row r="8134">
      <c r="A8134" s="3" t="s">
        <v>10435</v>
      </c>
      <c r="B8134" s="11" t="str">
        <f t="shared" si="1"/>
        <v>20131205</v>
      </c>
      <c r="C8134" s="12">
        <f t="shared" si="2"/>
        <v>41613</v>
      </c>
      <c r="D8134" s="3" t="str">
        <f t="shared" si="3"/>
        <v>20</v>
      </c>
      <c r="E8134" s="13">
        <v>0.0</v>
      </c>
      <c r="F8134" s="14">
        <f>'Costo de tareas'!$B$15</f>
        <v>0.1964027778</v>
      </c>
      <c r="G8134" s="15">
        <f>'Producción diaria'!$T$3*$L$2*$M$2*$N$2*E8134*1000/'Costo de tareas'!$B$14</f>
        <v>0</v>
      </c>
      <c r="H8134" s="16">
        <f>IF(G8134 &gt; 'Costo de tareas'!$B$13, 'Costo de tareas'!$B$13, IF(G8134 &lt; 'Costo de tareas'!$B$13*0.2, 0, 'Costo de tareas'!$B$13- G8134))</f>
        <v>0</v>
      </c>
      <c r="I8134" s="17">
        <f>IF(H8134=0,'Costo de tareas'!$B$13,'Costo de tareas'!$B$13-H8134)</f>
        <v>39.28055556</v>
      </c>
      <c r="J8134" s="2"/>
      <c r="K8134" s="2"/>
      <c r="P8134" s="2"/>
    </row>
    <row r="8135">
      <c r="A8135" s="3" t="s">
        <v>10436</v>
      </c>
      <c r="B8135" s="11" t="str">
        <f t="shared" si="1"/>
        <v>20131205</v>
      </c>
      <c r="C8135" s="12">
        <f t="shared" si="2"/>
        <v>41613</v>
      </c>
      <c r="D8135" s="3" t="str">
        <f t="shared" si="3"/>
        <v>21</v>
      </c>
      <c r="E8135" s="13">
        <v>0.0</v>
      </c>
      <c r="F8135" s="14">
        <f>'Costo de tareas'!$B$15</f>
        <v>0.1964027778</v>
      </c>
      <c r="G8135" s="15">
        <f>'Producción diaria'!$T$3*$L$2*$M$2*$N$2*E8135*1000/'Costo de tareas'!$B$14</f>
        <v>0</v>
      </c>
      <c r="H8135" s="16">
        <f>IF(G8135 &gt; 'Costo de tareas'!$B$13, 'Costo de tareas'!$B$13, IF(G8135 &lt; 'Costo de tareas'!$B$13*0.2, 0, 'Costo de tareas'!$B$13- G8135))</f>
        <v>0</v>
      </c>
      <c r="I8135" s="17">
        <f>IF(H8135=0,'Costo de tareas'!$B$13,'Costo de tareas'!$B$13-H8135)</f>
        <v>39.28055556</v>
      </c>
      <c r="J8135" s="2"/>
      <c r="K8135" s="2"/>
      <c r="P8135" s="2"/>
    </row>
    <row r="8136">
      <c r="A8136" s="3" t="s">
        <v>10438</v>
      </c>
      <c r="B8136" s="11" t="str">
        <f t="shared" si="1"/>
        <v>20131205</v>
      </c>
      <c r="C8136" s="12">
        <f t="shared" si="2"/>
        <v>41613</v>
      </c>
      <c r="D8136" s="3" t="str">
        <f t="shared" si="3"/>
        <v>22</v>
      </c>
      <c r="E8136" s="13">
        <v>0.0</v>
      </c>
      <c r="F8136" s="14">
        <f>'Costo de tareas'!$B$15</f>
        <v>0.1964027778</v>
      </c>
      <c r="G8136" s="15">
        <f>'Producción diaria'!$T$3*$L$2*$M$2*$N$2*E8136*1000/'Costo de tareas'!$B$14</f>
        <v>0</v>
      </c>
      <c r="H8136" s="16">
        <f>IF(G8136 &gt; 'Costo de tareas'!$B$13, 'Costo de tareas'!$B$13, IF(G8136 &lt; 'Costo de tareas'!$B$13*0.2, 0, 'Costo de tareas'!$B$13- G8136))</f>
        <v>0</v>
      </c>
      <c r="I8136" s="17">
        <f>IF(H8136=0,'Costo de tareas'!$B$13,'Costo de tareas'!$B$13-H8136)</f>
        <v>39.28055556</v>
      </c>
      <c r="J8136" s="2"/>
      <c r="K8136" s="2"/>
      <c r="P8136" s="2"/>
    </row>
    <row r="8137">
      <c r="A8137" s="3" t="s">
        <v>10439</v>
      </c>
      <c r="B8137" s="11" t="str">
        <f t="shared" si="1"/>
        <v>20131205</v>
      </c>
      <c r="C8137" s="12">
        <f t="shared" si="2"/>
        <v>41613</v>
      </c>
      <c r="D8137" s="3" t="str">
        <f t="shared" si="3"/>
        <v>23</v>
      </c>
      <c r="E8137" s="13">
        <v>0.0</v>
      </c>
      <c r="F8137" s="14">
        <f>'Costo de tareas'!$B$15</f>
        <v>0.1964027778</v>
      </c>
      <c r="G8137" s="15">
        <f>'Producción diaria'!$T$3*$L$2*$M$2*$N$2*E8137*1000/'Costo de tareas'!$B$14</f>
        <v>0</v>
      </c>
      <c r="H8137" s="16">
        <f>IF(G8137 &gt; 'Costo de tareas'!$B$13, 'Costo de tareas'!$B$13, IF(G8137 &lt; 'Costo de tareas'!$B$13*0.2, 0, 'Costo de tareas'!$B$13- G8137))</f>
        <v>0</v>
      </c>
      <c r="I8137" s="17">
        <f>IF(H8137=0,'Costo de tareas'!$B$13,'Costo de tareas'!$B$13-H8137)</f>
        <v>39.28055556</v>
      </c>
      <c r="J8137" s="2"/>
      <c r="K8137" s="2"/>
      <c r="P8137" s="2"/>
    </row>
    <row r="8138">
      <c r="A8138" s="3" t="s">
        <v>10440</v>
      </c>
      <c r="B8138" s="11" t="str">
        <f t="shared" si="1"/>
        <v>20131206</v>
      </c>
      <c r="C8138" s="12">
        <f t="shared" si="2"/>
        <v>41614</v>
      </c>
      <c r="D8138" s="3" t="str">
        <f t="shared" si="3"/>
        <v>00</v>
      </c>
      <c r="E8138" s="13">
        <v>0.0</v>
      </c>
      <c r="F8138" s="14">
        <f>'Costo de tareas'!$B$15</f>
        <v>0.1964027778</v>
      </c>
      <c r="G8138" s="15">
        <f>'Producción diaria'!$T$3*$L$2*$M$2*$N$2*E8138*1000/'Costo de tareas'!$B$14</f>
        <v>0</v>
      </c>
      <c r="H8138" s="16">
        <f>IF(G8138 &gt; 'Costo de tareas'!$B$13, 'Costo de tareas'!$B$13, IF(G8138 &lt; 'Costo de tareas'!$B$13*0.2, 0, 'Costo de tareas'!$B$13- G8138))</f>
        <v>0</v>
      </c>
      <c r="I8138" s="17">
        <f>IF(H8138=0,'Costo de tareas'!$B$13,'Costo de tareas'!$B$13-H8138)</f>
        <v>39.28055556</v>
      </c>
      <c r="J8138" s="2"/>
      <c r="K8138" s="2"/>
      <c r="P8138" s="2"/>
    </row>
    <row r="8139">
      <c r="A8139" s="3" t="s">
        <v>10441</v>
      </c>
      <c r="B8139" s="11" t="str">
        <f t="shared" si="1"/>
        <v>20131206</v>
      </c>
      <c r="C8139" s="12">
        <f t="shared" si="2"/>
        <v>41614</v>
      </c>
      <c r="D8139" s="3" t="str">
        <f t="shared" si="3"/>
        <v>01</v>
      </c>
      <c r="E8139" s="13">
        <v>0.0</v>
      </c>
      <c r="F8139" s="14">
        <f>'Costo de tareas'!$B$15</f>
        <v>0.1964027778</v>
      </c>
      <c r="G8139" s="15">
        <f>'Producción diaria'!$T$3*$L$2*$M$2*$N$2*E8139*1000/'Costo de tareas'!$B$14</f>
        <v>0</v>
      </c>
      <c r="H8139" s="16">
        <f>IF(G8139 &gt; 'Costo de tareas'!$B$13, 'Costo de tareas'!$B$13, IF(G8139 &lt; 'Costo de tareas'!$B$13*0.2, 0, 'Costo de tareas'!$B$13- G8139))</f>
        <v>0</v>
      </c>
      <c r="I8139" s="17">
        <f>IF(H8139=0,'Costo de tareas'!$B$13,'Costo de tareas'!$B$13-H8139)</f>
        <v>39.28055556</v>
      </c>
      <c r="J8139" s="2"/>
      <c r="K8139" s="2"/>
      <c r="P8139" s="2"/>
    </row>
    <row r="8140">
      <c r="A8140" s="3" t="s">
        <v>10443</v>
      </c>
      <c r="B8140" s="11" t="str">
        <f t="shared" si="1"/>
        <v>20131206</v>
      </c>
      <c r="C8140" s="12">
        <f t="shared" si="2"/>
        <v>41614</v>
      </c>
      <c r="D8140" s="3" t="str">
        <f t="shared" si="3"/>
        <v>02</v>
      </c>
      <c r="E8140" s="13">
        <v>0.0</v>
      </c>
      <c r="F8140" s="14">
        <f>'Costo de tareas'!$B$15</f>
        <v>0.1964027778</v>
      </c>
      <c r="G8140" s="15">
        <f>'Producción diaria'!$T$3*$L$2*$M$2*$N$2*E8140*1000/'Costo de tareas'!$B$14</f>
        <v>0</v>
      </c>
      <c r="H8140" s="16">
        <f>IF(G8140 &gt; 'Costo de tareas'!$B$13, 'Costo de tareas'!$B$13, IF(G8140 &lt; 'Costo de tareas'!$B$13*0.2, 0, 'Costo de tareas'!$B$13- G8140))</f>
        <v>0</v>
      </c>
      <c r="I8140" s="17">
        <f>IF(H8140=0,'Costo de tareas'!$B$13,'Costo de tareas'!$B$13-H8140)</f>
        <v>39.28055556</v>
      </c>
      <c r="J8140" s="2"/>
      <c r="K8140" s="2"/>
      <c r="P8140" s="2"/>
    </row>
    <row r="8141">
      <c r="A8141" s="3" t="s">
        <v>10444</v>
      </c>
      <c r="B8141" s="11" t="str">
        <f t="shared" si="1"/>
        <v>20131206</v>
      </c>
      <c r="C8141" s="12">
        <f t="shared" si="2"/>
        <v>41614</v>
      </c>
      <c r="D8141" s="3" t="str">
        <f t="shared" si="3"/>
        <v>03</v>
      </c>
      <c r="E8141" s="13">
        <v>0.0</v>
      </c>
      <c r="F8141" s="14">
        <f>'Costo de tareas'!$B$15</f>
        <v>0.1964027778</v>
      </c>
      <c r="G8141" s="15">
        <f>'Producción diaria'!$T$3*$L$2*$M$2*$N$2*E8141*1000/'Costo de tareas'!$B$14</f>
        <v>0</v>
      </c>
      <c r="H8141" s="16">
        <f>IF(G8141 &gt; 'Costo de tareas'!$B$13, 'Costo de tareas'!$B$13, IF(G8141 &lt; 'Costo de tareas'!$B$13*0.2, 0, 'Costo de tareas'!$B$13- G8141))</f>
        <v>0</v>
      </c>
      <c r="I8141" s="17">
        <f>IF(H8141=0,'Costo de tareas'!$B$13,'Costo de tareas'!$B$13-H8141)</f>
        <v>39.28055556</v>
      </c>
      <c r="J8141" s="2"/>
      <c r="K8141" s="2"/>
      <c r="P8141" s="2"/>
    </row>
    <row r="8142">
      <c r="A8142" s="3" t="s">
        <v>10445</v>
      </c>
      <c r="B8142" s="11" t="str">
        <f t="shared" si="1"/>
        <v>20131206</v>
      </c>
      <c r="C8142" s="12">
        <f t="shared" si="2"/>
        <v>41614</v>
      </c>
      <c r="D8142" s="3" t="str">
        <f t="shared" si="3"/>
        <v>04</v>
      </c>
      <c r="E8142" s="13">
        <v>0.0</v>
      </c>
      <c r="F8142" s="14">
        <f>'Costo de tareas'!$B$15</f>
        <v>0.1964027778</v>
      </c>
      <c r="G8142" s="15">
        <f>'Producción diaria'!$T$3*$L$2*$M$2*$N$2*E8142*1000/'Costo de tareas'!$B$14</f>
        <v>0</v>
      </c>
      <c r="H8142" s="16">
        <f>IF(G8142 &gt; 'Costo de tareas'!$B$13, 'Costo de tareas'!$B$13, IF(G8142 &lt; 'Costo de tareas'!$B$13*0.2, 0, 'Costo de tareas'!$B$13- G8142))</f>
        <v>0</v>
      </c>
      <c r="I8142" s="17">
        <f>IF(H8142=0,'Costo de tareas'!$B$13,'Costo de tareas'!$B$13-H8142)</f>
        <v>39.28055556</v>
      </c>
      <c r="J8142" s="2"/>
      <c r="K8142" s="2"/>
      <c r="P8142" s="2"/>
    </row>
    <row r="8143">
      <c r="A8143" s="3" t="s">
        <v>10446</v>
      </c>
      <c r="B8143" s="11" t="str">
        <f t="shared" si="1"/>
        <v>20131206</v>
      </c>
      <c r="C8143" s="12">
        <f t="shared" si="2"/>
        <v>41614</v>
      </c>
      <c r="D8143" s="3" t="str">
        <f t="shared" si="3"/>
        <v>05</v>
      </c>
      <c r="E8143" s="13">
        <v>0.0</v>
      </c>
      <c r="F8143" s="14">
        <f>'Costo de tareas'!$B$15</f>
        <v>0.1964027778</v>
      </c>
      <c r="G8143" s="15">
        <f>'Producción diaria'!$T$3*$L$2*$M$2*$N$2*E8143*1000/'Costo de tareas'!$B$14</f>
        <v>0</v>
      </c>
      <c r="H8143" s="16">
        <f>IF(G8143 &gt; 'Costo de tareas'!$B$13, 'Costo de tareas'!$B$13, IF(G8143 &lt; 'Costo de tareas'!$B$13*0.2, 0, 'Costo de tareas'!$B$13- G8143))</f>
        <v>0</v>
      </c>
      <c r="I8143" s="17">
        <f>IF(H8143=0,'Costo de tareas'!$B$13,'Costo de tareas'!$B$13-H8143)</f>
        <v>39.28055556</v>
      </c>
      <c r="J8143" s="2"/>
      <c r="K8143" s="2"/>
      <c r="P8143" s="2"/>
    </row>
    <row r="8144">
      <c r="A8144" s="3" t="s">
        <v>10447</v>
      </c>
      <c r="B8144" s="11" t="str">
        <f t="shared" si="1"/>
        <v>20131206</v>
      </c>
      <c r="C8144" s="12">
        <f t="shared" si="2"/>
        <v>41614</v>
      </c>
      <c r="D8144" s="3" t="str">
        <f t="shared" si="3"/>
        <v>06</v>
      </c>
      <c r="E8144" s="13">
        <v>0.0</v>
      </c>
      <c r="F8144" s="14">
        <f>'Costo de tareas'!$B$15</f>
        <v>0.1964027778</v>
      </c>
      <c r="G8144" s="15">
        <f>'Producción diaria'!$T$3*$L$2*$M$2*$N$2*E8144*1000/'Costo de tareas'!$B$14</f>
        <v>0</v>
      </c>
      <c r="H8144" s="16">
        <f>IF(G8144 &gt; 'Costo de tareas'!$B$13, 'Costo de tareas'!$B$13, IF(G8144 &lt; 'Costo de tareas'!$B$13*0.2, 0, 'Costo de tareas'!$B$13- G8144))</f>
        <v>0</v>
      </c>
      <c r="I8144" s="17">
        <f>IF(H8144=0,'Costo de tareas'!$B$13,'Costo de tareas'!$B$13-H8144)</f>
        <v>39.28055556</v>
      </c>
      <c r="J8144" s="2"/>
      <c r="K8144" s="2"/>
      <c r="P8144" s="2"/>
    </row>
    <row r="8145">
      <c r="A8145" s="3" t="s">
        <v>10448</v>
      </c>
      <c r="B8145" s="11" t="str">
        <f t="shared" si="1"/>
        <v>20131206</v>
      </c>
      <c r="C8145" s="12">
        <f t="shared" si="2"/>
        <v>41614</v>
      </c>
      <c r="D8145" s="3" t="str">
        <f t="shared" si="3"/>
        <v>07</v>
      </c>
      <c r="E8145" s="13">
        <v>0.0</v>
      </c>
      <c r="F8145" s="14">
        <f>'Costo de tareas'!$B$15</f>
        <v>0.1964027778</v>
      </c>
      <c r="G8145" s="15">
        <f>'Producción diaria'!$T$3*$L$2*$M$2*$N$2*E8145*1000/'Costo de tareas'!$B$14</f>
        <v>0</v>
      </c>
      <c r="H8145" s="16">
        <f>IF(G8145 &gt; 'Costo de tareas'!$B$13, 'Costo de tareas'!$B$13, IF(G8145 &lt; 'Costo de tareas'!$B$13*0.2, 0, 'Costo de tareas'!$B$13- G8145))</f>
        <v>0</v>
      </c>
      <c r="I8145" s="17">
        <f>IF(H8145=0,'Costo de tareas'!$B$13,'Costo de tareas'!$B$13-H8145)</f>
        <v>39.28055556</v>
      </c>
      <c r="J8145" s="2"/>
      <c r="K8145" s="2"/>
      <c r="P8145" s="2"/>
    </row>
    <row r="8146">
      <c r="A8146" s="3" t="s">
        <v>10450</v>
      </c>
      <c r="B8146" s="11" t="str">
        <f t="shared" si="1"/>
        <v>20131206</v>
      </c>
      <c r="C8146" s="12">
        <f t="shared" si="2"/>
        <v>41614</v>
      </c>
      <c r="D8146" s="3" t="str">
        <f t="shared" si="3"/>
        <v>08</v>
      </c>
      <c r="E8146" s="13">
        <v>102.0</v>
      </c>
      <c r="F8146" s="14">
        <f>'Costo de tareas'!$B$15</f>
        <v>0.1964027778</v>
      </c>
      <c r="G8146" s="15">
        <f>'Producción diaria'!$T$3*$L$2*$M$2*$N$2*E8146*1000/'Costo de tareas'!$B$14</f>
        <v>153.3633174</v>
      </c>
      <c r="H8146" s="16">
        <f>IF(G8146 &gt; 'Costo de tareas'!$B$13, 'Costo de tareas'!$B$13, IF(G8146 &lt; 'Costo de tareas'!$B$13*0.2, 0, 'Costo de tareas'!$B$13- G8146))</f>
        <v>39.28055556</v>
      </c>
      <c r="I8146" s="17">
        <f>IF(H8146=0,'Costo de tareas'!$B$13,'Costo de tareas'!$B$13-H8146)</f>
        <v>0</v>
      </c>
      <c r="J8146" s="2"/>
      <c r="K8146" s="2"/>
      <c r="P8146" s="2"/>
    </row>
    <row r="8147">
      <c r="A8147" s="3" t="s">
        <v>10451</v>
      </c>
      <c r="B8147" s="11" t="str">
        <f t="shared" si="1"/>
        <v>20131206</v>
      </c>
      <c r="C8147" s="12">
        <f t="shared" si="2"/>
        <v>41614</v>
      </c>
      <c r="D8147" s="3" t="str">
        <f t="shared" si="3"/>
        <v>09</v>
      </c>
      <c r="E8147" s="13">
        <v>261.0</v>
      </c>
      <c r="F8147" s="14">
        <f>'Costo de tareas'!$B$15</f>
        <v>0.1964027778</v>
      </c>
      <c r="G8147" s="15">
        <f>'Producción diaria'!$T$3*$L$2*$M$2*$N$2*E8147*1000/'Costo de tareas'!$B$14</f>
        <v>392.4296651</v>
      </c>
      <c r="H8147" s="16">
        <f>IF(G8147 &gt; 'Costo de tareas'!$B$13, 'Costo de tareas'!$B$13, IF(G8147 &lt; 'Costo de tareas'!$B$13*0.2, 0, 'Costo de tareas'!$B$13- G8147))</f>
        <v>39.28055556</v>
      </c>
      <c r="I8147" s="17">
        <f>IF(H8147=0,'Costo de tareas'!$B$13,'Costo de tareas'!$B$13-H8147)</f>
        <v>0</v>
      </c>
      <c r="J8147" s="2"/>
      <c r="K8147" s="2"/>
      <c r="P8147" s="2"/>
    </row>
    <row r="8148">
      <c r="A8148" s="3" t="s">
        <v>10453</v>
      </c>
      <c r="B8148" s="11" t="str">
        <f t="shared" si="1"/>
        <v>20131206</v>
      </c>
      <c r="C8148" s="12">
        <f t="shared" si="2"/>
        <v>41614</v>
      </c>
      <c r="D8148" s="3" t="str">
        <f t="shared" si="3"/>
        <v>10</v>
      </c>
      <c r="E8148" s="13">
        <v>385.0</v>
      </c>
      <c r="F8148" s="14">
        <f>'Costo de tareas'!$B$15</f>
        <v>0.1964027778</v>
      </c>
      <c r="G8148" s="15">
        <f>'Producción diaria'!$T$3*$L$2*$M$2*$N$2*E8148*1000/'Costo de tareas'!$B$14</f>
        <v>578.871345</v>
      </c>
      <c r="H8148" s="16">
        <f>IF(G8148 &gt; 'Costo de tareas'!$B$13, 'Costo de tareas'!$B$13, IF(G8148 &lt; 'Costo de tareas'!$B$13*0.2, 0, 'Costo de tareas'!$B$13- G8148))</f>
        <v>39.28055556</v>
      </c>
      <c r="I8148" s="17">
        <f>IF(H8148=0,'Costo de tareas'!$B$13,'Costo de tareas'!$B$13-H8148)</f>
        <v>0</v>
      </c>
      <c r="J8148" s="2"/>
      <c r="K8148" s="2"/>
      <c r="P8148" s="2"/>
    </row>
    <row r="8149">
      <c r="A8149" s="3" t="s">
        <v>10454</v>
      </c>
      <c r="B8149" s="11" t="str">
        <f t="shared" si="1"/>
        <v>20131206</v>
      </c>
      <c r="C8149" s="12">
        <f t="shared" si="2"/>
        <v>41614</v>
      </c>
      <c r="D8149" s="3" t="str">
        <f t="shared" si="3"/>
        <v>11</v>
      </c>
      <c r="E8149" s="13">
        <v>472.0</v>
      </c>
      <c r="F8149" s="14">
        <f>'Costo de tareas'!$B$15</f>
        <v>0.1964027778</v>
      </c>
      <c r="G8149" s="15">
        <f>'Producción diaria'!$T$3*$L$2*$M$2*$N$2*E8149*1000/'Costo de tareas'!$B$14</f>
        <v>709.6812334</v>
      </c>
      <c r="H8149" s="16">
        <f>IF(G8149 &gt; 'Costo de tareas'!$B$13, 'Costo de tareas'!$B$13, IF(G8149 &lt; 'Costo de tareas'!$B$13*0.2, 0, 'Costo de tareas'!$B$13- G8149))</f>
        <v>39.28055556</v>
      </c>
      <c r="I8149" s="17">
        <f>IF(H8149=0,'Costo de tareas'!$B$13,'Costo de tareas'!$B$13-H8149)</f>
        <v>0</v>
      </c>
      <c r="J8149" s="2"/>
      <c r="K8149" s="2"/>
      <c r="P8149" s="2"/>
    </row>
    <row r="8150">
      <c r="A8150" s="3" t="s">
        <v>10455</v>
      </c>
      <c r="B8150" s="11" t="str">
        <f t="shared" si="1"/>
        <v>20131206</v>
      </c>
      <c r="C8150" s="12">
        <f t="shared" si="2"/>
        <v>41614</v>
      </c>
      <c r="D8150" s="3" t="str">
        <f t="shared" si="3"/>
        <v>12</v>
      </c>
      <c r="E8150" s="13">
        <v>504.0</v>
      </c>
      <c r="F8150" s="14">
        <f>'Costo de tareas'!$B$15</f>
        <v>0.1964027778</v>
      </c>
      <c r="G8150" s="15">
        <f>'Producción diaria'!$T$3*$L$2*$M$2*$N$2*E8150*1000/'Costo de tareas'!$B$14</f>
        <v>757.7952153</v>
      </c>
      <c r="H8150" s="16">
        <f>IF(G8150 &gt; 'Costo de tareas'!$B$13, 'Costo de tareas'!$B$13, IF(G8150 &lt; 'Costo de tareas'!$B$13*0.2, 0, 'Costo de tareas'!$B$13- G8150))</f>
        <v>39.28055556</v>
      </c>
      <c r="I8150" s="17">
        <f>IF(H8150=0,'Costo de tareas'!$B$13,'Costo de tareas'!$B$13-H8150)</f>
        <v>0</v>
      </c>
      <c r="J8150" s="2"/>
      <c r="K8150" s="2"/>
      <c r="P8150" s="2"/>
    </row>
    <row r="8151">
      <c r="A8151" s="3" t="s">
        <v>10456</v>
      </c>
      <c r="B8151" s="11" t="str">
        <f t="shared" si="1"/>
        <v>20131206</v>
      </c>
      <c r="C8151" s="12">
        <f t="shared" si="2"/>
        <v>41614</v>
      </c>
      <c r="D8151" s="3" t="str">
        <f t="shared" si="3"/>
        <v>13</v>
      </c>
      <c r="E8151" s="13">
        <v>473.0</v>
      </c>
      <c r="F8151" s="14">
        <f>'Costo de tareas'!$B$15</f>
        <v>0.1964027778</v>
      </c>
      <c r="G8151" s="15">
        <f>'Producción diaria'!$T$3*$L$2*$M$2*$N$2*E8151*1000/'Costo de tareas'!$B$14</f>
        <v>711.1847953</v>
      </c>
      <c r="H8151" s="16">
        <f>IF(G8151 &gt; 'Costo de tareas'!$B$13, 'Costo de tareas'!$B$13, IF(G8151 &lt; 'Costo de tareas'!$B$13*0.2, 0, 'Costo de tareas'!$B$13- G8151))</f>
        <v>39.28055556</v>
      </c>
      <c r="I8151" s="17">
        <f>IF(H8151=0,'Costo de tareas'!$B$13,'Costo de tareas'!$B$13-H8151)</f>
        <v>0</v>
      </c>
      <c r="J8151" s="2"/>
      <c r="K8151" s="2"/>
      <c r="P8151" s="2"/>
    </row>
    <row r="8152">
      <c r="A8152" s="3" t="s">
        <v>10457</v>
      </c>
      <c r="B8152" s="11" t="str">
        <f t="shared" si="1"/>
        <v>20131206</v>
      </c>
      <c r="C8152" s="12">
        <f t="shared" si="2"/>
        <v>41614</v>
      </c>
      <c r="D8152" s="3" t="str">
        <f t="shared" si="3"/>
        <v>14</v>
      </c>
      <c r="E8152" s="13">
        <v>384.0</v>
      </c>
      <c r="F8152" s="14">
        <f>'Costo de tareas'!$B$15</f>
        <v>0.1964027778</v>
      </c>
      <c r="G8152" s="15">
        <f>'Producción diaria'!$T$3*$L$2*$M$2*$N$2*E8152*1000/'Costo de tareas'!$B$14</f>
        <v>577.3677831</v>
      </c>
      <c r="H8152" s="16">
        <f>IF(G8152 &gt; 'Costo de tareas'!$B$13, 'Costo de tareas'!$B$13, IF(G8152 &lt; 'Costo de tareas'!$B$13*0.2, 0, 'Costo de tareas'!$B$13- G8152))</f>
        <v>39.28055556</v>
      </c>
      <c r="I8152" s="17">
        <f>IF(H8152=0,'Costo de tareas'!$B$13,'Costo de tareas'!$B$13-H8152)</f>
        <v>0</v>
      </c>
      <c r="J8152" s="2"/>
      <c r="K8152" s="2"/>
      <c r="P8152" s="2"/>
    </row>
    <row r="8153">
      <c r="A8153" s="3" t="s">
        <v>10458</v>
      </c>
      <c r="B8153" s="11" t="str">
        <f t="shared" si="1"/>
        <v>20131206</v>
      </c>
      <c r="C8153" s="12">
        <f t="shared" si="2"/>
        <v>41614</v>
      </c>
      <c r="D8153" s="3" t="str">
        <f t="shared" si="3"/>
        <v>15</v>
      </c>
      <c r="E8153" s="13">
        <v>249.0</v>
      </c>
      <c r="F8153" s="14">
        <f>'Costo de tareas'!$B$15</f>
        <v>0.1964027778</v>
      </c>
      <c r="G8153" s="15">
        <f>'Producción diaria'!$T$3*$L$2*$M$2*$N$2*E8153*1000/'Costo de tareas'!$B$14</f>
        <v>374.3869219</v>
      </c>
      <c r="H8153" s="16">
        <f>IF(G8153 &gt; 'Costo de tareas'!$B$13, 'Costo de tareas'!$B$13, IF(G8153 &lt; 'Costo de tareas'!$B$13*0.2, 0, 'Costo de tareas'!$B$13- G8153))</f>
        <v>39.28055556</v>
      </c>
      <c r="I8153" s="17">
        <f>IF(H8153=0,'Costo de tareas'!$B$13,'Costo de tareas'!$B$13-H8153)</f>
        <v>0</v>
      </c>
      <c r="J8153" s="2"/>
      <c r="K8153" s="2"/>
      <c r="P8153" s="2"/>
    </row>
    <row r="8154">
      <c r="A8154" s="3" t="s">
        <v>10459</v>
      </c>
      <c r="B8154" s="11" t="str">
        <f t="shared" si="1"/>
        <v>20131206</v>
      </c>
      <c r="C8154" s="12">
        <f t="shared" si="2"/>
        <v>41614</v>
      </c>
      <c r="D8154" s="3" t="str">
        <f t="shared" si="3"/>
        <v>16</v>
      </c>
      <c r="E8154" s="13">
        <v>85.0</v>
      </c>
      <c r="F8154" s="14">
        <f>'Costo de tareas'!$B$15</f>
        <v>0.1964027778</v>
      </c>
      <c r="G8154" s="15">
        <f>'Producción diaria'!$T$3*$L$2*$M$2*$N$2*E8154*1000/'Costo de tareas'!$B$14</f>
        <v>127.8027645</v>
      </c>
      <c r="H8154" s="16">
        <f>IF(G8154 &gt; 'Costo de tareas'!$B$13, 'Costo de tareas'!$B$13, IF(G8154 &lt; 'Costo de tareas'!$B$13*0.2, 0, 'Costo de tareas'!$B$13- G8154))</f>
        <v>39.28055556</v>
      </c>
      <c r="I8154" s="17">
        <f>IF(H8154=0,'Costo de tareas'!$B$13,'Costo de tareas'!$B$13-H8154)</f>
        <v>0</v>
      </c>
      <c r="J8154" s="2"/>
      <c r="K8154" s="2"/>
      <c r="P8154" s="2"/>
    </row>
    <row r="8155">
      <c r="A8155" s="3" t="s">
        <v>10460</v>
      </c>
      <c r="B8155" s="11" t="str">
        <f t="shared" si="1"/>
        <v>20131206</v>
      </c>
      <c r="C8155" s="12">
        <f t="shared" si="2"/>
        <v>41614</v>
      </c>
      <c r="D8155" s="3" t="str">
        <f t="shared" si="3"/>
        <v>17</v>
      </c>
      <c r="E8155" s="13">
        <v>0.0</v>
      </c>
      <c r="F8155" s="14">
        <f>'Costo de tareas'!$B$15</f>
        <v>0.1964027778</v>
      </c>
      <c r="G8155" s="15">
        <f>'Producción diaria'!$T$3*$L$2*$M$2*$N$2*E8155*1000/'Costo de tareas'!$B$14</f>
        <v>0</v>
      </c>
      <c r="H8155" s="16">
        <f>IF(G8155 &gt; 'Costo de tareas'!$B$13, 'Costo de tareas'!$B$13, IF(G8155 &lt; 'Costo de tareas'!$B$13*0.2, 0, 'Costo de tareas'!$B$13- G8155))</f>
        <v>0</v>
      </c>
      <c r="I8155" s="17">
        <f>IF(H8155=0,'Costo de tareas'!$B$13,'Costo de tareas'!$B$13-H8155)</f>
        <v>39.28055556</v>
      </c>
      <c r="J8155" s="2"/>
      <c r="K8155" s="2"/>
      <c r="P8155" s="2"/>
    </row>
    <row r="8156">
      <c r="A8156" s="3" t="s">
        <v>10461</v>
      </c>
      <c r="B8156" s="11" t="str">
        <f t="shared" si="1"/>
        <v>20131206</v>
      </c>
      <c r="C8156" s="12">
        <f t="shared" si="2"/>
        <v>41614</v>
      </c>
      <c r="D8156" s="3" t="str">
        <f t="shared" si="3"/>
        <v>18</v>
      </c>
      <c r="E8156" s="13">
        <v>0.0</v>
      </c>
      <c r="F8156" s="14">
        <f>'Costo de tareas'!$B$15</f>
        <v>0.1964027778</v>
      </c>
      <c r="G8156" s="15">
        <f>'Producción diaria'!$T$3*$L$2*$M$2*$N$2*E8156*1000/'Costo de tareas'!$B$14</f>
        <v>0</v>
      </c>
      <c r="H8156" s="16">
        <f>IF(G8156 &gt; 'Costo de tareas'!$B$13, 'Costo de tareas'!$B$13, IF(G8156 &lt; 'Costo de tareas'!$B$13*0.2, 0, 'Costo de tareas'!$B$13- G8156))</f>
        <v>0</v>
      </c>
      <c r="I8156" s="17">
        <f>IF(H8156=0,'Costo de tareas'!$B$13,'Costo de tareas'!$B$13-H8156)</f>
        <v>39.28055556</v>
      </c>
      <c r="J8156" s="2"/>
      <c r="K8156" s="2"/>
      <c r="P8156" s="2"/>
    </row>
    <row r="8157">
      <c r="A8157" s="3" t="s">
        <v>10462</v>
      </c>
      <c r="B8157" s="11" t="str">
        <f t="shared" si="1"/>
        <v>20131206</v>
      </c>
      <c r="C8157" s="12">
        <f t="shared" si="2"/>
        <v>41614</v>
      </c>
      <c r="D8157" s="3" t="str">
        <f t="shared" si="3"/>
        <v>19</v>
      </c>
      <c r="E8157" s="13">
        <v>0.0</v>
      </c>
      <c r="F8157" s="14">
        <f>'Costo de tareas'!$B$15</f>
        <v>0.1964027778</v>
      </c>
      <c r="G8157" s="15">
        <f>'Producción diaria'!$T$3*$L$2*$M$2*$N$2*E8157*1000/'Costo de tareas'!$B$14</f>
        <v>0</v>
      </c>
      <c r="H8157" s="16">
        <f>IF(G8157 &gt; 'Costo de tareas'!$B$13, 'Costo de tareas'!$B$13, IF(G8157 &lt; 'Costo de tareas'!$B$13*0.2, 0, 'Costo de tareas'!$B$13- G8157))</f>
        <v>0</v>
      </c>
      <c r="I8157" s="17">
        <f>IF(H8157=0,'Costo de tareas'!$B$13,'Costo de tareas'!$B$13-H8157)</f>
        <v>39.28055556</v>
      </c>
      <c r="J8157" s="2"/>
      <c r="K8157" s="2"/>
      <c r="P8157" s="2"/>
    </row>
    <row r="8158">
      <c r="A8158" s="3" t="s">
        <v>10463</v>
      </c>
      <c r="B8158" s="11" t="str">
        <f t="shared" si="1"/>
        <v>20131206</v>
      </c>
      <c r="C8158" s="12">
        <f t="shared" si="2"/>
        <v>41614</v>
      </c>
      <c r="D8158" s="3" t="str">
        <f t="shared" si="3"/>
        <v>20</v>
      </c>
      <c r="E8158" s="13">
        <v>0.0</v>
      </c>
      <c r="F8158" s="14">
        <f>'Costo de tareas'!$B$15</f>
        <v>0.1964027778</v>
      </c>
      <c r="G8158" s="15">
        <f>'Producción diaria'!$T$3*$L$2*$M$2*$N$2*E8158*1000/'Costo de tareas'!$B$14</f>
        <v>0</v>
      </c>
      <c r="H8158" s="16">
        <f>IF(G8158 &gt; 'Costo de tareas'!$B$13, 'Costo de tareas'!$B$13, IF(G8158 &lt; 'Costo de tareas'!$B$13*0.2, 0, 'Costo de tareas'!$B$13- G8158))</f>
        <v>0</v>
      </c>
      <c r="I8158" s="17">
        <f>IF(H8158=0,'Costo de tareas'!$B$13,'Costo de tareas'!$B$13-H8158)</f>
        <v>39.28055556</v>
      </c>
      <c r="J8158" s="2"/>
      <c r="K8158" s="2"/>
      <c r="P8158" s="2"/>
    </row>
    <row r="8159">
      <c r="A8159" s="3" t="s">
        <v>10464</v>
      </c>
      <c r="B8159" s="11" t="str">
        <f t="shared" si="1"/>
        <v>20131206</v>
      </c>
      <c r="C8159" s="12">
        <f t="shared" si="2"/>
        <v>41614</v>
      </c>
      <c r="D8159" s="3" t="str">
        <f t="shared" si="3"/>
        <v>21</v>
      </c>
      <c r="E8159" s="13">
        <v>0.0</v>
      </c>
      <c r="F8159" s="14">
        <f>'Costo de tareas'!$B$15</f>
        <v>0.1964027778</v>
      </c>
      <c r="G8159" s="15">
        <f>'Producción diaria'!$T$3*$L$2*$M$2*$N$2*E8159*1000/'Costo de tareas'!$B$14</f>
        <v>0</v>
      </c>
      <c r="H8159" s="16">
        <f>IF(G8159 &gt; 'Costo de tareas'!$B$13, 'Costo de tareas'!$B$13, IF(G8159 &lt; 'Costo de tareas'!$B$13*0.2, 0, 'Costo de tareas'!$B$13- G8159))</f>
        <v>0</v>
      </c>
      <c r="I8159" s="17">
        <f>IF(H8159=0,'Costo de tareas'!$B$13,'Costo de tareas'!$B$13-H8159)</f>
        <v>39.28055556</v>
      </c>
      <c r="J8159" s="2"/>
      <c r="K8159" s="2"/>
      <c r="P8159" s="2"/>
    </row>
    <row r="8160">
      <c r="A8160" s="3" t="s">
        <v>10466</v>
      </c>
      <c r="B8160" s="11" t="str">
        <f t="shared" si="1"/>
        <v>20131206</v>
      </c>
      <c r="C8160" s="12">
        <f t="shared" si="2"/>
        <v>41614</v>
      </c>
      <c r="D8160" s="3" t="str">
        <f t="shared" si="3"/>
        <v>22</v>
      </c>
      <c r="E8160" s="13">
        <v>0.0</v>
      </c>
      <c r="F8160" s="14">
        <f>'Costo de tareas'!$B$15</f>
        <v>0.1964027778</v>
      </c>
      <c r="G8160" s="15">
        <f>'Producción diaria'!$T$3*$L$2*$M$2*$N$2*E8160*1000/'Costo de tareas'!$B$14</f>
        <v>0</v>
      </c>
      <c r="H8160" s="16">
        <f>IF(G8160 &gt; 'Costo de tareas'!$B$13, 'Costo de tareas'!$B$13, IF(G8160 &lt; 'Costo de tareas'!$B$13*0.2, 0, 'Costo de tareas'!$B$13- G8160))</f>
        <v>0</v>
      </c>
      <c r="I8160" s="17">
        <f>IF(H8160=0,'Costo de tareas'!$B$13,'Costo de tareas'!$B$13-H8160)</f>
        <v>39.28055556</v>
      </c>
      <c r="J8160" s="2"/>
      <c r="K8160" s="2"/>
      <c r="P8160" s="2"/>
    </row>
    <row r="8161">
      <c r="A8161" s="3" t="s">
        <v>10467</v>
      </c>
      <c r="B8161" s="11" t="str">
        <f t="shared" si="1"/>
        <v>20131206</v>
      </c>
      <c r="C8161" s="12">
        <f t="shared" si="2"/>
        <v>41614</v>
      </c>
      <c r="D8161" s="3" t="str">
        <f t="shared" si="3"/>
        <v>23</v>
      </c>
      <c r="E8161" s="13">
        <v>0.0</v>
      </c>
      <c r="F8161" s="14">
        <f>'Costo de tareas'!$B$15</f>
        <v>0.1964027778</v>
      </c>
      <c r="G8161" s="15">
        <f>'Producción diaria'!$T$3*$L$2*$M$2*$N$2*E8161*1000/'Costo de tareas'!$B$14</f>
        <v>0</v>
      </c>
      <c r="H8161" s="16">
        <f>IF(G8161 &gt; 'Costo de tareas'!$B$13, 'Costo de tareas'!$B$13, IF(G8161 &lt; 'Costo de tareas'!$B$13*0.2, 0, 'Costo de tareas'!$B$13- G8161))</f>
        <v>0</v>
      </c>
      <c r="I8161" s="17">
        <f>IF(H8161=0,'Costo de tareas'!$B$13,'Costo de tareas'!$B$13-H8161)</f>
        <v>39.28055556</v>
      </c>
      <c r="J8161" s="2"/>
      <c r="K8161" s="2"/>
      <c r="P8161" s="2"/>
    </row>
    <row r="8162">
      <c r="A8162" s="3" t="s">
        <v>10468</v>
      </c>
      <c r="B8162" s="11" t="str">
        <f t="shared" si="1"/>
        <v>20131207</v>
      </c>
      <c r="C8162" s="12">
        <f t="shared" si="2"/>
        <v>41615</v>
      </c>
      <c r="D8162" s="3" t="str">
        <f t="shared" si="3"/>
        <v>00</v>
      </c>
      <c r="E8162" s="13">
        <v>0.0</v>
      </c>
      <c r="F8162" s="14">
        <f>'Costo de tareas'!$B$15</f>
        <v>0.1964027778</v>
      </c>
      <c r="G8162" s="15">
        <f>'Producción diaria'!$T$3*$L$2*$M$2*$N$2*E8162*1000/'Costo de tareas'!$B$14</f>
        <v>0</v>
      </c>
      <c r="H8162" s="16">
        <f>IF(G8162 &gt; 'Costo de tareas'!$B$13, 'Costo de tareas'!$B$13, IF(G8162 &lt; 'Costo de tareas'!$B$13*0.2, 0, 'Costo de tareas'!$B$13- G8162))</f>
        <v>0</v>
      </c>
      <c r="I8162" s="17">
        <f>IF(H8162=0,'Costo de tareas'!$B$13,'Costo de tareas'!$B$13-H8162)</f>
        <v>39.28055556</v>
      </c>
      <c r="J8162" s="2"/>
      <c r="K8162" s="2"/>
      <c r="P8162" s="2"/>
    </row>
    <row r="8163">
      <c r="A8163" s="3" t="s">
        <v>10469</v>
      </c>
      <c r="B8163" s="11" t="str">
        <f t="shared" si="1"/>
        <v>20131207</v>
      </c>
      <c r="C8163" s="12">
        <f t="shared" si="2"/>
        <v>41615</v>
      </c>
      <c r="D8163" s="3" t="str">
        <f t="shared" si="3"/>
        <v>01</v>
      </c>
      <c r="E8163" s="13">
        <v>0.0</v>
      </c>
      <c r="F8163" s="14">
        <f>'Costo de tareas'!$B$15</f>
        <v>0.1964027778</v>
      </c>
      <c r="G8163" s="15">
        <f>'Producción diaria'!$T$3*$L$2*$M$2*$N$2*E8163*1000/'Costo de tareas'!$B$14</f>
        <v>0</v>
      </c>
      <c r="H8163" s="16">
        <f>IF(G8163 &gt; 'Costo de tareas'!$B$13, 'Costo de tareas'!$B$13, IF(G8163 &lt; 'Costo de tareas'!$B$13*0.2, 0, 'Costo de tareas'!$B$13- G8163))</f>
        <v>0</v>
      </c>
      <c r="I8163" s="17">
        <f>IF(H8163=0,'Costo de tareas'!$B$13,'Costo de tareas'!$B$13-H8163)</f>
        <v>39.28055556</v>
      </c>
      <c r="J8163" s="2"/>
      <c r="K8163" s="2"/>
      <c r="P8163" s="2"/>
    </row>
    <row r="8164">
      <c r="A8164" s="3" t="s">
        <v>10470</v>
      </c>
      <c r="B8164" s="11" t="str">
        <f t="shared" si="1"/>
        <v>20131207</v>
      </c>
      <c r="C8164" s="12">
        <f t="shared" si="2"/>
        <v>41615</v>
      </c>
      <c r="D8164" s="3" t="str">
        <f t="shared" si="3"/>
        <v>02</v>
      </c>
      <c r="E8164" s="13">
        <v>0.0</v>
      </c>
      <c r="F8164" s="14">
        <f>'Costo de tareas'!$B$15</f>
        <v>0.1964027778</v>
      </c>
      <c r="G8164" s="15">
        <f>'Producción diaria'!$T$3*$L$2*$M$2*$N$2*E8164*1000/'Costo de tareas'!$B$14</f>
        <v>0</v>
      </c>
      <c r="H8164" s="16">
        <f>IF(G8164 &gt; 'Costo de tareas'!$B$13, 'Costo de tareas'!$B$13, IF(G8164 &lt; 'Costo de tareas'!$B$13*0.2, 0, 'Costo de tareas'!$B$13- G8164))</f>
        <v>0</v>
      </c>
      <c r="I8164" s="17">
        <f>IF(H8164=0,'Costo de tareas'!$B$13,'Costo de tareas'!$B$13-H8164)</f>
        <v>39.28055556</v>
      </c>
      <c r="J8164" s="2"/>
      <c r="K8164" s="2"/>
      <c r="P8164" s="2"/>
    </row>
    <row r="8165">
      <c r="A8165" s="3" t="s">
        <v>10471</v>
      </c>
      <c r="B8165" s="11" t="str">
        <f t="shared" si="1"/>
        <v>20131207</v>
      </c>
      <c r="C8165" s="12">
        <f t="shared" si="2"/>
        <v>41615</v>
      </c>
      <c r="D8165" s="3" t="str">
        <f t="shared" si="3"/>
        <v>03</v>
      </c>
      <c r="E8165" s="13">
        <v>0.0</v>
      </c>
      <c r="F8165" s="14">
        <f>'Costo de tareas'!$B$15</f>
        <v>0.1964027778</v>
      </c>
      <c r="G8165" s="15">
        <f>'Producción diaria'!$T$3*$L$2*$M$2*$N$2*E8165*1000/'Costo de tareas'!$B$14</f>
        <v>0</v>
      </c>
      <c r="H8165" s="16">
        <f>IF(G8165 &gt; 'Costo de tareas'!$B$13, 'Costo de tareas'!$B$13, IF(G8165 &lt; 'Costo de tareas'!$B$13*0.2, 0, 'Costo de tareas'!$B$13- G8165))</f>
        <v>0</v>
      </c>
      <c r="I8165" s="17">
        <f>IF(H8165=0,'Costo de tareas'!$B$13,'Costo de tareas'!$B$13-H8165)</f>
        <v>39.28055556</v>
      </c>
      <c r="J8165" s="2"/>
      <c r="K8165" s="2"/>
      <c r="P8165" s="2"/>
    </row>
    <row r="8166">
      <c r="A8166" s="3" t="s">
        <v>10472</v>
      </c>
      <c r="B8166" s="11" t="str">
        <f t="shared" si="1"/>
        <v>20131207</v>
      </c>
      <c r="C8166" s="12">
        <f t="shared" si="2"/>
        <v>41615</v>
      </c>
      <c r="D8166" s="3" t="str">
        <f t="shared" si="3"/>
        <v>04</v>
      </c>
      <c r="E8166" s="13">
        <v>0.0</v>
      </c>
      <c r="F8166" s="14">
        <f>'Costo de tareas'!$B$15</f>
        <v>0.1964027778</v>
      </c>
      <c r="G8166" s="15">
        <f>'Producción diaria'!$T$3*$L$2*$M$2*$N$2*E8166*1000/'Costo de tareas'!$B$14</f>
        <v>0</v>
      </c>
      <c r="H8166" s="16">
        <f>IF(G8166 &gt; 'Costo de tareas'!$B$13, 'Costo de tareas'!$B$13, IF(G8166 &lt; 'Costo de tareas'!$B$13*0.2, 0, 'Costo de tareas'!$B$13- G8166))</f>
        <v>0</v>
      </c>
      <c r="I8166" s="17">
        <f>IF(H8166=0,'Costo de tareas'!$B$13,'Costo de tareas'!$B$13-H8166)</f>
        <v>39.28055556</v>
      </c>
      <c r="J8166" s="2"/>
      <c r="K8166" s="2"/>
      <c r="P8166" s="2"/>
    </row>
    <row r="8167">
      <c r="A8167" s="3" t="s">
        <v>10473</v>
      </c>
      <c r="B8167" s="11" t="str">
        <f t="shared" si="1"/>
        <v>20131207</v>
      </c>
      <c r="C8167" s="12">
        <f t="shared" si="2"/>
        <v>41615</v>
      </c>
      <c r="D8167" s="3" t="str">
        <f t="shared" si="3"/>
        <v>05</v>
      </c>
      <c r="E8167" s="13">
        <v>0.0</v>
      </c>
      <c r="F8167" s="14">
        <f>'Costo de tareas'!$B$15</f>
        <v>0.1964027778</v>
      </c>
      <c r="G8167" s="15">
        <f>'Producción diaria'!$T$3*$L$2*$M$2*$N$2*E8167*1000/'Costo de tareas'!$B$14</f>
        <v>0</v>
      </c>
      <c r="H8167" s="16">
        <f>IF(G8167 &gt; 'Costo de tareas'!$B$13, 'Costo de tareas'!$B$13, IF(G8167 &lt; 'Costo de tareas'!$B$13*0.2, 0, 'Costo de tareas'!$B$13- G8167))</f>
        <v>0</v>
      </c>
      <c r="I8167" s="17">
        <f>IF(H8167=0,'Costo de tareas'!$B$13,'Costo de tareas'!$B$13-H8167)</f>
        <v>39.28055556</v>
      </c>
      <c r="J8167" s="2"/>
      <c r="K8167" s="2"/>
      <c r="P8167" s="2"/>
    </row>
    <row r="8168">
      <c r="A8168" s="3" t="s">
        <v>10474</v>
      </c>
      <c r="B8168" s="11" t="str">
        <f t="shared" si="1"/>
        <v>20131207</v>
      </c>
      <c r="C8168" s="12">
        <f t="shared" si="2"/>
        <v>41615</v>
      </c>
      <c r="D8168" s="3" t="str">
        <f t="shared" si="3"/>
        <v>06</v>
      </c>
      <c r="E8168" s="13">
        <v>0.0</v>
      </c>
      <c r="F8168" s="14">
        <f>'Costo de tareas'!$B$15</f>
        <v>0.1964027778</v>
      </c>
      <c r="G8168" s="15">
        <f>'Producción diaria'!$T$3*$L$2*$M$2*$N$2*E8168*1000/'Costo de tareas'!$B$14</f>
        <v>0</v>
      </c>
      <c r="H8168" s="16">
        <f>IF(G8168 &gt; 'Costo de tareas'!$B$13, 'Costo de tareas'!$B$13, IF(G8168 &lt; 'Costo de tareas'!$B$13*0.2, 0, 'Costo de tareas'!$B$13- G8168))</f>
        <v>0</v>
      </c>
      <c r="I8168" s="17">
        <f>IF(H8168=0,'Costo de tareas'!$B$13,'Costo de tareas'!$B$13-H8168)</f>
        <v>39.28055556</v>
      </c>
      <c r="J8168" s="2"/>
      <c r="K8168" s="2"/>
      <c r="P8168" s="2"/>
    </row>
    <row r="8169">
      <c r="A8169" s="3" t="s">
        <v>10475</v>
      </c>
      <c r="B8169" s="11" t="str">
        <f t="shared" si="1"/>
        <v>20131207</v>
      </c>
      <c r="C8169" s="12">
        <f t="shared" si="2"/>
        <v>41615</v>
      </c>
      <c r="D8169" s="3" t="str">
        <f t="shared" si="3"/>
        <v>07</v>
      </c>
      <c r="E8169" s="13">
        <v>0.0</v>
      </c>
      <c r="F8169" s="14">
        <f>'Costo de tareas'!$B$15</f>
        <v>0.1964027778</v>
      </c>
      <c r="G8169" s="15">
        <f>'Producción diaria'!$T$3*$L$2*$M$2*$N$2*E8169*1000/'Costo de tareas'!$B$14</f>
        <v>0</v>
      </c>
      <c r="H8169" s="16">
        <f>IF(G8169 &gt; 'Costo de tareas'!$B$13, 'Costo de tareas'!$B$13, IF(G8169 &lt; 'Costo de tareas'!$B$13*0.2, 0, 'Costo de tareas'!$B$13- G8169))</f>
        <v>0</v>
      </c>
      <c r="I8169" s="17">
        <f>IF(H8169=0,'Costo de tareas'!$B$13,'Costo de tareas'!$B$13-H8169)</f>
        <v>39.28055556</v>
      </c>
      <c r="J8169" s="2"/>
      <c r="K8169" s="2"/>
      <c r="P8169" s="2"/>
    </row>
    <row r="8170">
      <c r="A8170" s="3" t="s">
        <v>10476</v>
      </c>
      <c r="B8170" s="11" t="str">
        <f t="shared" si="1"/>
        <v>20131207</v>
      </c>
      <c r="C8170" s="12">
        <f t="shared" si="2"/>
        <v>41615</v>
      </c>
      <c r="D8170" s="3" t="str">
        <f t="shared" si="3"/>
        <v>08</v>
      </c>
      <c r="E8170" s="13">
        <v>1.0</v>
      </c>
      <c r="F8170" s="14">
        <f>'Costo de tareas'!$B$15</f>
        <v>0.1964027778</v>
      </c>
      <c r="G8170" s="15">
        <f>'Producción diaria'!$T$3*$L$2*$M$2*$N$2*E8170*1000/'Costo de tareas'!$B$14</f>
        <v>1.503561935</v>
      </c>
      <c r="H8170" s="16">
        <f>IF(G8170 &gt; 'Costo de tareas'!$B$13, 'Costo de tareas'!$B$13, IF(G8170 &lt; 'Costo de tareas'!$B$13*0.2, 0, 'Costo de tareas'!$B$13- G8170))</f>
        <v>0</v>
      </c>
      <c r="I8170" s="17">
        <f>IF(H8170=0,'Costo de tareas'!$B$13,'Costo de tareas'!$B$13-H8170)</f>
        <v>39.28055556</v>
      </c>
      <c r="J8170" s="2"/>
      <c r="K8170" s="2"/>
      <c r="P8170" s="2"/>
    </row>
    <row r="8171">
      <c r="A8171" s="3" t="s">
        <v>10477</v>
      </c>
      <c r="B8171" s="11" t="str">
        <f t="shared" si="1"/>
        <v>20131207</v>
      </c>
      <c r="C8171" s="12">
        <f t="shared" si="2"/>
        <v>41615</v>
      </c>
      <c r="D8171" s="3" t="str">
        <f t="shared" si="3"/>
        <v>09</v>
      </c>
      <c r="E8171" s="13">
        <v>259.0</v>
      </c>
      <c r="F8171" s="14">
        <f>'Costo de tareas'!$B$15</f>
        <v>0.1964027778</v>
      </c>
      <c r="G8171" s="15">
        <f>'Producción diaria'!$T$3*$L$2*$M$2*$N$2*E8171*1000/'Costo de tareas'!$B$14</f>
        <v>389.4225412</v>
      </c>
      <c r="H8171" s="16">
        <f>IF(G8171 &gt; 'Costo de tareas'!$B$13, 'Costo de tareas'!$B$13, IF(G8171 &lt; 'Costo de tareas'!$B$13*0.2, 0, 'Costo de tareas'!$B$13- G8171))</f>
        <v>39.28055556</v>
      </c>
      <c r="I8171" s="17">
        <f>IF(H8171=0,'Costo de tareas'!$B$13,'Costo de tareas'!$B$13-H8171)</f>
        <v>0</v>
      </c>
      <c r="J8171" s="2"/>
      <c r="K8171" s="2"/>
      <c r="P8171" s="2"/>
    </row>
    <row r="8172">
      <c r="A8172" s="3" t="s">
        <v>10479</v>
      </c>
      <c r="B8172" s="11" t="str">
        <f t="shared" si="1"/>
        <v>20131207</v>
      </c>
      <c r="C8172" s="12">
        <f t="shared" si="2"/>
        <v>41615</v>
      </c>
      <c r="D8172" s="3" t="str">
        <f t="shared" si="3"/>
        <v>10</v>
      </c>
      <c r="E8172" s="13">
        <v>384.0</v>
      </c>
      <c r="F8172" s="14">
        <f>'Costo de tareas'!$B$15</f>
        <v>0.1964027778</v>
      </c>
      <c r="G8172" s="15">
        <f>'Producción diaria'!$T$3*$L$2*$M$2*$N$2*E8172*1000/'Costo de tareas'!$B$14</f>
        <v>577.3677831</v>
      </c>
      <c r="H8172" s="16">
        <f>IF(G8172 &gt; 'Costo de tareas'!$B$13, 'Costo de tareas'!$B$13, IF(G8172 &lt; 'Costo de tareas'!$B$13*0.2, 0, 'Costo de tareas'!$B$13- G8172))</f>
        <v>39.28055556</v>
      </c>
      <c r="I8172" s="17">
        <f>IF(H8172=0,'Costo de tareas'!$B$13,'Costo de tareas'!$B$13-H8172)</f>
        <v>0</v>
      </c>
      <c r="J8172" s="2"/>
      <c r="K8172" s="2"/>
      <c r="P8172" s="2"/>
    </row>
    <row r="8173">
      <c r="A8173" s="3" t="s">
        <v>10481</v>
      </c>
      <c r="B8173" s="11" t="str">
        <f t="shared" si="1"/>
        <v>20131207</v>
      </c>
      <c r="C8173" s="12">
        <f t="shared" si="2"/>
        <v>41615</v>
      </c>
      <c r="D8173" s="3" t="str">
        <f t="shared" si="3"/>
        <v>11</v>
      </c>
      <c r="E8173" s="13">
        <v>471.0</v>
      </c>
      <c r="F8173" s="14">
        <f>'Costo de tareas'!$B$15</f>
        <v>0.1964027778</v>
      </c>
      <c r="G8173" s="15">
        <f>'Producción diaria'!$T$3*$L$2*$M$2*$N$2*E8173*1000/'Costo de tareas'!$B$14</f>
        <v>708.1776715</v>
      </c>
      <c r="H8173" s="16">
        <f>IF(G8173 &gt; 'Costo de tareas'!$B$13, 'Costo de tareas'!$B$13, IF(G8173 &lt; 'Costo de tareas'!$B$13*0.2, 0, 'Costo de tareas'!$B$13- G8173))</f>
        <v>39.28055556</v>
      </c>
      <c r="I8173" s="17">
        <f>IF(H8173=0,'Costo de tareas'!$B$13,'Costo de tareas'!$B$13-H8173)</f>
        <v>0</v>
      </c>
      <c r="J8173" s="2"/>
      <c r="K8173" s="2"/>
      <c r="P8173" s="2"/>
    </row>
    <row r="8174">
      <c r="A8174" s="3" t="s">
        <v>10483</v>
      </c>
      <c r="B8174" s="11" t="str">
        <f t="shared" si="1"/>
        <v>20131207</v>
      </c>
      <c r="C8174" s="12">
        <f t="shared" si="2"/>
        <v>41615</v>
      </c>
      <c r="D8174" s="3" t="str">
        <f t="shared" si="3"/>
        <v>12</v>
      </c>
      <c r="E8174" s="13">
        <v>501.0</v>
      </c>
      <c r="F8174" s="14">
        <f>'Costo de tareas'!$B$15</f>
        <v>0.1964027778</v>
      </c>
      <c r="G8174" s="15">
        <f>'Producción diaria'!$T$3*$L$2*$M$2*$N$2*E8174*1000/'Costo de tareas'!$B$14</f>
        <v>753.2845295</v>
      </c>
      <c r="H8174" s="16">
        <f>IF(G8174 &gt; 'Costo de tareas'!$B$13, 'Costo de tareas'!$B$13, IF(G8174 &lt; 'Costo de tareas'!$B$13*0.2, 0, 'Costo de tareas'!$B$13- G8174))</f>
        <v>39.28055556</v>
      </c>
      <c r="I8174" s="17">
        <f>IF(H8174=0,'Costo de tareas'!$B$13,'Costo de tareas'!$B$13-H8174)</f>
        <v>0</v>
      </c>
      <c r="J8174" s="2"/>
      <c r="K8174" s="2"/>
      <c r="P8174" s="2"/>
    </row>
    <row r="8175">
      <c r="A8175" s="3" t="s">
        <v>10485</v>
      </c>
      <c r="B8175" s="11" t="str">
        <f t="shared" si="1"/>
        <v>20131207</v>
      </c>
      <c r="C8175" s="12">
        <f t="shared" si="2"/>
        <v>41615</v>
      </c>
      <c r="D8175" s="3" t="str">
        <f t="shared" si="3"/>
        <v>13</v>
      </c>
      <c r="E8175" s="13">
        <v>474.0</v>
      </c>
      <c r="F8175" s="14">
        <f>'Costo de tareas'!$B$15</f>
        <v>0.1964027778</v>
      </c>
      <c r="G8175" s="15">
        <f>'Producción diaria'!$T$3*$L$2*$M$2*$N$2*E8175*1000/'Costo de tareas'!$B$14</f>
        <v>712.6883573</v>
      </c>
      <c r="H8175" s="16">
        <f>IF(G8175 &gt; 'Costo de tareas'!$B$13, 'Costo de tareas'!$B$13, IF(G8175 &lt; 'Costo de tareas'!$B$13*0.2, 0, 'Costo de tareas'!$B$13- G8175))</f>
        <v>39.28055556</v>
      </c>
      <c r="I8175" s="17">
        <f>IF(H8175=0,'Costo de tareas'!$B$13,'Costo de tareas'!$B$13-H8175)</f>
        <v>0</v>
      </c>
      <c r="J8175" s="2"/>
      <c r="K8175" s="2"/>
      <c r="P8175" s="2"/>
    </row>
    <row r="8176">
      <c r="A8176" s="3" t="s">
        <v>10487</v>
      </c>
      <c r="B8176" s="11" t="str">
        <f t="shared" si="1"/>
        <v>20131207</v>
      </c>
      <c r="C8176" s="12">
        <f t="shared" si="2"/>
        <v>41615</v>
      </c>
      <c r="D8176" s="3" t="str">
        <f t="shared" si="3"/>
        <v>14</v>
      </c>
      <c r="E8176" s="13">
        <v>386.0</v>
      </c>
      <c r="F8176" s="14">
        <f>'Costo de tareas'!$B$15</f>
        <v>0.1964027778</v>
      </c>
      <c r="G8176" s="15">
        <f>'Producción diaria'!$T$3*$L$2*$M$2*$N$2*E8176*1000/'Costo de tareas'!$B$14</f>
        <v>580.374907</v>
      </c>
      <c r="H8176" s="16">
        <f>IF(G8176 &gt; 'Costo de tareas'!$B$13, 'Costo de tareas'!$B$13, IF(G8176 &lt; 'Costo de tareas'!$B$13*0.2, 0, 'Costo de tareas'!$B$13- G8176))</f>
        <v>39.28055556</v>
      </c>
      <c r="I8176" s="17">
        <f>IF(H8176=0,'Costo de tareas'!$B$13,'Costo de tareas'!$B$13-H8176)</f>
        <v>0</v>
      </c>
      <c r="J8176" s="2"/>
      <c r="K8176" s="2"/>
      <c r="P8176" s="2"/>
    </row>
    <row r="8177">
      <c r="A8177" s="3" t="s">
        <v>10489</v>
      </c>
      <c r="B8177" s="11" t="str">
        <f t="shared" si="1"/>
        <v>20131207</v>
      </c>
      <c r="C8177" s="12">
        <f t="shared" si="2"/>
        <v>41615</v>
      </c>
      <c r="D8177" s="3" t="str">
        <f t="shared" si="3"/>
        <v>15</v>
      </c>
      <c r="E8177" s="13">
        <v>249.0</v>
      </c>
      <c r="F8177" s="14">
        <f>'Costo de tareas'!$B$15</f>
        <v>0.1964027778</v>
      </c>
      <c r="G8177" s="15">
        <f>'Producción diaria'!$T$3*$L$2*$M$2*$N$2*E8177*1000/'Costo de tareas'!$B$14</f>
        <v>374.3869219</v>
      </c>
      <c r="H8177" s="16">
        <f>IF(G8177 &gt; 'Costo de tareas'!$B$13, 'Costo de tareas'!$B$13, IF(G8177 &lt; 'Costo de tareas'!$B$13*0.2, 0, 'Costo de tareas'!$B$13- G8177))</f>
        <v>39.28055556</v>
      </c>
      <c r="I8177" s="17">
        <f>IF(H8177=0,'Costo de tareas'!$B$13,'Costo de tareas'!$B$13-H8177)</f>
        <v>0</v>
      </c>
      <c r="J8177" s="2"/>
      <c r="K8177" s="2"/>
      <c r="P8177" s="2"/>
    </row>
    <row r="8178">
      <c r="A8178" s="3" t="s">
        <v>10491</v>
      </c>
      <c r="B8178" s="11" t="str">
        <f t="shared" si="1"/>
        <v>20131207</v>
      </c>
      <c r="C8178" s="12">
        <f t="shared" si="2"/>
        <v>41615</v>
      </c>
      <c r="D8178" s="3" t="str">
        <f t="shared" si="3"/>
        <v>16</v>
      </c>
      <c r="E8178" s="13">
        <v>85.0</v>
      </c>
      <c r="F8178" s="14">
        <f>'Costo de tareas'!$B$15</f>
        <v>0.1964027778</v>
      </c>
      <c r="G8178" s="15">
        <f>'Producción diaria'!$T$3*$L$2*$M$2*$N$2*E8178*1000/'Costo de tareas'!$B$14</f>
        <v>127.8027645</v>
      </c>
      <c r="H8178" s="16">
        <f>IF(G8178 &gt; 'Costo de tareas'!$B$13, 'Costo de tareas'!$B$13, IF(G8178 &lt; 'Costo de tareas'!$B$13*0.2, 0, 'Costo de tareas'!$B$13- G8178))</f>
        <v>39.28055556</v>
      </c>
      <c r="I8178" s="17">
        <f>IF(H8178=0,'Costo de tareas'!$B$13,'Costo de tareas'!$B$13-H8178)</f>
        <v>0</v>
      </c>
      <c r="J8178" s="2"/>
      <c r="K8178" s="2"/>
      <c r="P8178" s="2"/>
    </row>
    <row r="8179">
      <c r="A8179" s="3" t="s">
        <v>10493</v>
      </c>
      <c r="B8179" s="11" t="str">
        <f t="shared" si="1"/>
        <v>20131207</v>
      </c>
      <c r="C8179" s="12">
        <f t="shared" si="2"/>
        <v>41615</v>
      </c>
      <c r="D8179" s="3" t="str">
        <f t="shared" si="3"/>
        <v>17</v>
      </c>
      <c r="E8179" s="13">
        <v>0.0</v>
      </c>
      <c r="F8179" s="14">
        <f>'Costo de tareas'!$B$15</f>
        <v>0.1964027778</v>
      </c>
      <c r="G8179" s="15">
        <f>'Producción diaria'!$T$3*$L$2*$M$2*$N$2*E8179*1000/'Costo de tareas'!$B$14</f>
        <v>0</v>
      </c>
      <c r="H8179" s="16">
        <f>IF(G8179 &gt; 'Costo de tareas'!$B$13, 'Costo de tareas'!$B$13, IF(G8179 &lt; 'Costo de tareas'!$B$13*0.2, 0, 'Costo de tareas'!$B$13- G8179))</f>
        <v>0</v>
      </c>
      <c r="I8179" s="17">
        <f>IF(H8179=0,'Costo de tareas'!$B$13,'Costo de tareas'!$B$13-H8179)</f>
        <v>39.28055556</v>
      </c>
      <c r="J8179" s="2"/>
      <c r="K8179" s="2"/>
      <c r="P8179" s="2"/>
    </row>
    <row r="8180">
      <c r="A8180" s="3" t="s">
        <v>10495</v>
      </c>
      <c r="B8180" s="11" t="str">
        <f t="shared" si="1"/>
        <v>20131207</v>
      </c>
      <c r="C8180" s="12">
        <f t="shared" si="2"/>
        <v>41615</v>
      </c>
      <c r="D8180" s="3" t="str">
        <f t="shared" si="3"/>
        <v>18</v>
      </c>
      <c r="E8180" s="13">
        <v>0.0</v>
      </c>
      <c r="F8180" s="14">
        <f>'Costo de tareas'!$B$15</f>
        <v>0.1964027778</v>
      </c>
      <c r="G8180" s="15">
        <f>'Producción diaria'!$T$3*$L$2*$M$2*$N$2*E8180*1000/'Costo de tareas'!$B$14</f>
        <v>0</v>
      </c>
      <c r="H8180" s="16">
        <f>IF(G8180 &gt; 'Costo de tareas'!$B$13, 'Costo de tareas'!$B$13, IF(G8180 &lt; 'Costo de tareas'!$B$13*0.2, 0, 'Costo de tareas'!$B$13- G8180))</f>
        <v>0</v>
      </c>
      <c r="I8180" s="17">
        <f>IF(H8180=0,'Costo de tareas'!$B$13,'Costo de tareas'!$B$13-H8180)</f>
        <v>39.28055556</v>
      </c>
      <c r="J8180" s="2"/>
      <c r="K8180" s="2"/>
      <c r="P8180" s="2"/>
    </row>
    <row r="8181">
      <c r="A8181" s="3" t="s">
        <v>10496</v>
      </c>
      <c r="B8181" s="11" t="str">
        <f t="shared" si="1"/>
        <v>20131207</v>
      </c>
      <c r="C8181" s="12">
        <f t="shared" si="2"/>
        <v>41615</v>
      </c>
      <c r="D8181" s="3" t="str">
        <f t="shared" si="3"/>
        <v>19</v>
      </c>
      <c r="E8181" s="13">
        <v>0.0</v>
      </c>
      <c r="F8181" s="14">
        <f>'Costo de tareas'!$B$15</f>
        <v>0.1964027778</v>
      </c>
      <c r="G8181" s="15">
        <f>'Producción diaria'!$T$3*$L$2*$M$2*$N$2*E8181*1000/'Costo de tareas'!$B$14</f>
        <v>0</v>
      </c>
      <c r="H8181" s="16">
        <f>IF(G8181 &gt; 'Costo de tareas'!$B$13, 'Costo de tareas'!$B$13, IF(G8181 &lt; 'Costo de tareas'!$B$13*0.2, 0, 'Costo de tareas'!$B$13- G8181))</f>
        <v>0</v>
      </c>
      <c r="I8181" s="17">
        <f>IF(H8181=0,'Costo de tareas'!$B$13,'Costo de tareas'!$B$13-H8181)</f>
        <v>39.28055556</v>
      </c>
      <c r="J8181" s="2"/>
      <c r="K8181" s="2"/>
      <c r="P8181" s="2"/>
    </row>
    <row r="8182">
      <c r="A8182" s="3" t="s">
        <v>10498</v>
      </c>
      <c r="B8182" s="11" t="str">
        <f t="shared" si="1"/>
        <v>20131207</v>
      </c>
      <c r="C8182" s="12">
        <f t="shared" si="2"/>
        <v>41615</v>
      </c>
      <c r="D8182" s="3" t="str">
        <f t="shared" si="3"/>
        <v>20</v>
      </c>
      <c r="E8182" s="13">
        <v>0.0</v>
      </c>
      <c r="F8182" s="14">
        <f>'Costo de tareas'!$B$15</f>
        <v>0.1964027778</v>
      </c>
      <c r="G8182" s="15">
        <f>'Producción diaria'!$T$3*$L$2*$M$2*$N$2*E8182*1000/'Costo de tareas'!$B$14</f>
        <v>0</v>
      </c>
      <c r="H8182" s="16">
        <f>IF(G8182 &gt; 'Costo de tareas'!$B$13, 'Costo de tareas'!$B$13, IF(G8182 &lt; 'Costo de tareas'!$B$13*0.2, 0, 'Costo de tareas'!$B$13- G8182))</f>
        <v>0</v>
      </c>
      <c r="I8182" s="17">
        <f>IF(H8182=0,'Costo de tareas'!$B$13,'Costo de tareas'!$B$13-H8182)</f>
        <v>39.28055556</v>
      </c>
      <c r="J8182" s="2"/>
      <c r="K8182" s="2"/>
      <c r="P8182" s="2"/>
    </row>
    <row r="8183">
      <c r="A8183" s="3" t="s">
        <v>10500</v>
      </c>
      <c r="B8183" s="11" t="str">
        <f t="shared" si="1"/>
        <v>20131207</v>
      </c>
      <c r="C8183" s="12">
        <f t="shared" si="2"/>
        <v>41615</v>
      </c>
      <c r="D8183" s="3" t="str">
        <f t="shared" si="3"/>
        <v>21</v>
      </c>
      <c r="E8183" s="13">
        <v>0.0</v>
      </c>
      <c r="F8183" s="14">
        <f>'Costo de tareas'!$B$15</f>
        <v>0.1964027778</v>
      </c>
      <c r="G8183" s="15">
        <f>'Producción diaria'!$T$3*$L$2*$M$2*$N$2*E8183*1000/'Costo de tareas'!$B$14</f>
        <v>0</v>
      </c>
      <c r="H8183" s="16">
        <f>IF(G8183 &gt; 'Costo de tareas'!$B$13, 'Costo de tareas'!$B$13, IF(G8183 &lt; 'Costo de tareas'!$B$13*0.2, 0, 'Costo de tareas'!$B$13- G8183))</f>
        <v>0</v>
      </c>
      <c r="I8183" s="17">
        <f>IF(H8183=0,'Costo de tareas'!$B$13,'Costo de tareas'!$B$13-H8183)</f>
        <v>39.28055556</v>
      </c>
      <c r="J8183" s="2"/>
      <c r="K8183" s="2"/>
      <c r="P8183" s="2"/>
    </row>
    <row r="8184">
      <c r="A8184" s="3" t="s">
        <v>10503</v>
      </c>
      <c r="B8184" s="11" t="str">
        <f t="shared" si="1"/>
        <v>20131207</v>
      </c>
      <c r="C8184" s="12">
        <f t="shared" si="2"/>
        <v>41615</v>
      </c>
      <c r="D8184" s="3" t="str">
        <f t="shared" si="3"/>
        <v>22</v>
      </c>
      <c r="E8184" s="13">
        <v>0.0</v>
      </c>
      <c r="F8184" s="14">
        <f>'Costo de tareas'!$B$15</f>
        <v>0.1964027778</v>
      </c>
      <c r="G8184" s="15">
        <f>'Producción diaria'!$T$3*$L$2*$M$2*$N$2*E8184*1000/'Costo de tareas'!$B$14</f>
        <v>0</v>
      </c>
      <c r="H8184" s="16">
        <f>IF(G8184 &gt; 'Costo de tareas'!$B$13, 'Costo de tareas'!$B$13, IF(G8184 &lt; 'Costo de tareas'!$B$13*0.2, 0, 'Costo de tareas'!$B$13- G8184))</f>
        <v>0</v>
      </c>
      <c r="I8184" s="17">
        <f>IF(H8184=0,'Costo de tareas'!$B$13,'Costo de tareas'!$B$13-H8184)</f>
        <v>39.28055556</v>
      </c>
      <c r="J8184" s="2"/>
      <c r="K8184" s="2"/>
      <c r="P8184" s="2"/>
    </row>
    <row r="8185">
      <c r="A8185" s="3" t="s">
        <v>10505</v>
      </c>
      <c r="B8185" s="11" t="str">
        <f t="shared" si="1"/>
        <v>20131207</v>
      </c>
      <c r="C8185" s="12">
        <f t="shared" si="2"/>
        <v>41615</v>
      </c>
      <c r="D8185" s="3" t="str">
        <f t="shared" si="3"/>
        <v>23</v>
      </c>
      <c r="E8185" s="13">
        <v>0.0</v>
      </c>
      <c r="F8185" s="14">
        <f>'Costo de tareas'!$B$15</f>
        <v>0.1964027778</v>
      </c>
      <c r="G8185" s="15">
        <f>'Producción diaria'!$T$3*$L$2*$M$2*$N$2*E8185*1000/'Costo de tareas'!$B$14</f>
        <v>0</v>
      </c>
      <c r="H8185" s="16">
        <f>IF(G8185 &gt; 'Costo de tareas'!$B$13, 'Costo de tareas'!$B$13, IF(G8185 &lt; 'Costo de tareas'!$B$13*0.2, 0, 'Costo de tareas'!$B$13- G8185))</f>
        <v>0</v>
      </c>
      <c r="I8185" s="17">
        <f>IF(H8185=0,'Costo de tareas'!$B$13,'Costo de tareas'!$B$13-H8185)</f>
        <v>39.28055556</v>
      </c>
      <c r="J8185" s="2"/>
      <c r="K8185" s="2"/>
      <c r="P8185" s="2"/>
    </row>
    <row r="8186">
      <c r="A8186" s="3" t="s">
        <v>10507</v>
      </c>
      <c r="B8186" s="11" t="str">
        <f t="shared" si="1"/>
        <v>20131208</v>
      </c>
      <c r="C8186" s="12">
        <f t="shared" si="2"/>
        <v>41616</v>
      </c>
      <c r="D8186" s="3" t="str">
        <f t="shared" si="3"/>
        <v>00</v>
      </c>
      <c r="E8186" s="13">
        <v>0.0</v>
      </c>
      <c r="F8186" s="14">
        <f>'Costo de tareas'!$B$15</f>
        <v>0.1964027778</v>
      </c>
      <c r="G8186" s="15">
        <f>'Producción diaria'!$T$3*$L$2*$M$2*$N$2*E8186*1000/'Costo de tareas'!$B$14</f>
        <v>0</v>
      </c>
      <c r="H8186" s="16">
        <f>IF(G8186 &gt; 'Costo de tareas'!$B$13, 'Costo de tareas'!$B$13, IF(G8186 &lt; 'Costo de tareas'!$B$13*0.2, 0, 'Costo de tareas'!$B$13- G8186))</f>
        <v>0</v>
      </c>
      <c r="I8186" s="17">
        <f>IF(H8186=0,'Costo de tareas'!$B$13,'Costo de tareas'!$B$13-H8186)</f>
        <v>39.28055556</v>
      </c>
      <c r="J8186" s="2"/>
      <c r="K8186" s="2"/>
      <c r="P8186" s="2"/>
    </row>
    <row r="8187">
      <c r="A8187" s="3" t="s">
        <v>10509</v>
      </c>
      <c r="B8187" s="11" t="str">
        <f t="shared" si="1"/>
        <v>20131208</v>
      </c>
      <c r="C8187" s="12">
        <f t="shared" si="2"/>
        <v>41616</v>
      </c>
      <c r="D8187" s="3" t="str">
        <f t="shared" si="3"/>
        <v>01</v>
      </c>
      <c r="E8187" s="13">
        <v>0.0</v>
      </c>
      <c r="F8187" s="14">
        <f>'Costo de tareas'!$B$15</f>
        <v>0.1964027778</v>
      </c>
      <c r="G8187" s="15">
        <f>'Producción diaria'!$T$3*$L$2*$M$2*$N$2*E8187*1000/'Costo de tareas'!$B$14</f>
        <v>0</v>
      </c>
      <c r="H8187" s="16">
        <f>IF(G8187 &gt; 'Costo de tareas'!$B$13, 'Costo de tareas'!$B$13, IF(G8187 &lt; 'Costo de tareas'!$B$13*0.2, 0, 'Costo de tareas'!$B$13- G8187))</f>
        <v>0</v>
      </c>
      <c r="I8187" s="17">
        <f>IF(H8187=0,'Costo de tareas'!$B$13,'Costo de tareas'!$B$13-H8187)</f>
        <v>39.28055556</v>
      </c>
      <c r="J8187" s="2"/>
      <c r="K8187" s="2"/>
      <c r="P8187" s="2"/>
    </row>
    <row r="8188">
      <c r="A8188" s="3" t="s">
        <v>10511</v>
      </c>
      <c r="B8188" s="11" t="str">
        <f t="shared" si="1"/>
        <v>20131208</v>
      </c>
      <c r="C8188" s="12">
        <f t="shared" si="2"/>
        <v>41616</v>
      </c>
      <c r="D8188" s="3" t="str">
        <f t="shared" si="3"/>
        <v>02</v>
      </c>
      <c r="E8188" s="13">
        <v>0.0</v>
      </c>
      <c r="F8188" s="14">
        <f>'Costo de tareas'!$B$15</f>
        <v>0.1964027778</v>
      </c>
      <c r="G8188" s="15">
        <f>'Producción diaria'!$T$3*$L$2*$M$2*$N$2*E8188*1000/'Costo de tareas'!$B$14</f>
        <v>0</v>
      </c>
      <c r="H8188" s="16">
        <f>IF(G8188 &gt; 'Costo de tareas'!$B$13, 'Costo de tareas'!$B$13, IF(G8188 &lt; 'Costo de tareas'!$B$13*0.2, 0, 'Costo de tareas'!$B$13- G8188))</f>
        <v>0</v>
      </c>
      <c r="I8188" s="17">
        <f>IF(H8188=0,'Costo de tareas'!$B$13,'Costo de tareas'!$B$13-H8188)</f>
        <v>39.28055556</v>
      </c>
      <c r="J8188" s="2"/>
      <c r="K8188" s="2"/>
      <c r="P8188" s="2"/>
    </row>
    <row r="8189">
      <c r="A8189" s="3" t="s">
        <v>10512</v>
      </c>
      <c r="B8189" s="11" t="str">
        <f t="shared" si="1"/>
        <v>20131208</v>
      </c>
      <c r="C8189" s="12">
        <f t="shared" si="2"/>
        <v>41616</v>
      </c>
      <c r="D8189" s="3" t="str">
        <f t="shared" si="3"/>
        <v>03</v>
      </c>
      <c r="E8189" s="13">
        <v>0.0</v>
      </c>
      <c r="F8189" s="14">
        <f>'Costo de tareas'!$B$15</f>
        <v>0.1964027778</v>
      </c>
      <c r="G8189" s="15">
        <f>'Producción diaria'!$T$3*$L$2*$M$2*$N$2*E8189*1000/'Costo de tareas'!$B$14</f>
        <v>0</v>
      </c>
      <c r="H8189" s="16">
        <f>IF(G8189 &gt; 'Costo de tareas'!$B$13, 'Costo de tareas'!$B$13, IF(G8189 &lt; 'Costo de tareas'!$B$13*0.2, 0, 'Costo de tareas'!$B$13- G8189))</f>
        <v>0</v>
      </c>
      <c r="I8189" s="17">
        <f>IF(H8189=0,'Costo de tareas'!$B$13,'Costo de tareas'!$B$13-H8189)</f>
        <v>39.28055556</v>
      </c>
      <c r="J8189" s="2"/>
      <c r="K8189" s="2"/>
      <c r="P8189" s="2"/>
    </row>
    <row r="8190">
      <c r="A8190" s="3" t="s">
        <v>10513</v>
      </c>
      <c r="B8190" s="11" t="str">
        <f t="shared" si="1"/>
        <v>20131208</v>
      </c>
      <c r="C8190" s="12">
        <f t="shared" si="2"/>
        <v>41616</v>
      </c>
      <c r="D8190" s="3" t="str">
        <f t="shared" si="3"/>
        <v>04</v>
      </c>
      <c r="E8190" s="13">
        <v>0.0</v>
      </c>
      <c r="F8190" s="14">
        <f>'Costo de tareas'!$B$15</f>
        <v>0.1964027778</v>
      </c>
      <c r="G8190" s="15">
        <f>'Producción diaria'!$T$3*$L$2*$M$2*$N$2*E8190*1000/'Costo de tareas'!$B$14</f>
        <v>0</v>
      </c>
      <c r="H8190" s="16">
        <f>IF(G8190 &gt; 'Costo de tareas'!$B$13, 'Costo de tareas'!$B$13, IF(G8190 &lt; 'Costo de tareas'!$B$13*0.2, 0, 'Costo de tareas'!$B$13- G8190))</f>
        <v>0</v>
      </c>
      <c r="I8190" s="17">
        <f>IF(H8190=0,'Costo de tareas'!$B$13,'Costo de tareas'!$B$13-H8190)</f>
        <v>39.28055556</v>
      </c>
      <c r="J8190" s="2"/>
      <c r="K8190" s="2"/>
      <c r="P8190" s="2"/>
    </row>
    <row r="8191">
      <c r="A8191" s="3" t="s">
        <v>10515</v>
      </c>
      <c r="B8191" s="11" t="str">
        <f t="shared" si="1"/>
        <v>20131208</v>
      </c>
      <c r="C8191" s="12">
        <f t="shared" si="2"/>
        <v>41616</v>
      </c>
      <c r="D8191" s="3" t="str">
        <f t="shared" si="3"/>
        <v>05</v>
      </c>
      <c r="E8191" s="13">
        <v>0.0</v>
      </c>
      <c r="F8191" s="14">
        <f>'Costo de tareas'!$B$15</f>
        <v>0.1964027778</v>
      </c>
      <c r="G8191" s="15">
        <f>'Producción diaria'!$T$3*$L$2*$M$2*$N$2*E8191*1000/'Costo de tareas'!$B$14</f>
        <v>0</v>
      </c>
      <c r="H8191" s="16">
        <f>IF(G8191 &gt; 'Costo de tareas'!$B$13, 'Costo de tareas'!$B$13, IF(G8191 &lt; 'Costo de tareas'!$B$13*0.2, 0, 'Costo de tareas'!$B$13- G8191))</f>
        <v>0</v>
      </c>
      <c r="I8191" s="17">
        <f>IF(H8191=0,'Costo de tareas'!$B$13,'Costo de tareas'!$B$13-H8191)</f>
        <v>39.28055556</v>
      </c>
      <c r="J8191" s="2"/>
      <c r="K8191" s="2"/>
      <c r="P8191" s="2"/>
    </row>
    <row r="8192">
      <c r="A8192" s="3" t="s">
        <v>10517</v>
      </c>
      <c r="B8192" s="11" t="str">
        <f t="shared" si="1"/>
        <v>20131208</v>
      </c>
      <c r="C8192" s="12">
        <f t="shared" si="2"/>
        <v>41616</v>
      </c>
      <c r="D8192" s="3" t="str">
        <f t="shared" si="3"/>
        <v>06</v>
      </c>
      <c r="E8192" s="13">
        <v>0.0</v>
      </c>
      <c r="F8192" s="14">
        <f>'Costo de tareas'!$B$15</f>
        <v>0.1964027778</v>
      </c>
      <c r="G8192" s="15">
        <f>'Producción diaria'!$T$3*$L$2*$M$2*$N$2*E8192*1000/'Costo de tareas'!$B$14</f>
        <v>0</v>
      </c>
      <c r="H8192" s="16">
        <f>IF(G8192 &gt; 'Costo de tareas'!$B$13, 'Costo de tareas'!$B$13, IF(G8192 &lt; 'Costo de tareas'!$B$13*0.2, 0, 'Costo de tareas'!$B$13- G8192))</f>
        <v>0</v>
      </c>
      <c r="I8192" s="17">
        <f>IF(H8192=0,'Costo de tareas'!$B$13,'Costo de tareas'!$B$13-H8192)</f>
        <v>39.28055556</v>
      </c>
      <c r="J8192" s="2"/>
      <c r="K8192" s="2"/>
      <c r="P8192" s="2"/>
    </row>
    <row r="8193">
      <c r="A8193" s="3" t="s">
        <v>10518</v>
      </c>
      <c r="B8193" s="11" t="str">
        <f t="shared" si="1"/>
        <v>20131208</v>
      </c>
      <c r="C8193" s="12">
        <f t="shared" si="2"/>
        <v>41616</v>
      </c>
      <c r="D8193" s="3" t="str">
        <f t="shared" si="3"/>
        <v>07</v>
      </c>
      <c r="E8193" s="13">
        <v>0.0</v>
      </c>
      <c r="F8193" s="14">
        <f>'Costo de tareas'!$B$15</f>
        <v>0.1964027778</v>
      </c>
      <c r="G8193" s="15">
        <f>'Producción diaria'!$T$3*$L$2*$M$2*$N$2*E8193*1000/'Costo de tareas'!$B$14</f>
        <v>0</v>
      </c>
      <c r="H8193" s="16">
        <f>IF(G8193 &gt; 'Costo de tareas'!$B$13, 'Costo de tareas'!$B$13, IF(G8193 &lt; 'Costo de tareas'!$B$13*0.2, 0, 'Costo de tareas'!$B$13- G8193))</f>
        <v>0</v>
      </c>
      <c r="I8193" s="17">
        <f>IF(H8193=0,'Costo de tareas'!$B$13,'Costo de tareas'!$B$13-H8193)</f>
        <v>39.28055556</v>
      </c>
      <c r="J8193" s="2"/>
      <c r="K8193" s="2"/>
      <c r="P8193" s="2"/>
    </row>
    <row r="8194">
      <c r="A8194" s="3" t="s">
        <v>10519</v>
      </c>
      <c r="B8194" s="11" t="str">
        <f t="shared" si="1"/>
        <v>20131208</v>
      </c>
      <c r="C8194" s="12">
        <f t="shared" si="2"/>
        <v>41616</v>
      </c>
      <c r="D8194" s="3" t="str">
        <f t="shared" si="3"/>
        <v>08</v>
      </c>
      <c r="E8194" s="13">
        <v>98.0</v>
      </c>
      <c r="F8194" s="14">
        <f>'Costo de tareas'!$B$15</f>
        <v>0.1964027778</v>
      </c>
      <c r="G8194" s="15">
        <f>'Producción diaria'!$T$3*$L$2*$M$2*$N$2*E8194*1000/'Costo de tareas'!$B$14</f>
        <v>147.3490696</v>
      </c>
      <c r="H8194" s="16">
        <f>IF(G8194 &gt; 'Costo de tareas'!$B$13, 'Costo de tareas'!$B$13, IF(G8194 &lt; 'Costo de tareas'!$B$13*0.2, 0, 'Costo de tareas'!$B$13- G8194))</f>
        <v>39.28055556</v>
      </c>
      <c r="I8194" s="17">
        <f>IF(H8194=0,'Costo de tareas'!$B$13,'Costo de tareas'!$B$13-H8194)</f>
        <v>0</v>
      </c>
      <c r="J8194" s="2"/>
      <c r="K8194" s="2"/>
      <c r="P8194" s="2"/>
    </row>
    <row r="8195">
      <c r="A8195" s="3" t="s">
        <v>10520</v>
      </c>
      <c r="B8195" s="11" t="str">
        <f t="shared" si="1"/>
        <v>20131208</v>
      </c>
      <c r="C8195" s="12">
        <f t="shared" si="2"/>
        <v>41616</v>
      </c>
      <c r="D8195" s="3" t="str">
        <f t="shared" si="3"/>
        <v>09</v>
      </c>
      <c r="E8195" s="13">
        <v>256.0</v>
      </c>
      <c r="F8195" s="14">
        <f>'Costo de tareas'!$B$15</f>
        <v>0.1964027778</v>
      </c>
      <c r="G8195" s="15">
        <f>'Producción diaria'!$T$3*$L$2*$M$2*$N$2*E8195*1000/'Costo de tareas'!$B$14</f>
        <v>384.9118554</v>
      </c>
      <c r="H8195" s="16">
        <f>IF(G8195 &gt; 'Costo de tareas'!$B$13, 'Costo de tareas'!$B$13, IF(G8195 &lt; 'Costo de tareas'!$B$13*0.2, 0, 'Costo de tareas'!$B$13- G8195))</f>
        <v>39.28055556</v>
      </c>
      <c r="I8195" s="17">
        <f>IF(H8195=0,'Costo de tareas'!$B$13,'Costo de tareas'!$B$13-H8195)</f>
        <v>0</v>
      </c>
      <c r="J8195" s="2"/>
      <c r="K8195" s="2"/>
      <c r="P8195" s="2"/>
    </row>
    <row r="8196">
      <c r="A8196" s="3" t="s">
        <v>10522</v>
      </c>
      <c r="B8196" s="11" t="str">
        <f t="shared" si="1"/>
        <v>20131208</v>
      </c>
      <c r="C8196" s="12">
        <f t="shared" si="2"/>
        <v>41616</v>
      </c>
      <c r="D8196" s="3" t="str">
        <f t="shared" si="3"/>
        <v>10</v>
      </c>
      <c r="E8196" s="13">
        <v>381.0</v>
      </c>
      <c r="F8196" s="14">
        <f>'Costo de tareas'!$B$15</f>
        <v>0.1964027778</v>
      </c>
      <c r="G8196" s="15">
        <f>'Producción diaria'!$T$3*$L$2*$M$2*$N$2*E8196*1000/'Costo de tareas'!$B$14</f>
        <v>572.8570973</v>
      </c>
      <c r="H8196" s="16">
        <f>IF(G8196 &gt; 'Costo de tareas'!$B$13, 'Costo de tareas'!$B$13, IF(G8196 &lt; 'Costo de tareas'!$B$13*0.2, 0, 'Costo de tareas'!$B$13- G8196))</f>
        <v>39.28055556</v>
      </c>
      <c r="I8196" s="17">
        <f>IF(H8196=0,'Costo de tareas'!$B$13,'Costo de tareas'!$B$13-H8196)</f>
        <v>0</v>
      </c>
      <c r="J8196" s="2"/>
      <c r="K8196" s="2"/>
      <c r="P8196" s="2"/>
    </row>
    <row r="8197">
      <c r="A8197" s="3" t="s">
        <v>10524</v>
      </c>
      <c r="B8197" s="11" t="str">
        <f t="shared" si="1"/>
        <v>20131208</v>
      </c>
      <c r="C8197" s="12">
        <f t="shared" si="2"/>
        <v>41616</v>
      </c>
      <c r="D8197" s="3" t="str">
        <f t="shared" si="3"/>
        <v>11</v>
      </c>
      <c r="E8197" s="13">
        <v>466.0</v>
      </c>
      <c r="F8197" s="14">
        <f>'Costo de tareas'!$B$15</f>
        <v>0.1964027778</v>
      </c>
      <c r="G8197" s="15">
        <f>'Producción diaria'!$T$3*$L$2*$M$2*$N$2*E8197*1000/'Costo de tareas'!$B$14</f>
        <v>700.6598618</v>
      </c>
      <c r="H8197" s="16">
        <f>IF(G8197 &gt; 'Costo de tareas'!$B$13, 'Costo de tareas'!$B$13, IF(G8197 &lt; 'Costo de tareas'!$B$13*0.2, 0, 'Costo de tareas'!$B$13- G8197))</f>
        <v>39.28055556</v>
      </c>
      <c r="I8197" s="17">
        <f>IF(H8197=0,'Costo de tareas'!$B$13,'Costo de tareas'!$B$13-H8197)</f>
        <v>0</v>
      </c>
      <c r="J8197" s="2"/>
      <c r="K8197" s="2"/>
      <c r="P8197" s="2"/>
    </row>
    <row r="8198">
      <c r="A8198" s="3" t="s">
        <v>10526</v>
      </c>
      <c r="B8198" s="11" t="str">
        <f t="shared" si="1"/>
        <v>20131208</v>
      </c>
      <c r="C8198" s="12">
        <f t="shared" si="2"/>
        <v>41616</v>
      </c>
      <c r="D8198" s="3" t="str">
        <f t="shared" si="3"/>
        <v>12</v>
      </c>
      <c r="E8198" s="13">
        <v>495.0</v>
      </c>
      <c r="F8198" s="14">
        <f>'Costo de tareas'!$B$15</f>
        <v>0.1964027778</v>
      </c>
      <c r="G8198" s="15">
        <f>'Producción diaria'!$T$3*$L$2*$M$2*$N$2*E8198*1000/'Costo de tareas'!$B$14</f>
        <v>744.2631579</v>
      </c>
      <c r="H8198" s="16">
        <f>IF(G8198 &gt; 'Costo de tareas'!$B$13, 'Costo de tareas'!$B$13, IF(G8198 &lt; 'Costo de tareas'!$B$13*0.2, 0, 'Costo de tareas'!$B$13- G8198))</f>
        <v>39.28055556</v>
      </c>
      <c r="I8198" s="17">
        <f>IF(H8198=0,'Costo de tareas'!$B$13,'Costo de tareas'!$B$13-H8198)</f>
        <v>0</v>
      </c>
      <c r="J8198" s="2"/>
      <c r="K8198" s="2"/>
      <c r="P8198" s="2"/>
    </row>
    <row r="8199">
      <c r="A8199" s="3" t="s">
        <v>10528</v>
      </c>
      <c r="B8199" s="11" t="str">
        <f t="shared" si="1"/>
        <v>20131208</v>
      </c>
      <c r="C8199" s="12">
        <f t="shared" si="2"/>
        <v>41616</v>
      </c>
      <c r="D8199" s="3" t="str">
        <f t="shared" si="3"/>
        <v>13</v>
      </c>
      <c r="E8199" s="13">
        <v>469.0</v>
      </c>
      <c r="F8199" s="14">
        <f>'Costo de tareas'!$B$15</f>
        <v>0.1964027778</v>
      </c>
      <c r="G8199" s="15">
        <f>'Producción diaria'!$T$3*$L$2*$M$2*$N$2*E8199*1000/'Costo de tareas'!$B$14</f>
        <v>705.1705476</v>
      </c>
      <c r="H8199" s="16">
        <f>IF(G8199 &gt; 'Costo de tareas'!$B$13, 'Costo de tareas'!$B$13, IF(G8199 &lt; 'Costo de tareas'!$B$13*0.2, 0, 'Costo de tareas'!$B$13- G8199))</f>
        <v>39.28055556</v>
      </c>
      <c r="I8199" s="17">
        <f>IF(H8199=0,'Costo de tareas'!$B$13,'Costo de tareas'!$B$13-H8199)</f>
        <v>0</v>
      </c>
      <c r="J8199" s="2"/>
      <c r="K8199" s="2"/>
      <c r="P8199" s="2"/>
    </row>
    <row r="8200">
      <c r="A8200" s="3" t="s">
        <v>10530</v>
      </c>
      <c r="B8200" s="11" t="str">
        <f t="shared" si="1"/>
        <v>20131208</v>
      </c>
      <c r="C8200" s="12">
        <f t="shared" si="2"/>
        <v>41616</v>
      </c>
      <c r="D8200" s="3" t="str">
        <f t="shared" si="3"/>
        <v>14</v>
      </c>
      <c r="E8200" s="13">
        <v>383.0</v>
      </c>
      <c r="F8200" s="14">
        <f>'Costo de tareas'!$B$15</f>
        <v>0.1964027778</v>
      </c>
      <c r="G8200" s="15">
        <f>'Producción diaria'!$T$3*$L$2*$M$2*$N$2*E8200*1000/'Costo de tareas'!$B$14</f>
        <v>575.8642212</v>
      </c>
      <c r="H8200" s="16">
        <f>IF(G8200 &gt; 'Costo de tareas'!$B$13, 'Costo de tareas'!$B$13, IF(G8200 &lt; 'Costo de tareas'!$B$13*0.2, 0, 'Costo de tareas'!$B$13- G8200))</f>
        <v>39.28055556</v>
      </c>
      <c r="I8200" s="17">
        <f>IF(H8200=0,'Costo de tareas'!$B$13,'Costo de tareas'!$B$13-H8200)</f>
        <v>0</v>
      </c>
      <c r="J8200" s="2"/>
      <c r="K8200" s="2"/>
      <c r="P8200" s="2"/>
    </row>
    <row r="8201">
      <c r="A8201" s="3" t="s">
        <v>10532</v>
      </c>
      <c r="B8201" s="11" t="str">
        <f t="shared" si="1"/>
        <v>20131208</v>
      </c>
      <c r="C8201" s="12">
        <f t="shared" si="2"/>
        <v>41616</v>
      </c>
      <c r="D8201" s="3" t="str">
        <f t="shared" si="3"/>
        <v>15</v>
      </c>
      <c r="E8201" s="13">
        <v>246.0</v>
      </c>
      <c r="F8201" s="14">
        <f>'Costo de tareas'!$B$15</f>
        <v>0.1964027778</v>
      </c>
      <c r="G8201" s="15">
        <f>'Producción diaria'!$T$3*$L$2*$M$2*$N$2*E8201*1000/'Costo de tareas'!$B$14</f>
        <v>369.876236</v>
      </c>
      <c r="H8201" s="16">
        <f>IF(G8201 &gt; 'Costo de tareas'!$B$13, 'Costo de tareas'!$B$13, IF(G8201 &lt; 'Costo de tareas'!$B$13*0.2, 0, 'Costo de tareas'!$B$13- G8201))</f>
        <v>39.28055556</v>
      </c>
      <c r="I8201" s="17">
        <f>IF(H8201=0,'Costo de tareas'!$B$13,'Costo de tareas'!$B$13-H8201)</f>
        <v>0</v>
      </c>
      <c r="J8201" s="2"/>
      <c r="K8201" s="2"/>
      <c r="P8201" s="2"/>
    </row>
    <row r="8202">
      <c r="A8202" s="3" t="s">
        <v>10534</v>
      </c>
      <c r="B8202" s="11" t="str">
        <f t="shared" si="1"/>
        <v>20131208</v>
      </c>
      <c r="C8202" s="12">
        <f t="shared" si="2"/>
        <v>41616</v>
      </c>
      <c r="D8202" s="3" t="str">
        <f t="shared" si="3"/>
        <v>16</v>
      </c>
      <c r="E8202" s="13">
        <v>84.0</v>
      </c>
      <c r="F8202" s="14">
        <f>'Costo de tareas'!$B$15</f>
        <v>0.1964027778</v>
      </c>
      <c r="G8202" s="15">
        <f>'Producción diaria'!$T$3*$L$2*$M$2*$N$2*E8202*1000/'Costo de tareas'!$B$14</f>
        <v>126.2992026</v>
      </c>
      <c r="H8202" s="16">
        <f>IF(G8202 &gt; 'Costo de tareas'!$B$13, 'Costo de tareas'!$B$13, IF(G8202 &lt; 'Costo de tareas'!$B$13*0.2, 0, 'Costo de tareas'!$B$13- G8202))</f>
        <v>39.28055556</v>
      </c>
      <c r="I8202" s="17">
        <f>IF(H8202=0,'Costo de tareas'!$B$13,'Costo de tareas'!$B$13-H8202)</f>
        <v>0</v>
      </c>
      <c r="J8202" s="2"/>
      <c r="K8202" s="2"/>
      <c r="P8202" s="2"/>
    </row>
    <row r="8203">
      <c r="A8203" s="3" t="s">
        <v>10535</v>
      </c>
      <c r="B8203" s="11" t="str">
        <f t="shared" si="1"/>
        <v>20131208</v>
      </c>
      <c r="C8203" s="12">
        <f t="shared" si="2"/>
        <v>41616</v>
      </c>
      <c r="D8203" s="3" t="str">
        <f t="shared" si="3"/>
        <v>17</v>
      </c>
      <c r="E8203" s="13">
        <v>0.0</v>
      </c>
      <c r="F8203" s="14">
        <f>'Costo de tareas'!$B$15</f>
        <v>0.1964027778</v>
      </c>
      <c r="G8203" s="15">
        <f>'Producción diaria'!$T$3*$L$2*$M$2*$N$2*E8203*1000/'Costo de tareas'!$B$14</f>
        <v>0</v>
      </c>
      <c r="H8203" s="16">
        <f>IF(G8203 &gt; 'Costo de tareas'!$B$13, 'Costo de tareas'!$B$13, IF(G8203 &lt; 'Costo de tareas'!$B$13*0.2, 0, 'Costo de tareas'!$B$13- G8203))</f>
        <v>0</v>
      </c>
      <c r="I8203" s="17">
        <f>IF(H8203=0,'Costo de tareas'!$B$13,'Costo de tareas'!$B$13-H8203)</f>
        <v>39.28055556</v>
      </c>
      <c r="J8203" s="2"/>
      <c r="K8203" s="2"/>
      <c r="P8203" s="2"/>
    </row>
    <row r="8204">
      <c r="A8204" s="3" t="s">
        <v>10536</v>
      </c>
      <c r="B8204" s="11" t="str">
        <f t="shared" si="1"/>
        <v>20131208</v>
      </c>
      <c r="C8204" s="12">
        <f t="shared" si="2"/>
        <v>41616</v>
      </c>
      <c r="D8204" s="3" t="str">
        <f t="shared" si="3"/>
        <v>18</v>
      </c>
      <c r="E8204" s="13">
        <v>0.0</v>
      </c>
      <c r="F8204" s="14">
        <f>'Costo de tareas'!$B$15</f>
        <v>0.1964027778</v>
      </c>
      <c r="G8204" s="15">
        <f>'Producción diaria'!$T$3*$L$2*$M$2*$N$2*E8204*1000/'Costo de tareas'!$B$14</f>
        <v>0</v>
      </c>
      <c r="H8204" s="16">
        <f>IF(G8204 &gt; 'Costo de tareas'!$B$13, 'Costo de tareas'!$B$13, IF(G8204 &lt; 'Costo de tareas'!$B$13*0.2, 0, 'Costo de tareas'!$B$13- G8204))</f>
        <v>0</v>
      </c>
      <c r="I8204" s="17">
        <f>IF(H8204=0,'Costo de tareas'!$B$13,'Costo de tareas'!$B$13-H8204)</f>
        <v>39.28055556</v>
      </c>
      <c r="J8204" s="2"/>
      <c r="K8204" s="2"/>
      <c r="P8204" s="2"/>
    </row>
    <row r="8205">
      <c r="A8205" s="3" t="s">
        <v>10537</v>
      </c>
      <c r="B8205" s="11" t="str">
        <f t="shared" si="1"/>
        <v>20131208</v>
      </c>
      <c r="C8205" s="12">
        <f t="shared" si="2"/>
        <v>41616</v>
      </c>
      <c r="D8205" s="3" t="str">
        <f t="shared" si="3"/>
        <v>19</v>
      </c>
      <c r="E8205" s="13">
        <v>0.0</v>
      </c>
      <c r="F8205" s="14">
        <f>'Costo de tareas'!$B$15</f>
        <v>0.1964027778</v>
      </c>
      <c r="G8205" s="15">
        <f>'Producción diaria'!$T$3*$L$2*$M$2*$N$2*E8205*1000/'Costo de tareas'!$B$14</f>
        <v>0</v>
      </c>
      <c r="H8205" s="16">
        <f>IF(G8205 &gt; 'Costo de tareas'!$B$13, 'Costo de tareas'!$B$13, IF(G8205 &lt; 'Costo de tareas'!$B$13*0.2, 0, 'Costo de tareas'!$B$13- G8205))</f>
        <v>0</v>
      </c>
      <c r="I8205" s="17">
        <f>IF(H8205=0,'Costo de tareas'!$B$13,'Costo de tareas'!$B$13-H8205)</f>
        <v>39.28055556</v>
      </c>
      <c r="J8205" s="2"/>
      <c r="K8205" s="2"/>
      <c r="P8205" s="2"/>
    </row>
    <row r="8206">
      <c r="A8206" s="3" t="s">
        <v>10538</v>
      </c>
      <c r="B8206" s="11" t="str">
        <f t="shared" si="1"/>
        <v>20131208</v>
      </c>
      <c r="C8206" s="12">
        <f t="shared" si="2"/>
        <v>41616</v>
      </c>
      <c r="D8206" s="3" t="str">
        <f t="shared" si="3"/>
        <v>20</v>
      </c>
      <c r="E8206" s="13">
        <v>0.0</v>
      </c>
      <c r="F8206" s="14">
        <f>'Costo de tareas'!$B$15</f>
        <v>0.1964027778</v>
      </c>
      <c r="G8206" s="15">
        <f>'Producción diaria'!$T$3*$L$2*$M$2*$N$2*E8206*1000/'Costo de tareas'!$B$14</f>
        <v>0</v>
      </c>
      <c r="H8206" s="16">
        <f>IF(G8206 &gt; 'Costo de tareas'!$B$13, 'Costo de tareas'!$B$13, IF(G8206 &lt; 'Costo de tareas'!$B$13*0.2, 0, 'Costo de tareas'!$B$13- G8206))</f>
        <v>0</v>
      </c>
      <c r="I8206" s="17">
        <f>IF(H8206=0,'Costo de tareas'!$B$13,'Costo de tareas'!$B$13-H8206)</f>
        <v>39.28055556</v>
      </c>
      <c r="J8206" s="2"/>
      <c r="K8206" s="2"/>
      <c r="P8206" s="2"/>
    </row>
    <row r="8207">
      <c r="A8207" s="3" t="s">
        <v>10539</v>
      </c>
      <c r="B8207" s="11" t="str">
        <f t="shared" si="1"/>
        <v>20131208</v>
      </c>
      <c r="C8207" s="12">
        <f t="shared" si="2"/>
        <v>41616</v>
      </c>
      <c r="D8207" s="3" t="str">
        <f t="shared" si="3"/>
        <v>21</v>
      </c>
      <c r="E8207" s="13">
        <v>0.0</v>
      </c>
      <c r="F8207" s="14">
        <f>'Costo de tareas'!$B$15</f>
        <v>0.1964027778</v>
      </c>
      <c r="G8207" s="15">
        <f>'Producción diaria'!$T$3*$L$2*$M$2*$N$2*E8207*1000/'Costo de tareas'!$B$14</f>
        <v>0</v>
      </c>
      <c r="H8207" s="16">
        <f>IF(G8207 &gt; 'Costo de tareas'!$B$13, 'Costo de tareas'!$B$13, IF(G8207 &lt; 'Costo de tareas'!$B$13*0.2, 0, 'Costo de tareas'!$B$13- G8207))</f>
        <v>0</v>
      </c>
      <c r="I8207" s="17">
        <f>IF(H8207=0,'Costo de tareas'!$B$13,'Costo de tareas'!$B$13-H8207)</f>
        <v>39.28055556</v>
      </c>
      <c r="J8207" s="2"/>
      <c r="K8207" s="2"/>
      <c r="P8207" s="2"/>
    </row>
    <row r="8208">
      <c r="A8208" s="3" t="s">
        <v>10540</v>
      </c>
      <c r="B8208" s="11" t="str">
        <f t="shared" si="1"/>
        <v>20131208</v>
      </c>
      <c r="C8208" s="12">
        <f t="shared" si="2"/>
        <v>41616</v>
      </c>
      <c r="D8208" s="3" t="str">
        <f t="shared" si="3"/>
        <v>22</v>
      </c>
      <c r="E8208" s="13">
        <v>0.0</v>
      </c>
      <c r="F8208" s="14">
        <f>'Costo de tareas'!$B$15</f>
        <v>0.1964027778</v>
      </c>
      <c r="G8208" s="15">
        <f>'Producción diaria'!$T$3*$L$2*$M$2*$N$2*E8208*1000/'Costo de tareas'!$B$14</f>
        <v>0</v>
      </c>
      <c r="H8208" s="16">
        <f>IF(G8208 &gt; 'Costo de tareas'!$B$13, 'Costo de tareas'!$B$13, IF(G8208 &lt; 'Costo de tareas'!$B$13*0.2, 0, 'Costo de tareas'!$B$13- G8208))</f>
        <v>0</v>
      </c>
      <c r="I8208" s="17">
        <f>IF(H8208=0,'Costo de tareas'!$B$13,'Costo de tareas'!$B$13-H8208)</f>
        <v>39.28055556</v>
      </c>
      <c r="J8208" s="2"/>
      <c r="K8208" s="2"/>
      <c r="P8208" s="2"/>
    </row>
    <row r="8209">
      <c r="A8209" s="3" t="s">
        <v>10541</v>
      </c>
      <c r="B8209" s="11" t="str">
        <f t="shared" si="1"/>
        <v>20131208</v>
      </c>
      <c r="C8209" s="12">
        <f t="shared" si="2"/>
        <v>41616</v>
      </c>
      <c r="D8209" s="3" t="str">
        <f t="shared" si="3"/>
        <v>23</v>
      </c>
      <c r="E8209" s="13">
        <v>0.0</v>
      </c>
      <c r="F8209" s="14">
        <f>'Costo de tareas'!$B$15</f>
        <v>0.1964027778</v>
      </c>
      <c r="G8209" s="15">
        <f>'Producción diaria'!$T$3*$L$2*$M$2*$N$2*E8209*1000/'Costo de tareas'!$B$14</f>
        <v>0</v>
      </c>
      <c r="H8209" s="16">
        <f>IF(G8209 &gt; 'Costo de tareas'!$B$13, 'Costo de tareas'!$B$13, IF(G8209 &lt; 'Costo de tareas'!$B$13*0.2, 0, 'Costo de tareas'!$B$13- G8209))</f>
        <v>0</v>
      </c>
      <c r="I8209" s="17">
        <f>IF(H8209=0,'Costo de tareas'!$B$13,'Costo de tareas'!$B$13-H8209)</f>
        <v>39.28055556</v>
      </c>
      <c r="J8209" s="2"/>
      <c r="K8209" s="2"/>
      <c r="P8209" s="2"/>
    </row>
    <row r="8210">
      <c r="A8210" s="3" t="s">
        <v>10542</v>
      </c>
      <c r="B8210" s="11" t="str">
        <f t="shared" si="1"/>
        <v>20131209</v>
      </c>
      <c r="C8210" s="12">
        <f t="shared" si="2"/>
        <v>41617</v>
      </c>
      <c r="D8210" s="3" t="str">
        <f t="shared" si="3"/>
        <v>00</v>
      </c>
      <c r="E8210" s="13">
        <v>0.0</v>
      </c>
      <c r="F8210" s="14">
        <f>'Costo de tareas'!$B$15</f>
        <v>0.1964027778</v>
      </c>
      <c r="G8210" s="15">
        <f>'Producción diaria'!$T$3*$L$2*$M$2*$N$2*E8210*1000/'Costo de tareas'!$B$14</f>
        <v>0</v>
      </c>
      <c r="H8210" s="16">
        <f>IF(G8210 &gt; 'Costo de tareas'!$B$13, 'Costo de tareas'!$B$13, IF(G8210 &lt; 'Costo de tareas'!$B$13*0.2, 0, 'Costo de tareas'!$B$13- G8210))</f>
        <v>0</v>
      </c>
      <c r="I8210" s="17">
        <f>IF(H8210=0,'Costo de tareas'!$B$13,'Costo de tareas'!$B$13-H8210)</f>
        <v>39.28055556</v>
      </c>
      <c r="J8210" s="2"/>
      <c r="K8210" s="2"/>
      <c r="P8210" s="2"/>
    </row>
    <row r="8211">
      <c r="A8211" s="3" t="s">
        <v>10543</v>
      </c>
      <c r="B8211" s="11" t="str">
        <f t="shared" si="1"/>
        <v>20131209</v>
      </c>
      <c r="C8211" s="12">
        <f t="shared" si="2"/>
        <v>41617</v>
      </c>
      <c r="D8211" s="3" t="str">
        <f t="shared" si="3"/>
        <v>01</v>
      </c>
      <c r="E8211" s="13">
        <v>0.0</v>
      </c>
      <c r="F8211" s="14">
        <f>'Costo de tareas'!$B$15</f>
        <v>0.1964027778</v>
      </c>
      <c r="G8211" s="15">
        <f>'Producción diaria'!$T$3*$L$2*$M$2*$N$2*E8211*1000/'Costo de tareas'!$B$14</f>
        <v>0</v>
      </c>
      <c r="H8211" s="16">
        <f>IF(G8211 &gt; 'Costo de tareas'!$B$13, 'Costo de tareas'!$B$13, IF(G8211 &lt; 'Costo de tareas'!$B$13*0.2, 0, 'Costo de tareas'!$B$13- G8211))</f>
        <v>0</v>
      </c>
      <c r="I8211" s="17">
        <f>IF(H8211=0,'Costo de tareas'!$B$13,'Costo de tareas'!$B$13-H8211)</f>
        <v>39.28055556</v>
      </c>
      <c r="J8211" s="2"/>
      <c r="K8211" s="2"/>
      <c r="P8211" s="2"/>
    </row>
    <row r="8212">
      <c r="A8212" s="3" t="s">
        <v>10544</v>
      </c>
      <c r="B8212" s="11" t="str">
        <f t="shared" si="1"/>
        <v>20131209</v>
      </c>
      <c r="C8212" s="12">
        <f t="shared" si="2"/>
        <v>41617</v>
      </c>
      <c r="D8212" s="3" t="str">
        <f t="shared" si="3"/>
        <v>02</v>
      </c>
      <c r="E8212" s="13">
        <v>0.0</v>
      </c>
      <c r="F8212" s="14">
        <f>'Costo de tareas'!$B$15</f>
        <v>0.1964027778</v>
      </c>
      <c r="G8212" s="15">
        <f>'Producción diaria'!$T$3*$L$2*$M$2*$N$2*E8212*1000/'Costo de tareas'!$B$14</f>
        <v>0</v>
      </c>
      <c r="H8212" s="16">
        <f>IF(G8212 &gt; 'Costo de tareas'!$B$13, 'Costo de tareas'!$B$13, IF(G8212 &lt; 'Costo de tareas'!$B$13*0.2, 0, 'Costo de tareas'!$B$13- G8212))</f>
        <v>0</v>
      </c>
      <c r="I8212" s="17">
        <f>IF(H8212=0,'Costo de tareas'!$B$13,'Costo de tareas'!$B$13-H8212)</f>
        <v>39.28055556</v>
      </c>
      <c r="J8212" s="2"/>
      <c r="K8212" s="2"/>
      <c r="P8212" s="2"/>
    </row>
    <row r="8213">
      <c r="A8213" s="3" t="s">
        <v>10545</v>
      </c>
      <c r="B8213" s="11" t="str">
        <f t="shared" si="1"/>
        <v>20131209</v>
      </c>
      <c r="C8213" s="12">
        <f t="shared" si="2"/>
        <v>41617</v>
      </c>
      <c r="D8213" s="3" t="str">
        <f t="shared" si="3"/>
        <v>03</v>
      </c>
      <c r="E8213" s="13">
        <v>0.0</v>
      </c>
      <c r="F8213" s="14">
        <f>'Costo de tareas'!$B$15</f>
        <v>0.1964027778</v>
      </c>
      <c r="G8213" s="15">
        <f>'Producción diaria'!$T$3*$L$2*$M$2*$N$2*E8213*1000/'Costo de tareas'!$B$14</f>
        <v>0</v>
      </c>
      <c r="H8213" s="16">
        <f>IF(G8213 &gt; 'Costo de tareas'!$B$13, 'Costo de tareas'!$B$13, IF(G8213 &lt; 'Costo de tareas'!$B$13*0.2, 0, 'Costo de tareas'!$B$13- G8213))</f>
        <v>0</v>
      </c>
      <c r="I8213" s="17">
        <f>IF(H8213=0,'Costo de tareas'!$B$13,'Costo de tareas'!$B$13-H8213)</f>
        <v>39.28055556</v>
      </c>
      <c r="J8213" s="2"/>
      <c r="K8213" s="2"/>
      <c r="P8213" s="2"/>
    </row>
    <row r="8214">
      <c r="A8214" s="3" t="s">
        <v>10546</v>
      </c>
      <c r="B8214" s="11" t="str">
        <f t="shared" si="1"/>
        <v>20131209</v>
      </c>
      <c r="C8214" s="12">
        <f t="shared" si="2"/>
        <v>41617</v>
      </c>
      <c r="D8214" s="3" t="str">
        <f t="shared" si="3"/>
        <v>04</v>
      </c>
      <c r="E8214" s="13">
        <v>0.0</v>
      </c>
      <c r="F8214" s="14">
        <f>'Costo de tareas'!$B$15</f>
        <v>0.1964027778</v>
      </c>
      <c r="G8214" s="15">
        <f>'Producción diaria'!$T$3*$L$2*$M$2*$N$2*E8214*1000/'Costo de tareas'!$B$14</f>
        <v>0</v>
      </c>
      <c r="H8214" s="16">
        <f>IF(G8214 &gt; 'Costo de tareas'!$B$13, 'Costo de tareas'!$B$13, IF(G8214 &lt; 'Costo de tareas'!$B$13*0.2, 0, 'Costo de tareas'!$B$13- G8214))</f>
        <v>0</v>
      </c>
      <c r="I8214" s="17">
        <f>IF(H8214=0,'Costo de tareas'!$B$13,'Costo de tareas'!$B$13-H8214)</f>
        <v>39.28055556</v>
      </c>
      <c r="J8214" s="2"/>
      <c r="K8214" s="2"/>
      <c r="P8214" s="2"/>
    </row>
    <row r="8215">
      <c r="A8215" s="3" t="s">
        <v>10547</v>
      </c>
      <c r="B8215" s="11" t="str">
        <f t="shared" si="1"/>
        <v>20131209</v>
      </c>
      <c r="C8215" s="12">
        <f t="shared" si="2"/>
        <v>41617</v>
      </c>
      <c r="D8215" s="3" t="str">
        <f t="shared" si="3"/>
        <v>05</v>
      </c>
      <c r="E8215" s="13">
        <v>0.0</v>
      </c>
      <c r="F8215" s="14">
        <f>'Costo de tareas'!$B$15</f>
        <v>0.1964027778</v>
      </c>
      <c r="G8215" s="15">
        <f>'Producción diaria'!$T$3*$L$2*$M$2*$N$2*E8215*1000/'Costo de tareas'!$B$14</f>
        <v>0</v>
      </c>
      <c r="H8215" s="16">
        <f>IF(G8215 &gt; 'Costo de tareas'!$B$13, 'Costo de tareas'!$B$13, IF(G8215 &lt; 'Costo de tareas'!$B$13*0.2, 0, 'Costo de tareas'!$B$13- G8215))</f>
        <v>0</v>
      </c>
      <c r="I8215" s="17">
        <f>IF(H8215=0,'Costo de tareas'!$B$13,'Costo de tareas'!$B$13-H8215)</f>
        <v>39.28055556</v>
      </c>
      <c r="J8215" s="2"/>
      <c r="K8215" s="2"/>
      <c r="P8215" s="2"/>
    </row>
    <row r="8216">
      <c r="A8216" s="3" t="s">
        <v>10548</v>
      </c>
      <c r="B8216" s="11" t="str">
        <f t="shared" si="1"/>
        <v>20131209</v>
      </c>
      <c r="C8216" s="12">
        <f t="shared" si="2"/>
        <v>41617</v>
      </c>
      <c r="D8216" s="3" t="str">
        <f t="shared" si="3"/>
        <v>06</v>
      </c>
      <c r="E8216" s="13">
        <v>0.0</v>
      </c>
      <c r="F8216" s="14">
        <f>'Costo de tareas'!$B$15</f>
        <v>0.1964027778</v>
      </c>
      <c r="G8216" s="15">
        <f>'Producción diaria'!$T$3*$L$2*$M$2*$N$2*E8216*1000/'Costo de tareas'!$B$14</f>
        <v>0</v>
      </c>
      <c r="H8216" s="16">
        <f>IF(G8216 &gt; 'Costo de tareas'!$B$13, 'Costo de tareas'!$B$13, IF(G8216 &lt; 'Costo de tareas'!$B$13*0.2, 0, 'Costo de tareas'!$B$13- G8216))</f>
        <v>0</v>
      </c>
      <c r="I8216" s="17">
        <f>IF(H8216=0,'Costo de tareas'!$B$13,'Costo de tareas'!$B$13-H8216)</f>
        <v>39.28055556</v>
      </c>
      <c r="J8216" s="2"/>
      <c r="K8216" s="2"/>
      <c r="P8216" s="2"/>
    </row>
    <row r="8217">
      <c r="A8217" s="3" t="s">
        <v>10549</v>
      </c>
      <c r="B8217" s="11" t="str">
        <f t="shared" si="1"/>
        <v>20131209</v>
      </c>
      <c r="C8217" s="12">
        <f t="shared" si="2"/>
        <v>41617</v>
      </c>
      <c r="D8217" s="3" t="str">
        <f t="shared" si="3"/>
        <v>07</v>
      </c>
      <c r="E8217" s="13">
        <v>0.0</v>
      </c>
      <c r="F8217" s="14">
        <f>'Costo de tareas'!$B$15</f>
        <v>0.1964027778</v>
      </c>
      <c r="G8217" s="15">
        <f>'Producción diaria'!$T$3*$L$2*$M$2*$N$2*E8217*1000/'Costo de tareas'!$B$14</f>
        <v>0</v>
      </c>
      <c r="H8217" s="16">
        <f>IF(G8217 &gt; 'Costo de tareas'!$B$13, 'Costo de tareas'!$B$13, IF(G8217 &lt; 'Costo de tareas'!$B$13*0.2, 0, 'Costo de tareas'!$B$13- G8217))</f>
        <v>0</v>
      </c>
      <c r="I8217" s="17">
        <f>IF(H8217=0,'Costo de tareas'!$B$13,'Costo de tareas'!$B$13-H8217)</f>
        <v>39.28055556</v>
      </c>
      <c r="J8217" s="2"/>
      <c r="K8217" s="2"/>
      <c r="P8217" s="2"/>
    </row>
    <row r="8218">
      <c r="A8218" s="3" t="s">
        <v>10550</v>
      </c>
      <c r="B8218" s="11" t="str">
        <f t="shared" si="1"/>
        <v>20131209</v>
      </c>
      <c r="C8218" s="12">
        <f t="shared" si="2"/>
        <v>41617</v>
      </c>
      <c r="D8218" s="3" t="str">
        <f t="shared" si="3"/>
        <v>08</v>
      </c>
      <c r="E8218" s="13">
        <v>72.0</v>
      </c>
      <c r="F8218" s="14">
        <f>'Costo de tareas'!$B$15</f>
        <v>0.1964027778</v>
      </c>
      <c r="G8218" s="15">
        <f>'Producción diaria'!$T$3*$L$2*$M$2*$N$2*E8218*1000/'Costo de tareas'!$B$14</f>
        <v>108.2564593</v>
      </c>
      <c r="H8218" s="16">
        <f>IF(G8218 &gt; 'Costo de tareas'!$B$13, 'Costo de tareas'!$B$13, IF(G8218 &lt; 'Costo de tareas'!$B$13*0.2, 0, 'Costo de tareas'!$B$13- G8218))</f>
        <v>39.28055556</v>
      </c>
      <c r="I8218" s="17">
        <f>IF(H8218=0,'Costo de tareas'!$B$13,'Costo de tareas'!$B$13-H8218)</f>
        <v>0</v>
      </c>
      <c r="J8218" s="2"/>
      <c r="K8218" s="2"/>
      <c r="P8218" s="2"/>
    </row>
    <row r="8219">
      <c r="A8219" s="3" t="s">
        <v>10551</v>
      </c>
      <c r="B8219" s="11" t="str">
        <f t="shared" si="1"/>
        <v>20131209</v>
      </c>
      <c r="C8219" s="12">
        <f t="shared" si="2"/>
        <v>41617</v>
      </c>
      <c r="D8219" s="3" t="str">
        <f t="shared" si="3"/>
        <v>09</v>
      </c>
      <c r="E8219" s="13">
        <v>148.0</v>
      </c>
      <c r="F8219" s="14">
        <f>'Costo de tareas'!$B$15</f>
        <v>0.1964027778</v>
      </c>
      <c r="G8219" s="15">
        <f>'Producción diaria'!$T$3*$L$2*$M$2*$N$2*E8219*1000/'Costo de tareas'!$B$14</f>
        <v>222.5271664</v>
      </c>
      <c r="H8219" s="16">
        <f>IF(G8219 &gt; 'Costo de tareas'!$B$13, 'Costo de tareas'!$B$13, IF(G8219 &lt; 'Costo de tareas'!$B$13*0.2, 0, 'Costo de tareas'!$B$13- G8219))</f>
        <v>39.28055556</v>
      </c>
      <c r="I8219" s="17">
        <f>IF(H8219=0,'Costo de tareas'!$B$13,'Costo de tareas'!$B$13-H8219)</f>
        <v>0</v>
      </c>
      <c r="J8219" s="2"/>
      <c r="K8219" s="2"/>
      <c r="P8219" s="2"/>
    </row>
    <row r="8220">
      <c r="A8220" s="3" t="s">
        <v>10552</v>
      </c>
      <c r="B8220" s="11" t="str">
        <f t="shared" si="1"/>
        <v>20131209</v>
      </c>
      <c r="C8220" s="12">
        <f t="shared" si="2"/>
        <v>41617</v>
      </c>
      <c r="D8220" s="3" t="str">
        <f t="shared" si="3"/>
        <v>10</v>
      </c>
      <c r="E8220" s="13">
        <v>196.0</v>
      </c>
      <c r="F8220" s="14">
        <f>'Costo de tareas'!$B$15</f>
        <v>0.1964027778</v>
      </c>
      <c r="G8220" s="15">
        <f>'Producción diaria'!$T$3*$L$2*$M$2*$N$2*E8220*1000/'Costo de tareas'!$B$14</f>
        <v>294.6981393</v>
      </c>
      <c r="H8220" s="16">
        <f>IF(G8220 &gt; 'Costo de tareas'!$B$13, 'Costo de tareas'!$B$13, IF(G8220 &lt; 'Costo de tareas'!$B$13*0.2, 0, 'Costo de tareas'!$B$13- G8220))</f>
        <v>39.28055556</v>
      </c>
      <c r="I8220" s="17">
        <f>IF(H8220=0,'Costo de tareas'!$B$13,'Costo de tareas'!$B$13-H8220)</f>
        <v>0</v>
      </c>
      <c r="J8220" s="2"/>
      <c r="K8220" s="2"/>
      <c r="P8220" s="2"/>
    </row>
    <row r="8221">
      <c r="A8221" s="3" t="s">
        <v>10553</v>
      </c>
      <c r="B8221" s="11" t="str">
        <f t="shared" si="1"/>
        <v>20131209</v>
      </c>
      <c r="C8221" s="12">
        <f t="shared" si="2"/>
        <v>41617</v>
      </c>
      <c r="D8221" s="3" t="str">
        <f t="shared" si="3"/>
        <v>11</v>
      </c>
      <c r="E8221" s="13">
        <v>272.0</v>
      </c>
      <c r="F8221" s="14">
        <f>'Costo de tareas'!$B$15</f>
        <v>0.1964027778</v>
      </c>
      <c r="G8221" s="15">
        <f>'Producción diaria'!$T$3*$L$2*$M$2*$N$2*E8221*1000/'Costo de tareas'!$B$14</f>
        <v>408.9688464</v>
      </c>
      <c r="H8221" s="16">
        <f>IF(G8221 &gt; 'Costo de tareas'!$B$13, 'Costo de tareas'!$B$13, IF(G8221 &lt; 'Costo de tareas'!$B$13*0.2, 0, 'Costo de tareas'!$B$13- G8221))</f>
        <v>39.28055556</v>
      </c>
      <c r="I8221" s="17">
        <f>IF(H8221=0,'Costo de tareas'!$B$13,'Costo de tareas'!$B$13-H8221)</f>
        <v>0</v>
      </c>
      <c r="J8221" s="2"/>
      <c r="K8221" s="2"/>
      <c r="P8221" s="2"/>
    </row>
    <row r="8222">
      <c r="A8222" s="3" t="s">
        <v>10554</v>
      </c>
      <c r="B8222" s="11" t="str">
        <f t="shared" si="1"/>
        <v>20131209</v>
      </c>
      <c r="C8222" s="12">
        <f t="shared" si="2"/>
        <v>41617</v>
      </c>
      <c r="D8222" s="3" t="str">
        <f t="shared" si="3"/>
        <v>12</v>
      </c>
      <c r="E8222" s="13">
        <v>412.0</v>
      </c>
      <c r="F8222" s="14">
        <f>'Costo de tareas'!$B$15</f>
        <v>0.1964027778</v>
      </c>
      <c r="G8222" s="15">
        <f>'Producción diaria'!$T$3*$L$2*$M$2*$N$2*E8222*1000/'Costo de tareas'!$B$14</f>
        <v>619.4675173</v>
      </c>
      <c r="H8222" s="16">
        <f>IF(G8222 &gt; 'Costo de tareas'!$B$13, 'Costo de tareas'!$B$13, IF(G8222 &lt; 'Costo de tareas'!$B$13*0.2, 0, 'Costo de tareas'!$B$13- G8222))</f>
        <v>39.28055556</v>
      </c>
      <c r="I8222" s="17">
        <f>IF(H8222=0,'Costo de tareas'!$B$13,'Costo de tareas'!$B$13-H8222)</f>
        <v>0</v>
      </c>
      <c r="J8222" s="2"/>
      <c r="K8222" s="2"/>
      <c r="P8222" s="2"/>
    </row>
    <row r="8223">
      <c r="A8223" s="3" t="s">
        <v>10555</v>
      </c>
      <c r="B8223" s="11" t="str">
        <f t="shared" si="1"/>
        <v>20131209</v>
      </c>
      <c r="C8223" s="12">
        <f t="shared" si="2"/>
        <v>41617</v>
      </c>
      <c r="D8223" s="3" t="str">
        <f t="shared" si="3"/>
        <v>13</v>
      </c>
      <c r="E8223" s="13">
        <v>467.0</v>
      </c>
      <c r="F8223" s="14">
        <f>'Costo de tareas'!$B$15</f>
        <v>0.1964027778</v>
      </c>
      <c r="G8223" s="15">
        <f>'Producción diaria'!$T$3*$L$2*$M$2*$N$2*E8223*1000/'Costo de tareas'!$B$14</f>
        <v>702.1634237</v>
      </c>
      <c r="H8223" s="16">
        <f>IF(G8223 &gt; 'Costo de tareas'!$B$13, 'Costo de tareas'!$B$13, IF(G8223 &lt; 'Costo de tareas'!$B$13*0.2, 0, 'Costo de tareas'!$B$13- G8223))</f>
        <v>39.28055556</v>
      </c>
      <c r="I8223" s="17">
        <f>IF(H8223=0,'Costo de tareas'!$B$13,'Costo de tareas'!$B$13-H8223)</f>
        <v>0</v>
      </c>
      <c r="J8223" s="2"/>
      <c r="K8223" s="2"/>
      <c r="P8223" s="2"/>
    </row>
    <row r="8224">
      <c r="A8224" s="3" t="s">
        <v>10557</v>
      </c>
      <c r="B8224" s="11" t="str">
        <f t="shared" si="1"/>
        <v>20131209</v>
      </c>
      <c r="C8224" s="12">
        <f t="shared" si="2"/>
        <v>41617</v>
      </c>
      <c r="D8224" s="3" t="str">
        <f t="shared" si="3"/>
        <v>14</v>
      </c>
      <c r="E8224" s="13">
        <v>383.0</v>
      </c>
      <c r="F8224" s="14">
        <f>'Costo de tareas'!$B$15</f>
        <v>0.1964027778</v>
      </c>
      <c r="G8224" s="15">
        <f>'Producción diaria'!$T$3*$L$2*$M$2*$N$2*E8224*1000/'Costo de tareas'!$B$14</f>
        <v>575.8642212</v>
      </c>
      <c r="H8224" s="16">
        <f>IF(G8224 &gt; 'Costo de tareas'!$B$13, 'Costo de tareas'!$B$13, IF(G8224 &lt; 'Costo de tareas'!$B$13*0.2, 0, 'Costo de tareas'!$B$13- G8224))</f>
        <v>39.28055556</v>
      </c>
      <c r="I8224" s="17">
        <f>IF(H8224=0,'Costo de tareas'!$B$13,'Costo de tareas'!$B$13-H8224)</f>
        <v>0</v>
      </c>
      <c r="J8224" s="2"/>
      <c r="K8224" s="2"/>
      <c r="P8224" s="2"/>
    </row>
    <row r="8225">
      <c r="A8225" s="3" t="s">
        <v>10559</v>
      </c>
      <c r="B8225" s="11" t="str">
        <f t="shared" si="1"/>
        <v>20131209</v>
      </c>
      <c r="C8225" s="12">
        <f t="shared" si="2"/>
        <v>41617</v>
      </c>
      <c r="D8225" s="3" t="str">
        <f t="shared" si="3"/>
        <v>15</v>
      </c>
      <c r="E8225" s="13">
        <v>246.0</v>
      </c>
      <c r="F8225" s="14">
        <f>'Costo de tareas'!$B$15</f>
        <v>0.1964027778</v>
      </c>
      <c r="G8225" s="15">
        <f>'Producción diaria'!$T$3*$L$2*$M$2*$N$2*E8225*1000/'Costo de tareas'!$B$14</f>
        <v>369.876236</v>
      </c>
      <c r="H8225" s="16">
        <f>IF(G8225 &gt; 'Costo de tareas'!$B$13, 'Costo de tareas'!$B$13, IF(G8225 &lt; 'Costo de tareas'!$B$13*0.2, 0, 'Costo de tareas'!$B$13- G8225))</f>
        <v>39.28055556</v>
      </c>
      <c r="I8225" s="17">
        <f>IF(H8225=0,'Costo de tareas'!$B$13,'Costo de tareas'!$B$13-H8225)</f>
        <v>0</v>
      </c>
      <c r="J8225" s="2"/>
      <c r="K8225" s="2"/>
      <c r="P8225" s="2"/>
    </row>
    <row r="8226">
      <c r="A8226" s="3" t="s">
        <v>10560</v>
      </c>
      <c r="B8226" s="11" t="str">
        <f t="shared" si="1"/>
        <v>20131209</v>
      </c>
      <c r="C8226" s="12">
        <f t="shared" si="2"/>
        <v>41617</v>
      </c>
      <c r="D8226" s="3" t="str">
        <f t="shared" si="3"/>
        <v>16</v>
      </c>
      <c r="E8226" s="13">
        <v>84.0</v>
      </c>
      <c r="F8226" s="14">
        <f>'Costo de tareas'!$B$15</f>
        <v>0.1964027778</v>
      </c>
      <c r="G8226" s="15">
        <f>'Producción diaria'!$T$3*$L$2*$M$2*$N$2*E8226*1000/'Costo de tareas'!$B$14</f>
        <v>126.2992026</v>
      </c>
      <c r="H8226" s="16">
        <f>IF(G8226 &gt; 'Costo de tareas'!$B$13, 'Costo de tareas'!$B$13, IF(G8226 &lt; 'Costo de tareas'!$B$13*0.2, 0, 'Costo de tareas'!$B$13- G8226))</f>
        <v>39.28055556</v>
      </c>
      <c r="I8226" s="17">
        <f>IF(H8226=0,'Costo de tareas'!$B$13,'Costo de tareas'!$B$13-H8226)</f>
        <v>0</v>
      </c>
      <c r="J8226" s="2"/>
      <c r="K8226" s="2"/>
      <c r="P8226" s="2"/>
    </row>
    <row r="8227">
      <c r="A8227" s="3" t="s">
        <v>10561</v>
      </c>
      <c r="B8227" s="11" t="str">
        <f t="shared" si="1"/>
        <v>20131209</v>
      </c>
      <c r="C8227" s="12">
        <f t="shared" si="2"/>
        <v>41617</v>
      </c>
      <c r="D8227" s="3" t="str">
        <f t="shared" si="3"/>
        <v>17</v>
      </c>
      <c r="E8227" s="13">
        <v>0.0</v>
      </c>
      <c r="F8227" s="14">
        <f>'Costo de tareas'!$B$15</f>
        <v>0.1964027778</v>
      </c>
      <c r="G8227" s="15">
        <f>'Producción diaria'!$T$3*$L$2*$M$2*$N$2*E8227*1000/'Costo de tareas'!$B$14</f>
        <v>0</v>
      </c>
      <c r="H8227" s="16">
        <f>IF(G8227 &gt; 'Costo de tareas'!$B$13, 'Costo de tareas'!$B$13, IF(G8227 &lt; 'Costo de tareas'!$B$13*0.2, 0, 'Costo de tareas'!$B$13- G8227))</f>
        <v>0</v>
      </c>
      <c r="I8227" s="17">
        <f>IF(H8227=0,'Costo de tareas'!$B$13,'Costo de tareas'!$B$13-H8227)</f>
        <v>39.28055556</v>
      </c>
      <c r="J8227" s="2"/>
      <c r="K8227" s="2"/>
      <c r="P8227" s="2"/>
    </row>
    <row r="8228">
      <c r="A8228" s="3" t="s">
        <v>10562</v>
      </c>
      <c r="B8228" s="11" t="str">
        <f t="shared" si="1"/>
        <v>20131209</v>
      </c>
      <c r="C8228" s="12">
        <f t="shared" si="2"/>
        <v>41617</v>
      </c>
      <c r="D8228" s="3" t="str">
        <f t="shared" si="3"/>
        <v>18</v>
      </c>
      <c r="E8228" s="13">
        <v>0.0</v>
      </c>
      <c r="F8228" s="14">
        <f>'Costo de tareas'!$B$15</f>
        <v>0.1964027778</v>
      </c>
      <c r="G8228" s="15">
        <f>'Producción diaria'!$T$3*$L$2*$M$2*$N$2*E8228*1000/'Costo de tareas'!$B$14</f>
        <v>0</v>
      </c>
      <c r="H8228" s="16">
        <f>IF(G8228 &gt; 'Costo de tareas'!$B$13, 'Costo de tareas'!$B$13, IF(G8228 &lt; 'Costo de tareas'!$B$13*0.2, 0, 'Costo de tareas'!$B$13- G8228))</f>
        <v>0</v>
      </c>
      <c r="I8228" s="17">
        <f>IF(H8228=0,'Costo de tareas'!$B$13,'Costo de tareas'!$B$13-H8228)</f>
        <v>39.28055556</v>
      </c>
      <c r="J8228" s="2"/>
      <c r="K8228" s="2"/>
      <c r="P8228" s="2"/>
    </row>
    <row r="8229">
      <c r="A8229" s="3" t="s">
        <v>10563</v>
      </c>
      <c r="B8229" s="11" t="str">
        <f t="shared" si="1"/>
        <v>20131209</v>
      </c>
      <c r="C8229" s="12">
        <f t="shared" si="2"/>
        <v>41617</v>
      </c>
      <c r="D8229" s="3" t="str">
        <f t="shared" si="3"/>
        <v>19</v>
      </c>
      <c r="E8229" s="13">
        <v>0.0</v>
      </c>
      <c r="F8229" s="14">
        <f>'Costo de tareas'!$B$15</f>
        <v>0.1964027778</v>
      </c>
      <c r="G8229" s="15">
        <f>'Producción diaria'!$T$3*$L$2*$M$2*$N$2*E8229*1000/'Costo de tareas'!$B$14</f>
        <v>0</v>
      </c>
      <c r="H8229" s="16">
        <f>IF(G8229 &gt; 'Costo de tareas'!$B$13, 'Costo de tareas'!$B$13, IF(G8229 &lt; 'Costo de tareas'!$B$13*0.2, 0, 'Costo de tareas'!$B$13- G8229))</f>
        <v>0</v>
      </c>
      <c r="I8229" s="17">
        <f>IF(H8229=0,'Costo de tareas'!$B$13,'Costo de tareas'!$B$13-H8229)</f>
        <v>39.28055556</v>
      </c>
      <c r="J8229" s="2"/>
      <c r="K8229" s="2"/>
      <c r="P8229" s="2"/>
    </row>
    <row r="8230">
      <c r="A8230" s="3" t="s">
        <v>10564</v>
      </c>
      <c r="B8230" s="11" t="str">
        <f t="shared" si="1"/>
        <v>20131209</v>
      </c>
      <c r="C8230" s="12">
        <f t="shared" si="2"/>
        <v>41617</v>
      </c>
      <c r="D8230" s="3" t="str">
        <f t="shared" si="3"/>
        <v>20</v>
      </c>
      <c r="E8230" s="13">
        <v>0.0</v>
      </c>
      <c r="F8230" s="14">
        <f>'Costo de tareas'!$B$15</f>
        <v>0.1964027778</v>
      </c>
      <c r="G8230" s="15">
        <f>'Producción diaria'!$T$3*$L$2*$M$2*$N$2*E8230*1000/'Costo de tareas'!$B$14</f>
        <v>0</v>
      </c>
      <c r="H8230" s="16">
        <f>IF(G8230 &gt; 'Costo de tareas'!$B$13, 'Costo de tareas'!$B$13, IF(G8230 &lt; 'Costo de tareas'!$B$13*0.2, 0, 'Costo de tareas'!$B$13- G8230))</f>
        <v>0</v>
      </c>
      <c r="I8230" s="17">
        <f>IF(H8230=0,'Costo de tareas'!$B$13,'Costo de tareas'!$B$13-H8230)</f>
        <v>39.28055556</v>
      </c>
      <c r="J8230" s="2"/>
      <c r="K8230" s="2"/>
      <c r="P8230" s="2"/>
    </row>
    <row r="8231">
      <c r="A8231" s="3" t="s">
        <v>10565</v>
      </c>
      <c r="B8231" s="11" t="str">
        <f t="shared" si="1"/>
        <v>20131209</v>
      </c>
      <c r="C8231" s="12">
        <f t="shared" si="2"/>
        <v>41617</v>
      </c>
      <c r="D8231" s="3" t="str">
        <f t="shared" si="3"/>
        <v>21</v>
      </c>
      <c r="E8231" s="13">
        <v>0.0</v>
      </c>
      <c r="F8231" s="14">
        <f>'Costo de tareas'!$B$15</f>
        <v>0.1964027778</v>
      </c>
      <c r="G8231" s="15">
        <f>'Producción diaria'!$T$3*$L$2*$M$2*$N$2*E8231*1000/'Costo de tareas'!$B$14</f>
        <v>0</v>
      </c>
      <c r="H8231" s="16">
        <f>IF(G8231 &gt; 'Costo de tareas'!$B$13, 'Costo de tareas'!$B$13, IF(G8231 &lt; 'Costo de tareas'!$B$13*0.2, 0, 'Costo de tareas'!$B$13- G8231))</f>
        <v>0</v>
      </c>
      <c r="I8231" s="17">
        <f>IF(H8231=0,'Costo de tareas'!$B$13,'Costo de tareas'!$B$13-H8231)</f>
        <v>39.28055556</v>
      </c>
      <c r="J8231" s="2"/>
      <c r="K8231" s="2"/>
      <c r="P8231" s="2"/>
    </row>
    <row r="8232">
      <c r="A8232" s="3" t="s">
        <v>10566</v>
      </c>
      <c r="B8232" s="11" t="str">
        <f t="shared" si="1"/>
        <v>20131209</v>
      </c>
      <c r="C8232" s="12">
        <f t="shared" si="2"/>
        <v>41617</v>
      </c>
      <c r="D8232" s="3" t="str">
        <f t="shared" si="3"/>
        <v>22</v>
      </c>
      <c r="E8232" s="13">
        <v>0.0</v>
      </c>
      <c r="F8232" s="14">
        <f>'Costo de tareas'!$B$15</f>
        <v>0.1964027778</v>
      </c>
      <c r="G8232" s="15">
        <f>'Producción diaria'!$T$3*$L$2*$M$2*$N$2*E8232*1000/'Costo de tareas'!$B$14</f>
        <v>0</v>
      </c>
      <c r="H8232" s="16">
        <f>IF(G8232 &gt; 'Costo de tareas'!$B$13, 'Costo de tareas'!$B$13, IF(G8232 &lt; 'Costo de tareas'!$B$13*0.2, 0, 'Costo de tareas'!$B$13- G8232))</f>
        <v>0</v>
      </c>
      <c r="I8232" s="17">
        <f>IF(H8232=0,'Costo de tareas'!$B$13,'Costo de tareas'!$B$13-H8232)</f>
        <v>39.28055556</v>
      </c>
      <c r="J8232" s="2"/>
      <c r="K8232" s="2"/>
      <c r="P8232" s="2"/>
    </row>
    <row r="8233">
      <c r="A8233" s="3" t="s">
        <v>10568</v>
      </c>
      <c r="B8233" s="11" t="str">
        <f t="shared" si="1"/>
        <v>20131209</v>
      </c>
      <c r="C8233" s="12">
        <f t="shared" si="2"/>
        <v>41617</v>
      </c>
      <c r="D8233" s="3" t="str">
        <f t="shared" si="3"/>
        <v>23</v>
      </c>
      <c r="E8233" s="13">
        <v>0.0</v>
      </c>
      <c r="F8233" s="14">
        <f>'Costo de tareas'!$B$15</f>
        <v>0.1964027778</v>
      </c>
      <c r="G8233" s="15">
        <f>'Producción diaria'!$T$3*$L$2*$M$2*$N$2*E8233*1000/'Costo de tareas'!$B$14</f>
        <v>0</v>
      </c>
      <c r="H8233" s="16">
        <f>IF(G8233 &gt; 'Costo de tareas'!$B$13, 'Costo de tareas'!$B$13, IF(G8233 &lt; 'Costo de tareas'!$B$13*0.2, 0, 'Costo de tareas'!$B$13- G8233))</f>
        <v>0</v>
      </c>
      <c r="I8233" s="17">
        <f>IF(H8233=0,'Costo de tareas'!$B$13,'Costo de tareas'!$B$13-H8233)</f>
        <v>39.28055556</v>
      </c>
      <c r="J8233" s="2"/>
      <c r="K8233" s="2"/>
      <c r="P8233" s="2"/>
    </row>
    <row r="8234">
      <c r="A8234" s="3" t="s">
        <v>10569</v>
      </c>
      <c r="B8234" s="11" t="str">
        <f t="shared" si="1"/>
        <v>20131210</v>
      </c>
      <c r="C8234" s="12">
        <f t="shared" si="2"/>
        <v>41618</v>
      </c>
      <c r="D8234" s="3" t="str">
        <f t="shared" si="3"/>
        <v>00</v>
      </c>
      <c r="E8234" s="13">
        <v>0.0</v>
      </c>
      <c r="F8234" s="14">
        <f>'Costo de tareas'!$B$15</f>
        <v>0.1964027778</v>
      </c>
      <c r="G8234" s="15">
        <f>'Producción diaria'!$T$3*$L$2*$M$2*$N$2*E8234*1000/'Costo de tareas'!$B$14</f>
        <v>0</v>
      </c>
      <c r="H8234" s="16">
        <f>IF(G8234 &gt; 'Costo de tareas'!$B$13, 'Costo de tareas'!$B$13, IF(G8234 &lt; 'Costo de tareas'!$B$13*0.2, 0, 'Costo de tareas'!$B$13- G8234))</f>
        <v>0</v>
      </c>
      <c r="I8234" s="17">
        <f>IF(H8234=0,'Costo de tareas'!$B$13,'Costo de tareas'!$B$13-H8234)</f>
        <v>39.28055556</v>
      </c>
      <c r="J8234" s="2"/>
      <c r="K8234" s="2"/>
      <c r="P8234" s="2"/>
    </row>
    <row r="8235">
      <c r="A8235" s="3" t="s">
        <v>10570</v>
      </c>
      <c r="B8235" s="11" t="str">
        <f t="shared" si="1"/>
        <v>20131210</v>
      </c>
      <c r="C8235" s="12">
        <f t="shared" si="2"/>
        <v>41618</v>
      </c>
      <c r="D8235" s="3" t="str">
        <f t="shared" si="3"/>
        <v>01</v>
      </c>
      <c r="E8235" s="13">
        <v>0.0</v>
      </c>
      <c r="F8235" s="14">
        <f>'Costo de tareas'!$B$15</f>
        <v>0.1964027778</v>
      </c>
      <c r="G8235" s="15">
        <f>'Producción diaria'!$T$3*$L$2*$M$2*$N$2*E8235*1000/'Costo de tareas'!$B$14</f>
        <v>0</v>
      </c>
      <c r="H8235" s="16">
        <f>IF(G8235 &gt; 'Costo de tareas'!$B$13, 'Costo de tareas'!$B$13, IF(G8235 &lt; 'Costo de tareas'!$B$13*0.2, 0, 'Costo de tareas'!$B$13- G8235))</f>
        <v>0</v>
      </c>
      <c r="I8235" s="17">
        <f>IF(H8235=0,'Costo de tareas'!$B$13,'Costo de tareas'!$B$13-H8235)</f>
        <v>39.28055556</v>
      </c>
      <c r="J8235" s="2"/>
      <c r="K8235" s="2"/>
      <c r="P8235" s="2"/>
    </row>
    <row r="8236">
      <c r="A8236" s="3" t="s">
        <v>10571</v>
      </c>
      <c r="B8236" s="11" t="str">
        <f t="shared" si="1"/>
        <v>20131210</v>
      </c>
      <c r="C8236" s="12">
        <f t="shared" si="2"/>
        <v>41618</v>
      </c>
      <c r="D8236" s="3" t="str">
        <f t="shared" si="3"/>
        <v>02</v>
      </c>
      <c r="E8236" s="13">
        <v>0.0</v>
      </c>
      <c r="F8236" s="14">
        <f>'Costo de tareas'!$B$15</f>
        <v>0.1964027778</v>
      </c>
      <c r="G8236" s="15">
        <f>'Producción diaria'!$T$3*$L$2*$M$2*$N$2*E8236*1000/'Costo de tareas'!$B$14</f>
        <v>0</v>
      </c>
      <c r="H8236" s="16">
        <f>IF(G8236 &gt; 'Costo de tareas'!$B$13, 'Costo de tareas'!$B$13, IF(G8236 &lt; 'Costo de tareas'!$B$13*0.2, 0, 'Costo de tareas'!$B$13- G8236))</f>
        <v>0</v>
      </c>
      <c r="I8236" s="17">
        <f>IF(H8236=0,'Costo de tareas'!$B$13,'Costo de tareas'!$B$13-H8236)</f>
        <v>39.28055556</v>
      </c>
      <c r="J8236" s="2"/>
      <c r="K8236" s="2"/>
      <c r="P8236" s="2"/>
    </row>
    <row r="8237">
      <c r="A8237" s="3" t="s">
        <v>10572</v>
      </c>
      <c r="B8237" s="11" t="str">
        <f t="shared" si="1"/>
        <v>20131210</v>
      </c>
      <c r="C8237" s="12">
        <f t="shared" si="2"/>
        <v>41618</v>
      </c>
      <c r="D8237" s="3" t="str">
        <f t="shared" si="3"/>
        <v>03</v>
      </c>
      <c r="E8237" s="13">
        <v>0.0</v>
      </c>
      <c r="F8237" s="14">
        <f>'Costo de tareas'!$B$15</f>
        <v>0.1964027778</v>
      </c>
      <c r="G8237" s="15">
        <f>'Producción diaria'!$T$3*$L$2*$M$2*$N$2*E8237*1000/'Costo de tareas'!$B$14</f>
        <v>0</v>
      </c>
      <c r="H8237" s="16">
        <f>IF(G8237 &gt; 'Costo de tareas'!$B$13, 'Costo de tareas'!$B$13, IF(G8237 &lt; 'Costo de tareas'!$B$13*0.2, 0, 'Costo de tareas'!$B$13- G8237))</f>
        <v>0</v>
      </c>
      <c r="I8237" s="17">
        <f>IF(H8237=0,'Costo de tareas'!$B$13,'Costo de tareas'!$B$13-H8237)</f>
        <v>39.28055556</v>
      </c>
      <c r="J8237" s="2"/>
      <c r="K8237" s="2"/>
      <c r="P8237" s="2"/>
    </row>
    <row r="8238">
      <c r="A8238" s="3" t="s">
        <v>10573</v>
      </c>
      <c r="B8238" s="11" t="str">
        <f t="shared" si="1"/>
        <v>20131210</v>
      </c>
      <c r="C8238" s="12">
        <f t="shared" si="2"/>
        <v>41618</v>
      </c>
      <c r="D8238" s="3" t="str">
        <f t="shared" si="3"/>
        <v>04</v>
      </c>
      <c r="E8238" s="13">
        <v>0.0</v>
      </c>
      <c r="F8238" s="14">
        <f>'Costo de tareas'!$B$15</f>
        <v>0.1964027778</v>
      </c>
      <c r="G8238" s="15">
        <f>'Producción diaria'!$T$3*$L$2*$M$2*$N$2*E8238*1000/'Costo de tareas'!$B$14</f>
        <v>0</v>
      </c>
      <c r="H8238" s="16">
        <f>IF(G8238 &gt; 'Costo de tareas'!$B$13, 'Costo de tareas'!$B$13, IF(G8238 &lt; 'Costo de tareas'!$B$13*0.2, 0, 'Costo de tareas'!$B$13- G8238))</f>
        <v>0</v>
      </c>
      <c r="I8238" s="17">
        <f>IF(H8238=0,'Costo de tareas'!$B$13,'Costo de tareas'!$B$13-H8238)</f>
        <v>39.28055556</v>
      </c>
      <c r="J8238" s="2"/>
      <c r="K8238" s="2"/>
      <c r="P8238" s="2"/>
    </row>
    <row r="8239">
      <c r="A8239" s="3" t="s">
        <v>10574</v>
      </c>
      <c r="B8239" s="11" t="str">
        <f t="shared" si="1"/>
        <v>20131210</v>
      </c>
      <c r="C8239" s="12">
        <f t="shared" si="2"/>
        <v>41618</v>
      </c>
      <c r="D8239" s="3" t="str">
        <f t="shared" si="3"/>
        <v>05</v>
      </c>
      <c r="E8239" s="13">
        <v>0.0</v>
      </c>
      <c r="F8239" s="14">
        <f>'Costo de tareas'!$B$15</f>
        <v>0.1964027778</v>
      </c>
      <c r="G8239" s="15">
        <f>'Producción diaria'!$T$3*$L$2*$M$2*$N$2*E8239*1000/'Costo de tareas'!$B$14</f>
        <v>0</v>
      </c>
      <c r="H8239" s="16">
        <f>IF(G8239 &gt; 'Costo de tareas'!$B$13, 'Costo de tareas'!$B$13, IF(G8239 &lt; 'Costo de tareas'!$B$13*0.2, 0, 'Costo de tareas'!$B$13- G8239))</f>
        <v>0</v>
      </c>
      <c r="I8239" s="17">
        <f>IF(H8239=0,'Costo de tareas'!$B$13,'Costo de tareas'!$B$13-H8239)</f>
        <v>39.28055556</v>
      </c>
      <c r="J8239" s="2"/>
      <c r="K8239" s="2"/>
      <c r="P8239" s="2"/>
    </row>
    <row r="8240">
      <c r="A8240" s="3" t="s">
        <v>10575</v>
      </c>
      <c r="B8240" s="11" t="str">
        <f t="shared" si="1"/>
        <v>20131210</v>
      </c>
      <c r="C8240" s="12">
        <f t="shared" si="2"/>
        <v>41618</v>
      </c>
      <c r="D8240" s="3" t="str">
        <f t="shared" si="3"/>
        <v>06</v>
      </c>
      <c r="E8240" s="13">
        <v>0.0</v>
      </c>
      <c r="F8240" s="14">
        <f>'Costo de tareas'!$B$15</f>
        <v>0.1964027778</v>
      </c>
      <c r="G8240" s="15">
        <f>'Producción diaria'!$T$3*$L$2*$M$2*$N$2*E8240*1000/'Costo de tareas'!$B$14</f>
        <v>0</v>
      </c>
      <c r="H8240" s="16">
        <f>IF(G8240 &gt; 'Costo de tareas'!$B$13, 'Costo de tareas'!$B$13, IF(G8240 &lt; 'Costo de tareas'!$B$13*0.2, 0, 'Costo de tareas'!$B$13- G8240))</f>
        <v>0</v>
      </c>
      <c r="I8240" s="17">
        <f>IF(H8240=0,'Costo de tareas'!$B$13,'Costo de tareas'!$B$13-H8240)</f>
        <v>39.28055556</v>
      </c>
      <c r="J8240" s="2"/>
      <c r="K8240" s="2"/>
      <c r="P8240" s="2"/>
    </row>
    <row r="8241">
      <c r="A8241" s="3" t="s">
        <v>10576</v>
      </c>
      <c r="B8241" s="11" t="str">
        <f t="shared" si="1"/>
        <v>20131210</v>
      </c>
      <c r="C8241" s="12">
        <f t="shared" si="2"/>
        <v>41618</v>
      </c>
      <c r="D8241" s="3" t="str">
        <f t="shared" si="3"/>
        <v>07</v>
      </c>
      <c r="E8241" s="13">
        <v>0.0</v>
      </c>
      <c r="F8241" s="14">
        <f>'Costo de tareas'!$B$15</f>
        <v>0.1964027778</v>
      </c>
      <c r="G8241" s="15">
        <f>'Producción diaria'!$T$3*$L$2*$M$2*$N$2*E8241*1000/'Costo de tareas'!$B$14</f>
        <v>0</v>
      </c>
      <c r="H8241" s="16">
        <f>IF(G8241 &gt; 'Costo de tareas'!$B$13, 'Costo de tareas'!$B$13, IF(G8241 &lt; 'Costo de tareas'!$B$13*0.2, 0, 'Costo de tareas'!$B$13- G8241))</f>
        <v>0</v>
      </c>
      <c r="I8241" s="17">
        <f>IF(H8241=0,'Costo de tareas'!$B$13,'Costo de tareas'!$B$13-H8241)</f>
        <v>39.28055556</v>
      </c>
      <c r="J8241" s="2"/>
      <c r="K8241" s="2"/>
      <c r="P8241" s="2"/>
    </row>
    <row r="8242">
      <c r="A8242" s="3" t="s">
        <v>10577</v>
      </c>
      <c r="B8242" s="11" t="str">
        <f t="shared" si="1"/>
        <v>20131210</v>
      </c>
      <c r="C8242" s="12">
        <f t="shared" si="2"/>
        <v>41618</v>
      </c>
      <c r="D8242" s="3" t="str">
        <f t="shared" si="3"/>
        <v>08</v>
      </c>
      <c r="E8242" s="13">
        <v>66.0</v>
      </c>
      <c r="F8242" s="14">
        <f>'Costo de tareas'!$B$15</f>
        <v>0.1964027778</v>
      </c>
      <c r="G8242" s="15">
        <f>'Producción diaria'!$T$3*$L$2*$M$2*$N$2*E8242*1000/'Costo de tareas'!$B$14</f>
        <v>99.23508772</v>
      </c>
      <c r="H8242" s="16">
        <f>IF(G8242 &gt; 'Costo de tareas'!$B$13, 'Costo de tareas'!$B$13, IF(G8242 &lt; 'Costo de tareas'!$B$13*0.2, 0, 'Costo de tareas'!$B$13- G8242))</f>
        <v>39.28055556</v>
      </c>
      <c r="I8242" s="17">
        <f>IF(H8242=0,'Costo de tareas'!$B$13,'Costo de tareas'!$B$13-H8242)</f>
        <v>0</v>
      </c>
      <c r="J8242" s="2"/>
      <c r="K8242" s="2"/>
      <c r="P8242" s="2"/>
    </row>
    <row r="8243">
      <c r="A8243" s="3" t="s">
        <v>10578</v>
      </c>
      <c r="B8243" s="11" t="str">
        <f t="shared" si="1"/>
        <v>20131210</v>
      </c>
      <c r="C8243" s="12">
        <f t="shared" si="2"/>
        <v>41618</v>
      </c>
      <c r="D8243" s="3" t="str">
        <f t="shared" si="3"/>
        <v>09</v>
      </c>
      <c r="E8243" s="13">
        <v>115.0</v>
      </c>
      <c r="F8243" s="14">
        <f>'Costo de tareas'!$B$15</f>
        <v>0.1964027778</v>
      </c>
      <c r="G8243" s="15">
        <f>'Producción diaria'!$T$3*$L$2*$M$2*$N$2*E8243*1000/'Costo de tareas'!$B$14</f>
        <v>172.9096225</v>
      </c>
      <c r="H8243" s="16">
        <f>IF(G8243 &gt; 'Costo de tareas'!$B$13, 'Costo de tareas'!$B$13, IF(G8243 &lt; 'Costo de tareas'!$B$13*0.2, 0, 'Costo de tareas'!$B$13- G8243))</f>
        <v>39.28055556</v>
      </c>
      <c r="I8243" s="17">
        <f>IF(H8243=0,'Costo de tareas'!$B$13,'Costo de tareas'!$B$13-H8243)</f>
        <v>0</v>
      </c>
      <c r="J8243" s="2"/>
      <c r="K8243" s="2"/>
      <c r="P8243" s="2"/>
    </row>
    <row r="8244">
      <c r="A8244" s="3" t="s">
        <v>10579</v>
      </c>
      <c r="B8244" s="11" t="str">
        <f t="shared" si="1"/>
        <v>20131210</v>
      </c>
      <c r="C8244" s="12">
        <f t="shared" si="2"/>
        <v>41618</v>
      </c>
      <c r="D8244" s="3" t="str">
        <f t="shared" si="3"/>
        <v>10</v>
      </c>
      <c r="E8244" s="13">
        <v>165.0</v>
      </c>
      <c r="F8244" s="14">
        <f>'Costo de tareas'!$B$15</f>
        <v>0.1964027778</v>
      </c>
      <c r="G8244" s="15">
        <f>'Producción diaria'!$T$3*$L$2*$M$2*$N$2*E8244*1000/'Costo de tareas'!$B$14</f>
        <v>248.0877193</v>
      </c>
      <c r="H8244" s="16">
        <f>IF(G8244 &gt; 'Costo de tareas'!$B$13, 'Costo de tareas'!$B$13, IF(G8244 &lt; 'Costo de tareas'!$B$13*0.2, 0, 'Costo de tareas'!$B$13- G8244))</f>
        <v>39.28055556</v>
      </c>
      <c r="I8244" s="17">
        <f>IF(H8244=0,'Costo de tareas'!$B$13,'Costo de tareas'!$B$13-H8244)</f>
        <v>0</v>
      </c>
      <c r="J8244" s="2"/>
      <c r="K8244" s="2"/>
      <c r="P8244" s="2"/>
    </row>
    <row r="8245">
      <c r="A8245" s="3" t="s">
        <v>10580</v>
      </c>
      <c r="B8245" s="11" t="str">
        <f t="shared" si="1"/>
        <v>20131210</v>
      </c>
      <c r="C8245" s="12">
        <f t="shared" si="2"/>
        <v>41618</v>
      </c>
      <c r="D8245" s="3" t="str">
        <f t="shared" si="3"/>
        <v>11</v>
      </c>
      <c r="E8245" s="13">
        <v>41.0</v>
      </c>
      <c r="F8245" s="14">
        <f>'Costo de tareas'!$B$15</f>
        <v>0.1964027778</v>
      </c>
      <c r="G8245" s="15">
        <f>'Producción diaria'!$T$3*$L$2*$M$2*$N$2*E8245*1000/'Costo de tareas'!$B$14</f>
        <v>61.64603934</v>
      </c>
      <c r="H8245" s="16">
        <f>IF(G8245 &gt; 'Costo de tareas'!$B$13, 'Costo de tareas'!$B$13, IF(G8245 &lt; 'Costo de tareas'!$B$13*0.2, 0, 'Costo de tareas'!$B$13- G8245))</f>
        <v>39.28055556</v>
      </c>
      <c r="I8245" s="17">
        <f>IF(H8245=0,'Costo de tareas'!$B$13,'Costo de tareas'!$B$13-H8245)</f>
        <v>0</v>
      </c>
      <c r="J8245" s="2"/>
      <c r="K8245" s="2"/>
      <c r="P8245" s="2"/>
    </row>
    <row r="8246">
      <c r="A8246" s="3" t="s">
        <v>10581</v>
      </c>
      <c r="B8246" s="11" t="str">
        <f t="shared" si="1"/>
        <v>20131210</v>
      </c>
      <c r="C8246" s="12">
        <f t="shared" si="2"/>
        <v>41618</v>
      </c>
      <c r="D8246" s="3" t="str">
        <f t="shared" si="3"/>
        <v>12</v>
      </c>
      <c r="E8246" s="13">
        <v>498.0</v>
      </c>
      <c r="F8246" s="14">
        <f>'Costo de tareas'!$B$15</f>
        <v>0.1964027778</v>
      </c>
      <c r="G8246" s="15">
        <f>'Producción diaria'!$T$3*$L$2*$M$2*$N$2*E8246*1000/'Costo de tareas'!$B$14</f>
        <v>748.7738437</v>
      </c>
      <c r="H8246" s="16">
        <f>IF(G8246 &gt; 'Costo de tareas'!$B$13, 'Costo de tareas'!$B$13, IF(G8246 &lt; 'Costo de tareas'!$B$13*0.2, 0, 'Costo de tareas'!$B$13- G8246))</f>
        <v>39.28055556</v>
      </c>
      <c r="I8246" s="17">
        <f>IF(H8246=0,'Costo de tareas'!$B$13,'Costo de tareas'!$B$13-H8246)</f>
        <v>0</v>
      </c>
      <c r="J8246" s="2"/>
      <c r="K8246" s="2"/>
      <c r="P8246" s="2"/>
    </row>
    <row r="8247">
      <c r="A8247" s="3" t="s">
        <v>10582</v>
      </c>
      <c r="B8247" s="11" t="str">
        <f t="shared" si="1"/>
        <v>20131210</v>
      </c>
      <c r="C8247" s="12">
        <f t="shared" si="2"/>
        <v>41618</v>
      </c>
      <c r="D8247" s="3" t="str">
        <f t="shared" si="3"/>
        <v>13</v>
      </c>
      <c r="E8247" s="13">
        <v>461.0</v>
      </c>
      <c r="F8247" s="14">
        <f>'Costo de tareas'!$B$15</f>
        <v>0.1964027778</v>
      </c>
      <c r="G8247" s="15">
        <f>'Producción diaria'!$T$3*$L$2*$M$2*$N$2*E8247*1000/'Costo de tareas'!$B$14</f>
        <v>693.1420521</v>
      </c>
      <c r="H8247" s="16">
        <f>IF(G8247 &gt; 'Costo de tareas'!$B$13, 'Costo de tareas'!$B$13, IF(G8247 &lt; 'Costo de tareas'!$B$13*0.2, 0, 'Costo de tareas'!$B$13- G8247))</f>
        <v>39.28055556</v>
      </c>
      <c r="I8247" s="17">
        <f>IF(H8247=0,'Costo de tareas'!$B$13,'Costo de tareas'!$B$13-H8247)</f>
        <v>0</v>
      </c>
      <c r="J8247" s="2"/>
      <c r="K8247" s="2"/>
      <c r="P8247" s="2"/>
    </row>
    <row r="8248">
      <c r="A8248" s="3" t="s">
        <v>10583</v>
      </c>
      <c r="B8248" s="11" t="str">
        <f t="shared" si="1"/>
        <v>20131210</v>
      </c>
      <c r="C8248" s="12">
        <f t="shared" si="2"/>
        <v>41618</v>
      </c>
      <c r="D8248" s="3" t="str">
        <f t="shared" si="3"/>
        <v>14</v>
      </c>
      <c r="E8248" s="13">
        <v>379.0</v>
      </c>
      <c r="F8248" s="14">
        <f>'Costo de tareas'!$B$15</f>
        <v>0.1964027778</v>
      </c>
      <c r="G8248" s="15">
        <f>'Producción diaria'!$T$3*$L$2*$M$2*$N$2*E8248*1000/'Costo de tareas'!$B$14</f>
        <v>569.8499734</v>
      </c>
      <c r="H8248" s="16">
        <f>IF(G8248 &gt; 'Costo de tareas'!$B$13, 'Costo de tareas'!$B$13, IF(G8248 &lt; 'Costo de tareas'!$B$13*0.2, 0, 'Costo de tareas'!$B$13- G8248))</f>
        <v>39.28055556</v>
      </c>
      <c r="I8248" s="17">
        <f>IF(H8248=0,'Costo de tareas'!$B$13,'Costo de tareas'!$B$13-H8248)</f>
        <v>0</v>
      </c>
      <c r="J8248" s="2"/>
      <c r="K8248" s="2"/>
      <c r="P8248" s="2"/>
    </row>
    <row r="8249">
      <c r="A8249" s="3" t="s">
        <v>10584</v>
      </c>
      <c r="B8249" s="11" t="str">
        <f t="shared" si="1"/>
        <v>20131210</v>
      </c>
      <c r="C8249" s="12">
        <f t="shared" si="2"/>
        <v>41618</v>
      </c>
      <c r="D8249" s="3" t="str">
        <f t="shared" si="3"/>
        <v>15</v>
      </c>
      <c r="E8249" s="13">
        <v>248.0</v>
      </c>
      <c r="F8249" s="14">
        <f>'Costo de tareas'!$B$15</f>
        <v>0.1964027778</v>
      </c>
      <c r="G8249" s="15">
        <f>'Producción diaria'!$T$3*$L$2*$M$2*$N$2*E8249*1000/'Costo de tareas'!$B$14</f>
        <v>372.8833599</v>
      </c>
      <c r="H8249" s="16">
        <f>IF(G8249 &gt; 'Costo de tareas'!$B$13, 'Costo de tareas'!$B$13, IF(G8249 &lt; 'Costo de tareas'!$B$13*0.2, 0, 'Costo de tareas'!$B$13- G8249))</f>
        <v>39.28055556</v>
      </c>
      <c r="I8249" s="17">
        <f>IF(H8249=0,'Costo de tareas'!$B$13,'Costo de tareas'!$B$13-H8249)</f>
        <v>0</v>
      </c>
      <c r="J8249" s="2"/>
      <c r="K8249" s="2"/>
      <c r="P8249" s="2"/>
    </row>
    <row r="8250">
      <c r="A8250" s="3" t="s">
        <v>10585</v>
      </c>
      <c r="B8250" s="11" t="str">
        <f t="shared" si="1"/>
        <v>20131210</v>
      </c>
      <c r="C8250" s="12">
        <f t="shared" si="2"/>
        <v>41618</v>
      </c>
      <c r="D8250" s="3" t="str">
        <f t="shared" si="3"/>
        <v>16</v>
      </c>
      <c r="E8250" s="13">
        <v>86.0</v>
      </c>
      <c r="F8250" s="14">
        <f>'Costo de tareas'!$B$15</f>
        <v>0.1964027778</v>
      </c>
      <c r="G8250" s="15">
        <f>'Producción diaria'!$T$3*$L$2*$M$2*$N$2*E8250*1000/'Costo de tareas'!$B$14</f>
        <v>129.3063264</v>
      </c>
      <c r="H8250" s="16">
        <f>IF(G8250 &gt; 'Costo de tareas'!$B$13, 'Costo de tareas'!$B$13, IF(G8250 &lt; 'Costo de tareas'!$B$13*0.2, 0, 'Costo de tareas'!$B$13- G8250))</f>
        <v>39.28055556</v>
      </c>
      <c r="I8250" s="17">
        <f>IF(H8250=0,'Costo de tareas'!$B$13,'Costo de tareas'!$B$13-H8250)</f>
        <v>0</v>
      </c>
      <c r="J8250" s="2"/>
      <c r="K8250" s="2"/>
      <c r="P8250" s="2"/>
    </row>
    <row r="8251">
      <c r="A8251" s="3" t="s">
        <v>10586</v>
      </c>
      <c r="B8251" s="11" t="str">
        <f t="shared" si="1"/>
        <v>20131210</v>
      </c>
      <c r="C8251" s="12">
        <f t="shared" si="2"/>
        <v>41618</v>
      </c>
      <c r="D8251" s="3" t="str">
        <f t="shared" si="3"/>
        <v>17</v>
      </c>
      <c r="E8251" s="13">
        <v>0.0</v>
      </c>
      <c r="F8251" s="14">
        <f>'Costo de tareas'!$B$15</f>
        <v>0.1964027778</v>
      </c>
      <c r="G8251" s="15">
        <f>'Producción diaria'!$T$3*$L$2*$M$2*$N$2*E8251*1000/'Costo de tareas'!$B$14</f>
        <v>0</v>
      </c>
      <c r="H8251" s="16">
        <f>IF(G8251 &gt; 'Costo de tareas'!$B$13, 'Costo de tareas'!$B$13, IF(G8251 &lt; 'Costo de tareas'!$B$13*0.2, 0, 'Costo de tareas'!$B$13- G8251))</f>
        <v>0</v>
      </c>
      <c r="I8251" s="17">
        <f>IF(H8251=0,'Costo de tareas'!$B$13,'Costo de tareas'!$B$13-H8251)</f>
        <v>39.28055556</v>
      </c>
      <c r="J8251" s="2"/>
      <c r="K8251" s="2"/>
      <c r="P8251" s="2"/>
    </row>
    <row r="8252">
      <c r="A8252" s="3" t="s">
        <v>10587</v>
      </c>
      <c r="B8252" s="11" t="str">
        <f t="shared" si="1"/>
        <v>20131210</v>
      </c>
      <c r="C8252" s="12">
        <f t="shared" si="2"/>
        <v>41618</v>
      </c>
      <c r="D8252" s="3" t="str">
        <f t="shared" si="3"/>
        <v>18</v>
      </c>
      <c r="E8252" s="13">
        <v>0.0</v>
      </c>
      <c r="F8252" s="14">
        <f>'Costo de tareas'!$B$15</f>
        <v>0.1964027778</v>
      </c>
      <c r="G8252" s="15">
        <f>'Producción diaria'!$T$3*$L$2*$M$2*$N$2*E8252*1000/'Costo de tareas'!$B$14</f>
        <v>0</v>
      </c>
      <c r="H8252" s="16">
        <f>IF(G8252 &gt; 'Costo de tareas'!$B$13, 'Costo de tareas'!$B$13, IF(G8252 &lt; 'Costo de tareas'!$B$13*0.2, 0, 'Costo de tareas'!$B$13- G8252))</f>
        <v>0</v>
      </c>
      <c r="I8252" s="17">
        <f>IF(H8252=0,'Costo de tareas'!$B$13,'Costo de tareas'!$B$13-H8252)</f>
        <v>39.28055556</v>
      </c>
      <c r="J8252" s="2"/>
      <c r="K8252" s="2"/>
      <c r="P8252" s="2"/>
    </row>
    <row r="8253">
      <c r="A8253" s="3" t="s">
        <v>10588</v>
      </c>
      <c r="B8253" s="11" t="str">
        <f t="shared" si="1"/>
        <v>20131210</v>
      </c>
      <c r="C8253" s="12">
        <f t="shared" si="2"/>
        <v>41618</v>
      </c>
      <c r="D8253" s="3" t="str">
        <f t="shared" si="3"/>
        <v>19</v>
      </c>
      <c r="E8253" s="13">
        <v>0.0</v>
      </c>
      <c r="F8253" s="14">
        <f>'Costo de tareas'!$B$15</f>
        <v>0.1964027778</v>
      </c>
      <c r="G8253" s="15">
        <f>'Producción diaria'!$T$3*$L$2*$M$2*$N$2*E8253*1000/'Costo de tareas'!$B$14</f>
        <v>0</v>
      </c>
      <c r="H8253" s="16">
        <f>IF(G8253 &gt; 'Costo de tareas'!$B$13, 'Costo de tareas'!$B$13, IF(G8253 &lt; 'Costo de tareas'!$B$13*0.2, 0, 'Costo de tareas'!$B$13- G8253))</f>
        <v>0</v>
      </c>
      <c r="I8253" s="17">
        <f>IF(H8253=0,'Costo de tareas'!$B$13,'Costo de tareas'!$B$13-H8253)</f>
        <v>39.28055556</v>
      </c>
      <c r="J8253" s="2"/>
      <c r="K8253" s="2"/>
      <c r="P8253" s="2"/>
    </row>
    <row r="8254">
      <c r="A8254" s="3" t="s">
        <v>10589</v>
      </c>
      <c r="B8254" s="11" t="str">
        <f t="shared" si="1"/>
        <v>20131210</v>
      </c>
      <c r="C8254" s="12">
        <f t="shared" si="2"/>
        <v>41618</v>
      </c>
      <c r="D8254" s="3" t="str">
        <f t="shared" si="3"/>
        <v>20</v>
      </c>
      <c r="E8254" s="13">
        <v>0.0</v>
      </c>
      <c r="F8254" s="14">
        <f>'Costo de tareas'!$B$15</f>
        <v>0.1964027778</v>
      </c>
      <c r="G8254" s="15">
        <f>'Producción diaria'!$T$3*$L$2*$M$2*$N$2*E8254*1000/'Costo de tareas'!$B$14</f>
        <v>0</v>
      </c>
      <c r="H8254" s="16">
        <f>IF(G8254 &gt; 'Costo de tareas'!$B$13, 'Costo de tareas'!$B$13, IF(G8254 &lt; 'Costo de tareas'!$B$13*0.2, 0, 'Costo de tareas'!$B$13- G8254))</f>
        <v>0</v>
      </c>
      <c r="I8254" s="17">
        <f>IF(H8254=0,'Costo de tareas'!$B$13,'Costo de tareas'!$B$13-H8254)</f>
        <v>39.28055556</v>
      </c>
      <c r="J8254" s="2"/>
      <c r="K8254" s="2"/>
      <c r="P8254" s="2"/>
    </row>
    <row r="8255">
      <c r="A8255" s="3" t="s">
        <v>10590</v>
      </c>
      <c r="B8255" s="11" t="str">
        <f t="shared" si="1"/>
        <v>20131210</v>
      </c>
      <c r="C8255" s="12">
        <f t="shared" si="2"/>
        <v>41618</v>
      </c>
      <c r="D8255" s="3" t="str">
        <f t="shared" si="3"/>
        <v>21</v>
      </c>
      <c r="E8255" s="13">
        <v>0.0</v>
      </c>
      <c r="F8255" s="14">
        <f>'Costo de tareas'!$B$15</f>
        <v>0.1964027778</v>
      </c>
      <c r="G8255" s="15">
        <f>'Producción diaria'!$T$3*$L$2*$M$2*$N$2*E8255*1000/'Costo de tareas'!$B$14</f>
        <v>0</v>
      </c>
      <c r="H8255" s="16">
        <f>IF(G8255 &gt; 'Costo de tareas'!$B$13, 'Costo de tareas'!$B$13, IF(G8255 &lt; 'Costo de tareas'!$B$13*0.2, 0, 'Costo de tareas'!$B$13- G8255))</f>
        <v>0</v>
      </c>
      <c r="I8255" s="17">
        <f>IF(H8255=0,'Costo de tareas'!$B$13,'Costo de tareas'!$B$13-H8255)</f>
        <v>39.28055556</v>
      </c>
      <c r="J8255" s="2"/>
      <c r="K8255" s="2"/>
      <c r="P8255" s="2"/>
    </row>
    <row r="8256">
      <c r="A8256" s="3" t="s">
        <v>10591</v>
      </c>
      <c r="B8256" s="11" t="str">
        <f t="shared" si="1"/>
        <v>20131210</v>
      </c>
      <c r="C8256" s="12">
        <f t="shared" si="2"/>
        <v>41618</v>
      </c>
      <c r="D8256" s="3" t="str">
        <f t="shared" si="3"/>
        <v>22</v>
      </c>
      <c r="E8256" s="13">
        <v>0.0</v>
      </c>
      <c r="F8256" s="14">
        <f>'Costo de tareas'!$B$15</f>
        <v>0.1964027778</v>
      </c>
      <c r="G8256" s="15">
        <f>'Producción diaria'!$T$3*$L$2*$M$2*$N$2*E8256*1000/'Costo de tareas'!$B$14</f>
        <v>0</v>
      </c>
      <c r="H8256" s="16">
        <f>IF(G8256 &gt; 'Costo de tareas'!$B$13, 'Costo de tareas'!$B$13, IF(G8256 &lt; 'Costo de tareas'!$B$13*0.2, 0, 'Costo de tareas'!$B$13- G8256))</f>
        <v>0</v>
      </c>
      <c r="I8256" s="17">
        <f>IF(H8256=0,'Costo de tareas'!$B$13,'Costo de tareas'!$B$13-H8256)</f>
        <v>39.28055556</v>
      </c>
      <c r="J8256" s="2"/>
      <c r="K8256" s="2"/>
      <c r="P8256" s="2"/>
    </row>
    <row r="8257">
      <c r="A8257" s="3" t="s">
        <v>10592</v>
      </c>
      <c r="B8257" s="11" t="str">
        <f t="shared" si="1"/>
        <v>20131210</v>
      </c>
      <c r="C8257" s="12">
        <f t="shared" si="2"/>
        <v>41618</v>
      </c>
      <c r="D8257" s="3" t="str">
        <f t="shared" si="3"/>
        <v>23</v>
      </c>
      <c r="E8257" s="13">
        <v>0.0</v>
      </c>
      <c r="F8257" s="14">
        <f>'Costo de tareas'!$B$15</f>
        <v>0.1964027778</v>
      </c>
      <c r="G8257" s="15">
        <f>'Producción diaria'!$T$3*$L$2*$M$2*$N$2*E8257*1000/'Costo de tareas'!$B$14</f>
        <v>0</v>
      </c>
      <c r="H8257" s="16">
        <f>IF(G8257 &gt; 'Costo de tareas'!$B$13, 'Costo de tareas'!$B$13, IF(G8257 &lt; 'Costo de tareas'!$B$13*0.2, 0, 'Costo de tareas'!$B$13- G8257))</f>
        <v>0</v>
      </c>
      <c r="I8257" s="17">
        <f>IF(H8257=0,'Costo de tareas'!$B$13,'Costo de tareas'!$B$13-H8257)</f>
        <v>39.28055556</v>
      </c>
      <c r="J8257" s="2"/>
      <c r="K8257" s="2"/>
      <c r="P8257" s="2"/>
    </row>
    <row r="8258">
      <c r="A8258" s="3" t="s">
        <v>10593</v>
      </c>
      <c r="B8258" s="11" t="str">
        <f t="shared" si="1"/>
        <v>20131211</v>
      </c>
      <c r="C8258" s="12">
        <f t="shared" si="2"/>
        <v>41619</v>
      </c>
      <c r="D8258" s="3" t="str">
        <f t="shared" si="3"/>
        <v>00</v>
      </c>
      <c r="E8258" s="13">
        <v>0.0</v>
      </c>
      <c r="F8258" s="14">
        <f>'Costo de tareas'!$B$15</f>
        <v>0.1964027778</v>
      </c>
      <c r="G8258" s="15">
        <f>'Producción diaria'!$T$3*$L$2*$M$2*$N$2*E8258*1000/'Costo de tareas'!$B$14</f>
        <v>0</v>
      </c>
      <c r="H8258" s="16">
        <f>IF(G8258 &gt; 'Costo de tareas'!$B$13, 'Costo de tareas'!$B$13, IF(G8258 &lt; 'Costo de tareas'!$B$13*0.2, 0, 'Costo de tareas'!$B$13- G8258))</f>
        <v>0</v>
      </c>
      <c r="I8258" s="17">
        <f>IF(H8258=0,'Costo de tareas'!$B$13,'Costo de tareas'!$B$13-H8258)</f>
        <v>39.28055556</v>
      </c>
      <c r="J8258" s="2"/>
      <c r="K8258" s="2"/>
      <c r="P8258" s="2"/>
    </row>
    <row r="8259">
      <c r="A8259" s="3" t="s">
        <v>10594</v>
      </c>
      <c r="B8259" s="11" t="str">
        <f t="shared" si="1"/>
        <v>20131211</v>
      </c>
      <c r="C8259" s="12">
        <f t="shared" si="2"/>
        <v>41619</v>
      </c>
      <c r="D8259" s="3" t="str">
        <f t="shared" si="3"/>
        <v>01</v>
      </c>
      <c r="E8259" s="13">
        <v>0.0</v>
      </c>
      <c r="F8259" s="14">
        <f>'Costo de tareas'!$B$15</f>
        <v>0.1964027778</v>
      </c>
      <c r="G8259" s="15">
        <f>'Producción diaria'!$T$3*$L$2*$M$2*$N$2*E8259*1000/'Costo de tareas'!$B$14</f>
        <v>0</v>
      </c>
      <c r="H8259" s="16">
        <f>IF(G8259 &gt; 'Costo de tareas'!$B$13, 'Costo de tareas'!$B$13, IF(G8259 &lt; 'Costo de tareas'!$B$13*0.2, 0, 'Costo de tareas'!$B$13- G8259))</f>
        <v>0</v>
      </c>
      <c r="I8259" s="17">
        <f>IF(H8259=0,'Costo de tareas'!$B$13,'Costo de tareas'!$B$13-H8259)</f>
        <v>39.28055556</v>
      </c>
      <c r="J8259" s="2"/>
      <c r="K8259" s="2"/>
      <c r="P8259" s="2"/>
    </row>
    <row r="8260">
      <c r="A8260" s="3" t="s">
        <v>10595</v>
      </c>
      <c r="B8260" s="11" t="str">
        <f t="shared" si="1"/>
        <v>20131211</v>
      </c>
      <c r="C8260" s="12">
        <f t="shared" si="2"/>
        <v>41619</v>
      </c>
      <c r="D8260" s="3" t="str">
        <f t="shared" si="3"/>
        <v>02</v>
      </c>
      <c r="E8260" s="13">
        <v>0.0</v>
      </c>
      <c r="F8260" s="14">
        <f>'Costo de tareas'!$B$15</f>
        <v>0.1964027778</v>
      </c>
      <c r="G8260" s="15">
        <f>'Producción diaria'!$T$3*$L$2*$M$2*$N$2*E8260*1000/'Costo de tareas'!$B$14</f>
        <v>0</v>
      </c>
      <c r="H8260" s="16">
        <f>IF(G8260 &gt; 'Costo de tareas'!$B$13, 'Costo de tareas'!$B$13, IF(G8260 &lt; 'Costo de tareas'!$B$13*0.2, 0, 'Costo de tareas'!$B$13- G8260))</f>
        <v>0</v>
      </c>
      <c r="I8260" s="17">
        <f>IF(H8260=0,'Costo de tareas'!$B$13,'Costo de tareas'!$B$13-H8260)</f>
        <v>39.28055556</v>
      </c>
      <c r="J8260" s="2"/>
      <c r="K8260" s="2"/>
      <c r="P8260" s="2"/>
    </row>
    <row r="8261">
      <c r="A8261" s="3" t="s">
        <v>10596</v>
      </c>
      <c r="B8261" s="11" t="str">
        <f t="shared" si="1"/>
        <v>20131211</v>
      </c>
      <c r="C8261" s="12">
        <f t="shared" si="2"/>
        <v>41619</v>
      </c>
      <c r="D8261" s="3" t="str">
        <f t="shared" si="3"/>
        <v>03</v>
      </c>
      <c r="E8261" s="13">
        <v>0.0</v>
      </c>
      <c r="F8261" s="14">
        <f>'Costo de tareas'!$B$15</f>
        <v>0.1964027778</v>
      </c>
      <c r="G8261" s="15">
        <f>'Producción diaria'!$T$3*$L$2*$M$2*$N$2*E8261*1000/'Costo de tareas'!$B$14</f>
        <v>0</v>
      </c>
      <c r="H8261" s="16">
        <f>IF(G8261 &gt; 'Costo de tareas'!$B$13, 'Costo de tareas'!$B$13, IF(G8261 &lt; 'Costo de tareas'!$B$13*0.2, 0, 'Costo de tareas'!$B$13- G8261))</f>
        <v>0</v>
      </c>
      <c r="I8261" s="17">
        <f>IF(H8261=0,'Costo de tareas'!$B$13,'Costo de tareas'!$B$13-H8261)</f>
        <v>39.28055556</v>
      </c>
      <c r="J8261" s="2"/>
      <c r="K8261" s="2"/>
      <c r="P8261" s="2"/>
    </row>
    <row r="8262">
      <c r="A8262" s="3" t="s">
        <v>10597</v>
      </c>
      <c r="B8262" s="11" t="str">
        <f t="shared" si="1"/>
        <v>20131211</v>
      </c>
      <c r="C8262" s="12">
        <f t="shared" si="2"/>
        <v>41619</v>
      </c>
      <c r="D8262" s="3" t="str">
        <f t="shared" si="3"/>
        <v>04</v>
      </c>
      <c r="E8262" s="13">
        <v>0.0</v>
      </c>
      <c r="F8262" s="14">
        <f>'Costo de tareas'!$B$15</f>
        <v>0.1964027778</v>
      </c>
      <c r="G8262" s="15">
        <f>'Producción diaria'!$T$3*$L$2*$M$2*$N$2*E8262*1000/'Costo de tareas'!$B$14</f>
        <v>0</v>
      </c>
      <c r="H8262" s="16">
        <f>IF(G8262 &gt; 'Costo de tareas'!$B$13, 'Costo de tareas'!$B$13, IF(G8262 &lt; 'Costo de tareas'!$B$13*0.2, 0, 'Costo de tareas'!$B$13- G8262))</f>
        <v>0</v>
      </c>
      <c r="I8262" s="17">
        <f>IF(H8262=0,'Costo de tareas'!$B$13,'Costo de tareas'!$B$13-H8262)</f>
        <v>39.28055556</v>
      </c>
      <c r="J8262" s="2"/>
      <c r="K8262" s="2"/>
      <c r="P8262" s="2"/>
    </row>
    <row r="8263">
      <c r="A8263" s="3" t="s">
        <v>10598</v>
      </c>
      <c r="B8263" s="11" t="str">
        <f t="shared" si="1"/>
        <v>20131211</v>
      </c>
      <c r="C8263" s="12">
        <f t="shared" si="2"/>
        <v>41619</v>
      </c>
      <c r="D8263" s="3" t="str">
        <f t="shared" si="3"/>
        <v>05</v>
      </c>
      <c r="E8263" s="13">
        <v>0.0</v>
      </c>
      <c r="F8263" s="14">
        <f>'Costo de tareas'!$B$15</f>
        <v>0.1964027778</v>
      </c>
      <c r="G8263" s="15">
        <f>'Producción diaria'!$T$3*$L$2*$M$2*$N$2*E8263*1000/'Costo de tareas'!$B$14</f>
        <v>0</v>
      </c>
      <c r="H8263" s="16">
        <f>IF(G8263 &gt; 'Costo de tareas'!$B$13, 'Costo de tareas'!$B$13, IF(G8263 &lt; 'Costo de tareas'!$B$13*0.2, 0, 'Costo de tareas'!$B$13- G8263))</f>
        <v>0</v>
      </c>
      <c r="I8263" s="17">
        <f>IF(H8263=0,'Costo de tareas'!$B$13,'Costo de tareas'!$B$13-H8263)</f>
        <v>39.28055556</v>
      </c>
      <c r="J8263" s="2"/>
      <c r="K8263" s="2"/>
      <c r="P8263" s="2"/>
    </row>
    <row r="8264">
      <c r="A8264" s="3" t="s">
        <v>10599</v>
      </c>
      <c r="B8264" s="11" t="str">
        <f t="shared" si="1"/>
        <v>20131211</v>
      </c>
      <c r="C8264" s="12">
        <f t="shared" si="2"/>
        <v>41619</v>
      </c>
      <c r="D8264" s="3" t="str">
        <f t="shared" si="3"/>
        <v>06</v>
      </c>
      <c r="E8264" s="13">
        <v>0.0</v>
      </c>
      <c r="F8264" s="14">
        <f>'Costo de tareas'!$B$15</f>
        <v>0.1964027778</v>
      </c>
      <c r="G8264" s="15">
        <f>'Producción diaria'!$T$3*$L$2*$M$2*$N$2*E8264*1000/'Costo de tareas'!$B$14</f>
        <v>0</v>
      </c>
      <c r="H8264" s="16">
        <f>IF(G8264 &gt; 'Costo de tareas'!$B$13, 'Costo de tareas'!$B$13, IF(G8264 &lt; 'Costo de tareas'!$B$13*0.2, 0, 'Costo de tareas'!$B$13- G8264))</f>
        <v>0</v>
      </c>
      <c r="I8264" s="17">
        <f>IF(H8264=0,'Costo de tareas'!$B$13,'Costo de tareas'!$B$13-H8264)</f>
        <v>39.28055556</v>
      </c>
      <c r="J8264" s="2"/>
      <c r="K8264" s="2"/>
      <c r="P8264" s="2"/>
    </row>
    <row r="8265">
      <c r="A8265" s="3" t="s">
        <v>10600</v>
      </c>
      <c r="B8265" s="11" t="str">
        <f t="shared" si="1"/>
        <v>20131211</v>
      </c>
      <c r="C8265" s="12">
        <f t="shared" si="2"/>
        <v>41619</v>
      </c>
      <c r="D8265" s="3" t="str">
        <f t="shared" si="3"/>
        <v>07</v>
      </c>
      <c r="E8265" s="13">
        <v>0.0</v>
      </c>
      <c r="F8265" s="14">
        <f>'Costo de tareas'!$B$15</f>
        <v>0.1964027778</v>
      </c>
      <c r="G8265" s="15">
        <f>'Producción diaria'!$T$3*$L$2*$M$2*$N$2*E8265*1000/'Costo de tareas'!$B$14</f>
        <v>0</v>
      </c>
      <c r="H8265" s="16">
        <f>IF(G8265 &gt; 'Costo de tareas'!$B$13, 'Costo de tareas'!$B$13, IF(G8265 &lt; 'Costo de tareas'!$B$13*0.2, 0, 'Costo de tareas'!$B$13- G8265))</f>
        <v>0</v>
      </c>
      <c r="I8265" s="17">
        <f>IF(H8265=0,'Costo de tareas'!$B$13,'Costo de tareas'!$B$13-H8265)</f>
        <v>39.28055556</v>
      </c>
      <c r="J8265" s="2"/>
      <c r="K8265" s="2"/>
      <c r="P8265" s="2"/>
    </row>
    <row r="8266">
      <c r="A8266" s="3" t="s">
        <v>10601</v>
      </c>
      <c r="B8266" s="11" t="str">
        <f t="shared" si="1"/>
        <v>20131211</v>
      </c>
      <c r="C8266" s="12">
        <f t="shared" si="2"/>
        <v>41619</v>
      </c>
      <c r="D8266" s="3" t="str">
        <f t="shared" si="3"/>
        <v>08</v>
      </c>
      <c r="E8266" s="13">
        <v>9.0</v>
      </c>
      <c r="F8266" s="14">
        <f>'Costo de tareas'!$B$15</f>
        <v>0.1964027778</v>
      </c>
      <c r="G8266" s="15">
        <f>'Producción diaria'!$T$3*$L$2*$M$2*$N$2*E8266*1000/'Costo de tareas'!$B$14</f>
        <v>13.53205742</v>
      </c>
      <c r="H8266" s="16">
        <f>IF(G8266 &gt; 'Costo de tareas'!$B$13, 'Costo de tareas'!$B$13, IF(G8266 &lt; 'Costo de tareas'!$B$13*0.2, 0, 'Costo de tareas'!$B$13- G8266))</f>
        <v>25.74849814</v>
      </c>
      <c r="I8266" s="17">
        <f>IF(H8266=0,'Costo de tareas'!$B$13,'Costo de tareas'!$B$13-H8266)</f>
        <v>13.53205742</v>
      </c>
      <c r="J8266" s="2"/>
      <c r="K8266" s="2"/>
      <c r="P8266" s="2"/>
    </row>
    <row r="8267">
      <c r="A8267" s="3" t="s">
        <v>10602</v>
      </c>
      <c r="B8267" s="11" t="str">
        <f t="shared" si="1"/>
        <v>20131211</v>
      </c>
      <c r="C8267" s="12">
        <f t="shared" si="2"/>
        <v>41619</v>
      </c>
      <c r="D8267" s="3" t="str">
        <f t="shared" si="3"/>
        <v>09</v>
      </c>
      <c r="E8267" s="13">
        <v>254.0</v>
      </c>
      <c r="F8267" s="14">
        <f>'Costo de tareas'!$B$15</f>
        <v>0.1964027778</v>
      </c>
      <c r="G8267" s="15">
        <f>'Producción diaria'!$T$3*$L$2*$M$2*$N$2*E8267*1000/'Costo de tareas'!$B$14</f>
        <v>381.9047315</v>
      </c>
      <c r="H8267" s="16">
        <f>IF(G8267 &gt; 'Costo de tareas'!$B$13, 'Costo de tareas'!$B$13, IF(G8267 &lt; 'Costo de tareas'!$B$13*0.2, 0, 'Costo de tareas'!$B$13- G8267))</f>
        <v>39.28055556</v>
      </c>
      <c r="I8267" s="17">
        <f>IF(H8267=0,'Costo de tareas'!$B$13,'Costo de tareas'!$B$13-H8267)</f>
        <v>0</v>
      </c>
      <c r="J8267" s="2"/>
      <c r="K8267" s="2"/>
      <c r="P8267" s="2"/>
    </row>
    <row r="8268">
      <c r="A8268" s="3" t="s">
        <v>10603</v>
      </c>
      <c r="B8268" s="11" t="str">
        <f t="shared" si="1"/>
        <v>20131211</v>
      </c>
      <c r="C8268" s="12">
        <f t="shared" si="2"/>
        <v>41619</v>
      </c>
      <c r="D8268" s="3" t="str">
        <f t="shared" si="3"/>
        <v>10</v>
      </c>
      <c r="E8268" s="13">
        <v>379.0</v>
      </c>
      <c r="F8268" s="14">
        <f>'Costo de tareas'!$B$15</f>
        <v>0.1964027778</v>
      </c>
      <c r="G8268" s="15">
        <f>'Producción diaria'!$T$3*$L$2*$M$2*$N$2*E8268*1000/'Costo de tareas'!$B$14</f>
        <v>569.8499734</v>
      </c>
      <c r="H8268" s="16">
        <f>IF(G8268 &gt; 'Costo de tareas'!$B$13, 'Costo de tareas'!$B$13, IF(G8268 &lt; 'Costo de tareas'!$B$13*0.2, 0, 'Costo de tareas'!$B$13- G8268))</f>
        <v>39.28055556</v>
      </c>
      <c r="I8268" s="17">
        <f>IF(H8268=0,'Costo de tareas'!$B$13,'Costo de tareas'!$B$13-H8268)</f>
        <v>0</v>
      </c>
      <c r="J8268" s="2"/>
      <c r="K8268" s="2"/>
      <c r="P8268" s="2"/>
    </row>
    <row r="8269">
      <c r="A8269" s="3" t="s">
        <v>10604</v>
      </c>
      <c r="B8269" s="11" t="str">
        <f t="shared" si="1"/>
        <v>20131211</v>
      </c>
      <c r="C8269" s="12">
        <f t="shared" si="2"/>
        <v>41619</v>
      </c>
      <c r="D8269" s="3" t="str">
        <f t="shared" si="3"/>
        <v>11</v>
      </c>
      <c r="E8269" s="13">
        <v>46.0</v>
      </c>
      <c r="F8269" s="14">
        <f>'Costo de tareas'!$B$15</f>
        <v>0.1964027778</v>
      </c>
      <c r="G8269" s="15">
        <f>'Producción diaria'!$T$3*$L$2*$M$2*$N$2*E8269*1000/'Costo de tareas'!$B$14</f>
        <v>69.16384902</v>
      </c>
      <c r="H8269" s="16">
        <f>IF(G8269 &gt; 'Costo de tareas'!$B$13, 'Costo de tareas'!$B$13, IF(G8269 &lt; 'Costo de tareas'!$B$13*0.2, 0, 'Costo de tareas'!$B$13- G8269))</f>
        <v>39.28055556</v>
      </c>
      <c r="I8269" s="17">
        <f>IF(H8269=0,'Costo de tareas'!$B$13,'Costo de tareas'!$B$13-H8269)</f>
        <v>0</v>
      </c>
      <c r="J8269" s="2"/>
      <c r="K8269" s="2"/>
      <c r="P8269" s="2"/>
    </row>
    <row r="8270">
      <c r="A8270" s="3" t="s">
        <v>10605</v>
      </c>
      <c r="B8270" s="11" t="str">
        <f t="shared" si="1"/>
        <v>20131211</v>
      </c>
      <c r="C8270" s="12">
        <f t="shared" si="2"/>
        <v>41619</v>
      </c>
      <c r="D8270" s="3" t="str">
        <f t="shared" si="3"/>
        <v>12</v>
      </c>
      <c r="E8270" s="13">
        <v>491.0</v>
      </c>
      <c r="F8270" s="14">
        <f>'Costo de tareas'!$B$15</f>
        <v>0.1964027778</v>
      </c>
      <c r="G8270" s="15">
        <f>'Producción diaria'!$T$3*$L$2*$M$2*$N$2*E8270*1000/'Costo de tareas'!$B$14</f>
        <v>738.2489102</v>
      </c>
      <c r="H8270" s="16">
        <f>IF(G8270 &gt; 'Costo de tareas'!$B$13, 'Costo de tareas'!$B$13, IF(G8270 &lt; 'Costo de tareas'!$B$13*0.2, 0, 'Costo de tareas'!$B$13- G8270))</f>
        <v>39.28055556</v>
      </c>
      <c r="I8270" s="17">
        <f>IF(H8270=0,'Costo de tareas'!$B$13,'Costo de tareas'!$B$13-H8270)</f>
        <v>0</v>
      </c>
      <c r="J8270" s="2"/>
      <c r="K8270" s="2"/>
      <c r="P8270" s="2"/>
    </row>
    <row r="8271">
      <c r="A8271" s="3" t="s">
        <v>10606</v>
      </c>
      <c r="B8271" s="11" t="str">
        <f t="shared" si="1"/>
        <v>20131211</v>
      </c>
      <c r="C8271" s="12">
        <f t="shared" si="2"/>
        <v>41619</v>
      </c>
      <c r="D8271" s="3" t="str">
        <f t="shared" si="3"/>
        <v>13</v>
      </c>
      <c r="E8271" s="13">
        <v>463.0</v>
      </c>
      <c r="F8271" s="14">
        <f>'Costo de tareas'!$B$15</f>
        <v>0.1964027778</v>
      </c>
      <c r="G8271" s="15">
        <f>'Producción diaria'!$T$3*$L$2*$M$2*$N$2*E8271*1000/'Costo de tareas'!$B$14</f>
        <v>696.149176</v>
      </c>
      <c r="H8271" s="16">
        <f>IF(G8271 &gt; 'Costo de tareas'!$B$13, 'Costo de tareas'!$B$13, IF(G8271 &lt; 'Costo de tareas'!$B$13*0.2, 0, 'Costo de tareas'!$B$13- G8271))</f>
        <v>39.28055556</v>
      </c>
      <c r="I8271" s="17">
        <f>IF(H8271=0,'Costo de tareas'!$B$13,'Costo de tareas'!$B$13-H8271)</f>
        <v>0</v>
      </c>
      <c r="J8271" s="2"/>
      <c r="K8271" s="2"/>
      <c r="P8271" s="2"/>
    </row>
    <row r="8272">
      <c r="A8272" s="3" t="s">
        <v>10607</v>
      </c>
      <c r="B8272" s="11" t="str">
        <f t="shared" si="1"/>
        <v>20131211</v>
      </c>
      <c r="C8272" s="12">
        <f t="shared" si="2"/>
        <v>41619</v>
      </c>
      <c r="D8272" s="3" t="str">
        <f t="shared" si="3"/>
        <v>14</v>
      </c>
      <c r="E8272" s="13">
        <v>38.0</v>
      </c>
      <c r="F8272" s="14">
        <f>'Costo de tareas'!$B$15</f>
        <v>0.1964027778</v>
      </c>
      <c r="G8272" s="15">
        <f>'Producción diaria'!$T$3*$L$2*$M$2*$N$2*E8272*1000/'Costo de tareas'!$B$14</f>
        <v>57.13535354</v>
      </c>
      <c r="H8272" s="16">
        <f>IF(G8272 &gt; 'Costo de tareas'!$B$13, 'Costo de tareas'!$B$13, IF(G8272 &lt; 'Costo de tareas'!$B$13*0.2, 0, 'Costo de tareas'!$B$13- G8272))</f>
        <v>39.28055556</v>
      </c>
      <c r="I8272" s="17">
        <f>IF(H8272=0,'Costo de tareas'!$B$13,'Costo de tareas'!$B$13-H8272)</f>
        <v>0</v>
      </c>
      <c r="J8272" s="2"/>
      <c r="K8272" s="2"/>
      <c r="P8272" s="2"/>
    </row>
    <row r="8273">
      <c r="A8273" s="3" t="s">
        <v>10608</v>
      </c>
      <c r="B8273" s="11" t="str">
        <f t="shared" si="1"/>
        <v>20131211</v>
      </c>
      <c r="C8273" s="12">
        <f t="shared" si="2"/>
        <v>41619</v>
      </c>
      <c r="D8273" s="3" t="str">
        <f t="shared" si="3"/>
        <v>15</v>
      </c>
      <c r="E8273" s="13">
        <v>246.0</v>
      </c>
      <c r="F8273" s="14">
        <f>'Costo de tareas'!$B$15</f>
        <v>0.1964027778</v>
      </c>
      <c r="G8273" s="15">
        <f>'Producción diaria'!$T$3*$L$2*$M$2*$N$2*E8273*1000/'Costo de tareas'!$B$14</f>
        <v>369.876236</v>
      </c>
      <c r="H8273" s="16">
        <f>IF(G8273 &gt; 'Costo de tareas'!$B$13, 'Costo de tareas'!$B$13, IF(G8273 &lt; 'Costo de tareas'!$B$13*0.2, 0, 'Costo de tareas'!$B$13- G8273))</f>
        <v>39.28055556</v>
      </c>
      <c r="I8273" s="17">
        <f>IF(H8273=0,'Costo de tareas'!$B$13,'Costo de tareas'!$B$13-H8273)</f>
        <v>0</v>
      </c>
      <c r="J8273" s="2"/>
      <c r="K8273" s="2"/>
      <c r="P8273" s="2"/>
    </row>
    <row r="8274">
      <c r="A8274" s="3" t="s">
        <v>10609</v>
      </c>
      <c r="B8274" s="11" t="str">
        <f t="shared" si="1"/>
        <v>20131211</v>
      </c>
      <c r="C8274" s="12">
        <f t="shared" si="2"/>
        <v>41619</v>
      </c>
      <c r="D8274" s="3" t="str">
        <f t="shared" si="3"/>
        <v>16</v>
      </c>
      <c r="E8274" s="13">
        <v>9.0</v>
      </c>
      <c r="F8274" s="14">
        <f>'Costo de tareas'!$B$15</f>
        <v>0.1964027778</v>
      </c>
      <c r="G8274" s="15">
        <f>'Producción diaria'!$T$3*$L$2*$M$2*$N$2*E8274*1000/'Costo de tareas'!$B$14</f>
        <v>13.53205742</v>
      </c>
      <c r="H8274" s="16">
        <f>IF(G8274 &gt; 'Costo de tareas'!$B$13, 'Costo de tareas'!$B$13, IF(G8274 &lt; 'Costo de tareas'!$B$13*0.2, 0, 'Costo de tareas'!$B$13- G8274))</f>
        <v>25.74849814</v>
      </c>
      <c r="I8274" s="17">
        <f>IF(H8274=0,'Costo de tareas'!$B$13,'Costo de tareas'!$B$13-H8274)</f>
        <v>13.53205742</v>
      </c>
      <c r="J8274" s="2"/>
      <c r="K8274" s="2"/>
      <c r="P8274" s="2"/>
    </row>
    <row r="8275">
      <c r="A8275" s="3" t="s">
        <v>10610</v>
      </c>
      <c r="B8275" s="11" t="str">
        <f t="shared" si="1"/>
        <v>20131211</v>
      </c>
      <c r="C8275" s="12">
        <f t="shared" si="2"/>
        <v>41619</v>
      </c>
      <c r="D8275" s="3" t="str">
        <f t="shared" si="3"/>
        <v>17</v>
      </c>
      <c r="E8275" s="13">
        <v>0.0</v>
      </c>
      <c r="F8275" s="14">
        <f>'Costo de tareas'!$B$15</f>
        <v>0.1964027778</v>
      </c>
      <c r="G8275" s="15">
        <f>'Producción diaria'!$T$3*$L$2*$M$2*$N$2*E8275*1000/'Costo de tareas'!$B$14</f>
        <v>0</v>
      </c>
      <c r="H8275" s="16">
        <f>IF(G8275 &gt; 'Costo de tareas'!$B$13, 'Costo de tareas'!$B$13, IF(G8275 &lt; 'Costo de tareas'!$B$13*0.2, 0, 'Costo de tareas'!$B$13- G8275))</f>
        <v>0</v>
      </c>
      <c r="I8275" s="17">
        <f>IF(H8275=0,'Costo de tareas'!$B$13,'Costo de tareas'!$B$13-H8275)</f>
        <v>39.28055556</v>
      </c>
      <c r="J8275" s="2"/>
      <c r="K8275" s="2"/>
      <c r="P8275" s="2"/>
    </row>
    <row r="8276">
      <c r="A8276" s="3" t="s">
        <v>10611</v>
      </c>
      <c r="B8276" s="11" t="str">
        <f t="shared" si="1"/>
        <v>20131211</v>
      </c>
      <c r="C8276" s="12">
        <f t="shared" si="2"/>
        <v>41619</v>
      </c>
      <c r="D8276" s="3" t="str">
        <f t="shared" si="3"/>
        <v>18</v>
      </c>
      <c r="E8276" s="13">
        <v>0.0</v>
      </c>
      <c r="F8276" s="14">
        <f>'Costo de tareas'!$B$15</f>
        <v>0.1964027778</v>
      </c>
      <c r="G8276" s="15">
        <f>'Producción diaria'!$T$3*$L$2*$M$2*$N$2*E8276*1000/'Costo de tareas'!$B$14</f>
        <v>0</v>
      </c>
      <c r="H8276" s="16">
        <f>IF(G8276 &gt; 'Costo de tareas'!$B$13, 'Costo de tareas'!$B$13, IF(G8276 &lt; 'Costo de tareas'!$B$13*0.2, 0, 'Costo de tareas'!$B$13- G8276))</f>
        <v>0</v>
      </c>
      <c r="I8276" s="17">
        <f>IF(H8276=0,'Costo de tareas'!$B$13,'Costo de tareas'!$B$13-H8276)</f>
        <v>39.28055556</v>
      </c>
      <c r="J8276" s="2"/>
      <c r="K8276" s="2"/>
      <c r="P8276" s="2"/>
    </row>
    <row r="8277">
      <c r="A8277" s="3" t="s">
        <v>10612</v>
      </c>
      <c r="B8277" s="11" t="str">
        <f t="shared" si="1"/>
        <v>20131211</v>
      </c>
      <c r="C8277" s="12">
        <f t="shared" si="2"/>
        <v>41619</v>
      </c>
      <c r="D8277" s="3" t="str">
        <f t="shared" si="3"/>
        <v>19</v>
      </c>
      <c r="E8277" s="13">
        <v>0.0</v>
      </c>
      <c r="F8277" s="14">
        <f>'Costo de tareas'!$B$15</f>
        <v>0.1964027778</v>
      </c>
      <c r="G8277" s="15">
        <f>'Producción diaria'!$T$3*$L$2*$M$2*$N$2*E8277*1000/'Costo de tareas'!$B$14</f>
        <v>0</v>
      </c>
      <c r="H8277" s="16">
        <f>IF(G8277 &gt; 'Costo de tareas'!$B$13, 'Costo de tareas'!$B$13, IF(G8277 &lt; 'Costo de tareas'!$B$13*0.2, 0, 'Costo de tareas'!$B$13- G8277))</f>
        <v>0</v>
      </c>
      <c r="I8277" s="17">
        <f>IF(H8277=0,'Costo de tareas'!$B$13,'Costo de tareas'!$B$13-H8277)</f>
        <v>39.28055556</v>
      </c>
      <c r="J8277" s="2"/>
      <c r="K8277" s="2"/>
      <c r="P8277" s="2"/>
    </row>
    <row r="8278">
      <c r="A8278" s="3" t="s">
        <v>10613</v>
      </c>
      <c r="B8278" s="11" t="str">
        <f t="shared" si="1"/>
        <v>20131211</v>
      </c>
      <c r="C8278" s="12">
        <f t="shared" si="2"/>
        <v>41619</v>
      </c>
      <c r="D8278" s="3" t="str">
        <f t="shared" si="3"/>
        <v>20</v>
      </c>
      <c r="E8278" s="13">
        <v>0.0</v>
      </c>
      <c r="F8278" s="14">
        <f>'Costo de tareas'!$B$15</f>
        <v>0.1964027778</v>
      </c>
      <c r="G8278" s="15">
        <f>'Producción diaria'!$T$3*$L$2*$M$2*$N$2*E8278*1000/'Costo de tareas'!$B$14</f>
        <v>0</v>
      </c>
      <c r="H8278" s="16">
        <f>IF(G8278 &gt; 'Costo de tareas'!$B$13, 'Costo de tareas'!$B$13, IF(G8278 &lt; 'Costo de tareas'!$B$13*0.2, 0, 'Costo de tareas'!$B$13- G8278))</f>
        <v>0</v>
      </c>
      <c r="I8278" s="17">
        <f>IF(H8278=0,'Costo de tareas'!$B$13,'Costo de tareas'!$B$13-H8278)</f>
        <v>39.28055556</v>
      </c>
      <c r="J8278" s="2"/>
      <c r="K8278" s="2"/>
      <c r="P8278" s="2"/>
    </row>
    <row r="8279">
      <c r="A8279" s="3" t="s">
        <v>10614</v>
      </c>
      <c r="B8279" s="11" t="str">
        <f t="shared" si="1"/>
        <v>20131211</v>
      </c>
      <c r="C8279" s="12">
        <f t="shared" si="2"/>
        <v>41619</v>
      </c>
      <c r="D8279" s="3" t="str">
        <f t="shared" si="3"/>
        <v>21</v>
      </c>
      <c r="E8279" s="13">
        <v>0.0</v>
      </c>
      <c r="F8279" s="14">
        <f>'Costo de tareas'!$B$15</f>
        <v>0.1964027778</v>
      </c>
      <c r="G8279" s="15">
        <f>'Producción diaria'!$T$3*$L$2*$M$2*$N$2*E8279*1000/'Costo de tareas'!$B$14</f>
        <v>0</v>
      </c>
      <c r="H8279" s="16">
        <f>IF(G8279 &gt; 'Costo de tareas'!$B$13, 'Costo de tareas'!$B$13, IF(G8279 &lt; 'Costo de tareas'!$B$13*0.2, 0, 'Costo de tareas'!$B$13- G8279))</f>
        <v>0</v>
      </c>
      <c r="I8279" s="17">
        <f>IF(H8279=0,'Costo de tareas'!$B$13,'Costo de tareas'!$B$13-H8279)</f>
        <v>39.28055556</v>
      </c>
      <c r="J8279" s="2"/>
      <c r="K8279" s="2"/>
      <c r="P8279" s="2"/>
    </row>
    <row r="8280">
      <c r="A8280" s="3" t="s">
        <v>10615</v>
      </c>
      <c r="B8280" s="11" t="str">
        <f t="shared" si="1"/>
        <v>20131211</v>
      </c>
      <c r="C8280" s="12">
        <f t="shared" si="2"/>
        <v>41619</v>
      </c>
      <c r="D8280" s="3" t="str">
        <f t="shared" si="3"/>
        <v>22</v>
      </c>
      <c r="E8280" s="13">
        <v>0.0</v>
      </c>
      <c r="F8280" s="14">
        <f>'Costo de tareas'!$B$15</f>
        <v>0.1964027778</v>
      </c>
      <c r="G8280" s="15">
        <f>'Producción diaria'!$T$3*$L$2*$M$2*$N$2*E8280*1000/'Costo de tareas'!$B$14</f>
        <v>0</v>
      </c>
      <c r="H8280" s="16">
        <f>IF(G8280 &gt; 'Costo de tareas'!$B$13, 'Costo de tareas'!$B$13, IF(G8280 &lt; 'Costo de tareas'!$B$13*0.2, 0, 'Costo de tareas'!$B$13- G8280))</f>
        <v>0</v>
      </c>
      <c r="I8280" s="17">
        <f>IF(H8280=0,'Costo de tareas'!$B$13,'Costo de tareas'!$B$13-H8280)</f>
        <v>39.28055556</v>
      </c>
      <c r="J8280" s="2"/>
      <c r="K8280" s="2"/>
      <c r="P8280" s="2"/>
    </row>
    <row r="8281">
      <c r="A8281" s="3" t="s">
        <v>10616</v>
      </c>
      <c r="B8281" s="11" t="str">
        <f t="shared" si="1"/>
        <v>20131211</v>
      </c>
      <c r="C8281" s="12">
        <f t="shared" si="2"/>
        <v>41619</v>
      </c>
      <c r="D8281" s="3" t="str">
        <f t="shared" si="3"/>
        <v>23</v>
      </c>
      <c r="E8281" s="13">
        <v>0.0</v>
      </c>
      <c r="F8281" s="14">
        <f>'Costo de tareas'!$B$15</f>
        <v>0.1964027778</v>
      </c>
      <c r="G8281" s="15">
        <f>'Producción diaria'!$T$3*$L$2*$M$2*$N$2*E8281*1000/'Costo de tareas'!$B$14</f>
        <v>0</v>
      </c>
      <c r="H8281" s="16">
        <f>IF(G8281 &gt; 'Costo de tareas'!$B$13, 'Costo de tareas'!$B$13, IF(G8281 &lt; 'Costo de tareas'!$B$13*0.2, 0, 'Costo de tareas'!$B$13- G8281))</f>
        <v>0</v>
      </c>
      <c r="I8281" s="17">
        <f>IF(H8281=0,'Costo de tareas'!$B$13,'Costo de tareas'!$B$13-H8281)</f>
        <v>39.28055556</v>
      </c>
      <c r="J8281" s="2"/>
      <c r="K8281" s="2"/>
      <c r="P8281" s="2"/>
    </row>
    <row r="8282">
      <c r="A8282" s="3" t="s">
        <v>10617</v>
      </c>
      <c r="B8282" s="11" t="str">
        <f t="shared" si="1"/>
        <v>20131212</v>
      </c>
      <c r="C8282" s="12">
        <f t="shared" si="2"/>
        <v>41620</v>
      </c>
      <c r="D8282" s="3" t="str">
        <f t="shared" si="3"/>
        <v>00</v>
      </c>
      <c r="E8282" s="13">
        <v>0.0</v>
      </c>
      <c r="F8282" s="14">
        <f>'Costo de tareas'!$B$15</f>
        <v>0.1964027778</v>
      </c>
      <c r="G8282" s="15">
        <f>'Producción diaria'!$T$3*$L$2*$M$2*$N$2*E8282*1000/'Costo de tareas'!$B$14</f>
        <v>0</v>
      </c>
      <c r="H8282" s="16">
        <f>IF(G8282 &gt; 'Costo de tareas'!$B$13, 'Costo de tareas'!$B$13, IF(G8282 &lt; 'Costo de tareas'!$B$13*0.2, 0, 'Costo de tareas'!$B$13- G8282))</f>
        <v>0</v>
      </c>
      <c r="I8282" s="17">
        <f>IF(H8282=0,'Costo de tareas'!$B$13,'Costo de tareas'!$B$13-H8282)</f>
        <v>39.28055556</v>
      </c>
      <c r="J8282" s="2"/>
      <c r="K8282" s="2"/>
      <c r="P8282" s="2"/>
    </row>
    <row r="8283">
      <c r="A8283" s="3" t="s">
        <v>10618</v>
      </c>
      <c r="B8283" s="11" t="str">
        <f t="shared" si="1"/>
        <v>20131212</v>
      </c>
      <c r="C8283" s="12">
        <f t="shared" si="2"/>
        <v>41620</v>
      </c>
      <c r="D8283" s="3" t="str">
        <f t="shared" si="3"/>
        <v>01</v>
      </c>
      <c r="E8283" s="13">
        <v>0.0</v>
      </c>
      <c r="F8283" s="14">
        <f>'Costo de tareas'!$B$15</f>
        <v>0.1964027778</v>
      </c>
      <c r="G8283" s="15">
        <f>'Producción diaria'!$T$3*$L$2*$M$2*$N$2*E8283*1000/'Costo de tareas'!$B$14</f>
        <v>0</v>
      </c>
      <c r="H8283" s="16">
        <f>IF(G8283 &gt; 'Costo de tareas'!$B$13, 'Costo de tareas'!$B$13, IF(G8283 &lt; 'Costo de tareas'!$B$13*0.2, 0, 'Costo de tareas'!$B$13- G8283))</f>
        <v>0</v>
      </c>
      <c r="I8283" s="17">
        <f>IF(H8283=0,'Costo de tareas'!$B$13,'Costo de tareas'!$B$13-H8283)</f>
        <v>39.28055556</v>
      </c>
      <c r="J8283" s="2"/>
      <c r="K8283" s="2"/>
      <c r="P8283" s="2"/>
    </row>
    <row r="8284">
      <c r="A8284" s="3" t="s">
        <v>10619</v>
      </c>
      <c r="B8284" s="11" t="str">
        <f t="shared" si="1"/>
        <v>20131212</v>
      </c>
      <c r="C8284" s="12">
        <f t="shared" si="2"/>
        <v>41620</v>
      </c>
      <c r="D8284" s="3" t="str">
        <f t="shared" si="3"/>
        <v>02</v>
      </c>
      <c r="E8284" s="13">
        <v>0.0</v>
      </c>
      <c r="F8284" s="14">
        <f>'Costo de tareas'!$B$15</f>
        <v>0.1964027778</v>
      </c>
      <c r="G8284" s="15">
        <f>'Producción diaria'!$T$3*$L$2*$M$2*$N$2*E8284*1000/'Costo de tareas'!$B$14</f>
        <v>0</v>
      </c>
      <c r="H8284" s="16">
        <f>IF(G8284 &gt; 'Costo de tareas'!$B$13, 'Costo de tareas'!$B$13, IF(G8284 &lt; 'Costo de tareas'!$B$13*0.2, 0, 'Costo de tareas'!$B$13- G8284))</f>
        <v>0</v>
      </c>
      <c r="I8284" s="17">
        <f>IF(H8284=0,'Costo de tareas'!$B$13,'Costo de tareas'!$B$13-H8284)</f>
        <v>39.28055556</v>
      </c>
      <c r="J8284" s="2"/>
      <c r="K8284" s="2"/>
      <c r="P8284" s="2"/>
    </row>
    <row r="8285">
      <c r="A8285" s="3" t="s">
        <v>10620</v>
      </c>
      <c r="B8285" s="11" t="str">
        <f t="shared" si="1"/>
        <v>20131212</v>
      </c>
      <c r="C8285" s="12">
        <f t="shared" si="2"/>
        <v>41620</v>
      </c>
      <c r="D8285" s="3" t="str">
        <f t="shared" si="3"/>
        <v>03</v>
      </c>
      <c r="E8285" s="13">
        <v>0.0</v>
      </c>
      <c r="F8285" s="14">
        <f>'Costo de tareas'!$B$15</f>
        <v>0.1964027778</v>
      </c>
      <c r="G8285" s="15">
        <f>'Producción diaria'!$T$3*$L$2*$M$2*$N$2*E8285*1000/'Costo de tareas'!$B$14</f>
        <v>0</v>
      </c>
      <c r="H8285" s="16">
        <f>IF(G8285 &gt; 'Costo de tareas'!$B$13, 'Costo de tareas'!$B$13, IF(G8285 &lt; 'Costo de tareas'!$B$13*0.2, 0, 'Costo de tareas'!$B$13- G8285))</f>
        <v>0</v>
      </c>
      <c r="I8285" s="17">
        <f>IF(H8285=0,'Costo de tareas'!$B$13,'Costo de tareas'!$B$13-H8285)</f>
        <v>39.28055556</v>
      </c>
      <c r="J8285" s="2"/>
      <c r="K8285" s="2"/>
      <c r="P8285" s="2"/>
    </row>
    <row r="8286">
      <c r="A8286" s="3" t="s">
        <v>10621</v>
      </c>
      <c r="B8286" s="11" t="str">
        <f t="shared" si="1"/>
        <v>20131212</v>
      </c>
      <c r="C8286" s="12">
        <f t="shared" si="2"/>
        <v>41620</v>
      </c>
      <c r="D8286" s="3" t="str">
        <f t="shared" si="3"/>
        <v>04</v>
      </c>
      <c r="E8286" s="13">
        <v>0.0</v>
      </c>
      <c r="F8286" s="14">
        <f>'Costo de tareas'!$B$15</f>
        <v>0.1964027778</v>
      </c>
      <c r="G8286" s="15">
        <f>'Producción diaria'!$T$3*$L$2*$M$2*$N$2*E8286*1000/'Costo de tareas'!$B$14</f>
        <v>0</v>
      </c>
      <c r="H8286" s="16">
        <f>IF(G8286 &gt; 'Costo de tareas'!$B$13, 'Costo de tareas'!$B$13, IF(G8286 &lt; 'Costo de tareas'!$B$13*0.2, 0, 'Costo de tareas'!$B$13- G8286))</f>
        <v>0</v>
      </c>
      <c r="I8286" s="17">
        <f>IF(H8286=0,'Costo de tareas'!$B$13,'Costo de tareas'!$B$13-H8286)</f>
        <v>39.28055556</v>
      </c>
      <c r="J8286" s="2"/>
      <c r="K8286" s="2"/>
      <c r="P8286" s="2"/>
    </row>
    <row r="8287">
      <c r="A8287" s="3" t="s">
        <v>10622</v>
      </c>
      <c r="B8287" s="11" t="str">
        <f t="shared" si="1"/>
        <v>20131212</v>
      </c>
      <c r="C8287" s="12">
        <f t="shared" si="2"/>
        <v>41620</v>
      </c>
      <c r="D8287" s="3" t="str">
        <f t="shared" si="3"/>
        <v>05</v>
      </c>
      <c r="E8287" s="13">
        <v>0.0</v>
      </c>
      <c r="F8287" s="14">
        <f>'Costo de tareas'!$B$15</f>
        <v>0.1964027778</v>
      </c>
      <c r="G8287" s="15">
        <f>'Producción diaria'!$T$3*$L$2*$M$2*$N$2*E8287*1000/'Costo de tareas'!$B$14</f>
        <v>0</v>
      </c>
      <c r="H8287" s="16">
        <f>IF(G8287 &gt; 'Costo de tareas'!$B$13, 'Costo de tareas'!$B$13, IF(G8287 &lt; 'Costo de tareas'!$B$13*0.2, 0, 'Costo de tareas'!$B$13- G8287))</f>
        <v>0</v>
      </c>
      <c r="I8287" s="17">
        <f>IF(H8287=0,'Costo de tareas'!$B$13,'Costo de tareas'!$B$13-H8287)</f>
        <v>39.28055556</v>
      </c>
      <c r="J8287" s="2"/>
      <c r="K8287" s="2"/>
      <c r="P8287" s="2"/>
    </row>
    <row r="8288">
      <c r="A8288" s="3" t="s">
        <v>10623</v>
      </c>
      <c r="B8288" s="11" t="str">
        <f t="shared" si="1"/>
        <v>20131212</v>
      </c>
      <c r="C8288" s="12">
        <f t="shared" si="2"/>
        <v>41620</v>
      </c>
      <c r="D8288" s="3" t="str">
        <f t="shared" si="3"/>
        <v>06</v>
      </c>
      <c r="E8288" s="13">
        <v>0.0</v>
      </c>
      <c r="F8288" s="14">
        <f>'Costo de tareas'!$B$15</f>
        <v>0.1964027778</v>
      </c>
      <c r="G8288" s="15">
        <f>'Producción diaria'!$T$3*$L$2*$M$2*$N$2*E8288*1000/'Costo de tareas'!$B$14</f>
        <v>0</v>
      </c>
      <c r="H8288" s="16">
        <f>IF(G8288 &gt; 'Costo de tareas'!$B$13, 'Costo de tareas'!$B$13, IF(G8288 &lt; 'Costo de tareas'!$B$13*0.2, 0, 'Costo de tareas'!$B$13- G8288))</f>
        <v>0</v>
      </c>
      <c r="I8288" s="17">
        <f>IF(H8288=0,'Costo de tareas'!$B$13,'Costo de tareas'!$B$13-H8288)</f>
        <v>39.28055556</v>
      </c>
      <c r="J8288" s="2"/>
      <c r="K8288" s="2"/>
      <c r="P8288" s="2"/>
    </row>
    <row r="8289">
      <c r="A8289" s="3" t="s">
        <v>10624</v>
      </c>
      <c r="B8289" s="11" t="str">
        <f t="shared" si="1"/>
        <v>20131212</v>
      </c>
      <c r="C8289" s="12">
        <f t="shared" si="2"/>
        <v>41620</v>
      </c>
      <c r="D8289" s="3" t="str">
        <f t="shared" si="3"/>
        <v>07</v>
      </c>
      <c r="E8289" s="13">
        <v>0.0</v>
      </c>
      <c r="F8289" s="14">
        <f>'Costo de tareas'!$B$15</f>
        <v>0.1964027778</v>
      </c>
      <c r="G8289" s="15">
        <f>'Producción diaria'!$T$3*$L$2*$M$2*$N$2*E8289*1000/'Costo de tareas'!$B$14</f>
        <v>0</v>
      </c>
      <c r="H8289" s="16">
        <f>IF(G8289 &gt; 'Costo de tareas'!$B$13, 'Costo de tareas'!$B$13, IF(G8289 &lt; 'Costo de tareas'!$B$13*0.2, 0, 'Costo de tareas'!$B$13- G8289))</f>
        <v>0</v>
      </c>
      <c r="I8289" s="17">
        <f>IF(H8289=0,'Costo de tareas'!$B$13,'Costo de tareas'!$B$13-H8289)</f>
        <v>39.28055556</v>
      </c>
      <c r="J8289" s="2"/>
      <c r="K8289" s="2"/>
      <c r="P8289" s="2"/>
    </row>
    <row r="8290">
      <c r="A8290" s="3" t="s">
        <v>10625</v>
      </c>
      <c r="B8290" s="11" t="str">
        <f t="shared" si="1"/>
        <v>20131212</v>
      </c>
      <c r="C8290" s="12">
        <f t="shared" si="2"/>
        <v>41620</v>
      </c>
      <c r="D8290" s="3" t="str">
        <f t="shared" si="3"/>
        <v>08</v>
      </c>
      <c r="E8290" s="13">
        <v>82.0</v>
      </c>
      <c r="F8290" s="14">
        <f>'Costo de tareas'!$B$15</f>
        <v>0.1964027778</v>
      </c>
      <c r="G8290" s="15">
        <f>'Producción diaria'!$T$3*$L$2*$M$2*$N$2*E8290*1000/'Costo de tareas'!$B$14</f>
        <v>123.2920787</v>
      </c>
      <c r="H8290" s="16">
        <f>IF(G8290 &gt; 'Costo de tareas'!$B$13, 'Costo de tareas'!$B$13, IF(G8290 &lt; 'Costo de tareas'!$B$13*0.2, 0, 'Costo de tareas'!$B$13- G8290))</f>
        <v>39.28055556</v>
      </c>
      <c r="I8290" s="17">
        <f>IF(H8290=0,'Costo de tareas'!$B$13,'Costo de tareas'!$B$13-H8290)</f>
        <v>0</v>
      </c>
      <c r="J8290" s="2"/>
      <c r="K8290" s="2"/>
      <c r="P8290" s="2"/>
    </row>
    <row r="8291">
      <c r="A8291" s="3" t="s">
        <v>10626</v>
      </c>
      <c r="B8291" s="11" t="str">
        <f t="shared" si="1"/>
        <v>20131212</v>
      </c>
      <c r="C8291" s="12">
        <f t="shared" si="2"/>
        <v>41620</v>
      </c>
      <c r="D8291" s="3" t="str">
        <f t="shared" si="3"/>
        <v>09</v>
      </c>
      <c r="E8291" s="13">
        <v>158.0</v>
      </c>
      <c r="F8291" s="14">
        <f>'Costo de tareas'!$B$15</f>
        <v>0.1964027778</v>
      </c>
      <c r="G8291" s="15">
        <f>'Producción diaria'!$T$3*$L$2*$M$2*$N$2*E8291*1000/'Costo de tareas'!$B$14</f>
        <v>237.5627858</v>
      </c>
      <c r="H8291" s="16">
        <f>IF(G8291 &gt; 'Costo de tareas'!$B$13, 'Costo de tareas'!$B$13, IF(G8291 &lt; 'Costo de tareas'!$B$13*0.2, 0, 'Costo de tareas'!$B$13- G8291))</f>
        <v>39.28055556</v>
      </c>
      <c r="I8291" s="17">
        <f>IF(H8291=0,'Costo de tareas'!$B$13,'Costo de tareas'!$B$13-H8291)</f>
        <v>0</v>
      </c>
      <c r="J8291" s="2"/>
      <c r="K8291" s="2"/>
      <c r="P8291" s="2"/>
    </row>
    <row r="8292">
      <c r="A8292" s="3" t="s">
        <v>10627</v>
      </c>
      <c r="B8292" s="11" t="str">
        <f t="shared" si="1"/>
        <v>20131212</v>
      </c>
      <c r="C8292" s="12">
        <f t="shared" si="2"/>
        <v>41620</v>
      </c>
      <c r="D8292" s="3" t="str">
        <f t="shared" si="3"/>
        <v>10</v>
      </c>
      <c r="E8292" s="13">
        <v>231.0</v>
      </c>
      <c r="F8292" s="14">
        <f>'Costo de tareas'!$B$15</f>
        <v>0.1964027778</v>
      </c>
      <c r="G8292" s="15">
        <f>'Producción diaria'!$T$3*$L$2*$M$2*$N$2*E8292*1000/'Costo de tareas'!$B$14</f>
        <v>347.322807</v>
      </c>
      <c r="H8292" s="16">
        <f>IF(G8292 &gt; 'Costo de tareas'!$B$13, 'Costo de tareas'!$B$13, IF(G8292 &lt; 'Costo de tareas'!$B$13*0.2, 0, 'Costo de tareas'!$B$13- G8292))</f>
        <v>39.28055556</v>
      </c>
      <c r="I8292" s="17">
        <f>IF(H8292=0,'Costo de tareas'!$B$13,'Costo de tareas'!$B$13-H8292)</f>
        <v>0</v>
      </c>
      <c r="J8292" s="2"/>
      <c r="K8292" s="2"/>
      <c r="P8292" s="2"/>
    </row>
    <row r="8293">
      <c r="A8293" s="3" t="s">
        <v>10628</v>
      </c>
      <c r="B8293" s="11" t="str">
        <f t="shared" si="1"/>
        <v>20131212</v>
      </c>
      <c r="C8293" s="12">
        <f t="shared" si="2"/>
        <v>41620</v>
      </c>
      <c r="D8293" s="3" t="str">
        <f t="shared" si="3"/>
        <v>11</v>
      </c>
      <c r="E8293" s="13">
        <v>304.0</v>
      </c>
      <c r="F8293" s="14">
        <f>'Costo de tareas'!$B$15</f>
        <v>0.1964027778</v>
      </c>
      <c r="G8293" s="15">
        <f>'Producción diaria'!$T$3*$L$2*$M$2*$N$2*E8293*1000/'Costo de tareas'!$B$14</f>
        <v>457.0828283</v>
      </c>
      <c r="H8293" s="16">
        <f>IF(G8293 &gt; 'Costo de tareas'!$B$13, 'Costo de tareas'!$B$13, IF(G8293 &lt; 'Costo de tareas'!$B$13*0.2, 0, 'Costo de tareas'!$B$13- G8293))</f>
        <v>39.28055556</v>
      </c>
      <c r="I8293" s="17">
        <f>IF(H8293=0,'Costo de tareas'!$B$13,'Costo de tareas'!$B$13-H8293)</f>
        <v>0</v>
      </c>
      <c r="J8293" s="2"/>
      <c r="K8293" s="2"/>
      <c r="P8293" s="2"/>
    </row>
    <row r="8294">
      <c r="A8294" s="3" t="s">
        <v>10629</v>
      </c>
      <c r="B8294" s="11" t="str">
        <f t="shared" si="1"/>
        <v>20131212</v>
      </c>
      <c r="C8294" s="12">
        <f t="shared" si="2"/>
        <v>41620</v>
      </c>
      <c r="D8294" s="3" t="str">
        <f t="shared" si="3"/>
        <v>12</v>
      </c>
      <c r="E8294" s="13">
        <v>357.0</v>
      </c>
      <c r="F8294" s="14">
        <f>'Costo de tareas'!$B$15</f>
        <v>0.1964027778</v>
      </c>
      <c r="G8294" s="15">
        <f>'Producción diaria'!$T$3*$L$2*$M$2*$N$2*E8294*1000/'Costo de tareas'!$B$14</f>
        <v>536.7716108</v>
      </c>
      <c r="H8294" s="16">
        <f>IF(G8294 &gt; 'Costo de tareas'!$B$13, 'Costo de tareas'!$B$13, IF(G8294 &lt; 'Costo de tareas'!$B$13*0.2, 0, 'Costo de tareas'!$B$13- G8294))</f>
        <v>39.28055556</v>
      </c>
      <c r="I8294" s="17">
        <f>IF(H8294=0,'Costo de tareas'!$B$13,'Costo de tareas'!$B$13-H8294)</f>
        <v>0</v>
      </c>
      <c r="J8294" s="2"/>
      <c r="K8294" s="2"/>
      <c r="P8294" s="2"/>
    </row>
    <row r="8295">
      <c r="A8295" s="3" t="s">
        <v>10630</v>
      </c>
      <c r="B8295" s="11" t="str">
        <f t="shared" si="1"/>
        <v>20131212</v>
      </c>
      <c r="C8295" s="12">
        <f t="shared" si="2"/>
        <v>41620</v>
      </c>
      <c r="D8295" s="3" t="str">
        <f t="shared" si="3"/>
        <v>13</v>
      </c>
      <c r="E8295" s="13">
        <v>47.0</v>
      </c>
      <c r="F8295" s="14">
        <f>'Costo de tareas'!$B$15</f>
        <v>0.1964027778</v>
      </c>
      <c r="G8295" s="15">
        <f>'Producción diaria'!$T$3*$L$2*$M$2*$N$2*E8295*1000/'Costo de tareas'!$B$14</f>
        <v>70.66741095</v>
      </c>
      <c r="H8295" s="16">
        <f>IF(G8295 &gt; 'Costo de tareas'!$B$13, 'Costo de tareas'!$B$13, IF(G8295 &lt; 'Costo de tareas'!$B$13*0.2, 0, 'Costo de tareas'!$B$13- G8295))</f>
        <v>39.28055556</v>
      </c>
      <c r="I8295" s="17">
        <f>IF(H8295=0,'Costo de tareas'!$B$13,'Costo de tareas'!$B$13-H8295)</f>
        <v>0</v>
      </c>
      <c r="J8295" s="2"/>
      <c r="K8295" s="2"/>
      <c r="P8295" s="2"/>
    </row>
    <row r="8296">
      <c r="A8296" s="3" t="s">
        <v>10631</v>
      </c>
      <c r="B8296" s="11" t="str">
        <f t="shared" si="1"/>
        <v>20131212</v>
      </c>
      <c r="C8296" s="12">
        <f t="shared" si="2"/>
        <v>41620</v>
      </c>
      <c r="D8296" s="3" t="str">
        <f t="shared" si="3"/>
        <v>14</v>
      </c>
      <c r="E8296" s="13">
        <v>324.0</v>
      </c>
      <c r="F8296" s="14">
        <f>'Costo de tareas'!$B$15</f>
        <v>0.1964027778</v>
      </c>
      <c r="G8296" s="15">
        <f>'Producción diaria'!$T$3*$L$2*$M$2*$N$2*E8296*1000/'Costo de tareas'!$B$14</f>
        <v>487.154067</v>
      </c>
      <c r="H8296" s="16">
        <f>IF(G8296 &gt; 'Costo de tareas'!$B$13, 'Costo de tareas'!$B$13, IF(G8296 &lt; 'Costo de tareas'!$B$13*0.2, 0, 'Costo de tareas'!$B$13- G8296))</f>
        <v>39.28055556</v>
      </c>
      <c r="I8296" s="17">
        <f>IF(H8296=0,'Costo de tareas'!$B$13,'Costo de tareas'!$B$13-H8296)</f>
        <v>0</v>
      </c>
      <c r="J8296" s="2"/>
      <c r="K8296" s="2"/>
      <c r="P8296" s="2"/>
    </row>
    <row r="8297">
      <c r="A8297" s="3" t="s">
        <v>10632</v>
      </c>
      <c r="B8297" s="11" t="str">
        <f t="shared" si="1"/>
        <v>20131212</v>
      </c>
      <c r="C8297" s="12">
        <f t="shared" si="2"/>
        <v>41620</v>
      </c>
      <c r="D8297" s="3" t="str">
        <f t="shared" si="3"/>
        <v>15</v>
      </c>
      <c r="E8297" s="13">
        <v>221.0</v>
      </c>
      <c r="F8297" s="14">
        <f>'Costo de tareas'!$B$15</f>
        <v>0.1964027778</v>
      </c>
      <c r="G8297" s="15">
        <f>'Producción diaria'!$T$3*$L$2*$M$2*$N$2*E8297*1000/'Costo de tareas'!$B$14</f>
        <v>332.2871877</v>
      </c>
      <c r="H8297" s="16">
        <f>IF(G8297 &gt; 'Costo de tareas'!$B$13, 'Costo de tareas'!$B$13, IF(G8297 &lt; 'Costo de tareas'!$B$13*0.2, 0, 'Costo de tareas'!$B$13- G8297))</f>
        <v>39.28055556</v>
      </c>
      <c r="I8297" s="17">
        <f>IF(H8297=0,'Costo de tareas'!$B$13,'Costo de tareas'!$B$13-H8297)</f>
        <v>0</v>
      </c>
      <c r="J8297" s="2"/>
      <c r="K8297" s="2"/>
      <c r="P8297" s="2"/>
    </row>
    <row r="8298">
      <c r="A8298" s="3" t="s">
        <v>10634</v>
      </c>
      <c r="B8298" s="11" t="str">
        <f t="shared" si="1"/>
        <v>20131212</v>
      </c>
      <c r="C8298" s="12">
        <f t="shared" si="2"/>
        <v>41620</v>
      </c>
      <c r="D8298" s="3" t="str">
        <f t="shared" si="3"/>
        <v>16</v>
      </c>
      <c r="E8298" s="13">
        <v>8.0</v>
      </c>
      <c r="F8298" s="14">
        <f>'Costo de tareas'!$B$15</f>
        <v>0.1964027778</v>
      </c>
      <c r="G8298" s="15">
        <f>'Producción diaria'!$T$3*$L$2*$M$2*$N$2*E8298*1000/'Costo de tareas'!$B$14</f>
        <v>12.02849548</v>
      </c>
      <c r="H8298" s="16">
        <f>IF(G8298 &gt; 'Costo de tareas'!$B$13, 'Costo de tareas'!$B$13, IF(G8298 &lt; 'Costo de tareas'!$B$13*0.2, 0, 'Costo de tareas'!$B$13- G8298))</f>
        <v>27.25206007</v>
      </c>
      <c r="I8298" s="17">
        <f>IF(H8298=0,'Costo de tareas'!$B$13,'Costo de tareas'!$B$13-H8298)</f>
        <v>12.02849548</v>
      </c>
      <c r="J8298" s="2"/>
      <c r="K8298" s="2"/>
      <c r="P8298" s="2"/>
    </row>
    <row r="8299">
      <c r="A8299" s="3" t="s">
        <v>10636</v>
      </c>
      <c r="B8299" s="11" t="str">
        <f t="shared" si="1"/>
        <v>20131212</v>
      </c>
      <c r="C8299" s="12">
        <f t="shared" si="2"/>
        <v>41620</v>
      </c>
      <c r="D8299" s="3" t="str">
        <f t="shared" si="3"/>
        <v>17</v>
      </c>
      <c r="E8299" s="13">
        <v>0.0</v>
      </c>
      <c r="F8299" s="14">
        <f>'Costo de tareas'!$B$15</f>
        <v>0.1964027778</v>
      </c>
      <c r="G8299" s="15">
        <f>'Producción diaria'!$T$3*$L$2*$M$2*$N$2*E8299*1000/'Costo de tareas'!$B$14</f>
        <v>0</v>
      </c>
      <c r="H8299" s="16">
        <f>IF(G8299 &gt; 'Costo de tareas'!$B$13, 'Costo de tareas'!$B$13, IF(G8299 &lt; 'Costo de tareas'!$B$13*0.2, 0, 'Costo de tareas'!$B$13- G8299))</f>
        <v>0</v>
      </c>
      <c r="I8299" s="17">
        <f>IF(H8299=0,'Costo de tareas'!$B$13,'Costo de tareas'!$B$13-H8299)</f>
        <v>39.28055556</v>
      </c>
      <c r="J8299" s="2"/>
      <c r="K8299" s="2"/>
      <c r="P8299" s="2"/>
    </row>
    <row r="8300">
      <c r="A8300" s="3" t="s">
        <v>10637</v>
      </c>
      <c r="B8300" s="11" t="str">
        <f t="shared" si="1"/>
        <v>20131212</v>
      </c>
      <c r="C8300" s="12">
        <f t="shared" si="2"/>
        <v>41620</v>
      </c>
      <c r="D8300" s="3" t="str">
        <f t="shared" si="3"/>
        <v>18</v>
      </c>
      <c r="E8300" s="13">
        <v>0.0</v>
      </c>
      <c r="F8300" s="14">
        <f>'Costo de tareas'!$B$15</f>
        <v>0.1964027778</v>
      </c>
      <c r="G8300" s="15">
        <f>'Producción diaria'!$T$3*$L$2*$M$2*$N$2*E8300*1000/'Costo de tareas'!$B$14</f>
        <v>0</v>
      </c>
      <c r="H8300" s="16">
        <f>IF(G8300 &gt; 'Costo de tareas'!$B$13, 'Costo de tareas'!$B$13, IF(G8300 &lt; 'Costo de tareas'!$B$13*0.2, 0, 'Costo de tareas'!$B$13- G8300))</f>
        <v>0</v>
      </c>
      <c r="I8300" s="17">
        <f>IF(H8300=0,'Costo de tareas'!$B$13,'Costo de tareas'!$B$13-H8300)</f>
        <v>39.28055556</v>
      </c>
      <c r="J8300" s="2"/>
      <c r="K8300" s="2"/>
      <c r="P8300" s="2"/>
    </row>
    <row r="8301">
      <c r="A8301" s="3" t="s">
        <v>10638</v>
      </c>
      <c r="B8301" s="11" t="str">
        <f t="shared" si="1"/>
        <v>20131212</v>
      </c>
      <c r="C8301" s="12">
        <f t="shared" si="2"/>
        <v>41620</v>
      </c>
      <c r="D8301" s="3" t="str">
        <f t="shared" si="3"/>
        <v>19</v>
      </c>
      <c r="E8301" s="13">
        <v>0.0</v>
      </c>
      <c r="F8301" s="14">
        <f>'Costo de tareas'!$B$15</f>
        <v>0.1964027778</v>
      </c>
      <c r="G8301" s="15">
        <f>'Producción diaria'!$T$3*$L$2*$M$2*$N$2*E8301*1000/'Costo de tareas'!$B$14</f>
        <v>0</v>
      </c>
      <c r="H8301" s="16">
        <f>IF(G8301 &gt; 'Costo de tareas'!$B$13, 'Costo de tareas'!$B$13, IF(G8301 &lt; 'Costo de tareas'!$B$13*0.2, 0, 'Costo de tareas'!$B$13- G8301))</f>
        <v>0</v>
      </c>
      <c r="I8301" s="17">
        <f>IF(H8301=0,'Costo de tareas'!$B$13,'Costo de tareas'!$B$13-H8301)</f>
        <v>39.28055556</v>
      </c>
      <c r="J8301" s="2"/>
      <c r="K8301" s="2"/>
      <c r="P8301" s="2"/>
    </row>
    <row r="8302">
      <c r="A8302" s="3" t="s">
        <v>10639</v>
      </c>
      <c r="B8302" s="11" t="str">
        <f t="shared" si="1"/>
        <v>20131212</v>
      </c>
      <c r="C8302" s="12">
        <f t="shared" si="2"/>
        <v>41620</v>
      </c>
      <c r="D8302" s="3" t="str">
        <f t="shared" si="3"/>
        <v>20</v>
      </c>
      <c r="E8302" s="13">
        <v>0.0</v>
      </c>
      <c r="F8302" s="14">
        <f>'Costo de tareas'!$B$15</f>
        <v>0.1964027778</v>
      </c>
      <c r="G8302" s="15">
        <f>'Producción diaria'!$T$3*$L$2*$M$2*$N$2*E8302*1000/'Costo de tareas'!$B$14</f>
        <v>0</v>
      </c>
      <c r="H8302" s="16">
        <f>IF(G8302 &gt; 'Costo de tareas'!$B$13, 'Costo de tareas'!$B$13, IF(G8302 &lt; 'Costo de tareas'!$B$13*0.2, 0, 'Costo de tareas'!$B$13- G8302))</f>
        <v>0</v>
      </c>
      <c r="I8302" s="17">
        <f>IF(H8302=0,'Costo de tareas'!$B$13,'Costo de tareas'!$B$13-H8302)</f>
        <v>39.28055556</v>
      </c>
      <c r="J8302" s="2"/>
      <c r="K8302" s="2"/>
      <c r="P8302" s="2"/>
    </row>
    <row r="8303">
      <c r="A8303" s="3" t="s">
        <v>10640</v>
      </c>
      <c r="B8303" s="11" t="str">
        <f t="shared" si="1"/>
        <v>20131212</v>
      </c>
      <c r="C8303" s="12">
        <f t="shared" si="2"/>
        <v>41620</v>
      </c>
      <c r="D8303" s="3" t="str">
        <f t="shared" si="3"/>
        <v>21</v>
      </c>
      <c r="E8303" s="13">
        <v>0.0</v>
      </c>
      <c r="F8303" s="14">
        <f>'Costo de tareas'!$B$15</f>
        <v>0.1964027778</v>
      </c>
      <c r="G8303" s="15">
        <f>'Producción diaria'!$T$3*$L$2*$M$2*$N$2*E8303*1000/'Costo de tareas'!$B$14</f>
        <v>0</v>
      </c>
      <c r="H8303" s="16">
        <f>IF(G8303 &gt; 'Costo de tareas'!$B$13, 'Costo de tareas'!$B$13, IF(G8303 &lt; 'Costo de tareas'!$B$13*0.2, 0, 'Costo de tareas'!$B$13- G8303))</f>
        <v>0</v>
      </c>
      <c r="I8303" s="17">
        <f>IF(H8303=0,'Costo de tareas'!$B$13,'Costo de tareas'!$B$13-H8303)</f>
        <v>39.28055556</v>
      </c>
      <c r="J8303" s="2"/>
      <c r="K8303" s="2"/>
      <c r="P8303" s="2"/>
    </row>
    <row r="8304">
      <c r="A8304" s="3" t="s">
        <v>10642</v>
      </c>
      <c r="B8304" s="11" t="str">
        <f t="shared" si="1"/>
        <v>20131212</v>
      </c>
      <c r="C8304" s="12">
        <f t="shared" si="2"/>
        <v>41620</v>
      </c>
      <c r="D8304" s="3" t="str">
        <f t="shared" si="3"/>
        <v>22</v>
      </c>
      <c r="E8304" s="13">
        <v>0.0</v>
      </c>
      <c r="F8304" s="14">
        <f>'Costo de tareas'!$B$15</f>
        <v>0.1964027778</v>
      </c>
      <c r="G8304" s="15">
        <f>'Producción diaria'!$T$3*$L$2*$M$2*$N$2*E8304*1000/'Costo de tareas'!$B$14</f>
        <v>0</v>
      </c>
      <c r="H8304" s="16">
        <f>IF(G8304 &gt; 'Costo de tareas'!$B$13, 'Costo de tareas'!$B$13, IF(G8304 &lt; 'Costo de tareas'!$B$13*0.2, 0, 'Costo de tareas'!$B$13- G8304))</f>
        <v>0</v>
      </c>
      <c r="I8304" s="17">
        <f>IF(H8304=0,'Costo de tareas'!$B$13,'Costo de tareas'!$B$13-H8304)</f>
        <v>39.28055556</v>
      </c>
      <c r="J8304" s="2"/>
      <c r="K8304" s="2"/>
      <c r="P8304" s="2"/>
    </row>
    <row r="8305">
      <c r="A8305" s="3" t="s">
        <v>10644</v>
      </c>
      <c r="B8305" s="11" t="str">
        <f t="shared" si="1"/>
        <v>20131212</v>
      </c>
      <c r="C8305" s="12">
        <f t="shared" si="2"/>
        <v>41620</v>
      </c>
      <c r="D8305" s="3" t="str">
        <f t="shared" si="3"/>
        <v>23</v>
      </c>
      <c r="E8305" s="13">
        <v>0.0</v>
      </c>
      <c r="F8305" s="14">
        <f>'Costo de tareas'!$B$15</f>
        <v>0.1964027778</v>
      </c>
      <c r="G8305" s="15">
        <f>'Producción diaria'!$T$3*$L$2*$M$2*$N$2*E8305*1000/'Costo de tareas'!$B$14</f>
        <v>0</v>
      </c>
      <c r="H8305" s="16">
        <f>IF(G8305 &gt; 'Costo de tareas'!$B$13, 'Costo de tareas'!$B$13, IF(G8305 &lt; 'Costo de tareas'!$B$13*0.2, 0, 'Costo de tareas'!$B$13- G8305))</f>
        <v>0</v>
      </c>
      <c r="I8305" s="17">
        <f>IF(H8305=0,'Costo de tareas'!$B$13,'Costo de tareas'!$B$13-H8305)</f>
        <v>39.28055556</v>
      </c>
      <c r="J8305" s="2"/>
      <c r="K8305" s="2"/>
      <c r="P8305" s="2"/>
    </row>
    <row r="8306">
      <c r="A8306" s="3" t="s">
        <v>10646</v>
      </c>
      <c r="B8306" s="11" t="str">
        <f t="shared" si="1"/>
        <v>20131213</v>
      </c>
      <c r="C8306" s="12">
        <f t="shared" si="2"/>
        <v>41621</v>
      </c>
      <c r="D8306" s="3" t="str">
        <f t="shared" si="3"/>
        <v>00</v>
      </c>
      <c r="E8306" s="13">
        <v>0.0</v>
      </c>
      <c r="F8306" s="14">
        <f>'Costo de tareas'!$B$15</f>
        <v>0.1964027778</v>
      </c>
      <c r="G8306" s="15">
        <f>'Producción diaria'!$T$3*$L$2*$M$2*$N$2*E8306*1000/'Costo de tareas'!$B$14</f>
        <v>0</v>
      </c>
      <c r="H8306" s="16">
        <f>IF(G8306 &gt; 'Costo de tareas'!$B$13, 'Costo de tareas'!$B$13, IF(G8306 &lt; 'Costo de tareas'!$B$13*0.2, 0, 'Costo de tareas'!$B$13- G8306))</f>
        <v>0</v>
      </c>
      <c r="I8306" s="17">
        <f>IF(H8306=0,'Costo de tareas'!$B$13,'Costo de tareas'!$B$13-H8306)</f>
        <v>39.28055556</v>
      </c>
      <c r="J8306" s="2"/>
      <c r="K8306" s="2"/>
      <c r="P8306" s="2"/>
    </row>
    <row r="8307">
      <c r="A8307" s="3" t="s">
        <v>10648</v>
      </c>
      <c r="B8307" s="11" t="str">
        <f t="shared" si="1"/>
        <v>20131213</v>
      </c>
      <c r="C8307" s="12">
        <f t="shared" si="2"/>
        <v>41621</v>
      </c>
      <c r="D8307" s="3" t="str">
        <f t="shared" si="3"/>
        <v>01</v>
      </c>
      <c r="E8307" s="13">
        <v>0.0</v>
      </c>
      <c r="F8307" s="14">
        <f>'Costo de tareas'!$B$15</f>
        <v>0.1964027778</v>
      </c>
      <c r="G8307" s="15">
        <f>'Producción diaria'!$T$3*$L$2*$M$2*$N$2*E8307*1000/'Costo de tareas'!$B$14</f>
        <v>0</v>
      </c>
      <c r="H8307" s="16">
        <f>IF(G8307 &gt; 'Costo de tareas'!$B$13, 'Costo de tareas'!$B$13, IF(G8307 &lt; 'Costo de tareas'!$B$13*0.2, 0, 'Costo de tareas'!$B$13- G8307))</f>
        <v>0</v>
      </c>
      <c r="I8307" s="17">
        <f>IF(H8307=0,'Costo de tareas'!$B$13,'Costo de tareas'!$B$13-H8307)</f>
        <v>39.28055556</v>
      </c>
      <c r="J8307" s="2"/>
      <c r="K8307" s="2"/>
      <c r="P8307" s="2"/>
    </row>
    <row r="8308">
      <c r="A8308" s="3" t="s">
        <v>10650</v>
      </c>
      <c r="B8308" s="11" t="str">
        <f t="shared" si="1"/>
        <v>20131213</v>
      </c>
      <c r="C8308" s="12">
        <f t="shared" si="2"/>
        <v>41621</v>
      </c>
      <c r="D8308" s="3" t="str">
        <f t="shared" si="3"/>
        <v>02</v>
      </c>
      <c r="E8308" s="13">
        <v>0.0</v>
      </c>
      <c r="F8308" s="14">
        <f>'Costo de tareas'!$B$15</f>
        <v>0.1964027778</v>
      </c>
      <c r="G8308" s="15">
        <f>'Producción diaria'!$T$3*$L$2*$M$2*$N$2*E8308*1000/'Costo de tareas'!$B$14</f>
        <v>0</v>
      </c>
      <c r="H8308" s="16">
        <f>IF(G8308 &gt; 'Costo de tareas'!$B$13, 'Costo de tareas'!$B$13, IF(G8308 &lt; 'Costo de tareas'!$B$13*0.2, 0, 'Costo de tareas'!$B$13- G8308))</f>
        <v>0</v>
      </c>
      <c r="I8308" s="17">
        <f>IF(H8308=0,'Costo de tareas'!$B$13,'Costo de tareas'!$B$13-H8308)</f>
        <v>39.28055556</v>
      </c>
      <c r="J8308" s="2"/>
      <c r="K8308" s="2"/>
      <c r="P8308" s="2"/>
    </row>
    <row r="8309">
      <c r="A8309" s="3" t="s">
        <v>10652</v>
      </c>
      <c r="B8309" s="11" t="str">
        <f t="shared" si="1"/>
        <v>20131213</v>
      </c>
      <c r="C8309" s="12">
        <f t="shared" si="2"/>
        <v>41621</v>
      </c>
      <c r="D8309" s="3" t="str">
        <f t="shared" si="3"/>
        <v>03</v>
      </c>
      <c r="E8309" s="13">
        <v>0.0</v>
      </c>
      <c r="F8309" s="14">
        <f>'Costo de tareas'!$B$15</f>
        <v>0.1964027778</v>
      </c>
      <c r="G8309" s="15">
        <f>'Producción diaria'!$T$3*$L$2*$M$2*$N$2*E8309*1000/'Costo de tareas'!$B$14</f>
        <v>0</v>
      </c>
      <c r="H8309" s="16">
        <f>IF(G8309 &gt; 'Costo de tareas'!$B$13, 'Costo de tareas'!$B$13, IF(G8309 &lt; 'Costo de tareas'!$B$13*0.2, 0, 'Costo de tareas'!$B$13- G8309))</f>
        <v>0</v>
      </c>
      <c r="I8309" s="17">
        <f>IF(H8309=0,'Costo de tareas'!$B$13,'Costo de tareas'!$B$13-H8309)</f>
        <v>39.28055556</v>
      </c>
      <c r="J8309" s="2"/>
      <c r="K8309" s="2"/>
      <c r="P8309" s="2"/>
    </row>
    <row r="8310">
      <c r="A8310" s="3" t="s">
        <v>10654</v>
      </c>
      <c r="B8310" s="11" t="str">
        <f t="shared" si="1"/>
        <v>20131213</v>
      </c>
      <c r="C8310" s="12">
        <f t="shared" si="2"/>
        <v>41621</v>
      </c>
      <c r="D8310" s="3" t="str">
        <f t="shared" si="3"/>
        <v>04</v>
      </c>
      <c r="E8310" s="13">
        <v>0.0</v>
      </c>
      <c r="F8310" s="14">
        <f>'Costo de tareas'!$B$15</f>
        <v>0.1964027778</v>
      </c>
      <c r="G8310" s="15">
        <f>'Producción diaria'!$T$3*$L$2*$M$2*$N$2*E8310*1000/'Costo de tareas'!$B$14</f>
        <v>0</v>
      </c>
      <c r="H8310" s="16">
        <f>IF(G8310 &gt; 'Costo de tareas'!$B$13, 'Costo de tareas'!$B$13, IF(G8310 &lt; 'Costo de tareas'!$B$13*0.2, 0, 'Costo de tareas'!$B$13- G8310))</f>
        <v>0</v>
      </c>
      <c r="I8310" s="17">
        <f>IF(H8310=0,'Costo de tareas'!$B$13,'Costo de tareas'!$B$13-H8310)</f>
        <v>39.28055556</v>
      </c>
      <c r="J8310" s="2"/>
      <c r="K8310" s="2"/>
      <c r="P8310" s="2"/>
    </row>
    <row r="8311">
      <c r="A8311" s="3" t="s">
        <v>10656</v>
      </c>
      <c r="B8311" s="11" t="str">
        <f t="shared" si="1"/>
        <v>20131213</v>
      </c>
      <c r="C8311" s="12">
        <f t="shared" si="2"/>
        <v>41621</v>
      </c>
      <c r="D8311" s="3" t="str">
        <f t="shared" si="3"/>
        <v>05</v>
      </c>
      <c r="E8311" s="13">
        <v>0.0</v>
      </c>
      <c r="F8311" s="14">
        <f>'Costo de tareas'!$B$15</f>
        <v>0.1964027778</v>
      </c>
      <c r="G8311" s="15">
        <f>'Producción diaria'!$T$3*$L$2*$M$2*$N$2*E8311*1000/'Costo de tareas'!$B$14</f>
        <v>0</v>
      </c>
      <c r="H8311" s="16">
        <f>IF(G8311 &gt; 'Costo de tareas'!$B$13, 'Costo de tareas'!$B$13, IF(G8311 &lt; 'Costo de tareas'!$B$13*0.2, 0, 'Costo de tareas'!$B$13- G8311))</f>
        <v>0</v>
      </c>
      <c r="I8311" s="17">
        <f>IF(H8311=0,'Costo de tareas'!$B$13,'Costo de tareas'!$B$13-H8311)</f>
        <v>39.28055556</v>
      </c>
      <c r="J8311" s="2"/>
      <c r="K8311" s="2"/>
      <c r="P8311" s="2"/>
    </row>
    <row r="8312">
      <c r="A8312" s="3" t="s">
        <v>10658</v>
      </c>
      <c r="B8312" s="11" t="str">
        <f t="shared" si="1"/>
        <v>20131213</v>
      </c>
      <c r="C8312" s="12">
        <f t="shared" si="2"/>
        <v>41621</v>
      </c>
      <c r="D8312" s="3" t="str">
        <f t="shared" si="3"/>
        <v>06</v>
      </c>
      <c r="E8312" s="13">
        <v>0.0</v>
      </c>
      <c r="F8312" s="14">
        <f>'Costo de tareas'!$B$15</f>
        <v>0.1964027778</v>
      </c>
      <c r="G8312" s="15">
        <f>'Producción diaria'!$T$3*$L$2*$M$2*$N$2*E8312*1000/'Costo de tareas'!$B$14</f>
        <v>0</v>
      </c>
      <c r="H8312" s="16">
        <f>IF(G8312 &gt; 'Costo de tareas'!$B$13, 'Costo de tareas'!$B$13, IF(G8312 &lt; 'Costo de tareas'!$B$13*0.2, 0, 'Costo de tareas'!$B$13- G8312))</f>
        <v>0</v>
      </c>
      <c r="I8312" s="17">
        <f>IF(H8312=0,'Costo de tareas'!$B$13,'Costo de tareas'!$B$13-H8312)</f>
        <v>39.28055556</v>
      </c>
      <c r="J8312" s="2"/>
      <c r="K8312" s="2"/>
      <c r="P8312" s="2"/>
    </row>
    <row r="8313">
      <c r="A8313" s="3" t="s">
        <v>10660</v>
      </c>
      <c r="B8313" s="11" t="str">
        <f t="shared" si="1"/>
        <v>20131213</v>
      </c>
      <c r="C8313" s="12">
        <f t="shared" si="2"/>
        <v>41621</v>
      </c>
      <c r="D8313" s="3" t="str">
        <f t="shared" si="3"/>
        <v>07</v>
      </c>
      <c r="E8313" s="13">
        <v>0.0</v>
      </c>
      <c r="F8313" s="14">
        <f>'Costo de tareas'!$B$15</f>
        <v>0.1964027778</v>
      </c>
      <c r="G8313" s="15">
        <f>'Producción diaria'!$T$3*$L$2*$M$2*$N$2*E8313*1000/'Costo de tareas'!$B$14</f>
        <v>0</v>
      </c>
      <c r="H8313" s="16">
        <f>IF(G8313 &gt; 'Costo de tareas'!$B$13, 'Costo de tareas'!$B$13, IF(G8313 &lt; 'Costo de tareas'!$B$13*0.2, 0, 'Costo de tareas'!$B$13- G8313))</f>
        <v>0</v>
      </c>
      <c r="I8313" s="17">
        <f>IF(H8313=0,'Costo de tareas'!$B$13,'Costo de tareas'!$B$13-H8313)</f>
        <v>39.28055556</v>
      </c>
      <c r="J8313" s="2"/>
      <c r="K8313" s="2"/>
      <c r="P8313" s="2"/>
    </row>
    <row r="8314">
      <c r="A8314" s="3" t="s">
        <v>10662</v>
      </c>
      <c r="B8314" s="11" t="str">
        <f t="shared" si="1"/>
        <v>20131213</v>
      </c>
      <c r="C8314" s="12">
        <f t="shared" si="2"/>
        <v>41621</v>
      </c>
      <c r="D8314" s="3" t="str">
        <f t="shared" si="3"/>
        <v>08</v>
      </c>
      <c r="E8314" s="13">
        <v>87.0</v>
      </c>
      <c r="F8314" s="14">
        <f>'Costo de tareas'!$B$15</f>
        <v>0.1964027778</v>
      </c>
      <c r="G8314" s="15">
        <f>'Producción diaria'!$T$3*$L$2*$M$2*$N$2*E8314*1000/'Costo de tareas'!$B$14</f>
        <v>130.8098884</v>
      </c>
      <c r="H8314" s="16">
        <f>IF(G8314 &gt; 'Costo de tareas'!$B$13, 'Costo de tareas'!$B$13, IF(G8314 &lt; 'Costo de tareas'!$B$13*0.2, 0, 'Costo de tareas'!$B$13- G8314))</f>
        <v>39.28055556</v>
      </c>
      <c r="I8314" s="17">
        <f>IF(H8314=0,'Costo de tareas'!$B$13,'Costo de tareas'!$B$13-H8314)</f>
        <v>0</v>
      </c>
      <c r="J8314" s="2"/>
      <c r="K8314" s="2"/>
      <c r="P8314" s="2"/>
    </row>
    <row r="8315">
      <c r="A8315" s="3" t="s">
        <v>10664</v>
      </c>
      <c r="B8315" s="11" t="str">
        <f t="shared" si="1"/>
        <v>20131213</v>
      </c>
      <c r="C8315" s="12">
        <f t="shared" si="2"/>
        <v>41621</v>
      </c>
      <c r="D8315" s="3" t="str">
        <f t="shared" si="3"/>
        <v>09</v>
      </c>
      <c r="E8315" s="13">
        <v>149.0</v>
      </c>
      <c r="F8315" s="14">
        <f>'Costo de tareas'!$B$15</f>
        <v>0.1964027778</v>
      </c>
      <c r="G8315" s="15">
        <f>'Producción diaria'!$T$3*$L$2*$M$2*$N$2*E8315*1000/'Costo de tareas'!$B$14</f>
        <v>224.0307283</v>
      </c>
      <c r="H8315" s="16">
        <f>IF(G8315 &gt; 'Costo de tareas'!$B$13, 'Costo de tareas'!$B$13, IF(G8315 &lt; 'Costo de tareas'!$B$13*0.2, 0, 'Costo de tareas'!$B$13- G8315))</f>
        <v>39.28055556</v>
      </c>
      <c r="I8315" s="17">
        <f>IF(H8315=0,'Costo de tareas'!$B$13,'Costo de tareas'!$B$13-H8315)</f>
        <v>0</v>
      </c>
      <c r="J8315" s="2"/>
      <c r="K8315" s="2"/>
      <c r="P8315" s="2"/>
    </row>
    <row r="8316">
      <c r="A8316" s="3" t="s">
        <v>10666</v>
      </c>
      <c r="B8316" s="11" t="str">
        <f t="shared" si="1"/>
        <v>20131213</v>
      </c>
      <c r="C8316" s="12">
        <f t="shared" si="2"/>
        <v>41621</v>
      </c>
      <c r="D8316" s="3" t="str">
        <f t="shared" si="3"/>
        <v>10</v>
      </c>
      <c r="E8316" s="13">
        <v>385.0</v>
      </c>
      <c r="F8316" s="14">
        <f>'Costo de tareas'!$B$15</f>
        <v>0.1964027778</v>
      </c>
      <c r="G8316" s="15">
        <f>'Producción diaria'!$T$3*$L$2*$M$2*$N$2*E8316*1000/'Costo de tareas'!$B$14</f>
        <v>578.871345</v>
      </c>
      <c r="H8316" s="16">
        <f>IF(G8316 &gt; 'Costo de tareas'!$B$13, 'Costo de tareas'!$B$13, IF(G8316 &lt; 'Costo de tareas'!$B$13*0.2, 0, 'Costo de tareas'!$B$13- G8316))</f>
        <v>39.28055556</v>
      </c>
      <c r="I8316" s="17">
        <f>IF(H8316=0,'Costo de tareas'!$B$13,'Costo de tareas'!$B$13-H8316)</f>
        <v>0</v>
      </c>
      <c r="J8316" s="2"/>
      <c r="K8316" s="2"/>
      <c r="P8316" s="2"/>
    </row>
    <row r="8317">
      <c r="A8317" s="3" t="s">
        <v>10668</v>
      </c>
      <c r="B8317" s="11" t="str">
        <f t="shared" si="1"/>
        <v>20131213</v>
      </c>
      <c r="C8317" s="12">
        <f t="shared" si="2"/>
        <v>41621</v>
      </c>
      <c r="D8317" s="3" t="str">
        <f t="shared" si="3"/>
        <v>11</v>
      </c>
      <c r="E8317" s="13">
        <v>393.0</v>
      </c>
      <c r="F8317" s="14">
        <f>'Costo de tareas'!$B$15</f>
        <v>0.1964027778</v>
      </c>
      <c r="G8317" s="15">
        <f>'Producción diaria'!$T$3*$L$2*$M$2*$N$2*E8317*1000/'Costo de tareas'!$B$14</f>
        <v>590.8998405</v>
      </c>
      <c r="H8317" s="16">
        <f>IF(G8317 &gt; 'Costo de tareas'!$B$13, 'Costo de tareas'!$B$13, IF(G8317 &lt; 'Costo de tareas'!$B$13*0.2, 0, 'Costo de tareas'!$B$13- G8317))</f>
        <v>39.28055556</v>
      </c>
      <c r="I8317" s="17">
        <f>IF(H8317=0,'Costo de tareas'!$B$13,'Costo de tareas'!$B$13-H8317)</f>
        <v>0</v>
      </c>
      <c r="J8317" s="2"/>
      <c r="K8317" s="2"/>
      <c r="P8317" s="2"/>
    </row>
    <row r="8318">
      <c r="A8318" s="3" t="s">
        <v>10670</v>
      </c>
      <c r="B8318" s="11" t="str">
        <f t="shared" si="1"/>
        <v>20131213</v>
      </c>
      <c r="C8318" s="12">
        <f t="shared" si="2"/>
        <v>41621</v>
      </c>
      <c r="D8318" s="3" t="str">
        <f t="shared" si="3"/>
        <v>12</v>
      </c>
      <c r="E8318" s="13">
        <v>405.0</v>
      </c>
      <c r="F8318" s="14">
        <f>'Costo de tareas'!$B$15</f>
        <v>0.1964027778</v>
      </c>
      <c r="G8318" s="15">
        <f>'Producción diaria'!$T$3*$L$2*$M$2*$N$2*E8318*1000/'Costo de tareas'!$B$14</f>
        <v>608.9425837</v>
      </c>
      <c r="H8318" s="16">
        <f>IF(G8318 &gt; 'Costo de tareas'!$B$13, 'Costo de tareas'!$B$13, IF(G8318 &lt; 'Costo de tareas'!$B$13*0.2, 0, 'Costo de tareas'!$B$13- G8318))</f>
        <v>39.28055556</v>
      </c>
      <c r="I8318" s="17">
        <f>IF(H8318=0,'Costo de tareas'!$B$13,'Costo de tareas'!$B$13-H8318)</f>
        <v>0</v>
      </c>
      <c r="J8318" s="2"/>
      <c r="K8318" s="2"/>
      <c r="P8318" s="2"/>
    </row>
    <row r="8319">
      <c r="A8319" s="3" t="s">
        <v>10671</v>
      </c>
      <c r="B8319" s="11" t="str">
        <f t="shared" si="1"/>
        <v>20131213</v>
      </c>
      <c r="C8319" s="12">
        <f t="shared" si="2"/>
        <v>41621</v>
      </c>
      <c r="D8319" s="3" t="str">
        <f t="shared" si="3"/>
        <v>13</v>
      </c>
      <c r="E8319" s="13">
        <v>441.0</v>
      </c>
      <c r="F8319" s="14">
        <f>'Costo de tareas'!$B$15</f>
        <v>0.1964027778</v>
      </c>
      <c r="G8319" s="15">
        <f>'Producción diaria'!$T$3*$L$2*$M$2*$N$2*E8319*1000/'Costo de tareas'!$B$14</f>
        <v>663.0708134</v>
      </c>
      <c r="H8319" s="16">
        <f>IF(G8319 &gt; 'Costo de tareas'!$B$13, 'Costo de tareas'!$B$13, IF(G8319 &lt; 'Costo de tareas'!$B$13*0.2, 0, 'Costo de tareas'!$B$13- G8319))</f>
        <v>39.28055556</v>
      </c>
      <c r="I8319" s="17">
        <f>IF(H8319=0,'Costo de tareas'!$B$13,'Costo de tareas'!$B$13-H8319)</f>
        <v>0</v>
      </c>
      <c r="J8319" s="2"/>
      <c r="K8319" s="2"/>
      <c r="P8319" s="2"/>
    </row>
    <row r="8320">
      <c r="A8320" s="3" t="s">
        <v>10672</v>
      </c>
      <c r="B8320" s="11" t="str">
        <f t="shared" si="1"/>
        <v>20131213</v>
      </c>
      <c r="C8320" s="12">
        <f t="shared" si="2"/>
        <v>41621</v>
      </c>
      <c r="D8320" s="3" t="str">
        <f t="shared" si="3"/>
        <v>14</v>
      </c>
      <c r="E8320" s="13">
        <v>201.0</v>
      </c>
      <c r="F8320" s="14">
        <f>'Costo de tareas'!$B$15</f>
        <v>0.1964027778</v>
      </c>
      <c r="G8320" s="15">
        <f>'Producción diaria'!$T$3*$L$2*$M$2*$N$2*E8320*1000/'Costo de tareas'!$B$14</f>
        <v>302.215949</v>
      </c>
      <c r="H8320" s="16">
        <f>IF(G8320 &gt; 'Costo de tareas'!$B$13, 'Costo de tareas'!$B$13, IF(G8320 &lt; 'Costo de tareas'!$B$13*0.2, 0, 'Costo de tareas'!$B$13- G8320))</f>
        <v>39.28055556</v>
      </c>
      <c r="I8320" s="17">
        <f>IF(H8320=0,'Costo de tareas'!$B$13,'Costo de tareas'!$B$13-H8320)</f>
        <v>0</v>
      </c>
      <c r="J8320" s="2"/>
      <c r="K8320" s="2"/>
      <c r="P8320" s="2"/>
    </row>
    <row r="8321">
      <c r="A8321" s="3" t="s">
        <v>10673</v>
      </c>
      <c r="B8321" s="11" t="str">
        <f t="shared" si="1"/>
        <v>20131213</v>
      </c>
      <c r="C8321" s="12">
        <f t="shared" si="2"/>
        <v>41621</v>
      </c>
      <c r="D8321" s="3" t="str">
        <f t="shared" si="3"/>
        <v>15</v>
      </c>
      <c r="E8321" s="13">
        <v>104.0</v>
      </c>
      <c r="F8321" s="14">
        <f>'Costo de tareas'!$B$15</f>
        <v>0.1964027778</v>
      </c>
      <c r="G8321" s="15">
        <f>'Producción diaria'!$T$3*$L$2*$M$2*$N$2*E8321*1000/'Costo de tareas'!$B$14</f>
        <v>156.3704413</v>
      </c>
      <c r="H8321" s="16">
        <f>IF(G8321 &gt; 'Costo de tareas'!$B$13, 'Costo de tareas'!$B$13, IF(G8321 &lt; 'Costo de tareas'!$B$13*0.2, 0, 'Costo de tareas'!$B$13- G8321))</f>
        <v>39.28055556</v>
      </c>
      <c r="I8321" s="17">
        <f>IF(H8321=0,'Costo de tareas'!$B$13,'Costo de tareas'!$B$13-H8321)</f>
        <v>0</v>
      </c>
      <c r="J8321" s="2"/>
      <c r="K8321" s="2"/>
      <c r="P8321" s="2"/>
    </row>
    <row r="8322">
      <c r="A8322" s="3" t="s">
        <v>10674</v>
      </c>
      <c r="B8322" s="11" t="str">
        <f t="shared" si="1"/>
        <v>20131213</v>
      </c>
      <c r="C8322" s="12">
        <f t="shared" si="2"/>
        <v>41621</v>
      </c>
      <c r="D8322" s="3" t="str">
        <f t="shared" si="3"/>
        <v>16</v>
      </c>
      <c r="E8322" s="13">
        <v>51.0</v>
      </c>
      <c r="F8322" s="14">
        <f>'Costo de tareas'!$B$15</f>
        <v>0.1964027778</v>
      </c>
      <c r="G8322" s="15">
        <f>'Producción diaria'!$T$3*$L$2*$M$2*$N$2*E8322*1000/'Costo de tareas'!$B$14</f>
        <v>76.68165869</v>
      </c>
      <c r="H8322" s="16">
        <f>IF(G8322 &gt; 'Costo de tareas'!$B$13, 'Costo de tareas'!$B$13, IF(G8322 &lt; 'Costo de tareas'!$B$13*0.2, 0, 'Costo de tareas'!$B$13- G8322))</f>
        <v>39.28055556</v>
      </c>
      <c r="I8322" s="17">
        <f>IF(H8322=0,'Costo de tareas'!$B$13,'Costo de tareas'!$B$13-H8322)</f>
        <v>0</v>
      </c>
      <c r="J8322" s="2"/>
      <c r="K8322" s="2"/>
      <c r="P8322" s="2"/>
    </row>
    <row r="8323">
      <c r="A8323" s="3" t="s">
        <v>10675</v>
      </c>
      <c r="B8323" s="11" t="str">
        <f t="shared" si="1"/>
        <v>20131213</v>
      </c>
      <c r="C8323" s="12">
        <f t="shared" si="2"/>
        <v>41621</v>
      </c>
      <c r="D8323" s="3" t="str">
        <f t="shared" si="3"/>
        <v>17</v>
      </c>
      <c r="E8323" s="13">
        <v>0.0</v>
      </c>
      <c r="F8323" s="14">
        <f>'Costo de tareas'!$B$15</f>
        <v>0.1964027778</v>
      </c>
      <c r="G8323" s="15">
        <f>'Producción diaria'!$T$3*$L$2*$M$2*$N$2*E8323*1000/'Costo de tareas'!$B$14</f>
        <v>0</v>
      </c>
      <c r="H8323" s="16">
        <f>IF(G8323 &gt; 'Costo de tareas'!$B$13, 'Costo de tareas'!$B$13, IF(G8323 &lt; 'Costo de tareas'!$B$13*0.2, 0, 'Costo de tareas'!$B$13- G8323))</f>
        <v>0</v>
      </c>
      <c r="I8323" s="17">
        <f>IF(H8323=0,'Costo de tareas'!$B$13,'Costo de tareas'!$B$13-H8323)</f>
        <v>39.28055556</v>
      </c>
      <c r="J8323" s="2"/>
      <c r="K8323" s="2"/>
      <c r="P8323" s="2"/>
    </row>
    <row r="8324">
      <c r="A8324" s="3" t="s">
        <v>10676</v>
      </c>
      <c r="B8324" s="11" t="str">
        <f t="shared" si="1"/>
        <v>20131213</v>
      </c>
      <c r="C8324" s="12">
        <f t="shared" si="2"/>
        <v>41621</v>
      </c>
      <c r="D8324" s="3" t="str">
        <f t="shared" si="3"/>
        <v>18</v>
      </c>
      <c r="E8324" s="13">
        <v>0.0</v>
      </c>
      <c r="F8324" s="14">
        <f>'Costo de tareas'!$B$15</f>
        <v>0.1964027778</v>
      </c>
      <c r="G8324" s="15">
        <f>'Producción diaria'!$T$3*$L$2*$M$2*$N$2*E8324*1000/'Costo de tareas'!$B$14</f>
        <v>0</v>
      </c>
      <c r="H8324" s="16">
        <f>IF(G8324 &gt; 'Costo de tareas'!$B$13, 'Costo de tareas'!$B$13, IF(G8324 &lt; 'Costo de tareas'!$B$13*0.2, 0, 'Costo de tareas'!$B$13- G8324))</f>
        <v>0</v>
      </c>
      <c r="I8324" s="17">
        <f>IF(H8324=0,'Costo de tareas'!$B$13,'Costo de tareas'!$B$13-H8324)</f>
        <v>39.28055556</v>
      </c>
      <c r="J8324" s="2"/>
      <c r="K8324" s="2"/>
      <c r="P8324" s="2"/>
    </row>
    <row r="8325">
      <c r="A8325" s="3" t="s">
        <v>10677</v>
      </c>
      <c r="B8325" s="11" t="str">
        <f t="shared" si="1"/>
        <v>20131213</v>
      </c>
      <c r="C8325" s="12">
        <f t="shared" si="2"/>
        <v>41621</v>
      </c>
      <c r="D8325" s="3" t="str">
        <f t="shared" si="3"/>
        <v>19</v>
      </c>
      <c r="E8325" s="13">
        <v>0.0</v>
      </c>
      <c r="F8325" s="14">
        <f>'Costo de tareas'!$B$15</f>
        <v>0.1964027778</v>
      </c>
      <c r="G8325" s="15">
        <f>'Producción diaria'!$T$3*$L$2*$M$2*$N$2*E8325*1000/'Costo de tareas'!$B$14</f>
        <v>0</v>
      </c>
      <c r="H8325" s="16">
        <f>IF(G8325 &gt; 'Costo de tareas'!$B$13, 'Costo de tareas'!$B$13, IF(G8325 &lt; 'Costo de tareas'!$B$13*0.2, 0, 'Costo de tareas'!$B$13- G8325))</f>
        <v>0</v>
      </c>
      <c r="I8325" s="17">
        <f>IF(H8325=0,'Costo de tareas'!$B$13,'Costo de tareas'!$B$13-H8325)</f>
        <v>39.28055556</v>
      </c>
      <c r="J8325" s="2"/>
      <c r="K8325" s="2"/>
      <c r="P8325" s="2"/>
    </row>
    <row r="8326">
      <c r="A8326" s="3" t="s">
        <v>10679</v>
      </c>
      <c r="B8326" s="11" t="str">
        <f t="shared" si="1"/>
        <v>20131213</v>
      </c>
      <c r="C8326" s="12">
        <f t="shared" si="2"/>
        <v>41621</v>
      </c>
      <c r="D8326" s="3" t="str">
        <f t="shared" si="3"/>
        <v>20</v>
      </c>
      <c r="E8326" s="13">
        <v>0.0</v>
      </c>
      <c r="F8326" s="14">
        <f>'Costo de tareas'!$B$15</f>
        <v>0.1964027778</v>
      </c>
      <c r="G8326" s="15">
        <f>'Producción diaria'!$T$3*$L$2*$M$2*$N$2*E8326*1000/'Costo de tareas'!$B$14</f>
        <v>0</v>
      </c>
      <c r="H8326" s="16">
        <f>IF(G8326 &gt; 'Costo de tareas'!$B$13, 'Costo de tareas'!$B$13, IF(G8326 &lt; 'Costo de tareas'!$B$13*0.2, 0, 'Costo de tareas'!$B$13- G8326))</f>
        <v>0</v>
      </c>
      <c r="I8326" s="17">
        <f>IF(H8326=0,'Costo de tareas'!$B$13,'Costo de tareas'!$B$13-H8326)</f>
        <v>39.28055556</v>
      </c>
      <c r="J8326" s="2"/>
      <c r="K8326" s="2"/>
      <c r="P8326" s="2"/>
    </row>
    <row r="8327">
      <c r="A8327" s="3" t="s">
        <v>10681</v>
      </c>
      <c r="B8327" s="11" t="str">
        <f t="shared" si="1"/>
        <v>20131213</v>
      </c>
      <c r="C8327" s="12">
        <f t="shared" si="2"/>
        <v>41621</v>
      </c>
      <c r="D8327" s="3" t="str">
        <f t="shared" si="3"/>
        <v>21</v>
      </c>
      <c r="E8327" s="13">
        <v>0.0</v>
      </c>
      <c r="F8327" s="14">
        <f>'Costo de tareas'!$B$15</f>
        <v>0.1964027778</v>
      </c>
      <c r="G8327" s="15">
        <f>'Producción diaria'!$T$3*$L$2*$M$2*$N$2*E8327*1000/'Costo de tareas'!$B$14</f>
        <v>0</v>
      </c>
      <c r="H8327" s="16">
        <f>IF(G8327 &gt; 'Costo de tareas'!$B$13, 'Costo de tareas'!$B$13, IF(G8327 &lt; 'Costo de tareas'!$B$13*0.2, 0, 'Costo de tareas'!$B$13- G8327))</f>
        <v>0</v>
      </c>
      <c r="I8327" s="17">
        <f>IF(H8327=0,'Costo de tareas'!$B$13,'Costo de tareas'!$B$13-H8327)</f>
        <v>39.28055556</v>
      </c>
      <c r="J8327" s="2"/>
      <c r="K8327" s="2"/>
      <c r="P8327" s="2"/>
    </row>
    <row r="8328">
      <c r="A8328" s="3" t="s">
        <v>10682</v>
      </c>
      <c r="B8328" s="11" t="str">
        <f t="shared" si="1"/>
        <v>20131213</v>
      </c>
      <c r="C8328" s="12">
        <f t="shared" si="2"/>
        <v>41621</v>
      </c>
      <c r="D8328" s="3" t="str">
        <f t="shared" si="3"/>
        <v>22</v>
      </c>
      <c r="E8328" s="13">
        <v>0.0</v>
      </c>
      <c r="F8328" s="14">
        <f>'Costo de tareas'!$B$15</f>
        <v>0.1964027778</v>
      </c>
      <c r="G8328" s="15">
        <f>'Producción diaria'!$T$3*$L$2*$M$2*$N$2*E8328*1000/'Costo de tareas'!$B$14</f>
        <v>0</v>
      </c>
      <c r="H8328" s="16">
        <f>IF(G8328 &gt; 'Costo de tareas'!$B$13, 'Costo de tareas'!$B$13, IF(G8328 &lt; 'Costo de tareas'!$B$13*0.2, 0, 'Costo de tareas'!$B$13- G8328))</f>
        <v>0</v>
      </c>
      <c r="I8328" s="17">
        <f>IF(H8328=0,'Costo de tareas'!$B$13,'Costo de tareas'!$B$13-H8328)</f>
        <v>39.28055556</v>
      </c>
      <c r="J8328" s="2"/>
      <c r="K8328" s="2"/>
      <c r="P8328" s="2"/>
    </row>
    <row r="8329">
      <c r="A8329" s="3" t="s">
        <v>10683</v>
      </c>
      <c r="B8329" s="11" t="str">
        <f t="shared" si="1"/>
        <v>20131213</v>
      </c>
      <c r="C8329" s="12">
        <f t="shared" si="2"/>
        <v>41621</v>
      </c>
      <c r="D8329" s="3" t="str">
        <f t="shared" si="3"/>
        <v>23</v>
      </c>
      <c r="E8329" s="13">
        <v>0.0</v>
      </c>
      <c r="F8329" s="14">
        <f>'Costo de tareas'!$B$15</f>
        <v>0.1964027778</v>
      </c>
      <c r="G8329" s="15">
        <f>'Producción diaria'!$T$3*$L$2*$M$2*$N$2*E8329*1000/'Costo de tareas'!$B$14</f>
        <v>0</v>
      </c>
      <c r="H8329" s="16">
        <f>IF(G8329 &gt; 'Costo de tareas'!$B$13, 'Costo de tareas'!$B$13, IF(G8329 &lt; 'Costo de tareas'!$B$13*0.2, 0, 'Costo de tareas'!$B$13- G8329))</f>
        <v>0</v>
      </c>
      <c r="I8329" s="17">
        <f>IF(H8329=0,'Costo de tareas'!$B$13,'Costo de tareas'!$B$13-H8329)</f>
        <v>39.28055556</v>
      </c>
      <c r="J8329" s="2"/>
      <c r="K8329" s="2"/>
      <c r="P8329" s="2"/>
    </row>
    <row r="8330">
      <c r="A8330" s="3" t="s">
        <v>10684</v>
      </c>
      <c r="B8330" s="11" t="str">
        <f t="shared" si="1"/>
        <v>20131214</v>
      </c>
      <c r="C8330" s="12">
        <f t="shared" si="2"/>
        <v>41622</v>
      </c>
      <c r="D8330" s="3" t="str">
        <f t="shared" si="3"/>
        <v>00</v>
      </c>
      <c r="E8330" s="13">
        <v>0.0</v>
      </c>
      <c r="F8330" s="14">
        <f>'Costo de tareas'!$B$15</f>
        <v>0.1964027778</v>
      </c>
      <c r="G8330" s="15">
        <f>'Producción diaria'!$T$3*$L$2*$M$2*$N$2*E8330*1000/'Costo de tareas'!$B$14</f>
        <v>0</v>
      </c>
      <c r="H8330" s="16">
        <f>IF(G8330 &gt; 'Costo de tareas'!$B$13, 'Costo de tareas'!$B$13, IF(G8330 &lt; 'Costo de tareas'!$B$13*0.2, 0, 'Costo de tareas'!$B$13- G8330))</f>
        <v>0</v>
      </c>
      <c r="I8330" s="17">
        <f>IF(H8330=0,'Costo de tareas'!$B$13,'Costo de tareas'!$B$13-H8330)</f>
        <v>39.28055556</v>
      </c>
      <c r="J8330" s="2"/>
      <c r="K8330" s="2"/>
      <c r="P8330" s="2"/>
    </row>
    <row r="8331">
      <c r="A8331" s="3" t="s">
        <v>10686</v>
      </c>
      <c r="B8331" s="11" t="str">
        <f t="shared" si="1"/>
        <v>20131214</v>
      </c>
      <c r="C8331" s="12">
        <f t="shared" si="2"/>
        <v>41622</v>
      </c>
      <c r="D8331" s="3" t="str">
        <f t="shared" si="3"/>
        <v>01</v>
      </c>
      <c r="E8331" s="13">
        <v>0.0</v>
      </c>
      <c r="F8331" s="14">
        <f>'Costo de tareas'!$B$15</f>
        <v>0.1964027778</v>
      </c>
      <c r="G8331" s="15">
        <f>'Producción diaria'!$T$3*$L$2*$M$2*$N$2*E8331*1000/'Costo de tareas'!$B$14</f>
        <v>0</v>
      </c>
      <c r="H8331" s="16">
        <f>IF(G8331 &gt; 'Costo de tareas'!$B$13, 'Costo de tareas'!$B$13, IF(G8331 &lt; 'Costo de tareas'!$B$13*0.2, 0, 'Costo de tareas'!$B$13- G8331))</f>
        <v>0</v>
      </c>
      <c r="I8331" s="17">
        <f>IF(H8331=0,'Costo de tareas'!$B$13,'Costo de tareas'!$B$13-H8331)</f>
        <v>39.28055556</v>
      </c>
      <c r="J8331" s="2"/>
      <c r="K8331" s="2"/>
      <c r="P8331" s="2"/>
    </row>
    <row r="8332">
      <c r="A8332" s="3" t="s">
        <v>10688</v>
      </c>
      <c r="B8332" s="11" t="str">
        <f t="shared" si="1"/>
        <v>20131214</v>
      </c>
      <c r="C8332" s="12">
        <f t="shared" si="2"/>
        <v>41622</v>
      </c>
      <c r="D8332" s="3" t="str">
        <f t="shared" si="3"/>
        <v>02</v>
      </c>
      <c r="E8332" s="13">
        <v>0.0</v>
      </c>
      <c r="F8332" s="14">
        <f>'Costo de tareas'!$B$15</f>
        <v>0.1964027778</v>
      </c>
      <c r="G8332" s="15">
        <f>'Producción diaria'!$T$3*$L$2*$M$2*$N$2*E8332*1000/'Costo de tareas'!$B$14</f>
        <v>0</v>
      </c>
      <c r="H8332" s="16">
        <f>IF(G8332 &gt; 'Costo de tareas'!$B$13, 'Costo de tareas'!$B$13, IF(G8332 &lt; 'Costo de tareas'!$B$13*0.2, 0, 'Costo de tareas'!$B$13- G8332))</f>
        <v>0</v>
      </c>
      <c r="I8332" s="17">
        <f>IF(H8332=0,'Costo de tareas'!$B$13,'Costo de tareas'!$B$13-H8332)</f>
        <v>39.28055556</v>
      </c>
      <c r="J8332" s="2"/>
      <c r="K8332" s="2"/>
      <c r="P8332" s="2"/>
    </row>
    <row r="8333">
      <c r="A8333" s="3" t="s">
        <v>10689</v>
      </c>
      <c r="B8333" s="11" t="str">
        <f t="shared" si="1"/>
        <v>20131214</v>
      </c>
      <c r="C8333" s="12">
        <f t="shared" si="2"/>
        <v>41622</v>
      </c>
      <c r="D8333" s="3" t="str">
        <f t="shared" si="3"/>
        <v>03</v>
      </c>
      <c r="E8333" s="13">
        <v>0.0</v>
      </c>
      <c r="F8333" s="14">
        <f>'Costo de tareas'!$B$15</f>
        <v>0.1964027778</v>
      </c>
      <c r="G8333" s="15">
        <f>'Producción diaria'!$T$3*$L$2*$M$2*$N$2*E8333*1000/'Costo de tareas'!$B$14</f>
        <v>0</v>
      </c>
      <c r="H8333" s="16">
        <f>IF(G8333 &gt; 'Costo de tareas'!$B$13, 'Costo de tareas'!$B$13, IF(G8333 &lt; 'Costo de tareas'!$B$13*0.2, 0, 'Costo de tareas'!$B$13- G8333))</f>
        <v>0</v>
      </c>
      <c r="I8333" s="17">
        <f>IF(H8333=0,'Costo de tareas'!$B$13,'Costo de tareas'!$B$13-H8333)</f>
        <v>39.28055556</v>
      </c>
      <c r="J8333" s="2"/>
      <c r="K8333" s="2"/>
      <c r="P8333" s="2"/>
    </row>
    <row r="8334">
      <c r="A8334" s="3" t="s">
        <v>10690</v>
      </c>
      <c r="B8334" s="11" t="str">
        <f t="shared" si="1"/>
        <v>20131214</v>
      </c>
      <c r="C8334" s="12">
        <f t="shared" si="2"/>
        <v>41622</v>
      </c>
      <c r="D8334" s="3" t="str">
        <f t="shared" si="3"/>
        <v>04</v>
      </c>
      <c r="E8334" s="13">
        <v>0.0</v>
      </c>
      <c r="F8334" s="14">
        <f>'Costo de tareas'!$B$15</f>
        <v>0.1964027778</v>
      </c>
      <c r="G8334" s="15">
        <f>'Producción diaria'!$T$3*$L$2*$M$2*$N$2*E8334*1000/'Costo de tareas'!$B$14</f>
        <v>0</v>
      </c>
      <c r="H8334" s="16">
        <f>IF(G8334 &gt; 'Costo de tareas'!$B$13, 'Costo de tareas'!$B$13, IF(G8334 &lt; 'Costo de tareas'!$B$13*0.2, 0, 'Costo de tareas'!$B$13- G8334))</f>
        <v>0</v>
      </c>
      <c r="I8334" s="17">
        <f>IF(H8334=0,'Costo de tareas'!$B$13,'Costo de tareas'!$B$13-H8334)</f>
        <v>39.28055556</v>
      </c>
      <c r="J8334" s="2"/>
      <c r="K8334" s="2"/>
      <c r="P8334" s="2"/>
    </row>
    <row r="8335">
      <c r="A8335" s="3" t="s">
        <v>10691</v>
      </c>
      <c r="B8335" s="11" t="str">
        <f t="shared" si="1"/>
        <v>20131214</v>
      </c>
      <c r="C8335" s="12">
        <f t="shared" si="2"/>
        <v>41622</v>
      </c>
      <c r="D8335" s="3" t="str">
        <f t="shared" si="3"/>
        <v>05</v>
      </c>
      <c r="E8335" s="13">
        <v>0.0</v>
      </c>
      <c r="F8335" s="14">
        <f>'Costo de tareas'!$B$15</f>
        <v>0.1964027778</v>
      </c>
      <c r="G8335" s="15">
        <f>'Producción diaria'!$T$3*$L$2*$M$2*$N$2*E8335*1000/'Costo de tareas'!$B$14</f>
        <v>0</v>
      </c>
      <c r="H8335" s="16">
        <f>IF(G8335 &gt; 'Costo de tareas'!$B$13, 'Costo de tareas'!$B$13, IF(G8335 &lt; 'Costo de tareas'!$B$13*0.2, 0, 'Costo de tareas'!$B$13- G8335))</f>
        <v>0</v>
      </c>
      <c r="I8335" s="17">
        <f>IF(H8335=0,'Costo de tareas'!$B$13,'Costo de tareas'!$B$13-H8335)</f>
        <v>39.28055556</v>
      </c>
      <c r="J8335" s="2"/>
      <c r="K8335" s="2"/>
      <c r="P8335" s="2"/>
    </row>
    <row r="8336">
      <c r="A8336" s="3" t="s">
        <v>10692</v>
      </c>
      <c r="B8336" s="11" t="str">
        <f t="shared" si="1"/>
        <v>20131214</v>
      </c>
      <c r="C8336" s="12">
        <f t="shared" si="2"/>
        <v>41622</v>
      </c>
      <c r="D8336" s="3" t="str">
        <f t="shared" si="3"/>
        <v>06</v>
      </c>
      <c r="E8336" s="13">
        <v>0.0</v>
      </c>
      <c r="F8336" s="14">
        <f>'Costo de tareas'!$B$15</f>
        <v>0.1964027778</v>
      </c>
      <c r="G8336" s="15">
        <f>'Producción diaria'!$T$3*$L$2*$M$2*$N$2*E8336*1000/'Costo de tareas'!$B$14</f>
        <v>0</v>
      </c>
      <c r="H8336" s="16">
        <f>IF(G8336 &gt; 'Costo de tareas'!$B$13, 'Costo de tareas'!$B$13, IF(G8336 &lt; 'Costo de tareas'!$B$13*0.2, 0, 'Costo de tareas'!$B$13- G8336))</f>
        <v>0</v>
      </c>
      <c r="I8336" s="17">
        <f>IF(H8336=0,'Costo de tareas'!$B$13,'Costo de tareas'!$B$13-H8336)</f>
        <v>39.28055556</v>
      </c>
      <c r="J8336" s="2"/>
      <c r="K8336" s="2"/>
      <c r="P8336" s="2"/>
    </row>
    <row r="8337">
      <c r="A8337" s="3" t="s">
        <v>10693</v>
      </c>
      <c r="B8337" s="11" t="str">
        <f t="shared" si="1"/>
        <v>20131214</v>
      </c>
      <c r="C8337" s="12">
        <f t="shared" si="2"/>
        <v>41622</v>
      </c>
      <c r="D8337" s="3" t="str">
        <f t="shared" si="3"/>
        <v>07</v>
      </c>
      <c r="E8337" s="13">
        <v>0.0</v>
      </c>
      <c r="F8337" s="14">
        <f>'Costo de tareas'!$B$15</f>
        <v>0.1964027778</v>
      </c>
      <c r="G8337" s="15">
        <f>'Producción diaria'!$T$3*$L$2*$M$2*$N$2*E8337*1000/'Costo de tareas'!$B$14</f>
        <v>0</v>
      </c>
      <c r="H8337" s="16">
        <f>IF(G8337 &gt; 'Costo de tareas'!$B$13, 'Costo de tareas'!$B$13, IF(G8337 &lt; 'Costo de tareas'!$B$13*0.2, 0, 'Costo de tareas'!$B$13- G8337))</f>
        <v>0</v>
      </c>
      <c r="I8337" s="17">
        <f>IF(H8337=0,'Costo de tareas'!$B$13,'Costo de tareas'!$B$13-H8337)</f>
        <v>39.28055556</v>
      </c>
      <c r="J8337" s="2"/>
      <c r="K8337" s="2"/>
      <c r="P8337" s="2"/>
    </row>
    <row r="8338">
      <c r="A8338" s="3" t="s">
        <v>10694</v>
      </c>
      <c r="B8338" s="11" t="str">
        <f t="shared" si="1"/>
        <v>20131214</v>
      </c>
      <c r="C8338" s="12">
        <f t="shared" si="2"/>
        <v>41622</v>
      </c>
      <c r="D8338" s="3" t="str">
        <f t="shared" si="3"/>
        <v>08</v>
      </c>
      <c r="E8338" s="13">
        <v>82.0</v>
      </c>
      <c r="F8338" s="14">
        <f>'Costo de tareas'!$B$15</f>
        <v>0.1964027778</v>
      </c>
      <c r="G8338" s="15">
        <f>'Producción diaria'!$T$3*$L$2*$M$2*$N$2*E8338*1000/'Costo de tareas'!$B$14</f>
        <v>123.2920787</v>
      </c>
      <c r="H8338" s="16">
        <f>IF(G8338 &gt; 'Costo de tareas'!$B$13, 'Costo de tareas'!$B$13, IF(G8338 &lt; 'Costo de tareas'!$B$13*0.2, 0, 'Costo de tareas'!$B$13- G8338))</f>
        <v>39.28055556</v>
      </c>
      <c r="I8338" s="17">
        <f>IF(H8338=0,'Costo de tareas'!$B$13,'Costo de tareas'!$B$13-H8338)</f>
        <v>0</v>
      </c>
      <c r="J8338" s="2"/>
      <c r="K8338" s="2"/>
      <c r="P8338" s="2"/>
    </row>
    <row r="8339">
      <c r="A8339" s="3" t="s">
        <v>10695</v>
      </c>
      <c r="B8339" s="11" t="str">
        <f t="shared" si="1"/>
        <v>20131214</v>
      </c>
      <c r="C8339" s="12">
        <f t="shared" si="2"/>
        <v>41622</v>
      </c>
      <c r="D8339" s="3" t="str">
        <f t="shared" si="3"/>
        <v>09</v>
      </c>
      <c r="E8339" s="13">
        <v>245.0</v>
      </c>
      <c r="F8339" s="14">
        <f>'Costo de tareas'!$B$15</f>
        <v>0.1964027778</v>
      </c>
      <c r="G8339" s="15">
        <f>'Producción diaria'!$T$3*$L$2*$M$2*$N$2*E8339*1000/'Costo de tareas'!$B$14</f>
        <v>368.3726741</v>
      </c>
      <c r="H8339" s="16">
        <f>IF(G8339 &gt; 'Costo de tareas'!$B$13, 'Costo de tareas'!$B$13, IF(G8339 &lt; 'Costo de tareas'!$B$13*0.2, 0, 'Costo de tareas'!$B$13- G8339))</f>
        <v>39.28055556</v>
      </c>
      <c r="I8339" s="17">
        <f>IF(H8339=0,'Costo de tareas'!$B$13,'Costo de tareas'!$B$13-H8339)</f>
        <v>0</v>
      </c>
      <c r="J8339" s="2"/>
      <c r="K8339" s="2"/>
      <c r="P8339" s="2"/>
    </row>
    <row r="8340">
      <c r="A8340" s="3" t="s">
        <v>10696</v>
      </c>
      <c r="B8340" s="11" t="str">
        <f t="shared" si="1"/>
        <v>20131214</v>
      </c>
      <c r="C8340" s="12">
        <f t="shared" si="2"/>
        <v>41622</v>
      </c>
      <c r="D8340" s="3" t="str">
        <f t="shared" si="3"/>
        <v>10</v>
      </c>
      <c r="E8340" s="13">
        <v>38.0</v>
      </c>
      <c r="F8340" s="14">
        <f>'Costo de tareas'!$B$15</f>
        <v>0.1964027778</v>
      </c>
      <c r="G8340" s="15">
        <f>'Producción diaria'!$T$3*$L$2*$M$2*$N$2*E8340*1000/'Costo de tareas'!$B$14</f>
        <v>57.13535354</v>
      </c>
      <c r="H8340" s="16">
        <f>IF(G8340 &gt; 'Costo de tareas'!$B$13, 'Costo de tareas'!$B$13, IF(G8340 &lt; 'Costo de tareas'!$B$13*0.2, 0, 'Costo de tareas'!$B$13- G8340))</f>
        <v>39.28055556</v>
      </c>
      <c r="I8340" s="17">
        <f>IF(H8340=0,'Costo de tareas'!$B$13,'Costo de tareas'!$B$13-H8340)</f>
        <v>0</v>
      </c>
      <c r="J8340" s="2"/>
      <c r="K8340" s="2"/>
      <c r="P8340" s="2"/>
    </row>
    <row r="8341">
      <c r="A8341" s="3" t="s">
        <v>10697</v>
      </c>
      <c r="B8341" s="11" t="str">
        <f t="shared" si="1"/>
        <v>20131214</v>
      </c>
      <c r="C8341" s="12">
        <f t="shared" si="2"/>
        <v>41622</v>
      </c>
      <c r="D8341" s="3" t="str">
        <f t="shared" si="3"/>
        <v>11</v>
      </c>
      <c r="E8341" s="13">
        <v>468.0</v>
      </c>
      <c r="F8341" s="14">
        <f>'Costo de tareas'!$B$15</f>
        <v>0.1964027778</v>
      </c>
      <c r="G8341" s="15">
        <f>'Producción diaria'!$T$3*$L$2*$M$2*$N$2*E8341*1000/'Costo de tareas'!$B$14</f>
        <v>703.6669856</v>
      </c>
      <c r="H8341" s="16">
        <f>IF(G8341 &gt; 'Costo de tareas'!$B$13, 'Costo de tareas'!$B$13, IF(G8341 &lt; 'Costo de tareas'!$B$13*0.2, 0, 'Costo de tareas'!$B$13- G8341))</f>
        <v>39.28055556</v>
      </c>
      <c r="I8341" s="17">
        <f>IF(H8341=0,'Costo de tareas'!$B$13,'Costo de tareas'!$B$13-H8341)</f>
        <v>0</v>
      </c>
      <c r="J8341" s="2"/>
      <c r="K8341" s="2"/>
      <c r="P8341" s="2"/>
    </row>
    <row r="8342">
      <c r="A8342" s="3" t="s">
        <v>10698</v>
      </c>
      <c r="B8342" s="11" t="str">
        <f t="shared" si="1"/>
        <v>20131214</v>
      </c>
      <c r="C8342" s="12">
        <f t="shared" si="2"/>
        <v>41622</v>
      </c>
      <c r="D8342" s="3" t="str">
        <f t="shared" si="3"/>
        <v>12</v>
      </c>
      <c r="E8342" s="13">
        <v>497.0</v>
      </c>
      <c r="F8342" s="14">
        <f>'Costo de tareas'!$B$15</f>
        <v>0.1964027778</v>
      </c>
      <c r="G8342" s="15">
        <f>'Producción diaria'!$T$3*$L$2*$M$2*$N$2*E8342*1000/'Costo de tareas'!$B$14</f>
        <v>747.2702818</v>
      </c>
      <c r="H8342" s="16">
        <f>IF(G8342 &gt; 'Costo de tareas'!$B$13, 'Costo de tareas'!$B$13, IF(G8342 &lt; 'Costo de tareas'!$B$13*0.2, 0, 'Costo de tareas'!$B$13- G8342))</f>
        <v>39.28055556</v>
      </c>
      <c r="I8342" s="17">
        <f>IF(H8342=0,'Costo de tareas'!$B$13,'Costo de tareas'!$B$13-H8342)</f>
        <v>0</v>
      </c>
      <c r="J8342" s="2"/>
      <c r="K8342" s="2"/>
      <c r="P8342" s="2"/>
    </row>
    <row r="8343">
      <c r="A8343" s="3" t="s">
        <v>10699</v>
      </c>
      <c r="B8343" s="11" t="str">
        <f t="shared" si="1"/>
        <v>20131214</v>
      </c>
      <c r="C8343" s="12">
        <f t="shared" si="2"/>
        <v>41622</v>
      </c>
      <c r="D8343" s="3" t="str">
        <f t="shared" si="3"/>
        <v>13</v>
      </c>
      <c r="E8343" s="13">
        <v>457.0</v>
      </c>
      <c r="F8343" s="14">
        <f>'Costo de tareas'!$B$15</f>
        <v>0.1964027778</v>
      </c>
      <c r="G8343" s="15">
        <f>'Producción diaria'!$T$3*$L$2*$M$2*$N$2*E8343*1000/'Costo de tareas'!$B$14</f>
        <v>687.1278044</v>
      </c>
      <c r="H8343" s="16">
        <f>IF(G8343 &gt; 'Costo de tareas'!$B$13, 'Costo de tareas'!$B$13, IF(G8343 &lt; 'Costo de tareas'!$B$13*0.2, 0, 'Costo de tareas'!$B$13- G8343))</f>
        <v>39.28055556</v>
      </c>
      <c r="I8343" s="17">
        <f>IF(H8343=0,'Costo de tareas'!$B$13,'Costo de tareas'!$B$13-H8343)</f>
        <v>0</v>
      </c>
      <c r="J8343" s="2"/>
      <c r="K8343" s="2"/>
      <c r="P8343" s="2"/>
    </row>
    <row r="8344">
      <c r="A8344" s="3" t="s">
        <v>10700</v>
      </c>
      <c r="B8344" s="11" t="str">
        <f t="shared" si="1"/>
        <v>20131214</v>
      </c>
      <c r="C8344" s="12">
        <f t="shared" si="2"/>
        <v>41622</v>
      </c>
      <c r="D8344" s="3" t="str">
        <f t="shared" si="3"/>
        <v>14</v>
      </c>
      <c r="E8344" s="13">
        <v>369.0</v>
      </c>
      <c r="F8344" s="14">
        <f>'Costo de tareas'!$B$15</f>
        <v>0.1964027778</v>
      </c>
      <c r="G8344" s="15">
        <f>'Producción diaria'!$T$3*$L$2*$M$2*$N$2*E8344*1000/'Costo de tareas'!$B$14</f>
        <v>554.8143541</v>
      </c>
      <c r="H8344" s="16">
        <f>IF(G8344 &gt; 'Costo de tareas'!$B$13, 'Costo de tareas'!$B$13, IF(G8344 &lt; 'Costo de tareas'!$B$13*0.2, 0, 'Costo de tareas'!$B$13- G8344))</f>
        <v>39.28055556</v>
      </c>
      <c r="I8344" s="17">
        <f>IF(H8344=0,'Costo de tareas'!$B$13,'Costo de tareas'!$B$13-H8344)</f>
        <v>0</v>
      </c>
      <c r="J8344" s="2"/>
      <c r="K8344" s="2"/>
      <c r="P8344" s="2"/>
    </row>
    <row r="8345">
      <c r="A8345" s="3" t="s">
        <v>10701</v>
      </c>
      <c r="B8345" s="11" t="str">
        <f t="shared" si="1"/>
        <v>20131214</v>
      </c>
      <c r="C8345" s="12">
        <f t="shared" si="2"/>
        <v>41622</v>
      </c>
      <c r="D8345" s="3" t="str">
        <f t="shared" si="3"/>
        <v>15</v>
      </c>
      <c r="E8345" s="13">
        <v>238.0</v>
      </c>
      <c r="F8345" s="14">
        <f>'Costo de tareas'!$B$15</f>
        <v>0.1964027778</v>
      </c>
      <c r="G8345" s="15">
        <f>'Producción diaria'!$T$3*$L$2*$M$2*$N$2*E8345*1000/'Costo de tareas'!$B$14</f>
        <v>357.8477406</v>
      </c>
      <c r="H8345" s="16">
        <f>IF(G8345 &gt; 'Costo de tareas'!$B$13, 'Costo de tareas'!$B$13, IF(G8345 &lt; 'Costo de tareas'!$B$13*0.2, 0, 'Costo de tareas'!$B$13- G8345))</f>
        <v>39.28055556</v>
      </c>
      <c r="I8345" s="17">
        <f>IF(H8345=0,'Costo de tareas'!$B$13,'Costo de tareas'!$B$13-H8345)</f>
        <v>0</v>
      </c>
      <c r="J8345" s="2"/>
      <c r="K8345" s="2"/>
      <c r="P8345" s="2"/>
    </row>
    <row r="8346">
      <c r="A8346" s="3" t="s">
        <v>10702</v>
      </c>
      <c r="B8346" s="11" t="str">
        <f t="shared" si="1"/>
        <v>20131214</v>
      </c>
      <c r="C8346" s="12">
        <f t="shared" si="2"/>
        <v>41622</v>
      </c>
      <c r="D8346" s="3" t="str">
        <f t="shared" si="3"/>
        <v>16</v>
      </c>
      <c r="E8346" s="13">
        <v>81.0</v>
      </c>
      <c r="F8346" s="14">
        <f>'Costo de tareas'!$B$15</f>
        <v>0.1964027778</v>
      </c>
      <c r="G8346" s="15">
        <f>'Producción diaria'!$T$3*$L$2*$M$2*$N$2*E8346*1000/'Costo de tareas'!$B$14</f>
        <v>121.7885167</v>
      </c>
      <c r="H8346" s="16">
        <f>IF(G8346 &gt; 'Costo de tareas'!$B$13, 'Costo de tareas'!$B$13, IF(G8346 &lt; 'Costo de tareas'!$B$13*0.2, 0, 'Costo de tareas'!$B$13- G8346))</f>
        <v>39.28055556</v>
      </c>
      <c r="I8346" s="17">
        <f>IF(H8346=0,'Costo de tareas'!$B$13,'Costo de tareas'!$B$13-H8346)</f>
        <v>0</v>
      </c>
      <c r="J8346" s="2"/>
      <c r="K8346" s="2"/>
      <c r="P8346" s="2"/>
    </row>
    <row r="8347">
      <c r="A8347" s="3" t="s">
        <v>10703</v>
      </c>
      <c r="B8347" s="11" t="str">
        <f t="shared" si="1"/>
        <v>20131214</v>
      </c>
      <c r="C8347" s="12">
        <f t="shared" si="2"/>
        <v>41622</v>
      </c>
      <c r="D8347" s="3" t="str">
        <f t="shared" si="3"/>
        <v>17</v>
      </c>
      <c r="E8347" s="13">
        <v>0.0</v>
      </c>
      <c r="F8347" s="14">
        <f>'Costo de tareas'!$B$15</f>
        <v>0.1964027778</v>
      </c>
      <c r="G8347" s="15">
        <f>'Producción diaria'!$T$3*$L$2*$M$2*$N$2*E8347*1000/'Costo de tareas'!$B$14</f>
        <v>0</v>
      </c>
      <c r="H8347" s="16">
        <f>IF(G8347 &gt; 'Costo de tareas'!$B$13, 'Costo de tareas'!$B$13, IF(G8347 &lt; 'Costo de tareas'!$B$13*0.2, 0, 'Costo de tareas'!$B$13- G8347))</f>
        <v>0</v>
      </c>
      <c r="I8347" s="17">
        <f>IF(H8347=0,'Costo de tareas'!$B$13,'Costo de tareas'!$B$13-H8347)</f>
        <v>39.28055556</v>
      </c>
      <c r="J8347" s="2"/>
      <c r="K8347" s="2"/>
      <c r="P8347" s="2"/>
    </row>
    <row r="8348">
      <c r="A8348" s="3" t="s">
        <v>10704</v>
      </c>
      <c r="B8348" s="11" t="str">
        <f t="shared" si="1"/>
        <v>20131214</v>
      </c>
      <c r="C8348" s="12">
        <f t="shared" si="2"/>
        <v>41622</v>
      </c>
      <c r="D8348" s="3" t="str">
        <f t="shared" si="3"/>
        <v>18</v>
      </c>
      <c r="E8348" s="13">
        <v>0.0</v>
      </c>
      <c r="F8348" s="14">
        <f>'Costo de tareas'!$B$15</f>
        <v>0.1964027778</v>
      </c>
      <c r="G8348" s="15">
        <f>'Producción diaria'!$T$3*$L$2*$M$2*$N$2*E8348*1000/'Costo de tareas'!$B$14</f>
        <v>0</v>
      </c>
      <c r="H8348" s="16">
        <f>IF(G8348 &gt; 'Costo de tareas'!$B$13, 'Costo de tareas'!$B$13, IF(G8348 &lt; 'Costo de tareas'!$B$13*0.2, 0, 'Costo de tareas'!$B$13- G8348))</f>
        <v>0</v>
      </c>
      <c r="I8348" s="17">
        <f>IF(H8348=0,'Costo de tareas'!$B$13,'Costo de tareas'!$B$13-H8348)</f>
        <v>39.28055556</v>
      </c>
      <c r="J8348" s="2"/>
      <c r="K8348" s="2"/>
      <c r="P8348" s="2"/>
    </row>
    <row r="8349">
      <c r="A8349" s="3" t="s">
        <v>10705</v>
      </c>
      <c r="B8349" s="11" t="str">
        <f t="shared" si="1"/>
        <v>20131214</v>
      </c>
      <c r="C8349" s="12">
        <f t="shared" si="2"/>
        <v>41622</v>
      </c>
      <c r="D8349" s="3" t="str">
        <f t="shared" si="3"/>
        <v>19</v>
      </c>
      <c r="E8349" s="13">
        <v>0.0</v>
      </c>
      <c r="F8349" s="14">
        <f>'Costo de tareas'!$B$15</f>
        <v>0.1964027778</v>
      </c>
      <c r="G8349" s="15">
        <f>'Producción diaria'!$T$3*$L$2*$M$2*$N$2*E8349*1000/'Costo de tareas'!$B$14</f>
        <v>0</v>
      </c>
      <c r="H8349" s="16">
        <f>IF(G8349 &gt; 'Costo de tareas'!$B$13, 'Costo de tareas'!$B$13, IF(G8349 &lt; 'Costo de tareas'!$B$13*0.2, 0, 'Costo de tareas'!$B$13- G8349))</f>
        <v>0</v>
      </c>
      <c r="I8349" s="17">
        <f>IF(H8349=0,'Costo de tareas'!$B$13,'Costo de tareas'!$B$13-H8349)</f>
        <v>39.28055556</v>
      </c>
      <c r="J8349" s="2"/>
      <c r="K8349" s="2"/>
      <c r="P8349" s="2"/>
    </row>
    <row r="8350">
      <c r="A8350" s="3" t="s">
        <v>10706</v>
      </c>
      <c r="B8350" s="11" t="str">
        <f t="shared" si="1"/>
        <v>20131214</v>
      </c>
      <c r="C8350" s="12">
        <f t="shared" si="2"/>
        <v>41622</v>
      </c>
      <c r="D8350" s="3" t="str">
        <f t="shared" si="3"/>
        <v>20</v>
      </c>
      <c r="E8350" s="13">
        <v>0.0</v>
      </c>
      <c r="F8350" s="14">
        <f>'Costo de tareas'!$B$15</f>
        <v>0.1964027778</v>
      </c>
      <c r="G8350" s="15">
        <f>'Producción diaria'!$T$3*$L$2*$M$2*$N$2*E8350*1000/'Costo de tareas'!$B$14</f>
        <v>0</v>
      </c>
      <c r="H8350" s="16">
        <f>IF(G8350 &gt; 'Costo de tareas'!$B$13, 'Costo de tareas'!$B$13, IF(G8350 &lt; 'Costo de tareas'!$B$13*0.2, 0, 'Costo de tareas'!$B$13- G8350))</f>
        <v>0</v>
      </c>
      <c r="I8350" s="17">
        <f>IF(H8350=0,'Costo de tareas'!$B$13,'Costo de tareas'!$B$13-H8350)</f>
        <v>39.28055556</v>
      </c>
      <c r="J8350" s="2"/>
      <c r="K8350" s="2"/>
      <c r="P8350" s="2"/>
    </row>
    <row r="8351">
      <c r="A8351" s="3" t="s">
        <v>10707</v>
      </c>
      <c r="B8351" s="11" t="str">
        <f t="shared" si="1"/>
        <v>20131214</v>
      </c>
      <c r="C8351" s="12">
        <f t="shared" si="2"/>
        <v>41622</v>
      </c>
      <c r="D8351" s="3" t="str">
        <f t="shared" si="3"/>
        <v>21</v>
      </c>
      <c r="E8351" s="13">
        <v>0.0</v>
      </c>
      <c r="F8351" s="14">
        <f>'Costo de tareas'!$B$15</f>
        <v>0.1964027778</v>
      </c>
      <c r="G8351" s="15">
        <f>'Producción diaria'!$T$3*$L$2*$M$2*$N$2*E8351*1000/'Costo de tareas'!$B$14</f>
        <v>0</v>
      </c>
      <c r="H8351" s="16">
        <f>IF(G8351 &gt; 'Costo de tareas'!$B$13, 'Costo de tareas'!$B$13, IF(G8351 &lt; 'Costo de tareas'!$B$13*0.2, 0, 'Costo de tareas'!$B$13- G8351))</f>
        <v>0</v>
      </c>
      <c r="I8351" s="17">
        <f>IF(H8351=0,'Costo de tareas'!$B$13,'Costo de tareas'!$B$13-H8351)</f>
        <v>39.28055556</v>
      </c>
      <c r="J8351" s="2"/>
      <c r="K8351" s="2"/>
      <c r="P8351" s="2"/>
    </row>
    <row r="8352">
      <c r="A8352" s="3" t="s">
        <v>10708</v>
      </c>
      <c r="B8352" s="11" t="str">
        <f t="shared" si="1"/>
        <v>20131214</v>
      </c>
      <c r="C8352" s="12">
        <f t="shared" si="2"/>
        <v>41622</v>
      </c>
      <c r="D8352" s="3" t="str">
        <f t="shared" si="3"/>
        <v>22</v>
      </c>
      <c r="E8352" s="13">
        <v>0.0</v>
      </c>
      <c r="F8352" s="14">
        <f>'Costo de tareas'!$B$15</f>
        <v>0.1964027778</v>
      </c>
      <c r="G8352" s="15">
        <f>'Producción diaria'!$T$3*$L$2*$M$2*$N$2*E8352*1000/'Costo de tareas'!$B$14</f>
        <v>0</v>
      </c>
      <c r="H8352" s="16">
        <f>IF(G8352 &gt; 'Costo de tareas'!$B$13, 'Costo de tareas'!$B$13, IF(G8352 &lt; 'Costo de tareas'!$B$13*0.2, 0, 'Costo de tareas'!$B$13- G8352))</f>
        <v>0</v>
      </c>
      <c r="I8352" s="17">
        <f>IF(H8352=0,'Costo de tareas'!$B$13,'Costo de tareas'!$B$13-H8352)</f>
        <v>39.28055556</v>
      </c>
      <c r="J8352" s="2"/>
      <c r="K8352" s="2"/>
      <c r="P8352" s="2"/>
    </row>
    <row r="8353">
      <c r="A8353" s="3" t="s">
        <v>10709</v>
      </c>
      <c r="B8353" s="11" t="str">
        <f t="shared" si="1"/>
        <v>20131214</v>
      </c>
      <c r="C8353" s="12">
        <f t="shared" si="2"/>
        <v>41622</v>
      </c>
      <c r="D8353" s="3" t="str">
        <f t="shared" si="3"/>
        <v>23</v>
      </c>
      <c r="E8353" s="13">
        <v>0.0</v>
      </c>
      <c r="F8353" s="14">
        <f>'Costo de tareas'!$B$15</f>
        <v>0.1964027778</v>
      </c>
      <c r="G8353" s="15">
        <f>'Producción diaria'!$T$3*$L$2*$M$2*$N$2*E8353*1000/'Costo de tareas'!$B$14</f>
        <v>0</v>
      </c>
      <c r="H8353" s="16">
        <f>IF(G8353 &gt; 'Costo de tareas'!$B$13, 'Costo de tareas'!$B$13, IF(G8353 &lt; 'Costo de tareas'!$B$13*0.2, 0, 'Costo de tareas'!$B$13- G8353))</f>
        <v>0</v>
      </c>
      <c r="I8353" s="17">
        <f>IF(H8353=0,'Costo de tareas'!$B$13,'Costo de tareas'!$B$13-H8353)</f>
        <v>39.28055556</v>
      </c>
      <c r="J8353" s="2"/>
      <c r="K8353" s="2"/>
      <c r="P8353" s="2"/>
    </row>
    <row r="8354">
      <c r="A8354" s="3" t="s">
        <v>10710</v>
      </c>
      <c r="B8354" s="11" t="str">
        <f t="shared" si="1"/>
        <v>20131215</v>
      </c>
      <c r="C8354" s="12">
        <f t="shared" si="2"/>
        <v>41623</v>
      </c>
      <c r="D8354" s="3" t="str">
        <f t="shared" si="3"/>
        <v>00</v>
      </c>
      <c r="E8354" s="13">
        <v>0.0</v>
      </c>
      <c r="F8354" s="14">
        <f>'Costo de tareas'!$B$15</f>
        <v>0.1964027778</v>
      </c>
      <c r="G8354" s="15">
        <f>'Producción diaria'!$T$3*$L$2*$M$2*$N$2*E8354*1000/'Costo de tareas'!$B$14</f>
        <v>0</v>
      </c>
      <c r="H8354" s="16">
        <f>IF(G8354 &gt; 'Costo de tareas'!$B$13, 'Costo de tareas'!$B$13, IF(G8354 &lt; 'Costo de tareas'!$B$13*0.2, 0, 'Costo de tareas'!$B$13- G8354))</f>
        <v>0</v>
      </c>
      <c r="I8354" s="17">
        <f>IF(H8354=0,'Costo de tareas'!$B$13,'Costo de tareas'!$B$13-H8354)</f>
        <v>39.28055556</v>
      </c>
      <c r="J8354" s="2"/>
      <c r="K8354" s="2"/>
      <c r="P8354" s="2"/>
    </row>
    <row r="8355">
      <c r="A8355" s="3" t="s">
        <v>10711</v>
      </c>
      <c r="B8355" s="11" t="str">
        <f t="shared" si="1"/>
        <v>20131215</v>
      </c>
      <c r="C8355" s="12">
        <f t="shared" si="2"/>
        <v>41623</v>
      </c>
      <c r="D8355" s="3" t="str">
        <f t="shared" si="3"/>
        <v>01</v>
      </c>
      <c r="E8355" s="13">
        <v>0.0</v>
      </c>
      <c r="F8355" s="14">
        <f>'Costo de tareas'!$B$15</f>
        <v>0.1964027778</v>
      </c>
      <c r="G8355" s="15">
        <f>'Producción diaria'!$T$3*$L$2*$M$2*$N$2*E8355*1000/'Costo de tareas'!$B$14</f>
        <v>0</v>
      </c>
      <c r="H8355" s="16">
        <f>IF(G8355 &gt; 'Costo de tareas'!$B$13, 'Costo de tareas'!$B$13, IF(G8355 &lt; 'Costo de tareas'!$B$13*0.2, 0, 'Costo de tareas'!$B$13- G8355))</f>
        <v>0</v>
      </c>
      <c r="I8355" s="17">
        <f>IF(H8355=0,'Costo de tareas'!$B$13,'Costo de tareas'!$B$13-H8355)</f>
        <v>39.28055556</v>
      </c>
      <c r="J8355" s="2"/>
      <c r="K8355" s="2"/>
      <c r="P8355" s="2"/>
    </row>
    <row r="8356">
      <c r="A8356" s="3" t="s">
        <v>10712</v>
      </c>
      <c r="B8356" s="11" t="str">
        <f t="shared" si="1"/>
        <v>20131215</v>
      </c>
      <c r="C8356" s="12">
        <f t="shared" si="2"/>
        <v>41623</v>
      </c>
      <c r="D8356" s="3" t="str">
        <f t="shared" si="3"/>
        <v>02</v>
      </c>
      <c r="E8356" s="13">
        <v>0.0</v>
      </c>
      <c r="F8356" s="14">
        <f>'Costo de tareas'!$B$15</f>
        <v>0.1964027778</v>
      </c>
      <c r="G8356" s="15">
        <f>'Producción diaria'!$T$3*$L$2*$M$2*$N$2*E8356*1000/'Costo de tareas'!$B$14</f>
        <v>0</v>
      </c>
      <c r="H8356" s="16">
        <f>IF(G8356 &gt; 'Costo de tareas'!$B$13, 'Costo de tareas'!$B$13, IF(G8356 &lt; 'Costo de tareas'!$B$13*0.2, 0, 'Costo de tareas'!$B$13- G8356))</f>
        <v>0</v>
      </c>
      <c r="I8356" s="17">
        <f>IF(H8356=0,'Costo de tareas'!$B$13,'Costo de tareas'!$B$13-H8356)</f>
        <v>39.28055556</v>
      </c>
      <c r="J8356" s="2"/>
      <c r="K8356" s="2"/>
      <c r="P8356" s="2"/>
    </row>
    <row r="8357">
      <c r="A8357" s="3" t="s">
        <v>10713</v>
      </c>
      <c r="B8357" s="11" t="str">
        <f t="shared" si="1"/>
        <v>20131215</v>
      </c>
      <c r="C8357" s="12">
        <f t="shared" si="2"/>
        <v>41623</v>
      </c>
      <c r="D8357" s="3" t="str">
        <f t="shared" si="3"/>
        <v>03</v>
      </c>
      <c r="E8357" s="13">
        <v>0.0</v>
      </c>
      <c r="F8357" s="14">
        <f>'Costo de tareas'!$B$15</f>
        <v>0.1964027778</v>
      </c>
      <c r="G8357" s="15">
        <f>'Producción diaria'!$T$3*$L$2*$M$2*$N$2*E8357*1000/'Costo de tareas'!$B$14</f>
        <v>0</v>
      </c>
      <c r="H8357" s="16">
        <f>IF(G8357 &gt; 'Costo de tareas'!$B$13, 'Costo de tareas'!$B$13, IF(G8357 &lt; 'Costo de tareas'!$B$13*0.2, 0, 'Costo de tareas'!$B$13- G8357))</f>
        <v>0</v>
      </c>
      <c r="I8357" s="17">
        <f>IF(H8357=0,'Costo de tareas'!$B$13,'Costo de tareas'!$B$13-H8357)</f>
        <v>39.28055556</v>
      </c>
      <c r="J8357" s="2"/>
      <c r="K8357" s="2"/>
      <c r="P8357" s="2"/>
    </row>
    <row r="8358">
      <c r="A8358" s="3" t="s">
        <v>10714</v>
      </c>
      <c r="B8358" s="11" t="str">
        <f t="shared" si="1"/>
        <v>20131215</v>
      </c>
      <c r="C8358" s="12">
        <f t="shared" si="2"/>
        <v>41623</v>
      </c>
      <c r="D8358" s="3" t="str">
        <f t="shared" si="3"/>
        <v>04</v>
      </c>
      <c r="E8358" s="13">
        <v>0.0</v>
      </c>
      <c r="F8358" s="14">
        <f>'Costo de tareas'!$B$15</f>
        <v>0.1964027778</v>
      </c>
      <c r="G8358" s="15">
        <f>'Producción diaria'!$T$3*$L$2*$M$2*$N$2*E8358*1000/'Costo de tareas'!$B$14</f>
        <v>0</v>
      </c>
      <c r="H8358" s="16">
        <f>IF(G8358 &gt; 'Costo de tareas'!$B$13, 'Costo de tareas'!$B$13, IF(G8358 &lt; 'Costo de tareas'!$B$13*0.2, 0, 'Costo de tareas'!$B$13- G8358))</f>
        <v>0</v>
      </c>
      <c r="I8358" s="17">
        <f>IF(H8358=0,'Costo de tareas'!$B$13,'Costo de tareas'!$B$13-H8358)</f>
        <v>39.28055556</v>
      </c>
      <c r="J8358" s="2"/>
      <c r="K8358" s="2"/>
      <c r="P8358" s="2"/>
    </row>
    <row r="8359">
      <c r="A8359" s="3" t="s">
        <v>10715</v>
      </c>
      <c r="B8359" s="11" t="str">
        <f t="shared" si="1"/>
        <v>20131215</v>
      </c>
      <c r="C8359" s="12">
        <f t="shared" si="2"/>
        <v>41623</v>
      </c>
      <c r="D8359" s="3" t="str">
        <f t="shared" si="3"/>
        <v>05</v>
      </c>
      <c r="E8359" s="13">
        <v>0.0</v>
      </c>
      <c r="F8359" s="14">
        <f>'Costo de tareas'!$B$15</f>
        <v>0.1964027778</v>
      </c>
      <c r="G8359" s="15">
        <f>'Producción diaria'!$T$3*$L$2*$M$2*$N$2*E8359*1000/'Costo de tareas'!$B$14</f>
        <v>0</v>
      </c>
      <c r="H8359" s="16">
        <f>IF(G8359 &gt; 'Costo de tareas'!$B$13, 'Costo de tareas'!$B$13, IF(G8359 &lt; 'Costo de tareas'!$B$13*0.2, 0, 'Costo de tareas'!$B$13- G8359))</f>
        <v>0</v>
      </c>
      <c r="I8359" s="17">
        <f>IF(H8359=0,'Costo de tareas'!$B$13,'Costo de tareas'!$B$13-H8359)</f>
        <v>39.28055556</v>
      </c>
      <c r="J8359" s="2"/>
      <c r="K8359" s="2"/>
      <c r="P8359" s="2"/>
    </row>
    <row r="8360">
      <c r="A8360" s="3" t="s">
        <v>10716</v>
      </c>
      <c r="B8360" s="11" t="str">
        <f t="shared" si="1"/>
        <v>20131215</v>
      </c>
      <c r="C8360" s="12">
        <f t="shared" si="2"/>
        <v>41623</v>
      </c>
      <c r="D8360" s="3" t="str">
        <f t="shared" si="3"/>
        <v>06</v>
      </c>
      <c r="E8360" s="13">
        <v>0.0</v>
      </c>
      <c r="F8360" s="14">
        <f>'Costo de tareas'!$B$15</f>
        <v>0.1964027778</v>
      </c>
      <c r="G8360" s="15">
        <f>'Producción diaria'!$T$3*$L$2*$M$2*$N$2*E8360*1000/'Costo de tareas'!$B$14</f>
        <v>0</v>
      </c>
      <c r="H8360" s="16">
        <f>IF(G8360 &gt; 'Costo de tareas'!$B$13, 'Costo de tareas'!$B$13, IF(G8360 &lt; 'Costo de tareas'!$B$13*0.2, 0, 'Costo de tareas'!$B$13- G8360))</f>
        <v>0</v>
      </c>
      <c r="I8360" s="17">
        <f>IF(H8360=0,'Costo de tareas'!$B$13,'Costo de tareas'!$B$13-H8360)</f>
        <v>39.28055556</v>
      </c>
      <c r="J8360" s="2"/>
      <c r="K8360" s="2"/>
      <c r="P8360" s="2"/>
    </row>
    <row r="8361">
      <c r="A8361" s="3" t="s">
        <v>10717</v>
      </c>
      <c r="B8361" s="11" t="str">
        <f t="shared" si="1"/>
        <v>20131215</v>
      </c>
      <c r="C8361" s="12">
        <f t="shared" si="2"/>
        <v>41623</v>
      </c>
      <c r="D8361" s="3" t="str">
        <f t="shared" si="3"/>
        <v>07</v>
      </c>
      <c r="E8361" s="13">
        <v>0.0</v>
      </c>
      <c r="F8361" s="14">
        <f>'Costo de tareas'!$B$15</f>
        <v>0.1964027778</v>
      </c>
      <c r="G8361" s="15">
        <f>'Producción diaria'!$T$3*$L$2*$M$2*$N$2*E8361*1000/'Costo de tareas'!$B$14</f>
        <v>0</v>
      </c>
      <c r="H8361" s="16">
        <f>IF(G8361 &gt; 'Costo de tareas'!$B$13, 'Costo de tareas'!$B$13, IF(G8361 &lt; 'Costo de tareas'!$B$13*0.2, 0, 'Costo de tareas'!$B$13- G8361))</f>
        <v>0</v>
      </c>
      <c r="I8361" s="17">
        <f>IF(H8361=0,'Costo de tareas'!$B$13,'Costo de tareas'!$B$13-H8361)</f>
        <v>39.28055556</v>
      </c>
      <c r="J8361" s="2"/>
      <c r="K8361" s="2"/>
      <c r="P8361" s="2"/>
    </row>
    <row r="8362">
      <c r="A8362" s="3" t="s">
        <v>10718</v>
      </c>
      <c r="B8362" s="11" t="str">
        <f t="shared" si="1"/>
        <v>20131215</v>
      </c>
      <c r="C8362" s="12">
        <f t="shared" si="2"/>
        <v>41623</v>
      </c>
      <c r="D8362" s="3" t="str">
        <f t="shared" si="3"/>
        <v>08</v>
      </c>
      <c r="E8362" s="13">
        <v>8.0</v>
      </c>
      <c r="F8362" s="14">
        <f>'Costo de tareas'!$B$15</f>
        <v>0.1964027778</v>
      </c>
      <c r="G8362" s="15">
        <f>'Producción diaria'!$T$3*$L$2*$M$2*$N$2*E8362*1000/'Costo de tareas'!$B$14</f>
        <v>12.02849548</v>
      </c>
      <c r="H8362" s="16">
        <f>IF(G8362 &gt; 'Costo de tareas'!$B$13, 'Costo de tareas'!$B$13, IF(G8362 &lt; 'Costo de tareas'!$B$13*0.2, 0, 'Costo de tareas'!$B$13- G8362))</f>
        <v>27.25206007</v>
      </c>
      <c r="I8362" s="17">
        <f>IF(H8362=0,'Costo de tareas'!$B$13,'Costo de tareas'!$B$13-H8362)</f>
        <v>12.02849548</v>
      </c>
      <c r="J8362" s="2"/>
      <c r="K8362" s="2"/>
      <c r="P8362" s="2"/>
    </row>
    <row r="8363">
      <c r="A8363" s="3" t="s">
        <v>10719</v>
      </c>
      <c r="B8363" s="11" t="str">
        <f t="shared" si="1"/>
        <v>20131215</v>
      </c>
      <c r="C8363" s="12">
        <f t="shared" si="2"/>
        <v>41623</v>
      </c>
      <c r="D8363" s="3" t="str">
        <f t="shared" si="3"/>
        <v>09</v>
      </c>
      <c r="E8363" s="13">
        <v>174.0</v>
      </c>
      <c r="F8363" s="14">
        <f>'Costo de tareas'!$B$15</f>
        <v>0.1964027778</v>
      </c>
      <c r="G8363" s="15">
        <f>'Producción diaria'!$T$3*$L$2*$M$2*$N$2*E8363*1000/'Costo de tareas'!$B$14</f>
        <v>261.6197767</v>
      </c>
      <c r="H8363" s="16">
        <f>IF(G8363 &gt; 'Costo de tareas'!$B$13, 'Costo de tareas'!$B$13, IF(G8363 &lt; 'Costo de tareas'!$B$13*0.2, 0, 'Costo de tareas'!$B$13- G8363))</f>
        <v>39.28055556</v>
      </c>
      <c r="I8363" s="17">
        <f>IF(H8363=0,'Costo de tareas'!$B$13,'Costo de tareas'!$B$13-H8363)</f>
        <v>0</v>
      </c>
      <c r="J8363" s="2"/>
      <c r="K8363" s="2"/>
      <c r="P8363" s="2"/>
    </row>
    <row r="8364">
      <c r="A8364" s="3" t="s">
        <v>10720</v>
      </c>
      <c r="B8364" s="11" t="str">
        <f t="shared" si="1"/>
        <v>20131215</v>
      </c>
      <c r="C8364" s="12">
        <f t="shared" si="2"/>
        <v>41623</v>
      </c>
      <c r="D8364" s="3" t="str">
        <f t="shared" si="3"/>
        <v>10</v>
      </c>
      <c r="E8364" s="13">
        <v>233.0</v>
      </c>
      <c r="F8364" s="14">
        <f>'Costo de tareas'!$B$15</f>
        <v>0.1964027778</v>
      </c>
      <c r="G8364" s="15">
        <f>'Producción diaria'!$T$3*$L$2*$M$2*$N$2*E8364*1000/'Costo de tareas'!$B$14</f>
        <v>350.3299309</v>
      </c>
      <c r="H8364" s="16">
        <f>IF(G8364 &gt; 'Costo de tareas'!$B$13, 'Costo de tareas'!$B$13, IF(G8364 &lt; 'Costo de tareas'!$B$13*0.2, 0, 'Costo de tareas'!$B$13- G8364))</f>
        <v>39.28055556</v>
      </c>
      <c r="I8364" s="17">
        <f>IF(H8364=0,'Costo de tareas'!$B$13,'Costo de tareas'!$B$13-H8364)</f>
        <v>0</v>
      </c>
      <c r="J8364" s="2"/>
      <c r="K8364" s="2"/>
      <c r="P8364" s="2"/>
    </row>
    <row r="8365">
      <c r="A8365" s="3" t="s">
        <v>10721</v>
      </c>
      <c r="B8365" s="11" t="str">
        <f t="shared" si="1"/>
        <v>20131215</v>
      </c>
      <c r="C8365" s="12">
        <f t="shared" si="2"/>
        <v>41623</v>
      </c>
      <c r="D8365" s="3" t="str">
        <f t="shared" si="3"/>
        <v>11</v>
      </c>
      <c r="E8365" s="13">
        <v>27.0</v>
      </c>
      <c r="F8365" s="14">
        <f>'Costo de tareas'!$B$15</f>
        <v>0.1964027778</v>
      </c>
      <c r="G8365" s="15">
        <f>'Producción diaria'!$T$3*$L$2*$M$2*$N$2*E8365*1000/'Costo de tareas'!$B$14</f>
        <v>40.59617225</v>
      </c>
      <c r="H8365" s="16">
        <f>IF(G8365 &gt; 'Costo de tareas'!$B$13, 'Costo de tareas'!$B$13, IF(G8365 &lt; 'Costo de tareas'!$B$13*0.2, 0, 'Costo de tareas'!$B$13- G8365))</f>
        <v>39.28055556</v>
      </c>
      <c r="I8365" s="17">
        <f>IF(H8365=0,'Costo de tareas'!$B$13,'Costo de tareas'!$B$13-H8365)</f>
        <v>0</v>
      </c>
      <c r="J8365" s="2"/>
      <c r="K8365" s="2"/>
      <c r="P8365" s="2"/>
    </row>
    <row r="8366">
      <c r="A8366" s="3" t="s">
        <v>10722</v>
      </c>
      <c r="B8366" s="11" t="str">
        <f t="shared" si="1"/>
        <v>20131215</v>
      </c>
      <c r="C8366" s="12">
        <f t="shared" si="2"/>
        <v>41623</v>
      </c>
      <c r="D8366" s="3" t="str">
        <f t="shared" si="3"/>
        <v>12</v>
      </c>
      <c r="E8366" s="13">
        <v>316.0</v>
      </c>
      <c r="F8366" s="14">
        <f>'Costo de tareas'!$B$15</f>
        <v>0.1964027778</v>
      </c>
      <c r="G8366" s="15">
        <f>'Producción diaria'!$T$3*$L$2*$M$2*$N$2*E8366*1000/'Costo de tareas'!$B$14</f>
        <v>475.1255715</v>
      </c>
      <c r="H8366" s="16">
        <f>IF(G8366 &gt; 'Costo de tareas'!$B$13, 'Costo de tareas'!$B$13, IF(G8366 &lt; 'Costo de tareas'!$B$13*0.2, 0, 'Costo de tareas'!$B$13- G8366))</f>
        <v>39.28055556</v>
      </c>
      <c r="I8366" s="17">
        <f>IF(H8366=0,'Costo de tareas'!$B$13,'Costo de tareas'!$B$13-H8366)</f>
        <v>0</v>
      </c>
      <c r="J8366" s="2"/>
      <c r="K8366" s="2"/>
      <c r="P8366" s="2"/>
    </row>
    <row r="8367">
      <c r="A8367" s="3" t="s">
        <v>10723</v>
      </c>
      <c r="B8367" s="11" t="str">
        <f t="shared" si="1"/>
        <v>20131215</v>
      </c>
      <c r="C8367" s="12">
        <f t="shared" si="2"/>
        <v>41623</v>
      </c>
      <c r="D8367" s="3" t="str">
        <f t="shared" si="3"/>
        <v>13</v>
      </c>
      <c r="E8367" s="13">
        <v>451.0</v>
      </c>
      <c r="F8367" s="14">
        <f>'Costo de tareas'!$B$15</f>
        <v>0.1964027778</v>
      </c>
      <c r="G8367" s="15">
        <f>'Producción diaria'!$T$3*$L$2*$M$2*$N$2*E8367*1000/'Costo de tareas'!$B$14</f>
        <v>678.1064327</v>
      </c>
      <c r="H8367" s="16">
        <f>IF(G8367 &gt; 'Costo de tareas'!$B$13, 'Costo de tareas'!$B$13, IF(G8367 &lt; 'Costo de tareas'!$B$13*0.2, 0, 'Costo de tareas'!$B$13- G8367))</f>
        <v>39.28055556</v>
      </c>
      <c r="I8367" s="17">
        <f>IF(H8367=0,'Costo de tareas'!$B$13,'Costo de tareas'!$B$13-H8367)</f>
        <v>0</v>
      </c>
      <c r="J8367" s="2"/>
      <c r="K8367" s="2"/>
      <c r="P8367" s="2"/>
    </row>
    <row r="8368">
      <c r="A8368" s="3" t="s">
        <v>10724</v>
      </c>
      <c r="B8368" s="11" t="str">
        <f t="shared" si="1"/>
        <v>20131215</v>
      </c>
      <c r="C8368" s="12">
        <f t="shared" si="2"/>
        <v>41623</v>
      </c>
      <c r="D8368" s="3" t="str">
        <f t="shared" si="3"/>
        <v>14</v>
      </c>
      <c r="E8368" s="13">
        <v>375.0</v>
      </c>
      <c r="F8368" s="14">
        <f>'Costo de tareas'!$B$15</f>
        <v>0.1964027778</v>
      </c>
      <c r="G8368" s="15">
        <f>'Producción diaria'!$T$3*$L$2*$M$2*$N$2*E8368*1000/'Costo de tareas'!$B$14</f>
        <v>563.8357257</v>
      </c>
      <c r="H8368" s="16">
        <f>IF(G8368 &gt; 'Costo de tareas'!$B$13, 'Costo de tareas'!$B$13, IF(G8368 &lt; 'Costo de tareas'!$B$13*0.2, 0, 'Costo de tareas'!$B$13- G8368))</f>
        <v>39.28055556</v>
      </c>
      <c r="I8368" s="17">
        <f>IF(H8368=0,'Costo de tareas'!$B$13,'Costo de tareas'!$B$13-H8368)</f>
        <v>0</v>
      </c>
      <c r="J8368" s="2"/>
      <c r="K8368" s="2"/>
      <c r="P8368" s="2"/>
    </row>
    <row r="8369">
      <c r="A8369" s="3" t="s">
        <v>10725</v>
      </c>
      <c r="B8369" s="11" t="str">
        <f t="shared" si="1"/>
        <v>20131215</v>
      </c>
      <c r="C8369" s="12">
        <f t="shared" si="2"/>
        <v>41623</v>
      </c>
      <c r="D8369" s="3" t="str">
        <f t="shared" si="3"/>
        <v>15</v>
      </c>
      <c r="E8369" s="13">
        <v>242.0</v>
      </c>
      <c r="F8369" s="14">
        <f>'Costo de tareas'!$B$15</f>
        <v>0.1964027778</v>
      </c>
      <c r="G8369" s="15">
        <f>'Producción diaria'!$T$3*$L$2*$M$2*$N$2*E8369*1000/'Costo de tareas'!$B$14</f>
        <v>363.8619883</v>
      </c>
      <c r="H8369" s="16">
        <f>IF(G8369 &gt; 'Costo de tareas'!$B$13, 'Costo de tareas'!$B$13, IF(G8369 &lt; 'Costo de tareas'!$B$13*0.2, 0, 'Costo de tareas'!$B$13- G8369))</f>
        <v>39.28055556</v>
      </c>
      <c r="I8369" s="17">
        <f>IF(H8369=0,'Costo de tareas'!$B$13,'Costo de tareas'!$B$13-H8369)</f>
        <v>0</v>
      </c>
      <c r="J8369" s="2"/>
      <c r="K8369" s="2"/>
      <c r="P8369" s="2"/>
    </row>
    <row r="8370">
      <c r="A8370" s="3" t="s">
        <v>10726</v>
      </c>
      <c r="B8370" s="11" t="str">
        <f t="shared" si="1"/>
        <v>20131215</v>
      </c>
      <c r="C8370" s="12">
        <f t="shared" si="2"/>
        <v>41623</v>
      </c>
      <c r="D8370" s="3" t="str">
        <f t="shared" si="3"/>
        <v>16</v>
      </c>
      <c r="E8370" s="13">
        <v>83.0</v>
      </c>
      <c r="F8370" s="14">
        <f>'Costo de tareas'!$B$15</f>
        <v>0.1964027778</v>
      </c>
      <c r="G8370" s="15">
        <f>'Producción diaria'!$T$3*$L$2*$M$2*$N$2*E8370*1000/'Costo de tareas'!$B$14</f>
        <v>124.7956406</v>
      </c>
      <c r="H8370" s="16">
        <f>IF(G8370 &gt; 'Costo de tareas'!$B$13, 'Costo de tareas'!$B$13, IF(G8370 &lt; 'Costo de tareas'!$B$13*0.2, 0, 'Costo de tareas'!$B$13- G8370))</f>
        <v>39.28055556</v>
      </c>
      <c r="I8370" s="17">
        <f>IF(H8370=0,'Costo de tareas'!$B$13,'Costo de tareas'!$B$13-H8370)</f>
        <v>0</v>
      </c>
      <c r="J8370" s="2"/>
      <c r="K8370" s="2"/>
      <c r="P8370" s="2"/>
    </row>
    <row r="8371">
      <c r="A8371" s="3" t="s">
        <v>10727</v>
      </c>
      <c r="B8371" s="11" t="str">
        <f t="shared" si="1"/>
        <v>20131215</v>
      </c>
      <c r="C8371" s="12">
        <f t="shared" si="2"/>
        <v>41623</v>
      </c>
      <c r="D8371" s="3" t="str">
        <f t="shared" si="3"/>
        <v>17</v>
      </c>
      <c r="E8371" s="13">
        <v>0.0</v>
      </c>
      <c r="F8371" s="14">
        <f>'Costo de tareas'!$B$15</f>
        <v>0.1964027778</v>
      </c>
      <c r="G8371" s="15">
        <f>'Producción diaria'!$T$3*$L$2*$M$2*$N$2*E8371*1000/'Costo de tareas'!$B$14</f>
        <v>0</v>
      </c>
      <c r="H8371" s="16">
        <f>IF(G8371 &gt; 'Costo de tareas'!$B$13, 'Costo de tareas'!$B$13, IF(G8371 &lt; 'Costo de tareas'!$B$13*0.2, 0, 'Costo de tareas'!$B$13- G8371))</f>
        <v>0</v>
      </c>
      <c r="I8371" s="17">
        <f>IF(H8371=0,'Costo de tareas'!$B$13,'Costo de tareas'!$B$13-H8371)</f>
        <v>39.28055556</v>
      </c>
      <c r="J8371" s="2"/>
      <c r="K8371" s="2"/>
      <c r="P8371" s="2"/>
    </row>
    <row r="8372">
      <c r="A8372" s="3" t="s">
        <v>10728</v>
      </c>
      <c r="B8372" s="11" t="str">
        <f t="shared" si="1"/>
        <v>20131215</v>
      </c>
      <c r="C8372" s="12">
        <f t="shared" si="2"/>
        <v>41623</v>
      </c>
      <c r="D8372" s="3" t="str">
        <f t="shared" si="3"/>
        <v>18</v>
      </c>
      <c r="E8372" s="13">
        <v>0.0</v>
      </c>
      <c r="F8372" s="14">
        <f>'Costo de tareas'!$B$15</f>
        <v>0.1964027778</v>
      </c>
      <c r="G8372" s="15">
        <f>'Producción diaria'!$T$3*$L$2*$M$2*$N$2*E8372*1000/'Costo de tareas'!$B$14</f>
        <v>0</v>
      </c>
      <c r="H8372" s="16">
        <f>IF(G8372 &gt; 'Costo de tareas'!$B$13, 'Costo de tareas'!$B$13, IF(G8372 &lt; 'Costo de tareas'!$B$13*0.2, 0, 'Costo de tareas'!$B$13- G8372))</f>
        <v>0</v>
      </c>
      <c r="I8372" s="17">
        <f>IF(H8372=0,'Costo de tareas'!$B$13,'Costo de tareas'!$B$13-H8372)</f>
        <v>39.28055556</v>
      </c>
      <c r="J8372" s="2"/>
      <c r="K8372" s="2"/>
      <c r="P8372" s="2"/>
    </row>
    <row r="8373">
      <c r="A8373" s="3" t="s">
        <v>10729</v>
      </c>
      <c r="B8373" s="11" t="str">
        <f t="shared" si="1"/>
        <v>20131215</v>
      </c>
      <c r="C8373" s="12">
        <f t="shared" si="2"/>
        <v>41623</v>
      </c>
      <c r="D8373" s="3" t="str">
        <f t="shared" si="3"/>
        <v>19</v>
      </c>
      <c r="E8373" s="13">
        <v>0.0</v>
      </c>
      <c r="F8373" s="14">
        <f>'Costo de tareas'!$B$15</f>
        <v>0.1964027778</v>
      </c>
      <c r="G8373" s="15">
        <f>'Producción diaria'!$T$3*$L$2*$M$2*$N$2*E8373*1000/'Costo de tareas'!$B$14</f>
        <v>0</v>
      </c>
      <c r="H8373" s="16">
        <f>IF(G8373 &gt; 'Costo de tareas'!$B$13, 'Costo de tareas'!$B$13, IF(G8373 &lt; 'Costo de tareas'!$B$13*0.2, 0, 'Costo de tareas'!$B$13- G8373))</f>
        <v>0</v>
      </c>
      <c r="I8373" s="17">
        <f>IF(H8373=0,'Costo de tareas'!$B$13,'Costo de tareas'!$B$13-H8373)</f>
        <v>39.28055556</v>
      </c>
      <c r="J8373" s="2"/>
      <c r="K8373" s="2"/>
      <c r="P8373" s="2"/>
    </row>
    <row r="8374">
      <c r="A8374" s="3" t="s">
        <v>10730</v>
      </c>
      <c r="B8374" s="11" t="str">
        <f t="shared" si="1"/>
        <v>20131215</v>
      </c>
      <c r="C8374" s="12">
        <f t="shared" si="2"/>
        <v>41623</v>
      </c>
      <c r="D8374" s="3" t="str">
        <f t="shared" si="3"/>
        <v>20</v>
      </c>
      <c r="E8374" s="13">
        <v>0.0</v>
      </c>
      <c r="F8374" s="14">
        <f>'Costo de tareas'!$B$15</f>
        <v>0.1964027778</v>
      </c>
      <c r="G8374" s="15">
        <f>'Producción diaria'!$T$3*$L$2*$M$2*$N$2*E8374*1000/'Costo de tareas'!$B$14</f>
        <v>0</v>
      </c>
      <c r="H8374" s="16">
        <f>IF(G8374 &gt; 'Costo de tareas'!$B$13, 'Costo de tareas'!$B$13, IF(G8374 &lt; 'Costo de tareas'!$B$13*0.2, 0, 'Costo de tareas'!$B$13- G8374))</f>
        <v>0</v>
      </c>
      <c r="I8374" s="17">
        <f>IF(H8374=0,'Costo de tareas'!$B$13,'Costo de tareas'!$B$13-H8374)</f>
        <v>39.28055556</v>
      </c>
      <c r="J8374" s="2"/>
      <c r="K8374" s="2"/>
      <c r="P8374" s="2"/>
    </row>
    <row r="8375">
      <c r="A8375" s="3" t="s">
        <v>10731</v>
      </c>
      <c r="B8375" s="11" t="str">
        <f t="shared" si="1"/>
        <v>20131215</v>
      </c>
      <c r="C8375" s="12">
        <f t="shared" si="2"/>
        <v>41623</v>
      </c>
      <c r="D8375" s="3" t="str">
        <f t="shared" si="3"/>
        <v>21</v>
      </c>
      <c r="E8375" s="13">
        <v>0.0</v>
      </c>
      <c r="F8375" s="14">
        <f>'Costo de tareas'!$B$15</f>
        <v>0.1964027778</v>
      </c>
      <c r="G8375" s="15">
        <f>'Producción diaria'!$T$3*$L$2*$M$2*$N$2*E8375*1000/'Costo de tareas'!$B$14</f>
        <v>0</v>
      </c>
      <c r="H8375" s="16">
        <f>IF(G8375 &gt; 'Costo de tareas'!$B$13, 'Costo de tareas'!$B$13, IF(G8375 &lt; 'Costo de tareas'!$B$13*0.2, 0, 'Costo de tareas'!$B$13- G8375))</f>
        <v>0</v>
      </c>
      <c r="I8375" s="17">
        <f>IF(H8375=0,'Costo de tareas'!$B$13,'Costo de tareas'!$B$13-H8375)</f>
        <v>39.28055556</v>
      </c>
      <c r="J8375" s="2"/>
      <c r="K8375" s="2"/>
      <c r="P8375" s="2"/>
    </row>
    <row r="8376">
      <c r="A8376" s="3" t="s">
        <v>10732</v>
      </c>
      <c r="B8376" s="11" t="str">
        <f t="shared" si="1"/>
        <v>20131215</v>
      </c>
      <c r="C8376" s="12">
        <f t="shared" si="2"/>
        <v>41623</v>
      </c>
      <c r="D8376" s="3" t="str">
        <f t="shared" si="3"/>
        <v>22</v>
      </c>
      <c r="E8376" s="13">
        <v>0.0</v>
      </c>
      <c r="F8376" s="14">
        <f>'Costo de tareas'!$B$15</f>
        <v>0.1964027778</v>
      </c>
      <c r="G8376" s="15">
        <f>'Producción diaria'!$T$3*$L$2*$M$2*$N$2*E8376*1000/'Costo de tareas'!$B$14</f>
        <v>0</v>
      </c>
      <c r="H8376" s="16">
        <f>IF(G8376 &gt; 'Costo de tareas'!$B$13, 'Costo de tareas'!$B$13, IF(G8376 &lt; 'Costo de tareas'!$B$13*0.2, 0, 'Costo de tareas'!$B$13- G8376))</f>
        <v>0</v>
      </c>
      <c r="I8376" s="17">
        <f>IF(H8376=0,'Costo de tareas'!$B$13,'Costo de tareas'!$B$13-H8376)</f>
        <v>39.28055556</v>
      </c>
      <c r="J8376" s="2"/>
      <c r="K8376" s="2"/>
      <c r="P8376" s="2"/>
    </row>
    <row r="8377">
      <c r="A8377" s="3" t="s">
        <v>10733</v>
      </c>
      <c r="B8377" s="11" t="str">
        <f t="shared" si="1"/>
        <v>20131215</v>
      </c>
      <c r="C8377" s="12">
        <f t="shared" si="2"/>
        <v>41623</v>
      </c>
      <c r="D8377" s="3" t="str">
        <f t="shared" si="3"/>
        <v>23</v>
      </c>
      <c r="E8377" s="13">
        <v>0.0</v>
      </c>
      <c r="F8377" s="14">
        <f>'Costo de tareas'!$B$15</f>
        <v>0.1964027778</v>
      </c>
      <c r="G8377" s="15">
        <f>'Producción diaria'!$T$3*$L$2*$M$2*$N$2*E8377*1000/'Costo de tareas'!$B$14</f>
        <v>0</v>
      </c>
      <c r="H8377" s="16">
        <f>IF(G8377 &gt; 'Costo de tareas'!$B$13, 'Costo de tareas'!$B$13, IF(G8377 &lt; 'Costo de tareas'!$B$13*0.2, 0, 'Costo de tareas'!$B$13- G8377))</f>
        <v>0</v>
      </c>
      <c r="I8377" s="17">
        <f>IF(H8377=0,'Costo de tareas'!$B$13,'Costo de tareas'!$B$13-H8377)</f>
        <v>39.28055556</v>
      </c>
      <c r="J8377" s="2"/>
      <c r="K8377" s="2"/>
      <c r="P8377" s="2"/>
    </row>
    <row r="8378">
      <c r="A8378" s="3" t="s">
        <v>10734</v>
      </c>
      <c r="B8378" s="11" t="str">
        <f t="shared" si="1"/>
        <v>20131216</v>
      </c>
      <c r="C8378" s="12">
        <f t="shared" si="2"/>
        <v>41624</v>
      </c>
      <c r="D8378" s="3" t="str">
        <f t="shared" si="3"/>
        <v>00</v>
      </c>
      <c r="E8378" s="13">
        <v>0.0</v>
      </c>
      <c r="F8378" s="14">
        <f>'Costo de tareas'!$B$15</f>
        <v>0.1964027778</v>
      </c>
      <c r="G8378" s="15">
        <f>'Producción diaria'!$T$3*$L$2*$M$2*$N$2*E8378*1000/'Costo de tareas'!$B$14</f>
        <v>0</v>
      </c>
      <c r="H8378" s="16">
        <f>IF(G8378 &gt; 'Costo de tareas'!$B$13, 'Costo de tareas'!$B$13, IF(G8378 &lt; 'Costo de tareas'!$B$13*0.2, 0, 'Costo de tareas'!$B$13- G8378))</f>
        <v>0</v>
      </c>
      <c r="I8378" s="17">
        <f>IF(H8378=0,'Costo de tareas'!$B$13,'Costo de tareas'!$B$13-H8378)</f>
        <v>39.28055556</v>
      </c>
      <c r="J8378" s="2"/>
      <c r="K8378" s="2"/>
      <c r="P8378" s="2"/>
    </row>
    <row r="8379">
      <c r="A8379" s="3" t="s">
        <v>10735</v>
      </c>
      <c r="B8379" s="11" t="str">
        <f t="shared" si="1"/>
        <v>20131216</v>
      </c>
      <c r="C8379" s="12">
        <f t="shared" si="2"/>
        <v>41624</v>
      </c>
      <c r="D8379" s="3" t="str">
        <f t="shared" si="3"/>
        <v>01</v>
      </c>
      <c r="E8379" s="13">
        <v>0.0</v>
      </c>
      <c r="F8379" s="14">
        <f>'Costo de tareas'!$B$15</f>
        <v>0.1964027778</v>
      </c>
      <c r="G8379" s="15">
        <f>'Producción diaria'!$T$3*$L$2*$M$2*$N$2*E8379*1000/'Costo de tareas'!$B$14</f>
        <v>0</v>
      </c>
      <c r="H8379" s="16">
        <f>IF(G8379 &gt; 'Costo de tareas'!$B$13, 'Costo de tareas'!$B$13, IF(G8379 &lt; 'Costo de tareas'!$B$13*0.2, 0, 'Costo de tareas'!$B$13- G8379))</f>
        <v>0</v>
      </c>
      <c r="I8379" s="17">
        <f>IF(H8379=0,'Costo de tareas'!$B$13,'Costo de tareas'!$B$13-H8379)</f>
        <v>39.28055556</v>
      </c>
      <c r="J8379" s="2"/>
      <c r="K8379" s="2"/>
      <c r="P8379" s="2"/>
    </row>
    <row r="8380">
      <c r="A8380" s="3" t="s">
        <v>10736</v>
      </c>
      <c r="B8380" s="11" t="str">
        <f t="shared" si="1"/>
        <v>20131216</v>
      </c>
      <c r="C8380" s="12">
        <f t="shared" si="2"/>
        <v>41624</v>
      </c>
      <c r="D8380" s="3" t="str">
        <f t="shared" si="3"/>
        <v>02</v>
      </c>
      <c r="E8380" s="13">
        <v>0.0</v>
      </c>
      <c r="F8380" s="14">
        <f>'Costo de tareas'!$B$15</f>
        <v>0.1964027778</v>
      </c>
      <c r="G8380" s="15">
        <f>'Producción diaria'!$T$3*$L$2*$M$2*$N$2*E8380*1000/'Costo de tareas'!$B$14</f>
        <v>0</v>
      </c>
      <c r="H8380" s="16">
        <f>IF(G8380 &gt; 'Costo de tareas'!$B$13, 'Costo de tareas'!$B$13, IF(G8380 &lt; 'Costo de tareas'!$B$13*0.2, 0, 'Costo de tareas'!$B$13- G8380))</f>
        <v>0</v>
      </c>
      <c r="I8380" s="17">
        <f>IF(H8380=0,'Costo de tareas'!$B$13,'Costo de tareas'!$B$13-H8380)</f>
        <v>39.28055556</v>
      </c>
      <c r="J8380" s="2"/>
      <c r="K8380" s="2"/>
      <c r="P8380" s="2"/>
    </row>
    <row r="8381">
      <c r="A8381" s="3" t="s">
        <v>10737</v>
      </c>
      <c r="B8381" s="11" t="str">
        <f t="shared" si="1"/>
        <v>20131216</v>
      </c>
      <c r="C8381" s="12">
        <f t="shared" si="2"/>
        <v>41624</v>
      </c>
      <c r="D8381" s="3" t="str">
        <f t="shared" si="3"/>
        <v>03</v>
      </c>
      <c r="E8381" s="13">
        <v>0.0</v>
      </c>
      <c r="F8381" s="14">
        <f>'Costo de tareas'!$B$15</f>
        <v>0.1964027778</v>
      </c>
      <c r="G8381" s="15">
        <f>'Producción diaria'!$T$3*$L$2*$M$2*$N$2*E8381*1000/'Costo de tareas'!$B$14</f>
        <v>0</v>
      </c>
      <c r="H8381" s="16">
        <f>IF(G8381 &gt; 'Costo de tareas'!$B$13, 'Costo de tareas'!$B$13, IF(G8381 &lt; 'Costo de tareas'!$B$13*0.2, 0, 'Costo de tareas'!$B$13- G8381))</f>
        <v>0</v>
      </c>
      <c r="I8381" s="17">
        <f>IF(H8381=0,'Costo de tareas'!$B$13,'Costo de tareas'!$B$13-H8381)</f>
        <v>39.28055556</v>
      </c>
      <c r="J8381" s="2"/>
      <c r="K8381" s="2"/>
      <c r="P8381" s="2"/>
    </row>
    <row r="8382">
      <c r="A8382" s="3" t="s">
        <v>10738</v>
      </c>
      <c r="B8382" s="11" t="str">
        <f t="shared" si="1"/>
        <v>20131216</v>
      </c>
      <c r="C8382" s="12">
        <f t="shared" si="2"/>
        <v>41624</v>
      </c>
      <c r="D8382" s="3" t="str">
        <f t="shared" si="3"/>
        <v>04</v>
      </c>
      <c r="E8382" s="13">
        <v>0.0</v>
      </c>
      <c r="F8382" s="14">
        <f>'Costo de tareas'!$B$15</f>
        <v>0.1964027778</v>
      </c>
      <c r="G8382" s="15">
        <f>'Producción diaria'!$T$3*$L$2*$M$2*$N$2*E8382*1000/'Costo de tareas'!$B$14</f>
        <v>0</v>
      </c>
      <c r="H8382" s="16">
        <f>IF(G8382 &gt; 'Costo de tareas'!$B$13, 'Costo de tareas'!$B$13, IF(G8382 &lt; 'Costo de tareas'!$B$13*0.2, 0, 'Costo de tareas'!$B$13- G8382))</f>
        <v>0</v>
      </c>
      <c r="I8382" s="17">
        <f>IF(H8382=0,'Costo de tareas'!$B$13,'Costo de tareas'!$B$13-H8382)</f>
        <v>39.28055556</v>
      </c>
      <c r="J8382" s="2"/>
      <c r="K8382" s="2"/>
      <c r="P8382" s="2"/>
    </row>
    <row r="8383">
      <c r="A8383" s="3" t="s">
        <v>10739</v>
      </c>
      <c r="B8383" s="11" t="str">
        <f t="shared" si="1"/>
        <v>20131216</v>
      </c>
      <c r="C8383" s="12">
        <f t="shared" si="2"/>
        <v>41624</v>
      </c>
      <c r="D8383" s="3" t="str">
        <f t="shared" si="3"/>
        <v>05</v>
      </c>
      <c r="E8383" s="13">
        <v>0.0</v>
      </c>
      <c r="F8383" s="14">
        <f>'Costo de tareas'!$B$15</f>
        <v>0.1964027778</v>
      </c>
      <c r="G8383" s="15">
        <f>'Producción diaria'!$T$3*$L$2*$M$2*$N$2*E8383*1000/'Costo de tareas'!$B$14</f>
        <v>0</v>
      </c>
      <c r="H8383" s="16">
        <f>IF(G8383 &gt; 'Costo de tareas'!$B$13, 'Costo de tareas'!$B$13, IF(G8383 &lt; 'Costo de tareas'!$B$13*0.2, 0, 'Costo de tareas'!$B$13- G8383))</f>
        <v>0</v>
      </c>
      <c r="I8383" s="17">
        <f>IF(H8383=0,'Costo de tareas'!$B$13,'Costo de tareas'!$B$13-H8383)</f>
        <v>39.28055556</v>
      </c>
      <c r="J8383" s="2"/>
      <c r="K8383" s="2"/>
      <c r="P8383" s="2"/>
    </row>
    <row r="8384">
      <c r="A8384" s="3" t="s">
        <v>10740</v>
      </c>
      <c r="B8384" s="11" t="str">
        <f t="shared" si="1"/>
        <v>20131216</v>
      </c>
      <c r="C8384" s="12">
        <f t="shared" si="2"/>
        <v>41624</v>
      </c>
      <c r="D8384" s="3" t="str">
        <f t="shared" si="3"/>
        <v>06</v>
      </c>
      <c r="E8384" s="13">
        <v>0.0</v>
      </c>
      <c r="F8384" s="14">
        <f>'Costo de tareas'!$B$15</f>
        <v>0.1964027778</v>
      </c>
      <c r="G8384" s="15">
        <f>'Producción diaria'!$T$3*$L$2*$M$2*$N$2*E8384*1000/'Costo de tareas'!$B$14</f>
        <v>0</v>
      </c>
      <c r="H8384" s="16">
        <f>IF(G8384 &gt; 'Costo de tareas'!$B$13, 'Costo de tareas'!$B$13, IF(G8384 &lt; 'Costo de tareas'!$B$13*0.2, 0, 'Costo de tareas'!$B$13- G8384))</f>
        <v>0</v>
      </c>
      <c r="I8384" s="17">
        <f>IF(H8384=0,'Costo de tareas'!$B$13,'Costo de tareas'!$B$13-H8384)</f>
        <v>39.28055556</v>
      </c>
      <c r="J8384" s="2"/>
      <c r="K8384" s="2"/>
      <c r="P8384" s="2"/>
    </row>
    <row r="8385">
      <c r="A8385" s="3" t="s">
        <v>10741</v>
      </c>
      <c r="B8385" s="11" t="str">
        <f t="shared" si="1"/>
        <v>20131216</v>
      </c>
      <c r="C8385" s="12">
        <f t="shared" si="2"/>
        <v>41624</v>
      </c>
      <c r="D8385" s="3" t="str">
        <f t="shared" si="3"/>
        <v>07</v>
      </c>
      <c r="E8385" s="13">
        <v>0.0</v>
      </c>
      <c r="F8385" s="14">
        <f>'Costo de tareas'!$B$15</f>
        <v>0.1964027778</v>
      </c>
      <c r="G8385" s="15">
        <f>'Producción diaria'!$T$3*$L$2*$M$2*$N$2*E8385*1000/'Costo de tareas'!$B$14</f>
        <v>0</v>
      </c>
      <c r="H8385" s="16">
        <f>IF(G8385 &gt; 'Costo de tareas'!$B$13, 'Costo de tareas'!$B$13, IF(G8385 &lt; 'Costo de tareas'!$B$13*0.2, 0, 'Costo de tareas'!$B$13- G8385))</f>
        <v>0</v>
      </c>
      <c r="I8385" s="17">
        <f>IF(H8385=0,'Costo de tareas'!$B$13,'Costo de tareas'!$B$13-H8385)</f>
        <v>39.28055556</v>
      </c>
      <c r="J8385" s="2"/>
      <c r="K8385" s="2"/>
      <c r="P8385" s="2"/>
    </row>
    <row r="8386">
      <c r="A8386" s="3" t="s">
        <v>10742</v>
      </c>
      <c r="B8386" s="11" t="str">
        <f t="shared" si="1"/>
        <v>20131216</v>
      </c>
      <c r="C8386" s="12">
        <f t="shared" si="2"/>
        <v>41624</v>
      </c>
      <c r="D8386" s="3" t="str">
        <f t="shared" si="3"/>
        <v>08</v>
      </c>
      <c r="E8386" s="13">
        <v>79.0</v>
      </c>
      <c r="F8386" s="14">
        <f>'Costo de tareas'!$B$15</f>
        <v>0.1964027778</v>
      </c>
      <c r="G8386" s="15">
        <f>'Producción diaria'!$T$3*$L$2*$M$2*$N$2*E8386*1000/'Costo de tareas'!$B$14</f>
        <v>118.7813929</v>
      </c>
      <c r="H8386" s="16">
        <f>IF(G8386 &gt; 'Costo de tareas'!$B$13, 'Costo de tareas'!$B$13, IF(G8386 &lt; 'Costo de tareas'!$B$13*0.2, 0, 'Costo de tareas'!$B$13- G8386))</f>
        <v>39.28055556</v>
      </c>
      <c r="I8386" s="17">
        <f>IF(H8386=0,'Costo de tareas'!$B$13,'Costo de tareas'!$B$13-H8386)</f>
        <v>0</v>
      </c>
      <c r="J8386" s="2"/>
      <c r="K8386" s="2"/>
      <c r="P8386" s="2"/>
    </row>
    <row r="8387">
      <c r="A8387" s="3" t="s">
        <v>10743</v>
      </c>
      <c r="B8387" s="11" t="str">
        <f t="shared" si="1"/>
        <v>20131216</v>
      </c>
      <c r="C8387" s="12">
        <f t="shared" si="2"/>
        <v>41624</v>
      </c>
      <c r="D8387" s="3" t="str">
        <f t="shared" si="3"/>
        <v>09</v>
      </c>
      <c r="E8387" s="13">
        <v>231.0</v>
      </c>
      <c r="F8387" s="14">
        <f>'Costo de tareas'!$B$15</f>
        <v>0.1964027778</v>
      </c>
      <c r="G8387" s="15">
        <f>'Producción diaria'!$T$3*$L$2*$M$2*$N$2*E8387*1000/'Costo de tareas'!$B$14</f>
        <v>347.322807</v>
      </c>
      <c r="H8387" s="16">
        <f>IF(G8387 &gt; 'Costo de tareas'!$B$13, 'Costo de tareas'!$B$13, IF(G8387 &lt; 'Costo de tareas'!$B$13*0.2, 0, 'Costo de tareas'!$B$13- G8387))</f>
        <v>39.28055556</v>
      </c>
      <c r="I8387" s="17">
        <f>IF(H8387=0,'Costo de tareas'!$B$13,'Costo de tareas'!$B$13-H8387)</f>
        <v>0</v>
      </c>
      <c r="J8387" s="2"/>
      <c r="K8387" s="2"/>
      <c r="P8387" s="2"/>
    </row>
    <row r="8388">
      <c r="A8388" s="3" t="s">
        <v>10745</v>
      </c>
      <c r="B8388" s="11" t="str">
        <f t="shared" si="1"/>
        <v>20131216</v>
      </c>
      <c r="C8388" s="12">
        <f t="shared" si="2"/>
        <v>41624</v>
      </c>
      <c r="D8388" s="3" t="str">
        <f t="shared" si="3"/>
        <v>10</v>
      </c>
      <c r="E8388" s="13">
        <v>368.0</v>
      </c>
      <c r="F8388" s="14">
        <f>'Costo de tareas'!$B$15</f>
        <v>0.1964027778</v>
      </c>
      <c r="G8388" s="15">
        <f>'Producción diaria'!$T$3*$L$2*$M$2*$N$2*E8388*1000/'Costo de tareas'!$B$14</f>
        <v>553.3107921</v>
      </c>
      <c r="H8388" s="16">
        <f>IF(G8388 &gt; 'Costo de tareas'!$B$13, 'Costo de tareas'!$B$13, IF(G8388 &lt; 'Costo de tareas'!$B$13*0.2, 0, 'Costo de tareas'!$B$13- G8388))</f>
        <v>39.28055556</v>
      </c>
      <c r="I8388" s="17">
        <f>IF(H8388=0,'Costo de tareas'!$B$13,'Costo de tareas'!$B$13-H8388)</f>
        <v>0</v>
      </c>
      <c r="J8388" s="2"/>
      <c r="K8388" s="2"/>
      <c r="P8388" s="2"/>
    </row>
    <row r="8389">
      <c r="A8389" s="3" t="s">
        <v>10746</v>
      </c>
      <c r="B8389" s="11" t="str">
        <f t="shared" si="1"/>
        <v>20131216</v>
      </c>
      <c r="C8389" s="12">
        <f t="shared" si="2"/>
        <v>41624</v>
      </c>
      <c r="D8389" s="3" t="str">
        <f t="shared" si="3"/>
        <v>11</v>
      </c>
      <c r="E8389" s="13">
        <v>462.0</v>
      </c>
      <c r="F8389" s="14">
        <f>'Costo de tareas'!$B$15</f>
        <v>0.1964027778</v>
      </c>
      <c r="G8389" s="15">
        <f>'Producción diaria'!$T$3*$L$2*$M$2*$N$2*E8389*1000/'Costo de tareas'!$B$14</f>
        <v>694.645614</v>
      </c>
      <c r="H8389" s="16">
        <f>IF(G8389 &gt; 'Costo de tareas'!$B$13, 'Costo de tareas'!$B$13, IF(G8389 &lt; 'Costo de tareas'!$B$13*0.2, 0, 'Costo de tareas'!$B$13- G8389))</f>
        <v>39.28055556</v>
      </c>
      <c r="I8389" s="17">
        <f>IF(H8389=0,'Costo de tareas'!$B$13,'Costo de tareas'!$B$13-H8389)</f>
        <v>0</v>
      </c>
      <c r="J8389" s="2"/>
      <c r="K8389" s="2"/>
      <c r="P8389" s="2"/>
    </row>
    <row r="8390">
      <c r="A8390" s="3" t="s">
        <v>10748</v>
      </c>
      <c r="B8390" s="11" t="str">
        <f t="shared" si="1"/>
        <v>20131216</v>
      </c>
      <c r="C8390" s="12">
        <f t="shared" si="2"/>
        <v>41624</v>
      </c>
      <c r="D8390" s="3" t="str">
        <f t="shared" si="3"/>
        <v>12</v>
      </c>
      <c r="E8390" s="13">
        <v>487.0</v>
      </c>
      <c r="F8390" s="14">
        <f>'Costo de tareas'!$B$15</f>
        <v>0.1964027778</v>
      </c>
      <c r="G8390" s="15">
        <f>'Producción diaria'!$T$3*$L$2*$M$2*$N$2*E8390*1000/'Costo de tareas'!$B$14</f>
        <v>732.2346624</v>
      </c>
      <c r="H8390" s="16">
        <f>IF(G8390 &gt; 'Costo de tareas'!$B$13, 'Costo de tareas'!$B$13, IF(G8390 &lt; 'Costo de tareas'!$B$13*0.2, 0, 'Costo de tareas'!$B$13- G8390))</f>
        <v>39.28055556</v>
      </c>
      <c r="I8390" s="17">
        <f>IF(H8390=0,'Costo de tareas'!$B$13,'Costo de tareas'!$B$13-H8390)</f>
        <v>0</v>
      </c>
      <c r="J8390" s="2"/>
      <c r="K8390" s="2"/>
      <c r="P8390" s="2"/>
    </row>
    <row r="8391">
      <c r="A8391" s="3" t="s">
        <v>10750</v>
      </c>
      <c r="B8391" s="11" t="str">
        <f t="shared" si="1"/>
        <v>20131216</v>
      </c>
      <c r="C8391" s="12">
        <f t="shared" si="2"/>
        <v>41624</v>
      </c>
      <c r="D8391" s="3" t="str">
        <f t="shared" si="3"/>
        <v>13</v>
      </c>
      <c r="E8391" s="13">
        <v>459.0</v>
      </c>
      <c r="F8391" s="14">
        <f>'Costo de tareas'!$B$15</f>
        <v>0.1964027778</v>
      </c>
      <c r="G8391" s="15">
        <f>'Producción diaria'!$T$3*$L$2*$M$2*$N$2*E8391*1000/'Costo de tareas'!$B$14</f>
        <v>690.1349282</v>
      </c>
      <c r="H8391" s="16">
        <f>IF(G8391 &gt; 'Costo de tareas'!$B$13, 'Costo de tareas'!$B$13, IF(G8391 &lt; 'Costo de tareas'!$B$13*0.2, 0, 'Costo de tareas'!$B$13- G8391))</f>
        <v>39.28055556</v>
      </c>
      <c r="I8391" s="17">
        <f>IF(H8391=0,'Costo de tareas'!$B$13,'Costo de tareas'!$B$13-H8391)</f>
        <v>0</v>
      </c>
      <c r="J8391" s="2"/>
      <c r="K8391" s="2"/>
      <c r="P8391" s="2"/>
    </row>
    <row r="8392">
      <c r="A8392" s="3" t="s">
        <v>10752</v>
      </c>
      <c r="B8392" s="11" t="str">
        <f t="shared" si="1"/>
        <v>20131216</v>
      </c>
      <c r="C8392" s="12">
        <f t="shared" si="2"/>
        <v>41624</v>
      </c>
      <c r="D8392" s="3" t="str">
        <f t="shared" si="3"/>
        <v>14</v>
      </c>
      <c r="E8392" s="13">
        <v>374.0</v>
      </c>
      <c r="F8392" s="14">
        <f>'Costo de tareas'!$B$15</f>
        <v>0.1964027778</v>
      </c>
      <c r="G8392" s="15">
        <f>'Producción diaria'!$T$3*$L$2*$M$2*$N$2*E8392*1000/'Costo de tareas'!$B$14</f>
        <v>562.3321637</v>
      </c>
      <c r="H8392" s="16">
        <f>IF(G8392 &gt; 'Costo de tareas'!$B$13, 'Costo de tareas'!$B$13, IF(G8392 &lt; 'Costo de tareas'!$B$13*0.2, 0, 'Costo de tareas'!$B$13- G8392))</f>
        <v>39.28055556</v>
      </c>
      <c r="I8392" s="17">
        <f>IF(H8392=0,'Costo de tareas'!$B$13,'Costo de tareas'!$B$13-H8392)</f>
        <v>0</v>
      </c>
      <c r="J8392" s="2"/>
      <c r="K8392" s="2"/>
      <c r="P8392" s="2"/>
    </row>
    <row r="8393">
      <c r="A8393" s="3" t="s">
        <v>10754</v>
      </c>
      <c r="B8393" s="11" t="str">
        <f t="shared" si="1"/>
        <v>20131216</v>
      </c>
      <c r="C8393" s="12">
        <f t="shared" si="2"/>
        <v>41624</v>
      </c>
      <c r="D8393" s="3" t="str">
        <f t="shared" si="3"/>
        <v>15</v>
      </c>
      <c r="E8393" s="13">
        <v>243.0</v>
      </c>
      <c r="F8393" s="14">
        <f>'Costo de tareas'!$B$15</f>
        <v>0.1964027778</v>
      </c>
      <c r="G8393" s="15">
        <f>'Producción diaria'!$T$3*$L$2*$M$2*$N$2*E8393*1000/'Costo de tareas'!$B$14</f>
        <v>365.3655502</v>
      </c>
      <c r="H8393" s="16">
        <f>IF(G8393 &gt; 'Costo de tareas'!$B$13, 'Costo de tareas'!$B$13, IF(G8393 &lt; 'Costo de tareas'!$B$13*0.2, 0, 'Costo de tareas'!$B$13- G8393))</f>
        <v>39.28055556</v>
      </c>
      <c r="I8393" s="17">
        <f>IF(H8393=0,'Costo de tareas'!$B$13,'Costo de tareas'!$B$13-H8393)</f>
        <v>0</v>
      </c>
      <c r="J8393" s="2"/>
      <c r="K8393" s="2"/>
      <c r="P8393" s="2"/>
    </row>
    <row r="8394">
      <c r="A8394" s="3" t="s">
        <v>10755</v>
      </c>
      <c r="B8394" s="11" t="str">
        <f t="shared" si="1"/>
        <v>20131216</v>
      </c>
      <c r="C8394" s="12">
        <f t="shared" si="2"/>
        <v>41624</v>
      </c>
      <c r="D8394" s="3" t="str">
        <f t="shared" si="3"/>
        <v>16</v>
      </c>
      <c r="E8394" s="13">
        <v>87.0</v>
      </c>
      <c r="F8394" s="14">
        <f>'Costo de tareas'!$B$15</f>
        <v>0.1964027778</v>
      </c>
      <c r="G8394" s="15">
        <f>'Producción diaria'!$T$3*$L$2*$M$2*$N$2*E8394*1000/'Costo de tareas'!$B$14</f>
        <v>130.8098884</v>
      </c>
      <c r="H8394" s="16">
        <f>IF(G8394 &gt; 'Costo de tareas'!$B$13, 'Costo de tareas'!$B$13, IF(G8394 &lt; 'Costo de tareas'!$B$13*0.2, 0, 'Costo de tareas'!$B$13- G8394))</f>
        <v>39.28055556</v>
      </c>
      <c r="I8394" s="17">
        <f>IF(H8394=0,'Costo de tareas'!$B$13,'Costo de tareas'!$B$13-H8394)</f>
        <v>0</v>
      </c>
      <c r="J8394" s="2"/>
      <c r="K8394" s="2"/>
      <c r="P8394" s="2"/>
    </row>
    <row r="8395">
      <c r="A8395" s="3" t="s">
        <v>10757</v>
      </c>
      <c r="B8395" s="11" t="str">
        <f t="shared" si="1"/>
        <v>20131216</v>
      </c>
      <c r="C8395" s="12">
        <f t="shared" si="2"/>
        <v>41624</v>
      </c>
      <c r="D8395" s="3" t="str">
        <f t="shared" si="3"/>
        <v>17</v>
      </c>
      <c r="E8395" s="13">
        <v>0.0</v>
      </c>
      <c r="F8395" s="14">
        <f>'Costo de tareas'!$B$15</f>
        <v>0.1964027778</v>
      </c>
      <c r="G8395" s="15">
        <f>'Producción diaria'!$T$3*$L$2*$M$2*$N$2*E8395*1000/'Costo de tareas'!$B$14</f>
        <v>0</v>
      </c>
      <c r="H8395" s="16">
        <f>IF(G8395 &gt; 'Costo de tareas'!$B$13, 'Costo de tareas'!$B$13, IF(G8395 &lt; 'Costo de tareas'!$B$13*0.2, 0, 'Costo de tareas'!$B$13- G8395))</f>
        <v>0</v>
      </c>
      <c r="I8395" s="17">
        <f>IF(H8395=0,'Costo de tareas'!$B$13,'Costo de tareas'!$B$13-H8395)</f>
        <v>39.28055556</v>
      </c>
      <c r="J8395" s="2"/>
      <c r="K8395" s="2"/>
      <c r="P8395" s="2"/>
    </row>
    <row r="8396">
      <c r="A8396" s="3" t="s">
        <v>10760</v>
      </c>
      <c r="B8396" s="11" t="str">
        <f t="shared" si="1"/>
        <v>20131216</v>
      </c>
      <c r="C8396" s="12">
        <f t="shared" si="2"/>
        <v>41624</v>
      </c>
      <c r="D8396" s="3" t="str">
        <f t="shared" si="3"/>
        <v>18</v>
      </c>
      <c r="E8396" s="13">
        <v>0.0</v>
      </c>
      <c r="F8396" s="14">
        <f>'Costo de tareas'!$B$15</f>
        <v>0.1964027778</v>
      </c>
      <c r="G8396" s="15">
        <f>'Producción diaria'!$T$3*$L$2*$M$2*$N$2*E8396*1000/'Costo de tareas'!$B$14</f>
        <v>0</v>
      </c>
      <c r="H8396" s="16">
        <f>IF(G8396 &gt; 'Costo de tareas'!$B$13, 'Costo de tareas'!$B$13, IF(G8396 &lt; 'Costo de tareas'!$B$13*0.2, 0, 'Costo de tareas'!$B$13- G8396))</f>
        <v>0</v>
      </c>
      <c r="I8396" s="17">
        <f>IF(H8396=0,'Costo de tareas'!$B$13,'Costo de tareas'!$B$13-H8396)</f>
        <v>39.28055556</v>
      </c>
      <c r="J8396" s="2"/>
      <c r="K8396" s="2"/>
      <c r="P8396" s="2"/>
    </row>
    <row r="8397">
      <c r="A8397" s="3" t="s">
        <v>10763</v>
      </c>
      <c r="B8397" s="11" t="str">
        <f t="shared" si="1"/>
        <v>20131216</v>
      </c>
      <c r="C8397" s="12">
        <f t="shared" si="2"/>
        <v>41624</v>
      </c>
      <c r="D8397" s="3" t="str">
        <f t="shared" si="3"/>
        <v>19</v>
      </c>
      <c r="E8397" s="13">
        <v>0.0</v>
      </c>
      <c r="F8397" s="14">
        <f>'Costo de tareas'!$B$15</f>
        <v>0.1964027778</v>
      </c>
      <c r="G8397" s="15">
        <f>'Producción diaria'!$T$3*$L$2*$M$2*$N$2*E8397*1000/'Costo de tareas'!$B$14</f>
        <v>0</v>
      </c>
      <c r="H8397" s="16">
        <f>IF(G8397 &gt; 'Costo de tareas'!$B$13, 'Costo de tareas'!$B$13, IF(G8397 &lt; 'Costo de tareas'!$B$13*0.2, 0, 'Costo de tareas'!$B$13- G8397))</f>
        <v>0</v>
      </c>
      <c r="I8397" s="17">
        <f>IF(H8397=0,'Costo de tareas'!$B$13,'Costo de tareas'!$B$13-H8397)</f>
        <v>39.28055556</v>
      </c>
      <c r="J8397" s="2"/>
      <c r="K8397" s="2"/>
      <c r="P8397" s="2"/>
    </row>
    <row r="8398">
      <c r="A8398" s="3" t="s">
        <v>10765</v>
      </c>
      <c r="B8398" s="11" t="str">
        <f t="shared" si="1"/>
        <v>20131216</v>
      </c>
      <c r="C8398" s="12">
        <f t="shared" si="2"/>
        <v>41624</v>
      </c>
      <c r="D8398" s="3" t="str">
        <f t="shared" si="3"/>
        <v>20</v>
      </c>
      <c r="E8398" s="13">
        <v>0.0</v>
      </c>
      <c r="F8398" s="14">
        <f>'Costo de tareas'!$B$15</f>
        <v>0.1964027778</v>
      </c>
      <c r="G8398" s="15">
        <f>'Producción diaria'!$T$3*$L$2*$M$2*$N$2*E8398*1000/'Costo de tareas'!$B$14</f>
        <v>0</v>
      </c>
      <c r="H8398" s="16">
        <f>IF(G8398 &gt; 'Costo de tareas'!$B$13, 'Costo de tareas'!$B$13, IF(G8398 &lt; 'Costo de tareas'!$B$13*0.2, 0, 'Costo de tareas'!$B$13- G8398))</f>
        <v>0</v>
      </c>
      <c r="I8398" s="17">
        <f>IF(H8398=0,'Costo de tareas'!$B$13,'Costo de tareas'!$B$13-H8398)</f>
        <v>39.28055556</v>
      </c>
      <c r="J8398" s="2"/>
      <c r="K8398" s="2"/>
      <c r="P8398" s="2"/>
    </row>
    <row r="8399">
      <c r="A8399" s="3" t="s">
        <v>10768</v>
      </c>
      <c r="B8399" s="11" t="str">
        <f t="shared" si="1"/>
        <v>20131216</v>
      </c>
      <c r="C8399" s="12">
        <f t="shared" si="2"/>
        <v>41624</v>
      </c>
      <c r="D8399" s="3" t="str">
        <f t="shared" si="3"/>
        <v>21</v>
      </c>
      <c r="E8399" s="13">
        <v>0.0</v>
      </c>
      <c r="F8399" s="14">
        <f>'Costo de tareas'!$B$15</f>
        <v>0.1964027778</v>
      </c>
      <c r="G8399" s="15">
        <f>'Producción diaria'!$T$3*$L$2*$M$2*$N$2*E8399*1000/'Costo de tareas'!$B$14</f>
        <v>0</v>
      </c>
      <c r="H8399" s="16">
        <f>IF(G8399 &gt; 'Costo de tareas'!$B$13, 'Costo de tareas'!$B$13, IF(G8399 &lt; 'Costo de tareas'!$B$13*0.2, 0, 'Costo de tareas'!$B$13- G8399))</f>
        <v>0</v>
      </c>
      <c r="I8399" s="17">
        <f>IF(H8399=0,'Costo de tareas'!$B$13,'Costo de tareas'!$B$13-H8399)</f>
        <v>39.28055556</v>
      </c>
      <c r="J8399" s="2"/>
      <c r="K8399" s="2"/>
      <c r="P8399" s="2"/>
    </row>
    <row r="8400">
      <c r="A8400" s="3" t="s">
        <v>10769</v>
      </c>
      <c r="B8400" s="11" t="str">
        <f t="shared" si="1"/>
        <v>20131216</v>
      </c>
      <c r="C8400" s="12">
        <f t="shared" si="2"/>
        <v>41624</v>
      </c>
      <c r="D8400" s="3" t="str">
        <f t="shared" si="3"/>
        <v>22</v>
      </c>
      <c r="E8400" s="13">
        <v>0.0</v>
      </c>
      <c r="F8400" s="14">
        <f>'Costo de tareas'!$B$15</f>
        <v>0.1964027778</v>
      </c>
      <c r="G8400" s="15">
        <f>'Producción diaria'!$T$3*$L$2*$M$2*$N$2*E8400*1000/'Costo de tareas'!$B$14</f>
        <v>0</v>
      </c>
      <c r="H8400" s="16">
        <f>IF(G8400 &gt; 'Costo de tareas'!$B$13, 'Costo de tareas'!$B$13, IF(G8400 &lt; 'Costo de tareas'!$B$13*0.2, 0, 'Costo de tareas'!$B$13- G8400))</f>
        <v>0</v>
      </c>
      <c r="I8400" s="17">
        <f>IF(H8400=0,'Costo de tareas'!$B$13,'Costo de tareas'!$B$13-H8400)</f>
        <v>39.28055556</v>
      </c>
      <c r="J8400" s="2"/>
      <c r="K8400" s="2"/>
      <c r="P8400" s="2"/>
    </row>
    <row r="8401">
      <c r="A8401" s="3" t="s">
        <v>10770</v>
      </c>
      <c r="B8401" s="11" t="str">
        <f t="shared" si="1"/>
        <v>20131216</v>
      </c>
      <c r="C8401" s="12">
        <f t="shared" si="2"/>
        <v>41624</v>
      </c>
      <c r="D8401" s="3" t="str">
        <f t="shared" si="3"/>
        <v>23</v>
      </c>
      <c r="E8401" s="13">
        <v>0.0</v>
      </c>
      <c r="F8401" s="14">
        <f>'Costo de tareas'!$B$15</f>
        <v>0.1964027778</v>
      </c>
      <c r="G8401" s="15">
        <f>'Producción diaria'!$T$3*$L$2*$M$2*$N$2*E8401*1000/'Costo de tareas'!$B$14</f>
        <v>0</v>
      </c>
      <c r="H8401" s="16">
        <f>IF(G8401 &gt; 'Costo de tareas'!$B$13, 'Costo de tareas'!$B$13, IF(G8401 &lt; 'Costo de tareas'!$B$13*0.2, 0, 'Costo de tareas'!$B$13- G8401))</f>
        <v>0</v>
      </c>
      <c r="I8401" s="17">
        <f>IF(H8401=0,'Costo de tareas'!$B$13,'Costo de tareas'!$B$13-H8401)</f>
        <v>39.28055556</v>
      </c>
      <c r="J8401" s="2"/>
      <c r="K8401" s="2"/>
      <c r="P8401" s="2"/>
    </row>
    <row r="8402">
      <c r="A8402" s="3" t="s">
        <v>10771</v>
      </c>
      <c r="B8402" s="11" t="str">
        <f t="shared" si="1"/>
        <v>20131217</v>
      </c>
      <c r="C8402" s="12">
        <f t="shared" si="2"/>
        <v>41625</v>
      </c>
      <c r="D8402" s="3" t="str">
        <f t="shared" si="3"/>
        <v>00</v>
      </c>
      <c r="E8402" s="13">
        <v>0.0</v>
      </c>
      <c r="F8402" s="14">
        <f>'Costo de tareas'!$B$15</f>
        <v>0.1964027778</v>
      </c>
      <c r="G8402" s="15">
        <f>'Producción diaria'!$T$3*$L$2*$M$2*$N$2*E8402*1000/'Costo de tareas'!$B$14</f>
        <v>0</v>
      </c>
      <c r="H8402" s="16">
        <f>IF(G8402 &gt; 'Costo de tareas'!$B$13, 'Costo de tareas'!$B$13, IF(G8402 &lt; 'Costo de tareas'!$B$13*0.2, 0, 'Costo de tareas'!$B$13- G8402))</f>
        <v>0</v>
      </c>
      <c r="I8402" s="17">
        <f>IF(H8402=0,'Costo de tareas'!$B$13,'Costo de tareas'!$B$13-H8402)</f>
        <v>39.28055556</v>
      </c>
      <c r="J8402" s="2"/>
      <c r="K8402" s="2"/>
      <c r="P8402" s="2"/>
    </row>
    <row r="8403">
      <c r="A8403" s="3" t="s">
        <v>10772</v>
      </c>
      <c r="B8403" s="11" t="str">
        <f t="shared" si="1"/>
        <v>20131217</v>
      </c>
      <c r="C8403" s="12">
        <f t="shared" si="2"/>
        <v>41625</v>
      </c>
      <c r="D8403" s="3" t="str">
        <f t="shared" si="3"/>
        <v>01</v>
      </c>
      <c r="E8403" s="13">
        <v>0.0</v>
      </c>
      <c r="F8403" s="14">
        <f>'Costo de tareas'!$B$15</f>
        <v>0.1964027778</v>
      </c>
      <c r="G8403" s="15">
        <f>'Producción diaria'!$T$3*$L$2*$M$2*$N$2*E8403*1000/'Costo de tareas'!$B$14</f>
        <v>0</v>
      </c>
      <c r="H8403" s="16">
        <f>IF(G8403 &gt; 'Costo de tareas'!$B$13, 'Costo de tareas'!$B$13, IF(G8403 &lt; 'Costo de tareas'!$B$13*0.2, 0, 'Costo de tareas'!$B$13- G8403))</f>
        <v>0</v>
      </c>
      <c r="I8403" s="17">
        <f>IF(H8403=0,'Costo de tareas'!$B$13,'Costo de tareas'!$B$13-H8403)</f>
        <v>39.28055556</v>
      </c>
      <c r="J8403" s="2"/>
      <c r="K8403" s="2"/>
      <c r="P8403" s="2"/>
    </row>
    <row r="8404">
      <c r="A8404" s="3" t="s">
        <v>10773</v>
      </c>
      <c r="B8404" s="11" t="str">
        <f t="shared" si="1"/>
        <v>20131217</v>
      </c>
      <c r="C8404" s="12">
        <f t="shared" si="2"/>
        <v>41625</v>
      </c>
      <c r="D8404" s="3" t="str">
        <f t="shared" si="3"/>
        <v>02</v>
      </c>
      <c r="E8404" s="13">
        <v>0.0</v>
      </c>
      <c r="F8404" s="14">
        <f>'Costo de tareas'!$B$15</f>
        <v>0.1964027778</v>
      </c>
      <c r="G8404" s="15">
        <f>'Producción diaria'!$T$3*$L$2*$M$2*$N$2*E8404*1000/'Costo de tareas'!$B$14</f>
        <v>0</v>
      </c>
      <c r="H8404" s="16">
        <f>IF(G8404 &gt; 'Costo de tareas'!$B$13, 'Costo de tareas'!$B$13, IF(G8404 &lt; 'Costo de tareas'!$B$13*0.2, 0, 'Costo de tareas'!$B$13- G8404))</f>
        <v>0</v>
      </c>
      <c r="I8404" s="17">
        <f>IF(H8404=0,'Costo de tareas'!$B$13,'Costo de tareas'!$B$13-H8404)</f>
        <v>39.28055556</v>
      </c>
      <c r="J8404" s="2"/>
      <c r="K8404" s="2"/>
      <c r="P8404" s="2"/>
    </row>
    <row r="8405">
      <c r="A8405" s="3" t="s">
        <v>10774</v>
      </c>
      <c r="B8405" s="11" t="str">
        <f t="shared" si="1"/>
        <v>20131217</v>
      </c>
      <c r="C8405" s="12">
        <f t="shared" si="2"/>
        <v>41625</v>
      </c>
      <c r="D8405" s="3" t="str">
        <f t="shared" si="3"/>
        <v>03</v>
      </c>
      <c r="E8405" s="13">
        <v>0.0</v>
      </c>
      <c r="F8405" s="14">
        <f>'Costo de tareas'!$B$15</f>
        <v>0.1964027778</v>
      </c>
      <c r="G8405" s="15">
        <f>'Producción diaria'!$T$3*$L$2*$M$2*$N$2*E8405*1000/'Costo de tareas'!$B$14</f>
        <v>0</v>
      </c>
      <c r="H8405" s="16">
        <f>IF(G8405 &gt; 'Costo de tareas'!$B$13, 'Costo de tareas'!$B$13, IF(G8405 &lt; 'Costo de tareas'!$B$13*0.2, 0, 'Costo de tareas'!$B$13- G8405))</f>
        <v>0</v>
      </c>
      <c r="I8405" s="17">
        <f>IF(H8405=0,'Costo de tareas'!$B$13,'Costo de tareas'!$B$13-H8405)</f>
        <v>39.28055556</v>
      </c>
      <c r="J8405" s="2"/>
      <c r="K8405" s="2"/>
      <c r="P8405" s="2"/>
    </row>
    <row r="8406">
      <c r="A8406" s="3" t="s">
        <v>10775</v>
      </c>
      <c r="B8406" s="11" t="str">
        <f t="shared" si="1"/>
        <v>20131217</v>
      </c>
      <c r="C8406" s="12">
        <f t="shared" si="2"/>
        <v>41625</v>
      </c>
      <c r="D8406" s="3" t="str">
        <f t="shared" si="3"/>
        <v>04</v>
      </c>
      <c r="E8406" s="13">
        <v>0.0</v>
      </c>
      <c r="F8406" s="14">
        <f>'Costo de tareas'!$B$15</f>
        <v>0.1964027778</v>
      </c>
      <c r="G8406" s="15">
        <f>'Producción diaria'!$T$3*$L$2*$M$2*$N$2*E8406*1000/'Costo de tareas'!$B$14</f>
        <v>0</v>
      </c>
      <c r="H8406" s="16">
        <f>IF(G8406 &gt; 'Costo de tareas'!$B$13, 'Costo de tareas'!$B$13, IF(G8406 &lt; 'Costo de tareas'!$B$13*0.2, 0, 'Costo de tareas'!$B$13- G8406))</f>
        <v>0</v>
      </c>
      <c r="I8406" s="17">
        <f>IF(H8406=0,'Costo de tareas'!$B$13,'Costo de tareas'!$B$13-H8406)</f>
        <v>39.28055556</v>
      </c>
      <c r="J8406" s="2"/>
      <c r="K8406" s="2"/>
      <c r="P8406" s="2"/>
    </row>
    <row r="8407">
      <c r="A8407" s="3" t="s">
        <v>10776</v>
      </c>
      <c r="B8407" s="11" t="str">
        <f t="shared" si="1"/>
        <v>20131217</v>
      </c>
      <c r="C8407" s="12">
        <f t="shared" si="2"/>
        <v>41625</v>
      </c>
      <c r="D8407" s="3" t="str">
        <f t="shared" si="3"/>
        <v>05</v>
      </c>
      <c r="E8407" s="13">
        <v>0.0</v>
      </c>
      <c r="F8407" s="14">
        <f>'Costo de tareas'!$B$15</f>
        <v>0.1964027778</v>
      </c>
      <c r="G8407" s="15">
        <f>'Producción diaria'!$T$3*$L$2*$M$2*$N$2*E8407*1000/'Costo de tareas'!$B$14</f>
        <v>0</v>
      </c>
      <c r="H8407" s="16">
        <f>IF(G8407 &gt; 'Costo de tareas'!$B$13, 'Costo de tareas'!$B$13, IF(G8407 &lt; 'Costo de tareas'!$B$13*0.2, 0, 'Costo de tareas'!$B$13- G8407))</f>
        <v>0</v>
      </c>
      <c r="I8407" s="17">
        <f>IF(H8407=0,'Costo de tareas'!$B$13,'Costo de tareas'!$B$13-H8407)</f>
        <v>39.28055556</v>
      </c>
      <c r="J8407" s="2"/>
      <c r="K8407" s="2"/>
      <c r="P8407" s="2"/>
    </row>
    <row r="8408">
      <c r="A8408" s="3" t="s">
        <v>10777</v>
      </c>
      <c r="B8408" s="11" t="str">
        <f t="shared" si="1"/>
        <v>20131217</v>
      </c>
      <c r="C8408" s="12">
        <f t="shared" si="2"/>
        <v>41625</v>
      </c>
      <c r="D8408" s="3" t="str">
        <f t="shared" si="3"/>
        <v>06</v>
      </c>
      <c r="E8408" s="13">
        <v>0.0</v>
      </c>
      <c r="F8408" s="14">
        <f>'Costo de tareas'!$B$15</f>
        <v>0.1964027778</v>
      </c>
      <c r="G8408" s="15">
        <f>'Producción diaria'!$T$3*$L$2*$M$2*$N$2*E8408*1000/'Costo de tareas'!$B$14</f>
        <v>0</v>
      </c>
      <c r="H8408" s="16">
        <f>IF(G8408 &gt; 'Costo de tareas'!$B$13, 'Costo de tareas'!$B$13, IF(G8408 &lt; 'Costo de tareas'!$B$13*0.2, 0, 'Costo de tareas'!$B$13- G8408))</f>
        <v>0</v>
      </c>
      <c r="I8408" s="17">
        <f>IF(H8408=0,'Costo de tareas'!$B$13,'Costo de tareas'!$B$13-H8408)</f>
        <v>39.28055556</v>
      </c>
      <c r="J8408" s="2"/>
      <c r="K8408" s="2"/>
      <c r="P8408" s="2"/>
    </row>
    <row r="8409">
      <c r="A8409" s="3" t="s">
        <v>10778</v>
      </c>
      <c r="B8409" s="11" t="str">
        <f t="shared" si="1"/>
        <v>20131217</v>
      </c>
      <c r="C8409" s="12">
        <f t="shared" si="2"/>
        <v>41625</v>
      </c>
      <c r="D8409" s="3" t="str">
        <f t="shared" si="3"/>
        <v>07</v>
      </c>
      <c r="E8409" s="13">
        <v>0.0</v>
      </c>
      <c r="F8409" s="14">
        <f>'Costo de tareas'!$B$15</f>
        <v>0.1964027778</v>
      </c>
      <c r="G8409" s="15">
        <f>'Producción diaria'!$T$3*$L$2*$M$2*$N$2*E8409*1000/'Costo de tareas'!$B$14</f>
        <v>0</v>
      </c>
      <c r="H8409" s="16">
        <f>IF(G8409 &gt; 'Costo de tareas'!$B$13, 'Costo de tareas'!$B$13, IF(G8409 &lt; 'Costo de tareas'!$B$13*0.2, 0, 'Costo de tareas'!$B$13- G8409))</f>
        <v>0</v>
      </c>
      <c r="I8409" s="17">
        <f>IF(H8409=0,'Costo de tareas'!$B$13,'Costo de tareas'!$B$13-H8409)</f>
        <v>39.28055556</v>
      </c>
      <c r="J8409" s="2"/>
      <c r="K8409" s="2"/>
      <c r="P8409" s="2"/>
    </row>
    <row r="8410">
      <c r="A8410" s="3" t="s">
        <v>10779</v>
      </c>
      <c r="B8410" s="11" t="str">
        <f t="shared" si="1"/>
        <v>20131217</v>
      </c>
      <c r="C8410" s="12">
        <f t="shared" si="2"/>
        <v>41625</v>
      </c>
      <c r="D8410" s="3" t="str">
        <f t="shared" si="3"/>
        <v>08</v>
      </c>
      <c r="E8410" s="13">
        <v>38.0</v>
      </c>
      <c r="F8410" s="14">
        <f>'Costo de tareas'!$B$15</f>
        <v>0.1964027778</v>
      </c>
      <c r="G8410" s="15">
        <f>'Producción diaria'!$T$3*$L$2*$M$2*$N$2*E8410*1000/'Costo de tareas'!$B$14</f>
        <v>57.13535354</v>
      </c>
      <c r="H8410" s="16">
        <f>IF(G8410 &gt; 'Costo de tareas'!$B$13, 'Costo de tareas'!$B$13, IF(G8410 &lt; 'Costo de tareas'!$B$13*0.2, 0, 'Costo de tareas'!$B$13- G8410))</f>
        <v>39.28055556</v>
      </c>
      <c r="I8410" s="17">
        <f>IF(H8410=0,'Costo de tareas'!$B$13,'Costo de tareas'!$B$13-H8410)</f>
        <v>0</v>
      </c>
      <c r="J8410" s="2"/>
      <c r="K8410" s="2"/>
      <c r="P8410" s="2"/>
    </row>
    <row r="8411">
      <c r="A8411" s="3" t="s">
        <v>10780</v>
      </c>
      <c r="B8411" s="11" t="str">
        <f t="shared" si="1"/>
        <v>20131217</v>
      </c>
      <c r="C8411" s="12">
        <f t="shared" si="2"/>
        <v>41625</v>
      </c>
      <c r="D8411" s="3" t="str">
        <f t="shared" si="3"/>
        <v>09</v>
      </c>
      <c r="E8411" s="13">
        <v>8.0</v>
      </c>
      <c r="F8411" s="14">
        <f>'Costo de tareas'!$B$15</f>
        <v>0.1964027778</v>
      </c>
      <c r="G8411" s="15">
        <f>'Producción diaria'!$T$3*$L$2*$M$2*$N$2*E8411*1000/'Costo de tareas'!$B$14</f>
        <v>12.02849548</v>
      </c>
      <c r="H8411" s="16">
        <f>IF(G8411 &gt; 'Costo de tareas'!$B$13, 'Costo de tareas'!$B$13, IF(G8411 &lt; 'Costo de tareas'!$B$13*0.2, 0, 'Costo de tareas'!$B$13- G8411))</f>
        <v>27.25206007</v>
      </c>
      <c r="I8411" s="17">
        <f>IF(H8411=0,'Costo de tareas'!$B$13,'Costo de tareas'!$B$13-H8411)</f>
        <v>12.02849548</v>
      </c>
      <c r="J8411" s="2"/>
      <c r="K8411" s="2"/>
      <c r="P8411" s="2"/>
    </row>
    <row r="8412">
      <c r="A8412" s="3" t="s">
        <v>10782</v>
      </c>
      <c r="B8412" s="11" t="str">
        <f t="shared" si="1"/>
        <v>20131217</v>
      </c>
      <c r="C8412" s="12">
        <f t="shared" si="2"/>
        <v>41625</v>
      </c>
      <c r="D8412" s="3" t="str">
        <f t="shared" si="3"/>
        <v>10</v>
      </c>
      <c r="E8412" s="13">
        <v>192.0</v>
      </c>
      <c r="F8412" s="14">
        <f>'Costo de tareas'!$B$15</f>
        <v>0.1964027778</v>
      </c>
      <c r="G8412" s="15">
        <f>'Producción diaria'!$T$3*$L$2*$M$2*$N$2*E8412*1000/'Costo de tareas'!$B$14</f>
        <v>288.6838915</v>
      </c>
      <c r="H8412" s="16">
        <f>IF(G8412 &gt; 'Costo de tareas'!$B$13, 'Costo de tareas'!$B$13, IF(G8412 &lt; 'Costo de tareas'!$B$13*0.2, 0, 'Costo de tareas'!$B$13- G8412))</f>
        <v>39.28055556</v>
      </c>
      <c r="I8412" s="17">
        <f>IF(H8412=0,'Costo de tareas'!$B$13,'Costo de tareas'!$B$13-H8412)</f>
        <v>0</v>
      </c>
      <c r="J8412" s="2"/>
      <c r="K8412" s="2"/>
      <c r="P8412" s="2"/>
    </row>
    <row r="8413">
      <c r="A8413" s="3" t="s">
        <v>10784</v>
      </c>
      <c r="B8413" s="11" t="str">
        <f t="shared" si="1"/>
        <v>20131217</v>
      </c>
      <c r="C8413" s="12">
        <f t="shared" si="2"/>
        <v>41625</v>
      </c>
      <c r="D8413" s="3" t="str">
        <f t="shared" si="3"/>
        <v>11</v>
      </c>
      <c r="E8413" s="13">
        <v>377.0</v>
      </c>
      <c r="F8413" s="14">
        <f>'Costo de tareas'!$B$15</f>
        <v>0.1964027778</v>
      </c>
      <c r="G8413" s="15">
        <f>'Producción diaria'!$T$3*$L$2*$M$2*$N$2*E8413*1000/'Costo de tareas'!$B$14</f>
        <v>566.8428495</v>
      </c>
      <c r="H8413" s="16">
        <f>IF(G8413 &gt; 'Costo de tareas'!$B$13, 'Costo de tareas'!$B$13, IF(G8413 &lt; 'Costo de tareas'!$B$13*0.2, 0, 'Costo de tareas'!$B$13- G8413))</f>
        <v>39.28055556</v>
      </c>
      <c r="I8413" s="17">
        <f>IF(H8413=0,'Costo de tareas'!$B$13,'Costo de tareas'!$B$13-H8413)</f>
        <v>0</v>
      </c>
      <c r="J8413" s="2"/>
      <c r="K8413" s="2"/>
      <c r="P8413" s="2"/>
    </row>
    <row r="8414">
      <c r="A8414" s="3" t="s">
        <v>10786</v>
      </c>
      <c r="B8414" s="11" t="str">
        <f t="shared" si="1"/>
        <v>20131217</v>
      </c>
      <c r="C8414" s="12">
        <f t="shared" si="2"/>
        <v>41625</v>
      </c>
      <c r="D8414" s="3" t="str">
        <f t="shared" si="3"/>
        <v>12</v>
      </c>
      <c r="E8414" s="13">
        <v>274.0</v>
      </c>
      <c r="F8414" s="14">
        <f>'Costo de tareas'!$B$15</f>
        <v>0.1964027778</v>
      </c>
      <c r="G8414" s="15">
        <f>'Producción diaria'!$T$3*$L$2*$M$2*$N$2*E8414*1000/'Costo de tareas'!$B$14</f>
        <v>411.9759702</v>
      </c>
      <c r="H8414" s="16">
        <f>IF(G8414 &gt; 'Costo de tareas'!$B$13, 'Costo de tareas'!$B$13, IF(G8414 &lt; 'Costo de tareas'!$B$13*0.2, 0, 'Costo de tareas'!$B$13- G8414))</f>
        <v>39.28055556</v>
      </c>
      <c r="I8414" s="17">
        <f>IF(H8414=0,'Costo de tareas'!$B$13,'Costo de tareas'!$B$13-H8414)</f>
        <v>0</v>
      </c>
      <c r="J8414" s="2"/>
      <c r="K8414" s="2"/>
      <c r="P8414" s="2"/>
    </row>
    <row r="8415">
      <c r="A8415" s="3" t="s">
        <v>10788</v>
      </c>
      <c r="B8415" s="11" t="str">
        <f t="shared" si="1"/>
        <v>20131217</v>
      </c>
      <c r="C8415" s="12">
        <f t="shared" si="2"/>
        <v>41625</v>
      </c>
      <c r="D8415" s="3" t="str">
        <f t="shared" si="3"/>
        <v>13</v>
      </c>
      <c r="E8415" s="13">
        <v>277.0</v>
      </c>
      <c r="F8415" s="14">
        <f>'Costo de tareas'!$B$15</f>
        <v>0.1964027778</v>
      </c>
      <c r="G8415" s="15">
        <f>'Producción diaria'!$T$3*$L$2*$M$2*$N$2*E8415*1000/'Costo de tareas'!$B$14</f>
        <v>416.486656</v>
      </c>
      <c r="H8415" s="16">
        <f>IF(G8415 &gt; 'Costo de tareas'!$B$13, 'Costo de tareas'!$B$13, IF(G8415 &lt; 'Costo de tareas'!$B$13*0.2, 0, 'Costo de tareas'!$B$13- G8415))</f>
        <v>39.28055556</v>
      </c>
      <c r="I8415" s="17">
        <f>IF(H8415=0,'Costo de tareas'!$B$13,'Costo de tareas'!$B$13-H8415)</f>
        <v>0</v>
      </c>
      <c r="J8415" s="2"/>
      <c r="K8415" s="2"/>
      <c r="P8415" s="2"/>
    </row>
    <row r="8416">
      <c r="A8416" s="3" t="s">
        <v>10790</v>
      </c>
      <c r="B8416" s="11" t="str">
        <f t="shared" si="1"/>
        <v>20131217</v>
      </c>
      <c r="C8416" s="12">
        <f t="shared" si="2"/>
        <v>41625</v>
      </c>
      <c r="D8416" s="3" t="str">
        <f t="shared" si="3"/>
        <v>14</v>
      </c>
      <c r="E8416" s="13">
        <v>2.0</v>
      </c>
      <c r="F8416" s="14">
        <f>'Costo de tareas'!$B$15</f>
        <v>0.1964027778</v>
      </c>
      <c r="G8416" s="15">
        <f>'Producción diaria'!$T$3*$L$2*$M$2*$N$2*E8416*1000/'Costo de tareas'!$B$14</f>
        <v>3.00712387</v>
      </c>
      <c r="H8416" s="16">
        <f>IF(G8416 &gt; 'Costo de tareas'!$B$13, 'Costo de tareas'!$B$13, IF(G8416 &lt; 'Costo de tareas'!$B$13*0.2, 0, 'Costo de tareas'!$B$13- G8416))</f>
        <v>0</v>
      </c>
      <c r="I8416" s="17">
        <f>IF(H8416=0,'Costo de tareas'!$B$13,'Costo de tareas'!$B$13-H8416)</f>
        <v>39.28055556</v>
      </c>
      <c r="J8416" s="2"/>
      <c r="K8416" s="2"/>
      <c r="P8416" s="2"/>
    </row>
    <row r="8417">
      <c r="A8417" s="3" t="s">
        <v>10792</v>
      </c>
      <c r="B8417" s="11" t="str">
        <f t="shared" si="1"/>
        <v>20131217</v>
      </c>
      <c r="C8417" s="12">
        <f t="shared" si="2"/>
        <v>41625</v>
      </c>
      <c r="D8417" s="3" t="str">
        <f t="shared" si="3"/>
        <v>15</v>
      </c>
      <c r="E8417" s="13">
        <v>132.0</v>
      </c>
      <c r="F8417" s="14">
        <f>'Costo de tareas'!$B$15</f>
        <v>0.1964027778</v>
      </c>
      <c r="G8417" s="15">
        <f>'Producción diaria'!$T$3*$L$2*$M$2*$N$2*E8417*1000/'Costo de tareas'!$B$14</f>
        <v>198.4701754</v>
      </c>
      <c r="H8417" s="16">
        <f>IF(G8417 &gt; 'Costo de tareas'!$B$13, 'Costo de tareas'!$B$13, IF(G8417 &lt; 'Costo de tareas'!$B$13*0.2, 0, 'Costo de tareas'!$B$13- G8417))</f>
        <v>39.28055556</v>
      </c>
      <c r="I8417" s="17">
        <f>IF(H8417=0,'Costo de tareas'!$B$13,'Costo de tareas'!$B$13-H8417)</f>
        <v>0</v>
      </c>
      <c r="J8417" s="2"/>
      <c r="K8417" s="2"/>
      <c r="P8417" s="2"/>
    </row>
    <row r="8418">
      <c r="A8418" s="3" t="s">
        <v>10794</v>
      </c>
      <c r="B8418" s="11" t="str">
        <f t="shared" si="1"/>
        <v>20131217</v>
      </c>
      <c r="C8418" s="12">
        <f t="shared" si="2"/>
        <v>41625</v>
      </c>
      <c r="D8418" s="3" t="str">
        <f t="shared" si="3"/>
        <v>16</v>
      </c>
      <c r="E8418" s="13">
        <v>69.0</v>
      </c>
      <c r="F8418" s="14">
        <f>'Costo de tareas'!$B$15</f>
        <v>0.1964027778</v>
      </c>
      <c r="G8418" s="15">
        <f>'Producción diaria'!$T$3*$L$2*$M$2*$N$2*E8418*1000/'Costo de tareas'!$B$14</f>
        <v>103.7457735</v>
      </c>
      <c r="H8418" s="16">
        <f>IF(G8418 &gt; 'Costo de tareas'!$B$13, 'Costo de tareas'!$B$13, IF(G8418 &lt; 'Costo de tareas'!$B$13*0.2, 0, 'Costo de tareas'!$B$13- G8418))</f>
        <v>39.28055556</v>
      </c>
      <c r="I8418" s="17">
        <f>IF(H8418=0,'Costo de tareas'!$B$13,'Costo de tareas'!$B$13-H8418)</f>
        <v>0</v>
      </c>
      <c r="J8418" s="2"/>
      <c r="K8418" s="2"/>
      <c r="P8418" s="2"/>
    </row>
    <row r="8419">
      <c r="A8419" s="3" t="s">
        <v>10796</v>
      </c>
      <c r="B8419" s="11" t="str">
        <f t="shared" si="1"/>
        <v>20131217</v>
      </c>
      <c r="C8419" s="12">
        <f t="shared" si="2"/>
        <v>41625</v>
      </c>
      <c r="D8419" s="3" t="str">
        <f t="shared" si="3"/>
        <v>17</v>
      </c>
      <c r="E8419" s="13">
        <v>0.0</v>
      </c>
      <c r="F8419" s="14">
        <f>'Costo de tareas'!$B$15</f>
        <v>0.1964027778</v>
      </c>
      <c r="G8419" s="15">
        <f>'Producción diaria'!$T$3*$L$2*$M$2*$N$2*E8419*1000/'Costo de tareas'!$B$14</f>
        <v>0</v>
      </c>
      <c r="H8419" s="16">
        <f>IF(G8419 &gt; 'Costo de tareas'!$B$13, 'Costo de tareas'!$B$13, IF(G8419 &lt; 'Costo de tareas'!$B$13*0.2, 0, 'Costo de tareas'!$B$13- G8419))</f>
        <v>0</v>
      </c>
      <c r="I8419" s="17">
        <f>IF(H8419=0,'Costo de tareas'!$B$13,'Costo de tareas'!$B$13-H8419)</f>
        <v>39.28055556</v>
      </c>
      <c r="J8419" s="2"/>
      <c r="K8419" s="2"/>
      <c r="P8419" s="2"/>
    </row>
    <row r="8420">
      <c r="A8420" s="3" t="s">
        <v>10797</v>
      </c>
      <c r="B8420" s="11" t="str">
        <f t="shared" si="1"/>
        <v>20131217</v>
      </c>
      <c r="C8420" s="12">
        <f t="shared" si="2"/>
        <v>41625</v>
      </c>
      <c r="D8420" s="3" t="str">
        <f t="shared" si="3"/>
        <v>18</v>
      </c>
      <c r="E8420" s="13">
        <v>0.0</v>
      </c>
      <c r="F8420" s="14">
        <f>'Costo de tareas'!$B$15</f>
        <v>0.1964027778</v>
      </c>
      <c r="G8420" s="15">
        <f>'Producción diaria'!$T$3*$L$2*$M$2*$N$2*E8420*1000/'Costo de tareas'!$B$14</f>
        <v>0</v>
      </c>
      <c r="H8420" s="16">
        <f>IF(G8420 &gt; 'Costo de tareas'!$B$13, 'Costo de tareas'!$B$13, IF(G8420 &lt; 'Costo de tareas'!$B$13*0.2, 0, 'Costo de tareas'!$B$13- G8420))</f>
        <v>0</v>
      </c>
      <c r="I8420" s="17">
        <f>IF(H8420=0,'Costo de tareas'!$B$13,'Costo de tareas'!$B$13-H8420)</f>
        <v>39.28055556</v>
      </c>
      <c r="J8420" s="2"/>
      <c r="K8420" s="2"/>
      <c r="P8420" s="2"/>
    </row>
    <row r="8421">
      <c r="A8421" s="3" t="s">
        <v>10799</v>
      </c>
      <c r="B8421" s="11" t="str">
        <f t="shared" si="1"/>
        <v>20131217</v>
      </c>
      <c r="C8421" s="12">
        <f t="shared" si="2"/>
        <v>41625</v>
      </c>
      <c r="D8421" s="3" t="str">
        <f t="shared" si="3"/>
        <v>19</v>
      </c>
      <c r="E8421" s="13">
        <v>0.0</v>
      </c>
      <c r="F8421" s="14">
        <f>'Costo de tareas'!$B$15</f>
        <v>0.1964027778</v>
      </c>
      <c r="G8421" s="15">
        <f>'Producción diaria'!$T$3*$L$2*$M$2*$N$2*E8421*1000/'Costo de tareas'!$B$14</f>
        <v>0</v>
      </c>
      <c r="H8421" s="16">
        <f>IF(G8421 &gt; 'Costo de tareas'!$B$13, 'Costo de tareas'!$B$13, IF(G8421 &lt; 'Costo de tareas'!$B$13*0.2, 0, 'Costo de tareas'!$B$13- G8421))</f>
        <v>0</v>
      </c>
      <c r="I8421" s="17">
        <f>IF(H8421=0,'Costo de tareas'!$B$13,'Costo de tareas'!$B$13-H8421)</f>
        <v>39.28055556</v>
      </c>
      <c r="J8421" s="2"/>
      <c r="K8421" s="2"/>
      <c r="P8421" s="2"/>
    </row>
    <row r="8422">
      <c r="A8422" s="3" t="s">
        <v>10800</v>
      </c>
      <c r="B8422" s="11" t="str">
        <f t="shared" si="1"/>
        <v>20131217</v>
      </c>
      <c r="C8422" s="12">
        <f t="shared" si="2"/>
        <v>41625</v>
      </c>
      <c r="D8422" s="3" t="str">
        <f t="shared" si="3"/>
        <v>20</v>
      </c>
      <c r="E8422" s="13">
        <v>0.0</v>
      </c>
      <c r="F8422" s="14">
        <f>'Costo de tareas'!$B$15</f>
        <v>0.1964027778</v>
      </c>
      <c r="G8422" s="15">
        <f>'Producción diaria'!$T$3*$L$2*$M$2*$N$2*E8422*1000/'Costo de tareas'!$B$14</f>
        <v>0</v>
      </c>
      <c r="H8422" s="16">
        <f>IF(G8422 &gt; 'Costo de tareas'!$B$13, 'Costo de tareas'!$B$13, IF(G8422 &lt; 'Costo de tareas'!$B$13*0.2, 0, 'Costo de tareas'!$B$13- G8422))</f>
        <v>0</v>
      </c>
      <c r="I8422" s="17">
        <f>IF(H8422=0,'Costo de tareas'!$B$13,'Costo de tareas'!$B$13-H8422)</f>
        <v>39.28055556</v>
      </c>
      <c r="J8422" s="2"/>
      <c r="K8422" s="2"/>
      <c r="P8422" s="2"/>
    </row>
    <row r="8423">
      <c r="A8423" s="3" t="s">
        <v>10802</v>
      </c>
      <c r="B8423" s="11" t="str">
        <f t="shared" si="1"/>
        <v>20131217</v>
      </c>
      <c r="C8423" s="12">
        <f t="shared" si="2"/>
        <v>41625</v>
      </c>
      <c r="D8423" s="3" t="str">
        <f t="shared" si="3"/>
        <v>21</v>
      </c>
      <c r="E8423" s="13">
        <v>0.0</v>
      </c>
      <c r="F8423" s="14">
        <f>'Costo de tareas'!$B$15</f>
        <v>0.1964027778</v>
      </c>
      <c r="G8423" s="15">
        <f>'Producción diaria'!$T$3*$L$2*$M$2*$N$2*E8423*1000/'Costo de tareas'!$B$14</f>
        <v>0</v>
      </c>
      <c r="H8423" s="16">
        <f>IF(G8423 &gt; 'Costo de tareas'!$B$13, 'Costo de tareas'!$B$13, IF(G8423 &lt; 'Costo de tareas'!$B$13*0.2, 0, 'Costo de tareas'!$B$13- G8423))</f>
        <v>0</v>
      </c>
      <c r="I8423" s="17">
        <f>IF(H8423=0,'Costo de tareas'!$B$13,'Costo de tareas'!$B$13-H8423)</f>
        <v>39.28055556</v>
      </c>
      <c r="J8423" s="2"/>
      <c r="K8423" s="2"/>
      <c r="P8423" s="2"/>
    </row>
    <row r="8424">
      <c r="A8424" s="3" t="s">
        <v>10804</v>
      </c>
      <c r="B8424" s="11" t="str">
        <f t="shared" si="1"/>
        <v>20131217</v>
      </c>
      <c r="C8424" s="12">
        <f t="shared" si="2"/>
        <v>41625</v>
      </c>
      <c r="D8424" s="3" t="str">
        <f t="shared" si="3"/>
        <v>22</v>
      </c>
      <c r="E8424" s="13">
        <v>0.0</v>
      </c>
      <c r="F8424" s="14">
        <f>'Costo de tareas'!$B$15</f>
        <v>0.1964027778</v>
      </c>
      <c r="G8424" s="15">
        <f>'Producción diaria'!$T$3*$L$2*$M$2*$N$2*E8424*1000/'Costo de tareas'!$B$14</f>
        <v>0</v>
      </c>
      <c r="H8424" s="16">
        <f>IF(G8424 &gt; 'Costo de tareas'!$B$13, 'Costo de tareas'!$B$13, IF(G8424 &lt; 'Costo de tareas'!$B$13*0.2, 0, 'Costo de tareas'!$B$13- G8424))</f>
        <v>0</v>
      </c>
      <c r="I8424" s="17">
        <f>IF(H8424=0,'Costo de tareas'!$B$13,'Costo de tareas'!$B$13-H8424)</f>
        <v>39.28055556</v>
      </c>
      <c r="J8424" s="2"/>
      <c r="K8424" s="2"/>
      <c r="P8424" s="2"/>
    </row>
    <row r="8425">
      <c r="A8425" s="3" t="s">
        <v>10805</v>
      </c>
      <c r="B8425" s="11" t="str">
        <f t="shared" si="1"/>
        <v>20131217</v>
      </c>
      <c r="C8425" s="12">
        <f t="shared" si="2"/>
        <v>41625</v>
      </c>
      <c r="D8425" s="3" t="str">
        <f t="shared" si="3"/>
        <v>23</v>
      </c>
      <c r="E8425" s="13">
        <v>0.0</v>
      </c>
      <c r="F8425" s="14">
        <f>'Costo de tareas'!$B$15</f>
        <v>0.1964027778</v>
      </c>
      <c r="G8425" s="15">
        <f>'Producción diaria'!$T$3*$L$2*$M$2*$N$2*E8425*1000/'Costo de tareas'!$B$14</f>
        <v>0</v>
      </c>
      <c r="H8425" s="16">
        <f>IF(G8425 &gt; 'Costo de tareas'!$B$13, 'Costo de tareas'!$B$13, IF(G8425 &lt; 'Costo de tareas'!$B$13*0.2, 0, 'Costo de tareas'!$B$13- G8425))</f>
        <v>0</v>
      </c>
      <c r="I8425" s="17">
        <f>IF(H8425=0,'Costo de tareas'!$B$13,'Costo de tareas'!$B$13-H8425)</f>
        <v>39.28055556</v>
      </c>
      <c r="J8425" s="2"/>
      <c r="K8425" s="2"/>
      <c r="P8425" s="2"/>
    </row>
    <row r="8426">
      <c r="A8426" s="3" t="s">
        <v>10806</v>
      </c>
      <c r="B8426" s="11" t="str">
        <f t="shared" si="1"/>
        <v>20131218</v>
      </c>
      <c r="C8426" s="12">
        <f t="shared" si="2"/>
        <v>41626</v>
      </c>
      <c r="D8426" s="3" t="str">
        <f t="shared" si="3"/>
        <v>00</v>
      </c>
      <c r="E8426" s="13">
        <v>0.0</v>
      </c>
      <c r="F8426" s="14">
        <f>'Costo de tareas'!$B$15</f>
        <v>0.1964027778</v>
      </c>
      <c r="G8426" s="15">
        <f>'Producción diaria'!$T$3*$L$2*$M$2*$N$2*E8426*1000/'Costo de tareas'!$B$14</f>
        <v>0</v>
      </c>
      <c r="H8426" s="16">
        <f>IF(G8426 &gt; 'Costo de tareas'!$B$13, 'Costo de tareas'!$B$13, IF(G8426 &lt; 'Costo de tareas'!$B$13*0.2, 0, 'Costo de tareas'!$B$13- G8426))</f>
        <v>0</v>
      </c>
      <c r="I8426" s="17">
        <f>IF(H8426=0,'Costo de tareas'!$B$13,'Costo de tareas'!$B$13-H8426)</f>
        <v>39.28055556</v>
      </c>
      <c r="J8426" s="2"/>
      <c r="K8426" s="2"/>
      <c r="P8426" s="2"/>
    </row>
    <row r="8427">
      <c r="A8427" s="3" t="s">
        <v>10807</v>
      </c>
      <c r="B8427" s="11" t="str">
        <f t="shared" si="1"/>
        <v>20131218</v>
      </c>
      <c r="C8427" s="12">
        <f t="shared" si="2"/>
        <v>41626</v>
      </c>
      <c r="D8427" s="3" t="str">
        <f t="shared" si="3"/>
        <v>01</v>
      </c>
      <c r="E8427" s="13">
        <v>0.0</v>
      </c>
      <c r="F8427" s="14">
        <f>'Costo de tareas'!$B$15</f>
        <v>0.1964027778</v>
      </c>
      <c r="G8427" s="15">
        <f>'Producción diaria'!$T$3*$L$2*$M$2*$N$2*E8427*1000/'Costo de tareas'!$B$14</f>
        <v>0</v>
      </c>
      <c r="H8427" s="16">
        <f>IF(G8427 &gt; 'Costo de tareas'!$B$13, 'Costo de tareas'!$B$13, IF(G8427 &lt; 'Costo de tareas'!$B$13*0.2, 0, 'Costo de tareas'!$B$13- G8427))</f>
        <v>0</v>
      </c>
      <c r="I8427" s="17">
        <f>IF(H8427=0,'Costo de tareas'!$B$13,'Costo de tareas'!$B$13-H8427)</f>
        <v>39.28055556</v>
      </c>
      <c r="J8427" s="2"/>
      <c r="K8427" s="2"/>
      <c r="P8427" s="2"/>
    </row>
    <row r="8428">
      <c r="A8428" s="3" t="s">
        <v>10808</v>
      </c>
      <c r="B8428" s="11" t="str">
        <f t="shared" si="1"/>
        <v>20131218</v>
      </c>
      <c r="C8428" s="12">
        <f t="shared" si="2"/>
        <v>41626</v>
      </c>
      <c r="D8428" s="3" t="str">
        <f t="shared" si="3"/>
        <v>02</v>
      </c>
      <c r="E8428" s="13">
        <v>0.0</v>
      </c>
      <c r="F8428" s="14">
        <f>'Costo de tareas'!$B$15</f>
        <v>0.1964027778</v>
      </c>
      <c r="G8428" s="15">
        <f>'Producción diaria'!$T$3*$L$2*$M$2*$N$2*E8428*1000/'Costo de tareas'!$B$14</f>
        <v>0</v>
      </c>
      <c r="H8428" s="16">
        <f>IF(G8428 &gt; 'Costo de tareas'!$B$13, 'Costo de tareas'!$B$13, IF(G8428 &lt; 'Costo de tareas'!$B$13*0.2, 0, 'Costo de tareas'!$B$13- G8428))</f>
        <v>0</v>
      </c>
      <c r="I8428" s="17">
        <f>IF(H8428=0,'Costo de tareas'!$B$13,'Costo de tareas'!$B$13-H8428)</f>
        <v>39.28055556</v>
      </c>
      <c r="J8428" s="2"/>
      <c r="K8428" s="2"/>
      <c r="P8428" s="2"/>
    </row>
    <row r="8429">
      <c r="A8429" s="3" t="s">
        <v>10809</v>
      </c>
      <c r="B8429" s="11" t="str">
        <f t="shared" si="1"/>
        <v>20131218</v>
      </c>
      <c r="C8429" s="12">
        <f t="shared" si="2"/>
        <v>41626</v>
      </c>
      <c r="D8429" s="3" t="str">
        <f t="shared" si="3"/>
        <v>03</v>
      </c>
      <c r="E8429" s="13">
        <v>0.0</v>
      </c>
      <c r="F8429" s="14">
        <f>'Costo de tareas'!$B$15</f>
        <v>0.1964027778</v>
      </c>
      <c r="G8429" s="15">
        <f>'Producción diaria'!$T$3*$L$2*$M$2*$N$2*E8429*1000/'Costo de tareas'!$B$14</f>
        <v>0</v>
      </c>
      <c r="H8429" s="16">
        <f>IF(G8429 &gt; 'Costo de tareas'!$B$13, 'Costo de tareas'!$B$13, IF(G8429 &lt; 'Costo de tareas'!$B$13*0.2, 0, 'Costo de tareas'!$B$13- G8429))</f>
        <v>0</v>
      </c>
      <c r="I8429" s="17">
        <f>IF(H8429=0,'Costo de tareas'!$B$13,'Costo de tareas'!$B$13-H8429)</f>
        <v>39.28055556</v>
      </c>
      <c r="J8429" s="2"/>
      <c r="K8429" s="2"/>
      <c r="P8429" s="2"/>
    </row>
    <row r="8430">
      <c r="A8430" s="3" t="s">
        <v>10810</v>
      </c>
      <c r="B8430" s="11" t="str">
        <f t="shared" si="1"/>
        <v>20131218</v>
      </c>
      <c r="C8430" s="12">
        <f t="shared" si="2"/>
        <v>41626</v>
      </c>
      <c r="D8430" s="3" t="str">
        <f t="shared" si="3"/>
        <v>04</v>
      </c>
      <c r="E8430" s="13">
        <v>0.0</v>
      </c>
      <c r="F8430" s="14">
        <f>'Costo de tareas'!$B$15</f>
        <v>0.1964027778</v>
      </c>
      <c r="G8430" s="15">
        <f>'Producción diaria'!$T$3*$L$2*$M$2*$N$2*E8430*1000/'Costo de tareas'!$B$14</f>
        <v>0</v>
      </c>
      <c r="H8430" s="16">
        <f>IF(G8430 &gt; 'Costo de tareas'!$B$13, 'Costo de tareas'!$B$13, IF(G8430 &lt; 'Costo de tareas'!$B$13*0.2, 0, 'Costo de tareas'!$B$13- G8430))</f>
        <v>0</v>
      </c>
      <c r="I8430" s="17">
        <f>IF(H8430=0,'Costo de tareas'!$B$13,'Costo de tareas'!$B$13-H8430)</f>
        <v>39.28055556</v>
      </c>
      <c r="J8430" s="2"/>
      <c r="K8430" s="2"/>
      <c r="P8430" s="2"/>
    </row>
    <row r="8431">
      <c r="A8431" s="3" t="s">
        <v>10811</v>
      </c>
      <c r="B8431" s="11" t="str">
        <f t="shared" si="1"/>
        <v>20131218</v>
      </c>
      <c r="C8431" s="12">
        <f t="shared" si="2"/>
        <v>41626</v>
      </c>
      <c r="D8431" s="3" t="str">
        <f t="shared" si="3"/>
        <v>05</v>
      </c>
      <c r="E8431" s="13">
        <v>0.0</v>
      </c>
      <c r="F8431" s="14">
        <f>'Costo de tareas'!$B$15</f>
        <v>0.1964027778</v>
      </c>
      <c r="G8431" s="15">
        <f>'Producción diaria'!$T$3*$L$2*$M$2*$N$2*E8431*1000/'Costo de tareas'!$B$14</f>
        <v>0</v>
      </c>
      <c r="H8431" s="16">
        <f>IF(G8431 &gt; 'Costo de tareas'!$B$13, 'Costo de tareas'!$B$13, IF(G8431 &lt; 'Costo de tareas'!$B$13*0.2, 0, 'Costo de tareas'!$B$13- G8431))</f>
        <v>0</v>
      </c>
      <c r="I8431" s="17">
        <f>IF(H8431=0,'Costo de tareas'!$B$13,'Costo de tareas'!$B$13-H8431)</f>
        <v>39.28055556</v>
      </c>
      <c r="J8431" s="2"/>
      <c r="K8431" s="2"/>
      <c r="P8431" s="2"/>
    </row>
    <row r="8432">
      <c r="A8432" s="3" t="s">
        <v>10812</v>
      </c>
      <c r="B8432" s="11" t="str">
        <f t="shared" si="1"/>
        <v>20131218</v>
      </c>
      <c r="C8432" s="12">
        <f t="shared" si="2"/>
        <v>41626</v>
      </c>
      <c r="D8432" s="3" t="str">
        <f t="shared" si="3"/>
        <v>06</v>
      </c>
      <c r="E8432" s="13">
        <v>0.0</v>
      </c>
      <c r="F8432" s="14">
        <f>'Costo de tareas'!$B$15</f>
        <v>0.1964027778</v>
      </c>
      <c r="G8432" s="15">
        <f>'Producción diaria'!$T$3*$L$2*$M$2*$N$2*E8432*1000/'Costo de tareas'!$B$14</f>
        <v>0</v>
      </c>
      <c r="H8432" s="16">
        <f>IF(G8432 &gt; 'Costo de tareas'!$B$13, 'Costo de tareas'!$B$13, IF(G8432 &lt; 'Costo de tareas'!$B$13*0.2, 0, 'Costo de tareas'!$B$13- G8432))</f>
        <v>0</v>
      </c>
      <c r="I8432" s="17">
        <f>IF(H8432=0,'Costo de tareas'!$B$13,'Costo de tareas'!$B$13-H8432)</f>
        <v>39.28055556</v>
      </c>
      <c r="J8432" s="2"/>
      <c r="K8432" s="2"/>
      <c r="P8432" s="2"/>
    </row>
    <row r="8433">
      <c r="A8433" s="3" t="s">
        <v>10813</v>
      </c>
      <c r="B8433" s="11" t="str">
        <f t="shared" si="1"/>
        <v>20131218</v>
      </c>
      <c r="C8433" s="12">
        <f t="shared" si="2"/>
        <v>41626</v>
      </c>
      <c r="D8433" s="3" t="str">
        <f t="shared" si="3"/>
        <v>07</v>
      </c>
      <c r="E8433" s="13">
        <v>0.0</v>
      </c>
      <c r="F8433" s="14">
        <f>'Costo de tareas'!$B$15</f>
        <v>0.1964027778</v>
      </c>
      <c r="G8433" s="15">
        <f>'Producción diaria'!$T$3*$L$2*$M$2*$N$2*E8433*1000/'Costo de tareas'!$B$14</f>
        <v>0</v>
      </c>
      <c r="H8433" s="16">
        <f>IF(G8433 &gt; 'Costo de tareas'!$B$13, 'Costo de tareas'!$B$13, IF(G8433 &lt; 'Costo de tareas'!$B$13*0.2, 0, 'Costo de tareas'!$B$13- G8433))</f>
        <v>0</v>
      </c>
      <c r="I8433" s="17">
        <f>IF(H8433=0,'Costo de tareas'!$B$13,'Costo de tareas'!$B$13-H8433)</f>
        <v>39.28055556</v>
      </c>
      <c r="J8433" s="2"/>
      <c r="K8433" s="2"/>
      <c r="P8433" s="2"/>
    </row>
    <row r="8434">
      <c r="A8434" s="3" t="s">
        <v>10814</v>
      </c>
      <c r="B8434" s="11" t="str">
        <f t="shared" si="1"/>
        <v>20131218</v>
      </c>
      <c r="C8434" s="12">
        <f t="shared" si="2"/>
        <v>41626</v>
      </c>
      <c r="D8434" s="3" t="str">
        <f t="shared" si="3"/>
        <v>08</v>
      </c>
      <c r="E8434" s="13">
        <v>46.0</v>
      </c>
      <c r="F8434" s="14">
        <f>'Costo de tareas'!$B$15</f>
        <v>0.1964027778</v>
      </c>
      <c r="G8434" s="15">
        <f>'Producción diaria'!$T$3*$L$2*$M$2*$N$2*E8434*1000/'Costo de tareas'!$B$14</f>
        <v>69.16384902</v>
      </c>
      <c r="H8434" s="16">
        <f>IF(G8434 &gt; 'Costo de tareas'!$B$13, 'Costo de tareas'!$B$13, IF(G8434 &lt; 'Costo de tareas'!$B$13*0.2, 0, 'Costo de tareas'!$B$13- G8434))</f>
        <v>39.28055556</v>
      </c>
      <c r="I8434" s="17">
        <f>IF(H8434=0,'Costo de tareas'!$B$13,'Costo de tareas'!$B$13-H8434)</f>
        <v>0</v>
      </c>
      <c r="J8434" s="2"/>
      <c r="K8434" s="2"/>
      <c r="P8434" s="2"/>
    </row>
    <row r="8435">
      <c r="A8435" s="3" t="s">
        <v>10815</v>
      </c>
      <c r="B8435" s="11" t="str">
        <f t="shared" si="1"/>
        <v>20131218</v>
      </c>
      <c r="C8435" s="12">
        <f t="shared" si="2"/>
        <v>41626</v>
      </c>
      <c r="D8435" s="3" t="str">
        <f t="shared" si="3"/>
        <v>09</v>
      </c>
      <c r="E8435" s="13">
        <v>141.0</v>
      </c>
      <c r="F8435" s="14">
        <f>'Costo de tareas'!$B$15</f>
        <v>0.1964027778</v>
      </c>
      <c r="G8435" s="15">
        <f>'Producción diaria'!$T$3*$L$2*$M$2*$N$2*E8435*1000/'Costo de tareas'!$B$14</f>
        <v>212.0022329</v>
      </c>
      <c r="H8435" s="16">
        <f>IF(G8435 &gt; 'Costo de tareas'!$B$13, 'Costo de tareas'!$B$13, IF(G8435 &lt; 'Costo de tareas'!$B$13*0.2, 0, 'Costo de tareas'!$B$13- G8435))</f>
        <v>39.28055556</v>
      </c>
      <c r="I8435" s="17">
        <f>IF(H8435=0,'Costo de tareas'!$B$13,'Costo de tareas'!$B$13-H8435)</f>
        <v>0</v>
      </c>
      <c r="J8435" s="2"/>
      <c r="K8435" s="2"/>
      <c r="P8435" s="2"/>
    </row>
    <row r="8436">
      <c r="A8436" s="3" t="s">
        <v>10816</v>
      </c>
      <c r="B8436" s="11" t="str">
        <f t="shared" si="1"/>
        <v>20131218</v>
      </c>
      <c r="C8436" s="12">
        <f t="shared" si="2"/>
        <v>41626</v>
      </c>
      <c r="D8436" s="3" t="str">
        <f t="shared" si="3"/>
        <v>10</v>
      </c>
      <c r="E8436" s="13">
        <v>129.0</v>
      </c>
      <c r="F8436" s="14">
        <f>'Costo de tareas'!$B$15</f>
        <v>0.1964027778</v>
      </c>
      <c r="G8436" s="15">
        <f>'Producción diaria'!$T$3*$L$2*$M$2*$N$2*E8436*1000/'Costo de tareas'!$B$14</f>
        <v>193.9594896</v>
      </c>
      <c r="H8436" s="16">
        <f>IF(G8436 &gt; 'Costo de tareas'!$B$13, 'Costo de tareas'!$B$13, IF(G8436 &lt; 'Costo de tareas'!$B$13*0.2, 0, 'Costo de tareas'!$B$13- G8436))</f>
        <v>39.28055556</v>
      </c>
      <c r="I8436" s="17">
        <f>IF(H8436=0,'Costo de tareas'!$B$13,'Costo de tareas'!$B$13-H8436)</f>
        <v>0</v>
      </c>
      <c r="J8436" s="2"/>
      <c r="K8436" s="2"/>
      <c r="P8436" s="2"/>
    </row>
    <row r="8437">
      <c r="A8437" s="3" t="s">
        <v>10817</v>
      </c>
      <c r="B8437" s="11" t="str">
        <f t="shared" si="1"/>
        <v>20131218</v>
      </c>
      <c r="C8437" s="12">
        <f t="shared" si="2"/>
        <v>41626</v>
      </c>
      <c r="D8437" s="3" t="str">
        <f t="shared" si="3"/>
        <v>11</v>
      </c>
      <c r="E8437" s="13">
        <v>177.0</v>
      </c>
      <c r="F8437" s="14">
        <f>'Costo de tareas'!$B$15</f>
        <v>0.1964027778</v>
      </c>
      <c r="G8437" s="15">
        <f>'Producción diaria'!$T$3*$L$2*$M$2*$N$2*E8437*1000/'Costo de tareas'!$B$14</f>
        <v>266.1304625</v>
      </c>
      <c r="H8437" s="16">
        <f>IF(G8437 &gt; 'Costo de tareas'!$B$13, 'Costo de tareas'!$B$13, IF(G8437 &lt; 'Costo de tareas'!$B$13*0.2, 0, 'Costo de tareas'!$B$13- G8437))</f>
        <v>39.28055556</v>
      </c>
      <c r="I8437" s="17">
        <f>IF(H8437=0,'Costo de tareas'!$B$13,'Costo de tareas'!$B$13-H8437)</f>
        <v>0</v>
      </c>
      <c r="J8437" s="2"/>
      <c r="K8437" s="2"/>
      <c r="P8437" s="2"/>
    </row>
    <row r="8438">
      <c r="A8438" s="3" t="s">
        <v>10818</v>
      </c>
      <c r="B8438" s="11" t="str">
        <f t="shared" si="1"/>
        <v>20131218</v>
      </c>
      <c r="C8438" s="12">
        <f t="shared" si="2"/>
        <v>41626</v>
      </c>
      <c r="D8438" s="3" t="str">
        <f t="shared" si="3"/>
        <v>12</v>
      </c>
      <c r="E8438" s="13">
        <v>141.0</v>
      </c>
      <c r="F8438" s="14">
        <f>'Costo de tareas'!$B$15</f>
        <v>0.1964027778</v>
      </c>
      <c r="G8438" s="15">
        <f>'Producción diaria'!$T$3*$L$2*$M$2*$N$2*E8438*1000/'Costo de tareas'!$B$14</f>
        <v>212.0022329</v>
      </c>
      <c r="H8438" s="16">
        <f>IF(G8438 &gt; 'Costo de tareas'!$B$13, 'Costo de tareas'!$B$13, IF(G8438 &lt; 'Costo de tareas'!$B$13*0.2, 0, 'Costo de tareas'!$B$13- G8438))</f>
        <v>39.28055556</v>
      </c>
      <c r="I8438" s="17">
        <f>IF(H8438=0,'Costo de tareas'!$B$13,'Costo de tareas'!$B$13-H8438)</f>
        <v>0</v>
      </c>
      <c r="J8438" s="2"/>
      <c r="K8438" s="2"/>
      <c r="P8438" s="2"/>
    </row>
    <row r="8439">
      <c r="A8439" s="3" t="s">
        <v>10819</v>
      </c>
      <c r="B8439" s="11" t="str">
        <f t="shared" si="1"/>
        <v>20131218</v>
      </c>
      <c r="C8439" s="12">
        <f t="shared" si="2"/>
        <v>41626</v>
      </c>
      <c r="D8439" s="3" t="str">
        <f t="shared" si="3"/>
        <v>13</v>
      </c>
      <c r="E8439" s="13">
        <v>202.0</v>
      </c>
      <c r="F8439" s="14">
        <f>'Costo de tareas'!$B$15</f>
        <v>0.1964027778</v>
      </c>
      <c r="G8439" s="15">
        <f>'Producción diaria'!$T$3*$L$2*$M$2*$N$2*E8439*1000/'Costo de tareas'!$B$14</f>
        <v>303.7195109</v>
      </c>
      <c r="H8439" s="16">
        <f>IF(G8439 &gt; 'Costo de tareas'!$B$13, 'Costo de tareas'!$B$13, IF(G8439 &lt; 'Costo de tareas'!$B$13*0.2, 0, 'Costo de tareas'!$B$13- G8439))</f>
        <v>39.28055556</v>
      </c>
      <c r="I8439" s="17">
        <f>IF(H8439=0,'Costo de tareas'!$B$13,'Costo de tareas'!$B$13-H8439)</f>
        <v>0</v>
      </c>
      <c r="J8439" s="2"/>
      <c r="K8439" s="2"/>
      <c r="P8439" s="2"/>
    </row>
    <row r="8440">
      <c r="A8440" s="3" t="s">
        <v>10820</v>
      </c>
      <c r="B8440" s="11" t="str">
        <f t="shared" si="1"/>
        <v>20131218</v>
      </c>
      <c r="C8440" s="12">
        <f t="shared" si="2"/>
        <v>41626</v>
      </c>
      <c r="D8440" s="3" t="str">
        <f t="shared" si="3"/>
        <v>14</v>
      </c>
      <c r="E8440" s="13">
        <v>242.0</v>
      </c>
      <c r="F8440" s="14">
        <f>'Costo de tareas'!$B$15</f>
        <v>0.1964027778</v>
      </c>
      <c r="G8440" s="15">
        <f>'Producción diaria'!$T$3*$L$2*$M$2*$N$2*E8440*1000/'Costo de tareas'!$B$14</f>
        <v>363.8619883</v>
      </c>
      <c r="H8440" s="16">
        <f>IF(G8440 &gt; 'Costo de tareas'!$B$13, 'Costo de tareas'!$B$13, IF(G8440 &lt; 'Costo de tareas'!$B$13*0.2, 0, 'Costo de tareas'!$B$13- G8440))</f>
        <v>39.28055556</v>
      </c>
      <c r="I8440" s="17">
        <f>IF(H8440=0,'Costo de tareas'!$B$13,'Costo de tareas'!$B$13-H8440)</f>
        <v>0</v>
      </c>
      <c r="J8440" s="2"/>
      <c r="K8440" s="2"/>
      <c r="P8440" s="2"/>
    </row>
    <row r="8441">
      <c r="A8441" s="3" t="s">
        <v>10821</v>
      </c>
      <c r="B8441" s="11" t="str">
        <f t="shared" si="1"/>
        <v>20131218</v>
      </c>
      <c r="C8441" s="12">
        <f t="shared" si="2"/>
        <v>41626</v>
      </c>
      <c r="D8441" s="3" t="str">
        <f t="shared" si="3"/>
        <v>15</v>
      </c>
      <c r="E8441" s="13">
        <v>122.0</v>
      </c>
      <c r="F8441" s="14">
        <f>'Costo de tareas'!$B$15</f>
        <v>0.1964027778</v>
      </c>
      <c r="G8441" s="15">
        <f>'Producción diaria'!$T$3*$L$2*$M$2*$N$2*E8441*1000/'Costo de tareas'!$B$14</f>
        <v>183.4345561</v>
      </c>
      <c r="H8441" s="16">
        <f>IF(G8441 &gt; 'Costo de tareas'!$B$13, 'Costo de tareas'!$B$13, IF(G8441 &lt; 'Costo de tareas'!$B$13*0.2, 0, 'Costo de tareas'!$B$13- G8441))</f>
        <v>39.28055556</v>
      </c>
      <c r="I8441" s="17">
        <f>IF(H8441=0,'Costo de tareas'!$B$13,'Costo de tareas'!$B$13-H8441)</f>
        <v>0</v>
      </c>
      <c r="J8441" s="2"/>
      <c r="K8441" s="2"/>
      <c r="P8441" s="2"/>
    </row>
    <row r="8442">
      <c r="A8442" s="3" t="s">
        <v>10822</v>
      </c>
      <c r="B8442" s="11" t="str">
        <f t="shared" si="1"/>
        <v>20131218</v>
      </c>
      <c r="C8442" s="12">
        <f t="shared" si="2"/>
        <v>41626</v>
      </c>
      <c r="D8442" s="3" t="str">
        <f t="shared" si="3"/>
        <v>16</v>
      </c>
      <c r="E8442" s="13">
        <v>45.0</v>
      </c>
      <c r="F8442" s="14">
        <f>'Costo de tareas'!$B$15</f>
        <v>0.1964027778</v>
      </c>
      <c r="G8442" s="15">
        <f>'Producción diaria'!$T$3*$L$2*$M$2*$N$2*E8442*1000/'Costo de tareas'!$B$14</f>
        <v>67.66028708</v>
      </c>
      <c r="H8442" s="16">
        <f>IF(G8442 &gt; 'Costo de tareas'!$B$13, 'Costo de tareas'!$B$13, IF(G8442 &lt; 'Costo de tareas'!$B$13*0.2, 0, 'Costo de tareas'!$B$13- G8442))</f>
        <v>39.28055556</v>
      </c>
      <c r="I8442" s="17">
        <f>IF(H8442=0,'Costo de tareas'!$B$13,'Costo de tareas'!$B$13-H8442)</f>
        <v>0</v>
      </c>
      <c r="J8442" s="2"/>
      <c r="K8442" s="2"/>
      <c r="P8442" s="2"/>
    </row>
    <row r="8443">
      <c r="A8443" s="3" t="s">
        <v>10823</v>
      </c>
      <c r="B8443" s="11" t="str">
        <f t="shared" si="1"/>
        <v>20131218</v>
      </c>
      <c r="C8443" s="12">
        <f t="shared" si="2"/>
        <v>41626</v>
      </c>
      <c r="D8443" s="3" t="str">
        <f t="shared" si="3"/>
        <v>17</v>
      </c>
      <c r="E8443" s="13">
        <v>0.0</v>
      </c>
      <c r="F8443" s="14">
        <f>'Costo de tareas'!$B$15</f>
        <v>0.1964027778</v>
      </c>
      <c r="G8443" s="15">
        <f>'Producción diaria'!$T$3*$L$2*$M$2*$N$2*E8443*1000/'Costo de tareas'!$B$14</f>
        <v>0</v>
      </c>
      <c r="H8443" s="16">
        <f>IF(G8443 &gt; 'Costo de tareas'!$B$13, 'Costo de tareas'!$B$13, IF(G8443 &lt; 'Costo de tareas'!$B$13*0.2, 0, 'Costo de tareas'!$B$13- G8443))</f>
        <v>0</v>
      </c>
      <c r="I8443" s="17">
        <f>IF(H8443=0,'Costo de tareas'!$B$13,'Costo de tareas'!$B$13-H8443)</f>
        <v>39.28055556</v>
      </c>
      <c r="J8443" s="2"/>
      <c r="K8443" s="2"/>
      <c r="P8443" s="2"/>
    </row>
    <row r="8444">
      <c r="A8444" s="3" t="s">
        <v>10824</v>
      </c>
      <c r="B8444" s="11" t="str">
        <f t="shared" si="1"/>
        <v>20131218</v>
      </c>
      <c r="C8444" s="12">
        <f t="shared" si="2"/>
        <v>41626</v>
      </c>
      <c r="D8444" s="3" t="str">
        <f t="shared" si="3"/>
        <v>18</v>
      </c>
      <c r="E8444" s="13">
        <v>0.0</v>
      </c>
      <c r="F8444" s="14">
        <f>'Costo de tareas'!$B$15</f>
        <v>0.1964027778</v>
      </c>
      <c r="G8444" s="15">
        <f>'Producción diaria'!$T$3*$L$2*$M$2*$N$2*E8444*1000/'Costo de tareas'!$B$14</f>
        <v>0</v>
      </c>
      <c r="H8444" s="16">
        <f>IF(G8444 &gt; 'Costo de tareas'!$B$13, 'Costo de tareas'!$B$13, IF(G8444 &lt; 'Costo de tareas'!$B$13*0.2, 0, 'Costo de tareas'!$B$13- G8444))</f>
        <v>0</v>
      </c>
      <c r="I8444" s="17">
        <f>IF(H8444=0,'Costo de tareas'!$B$13,'Costo de tareas'!$B$13-H8444)</f>
        <v>39.28055556</v>
      </c>
      <c r="J8444" s="2"/>
      <c r="K8444" s="2"/>
      <c r="P8444" s="2"/>
    </row>
    <row r="8445">
      <c r="A8445" s="3" t="s">
        <v>10825</v>
      </c>
      <c r="B8445" s="11" t="str">
        <f t="shared" si="1"/>
        <v>20131218</v>
      </c>
      <c r="C8445" s="12">
        <f t="shared" si="2"/>
        <v>41626</v>
      </c>
      <c r="D8445" s="3" t="str">
        <f t="shared" si="3"/>
        <v>19</v>
      </c>
      <c r="E8445" s="13">
        <v>0.0</v>
      </c>
      <c r="F8445" s="14">
        <f>'Costo de tareas'!$B$15</f>
        <v>0.1964027778</v>
      </c>
      <c r="G8445" s="15">
        <f>'Producción diaria'!$T$3*$L$2*$M$2*$N$2*E8445*1000/'Costo de tareas'!$B$14</f>
        <v>0</v>
      </c>
      <c r="H8445" s="16">
        <f>IF(G8445 &gt; 'Costo de tareas'!$B$13, 'Costo de tareas'!$B$13, IF(G8445 &lt; 'Costo de tareas'!$B$13*0.2, 0, 'Costo de tareas'!$B$13- G8445))</f>
        <v>0</v>
      </c>
      <c r="I8445" s="17">
        <f>IF(H8445=0,'Costo de tareas'!$B$13,'Costo de tareas'!$B$13-H8445)</f>
        <v>39.28055556</v>
      </c>
      <c r="J8445" s="2"/>
      <c r="K8445" s="2"/>
      <c r="P8445" s="2"/>
    </row>
    <row r="8446">
      <c r="A8446" s="3" t="s">
        <v>10826</v>
      </c>
      <c r="B8446" s="11" t="str">
        <f t="shared" si="1"/>
        <v>20131218</v>
      </c>
      <c r="C8446" s="12">
        <f t="shared" si="2"/>
        <v>41626</v>
      </c>
      <c r="D8446" s="3" t="str">
        <f t="shared" si="3"/>
        <v>20</v>
      </c>
      <c r="E8446" s="13">
        <v>0.0</v>
      </c>
      <c r="F8446" s="14">
        <f>'Costo de tareas'!$B$15</f>
        <v>0.1964027778</v>
      </c>
      <c r="G8446" s="15">
        <f>'Producción diaria'!$T$3*$L$2*$M$2*$N$2*E8446*1000/'Costo de tareas'!$B$14</f>
        <v>0</v>
      </c>
      <c r="H8446" s="16">
        <f>IF(G8446 &gt; 'Costo de tareas'!$B$13, 'Costo de tareas'!$B$13, IF(G8446 &lt; 'Costo de tareas'!$B$13*0.2, 0, 'Costo de tareas'!$B$13- G8446))</f>
        <v>0</v>
      </c>
      <c r="I8446" s="17">
        <f>IF(H8446=0,'Costo de tareas'!$B$13,'Costo de tareas'!$B$13-H8446)</f>
        <v>39.28055556</v>
      </c>
      <c r="J8446" s="2"/>
      <c r="K8446" s="2"/>
      <c r="P8446" s="2"/>
    </row>
    <row r="8447">
      <c r="A8447" s="3" t="s">
        <v>10827</v>
      </c>
      <c r="B8447" s="11" t="str">
        <f t="shared" si="1"/>
        <v>20131218</v>
      </c>
      <c r="C8447" s="12">
        <f t="shared" si="2"/>
        <v>41626</v>
      </c>
      <c r="D8447" s="3" t="str">
        <f t="shared" si="3"/>
        <v>21</v>
      </c>
      <c r="E8447" s="13">
        <v>0.0</v>
      </c>
      <c r="F8447" s="14">
        <f>'Costo de tareas'!$B$15</f>
        <v>0.1964027778</v>
      </c>
      <c r="G8447" s="15">
        <f>'Producción diaria'!$T$3*$L$2*$M$2*$N$2*E8447*1000/'Costo de tareas'!$B$14</f>
        <v>0</v>
      </c>
      <c r="H8447" s="16">
        <f>IF(G8447 &gt; 'Costo de tareas'!$B$13, 'Costo de tareas'!$B$13, IF(G8447 &lt; 'Costo de tareas'!$B$13*0.2, 0, 'Costo de tareas'!$B$13- G8447))</f>
        <v>0</v>
      </c>
      <c r="I8447" s="17">
        <f>IF(H8447=0,'Costo de tareas'!$B$13,'Costo de tareas'!$B$13-H8447)</f>
        <v>39.28055556</v>
      </c>
      <c r="J8447" s="2"/>
      <c r="K8447" s="2"/>
      <c r="P8447" s="2"/>
    </row>
    <row r="8448">
      <c r="A8448" s="3" t="s">
        <v>10828</v>
      </c>
      <c r="B8448" s="11" t="str">
        <f t="shared" si="1"/>
        <v>20131218</v>
      </c>
      <c r="C8448" s="12">
        <f t="shared" si="2"/>
        <v>41626</v>
      </c>
      <c r="D8448" s="3" t="str">
        <f t="shared" si="3"/>
        <v>22</v>
      </c>
      <c r="E8448" s="13">
        <v>0.0</v>
      </c>
      <c r="F8448" s="14">
        <f>'Costo de tareas'!$B$15</f>
        <v>0.1964027778</v>
      </c>
      <c r="G8448" s="15">
        <f>'Producción diaria'!$T$3*$L$2*$M$2*$N$2*E8448*1000/'Costo de tareas'!$B$14</f>
        <v>0</v>
      </c>
      <c r="H8448" s="16">
        <f>IF(G8448 &gt; 'Costo de tareas'!$B$13, 'Costo de tareas'!$B$13, IF(G8448 &lt; 'Costo de tareas'!$B$13*0.2, 0, 'Costo de tareas'!$B$13- G8448))</f>
        <v>0</v>
      </c>
      <c r="I8448" s="17">
        <f>IF(H8448=0,'Costo de tareas'!$B$13,'Costo de tareas'!$B$13-H8448)</f>
        <v>39.28055556</v>
      </c>
      <c r="J8448" s="2"/>
      <c r="K8448" s="2"/>
      <c r="P8448" s="2"/>
    </row>
    <row r="8449">
      <c r="A8449" s="3" t="s">
        <v>10829</v>
      </c>
      <c r="B8449" s="11" t="str">
        <f t="shared" si="1"/>
        <v>20131218</v>
      </c>
      <c r="C8449" s="12">
        <f t="shared" si="2"/>
        <v>41626</v>
      </c>
      <c r="D8449" s="3" t="str">
        <f t="shared" si="3"/>
        <v>23</v>
      </c>
      <c r="E8449" s="13">
        <v>0.0</v>
      </c>
      <c r="F8449" s="14">
        <f>'Costo de tareas'!$B$15</f>
        <v>0.1964027778</v>
      </c>
      <c r="G8449" s="15">
        <f>'Producción diaria'!$T$3*$L$2*$M$2*$N$2*E8449*1000/'Costo de tareas'!$B$14</f>
        <v>0</v>
      </c>
      <c r="H8449" s="16">
        <f>IF(G8449 &gt; 'Costo de tareas'!$B$13, 'Costo de tareas'!$B$13, IF(G8449 &lt; 'Costo de tareas'!$B$13*0.2, 0, 'Costo de tareas'!$B$13- G8449))</f>
        <v>0</v>
      </c>
      <c r="I8449" s="17">
        <f>IF(H8449=0,'Costo de tareas'!$B$13,'Costo de tareas'!$B$13-H8449)</f>
        <v>39.28055556</v>
      </c>
      <c r="J8449" s="2"/>
      <c r="K8449" s="2"/>
      <c r="P8449" s="2"/>
    </row>
    <row r="8450">
      <c r="A8450" s="3" t="s">
        <v>10830</v>
      </c>
      <c r="B8450" s="11" t="str">
        <f t="shared" si="1"/>
        <v>20131219</v>
      </c>
      <c r="C8450" s="12">
        <f t="shared" si="2"/>
        <v>41627</v>
      </c>
      <c r="D8450" s="3" t="str">
        <f t="shared" si="3"/>
        <v>00</v>
      </c>
      <c r="E8450" s="13">
        <v>0.0</v>
      </c>
      <c r="F8450" s="14">
        <f>'Costo de tareas'!$B$15</f>
        <v>0.1964027778</v>
      </c>
      <c r="G8450" s="15">
        <f>'Producción diaria'!$T$3*$L$2*$M$2*$N$2*E8450*1000/'Costo de tareas'!$B$14</f>
        <v>0</v>
      </c>
      <c r="H8450" s="16">
        <f>IF(G8450 &gt; 'Costo de tareas'!$B$13, 'Costo de tareas'!$B$13, IF(G8450 &lt; 'Costo de tareas'!$B$13*0.2, 0, 'Costo de tareas'!$B$13- G8450))</f>
        <v>0</v>
      </c>
      <c r="I8450" s="17">
        <f>IF(H8450=0,'Costo de tareas'!$B$13,'Costo de tareas'!$B$13-H8450)</f>
        <v>39.28055556</v>
      </c>
      <c r="J8450" s="2"/>
      <c r="K8450" s="2"/>
      <c r="P8450" s="2"/>
    </row>
    <row r="8451">
      <c r="A8451" s="3" t="s">
        <v>10831</v>
      </c>
      <c r="B8451" s="11" t="str">
        <f t="shared" si="1"/>
        <v>20131219</v>
      </c>
      <c r="C8451" s="12">
        <f t="shared" si="2"/>
        <v>41627</v>
      </c>
      <c r="D8451" s="3" t="str">
        <f t="shared" si="3"/>
        <v>01</v>
      </c>
      <c r="E8451" s="13">
        <v>0.0</v>
      </c>
      <c r="F8451" s="14">
        <f>'Costo de tareas'!$B$15</f>
        <v>0.1964027778</v>
      </c>
      <c r="G8451" s="15">
        <f>'Producción diaria'!$T$3*$L$2*$M$2*$N$2*E8451*1000/'Costo de tareas'!$B$14</f>
        <v>0</v>
      </c>
      <c r="H8451" s="16">
        <f>IF(G8451 &gt; 'Costo de tareas'!$B$13, 'Costo de tareas'!$B$13, IF(G8451 &lt; 'Costo de tareas'!$B$13*0.2, 0, 'Costo de tareas'!$B$13- G8451))</f>
        <v>0</v>
      </c>
      <c r="I8451" s="17">
        <f>IF(H8451=0,'Costo de tareas'!$B$13,'Costo de tareas'!$B$13-H8451)</f>
        <v>39.28055556</v>
      </c>
      <c r="J8451" s="2"/>
      <c r="K8451" s="2"/>
      <c r="P8451" s="2"/>
    </row>
    <row r="8452">
      <c r="A8452" s="3" t="s">
        <v>10832</v>
      </c>
      <c r="B8452" s="11" t="str">
        <f t="shared" si="1"/>
        <v>20131219</v>
      </c>
      <c r="C8452" s="12">
        <f t="shared" si="2"/>
        <v>41627</v>
      </c>
      <c r="D8452" s="3" t="str">
        <f t="shared" si="3"/>
        <v>02</v>
      </c>
      <c r="E8452" s="13">
        <v>0.0</v>
      </c>
      <c r="F8452" s="14">
        <f>'Costo de tareas'!$B$15</f>
        <v>0.1964027778</v>
      </c>
      <c r="G8452" s="15">
        <f>'Producción diaria'!$T$3*$L$2*$M$2*$N$2*E8452*1000/'Costo de tareas'!$B$14</f>
        <v>0</v>
      </c>
      <c r="H8452" s="16">
        <f>IF(G8452 &gt; 'Costo de tareas'!$B$13, 'Costo de tareas'!$B$13, IF(G8452 &lt; 'Costo de tareas'!$B$13*0.2, 0, 'Costo de tareas'!$B$13- G8452))</f>
        <v>0</v>
      </c>
      <c r="I8452" s="17">
        <f>IF(H8452=0,'Costo de tareas'!$B$13,'Costo de tareas'!$B$13-H8452)</f>
        <v>39.28055556</v>
      </c>
      <c r="J8452" s="2"/>
      <c r="K8452" s="2"/>
      <c r="P8452" s="2"/>
    </row>
    <row r="8453">
      <c r="A8453" s="3" t="s">
        <v>10833</v>
      </c>
      <c r="B8453" s="11" t="str">
        <f t="shared" si="1"/>
        <v>20131219</v>
      </c>
      <c r="C8453" s="12">
        <f t="shared" si="2"/>
        <v>41627</v>
      </c>
      <c r="D8453" s="3" t="str">
        <f t="shared" si="3"/>
        <v>03</v>
      </c>
      <c r="E8453" s="13">
        <v>0.0</v>
      </c>
      <c r="F8453" s="14">
        <f>'Costo de tareas'!$B$15</f>
        <v>0.1964027778</v>
      </c>
      <c r="G8453" s="15">
        <f>'Producción diaria'!$T$3*$L$2*$M$2*$N$2*E8453*1000/'Costo de tareas'!$B$14</f>
        <v>0</v>
      </c>
      <c r="H8453" s="16">
        <f>IF(G8453 &gt; 'Costo de tareas'!$B$13, 'Costo de tareas'!$B$13, IF(G8453 &lt; 'Costo de tareas'!$B$13*0.2, 0, 'Costo de tareas'!$B$13- G8453))</f>
        <v>0</v>
      </c>
      <c r="I8453" s="17">
        <f>IF(H8453=0,'Costo de tareas'!$B$13,'Costo de tareas'!$B$13-H8453)</f>
        <v>39.28055556</v>
      </c>
      <c r="J8453" s="2"/>
      <c r="K8453" s="2"/>
      <c r="P8453" s="2"/>
    </row>
    <row r="8454">
      <c r="A8454" s="3" t="s">
        <v>10834</v>
      </c>
      <c r="B8454" s="11" t="str">
        <f t="shared" si="1"/>
        <v>20131219</v>
      </c>
      <c r="C8454" s="12">
        <f t="shared" si="2"/>
        <v>41627</v>
      </c>
      <c r="D8454" s="3" t="str">
        <f t="shared" si="3"/>
        <v>04</v>
      </c>
      <c r="E8454" s="13">
        <v>0.0</v>
      </c>
      <c r="F8454" s="14">
        <f>'Costo de tareas'!$B$15</f>
        <v>0.1964027778</v>
      </c>
      <c r="G8454" s="15">
        <f>'Producción diaria'!$T$3*$L$2*$M$2*$N$2*E8454*1000/'Costo de tareas'!$B$14</f>
        <v>0</v>
      </c>
      <c r="H8454" s="16">
        <f>IF(G8454 &gt; 'Costo de tareas'!$B$13, 'Costo de tareas'!$B$13, IF(G8454 &lt; 'Costo de tareas'!$B$13*0.2, 0, 'Costo de tareas'!$B$13- G8454))</f>
        <v>0</v>
      </c>
      <c r="I8454" s="17">
        <f>IF(H8454=0,'Costo de tareas'!$B$13,'Costo de tareas'!$B$13-H8454)</f>
        <v>39.28055556</v>
      </c>
      <c r="J8454" s="2"/>
      <c r="K8454" s="2"/>
      <c r="P8454" s="2"/>
    </row>
    <row r="8455">
      <c r="A8455" s="3" t="s">
        <v>10835</v>
      </c>
      <c r="B8455" s="11" t="str">
        <f t="shared" si="1"/>
        <v>20131219</v>
      </c>
      <c r="C8455" s="12">
        <f t="shared" si="2"/>
        <v>41627</v>
      </c>
      <c r="D8455" s="3" t="str">
        <f t="shared" si="3"/>
        <v>05</v>
      </c>
      <c r="E8455" s="13">
        <v>0.0</v>
      </c>
      <c r="F8455" s="14">
        <f>'Costo de tareas'!$B$15</f>
        <v>0.1964027778</v>
      </c>
      <c r="G8455" s="15">
        <f>'Producción diaria'!$T$3*$L$2*$M$2*$N$2*E8455*1000/'Costo de tareas'!$B$14</f>
        <v>0</v>
      </c>
      <c r="H8455" s="16">
        <f>IF(G8455 &gt; 'Costo de tareas'!$B$13, 'Costo de tareas'!$B$13, IF(G8455 &lt; 'Costo de tareas'!$B$13*0.2, 0, 'Costo de tareas'!$B$13- G8455))</f>
        <v>0</v>
      </c>
      <c r="I8455" s="17">
        <f>IF(H8455=0,'Costo de tareas'!$B$13,'Costo de tareas'!$B$13-H8455)</f>
        <v>39.28055556</v>
      </c>
      <c r="J8455" s="2"/>
      <c r="K8455" s="2"/>
      <c r="P8455" s="2"/>
    </row>
    <row r="8456">
      <c r="A8456" s="3" t="s">
        <v>10836</v>
      </c>
      <c r="B8456" s="11" t="str">
        <f t="shared" si="1"/>
        <v>20131219</v>
      </c>
      <c r="C8456" s="12">
        <f t="shared" si="2"/>
        <v>41627</v>
      </c>
      <c r="D8456" s="3" t="str">
        <f t="shared" si="3"/>
        <v>06</v>
      </c>
      <c r="E8456" s="13">
        <v>0.0</v>
      </c>
      <c r="F8456" s="14">
        <f>'Costo de tareas'!$B$15</f>
        <v>0.1964027778</v>
      </c>
      <c r="G8456" s="15">
        <f>'Producción diaria'!$T$3*$L$2*$M$2*$N$2*E8456*1000/'Costo de tareas'!$B$14</f>
        <v>0</v>
      </c>
      <c r="H8456" s="16">
        <f>IF(G8456 &gt; 'Costo de tareas'!$B$13, 'Costo de tareas'!$B$13, IF(G8456 &lt; 'Costo de tareas'!$B$13*0.2, 0, 'Costo de tareas'!$B$13- G8456))</f>
        <v>0</v>
      </c>
      <c r="I8456" s="17">
        <f>IF(H8456=0,'Costo de tareas'!$B$13,'Costo de tareas'!$B$13-H8456)</f>
        <v>39.28055556</v>
      </c>
      <c r="J8456" s="2"/>
      <c r="K8456" s="2"/>
      <c r="P8456" s="2"/>
    </row>
    <row r="8457">
      <c r="A8457" s="3" t="s">
        <v>10837</v>
      </c>
      <c r="B8457" s="11" t="str">
        <f t="shared" si="1"/>
        <v>20131219</v>
      </c>
      <c r="C8457" s="12">
        <f t="shared" si="2"/>
        <v>41627</v>
      </c>
      <c r="D8457" s="3" t="str">
        <f t="shared" si="3"/>
        <v>07</v>
      </c>
      <c r="E8457" s="13">
        <v>0.0</v>
      </c>
      <c r="F8457" s="14">
        <f>'Costo de tareas'!$B$15</f>
        <v>0.1964027778</v>
      </c>
      <c r="G8457" s="15">
        <f>'Producción diaria'!$T$3*$L$2*$M$2*$N$2*E8457*1000/'Costo de tareas'!$B$14</f>
        <v>0</v>
      </c>
      <c r="H8457" s="16">
        <f>IF(G8457 &gt; 'Costo de tareas'!$B$13, 'Costo de tareas'!$B$13, IF(G8457 &lt; 'Costo de tareas'!$B$13*0.2, 0, 'Costo de tareas'!$B$13- G8457))</f>
        <v>0</v>
      </c>
      <c r="I8457" s="17">
        <f>IF(H8457=0,'Costo de tareas'!$B$13,'Costo de tareas'!$B$13-H8457)</f>
        <v>39.28055556</v>
      </c>
      <c r="J8457" s="2"/>
      <c r="K8457" s="2"/>
      <c r="P8457" s="2"/>
    </row>
    <row r="8458">
      <c r="A8458" s="3" t="s">
        <v>10838</v>
      </c>
      <c r="B8458" s="11" t="str">
        <f t="shared" si="1"/>
        <v>20131219</v>
      </c>
      <c r="C8458" s="12">
        <f t="shared" si="2"/>
        <v>41627</v>
      </c>
      <c r="D8458" s="3" t="str">
        <f t="shared" si="3"/>
        <v>08</v>
      </c>
      <c r="E8458" s="13">
        <v>53.0</v>
      </c>
      <c r="F8458" s="14">
        <f>'Costo de tareas'!$B$15</f>
        <v>0.1964027778</v>
      </c>
      <c r="G8458" s="15">
        <f>'Producción diaria'!$T$3*$L$2*$M$2*$N$2*E8458*1000/'Costo de tareas'!$B$14</f>
        <v>79.68878256</v>
      </c>
      <c r="H8458" s="16">
        <f>IF(G8458 &gt; 'Costo de tareas'!$B$13, 'Costo de tareas'!$B$13, IF(G8458 &lt; 'Costo de tareas'!$B$13*0.2, 0, 'Costo de tareas'!$B$13- G8458))</f>
        <v>39.28055556</v>
      </c>
      <c r="I8458" s="17">
        <f>IF(H8458=0,'Costo de tareas'!$B$13,'Costo de tareas'!$B$13-H8458)</f>
        <v>0</v>
      </c>
      <c r="J8458" s="2"/>
      <c r="K8458" s="2"/>
      <c r="P8458" s="2"/>
    </row>
    <row r="8459">
      <c r="A8459" s="3" t="s">
        <v>10839</v>
      </c>
      <c r="B8459" s="11" t="str">
        <f t="shared" si="1"/>
        <v>20131219</v>
      </c>
      <c r="C8459" s="12">
        <f t="shared" si="2"/>
        <v>41627</v>
      </c>
      <c r="D8459" s="3" t="str">
        <f t="shared" si="3"/>
        <v>09</v>
      </c>
      <c r="E8459" s="13">
        <v>2.0</v>
      </c>
      <c r="F8459" s="14">
        <f>'Costo de tareas'!$B$15</f>
        <v>0.1964027778</v>
      </c>
      <c r="G8459" s="15">
        <f>'Producción diaria'!$T$3*$L$2*$M$2*$N$2*E8459*1000/'Costo de tareas'!$B$14</f>
        <v>3.00712387</v>
      </c>
      <c r="H8459" s="16">
        <f>IF(G8459 &gt; 'Costo de tareas'!$B$13, 'Costo de tareas'!$B$13, IF(G8459 &lt; 'Costo de tareas'!$B$13*0.2, 0, 'Costo de tareas'!$B$13- G8459))</f>
        <v>0</v>
      </c>
      <c r="I8459" s="17">
        <f>IF(H8459=0,'Costo de tareas'!$B$13,'Costo de tareas'!$B$13-H8459)</f>
        <v>39.28055556</v>
      </c>
      <c r="J8459" s="2"/>
      <c r="K8459" s="2"/>
      <c r="P8459" s="2"/>
    </row>
    <row r="8460">
      <c r="A8460" s="3" t="s">
        <v>10840</v>
      </c>
      <c r="B8460" s="11" t="str">
        <f t="shared" si="1"/>
        <v>20131219</v>
      </c>
      <c r="C8460" s="12">
        <f t="shared" si="2"/>
        <v>41627</v>
      </c>
      <c r="D8460" s="3" t="str">
        <f t="shared" si="3"/>
        <v>10</v>
      </c>
      <c r="E8460" s="13">
        <v>54.0</v>
      </c>
      <c r="F8460" s="14">
        <f>'Costo de tareas'!$B$15</f>
        <v>0.1964027778</v>
      </c>
      <c r="G8460" s="15">
        <f>'Producción diaria'!$T$3*$L$2*$M$2*$N$2*E8460*1000/'Costo de tareas'!$B$14</f>
        <v>81.1923445</v>
      </c>
      <c r="H8460" s="16">
        <f>IF(G8460 &gt; 'Costo de tareas'!$B$13, 'Costo de tareas'!$B$13, IF(G8460 &lt; 'Costo de tareas'!$B$13*0.2, 0, 'Costo de tareas'!$B$13- G8460))</f>
        <v>39.28055556</v>
      </c>
      <c r="I8460" s="17">
        <f>IF(H8460=0,'Costo de tareas'!$B$13,'Costo de tareas'!$B$13-H8460)</f>
        <v>0</v>
      </c>
      <c r="J8460" s="2"/>
      <c r="K8460" s="2"/>
      <c r="P8460" s="2"/>
    </row>
    <row r="8461">
      <c r="A8461" s="3" t="s">
        <v>10841</v>
      </c>
      <c r="B8461" s="11" t="str">
        <f t="shared" si="1"/>
        <v>20131219</v>
      </c>
      <c r="C8461" s="12">
        <f t="shared" si="2"/>
        <v>41627</v>
      </c>
      <c r="D8461" s="3" t="str">
        <f t="shared" si="3"/>
        <v>11</v>
      </c>
      <c r="E8461" s="13">
        <v>78.0</v>
      </c>
      <c r="F8461" s="14">
        <f>'Costo de tareas'!$B$15</f>
        <v>0.1964027778</v>
      </c>
      <c r="G8461" s="15">
        <f>'Producción diaria'!$T$3*$L$2*$M$2*$N$2*E8461*1000/'Costo de tareas'!$B$14</f>
        <v>117.2778309</v>
      </c>
      <c r="H8461" s="16">
        <f>IF(G8461 &gt; 'Costo de tareas'!$B$13, 'Costo de tareas'!$B$13, IF(G8461 &lt; 'Costo de tareas'!$B$13*0.2, 0, 'Costo de tareas'!$B$13- G8461))</f>
        <v>39.28055556</v>
      </c>
      <c r="I8461" s="17">
        <f>IF(H8461=0,'Costo de tareas'!$B$13,'Costo de tareas'!$B$13-H8461)</f>
        <v>0</v>
      </c>
      <c r="J8461" s="2"/>
      <c r="K8461" s="2"/>
      <c r="P8461" s="2"/>
    </row>
    <row r="8462">
      <c r="A8462" s="3" t="s">
        <v>10842</v>
      </c>
      <c r="B8462" s="11" t="str">
        <f t="shared" si="1"/>
        <v>20131219</v>
      </c>
      <c r="C8462" s="12">
        <f t="shared" si="2"/>
        <v>41627</v>
      </c>
      <c r="D8462" s="3" t="str">
        <f t="shared" si="3"/>
        <v>12</v>
      </c>
      <c r="E8462" s="13">
        <v>61.0</v>
      </c>
      <c r="F8462" s="14">
        <f>'Costo de tareas'!$B$15</f>
        <v>0.1964027778</v>
      </c>
      <c r="G8462" s="15">
        <f>'Producción diaria'!$T$3*$L$2*$M$2*$N$2*E8462*1000/'Costo de tareas'!$B$14</f>
        <v>91.71727804</v>
      </c>
      <c r="H8462" s="16">
        <f>IF(G8462 &gt; 'Costo de tareas'!$B$13, 'Costo de tareas'!$B$13, IF(G8462 &lt; 'Costo de tareas'!$B$13*0.2, 0, 'Costo de tareas'!$B$13- G8462))</f>
        <v>39.28055556</v>
      </c>
      <c r="I8462" s="17">
        <f>IF(H8462=0,'Costo de tareas'!$B$13,'Costo de tareas'!$B$13-H8462)</f>
        <v>0</v>
      </c>
      <c r="J8462" s="2"/>
      <c r="K8462" s="2"/>
      <c r="P8462" s="2"/>
    </row>
    <row r="8463">
      <c r="A8463" s="3" t="s">
        <v>10843</v>
      </c>
      <c r="B8463" s="11" t="str">
        <f t="shared" si="1"/>
        <v>20131219</v>
      </c>
      <c r="C8463" s="12">
        <f t="shared" si="2"/>
        <v>41627</v>
      </c>
      <c r="D8463" s="3" t="str">
        <f t="shared" si="3"/>
        <v>13</v>
      </c>
      <c r="E8463" s="13">
        <v>151.0</v>
      </c>
      <c r="F8463" s="14">
        <f>'Costo de tareas'!$B$15</f>
        <v>0.1964027778</v>
      </c>
      <c r="G8463" s="15">
        <f>'Producción diaria'!$T$3*$L$2*$M$2*$N$2*E8463*1000/'Costo de tareas'!$B$14</f>
        <v>227.0378522</v>
      </c>
      <c r="H8463" s="16">
        <f>IF(G8463 &gt; 'Costo de tareas'!$B$13, 'Costo de tareas'!$B$13, IF(G8463 &lt; 'Costo de tareas'!$B$13*0.2, 0, 'Costo de tareas'!$B$13- G8463))</f>
        <v>39.28055556</v>
      </c>
      <c r="I8463" s="17">
        <f>IF(H8463=0,'Costo de tareas'!$B$13,'Costo de tareas'!$B$13-H8463)</f>
        <v>0</v>
      </c>
      <c r="J8463" s="2"/>
      <c r="K8463" s="2"/>
      <c r="P8463" s="2"/>
    </row>
    <row r="8464">
      <c r="A8464" s="3" t="s">
        <v>10844</v>
      </c>
      <c r="B8464" s="11" t="str">
        <f t="shared" si="1"/>
        <v>20131219</v>
      </c>
      <c r="C8464" s="12">
        <f t="shared" si="2"/>
        <v>41627</v>
      </c>
      <c r="D8464" s="3" t="str">
        <f t="shared" si="3"/>
        <v>14</v>
      </c>
      <c r="E8464" s="13">
        <v>104.0</v>
      </c>
      <c r="F8464" s="14">
        <f>'Costo de tareas'!$B$15</f>
        <v>0.1964027778</v>
      </c>
      <c r="G8464" s="15">
        <f>'Producción diaria'!$T$3*$L$2*$M$2*$N$2*E8464*1000/'Costo de tareas'!$B$14</f>
        <v>156.3704413</v>
      </c>
      <c r="H8464" s="16">
        <f>IF(G8464 &gt; 'Costo de tareas'!$B$13, 'Costo de tareas'!$B$13, IF(G8464 &lt; 'Costo de tareas'!$B$13*0.2, 0, 'Costo de tareas'!$B$13- G8464))</f>
        <v>39.28055556</v>
      </c>
      <c r="I8464" s="17">
        <f>IF(H8464=0,'Costo de tareas'!$B$13,'Costo de tareas'!$B$13-H8464)</f>
        <v>0</v>
      </c>
      <c r="J8464" s="2"/>
      <c r="K8464" s="2"/>
      <c r="P8464" s="2"/>
    </row>
    <row r="8465">
      <c r="A8465" s="3" t="s">
        <v>10845</v>
      </c>
      <c r="B8465" s="11" t="str">
        <f t="shared" si="1"/>
        <v>20131219</v>
      </c>
      <c r="C8465" s="12">
        <f t="shared" si="2"/>
        <v>41627</v>
      </c>
      <c r="D8465" s="3" t="str">
        <f t="shared" si="3"/>
        <v>15</v>
      </c>
      <c r="E8465" s="13">
        <v>106.0</v>
      </c>
      <c r="F8465" s="14">
        <f>'Costo de tareas'!$B$15</f>
        <v>0.1964027778</v>
      </c>
      <c r="G8465" s="15">
        <f>'Producción diaria'!$T$3*$L$2*$M$2*$N$2*E8465*1000/'Costo de tareas'!$B$14</f>
        <v>159.3775651</v>
      </c>
      <c r="H8465" s="16">
        <f>IF(G8465 &gt; 'Costo de tareas'!$B$13, 'Costo de tareas'!$B$13, IF(G8465 &lt; 'Costo de tareas'!$B$13*0.2, 0, 'Costo de tareas'!$B$13- G8465))</f>
        <v>39.28055556</v>
      </c>
      <c r="I8465" s="17">
        <f>IF(H8465=0,'Costo de tareas'!$B$13,'Costo de tareas'!$B$13-H8465)</f>
        <v>0</v>
      </c>
      <c r="J8465" s="2"/>
      <c r="K8465" s="2"/>
      <c r="P8465" s="2"/>
    </row>
    <row r="8466">
      <c r="A8466" s="3" t="s">
        <v>10846</v>
      </c>
      <c r="B8466" s="11" t="str">
        <f t="shared" si="1"/>
        <v>20131219</v>
      </c>
      <c r="C8466" s="12">
        <f t="shared" si="2"/>
        <v>41627</v>
      </c>
      <c r="D8466" s="3" t="str">
        <f t="shared" si="3"/>
        <v>16</v>
      </c>
      <c r="E8466" s="13">
        <v>56.0</v>
      </c>
      <c r="F8466" s="14">
        <f>'Costo de tareas'!$B$15</f>
        <v>0.1964027778</v>
      </c>
      <c r="G8466" s="15">
        <f>'Producción diaria'!$T$3*$L$2*$M$2*$N$2*E8466*1000/'Costo de tareas'!$B$14</f>
        <v>84.19946837</v>
      </c>
      <c r="H8466" s="16">
        <f>IF(G8466 &gt; 'Costo de tareas'!$B$13, 'Costo de tareas'!$B$13, IF(G8466 &lt; 'Costo de tareas'!$B$13*0.2, 0, 'Costo de tareas'!$B$13- G8466))</f>
        <v>39.28055556</v>
      </c>
      <c r="I8466" s="17">
        <f>IF(H8466=0,'Costo de tareas'!$B$13,'Costo de tareas'!$B$13-H8466)</f>
        <v>0</v>
      </c>
      <c r="J8466" s="2"/>
      <c r="K8466" s="2"/>
      <c r="P8466" s="2"/>
    </row>
    <row r="8467">
      <c r="A8467" s="3" t="s">
        <v>10847</v>
      </c>
      <c r="B8467" s="11" t="str">
        <f t="shared" si="1"/>
        <v>20131219</v>
      </c>
      <c r="C8467" s="12">
        <f t="shared" si="2"/>
        <v>41627</v>
      </c>
      <c r="D8467" s="3" t="str">
        <f t="shared" si="3"/>
        <v>17</v>
      </c>
      <c r="E8467" s="13">
        <v>0.0</v>
      </c>
      <c r="F8467" s="14">
        <f>'Costo de tareas'!$B$15</f>
        <v>0.1964027778</v>
      </c>
      <c r="G8467" s="15">
        <f>'Producción diaria'!$T$3*$L$2*$M$2*$N$2*E8467*1000/'Costo de tareas'!$B$14</f>
        <v>0</v>
      </c>
      <c r="H8467" s="16">
        <f>IF(G8467 &gt; 'Costo de tareas'!$B$13, 'Costo de tareas'!$B$13, IF(G8467 &lt; 'Costo de tareas'!$B$13*0.2, 0, 'Costo de tareas'!$B$13- G8467))</f>
        <v>0</v>
      </c>
      <c r="I8467" s="17">
        <f>IF(H8467=0,'Costo de tareas'!$B$13,'Costo de tareas'!$B$13-H8467)</f>
        <v>39.28055556</v>
      </c>
      <c r="J8467" s="2"/>
      <c r="K8467" s="2"/>
      <c r="P8467" s="2"/>
    </row>
    <row r="8468">
      <c r="A8468" s="3" t="s">
        <v>10848</v>
      </c>
      <c r="B8468" s="11" t="str">
        <f t="shared" si="1"/>
        <v>20131219</v>
      </c>
      <c r="C8468" s="12">
        <f t="shared" si="2"/>
        <v>41627</v>
      </c>
      <c r="D8468" s="3" t="str">
        <f t="shared" si="3"/>
        <v>18</v>
      </c>
      <c r="E8468" s="13">
        <v>0.0</v>
      </c>
      <c r="F8468" s="14">
        <f>'Costo de tareas'!$B$15</f>
        <v>0.1964027778</v>
      </c>
      <c r="G8468" s="15">
        <f>'Producción diaria'!$T$3*$L$2*$M$2*$N$2*E8468*1000/'Costo de tareas'!$B$14</f>
        <v>0</v>
      </c>
      <c r="H8468" s="16">
        <f>IF(G8468 &gt; 'Costo de tareas'!$B$13, 'Costo de tareas'!$B$13, IF(G8468 &lt; 'Costo de tareas'!$B$13*0.2, 0, 'Costo de tareas'!$B$13- G8468))</f>
        <v>0</v>
      </c>
      <c r="I8468" s="17">
        <f>IF(H8468=0,'Costo de tareas'!$B$13,'Costo de tareas'!$B$13-H8468)</f>
        <v>39.28055556</v>
      </c>
      <c r="J8468" s="2"/>
      <c r="K8468" s="2"/>
      <c r="P8468" s="2"/>
    </row>
    <row r="8469">
      <c r="A8469" s="3" t="s">
        <v>10849</v>
      </c>
      <c r="B8469" s="11" t="str">
        <f t="shared" si="1"/>
        <v>20131219</v>
      </c>
      <c r="C8469" s="12">
        <f t="shared" si="2"/>
        <v>41627</v>
      </c>
      <c r="D8469" s="3" t="str">
        <f t="shared" si="3"/>
        <v>19</v>
      </c>
      <c r="E8469" s="13">
        <v>0.0</v>
      </c>
      <c r="F8469" s="14">
        <f>'Costo de tareas'!$B$15</f>
        <v>0.1964027778</v>
      </c>
      <c r="G8469" s="15">
        <f>'Producción diaria'!$T$3*$L$2*$M$2*$N$2*E8469*1000/'Costo de tareas'!$B$14</f>
        <v>0</v>
      </c>
      <c r="H8469" s="16">
        <f>IF(G8469 &gt; 'Costo de tareas'!$B$13, 'Costo de tareas'!$B$13, IF(G8469 &lt; 'Costo de tareas'!$B$13*0.2, 0, 'Costo de tareas'!$B$13- G8469))</f>
        <v>0</v>
      </c>
      <c r="I8469" s="17">
        <f>IF(H8469=0,'Costo de tareas'!$B$13,'Costo de tareas'!$B$13-H8469)</f>
        <v>39.28055556</v>
      </c>
      <c r="J8469" s="2"/>
      <c r="K8469" s="2"/>
      <c r="P8469" s="2"/>
    </row>
    <row r="8470">
      <c r="A8470" s="3" t="s">
        <v>10850</v>
      </c>
      <c r="B8470" s="11" t="str">
        <f t="shared" si="1"/>
        <v>20131219</v>
      </c>
      <c r="C8470" s="12">
        <f t="shared" si="2"/>
        <v>41627</v>
      </c>
      <c r="D8470" s="3" t="str">
        <f t="shared" si="3"/>
        <v>20</v>
      </c>
      <c r="E8470" s="13">
        <v>0.0</v>
      </c>
      <c r="F8470" s="14">
        <f>'Costo de tareas'!$B$15</f>
        <v>0.1964027778</v>
      </c>
      <c r="G8470" s="15">
        <f>'Producción diaria'!$T$3*$L$2*$M$2*$N$2*E8470*1000/'Costo de tareas'!$B$14</f>
        <v>0</v>
      </c>
      <c r="H8470" s="16">
        <f>IF(G8470 &gt; 'Costo de tareas'!$B$13, 'Costo de tareas'!$B$13, IF(G8470 &lt; 'Costo de tareas'!$B$13*0.2, 0, 'Costo de tareas'!$B$13- G8470))</f>
        <v>0</v>
      </c>
      <c r="I8470" s="17">
        <f>IF(H8470=0,'Costo de tareas'!$B$13,'Costo de tareas'!$B$13-H8470)</f>
        <v>39.28055556</v>
      </c>
      <c r="J8470" s="2"/>
      <c r="K8470" s="2"/>
      <c r="P8470" s="2"/>
    </row>
    <row r="8471">
      <c r="A8471" s="3" t="s">
        <v>10851</v>
      </c>
      <c r="B8471" s="11" t="str">
        <f t="shared" si="1"/>
        <v>20131219</v>
      </c>
      <c r="C8471" s="12">
        <f t="shared" si="2"/>
        <v>41627</v>
      </c>
      <c r="D8471" s="3" t="str">
        <f t="shared" si="3"/>
        <v>21</v>
      </c>
      <c r="E8471" s="13">
        <v>0.0</v>
      </c>
      <c r="F8471" s="14">
        <f>'Costo de tareas'!$B$15</f>
        <v>0.1964027778</v>
      </c>
      <c r="G8471" s="15">
        <f>'Producción diaria'!$T$3*$L$2*$M$2*$N$2*E8471*1000/'Costo de tareas'!$B$14</f>
        <v>0</v>
      </c>
      <c r="H8471" s="16">
        <f>IF(G8471 &gt; 'Costo de tareas'!$B$13, 'Costo de tareas'!$B$13, IF(G8471 &lt; 'Costo de tareas'!$B$13*0.2, 0, 'Costo de tareas'!$B$13- G8471))</f>
        <v>0</v>
      </c>
      <c r="I8471" s="17">
        <f>IF(H8471=0,'Costo de tareas'!$B$13,'Costo de tareas'!$B$13-H8471)</f>
        <v>39.28055556</v>
      </c>
      <c r="J8471" s="2"/>
      <c r="K8471" s="2"/>
      <c r="P8471" s="2"/>
    </row>
    <row r="8472">
      <c r="A8472" s="3" t="s">
        <v>10852</v>
      </c>
      <c r="B8472" s="11" t="str">
        <f t="shared" si="1"/>
        <v>20131219</v>
      </c>
      <c r="C8472" s="12">
        <f t="shared" si="2"/>
        <v>41627</v>
      </c>
      <c r="D8472" s="3" t="str">
        <f t="shared" si="3"/>
        <v>22</v>
      </c>
      <c r="E8472" s="13">
        <v>0.0</v>
      </c>
      <c r="F8472" s="14">
        <f>'Costo de tareas'!$B$15</f>
        <v>0.1964027778</v>
      </c>
      <c r="G8472" s="15">
        <f>'Producción diaria'!$T$3*$L$2*$M$2*$N$2*E8472*1000/'Costo de tareas'!$B$14</f>
        <v>0</v>
      </c>
      <c r="H8472" s="16">
        <f>IF(G8472 &gt; 'Costo de tareas'!$B$13, 'Costo de tareas'!$B$13, IF(G8472 &lt; 'Costo de tareas'!$B$13*0.2, 0, 'Costo de tareas'!$B$13- G8472))</f>
        <v>0</v>
      </c>
      <c r="I8472" s="17">
        <f>IF(H8472=0,'Costo de tareas'!$B$13,'Costo de tareas'!$B$13-H8472)</f>
        <v>39.28055556</v>
      </c>
      <c r="J8472" s="2"/>
      <c r="K8472" s="2"/>
      <c r="P8472" s="2"/>
    </row>
    <row r="8473">
      <c r="A8473" s="3" t="s">
        <v>10853</v>
      </c>
      <c r="B8473" s="11" t="str">
        <f t="shared" si="1"/>
        <v>20131219</v>
      </c>
      <c r="C8473" s="12">
        <f t="shared" si="2"/>
        <v>41627</v>
      </c>
      <c r="D8473" s="3" t="str">
        <f t="shared" si="3"/>
        <v>23</v>
      </c>
      <c r="E8473" s="13">
        <v>0.0</v>
      </c>
      <c r="F8473" s="14">
        <f>'Costo de tareas'!$B$15</f>
        <v>0.1964027778</v>
      </c>
      <c r="G8473" s="15">
        <f>'Producción diaria'!$T$3*$L$2*$M$2*$N$2*E8473*1000/'Costo de tareas'!$B$14</f>
        <v>0</v>
      </c>
      <c r="H8473" s="16">
        <f>IF(G8473 &gt; 'Costo de tareas'!$B$13, 'Costo de tareas'!$B$13, IF(G8473 &lt; 'Costo de tareas'!$B$13*0.2, 0, 'Costo de tareas'!$B$13- G8473))</f>
        <v>0</v>
      </c>
      <c r="I8473" s="17">
        <f>IF(H8473=0,'Costo de tareas'!$B$13,'Costo de tareas'!$B$13-H8473)</f>
        <v>39.28055556</v>
      </c>
      <c r="J8473" s="2"/>
      <c r="K8473" s="2"/>
      <c r="P8473" s="2"/>
    </row>
    <row r="8474">
      <c r="A8474" s="3" t="s">
        <v>10854</v>
      </c>
      <c r="B8474" s="11" t="str">
        <f t="shared" si="1"/>
        <v>20131220</v>
      </c>
      <c r="C8474" s="12">
        <f t="shared" si="2"/>
        <v>41628</v>
      </c>
      <c r="D8474" s="3" t="str">
        <f t="shared" si="3"/>
        <v>00</v>
      </c>
      <c r="E8474" s="13">
        <v>0.0</v>
      </c>
      <c r="F8474" s="14">
        <f>'Costo de tareas'!$B$15</f>
        <v>0.1964027778</v>
      </c>
      <c r="G8474" s="15">
        <f>'Producción diaria'!$T$3*$L$2*$M$2*$N$2*E8474*1000/'Costo de tareas'!$B$14</f>
        <v>0</v>
      </c>
      <c r="H8474" s="16">
        <f>IF(G8474 &gt; 'Costo de tareas'!$B$13, 'Costo de tareas'!$B$13, IF(G8474 &lt; 'Costo de tareas'!$B$13*0.2, 0, 'Costo de tareas'!$B$13- G8474))</f>
        <v>0</v>
      </c>
      <c r="I8474" s="17">
        <f>IF(H8474=0,'Costo de tareas'!$B$13,'Costo de tareas'!$B$13-H8474)</f>
        <v>39.28055556</v>
      </c>
      <c r="J8474" s="2"/>
      <c r="K8474" s="2"/>
      <c r="P8474" s="2"/>
    </row>
    <row r="8475">
      <c r="A8475" s="3" t="s">
        <v>10855</v>
      </c>
      <c r="B8475" s="11" t="str">
        <f t="shared" si="1"/>
        <v>20131220</v>
      </c>
      <c r="C8475" s="12">
        <f t="shared" si="2"/>
        <v>41628</v>
      </c>
      <c r="D8475" s="3" t="str">
        <f t="shared" si="3"/>
        <v>01</v>
      </c>
      <c r="E8475" s="13">
        <v>0.0</v>
      </c>
      <c r="F8475" s="14">
        <f>'Costo de tareas'!$B$15</f>
        <v>0.1964027778</v>
      </c>
      <c r="G8475" s="15">
        <f>'Producción diaria'!$T$3*$L$2*$M$2*$N$2*E8475*1000/'Costo de tareas'!$B$14</f>
        <v>0</v>
      </c>
      <c r="H8475" s="16">
        <f>IF(G8475 &gt; 'Costo de tareas'!$B$13, 'Costo de tareas'!$B$13, IF(G8475 &lt; 'Costo de tareas'!$B$13*0.2, 0, 'Costo de tareas'!$B$13- G8475))</f>
        <v>0</v>
      </c>
      <c r="I8475" s="17">
        <f>IF(H8475=0,'Costo de tareas'!$B$13,'Costo de tareas'!$B$13-H8475)</f>
        <v>39.28055556</v>
      </c>
      <c r="J8475" s="2"/>
      <c r="K8475" s="2"/>
      <c r="P8475" s="2"/>
    </row>
    <row r="8476">
      <c r="A8476" s="3" t="s">
        <v>10856</v>
      </c>
      <c r="B8476" s="11" t="str">
        <f t="shared" si="1"/>
        <v>20131220</v>
      </c>
      <c r="C8476" s="12">
        <f t="shared" si="2"/>
        <v>41628</v>
      </c>
      <c r="D8476" s="3" t="str">
        <f t="shared" si="3"/>
        <v>02</v>
      </c>
      <c r="E8476" s="13">
        <v>0.0</v>
      </c>
      <c r="F8476" s="14">
        <f>'Costo de tareas'!$B$15</f>
        <v>0.1964027778</v>
      </c>
      <c r="G8476" s="15">
        <f>'Producción diaria'!$T$3*$L$2*$M$2*$N$2*E8476*1000/'Costo de tareas'!$B$14</f>
        <v>0</v>
      </c>
      <c r="H8476" s="16">
        <f>IF(G8476 &gt; 'Costo de tareas'!$B$13, 'Costo de tareas'!$B$13, IF(G8476 &lt; 'Costo de tareas'!$B$13*0.2, 0, 'Costo de tareas'!$B$13- G8476))</f>
        <v>0</v>
      </c>
      <c r="I8476" s="17">
        <f>IF(H8476=0,'Costo de tareas'!$B$13,'Costo de tareas'!$B$13-H8476)</f>
        <v>39.28055556</v>
      </c>
      <c r="J8476" s="2"/>
      <c r="K8476" s="2"/>
      <c r="P8476" s="2"/>
    </row>
    <row r="8477">
      <c r="A8477" s="3" t="s">
        <v>10857</v>
      </c>
      <c r="B8477" s="11" t="str">
        <f t="shared" si="1"/>
        <v>20131220</v>
      </c>
      <c r="C8477" s="12">
        <f t="shared" si="2"/>
        <v>41628</v>
      </c>
      <c r="D8477" s="3" t="str">
        <f t="shared" si="3"/>
        <v>03</v>
      </c>
      <c r="E8477" s="13">
        <v>0.0</v>
      </c>
      <c r="F8477" s="14">
        <f>'Costo de tareas'!$B$15</f>
        <v>0.1964027778</v>
      </c>
      <c r="G8477" s="15">
        <f>'Producción diaria'!$T$3*$L$2*$M$2*$N$2*E8477*1000/'Costo de tareas'!$B$14</f>
        <v>0</v>
      </c>
      <c r="H8477" s="16">
        <f>IF(G8477 &gt; 'Costo de tareas'!$B$13, 'Costo de tareas'!$B$13, IF(G8477 &lt; 'Costo de tareas'!$B$13*0.2, 0, 'Costo de tareas'!$B$13- G8477))</f>
        <v>0</v>
      </c>
      <c r="I8477" s="17">
        <f>IF(H8477=0,'Costo de tareas'!$B$13,'Costo de tareas'!$B$13-H8477)</f>
        <v>39.28055556</v>
      </c>
      <c r="J8477" s="2"/>
      <c r="K8477" s="2"/>
      <c r="P8477" s="2"/>
    </row>
    <row r="8478">
      <c r="A8478" s="3" t="s">
        <v>10858</v>
      </c>
      <c r="B8478" s="11" t="str">
        <f t="shared" si="1"/>
        <v>20131220</v>
      </c>
      <c r="C8478" s="12">
        <f t="shared" si="2"/>
        <v>41628</v>
      </c>
      <c r="D8478" s="3" t="str">
        <f t="shared" si="3"/>
        <v>04</v>
      </c>
      <c r="E8478" s="13">
        <v>0.0</v>
      </c>
      <c r="F8478" s="14">
        <f>'Costo de tareas'!$B$15</f>
        <v>0.1964027778</v>
      </c>
      <c r="G8478" s="15">
        <f>'Producción diaria'!$T$3*$L$2*$M$2*$N$2*E8478*1000/'Costo de tareas'!$B$14</f>
        <v>0</v>
      </c>
      <c r="H8478" s="16">
        <f>IF(G8478 &gt; 'Costo de tareas'!$B$13, 'Costo de tareas'!$B$13, IF(G8478 &lt; 'Costo de tareas'!$B$13*0.2, 0, 'Costo de tareas'!$B$13- G8478))</f>
        <v>0</v>
      </c>
      <c r="I8478" s="17">
        <f>IF(H8478=0,'Costo de tareas'!$B$13,'Costo de tareas'!$B$13-H8478)</f>
        <v>39.28055556</v>
      </c>
      <c r="J8478" s="2"/>
      <c r="K8478" s="2"/>
      <c r="P8478" s="2"/>
    </row>
    <row r="8479">
      <c r="A8479" s="3" t="s">
        <v>10859</v>
      </c>
      <c r="B8479" s="11" t="str">
        <f t="shared" si="1"/>
        <v>20131220</v>
      </c>
      <c r="C8479" s="12">
        <f t="shared" si="2"/>
        <v>41628</v>
      </c>
      <c r="D8479" s="3" t="str">
        <f t="shared" si="3"/>
        <v>05</v>
      </c>
      <c r="E8479" s="13">
        <v>0.0</v>
      </c>
      <c r="F8479" s="14">
        <f>'Costo de tareas'!$B$15</f>
        <v>0.1964027778</v>
      </c>
      <c r="G8479" s="15">
        <f>'Producción diaria'!$T$3*$L$2*$M$2*$N$2*E8479*1000/'Costo de tareas'!$B$14</f>
        <v>0</v>
      </c>
      <c r="H8479" s="16">
        <f>IF(G8479 &gt; 'Costo de tareas'!$B$13, 'Costo de tareas'!$B$13, IF(G8479 &lt; 'Costo de tareas'!$B$13*0.2, 0, 'Costo de tareas'!$B$13- G8479))</f>
        <v>0</v>
      </c>
      <c r="I8479" s="17">
        <f>IF(H8479=0,'Costo de tareas'!$B$13,'Costo de tareas'!$B$13-H8479)</f>
        <v>39.28055556</v>
      </c>
      <c r="J8479" s="2"/>
      <c r="K8479" s="2"/>
      <c r="P8479" s="2"/>
    </row>
    <row r="8480">
      <c r="A8480" s="3" t="s">
        <v>10860</v>
      </c>
      <c r="B8480" s="11" t="str">
        <f t="shared" si="1"/>
        <v>20131220</v>
      </c>
      <c r="C8480" s="12">
        <f t="shared" si="2"/>
        <v>41628</v>
      </c>
      <c r="D8480" s="3" t="str">
        <f t="shared" si="3"/>
        <v>06</v>
      </c>
      <c r="E8480" s="13">
        <v>0.0</v>
      </c>
      <c r="F8480" s="14">
        <f>'Costo de tareas'!$B$15</f>
        <v>0.1964027778</v>
      </c>
      <c r="G8480" s="15">
        <f>'Producción diaria'!$T$3*$L$2*$M$2*$N$2*E8480*1000/'Costo de tareas'!$B$14</f>
        <v>0</v>
      </c>
      <c r="H8480" s="16">
        <f>IF(G8480 &gt; 'Costo de tareas'!$B$13, 'Costo de tareas'!$B$13, IF(G8480 &lt; 'Costo de tareas'!$B$13*0.2, 0, 'Costo de tareas'!$B$13- G8480))</f>
        <v>0</v>
      </c>
      <c r="I8480" s="17">
        <f>IF(H8480=0,'Costo de tareas'!$B$13,'Costo de tareas'!$B$13-H8480)</f>
        <v>39.28055556</v>
      </c>
      <c r="J8480" s="2"/>
      <c r="K8480" s="2"/>
      <c r="P8480" s="2"/>
    </row>
    <row r="8481">
      <c r="A8481" s="3" t="s">
        <v>10861</v>
      </c>
      <c r="B8481" s="11" t="str">
        <f t="shared" si="1"/>
        <v>20131220</v>
      </c>
      <c r="C8481" s="12">
        <f t="shared" si="2"/>
        <v>41628</v>
      </c>
      <c r="D8481" s="3" t="str">
        <f t="shared" si="3"/>
        <v>07</v>
      </c>
      <c r="E8481" s="13">
        <v>0.0</v>
      </c>
      <c r="F8481" s="14">
        <f>'Costo de tareas'!$B$15</f>
        <v>0.1964027778</v>
      </c>
      <c r="G8481" s="15">
        <f>'Producción diaria'!$T$3*$L$2*$M$2*$N$2*E8481*1000/'Costo de tareas'!$B$14</f>
        <v>0</v>
      </c>
      <c r="H8481" s="16">
        <f>IF(G8481 &gt; 'Costo de tareas'!$B$13, 'Costo de tareas'!$B$13, IF(G8481 &lt; 'Costo de tareas'!$B$13*0.2, 0, 'Costo de tareas'!$B$13- G8481))</f>
        <v>0</v>
      </c>
      <c r="I8481" s="17">
        <f>IF(H8481=0,'Costo de tareas'!$B$13,'Costo de tareas'!$B$13-H8481)</f>
        <v>39.28055556</v>
      </c>
      <c r="J8481" s="2"/>
      <c r="K8481" s="2"/>
      <c r="P8481" s="2"/>
    </row>
    <row r="8482">
      <c r="A8482" s="3" t="s">
        <v>10862</v>
      </c>
      <c r="B8482" s="11" t="str">
        <f t="shared" si="1"/>
        <v>20131220</v>
      </c>
      <c r="C8482" s="12">
        <f t="shared" si="2"/>
        <v>41628</v>
      </c>
      <c r="D8482" s="3" t="str">
        <f t="shared" si="3"/>
        <v>08</v>
      </c>
      <c r="E8482" s="13">
        <v>77.0</v>
      </c>
      <c r="F8482" s="14">
        <f>'Costo de tareas'!$B$15</f>
        <v>0.1964027778</v>
      </c>
      <c r="G8482" s="15">
        <f>'Producción diaria'!$T$3*$L$2*$M$2*$N$2*E8482*1000/'Costo de tareas'!$B$14</f>
        <v>115.774269</v>
      </c>
      <c r="H8482" s="16">
        <f>IF(G8482 &gt; 'Costo de tareas'!$B$13, 'Costo de tareas'!$B$13, IF(G8482 &lt; 'Costo de tareas'!$B$13*0.2, 0, 'Costo de tareas'!$B$13- G8482))</f>
        <v>39.28055556</v>
      </c>
      <c r="I8482" s="17">
        <f>IF(H8482=0,'Costo de tareas'!$B$13,'Costo de tareas'!$B$13-H8482)</f>
        <v>0</v>
      </c>
      <c r="J8482" s="2"/>
      <c r="K8482" s="2"/>
      <c r="P8482" s="2"/>
    </row>
    <row r="8483">
      <c r="A8483" s="3" t="s">
        <v>10863</v>
      </c>
      <c r="B8483" s="11" t="str">
        <f t="shared" si="1"/>
        <v>20131220</v>
      </c>
      <c r="C8483" s="12">
        <f t="shared" si="2"/>
        <v>41628</v>
      </c>
      <c r="D8483" s="3" t="str">
        <f t="shared" si="3"/>
        <v>09</v>
      </c>
      <c r="E8483" s="13">
        <v>245.0</v>
      </c>
      <c r="F8483" s="14">
        <f>'Costo de tareas'!$B$15</f>
        <v>0.1964027778</v>
      </c>
      <c r="G8483" s="15">
        <f>'Producción diaria'!$T$3*$L$2*$M$2*$N$2*E8483*1000/'Costo de tareas'!$B$14</f>
        <v>368.3726741</v>
      </c>
      <c r="H8483" s="16">
        <f>IF(G8483 &gt; 'Costo de tareas'!$B$13, 'Costo de tareas'!$B$13, IF(G8483 &lt; 'Costo de tareas'!$B$13*0.2, 0, 'Costo de tareas'!$B$13- G8483))</f>
        <v>39.28055556</v>
      </c>
      <c r="I8483" s="17">
        <f>IF(H8483=0,'Costo de tareas'!$B$13,'Costo de tareas'!$B$13-H8483)</f>
        <v>0</v>
      </c>
      <c r="J8483" s="2"/>
      <c r="K8483" s="2"/>
      <c r="P8483" s="2"/>
    </row>
    <row r="8484">
      <c r="A8484" s="3" t="s">
        <v>10864</v>
      </c>
      <c r="B8484" s="11" t="str">
        <f t="shared" si="1"/>
        <v>20131220</v>
      </c>
      <c r="C8484" s="12">
        <f t="shared" si="2"/>
        <v>41628</v>
      </c>
      <c r="D8484" s="3" t="str">
        <f t="shared" si="3"/>
        <v>10</v>
      </c>
      <c r="E8484" s="13">
        <v>385.0</v>
      </c>
      <c r="F8484" s="14">
        <f>'Costo de tareas'!$B$15</f>
        <v>0.1964027778</v>
      </c>
      <c r="G8484" s="15">
        <f>'Producción diaria'!$T$3*$L$2*$M$2*$N$2*E8484*1000/'Costo de tareas'!$B$14</f>
        <v>578.871345</v>
      </c>
      <c r="H8484" s="16">
        <f>IF(G8484 &gt; 'Costo de tareas'!$B$13, 'Costo de tareas'!$B$13, IF(G8484 &lt; 'Costo de tareas'!$B$13*0.2, 0, 'Costo de tareas'!$B$13- G8484))</f>
        <v>39.28055556</v>
      </c>
      <c r="I8484" s="17">
        <f>IF(H8484=0,'Costo de tareas'!$B$13,'Costo de tareas'!$B$13-H8484)</f>
        <v>0</v>
      </c>
      <c r="J8484" s="2"/>
      <c r="K8484" s="2"/>
      <c r="P8484" s="2"/>
    </row>
    <row r="8485">
      <c r="A8485" s="3" t="s">
        <v>10865</v>
      </c>
      <c r="B8485" s="11" t="str">
        <f t="shared" si="1"/>
        <v>20131220</v>
      </c>
      <c r="C8485" s="12">
        <f t="shared" si="2"/>
        <v>41628</v>
      </c>
      <c r="D8485" s="3" t="str">
        <f t="shared" si="3"/>
        <v>11</v>
      </c>
      <c r="E8485" s="13">
        <v>478.0</v>
      </c>
      <c r="F8485" s="14">
        <f>'Costo de tareas'!$B$15</f>
        <v>0.1964027778</v>
      </c>
      <c r="G8485" s="15">
        <f>'Producción diaria'!$T$3*$L$2*$M$2*$N$2*E8485*1000/'Costo de tareas'!$B$14</f>
        <v>718.702605</v>
      </c>
      <c r="H8485" s="16">
        <f>IF(G8485 &gt; 'Costo de tareas'!$B$13, 'Costo de tareas'!$B$13, IF(G8485 &lt; 'Costo de tareas'!$B$13*0.2, 0, 'Costo de tareas'!$B$13- G8485))</f>
        <v>39.28055556</v>
      </c>
      <c r="I8485" s="17">
        <f>IF(H8485=0,'Costo de tareas'!$B$13,'Costo de tareas'!$B$13-H8485)</f>
        <v>0</v>
      </c>
      <c r="J8485" s="2"/>
      <c r="K8485" s="2"/>
      <c r="P8485" s="2"/>
    </row>
    <row r="8486">
      <c r="A8486" s="3" t="s">
        <v>10866</v>
      </c>
      <c r="B8486" s="11" t="str">
        <f t="shared" si="1"/>
        <v>20131220</v>
      </c>
      <c r="C8486" s="12">
        <f t="shared" si="2"/>
        <v>41628</v>
      </c>
      <c r="D8486" s="3" t="str">
        <f t="shared" si="3"/>
        <v>12</v>
      </c>
      <c r="E8486" s="13">
        <v>512.0</v>
      </c>
      <c r="F8486" s="14">
        <f>'Costo de tareas'!$B$15</f>
        <v>0.1964027778</v>
      </c>
      <c r="G8486" s="15">
        <f>'Producción diaria'!$T$3*$L$2*$M$2*$N$2*E8486*1000/'Costo de tareas'!$B$14</f>
        <v>769.8237108</v>
      </c>
      <c r="H8486" s="16">
        <f>IF(G8486 &gt; 'Costo de tareas'!$B$13, 'Costo de tareas'!$B$13, IF(G8486 &lt; 'Costo de tareas'!$B$13*0.2, 0, 'Costo de tareas'!$B$13- G8486))</f>
        <v>39.28055556</v>
      </c>
      <c r="I8486" s="17">
        <f>IF(H8486=0,'Costo de tareas'!$B$13,'Costo de tareas'!$B$13-H8486)</f>
        <v>0</v>
      </c>
      <c r="J8486" s="2"/>
      <c r="K8486" s="2"/>
      <c r="P8486" s="2"/>
    </row>
    <row r="8487">
      <c r="A8487" s="3" t="s">
        <v>10867</v>
      </c>
      <c r="B8487" s="11" t="str">
        <f t="shared" si="1"/>
        <v>20131220</v>
      </c>
      <c r="C8487" s="12">
        <f t="shared" si="2"/>
        <v>41628</v>
      </c>
      <c r="D8487" s="3" t="str">
        <f t="shared" si="3"/>
        <v>13</v>
      </c>
      <c r="E8487" s="13">
        <v>475.0</v>
      </c>
      <c r="F8487" s="14">
        <f>'Costo de tareas'!$B$15</f>
        <v>0.1964027778</v>
      </c>
      <c r="G8487" s="15">
        <f>'Producción diaria'!$T$3*$L$2*$M$2*$N$2*E8487*1000/'Costo de tareas'!$B$14</f>
        <v>714.1919192</v>
      </c>
      <c r="H8487" s="16">
        <f>IF(G8487 &gt; 'Costo de tareas'!$B$13, 'Costo de tareas'!$B$13, IF(G8487 &lt; 'Costo de tareas'!$B$13*0.2, 0, 'Costo de tareas'!$B$13- G8487))</f>
        <v>39.28055556</v>
      </c>
      <c r="I8487" s="17">
        <f>IF(H8487=0,'Costo de tareas'!$B$13,'Costo de tareas'!$B$13-H8487)</f>
        <v>0</v>
      </c>
      <c r="J8487" s="2"/>
      <c r="K8487" s="2"/>
      <c r="P8487" s="2"/>
    </row>
    <row r="8488">
      <c r="A8488" s="3" t="s">
        <v>10868</v>
      </c>
      <c r="B8488" s="11" t="str">
        <f t="shared" si="1"/>
        <v>20131220</v>
      </c>
      <c r="C8488" s="12">
        <f t="shared" si="2"/>
        <v>41628</v>
      </c>
      <c r="D8488" s="3" t="str">
        <f t="shared" si="3"/>
        <v>14</v>
      </c>
      <c r="E8488" s="13">
        <v>385.0</v>
      </c>
      <c r="F8488" s="14">
        <f>'Costo de tareas'!$B$15</f>
        <v>0.1964027778</v>
      </c>
      <c r="G8488" s="15">
        <f>'Producción diaria'!$T$3*$L$2*$M$2*$N$2*E8488*1000/'Costo de tareas'!$B$14</f>
        <v>578.871345</v>
      </c>
      <c r="H8488" s="16">
        <f>IF(G8488 &gt; 'Costo de tareas'!$B$13, 'Costo de tareas'!$B$13, IF(G8488 &lt; 'Costo de tareas'!$B$13*0.2, 0, 'Costo de tareas'!$B$13- G8488))</f>
        <v>39.28055556</v>
      </c>
      <c r="I8488" s="17">
        <f>IF(H8488=0,'Costo de tareas'!$B$13,'Costo de tareas'!$B$13-H8488)</f>
        <v>0</v>
      </c>
      <c r="J8488" s="2"/>
      <c r="K8488" s="2"/>
      <c r="P8488" s="2"/>
    </row>
    <row r="8489">
      <c r="A8489" s="3" t="s">
        <v>10869</v>
      </c>
      <c r="B8489" s="11" t="str">
        <f t="shared" si="1"/>
        <v>20131220</v>
      </c>
      <c r="C8489" s="12">
        <f t="shared" si="2"/>
        <v>41628</v>
      </c>
      <c r="D8489" s="3" t="str">
        <f t="shared" si="3"/>
        <v>15</v>
      </c>
      <c r="E8489" s="13">
        <v>25.0</v>
      </c>
      <c r="F8489" s="14">
        <f>'Costo de tareas'!$B$15</f>
        <v>0.1964027778</v>
      </c>
      <c r="G8489" s="15">
        <f>'Producción diaria'!$T$3*$L$2*$M$2*$N$2*E8489*1000/'Costo de tareas'!$B$14</f>
        <v>37.58904838</v>
      </c>
      <c r="H8489" s="16">
        <f>IF(G8489 &gt; 'Costo de tareas'!$B$13, 'Costo de tareas'!$B$13, IF(G8489 &lt; 'Costo de tareas'!$B$13*0.2, 0, 'Costo de tareas'!$B$13- G8489))</f>
        <v>1.691507177</v>
      </c>
      <c r="I8489" s="17">
        <f>IF(H8489=0,'Costo de tareas'!$B$13,'Costo de tareas'!$B$13-H8489)</f>
        <v>37.58904838</v>
      </c>
      <c r="J8489" s="2"/>
      <c r="K8489" s="2"/>
      <c r="P8489" s="2"/>
    </row>
    <row r="8490">
      <c r="A8490" s="3" t="s">
        <v>10870</v>
      </c>
      <c r="B8490" s="11" t="str">
        <f t="shared" si="1"/>
        <v>20131220</v>
      </c>
      <c r="C8490" s="12">
        <f t="shared" si="2"/>
        <v>41628</v>
      </c>
      <c r="D8490" s="3" t="str">
        <f t="shared" si="3"/>
        <v>16</v>
      </c>
      <c r="E8490" s="13">
        <v>9.0</v>
      </c>
      <c r="F8490" s="14">
        <f>'Costo de tareas'!$B$15</f>
        <v>0.1964027778</v>
      </c>
      <c r="G8490" s="15">
        <f>'Producción diaria'!$T$3*$L$2*$M$2*$N$2*E8490*1000/'Costo de tareas'!$B$14</f>
        <v>13.53205742</v>
      </c>
      <c r="H8490" s="16">
        <f>IF(G8490 &gt; 'Costo de tareas'!$B$13, 'Costo de tareas'!$B$13, IF(G8490 &lt; 'Costo de tareas'!$B$13*0.2, 0, 'Costo de tareas'!$B$13- G8490))</f>
        <v>25.74849814</v>
      </c>
      <c r="I8490" s="17">
        <f>IF(H8490=0,'Costo de tareas'!$B$13,'Costo de tareas'!$B$13-H8490)</f>
        <v>13.53205742</v>
      </c>
      <c r="J8490" s="2"/>
      <c r="K8490" s="2"/>
      <c r="P8490" s="2"/>
    </row>
    <row r="8491">
      <c r="A8491" s="3" t="s">
        <v>10871</v>
      </c>
      <c r="B8491" s="11" t="str">
        <f t="shared" si="1"/>
        <v>20131220</v>
      </c>
      <c r="C8491" s="12">
        <f t="shared" si="2"/>
        <v>41628</v>
      </c>
      <c r="D8491" s="3" t="str">
        <f t="shared" si="3"/>
        <v>17</v>
      </c>
      <c r="E8491" s="13">
        <v>0.0</v>
      </c>
      <c r="F8491" s="14">
        <f>'Costo de tareas'!$B$15</f>
        <v>0.1964027778</v>
      </c>
      <c r="G8491" s="15">
        <f>'Producción diaria'!$T$3*$L$2*$M$2*$N$2*E8491*1000/'Costo de tareas'!$B$14</f>
        <v>0</v>
      </c>
      <c r="H8491" s="16">
        <f>IF(G8491 &gt; 'Costo de tareas'!$B$13, 'Costo de tareas'!$B$13, IF(G8491 &lt; 'Costo de tareas'!$B$13*0.2, 0, 'Costo de tareas'!$B$13- G8491))</f>
        <v>0</v>
      </c>
      <c r="I8491" s="17">
        <f>IF(H8491=0,'Costo de tareas'!$B$13,'Costo de tareas'!$B$13-H8491)</f>
        <v>39.28055556</v>
      </c>
      <c r="J8491" s="2"/>
      <c r="K8491" s="2"/>
      <c r="P8491" s="2"/>
    </row>
    <row r="8492">
      <c r="A8492" s="3" t="s">
        <v>10872</v>
      </c>
      <c r="B8492" s="11" t="str">
        <f t="shared" si="1"/>
        <v>20131220</v>
      </c>
      <c r="C8492" s="12">
        <f t="shared" si="2"/>
        <v>41628</v>
      </c>
      <c r="D8492" s="3" t="str">
        <f t="shared" si="3"/>
        <v>18</v>
      </c>
      <c r="E8492" s="13">
        <v>0.0</v>
      </c>
      <c r="F8492" s="14">
        <f>'Costo de tareas'!$B$15</f>
        <v>0.1964027778</v>
      </c>
      <c r="G8492" s="15">
        <f>'Producción diaria'!$T$3*$L$2*$M$2*$N$2*E8492*1000/'Costo de tareas'!$B$14</f>
        <v>0</v>
      </c>
      <c r="H8492" s="16">
        <f>IF(G8492 &gt; 'Costo de tareas'!$B$13, 'Costo de tareas'!$B$13, IF(G8492 &lt; 'Costo de tareas'!$B$13*0.2, 0, 'Costo de tareas'!$B$13- G8492))</f>
        <v>0</v>
      </c>
      <c r="I8492" s="17">
        <f>IF(H8492=0,'Costo de tareas'!$B$13,'Costo de tareas'!$B$13-H8492)</f>
        <v>39.28055556</v>
      </c>
      <c r="J8492" s="2"/>
      <c r="K8492" s="2"/>
      <c r="P8492" s="2"/>
    </row>
    <row r="8493">
      <c r="A8493" s="3" t="s">
        <v>10873</v>
      </c>
      <c r="B8493" s="11" t="str">
        <f t="shared" si="1"/>
        <v>20131220</v>
      </c>
      <c r="C8493" s="12">
        <f t="shared" si="2"/>
        <v>41628</v>
      </c>
      <c r="D8493" s="3" t="str">
        <f t="shared" si="3"/>
        <v>19</v>
      </c>
      <c r="E8493" s="13">
        <v>0.0</v>
      </c>
      <c r="F8493" s="14">
        <f>'Costo de tareas'!$B$15</f>
        <v>0.1964027778</v>
      </c>
      <c r="G8493" s="15">
        <f>'Producción diaria'!$T$3*$L$2*$M$2*$N$2*E8493*1000/'Costo de tareas'!$B$14</f>
        <v>0</v>
      </c>
      <c r="H8493" s="16">
        <f>IF(G8493 &gt; 'Costo de tareas'!$B$13, 'Costo de tareas'!$B$13, IF(G8493 &lt; 'Costo de tareas'!$B$13*0.2, 0, 'Costo de tareas'!$B$13- G8493))</f>
        <v>0</v>
      </c>
      <c r="I8493" s="17">
        <f>IF(H8493=0,'Costo de tareas'!$B$13,'Costo de tareas'!$B$13-H8493)</f>
        <v>39.28055556</v>
      </c>
      <c r="J8493" s="2"/>
      <c r="K8493" s="2"/>
      <c r="P8493" s="2"/>
    </row>
    <row r="8494">
      <c r="A8494" s="3" t="s">
        <v>10874</v>
      </c>
      <c r="B8494" s="11" t="str">
        <f t="shared" si="1"/>
        <v>20131220</v>
      </c>
      <c r="C8494" s="12">
        <f t="shared" si="2"/>
        <v>41628</v>
      </c>
      <c r="D8494" s="3" t="str">
        <f t="shared" si="3"/>
        <v>20</v>
      </c>
      <c r="E8494" s="13">
        <v>0.0</v>
      </c>
      <c r="F8494" s="14">
        <f>'Costo de tareas'!$B$15</f>
        <v>0.1964027778</v>
      </c>
      <c r="G8494" s="15">
        <f>'Producción diaria'!$T$3*$L$2*$M$2*$N$2*E8494*1000/'Costo de tareas'!$B$14</f>
        <v>0</v>
      </c>
      <c r="H8494" s="16">
        <f>IF(G8494 &gt; 'Costo de tareas'!$B$13, 'Costo de tareas'!$B$13, IF(G8494 &lt; 'Costo de tareas'!$B$13*0.2, 0, 'Costo de tareas'!$B$13- G8494))</f>
        <v>0</v>
      </c>
      <c r="I8494" s="17">
        <f>IF(H8494=0,'Costo de tareas'!$B$13,'Costo de tareas'!$B$13-H8494)</f>
        <v>39.28055556</v>
      </c>
      <c r="J8494" s="2"/>
      <c r="K8494" s="2"/>
      <c r="P8494" s="2"/>
    </row>
    <row r="8495">
      <c r="A8495" s="3" t="s">
        <v>10876</v>
      </c>
      <c r="B8495" s="11" t="str">
        <f t="shared" si="1"/>
        <v>20131220</v>
      </c>
      <c r="C8495" s="12">
        <f t="shared" si="2"/>
        <v>41628</v>
      </c>
      <c r="D8495" s="3" t="str">
        <f t="shared" si="3"/>
        <v>21</v>
      </c>
      <c r="E8495" s="13">
        <v>0.0</v>
      </c>
      <c r="F8495" s="14">
        <f>'Costo de tareas'!$B$15</f>
        <v>0.1964027778</v>
      </c>
      <c r="G8495" s="15">
        <f>'Producción diaria'!$T$3*$L$2*$M$2*$N$2*E8495*1000/'Costo de tareas'!$B$14</f>
        <v>0</v>
      </c>
      <c r="H8495" s="16">
        <f>IF(G8495 &gt; 'Costo de tareas'!$B$13, 'Costo de tareas'!$B$13, IF(G8495 &lt; 'Costo de tareas'!$B$13*0.2, 0, 'Costo de tareas'!$B$13- G8495))</f>
        <v>0</v>
      </c>
      <c r="I8495" s="17">
        <f>IF(H8495=0,'Costo de tareas'!$B$13,'Costo de tareas'!$B$13-H8495)</f>
        <v>39.28055556</v>
      </c>
      <c r="J8495" s="2"/>
      <c r="K8495" s="2"/>
      <c r="P8495" s="2"/>
    </row>
    <row r="8496">
      <c r="A8496" s="3" t="s">
        <v>10878</v>
      </c>
      <c r="B8496" s="11" t="str">
        <f t="shared" si="1"/>
        <v>20131220</v>
      </c>
      <c r="C8496" s="12">
        <f t="shared" si="2"/>
        <v>41628</v>
      </c>
      <c r="D8496" s="3" t="str">
        <f t="shared" si="3"/>
        <v>22</v>
      </c>
      <c r="E8496" s="13">
        <v>0.0</v>
      </c>
      <c r="F8496" s="14">
        <f>'Costo de tareas'!$B$15</f>
        <v>0.1964027778</v>
      </c>
      <c r="G8496" s="15">
        <f>'Producción diaria'!$T$3*$L$2*$M$2*$N$2*E8496*1000/'Costo de tareas'!$B$14</f>
        <v>0</v>
      </c>
      <c r="H8496" s="16">
        <f>IF(G8496 &gt; 'Costo de tareas'!$B$13, 'Costo de tareas'!$B$13, IF(G8496 &lt; 'Costo de tareas'!$B$13*0.2, 0, 'Costo de tareas'!$B$13- G8496))</f>
        <v>0</v>
      </c>
      <c r="I8496" s="17">
        <f>IF(H8496=0,'Costo de tareas'!$B$13,'Costo de tareas'!$B$13-H8496)</f>
        <v>39.28055556</v>
      </c>
      <c r="J8496" s="2"/>
      <c r="K8496" s="2"/>
      <c r="P8496" s="2"/>
    </row>
    <row r="8497">
      <c r="A8497" s="3" t="s">
        <v>10880</v>
      </c>
      <c r="B8497" s="11" t="str">
        <f t="shared" si="1"/>
        <v>20131220</v>
      </c>
      <c r="C8497" s="12">
        <f t="shared" si="2"/>
        <v>41628</v>
      </c>
      <c r="D8497" s="3" t="str">
        <f t="shared" si="3"/>
        <v>23</v>
      </c>
      <c r="E8497" s="13">
        <v>0.0</v>
      </c>
      <c r="F8497" s="14">
        <f>'Costo de tareas'!$B$15</f>
        <v>0.1964027778</v>
      </c>
      <c r="G8497" s="15">
        <f>'Producción diaria'!$T$3*$L$2*$M$2*$N$2*E8497*1000/'Costo de tareas'!$B$14</f>
        <v>0</v>
      </c>
      <c r="H8497" s="16">
        <f>IF(G8497 &gt; 'Costo de tareas'!$B$13, 'Costo de tareas'!$B$13, IF(G8497 &lt; 'Costo de tareas'!$B$13*0.2, 0, 'Costo de tareas'!$B$13- G8497))</f>
        <v>0</v>
      </c>
      <c r="I8497" s="17">
        <f>IF(H8497=0,'Costo de tareas'!$B$13,'Costo de tareas'!$B$13-H8497)</f>
        <v>39.28055556</v>
      </c>
      <c r="J8497" s="2"/>
      <c r="K8497" s="2"/>
      <c r="P8497" s="2"/>
    </row>
    <row r="8498">
      <c r="A8498" s="3" t="s">
        <v>10881</v>
      </c>
      <c r="B8498" s="11" t="str">
        <f t="shared" si="1"/>
        <v>20131221</v>
      </c>
      <c r="C8498" s="12">
        <f t="shared" si="2"/>
        <v>41629</v>
      </c>
      <c r="D8498" s="3" t="str">
        <f t="shared" si="3"/>
        <v>00</v>
      </c>
      <c r="E8498" s="13">
        <v>0.0</v>
      </c>
      <c r="F8498" s="14">
        <f>'Costo de tareas'!$B$15</f>
        <v>0.1964027778</v>
      </c>
      <c r="G8498" s="15">
        <f>'Producción diaria'!$T$3*$L$2*$M$2*$N$2*E8498*1000/'Costo de tareas'!$B$14</f>
        <v>0</v>
      </c>
      <c r="H8498" s="16">
        <f>IF(G8498 &gt; 'Costo de tareas'!$B$13, 'Costo de tareas'!$B$13, IF(G8498 &lt; 'Costo de tareas'!$B$13*0.2, 0, 'Costo de tareas'!$B$13- G8498))</f>
        <v>0</v>
      </c>
      <c r="I8498" s="17">
        <f>IF(H8498=0,'Costo de tareas'!$B$13,'Costo de tareas'!$B$13-H8498)</f>
        <v>39.28055556</v>
      </c>
      <c r="J8498" s="2"/>
      <c r="K8498" s="2"/>
      <c r="P8498" s="2"/>
    </row>
    <row r="8499">
      <c r="A8499" s="3" t="s">
        <v>10882</v>
      </c>
      <c r="B8499" s="11" t="str">
        <f t="shared" si="1"/>
        <v>20131221</v>
      </c>
      <c r="C8499" s="12">
        <f t="shared" si="2"/>
        <v>41629</v>
      </c>
      <c r="D8499" s="3" t="str">
        <f t="shared" si="3"/>
        <v>01</v>
      </c>
      <c r="E8499" s="13">
        <v>0.0</v>
      </c>
      <c r="F8499" s="14">
        <f>'Costo de tareas'!$B$15</f>
        <v>0.1964027778</v>
      </c>
      <c r="G8499" s="15">
        <f>'Producción diaria'!$T$3*$L$2*$M$2*$N$2*E8499*1000/'Costo de tareas'!$B$14</f>
        <v>0</v>
      </c>
      <c r="H8499" s="16">
        <f>IF(G8499 &gt; 'Costo de tareas'!$B$13, 'Costo de tareas'!$B$13, IF(G8499 &lt; 'Costo de tareas'!$B$13*0.2, 0, 'Costo de tareas'!$B$13- G8499))</f>
        <v>0</v>
      </c>
      <c r="I8499" s="17">
        <f>IF(H8499=0,'Costo de tareas'!$B$13,'Costo de tareas'!$B$13-H8499)</f>
        <v>39.28055556</v>
      </c>
      <c r="J8499" s="2"/>
      <c r="K8499" s="2"/>
      <c r="P8499" s="2"/>
    </row>
    <row r="8500">
      <c r="A8500" s="3" t="s">
        <v>10883</v>
      </c>
      <c r="B8500" s="11" t="str">
        <f t="shared" si="1"/>
        <v>20131221</v>
      </c>
      <c r="C8500" s="12">
        <f t="shared" si="2"/>
        <v>41629</v>
      </c>
      <c r="D8500" s="3" t="str">
        <f t="shared" si="3"/>
        <v>02</v>
      </c>
      <c r="E8500" s="13">
        <v>0.0</v>
      </c>
      <c r="F8500" s="14">
        <f>'Costo de tareas'!$B$15</f>
        <v>0.1964027778</v>
      </c>
      <c r="G8500" s="15">
        <f>'Producción diaria'!$T$3*$L$2*$M$2*$N$2*E8500*1000/'Costo de tareas'!$B$14</f>
        <v>0</v>
      </c>
      <c r="H8500" s="16">
        <f>IF(G8500 &gt; 'Costo de tareas'!$B$13, 'Costo de tareas'!$B$13, IF(G8500 &lt; 'Costo de tareas'!$B$13*0.2, 0, 'Costo de tareas'!$B$13- G8500))</f>
        <v>0</v>
      </c>
      <c r="I8500" s="17">
        <f>IF(H8500=0,'Costo de tareas'!$B$13,'Costo de tareas'!$B$13-H8500)</f>
        <v>39.28055556</v>
      </c>
      <c r="J8500" s="2"/>
      <c r="K8500" s="2"/>
      <c r="P8500" s="2"/>
    </row>
    <row r="8501">
      <c r="A8501" s="3" t="s">
        <v>10884</v>
      </c>
      <c r="B8501" s="11" t="str">
        <f t="shared" si="1"/>
        <v>20131221</v>
      </c>
      <c r="C8501" s="12">
        <f t="shared" si="2"/>
        <v>41629</v>
      </c>
      <c r="D8501" s="3" t="str">
        <f t="shared" si="3"/>
        <v>03</v>
      </c>
      <c r="E8501" s="13">
        <v>0.0</v>
      </c>
      <c r="F8501" s="14">
        <f>'Costo de tareas'!$B$15</f>
        <v>0.1964027778</v>
      </c>
      <c r="G8501" s="15">
        <f>'Producción diaria'!$T$3*$L$2*$M$2*$N$2*E8501*1000/'Costo de tareas'!$B$14</f>
        <v>0</v>
      </c>
      <c r="H8501" s="16">
        <f>IF(G8501 &gt; 'Costo de tareas'!$B$13, 'Costo de tareas'!$B$13, IF(G8501 &lt; 'Costo de tareas'!$B$13*0.2, 0, 'Costo de tareas'!$B$13- G8501))</f>
        <v>0</v>
      </c>
      <c r="I8501" s="17">
        <f>IF(H8501=0,'Costo de tareas'!$B$13,'Costo de tareas'!$B$13-H8501)</f>
        <v>39.28055556</v>
      </c>
      <c r="J8501" s="2"/>
      <c r="K8501" s="2"/>
      <c r="P8501" s="2"/>
    </row>
    <row r="8502">
      <c r="A8502" s="3" t="s">
        <v>10885</v>
      </c>
      <c r="B8502" s="11" t="str">
        <f t="shared" si="1"/>
        <v>20131221</v>
      </c>
      <c r="C8502" s="12">
        <f t="shared" si="2"/>
        <v>41629</v>
      </c>
      <c r="D8502" s="3" t="str">
        <f t="shared" si="3"/>
        <v>04</v>
      </c>
      <c r="E8502" s="13">
        <v>0.0</v>
      </c>
      <c r="F8502" s="14">
        <f>'Costo de tareas'!$B$15</f>
        <v>0.1964027778</v>
      </c>
      <c r="G8502" s="15">
        <f>'Producción diaria'!$T$3*$L$2*$M$2*$N$2*E8502*1000/'Costo de tareas'!$B$14</f>
        <v>0</v>
      </c>
      <c r="H8502" s="16">
        <f>IF(G8502 &gt; 'Costo de tareas'!$B$13, 'Costo de tareas'!$B$13, IF(G8502 &lt; 'Costo de tareas'!$B$13*0.2, 0, 'Costo de tareas'!$B$13- G8502))</f>
        <v>0</v>
      </c>
      <c r="I8502" s="17">
        <f>IF(H8502=0,'Costo de tareas'!$B$13,'Costo de tareas'!$B$13-H8502)</f>
        <v>39.28055556</v>
      </c>
      <c r="J8502" s="2"/>
      <c r="K8502" s="2"/>
      <c r="P8502" s="2"/>
    </row>
    <row r="8503">
      <c r="A8503" s="3" t="s">
        <v>10886</v>
      </c>
      <c r="B8503" s="11" t="str">
        <f t="shared" si="1"/>
        <v>20131221</v>
      </c>
      <c r="C8503" s="12">
        <f t="shared" si="2"/>
        <v>41629</v>
      </c>
      <c r="D8503" s="3" t="str">
        <f t="shared" si="3"/>
        <v>05</v>
      </c>
      <c r="E8503" s="13">
        <v>0.0</v>
      </c>
      <c r="F8503" s="14">
        <f>'Costo de tareas'!$B$15</f>
        <v>0.1964027778</v>
      </c>
      <c r="G8503" s="15">
        <f>'Producción diaria'!$T$3*$L$2*$M$2*$N$2*E8503*1000/'Costo de tareas'!$B$14</f>
        <v>0</v>
      </c>
      <c r="H8503" s="16">
        <f>IF(G8503 &gt; 'Costo de tareas'!$B$13, 'Costo de tareas'!$B$13, IF(G8503 &lt; 'Costo de tareas'!$B$13*0.2, 0, 'Costo de tareas'!$B$13- G8503))</f>
        <v>0</v>
      </c>
      <c r="I8503" s="17">
        <f>IF(H8503=0,'Costo de tareas'!$B$13,'Costo de tareas'!$B$13-H8503)</f>
        <v>39.28055556</v>
      </c>
      <c r="J8503" s="2"/>
      <c r="K8503" s="2"/>
      <c r="P8503" s="2"/>
    </row>
    <row r="8504">
      <c r="A8504" s="3" t="s">
        <v>10887</v>
      </c>
      <c r="B8504" s="11" t="str">
        <f t="shared" si="1"/>
        <v>20131221</v>
      </c>
      <c r="C8504" s="12">
        <f t="shared" si="2"/>
        <v>41629</v>
      </c>
      <c r="D8504" s="3" t="str">
        <f t="shared" si="3"/>
        <v>06</v>
      </c>
      <c r="E8504" s="13">
        <v>0.0</v>
      </c>
      <c r="F8504" s="14">
        <f>'Costo de tareas'!$B$15</f>
        <v>0.1964027778</v>
      </c>
      <c r="G8504" s="15">
        <f>'Producción diaria'!$T$3*$L$2*$M$2*$N$2*E8504*1000/'Costo de tareas'!$B$14</f>
        <v>0</v>
      </c>
      <c r="H8504" s="16">
        <f>IF(G8504 &gt; 'Costo de tareas'!$B$13, 'Costo de tareas'!$B$13, IF(G8504 &lt; 'Costo de tareas'!$B$13*0.2, 0, 'Costo de tareas'!$B$13- G8504))</f>
        <v>0</v>
      </c>
      <c r="I8504" s="17">
        <f>IF(H8504=0,'Costo de tareas'!$B$13,'Costo de tareas'!$B$13-H8504)</f>
        <v>39.28055556</v>
      </c>
      <c r="J8504" s="2"/>
      <c r="K8504" s="2"/>
      <c r="P8504" s="2"/>
    </row>
    <row r="8505">
      <c r="A8505" s="3" t="s">
        <v>10888</v>
      </c>
      <c r="B8505" s="11" t="str">
        <f t="shared" si="1"/>
        <v>20131221</v>
      </c>
      <c r="C8505" s="12">
        <f t="shared" si="2"/>
        <v>41629</v>
      </c>
      <c r="D8505" s="3" t="str">
        <f t="shared" si="3"/>
        <v>07</v>
      </c>
      <c r="E8505" s="13">
        <v>0.0</v>
      </c>
      <c r="F8505" s="14">
        <f>'Costo de tareas'!$B$15</f>
        <v>0.1964027778</v>
      </c>
      <c r="G8505" s="15">
        <f>'Producción diaria'!$T$3*$L$2*$M$2*$N$2*E8505*1000/'Costo de tareas'!$B$14</f>
        <v>0</v>
      </c>
      <c r="H8505" s="16">
        <f>IF(G8505 &gt; 'Costo de tareas'!$B$13, 'Costo de tareas'!$B$13, IF(G8505 &lt; 'Costo de tareas'!$B$13*0.2, 0, 'Costo de tareas'!$B$13- G8505))</f>
        <v>0</v>
      </c>
      <c r="I8505" s="17">
        <f>IF(H8505=0,'Costo de tareas'!$B$13,'Costo de tareas'!$B$13-H8505)</f>
        <v>39.28055556</v>
      </c>
      <c r="J8505" s="2"/>
      <c r="K8505" s="2"/>
      <c r="P8505" s="2"/>
    </row>
    <row r="8506">
      <c r="A8506" s="3" t="s">
        <v>10889</v>
      </c>
      <c r="B8506" s="11" t="str">
        <f t="shared" si="1"/>
        <v>20131221</v>
      </c>
      <c r="C8506" s="12">
        <f t="shared" si="2"/>
        <v>41629</v>
      </c>
      <c r="D8506" s="3" t="str">
        <f t="shared" si="3"/>
        <v>08</v>
      </c>
      <c r="E8506" s="13">
        <v>7.0</v>
      </c>
      <c r="F8506" s="14">
        <f>'Costo de tareas'!$B$15</f>
        <v>0.1964027778</v>
      </c>
      <c r="G8506" s="15">
        <f>'Producción diaria'!$T$3*$L$2*$M$2*$N$2*E8506*1000/'Costo de tareas'!$B$14</f>
        <v>10.52493355</v>
      </c>
      <c r="H8506" s="16">
        <f>IF(G8506 &gt; 'Costo de tareas'!$B$13, 'Costo de tareas'!$B$13, IF(G8506 &lt; 'Costo de tareas'!$B$13*0.2, 0, 'Costo de tareas'!$B$13- G8506))</f>
        <v>28.75562201</v>
      </c>
      <c r="I8506" s="17">
        <f>IF(H8506=0,'Costo de tareas'!$B$13,'Costo de tareas'!$B$13-H8506)</f>
        <v>10.52493355</v>
      </c>
      <c r="J8506" s="2"/>
      <c r="K8506" s="2"/>
      <c r="P8506" s="2"/>
    </row>
    <row r="8507">
      <c r="A8507" s="3" t="s">
        <v>10890</v>
      </c>
      <c r="B8507" s="11" t="str">
        <f t="shared" si="1"/>
        <v>20131221</v>
      </c>
      <c r="C8507" s="12">
        <f t="shared" si="2"/>
        <v>41629</v>
      </c>
      <c r="D8507" s="3" t="str">
        <f t="shared" si="3"/>
        <v>09</v>
      </c>
      <c r="E8507" s="13">
        <v>236.0</v>
      </c>
      <c r="F8507" s="14">
        <f>'Costo de tareas'!$B$15</f>
        <v>0.1964027778</v>
      </c>
      <c r="G8507" s="15">
        <f>'Producción diaria'!$T$3*$L$2*$M$2*$N$2*E8507*1000/'Costo de tareas'!$B$14</f>
        <v>354.8406167</v>
      </c>
      <c r="H8507" s="16">
        <f>IF(G8507 &gt; 'Costo de tareas'!$B$13, 'Costo de tareas'!$B$13, IF(G8507 &lt; 'Costo de tareas'!$B$13*0.2, 0, 'Costo de tareas'!$B$13- G8507))</f>
        <v>39.28055556</v>
      </c>
      <c r="I8507" s="17">
        <f>IF(H8507=0,'Costo de tareas'!$B$13,'Costo de tareas'!$B$13-H8507)</f>
        <v>0</v>
      </c>
      <c r="J8507" s="2"/>
      <c r="K8507" s="2"/>
      <c r="P8507" s="2"/>
    </row>
    <row r="8508">
      <c r="A8508" s="3" t="s">
        <v>10891</v>
      </c>
      <c r="B8508" s="11" t="str">
        <f t="shared" si="1"/>
        <v>20131221</v>
      </c>
      <c r="C8508" s="12">
        <f t="shared" si="2"/>
        <v>41629</v>
      </c>
      <c r="D8508" s="3" t="str">
        <f t="shared" si="3"/>
        <v>10</v>
      </c>
      <c r="E8508" s="13">
        <v>372.0</v>
      </c>
      <c r="F8508" s="14">
        <f>'Costo de tareas'!$B$15</f>
        <v>0.1964027778</v>
      </c>
      <c r="G8508" s="15">
        <f>'Producción diaria'!$T$3*$L$2*$M$2*$N$2*E8508*1000/'Costo de tareas'!$B$14</f>
        <v>559.3250399</v>
      </c>
      <c r="H8508" s="16">
        <f>IF(G8508 &gt; 'Costo de tareas'!$B$13, 'Costo de tareas'!$B$13, IF(G8508 &lt; 'Costo de tareas'!$B$13*0.2, 0, 'Costo de tareas'!$B$13- G8508))</f>
        <v>39.28055556</v>
      </c>
      <c r="I8508" s="17">
        <f>IF(H8508=0,'Costo de tareas'!$B$13,'Costo de tareas'!$B$13-H8508)</f>
        <v>0</v>
      </c>
      <c r="J8508" s="2"/>
      <c r="K8508" s="2"/>
      <c r="P8508" s="2"/>
    </row>
    <row r="8509">
      <c r="A8509" s="3" t="s">
        <v>10892</v>
      </c>
      <c r="B8509" s="11" t="str">
        <f t="shared" si="1"/>
        <v>20131221</v>
      </c>
      <c r="C8509" s="12">
        <f t="shared" si="2"/>
        <v>41629</v>
      </c>
      <c r="D8509" s="3" t="str">
        <f t="shared" si="3"/>
        <v>11</v>
      </c>
      <c r="E8509" s="13">
        <v>465.0</v>
      </c>
      <c r="F8509" s="14">
        <f>'Costo de tareas'!$B$15</f>
        <v>0.1964027778</v>
      </c>
      <c r="G8509" s="15">
        <f>'Producción diaria'!$T$3*$L$2*$M$2*$N$2*E8509*1000/'Costo de tareas'!$B$14</f>
        <v>699.1562998</v>
      </c>
      <c r="H8509" s="16">
        <f>IF(G8509 &gt; 'Costo de tareas'!$B$13, 'Costo de tareas'!$B$13, IF(G8509 &lt; 'Costo de tareas'!$B$13*0.2, 0, 'Costo de tareas'!$B$13- G8509))</f>
        <v>39.28055556</v>
      </c>
      <c r="I8509" s="17">
        <f>IF(H8509=0,'Costo de tareas'!$B$13,'Costo de tareas'!$B$13-H8509)</f>
        <v>0</v>
      </c>
      <c r="J8509" s="2"/>
      <c r="K8509" s="2"/>
      <c r="P8509" s="2"/>
    </row>
    <row r="8510">
      <c r="A8510" s="3" t="s">
        <v>10893</v>
      </c>
      <c r="B8510" s="11" t="str">
        <f t="shared" si="1"/>
        <v>20131221</v>
      </c>
      <c r="C8510" s="12">
        <f t="shared" si="2"/>
        <v>41629</v>
      </c>
      <c r="D8510" s="3" t="str">
        <f t="shared" si="3"/>
        <v>12</v>
      </c>
      <c r="E8510" s="13">
        <v>496.0</v>
      </c>
      <c r="F8510" s="14">
        <f>'Costo de tareas'!$B$15</f>
        <v>0.1964027778</v>
      </c>
      <c r="G8510" s="15">
        <f>'Producción diaria'!$T$3*$L$2*$M$2*$N$2*E8510*1000/'Costo de tareas'!$B$14</f>
        <v>745.7667198</v>
      </c>
      <c r="H8510" s="16">
        <f>IF(G8510 &gt; 'Costo de tareas'!$B$13, 'Costo de tareas'!$B$13, IF(G8510 &lt; 'Costo de tareas'!$B$13*0.2, 0, 'Costo de tareas'!$B$13- G8510))</f>
        <v>39.28055556</v>
      </c>
      <c r="I8510" s="17">
        <f>IF(H8510=0,'Costo de tareas'!$B$13,'Costo de tareas'!$B$13-H8510)</f>
        <v>0</v>
      </c>
      <c r="J8510" s="2"/>
      <c r="K8510" s="2"/>
      <c r="P8510" s="2"/>
    </row>
    <row r="8511">
      <c r="A8511" s="3" t="s">
        <v>10894</v>
      </c>
      <c r="B8511" s="11" t="str">
        <f t="shared" si="1"/>
        <v>20131221</v>
      </c>
      <c r="C8511" s="12">
        <f t="shared" si="2"/>
        <v>41629</v>
      </c>
      <c r="D8511" s="3" t="str">
        <f t="shared" si="3"/>
        <v>13</v>
      </c>
      <c r="E8511" s="13">
        <v>464.0</v>
      </c>
      <c r="F8511" s="14">
        <f>'Costo de tareas'!$B$15</f>
        <v>0.1964027778</v>
      </c>
      <c r="G8511" s="15">
        <f>'Producción diaria'!$T$3*$L$2*$M$2*$N$2*E8511*1000/'Costo de tareas'!$B$14</f>
        <v>697.6527379</v>
      </c>
      <c r="H8511" s="16">
        <f>IF(G8511 &gt; 'Costo de tareas'!$B$13, 'Costo de tareas'!$B$13, IF(G8511 &lt; 'Costo de tareas'!$B$13*0.2, 0, 'Costo de tareas'!$B$13- G8511))</f>
        <v>39.28055556</v>
      </c>
      <c r="I8511" s="17">
        <f>IF(H8511=0,'Costo de tareas'!$B$13,'Costo de tareas'!$B$13-H8511)</f>
        <v>0</v>
      </c>
      <c r="J8511" s="2"/>
      <c r="K8511" s="2"/>
      <c r="P8511" s="2"/>
    </row>
    <row r="8512">
      <c r="A8512" s="3" t="s">
        <v>10895</v>
      </c>
      <c r="B8512" s="11" t="str">
        <f t="shared" si="1"/>
        <v>20131221</v>
      </c>
      <c r="C8512" s="12">
        <f t="shared" si="2"/>
        <v>41629</v>
      </c>
      <c r="D8512" s="3" t="str">
        <f t="shared" si="3"/>
        <v>14</v>
      </c>
      <c r="E8512" s="13">
        <v>377.0</v>
      </c>
      <c r="F8512" s="14">
        <f>'Costo de tareas'!$B$15</f>
        <v>0.1964027778</v>
      </c>
      <c r="G8512" s="15">
        <f>'Producción diaria'!$T$3*$L$2*$M$2*$N$2*E8512*1000/'Costo de tareas'!$B$14</f>
        <v>566.8428495</v>
      </c>
      <c r="H8512" s="16">
        <f>IF(G8512 &gt; 'Costo de tareas'!$B$13, 'Costo de tareas'!$B$13, IF(G8512 &lt; 'Costo de tareas'!$B$13*0.2, 0, 'Costo de tareas'!$B$13- G8512))</f>
        <v>39.28055556</v>
      </c>
      <c r="I8512" s="17">
        <f>IF(H8512=0,'Costo de tareas'!$B$13,'Costo de tareas'!$B$13-H8512)</f>
        <v>0</v>
      </c>
      <c r="J8512" s="2"/>
      <c r="K8512" s="2"/>
      <c r="P8512" s="2"/>
    </row>
    <row r="8513">
      <c r="A8513" s="3" t="s">
        <v>10896</v>
      </c>
      <c r="B8513" s="11" t="str">
        <f t="shared" si="1"/>
        <v>20131221</v>
      </c>
      <c r="C8513" s="12">
        <f t="shared" si="2"/>
        <v>41629</v>
      </c>
      <c r="D8513" s="3" t="str">
        <f t="shared" si="3"/>
        <v>15</v>
      </c>
      <c r="E8513" s="13">
        <v>243.0</v>
      </c>
      <c r="F8513" s="14">
        <f>'Costo de tareas'!$B$15</f>
        <v>0.1964027778</v>
      </c>
      <c r="G8513" s="15">
        <f>'Producción diaria'!$T$3*$L$2*$M$2*$N$2*E8513*1000/'Costo de tareas'!$B$14</f>
        <v>365.3655502</v>
      </c>
      <c r="H8513" s="16">
        <f>IF(G8513 &gt; 'Costo de tareas'!$B$13, 'Costo de tareas'!$B$13, IF(G8513 &lt; 'Costo de tareas'!$B$13*0.2, 0, 'Costo de tareas'!$B$13- G8513))</f>
        <v>39.28055556</v>
      </c>
      <c r="I8513" s="17">
        <f>IF(H8513=0,'Costo de tareas'!$B$13,'Costo de tareas'!$B$13-H8513)</f>
        <v>0</v>
      </c>
      <c r="J8513" s="2"/>
      <c r="K8513" s="2"/>
      <c r="P8513" s="2"/>
    </row>
    <row r="8514">
      <c r="A8514" s="3" t="s">
        <v>10898</v>
      </c>
      <c r="B8514" s="11" t="str">
        <f t="shared" si="1"/>
        <v>20131221</v>
      </c>
      <c r="C8514" s="12">
        <f t="shared" si="2"/>
        <v>41629</v>
      </c>
      <c r="D8514" s="3" t="str">
        <f t="shared" si="3"/>
        <v>16</v>
      </c>
      <c r="E8514" s="13">
        <v>77.0</v>
      </c>
      <c r="F8514" s="14">
        <f>'Costo de tareas'!$B$15</f>
        <v>0.1964027778</v>
      </c>
      <c r="G8514" s="15">
        <f>'Producción diaria'!$T$3*$L$2*$M$2*$N$2*E8514*1000/'Costo de tareas'!$B$14</f>
        <v>115.774269</v>
      </c>
      <c r="H8514" s="16">
        <f>IF(G8514 &gt; 'Costo de tareas'!$B$13, 'Costo de tareas'!$B$13, IF(G8514 &lt; 'Costo de tareas'!$B$13*0.2, 0, 'Costo de tareas'!$B$13- G8514))</f>
        <v>39.28055556</v>
      </c>
      <c r="I8514" s="17">
        <f>IF(H8514=0,'Costo de tareas'!$B$13,'Costo de tareas'!$B$13-H8514)</f>
        <v>0</v>
      </c>
      <c r="J8514" s="2"/>
      <c r="K8514" s="2"/>
      <c r="P8514" s="2"/>
    </row>
    <row r="8515">
      <c r="A8515" s="3" t="s">
        <v>10900</v>
      </c>
      <c r="B8515" s="11" t="str">
        <f t="shared" si="1"/>
        <v>20131221</v>
      </c>
      <c r="C8515" s="12">
        <f t="shared" si="2"/>
        <v>41629</v>
      </c>
      <c r="D8515" s="3" t="str">
        <f t="shared" si="3"/>
        <v>17</v>
      </c>
      <c r="E8515" s="13">
        <v>0.0</v>
      </c>
      <c r="F8515" s="14">
        <f>'Costo de tareas'!$B$15</f>
        <v>0.1964027778</v>
      </c>
      <c r="G8515" s="15">
        <f>'Producción diaria'!$T$3*$L$2*$M$2*$N$2*E8515*1000/'Costo de tareas'!$B$14</f>
        <v>0</v>
      </c>
      <c r="H8515" s="16">
        <f>IF(G8515 &gt; 'Costo de tareas'!$B$13, 'Costo de tareas'!$B$13, IF(G8515 &lt; 'Costo de tareas'!$B$13*0.2, 0, 'Costo de tareas'!$B$13- G8515))</f>
        <v>0</v>
      </c>
      <c r="I8515" s="17">
        <f>IF(H8515=0,'Costo de tareas'!$B$13,'Costo de tareas'!$B$13-H8515)</f>
        <v>39.28055556</v>
      </c>
      <c r="J8515" s="2"/>
      <c r="K8515" s="2"/>
      <c r="P8515" s="2"/>
    </row>
    <row r="8516">
      <c r="A8516" s="3" t="s">
        <v>10901</v>
      </c>
      <c r="B8516" s="11" t="str">
        <f t="shared" si="1"/>
        <v>20131221</v>
      </c>
      <c r="C8516" s="12">
        <f t="shared" si="2"/>
        <v>41629</v>
      </c>
      <c r="D8516" s="3" t="str">
        <f t="shared" si="3"/>
        <v>18</v>
      </c>
      <c r="E8516" s="13">
        <v>0.0</v>
      </c>
      <c r="F8516" s="14">
        <f>'Costo de tareas'!$B$15</f>
        <v>0.1964027778</v>
      </c>
      <c r="G8516" s="15">
        <f>'Producción diaria'!$T$3*$L$2*$M$2*$N$2*E8516*1000/'Costo de tareas'!$B$14</f>
        <v>0</v>
      </c>
      <c r="H8516" s="16">
        <f>IF(G8516 &gt; 'Costo de tareas'!$B$13, 'Costo de tareas'!$B$13, IF(G8516 &lt; 'Costo de tareas'!$B$13*0.2, 0, 'Costo de tareas'!$B$13- G8516))</f>
        <v>0</v>
      </c>
      <c r="I8516" s="17">
        <f>IF(H8516=0,'Costo de tareas'!$B$13,'Costo de tareas'!$B$13-H8516)</f>
        <v>39.28055556</v>
      </c>
      <c r="J8516" s="2"/>
      <c r="K8516" s="2"/>
      <c r="P8516" s="2"/>
    </row>
    <row r="8517">
      <c r="A8517" s="3" t="s">
        <v>10903</v>
      </c>
      <c r="B8517" s="11" t="str">
        <f t="shared" si="1"/>
        <v>20131221</v>
      </c>
      <c r="C8517" s="12">
        <f t="shared" si="2"/>
        <v>41629</v>
      </c>
      <c r="D8517" s="3" t="str">
        <f t="shared" si="3"/>
        <v>19</v>
      </c>
      <c r="E8517" s="13">
        <v>0.0</v>
      </c>
      <c r="F8517" s="14">
        <f>'Costo de tareas'!$B$15</f>
        <v>0.1964027778</v>
      </c>
      <c r="G8517" s="15">
        <f>'Producción diaria'!$T$3*$L$2*$M$2*$N$2*E8517*1000/'Costo de tareas'!$B$14</f>
        <v>0</v>
      </c>
      <c r="H8517" s="16">
        <f>IF(G8517 &gt; 'Costo de tareas'!$B$13, 'Costo de tareas'!$B$13, IF(G8517 &lt; 'Costo de tareas'!$B$13*0.2, 0, 'Costo de tareas'!$B$13- G8517))</f>
        <v>0</v>
      </c>
      <c r="I8517" s="17">
        <f>IF(H8517=0,'Costo de tareas'!$B$13,'Costo de tareas'!$B$13-H8517)</f>
        <v>39.28055556</v>
      </c>
      <c r="J8517" s="2"/>
      <c r="K8517" s="2"/>
      <c r="P8517" s="2"/>
    </row>
    <row r="8518">
      <c r="A8518" s="3" t="s">
        <v>10904</v>
      </c>
      <c r="B8518" s="11" t="str">
        <f t="shared" si="1"/>
        <v>20131221</v>
      </c>
      <c r="C8518" s="12">
        <f t="shared" si="2"/>
        <v>41629</v>
      </c>
      <c r="D8518" s="3" t="str">
        <f t="shared" si="3"/>
        <v>20</v>
      </c>
      <c r="E8518" s="13">
        <v>0.0</v>
      </c>
      <c r="F8518" s="14">
        <f>'Costo de tareas'!$B$15</f>
        <v>0.1964027778</v>
      </c>
      <c r="G8518" s="15">
        <f>'Producción diaria'!$T$3*$L$2*$M$2*$N$2*E8518*1000/'Costo de tareas'!$B$14</f>
        <v>0</v>
      </c>
      <c r="H8518" s="16">
        <f>IF(G8518 &gt; 'Costo de tareas'!$B$13, 'Costo de tareas'!$B$13, IF(G8518 &lt; 'Costo de tareas'!$B$13*0.2, 0, 'Costo de tareas'!$B$13- G8518))</f>
        <v>0</v>
      </c>
      <c r="I8518" s="17">
        <f>IF(H8518=0,'Costo de tareas'!$B$13,'Costo de tareas'!$B$13-H8518)</f>
        <v>39.28055556</v>
      </c>
      <c r="J8518" s="2"/>
      <c r="K8518" s="2"/>
      <c r="P8518" s="2"/>
    </row>
    <row r="8519">
      <c r="A8519" s="3" t="s">
        <v>10905</v>
      </c>
      <c r="B8519" s="11" t="str">
        <f t="shared" si="1"/>
        <v>20131221</v>
      </c>
      <c r="C8519" s="12">
        <f t="shared" si="2"/>
        <v>41629</v>
      </c>
      <c r="D8519" s="3" t="str">
        <f t="shared" si="3"/>
        <v>21</v>
      </c>
      <c r="E8519" s="13">
        <v>0.0</v>
      </c>
      <c r="F8519" s="14">
        <f>'Costo de tareas'!$B$15</f>
        <v>0.1964027778</v>
      </c>
      <c r="G8519" s="15">
        <f>'Producción diaria'!$T$3*$L$2*$M$2*$N$2*E8519*1000/'Costo de tareas'!$B$14</f>
        <v>0</v>
      </c>
      <c r="H8519" s="16">
        <f>IF(G8519 &gt; 'Costo de tareas'!$B$13, 'Costo de tareas'!$B$13, IF(G8519 &lt; 'Costo de tareas'!$B$13*0.2, 0, 'Costo de tareas'!$B$13- G8519))</f>
        <v>0</v>
      </c>
      <c r="I8519" s="17">
        <f>IF(H8519=0,'Costo de tareas'!$B$13,'Costo de tareas'!$B$13-H8519)</f>
        <v>39.28055556</v>
      </c>
      <c r="J8519" s="2"/>
      <c r="K8519" s="2"/>
      <c r="P8519" s="2"/>
    </row>
    <row r="8520">
      <c r="A8520" s="3" t="s">
        <v>10906</v>
      </c>
      <c r="B8520" s="11" t="str">
        <f t="shared" si="1"/>
        <v>20131221</v>
      </c>
      <c r="C8520" s="12">
        <f t="shared" si="2"/>
        <v>41629</v>
      </c>
      <c r="D8520" s="3" t="str">
        <f t="shared" si="3"/>
        <v>22</v>
      </c>
      <c r="E8520" s="13">
        <v>0.0</v>
      </c>
      <c r="F8520" s="14">
        <f>'Costo de tareas'!$B$15</f>
        <v>0.1964027778</v>
      </c>
      <c r="G8520" s="15">
        <f>'Producción diaria'!$T$3*$L$2*$M$2*$N$2*E8520*1000/'Costo de tareas'!$B$14</f>
        <v>0</v>
      </c>
      <c r="H8520" s="16">
        <f>IF(G8520 &gt; 'Costo de tareas'!$B$13, 'Costo de tareas'!$B$13, IF(G8520 &lt; 'Costo de tareas'!$B$13*0.2, 0, 'Costo de tareas'!$B$13- G8520))</f>
        <v>0</v>
      </c>
      <c r="I8520" s="17">
        <f>IF(H8520=0,'Costo de tareas'!$B$13,'Costo de tareas'!$B$13-H8520)</f>
        <v>39.28055556</v>
      </c>
      <c r="J8520" s="2"/>
      <c r="K8520" s="2"/>
      <c r="P8520" s="2"/>
    </row>
    <row r="8521">
      <c r="A8521" s="3" t="s">
        <v>10907</v>
      </c>
      <c r="B8521" s="11" t="str">
        <f t="shared" si="1"/>
        <v>20131221</v>
      </c>
      <c r="C8521" s="12">
        <f t="shared" si="2"/>
        <v>41629</v>
      </c>
      <c r="D8521" s="3" t="str">
        <f t="shared" si="3"/>
        <v>23</v>
      </c>
      <c r="E8521" s="13">
        <v>0.0</v>
      </c>
      <c r="F8521" s="14">
        <f>'Costo de tareas'!$B$15</f>
        <v>0.1964027778</v>
      </c>
      <c r="G8521" s="15">
        <f>'Producción diaria'!$T$3*$L$2*$M$2*$N$2*E8521*1000/'Costo de tareas'!$B$14</f>
        <v>0</v>
      </c>
      <c r="H8521" s="16">
        <f>IF(G8521 &gt; 'Costo de tareas'!$B$13, 'Costo de tareas'!$B$13, IF(G8521 &lt; 'Costo de tareas'!$B$13*0.2, 0, 'Costo de tareas'!$B$13- G8521))</f>
        <v>0</v>
      </c>
      <c r="I8521" s="17">
        <f>IF(H8521=0,'Costo de tareas'!$B$13,'Costo de tareas'!$B$13-H8521)</f>
        <v>39.28055556</v>
      </c>
      <c r="J8521" s="2"/>
      <c r="K8521" s="2"/>
      <c r="P8521" s="2"/>
    </row>
    <row r="8522">
      <c r="A8522" s="3" t="s">
        <v>10908</v>
      </c>
      <c r="B8522" s="11" t="str">
        <f t="shared" si="1"/>
        <v>20131222</v>
      </c>
      <c r="C8522" s="12">
        <f t="shared" si="2"/>
        <v>41630</v>
      </c>
      <c r="D8522" s="3" t="str">
        <f t="shared" si="3"/>
        <v>00</v>
      </c>
      <c r="E8522" s="13">
        <v>0.0</v>
      </c>
      <c r="F8522" s="14">
        <f>'Costo de tareas'!$B$15</f>
        <v>0.1964027778</v>
      </c>
      <c r="G8522" s="15">
        <f>'Producción diaria'!$T$3*$L$2*$M$2*$N$2*E8522*1000/'Costo de tareas'!$B$14</f>
        <v>0</v>
      </c>
      <c r="H8522" s="16">
        <f>IF(G8522 &gt; 'Costo de tareas'!$B$13, 'Costo de tareas'!$B$13, IF(G8522 &lt; 'Costo de tareas'!$B$13*0.2, 0, 'Costo de tareas'!$B$13- G8522))</f>
        <v>0</v>
      </c>
      <c r="I8522" s="17">
        <f>IF(H8522=0,'Costo de tareas'!$B$13,'Costo de tareas'!$B$13-H8522)</f>
        <v>39.28055556</v>
      </c>
      <c r="J8522" s="2"/>
      <c r="K8522" s="2"/>
      <c r="P8522" s="2"/>
    </row>
    <row r="8523">
      <c r="A8523" s="3" t="s">
        <v>10909</v>
      </c>
      <c r="B8523" s="11" t="str">
        <f t="shared" si="1"/>
        <v>20131222</v>
      </c>
      <c r="C8523" s="12">
        <f t="shared" si="2"/>
        <v>41630</v>
      </c>
      <c r="D8523" s="3" t="str">
        <f t="shared" si="3"/>
        <v>01</v>
      </c>
      <c r="E8523" s="13">
        <v>0.0</v>
      </c>
      <c r="F8523" s="14">
        <f>'Costo de tareas'!$B$15</f>
        <v>0.1964027778</v>
      </c>
      <c r="G8523" s="15">
        <f>'Producción diaria'!$T$3*$L$2*$M$2*$N$2*E8523*1000/'Costo de tareas'!$B$14</f>
        <v>0</v>
      </c>
      <c r="H8523" s="16">
        <f>IF(G8523 &gt; 'Costo de tareas'!$B$13, 'Costo de tareas'!$B$13, IF(G8523 &lt; 'Costo de tareas'!$B$13*0.2, 0, 'Costo de tareas'!$B$13- G8523))</f>
        <v>0</v>
      </c>
      <c r="I8523" s="17">
        <f>IF(H8523=0,'Costo de tareas'!$B$13,'Costo de tareas'!$B$13-H8523)</f>
        <v>39.28055556</v>
      </c>
      <c r="J8523" s="2"/>
      <c r="K8523" s="2"/>
      <c r="P8523" s="2"/>
    </row>
    <row r="8524">
      <c r="A8524" s="3" t="s">
        <v>10911</v>
      </c>
      <c r="B8524" s="11" t="str">
        <f t="shared" si="1"/>
        <v>20131222</v>
      </c>
      <c r="C8524" s="12">
        <f t="shared" si="2"/>
        <v>41630</v>
      </c>
      <c r="D8524" s="3" t="str">
        <f t="shared" si="3"/>
        <v>02</v>
      </c>
      <c r="E8524" s="13">
        <v>0.0</v>
      </c>
      <c r="F8524" s="14">
        <f>'Costo de tareas'!$B$15</f>
        <v>0.1964027778</v>
      </c>
      <c r="G8524" s="15">
        <f>'Producción diaria'!$T$3*$L$2*$M$2*$N$2*E8524*1000/'Costo de tareas'!$B$14</f>
        <v>0</v>
      </c>
      <c r="H8524" s="16">
        <f>IF(G8524 &gt; 'Costo de tareas'!$B$13, 'Costo de tareas'!$B$13, IF(G8524 &lt; 'Costo de tareas'!$B$13*0.2, 0, 'Costo de tareas'!$B$13- G8524))</f>
        <v>0</v>
      </c>
      <c r="I8524" s="17">
        <f>IF(H8524=0,'Costo de tareas'!$B$13,'Costo de tareas'!$B$13-H8524)</f>
        <v>39.28055556</v>
      </c>
      <c r="J8524" s="2"/>
      <c r="K8524" s="2"/>
      <c r="P8524" s="2"/>
    </row>
    <row r="8525">
      <c r="A8525" s="3" t="s">
        <v>10913</v>
      </c>
      <c r="B8525" s="11" t="str">
        <f t="shared" si="1"/>
        <v>20131222</v>
      </c>
      <c r="C8525" s="12">
        <f t="shared" si="2"/>
        <v>41630</v>
      </c>
      <c r="D8525" s="3" t="str">
        <f t="shared" si="3"/>
        <v>03</v>
      </c>
      <c r="E8525" s="13">
        <v>0.0</v>
      </c>
      <c r="F8525" s="14">
        <f>'Costo de tareas'!$B$15</f>
        <v>0.1964027778</v>
      </c>
      <c r="G8525" s="15">
        <f>'Producción diaria'!$T$3*$L$2*$M$2*$N$2*E8525*1000/'Costo de tareas'!$B$14</f>
        <v>0</v>
      </c>
      <c r="H8525" s="16">
        <f>IF(G8525 &gt; 'Costo de tareas'!$B$13, 'Costo de tareas'!$B$13, IF(G8525 &lt; 'Costo de tareas'!$B$13*0.2, 0, 'Costo de tareas'!$B$13- G8525))</f>
        <v>0</v>
      </c>
      <c r="I8525" s="17">
        <f>IF(H8525=0,'Costo de tareas'!$B$13,'Costo de tareas'!$B$13-H8525)</f>
        <v>39.28055556</v>
      </c>
      <c r="J8525" s="2"/>
      <c r="K8525" s="2"/>
      <c r="P8525" s="2"/>
    </row>
    <row r="8526">
      <c r="A8526" s="3" t="s">
        <v>10915</v>
      </c>
      <c r="B8526" s="11" t="str">
        <f t="shared" si="1"/>
        <v>20131222</v>
      </c>
      <c r="C8526" s="12">
        <f t="shared" si="2"/>
        <v>41630</v>
      </c>
      <c r="D8526" s="3" t="str">
        <f t="shared" si="3"/>
        <v>04</v>
      </c>
      <c r="E8526" s="13">
        <v>0.0</v>
      </c>
      <c r="F8526" s="14">
        <f>'Costo de tareas'!$B$15</f>
        <v>0.1964027778</v>
      </c>
      <c r="G8526" s="15">
        <f>'Producción diaria'!$T$3*$L$2*$M$2*$N$2*E8526*1000/'Costo de tareas'!$B$14</f>
        <v>0</v>
      </c>
      <c r="H8526" s="16">
        <f>IF(G8526 &gt; 'Costo de tareas'!$B$13, 'Costo de tareas'!$B$13, IF(G8526 &lt; 'Costo de tareas'!$B$13*0.2, 0, 'Costo de tareas'!$B$13- G8526))</f>
        <v>0</v>
      </c>
      <c r="I8526" s="17">
        <f>IF(H8526=0,'Costo de tareas'!$B$13,'Costo de tareas'!$B$13-H8526)</f>
        <v>39.28055556</v>
      </c>
      <c r="J8526" s="2"/>
      <c r="K8526" s="2"/>
      <c r="P8526" s="2"/>
    </row>
    <row r="8527">
      <c r="A8527" s="3" t="s">
        <v>10917</v>
      </c>
      <c r="B8527" s="11" t="str">
        <f t="shared" si="1"/>
        <v>20131222</v>
      </c>
      <c r="C8527" s="12">
        <f t="shared" si="2"/>
        <v>41630</v>
      </c>
      <c r="D8527" s="3" t="str">
        <f t="shared" si="3"/>
        <v>05</v>
      </c>
      <c r="E8527" s="13">
        <v>0.0</v>
      </c>
      <c r="F8527" s="14">
        <f>'Costo de tareas'!$B$15</f>
        <v>0.1964027778</v>
      </c>
      <c r="G8527" s="15">
        <f>'Producción diaria'!$T$3*$L$2*$M$2*$N$2*E8527*1000/'Costo de tareas'!$B$14</f>
        <v>0</v>
      </c>
      <c r="H8527" s="16">
        <f>IF(G8527 &gt; 'Costo de tareas'!$B$13, 'Costo de tareas'!$B$13, IF(G8527 &lt; 'Costo de tareas'!$B$13*0.2, 0, 'Costo de tareas'!$B$13- G8527))</f>
        <v>0</v>
      </c>
      <c r="I8527" s="17">
        <f>IF(H8527=0,'Costo de tareas'!$B$13,'Costo de tareas'!$B$13-H8527)</f>
        <v>39.28055556</v>
      </c>
      <c r="J8527" s="2"/>
      <c r="K8527" s="2"/>
      <c r="P8527" s="2"/>
    </row>
    <row r="8528">
      <c r="A8528" s="3" t="s">
        <v>10919</v>
      </c>
      <c r="B8528" s="11" t="str">
        <f t="shared" si="1"/>
        <v>20131222</v>
      </c>
      <c r="C8528" s="12">
        <f t="shared" si="2"/>
        <v>41630</v>
      </c>
      <c r="D8528" s="3" t="str">
        <f t="shared" si="3"/>
        <v>06</v>
      </c>
      <c r="E8528" s="13">
        <v>0.0</v>
      </c>
      <c r="F8528" s="14">
        <f>'Costo de tareas'!$B$15</f>
        <v>0.1964027778</v>
      </c>
      <c r="G8528" s="15">
        <f>'Producción diaria'!$T$3*$L$2*$M$2*$N$2*E8528*1000/'Costo de tareas'!$B$14</f>
        <v>0</v>
      </c>
      <c r="H8528" s="16">
        <f>IF(G8528 &gt; 'Costo de tareas'!$B$13, 'Costo de tareas'!$B$13, IF(G8528 &lt; 'Costo de tareas'!$B$13*0.2, 0, 'Costo de tareas'!$B$13- G8528))</f>
        <v>0</v>
      </c>
      <c r="I8528" s="17">
        <f>IF(H8528=0,'Costo de tareas'!$B$13,'Costo de tareas'!$B$13-H8528)</f>
        <v>39.28055556</v>
      </c>
      <c r="J8528" s="2"/>
      <c r="K8528" s="2"/>
      <c r="P8528" s="2"/>
    </row>
    <row r="8529">
      <c r="A8529" s="3" t="s">
        <v>10921</v>
      </c>
      <c r="B8529" s="11" t="str">
        <f t="shared" si="1"/>
        <v>20131222</v>
      </c>
      <c r="C8529" s="12">
        <f t="shared" si="2"/>
        <v>41630</v>
      </c>
      <c r="D8529" s="3" t="str">
        <f t="shared" si="3"/>
        <v>07</v>
      </c>
      <c r="E8529" s="13">
        <v>0.0</v>
      </c>
      <c r="F8529" s="14">
        <f>'Costo de tareas'!$B$15</f>
        <v>0.1964027778</v>
      </c>
      <c r="G8529" s="15">
        <f>'Producción diaria'!$T$3*$L$2*$M$2*$N$2*E8529*1000/'Costo de tareas'!$B$14</f>
        <v>0</v>
      </c>
      <c r="H8529" s="16">
        <f>IF(G8529 &gt; 'Costo de tareas'!$B$13, 'Costo de tareas'!$B$13, IF(G8529 &lt; 'Costo de tareas'!$B$13*0.2, 0, 'Costo de tareas'!$B$13- G8529))</f>
        <v>0</v>
      </c>
      <c r="I8529" s="17">
        <f>IF(H8529=0,'Costo de tareas'!$B$13,'Costo de tareas'!$B$13-H8529)</f>
        <v>39.28055556</v>
      </c>
      <c r="J8529" s="2"/>
      <c r="K8529" s="2"/>
      <c r="P8529" s="2"/>
    </row>
    <row r="8530">
      <c r="A8530" s="3" t="s">
        <v>10923</v>
      </c>
      <c r="B8530" s="11" t="str">
        <f t="shared" si="1"/>
        <v>20131222</v>
      </c>
      <c r="C8530" s="12">
        <f t="shared" si="2"/>
        <v>41630</v>
      </c>
      <c r="D8530" s="3" t="str">
        <f t="shared" si="3"/>
        <v>08</v>
      </c>
      <c r="E8530" s="13">
        <v>69.0</v>
      </c>
      <c r="F8530" s="14">
        <f>'Costo de tareas'!$B$15</f>
        <v>0.1964027778</v>
      </c>
      <c r="G8530" s="15">
        <f>'Producción diaria'!$T$3*$L$2*$M$2*$N$2*E8530*1000/'Costo de tareas'!$B$14</f>
        <v>103.7457735</v>
      </c>
      <c r="H8530" s="16">
        <f>IF(G8530 &gt; 'Costo de tareas'!$B$13, 'Costo de tareas'!$B$13, IF(G8530 &lt; 'Costo de tareas'!$B$13*0.2, 0, 'Costo de tareas'!$B$13- G8530))</f>
        <v>39.28055556</v>
      </c>
      <c r="I8530" s="17">
        <f>IF(H8530=0,'Costo de tareas'!$B$13,'Costo de tareas'!$B$13-H8530)</f>
        <v>0</v>
      </c>
      <c r="J8530" s="2"/>
      <c r="K8530" s="2"/>
      <c r="P8530" s="2"/>
    </row>
    <row r="8531">
      <c r="A8531" s="3" t="s">
        <v>10925</v>
      </c>
      <c r="B8531" s="11" t="str">
        <f t="shared" si="1"/>
        <v>20131222</v>
      </c>
      <c r="C8531" s="12">
        <f t="shared" si="2"/>
        <v>41630</v>
      </c>
      <c r="D8531" s="3" t="str">
        <f t="shared" si="3"/>
        <v>09</v>
      </c>
      <c r="E8531" s="13">
        <v>233.0</v>
      </c>
      <c r="F8531" s="14">
        <f>'Costo de tareas'!$B$15</f>
        <v>0.1964027778</v>
      </c>
      <c r="G8531" s="15">
        <f>'Producción diaria'!$T$3*$L$2*$M$2*$N$2*E8531*1000/'Costo de tareas'!$B$14</f>
        <v>350.3299309</v>
      </c>
      <c r="H8531" s="16">
        <f>IF(G8531 &gt; 'Costo de tareas'!$B$13, 'Costo de tareas'!$B$13, IF(G8531 &lt; 'Costo de tareas'!$B$13*0.2, 0, 'Costo de tareas'!$B$13- G8531))</f>
        <v>39.28055556</v>
      </c>
      <c r="I8531" s="17">
        <f>IF(H8531=0,'Costo de tareas'!$B$13,'Costo de tareas'!$B$13-H8531)</f>
        <v>0</v>
      </c>
      <c r="J8531" s="2"/>
      <c r="K8531" s="2"/>
      <c r="P8531" s="2"/>
    </row>
    <row r="8532">
      <c r="A8532" s="3" t="s">
        <v>10927</v>
      </c>
      <c r="B8532" s="11" t="str">
        <f t="shared" si="1"/>
        <v>20131222</v>
      </c>
      <c r="C8532" s="12">
        <f t="shared" si="2"/>
        <v>41630</v>
      </c>
      <c r="D8532" s="3" t="str">
        <f t="shared" si="3"/>
        <v>10</v>
      </c>
      <c r="E8532" s="13">
        <v>368.0</v>
      </c>
      <c r="F8532" s="14">
        <f>'Costo de tareas'!$B$15</f>
        <v>0.1964027778</v>
      </c>
      <c r="G8532" s="15">
        <f>'Producción diaria'!$T$3*$L$2*$M$2*$N$2*E8532*1000/'Costo de tareas'!$B$14</f>
        <v>553.3107921</v>
      </c>
      <c r="H8532" s="16">
        <f>IF(G8532 &gt; 'Costo de tareas'!$B$13, 'Costo de tareas'!$B$13, IF(G8532 &lt; 'Costo de tareas'!$B$13*0.2, 0, 'Costo de tareas'!$B$13- G8532))</f>
        <v>39.28055556</v>
      </c>
      <c r="I8532" s="17">
        <f>IF(H8532=0,'Costo de tareas'!$B$13,'Costo de tareas'!$B$13-H8532)</f>
        <v>0</v>
      </c>
      <c r="J8532" s="2"/>
      <c r="K8532" s="2"/>
      <c r="P8532" s="2"/>
    </row>
    <row r="8533">
      <c r="A8533" s="3" t="s">
        <v>10929</v>
      </c>
      <c r="B8533" s="11" t="str">
        <f t="shared" si="1"/>
        <v>20131222</v>
      </c>
      <c r="C8533" s="12">
        <f t="shared" si="2"/>
        <v>41630</v>
      </c>
      <c r="D8533" s="3" t="str">
        <f t="shared" si="3"/>
        <v>11</v>
      </c>
      <c r="E8533" s="13">
        <v>458.0</v>
      </c>
      <c r="F8533" s="14">
        <f>'Costo de tareas'!$B$15</f>
        <v>0.1964027778</v>
      </c>
      <c r="G8533" s="15">
        <f>'Producción diaria'!$T$3*$L$2*$M$2*$N$2*E8533*1000/'Costo de tareas'!$B$14</f>
        <v>688.6313663</v>
      </c>
      <c r="H8533" s="16">
        <f>IF(G8533 &gt; 'Costo de tareas'!$B$13, 'Costo de tareas'!$B$13, IF(G8533 &lt; 'Costo de tareas'!$B$13*0.2, 0, 'Costo de tareas'!$B$13- G8533))</f>
        <v>39.28055556</v>
      </c>
      <c r="I8533" s="17">
        <f>IF(H8533=0,'Costo de tareas'!$B$13,'Costo de tareas'!$B$13-H8533)</f>
        <v>0</v>
      </c>
      <c r="J8533" s="2"/>
      <c r="K8533" s="2"/>
      <c r="P8533" s="2"/>
    </row>
    <row r="8534">
      <c r="A8534" s="3" t="s">
        <v>10931</v>
      </c>
      <c r="B8534" s="11" t="str">
        <f t="shared" si="1"/>
        <v>20131222</v>
      </c>
      <c r="C8534" s="12">
        <f t="shared" si="2"/>
        <v>41630</v>
      </c>
      <c r="D8534" s="3" t="str">
        <f t="shared" si="3"/>
        <v>12</v>
      </c>
      <c r="E8534" s="13">
        <v>487.0</v>
      </c>
      <c r="F8534" s="14">
        <f>'Costo de tareas'!$B$15</f>
        <v>0.1964027778</v>
      </c>
      <c r="G8534" s="15">
        <f>'Producción diaria'!$T$3*$L$2*$M$2*$N$2*E8534*1000/'Costo de tareas'!$B$14</f>
        <v>732.2346624</v>
      </c>
      <c r="H8534" s="16">
        <f>IF(G8534 &gt; 'Costo de tareas'!$B$13, 'Costo de tareas'!$B$13, IF(G8534 &lt; 'Costo de tareas'!$B$13*0.2, 0, 'Costo de tareas'!$B$13- G8534))</f>
        <v>39.28055556</v>
      </c>
      <c r="I8534" s="17">
        <f>IF(H8534=0,'Costo de tareas'!$B$13,'Costo de tareas'!$B$13-H8534)</f>
        <v>0</v>
      </c>
      <c r="J8534" s="2"/>
      <c r="K8534" s="2"/>
      <c r="P8534" s="2"/>
    </row>
    <row r="8535">
      <c r="A8535" s="3" t="s">
        <v>10933</v>
      </c>
      <c r="B8535" s="11" t="str">
        <f t="shared" si="1"/>
        <v>20131222</v>
      </c>
      <c r="C8535" s="12">
        <f t="shared" si="2"/>
        <v>41630</v>
      </c>
      <c r="D8535" s="3" t="str">
        <f t="shared" si="3"/>
        <v>13</v>
      </c>
      <c r="E8535" s="13">
        <v>456.0</v>
      </c>
      <c r="F8535" s="14">
        <f>'Costo de tareas'!$B$15</f>
        <v>0.1964027778</v>
      </c>
      <c r="G8535" s="15">
        <f>'Producción diaria'!$T$3*$L$2*$M$2*$N$2*E8535*1000/'Costo de tareas'!$B$14</f>
        <v>685.6242424</v>
      </c>
      <c r="H8535" s="16">
        <f>IF(G8535 &gt; 'Costo de tareas'!$B$13, 'Costo de tareas'!$B$13, IF(G8535 &lt; 'Costo de tareas'!$B$13*0.2, 0, 'Costo de tareas'!$B$13- G8535))</f>
        <v>39.28055556</v>
      </c>
      <c r="I8535" s="17">
        <f>IF(H8535=0,'Costo de tareas'!$B$13,'Costo de tareas'!$B$13-H8535)</f>
        <v>0</v>
      </c>
      <c r="J8535" s="2"/>
      <c r="K8535" s="2"/>
      <c r="P8535" s="2"/>
    </row>
    <row r="8536">
      <c r="A8536" s="3" t="s">
        <v>10934</v>
      </c>
      <c r="B8536" s="11" t="str">
        <f t="shared" si="1"/>
        <v>20131222</v>
      </c>
      <c r="C8536" s="12">
        <f t="shared" si="2"/>
        <v>41630</v>
      </c>
      <c r="D8536" s="3" t="str">
        <f t="shared" si="3"/>
        <v>14</v>
      </c>
      <c r="E8536" s="13">
        <v>374.0</v>
      </c>
      <c r="F8536" s="14">
        <f>'Costo de tareas'!$B$15</f>
        <v>0.1964027778</v>
      </c>
      <c r="G8536" s="15">
        <f>'Producción diaria'!$T$3*$L$2*$M$2*$N$2*E8536*1000/'Costo de tareas'!$B$14</f>
        <v>562.3321637</v>
      </c>
      <c r="H8536" s="16">
        <f>IF(G8536 &gt; 'Costo de tareas'!$B$13, 'Costo de tareas'!$B$13, IF(G8536 &lt; 'Costo de tareas'!$B$13*0.2, 0, 'Costo de tareas'!$B$13- G8536))</f>
        <v>39.28055556</v>
      </c>
      <c r="I8536" s="17">
        <f>IF(H8536=0,'Costo de tareas'!$B$13,'Costo de tareas'!$B$13-H8536)</f>
        <v>0</v>
      </c>
      <c r="J8536" s="2"/>
      <c r="K8536" s="2"/>
      <c r="P8536" s="2"/>
    </row>
    <row r="8537">
      <c r="A8537" s="3" t="s">
        <v>10935</v>
      </c>
      <c r="B8537" s="11" t="str">
        <f t="shared" si="1"/>
        <v>20131222</v>
      </c>
      <c r="C8537" s="12">
        <f t="shared" si="2"/>
        <v>41630</v>
      </c>
      <c r="D8537" s="3" t="str">
        <f t="shared" si="3"/>
        <v>15</v>
      </c>
      <c r="E8537" s="13">
        <v>245.0</v>
      </c>
      <c r="F8537" s="14">
        <f>'Costo de tareas'!$B$15</f>
        <v>0.1964027778</v>
      </c>
      <c r="G8537" s="15">
        <f>'Producción diaria'!$T$3*$L$2*$M$2*$N$2*E8537*1000/'Costo de tareas'!$B$14</f>
        <v>368.3726741</v>
      </c>
      <c r="H8537" s="16">
        <f>IF(G8537 &gt; 'Costo de tareas'!$B$13, 'Costo de tareas'!$B$13, IF(G8537 &lt; 'Costo de tareas'!$B$13*0.2, 0, 'Costo de tareas'!$B$13- G8537))</f>
        <v>39.28055556</v>
      </c>
      <c r="I8537" s="17">
        <f>IF(H8537=0,'Costo de tareas'!$B$13,'Costo de tareas'!$B$13-H8537)</f>
        <v>0</v>
      </c>
      <c r="J8537" s="2"/>
      <c r="K8537" s="2"/>
      <c r="P8537" s="2"/>
    </row>
    <row r="8538">
      <c r="A8538" s="3" t="s">
        <v>10936</v>
      </c>
      <c r="B8538" s="11" t="str">
        <f t="shared" si="1"/>
        <v>20131222</v>
      </c>
      <c r="C8538" s="12">
        <f t="shared" si="2"/>
        <v>41630</v>
      </c>
      <c r="D8538" s="3" t="str">
        <f t="shared" si="3"/>
        <v>16</v>
      </c>
      <c r="E8538" s="13">
        <v>89.0</v>
      </c>
      <c r="F8538" s="14">
        <f>'Costo de tareas'!$B$15</f>
        <v>0.1964027778</v>
      </c>
      <c r="G8538" s="15">
        <f>'Producción diaria'!$T$3*$L$2*$M$2*$N$2*E8538*1000/'Costo de tareas'!$B$14</f>
        <v>133.8170122</v>
      </c>
      <c r="H8538" s="16">
        <f>IF(G8538 &gt; 'Costo de tareas'!$B$13, 'Costo de tareas'!$B$13, IF(G8538 &lt; 'Costo de tareas'!$B$13*0.2, 0, 'Costo de tareas'!$B$13- G8538))</f>
        <v>39.28055556</v>
      </c>
      <c r="I8538" s="17">
        <f>IF(H8538=0,'Costo de tareas'!$B$13,'Costo de tareas'!$B$13-H8538)</f>
        <v>0</v>
      </c>
      <c r="J8538" s="2"/>
      <c r="K8538" s="2"/>
      <c r="P8538" s="2"/>
    </row>
    <row r="8539">
      <c r="A8539" s="3" t="s">
        <v>10937</v>
      </c>
      <c r="B8539" s="11" t="str">
        <f t="shared" si="1"/>
        <v>20131222</v>
      </c>
      <c r="C8539" s="12">
        <f t="shared" si="2"/>
        <v>41630</v>
      </c>
      <c r="D8539" s="3" t="str">
        <f t="shared" si="3"/>
        <v>17</v>
      </c>
      <c r="E8539" s="13">
        <v>0.0</v>
      </c>
      <c r="F8539" s="14">
        <f>'Costo de tareas'!$B$15</f>
        <v>0.1964027778</v>
      </c>
      <c r="G8539" s="15">
        <f>'Producción diaria'!$T$3*$L$2*$M$2*$N$2*E8539*1000/'Costo de tareas'!$B$14</f>
        <v>0</v>
      </c>
      <c r="H8539" s="16">
        <f>IF(G8539 &gt; 'Costo de tareas'!$B$13, 'Costo de tareas'!$B$13, IF(G8539 &lt; 'Costo de tareas'!$B$13*0.2, 0, 'Costo de tareas'!$B$13- G8539))</f>
        <v>0</v>
      </c>
      <c r="I8539" s="17">
        <f>IF(H8539=0,'Costo de tareas'!$B$13,'Costo de tareas'!$B$13-H8539)</f>
        <v>39.28055556</v>
      </c>
      <c r="J8539" s="2"/>
      <c r="K8539" s="2"/>
      <c r="P8539" s="2"/>
    </row>
    <row r="8540">
      <c r="A8540" s="3" t="s">
        <v>10938</v>
      </c>
      <c r="B8540" s="11" t="str">
        <f t="shared" si="1"/>
        <v>20131222</v>
      </c>
      <c r="C8540" s="12">
        <f t="shared" si="2"/>
        <v>41630</v>
      </c>
      <c r="D8540" s="3" t="str">
        <f t="shared" si="3"/>
        <v>18</v>
      </c>
      <c r="E8540" s="13">
        <v>0.0</v>
      </c>
      <c r="F8540" s="14">
        <f>'Costo de tareas'!$B$15</f>
        <v>0.1964027778</v>
      </c>
      <c r="G8540" s="15">
        <f>'Producción diaria'!$T$3*$L$2*$M$2*$N$2*E8540*1000/'Costo de tareas'!$B$14</f>
        <v>0</v>
      </c>
      <c r="H8540" s="16">
        <f>IF(G8540 &gt; 'Costo de tareas'!$B$13, 'Costo de tareas'!$B$13, IF(G8540 &lt; 'Costo de tareas'!$B$13*0.2, 0, 'Costo de tareas'!$B$13- G8540))</f>
        <v>0</v>
      </c>
      <c r="I8540" s="17">
        <f>IF(H8540=0,'Costo de tareas'!$B$13,'Costo de tareas'!$B$13-H8540)</f>
        <v>39.28055556</v>
      </c>
      <c r="J8540" s="2"/>
      <c r="K8540" s="2"/>
      <c r="P8540" s="2"/>
    </row>
    <row r="8541">
      <c r="A8541" s="3" t="s">
        <v>10940</v>
      </c>
      <c r="B8541" s="11" t="str">
        <f t="shared" si="1"/>
        <v>20131222</v>
      </c>
      <c r="C8541" s="12">
        <f t="shared" si="2"/>
        <v>41630</v>
      </c>
      <c r="D8541" s="3" t="str">
        <f t="shared" si="3"/>
        <v>19</v>
      </c>
      <c r="E8541" s="13">
        <v>0.0</v>
      </c>
      <c r="F8541" s="14">
        <f>'Costo de tareas'!$B$15</f>
        <v>0.1964027778</v>
      </c>
      <c r="G8541" s="15">
        <f>'Producción diaria'!$T$3*$L$2*$M$2*$N$2*E8541*1000/'Costo de tareas'!$B$14</f>
        <v>0</v>
      </c>
      <c r="H8541" s="16">
        <f>IF(G8541 &gt; 'Costo de tareas'!$B$13, 'Costo de tareas'!$B$13, IF(G8541 &lt; 'Costo de tareas'!$B$13*0.2, 0, 'Costo de tareas'!$B$13- G8541))</f>
        <v>0</v>
      </c>
      <c r="I8541" s="17">
        <f>IF(H8541=0,'Costo de tareas'!$B$13,'Costo de tareas'!$B$13-H8541)</f>
        <v>39.28055556</v>
      </c>
      <c r="J8541" s="2"/>
      <c r="K8541" s="2"/>
      <c r="P8541" s="2"/>
    </row>
    <row r="8542">
      <c r="A8542" s="3" t="s">
        <v>10942</v>
      </c>
      <c r="B8542" s="11" t="str">
        <f t="shared" si="1"/>
        <v>20131222</v>
      </c>
      <c r="C8542" s="12">
        <f t="shared" si="2"/>
        <v>41630</v>
      </c>
      <c r="D8542" s="3" t="str">
        <f t="shared" si="3"/>
        <v>20</v>
      </c>
      <c r="E8542" s="13">
        <v>0.0</v>
      </c>
      <c r="F8542" s="14">
        <f>'Costo de tareas'!$B$15</f>
        <v>0.1964027778</v>
      </c>
      <c r="G8542" s="15">
        <f>'Producción diaria'!$T$3*$L$2*$M$2*$N$2*E8542*1000/'Costo de tareas'!$B$14</f>
        <v>0</v>
      </c>
      <c r="H8542" s="16">
        <f>IF(G8542 &gt; 'Costo de tareas'!$B$13, 'Costo de tareas'!$B$13, IF(G8542 &lt; 'Costo de tareas'!$B$13*0.2, 0, 'Costo de tareas'!$B$13- G8542))</f>
        <v>0</v>
      </c>
      <c r="I8542" s="17">
        <f>IF(H8542=0,'Costo de tareas'!$B$13,'Costo de tareas'!$B$13-H8542)</f>
        <v>39.28055556</v>
      </c>
      <c r="J8542" s="2"/>
      <c r="K8542" s="2"/>
      <c r="P8542" s="2"/>
    </row>
    <row r="8543">
      <c r="A8543" s="3" t="s">
        <v>10944</v>
      </c>
      <c r="B8543" s="11" t="str">
        <f t="shared" si="1"/>
        <v>20131222</v>
      </c>
      <c r="C8543" s="12">
        <f t="shared" si="2"/>
        <v>41630</v>
      </c>
      <c r="D8543" s="3" t="str">
        <f t="shared" si="3"/>
        <v>21</v>
      </c>
      <c r="E8543" s="13">
        <v>0.0</v>
      </c>
      <c r="F8543" s="14">
        <f>'Costo de tareas'!$B$15</f>
        <v>0.1964027778</v>
      </c>
      <c r="G8543" s="15">
        <f>'Producción diaria'!$T$3*$L$2*$M$2*$N$2*E8543*1000/'Costo de tareas'!$B$14</f>
        <v>0</v>
      </c>
      <c r="H8543" s="16">
        <f>IF(G8543 &gt; 'Costo de tareas'!$B$13, 'Costo de tareas'!$B$13, IF(G8543 &lt; 'Costo de tareas'!$B$13*0.2, 0, 'Costo de tareas'!$B$13- G8543))</f>
        <v>0</v>
      </c>
      <c r="I8543" s="17">
        <f>IF(H8543=0,'Costo de tareas'!$B$13,'Costo de tareas'!$B$13-H8543)</f>
        <v>39.28055556</v>
      </c>
      <c r="J8543" s="2"/>
      <c r="K8543" s="2"/>
      <c r="P8543" s="2"/>
    </row>
    <row r="8544">
      <c r="A8544" s="3" t="s">
        <v>10946</v>
      </c>
      <c r="B8544" s="11" t="str">
        <f t="shared" si="1"/>
        <v>20131222</v>
      </c>
      <c r="C8544" s="12">
        <f t="shared" si="2"/>
        <v>41630</v>
      </c>
      <c r="D8544" s="3" t="str">
        <f t="shared" si="3"/>
        <v>22</v>
      </c>
      <c r="E8544" s="13">
        <v>0.0</v>
      </c>
      <c r="F8544" s="14">
        <f>'Costo de tareas'!$B$15</f>
        <v>0.1964027778</v>
      </c>
      <c r="G8544" s="15">
        <f>'Producción diaria'!$T$3*$L$2*$M$2*$N$2*E8544*1000/'Costo de tareas'!$B$14</f>
        <v>0</v>
      </c>
      <c r="H8544" s="16">
        <f>IF(G8544 &gt; 'Costo de tareas'!$B$13, 'Costo de tareas'!$B$13, IF(G8544 &lt; 'Costo de tareas'!$B$13*0.2, 0, 'Costo de tareas'!$B$13- G8544))</f>
        <v>0</v>
      </c>
      <c r="I8544" s="17">
        <f>IF(H8544=0,'Costo de tareas'!$B$13,'Costo de tareas'!$B$13-H8544)</f>
        <v>39.28055556</v>
      </c>
      <c r="J8544" s="2"/>
      <c r="K8544" s="2"/>
      <c r="P8544" s="2"/>
    </row>
    <row r="8545">
      <c r="A8545" s="3" t="s">
        <v>10948</v>
      </c>
      <c r="B8545" s="11" t="str">
        <f t="shared" si="1"/>
        <v>20131222</v>
      </c>
      <c r="C8545" s="12">
        <f t="shared" si="2"/>
        <v>41630</v>
      </c>
      <c r="D8545" s="3" t="str">
        <f t="shared" si="3"/>
        <v>23</v>
      </c>
      <c r="E8545" s="13">
        <v>0.0</v>
      </c>
      <c r="F8545" s="14">
        <f>'Costo de tareas'!$B$15</f>
        <v>0.1964027778</v>
      </c>
      <c r="G8545" s="15">
        <f>'Producción diaria'!$T$3*$L$2*$M$2*$N$2*E8545*1000/'Costo de tareas'!$B$14</f>
        <v>0</v>
      </c>
      <c r="H8545" s="16">
        <f>IF(G8545 &gt; 'Costo de tareas'!$B$13, 'Costo de tareas'!$B$13, IF(G8545 &lt; 'Costo de tareas'!$B$13*0.2, 0, 'Costo de tareas'!$B$13- G8545))</f>
        <v>0</v>
      </c>
      <c r="I8545" s="17">
        <f>IF(H8545=0,'Costo de tareas'!$B$13,'Costo de tareas'!$B$13-H8545)</f>
        <v>39.28055556</v>
      </c>
      <c r="J8545" s="2"/>
      <c r="K8545" s="2"/>
      <c r="P8545" s="2"/>
    </row>
    <row r="8546">
      <c r="A8546" s="3" t="s">
        <v>10950</v>
      </c>
      <c r="B8546" s="11" t="str">
        <f t="shared" si="1"/>
        <v>20131223</v>
      </c>
      <c r="C8546" s="12">
        <f t="shared" si="2"/>
        <v>41631</v>
      </c>
      <c r="D8546" s="3" t="str">
        <f t="shared" si="3"/>
        <v>00</v>
      </c>
      <c r="E8546" s="13">
        <v>0.0</v>
      </c>
      <c r="F8546" s="14">
        <f>'Costo de tareas'!$B$15</f>
        <v>0.1964027778</v>
      </c>
      <c r="G8546" s="15">
        <f>'Producción diaria'!$T$3*$L$2*$M$2*$N$2*E8546*1000/'Costo de tareas'!$B$14</f>
        <v>0</v>
      </c>
      <c r="H8546" s="16">
        <f>IF(G8546 &gt; 'Costo de tareas'!$B$13, 'Costo de tareas'!$B$13, IF(G8546 &lt; 'Costo de tareas'!$B$13*0.2, 0, 'Costo de tareas'!$B$13- G8546))</f>
        <v>0</v>
      </c>
      <c r="I8546" s="17">
        <f>IF(H8546=0,'Costo de tareas'!$B$13,'Costo de tareas'!$B$13-H8546)</f>
        <v>39.28055556</v>
      </c>
      <c r="J8546" s="2"/>
      <c r="K8546" s="2"/>
      <c r="P8546" s="2"/>
    </row>
    <row r="8547">
      <c r="A8547" s="3" t="s">
        <v>10952</v>
      </c>
      <c r="B8547" s="11" t="str">
        <f t="shared" si="1"/>
        <v>20131223</v>
      </c>
      <c r="C8547" s="12">
        <f t="shared" si="2"/>
        <v>41631</v>
      </c>
      <c r="D8547" s="3" t="str">
        <f t="shared" si="3"/>
        <v>01</v>
      </c>
      <c r="E8547" s="13">
        <v>0.0</v>
      </c>
      <c r="F8547" s="14">
        <f>'Costo de tareas'!$B$15</f>
        <v>0.1964027778</v>
      </c>
      <c r="G8547" s="15">
        <f>'Producción diaria'!$T$3*$L$2*$M$2*$N$2*E8547*1000/'Costo de tareas'!$B$14</f>
        <v>0</v>
      </c>
      <c r="H8547" s="16">
        <f>IF(G8547 &gt; 'Costo de tareas'!$B$13, 'Costo de tareas'!$B$13, IF(G8547 &lt; 'Costo de tareas'!$B$13*0.2, 0, 'Costo de tareas'!$B$13- G8547))</f>
        <v>0</v>
      </c>
      <c r="I8547" s="17">
        <f>IF(H8547=0,'Costo de tareas'!$B$13,'Costo de tareas'!$B$13-H8547)</f>
        <v>39.28055556</v>
      </c>
      <c r="J8547" s="2"/>
      <c r="K8547" s="2"/>
      <c r="P8547" s="2"/>
    </row>
    <row r="8548">
      <c r="A8548" s="3" t="s">
        <v>10954</v>
      </c>
      <c r="B8548" s="11" t="str">
        <f t="shared" si="1"/>
        <v>20131223</v>
      </c>
      <c r="C8548" s="12">
        <f t="shared" si="2"/>
        <v>41631</v>
      </c>
      <c r="D8548" s="3" t="str">
        <f t="shared" si="3"/>
        <v>02</v>
      </c>
      <c r="E8548" s="13">
        <v>0.0</v>
      </c>
      <c r="F8548" s="14">
        <f>'Costo de tareas'!$B$15</f>
        <v>0.1964027778</v>
      </c>
      <c r="G8548" s="15">
        <f>'Producción diaria'!$T$3*$L$2*$M$2*$N$2*E8548*1000/'Costo de tareas'!$B$14</f>
        <v>0</v>
      </c>
      <c r="H8548" s="16">
        <f>IF(G8548 &gt; 'Costo de tareas'!$B$13, 'Costo de tareas'!$B$13, IF(G8548 &lt; 'Costo de tareas'!$B$13*0.2, 0, 'Costo de tareas'!$B$13- G8548))</f>
        <v>0</v>
      </c>
      <c r="I8548" s="17">
        <f>IF(H8548=0,'Costo de tareas'!$B$13,'Costo de tareas'!$B$13-H8548)</f>
        <v>39.28055556</v>
      </c>
      <c r="J8548" s="2"/>
      <c r="K8548" s="2"/>
      <c r="P8548" s="2"/>
    </row>
    <row r="8549">
      <c r="A8549" s="3" t="s">
        <v>10955</v>
      </c>
      <c r="B8549" s="11" t="str">
        <f t="shared" si="1"/>
        <v>20131223</v>
      </c>
      <c r="C8549" s="12">
        <f t="shared" si="2"/>
        <v>41631</v>
      </c>
      <c r="D8549" s="3" t="str">
        <f t="shared" si="3"/>
        <v>03</v>
      </c>
      <c r="E8549" s="13">
        <v>0.0</v>
      </c>
      <c r="F8549" s="14">
        <f>'Costo de tareas'!$B$15</f>
        <v>0.1964027778</v>
      </c>
      <c r="G8549" s="15">
        <f>'Producción diaria'!$T$3*$L$2*$M$2*$N$2*E8549*1000/'Costo de tareas'!$B$14</f>
        <v>0</v>
      </c>
      <c r="H8549" s="16">
        <f>IF(G8549 &gt; 'Costo de tareas'!$B$13, 'Costo de tareas'!$B$13, IF(G8549 &lt; 'Costo de tareas'!$B$13*0.2, 0, 'Costo de tareas'!$B$13- G8549))</f>
        <v>0</v>
      </c>
      <c r="I8549" s="17">
        <f>IF(H8549=0,'Costo de tareas'!$B$13,'Costo de tareas'!$B$13-H8549)</f>
        <v>39.28055556</v>
      </c>
      <c r="J8549" s="2"/>
      <c r="K8549" s="2"/>
      <c r="P8549" s="2"/>
    </row>
    <row r="8550">
      <c r="A8550" s="3" t="s">
        <v>10956</v>
      </c>
      <c r="B8550" s="11" t="str">
        <f t="shared" si="1"/>
        <v>20131223</v>
      </c>
      <c r="C8550" s="12">
        <f t="shared" si="2"/>
        <v>41631</v>
      </c>
      <c r="D8550" s="3" t="str">
        <f t="shared" si="3"/>
        <v>04</v>
      </c>
      <c r="E8550" s="13">
        <v>0.0</v>
      </c>
      <c r="F8550" s="14">
        <f>'Costo de tareas'!$B$15</f>
        <v>0.1964027778</v>
      </c>
      <c r="G8550" s="15">
        <f>'Producción diaria'!$T$3*$L$2*$M$2*$N$2*E8550*1000/'Costo de tareas'!$B$14</f>
        <v>0</v>
      </c>
      <c r="H8550" s="16">
        <f>IF(G8550 &gt; 'Costo de tareas'!$B$13, 'Costo de tareas'!$B$13, IF(G8550 &lt; 'Costo de tareas'!$B$13*0.2, 0, 'Costo de tareas'!$B$13- G8550))</f>
        <v>0</v>
      </c>
      <c r="I8550" s="17">
        <f>IF(H8550=0,'Costo de tareas'!$B$13,'Costo de tareas'!$B$13-H8550)</f>
        <v>39.28055556</v>
      </c>
      <c r="J8550" s="2"/>
      <c r="K8550" s="2"/>
      <c r="P8550" s="2"/>
    </row>
    <row r="8551">
      <c r="A8551" s="3" t="s">
        <v>10957</v>
      </c>
      <c r="B8551" s="11" t="str">
        <f t="shared" si="1"/>
        <v>20131223</v>
      </c>
      <c r="C8551" s="12">
        <f t="shared" si="2"/>
        <v>41631</v>
      </c>
      <c r="D8551" s="3" t="str">
        <f t="shared" si="3"/>
        <v>05</v>
      </c>
      <c r="E8551" s="13">
        <v>0.0</v>
      </c>
      <c r="F8551" s="14">
        <f>'Costo de tareas'!$B$15</f>
        <v>0.1964027778</v>
      </c>
      <c r="G8551" s="15">
        <f>'Producción diaria'!$T$3*$L$2*$M$2*$N$2*E8551*1000/'Costo de tareas'!$B$14</f>
        <v>0</v>
      </c>
      <c r="H8551" s="16">
        <f>IF(G8551 &gt; 'Costo de tareas'!$B$13, 'Costo de tareas'!$B$13, IF(G8551 &lt; 'Costo de tareas'!$B$13*0.2, 0, 'Costo de tareas'!$B$13- G8551))</f>
        <v>0</v>
      </c>
      <c r="I8551" s="17">
        <f>IF(H8551=0,'Costo de tareas'!$B$13,'Costo de tareas'!$B$13-H8551)</f>
        <v>39.28055556</v>
      </c>
      <c r="J8551" s="2"/>
      <c r="K8551" s="2"/>
      <c r="P8551" s="2"/>
    </row>
    <row r="8552">
      <c r="A8552" s="3" t="s">
        <v>10959</v>
      </c>
      <c r="B8552" s="11" t="str">
        <f t="shared" si="1"/>
        <v>20131223</v>
      </c>
      <c r="C8552" s="12">
        <f t="shared" si="2"/>
        <v>41631</v>
      </c>
      <c r="D8552" s="3" t="str">
        <f t="shared" si="3"/>
        <v>06</v>
      </c>
      <c r="E8552" s="13">
        <v>0.0</v>
      </c>
      <c r="F8552" s="14">
        <f>'Costo de tareas'!$B$15</f>
        <v>0.1964027778</v>
      </c>
      <c r="G8552" s="15">
        <f>'Producción diaria'!$T$3*$L$2*$M$2*$N$2*E8552*1000/'Costo de tareas'!$B$14</f>
        <v>0</v>
      </c>
      <c r="H8552" s="16">
        <f>IF(G8552 &gt; 'Costo de tareas'!$B$13, 'Costo de tareas'!$B$13, IF(G8552 &lt; 'Costo de tareas'!$B$13*0.2, 0, 'Costo de tareas'!$B$13- G8552))</f>
        <v>0</v>
      </c>
      <c r="I8552" s="17">
        <f>IF(H8552=0,'Costo de tareas'!$B$13,'Costo de tareas'!$B$13-H8552)</f>
        <v>39.28055556</v>
      </c>
      <c r="J8552" s="2"/>
      <c r="K8552" s="2"/>
      <c r="P8552" s="2"/>
    </row>
    <row r="8553">
      <c r="A8553" s="3" t="s">
        <v>10961</v>
      </c>
      <c r="B8553" s="11" t="str">
        <f t="shared" si="1"/>
        <v>20131223</v>
      </c>
      <c r="C8553" s="12">
        <f t="shared" si="2"/>
        <v>41631</v>
      </c>
      <c r="D8553" s="3" t="str">
        <f t="shared" si="3"/>
        <v>07</v>
      </c>
      <c r="E8553" s="13">
        <v>0.0</v>
      </c>
      <c r="F8553" s="14">
        <f>'Costo de tareas'!$B$15</f>
        <v>0.1964027778</v>
      </c>
      <c r="G8553" s="15">
        <f>'Producción diaria'!$T$3*$L$2*$M$2*$N$2*E8553*1000/'Costo de tareas'!$B$14</f>
        <v>0</v>
      </c>
      <c r="H8553" s="16">
        <f>IF(G8553 &gt; 'Costo de tareas'!$B$13, 'Costo de tareas'!$B$13, IF(G8553 &lt; 'Costo de tareas'!$B$13*0.2, 0, 'Costo de tareas'!$B$13- G8553))</f>
        <v>0</v>
      </c>
      <c r="I8553" s="17">
        <f>IF(H8553=0,'Costo de tareas'!$B$13,'Costo de tareas'!$B$13-H8553)</f>
        <v>39.28055556</v>
      </c>
      <c r="J8553" s="2"/>
      <c r="K8553" s="2"/>
      <c r="P8553" s="2"/>
    </row>
    <row r="8554">
      <c r="A8554" s="3" t="s">
        <v>10963</v>
      </c>
      <c r="B8554" s="11" t="str">
        <f t="shared" si="1"/>
        <v>20131223</v>
      </c>
      <c r="C8554" s="12">
        <f t="shared" si="2"/>
        <v>41631</v>
      </c>
      <c r="D8554" s="3" t="str">
        <f t="shared" si="3"/>
        <v>08</v>
      </c>
      <c r="E8554" s="13">
        <v>67.0</v>
      </c>
      <c r="F8554" s="14">
        <f>'Costo de tareas'!$B$15</f>
        <v>0.1964027778</v>
      </c>
      <c r="G8554" s="15">
        <f>'Producción diaria'!$T$3*$L$2*$M$2*$N$2*E8554*1000/'Costo de tareas'!$B$14</f>
        <v>100.7386497</v>
      </c>
      <c r="H8554" s="16">
        <f>IF(G8554 &gt; 'Costo de tareas'!$B$13, 'Costo de tareas'!$B$13, IF(G8554 &lt; 'Costo de tareas'!$B$13*0.2, 0, 'Costo de tareas'!$B$13- G8554))</f>
        <v>39.28055556</v>
      </c>
      <c r="I8554" s="17">
        <f>IF(H8554=0,'Costo de tareas'!$B$13,'Costo de tareas'!$B$13-H8554)</f>
        <v>0</v>
      </c>
      <c r="J8554" s="2"/>
      <c r="K8554" s="2"/>
      <c r="P8554" s="2"/>
    </row>
    <row r="8555">
      <c r="A8555" s="3" t="s">
        <v>10965</v>
      </c>
      <c r="B8555" s="11" t="str">
        <f t="shared" si="1"/>
        <v>20131223</v>
      </c>
      <c r="C8555" s="12">
        <f t="shared" si="2"/>
        <v>41631</v>
      </c>
      <c r="D8555" s="3" t="str">
        <f t="shared" si="3"/>
        <v>09</v>
      </c>
      <c r="E8555" s="13">
        <v>216.0</v>
      </c>
      <c r="F8555" s="14">
        <f>'Costo de tareas'!$B$15</f>
        <v>0.1964027778</v>
      </c>
      <c r="G8555" s="15">
        <f>'Producción diaria'!$T$3*$L$2*$M$2*$N$2*E8555*1000/'Costo de tareas'!$B$14</f>
        <v>324.769378</v>
      </c>
      <c r="H8555" s="16">
        <f>IF(G8555 &gt; 'Costo de tareas'!$B$13, 'Costo de tareas'!$B$13, IF(G8555 &lt; 'Costo de tareas'!$B$13*0.2, 0, 'Costo de tareas'!$B$13- G8555))</f>
        <v>39.28055556</v>
      </c>
      <c r="I8555" s="17">
        <f>IF(H8555=0,'Costo de tareas'!$B$13,'Costo de tareas'!$B$13-H8555)</f>
        <v>0</v>
      </c>
      <c r="J8555" s="2"/>
      <c r="K8555" s="2"/>
      <c r="P8555" s="2"/>
    </row>
    <row r="8556">
      <c r="A8556" s="3" t="s">
        <v>10967</v>
      </c>
      <c r="B8556" s="11" t="str">
        <f t="shared" si="1"/>
        <v>20131223</v>
      </c>
      <c r="C8556" s="12">
        <f t="shared" si="2"/>
        <v>41631</v>
      </c>
      <c r="D8556" s="3" t="str">
        <f t="shared" si="3"/>
        <v>10</v>
      </c>
      <c r="E8556" s="13">
        <v>353.0</v>
      </c>
      <c r="F8556" s="14">
        <f>'Costo de tareas'!$B$15</f>
        <v>0.1964027778</v>
      </c>
      <c r="G8556" s="15">
        <f>'Producción diaria'!$T$3*$L$2*$M$2*$N$2*E8556*1000/'Costo de tareas'!$B$14</f>
        <v>530.7573631</v>
      </c>
      <c r="H8556" s="16">
        <f>IF(G8556 &gt; 'Costo de tareas'!$B$13, 'Costo de tareas'!$B$13, IF(G8556 &lt; 'Costo de tareas'!$B$13*0.2, 0, 'Costo de tareas'!$B$13- G8556))</f>
        <v>39.28055556</v>
      </c>
      <c r="I8556" s="17">
        <f>IF(H8556=0,'Costo de tareas'!$B$13,'Costo de tareas'!$B$13-H8556)</f>
        <v>0</v>
      </c>
      <c r="J8556" s="2"/>
      <c r="K8556" s="2"/>
      <c r="P8556" s="2"/>
    </row>
    <row r="8557">
      <c r="A8557" s="3" t="s">
        <v>10968</v>
      </c>
      <c r="B8557" s="11" t="str">
        <f t="shared" si="1"/>
        <v>20131223</v>
      </c>
      <c r="C8557" s="12">
        <f t="shared" si="2"/>
        <v>41631</v>
      </c>
      <c r="D8557" s="3" t="str">
        <f t="shared" si="3"/>
        <v>11</v>
      </c>
      <c r="E8557" s="13">
        <v>452.0</v>
      </c>
      <c r="F8557" s="14">
        <f>'Costo de tareas'!$B$15</f>
        <v>0.1964027778</v>
      </c>
      <c r="G8557" s="15">
        <f>'Producción diaria'!$T$3*$L$2*$M$2*$N$2*E8557*1000/'Costo de tareas'!$B$14</f>
        <v>679.6099947</v>
      </c>
      <c r="H8557" s="16">
        <f>IF(G8557 &gt; 'Costo de tareas'!$B$13, 'Costo de tareas'!$B$13, IF(G8557 &lt; 'Costo de tareas'!$B$13*0.2, 0, 'Costo de tareas'!$B$13- G8557))</f>
        <v>39.28055556</v>
      </c>
      <c r="I8557" s="17">
        <f>IF(H8557=0,'Costo de tareas'!$B$13,'Costo de tareas'!$B$13-H8557)</f>
        <v>0</v>
      </c>
      <c r="J8557" s="2"/>
      <c r="K8557" s="2"/>
      <c r="P8557" s="2"/>
    </row>
    <row r="8558">
      <c r="A8558" s="3" t="s">
        <v>10969</v>
      </c>
      <c r="B8558" s="11" t="str">
        <f t="shared" si="1"/>
        <v>20131223</v>
      </c>
      <c r="C8558" s="12">
        <f t="shared" si="2"/>
        <v>41631</v>
      </c>
      <c r="D8558" s="3" t="str">
        <f t="shared" si="3"/>
        <v>12</v>
      </c>
      <c r="E8558" s="13">
        <v>478.0</v>
      </c>
      <c r="F8558" s="14">
        <f>'Costo de tareas'!$B$15</f>
        <v>0.1964027778</v>
      </c>
      <c r="G8558" s="15">
        <f>'Producción diaria'!$T$3*$L$2*$M$2*$N$2*E8558*1000/'Costo de tareas'!$B$14</f>
        <v>718.702605</v>
      </c>
      <c r="H8558" s="16">
        <f>IF(G8558 &gt; 'Costo de tareas'!$B$13, 'Costo de tareas'!$B$13, IF(G8558 &lt; 'Costo de tareas'!$B$13*0.2, 0, 'Costo de tareas'!$B$13- G8558))</f>
        <v>39.28055556</v>
      </c>
      <c r="I8558" s="17">
        <f>IF(H8558=0,'Costo de tareas'!$B$13,'Costo de tareas'!$B$13-H8558)</f>
        <v>0</v>
      </c>
      <c r="J8558" s="2"/>
      <c r="K8558" s="2"/>
      <c r="P8558" s="2"/>
    </row>
    <row r="8559">
      <c r="A8559" s="3" t="s">
        <v>10970</v>
      </c>
      <c r="B8559" s="11" t="str">
        <f t="shared" si="1"/>
        <v>20131223</v>
      </c>
      <c r="C8559" s="12">
        <f t="shared" si="2"/>
        <v>41631</v>
      </c>
      <c r="D8559" s="3" t="str">
        <f t="shared" si="3"/>
        <v>13</v>
      </c>
      <c r="E8559" s="13">
        <v>45.0</v>
      </c>
      <c r="F8559" s="14">
        <f>'Costo de tareas'!$B$15</f>
        <v>0.1964027778</v>
      </c>
      <c r="G8559" s="15">
        <f>'Producción diaria'!$T$3*$L$2*$M$2*$N$2*E8559*1000/'Costo de tareas'!$B$14</f>
        <v>67.66028708</v>
      </c>
      <c r="H8559" s="16">
        <f>IF(G8559 &gt; 'Costo de tareas'!$B$13, 'Costo de tareas'!$B$13, IF(G8559 &lt; 'Costo de tareas'!$B$13*0.2, 0, 'Costo de tareas'!$B$13- G8559))</f>
        <v>39.28055556</v>
      </c>
      <c r="I8559" s="17">
        <f>IF(H8559=0,'Costo de tareas'!$B$13,'Costo de tareas'!$B$13-H8559)</f>
        <v>0</v>
      </c>
      <c r="J8559" s="2"/>
      <c r="K8559" s="2"/>
      <c r="P8559" s="2"/>
    </row>
    <row r="8560">
      <c r="A8560" s="3" t="s">
        <v>10971</v>
      </c>
      <c r="B8560" s="11" t="str">
        <f t="shared" si="1"/>
        <v>20131223</v>
      </c>
      <c r="C8560" s="12">
        <f t="shared" si="2"/>
        <v>41631</v>
      </c>
      <c r="D8560" s="3" t="str">
        <f t="shared" si="3"/>
        <v>14</v>
      </c>
      <c r="E8560" s="13">
        <v>37.0</v>
      </c>
      <c r="F8560" s="14">
        <f>'Costo de tareas'!$B$15</f>
        <v>0.1964027778</v>
      </c>
      <c r="G8560" s="15">
        <f>'Producción diaria'!$T$3*$L$2*$M$2*$N$2*E8560*1000/'Costo de tareas'!$B$14</f>
        <v>55.6317916</v>
      </c>
      <c r="H8560" s="16">
        <f>IF(G8560 &gt; 'Costo de tareas'!$B$13, 'Costo de tareas'!$B$13, IF(G8560 &lt; 'Costo de tareas'!$B$13*0.2, 0, 'Costo de tareas'!$B$13- G8560))</f>
        <v>39.28055556</v>
      </c>
      <c r="I8560" s="17">
        <f>IF(H8560=0,'Costo de tareas'!$B$13,'Costo de tareas'!$B$13-H8560)</f>
        <v>0</v>
      </c>
      <c r="J8560" s="2"/>
      <c r="K8560" s="2"/>
      <c r="P8560" s="2"/>
    </row>
    <row r="8561">
      <c r="A8561" s="3" t="s">
        <v>10972</v>
      </c>
      <c r="B8561" s="11" t="str">
        <f t="shared" si="1"/>
        <v>20131223</v>
      </c>
      <c r="C8561" s="12">
        <f t="shared" si="2"/>
        <v>41631</v>
      </c>
      <c r="D8561" s="3" t="str">
        <f t="shared" si="3"/>
        <v>15</v>
      </c>
      <c r="E8561" s="13">
        <v>229.0</v>
      </c>
      <c r="F8561" s="14">
        <f>'Costo de tareas'!$B$15</f>
        <v>0.1964027778</v>
      </c>
      <c r="G8561" s="15">
        <f>'Producción diaria'!$T$3*$L$2*$M$2*$N$2*E8561*1000/'Costo de tareas'!$B$14</f>
        <v>344.3156831</v>
      </c>
      <c r="H8561" s="16">
        <f>IF(G8561 &gt; 'Costo de tareas'!$B$13, 'Costo de tareas'!$B$13, IF(G8561 &lt; 'Costo de tareas'!$B$13*0.2, 0, 'Costo de tareas'!$B$13- G8561))</f>
        <v>39.28055556</v>
      </c>
      <c r="I8561" s="17">
        <f>IF(H8561=0,'Costo de tareas'!$B$13,'Costo de tareas'!$B$13-H8561)</f>
        <v>0</v>
      </c>
      <c r="J8561" s="2"/>
      <c r="K8561" s="2"/>
      <c r="P8561" s="2"/>
    </row>
    <row r="8562">
      <c r="A8562" s="3" t="s">
        <v>10973</v>
      </c>
      <c r="B8562" s="11" t="str">
        <f t="shared" si="1"/>
        <v>20131223</v>
      </c>
      <c r="C8562" s="12">
        <f t="shared" si="2"/>
        <v>41631</v>
      </c>
      <c r="D8562" s="3" t="str">
        <f t="shared" si="3"/>
        <v>16</v>
      </c>
      <c r="E8562" s="13">
        <v>85.0</v>
      </c>
      <c r="F8562" s="14">
        <f>'Costo de tareas'!$B$15</f>
        <v>0.1964027778</v>
      </c>
      <c r="G8562" s="15">
        <f>'Producción diaria'!$T$3*$L$2*$M$2*$N$2*E8562*1000/'Costo de tareas'!$B$14</f>
        <v>127.8027645</v>
      </c>
      <c r="H8562" s="16">
        <f>IF(G8562 &gt; 'Costo de tareas'!$B$13, 'Costo de tareas'!$B$13, IF(G8562 &lt; 'Costo de tareas'!$B$13*0.2, 0, 'Costo de tareas'!$B$13- G8562))</f>
        <v>39.28055556</v>
      </c>
      <c r="I8562" s="17">
        <f>IF(H8562=0,'Costo de tareas'!$B$13,'Costo de tareas'!$B$13-H8562)</f>
        <v>0</v>
      </c>
      <c r="J8562" s="2"/>
      <c r="K8562" s="2"/>
      <c r="P8562" s="2"/>
    </row>
    <row r="8563">
      <c r="A8563" s="3" t="s">
        <v>10974</v>
      </c>
      <c r="B8563" s="11" t="str">
        <f t="shared" si="1"/>
        <v>20131223</v>
      </c>
      <c r="C8563" s="12">
        <f t="shared" si="2"/>
        <v>41631</v>
      </c>
      <c r="D8563" s="3" t="str">
        <f t="shared" si="3"/>
        <v>17</v>
      </c>
      <c r="E8563" s="13">
        <v>0.0</v>
      </c>
      <c r="F8563" s="14">
        <f>'Costo de tareas'!$B$15</f>
        <v>0.1964027778</v>
      </c>
      <c r="G8563" s="15">
        <f>'Producción diaria'!$T$3*$L$2*$M$2*$N$2*E8563*1000/'Costo de tareas'!$B$14</f>
        <v>0</v>
      </c>
      <c r="H8563" s="16">
        <f>IF(G8563 &gt; 'Costo de tareas'!$B$13, 'Costo de tareas'!$B$13, IF(G8563 &lt; 'Costo de tareas'!$B$13*0.2, 0, 'Costo de tareas'!$B$13- G8563))</f>
        <v>0</v>
      </c>
      <c r="I8563" s="17">
        <f>IF(H8563=0,'Costo de tareas'!$B$13,'Costo de tareas'!$B$13-H8563)</f>
        <v>39.28055556</v>
      </c>
      <c r="J8563" s="2"/>
      <c r="K8563" s="2"/>
      <c r="P8563" s="2"/>
    </row>
    <row r="8564">
      <c r="A8564" s="3" t="s">
        <v>10975</v>
      </c>
      <c r="B8564" s="11" t="str">
        <f t="shared" si="1"/>
        <v>20131223</v>
      </c>
      <c r="C8564" s="12">
        <f t="shared" si="2"/>
        <v>41631</v>
      </c>
      <c r="D8564" s="3" t="str">
        <f t="shared" si="3"/>
        <v>18</v>
      </c>
      <c r="E8564" s="13">
        <v>0.0</v>
      </c>
      <c r="F8564" s="14">
        <f>'Costo de tareas'!$B$15</f>
        <v>0.1964027778</v>
      </c>
      <c r="G8564" s="15">
        <f>'Producción diaria'!$T$3*$L$2*$M$2*$N$2*E8564*1000/'Costo de tareas'!$B$14</f>
        <v>0</v>
      </c>
      <c r="H8564" s="16">
        <f>IF(G8564 &gt; 'Costo de tareas'!$B$13, 'Costo de tareas'!$B$13, IF(G8564 &lt; 'Costo de tareas'!$B$13*0.2, 0, 'Costo de tareas'!$B$13- G8564))</f>
        <v>0</v>
      </c>
      <c r="I8564" s="17">
        <f>IF(H8564=0,'Costo de tareas'!$B$13,'Costo de tareas'!$B$13-H8564)</f>
        <v>39.28055556</v>
      </c>
      <c r="J8564" s="2"/>
      <c r="K8564" s="2"/>
      <c r="P8564" s="2"/>
    </row>
    <row r="8565">
      <c r="A8565" s="3" t="s">
        <v>10976</v>
      </c>
      <c r="B8565" s="11" t="str">
        <f t="shared" si="1"/>
        <v>20131223</v>
      </c>
      <c r="C8565" s="12">
        <f t="shared" si="2"/>
        <v>41631</v>
      </c>
      <c r="D8565" s="3" t="str">
        <f t="shared" si="3"/>
        <v>19</v>
      </c>
      <c r="E8565" s="13">
        <v>0.0</v>
      </c>
      <c r="F8565" s="14">
        <f>'Costo de tareas'!$B$15</f>
        <v>0.1964027778</v>
      </c>
      <c r="G8565" s="15">
        <f>'Producción diaria'!$T$3*$L$2*$M$2*$N$2*E8565*1000/'Costo de tareas'!$B$14</f>
        <v>0</v>
      </c>
      <c r="H8565" s="16">
        <f>IF(G8565 &gt; 'Costo de tareas'!$B$13, 'Costo de tareas'!$B$13, IF(G8565 &lt; 'Costo de tareas'!$B$13*0.2, 0, 'Costo de tareas'!$B$13- G8565))</f>
        <v>0</v>
      </c>
      <c r="I8565" s="17">
        <f>IF(H8565=0,'Costo de tareas'!$B$13,'Costo de tareas'!$B$13-H8565)</f>
        <v>39.28055556</v>
      </c>
      <c r="J8565" s="2"/>
      <c r="K8565" s="2"/>
      <c r="P8565" s="2"/>
    </row>
    <row r="8566">
      <c r="A8566" s="3" t="s">
        <v>10977</v>
      </c>
      <c r="B8566" s="11" t="str">
        <f t="shared" si="1"/>
        <v>20131223</v>
      </c>
      <c r="C8566" s="12">
        <f t="shared" si="2"/>
        <v>41631</v>
      </c>
      <c r="D8566" s="3" t="str">
        <f t="shared" si="3"/>
        <v>20</v>
      </c>
      <c r="E8566" s="13">
        <v>0.0</v>
      </c>
      <c r="F8566" s="14">
        <f>'Costo de tareas'!$B$15</f>
        <v>0.1964027778</v>
      </c>
      <c r="G8566" s="15">
        <f>'Producción diaria'!$T$3*$L$2*$M$2*$N$2*E8566*1000/'Costo de tareas'!$B$14</f>
        <v>0</v>
      </c>
      <c r="H8566" s="16">
        <f>IF(G8566 &gt; 'Costo de tareas'!$B$13, 'Costo de tareas'!$B$13, IF(G8566 &lt; 'Costo de tareas'!$B$13*0.2, 0, 'Costo de tareas'!$B$13- G8566))</f>
        <v>0</v>
      </c>
      <c r="I8566" s="17">
        <f>IF(H8566=0,'Costo de tareas'!$B$13,'Costo de tareas'!$B$13-H8566)</f>
        <v>39.28055556</v>
      </c>
      <c r="J8566" s="2"/>
      <c r="K8566" s="2"/>
      <c r="P8566" s="2"/>
    </row>
    <row r="8567">
      <c r="A8567" s="3" t="s">
        <v>10978</v>
      </c>
      <c r="B8567" s="11" t="str">
        <f t="shared" si="1"/>
        <v>20131223</v>
      </c>
      <c r="C8567" s="12">
        <f t="shared" si="2"/>
        <v>41631</v>
      </c>
      <c r="D8567" s="3" t="str">
        <f t="shared" si="3"/>
        <v>21</v>
      </c>
      <c r="E8567" s="13">
        <v>0.0</v>
      </c>
      <c r="F8567" s="14">
        <f>'Costo de tareas'!$B$15</f>
        <v>0.1964027778</v>
      </c>
      <c r="G8567" s="15">
        <f>'Producción diaria'!$T$3*$L$2*$M$2*$N$2*E8567*1000/'Costo de tareas'!$B$14</f>
        <v>0</v>
      </c>
      <c r="H8567" s="16">
        <f>IF(G8567 &gt; 'Costo de tareas'!$B$13, 'Costo de tareas'!$B$13, IF(G8567 &lt; 'Costo de tareas'!$B$13*0.2, 0, 'Costo de tareas'!$B$13- G8567))</f>
        <v>0</v>
      </c>
      <c r="I8567" s="17">
        <f>IF(H8567=0,'Costo de tareas'!$B$13,'Costo de tareas'!$B$13-H8567)</f>
        <v>39.28055556</v>
      </c>
      <c r="J8567" s="2"/>
      <c r="K8567" s="2"/>
      <c r="P8567" s="2"/>
    </row>
    <row r="8568">
      <c r="A8568" s="3" t="s">
        <v>10979</v>
      </c>
      <c r="B8568" s="11" t="str">
        <f t="shared" si="1"/>
        <v>20131223</v>
      </c>
      <c r="C8568" s="12">
        <f t="shared" si="2"/>
        <v>41631</v>
      </c>
      <c r="D8568" s="3" t="str">
        <f t="shared" si="3"/>
        <v>22</v>
      </c>
      <c r="E8568" s="13">
        <v>0.0</v>
      </c>
      <c r="F8568" s="14">
        <f>'Costo de tareas'!$B$15</f>
        <v>0.1964027778</v>
      </c>
      <c r="G8568" s="15">
        <f>'Producción diaria'!$T$3*$L$2*$M$2*$N$2*E8568*1000/'Costo de tareas'!$B$14</f>
        <v>0</v>
      </c>
      <c r="H8568" s="16">
        <f>IF(G8568 &gt; 'Costo de tareas'!$B$13, 'Costo de tareas'!$B$13, IF(G8568 &lt; 'Costo de tareas'!$B$13*0.2, 0, 'Costo de tareas'!$B$13- G8568))</f>
        <v>0</v>
      </c>
      <c r="I8568" s="17">
        <f>IF(H8568=0,'Costo de tareas'!$B$13,'Costo de tareas'!$B$13-H8568)</f>
        <v>39.28055556</v>
      </c>
      <c r="J8568" s="2"/>
      <c r="K8568" s="2"/>
      <c r="P8568" s="2"/>
    </row>
    <row r="8569">
      <c r="A8569" s="3" t="s">
        <v>10980</v>
      </c>
      <c r="B8569" s="11" t="str">
        <f t="shared" si="1"/>
        <v>20131223</v>
      </c>
      <c r="C8569" s="12">
        <f t="shared" si="2"/>
        <v>41631</v>
      </c>
      <c r="D8569" s="3" t="str">
        <f t="shared" si="3"/>
        <v>23</v>
      </c>
      <c r="E8569" s="13">
        <v>0.0</v>
      </c>
      <c r="F8569" s="14">
        <f>'Costo de tareas'!$B$15</f>
        <v>0.1964027778</v>
      </c>
      <c r="G8569" s="15">
        <f>'Producción diaria'!$T$3*$L$2*$M$2*$N$2*E8569*1000/'Costo de tareas'!$B$14</f>
        <v>0</v>
      </c>
      <c r="H8569" s="16">
        <f>IF(G8569 &gt; 'Costo de tareas'!$B$13, 'Costo de tareas'!$B$13, IF(G8569 &lt; 'Costo de tareas'!$B$13*0.2, 0, 'Costo de tareas'!$B$13- G8569))</f>
        <v>0</v>
      </c>
      <c r="I8569" s="17">
        <f>IF(H8569=0,'Costo de tareas'!$B$13,'Costo de tareas'!$B$13-H8569)</f>
        <v>39.28055556</v>
      </c>
      <c r="J8569" s="2"/>
      <c r="K8569" s="2"/>
      <c r="P8569" s="2"/>
    </row>
    <row r="8570">
      <c r="A8570" s="3" t="s">
        <v>10981</v>
      </c>
      <c r="B8570" s="11" t="str">
        <f t="shared" si="1"/>
        <v>20131224</v>
      </c>
      <c r="C8570" s="12">
        <f t="shared" si="2"/>
        <v>41632</v>
      </c>
      <c r="D8570" s="3" t="str">
        <f t="shared" si="3"/>
        <v>00</v>
      </c>
      <c r="E8570" s="13">
        <v>0.0</v>
      </c>
      <c r="F8570" s="14">
        <f>'Costo de tareas'!$B$15</f>
        <v>0.1964027778</v>
      </c>
      <c r="G8570" s="15">
        <f>'Producción diaria'!$T$3*$L$2*$M$2*$N$2*E8570*1000/'Costo de tareas'!$B$14</f>
        <v>0</v>
      </c>
      <c r="H8570" s="16">
        <f>IF(G8570 &gt; 'Costo de tareas'!$B$13, 'Costo de tareas'!$B$13, IF(G8570 &lt; 'Costo de tareas'!$B$13*0.2, 0, 'Costo de tareas'!$B$13- G8570))</f>
        <v>0</v>
      </c>
      <c r="I8570" s="17">
        <f>IF(H8570=0,'Costo de tareas'!$B$13,'Costo de tareas'!$B$13-H8570)</f>
        <v>39.28055556</v>
      </c>
      <c r="J8570" s="2"/>
      <c r="K8570" s="2"/>
      <c r="P8570" s="2"/>
    </row>
    <row r="8571">
      <c r="A8571" s="3" t="s">
        <v>10982</v>
      </c>
      <c r="B8571" s="11" t="str">
        <f t="shared" si="1"/>
        <v>20131224</v>
      </c>
      <c r="C8571" s="12">
        <f t="shared" si="2"/>
        <v>41632</v>
      </c>
      <c r="D8571" s="3" t="str">
        <f t="shared" si="3"/>
        <v>01</v>
      </c>
      <c r="E8571" s="13">
        <v>0.0</v>
      </c>
      <c r="F8571" s="14">
        <f>'Costo de tareas'!$B$15</f>
        <v>0.1964027778</v>
      </c>
      <c r="G8571" s="15">
        <f>'Producción diaria'!$T$3*$L$2*$M$2*$N$2*E8571*1000/'Costo de tareas'!$B$14</f>
        <v>0</v>
      </c>
      <c r="H8571" s="16">
        <f>IF(G8571 &gt; 'Costo de tareas'!$B$13, 'Costo de tareas'!$B$13, IF(G8571 &lt; 'Costo de tareas'!$B$13*0.2, 0, 'Costo de tareas'!$B$13- G8571))</f>
        <v>0</v>
      </c>
      <c r="I8571" s="17">
        <f>IF(H8571=0,'Costo de tareas'!$B$13,'Costo de tareas'!$B$13-H8571)</f>
        <v>39.28055556</v>
      </c>
      <c r="J8571" s="2"/>
      <c r="K8571" s="2"/>
      <c r="P8571" s="2"/>
    </row>
    <row r="8572">
      <c r="A8572" s="3" t="s">
        <v>10983</v>
      </c>
      <c r="B8572" s="11" t="str">
        <f t="shared" si="1"/>
        <v>20131224</v>
      </c>
      <c r="C8572" s="12">
        <f t="shared" si="2"/>
        <v>41632</v>
      </c>
      <c r="D8572" s="3" t="str">
        <f t="shared" si="3"/>
        <v>02</v>
      </c>
      <c r="E8572" s="13">
        <v>0.0</v>
      </c>
      <c r="F8572" s="14">
        <f>'Costo de tareas'!$B$15</f>
        <v>0.1964027778</v>
      </c>
      <c r="G8572" s="15">
        <f>'Producción diaria'!$T$3*$L$2*$M$2*$N$2*E8572*1000/'Costo de tareas'!$B$14</f>
        <v>0</v>
      </c>
      <c r="H8572" s="16">
        <f>IF(G8572 &gt; 'Costo de tareas'!$B$13, 'Costo de tareas'!$B$13, IF(G8572 &lt; 'Costo de tareas'!$B$13*0.2, 0, 'Costo de tareas'!$B$13- G8572))</f>
        <v>0</v>
      </c>
      <c r="I8572" s="17">
        <f>IF(H8572=0,'Costo de tareas'!$B$13,'Costo de tareas'!$B$13-H8572)</f>
        <v>39.28055556</v>
      </c>
      <c r="J8572" s="2"/>
      <c r="K8572" s="2"/>
      <c r="P8572" s="2"/>
    </row>
    <row r="8573">
      <c r="A8573" s="3" t="s">
        <v>10984</v>
      </c>
      <c r="B8573" s="11" t="str">
        <f t="shared" si="1"/>
        <v>20131224</v>
      </c>
      <c r="C8573" s="12">
        <f t="shared" si="2"/>
        <v>41632</v>
      </c>
      <c r="D8573" s="3" t="str">
        <f t="shared" si="3"/>
        <v>03</v>
      </c>
      <c r="E8573" s="13">
        <v>0.0</v>
      </c>
      <c r="F8573" s="14">
        <f>'Costo de tareas'!$B$15</f>
        <v>0.1964027778</v>
      </c>
      <c r="G8573" s="15">
        <f>'Producción diaria'!$T$3*$L$2*$M$2*$N$2*E8573*1000/'Costo de tareas'!$B$14</f>
        <v>0</v>
      </c>
      <c r="H8573" s="16">
        <f>IF(G8573 &gt; 'Costo de tareas'!$B$13, 'Costo de tareas'!$B$13, IF(G8573 &lt; 'Costo de tareas'!$B$13*0.2, 0, 'Costo de tareas'!$B$13- G8573))</f>
        <v>0</v>
      </c>
      <c r="I8573" s="17">
        <f>IF(H8573=0,'Costo de tareas'!$B$13,'Costo de tareas'!$B$13-H8573)</f>
        <v>39.28055556</v>
      </c>
      <c r="J8573" s="2"/>
      <c r="K8573" s="2"/>
      <c r="P8573" s="2"/>
    </row>
    <row r="8574">
      <c r="A8574" s="3" t="s">
        <v>10985</v>
      </c>
      <c r="B8574" s="11" t="str">
        <f t="shared" si="1"/>
        <v>20131224</v>
      </c>
      <c r="C8574" s="12">
        <f t="shared" si="2"/>
        <v>41632</v>
      </c>
      <c r="D8574" s="3" t="str">
        <f t="shared" si="3"/>
        <v>04</v>
      </c>
      <c r="E8574" s="13">
        <v>0.0</v>
      </c>
      <c r="F8574" s="14">
        <f>'Costo de tareas'!$B$15</f>
        <v>0.1964027778</v>
      </c>
      <c r="G8574" s="15">
        <f>'Producción diaria'!$T$3*$L$2*$M$2*$N$2*E8574*1000/'Costo de tareas'!$B$14</f>
        <v>0</v>
      </c>
      <c r="H8574" s="16">
        <f>IF(G8574 &gt; 'Costo de tareas'!$B$13, 'Costo de tareas'!$B$13, IF(G8574 &lt; 'Costo de tareas'!$B$13*0.2, 0, 'Costo de tareas'!$B$13- G8574))</f>
        <v>0</v>
      </c>
      <c r="I8574" s="17">
        <f>IF(H8574=0,'Costo de tareas'!$B$13,'Costo de tareas'!$B$13-H8574)</f>
        <v>39.28055556</v>
      </c>
      <c r="J8574" s="2"/>
      <c r="K8574" s="2"/>
      <c r="P8574" s="2"/>
    </row>
    <row r="8575">
      <c r="A8575" s="3" t="s">
        <v>10986</v>
      </c>
      <c r="B8575" s="11" t="str">
        <f t="shared" si="1"/>
        <v>20131224</v>
      </c>
      <c r="C8575" s="12">
        <f t="shared" si="2"/>
        <v>41632</v>
      </c>
      <c r="D8575" s="3" t="str">
        <f t="shared" si="3"/>
        <v>05</v>
      </c>
      <c r="E8575" s="13">
        <v>0.0</v>
      </c>
      <c r="F8575" s="14">
        <f>'Costo de tareas'!$B$15</f>
        <v>0.1964027778</v>
      </c>
      <c r="G8575" s="15">
        <f>'Producción diaria'!$T$3*$L$2*$M$2*$N$2*E8575*1000/'Costo de tareas'!$B$14</f>
        <v>0</v>
      </c>
      <c r="H8575" s="16">
        <f>IF(G8575 &gt; 'Costo de tareas'!$B$13, 'Costo de tareas'!$B$13, IF(G8575 &lt; 'Costo de tareas'!$B$13*0.2, 0, 'Costo de tareas'!$B$13- G8575))</f>
        <v>0</v>
      </c>
      <c r="I8575" s="17">
        <f>IF(H8575=0,'Costo de tareas'!$B$13,'Costo de tareas'!$B$13-H8575)</f>
        <v>39.28055556</v>
      </c>
      <c r="J8575" s="2"/>
      <c r="K8575" s="2"/>
      <c r="P8575" s="2"/>
    </row>
    <row r="8576">
      <c r="A8576" s="3" t="s">
        <v>10987</v>
      </c>
      <c r="B8576" s="11" t="str">
        <f t="shared" si="1"/>
        <v>20131224</v>
      </c>
      <c r="C8576" s="12">
        <f t="shared" si="2"/>
        <v>41632</v>
      </c>
      <c r="D8576" s="3" t="str">
        <f t="shared" si="3"/>
        <v>06</v>
      </c>
      <c r="E8576" s="13">
        <v>0.0</v>
      </c>
      <c r="F8576" s="14">
        <f>'Costo de tareas'!$B$15</f>
        <v>0.1964027778</v>
      </c>
      <c r="G8576" s="15">
        <f>'Producción diaria'!$T$3*$L$2*$M$2*$N$2*E8576*1000/'Costo de tareas'!$B$14</f>
        <v>0</v>
      </c>
      <c r="H8576" s="16">
        <f>IF(G8576 &gt; 'Costo de tareas'!$B$13, 'Costo de tareas'!$B$13, IF(G8576 &lt; 'Costo de tareas'!$B$13*0.2, 0, 'Costo de tareas'!$B$13- G8576))</f>
        <v>0</v>
      </c>
      <c r="I8576" s="17">
        <f>IF(H8576=0,'Costo de tareas'!$B$13,'Costo de tareas'!$B$13-H8576)</f>
        <v>39.28055556</v>
      </c>
      <c r="J8576" s="2"/>
      <c r="K8576" s="2"/>
      <c r="P8576" s="2"/>
    </row>
    <row r="8577">
      <c r="A8577" s="3" t="s">
        <v>10988</v>
      </c>
      <c r="B8577" s="11" t="str">
        <f t="shared" si="1"/>
        <v>20131224</v>
      </c>
      <c r="C8577" s="12">
        <f t="shared" si="2"/>
        <v>41632</v>
      </c>
      <c r="D8577" s="3" t="str">
        <f t="shared" si="3"/>
        <v>07</v>
      </c>
      <c r="E8577" s="13">
        <v>0.0</v>
      </c>
      <c r="F8577" s="14">
        <f>'Costo de tareas'!$B$15</f>
        <v>0.1964027778</v>
      </c>
      <c r="G8577" s="15">
        <f>'Producción diaria'!$T$3*$L$2*$M$2*$N$2*E8577*1000/'Costo de tareas'!$B$14</f>
        <v>0</v>
      </c>
      <c r="H8577" s="16">
        <f>IF(G8577 &gt; 'Costo de tareas'!$B$13, 'Costo de tareas'!$B$13, IF(G8577 &lt; 'Costo de tareas'!$B$13*0.2, 0, 'Costo de tareas'!$B$13- G8577))</f>
        <v>0</v>
      </c>
      <c r="I8577" s="17">
        <f>IF(H8577=0,'Costo de tareas'!$B$13,'Costo de tareas'!$B$13-H8577)</f>
        <v>39.28055556</v>
      </c>
      <c r="J8577" s="2"/>
      <c r="K8577" s="2"/>
      <c r="P8577" s="2"/>
    </row>
    <row r="8578">
      <c r="A8578" s="3" t="s">
        <v>10989</v>
      </c>
      <c r="B8578" s="11" t="str">
        <f t="shared" si="1"/>
        <v>20131224</v>
      </c>
      <c r="C8578" s="12">
        <f t="shared" si="2"/>
        <v>41632</v>
      </c>
      <c r="D8578" s="3" t="str">
        <f t="shared" si="3"/>
        <v>08</v>
      </c>
      <c r="E8578" s="13">
        <v>54.0</v>
      </c>
      <c r="F8578" s="14">
        <f>'Costo de tareas'!$B$15</f>
        <v>0.1964027778</v>
      </c>
      <c r="G8578" s="15">
        <f>'Producción diaria'!$T$3*$L$2*$M$2*$N$2*E8578*1000/'Costo de tareas'!$B$14</f>
        <v>81.1923445</v>
      </c>
      <c r="H8578" s="16">
        <f>IF(G8578 &gt; 'Costo de tareas'!$B$13, 'Costo de tareas'!$B$13, IF(G8578 &lt; 'Costo de tareas'!$B$13*0.2, 0, 'Costo de tareas'!$B$13- G8578))</f>
        <v>39.28055556</v>
      </c>
      <c r="I8578" s="17">
        <f>IF(H8578=0,'Costo de tareas'!$B$13,'Costo de tareas'!$B$13-H8578)</f>
        <v>0</v>
      </c>
      <c r="J8578" s="2"/>
      <c r="K8578" s="2"/>
      <c r="P8578" s="2"/>
    </row>
    <row r="8579">
      <c r="A8579" s="3" t="s">
        <v>10990</v>
      </c>
      <c r="B8579" s="11" t="str">
        <f t="shared" si="1"/>
        <v>20131224</v>
      </c>
      <c r="C8579" s="12">
        <f t="shared" si="2"/>
        <v>41632</v>
      </c>
      <c r="D8579" s="3" t="str">
        <f t="shared" si="3"/>
        <v>09</v>
      </c>
      <c r="E8579" s="13">
        <v>166.0</v>
      </c>
      <c r="F8579" s="14">
        <f>'Costo de tareas'!$B$15</f>
        <v>0.1964027778</v>
      </c>
      <c r="G8579" s="15">
        <f>'Producción diaria'!$T$3*$L$2*$M$2*$N$2*E8579*1000/'Costo de tareas'!$B$14</f>
        <v>249.5912812</v>
      </c>
      <c r="H8579" s="16">
        <f>IF(G8579 &gt; 'Costo de tareas'!$B$13, 'Costo de tareas'!$B$13, IF(G8579 &lt; 'Costo de tareas'!$B$13*0.2, 0, 'Costo de tareas'!$B$13- G8579))</f>
        <v>39.28055556</v>
      </c>
      <c r="I8579" s="17">
        <f>IF(H8579=0,'Costo de tareas'!$B$13,'Costo de tareas'!$B$13-H8579)</f>
        <v>0</v>
      </c>
      <c r="J8579" s="2"/>
      <c r="K8579" s="2"/>
      <c r="P8579" s="2"/>
    </row>
    <row r="8580">
      <c r="A8580" s="3" t="s">
        <v>10991</v>
      </c>
      <c r="B8580" s="11" t="str">
        <f t="shared" si="1"/>
        <v>20131224</v>
      </c>
      <c r="C8580" s="12">
        <f t="shared" si="2"/>
        <v>41632</v>
      </c>
      <c r="D8580" s="3" t="str">
        <f t="shared" si="3"/>
        <v>10</v>
      </c>
      <c r="E8580" s="13">
        <v>285.0</v>
      </c>
      <c r="F8580" s="14">
        <f>'Costo de tareas'!$B$15</f>
        <v>0.1964027778</v>
      </c>
      <c r="G8580" s="15">
        <f>'Producción diaria'!$T$3*$L$2*$M$2*$N$2*E8580*1000/'Costo de tareas'!$B$14</f>
        <v>428.5151515</v>
      </c>
      <c r="H8580" s="16">
        <f>IF(G8580 &gt; 'Costo de tareas'!$B$13, 'Costo de tareas'!$B$13, IF(G8580 &lt; 'Costo de tareas'!$B$13*0.2, 0, 'Costo de tareas'!$B$13- G8580))</f>
        <v>39.28055556</v>
      </c>
      <c r="I8580" s="17">
        <f>IF(H8580=0,'Costo de tareas'!$B$13,'Costo de tareas'!$B$13-H8580)</f>
        <v>0</v>
      </c>
      <c r="J8580" s="2"/>
      <c r="K8580" s="2"/>
      <c r="P8580" s="2"/>
    </row>
    <row r="8581">
      <c r="A8581" s="3" t="s">
        <v>10992</v>
      </c>
      <c r="B8581" s="11" t="str">
        <f t="shared" si="1"/>
        <v>20131224</v>
      </c>
      <c r="C8581" s="12">
        <f t="shared" si="2"/>
        <v>41632</v>
      </c>
      <c r="D8581" s="3" t="str">
        <f t="shared" si="3"/>
        <v>11</v>
      </c>
      <c r="E8581" s="13">
        <v>85.0</v>
      </c>
      <c r="F8581" s="14">
        <f>'Costo de tareas'!$B$15</f>
        <v>0.1964027778</v>
      </c>
      <c r="G8581" s="15">
        <f>'Producción diaria'!$T$3*$L$2*$M$2*$N$2*E8581*1000/'Costo de tareas'!$B$14</f>
        <v>127.8027645</v>
      </c>
      <c r="H8581" s="16">
        <f>IF(G8581 &gt; 'Costo de tareas'!$B$13, 'Costo de tareas'!$B$13, IF(G8581 &lt; 'Costo de tareas'!$B$13*0.2, 0, 'Costo de tareas'!$B$13- G8581))</f>
        <v>39.28055556</v>
      </c>
      <c r="I8581" s="17">
        <f>IF(H8581=0,'Costo de tareas'!$B$13,'Costo de tareas'!$B$13-H8581)</f>
        <v>0</v>
      </c>
      <c r="J8581" s="2"/>
      <c r="K8581" s="2"/>
      <c r="P8581" s="2"/>
    </row>
    <row r="8582">
      <c r="A8582" s="3" t="s">
        <v>10993</v>
      </c>
      <c r="B8582" s="11" t="str">
        <f t="shared" si="1"/>
        <v>20131224</v>
      </c>
      <c r="C8582" s="12">
        <f t="shared" si="2"/>
        <v>41632</v>
      </c>
      <c r="D8582" s="3" t="str">
        <f t="shared" si="3"/>
        <v>12</v>
      </c>
      <c r="E8582" s="13">
        <v>113.0</v>
      </c>
      <c r="F8582" s="14">
        <f>'Costo de tareas'!$B$15</f>
        <v>0.1964027778</v>
      </c>
      <c r="G8582" s="15">
        <f>'Producción diaria'!$T$3*$L$2*$M$2*$N$2*E8582*1000/'Costo de tareas'!$B$14</f>
        <v>169.9024987</v>
      </c>
      <c r="H8582" s="16">
        <f>IF(G8582 &gt; 'Costo de tareas'!$B$13, 'Costo de tareas'!$B$13, IF(G8582 &lt; 'Costo de tareas'!$B$13*0.2, 0, 'Costo de tareas'!$B$13- G8582))</f>
        <v>39.28055556</v>
      </c>
      <c r="I8582" s="17">
        <f>IF(H8582=0,'Costo de tareas'!$B$13,'Costo de tareas'!$B$13-H8582)</f>
        <v>0</v>
      </c>
      <c r="J8582" s="2"/>
      <c r="K8582" s="2"/>
      <c r="P8582" s="2"/>
    </row>
    <row r="8583">
      <c r="A8583" s="3" t="s">
        <v>10995</v>
      </c>
      <c r="B8583" s="11" t="str">
        <f t="shared" si="1"/>
        <v>20131224</v>
      </c>
      <c r="C8583" s="12">
        <f t="shared" si="2"/>
        <v>41632</v>
      </c>
      <c r="D8583" s="3" t="str">
        <f t="shared" si="3"/>
        <v>13</v>
      </c>
      <c r="E8583" s="13">
        <v>81.0</v>
      </c>
      <c r="F8583" s="14">
        <f>'Costo de tareas'!$B$15</f>
        <v>0.1964027778</v>
      </c>
      <c r="G8583" s="15">
        <f>'Producción diaria'!$T$3*$L$2*$M$2*$N$2*E8583*1000/'Costo de tareas'!$B$14</f>
        <v>121.7885167</v>
      </c>
      <c r="H8583" s="16">
        <f>IF(G8583 &gt; 'Costo de tareas'!$B$13, 'Costo de tareas'!$B$13, IF(G8583 &lt; 'Costo de tareas'!$B$13*0.2, 0, 'Costo de tareas'!$B$13- G8583))</f>
        <v>39.28055556</v>
      </c>
      <c r="I8583" s="17">
        <f>IF(H8583=0,'Costo de tareas'!$B$13,'Costo de tareas'!$B$13-H8583)</f>
        <v>0</v>
      </c>
      <c r="J8583" s="2"/>
      <c r="K8583" s="2"/>
      <c r="P8583" s="2"/>
    </row>
    <row r="8584">
      <c r="A8584" s="3" t="s">
        <v>10996</v>
      </c>
      <c r="B8584" s="11" t="str">
        <f t="shared" si="1"/>
        <v>20131224</v>
      </c>
      <c r="C8584" s="12">
        <f t="shared" si="2"/>
        <v>41632</v>
      </c>
      <c r="D8584" s="3" t="str">
        <f t="shared" si="3"/>
        <v>14</v>
      </c>
      <c r="E8584" s="13">
        <v>48.0</v>
      </c>
      <c r="F8584" s="14">
        <f>'Costo de tareas'!$B$15</f>
        <v>0.1964027778</v>
      </c>
      <c r="G8584" s="15">
        <f>'Producción diaria'!$T$3*$L$2*$M$2*$N$2*E8584*1000/'Costo de tareas'!$B$14</f>
        <v>72.17097289</v>
      </c>
      <c r="H8584" s="16">
        <f>IF(G8584 &gt; 'Costo de tareas'!$B$13, 'Costo de tareas'!$B$13, IF(G8584 &lt; 'Costo de tareas'!$B$13*0.2, 0, 'Costo de tareas'!$B$13- G8584))</f>
        <v>39.28055556</v>
      </c>
      <c r="I8584" s="17">
        <f>IF(H8584=0,'Costo de tareas'!$B$13,'Costo de tareas'!$B$13-H8584)</f>
        <v>0</v>
      </c>
      <c r="J8584" s="2"/>
      <c r="K8584" s="2"/>
      <c r="P8584" s="2"/>
    </row>
    <row r="8585">
      <c r="A8585" s="3" t="s">
        <v>10997</v>
      </c>
      <c r="B8585" s="11" t="str">
        <f t="shared" si="1"/>
        <v>20131224</v>
      </c>
      <c r="C8585" s="12">
        <f t="shared" si="2"/>
        <v>41632</v>
      </c>
      <c r="D8585" s="3" t="str">
        <f t="shared" si="3"/>
        <v>15</v>
      </c>
      <c r="E8585" s="13">
        <v>34.0</v>
      </c>
      <c r="F8585" s="14">
        <f>'Costo de tareas'!$B$15</f>
        <v>0.1964027778</v>
      </c>
      <c r="G8585" s="15">
        <f>'Producción diaria'!$T$3*$L$2*$M$2*$N$2*E8585*1000/'Costo de tareas'!$B$14</f>
        <v>51.12110579</v>
      </c>
      <c r="H8585" s="16">
        <f>IF(G8585 &gt; 'Costo de tareas'!$B$13, 'Costo de tareas'!$B$13, IF(G8585 &lt; 'Costo de tareas'!$B$13*0.2, 0, 'Costo de tareas'!$B$13- G8585))</f>
        <v>39.28055556</v>
      </c>
      <c r="I8585" s="17">
        <f>IF(H8585=0,'Costo de tareas'!$B$13,'Costo de tareas'!$B$13-H8585)</f>
        <v>0</v>
      </c>
      <c r="J8585" s="2"/>
      <c r="K8585" s="2"/>
      <c r="P8585" s="2"/>
    </row>
    <row r="8586">
      <c r="A8586" s="3" t="s">
        <v>10998</v>
      </c>
      <c r="B8586" s="11" t="str">
        <f t="shared" si="1"/>
        <v>20131224</v>
      </c>
      <c r="C8586" s="12">
        <f t="shared" si="2"/>
        <v>41632</v>
      </c>
      <c r="D8586" s="3" t="str">
        <f t="shared" si="3"/>
        <v>16</v>
      </c>
      <c r="E8586" s="13">
        <v>49.0</v>
      </c>
      <c r="F8586" s="14">
        <f>'Costo de tareas'!$B$15</f>
        <v>0.1964027778</v>
      </c>
      <c r="G8586" s="15">
        <f>'Producción diaria'!$T$3*$L$2*$M$2*$N$2*E8586*1000/'Costo de tareas'!$B$14</f>
        <v>73.67453482</v>
      </c>
      <c r="H8586" s="16">
        <f>IF(G8586 &gt; 'Costo de tareas'!$B$13, 'Costo de tareas'!$B$13, IF(G8586 &lt; 'Costo de tareas'!$B$13*0.2, 0, 'Costo de tareas'!$B$13- G8586))</f>
        <v>39.28055556</v>
      </c>
      <c r="I8586" s="17">
        <f>IF(H8586=0,'Costo de tareas'!$B$13,'Costo de tareas'!$B$13-H8586)</f>
        <v>0</v>
      </c>
      <c r="J8586" s="2"/>
      <c r="K8586" s="2"/>
      <c r="P8586" s="2"/>
    </row>
    <row r="8587">
      <c r="A8587" s="3" t="s">
        <v>10999</v>
      </c>
      <c r="B8587" s="11" t="str">
        <f t="shared" si="1"/>
        <v>20131224</v>
      </c>
      <c r="C8587" s="12">
        <f t="shared" si="2"/>
        <v>41632</v>
      </c>
      <c r="D8587" s="3" t="str">
        <f t="shared" si="3"/>
        <v>17</v>
      </c>
      <c r="E8587" s="13">
        <v>0.0</v>
      </c>
      <c r="F8587" s="14">
        <f>'Costo de tareas'!$B$15</f>
        <v>0.1964027778</v>
      </c>
      <c r="G8587" s="15">
        <f>'Producción diaria'!$T$3*$L$2*$M$2*$N$2*E8587*1000/'Costo de tareas'!$B$14</f>
        <v>0</v>
      </c>
      <c r="H8587" s="16">
        <f>IF(G8587 &gt; 'Costo de tareas'!$B$13, 'Costo de tareas'!$B$13, IF(G8587 &lt; 'Costo de tareas'!$B$13*0.2, 0, 'Costo de tareas'!$B$13- G8587))</f>
        <v>0</v>
      </c>
      <c r="I8587" s="17">
        <f>IF(H8587=0,'Costo de tareas'!$B$13,'Costo de tareas'!$B$13-H8587)</f>
        <v>39.28055556</v>
      </c>
      <c r="J8587" s="2"/>
      <c r="K8587" s="2"/>
      <c r="P8587" s="2"/>
    </row>
    <row r="8588">
      <c r="A8588" s="3" t="s">
        <v>11000</v>
      </c>
      <c r="B8588" s="11" t="str">
        <f t="shared" si="1"/>
        <v>20131224</v>
      </c>
      <c r="C8588" s="12">
        <f t="shared" si="2"/>
        <v>41632</v>
      </c>
      <c r="D8588" s="3" t="str">
        <f t="shared" si="3"/>
        <v>18</v>
      </c>
      <c r="E8588" s="13">
        <v>0.0</v>
      </c>
      <c r="F8588" s="14">
        <f>'Costo de tareas'!$B$15</f>
        <v>0.1964027778</v>
      </c>
      <c r="G8588" s="15">
        <f>'Producción diaria'!$T$3*$L$2*$M$2*$N$2*E8588*1000/'Costo de tareas'!$B$14</f>
        <v>0</v>
      </c>
      <c r="H8588" s="16">
        <f>IF(G8588 &gt; 'Costo de tareas'!$B$13, 'Costo de tareas'!$B$13, IF(G8588 &lt; 'Costo de tareas'!$B$13*0.2, 0, 'Costo de tareas'!$B$13- G8588))</f>
        <v>0</v>
      </c>
      <c r="I8588" s="17">
        <f>IF(H8588=0,'Costo de tareas'!$B$13,'Costo de tareas'!$B$13-H8588)</f>
        <v>39.28055556</v>
      </c>
      <c r="J8588" s="2"/>
      <c r="K8588" s="2"/>
      <c r="P8588" s="2"/>
    </row>
    <row r="8589">
      <c r="A8589" s="3" t="s">
        <v>11001</v>
      </c>
      <c r="B8589" s="11" t="str">
        <f t="shared" si="1"/>
        <v>20131224</v>
      </c>
      <c r="C8589" s="12">
        <f t="shared" si="2"/>
        <v>41632</v>
      </c>
      <c r="D8589" s="3" t="str">
        <f t="shared" si="3"/>
        <v>19</v>
      </c>
      <c r="E8589" s="13">
        <v>0.0</v>
      </c>
      <c r="F8589" s="14">
        <f>'Costo de tareas'!$B$15</f>
        <v>0.1964027778</v>
      </c>
      <c r="G8589" s="15">
        <f>'Producción diaria'!$T$3*$L$2*$M$2*$N$2*E8589*1000/'Costo de tareas'!$B$14</f>
        <v>0</v>
      </c>
      <c r="H8589" s="16">
        <f>IF(G8589 &gt; 'Costo de tareas'!$B$13, 'Costo de tareas'!$B$13, IF(G8589 &lt; 'Costo de tareas'!$B$13*0.2, 0, 'Costo de tareas'!$B$13- G8589))</f>
        <v>0</v>
      </c>
      <c r="I8589" s="17">
        <f>IF(H8589=0,'Costo de tareas'!$B$13,'Costo de tareas'!$B$13-H8589)</f>
        <v>39.28055556</v>
      </c>
      <c r="J8589" s="2"/>
      <c r="K8589" s="2"/>
      <c r="P8589" s="2"/>
    </row>
    <row r="8590">
      <c r="A8590" s="3" t="s">
        <v>11002</v>
      </c>
      <c r="B8590" s="11" t="str">
        <f t="shared" si="1"/>
        <v>20131224</v>
      </c>
      <c r="C8590" s="12">
        <f t="shared" si="2"/>
        <v>41632</v>
      </c>
      <c r="D8590" s="3" t="str">
        <f t="shared" si="3"/>
        <v>20</v>
      </c>
      <c r="E8590" s="13">
        <v>0.0</v>
      </c>
      <c r="F8590" s="14">
        <f>'Costo de tareas'!$B$15</f>
        <v>0.1964027778</v>
      </c>
      <c r="G8590" s="15">
        <f>'Producción diaria'!$T$3*$L$2*$M$2*$N$2*E8590*1000/'Costo de tareas'!$B$14</f>
        <v>0</v>
      </c>
      <c r="H8590" s="16">
        <f>IF(G8590 &gt; 'Costo de tareas'!$B$13, 'Costo de tareas'!$B$13, IF(G8590 &lt; 'Costo de tareas'!$B$13*0.2, 0, 'Costo de tareas'!$B$13- G8590))</f>
        <v>0</v>
      </c>
      <c r="I8590" s="17">
        <f>IF(H8590=0,'Costo de tareas'!$B$13,'Costo de tareas'!$B$13-H8590)</f>
        <v>39.28055556</v>
      </c>
      <c r="J8590" s="2"/>
      <c r="K8590" s="2"/>
      <c r="P8590" s="2"/>
    </row>
    <row r="8591">
      <c r="A8591" s="3" t="s">
        <v>11003</v>
      </c>
      <c r="B8591" s="11" t="str">
        <f t="shared" si="1"/>
        <v>20131224</v>
      </c>
      <c r="C8591" s="12">
        <f t="shared" si="2"/>
        <v>41632</v>
      </c>
      <c r="D8591" s="3" t="str">
        <f t="shared" si="3"/>
        <v>21</v>
      </c>
      <c r="E8591" s="13">
        <v>0.0</v>
      </c>
      <c r="F8591" s="14">
        <f>'Costo de tareas'!$B$15</f>
        <v>0.1964027778</v>
      </c>
      <c r="G8591" s="15">
        <f>'Producción diaria'!$T$3*$L$2*$M$2*$N$2*E8591*1000/'Costo de tareas'!$B$14</f>
        <v>0</v>
      </c>
      <c r="H8591" s="16">
        <f>IF(G8591 &gt; 'Costo de tareas'!$B$13, 'Costo de tareas'!$B$13, IF(G8591 &lt; 'Costo de tareas'!$B$13*0.2, 0, 'Costo de tareas'!$B$13- G8591))</f>
        <v>0</v>
      </c>
      <c r="I8591" s="17">
        <f>IF(H8591=0,'Costo de tareas'!$B$13,'Costo de tareas'!$B$13-H8591)</f>
        <v>39.28055556</v>
      </c>
      <c r="J8591" s="2"/>
      <c r="K8591" s="2"/>
      <c r="P8591" s="2"/>
    </row>
    <row r="8592">
      <c r="A8592" s="3" t="s">
        <v>11004</v>
      </c>
      <c r="B8592" s="11" t="str">
        <f t="shared" si="1"/>
        <v>20131224</v>
      </c>
      <c r="C8592" s="12">
        <f t="shared" si="2"/>
        <v>41632</v>
      </c>
      <c r="D8592" s="3" t="str">
        <f t="shared" si="3"/>
        <v>22</v>
      </c>
      <c r="E8592" s="13">
        <v>0.0</v>
      </c>
      <c r="F8592" s="14">
        <f>'Costo de tareas'!$B$15</f>
        <v>0.1964027778</v>
      </c>
      <c r="G8592" s="15">
        <f>'Producción diaria'!$T$3*$L$2*$M$2*$N$2*E8592*1000/'Costo de tareas'!$B$14</f>
        <v>0</v>
      </c>
      <c r="H8592" s="16">
        <f>IF(G8592 &gt; 'Costo de tareas'!$B$13, 'Costo de tareas'!$B$13, IF(G8592 &lt; 'Costo de tareas'!$B$13*0.2, 0, 'Costo de tareas'!$B$13- G8592))</f>
        <v>0</v>
      </c>
      <c r="I8592" s="17">
        <f>IF(H8592=0,'Costo de tareas'!$B$13,'Costo de tareas'!$B$13-H8592)</f>
        <v>39.28055556</v>
      </c>
      <c r="J8592" s="2"/>
      <c r="K8592" s="2"/>
      <c r="P8592" s="2"/>
    </row>
    <row r="8593">
      <c r="A8593" s="3" t="s">
        <v>11005</v>
      </c>
      <c r="B8593" s="11" t="str">
        <f t="shared" si="1"/>
        <v>20131224</v>
      </c>
      <c r="C8593" s="12">
        <f t="shared" si="2"/>
        <v>41632</v>
      </c>
      <c r="D8593" s="3" t="str">
        <f t="shared" si="3"/>
        <v>23</v>
      </c>
      <c r="E8593" s="13">
        <v>0.0</v>
      </c>
      <c r="F8593" s="14">
        <f>'Costo de tareas'!$B$15</f>
        <v>0.1964027778</v>
      </c>
      <c r="G8593" s="15">
        <f>'Producción diaria'!$T$3*$L$2*$M$2*$N$2*E8593*1000/'Costo de tareas'!$B$14</f>
        <v>0</v>
      </c>
      <c r="H8593" s="16">
        <f>IF(G8593 &gt; 'Costo de tareas'!$B$13, 'Costo de tareas'!$B$13, IF(G8593 &lt; 'Costo de tareas'!$B$13*0.2, 0, 'Costo de tareas'!$B$13- G8593))</f>
        <v>0</v>
      </c>
      <c r="I8593" s="17">
        <f>IF(H8593=0,'Costo de tareas'!$B$13,'Costo de tareas'!$B$13-H8593)</f>
        <v>39.28055556</v>
      </c>
      <c r="J8593" s="2"/>
      <c r="K8593" s="2"/>
      <c r="P8593" s="2"/>
    </row>
    <row r="8594">
      <c r="A8594" s="3" t="s">
        <v>11006</v>
      </c>
      <c r="B8594" s="11" t="str">
        <f t="shared" si="1"/>
        <v>20131225</v>
      </c>
      <c r="C8594" s="12">
        <f t="shared" si="2"/>
        <v>41633</v>
      </c>
      <c r="D8594" s="3" t="str">
        <f t="shared" si="3"/>
        <v>00</v>
      </c>
      <c r="E8594" s="13">
        <v>0.0</v>
      </c>
      <c r="F8594" s="14">
        <f>'Costo de tareas'!$B$15</f>
        <v>0.1964027778</v>
      </c>
      <c r="G8594" s="15">
        <f>'Producción diaria'!$T$3*$L$2*$M$2*$N$2*E8594*1000/'Costo de tareas'!$B$14</f>
        <v>0</v>
      </c>
      <c r="H8594" s="16">
        <f>IF(G8594 &gt; 'Costo de tareas'!$B$13, 'Costo de tareas'!$B$13, IF(G8594 &lt; 'Costo de tareas'!$B$13*0.2, 0, 'Costo de tareas'!$B$13- G8594))</f>
        <v>0</v>
      </c>
      <c r="I8594" s="17">
        <f>IF(H8594=0,'Costo de tareas'!$B$13,'Costo de tareas'!$B$13-H8594)</f>
        <v>39.28055556</v>
      </c>
      <c r="J8594" s="2"/>
      <c r="K8594" s="2"/>
      <c r="P8594" s="2"/>
    </row>
    <row r="8595">
      <c r="A8595" s="3" t="s">
        <v>11007</v>
      </c>
      <c r="B8595" s="11" t="str">
        <f t="shared" si="1"/>
        <v>20131225</v>
      </c>
      <c r="C8595" s="12">
        <f t="shared" si="2"/>
        <v>41633</v>
      </c>
      <c r="D8595" s="3" t="str">
        <f t="shared" si="3"/>
        <v>01</v>
      </c>
      <c r="E8595" s="13">
        <v>0.0</v>
      </c>
      <c r="F8595" s="14">
        <f>'Costo de tareas'!$B$15</f>
        <v>0.1964027778</v>
      </c>
      <c r="G8595" s="15">
        <f>'Producción diaria'!$T$3*$L$2*$M$2*$N$2*E8595*1000/'Costo de tareas'!$B$14</f>
        <v>0</v>
      </c>
      <c r="H8595" s="16">
        <f>IF(G8595 &gt; 'Costo de tareas'!$B$13, 'Costo de tareas'!$B$13, IF(G8595 &lt; 'Costo de tareas'!$B$13*0.2, 0, 'Costo de tareas'!$B$13- G8595))</f>
        <v>0</v>
      </c>
      <c r="I8595" s="17">
        <f>IF(H8595=0,'Costo de tareas'!$B$13,'Costo de tareas'!$B$13-H8595)</f>
        <v>39.28055556</v>
      </c>
      <c r="J8595" s="2"/>
      <c r="K8595" s="2"/>
      <c r="P8595" s="2"/>
    </row>
    <row r="8596">
      <c r="A8596" s="3" t="s">
        <v>11008</v>
      </c>
      <c r="B8596" s="11" t="str">
        <f t="shared" si="1"/>
        <v>20131225</v>
      </c>
      <c r="C8596" s="12">
        <f t="shared" si="2"/>
        <v>41633</v>
      </c>
      <c r="D8596" s="3" t="str">
        <f t="shared" si="3"/>
        <v>02</v>
      </c>
      <c r="E8596" s="13">
        <v>0.0</v>
      </c>
      <c r="F8596" s="14">
        <f>'Costo de tareas'!$B$15</f>
        <v>0.1964027778</v>
      </c>
      <c r="G8596" s="15">
        <f>'Producción diaria'!$T$3*$L$2*$M$2*$N$2*E8596*1000/'Costo de tareas'!$B$14</f>
        <v>0</v>
      </c>
      <c r="H8596" s="16">
        <f>IF(G8596 &gt; 'Costo de tareas'!$B$13, 'Costo de tareas'!$B$13, IF(G8596 &lt; 'Costo de tareas'!$B$13*0.2, 0, 'Costo de tareas'!$B$13- G8596))</f>
        <v>0</v>
      </c>
      <c r="I8596" s="17">
        <f>IF(H8596=0,'Costo de tareas'!$B$13,'Costo de tareas'!$B$13-H8596)</f>
        <v>39.28055556</v>
      </c>
      <c r="J8596" s="2"/>
      <c r="K8596" s="2"/>
      <c r="P8596" s="2"/>
    </row>
    <row r="8597">
      <c r="A8597" s="3" t="s">
        <v>11009</v>
      </c>
      <c r="B8597" s="11" t="str">
        <f t="shared" si="1"/>
        <v>20131225</v>
      </c>
      <c r="C8597" s="12">
        <f t="shared" si="2"/>
        <v>41633</v>
      </c>
      <c r="D8597" s="3" t="str">
        <f t="shared" si="3"/>
        <v>03</v>
      </c>
      <c r="E8597" s="13">
        <v>0.0</v>
      </c>
      <c r="F8597" s="14">
        <f>'Costo de tareas'!$B$15</f>
        <v>0.1964027778</v>
      </c>
      <c r="G8597" s="15">
        <f>'Producción diaria'!$T$3*$L$2*$M$2*$N$2*E8597*1000/'Costo de tareas'!$B$14</f>
        <v>0</v>
      </c>
      <c r="H8597" s="16">
        <f>IF(G8597 &gt; 'Costo de tareas'!$B$13, 'Costo de tareas'!$B$13, IF(G8597 &lt; 'Costo de tareas'!$B$13*0.2, 0, 'Costo de tareas'!$B$13- G8597))</f>
        <v>0</v>
      </c>
      <c r="I8597" s="17">
        <f>IF(H8597=0,'Costo de tareas'!$B$13,'Costo de tareas'!$B$13-H8597)</f>
        <v>39.28055556</v>
      </c>
      <c r="J8597" s="2"/>
      <c r="K8597" s="2"/>
      <c r="P8597" s="2"/>
    </row>
    <row r="8598">
      <c r="A8598" s="3" t="s">
        <v>11010</v>
      </c>
      <c r="B8598" s="11" t="str">
        <f t="shared" si="1"/>
        <v>20131225</v>
      </c>
      <c r="C8598" s="12">
        <f t="shared" si="2"/>
        <v>41633</v>
      </c>
      <c r="D8598" s="3" t="str">
        <f t="shared" si="3"/>
        <v>04</v>
      </c>
      <c r="E8598" s="13">
        <v>0.0</v>
      </c>
      <c r="F8598" s="14">
        <f>'Costo de tareas'!$B$15</f>
        <v>0.1964027778</v>
      </c>
      <c r="G8598" s="15">
        <f>'Producción diaria'!$T$3*$L$2*$M$2*$N$2*E8598*1000/'Costo de tareas'!$B$14</f>
        <v>0</v>
      </c>
      <c r="H8598" s="16">
        <f>IF(G8598 &gt; 'Costo de tareas'!$B$13, 'Costo de tareas'!$B$13, IF(G8598 &lt; 'Costo de tareas'!$B$13*0.2, 0, 'Costo de tareas'!$B$13- G8598))</f>
        <v>0</v>
      </c>
      <c r="I8598" s="17">
        <f>IF(H8598=0,'Costo de tareas'!$B$13,'Costo de tareas'!$B$13-H8598)</f>
        <v>39.28055556</v>
      </c>
      <c r="J8598" s="2"/>
      <c r="K8598" s="2"/>
      <c r="P8598" s="2"/>
    </row>
    <row r="8599">
      <c r="A8599" s="3" t="s">
        <v>11011</v>
      </c>
      <c r="B8599" s="11" t="str">
        <f t="shared" si="1"/>
        <v>20131225</v>
      </c>
      <c r="C8599" s="12">
        <f t="shared" si="2"/>
        <v>41633</v>
      </c>
      <c r="D8599" s="3" t="str">
        <f t="shared" si="3"/>
        <v>05</v>
      </c>
      <c r="E8599" s="13">
        <v>0.0</v>
      </c>
      <c r="F8599" s="14">
        <f>'Costo de tareas'!$B$15</f>
        <v>0.1964027778</v>
      </c>
      <c r="G8599" s="15">
        <f>'Producción diaria'!$T$3*$L$2*$M$2*$N$2*E8599*1000/'Costo de tareas'!$B$14</f>
        <v>0</v>
      </c>
      <c r="H8599" s="16">
        <f>IF(G8599 &gt; 'Costo de tareas'!$B$13, 'Costo de tareas'!$B$13, IF(G8599 &lt; 'Costo de tareas'!$B$13*0.2, 0, 'Costo de tareas'!$B$13- G8599))</f>
        <v>0</v>
      </c>
      <c r="I8599" s="17">
        <f>IF(H8599=0,'Costo de tareas'!$B$13,'Costo de tareas'!$B$13-H8599)</f>
        <v>39.28055556</v>
      </c>
      <c r="J8599" s="2"/>
      <c r="K8599" s="2"/>
      <c r="P8599" s="2"/>
    </row>
    <row r="8600">
      <c r="A8600" s="3" t="s">
        <v>11012</v>
      </c>
      <c r="B8600" s="11" t="str">
        <f t="shared" si="1"/>
        <v>20131225</v>
      </c>
      <c r="C8600" s="12">
        <f t="shared" si="2"/>
        <v>41633</v>
      </c>
      <c r="D8600" s="3" t="str">
        <f t="shared" si="3"/>
        <v>06</v>
      </c>
      <c r="E8600" s="13">
        <v>0.0</v>
      </c>
      <c r="F8600" s="14">
        <f>'Costo de tareas'!$B$15</f>
        <v>0.1964027778</v>
      </c>
      <c r="G8600" s="15">
        <f>'Producción diaria'!$T$3*$L$2*$M$2*$N$2*E8600*1000/'Costo de tareas'!$B$14</f>
        <v>0</v>
      </c>
      <c r="H8600" s="16">
        <f>IF(G8600 &gt; 'Costo de tareas'!$B$13, 'Costo de tareas'!$B$13, IF(G8600 &lt; 'Costo de tareas'!$B$13*0.2, 0, 'Costo de tareas'!$B$13- G8600))</f>
        <v>0</v>
      </c>
      <c r="I8600" s="17">
        <f>IF(H8600=0,'Costo de tareas'!$B$13,'Costo de tareas'!$B$13-H8600)</f>
        <v>39.28055556</v>
      </c>
      <c r="J8600" s="2"/>
      <c r="K8600" s="2"/>
      <c r="P8600" s="2"/>
    </row>
    <row r="8601">
      <c r="A8601" s="3" t="s">
        <v>11013</v>
      </c>
      <c r="B8601" s="11" t="str">
        <f t="shared" si="1"/>
        <v>20131225</v>
      </c>
      <c r="C8601" s="12">
        <f t="shared" si="2"/>
        <v>41633</v>
      </c>
      <c r="D8601" s="3" t="str">
        <f t="shared" si="3"/>
        <v>07</v>
      </c>
      <c r="E8601" s="13">
        <v>0.0</v>
      </c>
      <c r="F8601" s="14">
        <f>'Costo de tareas'!$B$15</f>
        <v>0.1964027778</v>
      </c>
      <c r="G8601" s="15">
        <f>'Producción diaria'!$T$3*$L$2*$M$2*$N$2*E8601*1000/'Costo de tareas'!$B$14</f>
        <v>0</v>
      </c>
      <c r="H8601" s="16">
        <f>IF(G8601 &gt; 'Costo de tareas'!$B$13, 'Costo de tareas'!$B$13, IF(G8601 &lt; 'Costo de tareas'!$B$13*0.2, 0, 'Costo de tareas'!$B$13- G8601))</f>
        <v>0</v>
      </c>
      <c r="I8601" s="17">
        <f>IF(H8601=0,'Costo de tareas'!$B$13,'Costo de tareas'!$B$13-H8601)</f>
        <v>39.28055556</v>
      </c>
      <c r="J8601" s="2"/>
      <c r="K8601" s="2"/>
      <c r="P8601" s="2"/>
    </row>
    <row r="8602">
      <c r="A8602" s="3" t="s">
        <v>11014</v>
      </c>
      <c r="B8602" s="11" t="str">
        <f t="shared" si="1"/>
        <v>20131225</v>
      </c>
      <c r="C8602" s="12">
        <f t="shared" si="2"/>
        <v>41633</v>
      </c>
      <c r="D8602" s="3" t="str">
        <f t="shared" si="3"/>
        <v>08</v>
      </c>
      <c r="E8602" s="13">
        <v>26.0</v>
      </c>
      <c r="F8602" s="14">
        <f>'Costo de tareas'!$B$15</f>
        <v>0.1964027778</v>
      </c>
      <c r="G8602" s="15">
        <f>'Producción diaria'!$T$3*$L$2*$M$2*$N$2*E8602*1000/'Costo de tareas'!$B$14</f>
        <v>39.09261031</v>
      </c>
      <c r="H8602" s="16">
        <f>IF(G8602 &gt; 'Costo de tareas'!$B$13, 'Costo de tareas'!$B$13, IF(G8602 &lt; 'Costo de tareas'!$B$13*0.2, 0, 'Costo de tareas'!$B$13- G8602))</f>
        <v>0.1879452419</v>
      </c>
      <c r="I8602" s="17">
        <f>IF(H8602=0,'Costo de tareas'!$B$13,'Costo de tareas'!$B$13-H8602)</f>
        <v>39.09261031</v>
      </c>
      <c r="J8602" s="2"/>
      <c r="K8602" s="2"/>
      <c r="P8602" s="2"/>
    </row>
    <row r="8603">
      <c r="A8603" s="3" t="s">
        <v>11015</v>
      </c>
      <c r="B8603" s="11" t="str">
        <f t="shared" si="1"/>
        <v>20131225</v>
      </c>
      <c r="C8603" s="12">
        <f t="shared" si="2"/>
        <v>41633</v>
      </c>
      <c r="D8603" s="3" t="str">
        <f t="shared" si="3"/>
        <v>09</v>
      </c>
      <c r="E8603" s="13">
        <v>128.0</v>
      </c>
      <c r="F8603" s="14">
        <f>'Costo de tareas'!$B$15</f>
        <v>0.1964027778</v>
      </c>
      <c r="G8603" s="15">
        <f>'Producción diaria'!$T$3*$L$2*$M$2*$N$2*E8603*1000/'Costo de tareas'!$B$14</f>
        <v>192.4559277</v>
      </c>
      <c r="H8603" s="16">
        <f>IF(G8603 &gt; 'Costo de tareas'!$B$13, 'Costo de tareas'!$B$13, IF(G8603 &lt; 'Costo de tareas'!$B$13*0.2, 0, 'Costo de tareas'!$B$13- G8603))</f>
        <v>39.28055556</v>
      </c>
      <c r="I8603" s="17">
        <f>IF(H8603=0,'Costo de tareas'!$B$13,'Costo de tareas'!$B$13-H8603)</f>
        <v>0</v>
      </c>
      <c r="J8603" s="2"/>
      <c r="K8603" s="2"/>
      <c r="P8603" s="2"/>
    </row>
    <row r="8604">
      <c r="A8604" s="3" t="s">
        <v>11016</v>
      </c>
      <c r="B8604" s="11" t="str">
        <f t="shared" si="1"/>
        <v>20131225</v>
      </c>
      <c r="C8604" s="12">
        <f t="shared" si="2"/>
        <v>41633</v>
      </c>
      <c r="D8604" s="3" t="str">
        <f t="shared" si="3"/>
        <v>10</v>
      </c>
      <c r="E8604" s="13">
        <v>366.0</v>
      </c>
      <c r="F8604" s="14">
        <f>'Costo de tareas'!$B$15</f>
        <v>0.1964027778</v>
      </c>
      <c r="G8604" s="15">
        <f>'Producción diaria'!$T$3*$L$2*$M$2*$N$2*E8604*1000/'Costo de tareas'!$B$14</f>
        <v>550.3036683</v>
      </c>
      <c r="H8604" s="16">
        <f>IF(G8604 &gt; 'Costo de tareas'!$B$13, 'Costo de tareas'!$B$13, IF(G8604 &lt; 'Costo de tareas'!$B$13*0.2, 0, 'Costo de tareas'!$B$13- G8604))</f>
        <v>39.28055556</v>
      </c>
      <c r="I8604" s="17">
        <f>IF(H8604=0,'Costo de tareas'!$B$13,'Costo de tareas'!$B$13-H8604)</f>
        <v>0</v>
      </c>
      <c r="J8604" s="2"/>
      <c r="K8604" s="2"/>
      <c r="P8604" s="2"/>
    </row>
    <row r="8605">
      <c r="A8605" s="3" t="s">
        <v>11017</v>
      </c>
      <c r="B8605" s="11" t="str">
        <f t="shared" si="1"/>
        <v>20131225</v>
      </c>
      <c r="C8605" s="12">
        <f t="shared" si="2"/>
        <v>41633</v>
      </c>
      <c r="D8605" s="3" t="str">
        <f t="shared" si="3"/>
        <v>11</v>
      </c>
      <c r="E8605" s="13">
        <v>53.0</v>
      </c>
      <c r="F8605" s="14">
        <f>'Costo de tareas'!$B$15</f>
        <v>0.1964027778</v>
      </c>
      <c r="G8605" s="15">
        <f>'Producción diaria'!$T$3*$L$2*$M$2*$N$2*E8605*1000/'Costo de tareas'!$B$14</f>
        <v>79.68878256</v>
      </c>
      <c r="H8605" s="16">
        <f>IF(G8605 &gt; 'Costo de tareas'!$B$13, 'Costo de tareas'!$B$13, IF(G8605 &lt; 'Costo de tareas'!$B$13*0.2, 0, 'Costo de tareas'!$B$13- G8605))</f>
        <v>39.28055556</v>
      </c>
      <c r="I8605" s="17">
        <f>IF(H8605=0,'Costo de tareas'!$B$13,'Costo de tareas'!$B$13-H8605)</f>
        <v>0</v>
      </c>
      <c r="J8605" s="2"/>
      <c r="K8605" s="2"/>
      <c r="P8605" s="2"/>
    </row>
    <row r="8606">
      <c r="A8606" s="3" t="s">
        <v>11018</v>
      </c>
      <c r="B8606" s="11" t="str">
        <f t="shared" si="1"/>
        <v>20131225</v>
      </c>
      <c r="C8606" s="12">
        <f t="shared" si="2"/>
        <v>41633</v>
      </c>
      <c r="D8606" s="3" t="str">
        <f t="shared" si="3"/>
        <v>12</v>
      </c>
      <c r="E8606" s="13">
        <v>313.0</v>
      </c>
      <c r="F8606" s="14">
        <f>'Costo de tareas'!$B$15</f>
        <v>0.1964027778</v>
      </c>
      <c r="G8606" s="15">
        <f>'Producción diaria'!$T$3*$L$2*$M$2*$N$2*E8606*1000/'Costo de tareas'!$B$14</f>
        <v>470.6148857</v>
      </c>
      <c r="H8606" s="16">
        <f>IF(G8606 &gt; 'Costo de tareas'!$B$13, 'Costo de tareas'!$B$13, IF(G8606 &lt; 'Costo de tareas'!$B$13*0.2, 0, 'Costo de tareas'!$B$13- G8606))</f>
        <v>39.28055556</v>
      </c>
      <c r="I8606" s="17">
        <f>IF(H8606=0,'Costo de tareas'!$B$13,'Costo de tareas'!$B$13-H8606)</f>
        <v>0</v>
      </c>
      <c r="J8606" s="2"/>
      <c r="K8606" s="2"/>
      <c r="P8606" s="2"/>
    </row>
    <row r="8607">
      <c r="A8607" s="3" t="s">
        <v>11019</v>
      </c>
      <c r="B8607" s="11" t="str">
        <f t="shared" si="1"/>
        <v>20131225</v>
      </c>
      <c r="C8607" s="12">
        <f t="shared" si="2"/>
        <v>41633</v>
      </c>
      <c r="D8607" s="3" t="str">
        <f t="shared" si="3"/>
        <v>13</v>
      </c>
      <c r="E8607" s="13">
        <v>103.0</v>
      </c>
      <c r="F8607" s="14">
        <f>'Costo de tareas'!$B$15</f>
        <v>0.1964027778</v>
      </c>
      <c r="G8607" s="15">
        <f>'Producción diaria'!$T$3*$L$2*$M$2*$N$2*E8607*1000/'Costo de tareas'!$B$14</f>
        <v>154.8668793</v>
      </c>
      <c r="H8607" s="16">
        <f>IF(G8607 &gt; 'Costo de tareas'!$B$13, 'Costo de tareas'!$B$13, IF(G8607 &lt; 'Costo de tareas'!$B$13*0.2, 0, 'Costo de tareas'!$B$13- G8607))</f>
        <v>39.28055556</v>
      </c>
      <c r="I8607" s="17">
        <f>IF(H8607=0,'Costo de tareas'!$B$13,'Costo de tareas'!$B$13-H8607)</f>
        <v>0</v>
      </c>
      <c r="J8607" s="2"/>
      <c r="K8607" s="2"/>
      <c r="P8607" s="2"/>
    </row>
    <row r="8608">
      <c r="A8608" s="3" t="s">
        <v>11021</v>
      </c>
      <c r="B8608" s="11" t="str">
        <f t="shared" si="1"/>
        <v>20131225</v>
      </c>
      <c r="C8608" s="12">
        <f t="shared" si="2"/>
        <v>41633</v>
      </c>
      <c r="D8608" s="3" t="str">
        <f t="shared" si="3"/>
        <v>14</v>
      </c>
      <c r="E8608" s="13">
        <v>142.0</v>
      </c>
      <c r="F8608" s="14">
        <f>'Costo de tareas'!$B$15</f>
        <v>0.1964027778</v>
      </c>
      <c r="G8608" s="15">
        <f>'Producción diaria'!$T$3*$L$2*$M$2*$N$2*E8608*1000/'Costo de tareas'!$B$14</f>
        <v>213.5057948</v>
      </c>
      <c r="H8608" s="16">
        <f>IF(G8608 &gt; 'Costo de tareas'!$B$13, 'Costo de tareas'!$B$13, IF(G8608 &lt; 'Costo de tareas'!$B$13*0.2, 0, 'Costo de tareas'!$B$13- G8608))</f>
        <v>39.28055556</v>
      </c>
      <c r="I8608" s="17">
        <f>IF(H8608=0,'Costo de tareas'!$B$13,'Costo de tareas'!$B$13-H8608)</f>
        <v>0</v>
      </c>
      <c r="J8608" s="2"/>
      <c r="K8608" s="2"/>
      <c r="P8608" s="2"/>
    </row>
    <row r="8609">
      <c r="A8609" s="3" t="s">
        <v>11022</v>
      </c>
      <c r="B8609" s="11" t="str">
        <f t="shared" si="1"/>
        <v>20131225</v>
      </c>
      <c r="C8609" s="12">
        <f t="shared" si="2"/>
        <v>41633</v>
      </c>
      <c r="D8609" s="3" t="str">
        <f t="shared" si="3"/>
        <v>15</v>
      </c>
      <c r="E8609" s="13">
        <v>8.0</v>
      </c>
      <c r="F8609" s="14">
        <f>'Costo de tareas'!$B$15</f>
        <v>0.1964027778</v>
      </c>
      <c r="G8609" s="15">
        <f>'Producción diaria'!$T$3*$L$2*$M$2*$N$2*E8609*1000/'Costo de tareas'!$B$14</f>
        <v>12.02849548</v>
      </c>
      <c r="H8609" s="16">
        <f>IF(G8609 &gt; 'Costo de tareas'!$B$13, 'Costo de tareas'!$B$13, IF(G8609 &lt; 'Costo de tareas'!$B$13*0.2, 0, 'Costo de tareas'!$B$13- G8609))</f>
        <v>27.25206007</v>
      </c>
      <c r="I8609" s="17">
        <f>IF(H8609=0,'Costo de tareas'!$B$13,'Costo de tareas'!$B$13-H8609)</f>
        <v>12.02849548</v>
      </c>
      <c r="J8609" s="2"/>
      <c r="K8609" s="2"/>
      <c r="P8609" s="2"/>
    </row>
    <row r="8610">
      <c r="A8610" s="3" t="s">
        <v>11023</v>
      </c>
      <c r="B8610" s="11" t="str">
        <f t="shared" si="1"/>
        <v>20131225</v>
      </c>
      <c r="C8610" s="12">
        <f t="shared" si="2"/>
        <v>41633</v>
      </c>
      <c r="D8610" s="3" t="str">
        <f t="shared" si="3"/>
        <v>16</v>
      </c>
      <c r="E8610" s="13">
        <v>63.0</v>
      </c>
      <c r="F8610" s="14">
        <f>'Costo de tareas'!$B$15</f>
        <v>0.1964027778</v>
      </c>
      <c r="G8610" s="15">
        <f>'Producción diaria'!$T$3*$L$2*$M$2*$N$2*E8610*1000/'Costo de tareas'!$B$14</f>
        <v>94.72440191</v>
      </c>
      <c r="H8610" s="16">
        <f>IF(G8610 &gt; 'Costo de tareas'!$B$13, 'Costo de tareas'!$B$13, IF(G8610 &lt; 'Costo de tareas'!$B$13*0.2, 0, 'Costo de tareas'!$B$13- G8610))</f>
        <v>39.28055556</v>
      </c>
      <c r="I8610" s="17">
        <f>IF(H8610=0,'Costo de tareas'!$B$13,'Costo de tareas'!$B$13-H8610)</f>
        <v>0</v>
      </c>
      <c r="J8610" s="2"/>
      <c r="K8610" s="2"/>
      <c r="P8610" s="2"/>
    </row>
    <row r="8611">
      <c r="A8611" s="3" t="s">
        <v>11024</v>
      </c>
      <c r="B8611" s="11" t="str">
        <f t="shared" si="1"/>
        <v>20131225</v>
      </c>
      <c r="C8611" s="12">
        <f t="shared" si="2"/>
        <v>41633</v>
      </c>
      <c r="D8611" s="3" t="str">
        <f t="shared" si="3"/>
        <v>17</v>
      </c>
      <c r="E8611" s="13">
        <v>0.0</v>
      </c>
      <c r="F8611" s="14">
        <f>'Costo de tareas'!$B$15</f>
        <v>0.1964027778</v>
      </c>
      <c r="G8611" s="15">
        <f>'Producción diaria'!$T$3*$L$2*$M$2*$N$2*E8611*1000/'Costo de tareas'!$B$14</f>
        <v>0</v>
      </c>
      <c r="H8611" s="16">
        <f>IF(G8611 &gt; 'Costo de tareas'!$B$13, 'Costo de tareas'!$B$13, IF(G8611 &lt; 'Costo de tareas'!$B$13*0.2, 0, 'Costo de tareas'!$B$13- G8611))</f>
        <v>0</v>
      </c>
      <c r="I8611" s="17">
        <f>IF(H8611=0,'Costo de tareas'!$B$13,'Costo de tareas'!$B$13-H8611)</f>
        <v>39.28055556</v>
      </c>
      <c r="J8611" s="2"/>
      <c r="K8611" s="2"/>
      <c r="P8611" s="2"/>
    </row>
    <row r="8612">
      <c r="A8612" s="3" t="s">
        <v>11025</v>
      </c>
      <c r="B8612" s="11" t="str">
        <f t="shared" si="1"/>
        <v>20131225</v>
      </c>
      <c r="C8612" s="12">
        <f t="shared" si="2"/>
        <v>41633</v>
      </c>
      <c r="D8612" s="3" t="str">
        <f t="shared" si="3"/>
        <v>18</v>
      </c>
      <c r="E8612" s="13">
        <v>0.0</v>
      </c>
      <c r="F8612" s="14">
        <f>'Costo de tareas'!$B$15</f>
        <v>0.1964027778</v>
      </c>
      <c r="G8612" s="15">
        <f>'Producción diaria'!$T$3*$L$2*$M$2*$N$2*E8612*1000/'Costo de tareas'!$B$14</f>
        <v>0</v>
      </c>
      <c r="H8612" s="16">
        <f>IF(G8612 &gt; 'Costo de tareas'!$B$13, 'Costo de tareas'!$B$13, IF(G8612 &lt; 'Costo de tareas'!$B$13*0.2, 0, 'Costo de tareas'!$B$13- G8612))</f>
        <v>0</v>
      </c>
      <c r="I8612" s="17">
        <f>IF(H8612=0,'Costo de tareas'!$B$13,'Costo de tareas'!$B$13-H8612)</f>
        <v>39.28055556</v>
      </c>
      <c r="J8612" s="2"/>
      <c r="K8612" s="2"/>
      <c r="P8612" s="2"/>
    </row>
    <row r="8613">
      <c r="A8613" s="3" t="s">
        <v>11026</v>
      </c>
      <c r="B8613" s="11" t="str">
        <f t="shared" si="1"/>
        <v>20131225</v>
      </c>
      <c r="C8613" s="12">
        <f t="shared" si="2"/>
        <v>41633</v>
      </c>
      <c r="D8613" s="3" t="str">
        <f t="shared" si="3"/>
        <v>19</v>
      </c>
      <c r="E8613" s="13">
        <v>0.0</v>
      </c>
      <c r="F8613" s="14">
        <f>'Costo de tareas'!$B$15</f>
        <v>0.1964027778</v>
      </c>
      <c r="G8613" s="15">
        <f>'Producción diaria'!$T$3*$L$2*$M$2*$N$2*E8613*1000/'Costo de tareas'!$B$14</f>
        <v>0</v>
      </c>
      <c r="H8613" s="16">
        <f>IF(G8613 &gt; 'Costo de tareas'!$B$13, 'Costo de tareas'!$B$13, IF(G8613 &lt; 'Costo de tareas'!$B$13*0.2, 0, 'Costo de tareas'!$B$13- G8613))</f>
        <v>0</v>
      </c>
      <c r="I8613" s="17">
        <f>IF(H8613=0,'Costo de tareas'!$B$13,'Costo de tareas'!$B$13-H8613)</f>
        <v>39.28055556</v>
      </c>
      <c r="J8613" s="2"/>
      <c r="K8613" s="2"/>
      <c r="P8613" s="2"/>
    </row>
    <row r="8614">
      <c r="A8614" s="3" t="s">
        <v>11027</v>
      </c>
      <c r="B8614" s="11" t="str">
        <f t="shared" si="1"/>
        <v>20131225</v>
      </c>
      <c r="C8614" s="12">
        <f t="shared" si="2"/>
        <v>41633</v>
      </c>
      <c r="D8614" s="3" t="str">
        <f t="shared" si="3"/>
        <v>20</v>
      </c>
      <c r="E8614" s="13">
        <v>0.0</v>
      </c>
      <c r="F8614" s="14">
        <f>'Costo de tareas'!$B$15</f>
        <v>0.1964027778</v>
      </c>
      <c r="G8614" s="15">
        <f>'Producción diaria'!$T$3*$L$2*$M$2*$N$2*E8614*1000/'Costo de tareas'!$B$14</f>
        <v>0</v>
      </c>
      <c r="H8614" s="16">
        <f>IF(G8614 &gt; 'Costo de tareas'!$B$13, 'Costo de tareas'!$B$13, IF(G8614 &lt; 'Costo de tareas'!$B$13*0.2, 0, 'Costo de tareas'!$B$13- G8614))</f>
        <v>0</v>
      </c>
      <c r="I8614" s="17">
        <f>IF(H8614=0,'Costo de tareas'!$B$13,'Costo de tareas'!$B$13-H8614)</f>
        <v>39.28055556</v>
      </c>
      <c r="J8614" s="2"/>
      <c r="K8614" s="2"/>
      <c r="P8614" s="2"/>
    </row>
    <row r="8615">
      <c r="A8615" s="3" t="s">
        <v>11028</v>
      </c>
      <c r="B8615" s="11" t="str">
        <f t="shared" si="1"/>
        <v>20131225</v>
      </c>
      <c r="C8615" s="12">
        <f t="shared" si="2"/>
        <v>41633</v>
      </c>
      <c r="D8615" s="3" t="str">
        <f t="shared" si="3"/>
        <v>21</v>
      </c>
      <c r="E8615" s="13">
        <v>0.0</v>
      </c>
      <c r="F8615" s="14">
        <f>'Costo de tareas'!$B$15</f>
        <v>0.1964027778</v>
      </c>
      <c r="G8615" s="15">
        <f>'Producción diaria'!$T$3*$L$2*$M$2*$N$2*E8615*1000/'Costo de tareas'!$B$14</f>
        <v>0</v>
      </c>
      <c r="H8615" s="16">
        <f>IF(G8615 &gt; 'Costo de tareas'!$B$13, 'Costo de tareas'!$B$13, IF(G8615 &lt; 'Costo de tareas'!$B$13*0.2, 0, 'Costo de tareas'!$B$13- G8615))</f>
        <v>0</v>
      </c>
      <c r="I8615" s="17">
        <f>IF(H8615=0,'Costo de tareas'!$B$13,'Costo de tareas'!$B$13-H8615)</f>
        <v>39.28055556</v>
      </c>
      <c r="J8615" s="2"/>
      <c r="K8615" s="2"/>
      <c r="P8615" s="2"/>
    </row>
    <row r="8616">
      <c r="A8616" s="3" t="s">
        <v>11029</v>
      </c>
      <c r="B8616" s="11" t="str">
        <f t="shared" si="1"/>
        <v>20131225</v>
      </c>
      <c r="C8616" s="12">
        <f t="shared" si="2"/>
        <v>41633</v>
      </c>
      <c r="D8616" s="3" t="str">
        <f t="shared" si="3"/>
        <v>22</v>
      </c>
      <c r="E8616" s="13">
        <v>0.0</v>
      </c>
      <c r="F8616" s="14">
        <f>'Costo de tareas'!$B$15</f>
        <v>0.1964027778</v>
      </c>
      <c r="G8616" s="15">
        <f>'Producción diaria'!$T$3*$L$2*$M$2*$N$2*E8616*1000/'Costo de tareas'!$B$14</f>
        <v>0</v>
      </c>
      <c r="H8616" s="16">
        <f>IF(G8616 &gt; 'Costo de tareas'!$B$13, 'Costo de tareas'!$B$13, IF(G8616 &lt; 'Costo de tareas'!$B$13*0.2, 0, 'Costo de tareas'!$B$13- G8616))</f>
        <v>0</v>
      </c>
      <c r="I8616" s="17">
        <f>IF(H8616=0,'Costo de tareas'!$B$13,'Costo de tareas'!$B$13-H8616)</f>
        <v>39.28055556</v>
      </c>
      <c r="J8616" s="2"/>
      <c r="K8616" s="2"/>
      <c r="P8616" s="2"/>
    </row>
    <row r="8617">
      <c r="A8617" s="3" t="s">
        <v>11030</v>
      </c>
      <c r="B8617" s="11" t="str">
        <f t="shared" si="1"/>
        <v>20131225</v>
      </c>
      <c r="C8617" s="12">
        <f t="shared" si="2"/>
        <v>41633</v>
      </c>
      <c r="D8617" s="3" t="str">
        <f t="shared" si="3"/>
        <v>23</v>
      </c>
      <c r="E8617" s="13">
        <v>0.0</v>
      </c>
      <c r="F8617" s="14">
        <f>'Costo de tareas'!$B$15</f>
        <v>0.1964027778</v>
      </c>
      <c r="G8617" s="15">
        <f>'Producción diaria'!$T$3*$L$2*$M$2*$N$2*E8617*1000/'Costo de tareas'!$B$14</f>
        <v>0</v>
      </c>
      <c r="H8617" s="16">
        <f>IF(G8617 &gt; 'Costo de tareas'!$B$13, 'Costo de tareas'!$B$13, IF(G8617 &lt; 'Costo de tareas'!$B$13*0.2, 0, 'Costo de tareas'!$B$13- G8617))</f>
        <v>0</v>
      </c>
      <c r="I8617" s="17">
        <f>IF(H8617=0,'Costo de tareas'!$B$13,'Costo de tareas'!$B$13-H8617)</f>
        <v>39.28055556</v>
      </c>
      <c r="J8617" s="2"/>
      <c r="K8617" s="2"/>
      <c r="P8617" s="2"/>
    </row>
    <row r="8618">
      <c r="A8618" s="3" t="s">
        <v>11031</v>
      </c>
      <c r="B8618" s="11" t="str">
        <f t="shared" si="1"/>
        <v>20131226</v>
      </c>
      <c r="C8618" s="12">
        <f t="shared" si="2"/>
        <v>41634</v>
      </c>
      <c r="D8618" s="3" t="str">
        <f t="shared" si="3"/>
        <v>00</v>
      </c>
      <c r="E8618" s="13">
        <v>0.0</v>
      </c>
      <c r="F8618" s="14">
        <f>'Costo de tareas'!$B$15</f>
        <v>0.1964027778</v>
      </c>
      <c r="G8618" s="15">
        <f>'Producción diaria'!$T$3*$L$2*$M$2*$N$2*E8618*1000/'Costo de tareas'!$B$14</f>
        <v>0</v>
      </c>
      <c r="H8618" s="16">
        <f>IF(G8618 &gt; 'Costo de tareas'!$B$13, 'Costo de tareas'!$B$13, IF(G8618 &lt; 'Costo de tareas'!$B$13*0.2, 0, 'Costo de tareas'!$B$13- G8618))</f>
        <v>0</v>
      </c>
      <c r="I8618" s="17">
        <f>IF(H8618=0,'Costo de tareas'!$B$13,'Costo de tareas'!$B$13-H8618)</f>
        <v>39.28055556</v>
      </c>
      <c r="J8618" s="2"/>
      <c r="K8618" s="2"/>
      <c r="P8618" s="2"/>
    </row>
    <row r="8619">
      <c r="A8619" s="3" t="s">
        <v>11032</v>
      </c>
      <c r="B8619" s="11" t="str">
        <f t="shared" si="1"/>
        <v>20131226</v>
      </c>
      <c r="C8619" s="12">
        <f t="shared" si="2"/>
        <v>41634</v>
      </c>
      <c r="D8619" s="3" t="str">
        <f t="shared" si="3"/>
        <v>01</v>
      </c>
      <c r="E8619" s="13">
        <v>0.0</v>
      </c>
      <c r="F8619" s="14">
        <f>'Costo de tareas'!$B$15</f>
        <v>0.1964027778</v>
      </c>
      <c r="G8619" s="15">
        <f>'Producción diaria'!$T$3*$L$2*$M$2*$N$2*E8619*1000/'Costo de tareas'!$B$14</f>
        <v>0</v>
      </c>
      <c r="H8619" s="16">
        <f>IF(G8619 &gt; 'Costo de tareas'!$B$13, 'Costo de tareas'!$B$13, IF(G8619 &lt; 'Costo de tareas'!$B$13*0.2, 0, 'Costo de tareas'!$B$13- G8619))</f>
        <v>0</v>
      </c>
      <c r="I8619" s="17">
        <f>IF(H8619=0,'Costo de tareas'!$B$13,'Costo de tareas'!$B$13-H8619)</f>
        <v>39.28055556</v>
      </c>
      <c r="J8619" s="2"/>
      <c r="K8619" s="2"/>
      <c r="P8619" s="2"/>
    </row>
    <row r="8620">
      <c r="A8620" s="3" t="s">
        <v>11033</v>
      </c>
      <c r="B8620" s="11" t="str">
        <f t="shared" si="1"/>
        <v>20131226</v>
      </c>
      <c r="C8620" s="12">
        <f t="shared" si="2"/>
        <v>41634</v>
      </c>
      <c r="D8620" s="3" t="str">
        <f t="shared" si="3"/>
        <v>02</v>
      </c>
      <c r="E8620" s="13">
        <v>0.0</v>
      </c>
      <c r="F8620" s="14">
        <f>'Costo de tareas'!$B$15</f>
        <v>0.1964027778</v>
      </c>
      <c r="G8620" s="15">
        <f>'Producción diaria'!$T$3*$L$2*$M$2*$N$2*E8620*1000/'Costo de tareas'!$B$14</f>
        <v>0</v>
      </c>
      <c r="H8620" s="16">
        <f>IF(G8620 &gt; 'Costo de tareas'!$B$13, 'Costo de tareas'!$B$13, IF(G8620 &lt; 'Costo de tareas'!$B$13*0.2, 0, 'Costo de tareas'!$B$13- G8620))</f>
        <v>0</v>
      </c>
      <c r="I8620" s="17">
        <f>IF(H8620=0,'Costo de tareas'!$B$13,'Costo de tareas'!$B$13-H8620)</f>
        <v>39.28055556</v>
      </c>
      <c r="J8620" s="2"/>
      <c r="K8620" s="2"/>
      <c r="P8620" s="2"/>
    </row>
    <row r="8621">
      <c r="A8621" s="3" t="s">
        <v>11034</v>
      </c>
      <c r="B8621" s="11" t="str">
        <f t="shared" si="1"/>
        <v>20131226</v>
      </c>
      <c r="C8621" s="12">
        <f t="shared" si="2"/>
        <v>41634</v>
      </c>
      <c r="D8621" s="3" t="str">
        <f t="shared" si="3"/>
        <v>03</v>
      </c>
      <c r="E8621" s="13">
        <v>0.0</v>
      </c>
      <c r="F8621" s="14">
        <f>'Costo de tareas'!$B$15</f>
        <v>0.1964027778</v>
      </c>
      <c r="G8621" s="15">
        <f>'Producción diaria'!$T$3*$L$2*$M$2*$N$2*E8621*1000/'Costo de tareas'!$B$14</f>
        <v>0</v>
      </c>
      <c r="H8621" s="16">
        <f>IF(G8621 &gt; 'Costo de tareas'!$B$13, 'Costo de tareas'!$B$13, IF(G8621 &lt; 'Costo de tareas'!$B$13*0.2, 0, 'Costo de tareas'!$B$13- G8621))</f>
        <v>0</v>
      </c>
      <c r="I8621" s="17">
        <f>IF(H8621=0,'Costo de tareas'!$B$13,'Costo de tareas'!$B$13-H8621)</f>
        <v>39.28055556</v>
      </c>
      <c r="J8621" s="2"/>
      <c r="K8621" s="2"/>
      <c r="P8621" s="2"/>
    </row>
    <row r="8622">
      <c r="A8622" s="3" t="s">
        <v>11035</v>
      </c>
      <c r="B8622" s="11" t="str">
        <f t="shared" si="1"/>
        <v>20131226</v>
      </c>
      <c r="C8622" s="12">
        <f t="shared" si="2"/>
        <v>41634</v>
      </c>
      <c r="D8622" s="3" t="str">
        <f t="shared" si="3"/>
        <v>04</v>
      </c>
      <c r="E8622" s="13">
        <v>0.0</v>
      </c>
      <c r="F8622" s="14">
        <f>'Costo de tareas'!$B$15</f>
        <v>0.1964027778</v>
      </c>
      <c r="G8622" s="15">
        <f>'Producción diaria'!$T$3*$L$2*$M$2*$N$2*E8622*1000/'Costo de tareas'!$B$14</f>
        <v>0</v>
      </c>
      <c r="H8622" s="16">
        <f>IF(G8622 &gt; 'Costo de tareas'!$B$13, 'Costo de tareas'!$B$13, IF(G8622 &lt; 'Costo de tareas'!$B$13*0.2, 0, 'Costo de tareas'!$B$13- G8622))</f>
        <v>0</v>
      </c>
      <c r="I8622" s="17">
        <f>IF(H8622=0,'Costo de tareas'!$B$13,'Costo de tareas'!$B$13-H8622)</f>
        <v>39.28055556</v>
      </c>
      <c r="J8622" s="2"/>
      <c r="K8622" s="2"/>
      <c r="P8622" s="2"/>
    </row>
    <row r="8623">
      <c r="A8623" s="3" t="s">
        <v>11036</v>
      </c>
      <c r="B8623" s="11" t="str">
        <f t="shared" si="1"/>
        <v>20131226</v>
      </c>
      <c r="C8623" s="12">
        <f t="shared" si="2"/>
        <v>41634</v>
      </c>
      <c r="D8623" s="3" t="str">
        <f t="shared" si="3"/>
        <v>05</v>
      </c>
      <c r="E8623" s="13">
        <v>0.0</v>
      </c>
      <c r="F8623" s="14">
        <f>'Costo de tareas'!$B$15</f>
        <v>0.1964027778</v>
      </c>
      <c r="G8623" s="15">
        <f>'Producción diaria'!$T$3*$L$2*$M$2*$N$2*E8623*1000/'Costo de tareas'!$B$14</f>
        <v>0</v>
      </c>
      <c r="H8623" s="16">
        <f>IF(G8623 &gt; 'Costo de tareas'!$B$13, 'Costo de tareas'!$B$13, IF(G8623 &lt; 'Costo de tareas'!$B$13*0.2, 0, 'Costo de tareas'!$B$13- G8623))</f>
        <v>0</v>
      </c>
      <c r="I8623" s="17">
        <f>IF(H8623=0,'Costo de tareas'!$B$13,'Costo de tareas'!$B$13-H8623)</f>
        <v>39.28055556</v>
      </c>
      <c r="J8623" s="2"/>
      <c r="K8623" s="2"/>
      <c r="P8623" s="2"/>
    </row>
    <row r="8624">
      <c r="A8624" s="3" t="s">
        <v>11037</v>
      </c>
      <c r="B8624" s="11" t="str">
        <f t="shared" si="1"/>
        <v>20131226</v>
      </c>
      <c r="C8624" s="12">
        <f t="shared" si="2"/>
        <v>41634</v>
      </c>
      <c r="D8624" s="3" t="str">
        <f t="shared" si="3"/>
        <v>06</v>
      </c>
      <c r="E8624" s="13">
        <v>0.0</v>
      </c>
      <c r="F8624" s="14">
        <f>'Costo de tareas'!$B$15</f>
        <v>0.1964027778</v>
      </c>
      <c r="G8624" s="15">
        <f>'Producción diaria'!$T$3*$L$2*$M$2*$N$2*E8624*1000/'Costo de tareas'!$B$14</f>
        <v>0</v>
      </c>
      <c r="H8624" s="16">
        <f>IF(G8624 &gt; 'Costo de tareas'!$B$13, 'Costo de tareas'!$B$13, IF(G8624 &lt; 'Costo de tareas'!$B$13*0.2, 0, 'Costo de tareas'!$B$13- G8624))</f>
        <v>0</v>
      </c>
      <c r="I8624" s="17">
        <f>IF(H8624=0,'Costo de tareas'!$B$13,'Costo de tareas'!$B$13-H8624)</f>
        <v>39.28055556</v>
      </c>
      <c r="J8624" s="2"/>
      <c r="K8624" s="2"/>
      <c r="P8624" s="2"/>
    </row>
    <row r="8625">
      <c r="A8625" s="3" t="s">
        <v>11038</v>
      </c>
      <c r="B8625" s="11" t="str">
        <f t="shared" si="1"/>
        <v>20131226</v>
      </c>
      <c r="C8625" s="12">
        <f t="shared" si="2"/>
        <v>41634</v>
      </c>
      <c r="D8625" s="3" t="str">
        <f t="shared" si="3"/>
        <v>07</v>
      </c>
      <c r="E8625" s="13">
        <v>0.0</v>
      </c>
      <c r="F8625" s="14">
        <f>'Costo de tareas'!$B$15</f>
        <v>0.1964027778</v>
      </c>
      <c r="G8625" s="15">
        <f>'Producción diaria'!$T$3*$L$2*$M$2*$N$2*E8625*1000/'Costo de tareas'!$B$14</f>
        <v>0</v>
      </c>
      <c r="H8625" s="16">
        <f>IF(G8625 &gt; 'Costo de tareas'!$B$13, 'Costo de tareas'!$B$13, IF(G8625 &lt; 'Costo de tareas'!$B$13*0.2, 0, 'Costo de tareas'!$B$13- G8625))</f>
        <v>0</v>
      </c>
      <c r="I8625" s="17">
        <f>IF(H8625=0,'Costo de tareas'!$B$13,'Costo de tareas'!$B$13-H8625)</f>
        <v>39.28055556</v>
      </c>
      <c r="J8625" s="2"/>
      <c r="K8625" s="2"/>
      <c r="P8625" s="2"/>
    </row>
    <row r="8626">
      <c r="A8626" s="3" t="s">
        <v>11039</v>
      </c>
      <c r="B8626" s="11" t="str">
        <f t="shared" si="1"/>
        <v>20131226</v>
      </c>
      <c r="C8626" s="12">
        <f t="shared" si="2"/>
        <v>41634</v>
      </c>
      <c r="D8626" s="3" t="str">
        <f t="shared" si="3"/>
        <v>08</v>
      </c>
      <c r="E8626" s="13">
        <v>65.0</v>
      </c>
      <c r="F8626" s="14">
        <f>'Costo de tareas'!$B$15</f>
        <v>0.1964027778</v>
      </c>
      <c r="G8626" s="15">
        <f>'Producción diaria'!$T$3*$L$2*$M$2*$N$2*E8626*1000/'Costo de tareas'!$B$14</f>
        <v>97.73152578</v>
      </c>
      <c r="H8626" s="16">
        <f>IF(G8626 &gt; 'Costo de tareas'!$B$13, 'Costo de tareas'!$B$13, IF(G8626 &lt; 'Costo de tareas'!$B$13*0.2, 0, 'Costo de tareas'!$B$13- G8626))</f>
        <v>39.28055556</v>
      </c>
      <c r="I8626" s="17">
        <f>IF(H8626=0,'Costo de tareas'!$B$13,'Costo de tareas'!$B$13-H8626)</f>
        <v>0</v>
      </c>
      <c r="J8626" s="2"/>
      <c r="K8626" s="2"/>
      <c r="P8626" s="2"/>
    </row>
    <row r="8627">
      <c r="A8627" s="3" t="s">
        <v>11040</v>
      </c>
      <c r="B8627" s="11" t="str">
        <f t="shared" si="1"/>
        <v>20131226</v>
      </c>
      <c r="C8627" s="12">
        <f t="shared" si="2"/>
        <v>41634</v>
      </c>
      <c r="D8627" s="3" t="str">
        <f t="shared" si="3"/>
        <v>09</v>
      </c>
      <c r="E8627" s="13">
        <v>194.0</v>
      </c>
      <c r="F8627" s="14">
        <f>'Costo de tareas'!$B$15</f>
        <v>0.1964027778</v>
      </c>
      <c r="G8627" s="15">
        <f>'Producción diaria'!$T$3*$L$2*$M$2*$N$2*E8627*1000/'Costo de tareas'!$B$14</f>
        <v>291.6910154</v>
      </c>
      <c r="H8627" s="16">
        <f>IF(G8627 &gt; 'Costo de tareas'!$B$13, 'Costo de tareas'!$B$13, IF(G8627 &lt; 'Costo de tareas'!$B$13*0.2, 0, 'Costo de tareas'!$B$13- G8627))</f>
        <v>39.28055556</v>
      </c>
      <c r="I8627" s="17">
        <f>IF(H8627=0,'Costo de tareas'!$B$13,'Costo de tareas'!$B$13-H8627)</f>
        <v>0</v>
      </c>
      <c r="J8627" s="2"/>
      <c r="K8627" s="2"/>
      <c r="P8627" s="2"/>
    </row>
    <row r="8628">
      <c r="A8628" s="3" t="s">
        <v>11041</v>
      </c>
      <c r="B8628" s="11" t="str">
        <f t="shared" si="1"/>
        <v>20131226</v>
      </c>
      <c r="C8628" s="12">
        <f t="shared" si="2"/>
        <v>41634</v>
      </c>
      <c r="D8628" s="3" t="str">
        <f t="shared" si="3"/>
        <v>10</v>
      </c>
      <c r="E8628" s="13">
        <v>267.0</v>
      </c>
      <c r="F8628" s="14">
        <f>'Costo de tareas'!$B$15</f>
        <v>0.1964027778</v>
      </c>
      <c r="G8628" s="15">
        <f>'Producción diaria'!$T$3*$L$2*$M$2*$N$2*E8628*1000/'Costo de tareas'!$B$14</f>
        <v>401.4510367</v>
      </c>
      <c r="H8628" s="16">
        <f>IF(G8628 &gt; 'Costo de tareas'!$B$13, 'Costo de tareas'!$B$13, IF(G8628 &lt; 'Costo de tareas'!$B$13*0.2, 0, 'Costo de tareas'!$B$13- G8628))</f>
        <v>39.28055556</v>
      </c>
      <c r="I8628" s="17">
        <f>IF(H8628=0,'Costo de tareas'!$B$13,'Costo de tareas'!$B$13-H8628)</f>
        <v>0</v>
      </c>
      <c r="J8628" s="2"/>
      <c r="K8628" s="2"/>
      <c r="P8628" s="2"/>
    </row>
    <row r="8629">
      <c r="A8629" s="3" t="s">
        <v>11042</v>
      </c>
      <c r="B8629" s="11" t="str">
        <f t="shared" si="1"/>
        <v>20131226</v>
      </c>
      <c r="C8629" s="12">
        <f t="shared" si="2"/>
        <v>41634</v>
      </c>
      <c r="D8629" s="3" t="str">
        <f t="shared" si="3"/>
        <v>11</v>
      </c>
      <c r="E8629" s="13">
        <v>382.0</v>
      </c>
      <c r="F8629" s="14">
        <f>'Costo de tareas'!$B$15</f>
        <v>0.1964027778</v>
      </c>
      <c r="G8629" s="15">
        <f>'Producción diaria'!$T$3*$L$2*$M$2*$N$2*E8629*1000/'Costo de tareas'!$B$14</f>
        <v>574.3606592</v>
      </c>
      <c r="H8629" s="16">
        <f>IF(G8629 &gt; 'Costo de tareas'!$B$13, 'Costo de tareas'!$B$13, IF(G8629 &lt; 'Costo de tareas'!$B$13*0.2, 0, 'Costo de tareas'!$B$13- G8629))</f>
        <v>39.28055556</v>
      </c>
      <c r="I8629" s="17">
        <f>IF(H8629=0,'Costo de tareas'!$B$13,'Costo de tareas'!$B$13-H8629)</f>
        <v>0</v>
      </c>
      <c r="J8629" s="2"/>
      <c r="K8629" s="2"/>
      <c r="P8629" s="2"/>
    </row>
    <row r="8630">
      <c r="A8630" s="3" t="s">
        <v>11043</v>
      </c>
      <c r="B8630" s="11" t="str">
        <f t="shared" si="1"/>
        <v>20131226</v>
      </c>
      <c r="C8630" s="12">
        <f t="shared" si="2"/>
        <v>41634</v>
      </c>
      <c r="D8630" s="3" t="str">
        <f t="shared" si="3"/>
        <v>12</v>
      </c>
      <c r="E8630" s="13">
        <v>42.0</v>
      </c>
      <c r="F8630" s="14">
        <f>'Costo de tareas'!$B$15</f>
        <v>0.1964027778</v>
      </c>
      <c r="G8630" s="15">
        <f>'Producción diaria'!$T$3*$L$2*$M$2*$N$2*E8630*1000/'Costo de tareas'!$B$14</f>
        <v>63.14960128</v>
      </c>
      <c r="H8630" s="16">
        <f>IF(G8630 &gt; 'Costo de tareas'!$B$13, 'Costo de tareas'!$B$13, IF(G8630 &lt; 'Costo de tareas'!$B$13*0.2, 0, 'Costo de tareas'!$B$13- G8630))</f>
        <v>39.28055556</v>
      </c>
      <c r="I8630" s="17">
        <f>IF(H8630=0,'Costo de tareas'!$B$13,'Costo de tareas'!$B$13-H8630)</f>
        <v>0</v>
      </c>
      <c r="J8630" s="2"/>
      <c r="K8630" s="2"/>
      <c r="P8630" s="2"/>
    </row>
    <row r="8631">
      <c r="A8631" s="3" t="s">
        <v>11044</v>
      </c>
      <c r="B8631" s="11" t="str">
        <f t="shared" si="1"/>
        <v>20131226</v>
      </c>
      <c r="C8631" s="12">
        <f t="shared" si="2"/>
        <v>41634</v>
      </c>
      <c r="D8631" s="3" t="str">
        <f t="shared" si="3"/>
        <v>13</v>
      </c>
      <c r="E8631" s="13">
        <v>372.0</v>
      </c>
      <c r="F8631" s="14">
        <f>'Costo de tareas'!$B$15</f>
        <v>0.1964027778</v>
      </c>
      <c r="G8631" s="15">
        <f>'Producción diaria'!$T$3*$L$2*$M$2*$N$2*E8631*1000/'Costo de tareas'!$B$14</f>
        <v>559.3250399</v>
      </c>
      <c r="H8631" s="16">
        <f>IF(G8631 &gt; 'Costo de tareas'!$B$13, 'Costo de tareas'!$B$13, IF(G8631 &lt; 'Costo de tareas'!$B$13*0.2, 0, 'Costo de tareas'!$B$13- G8631))</f>
        <v>39.28055556</v>
      </c>
      <c r="I8631" s="17">
        <f>IF(H8631=0,'Costo de tareas'!$B$13,'Costo de tareas'!$B$13-H8631)</f>
        <v>0</v>
      </c>
      <c r="J8631" s="2"/>
      <c r="K8631" s="2"/>
      <c r="P8631" s="2"/>
    </row>
    <row r="8632">
      <c r="A8632" s="3" t="s">
        <v>11045</v>
      </c>
      <c r="B8632" s="11" t="str">
        <f t="shared" si="1"/>
        <v>20131226</v>
      </c>
      <c r="C8632" s="12">
        <f t="shared" si="2"/>
        <v>41634</v>
      </c>
      <c r="D8632" s="3" t="str">
        <f t="shared" si="3"/>
        <v>14</v>
      </c>
      <c r="E8632" s="13">
        <v>286.0</v>
      </c>
      <c r="F8632" s="14">
        <f>'Costo de tareas'!$B$15</f>
        <v>0.1964027778</v>
      </c>
      <c r="G8632" s="15">
        <f>'Producción diaria'!$T$3*$L$2*$M$2*$N$2*E8632*1000/'Costo de tareas'!$B$14</f>
        <v>430.0187135</v>
      </c>
      <c r="H8632" s="16">
        <f>IF(G8632 &gt; 'Costo de tareas'!$B$13, 'Costo de tareas'!$B$13, IF(G8632 &lt; 'Costo de tareas'!$B$13*0.2, 0, 'Costo de tareas'!$B$13- G8632))</f>
        <v>39.28055556</v>
      </c>
      <c r="I8632" s="17">
        <f>IF(H8632=0,'Costo de tareas'!$B$13,'Costo de tareas'!$B$13-H8632)</f>
        <v>0</v>
      </c>
      <c r="J8632" s="2"/>
      <c r="K8632" s="2"/>
      <c r="P8632" s="2"/>
    </row>
    <row r="8633">
      <c r="A8633" s="3" t="s">
        <v>11046</v>
      </c>
      <c r="B8633" s="11" t="str">
        <f t="shared" si="1"/>
        <v>20131226</v>
      </c>
      <c r="C8633" s="12">
        <f t="shared" si="2"/>
        <v>41634</v>
      </c>
      <c r="D8633" s="3" t="str">
        <f t="shared" si="3"/>
        <v>15</v>
      </c>
      <c r="E8633" s="13">
        <v>223.0</v>
      </c>
      <c r="F8633" s="14">
        <f>'Costo de tareas'!$B$15</f>
        <v>0.1964027778</v>
      </c>
      <c r="G8633" s="15">
        <f>'Producción diaria'!$T$3*$L$2*$M$2*$N$2*E8633*1000/'Costo de tareas'!$B$14</f>
        <v>335.2943115</v>
      </c>
      <c r="H8633" s="16">
        <f>IF(G8633 &gt; 'Costo de tareas'!$B$13, 'Costo de tareas'!$B$13, IF(G8633 &lt; 'Costo de tareas'!$B$13*0.2, 0, 'Costo de tareas'!$B$13- G8633))</f>
        <v>39.28055556</v>
      </c>
      <c r="I8633" s="17">
        <f>IF(H8633=0,'Costo de tareas'!$B$13,'Costo de tareas'!$B$13-H8633)</f>
        <v>0</v>
      </c>
      <c r="J8633" s="2"/>
      <c r="K8633" s="2"/>
      <c r="P8633" s="2"/>
    </row>
    <row r="8634">
      <c r="A8634" s="3" t="s">
        <v>11047</v>
      </c>
      <c r="B8634" s="11" t="str">
        <f t="shared" si="1"/>
        <v>20131226</v>
      </c>
      <c r="C8634" s="12">
        <f t="shared" si="2"/>
        <v>41634</v>
      </c>
      <c r="D8634" s="3" t="str">
        <f t="shared" si="3"/>
        <v>16</v>
      </c>
      <c r="E8634" s="13">
        <v>97.0</v>
      </c>
      <c r="F8634" s="14">
        <f>'Costo de tareas'!$B$15</f>
        <v>0.1964027778</v>
      </c>
      <c r="G8634" s="15">
        <f>'Producción diaria'!$T$3*$L$2*$M$2*$N$2*E8634*1000/'Costo de tareas'!$B$14</f>
        <v>145.8455077</v>
      </c>
      <c r="H8634" s="16">
        <f>IF(G8634 &gt; 'Costo de tareas'!$B$13, 'Costo de tareas'!$B$13, IF(G8634 &lt; 'Costo de tareas'!$B$13*0.2, 0, 'Costo de tareas'!$B$13- G8634))</f>
        <v>39.28055556</v>
      </c>
      <c r="I8634" s="17">
        <f>IF(H8634=0,'Costo de tareas'!$B$13,'Costo de tareas'!$B$13-H8634)</f>
        <v>0</v>
      </c>
      <c r="J8634" s="2"/>
      <c r="K8634" s="2"/>
      <c r="P8634" s="2"/>
    </row>
    <row r="8635">
      <c r="A8635" s="3" t="s">
        <v>11048</v>
      </c>
      <c r="B8635" s="11" t="str">
        <f t="shared" si="1"/>
        <v>20131226</v>
      </c>
      <c r="C8635" s="12">
        <f t="shared" si="2"/>
        <v>41634</v>
      </c>
      <c r="D8635" s="3" t="str">
        <f t="shared" si="3"/>
        <v>17</v>
      </c>
      <c r="E8635" s="13">
        <v>0.0</v>
      </c>
      <c r="F8635" s="14">
        <f>'Costo de tareas'!$B$15</f>
        <v>0.1964027778</v>
      </c>
      <c r="G8635" s="15">
        <f>'Producción diaria'!$T$3*$L$2*$M$2*$N$2*E8635*1000/'Costo de tareas'!$B$14</f>
        <v>0</v>
      </c>
      <c r="H8635" s="16">
        <f>IF(G8635 &gt; 'Costo de tareas'!$B$13, 'Costo de tareas'!$B$13, IF(G8635 &lt; 'Costo de tareas'!$B$13*0.2, 0, 'Costo de tareas'!$B$13- G8635))</f>
        <v>0</v>
      </c>
      <c r="I8635" s="17">
        <f>IF(H8635=0,'Costo de tareas'!$B$13,'Costo de tareas'!$B$13-H8635)</f>
        <v>39.28055556</v>
      </c>
      <c r="J8635" s="2"/>
      <c r="K8635" s="2"/>
      <c r="P8635" s="2"/>
    </row>
    <row r="8636">
      <c r="A8636" s="3" t="s">
        <v>11049</v>
      </c>
      <c r="B8636" s="11" t="str">
        <f t="shared" si="1"/>
        <v>20131226</v>
      </c>
      <c r="C8636" s="12">
        <f t="shared" si="2"/>
        <v>41634</v>
      </c>
      <c r="D8636" s="3" t="str">
        <f t="shared" si="3"/>
        <v>18</v>
      </c>
      <c r="E8636" s="13">
        <v>0.0</v>
      </c>
      <c r="F8636" s="14">
        <f>'Costo de tareas'!$B$15</f>
        <v>0.1964027778</v>
      </c>
      <c r="G8636" s="15">
        <f>'Producción diaria'!$T$3*$L$2*$M$2*$N$2*E8636*1000/'Costo de tareas'!$B$14</f>
        <v>0</v>
      </c>
      <c r="H8636" s="16">
        <f>IF(G8636 &gt; 'Costo de tareas'!$B$13, 'Costo de tareas'!$B$13, IF(G8636 &lt; 'Costo de tareas'!$B$13*0.2, 0, 'Costo de tareas'!$B$13- G8636))</f>
        <v>0</v>
      </c>
      <c r="I8636" s="17">
        <f>IF(H8636=0,'Costo de tareas'!$B$13,'Costo de tareas'!$B$13-H8636)</f>
        <v>39.28055556</v>
      </c>
      <c r="J8636" s="2"/>
      <c r="K8636" s="2"/>
      <c r="P8636" s="2"/>
    </row>
    <row r="8637">
      <c r="A8637" s="3" t="s">
        <v>11050</v>
      </c>
      <c r="B8637" s="11" t="str">
        <f t="shared" si="1"/>
        <v>20131226</v>
      </c>
      <c r="C8637" s="12">
        <f t="shared" si="2"/>
        <v>41634</v>
      </c>
      <c r="D8637" s="3" t="str">
        <f t="shared" si="3"/>
        <v>19</v>
      </c>
      <c r="E8637" s="13">
        <v>0.0</v>
      </c>
      <c r="F8637" s="14">
        <f>'Costo de tareas'!$B$15</f>
        <v>0.1964027778</v>
      </c>
      <c r="G8637" s="15">
        <f>'Producción diaria'!$T$3*$L$2*$M$2*$N$2*E8637*1000/'Costo de tareas'!$B$14</f>
        <v>0</v>
      </c>
      <c r="H8637" s="16">
        <f>IF(G8637 &gt; 'Costo de tareas'!$B$13, 'Costo de tareas'!$B$13, IF(G8637 &lt; 'Costo de tareas'!$B$13*0.2, 0, 'Costo de tareas'!$B$13- G8637))</f>
        <v>0</v>
      </c>
      <c r="I8637" s="17">
        <f>IF(H8637=0,'Costo de tareas'!$B$13,'Costo de tareas'!$B$13-H8637)</f>
        <v>39.28055556</v>
      </c>
      <c r="J8637" s="2"/>
      <c r="K8637" s="2"/>
      <c r="P8637" s="2"/>
    </row>
    <row r="8638">
      <c r="A8638" s="3" t="s">
        <v>11051</v>
      </c>
      <c r="B8638" s="11" t="str">
        <f t="shared" si="1"/>
        <v>20131226</v>
      </c>
      <c r="C8638" s="12">
        <f t="shared" si="2"/>
        <v>41634</v>
      </c>
      <c r="D8638" s="3" t="str">
        <f t="shared" si="3"/>
        <v>20</v>
      </c>
      <c r="E8638" s="13">
        <v>0.0</v>
      </c>
      <c r="F8638" s="14">
        <f>'Costo de tareas'!$B$15</f>
        <v>0.1964027778</v>
      </c>
      <c r="G8638" s="15">
        <f>'Producción diaria'!$T$3*$L$2*$M$2*$N$2*E8638*1000/'Costo de tareas'!$B$14</f>
        <v>0</v>
      </c>
      <c r="H8638" s="16">
        <f>IF(G8638 &gt; 'Costo de tareas'!$B$13, 'Costo de tareas'!$B$13, IF(G8638 &lt; 'Costo de tareas'!$B$13*0.2, 0, 'Costo de tareas'!$B$13- G8638))</f>
        <v>0</v>
      </c>
      <c r="I8638" s="17">
        <f>IF(H8638=0,'Costo de tareas'!$B$13,'Costo de tareas'!$B$13-H8638)</f>
        <v>39.28055556</v>
      </c>
      <c r="J8638" s="2"/>
      <c r="K8638" s="2"/>
      <c r="P8638" s="2"/>
    </row>
    <row r="8639">
      <c r="A8639" s="3" t="s">
        <v>11052</v>
      </c>
      <c r="B8639" s="11" t="str">
        <f t="shared" si="1"/>
        <v>20131226</v>
      </c>
      <c r="C8639" s="12">
        <f t="shared" si="2"/>
        <v>41634</v>
      </c>
      <c r="D8639" s="3" t="str">
        <f t="shared" si="3"/>
        <v>21</v>
      </c>
      <c r="E8639" s="13">
        <v>0.0</v>
      </c>
      <c r="F8639" s="14">
        <f>'Costo de tareas'!$B$15</f>
        <v>0.1964027778</v>
      </c>
      <c r="G8639" s="15">
        <f>'Producción diaria'!$T$3*$L$2*$M$2*$N$2*E8639*1000/'Costo de tareas'!$B$14</f>
        <v>0</v>
      </c>
      <c r="H8639" s="16">
        <f>IF(G8639 &gt; 'Costo de tareas'!$B$13, 'Costo de tareas'!$B$13, IF(G8639 &lt; 'Costo de tareas'!$B$13*0.2, 0, 'Costo de tareas'!$B$13- G8639))</f>
        <v>0</v>
      </c>
      <c r="I8639" s="17">
        <f>IF(H8639=0,'Costo de tareas'!$B$13,'Costo de tareas'!$B$13-H8639)</f>
        <v>39.28055556</v>
      </c>
      <c r="J8639" s="2"/>
      <c r="K8639" s="2"/>
      <c r="P8639" s="2"/>
    </row>
    <row r="8640">
      <c r="A8640" s="3" t="s">
        <v>11053</v>
      </c>
      <c r="B8640" s="11" t="str">
        <f t="shared" si="1"/>
        <v>20131226</v>
      </c>
      <c r="C8640" s="12">
        <f t="shared" si="2"/>
        <v>41634</v>
      </c>
      <c r="D8640" s="3" t="str">
        <f t="shared" si="3"/>
        <v>22</v>
      </c>
      <c r="E8640" s="13">
        <v>0.0</v>
      </c>
      <c r="F8640" s="14">
        <f>'Costo de tareas'!$B$15</f>
        <v>0.1964027778</v>
      </c>
      <c r="G8640" s="15">
        <f>'Producción diaria'!$T$3*$L$2*$M$2*$N$2*E8640*1000/'Costo de tareas'!$B$14</f>
        <v>0</v>
      </c>
      <c r="H8640" s="16">
        <f>IF(G8640 &gt; 'Costo de tareas'!$B$13, 'Costo de tareas'!$B$13, IF(G8640 &lt; 'Costo de tareas'!$B$13*0.2, 0, 'Costo de tareas'!$B$13- G8640))</f>
        <v>0</v>
      </c>
      <c r="I8640" s="17">
        <f>IF(H8640=0,'Costo de tareas'!$B$13,'Costo de tareas'!$B$13-H8640)</f>
        <v>39.28055556</v>
      </c>
      <c r="J8640" s="2"/>
      <c r="K8640" s="2"/>
      <c r="P8640" s="2"/>
    </row>
    <row r="8641">
      <c r="A8641" s="3" t="s">
        <v>11054</v>
      </c>
      <c r="B8641" s="11" t="str">
        <f t="shared" si="1"/>
        <v>20131226</v>
      </c>
      <c r="C8641" s="12">
        <f t="shared" si="2"/>
        <v>41634</v>
      </c>
      <c r="D8641" s="3" t="str">
        <f t="shared" si="3"/>
        <v>23</v>
      </c>
      <c r="E8641" s="13">
        <v>0.0</v>
      </c>
      <c r="F8641" s="14">
        <f>'Costo de tareas'!$B$15</f>
        <v>0.1964027778</v>
      </c>
      <c r="G8641" s="15">
        <f>'Producción diaria'!$T$3*$L$2*$M$2*$N$2*E8641*1000/'Costo de tareas'!$B$14</f>
        <v>0</v>
      </c>
      <c r="H8641" s="16">
        <f>IF(G8641 &gt; 'Costo de tareas'!$B$13, 'Costo de tareas'!$B$13, IF(G8641 &lt; 'Costo de tareas'!$B$13*0.2, 0, 'Costo de tareas'!$B$13- G8641))</f>
        <v>0</v>
      </c>
      <c r="I8641" s="17">
        <f>IF(H8641=0,'Costo de tareas'!$B$13,'Costo de tareas'!$B$13-H8641)</f>
        <v>39.28055556</v>
      </c>
      <c r="J8641" s="2"/>
      <c r="K8641" s="2"/>
      <c r="P8641" s="2"/>
    </row>
    <row r="8642">
      <c r="A8642" s="3" t="s">
        <v>11055</v>
      </c>
      <c r="B8642" s="11" t="str">
        <f t="shared" si="1"/>
        <v>20131227</v>
      </c>
      <c r="C8642" s="12">
        <f t="shared" si="2"/>
        <v>41635</v>
      </c>
      <c r="D8642" s="3" t="str">
        <f t="shared" si="3"/>
        <v>00</v>
      </c>
      <c r="E8642" s="13">
        <v>0.0</v>
      </c>
      <c r="F8642" s="14">
        <f>'Costo de tareas'!$B$15</f>
        <v>0.1964027778</v>
      </c>
      <c r="G8642" s="15">
        <f>'Producción diaria'!$T$3*$L$2*$M$2*$N$2*E8642*1000/'Costo de tareas'!$B$14</f>
        <v>0</v>
      </c>
      <c r="H8642" s="16">
        <f>IF(G8642 &gt; 'Costo de tareas'!$B$13, 'Costo de tareas'!$B$13, IF(G8642 &lt; 'Costo de tareas'!$B$13*0.2, 0, 'Costo de tareas'!$B$13- G8642))</f>
        <v>0</v>
      </c>
      <c r="I8642" s="17">
        <f>IF(H8642=0,'Costo de tareas'!$B$13,'Costo de tareas'!$B$13-H8642)</f>
        <v>39.28055556</v>
      </c>
      <c r="J8642" s="2"/>
      <c r="K8642" s="2"/>
      <c r="P8642" s="2"/>
    </row>
    <row r="8643">
      <c r="A8643" s="3" t="s">
        <v>11056</v>
      </c>
      <c r="B8643" s="11" t="str">
        <f t="shared" si="1"/>
        <v>20131227</v>
      </c>
      <c r="C8643" s="12">
        <f t="shared" si="2"/>
        <v>41635</v>
      </c>
      <c r="D8643" s="3" t="str">
        <f t="shared" si="3"/>
        <v>01</v>
      </c>
      <c r="E8643" s="13">
        <v>0.0</v>
      </c>
      <c r="F8643" s="14">
        <f>'Costo de tareas'!$B$15</f>
        <v>0.1964027778</v>
      </c>
      <c r="G8643" s="15">
        <f>'Producción diaria'!$T$3*$L$2*$M$2*$N$2*E8643*1000/'Costo de tareas'!$B$14</f>
        <v>0</v>
      </c>
      <c r="H8643" s="16">
        <f>IF(G8643 &gt; 'Costo de tareas'!$B$13, 'Costo de tareas'!$B$13, IF(G8643 &lt; 'Costo de tareas'!$B$13*0.2, 0, 'Costo de tareas'!$B$13- G8643))</f>
        <v>0</v>
      </c>
      <c r="I8643" s="17">
        <f>IF(H8643=0,'Costo de tareas'!$B$13,'Costo de tareas'!$B$13-H8643)</f>
        <v>39.28055556</v>
      </c>
      <c r="J8643" s="2"/>
      <c r="K8643" s="2"/>
      <c r="P8643" s="2"/>
    </row>
    <row r="8644">
      <c r="A8644" s="3" t="s">
        <v>11057</v>
      </c>
      <c r="B8644" s="11" t="str">
        <f t="shared" si="1"/>
        <v>20131227</v>
      </c>
      <c r="C8644" s="12">
        <f t="shared" si="2"/>
        <v>41635</v>
      </c>
      <c r="D8644" s="3" t="str">
        <f t="shared" si="3"/>
        <v>02</v>
      </c>
      <c r="E8644" s="13">
        <v>0.0</v>
      </c>
      <c r="F8644" s="14">
        <f>'Costo de tareas'!$B$15</f>
        <v>0.1964027778</v>
      </c>
      <c r="G8644" s="15">
        <f>'Producción diaria'!$T$3*$L$2*$M$2*$N$2*E8644*1000/'Costo de tareas'!$B$14</f>
        <v>0</v>
      </c>
      <c r="H8644" s="16">
        <f>IF(G8644 &gt; 'Costo de tareas'!$B$13, 'Costo de tareas'!$B$13, IF(G8644 &lt; 'Costo de tareas'!$B$13*0.2, 0, 'Costo de tareas'!$B$13- G8644))</f>
        <v>0</v>
      </c>
      <c r="I8644" s="17">
        <f>IF(H8644=0,'Costo de tareas'!$B$13,'Costo de tareas'!$B$13-H8644)</f>
        <v>39.28055556</v>
      </c>
      <c r="J8644" s="2"/>
      <c r="K8644" s="2"/>
      <c r="P8644" s="2"/>
    </row>
    <row r="8645">
      <c r="A8645" s="3" t="s">
        <v>11058</v>
      </c>
      <c r="B8645" s="11" t="str">
        <f t="shared" si="1"/>
        <v>20131227</v>
      </c>
      <c r="C8645" s="12">
        <f t="shared" si="2"/>
        <v>41635</v>
      </c>
      <c r="D8645" s="3" t="str">
        <f t="shared" si="3"/>
        <v>03</v>
      </c>
      <c r="E8645" s="13">
        <v>0.0</v>
      </c>
      <c r="F8645" s="14">
        <f>'Costo de tareas'!$B$15</f>
        <v>0.1964027778</v>
      </c>
      <c r="G8645" s="15">
        <f>'Producción diaria'!$T$3*$L$2*$M$2*$N$2*E8645*1000/'Costo de tareas'!$B$14</f>
        <v>0</v>
      </c>
      <c r="H8645" s="16">
        <f>IF(G8645 &gt; 'Costo de tareas'!$B$13, 'Costo de tareas'!$B$13, IF(G8645 &lt; 'Costo de tareas'!$B$13*0.2, 0, 'Costo de tareas'!$B$13- G8645))</f>
        <v>0</v>
      </c>
      <c r="I8645" s="17">
        <f>IF(H8645=0,'Costo de tareas'!$B$13,'Costo de tareas'!$B$13-H8645)</f>
        <v>39.28055556</v>
      </c>
      <c r="J8645" s="2"/>
      <c r="K8645" s="2"/>
      <c r="P8645" s="2"/>
    </row>
    <row r="8646">
      <c r="A8646" s="3" t="s">
        <v>11059</v>
      </c>
      <c r="B8646" s="11" t="str">
        <f t="shared" si="1"/>
        <v>20131227</v>
      </c>
      <c r="C8646" s="12">
        <f t="shared" si="2"/>
        <v>41635</v>
      </c>
      <c r="D8646" s="3" t="str">
        <f t="shared" si="3"/>
        <v>04</v>
      </c>
      <c r="E8646" s="13">
        <v>0.0</v>
      </c>
      <c r="F8646" s="14">
        <f>'Costo de tareas'!$B$15</f>
        <v>0.1964027778</v>
      </c>
      <c r="G8646" s="15">
        <f>'Producción diaria'!$T$3*$L$2*$M$2*$N$2*E8646*1000/'Costo de tareas'!$B$14</f>
        <v>0</v>
      </c>
      <c r="H8646" s="16">
        <f>IF(G8646 &gt; 'Costo de tareas'!$B$13, 'Costo de tareas'!$B$13, IF(G8646 &lt; 'Costo de tareas'!$B$13*0.2, 0, 'Costo de tareas'!$B$13- G8646))</f>
        <v>0</v>
      </c>
      <c r="I8646" s="17">
        <f>IF(H8646=0,'Costo de tareas'!$B$13,'Costo de tareas'!$B$13-H8646)</f>
        <v>39.28055556</v>
      </c>
      <c r="J8646" s="2"/>
      <c r="K8646" s="2"/>
      <c r="P8646" s="2"/>
    </row>
    <row r="8647">
      <c r="A8647" s="3" t="s">
        <v>11060</v>
      </c>
      <c r="B8647" s="11" t="str">
        <f t="shared" si="1"/>
        <v>20131227</v>
      </c>
      <c r="C8647" s="12">
        <f t="shared" si="2"/>
        <v>41635</v>
      </c>
      <c r="D8647" s="3" t="str">
        <f t="shared" si="3"/>
        <v>05</v>
      </c>
      <c r="E8647" s="13">
        <v>0.0</v>
      </c>
      <c r="F8647" s="14">
        <f>'Costo de tareas'!$B$15</f>
        <v>0.1964027778</v>
      </c>
      <c r="G8647" s="15">
        <f>'Producción diaria'!$T$3*$L$2*$M$2*$N$2*E8647*1000/'Costo de tareas'!$B$14</f>
        <v>0</v>
      </c>
      <c r="H8647" s="16">
        <f>IF(G8647 &gt; 'Costo de tareas'!$B$13, 'Costo de tareas'!$B$13, IF(G8647 &lt; 'Costo de tareas'!$B$13*0.2, 0, 'Costo de tareas'!$B$13- G8647))</f>
        <v>0</v>
      </c>
      <c r="I8647" s="17">
        <f>IF(H8647=0,'Costo de tareas'!$B$13,'Costo de tareas'!$B$13-H8647)</f>
        <v>39.28055556</v>
      </c>
      <c r="J8647" s="2"/>
      <c r="K8647" s="2"/>
      <c r="P8647" s="2"/>
    </row>
    <row r="8648">
      <c r="A8648" s="3" t="s">
        <v>11061</v>
      </c>
      <c r="B8648" s="11" t="str">
        <f t="shared" si="1"/>
        <v>20131227</v>
      </c>
      <c r="C8648" s="12">
        <f t="shared" si="2"/>
        <v>41635</v>
      </c>
      <c r="D8648" s="3" t="str">
        <f t="shared" si="3"/>
        <v>06</v>
      </c>
      <c r="E8648" s="13">
        <v>0.0</v>
      </c>
      <c r="F8648" s="14">
        <f>'Costo de tareas'!$B$15</f>
        <v>0.1964027778</v>
      </c>
      <c r="G8648" s="15">
        <f>'Producción diaria'!$T$3*$L$2*$M$2*$N$2*E8648*1000/'Costo de tareas'!$B$14</f>
        <v>0</v>
      </c>
      <c r="H8648" s="16">
        <f>IF(G8648 &gt; 'Costo de tareas'!$B$13, 'Costo de tareas'!$B$13, IF(G8648 &lt; 'Costo de tareas'!$B$13*0.2, 0, 'Costo de tareas'!$B$13- G8648))</f>
        <v>0</v>
      </c>
      <c r="I8648" s="17">
        <f>IF(H8648=0,'Costo de tareas'!$B$13,'Costo de tareas'!$B$13-H8648)</f>
        <v>39.28055556</v>
      </c>
      <c r="J8648" s="2"/>
      <c r="K8648" s="2"/>
      <c r="P8648" s="2"/>
    </row>
    <row r="8649">
      <c r="A8649" s="3" t="s">
        <v>11062</v>
      </c>
      <c r="B8649" s="11" t="str">
        <f t="shared" si="1"/>
        <v>20131227</v>
      </c>
      <c r="C8649" s="12">
        <f t="shared" si="2"/>
        <v>41635</v>
      </c>
      <c r="D8649" s="3" t="str">
        <f t="shared" si="3"/>
        <v>07</v>
      </c>
      <c r="E8649" s="13">
        <v>0.0</v>
      </c>
      <c r="F8649" s="14">
        <f>'Costo de tareas'!$B$15</f>
        <v>0.1964027778</v>
      </c>
      <c r="G8649" s="15">
        <f>'Producción diaria'!$T$3*$L$2*$M$2*$N$2*E8649*1000/'Costo de tareas'!$B$14</f>
        <v>0</v>
      </c>
      <c r="H8649" s="16">
        <f>IF(G8649 &gt; 'Costo de tareas'!$B$13, 'Costo de tareas'!$B$13, IF(G8649 &lt; 'Costo de tareas'!$B$13*0.2, 0, 'Costo de tareas'!$B$13- G8649))</f>
        <v>0</v>
      </c>
      <c r="I8649" s="17">
        <f>IF(H8649=0,'Costo de tareas'!$B$13,'Costo de tareas'!$B$13-H8649)</f>
        <v>39.28055556</v>
      </c>
      <c r="J8649" s="2"/>
      <c r="K8649" s="2"/>
      <c r="P8649" s="2"/>
    </row>
    <row r="8650">
      <c r="A8650" s="3" t="s">
        <v>11063</v>
      </c>
      <c r="B8650" s="11" t="str">
        <f t="shared" si="1"/>
        <v>20131227</v>
      </c>
      <c r="C8650" s="12">
        <f t="shared" si="2"/>
        <v>41635</v>
      </c>
      <c r="D8650" s="3" t="str">
        <f t="shared" si="3"/>
        <v>08</v>
      </c>
      <c r="E8650" s="13">
        <v>41.0</v>
      </c>
      <c r="F8650" s="14">
        <f>'Costo de tareas'!$B$15</f>
        <v>0.1964027778</v>
      </c>
      <c r="G8650" s="15">
        <f>'Producción diaria'!$T$3*$L$2*$M$2*$N$2*E8650*1000/'Costo de tareas'!$B$14</f>
        <v>61.64603934</v>
      </c>
      <c r="H8650" s="16">
        <f>IF(G8650 &gt; 'Costo de tareas'!$B$13, 'Costo de tareas'!$B$13, IF(G8650 &lt; 'Costo de tareas'!$B$13*0.2, 0, 'Costo de tareas'!$B$13- G8650))</f>
        <v>39.28055556</v>
      </c>
      <c r="I8650" s="17">
        <f>IF(H8650=0,'Costo de tareas'!$B$13,'Costo de tareas'!$B$13-H8650)</f>
        <v>0</v>
      </c>
      <c r="J8650" s="2"/>
      <c r="K8650" s="2"/>
      <c r="P8650" s="2"/>
    </row>
    <row r="8651">
      <c r="A8651" s="3" t="s">
        <v>11064</v>
      </c>
      <c r="B8651" s="11" t="str">
        <f t="shared" si="1"/>
        <v>20131227</v>
      </c>
      <c r="C8651" s="12">
        <f t="shared" si="2"/>
        <v>41635</v>
      </c>
      <c r="D8651" s="3" t="str">
        <f t="shared" si="3"/>
        <v>09</v>
      </c>
      <c r="E8651" s="13">
        <v>131.0</v>
      </c>
      <c r="F8651" s="14">
        <f>'Costo de tareas'!$B$15</f>
        <v>0.1964027778</v>
      </c>
      <c r="G8651" s="15">
        <f>'Producción diaria'!$T$3*$L$2*$M$2*$N$2*E8651*1000/'Costo de tareas'!$B$14</f>
        <v>196.9666135</v>
      </c>
      <c r="H8651" s="16">
        <f>IF(G8651 &gt; 'Costo de tareas'!$B$13, 'Costo de tareas'!$B$13, IF(G8651 &lt; 'Costo de tareas'!$B$13*0.2, 0, 'Costo de tareas'!$B$13- G8651))</f>
        <v>39.28055556</v>
      </c>
      <c r="I8651" s="17">
        <f>IF(H8651=0,'Costo de tareas'!$B$13,'Costo de tareas'!$B$13-H8651)</f>
        <v>0</v>
      </c>
      <c r="J8651" s="2"/>
      <c r="K8651" s="2"/>
      <c r="P8651" s="2"/>
    </row>
    <row r="8652">
      <c r="A8652" s="3" t="s">
        <v>11065</v>
      </c>
      <c r="B8652" s="11" t="str">
        <f t="shared" si="1"/>
        <v>20131227</v>
      </c>
      <c r="C8652" s="12">
        <f t="shared" si="2"/>
        <v>41635</v>
      </c>
      <c r="D8652" s="3" t="str">
        <f t="shared" si="3"/>
        <v>10</v>
      </c>
      <c r="E8652" s="13">
        <v>175.0</v>
      </c>
      <c r="F8652" s="14">
        <f>'Costo de tareas'!$B$15</f>
        <v>0.1964027778</v>
      </c>
      <c r="G8652" s="15">
        <f>'Producción diaria'!$T$3*$L$2*$M$2*$N$2*E8652*1000/'Costo de tareas'!$B$14</f>
        <v>263.1233386</v>
      </c>
      <c r="H8652" s="16">
        <f>IF(G8652 &gt; 'Costo de tareas'!$B$13, 'Costo de tareas'!$B$13, IF(G8652 &lt; 'Costo de tareas'!$B$13*0.2, 0, 'Costo de tareas'!$B$13- G8652))</f>
        <v>39.28055556</v>
      </c>
      <c r="I8652" s="17">
        <f>IF(H8652=0,'Costo de tareas'!$B$13,'Costo de tareas'!$B$13-H8652)</f>
        <v>0</v>
      </c>
      <c r="J8652" s="2"/>
      <c r="K8652" s="2"/>
      <c r="P8652" s="2"/>
    </row>
    <row r="8653">
      <c r="A8653" s="3" t="s">
        <v>11066</v>
      </c>
      <c r="B8653" s="11" t="str">
        <f t="shared" si="1"/>
        <v>20131227</v>
      </c>
      <c r="C8653" s="12">
        <f t="shared" si="2"/>
        <v>41635</v>
      </c>
      <c r="D8653" s="3" t="str">
        <f t="shared" si="3"/>
        <v>11</v>
      </c>
      <c r="E8653" s="13">
        <v>221.0</v>
      </c>
      <c r="F8653" s="14">
        <f>'Costo de tareas'!$B$15</f>
        <v>0.1964027778</v>
      </c>
      <c r="G8653" s="15">
        <f>'Producción diaria'!$T$3*$L$2*$M$2*$N$2*E8653*1000/'Costo de tareas'!$B$14</f>
        <v>332.2871877</v>
      </c>
      <c r="H8653" s="16">
        <f>IF(G8653 &gt; 'Costo de tareas'!$B$13, 'Costo de tareas'!$B$13, IF(G8653 &lt; 'Costo de tareas'!$B$13*0.2, 0, 'Costo de tareas'!$B$13- G8653))</f>
        <v>39.28055556</v>
      </c>
      <c r="I8653" s="17">
        <f>IF(H8653=0,'Costo de tareas'!$B$13,'Costo de tareas'!$B$13-H8653)</f>
        <v>0</v>
      </c>
      <c r="J8653" s="2"/>
      <c r="K8653" s="2"/>
      <c r="P8653" s="2"/>
    </row>
    <row r="8654">
      <c r="A8654" s="3" t="s">
        <v>11067</v>
      </c>
      <c r="B8654" s="11" t="str">
        <f t="shared" si="1"/>
        <v>20131227</v>
      </c>
      <c r="C8654" s="12">
        <f t="shared" si="2"/>
        <v>41635</v>
      </c>
      <c r="D8654" s="3" t="str">
        <f t="shared" si="3"/>
        <v>12</v>
      </c>
      <c r="E8654" s="13">
        <v>242.0</v>
      </c>
      <c r="F8654" s="14">
        <f>'Costo de tareas'!$B$15</f>
        <v>0.1964027778</v>
      </c>
      <c r="G8654" s="15">
        <f>'Producción diaria'!$T$3*$L$2*$M$2*$N$2*E8654*1000/'Costo de tareas'!$B$14</f>
        <v>363.8619883</v>
      </c>
      <c r="H8654" s="16">
        <f>IF(G8654 &gt; 'Costo de tareas'!$B$13, 'Costo de tareas'!$B$13, IF(G8654 &lt; 'Costo de tareas'!$B$13*0.2, 0, 'Costo de tareas'!$B$13- G8654))</f>
        <v>39.28055556</v>
      </c>
      <c r="I8654" s="17">
        <f>IF(H8654=0,'Costo de tareas'!$B$13,'Costo de tareas'!$B$13-H8654)</f>
        <v>0</v>
      </c>
      <c r="J8654" s="2"/>
      <c r="K8654" s="2"/>
      <c r="P8654" s="2"/>
    </row>
    <row r="8655">
      <c r="A8655" s="3" t="s">
        <v>11068</v>
      </c>
      <c r="B8655" s="11" t="str">
        <f t="shared" si="1"/>
        <v>20131227</v>
      </c>
      <c r="C8655" s="12">
        <f t="shared" si="2"/>
        <v>41635</v>
      </c>
      <c r="D8655" s="3" t="str">
        <f t="shared" si="3"/>
        <v>13</v>
      </c>
      <c r="E8655" s="13">
        <v>247.0</v>
      </c>
      <c r="F8655" s="14">
        <f>'Costo de tareas'!$B$15</f>
        <v>0.1964027778</v>
      </c>
      <c r="G8655" s="15">
        <f>'Producción diaria'!$T$3*$L$2*$M$2*$N$2*E8655*1000/'Costo de tareas'!$B$14</f>
        <v>371.379798</v>
      </c>
      <c r="H8655" s="16">
        <f>IF(G8655 &gt; 'Costo de tareas'!$B$13, 'Costo de tareas'!$B$13, IF(G8655 &lt; 'Costo de tareas'!$B$13*0.2, 0, 'Costo de tareas'!$B$13- G8655))</f>
        <v>39.28055556</v>
      </c>
      <c r="I8655" s="17">
        <f>IF(H8655=0,'Costo de tareas'!$B$13,'Costo de tareas'!$B$13-H8655)</f>
        <v>0</v>
      </c>
      <c r="J8655" s="2"/>
      <c r="K8655" s="2"/>
      <c r="P8655" s="2"/>
    </row>
    <row r="8656">
      <c r="A8656" s="3" t="s">
        <v>11069</v>
      </c>
      <c r="B8656" s="11" t="str">
        <f t="shared" si="1"/>
        <v>20131227</v>
      </c>
      <c r="C8656" s="12">
        <f t="shared" si="2"/>
        <v>41635</v>
      </c>
      <c r="D8656" s="3" t="str">
        <f t="shared" si="3"/>
        <v>14</v>
      </c>
      <c r="E8656" s="13">
        <v>104.0</v>
      </c>
      <c r="F8656" s="14">
        <f>'Costo de tareas'!$B$15</f>
        <v>0.1964027778</v>
      </c>
      <c r="G8656" s="15">
        <f>'Producción diaria'!$T$3*$L$2*$M$2*$N$2*E8656*1000/'Costo de tareas'!$B$14</f>
        <v>156.3704413</v>
      </c>
      <c r="H8656" s="16">
        <f>IF(G8656 &gt; 'Costo de tareas'!$B$13, 'Costo de tareas'!$B$13, IF(G8656 &lt; 'Costo de tareas'!$B$13*0.2, 0, 'Costo de tareas'!$B$13- G8656))</f>
        <v>39.28055556</v>
      </c>
      <c r="I8656" s="17">
        <f>IF(H8656=0,'Costo de tareas'!$B$13,'Costo de tareas'!$B$13-H8656)</f>
        <v>0</v>
      </c>
      <c r="J8656" s="2"/>
      <c r="K8656" s="2"/>
      <c r="P8656" s="2"/>
    </row>
    <row r="8657">
      <c r="A8657" s="3" t="s">
        <v>11070</v>
      </c>
      <c r="B8657" s="11" t="str">
        <f t="shared" si="1"/>
        <v>20131227</v>
      </c>
      <c r="C8657" s="12">
        <f t="shared" si="2"/>
        <v>41635</v>
      </c>
      <c r="D8657" s="3" t="str">
        <f t="shared" si="3"/>
        <v>15</v>
      </c>
      <c r="E8657" s="13">
        <v>124.0</v>
      </c>
      <c r="F8657" s="14">
        <f>'Costo de tareas'!$B$15</f>
        <v>0.1964027778</v>
      </c>
      <c r="G8657" s="15">
        <f>'Producción diaria'!$T$3*$L$2*$M$2*$N$2*E8657*1000/'Costo de tareas'!$B$14</f>
        <v>186.44168</v>
      </c>
      <c r="H8657" s="16">
        <f>IF(G8657 &gt; 'Costo de tareas'!$B$13, 'Costo de tareas'!$B$13, IF(G8657 &lt; 'Costo de tareas'!$B$13*0.2, 0, 'Costo de tareas'!$B$13- G8657))</f>
        <v>39.28055556</v>
      </c>
      <c r="I8657" s="17">
        <f>IF(H8657=0,'Costo de tareas'!$B$13,'Costo de tareas'!$B$13-H8657)</f>
        <v>0</v>
      </c>
      <c r="J8657" s="2"/>
      <c r="K8657" s="2"/>
      <c r="P8657" s="2"/>
    </row>
    <row r="8658">
      <c r="A8658" s="3" t="s">
        <v>11071</v>
      </c>
      <c r="B8658" s="11" t="str">
        <f t="shared" si="1"/>
        <v>20131227</v>
      </c>
      <c r="C8658" s="12">
        <f t="shared" si="2"/>
        <v>41635</v>
      </c>
      <c r="D8658" s="3" t="str">
        <f t="shared" si="3"/>
        <v>16</v>
      </c>
      <c r="E8658" s="13">
        <v>62.0</v>
      </c>
      <c r="F8658" s="14">
        <f>'Costo de tareas'!$B$15</f>
        <v>0.1964027778</v>
      </c>
      <c r="G8658" s="15">
        <f>'Producción diaria'!$T$3*$L$2*$M$2*$N$2*E8658*1000/'Costo de tareas'!$B$14</f>
        <v>93.22083998</v>
      </c>
      <c r="H8658" s="16">
        <f>IF(G8658 &gt; 'Costo de tareas'!$B$13, 'Costo de tareas'!$B$13, IF(G8658 &lt; 'Costo de tareas'!$B$13*0.2, 0, 'Costo de tareas'!$B$13- G8658))</f>
        <v>39.28055556</v>
      </c>
      <c r="I8658" s="17">
        <f>IF(H8658=0,'Costo de tareas'!$B$13,'Costo de tareas'!$B$13-H8658)</f>
        <v>0</v>
      </c>
      <c r="J8658" s="2"/>
      <c r="K8658" s="2"/>
      <c r="P8658" s="2"/>
    </row>
    <row r="8659">
      <c r="A8659" s="3" t="s">
        <v>11072</v>
      </c>
      <c r="B8659" s="11" t="str">
        <f t="shared" si="1"/>
        <v>20131227</v>
      </c>
      <c r="C8659" s="12">
        <f t="shared" si="2"/>
        <v>41635</v>
      </c>
      <c r="D8659" s="3" t="str">
        <f t="shared" si="3"/>
        <v>17</v>
      </c>
      <c r="E8659" s="13">
        <v>0.0</v>
      </c>
      <c r="F8659" s="14">
        <f>'Costo de tareas'!$B$15</f>
        <v>0.1964027778</v>
      </c>
      <c r="G8659" s="15">
        <f>'Producción diaria'!$T$3*$L$2*$M$2*$N$2*E8659*1000/'Costo de tareas'!$B$14</f>
        <v>0</v>
      </c>
      <c r="H8659" s="16">
        <f>IF(G8659 &gt; 'Costo de tareas'!$B$13, 'Costo de tareas'!$B$13, IF(G8659 &lt; 'Costo de tareas'!$B$13*0.2, 0, 'Costo de tareas'!$B$13- G8659))</f>
        <v>0</v>
      </c>
      <c r="I8659" s="17">
        <f>IF(H8659=0,'Costo de tareas'!$B$13,'Costo de tareas'!$B$13-H8659)</f>
        <v>39.28055556</v>
      </c>
      <c r="J8659" s="2"/>
      <c r="K8659" s="2"/>
      <c r="P8659" s="2"/>
    </row>
    <row r="8660">
      <c r="A8660" s="3" t="s">
        <v>11073</v>
      </c>
      <c r="B8660" s="11" t="str">
        <f t="shared" si="1"/>
        <v>20131227</v>
      </c>
      <c r="C8660" s="12">
        <f t="shared" si="2"/>
        <v>41635</v>
      </c>
      <c r="D8660" s="3" t="str">
        <f t="shared" si="3"/>
        <v>18</v>
      </c>
      <c r="E8660" s="13">
        <v>0.0</v>
      </c>
      <c r="F8660" s="14">
        <f>'Costo de tareas'!$B$15</f>
        <v>0.1964027778</v>
      </c>
      <c r="G8660" s="15">
        <f>'Producción diaria'!$T$3*$L$2*$M$2*$N$2*E8660*1000/'Costo de tareas'!$B$14</f>
        <v>0</v>
      </c>
      <c r="H8660" s="16">
        <f>IF(G8660 &gt; 'Costo de tareas'!$B$13, 'Costo de tareas'!$B$13, IF(G8660 &lt; 'Costo de tareas'!$B$13*0.2, 0, 'Costo de tareas'!$B$13- G8660))</f>
        <v>0</v>
      </c>
      <c r="I8660" s="17">
        <f>IF(H8660=0,'Costo de tareas'!$B$13,'Costo de tareas'!$B$13-H8660)</f>
        <v>39.28055556</v>
      </c>
      <c r="J8660" s="2"/>
      <c r="K8660" s="2"/>
      <c r="P8660" s="2"/>
    </row>
    <row r="8661">
      <c r="A8661" s="3" t="s">
        <v>11074</v>
      </c>
      <c r="B8661" s="11" t="str">
        <f t="shared" si="1"/>
        <v>20131227</v>
      </c>
      <c r="C8661" s="12">
        <f t="shared" si="2"/>
        <v>41635</v>
      </c>
      <c r="D8661" s="3" t="str">
        <f t="shared" si="3"/>
        <v>19</v>
      </c>
      <c r="E8661" s="13">
        <v>0.0</v>
      </c>
      <c r="F8661" s="14">
        <f>'Costo de tareas'!$B$15</f>
        <v>0.1964027778</v>
      </c>
      <c r="G8661" s="15">
        <f>'Producción diaria'!$T$3*$L$2*$M$2*$N$2*E8661*1000/'Costo de tareas'!$B$14</f>
        <v>0</v>
      </c>
      <c r="H8661" s="16">
        <f>IF(G8661 &gt; 'Costo de tareas'!$B$13, 'Costo de tareas'!$B$13, IF(G8661 &lt; 'Costo de tareas'!$B$13*0.2, 0, 'Costo de tareas'!$B$13- G8661))</f>
        <v>0</v>
      </c>
      <c r="I8661" s="17">
        <f>IF(H8661=0,'Costo de tareas'!$B$13,'Costo de tareas'!$B$13-H8661)</f>
        <v>39.28055556</v>
      </c>
      <c r="J8661" s="2"/>
      <c r="K8661" s="2"/>
      <c r="P8661" s="2"/>
    </row>
    <row r="8662">
      <c r="A8662" s="3" t="s">
        <v>11075</v>
      </c>
      <c r="B8662" s="11" t="str">
        <f t="shared" si="1"/>
        <v>20131227</v>
      </c>
      <c r="C8662" s="12">
        <f t="shared" si="2"/>
        <v>41635</v>
      </c>
      <c r="D8662" s="3" t="str">
        <f t="shared" si="3"/>
        <v>20</v>
      </c>
      <c r="E8662" s="13">
        <v>0.0</v>
      </c>
      <c r="F8662" s="14">
        <f>'Costo de tareas'!$B$15</f>
        <v>0.1964027778</v>
      </c>
      <c r="G8662" s="15">
        <f>'Producción diaria'!$T$3*$L$2*$M$2*$N$2*E8662*1000/'Costo de tareas'!$B$14</f>
        <v>0</v>
      </c>
      <c r="H8662" s="16">
        <f>IF(G8662 &gt; 'Costo de tareas'!$B$13, 'Costo de tareas'!$B$13, IF(G8662 &lt; 'Costo de tareas'!$B$13*0.2, 0, 'Costo de tareas'!$B$13- G8662))</f>
        <v>0</v>
      </c>
      <c r="I8662" s="17">
        <f>IF(H8662=0,'Costo de tareas'!$B$13,'Costo de tareas'!$B$13-H8662)</f>
        <v>39.28055556</v>
      </c>
      <c r="J8662" s="2"/>
      <c r="K8662" s="2"/>
      <c r="P8662" s="2"/>
    </row>
    <row r="8663">
      <c r="A8663" s="3" t="s">
        <v>11076</v>
      </c>
      <c r="B8663" s="11" t="str">
        <f t="shared" si="1"/>
        <v>20131227</v>
      </c>
      <c r="C8663" s="12">
        <f t="shared" si="2"/>
        <v>41635</v>
      </c>
      <c r="D8663" s="3" t="str">
        <f t="shared" si="3"/>
        <v>21</v>
      </c>
      <c r="E8663" s="13">
        <v>0.0</v>
      </c>
      <c r="F8663" s="14">
        <f>'Costo de tareas'!$B$15</f>
        <v>0.1964027778</v>
      </c>
      <c r="G8663" s="15">
        <f>'Producción diaria'!$T$3*$L$2*$M$2*$N$2*E8663*1000/'Costo de tareas'!$B$14</f>
        <v>0</v>
      </c>
      <c r="H8663" s="16">
        <f>IF(G8663 &gt; 'Costo de tareas'!$B$13, 'Costo de tareas'!$B$13, IF(G8663 &lt; 'Costo de tareas'!$B$13*0.2, 0, 'Costo de tareas'!$B$13- G8663))</f>
        <v>0</v>
      </c>
      <c r="I8663" s="17">
        <f>IF(H8663=0,'Costo de tareas'!$B$13,'Costo de tareas'!$B$13-H8663)</f>
        <v>39.28055556</v>
      </c>
      <c r="J8663" s="2"/>
      <c r="K8663" s="2"/>
      <c r="P8663" s="2"/>
    </row>
    <row r="8664">
      <c r="A8664" s="3" t="s">
        <v>11077</v>
      </c>
      <c r="B8664" s="11" t="str">
        <f t="shared" si="1"/>
        <v>20131227</v>
      </c>
      <c r="C8664" s="12">
        <f t="shared" si="2"/>
        <v>41635</v>
      </c>
      <c r="D8664" s="3" t="str">
        <f t="shared" si="3"/>
        <v>22</v>
      </c>
      <c r="E8664" s="13">
        <v>0.0</v>
      </c>
      <c r="F8664" s="14">
        <f>'Costo de tareas'!$B$15</f>
        <v>0.1964027778</v>
      </c>
      <c r="G8664" s="15">
        <f>'Producción diaria'!$T$3*$L$2*$M$2*$N$2*E8664*1000/'Costo de tareas'!$B$14</f>
        <v>0</v>
      </c>
      <c r="H8664" s="16">
        <f>IF(G8664 &gt; 'Costo de tareas'!$B$13, 'Costo de tareas'!$B$13, IF(G8664 &lt; 'Costo de tareas'!$B$13*0.2, 0, 'Costo de tareas'!$B$13- G8664))</f>
        <v>0</v>
      </c>
      <c r="I8664" s="17">
        <f>IF(H8664=0,'Costo de tareas'!$B$13,'Costo de tareas'!$B$13-H8664)</f>
        <v>39.28055556</v>
      </c>
      <c r="J8664" s="2"/>
      <c r="K8664" s="2"/>
      <c r="P8664" s="2"/>
    </row>
    <row r="8665">
      <c r="A8665" s="3" t="s">
        <v>11078</v>
      </c>
      <c r="B8665" s="11" t="str">
        <f t="shared" si="1"/>
        <v>20131227</v>
      </c>
      <c r="C8665" s="12">
        <f t="shared" si="2"/>
        <v>41635</v>
      </c>
      <c r="D8665" s="3" t="str">
        <f t="shared" si="3"/>
        <v>23</v>
      </c>
      <c r="E8665" s="13">
        <v>0.0</v>
      </c>
      <c r="F8665" s="14">
        <f>'Costo de tareas'!$B$15</f>
        <v>0.1964027778</v>
      </c>
      <c r="G8665" s="15">
        <f>'Producción diaria'!$T$3*$L$2*$M$2*$N$2*E8665*1000/'Costo de tareas'!$B$14</f>
        <v>0</v>
      </c>
      <c r="H8665" s="16">
        <f>IF(G8665 &gt; 'Costo de tareas'!$B$13, 'Costo de tareas'!$B$13, IF(G8665 &lt; 'Costo de tareas'!$B$13*0.2, 0, 'Costo de tareas'!$B$13- G8665))</f>
        <v>0</v>
      </c>
      <c r="I8665" s="17">
        <f>IF(H8665=0,'Costo de tareas'!$B$13,'Costo de tareas'!$B$13-H8665)</f>
        <v>39.28055556</v>
      </c>
      <c r="J8665" s="2"/>
      <c r="K8665" s="2"/>
      <c r="P8665" s="2"/>
    </row>
    <row r="8666">
      <c r="A8666" s="3" t="s">
        <v>11079</v>
      </c>
      <c r="B8666" s="11" t="str">
        <f t="shared" si="1"/>
        <v>20131228</v>
      </c>
      <c r="C8666" s="12">
        <f t="shared" si="2"/>
        <v>41636</v>
      </c>
      <c r="D8666" s="3" t="str">
        <f t="shared" si="3"/>
        <v>00</v>
      </c>
      <c r="E8666" s="13">
        <v>0.0</v>
      </c>
      <c r="F8666" s="14">
        <f>'Costo de tareas'!$B$15</f>
        <v>0.1964027778</v>
      </c>
      <c r="G8666" s="15">
        <f>'Producción diaria'!$T$3*$L$2*$M$2*$N$2*E8666*1000/'Costo de tareas'!$B$14</f>
        <v>0</v>
      </c>
      <c r="H8666" s="16">
        <f>IF(G8666 &gt; 'Costo de tareas'!$B$13, 'Costo de tareas'!$B$13, IF(G8666 &lt; 'Costo de tareas'!$B$13*0.2, 0, 'Costo de tareas'!$B$13- G8666))</f>
        <v>0</v>
      </c>
      <c r="I8666" s="17">
        <f>IF(H8666=0,'Costo de tareas'!$B$13,'Costo de tareas'!$B$13-H8666)</f>
        <v>39.28055556</v>
      </c>
      <c r="J8666" s="2"/>
      <c r="K8666" s="2"/>
      <c r="P8666" s="2"/>
    </row>
    <row r="8667">
      <c r="A8667" s="3" t="s">
        <v>11080</v>
      </c>
      <c r="B8667" s="11" t="str">
        <f t="shared" si="1"/>
        <v>20131228</v>
      </c>
      <c r="C8667" s="12">
        <f t="shared" si="2"/>
        <v>41636</v>
      </c>
      <c r="D8667" s="3" t="str">
        <f t="shared" si="3"/>
        <v>01</v>
      </c>
      <c r="E8667" s="13">
        <v>0.0</v>
      </c>
      <c r="F8667" s="14">
        <f>'Costo de tareas'!$B$15</f>
        <v>0.1964027778</v>
      </c>
      <c r="G8667" s="15">
        <f>'Producción diaria'!$T$3*$L$2*$M$2*$N$2*E8667*1000/'Costo de tareas'!$B$14</f>
        <v>0</v>
      </c>
      <c r="H8667" s="16">
        <f>IF(G8667 &gt; 'Costo de tareas'!$B$13, 'Costo de tareas'!$B$13, IF(G8667 &lt; 'Costo de tareas'!$B$13*0.2, 0, 'Costo de tareas'!$B$13- G8667))</f>
        <v>0</v>
      </c>
      <c r="I8667" s="17">
        <f>IF(H8667=0,'Costo de tareas'!$B$13,'Costo de tareas'!$B$13-H8667)</f>
        <v>39.28055556</v>
      </c>
      <c r="J8667" s="2"/>
      <c r="K8667" s="2"/>
      <c r="P8667" s="2"/>
    </row>
    <row r="8668">
      <c r="A8668" s="3" t="s">
        <v>11081</v>
      </c>
      <c r="B8668" s="11" t="str">
        <f t="shared" si="1"/>
        <v>20131228</v>
      </c>
      <c r="C8668" s="12">
        <f t="shared" si="2"/>
        <v>41636</v>
      </c>
      <c r="D8668" s="3" t="str">
        <f t="shared" si="3"/>
        <v>02</v>
      </c>
      <c r="E8668" s="13">
        <v>0.0</v>
      </c>
      <c r="F8668" s="14">
        <f>'Costo de tareas'!$B$15</f>
        <v>0.1964027778</v>
      </c>
      <c r="G8668" s="15">
        <f>'Producción diaria'!$T$3*$L$2*$M$2*$N$2*E8668*1000/'Costo de tareas'!$B$14</f>
        <v>0</v>
      </c>
      <c r="H8668" s="16">
        <f>IF(G8668 &gt; 'Costo de tareas'!$B$13, 'Costo de tareas'!$B$13, IF(G8668 &lt; 'Costo de tareas'!$B$13*0.2, 0, 'Costo de tareas'!$B$13- G8668))</f>
        <v>0</v>
      </c>
      <c r="I8668" s="17">
        <f>IF(H8668=0,'Costo de tareas'!$B$13,'Costo de tareas'!$B$13-H8668)</f>
        <v>39.28055556</v>
      </c>
      <c r="J8668" s="2"/>
      <c r="K8668" s="2"/>
      <c r="P8668" s="2"/>
    </row>
    <row r="8669">
      <c r="A8669" s="3" t="s">
        <v>11082</v>
      </c>
      <c r="B8669" s="11" t="str">
        <f t="shared" si="1"/>
        <v>20131228</v>
      </c>
      <c r="C8669" s="12">
        <f t="shared" si="2"/>
        <v>41636</v>
      </c>
      <c r="D8669" s="3" t="str">
        <f t="shared" si="3"/>
        <v>03</v>
      </c>
      <c r="E8669" s="13">
        <v>0.0</v>
      </c>
      <c r="F8669" s="14">
        <f>'Costo de tareas'!$B$15</f>
        <v>0.1964027778</v>
      </c>
      <c r="G8669" s="15">
        <f>'Producción diaria'!$T$3*$L$2*$M$2*$N$2*E8669*1000/'Costo de tareas'!$B$14</f>
        <v>0</v>
      </c>
      <c r="H8669" s="16">
        <f>IF(G8669 &gt; 'Costo de tareas'!$B$13, 'Costo de tareas'!$B$13, IF(G8669 &lt; 'Costo de tareas'!$B$13*0.2, 0, 'Costo de tareas'!$B$13- G8669))</f>
        <v>0</v>
      </c>
      <c r="I8669" s="17">
        <f>IF(H8669=0,'Costo de tareas'!$B$13,'Costo de tareas'!$B$13-H8669)</f>
        <v>39.28055556</v>
      </c>
      <c r="J8669" s="2"/>
      <c r="K8669" s="2"/>
      <c r="P8669" s="2"/>
    </row>
    <row r="8670">
      <c r="A8670" s="3" t="s">
        <v>11083</v>
      </c>
      <c r="B8670" s="11" t="str">
        <f t="shared" si="1"/>
        <v>20131228</v>
      </c>
      <c r="C8670" s="12">
        <f t="shared" si="2"/>
        <v>41636</v>
      </c>
      <c r="D8670" s="3" t="str">
        <f t="shared" si="3"/>
        <v>04</v>
      </c>
      <c r="E8670" s="13">
        <v>0.0</v>
      </c>
      <c r="F8670" s="14">
        <f>'Costo de tareas'!$B$15</f>
        <v>0.1964027778</v>
      </c>
      <c r="G8670" s="15">
        <f>'Producción diaria'!$T$3*$L$2*$M$2*$N$2*E8670*1000/'Costo de tareas'!$B$14</f>
        <v>0</v>
      </c>
      <c r="H8670" s="16">
        <f>IF(G8670 &gt; 'Costo de tareas'!$B$13, 'Costo de tareas'!$B$13, IF(G8670 &lt; 'Costo de tareas'!$B$13*0.2, 0, 'Costo de tareas'!$B$13- G8670))</f>
        <v>0</v>
      </c>
      <c r="I8670" s="17">
        <f>IF(H8670=0,'Costo de tareas'!$B$13,'Costo de tareas'!$B$13-H8670)</f>
        <v>39.28055556</v>
      </c>
      <c r="J8670" s="2"/>
      <c r="K8670" s="2"/>
      <c r="P8670" s="2"/>
    </row>
    <row r="8671">
      <c r="A8671" s="3" t="s">
        <v>11084</v>
      </c>
      <c r="B8671" s="11" t="str">
        <f t="shared" si="1"/>
        <v>20131228</v>
      </c>
      <c r="C8671" s="12">
        <f t="shared" si="2"/>
        <v>41636</v>
      </c>
      <c r="D8671" s="3" t="str">
        <f t="shared" si="3"/>
        <v>05</v>
      </c>
      <c r="E8671" s="13">
        <v>0.0</v>
      </c>
      <c r="F8671" s="14">
        <f>'Costo de tareas'!$B$15</f>
        <v>0.1964027778</v>
      </c>
      <c r="G8671" s="15">
        <f>'Producción diaria'!$T$3*$L$2*$M$2*$N$2*E8671*1000/'Costo de tareas'!$B$14</f>
        <v>0</v>
      </c>
      <c r="H8671" s="16">
        <f>IF(G8671 &gt; 'Costo de tareas'!$B$13, 'Costo de tareas'!$B$13, IF(G8671 &lt; 'Costo de tareas'!$B$13*0.2, 0, 'Costo de tareas'!$B$13- G8671))</f>
        <v>0</v>
      </c>
      <c r="I8671" s="17">
        <f>IF(H8671=0,'Costo de tareas'!$B$13,'Costo de tareas'!$B$13-H8671)</f>
        <v>39.28055556</v>
      </c>
      <c r="J8671" s="2"/>
      <c r="K8671" s="2"/>
      <c r="P8671" s="2"/>
    </row>
    <row r="8672">
      <c r="A8672" s="3" t="s">
        <v>11085</v>
      </c>
      <c r="B8672" s="11" t="str">
        <f t="shared" si="1"/>
        <v>20131228</v>
      </c>
      <c r="C8672" s="12">
        <f t="shared" si="2"/>
        <v>41636</v>
      </c>
      <c r="D8672" s="3" t="str">
        <f t="shared" si="3"/>
        <v>06</v>
      </c>
      <c r="E8672" s="13">
        <v>0.0</v>
      </c>
      <c r="F8672" s="14">
        <f>'Costo de tareas'!$B$15</f>
        <v>0.1964027778</v>
      </c>
      <c r="G8672" s="15">
        <f>'Producción diaria'!$T$3*$L$2*$M$2*$N$2*E8672*1000/'Costo de tareas'!$B$14</f>
        <v>0</v>
      </c>
      <c r="H8672" s="16">
        <f>IF(G8672 &gt; 'Costo de tareas'!$B$13, 'Costo de tareas'!$B$13, IF(G8672 &lt; 'Costo de tareas'!$B$13*0.2, 0, 'Costo de tareas'!$B$13- G8672))</f>
        <v>0</v>
      </c>
      <c r="I8672" s="17">
        <f>IF(H8672=0,'Costo de tareas'!$B$13,'Costo de tareas'!$B$13-H8672)</f>
        <v>39.28055556</v>
      </c>
      <c r="J8672" s="2"/>
      <c r="K8672" s="2"/>
      <c r="P8672" s="2"/>
    </row>
    <row r="8673">
      <c r="A8673" s="3" t="s">
        <v>11086</v>
      </c>
      <c r="B8673" s="11" t="str">
        <f t="shared" si="1"/>
        <v>20131228</v>
      </c>
      <c r="C8673" s="12">
        <f t="shared" si="2"/>
        <v>41636</v>
      </c>
      <c r="D8673" s="3" t="str">
        <f t="shared" si="3"/>
        <v>07</v>
      </c>
      <c r="E8673" s="13">
        <v>0.0</v>
      </c>
      <c r="F8673" s="14">
        <f>'Costo de tareas'!$B$15</f>
        <v>0.1964027778</v>
      </c>
      <c r="G8673" s="15">
        <f>'Producción diaria'!$T$3*$L$2*$M$2*$N$2*E8673*1000/'Costo de tareas'!$B$14</f>
        <v>0</v>
      </c>
      <c r="H8673" s="16">
        <f>IF(G8673 &gt; 'Costo de tareas'!$B$13, 'Costo de tareas'!$B$13, IF(G8673 &lt; 'Costo de tareas'!$B$13*0.2, 0, 'Costo de tareas'!$B$13- G8673))</f>
        <v>0</v>
      </c>
      <c r="I8673" s="17">
        <f>IF(H8673=0,'Costo de tareas'!$B$13,'Costo de tareas'!$B$13-H8673)</f>
        <v>39.28055556</v>
      </c>
      <c r="J8673" s="2"/>
      <c r="K8673" s="2"/>
      <c r="P8673" s="2"/>
    </row>
    <row r="8674">
      <c r="A8674" s="3" t="s">
        <v>11087</v>
      </c>
      <c r="B8674" s="11" t="str">
        <f t="shared" si="1"/>
        <v>20131228</v>
      </c>
      <c r="C8674" s="12">
        <f t="shared" si="2"/>
        <v>41636</v>
      </c>
      <c r="D8674" s="3" t="str">
        <f t="shared" si="3"/>
        <v>08</v>
      </c>
      <c r="E8674" s="13">
        <v>39.0</v>
      </c>
      <c r="F8674" s="14">
        <f>'Costo de tareas'!$B$15</f>
        <v>0.1964027778</v>
      </c>
      <c r="G8674" s="15">
        <f>'Producción diaria'!$T$3*$L$2*$M$2*$N$2*E8674*1000/'Costo de tareas'!$B$14</f>
        <v>58.63891547</v>
      </c>
      <c r="H8674" s="16">
        <f>IF(G8674 &gt; 'Costo de tareas'!$B$13, 'Costo de tareas'!$B$13, IF(G8674 &lt; 'Costo de tareas'!$B$13*0.2, 0, 'Costo de tareas'!$B$13- G8674))</f>
        <v>39.28055556</v>
      </c>
      <c r="I8674" s="17">
        <f>IF(H8674=0,'Costo de tareas'!$B$13,'Costo de tareas'!$B$13-H8674)</f>
        <v>0</v>
      </c>
      <c r="J8674" s="2"/>
      <c r="K8674" s="2"/>
      <c r="P8674" s="2"/>
    </row>
    <row r="8675">
      <c r="A8675" s="3" t="s">
        <v>11088</v>
      </c>
      <c r="B8675" s="11" t="str">
        <f t="shared" si="1"/>
        <v>20131228</v>
      </c>
      <c r="C8675" s="12">
        <f t="shared" si="2"/>
        <v>41636</v>
      </c>
      <c r="D8675" s="3" t="str">
        <f t="shared" si="3"/>
        <v>09</v>
      </c>
      <c r="E8675" s="13">
        <v>221.0</v>
      </c>
      <c r="F8675" s="14">
        <f>'Costo de tareas'!$B$15</f>
        <v>0.1964027778</v>
      </c>
      <c r="G8675" s="15">
        <f>'Producción diaria'!$T$3*$L$2*$M$2*$N$2*E8675*1000/'Costo de tareas'!$B$14</f>
        <v>332.2871877</v>
      </c>
      <c r="H8675" s="16">
        <f>IF(G8675 &gt; 'Costo de tareas'!$B$13, 'Costo de tareas'!$B$13, IF(G8675 &lt; 'Costo de tareas'!$B$13*0.2, 0, 'Costo de tareas'!$B$13- G8675))</f>
        <v>39.28055556</v>
      </c>
      <c r="I8675" s="17">
        <f>IF(H8675=0,'Costo de tareas'!$B$13,'Costo de tareas'!$B$13-H8675)</f>
        <v>0</v>
      </c>
      <c r="J8675" s="2"/>
      <c r="K8675" s="2"/>
      <c r="P8675" s="2"/>
    </row>
    <row r="8676">
      <c r="A8676" s="3" t="s">
        <v>11089</v>
      </c>
      <c r="B8676" s="11" t="str">
        <f t="shared" si="1"/>
        <v>20131228</v>
      </c>
      <c r="C8676" s="12">
        <f t="shared" si="2"/>
        <v>41636</v>
      </c>
      <c r="D8676" s="3" t="str">
        <f t="shared" si="3"/>
        <v>10</v>
      </c>
      <c r="E8676" s="13">
        <v>34.0</v>
      </c>
      <c r="F8676" s="14">
        <f>'Costo de tareas'!$B$15</f>
        <v>0.1964027778</v>
      </c>
      <c r="G8676" s="15">
        <f>'Producción diaria'!$T$3*$L$2*$M$2*$N$2*E8676*1000/'Costo de tareas'!$B$14</f>
        <v>51.12110579</v>
      </c>
      <c r="H8676" s="16">
        <f>IF(G8676 &gt; 'Costo de tareas'!$B$13, 'Costo de tareas'!$B$13, IF(G8676 &lt; 'Costo de tareas'!$B$13*0.2, 0, 'Costo de tareas'!$B$13- G8676))</f>
        <v>39.28055556</v>
      </c>
      <c r="I8676" s="17">
        <f>IF(H8676=0,'Costo de tareas'!$B$13,'Costo de tareas'!$B$13-H8676)</f>
        <v>0</v>
      </c>
      <c r="J8676" s="2"/>
      <c r="K8676" s="2"/>
      <c r="P8676" s="2"/>
    </row>
    <row r="8677">
      <c r="A8677" s="3" t="s">
        <v>11090</v>
      </c>
      <c r="B8677" s="11" t="str">
        <f t="shared" si="1"/>
        <v>20131228</v>
      </c>
      <c r="C8677" s="12">
        <f t="shared" si="2"/>
        <v>41636</v>
      </c>
      <c r="D8677" s="3" t="str">
        <f t="shared" si="3"/>
        <v>11</v>
      </c>
      <c r="E8677" s="13">
        <v>427.0</v>
      </c>
      <c r="F8677" s="14">
        <f>'Costo de tareas'!$B$15</f>
        <v>0.1964027778</v>
      </c>
      <c r="G8677" s="15">
        <f>'Producción diaria'!$T$3*$L$2*$M$2*$N$2*E8677*1000/'Costo de tareas'!$B$14</f>
        <v>642.0209463</v>
      </c>
      <c r="H8677" s="16">
        <f>IF(G8677 &gt; 'Costo de tareas'!$B$13, 'Costo de tareas'!$B$13, IF(G8677 &lt; 'Costo de tareas'!$B$13*0.2, 0, 'Costo de tareas'!$B$13- G8677))</f>
        <v>39.28055556</v>
      </c>
      <c r="I8677" s="17">
        <f>IF(H8677=0,'Costo de tareas'!$B$13,'Costo de tareas'!$B$13-H8677)</f>
        <v>0</v>
      </c>
      <c r="J8677" s="2"/>
      <c r="K8677" s="2"/>
      <c r="P8677" s="2"/>
    </row>
    <row r="8678">
      <c r="A8678" s="3" t="s">
        <v>11091</v>
      </c>
      <c r="B8678" s="11" t="str">
        <f t="shared" si="1"/>
        <v>20131228</v>
      </c>
      <c r="C8678" s="12">
        <f t="shared" si="2"/>
        <v>41636</v>
      </c>
      <c r="D8678" s="3" t="str">
        <f t="shared" si="3"/>
        <v>12</v>
      </c>
      <c r="E8678" s="13">
        <v>438.0</v>
      </c>
      <c r="F8678" s="14">
        <f>'Costo de tareas'!$B$15</f>
        <v>0.1964027778</v>
      </c>
      <c r="G8678" s="15">
        <f>'Producción diaria'!$T$3*$L$2*$M$2*$N$2*E8678*1000/'Costo de tareas'!$B$14</f>
        <v>658.5601276</v>
      </c>
      <c r="H8678" s="16">
        <f>IF(G8678 &gt; 'Costo de tareas'!$B$13, 'Costo de tareas'!$B$13, IF(G8678 &lt; 'Costo de tareas'!$B$13*0.2, 0, 'Costo de tareas'!$B$13- G8678))</f>
        <v>39.28055556</v>
      </c>
      <c r="I8678" s="17">
        <f>IF(H8678=0,'Costo de tareas'!$B$13,'Costo de tareas'!$B$13-H8678)</f>
        <v>0</v>
      </c>
      <c r="J8678" s="2"/>
      <c r="K8678" s="2"/>
      <c r="P8678" s="2"/>
    </row>
    <row r="8679">
      <c r="A8679" s="3" t="s">
        <v>11092</v>
      </c>
      <c r="B8679" s="11" t="str">
        <f t="shared" si="1"/>
        <v>20131228</v>
      </c>
      <c r="C8679" s="12">
        <f t="shared" si="2"/>
        <v>41636</v>
      </c>
      <c r="D8679" s="3" t="str">
        <f t="shared" si="3"/>
        <v>13</v>
      </c>
      <c r="E8679" s="13">
        <v>437.0</v>
      </c>
      <c r="F8679" s="14">
        <f>'Costo de tareas'!$B$15</f>
        <v>0.1964027778</v>
      </c>
      <c r="G8679" s="15">
        <f>'Producción diaria'!$T$3*$L$2*$M$2*$N$2*E8679*1000/'Costo de tareas'!$B$14</f>
        <v>657.0565657</v>
      </c>
      <c r="H8679" s="16">
        <f>IF(G8679 &gt; 'Costo de tareas'!$B$13, 'Costo de tareas'!$B$13, IF(G8679 &lt; 'Costo de tareas'!$B$13*0.2, 0, 'Costo de tareas'!$B$13- G8679))</f>
        <v>39.28055556</v>
      </c>
      <c r="I8679" s="17">
        <f>IF(H8679=0,'Costo de tareas'!$B$13,'Costo de tareas'!$B$13-H8679)</f>
        <v>0</v>
      </c>
      <c r="J8679" s="2"/>
      <c r="K8679" s="2"/>
      <c r="P8679" s="2"/>
    </row>
    <row r="8680">
      <c r="A8680" s="3" t="s">
        <v>11093</v>
      </c>
      <c r="B8680" s="11" t="str">
        <f t="shared" si="1"/>
        <v>20131228</v>
      </c>
      <c r="C8680" s="12">
        <f t="shared" si="2"/>
        <v>41636</v>
      </c>
      <c r="D8680" s="3" t="str">
        <f t="shared" si="3"/>
        <v>14</v>
      </c>
      <c r="E8680" s="13">
        <v>357.0</v>
      </c>
      <c r="F8680" s="14">
        <f>'Costo de tareas'!$B$15</f>
        <v>0.1964027778</v>
      </c>
      <c r="G8680" s="15">
        <f>'Producción diaria'!$T$3*$L$2*$M$2*$N$2*E8680*1000/'Costo de tareas'!$B$14</f>
        <v>536.7716108</v>
      </c>
      <c r="H8680" s="16">
        <f>IF(G8680 &gt; 'Costo de tareas'!$B$13, 'Costo de tareas'!$B$13, IF(G8680 &lt; 'Costo de tareas'!$B$13*0.2, 0, 'Costo de tareas'!$B$13- G8680))</f>
        <v>39.28055556</v>
      </c>
      <c r="I8680" s="17">
        <f>IF(H8680=0,'Costo de tareas'!$B$13,'Costo de tareas'!$B$13-H8680)</f>
        <v>0</v>
      </c>
      <c r="J8680" s="2"/>
      <c r="K8680" s="2"/>
      <c r="P8680" s="2"/>
    </row>
    <row r="8681">
      <c r="A8681" s="3" t="s">
        <v>11094</v>
      </c>
      <c r="B8681" s="11" t="str">
        <f t="shared" si="1"/>
        <v>20131228</v>
      </c>
      <c r="C8681" s="12">
        <f t="shared" si="2"/>
        <v>41636</v>
      </c>
      <c r="D8681" s="3" t="str">
        <f t="shared" si="3"/>
        <v>15</v>
      </c>
      <c r="E8681" s="13">
        <v>242.0</v>
      </c>
      <c r="F8681" s="14">
        <f>'Costo de tareas'!$B$15</f>
        <v>0.1964027778</v>
      </c>
      <c r="G8681" s="15">
        <f>'Producción diaria'!$T$3*$L$2*$M$2*$N$2*E8681*1000/'Costo de tareas'!$B$14</f>
        <v>363.8619883</v>
      </c>
      <c r="H8681" s="16">
        <f>IF(G8681 &gt; 'Costo de tareas'!$B$13, 'Costo de tareas'!$B$13, IF(G8681 &lt; 'Costo de tareas'!$B$13*0.2, 0, 'Costo de tareas'!$B$13- G8681))</f>
        <v>39.28055556</v>
      </c>
      <c r="I8681" s="17">
        <f>IF(H8681=0,'Costo de tareas'!$B$13,'Costo de tareas'!$B$13-H8681)</f>
        <v>0</v>
      </c>
      <c r="J8681" s="2"/>
      <c r="K8681" s="2"/>
      <c r="P8681" s="2"/>
    </row>
    <row r="8682">
      <c r="A8682" s="3" t="s">
        <v>11095</v>
      </c>
      <c r="B8682" s="11" t="str">
        <f t="shared" si="1"/>
        <v>20131228</v>
      </c>
      <c r="C8682" s="12">
        <f t="shared" si="2"/>
        <v>41636</v>
      </c>
      <c r="D8682" s="3" t="str">
        <f t="shared" si="3"/>
        <v>16</v>
      </c>
      <c r="E8682" s="13">
        <v>93.0</v>
      </c>
      <c r="F8682" s="14">
        <f>'Costo de tareas'!$B$15</f>
        <v>0.1964027778</v>
      </c>
      <c r="G8682" s="15">
        <f>'Producción diaria'!$T$3*$L$2*$M$2*$N$2*E8682*1000/'Costo de tareas'!$B$14</f>
        <v>139.83126</v>
      </c>
      <c r="H8682" s="16">
        <f>IF(G8682 &gt; 'Costo de tareas'!$B$13, 'Costo de tareas'!$B$13, IF(G8682 &lt; 'Costo de tareas'!$B$13*0.2, 0, 'Costo de tareas'!$B$13- G8682))</f>
        <v>39.28055556</v>
      </c>
      <c r="I8682" s="17">
        <f>IF(H8682=0,'Costo de tareas'!$B$13,'Costo de tareas'!$B$13-H8682)</f>
        <v>0</v>
      </c>
      <c r="J8682" s="2"/>
      <c r="K8682" s="2"/>
      <c r="P8682" s="2"/>
    </row>
    <row r="8683">
      <c r="A8683" s="3" t="s">
        <v>11096</v>
      </c>
      <c r="B8683" s="11" t="str">
        <f t="shared" si="1"/>
        <v>20131228</v>
      </c>
      <c r="C8683" s="12">
        <f t="shared" si="2"/>
        <v>41636</v>
      </c>
      <c r="D8683" s="3" t="str">
        <f t="shared" si="3"/>
        <v>17</v>
      </c>
      <c r="E8683" s="13">
        <v>0.0</v>
      </c>
      <c r="F8683" s="14">
        <f>'Costo de tareas'!$B$15</f>
        <v>0.1964027778</v>
      </c>
      <c r="G8683" s="15">
        <f>'Producción diaria'!$T$3*$L$2*$M$2*$N$2*E8683*1000/'Costo de tareas'!$B$14</f>
        <v>0</v>
      </c>
      <c r="H8683" s="16">
        <f>IF(G8683 &gt; 'Costo de tareas'!$B$13, 'Costo de tareas'!$B$13, IF(G8683 &lt; 'Costo de tareas'!$B$13*0.2, 0, 'Costo de tareas'!$B$13- G8683))</f>
        <v>0</v>
      </c>
      <c r="I8683" s="17">
        <f>IF(H8683=0,'Costo de tareas'!$B$13,'Costo de tareas'!$B$13-H8683)</f>
        <v>39.28055556</v>
      </c>
      <c r="J8683" s="2"/>
      <c r="K8683" s="2"/>
      <c r="P8683" s="2"/>
    </row>
    <row r="8684">
      <c r="A8684" s="3" t="s">
        <v>11097</v>
      </c>
      <c r="B8684" s="11" t="str">
        <f t="shared" si="1"/>
        <v>20131228</v>
      </c>
      <c r="C8684" s="12">
        <f t="shared" si="2"/>
        <v>41636</v>
      </c>
      <c r="D8684" s="3" t="str">
        <f t="shared" si="3"/>
        <v>18</v>
      </c>
      <c r="E8684" s="13">
        <v>0.0</v>
      </c>
      <c r="F8684" s="14">
        <f>'Costo de tareas'!$B$15</f>
        <v>0.1964027778</v>
      </c>
      <c r="G8684" s="15">
        <f>'Producción diaria'!$T$3*$L$2*$M$2*$N$2*E8684*1000/'Costo de tareas'!$B$14</f>
        <v>0</v>
      </c>
      <c r="H8684" s="16">
        <f>IF(G8684 &gt; 'Costo de tareas'!$B$13, 'Costo de tareas'!$B$13, IF(G8684 &lt; 'Costo de tareas'!$B$13*0.2, 0, 'Costo de tareas'!$B$13- G8684))</f>
        <v>0</v>
      </c>
      <c r="I8684" s="17">
        <f>IF(H8684=0,'Costo de tareas'!$B$13,'Costo de tareas'!$B$13-H8684)</f>
        <v>39.28055556</v>
      </c>
      <c r="J8684" s="2"/>
      <c r="K8684" s="2"/>
      <c r="P8684" s="2"/>
    </row>
    <row r="8685">
      <c r="A8685" s="3" t="s">
        <v>11098</v>
      </c>
      <c r="B8685" s="11" t="str">
        <f t="shared" si="1"/>
        <v>20131228</v>
      </c>
      <c r="C8685" s="12">
        <f t="shared" si="2"/>
        <v>41636</v>
      </c>
      <c r="D8685" s="3" t="str">
        <f t="shared" si="3"/>
        <v>19</v>
      </c>
      <c r="E8685" s="13">
        <v>0.0</v>
      </c>
      <c r="F8685" s="14">
        <f>'Costo de tareas'!$B$15</f>
        <v>0.1964027778</v>
      </c>
      <c r="G8685" s="15">
        <f>'Producción diaria'!$T$3*$L$2*$M$2*$N$2*E8685*1000/'Costo de tareas'!$B$14</f>
        <v>0</v>
      </c>
      <c r="H8685" s="16">
        <f>IF(G8685 &gt; 'Costo de tareas'!$B$13, 'Costo de tareas'!$B$13, IF(G8685 &lt; 'Costo de tareas'!$B$13*0.2, 0, 'Costo de tareas'!$B$13- G8685))</f>
        <v>0</v>
      </c>
      <c r="I8685" s="17">
        <f>IF(H8685=0,'Costo de tareas'!$B$13,'Costo de tareas'!$B$13-H8685)</f>
        <v>39.28055556</v>
      </c>
      <c r="J8685" s="2"/>
      <c r="K8685" s="2"/>
      <c r="P8685" s="2"/>
    </row>
    <row r="8686">
      <c r="A8686" s="3" t="s">
        <v>11099</v>
      </c>
      <c r="B8686" s="11" t="str">
        <f t="shared" si="1"/>
        <v>20131228</v>
      </c>
      <c r="C8686" s="12">
        <f t="shared" si="2"/>
        <v>41636</v>
      </c>
      <c r="D8686" s="3" t="str">
        <f t="shared" si="3"/>
        <v>20</v>
      </c>
      <c r="E8686" s="13">
        <v>0.0</v>
      </c>
      <c r="F8686" s="14">
        <f>'Costo de tareas'!$B$15</f>
        <v>0.1964027778</v>
      </c>
      <c r="G8686" s="15">
        <f>'Producción diaria'!$T$3*$L$2*$M$2*$N$2*E8686*1000/'Costo de tareas'!$B$14</f>
        <v>0</v>
      </c>
      <c r="H8686" s="16">
        <f>IF(G8686 &gt; 'Costo de tareas'!$B$13, 'Costo de tareas'!$B$13, IF(G8686 &lt; 'Costo de tareas'!$B$13*0.2, 0, 'Costo de tareas'!$B$13- G8686))</f>
        <v>0</v>
      </c>
      <c r="I8686" s="17">
        <f>IF(H8686=0,'Costo de tareas'!$B$13,'Costo de tareas'!$B$13-H8686)</f>
        <v>39.28055556</v>
      </c>
      <c r="J8686" s="2"/>
      <c r="K8686" s="2"/>
      <c r="P8686" s="2"/>
    </row>
    <row r="8687">
      <c r="A8687" s="3" t="s">
        <v>11100</v>
      </c>
      <c r="B8687" s="11" t="str">
        <f t="shared" si="1"/>
        <v>20131228</v>
      </c>
      <c r="C8687" s="12">
        <f t="shared" si="2"/>
        <v>41636</v>
      </c>
      <c r="D8687" s="3" t="str">
        <f t="shared" si="3"/>
        <v>21</v>
      </c>
      <c r="E8687" s="13">
        <v>0.0</v>
      </c>
      <c r="F8687" s="14">
        <f>'Costo de tareas'!$B$15</f>
        <v>0.1964027778</v>
      </c>
      <c r="G8687" s="15">
        <f>'Producción diaria'!$T$3*$L$2*$M$2*$N$2*E8687*1000/'Costo de tareas'!$B$14</f>
        <v>0</v>
      </c>
      <c r="H8687" s="16">
        <f>IF(G8687 &gt; 'Costo de tareas'!$B$13, 'Costo de tareas'!$B$13, IF(G8687 &lt; 'Costo de tareas'!$B$13*0.2, 0, 'Costo de tareas'!$B$13- G8687))</f>
        <v>0</v>
      </c>
      <c r="I8687" s="17">
        <f>IF(H8687=0,'Costo de tareas'!$B$13,'Costo de tareas'!$B$13-H8687)</f>
        <v>39.28055556</v>
      </c>
      <c r="J8687" s="2"/>
      <c r="K8687" s="2"/>
      <c r="P8687" s="2"/>
    </row>
    <row r="8688">
      <c r="A8688" s="3" t="s">
        <v>11101</v>
      </c>
      <c r="B8688" s="11" t="str">
        <f t="shared" si="1"/>
        <v>20131228</v>
      </c>
      <c r="C8688" s="12">
        <f t="shared" si="2"/>
        <v>41636</v>
      </c>
      <c r="D8688" s="3" t="str">
        <f t="shared" si="3"/>
        <v>22</v>
      </c>
      <c r="E8688" s="13">
        <v>0.0</v>
      </c>
      <c r="F8688" s="14">
        <f>'Costo de tareas'!$B$15</f>
        <v>0.1964027778</v>
      </c>
      <c r="G8688" s="15">
        <f>'Producción diaria'!$T$3*$L$2*$M$2*$N$2*E8688*1000/'Costo de tareas'!$B$14</f>
        <v>0</v>
      </c>
      <c r="H8688" s="16">
        <f>IF(G8688 &gt; 'Costo de tareas'!$B$13, 'Costo de tareas'!$B$13, IF(G8688 &lt; 'Costo de tareas'!$B$13*0.2, 0, 'Costo de tareas'!$B$13- G8688))</f>
        <v>0</v>
      </c>
      <c r="I8688" s="17">
        <f>IF(H8688=0,'Costo de tareas'!$B$13,'Costo de tareas'!$B$13-H8688)</f>
        <v>39.28055556</v>
      </c>
      <c r="J8688" s="2"/>
      <c r="K8688" s="2"/>
      <c r="P8688" s="2"/>
    </row>
    <row r="8689">
      <c r="A8689" s="3" t="s">
        <v>11102</v>
      </c>
      <c r="B8689" s="11" t="str">
        <f t="shared" si="1"/>
        <v>20131228</v>
      </c>
      <c r="C8689" s="12">
        <f t="shared" si="2"/>
        <v>41636</v>
      </c>
      <c r="D8689" s="3" t="str">
        <f t="shared" si="3"/>
        <v>23</v>
      </c>
      <c r="E8689" s="13">
        <v>0.0</v>
      </c>
      <c r="F8689" s="14">
        <f>'Costo de tareas'!$B$15</f>
        <v>0.1964027778</v>
      </c>
      <c r="G8689" s="15">
        <f>'Producción diaria'!$T$3*$L$2*$M$2*$N$2*E8689*1000/'Costo de tareas'!$B$14</f>
        <v>0</v>
      </c>
      <c r="H8689" s="16">
        <f>IF(G8689 &gt; 'Costo de tareas'!$B$13, 'Costo de tareas'!$B$13, IF(G8689 &lt; 'Costo de tareas'!$B$13*0.2, 0, 'Costo de tareas'!$B$13- G8689))</f>
        <v>0</v>
      </c>
      <c r="I8689" s="17">
        <f>IF(H8689=0,'Costo de tareas'!$B$13,'Costo de tareas'!$B$13-H8689)</f>
        <v>39.28055556</v>
      </c>
      <c r="J8689" s="2"/>
      <c r="K8689" s="2"/>
      <c r="P8689" s="2"/>
    </row>
    <row r="8690">
      <c r="A8690" s="3" t="s">
        <v>11103</v>
      </c>
      <c r="B8690" s="11" t="str">
        <f t="shared" si="1"/>
        <v>20131229</v>
      </c>
      <c r="C8690" s="12">
        <f t="shared" si="2"/>
        <v>41637</v>
      </c>
      <c r="D8690" s="3" t="str">
        <f t="shared" si="3"/>
        <v>00</v>
      </c>
      <c r="E8690" s="13">
        <v>0.0</v>
      </c>
      <c r="F8690" s="14">
        <f>'Costo de tareas'!$B$15</f>
        <v>0.1964027778</v>
      </c>
      <c r="G8690" s="15">
        <f>'Producción diaria'!$T$3*$L$2*$M$2*$N$2*E8690*1000/'Costo de tareas'!$B$14</f>
        <v>0</v>
      </c>
      <c r="H8690" s="16">
        <f>IF(G8690 &gt; 'Costo de tareas'!$B$13, 'Costo de tareas'!$B$13, IF(G8690 &lt; 'Costo de tareas'!$B$13*0.2, 0, 'Costo de tareas'!$B$13- G8690))</f>
        <v>0</v>
      </c>
      <c r="I8690" s="17">
        <f>IF(H8690=0,'Costo de tareas'!$B$13,'Costo de tareas'!$B$13-H8690)</f>
        <v>39.28055556</v>
      </c>
      <c r="J8690" s="2"/>
      <c r="K8690" s="2"/>
      <c r="P8690" s="2"/>
    </row>
    <row r="8691">
      <c r="A8691" s="3" t="s">
        <v>11104</v>
      </c>
      <c r="B8691" s="11" t="str">
        <f t="shared" si="1"/>
        <v>20131229</v>
      </c>
      <c r="C8691" s="12">
        <f t="shared" si="2"/>
        <v>41637</v>
      </c>
      <c r="D8691" s="3" t="str">
        <f t="shared" si="3"/>
        <v>01</v>
      </c>
      <c r="E8691" s="13">
        <v>0.0</v>
      </c>
      <c r="F8691" s="14">
        <f>'Costo de tareas'!$B$15</f>
        <v>0.1964027778</v>
      </c>
      <c r="G8691" s="15">
        <f>'Producción diaria'!$T$3*$L$2*$M$2*$N$2*E8691*1000/'Costo de tareas'!$B$14</f>
        <v>0</v>
      </c>
      <c r="H8691" s="16">
        <f>IF(G8691 &gt; 'Costo de tareas'!$B$13, 'Costo de tareas'!$B$13, IF(G8691 &lt; 'Costo de tareas'!$B$13*0.2, 0, 'Costo de tareas'!$B$13- G8691))</f>
        <v>0</v>
      </c>
      <c r="I8691" s="17">
        <f>IF(H8691=0,'Costo de tareas'!$B$13,'Costo de tareas'!$B$13-H8691)</f>
        <v>39.28055556</v>
      </c>
      <c r="J8691" s="2"/>
      <c r="K8691" s="2"/>
      <c r="P8691" s="2"/>
    </row>
    <row r="8692">
      <c r="A8692" s="3" t="s">
        <v>11105</v>
      </c>
      <c r="B8692" s="11" t="str">
        <f t="shared" si="1"/>
        <v>20131229</v>
      </c>
      <c r="C8692" s="12">
        <f t="shared" si="2"/>
        <v>41637</v>
      </c>
      <c r="D8692" s="3" t="str">
        <f t="shared" si="3"/>
        <v>02</v>
      </c>
      <c r="E8692" s="13">
        <v>0.0</v>
      </c>
      <c r="F8692" s="14">
        <f>'Costo de tareas'!$B$15</f>
        <v>0.1964027778</v>
      </c>
      <c r="G8692" s="15">
        <f>'Producción diaria'!$T$3*$L$2*$M$2*$N$2*E8692*1000/'Costo de tareas'!$B$14</f>
        <v>0</v>
      </c>
      <c r="H8692" s="16">
        <f>IF(G8692 &gt; 'Costo de tareas'!$B$13, 'Costo de tareas'!$B$13, IF(G8692 &lt; 'Costo de tareas'!$B$13*0.2, 0, 'Costo de tareas'!$B$13- G8692))</f>
        <v>0</v>
      </c>
      <c r="I8692" s="17">
        <f>IF(H8692=0,'Costo de tareas'!$B$13,'Costo de tareas'!$B$13-H8692)</f>
        <v>39.28055556</v>
      </c>
      <c r="J8692" s="2"/>
      <c r="K8692" s="2"/>
      <c r="P8692" s="2"/>
    </row>
    <row r="8693">
      <c r="A8693" s="3" t="s">
        <v>11106</v>
      </c>
      <c r="B8693" s="11" t="str">
        <f t="shared" si="1"/>
        <v>20131229</v>
      </c>
      <c r="C8693" s="12">
        <f t="shared" si="2"/>
        <v>41637</v>
      </c>
      <c r="D8693" s="3" t="str">
        <f t="shared" si="3"/>
        <v>03</v>
      </c>
      <c r="E8693" s="13">
        <v>0.0</v>
      </c>
      <c r="F8693" s="14">
        <f>'Costo de tareas'!$B$15</f>
        <v>0.1964027778</v>
      </c>
      <c r="G8693" s="15">
        <f>'Producción diaria'!$T$3*$L$2*$M$2*$N$2*E8693*1000/'Costo de tareas'!$B$14</f>
        <v>0</v>
      </c>
      <c r="H8693" s="16">
        <f>IF(G8693 &gt; 'Costo de tareas'!$B$13, 'Costo de tareas'!$B$13, IF(G8693 &lt; 'Costo de tareas'!$B$13*0.2, 0, 'Costo de tareas'!$B$13- G8693))</f>
        <v>0</v>
      </c>
      <c r="I8693" s="17">
        <f>IF(H8693=0,'Costo de tareas'!$B$13,'Costo de tareas'!$B$13-H8693)</f>
        <v>39.28055556</v>
      </c>
      <c r="J8693" s="2"/>
      <c r="K8693" s="2"/>
      <c r="P8693" s="2"/>
    </row>
    <row r="8694">
      <c r="A8694" s="3" t="s">
        <v>11107</v>
      </c>
      <c r="B8694" s="11" t="str">
        <f t="shared" si="1"/>
        <v>20131229</v>
      </c>
      <c r="C8694" s="12">
        <f t="shared" si="2"/>
        <v>41637</v>
      </c>
      <c r="D8694" s="3" t="str">
        <f t="shared" si="3"/>
        <v>04</v>
      </c>
      <c r="E8694" s="13">
        <v>0.0</v>
      </c>
      <c r="F8694" s="14">
        <f>'Costo de tareas'!$B$15</f>
        <v>0.1964027778</v>
      </c>
      <c r="G8694" s="15">
        <f>'Producción diaria'!$T$3*$L$2*$M$2*$N$2*E8694*1000/'Costo de tareas'!$B$14</f>
        <v>0</v>
      </c>
      <c r="H8694" s="16">
        <f>IF(G8694 &gt; 'Costo de tareas'!$B$13, 'Costo de tareas'!$B$13, IF(G8694 &lt; 'Costo de tareas'!$B$13*0.2, 0, 'Costo de tareas'!$B$13- G8694))</f>
        <v>0</v>
      </c>
      <c r="I8694" s="17">
        <f>IF(H8694=0,'Costo de tareas'!$B$13,'Costo de tareas'!$B$13-H8694)</f>
        <v>39.28055556</v>
      </c>
      <c r="J8694" s="2"/>
      <c r="K8694" s="2"/>
      <c r="P8694" s="2"/>
    </row>
    <row r="8695">
      <c r="A8695" s="3" t="s">
        <v>11108</v>
      </c>
      <c r="B8695" s="11" t="str">
        <f t="shared" si="1"/>
        <v>20131229</v>
      </c>
      <c r="C8695" s="12">
        <f t="shared" si="2"/>
        <v>41637</v>
      </c>
      <c r="D8695" s="3" t="str">
        <f t="shared" si="3"/>
        <v>05</v>
      </c>
      <c r="E8695" s="13">
        <v>0.0</v>
      </c>
      <c r="F8695" s="14">
        <f>'Costo de tareas'!$B$15</f>
        <v>0.1964027778</v>
      </c>
      <c r="G8695" s="15">
        <f>'Producción diaria'!$T$3*$L$2*$M$2*$N$2*E8695*1000/'Costo de tareas'!$B$14</f>
        <v>0</v>
      </c>
      <c r="H8695" s="16">
        <f>IF(G8695 &gt; 'Costo de tareas'!$B$13, 'Costo de tareas'!$B$13, IF(G8695 &lt; 'Costo de tareas'!$B$13*0.2, 0, 'Costo de tareas'!$B$13- G8695))</f>
        <v>0</v>
      </c>
      <c r="I8695" s="17">
        <f>IF(H8695=0,'Costo de tareas'!$B$13,'Costo de tareas'!$B$13-H8695)</f>
        <v>39.28055556</v>
      </c>
      <c r="J8695" s="2"/>
      <c r="K8695" s="2"/>
      <c r="P8695" s="2"/>
    </row>
    <row r="8696">
      <c r="A8696" s="3" t="s">
        <v>11109</v>
      </c>
      <c r="B8696" s="11" t="str">
        <f t="shared" si="1"/>
        <v>20131229</v>
      </c>
      <c r="C8696" s="12">
        <f t="shared" si="2"/>
        <v>41637</v>
      </c>
      <c r="D8696" s="3" t="str">
        <f t="shared" si="3"/>
        <v>06</v>
      </c>
      <c r="E8696" s="13">
        <v>0.0</v>
      </c>
      <c r="F8696" s="14">
        <f>'Costo de tareas'!$B$15</f>
        <v>0.1964027778</v>
      </c>
      <c r="G8696" s="15">
        <f>'Producción diaria'!$T$3*$L$2*$M$2*$N$2*E8696*1000/'Costo de tareas'!$B$14</f>
        <v>0</v>
      </c>
      <c r="H8696" s="16">
        <f>IF(G8696 &gt; 'Costo de tareas'!$B$13, 'Costo de tareas'!$B$13, IF(G8696 &lt; 'Costo de tareas'!$B$13*0.2, 0, 'Costo de tareas'!$B$13- G8696))</f>
        <v>0</v>
      </c>
      <c r="I8696" s="17">
        <f>IF(H8696=0,'Costo de tareas'!$B$13,'Costo de tareas'!$B$13-H8696)</f>
        <v>39.28055556</v>
      </c>
      <c r="J8696" s="2"/>
      <c r="K8696" s="2"/>
      <c r="P8696" s="2"/>
    </row>
    <row r="8697">
      <c r="A8697" s="3" t="s">
        <v>11110</v>
      </c>
      <c r="B8697" s="11" t="str">
        <f t="shared" si="1"/>
        <v>20131229</v>
      </c>
      <c r="C8697" s="12">
        <f t="shared" si="2"/>
        <v>41637</v>
      </c>
      <c r="D8697" s="3" t="str">
        <f t="shared" si="3"/>
        <v>07</v>
      </c>
      <c r="E8697" s="13">
        <v>0.0</v>
      </c>
      <c r="F8697" s="14">
        <f>'Costo de tareas'!$B$15</f>
        <v>0.1964027778</v>
      </c>
      <c r="G8697" s="15">
        <f>'Producción diaria'!$T$3*$L$2*$M$2*$N$2*E8697*1000/'Costo de tareas'!$B$14</f>
        <v>0</v>
      </c>
      <c r="H8697" s="16">
        <f>IF(G8697 &gt; 'Costo de tareas'!$B$13, 'Costo de tareas'!$B$13, IF(G8697 &lt; 'Costo de tareas'!$B$13*0.2, 0, 'Costo de tareas'!$B$13- G8697))</f>
        <v>0</v>
      </c>
      <c r="I8697" s="17">
        <f>IF(H8697=0,'Costo de tareas'!$B$13,'Costo de tareas'!$B$13-H8697)</f>
        <v>39.28055556</v>
      </c>
      <c r="J8697" s="2"/>
      <c r="K8697" s="2"/>
      <c r="P8697" s="2"/>
    </row>
    <row r="8698">
      <c r="A8698" s="3" t="s">
        <v>11111</v>
      </c>
      <c r="B8698" s="11" t="str">
        <f t="shared" si="1"/>
        <v>20131229</v>
      </c>
      <c r="C8698" s="12">
        <f t="shared" si="2"/>
        <v>41637</v>
      </c>
      <c r="D8698" s="3" t="str">
        <f t="shared" si="3"/>
        <v>08</v>
      </c>
      <c r="E8698" s="13">
        <v>65.0</v>
      </c>
      <c r="F8698" s="14">
        <f>'Costo de tareas'!$B$15</f>
        <v>0.1964027778</v>
      </c>
      <c r="G8698" s="15">
        <f>'Producción diaria'!$T$3*$L$2*$M$2*$N$2*E8698*1000/'Costo de tareas'!$B$14</f>
        <v>97.73152578</v>
      </c>
      <c r="H8698" s="16">
        <f>IF(G8698 &gt; 'Costo de tareas'!$B$13, 'Costo de tareas'!$B$13, IF(G8698 &lt; 'Costo de tareas'!$B$13*0.2, 0, 'Costo de tareas'!$B$13- G8698))</f>
        <v>39.28055556</v>
      </c>
      <c r="I8698" s="17">
        <f>IF(H8698=0,'Costo de tareas'!$B$13,'Costo de tareas'!$B$13-H8698)</f>
        <v>0</v>
      </c>
      <c r="J8698" s="2"/>
      <c r="K8698" s="2"/>
      <c r="P8698" s="2"/>
    </row>
    <row r="8699">
      <c r="A8699" s="3" t="s">
        <v>11112</v>
      </c>
      <c r="B8699" s="11" t="str">
        <f t="shared" si="1"/>
        <v>20131229</v>
      </c>
      <c r="C8699" s="12">
        <f t="shared" si="2"/>
        <v>41637</v>
      </c>
      <c r="D8699" s="3" t="str">
        <f t="shared" si="3"/>
        <v>09</v>
      </c>
      <c r="E8699" s="13">
        <v>234.0</v>
      </c>
      <c r="F8699" s="14">
        <f>'Costo de tareas'!$B$15</f>
        <v>0.1964027778</v>
      </c>
      <c r="G8699" s="15">
        <f>'Producción diaria'!$T$3*$L$2*$M$2*$N$2*E8699*1000/'Costo de tareas'!$B$14</f>
        <v>351.8334928</v>
      </c>
      <c r="H8699" s="16">
        <f>IF(G8699 &gt; 'Costo de tareas'!$B$13, 'Costo de tareas'!$B$13, IF(G8699 &lt; 'Costo de tareas'!$B$13*0.2, 0, 'Costo de tareas'!$B$13- G8699))</f>
        <v>39.28055556</v>
      </c>
      <c r="I8699" s="17">
        <f>IF(H8699=0,'Costo de tareas'!$B$13,'Costo de tareas'!$B$13-H8699)</f>
        <v>0</v>
      </c>
      <c r="J8699" s="2"/>
      <c r="K8699" s="2"/>
      <c r="P8699" s="2"/>
    </row>
    <row r="8700">
      <c r="A8700" s="3" t="s">
        <v>11114</v>
      </c>
      <c r="B8700" s="11" t="str">
        <f t="shared" si="1"/>
        <v>20131229</v>
      </c>
      <c r="C8700" s="12">
        <f t="shared" si="2"/>
        <v>41637</v>
      </c>
      <c r="D8700" s="3" t="str">
        <f t="shared" si="3"/>
        <v>10</v>
      </c>
      <c r="E8700" s="13">
        <v>377.0</v>
      </c>
      <c r="F8700" s="14">
        <f>'Costo de tareas'!$B$15</f>
        <v>0.1964027778</v>
      </c>
      <c r="G8700" s="15">
        <f>'Producción diaria'!$T$3*$L$2*$M$2*$N$2*E8700*1000/'Costo de tareas'!$B$14</f>
        <v>566.8428495</v>
      </c>
      <c r="H8700" s="16">
        <f>IF(G8700 &gt; 'Costo de tareas'!$B$13, 'Costo de tareas'!$B$13, IF(G8700 &lt; 'Costo de tareas'!$B$13*0.2, 0, 'Costo de tareas'!$B$13- G8700))</f>
        <v>39.28055556</v>
      </c>
      <c r="I8700" s="17">
        <f>IF(H8700=0,'Costo de tareas'!$B$13,'Costo de tareas'!$B$13-H8700)</f>
        <v>0</v>
      </c>
      <c r="J8700" s="2"/>
      <c r="K8700" s="2"/>
      <c r="P8700" s="2"/>
    </row>
    <row r="8701">
      <c r="A8701" s="3" t="s">
        <v>11116</v>
      </c>
      <c r="B8701" s="11" t="str">
        <f t="shared" si="1"/>
        <v>20131229</v>
      </c>
      <c r="C8701" s="12">
        <f t="shared" si="2"/>
        <v>41637</v>
      </c>
      <c r="D8701" s="3" t="str">
        <f t="shared" si="3"/>
        <v>11</v>
      </c>
      <c r="E8701" s="13">
        <v>479.0</v>
      </c>
      <c r="F8701" s="14">
        <f>'Costo de tareas'!$B$15</f>
        <v>0.1964027778</v>
      </c>
      <c r="G8701" s="15">
        <f>'Producción diaria'!$T$3*$L$2*$M$2*$N$2*E8701*1000/'Costo de tareas'!$B$14</f>
        <v>720.2061669</v>
      </c>
      <c r="H8701" s="16">
        <f>IF(G8701 &gt; 'Costo de tareas'!$B$13, 'Costo de tareas'!$B$13, IF(G8701 &lt; 'Costo de tareas'!$B$13*0.2, 0, 'Costo de tareas'!$B$13- G8701))</f>
        <v>39.28055556</v>
      </c>
      <c r="I8701" s="17">
        <f>IF(H8701=0,'Costo de tareas'!$B$13,'Costo de tareas'!$B$13-H8701)</f>
        <v>0</v>
      </c>
      <c r="J8701" s="2"/>
      <c r="K8701" s="2"/>
      <c r="P8701" s="2"/>
    </row>
    <row r="8702">
      <c r="A8702" s="3" t="s">
        <v>11118</v>
      </c>
      <c r="B8702" s="11" t="str">
        <f t="shared" si="1"/>
        <v>20131229</v>
      </c>
      <c r="C8702" s="12">
        <f t="shared" si="2"/>
        <v>41637</v>
      </c>
      <c r="D8702" s="3" t="str">
        <f t="shared" si="3"/>
        <v>12</v>
      </c>
      <c r="E8702" s="13">
        <v>513.0</v>
      </c>
      <c r="F8702" s="14">
        <f>'Costo de tareas'!$B$15</f>
        <v>0.1964027778</v>
      </c>
      <c r="G8702" s="15">
        <f>'Producción diaria'!$T$3*$L$2*$M$2*$N$2*E8702*1000/'Costo de tareas'!$B$14</f>
        <v>771.3272727</v>
      </c>
      <c r="H8702" s="16">
        <f>IF(G8702 &gt; 'Costo de tareas'!$B$13, 'Costo de tareas'!$B$13, IF(G8702 &lt; 'Costo de tareas'!$B$13*0.2, 0, 'Costo de tareas'!$B$13- G8702))</f>
        <v>39.28055556</v>
      </c>
      <c r="I8702" s="17">
        <f>IF(H8702=0,'Costo de tareas'!$B$13,'Costo de tareas'!$B$13-H8702)</f>
        <v>0</v>
      </c>
      <c r="J8702" s="2"/>
      <c r="K8702" s="2"/>
      <c r="P8702" s="2"/>
    </row>
    <row r="8703">
      <c r="A8703" s="3" t="s">
        <v>11120</v>
      </c>
      <c r="B8703" s="11" t="str">
        <f t="shared" si="1"/>
        <v>20131229</v>
      </c>
      <c r="C8703" s="12">
        <f t="shared" si="2"/>
        <v>41637</v>
      </c>
      <c r="D8703" s="3" t="str">
        <f t="shared" si="3"/>
        <v>13</v>
      </c>
      <c r="E8703" s="13">
        <v>479.0</v>
      </c>
      <c r="F8703" s="14">
        <f>'Costo de tareas'!$B$15</f>
        <v>0.1964027778</v>
      </c>
      <c r="G8703" s="15">
        <f>'Producción diaria'!$T$3*$L$2*$M$2*$N$2*E8703*1000/'Costo de tareas'!$B$14</f>
        <v>720.2061669</v>
      </c>
      <c r="H8703" s="16">
        <f>IF(G8703 &gt; 'Costo de tareas'!$B$13, 'Costo de tareas'!$B$13, IF(G8703 &lt; 'Costo de tareas'!$B$13*0.2, 0, 'Costo de tareas'!$B$13- G8703))</f>
        <v>39.28055556</v>
      </c>
      <c r="I8703" s="17">
        <f>IF(H8703=0,'Costo de tareas'!$B$13,'Costo de tareas'!$B$13-H8703)</f>
        <v>0</v>
      </c>
      <c r="J8703" s="2"/>
      <c r="K8703" s="2"/>
      <c r="P8703" s="2"/>
    </row>
    <row r="8704">
      <c r="A8704" s="3" t="s">
        <v>11121</v>
      </c>
      <c r="B8704" s="11" t="str">
        <f t="shared" si="1"/>
        <v>20131229</v>
      </c>
      <c r="C8704" s="12">
        <f t="shared" si="2"/>
        <v>41637</v>
      </c>
      <c r="D8704" s="3" t="str">
        <f t="shared" si="3"/>
        <v>14</v>
      </c>
      <c r="E8704" s="13">
        <v>395.0</v>
      </c>
      <c r="F8704" s="14">
        <f>'Costo de tareas'!$B$15</f>
        <v>0.1964027778</v>
      </c>
      <c r="G8704" s="15">
        <f>'Producción diaria'!$T$3*$L$2*$M$2*$N$2*E8704*1000/'Costo de tareas'!$B$14</f>
        <v>593.9069644</v>
      </c>
      <c r="H8704" s="16">
        <f>IF(G8704 &gt; 'Costo de tareas'!$B$13, 'Costo de tareas'!$B$13, IF(G8704 &lt; 'Costo de tareas'!$B$13*0.2, 0, 'Costo de tareas'!$B$13- G8704))</f>
        <v>39.28055556</v>
      </c>
      <c r="I8704" s="17">
        <f>IF(H8704=0,'Costo de tareas'!$B$13,'Costo de tareas'!$B$13-H8704)</f>
        <v>0</v>
      </c>
      <c r="J8704" s="2"/>
      <c r="K8704" s="2"/>
      <c r="P8704" s="2"/>
    </row>
    <row r="8705">
      <c r="A8705" s="3" t="s">
        <v>11122</v>
      </c>
      <c r="B8705" s="11" t="str">
        <f t="shared" si="1"/>
        <v>20131229</v>
      </c>
      <c r="C8705" s="12">
        <f t="shared" si="2"/>
        <v>41637</v>
      </c>
      <c r="D8705" s="3" t="str">
        <f t="shared" si="3"/>
        <v>15</v>
      </c>
      <c r="E8705" s="13">
        <v>262.0</v>
      </c>
      <c r="F8705" s="14">
        <f>'Costo de tareas'!$B$15</f>
        <v>0.1964027778</v>
      </c>
      <c r="G8705" s="15">
        <f>'Producción diaria'!$T$3*$L$2*$M$2*$N$2*E8705*1000/'Costo de tareas'!$B$14</f>
        <v>393.933227</v>
      </c>
      <c r="H8705" s="16">
        <f>IF(G8705 &gt; 'Costo de tareas'!$B$13, 'Costo de tareas'!$B$13, IF(G8705 &lt; 'Costo de tareas'!$B$13*0.2, 0, 'Costo de tareas'!$B$13- G8705))</f>
        <v>39.28055556</v>
      </c>
      <c r="I8705" s="17">
        <f>IF(H8705=0,'Costo de tareas'!$B$13,'Costo de tareas'!$B$13-H8705)</f>
        <v>0</v>
      </c>
      <c r="J8705" s="2"/>
      <c r="K8705" s="2"/>
      <c r="P8705" s="2"/>
    </row>
    <row r="8706">
      <c r="A8706" s="3" t="s">
        <v>11123</v>
      </c>
      <c r="B8706" s="11" t="str">
        <f t="shared" si="1"/>
        <v>20131229</v>
      </c>
      <c r="C8706" s="12">
        <f t="shared" si="2"/>
        <v>41637</v>
      </c>
      <c r="D8706" s="3" t="str">
        <f t="shared" si="3"/>
        <v>16</v>
      </c>
      <c r="E8706" s="13">
        <v>101.0</v>
      </c>
      <c r="F8706" s="14">
        <f>'Costo de tareas'!$B$15</f>
        <v>0.1964027778</v>
      </c>
      <c r="G8706" s="15">
        <f>'Producción diaria'!$T$3*$L$2*$M$2*$N$2*E8706*1000/'Costo de tareas'!$B$14</f>
        <v>151.8597554</v>
      </c>
      <c r="H8706" s="16">
        <f>IF(G8706 &gt; 'Costo de tareas'!$B$13, 'Costo de tareas'!$B$13, IF(G8706 &lt; 'Costo de tareas'!$B$13*0.2, 0, 'Costo de tareas'!$B$13- G8706))</f>
        <v>39.28055556</v>
      </c>
      <c r="I8706" s="17">
        <f>IF(H8706=0,'Costo de tareas'!$B$13,'Costo de tareas'!$B$13-H8706)</f>
        <v>0</v>
      </c>
      <c r="J8706" s="2"/>
      <c r="K8706" s="2"/>
      <c r="P8706" s="2"/>
    </row>
    <row r="8707">
      <c r="A8707" s="3" t="s">
        <v>11125</v>
      </c>
      <c r="B8707" s="11" t="str">
        <f t="shared" si="1"/>
        <v>20131229</v>
      </c>
      <c r="C8707" s="12">
        <f t="shared" si="2"/>
        <v>41637</v>
      </c>
      <c r="D8707" s="3" t="str">
        <f t="shared" si="3"/>
        <v>17</v>
      </c>
      <c r="E8707" s="13">
        <v>0.0</v>
      </c>
      <c r="F8707" s="14">
        <f>'Costo de tareas'!$B$15</f>
        <v>0.1964027778</v>
      </c>
      <c r="G8707" s="15">
        <f>'Producción diaria'!$T$3*$L$2*$M$2*$N$2*E8707*1000/'Costo de tareas'!$B$14</f>
        <v>0</v>
      </c>
      <c r="H8707" s="16">
        <f>IF(G8707 &gt; 'Costo de tareas'!$B$13, 'Costo de tareas'!$B$13, IF(G8707 &lt; 'Costo de tareas'!$B$13*0.2, 0, 'Costo de tareas'!$B$13- G8707))</f>
        <v>0</v>
      </c>
      <c r="I8707" s="17">
        <f>IF(H8707=0,'Costo de tareas'!$B$13,'Costo de tareas'!$B$13-H8707)</f>
        <v>39.28055556</v>
      </c>
      <c r="J8707" s="2"/>
      <c r="K8707" s="2"/>
      <c r="P8707" s="2"/>
    </row>
    <row r="8708">
      <c r="A8708" s="3" t="s">
        <v>11127</v>
      </c>
      <c r="B8708" s="11" t="str">
        <f t="shared" si="1"/>
        <v>20131229</v>
      </c>
      <c r="C8708" s="12">
        <f t="shared" si="2"/>
        <v>41637</v>
      </c>
      <c r="D8708" s="3" t="str">
        <f t="shared" si="3"/>
        <v>18</v>
      </c>
      <c r="E8708" s="13">
        <v>0.0</v>
      </c>
      <c r="F8708" s="14">
        <f>'Costo de tareas'!$B$15</f>
        <v>0.1964027778</v>
      </c>
      <c r="G8708" s="15">
        <f>'Producción diaria'!$T$3*$L$2*$M$2*$N$2*E8708*1000/'Costo de tareas'!$B$14</f>
        <v>0</v>
      </c>
      <c r="H8708" s="16">
        <f>IF(G8708 &gt; 'Costo de tareas'!$B$13, 'Costo de tareas'!$B$13, IF(G8708 &lt; 'Costo de tareas'!$B$13*0.2, 0, 'Costo de tareas'!$B$13- G8708))</f>
        <v>0</v>
      </c>
      <c r="I8708" s="17">
        <f>IF(H8708=0,'Costo de tareas'!$B$13,'Costo de tareas'!$B$13-H8708)</f>
        <v>39.28055556</v>
      </c>
      <c r="J8708" s="2"/>
      <c r="K8708" s="2"/>
      <c r="P8708" s="2"/>
    </row>
    <row r="8709">
      <c r="A8709" s="3" t="s">
        <v>11129</v>
      </c>
      <c r="B8709" s="11" t="str">
        <f t="shared" si="1"/>
        <v>20131229</v>
      </c>
      <c r="C8709" s="12">
        <f t="shared" si="2"/>
        <v>41637</v>
      </c>
      <c r="D8709" s="3" t="str">
        <f t="shared" si="3"/>
        <v>19</v>
      </c>
      <c r="E8709" s="13">
        <v>0.0</v>
      </c>
      <c r="F8709" s="14">
        <f>'Costo de tareas'!$B$15</f>
        <v>0.1964027778</v>
      </c>
      <c r="G8709" s="15">
        <f>'Producción diaria'!$T$3*$L$2*$M$2*$N$2*E8709*1000/'Costo de tareas'!$B$14</f>
        <v>0</v>
      </c>
      <c r="H8709" s="16">
        <f>IF(G8709 &gt; 'Costo de tareas'!$B$13, 'Costo de tareas'!$B$13, IF(G8709 &lt; 'Costo de tareas'!$B$13*0.2, 0, 'Costo de tareas'!$B$13- G8709))</f>
        <v>0</v>
      </c>
      <c r="I8709" s="17">
        <f>IF(H8709=0,'Costo de tareas'!$B$13,'Costo de tareas'!$B$13-H8709)</f>
        <v>39.28055556</v>
      </c>
      <c r="J8709" s="2"/>
      <c r="K8709" s="2"/>
      <c r="P8709" s="2"/>
    </row>
    <row r="8710">
      <c r="A8710" s="3" t="s">
        <v>11130</v>
      </c>
      <c r="B8710" s="11" t="str">
        <f t="shared" si="1"/>
        <v>20131229</v>
      </c>
      <c r="C8710" s="12">
        <f t="shared" si="2"/>
        <v>41637</v>
      </c>
      <c r="D8710" s="3" t="str">
        <f t="shared" si="3"/>
        <v>20</v>
      </c>
      <c r="E8710" s="13">
        <v>0.0</v>
      </c>
      <c r="F8710" s="14">
        <f>'Costo de tareas'!$B$15</f>
        <v>0.1964027778</v>
      </c>
      <c r="G8710" s="15">
        <f>'Producción diaria'!$T$3*$L$2*$M$2*$N$2*E8710*1000/'Costo de tareas'!$B$14</f>
        <v>0</v>
      </c>
      <c r="H8710" s="16">
        <f>IF(G8710 &gt; 'Costo de tareas'!$B$13, 'Costo de tareas'!$B$13, IF(G8710 &lt; 'Costo de tareas'!$B$13*0.2, 0, 'Costo de tareas'!$B$13- G8710))</f>
        <v>0</v>
      </c>
      <c r="I8710" s="17">
        <f>IF(H8710=0,'Costo de tareas'!$B$13,'Costo de tareas'!$B$13-H8710)</f>
        <v>39.28055556</v>
      </c>
      <c r="J8710" s="2"/>
      <c r="K8710" s="2"/>
      <c r="P8710" s="2"/>
    </row>
    <row r="8711">
      <c r="A8711" s="3" t="s">
        <v>11131</v>
      </c>
      <c r="B8711" s="11" t="str">
        <f t="shared" si="1"/>
        <v>20131229</v>
      </c>
      <c r="C8711" s="12">
        <f t="shared" si="2"/>
        <v>41637</v>
      </c>
      <c r="D8711" s="3" t="str">
        <f t="shared" si="3"/>
        <v>21</v>
      </c>
      <c r="E8711" s="13">
        <v>0.0</v>
      </c>
      <c r="F8711" s="14">
        <f>'Costo de tareas'!$B$15</f>
        <v>0.1964027778</v>
      </c>
      <c r="G8711" s="15">
        <f>'Producción diaria'!$T$3*$L$2*$M$2*$N$2*E8711*1000/'Costo de tareas'!$B$14</f>
        <v>0</v>
      </c>
      <c r="H8711" s="16">
        <f>IF(G8711 &gt; 'Costo de tareas'!$B$13, 'Costo de tareas'!$B$13, IF(G8711 &lt; 'Costo de tareas'!$B$13*0.2, 0, 'Costo de tareas'!$B$13- G8711))</f>
        <v>0</v>
      </c>
      <c r="I8711" s="17">
        <f>IF(H8711=0,'Costo de tareas'!$B$13,'Costo de tareas'!$B$13-H8711)</f>
        <v>39.28055556</v>
      </c>
      <c r="J8711" s="2"/>
      <c r="K8711" s="2"/>
      <c r="P8711" s="2"/>
    </row>
    <row r="8712">
      <c r="A8712" s="3" t="s">
        <v>11132</v>
      </c>
      <c r="B8712" s="11" t="str">
        <f t="shared" si="1"/>
        <v>20131229</v>
      </c>
      <c r="C8712" s="12">
        <f t="shared" si="2"/>
        <v>41637</v>
      </c>
      <c r="D8712" s="3" t="str">
        <f t="shared" si="3"/>
        <v>22</v>
      </c>
      <c r="E8712" s="13">
        <v>0.0</v>
      </c>
      <c r="F8712" s="14">
        <f>'Costo de tareas'!$B$15</f>
        <v>0.1964027778</v>
      </c>
      <c r="G8712" s="15">
        <f>'Producción diaria'!$T$3*$L$2*$M$2*$N$2*E8712*1000/'Costo de tareas'!$B$14</f>
        <v>0</v>
      </c>
      <c r="H8712" s="16">
        <f>IF(G8712 &gt; 'Costo de tareas'!$B$13, 'Costo de tareas'!$B$13, IF(G8712 &lt; 'Costo de tareas'!$B$13*0.2, 0, 'Costo de tareas'!$B$13- G8712))</f>
        <v>0</v>
      </c>
      <c r="I8712" s="17">
        <f>IF(H8712=0,'Costo de tareas'!$B$13,'Costo de tareas'!$B$13-H8712)</f>
        <v>39.28055556</v>
      </c>
      <c r="J8712" s="2"/>
      <c r="K8712" s="2"/>
      <c r="P8712" s="2"/>
    </row>
    <row r="8713">
      <c r="A8713" s="3" t="s">
        <v>11133</v>
      </c>
      <c r="B8713" s="11" t="str">
        <f t="shared" si="1"/>
        <v>20131229</v>
      </c>
      <c r="C8713" s="12">
        <f t="shared" si="2"/>
        <v>41637</v>
      </c>
      <c r="D8713" s="3" t="str">
        <f t="shared" si="3"/>
        <v>23</v>
      </c>
      <c r="E8713" s="13">
        <v>0.0</v>
      </c>
      <c r="F8713" s="14">
        <f>'Costo de tareas'!$B$15</f>
        <v>0.1964027778</v>
      </c>
      <c r="G8713" s="15">
        <f>'Producción diaria'!$T$3*$L$2*$M$2*$N$2*E8713*1000/'Costo de tareas'!$B$14</f>
        <v>0</v>
      </c>
      <c r="H8713" s="16">
        <f>IF(G8713 &gt; 'Costo de tareas'!$B$13, 'Costo de tareas'!$B$13, IF(G8713 &lt; 'Costo de tareas'!$B$13*0.2, 0, 'Costo de tareas'!$B$13- G8713))</f>
        <v>0</v>
      </c>
      <c r="I8713" s="17">
        <f>IF(H8713=0,'Costo de tareas'!$B$13,'Costo de tareas'!$B$13-H8713)</f>
        <v>39.28055556</v>
      </c>
      <c r="J8713" s="2"/>
      <c r="K8713" s="2"/>
      <c r="P8713" s="2"/>
    </row>
    <row r="8714">
      <c r="A8714" s="3" t="s">
        <v>11134</v>
      </c>
      <c r="B8714" s="11" t="str">
        <f t="shared" si="1"/>
        <v>20131230</v>
      </c>
      <c r="C8714" s="12">
        <f t="shared" si="2"/>
        <v>41638</v>
      </c>
      <c r="D8714" s="3" t="str">
        <f t="shared" si="3"/>
        <v>00</v>
      </c>
      <c r="E8714" s="13">
        <v>0.0</v>
      </c>
      <c r="F8714" s="14">
        <f>'Costo de tareas'!$B$15</f>
        <v>0.1964027778</v>
      </c>
      <c r="G8714" s="15">
        <f>'Producción diaria'!$T$3*$L$2*$M$2*$N$2*E8714*1000/'Costo de tareas'!$B$14</f>
        <v>0</v>
      </c>
      <c r="H8714" s="16">
        <f>IF(G8714 &gt; 'Costo de tareas'!$B$13, 'Costo de tareas'!$B$13, IF(G8714 &lt; 'Costo de tareas'!$B$13*0.2, 0, 'Costo de tareas'!$B$13- G8714))</f>
        <v>0</v>
      </c>
      <c r="I8714" s="17">
        <f>IF(H8714=0,'Costo de tareas'!$B$13,'Costo de tareas'!$B$13-H8714)</f>
        <v>39.28055556</v>
      </c>
      <c r="J8714" s="2"/>
      <c r="K8714" s="2"/>
      <c r="P8714" s="2"/>
    </row>
    <row r="8715">
      <c r="A8715" s="3" t="s">
        <v>11135</v>
      </c>
      <c r="B8715" s="11" t="str">
        <f t="shared" si="1"/>
        <v>20131230</v>
      </c>
      <c r="C8715" s="12">
        <f t="shared" si="2"/>
        <v>41638</v>
      </c>
      <c r="D8715" s="3" t="str">
        <f t="shared" si="3"/>
        <v>01</v>
      </c>
      <c r="E8715" s="13">
        <v>0.0</v>
      </c>
      <c r="F8715" s="14">
        <f>'Costo de tareas'!$B$15</f>
        <v>0.1964027778</v>
      </c>
      <c r="G8715" s="15">
        <f>'Producción diaria'!$T$3*$L$2*$M$2*$N$2*E8715*1000/'Costo de tareas'!$B$14</f>
        <v>0</v>
      </c>
      <c r="H8715" s="16">
        <f>IF(G8715 &gt; 'Costo de tareas'!$B$13, 'Costo de tareas'!$B$13, IF(G8715 &lt; 'Costo de tareas'!$B$13*0.2, 0, 'Costo de tareas'!$B$13- G8715))</f>
        <v>0</v>
      </c>
      <c r="I8715" s="17">
        <f>IF(H8715=0,'Costo de tareas'!$B$13,'Costo de tareas'!$B$13-H8715)</f>
        <v>39.28055556</v>
      </c>
      <c r="J8715" s="2"/>
      <c r="K8715" s="2"/>
      <c r="P8715" s="2"/>
    </row>
    <row r="8716">
      <c r="A8716" s="3" t="s">
        <v>11136</v>
      </c>
      <c r="B8716" s="11" t="str">
        <f t="shared" si="1"/>
        <v>20131230</v>
      </c>
      <c r="C8716" s="12">
        <f t="shared" si="2"/>
        <v>41638</v>
      </c>
      <c r="D8716" s="3" t="str">
        <f t="shared" si="3"/>
        <v>02</v>
      </c>
      <c r="E8716" s="13">
        <v>0.0</v>
      </c>
      <c r="F8716" s="14">
        <f>'Costo de tareas'!$B$15</f>
        <v>0.1964027778</v>
      </c>
      <c r="G8716" s="15">
        <f>'Producción diaria'!$T$3*$L$2*$M$2*$N$2*E8716*1000/'Costo de tareas'!$B$14</f>
        <v>0</v>
      </c>
      <c r="H8716" s="16">
        <f>IF(G8716 &gt; 'Costo de tareas'!$B$13, 'Costo de tareas'!$B$13, IF(G8716 &lt; 'Costo de tareas'!$B$13*0.2, 0, 'Costo de tareas'!$B$13- G8716))</f>
        <v>0</v>
      </c>
      <c r="I8716" s="17">
        <f>IF(H8716=0,'Costo de tareas'!$B$13,'Costo de tareas'!$B$13-H8716)</f>
        <v>39.28055556</v>
      </c>
      <c r="J8716" s="2"/>
      <c r="K8716" s="2"/>
      <c r="P8716" s="2"/>
    </row>
    <row r="8717">
      <c r="A8717" s="3" t="s">
        <v>11137</v>
      </c>
      <c r="B8717" s="11" t="str">
        <f t="shared" si="1"/>
        <v>20131230</v>
      </c>
      <c r="C8717" s="12">
        <f t="shared" si="2"/>
        <v>41638</v>
      </c>
      <c r="D8717" s="3" t="str">
        <f t="shared" si="3"/>
        <v>03</v>
      </c>
      <c r="E8717" s="13">
        <v>0.0</v>
      </c>
      <c r="F8717" s="14">
        <f>'Costo de tareas'!$B$15</f>
        <v>0.1964027778</v>
      </c>
      <c r="G8717" s="15">
        <f>'Producción diaria'!$T$3*$L$2*$M$2*$N$2*E8717*1000/'Costo de tareas'!$B$14</f>
        <v>0</v>
      </c>
      <c r="H8717" s="16">
        <f>IF(G8717 &gt; 'Costo de tareas'!$B$13, 'Costo de tareas'!$B$13, IF(G8717 &lt; 'Costo de tareas'!$B$13*0.2, 0, 'Costo de tareas'!$B$13- G8717))</f>
        <v>0</v>
      </c>
      <c r="I8717" s="17">
        <f>IF(H8717=0,'Costo de tareas'!$B$13,'Costo de tareas'!$B$13-H8717)</f>
        <v>39.28055556</v>
      </c>
      <c r="J8717" s="2"/>
      <c r="K8717" s="2"/>
      <c r="P8717" s="2"/>
    </row>
    <row r="8718">
      <c r="A8718" s="3" t="s">
        <v>11139</v>
      </c>
      <c r="B8718" s="11" t="str">
        <f t="shared" si="1"/>
        <v>20131230</v>
      </c>
      <c r="C8718" s="12">
        <f t="shared" si="2"/>
        <v>41638</v>
      </c>
      <c r="D8718" s="3" t="str">
        <f t="shared" si="3"/>
        <v>04</v>
      </c>
      <c r="E8718" s="13">
        <v>0.0</v>
      </c>
      <c r="F8718" s="14">
        <f>'Costo de tareas'!$B$15</f>
        <v>0.1964027778</v>
      </c>
      <c r="G8718" s="15">
        <f>'Producción diaria'!$T$3*$L$2*$M$2*$N$2*E8718*1000/'Costo de tareas'!$B$14</f>
        <v>0</v>
      </c>
      <c r="H8718" s="16">
        <f>IF(G8718 &gt; 'Costo de tareas'!$B$13, 'Costo de tareas'!$B$13, IF(G8718 &lt; 'Costo de tareas'!$B$13*0.2, 0, 'Costo de tareas'!$B$13- G8718))</f>
        <v>0</v>
      </c>
      <c r="I8718" s="17">
        <f>IF(H8718=0,'Costo de tareas'!$B$13,'Costo de tareas'!$B$13-H8718)</f>
        <v>39.28055556</v>
      </c>
      <c r="J8718" s="2"/>
      <c r="K8718" s="2"/>
      <c r="P8718" s="2"/>
    </row>
    <row r="8719">
      <c r="A8719" s="3" t="s">
        <v>11141</v>
      </c>
      <c r="B8719" s="11" t="str">
        <f t="shared" si="1"/>
        <v>20131230</v>
      </c>
      <c r="C8719" s="12">
        <f t="shared" si="2"/>
        <v>41638</v>
      </c>
      <c r="D8719" s="3" t="str">
        <f t="shared" si="3"/>
        <v>05</v>
      </c>
      <c r="E8719" s="13">
        <v>0.0</v>
      </c>
      <c r="F8719" s="14">
        <f>'Costo de tareas'!$B$15</f>
        <v>0.1964027778</v>
      </c>
      <c r="G8719" s="15">
        <f>'Producción diaria'!$T$3*$L$2*$M$2*$N$2*E8719*1000/'Costo de tareas'!$B$14</f>
        <v>0</v>
      </c>
      <c r="H8719" s="16">
        <f>IF(G8719 &gt; 'Costo de tareas'!$B$13, 'Costo de tareas'!$B$13, IF(G8719 &lt; 'Costo de tareas'!$B$13*0.2, 0, 'Costo de tareas'!$B$13- G8719))</f>
        <v>0</v>
      </c>
      <c r="I8719" s="17">
        <f>IF(H8719=0,'Costo de tareas'!$B$13,'Costo de tareas'!$B$13-H8719)</f>
        <v>39.28055556</v>
      </c>
      <c r="J8719" s="2"/>
      <c r="K8719" s="2"/>
      <c r="P8719" s="2"/>
    </row>
    <row r="8720">
      <c r="A8720" s="3" t="s">
        <v>11142</v>
      </c>
      <c r="B8720" s="11" t="str">
        <f t="shared" si="1"/>
        <v>20131230</v>
      </c>
      <c r="C8720" s="12">
        <f t="shared" si="2"/>
        <v>41638</v>
      </c>
      <c r="D8720" s="3" t="str">
        <f t="shared" si="3"/>
        <v>06</v>
      </c>
      <c r="E8720" s="13">
        <v>0.0</v>
      </c>
      <c r="F8720" s="14">
        <f>'Costo de tareas'!$B$15</f>
        <v>0.1964027778</v>
      </c>
      <c r="G8720" s="15">
        <f>'Producción diaria'!$T$3*$L$2*$M$2*$N$2*E8720*1000/'Costo de tareas'!$B$14</f>
        <v>0</v>
      </c>
      <c r="H8720" s="16">
        <f>IF(G8720 &gt; 'Costo de tareas'!$B$13, 'Costo de tareas'!$B$13, IF(G8720 &lt; 'Costo de tareas'!$B$13*0.2, 0, 'Costo de tareas'!$B$13- G8720))</f>
        <v>0</v>
      </c>
      <c r="I8720" s="17">
        <f>IF(H8720=0,'Costo de tareas'!$B$13,'Costo de tareas'!$B$13-H8720)</f>
        <v>39.28055556</v>
      </c>
      <c r="J8720" s="2"/>
      <c r="K8720" s="2"/>
      <c r="P8720" s="2"/>
    </row>
    <row r="8721">
      <c r="A8721" s="3" t="s">
        <v>11145</v>
      </c>
      <c r="B8721" s="11" t="str">
        <f t="shared" si="1"/>
        <v>20131230</v>
      </c>
      <c r="C8721" s="12">
        <f t="shared" si="2"/>
        <v>41638</v>
      </c>
      <c r="D8721" s="3" t="str">
        <f t="shared" si="3"/>
        <v>07</v>
      </c>
      <c r="E8721" s="13">
        <v>0.0</v>
      </c>
      <c r="F8721" s="14">
        <f>'Costo de tareas'!$B$15</f>
        <v>0.1964027778</v>
      </c>
      <c r="G8721" s="15">
        <f>'Producción diaria'!$T$3*$L$2*$M$2*$N$2*E8721*1000/'Costo de tareas'!$B$14</f>
        <v>0</v>
      </c>
      <c r="H8721" s="16">
        <f>IF(G8721 &gt; 'Costo de tareas'!$B$13, 'Costo de tareas'!$B$13, IF(G8721 &lt; 'Costo de tareas'!$B$13*0.2, 0, 'Costo de tareas'!$B$13- G8721))</f>
        <v>0</v>
      </c>
      <c r="I8721" s="17">
        <f>IF(H8721=0,'Costo de tareas'!$B$13,'Costo de tareas'!$B$13-H8721)</f>
        <v>39.28055556</v>
      </c>
      <c r="J8721" s="2"/>
      <c r="K8721" s="2"/>
      <c r="P8721" s="2"/>
    </row>
    <row r="8722">
      <c r="A8722" s="3" t="s">
        <v>11147</v>
      </c>
      <c r="B8722" s="11" t="str">
        <f t="shared" si="1"/>
        <v>20131230</v>
      </c>
      <c r="C8722" s="12">
        <f t="shared" si="2"/>
        <v>41638</v>
      </c>
      <c r="D8722" s="3" t="str">
        <f t="shared" si="3"/>
        <v>08</v>
      </c>
      <c r="E8722" s="13">
        <v>65.0</v>
      </c>
      <c r="F8722" s="14">
        <f>'Costo de tareas'!$B$15</f>
        <v>0.1964027778</v>
      </c>
      <c r="G8722" s="15">
        <f>'Producción diaria'!$T$3*$L$2*$M$2*$N$2*E8722*1000/'Costo de tareas'!$B$14</f>
        <v>97.73152578</v>
      </c>
      <c r="H8722" s="16">
        <f>IF(G8722 &gt; 'Costo de tareas'!$B$13, 'Costo de tareas'!$B$13, IF(G8722 &lt; 'Costo de tareas'!$B$13*0.2, 0, 'Costo de tareas'!$B$13- G8722))</f>
        <v>39.28055556</v>
      </c>
      <c r="I8722" s="17">
        <f>IF(H8722=0,'Costo de tareas'!$B$13,'Costo de tareas'!$B$13-H8722)</f>
        <v>0</v>
      </c>
      <c r="J8722" s="2"/>
      <c r="K8722" s="2"/>
      <c r="P8722" s="2"/>
    </row>
    <row r="8723">
      <c r="A8723" s="3" t="s">
        <v>11149</v>
      </c>
      <c r="B8723" s="11" t="str">
        <f t="shared" si="1"/>
        <v>20131230</v>
      </c>
      <c r="C8723" s="12">
        <f t="shared" si="2"/>
        <v>41638</v>
      </c>
      <c r="D8723" s="3" t="str">
        <f t="shared" si="3"/>
        <v>09</v>
      </c>
      <c r="E8723" s="13">
        <v>193.0</v>
      </c>
      <c r="F8723" s="14">
        <f>'Costo de tareas'!$B$15</f>
        <v>0.1964027778</v>
      </c>
      <c r="G8723" s="15">
        <f>'Producción diaria'!$T$3*$L$2*$M$2*$N$2*E8723*1000/'Costo de tareas'!$B$14</f>
        <v>290.1874535</v>
      </c>
      <c r="H8723" s="16">
        <f>IF(G8723 &gt; 'Costo de tareas'!$B$13, 'Costo de tareas'!$B$13, IF(G8723 &lt; 'Costo de tareas'!$B$13*0.2, 0, 'Costo de tareas'!$B$13- G8723))</f>
        <v>39.28055556</v>
      </c>
      <c r="I8723" s="17">
        <f>IF(H8723=0,'Costo de tareas'!$B$13,'Costo de tareas'!$B$13-H8723)</f>
        <v>0</v>
      </c>
      <c r="J8723" s="2"/>
      <c r="K8723" s="2"/>
      <c r="P8723" s="2"/>
    </row>
    <row r="8724">
      <c r="A8724" s="3" t="s">
        <v>11151</v>
      </c>
      <c r="B8724" s="11" t="str">
        <f t="shared" si="1"/>
        <v>20131230</v>
      </c>
      <c r="C8724" s="12">
        <f t="shared" si="2"/>
        <v>41638</v>
      </c>
      <c r="D8724" s="3" t="str">
        <f t="shared" si="3"/>
        <v>10</v>
      </c>
      <c r="E8724" s="13">
        <v>373.0</v>
      </c>
      <c r="F8724" s="14">
        <f>'Costo de tareas'!$B$15</f>
        <v>0.1964027778</v>
      </c>
      <c r="G8724" s="15">
        <f>'Producción diaria'!$T$3*$L$2*$M$2*$N$2*E8724*1000/'Costo de tareas'!$B$14</f>
        <v>560.8286018</v>
      </c>
      <c r="H8724" s="16">
        <f>IF(G8724 &gt; 'Costo de tareas'!$B$13, 'Costo de tareas'!$B$13, IF(G8724 &lt; 'Costo de tareas'!$B$13*0.2, 0, 'Costo de tareas'!$B$13- G8724))</f>
        <v>39.28055556</v>
      </c>
      <c r="I8724" s="17">
        <f>IF(H8724=0,'Costo de tareas'!$B$13,'Costo de tareas'!$B$13-H8724)</f>
        <v>0</v>
      </c>
      <c r="J8724" s="2"/>
      <c r="K8724" s="2"/>
      <c r="P8724" s="2"/>
    </row>
    <row r="8725">
      <c r="A8725" s="3" t="s">
        <v>11153</v>
      </c>
      <c r="B8725" s="11" t="str">
        <f t="shared" si="1"/>
        <v>20131230</v>
      </c>
      <c r="C8725" s="12">
        <f t="shared" si="2"/>
        <v>41638</v>
      </c>
      <c r="D8725" s="3" t="str">
        <f t="shared" si="3"/>
        <v>11</v>
      </c>
      <c r="E8725" s="13">
        <v>463.0</v>
      </c>
      <c r="F8725" s="14">
        <f>'Costo de tareas'!$B$15</f>
        <v>0.1964027778</v>
      </c>
      <c r="G8725" s="15">
        <f>'Producción diaria'!$T$3*$L$2*$M$2*$N$2*E8725*1000/'Costo de tareas'!$B$14</f>
        <v>696.149176</v>
      </c>
      <c r="H8725" s="16">
        <f>IF(G8725 &gt; 'Costo de tareas'!$B$13, 'Costo de tareas'!$B$13, IF(G8725 &lt; 'Costo de tareas'!$B$13*0.2, 0, 'Costo de tareas'!$B$13- G8725))</f>
        <v>39.28055556</v>
      </c>
      <c r="I8725" s="17">
        <f>IF(H8725=0,'Costo de tareas'!$B$13,'Costo de tareas'!$B$13-H8725)</f>
        <v>0</v>
      </c>
      <c r="J8725" s="2"/>
      <c r="K8725" s="2"/>
      <c r="P8725" s="2"/>
    </row>
    <row r="8726">
      <c r="A8726" s="3" t="s">
        <v>11155</v>
      </c>
      <c r="B8726" s="11" t="str">
        <f t="shared" si="1"/>
        <v>20131230</v>
      </c>
      <c r="C8726" s="12">
        <f t="shared" si="2"/>
        <v>41638</v>
      </c>
      <c r="D8726" s="3" t="str">
        <f t="shared" si="3"/>
        <v>12</v>
      </c>
      <c r="E8726" s="13">
        <v>488.0</v>
      </c>
      <c r="F8726" s="14">
        <f>'Costo de tareas'!$B$15</f>
        <v>0.1964027778</v>
      </c>
      <c r="G8726" s="15">
        <f>'Producción diaria'!$T$3*$L$2*$M$2*$N$2*E8726*1000/'Costo de tareas'!$B$14</f>
        <v>733.7382243</v>
      </c>
      <c r="H8726" s="16">
        <f>IF(G8726 &gt; 'Costo de tareas'!$B$13, 'Costo de tareas'!$B$13, IF(G8726 &lt; 'Costo de tareas'!$B$13*0.2, 0, 'Costo de tareas'!$B$13- G8726))</f>
        <v>39.28055556</v>
      </c>
      <c r="I8726" s="17">
        <f>IF(H8726=0,'Costo de tareas'!$B$13,'Costo de tareas'!$B$13-H8726)</f>
        <v>0</v>
      </c>
      <c r="J8726" s="2"/>
      <c r="K8726" s="2"/>
      <c r="P8726" s="2"/>
    </row>
    <row r="8727">
      <c r="A8727" s="3" t="s">
        <v>11156</v>
      </c>
      <c r="B8727" s="11" t="str">
        <f t="shared" si="1"/>
        <v>20131230</v>
      </c>
      <c r="C8727" s="12">
        <f t="shared" si="2"/>
        <v>41638</v>
      </c>
      <c r="D8727" s="3" t="str">
        <f t="shared" si="3"/>
        <v>13</v>
      </c>
      <c r="E8727" s="13">
        <v>44.0</v>
      </c>
      <c r="F8727" s="14">
        <f>'Costo de tareas'!$B$15</f>
        <v>0.1964027778</v>
      </c>
      <c r="G8727" s="15">
        <f>'Producción diaria'!$T$3*$L$2*$M$2*$N$2*E8727*1000/'Costo de tareas'!$B$14</f>
        <v>66.15672515</v>
      </c>
      <c r="H8727" s="16">
        <f>IF(G8727 &gt; 'Costo de tareas'!$B$13, 'Costo de tareas'!$B$13, IF(G8727 &lt; 'Costo de tareas'!$B$13*0.2, 0, 'Costo de tareas'!$B$13- G8727))</f>
        <v>39.28055556</v>
      </c>
      <c r="I8727" s="17">
        <f>IF(H8727=0,'Costo de tareas'!$B$13,'Costo de tareas'!$B$13-H8727)</f>
        <v>0</v>
      </c>
      <c r="J8727" s="2"/>
      <c r="K8727" s="2"/>
      <c r="P8727" s="2"/>
    </row>
    <row r="8728">
      <c r="A8728" s="3" t="s">
        <v>11157</v>
      </c>
      <c r="B8728" s="11" t="str">
        <f t="shared" si="1"/>
        <v>20131230</v>
      </c>
      <c r="C8728" s="12">
        <f t="shared" si="2"/>
        <v>41638</v>
      </c>
      <c r="D8728" s="3" t="str">
        <f t="shared" si="3"/>
        <v>14</v>
      </c>
      <c r="E8728" s="13">
        <v>312.0</v>
      </c>
      <c r="F8728" s="14">
        <f>'Costo de tareas'!$B$15</f>
        <v>0.1964027778</v>
      </c>
      <c r="G8728" s="15">
        <f>'Producción diaria'!$T$3*$L$2*$M$2*$N$2*E8728*1000/'Costo de tareas'!$B$14</f>
        <v>469.1113238</v>
      </c>
      <c r="H8728" s="16">
        <f>IF(G8728 &gt; 'Costo de tareas'!$B$13, 'Costo de tareas'!$B$13, IF(G8728 &lt; 'Costo de tareas'!$B$13*0.2, 0, 'Costo de tareas'!$B$13- G8728))</f>
        <v>39.28055556</v>
      </c>
      <c r="I8728" s="17">
        <f>IF(H8728=0,'Costo de tareas'!$B$13,'Costo de tareas'!$B$13-H8728)</f>
        <v>0</v>
      </c>
      <c r="J8728" s="2"/>
      <c r="K8728" s="2"/>
      <c r="P8728" s="2"/>
    </row>
    <row r="8729">
      <c r="A8729" s="3" t="s">
        <v>11158</v>
      </c>
      <c r="B8729" s="11" t="str">
        <f t="shared" si="1"/>
        <v>20131230</v>
      </c>
      <c r="C8729" s="12">
        <f t="shared" si="2"/>
        <v>41638</v>
      </c>
      <c r="D8729" s="3" t="str">
        <f t="shared" si="3"/>
        <v>15</v>
      </c>
      <c r="E8729" s="13">
        <v>268.0</v>
      </c>
      <c r="F8729" s="14">
        <f>'Costo de tareas'!$B$15</f>
        <v>0.1964027778</v>
      </c>
      <c r="G8729" s="15">
        <f>'Producción diaria'!$T$3*$L$2*$M$2*$N$2*E8729*1000/'Costo de tareas'!$B$14</f>
        <v>402.9545986</v>
      </c>
      <c r="H8729" s="16">
        <f>IF(G8729 &gt; 'Costo de tareas'!$B$13, 'Costo de tareas'!$B$13, IF(G8729 &lt; 'Costo de tareas'!$B$13*0.2, 0, 'Costo de tareas'!$B$13- G8729))</f>
        <v>39.28055556</v>
      </c>
      <c r="I8729" s="17">
        <f>IF(H8729=0,'Costo de tareas'!$B$13,'Costo de tareas'!$B$13-H8729)</f>
        <v>0</v>
      </c>
      <c r="J8729" s="2"/>
      <c r="K8729" s="2"/>
      <c r="P8729" s="2"/>
    </row>
    <row r="8730">
      <c r="A8730" s="3" t="s">
        <v>11159</v>
      </c>
      <c r="B8730" s="11" t="str">
        <f t="shared" si="1"/>
        <v>20131230</v>
      </c>
      <c r="C8730" s="12">
        <f t="shared" si="2"/>
        <v>41638</v>
      </c>
      <c r="D8730" s="3" t="str">
        <f t="shared" si="3"/>
        <v>16</v>
      </c>
      <c r="E8730" s="13">
        <v>88.0</v>
      </c>
      <c r="F8730" s="14">
        <f>'Costo de tareas'!$B$15</f>
        <v>0.1964027778</v>
      </c>
      <c r="G8730" s="15">
        <f>'Producción diaria'!$T$3*$L$2*$M$2*$N$2*E8730*1000/'Costo de tareas'!$B$14</f>
        <v>132.3134503</v>
      </c>
      <c r="H8730" s="16">
        <f>IF(G8730 &gt; 'Costo de tareas'!$B$13, 'Costo de tareas'!$B$13, IF(G8730 &lt; 'Costo de tareas'!$B$13*0.2, 0, 'Costo de tareas'!$B$13- G8730))</f>
        <v>39.28055556</v>
      </c>
      <c r="I8730" s="17">
        <f>IF(H8730=0,'Costo de tareas'!$B$13,'Costo de tareas'!$B$13-H8730)</f>
        <v>0</v>
      </c>
      <c r="J8730" s="2"/>
      <c r="K8730" s="2"/>
      <c r="P8730" s="2"/>
    </row>
    <row r="8731">
      <c r="A8731" s="3" t="s">
        <v>11160</v>
      </c>
      <c r="B8731" s="11" t="str">
        <f t="shared" si="1"/>
        <v>20131230</v>
      </c>
      <c r="C8731" s="12">
        <f t="shared" si="2"/>
        <v>41638</v>
      </c>
      <c r="D8731" s="3" t="str">
        <f t="shared" si="3"/>
        <v>17</v>
      </c>
      <c r="E8731" s="13">
        <v>0.0</v>
      </c>
      <c r="F8731" s="14">
        <f>'Costo de tareas'!$B$15</f>
        <v>0.1964027778</v>
      </c>
      <c r="G8731" s="15">
        <f>'Producción diaria'!$T$3*$L$2*$M$2*$N$2*E8731*1000/'Costo de tareas'!$B$14</f>
        <v>0</v>
      </c>
      <c r="H8731" s="16">
        <f>IF(G8731 &gt; 'Costo de tareas'!$B$13, 'Costo de tareas'!$B$13, IF(G8731 &lt; 'Costo de tareas'!$B$13*0.2, 0, 'Costo de tareas'!$B$13- G8731))</f>
        <v>0</v>
      </c>
      <c r="I8731" s="17">
        <f>IF(H8731=0,'Costo de tareas'!$B$13,'Costo de tareas'!$B$13-H8731)</f>
        <v>39.28055556</v>
      </c>
      <c r="J8731" s="2"/>
      <c r="K8731" s="2"/>
      <c r="P8731" s="2"/>
    </row>
    <row r="8732">
      <c r="A8732" s="3" t="s">
        <v>11162</v>
      </c>
      <c r="B8732" s="11" t="str">
        <f t="shared" si="1"/>
        <v>20131230</v>
      </c>
      <c r="C8732" s="12">
        <f t="shared" si="2"/>
        <v>41638</v>
      </c>
      <c r="D8732" s="3" t="str">
        <f t="shared" si="3"/>
        <v>18</v>
      </c>
      <c r="E8732" s="13">
        <v>0.0</v>
      </c>
      <c r="F8732" s="14">
        <f>'Costo de tareas'!$B$15</f>
        <v>0.1964027778</v>
      </c>
      <c r="G8732" s="15">
        <f>'Producción diaria'!$T$3*$L$2*$M$2*$N$2*E8732*1000/'Costo de tareas'!$B$14</f>
        <v>0</v>
      </c>
      <c r="H8732" s="16">
        <f>IF(G8732 &gt; 'Costo de tareas'!$B$13, 'Costo de tareas'!$B$13, IF(G8732 &lt; 'Costo de tareas'!$B$13*0.2, 0, 'Costo de tareas'!$B$13- G8732))</f>
        <v>0</v>
      </c>
      <c r="I8732" s="17">
        <f>IF(H8732=0,'Costo de tareas'!$B$13,'Costo de tareas'!$B$13-H8732)</f>
        <v>39.28055556</v>
      </c>
      <c r="J8732" s="2"/>
      <c r="K8732" s="2"/>
      <c r="P8732" s="2"/>
    </row>
    <row r="8733">
      <c r="A8733" s="3" t="s">
        <v>11164</v>
      </c>
      <c r="B8733" s="11" t="str">
        <f t="shared" si="1"/>
        <v>20131230</v>
      </c>
      <c r="C8733" s="12">
        <f t="shared" si="2"/>
        <v>41638</v>
      </c>
      <c r="D8733" s="3" t="str">
        <f t="shared" si="3"/>
        <v>19</v>
      </c>
      <c r="E8733" s="13">
        <v>0.0</v>
      </c>
      <c r="F8733" s="14">
        <f>'Costo de tareas'!$B$15</f>
        <v>0.1964027778</v>
      </c>
      <c r="G8733" s="15">
        <f>'Producción diaria'!$T$3*$L$2*$M$2*$N$2*E8733*1000/'Costo de tareas'!$B$14</f>
        <v>0</v>
      </c>
      <c r="H8733" s="16">
        <f>IF(G8733 &gt; 'Costo de tareas'!$B$13, 'Costo de tareas'!$B$13, IF(G8733 &lt; 'Costo de tareas'!$B$13*0.2, 0, 'Costo de tareas'!$B$13- G8733))</f>
        <v>0</v>
      </c>
      <c r="I8733" s="17">
        <f>IF(H8733=0,'Costo de tareas'!$B$13,'Costo de tareas'!$B$13-H8733)</f>
        <v>39.28055556</v>
      </c>
      <c r="J8733" s="2"/>
      <c r="K8733" s="2"/>
      <c r="P8733" s="2"/>
    </row>
    <row r="8734">
      <c r="A8734" s="3" t="s">
        <v>11165</v>
      </c>
      <c r="B8734" s="11" t="str">
        <f t="shared" si="1"/>
        <v>20131230</v>
      </c>
      <c r="C8734" s="12">
        <f t="shared" si="2"/>
        <v>41638</v>
      </c>
      <c r="D8734" s="3" t="str">
        <f t="shared" si="3"/>
        <v>20</v>
      </c>
      <c r="E8734" s="13">
        <v>0.0</v>
      </c>
      <c r="F8734" s="14">
        <f>'Costo de tareas'!$B$15</f>
        <v>0.1964027778</v>
      </c>
      <c r="G8734" s="15">
        <f>'Producción diaria'!$T$3*$L$2*$M$2*$N$2*E8734*1000/'Costo de tareas'!$B$14</f>
        <v>0</v>
      </c>
      <c r="H8734" s="16">
        <f>IF(G8734 &gt; 'Costo de tareas'!$B$13, 'Costo de tareas'!$B$13, IF(G8734 &lt; 'Costo de tareas'!$B$13*0.2, 0, 'Costo de tareas'!$B$13- G8734))</f>
        <v>0</v>
      </c>
      <c r="I8734" s="17">
        <f>IF(H8734=0,'Costo de tareas'!$B$13,'Costo de tareas'!$B$13-H8734)</f>
        <v>39.28055556</v>
      </c>
      <c r="J8734" s="2"/>
      <c r="K8734" s="2"/>
      <c r="P8734" s="2"/>
    </row>
    <row r="8735">
      <c r="A8735" s="3" t="s">
        <v>11166</v>
      </c>
      <c r="B8735" s="11" t="str">
        <f t="shared" si="1"/>
        <v>20131230</v>
      </c>
      <c r="C8735" s="12">
        <f t="shared" si="2"/>
        <v>41638</v>
      </c>
      <c r="D8735" s="3" t="str">
        <f t="shared" si="3"/>
        <v>21</v>
      </c>
      <c r="E8735" s="13">
        <v>0.0</v>
      </c>
      <c r="F8735" s="14">
        <f>'Costo de tareas'!$B$15</f>
        <v>0.1964027778</v>
      </c>
      <c r="G8735" s="15">
        <f>'Producción diaria'!$T$3*$L$2*$M$2*$N$2*E8735*1000/'Costo de tareas'!$B$14</f>
        <v>0</v>
      </c>
      <c r="H8735" s="16">
        <f>IF(G8735 &gt; 'Costo de tareas'!$B$13, 'Costo de tareas'!$B$13, IF(G8735 &lt; 'Costo de tareas'!$B$13*0.2, 0, 'Costo de tareas'!$B$13- G8735))</f>
        <v>0</v>
      </c>
      <c r="I8735" s="17">
        <f>IF(H8735=0,'Costo de tareas'!$B$13,'Costo de tareas'!$B$13-H8735)</f>
        <v>39.28055556</v>
      </c>
      <c r="J8735" s="2"/>
      <c r="K8735" s="2"/>
      <c r="P8735" s="2"/>
    </row>
    <row r="8736">
      <c r="A8736" s="3" t="s">
        <v>11167</v>
      </c>
      <c r="B8736" s="11" t="str">
        <f t="shared" si="1"/>
        <v>20131230</v>
      </c>
      <c r="C8736" s="12">
        <f t="shared" si="2"/>
        <v>41638</v>
      </c>
      <c r="D8736" s="3" t="str">
        <f t="shared" si="3"/>
        <v>22</v>
      </c>
      <c r="E8736" s="13">
        <v>0.0</v>
      </c>
      <c r="F8736" s="14">
        <f>'Costo de tareas'!$B$15</f>
        <v>0.1964027778</v>
      </c>
      <c r="G8736" s="15">
        <f>'Producción diaria'!$T$3*$L$2*$M$2*$N$2*E8736*1000/'Costo de tareas'!$B$14</f>
        <v>0</v>
      </c>
      <c r="H8736" s="16">
        <f>IF(G8736 &gt; 'Costo de tareas'!$B$13, 'Costo de tareas'!$B$13, IF(G8736 &lt; 'Costo de tareas'!$B$13*0.2, 0, 'Costo de tareas'!$B$13- G8736))</f>
        <v>0</v>
      </c>
      <c r="I8736" s="17">
        <f>IF(H8736=0,'Costo de tareas'!$B$13,'Costo de tareas'!$B$13-H8736)</f>
        <v>39.28055556</v>
      </c>
      <c r="J8736" s="2"/>
      <c r="K8736" s="2"/>
      <c r="P8736" s="2"/>
    </row>
    <row r="8737">
      <c r="A8737" s="3" t="s">
        <v>11168</v>
      </c>
      <c r="B8737" s="11" t="str">
        <f t="shared" si="1"/>
        <v>20131230</v>
      </c>
      <c r="C8737" s="12">
        <f t="shared" si="2"/>
        <v>41638</v>
      </c>
      <c r="D8737" s="3" t="str">
        <f t="shared" si="3"/>
        <v>23</v>
      </c>
      <c r="E8737" s="13">
        <v>0.0</v>
      </c>
      <c r="F8737" s="14">
        <f>'Costo de tareas'!$B$15</f>
        <v>0.1964027778</v>
      </c>
      <c r="G8737" s="15">
        <f>'Producción diaria'!$T$3*$L$2*$M$2*$N$2*E8737*1000/'Costo de tareas'!$B$14</f>
        <v>0</v>
      </c>
      <c r="H8737" s="16">
        <f>IF(G8737 &gt; 'Costo de tareas'!$B$13, 'Costo de tareas'!$B$13, IF(G8737 &lt; 'Costo de tareas'!$B$13*0.2, 0, 'Costo de tareas'!$B$13- G8737))</f>
        <v>0</v>
      </c>
      <c r="I8737" s="17">
        <f>IF(H8737=0,'Costo de tareas'!$B$13,'Costo de tareas'!$B$13-H8737)</f>
        <v>39.28055556</v>
      </c>
      <c r="J8737" s="2"/>
      <c r="K8737" s="2"/>
      <c r="P8737" s="2"/>
    </row>
    <row r="8738">
      <c r="A8738" s="3" t="s">
        <v>11169</v>
      </c>
      <c r="B8738" s="11" t="str">
        <f t="shared" si="1"/>
        <v>20131231</v>
      </c>
      <c r="C8738" s="12">
        <f t="shared" si="2"/>
        <v>41639</v>
      </c>
      <c r="D8738" s="3" t="str">
        <f t="shared" si="3"/>
        <v>00</v>
      </c>
      <c r="E8738" s="13">
        <v>0.0</v>
      </c>
      <c r="F8738" s="14">
        <f>'Costo de tareas'!$B$15</f>
        <v>0.1964027778</v>
      </c>
      <c r="G8738" s="15">
        <f>'Producción diaria'!$T$3*$L$2*$M$2*$N$2*E8738*1000/'Costo de tareas'!$B$14</f>
        <v>0</v>
      </c>
      <c r="H8738" s="16">
        <f>IF(G8738 &gt; 'Costo de tareas'!$B$13, 'Costo de tareas'!$B$13, IF(G8738 &lt; 'Costo de tareas'!$B$13*0.2, 0, 'Costo de tareas'!$B$13- G8738))</f>
        <v>0</v>
      </c>
      <c r="I8738" s="17">
        <f>IF(H8738=0,'Costo de tareas'!$B$13,'Costo de tareas'!$B$13-H8738)</f>
        <v>39.28055556</v>
      </c>
      <c r="J8738" s="2"/>
      <c r="K8738" s="2"/>
      <c r="P8738" s="2"/>
    </row>
    <row r="8739">
      <c r="A8739" s="3" t="s">
        <v>11170</v>
      </c>
      <c r="B8739" s="11" t="str">
        <f t="shared" si="1"/>
        <v>20131231</v>
      </c>
      <c r="C8739" s="12">
        <f t="shared" si="2"/>
        <v>41639</v>
      </c>
      <c r="D8739" s="3" t="str">
        <f t="shared" si="3"/>
        <v>01</v>
      </c>
      <c r="E8739" s="13">
        <v>0.0</v>
      </c>
      <c r="F8739" s="14">
        <f>'Costo de tareas'!$B$15</f>
        <v>0.1964027778</v>
      </c>
      <c r="G8739" s="15">
        <f>'Producción diaria'!$T$3*$L$2*$M$2*$N$2*E8739*1000/'Costo de tareas'!$B$14</f>
        <v>0</v>
      </c>
      <c r="H8739" s="16">
        <f>IF(G8739 &gt; 'Costo de tareas'!$B$13, 'Costo de tareas'!$B$13, IF(G8739 &lt; 'Costo de tareas'!$B$13*0.2, 0, 'Costo de tareas'!$B$13- G8739))</f>
        <v>0</v>
      </c>
      <c r="I8739" s="17">
        <f>IF(H8739=0,'Costo de tareas'!$B$13,'Costo de tareas'!$B$13-H8739)</f>
        <v>39.28055556</v>
      </c>
      <c r="J8739" s="2"/>
      <c r="K8739" s="2"/>
      <c r="P8739" s="2"/>
    </row>
    <row r="8740">
      <c r="A8740" s="3" t="s">
        <v>11171</v>
      </c>
      <c r="B8740" s="11" t="str">
        <f t="shared" si="1"/>
        <v>20131231</v>
      </c>
      <c r="C8740" s="12">
        <f t="shared" si="2"/>
        <v>41639</v>
      </c>
      <c r="D8740" s="3" t="str">
        <f t="shared" si="3"/>
        <v>02</v>
      </c>
      <c r="E8740" s="13">
        <v>0.0</v>
      </c>
      <c r="F8740" s="14">
        <f>'Costo de tareas'!$B$15</f>
        <v>0.1964027778</v>
      </c>
      <c r="G8740" s="15">
        <f>'Producción diaria'!$T$3*$L$2*$M$2*$N$2*E8740*1000/'Costo de tareas'!$B$14</f>
        <v>0</v>
      </c>
      <c r="H8740" s="16">
        <f>IF(G8740 &gt; 'Costo de tareas'!$B$13, 'Costo de tareas'!$B$13, IF(G8740 &lt; 'Costo de tareas'!$B$13*0.2, 0, 'Costo de tareas'!$B$13- G8740))</f>
        <v>0</v>
      </c>
      <c r="I8740" s="17">
        <f>IF(H8740=0,'Costo de tareas'!$B$13,'Costo de tareas'!$B$13-H8740)</f>
        <v>39.28055556</v>
      </c>
      <c r="J8740" s="2"/>
      <c r="K8740" s="2"/>
      <c r="P8740" s="2"/>
    </row>
    <row r="8741">
      <c r="A8741" s="3" t="s">
        <v>11172</v>
      </c>
      <c r="B8741" s="11" t="str">
        <f t="shared" si="1"/>
        <v>20131231</v>
      </c>
      <c r="C8741" s="12">
        <f t="shared" si="2"/>
        <v>41639</v>
      </c>
      <c r="D8741" s="3" t="str">
        <f t="shared" si="3"/>
        <v>03</v>
      </c>
      <c r="E8741" s="13">
        <v>0.0</v>
      </c>
      <c r="F8741" s="14">
        <f>'Costo de tareas'!$B$15</f>
        <v>0.1964027778</v>
      </c>
      <c r="G8741" s="15">
        <f>'Producción diaria'!$T$3*$L$2*$M$2*$N$2*E8741*1000/'Costo de tareas'!$B$14</f>
        <v>0</v>
      </c>
      <c r="H8741" s="16">
        <f>IF(G8741 &gt; 'Costo de tareas'!$B$13, 'Costo de tareas'!$B$13, IF(G8741 &lt; 'Costo de tareas'!$B$13*0.2, 0, 'Costo de tareas'!$B$13- G8741))</f>
        <v>0</v>
      </c>
      <c r="I8741" s="17">
        <f>IF(H8741=0,'Costo de tareas'!$B$13,'Costo de tareas'!$B$13-H8741)</f>
        <v>39.28055556</v>
      </c>
      <c r="J8741" s="2"/>
      <c r="K8741" s="2"/>
      <c r="P8741" s="2"/>
    </row>
    <row r="8742">
      <c r="A8742" s="3" t="s">
        <v>11173</v>
      </c>
      <c r="B8742" s="11" t="str">
        <f t="shared" si="1"/>
        <v>20131231</v>
      </c>
      <c r="C8742" s="12">
        <f t="shared" si="2"/>
        <v>41639</v>
      </c>
      <c r="D8742" s="3" t="str">
        <f t="shared" si="3"/>
        <v>04</v>
      </c>
      <c r="E8742" s="13">
        <v>0.0</v>
      </c>
      <c r="F8742" s="14">
        <f>'Costo de tareas'!$B$15</f>
        <v>0.1964027778</v>
      </c>
      <c r="G8742" s="15">
        <f>'Producción diaria'!$T$3*$L$2*$M$2*$N$2*E8742*1000/'Costo de tareas'!$B$14</f>
        <v>0</v>
      </c>
      <c r="H8742" s="16">
        <f>IF(G8742 &gt; 'Costo de tareas'!$B$13, 'Costo de tareas'!$B$13, IF(G8742 &lt; 'Costo de tareas'!$B$13*0.2, 0, 'Costo de tareas'!$B$13- G8742))</f>
        <v>0</v>
      </c>
      <c r="I8742" s="17">
        <f>IF(H8742=0,'Costo de tareas'!$B$13,'Costo de tareas'!$B$13-H8742)</f>
        <v>39.28055556</v>
      </c>
      <c r="J8742" s="2"/>
      <c r="K8742" s="2"/>
      <c r="P8742" s="2"/>
    </row>
    <row r="8743">
      <c r="A8743" s="3" t="s">
        <v>11174</v>
      </c>
      <c r="B8743" s="11" t="str">
        <f t="shared" si="1"/>
        <v>20131231</v>
      </c>
      <c r="C8743" s="12">
        <f t="shared" si="2"/>
        <v>41639</v>
      </c>
      <c r="D8743" s="3" t="str">
        <f t="shared" si="3"/>
        <v>05</v>
      </c>
      <c r="E8743" s="13">
        <v>0.0</v>
      </c>
      <c r="F8743" s="14">
        <f>'Costo de tareas'!$B$15</f>
        <v>0.1964027778</v>
      </c>
      <c r="G8743" s="15">
        <f>'Producción diaria'!$T$3*$L$2*$M$2*$N$2*E8743*1000/'Costo de tareas'!$B$14</f>
        <v>0</v>
      </c>
      <c r="H8743" s="16">
        <f>IF(G8743 &gt; 'Costo de tareas'!$B$13, 'Costo de tareas'!$B$13, IF(G8743 &lt; 'Costo de tareas'!$B$13*0.2, 0, 'Costo de tareas'!$B$13- G8743))</f>
        <v>0</v>
      </c>
      <c r="I8743" s="17">
        <f>IF(H8743=0,'Costo de tareas'!$B$13,'Costo de tareas'!$B$13-H8743)</f>
        <v>39.28055556</v>
      </c>
      <c r="J8743" s="2"/>
      <c r="K8743" s="2"/>
      <c r="P8743" s="2"/>
    </row>
    <row r="8744">
      <c r="A8744" s="3" t="s">
        <v>11175</v>
      </c>
      <c r="B8744" s="11" t="str">
        <f t="shared" si="1"/>
        <v>20131231</v>
      </c>
      <c r="C8744" s="12">
        <f t="shared" si="2"/>
        <v>41639</v>
      </c>
      <c r="D8744" s="3" t="str">
        <f t="shared" si="3"/>
        <v>06</v>
      </c>
      <c r="E8744" s="13">
        <v>0.0</v>
      </c>
      <c r="F8744" s="14">
        <f>'Costo de tareas'!$B$15</f>
        <v>0.1964027778</v>
      </c>
      <c r="G8744" s="15">
        <f>'Producción diaria'!$T$3*$L$2*$M$2*$N$2*E8744*1000/'Costo de tareas'!$B$14</f>
        <v>0</v>
      </c>
      <c r="H8744" s="16">
        <f>IF(G8744 &gt; 'Costo de tareas'!$B$13, 'Costo de tareas'!$B$13, IF(G8744 &lt; 'Costo de tareas'!$B$13*0.2, 0, 'Costo de tareas'!$B$13- G8744))</f>
        <v>0</v>
      </c>
      <c r="I8744" s="17">
        <f>IF(H8744=0,'Costo de tareas'!$B$13,'Costo de tareas'!$B$13-H8744)</f>
        <v>39.28055556</v>
      </c>
      <c r="J8744" s="2"/>
      <c r="K8744" s="2"/>
      <c r="P8744" s="2"/>
    </row>
    <row r="8745">
      <c r="A8745" s="3" t="s">
        <v>11176</v>
      </c>
      <c r="B8745" s="11" t="str">
        <f t="shared" si="1"/>
        <v>20131231</v>
      </c>
      <c r="C8745" s="12">
        <f t="shared" si="2"/>
        <v>41639</v>
      </c>
      <c r="D8745" s="3" t="str">
        <f t="shared" si="3"/>
        <v>07</v>
      </c>
      <c r="E8745" s="13">
        <v>0.0</v>
      </c>
      <c r="F8745" s="14">
        <f>'Costo de tareas'!$B$15</f>
        <v>0.1964027778</v>
      </c>
      <c r="G8745" s="15">
        <f>'Producción diaria'!$T$3*$L$2*$M$2*$N$2*E8745*1000/'Costo de tareas'!$B$14</f>
        <v>0</v>
      </c>
      <c r="H8745" s="16">
        <f>IF(G8745 &gt; 'Costo de tareas'!$B$13, 'Costo de tareas'!$B$13, IF(G8745 &lt; 'Costo de tareas'!$B$13*0.2, 0, 'Costo de tareas'!$B$13- G8745))</f>
        <v>0</v>
      </c>
      <c r="I8745" s="17">
        <f>IF(H8745=0,'Costo de tareas'!$B$13,'Costo de tareas'!$B$13-H8745)</f>
        <v>39.28055556</v>
      </c>
      <c r="J8745" s="2"/>
      <c r="K8745" s="2"/>
      <c r="P8745" s="2"/>
    </row>
    <row r="8746">
      <c r="A8746" s="3" t="s">
        <v>11177</v>
      </c>
      <c r="B8746" s="11" t="str">
        <f t="shared" si="1"/>
        <v>20131231</v>
      </c>
      <c r="C8746" s="12">
        <f t="shared" si="2"/>
        <v>41639</v>
      </c>
      <c r="D8746" s="3" t="str">
        <f t="shared" si="3"/>
        <v>08</v>
      </c>
      <c r="E8746" s="13">
        <v>56.0</v>
      </c>
      <c r="F8746" s="14">
        <f>'Costo de tareas'!$B$15</f>
        <v>0.1964027778</v>
      </c>
      <c r="G8746" s="15">
        <f>'Producción diaria'!$T$3*$L$2*$M$2*$N$2*E8746*1000/'Costo de tareas'!$B$14</f>
        <v>84.19946837</v>
      </c>
      <c r="H8746" s="16">
        <f>IF(G8746 &gt; 'Costo de tareas'!$B$13, 'Costo de tareas'!$B$13, IF(G8746 &lt; 'Costo de tareas'!$B$13*0.2, 0, 'Costo de tareas'!$B$13- G8746))</f>
        <v>39.28055556</v>
      </c>
      <c r="I8746" s="17">
        <f>IF(H8746=0,'Costo de tareas'!$B$13,'Costo de tareas'!$B$13-H8746)</f>
        <v>0</v>
      </c>
      <c r="J8746" s="2"/>
      <c r="K8746" s="2"/>
      <c r="P8746" s="2"/>
    </row>
    <row r="8747">
      <c r="A8747" s="3" t="s">
        <v>11178</v>
      </c>
      <c r="B8747" s="11" t="str">
        <f t="shared" si="1"/>
        <v>20131231</v>
      </c>
      <c r="C8747" s="12">
        <f t="shared" si="2"/>
        <v>41639</v>
      </c>
      <c r="D8747" s="3" t="str">
        <f t="shared" si="3"/>
        <v>09</v>
      </c>
      <c r="E8747" s="13">
        <v>199.0</v>
      </c>
      <c r="F8747" s="14">
        <f>'Costo de tareas'!$B$15</f>
        <v>0.1964027778</v>
      </c>
      <c r="G8747" s="15">
        <f>'Producción diaria'!$T$3*$L$2*$M$2*$N$2*E8747*1000/'Costo de tareas'!$B$14</f>
        <v>299.2088251</v>
      </c>
      <c r="H8747" s="16">
        <f>IF(G8747 &gt; 'Costo de tareas'!$B$13, 'Costo de tareas'!$B$13, IF(G8747 &lt; 'Costo de tareas'!$B$13*0.2, 0, 'Costo de tareas'!$B$13- G8747))</f>
        <v>39.28055556</v>
      </c>
      <c r="I8747" s="17">
        <f>IF(H8747=0,'Costo de tareas'!$B$13,'Costo de tareas'!$B$13-H8747)</f>
        <v>0</v>
      </c>
      <c r="J8747" s="2"/>
      <c r="K8747" s="2"/>
      <c r="P8747" s="2"/>
    </row>
    <row r="8748">
      <c r="A8748" s="3" t="s">
        <v>11179</v>
      </c>
      <c r="B8748" s="11" t="str">
        <f t="shared" si="1"/>
        <v>20131231</v>
      </c>
      <c r="C8748" s="12">
        <f t="shared" si="2"/>
        <v>41639</v>
      </c>
      <c r="D8748" s="3" t="str">
        <f t="shared" si="3"/>
        <v>10</v>
      </c>
      <c r="E8748" s="13">
        <v>285.0</v>
      </c>
      <c r="F8748" s="14">
        <f>'Costo de tareas'!$B$15</f>
        <v>0.1964027778</v>
      </c>
      <c r="G8748" s="15">
        <f>'Producción diaria'!$T$3*$L$2*$M$2*$N$2*E8748*1000/'Costo de tareas'!$B$14</f>
        <v>428.5151515</v>
      </c>
      <c r="H8748" s="16">
        <f>IF(G8748 &gt; 'Costo de tareas'!$B$13, 'Costo de tareas'!$B$13, IF(G8748 &lt; 'Costo de tareas'!$B$13*0.2, 0, 'Costo de tareas'!$B$13- G8748))</f>
        <v>39.28055556</v>
      </c>
      <c r="I8748" s="17">
        <f>IF(H8748=0,'Costo de tareas'!$B$13,'Costo de tareas'!$B$13-H8748)</f>
        <v>0</v>
      </c>
      <c r="J8748" s="2"/>
      <c r="K8748" s="2"/>
      <c r="P8748" s="2"/>
    </row>
    <row r="8749">
      <c r="A8749" s="3" t="s">
        <v>11180</v>
      </c>
      <c r="B8749" s="11" t="str">
        <f t="shared" si="1"/>
        <v>20131231</v>
      </c>
      <c r="C8749" s="12">
        <f t="shared" si="2"/>
        <v>41639</v>
      </c>
      <c r="D8749" s="3" t="str">
        <f t="shared" si="3"/>
        <v>11</v>
      </c>
      <c r="E8749" s="13">
        <v>4.0</v>
      </c>
      <c r="F8749" s="14">
        <f>'Costo de tareas'!$B$15</f>
        <v>0.1964027778</v>
      </c>
      <c r="G8749" s="15">
        <f>'Producción diaria'!$T$3*$L$2*$M$2*$N$2*E8749*1000/'Costo de tareas'!$B$14</f>
        <v>6.014247741</v>
      </c>
      <c r="H8749" s="16">
        <f>IF(G8749 &gt; 'Costo de tareas'!$B$13, 'Costo de tareas'!$B$13, IF(G8749 &lt; 'Costo de tareas'!$B$13*0.2, 0, 'Costo de tareas'!$B$13- G8749))</f>
        <v>0</v>
      </c>
      <c r="I8749" s="17">
        <f>IF(H8749=0,'Costo de tareas'!$B$13,'Costo de tareas'!$B$13-H8749)</f>
        <v>39.28055556</v>
      </c>
      <c r="J8749" s="2"/>
      <c r="K8749" s="2"/>
      <c r="P8749" s="2"/>
    </row>
    <row r="8750">
      <c r="A8750" s="3" t="s">
        <v>11181</v>
      </c>
      <c r="B8750" s="11" t="str">
        <f t="shared" si="1"/>
        <v>20131231</v>
      </c>
      <c r="C8750" s="12">
        <f t="shared" si="2"/>
        <v>41639</v>
      </c>
      <c r="D8750" s="3" t="str">
        <f t="shared" si="3"/>
        <v>12</v>
      </c>
      <c r="E8750" s="13">
        <v>454.0</v>
      </c>
      <c r="F8750" s="14">
        <f>'Costo de tareas'!$B$15</f>
        <v>0.1964027778</v>
      </c>
      <c r="G8750" s="15">
        <f>'Producción diaria'!$T$3*$L$2*$M$2*$N$2*E8750*1000/'Costo de tareas'!$B$14</f>
        <v>682.6171186</v>
      </c>
      <c r="H8750" s="16">
        <f>IF(G8750 &gt; 'Costo de tareas'!$B$13, 'Costo de tareas'!$B$13, IF(G8750 &lt; 'Costo de tareas'!$B$13*0.2, 0, 'Costo de tareas'!$B$13- G8750))</f>
        <v>39.28055556</v>
      </c>
      <c r="I8750" s="17">
        <f>IF(H8750=0,'Costo de tareas'!$B$13,'Costo de tareas'!$B$13-H8750)</f>
        <v>0</v>
      </c>
      <c r="J8750" s="2"/>
      <c r="K8750" s="2"/>
      <c r="P8750" s="2"/>
    </row>
    <row r="8751">
      <c r="A8751" s="3" t="s">
        <v>11182</v>
      </c>
      <c r="B8751" s="11" t="str">
        <f t="shared" si="1"/>
        <v>20131231</v>
      </c>
      <c r="C8751" s="12">
        <f t="shared" si="2"/>
        <v>41639</v>
      </c>
      <c r="D8751" s="3" t="str">
        <f t="shared" si="3"/>
        <v>13</v>
      </c>
      <c r="E8751" s="13">
        <v>48.0</v>
      </c>
      <c r="F8751" s="14">
        <f>'Costo de tareas'!$B$15</f>
        <v>0.1964027778</v>
      </c>
      <c r="G8751" s="15">
        <f>'Producción diaria'!$T$3*$L$2*$M$2*$N$2*E8751*1000/'Costo de tareas'!$B$14</f>
        <v>72.17097289</v>
      </c>
      <c r="H8751" s="16">
        <f>IF(G8751 &gt; 'Costo de tareas'!$B$13, 'Costo de tareas'!$B$13, IF(G8751 &lt; 'Costo de tareas'!$B$13*0.2, 0, 'Costo de tareas'!$B$13- G8751))</f>
        <v>39.28055556</v>
      </c>
      <c r="I8751" s="17">
        <f>IF(H8751=0,'Costo de tareas'!$B$13,'Costo de tareas'!$B$13-H8751)</f>
        <v>0</v>
      </c>
      <c r="J8751" s="2"/>
      <c r="K8751" s="2"/>
      <c r="P8751" s="2"/>
    </row>
    <row r="8752">
      <c r="A8752" s="3" t="s">
        <v>11183</v>
      </c>
      <c r="B8752" s="11" t="str">
        <f t="shared" si="1"/>
        <v>20131231</v>
      </c>
      <c r="C8752" s="12">
        <f t="shared" si="2"/>
        <v>41639</v>
      </c>
      <c r="D8752" s="3" t="str">
        <f t="shared" si="3"/>
        <v>14</v>
      </c>
      <c r="E8752" s="13">
        <v>374.0</v>
      </c>
      <c r="F8752" s="14">
        <f>'Costo de tareas'!$B$15</f>
        <v>0.1964027778</v>
      </c>
      <c r="G8752" s="15">
        <f>'Producción diaria'!$T$3*$L$2*$M$2*$N$2*E8752*1000/'Costo de tareas'!$B$14</f>
        <v>562.3321637</v>
      </c>
      <c r="H8752" s="16">
        <f>IF(G8752 &gt; 'Costo de tareas'!$B$13, 'Costo de tareas'!$B$13, IF(G8752 &lt; 'Costo de tareas'!$B$13*0.2, 0, 'Costo de tareas'!$B$13- G8752))</f>
        <v>39.28055556</v>
      </c>
      <c r="I8752" s="17">
        <f>IF(H8752=0,'Costo de tareas'!$B$13,'Costo de tareas'!$B$13-H8752)</f>
        <v>0</v>
      </c>
      <c r="J8752" s="2"/>
      <c r="K8752" s="2"/>
      <c r="P8752" s="2"/>
    </row>
    <row r="8753">
      <c r="A8753" s="3" t="s">
        <v>11184</v>
      </c>
      <c r="B8753" s="11" t="str">
        <f t="shared" si="1"/>
        <v>20131231</v>
      </c>
      <c r="C8753" s="12">
        <f t="shared" si="2"/>
        <v>41639</v>
      </c>
      <c r="D8753" s="3" t="str">
        <f t="shared" si="3"/>
        <v>15</v>
      </c>
      <c r="E8753" s="13">
        <v>222.0</v>
      </c>
      <c r="F8753" s="14">
        <f>'Costo de tareas'!$B$15</f>
        <v>0.1964027778</v>
      </c>
      <c r="G8753" s="15">
        <f>'Producción diaria'!$T$3*$L$2*$M$2*$N$2*E8753*1000/'Costo de tareas'!$B$14</f>
        <v>333.7907496</v>
      </c>
      <c r="H8753" s="16">
        <f>IF(G8753 &gt; 'Costo de tareas'!$B$13, 'Costo de tareas'!$B$13, IF(G8753 &lt; 'Costo de tareas'!$B$13*0.2, 0, 'Costo de tareas'!$B$13- G8753))</f>
        <v>39.28055556</v>
      </c>
      <c r="I8753" s="17">
        <f>IF(H8753=0,'Costo de tareas'!$B$13,'Costo de tareas'!$B$13-H8753)</f>
        <v>0</v>
      </c>
      <c r="J8753" s="2"/>
      <c r="K8753" s="2"/>
      <c r="P8753" s="2"/>
    </row>
    <row r="8754">
      <c r="A8754" s="3" t="s">
        <v>11185</v>
      </c>
      <c r="B8754" s="11" t="str">
        <f t="shared" si="1"/>
        <v>20131231</v>
      </c>
      <c r="C8754" s="12">
        <f t="shared" si="2"/>
        <v>41639</v>
      </c>
      <c r="D8754" s="3" t="str">
        <f t="shared" si="3"/>
        <v>16</v>
      </c>
      <c r="E8754" s="13">
        <v>75.0</v>
      </c>
      <c r="F8754" s="14">
        <f>'Costo de tareas'!$B$15</f>
        <v>0.1964027778</v>
      </c>
      <c r="G8754" s="15">
        <f>'Producción diaria'!$T$3*$L$2*$M$2*$N$2*E8754*1000/'Costo de tareas'!$B$14</f>
        <v>112.7671451</v>
      </c>
      <c r="H8754" s="16">
        <f>IF(G8754 &gt; 'Costo de tareas'!$B$13, 'Costo de tareas'!$B$13, IF(G8754 &lt; 'Costo de tareas'!$B$13*0.2, 0, 'Costo de tareas'!$B$13- G8754))</f>
        <v>39.28055556</v>
      </c>
      <c r="I8754" s="17">
        <f>IF(H8754=0,'Costo de tareas'!$B$13,'Costo de tareas'!$B$13-H8754)</f>
        <v>0</v>
      </c>
      <c r="J8754" s="2"/>
      <c r="K8754" s="2"/>
      <c r="P8754" s="2"/>
    </row>
    <row r="8755">
      <c r="A8755" s="3" t="s">
        <v>11186</v>
      </c>
      <c r="B8755" s="11" t="str">
        <f t="shared" si="1"/>
        <v>20131231</v>
      </c>
      <c r="C8755" s="12">
        <f t="shared" si="2"/>
        <v>41639</v>
      </c>
      <c r="D8755" s="3" t="str">
        <f t="shared" si="3"/>
        <v>17</v>
      </c>
      <c r="E8755" s="13">
        <v>0.0</v>
      </c>
      <c r="F8755" s="14">
        <f>'Costo de tareas'!$B$15</f>
        <v>0.1964027778</v>
      </c>
      <c r="G8755" s="15">
        <f>'Producción diaria'!$T$3*$L$2*$M$2*$N$2*E8755*1000/'Costo de tareas'!$B$14</f>
        <v>0</v>
      </c>
      <c r="H8755" s="16">
        <f>IF(G8755 &gt; 'Costo de tareas'!$B$13, 'Costo de tareas'!$B$13, IF(G8755 &lt; 'Costo de tareas'!$B$13*0.2, 0, 'Costo de tareas'!$B$13- G8755))</f>
        <v>0</v>
      </c>
      <c r="I8755" s="17">
        <f>IF(H8755=0,'Costo de tareas'!$B$13,'Costo de tareas'!$B$13-H8755)</f>
        <v>39.28055556</v>
      </c>
      <c r="J8755" s="2"/>
      <c r="K8755" s="2"/>
      <c r="P8755" s="2"/>
    </row>
    <row r="8756">
      <c r="A8756" s="3" t="s">
        <v>11188</v>
      </c>
      <c r="B8756" s="11" t="str">
        <f t="shared" si="1"/>
        <v>20131231</v>
      </c>
      <c r="C8756" s="12">
        <f t="shared" si="2"/>
        <v>41639</v>
      </c>
      <c r="D8756" s="3" t="str">
        <f t="shared" si="3"/>
        <v>18</v>
      </c>
      <c r="E8756" s="13">
        <v>0.0</v>
      </c>
      <c r="F8756" s="14">
        <f>'Costo de tareas'!$B$15</f>
        <v>0.1964027778</v>
      </c>
      <c r="G8756" s="15">
        <f>'Producción diaria'!$T$3*$L$2*$M$2*$N$2*E8756*1000/'Costo de tareas'!$B$14</f>
        <v>0</v>
      </c>
      <c r="H8756" s="16">
        <f>IF(G8756 &gt; 'Costo de tareas'!$B$13, 'Costo de tareas'!$B$13, IF(G8756 &lt; 'Costo de tareas'!$B$13*0.2, 0, 'Costo de tareas'!$B$13- G8756))</f>
        <v>0</v>
      </c>
      <c r="I8756" s="17">
        <f>IF(H8756=0,'Costo de tareas'!$B$13,'Costo de tareas'!$B$13-H8756)</f>
        <v>39.28055556</v>
      </c>
      <c r="J8756" s="2"/>
      <c r="K8756" s="2"/>
      <c r="P8756" s="2"/>
    </row>
    <row r="8757">
      <c r="A8757" s="3" t="s">
        <v>11190</v>
      </c>
      <c r="B8757" s="11" t="str">
        <f t="shared" si="1"/>
        <v>20131231</v>
      </c>
      <c r="C8757" s="12">
        <f t="shared" si="2"/>
        <v>41639</v>
      </c>
      <c r="D8757" s="3" t="str">
        <f t="shared" si="3"/>
        <v>19</v>
      </c>
      <c r="E8757" s="13">
        <v>0.0</v>
      </c>
      <c r="F8757" s="14">
        <f>'Costo de tareas'!$B$15</f>
        <v>0.1964027778</v>
      </c>
      <c r="G8757" s="15">
        <f>'Producción diaria'!$T$3*$L$2*$M$2*$N$2*E8757*1000/'Costo de tareas'!$B$14</f>
        <v>0</v>
      </c>
      <c r="H8757" s="16">
        <f>IF(G8757 &gt; 'Costo de tareas'!$B$13, 'Costo de tareas'!$B$13, IF(G8757 &lt; 'Costo de tareas'!$B$13*0.2, 0, 'Costo de tareas'!$B$13- G8757))</f>
        <v>0</v>
      </c>
      <c r="I8757" s="17">
        <f>IF(H8757=0,'Costo de tareas'!$B$13,'Costo de tareas'!$B$13-H8757)</f>
        <v>39.28055556</v>
      </c>
      <c r="J8757" s="2"/>
      <c r="K8757" s="2"/>
      <c r="P8757" s="2"/>
    </row>
    <row r="8758">
      <c r="A8758" s="3" t="s">
        <v>11191</v>
      </c>
      <c r="B8758" s="11" t="str">
        <f t="shared" si="1"/>
        <v>20131231</v>
      </c>
      <c r="C8758" s="12">
        <f t="shared" si="2"/>
        <v>41639</v>
      </c>
      <c r="D8758" s="3" t="str">
        <f t="shared" si="3"/>
        <v>20</v>
      </c>
      <c r="E8758" s="13">
        <v>0.0</v>
      </c>
      <c r="F8758" s="14">
        <f>'Costo de tareas'!$B$15</f>
        <v>0.1964027778</v>
      </c>
      <c r="G8758" s="15">
        <f>'Producción diaria'!$T$3*$L$2*$M$2*$N$2*E8758*1000/'Costo de tareas'!$B$14</f>
        <v>0</v>
      </c>
      <c r="H8758" s="16">
        <f>IF(G8758 &gt; 'Costo de tareas'!$B$13, 'Costo de tareas'!$B$13, IF(G8758 &lt; 'Costo de tareas'!$B$13*0.2, 0, 'Costo de tareas'!$B$13- G8758))</f>
        <v>0</v>
      </c>
      <c r="I8758" s="17">
        <f>IF(H8758=0,'Costo de tareas'!$B$13,'Costo de tareas'!$B$13-H8758)</f>
        <v>39.28055556</v>
      </c>
      <c r="J8758" s="2"/>
      <c r="K8758" s="2"/>
      <c r="P8758" s="2"/>
    </row>
    <row r="8759">
      <c r="A8759" s="3" t="s">
        <v>11193</v>
      </c>
      <c r="B8759" s="11" t="str">
        <f t="shared" si="1"/>
        <v>20131231</v>
      </c>
      <c r="C8759" s="12">
        <f t="shared" si="2"/>
        <v>41639</v>
      </c>
      <c r="D8759" s="3" t="str">
        <f t="shared" si="3"/>
        <v>21</v>
      </c>
      <c r="E8759" s="13">
        <v>0.0</v>
      </c>
      <c r="F8759" s="14">
        <f>'Costo de tareas'!$B$15</f>
        <v>0.1964027778</v>
      </c>
      <c r="G8759" s="15">
        <f>'Producción diaria'!$T$3*$L$2*$M$2*$N$2*E8759*1000/'Costo de tareas'!$B$14</f>
        <v>0</v>
      </c>
      <c r="H8759" s="16">
        <f>IF(G8759 &gt; 'Costo de tareas'!$B$13, 'Costo de tareas'!$B$13, IF(G8759 &lt; 'Costo de tareas'!$B$13*0.2, 0, 'Costo de tareas'!$B$13- G8759))</f>
        <v>0</v>
      </c>
      <c r="I8759" s="17">
        <f>IF(H8759=0,'Costo de tareas'!$B$13,'Costo de tareas'!$B$13-H8759)</f>
        <v>39.28055556</v>
      </c>
      <c r="J8759" s="2"/>
      <c r="K8759" s="2"/>
      <c r="P8759" s="2"/>
    </row>
    <row r="8760">
      <c r="A8760" s="3" t="s">
        <v>11195</v>
      </c>
      <c r="B8760" s="11" t="str">
        <f t="shared" si="1"/>
        <v>20131231</v>
      </c>
      <c r="C8760" s="12">
        <f t="shared" si="2"/>
        <v>41639</v>
      </c>
      <c r="D8760" s="3" t="str">
        <f t="shared" si="3"/>
        <v>22</v>
      </c>
      <c r="E8760" s="13">
        <v>0.0</v>
      </c>
      <c r="F8760" s="14">
        <f>'Costo de tareas'!$B$15</f>
        <v>0.1964027778</v>
      </c>
      <c r="G8760" s="15">
        <f>'Producción diaria'!$T$3*$L$2*$M$2*$N$2*E8760*1000/'Costo de tareas'!$B$14</f>
        <v>0</v>
      </c>
      <c r="H8760" s="16">
        <f>IF(G8760 &gt; 'Costo de tareas'!$B$13, 'Costo de tareas'!$B$13, IF(G8760 &lt; 'Costo de tareas'!$B$13*0.2, 0, 'Costo de tareas'!$B$13- G8760))</f>
        <v>0</v>
      </c>
      <c r="I8760" s="17">
        <f>IF(H8760=0,'Costo de tareas'!$B$13,'Costo de tareas'!$B$13-H8760)</f>
        <v>39.28055556</v>
      </c>
      <c r="J8760" s="2"/>
      <c r="K8760" s="2"/>
      <c r="P8760" s="2"/>
    </row>
    <row r="8761">
      <c r="A8761" s="3" t="s">
        <v>11197</v>
      </c>
      <c r="B8761" s="11" t="str">
        <f t="shared" si="1"/>
        <v>20131231</v>
      </c>
      <c r="C8761" s="12">
        <f t="shared" si="2"/>
        <v>41639</v>
      </c>
      <c r="D8761" s="3" t="str">
        <f t="shared" si="3"/>
        <v>23</v>
      </c>
      <c r="E8761" s="13">
        <v>0.0</v>
      </c>
      <c r="F8761" s="14">
        <f>'Costo de tareas'!$B$15</f>
        <v>0.1964027778</v>
      </c>
      <c r="G8761" s="15">
        <f>'Producción diaria'!$T$3*$L$2*$M$2*$N$2*E8761*1000/'Costo de tareas'!$B$14</f>
        <v>0</v>
      </c>
      <c r="H8761" s="16">
        <f>IF(G8761 &gt; 'Costo de tareas'!$B$13, 'Costo de tareas'!$B$13, IF(G8761 &lt; 'Costo de tareas'!$B$13*0.2, 0, 'Costo de tareas'!$B$13- G8761))</f>
        <v>0</v>
      </c>
      <c r="I8761" s="17">
        <f>IF(H8761=0,'Costo de tareas'!$B$13,'Costo de tareas'!$B$13-H8761)</f>
        <v>39.28055556</v>
      </c>
      <c r="J8761" s="2"/>
      <c r="K8761" s="2"/>
      <c r="P8761" s="2"/>
    </row>
    <row r="8762">
      <c r="A8762" s="3"/>
      <c r="B8762" s="11"/>
      <c r="C8762" s="12"/>
      <c r="D8762" s="3"/>
      <c r="E8762" s="13"/>
      <c r="F8762" s="14"/>
      <c r="G8762" s="15"/>
      <c r="H8762" s="16"/>
      <c r="I8762" s="16"/>
      <c r="J8762" s="2"/>
      <c r="K8762" s="2"/>
      <c r="P8762" s="2"/>
    </row>
    <row r="8763">
      <c r="A8763" s="3"/>
      <c r="B8763" s="11"/>
      <c r="C8763" s="12"/>
      <c r="D8763" s="3"/>
      <c r="E8763" s="13"/>
      <c r="F8763" s="14"/>
      <c r="G8763" s="15"/>
      <c r="H8763" s="16"/>
      <c r="I8763" s="16"/>
      <c r="J8763" s="2"/>
      <c r="K8763" s="2"/>
      <c r="P8763" s="2"/>
    </row>
    <row r="8764">
      <c r="A8764" s="3"/>
      <c r="B8764" s="11"/>
      <c r="C8764" s="12"/>
      <c r="D8764" s="3"/>
      <c r="E8764" s="13"/>
      <c r="F8764" s="14"/>
      <c r="G8764" s="15"/>
      <c r="H8764" s="16"/>
      <c r="I8764" s="16"/>
      <c r="J8764" s="2"/>
      <c r="K8764" s="2"/>
      <c r="P876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0.13"/>
    <col customWidth="1" min="3" max="3" width="15.5"/>
    <col customWidth="1" min="4" max="4" width="19.0"/>
    <col customWidth="1" min="5" max="5" width="23.0"/>
    <col customWidth="1" min="6" max="15" width="17.75"/>
    <col customWidth="1" min="16" max="16" width="20.88"/>
    <col customWidth="1" min="19" max="19" width="16.0"/>
    <col customWidth="1" min="20" max="20" width="15.88"/>
  </cols>
  <sheetData>
    <row r="1">
      <c r="A1" s="6" t="s">
        <v>11231</v>
      </c>
      <c r="B1" s="25" t="s">
        <v>11232</v>
      </c>
      <c r="C1" s="4" t="s">
        <v>11233</v>
      </c>
      <c r="D1" s="26" t="s">
        <v>11234</v>
      </c>
      <c r="E1" s="27" t="s">
        <v>11235</v>
      </c>
      <c r="F1" s="8" t="s">
        <v>11236</v>
      </c>
      <c r="G1" s="8" t="s">
        <v>11237</v>
      </c>
      <c r="H1" s="8" t="s">
        <v>11238</v>
      </c>
      <c r="I1" s="26" t="s">
        <v>11239</v>
      </c>
      <c r="J1" s="26" t="s">
        <v>11240</v>
      </c>
      <c r="K1" s="26" t="s">
        <v>11241</v>
      </c>
      <c r="L1" s="26" t="s">
        <v>11242</v>
      </c>
      <c r="M1" s="26" t="s">
        <v>11243</v>
      </c>
      <c r="N1" s="26" t="s">
        <v>11244</v>
      </c>
      <c r="O1" s="3"/>
      <c r="P1" s="3"/>
      <c r="Q1" s="28" t="s">
        <v>11245</v>
      </c>
      <c r="R1" s="9" t="s">
        <v>11246</v>
      </c>
      <c r="S1" s="9" t="s">
        <v>11247</v>
      </c>
      <c r="T1" s="9" t="s">
        <v>11248</v>
      </c>
      <c r="U1" s="9" t="s">
        <v>11249</v>
      </c>
      <c r="W1" s="29" t="s">
        <v>11222</v>
      </c>
      <c r="X1" s="29" t="s">
        <v>11223</v>
      </c>
      <c r="Y1" s="29" t="s">
        <v>11224</v>
      </c>
      <c r="AA1" s="30" t="s">
        <v>11250</v>
      </c>
    </row>
    <row r="2">
      <c r="A2" s="31">
        <f t="array" ref="A2:A367">UNIQUE(Datos_procesados!C2:C366)</f>
        <v>44197</v>
      </c>
      <c r="B2" s="32">
        <f>SUMIF(Datos_procesados!C:C,A2,Datos_procesados!E:E)</f>
        <v>1949</v>
      </c>
      <c r="C2" s="2">
        <f>COUNTIFS(Datos_procesados!C:C,A2,Datos_procesados!E:E, "&lt;&gt;0")</f>
        <v>9</v>
      </c>
      <c r="D2" s="2">
        <f t="shared" ref="D2:D366" si="1">24-C2</f>
        <v>15</v>
      </c>
      <c r="E2" s="33">
        <f>D2*'Costo de tareas'!$B$13</f>
        <v>589.2083333</v>
      </c>
      <c r="F2" s="16">
        <f>SUMIF(Datos_procesados!C:C,A2,Datos_procesados!H:H)</f>
        <v>314.2444444</v>
      </c>
      <c r="G2" s="16">
        <f>SUMIF(Datos_procesados!C:C,A2,Datos_procesados!I:I)</f>
        <v>628.4888889</v>
      </c>
      <c r="H2" s="16">
        <f t="shared" ref="H2:H366" si="2">sum(F2+G2)</f>
        <v>942.7333333</v>
      </c>
      <c r="I2" s="2" t="str">
        <f t="array" ref="I2:I366">TEXT(A2:A366, "yyyy-mm")</f>
        <v>2021-01</v>
      </c>
      <c r="J2" s="2" t="str">
        <f t="array" ref="J2:J13">UNIQUE(I2:I366)</f>
        <v>2021-01</v>
      </c>
      <c r="K2" s="34">
        <f t="shared" ref="K2:K13" si="3">SUMIF(I:I,J2,F:F)</f>
        <v>10914.35609</v>
      </c>
      <c r="L2" s="34">
        <f>K2*'Costo de tareas'!$B$14/1000</f>
        <v>54.57178044</v>
      </c>
      <c r="M2" s="34">
        <f t="shared" ref="M2:M13" si="4">SUMIF(I:I,J2,G:G)</f>
        <v>18310.37725</v>
      </c>
      <c r="N2" s="14">
        <f>M2*'Costo de tareas'!$B$14/1000</f>
        <v>91.55188623</v>
      </c>
      <c r="O2" s="2"/>
      <c r="P2" s="35" t="s">
        <v>11251</v>
      </c>
      <c r="Q2" s="36">
        <f>AVERAGE(B:B)</f>
        <v>4438.384055</v>
      </c>
      <c r="R2" s="37"/>
      <c r="S2" s="38">
        <f>Q2*W2*X2*Y2</f>
        <v>887.3217402</v>
      </c>
      <c r="T2" s="23">
        <f>AA2/S2</f>
        <v>0.005312240705</v>
      </c>
      <c r="U2" s="23">
        <f t="shared" ref="U2:U4" si="5">sqrt(T2)</f>
        <v>0.07288511991</v>
      </c>
      <c r="W2" s="39">
        <f>Datos_procesados!L2</f>
        <v>0.24</v>
      </c>
      <c r="X2" s="39">
        <f>Datos_procesados!M2</f>
        <v>0.98</v>
      </c>
      <c r="Y2" s="39">
        <f>Datos_procesados!N2</f>
        <v>0.85</v>
      </c>
      <c r="AA2" s="38">
        <f>24*'Costo de tareas'!B15</f>
        <v>4.713666667</v>
      </c>
      <c r="AN2" s="40">
        <f>24*'Costo de tareas'!B13</f>
        <v>942.7333333</v>
      </c>
    </row>
    <row r="3">
      <c r="A3" s="31">
        <v>44198.0</v>
      </c>
      <c r="B3" s="32">
        <f>SUMIF(Datos_procesados!C:C,A3,Datos_procesados!E:E)</f>
        <v>2426</v>
      </c>
      <c r="C3" s="2">
        <f>COUNTIFS(Datos_procesados!C:C,A3,Datos_procesados!E:E, "&lt;&gt;0")</f>
        <v>9</v>
      </c>
      <c r="D3" s="2">
        <f t="shared" si="1"/>
        <v>15</v>
      </c>
      <c r="E3" s="33">
        <f>D3*'Costo de tareas'!$B$13</f>
        <v>589.2083333</v>
      </c>
      <c r="F3" s="16">
        <f>SUMIF(Datos_procesados!C:C,A3,Datos_procesados!H:H)</f>
        <v>353.525</v>
      </c>
      <c r="G3" s="16">
        <f>SUMIF(Datos_procesados!C:C,A3,Datos_procesados!I:I)</f>
        <v>589.2083333</v>
      </c>
      <c r="H3" s="16">
        <f t="shared" si="2"/>
        <v>942.7333333</v>
      </c>
      <c r="I3" s="2" t="s">
        <v>11252</v>
      </c>
      <c r="J3" s="2" t="s">
        <v>11253</v>
      </c>
      <c r="K3" s="34">
        <f t="shared" si="3"/>
        <v>10879.02238</v>
      </c>
      <c r="L3" s="34">
        <f>K3*'Costo de tareas'!$B$14/1000</f>
        <v>54.39511191</v>
      </c>
      <c r="M3" s="34">
        <f t="shared" si="4"/>
        <v>15517.51095</v>
      </c>
      <c r="N3" s="14">
        <f>M3*'Costo de tareas'!$B$14/1000</f>
        <v>77.58755476</v>
      </c>
      <c r="O3" s="2"/>
      <c r="P3" s="35" t="s">
        <v>11254</v>
      </c>
      <c r="Q3" s="41">
        <f>MIN(B:B)</f>
        <v>627</v>
      </c>
      <c r="R3" s="42">
        <v>44204.0</v>
      </c>
      <c r="S3" s="38">
        <f>Q3*W2*X2*Y2</f>
        <v>125.34984</v>
      </c>
      <c r="T3" s="23">
        <f>AA2/S3</f>
        <v>0.03760409001</v>
      </c>
      <c r="U3" s="23">
        <f t="shared" si="5"/>
        <v>0.1939177403</v>
      </c>
      <c r="AA3" s="2"/>
    </row>
    <row r="4">
      <c r="A4" s="31">
        <v>44199.0</v>
      </c>
      <c r="B4" s="32">
        <f>SUMIF(Datos_procesados!C:C,A4,Datos_procesados!E:E)</f>
        <v>2433</v>
      </c>
      <c r="C4" s="2">
        <f>COUNTIFS(Datos_procesados!C:C,A4,Datos_procesados!E:E, "&lt;&gt;0")</f>
        <v>9</v>
      </c>
      <c r="D4" s="2">
        <f t="shared" si="1"/>
        <v>15</v>
      </c>
      <c r="E4" s="33">
        <f>D4*'Costo de tareas'!$B$13</f>
        <v>589.2083333</v>
      </c>
      <c r="F4" s="16">
        <f>SUMIF(Datos_procesados!C:C,A4,Datos_procesados!H:H)</f>
        <v>353.525</v>
      </c>
      <c r="G4" s="16">
        <f>SUMIF(Datos_procesados!C:C,A4,Datos_procesados!I:I)</f>
        <v>589.2083333</v>
      </c>
      <c r="H4" s="16">
        <f t="shared" si="2"/>
        <v>942.7333333</v>
      </c>
      <c r="I4" s="2" t="s">
        <v>11252</v>
      </c>
      <c r="J4" s="2" t="s">
        <v>11255</v>
      </c>
      <c r="K4" s="34">
        <f t="shared" si="3"/>
        <v>13642.38127</v>
      </c>
      <c r="L4" s="34">
        <f>K4*'Costo de tareas'!$B$14/1000</f>
        <v>68.21190637</v>
      </c>
      <c r="M4" s="34">
        <f t="shared" si="4"/>
        <v>15582.35206</v>
      </c>
      <c r="N4" s="14">
        <f>M4*'Costo de tareas'!$B$14/1000</f>
        <v>77.9117603</v>
      </c>
      <c r="O4" s="2"/>
      <c r="P4" s="35" t="s">
        <v>11256</v>
      </c>
      <c r="Q4" s="41">
        <f>MAX(B:B)</f>
        <v>8818.4</v>
      </c>
      <c r="R4" s="42">
        <v>41466.0</v>
      </c>
      <c r="S4" s="38">
        <f>Q4*W2*X2*Y2</f>
        <v>1762.974528</v>
      </c>
      <c r="T4" s="23">
        <f>AA2/S4</f>
        <v>0.002673700948</v>
      </c>
      <c r="U4" s="23">
        <f t="shared" si="5"/>
        <v>0.05170784223</v>
      </c>
      <c r="AA4" s="2"/>
    </row>
    <row r="5">
      <c r="A5" s="31">
        <v>44200.0</v>
      </c>
      <c r="B5" s="32">
        <f>SUMIF(Datos_procesados!C:C,A5,Datos_procesados!E:E)</f>
        <v>1222</v>
      </c>
      <c r="C5" s="2">
        <f>COUNTIFS(Datos_procesados!C:C,A5,Datos_procesados!E:E, "&lt;&gt;0")</f>
        <v>9</v>
      </c>
      <c r="D5" s="2">
        <f t="shared" si="1"/>
        <v>15</v>
      </c>
      <c r="E5" s="33">
        <f>D5*'Costo de tareas'!$B$13</f>
        <v>589.2083333</v>
      </c>
      <c r="F5" s="16">
        <f>SUMIF(Datos_procesados!C:C,A5,Datos_procesados!H:H)</f>
        <v>314.2444444</v>
      </c>
      <c r="G5" s="16">
        <f>SUMIF(Datos_procesados!C:C,A5,Datos_procesados!I:I)</f>
        <v>628.4888889</v>
      </c>
      <c r="H5" s="16">
        <f t="shared" si="2"/>
        <v>942.7333333</v>
      </c>
      <c r="I5" s="2" t="s">
        <v>11252</v>
      </c>
      <c r="J5" s="2" t="s">
        <v>11257</v>
      </c>
      <c r="K5" s="34">
        <f t="shared" si="3"/>
        <v>14319.54798</v>
      </c>
      <c r="L5" s="34">
        <f>K5*'Costo de tareas'!$B$14/1000</f>
        <v>71.5977399</v>
      </c>
      <c r="M5" s="34">
        <f t="shared" si="4"/>
        <v>13962.45202</v>
      </c>
      <c r="N5" s="14">
        <f>M5*'Costo de tareas'!$B$14/1000</f>
        <v>69.8122601</v>
      </c>
      <c r="O5" s="2"/>
      <c r="P5" s="2"/>
      <c r="Q5" s="2"/>
      <c r="R5" s="43"/>
      <c r="S5" s="2"/>
      <c r="T5" s="2"/>
      <c r="AA5" s="2"/>
    </row>
    <row r="6">
      <c r="A6" s="31">
        <v>44201.0</v>
      </c>
      <c r="B6" s="32">
        <f>SUMIF(Datos_procesados!C:C,A6,Datos_procesados!E:E)</f>
        <v>1679</v>
      </c>
      <c r="C6" s="2">
        <f>COUNTIFS(Datos_procesados!C:C,A6,Datos_procesados!E:E, "&lt;&gt;0")</f>
        <v>9</v>
      </c>
      <c r="D6" s="2">
        <f t="shared" si="1"/>
        <v>15</v>
      </c>
      <c r="E6" s="33">
        <f>D6*'Costo de tareas'!$B$13</f>
        <v>589.2083333</v>
      </c>
      <c r="F6" s="16">
        <f>SUMIF(Datos_procesados!C:C,A6,Datos_procesados!H:H)</f>
        <v>335.4822568</v>
      </c>
      <c r="G6" s="16">
        <f>SUMIF(Datos_procesados!C:C,A6,Datos_procesados!I:I)</f>
        <v>607.2510766</v>
      </c>
      <c r="H6" s="16">
        <f t="shared" si="2"/>
        <v>942.7333333</v>
      </c>
      <c r="I6" s="2" t="s">
        <v>11252</v>
      </c>
      <c r="J6" s="2" t="s">
        <v>11258</v>
      </c>
      <c r="K6" s="34">
        <f t="shared" si="3"/>
        <v>16435.43551</v>
      </c>
      <c r="L6" s="34">
        <f>K6*'Costo de tareas'!$B$14/1000</f>
        <v>82.17717757</v>
      </c>
      <c r="M6" s="34">
        <f t="shared" si="4"/>
        <v>12789.29782</v>
      </c>
      <c r="N6" s="14">
        <f>M6*'Costo de tareas'!$B$14/1000</f>
        <v>63.9464891</v>
      </c>
      <c r="O6" s="2"/>
      <c r="P6" s="2"/>
      <c r="Q6" s="2"/>
      <c r="R6" s="43"/>
      <c r="S6" s="2"/>
      <c r="T6" s="2"/>
      <c r="AA6" s="2"/>
    </row>
    <row r="7">
      <c r="A7" s="31">
        <v>44202.0</v>
      </c>
      <c r="B7" s="32">
        <f>SUMIF(Datos_procesados!C:C,A7,Datos_procesados!E:E)</f>
        <v>2380</v>
      </c>
      <c r="C7" s="2">
        <f>COUNTIFS(Datos_procesados!C:C,A7,Datos_procesados!E:E, "&lt;&gt;0")</f>
        <v>9</v>
      </c>
      <c r="D7" s="2">
        <f t="shared" si="1"/>
        <v>15</v>
      </c>
      <c r="E7" s="33">
        <f>D7*'Costo de tareas'!$B$13</f>
        <v>589.2083333</v>
      </c>
      <c r="F7" s="16">
        <f>SUMIF(Datos_procesados!C:C,A7,Datos_procesados!H:H)</f>
        <v>353.525</v>
      </c>
      <c r="G7" s="16">
        <f>SUMIF(Datos_procesados!C:C,A7,Datos_procesados!I:I)</f>
        <v>589.2083333</v>
      </c>
      <c r="H7" s="16">
        <f t="shared" si="2"/>
        <v>942.7333333</v>
      </c>
      <c r="I7" s="2" t="s">
        <v>11252</v>
      </c>
      <c r="J7" s="2" t="s">
        <v>11259</v>
      </c>
      <c r="K7" s="34">
        <f t="shared" si="3"/>
        <v>16098.0738</v>
      </c>
      <c r="L7" s="34">
        <f>K7*'Costo de tareas'!$B$14/1000</f>
        <v>80.49036902</v>
      </c>
      <c r="M7" s="34">
        <f t="shared" si="4"/>
        <v>12183.9262</v>
      </c>
      <c r="N7" s="14">
        <f>M7*'Costo de tareas'!$B$14/1000</f>
        <v>60.91963098</v>
      </c>
      <c r="O7" s="2"/>
      <c r="P7" s="2"/>
      <c r="Q7" s="44" t="s">
        <v>11260</v>
      </c>
      <c r="AA7" s="2"/>
    </row>
    <row r="8">
      <c r="A8" s="31">
        <v>44203.0</v>
      </c>
      <c r="B8" s="32">
        <f>SUMIF(Datos_procesados!C:C,A8,Datos_procesados!E:E)</f>
        <v>686</v>
      </c>
      <c r="C8" s="2">
        <f>COUNTIFS(Datos_procesados!C:C,A8,Datos_procesados!E:E, "&lt;&gt;0")</f>
        <v>9</v>
      </c>
      <c r="D8" s="2">
        <f t="shared" si="1"/>
        <v>15</v>
      </c>
      <c r="E8" s="33">
        <f>D8*'Costo de tareas'!$B$13</f>
        <v>589.2083333</v>
      </c>
      <c r="F8" s="16">
        <f>SUMIF(Datos_procesados!C:C,A8,Datos_procesados!H:H)</f>
        <v>329.468009</v>
      </c>
      <c r="G8" s="16">
        <f>SUMIF(Datos_procesados!C:C,A8,Datos_procesados!I:I)</f>
        <v>613.2653243</v>
      </c>
      <c r="H8" s="16">
        <f t="shared" si="2"/>
        <v>942.7333333</v>
      </c>
      <c r="I8" s="2" t="s">
        <v>11252</v>
      </c>
      <c r="J8" s="2" t="s">
        <v>11261</v>
      </c>
      <c r="K8" s="34">
        <f t="shared" si="3"/>
        <v>16744.60544</v>
      </c>
      <c r="L8" s="34">
        <f>K8*'Costo de tareas'!$B$14/1000</f>
        <v>83.72302718</v>
      </c>
      <c r="M8" s="34">
        <f t="shared" si="4"/>
        <v>12480.1279</v>
      </c>
      <c r="N8" s="14">
        <f>M8*'Costo de tareas'!$B$14/1000</f>
        <v>62.40063949</v>
      </c>
      <c r="O8" s="2"/>
      <c r="P8" s="2"/>
      <c r="Q8" s="45" t="s">
        <v>11262</v>
      </c>
      <c r="V8" s="46"/>
      <c r="W8" s="13"/>
      <c r="AA8" s="2"/>
    </row>
    <row r="9">
      <c r="A9" s="31">
        <v>44204.0</v>
      </c>
      <c r="B9" s="32">
        <f>SUMIF(Datos_procesados!C:C,A9,Datos_procesados!E:E)</f>
        <v>627</v>
      </c>
      <c r="C9" s="2">
        <f>COUNTIFS(Datos_procesados!C:C,A9,Datos_procesados!E:E, "&lt;&gt;0")</f>
        <v>9</v>
      </c>
      <c r="D9" s="2">
        <f t="shared" si="1"/>
        <v>15</v>
      </c>
      <c r="E9" s="33">
        <f>D9*'Costo de tareas'!$B$13</f>
        <v>589.2083333</v>
      </c>
      <c r="F9" s="16">
        <f>SUMIF(Datos_procesados!C:C,A9,Datos_procesados!H:H)</f>
        <v>336.9858187</v>
      </c>
      <c r="G9" s="16">
        <f>SUMIF(Datos_procesados!C:C,A9,Datos_procesados!I:I)</f>
        <v>605.7475146</v>
      </c>
      <c r="H9" s="16">
        <f t="shared" si="2"/>
        <v>942.7333333</v>
      </c>
      <c r="I9" s="2" t="s">
        <v>11252</v>
      </c>
      <c r="J9" s="2" t="s">
        <v>11263</v>
      </c>
      <c r="K9" s="34">
        <f t="shared" si="3"/>
        <v>15884.38006</v>
      </c>
      <c r="L9" s="34">
        <f>K9*'Costo de tareas'!$B$14/1000</f>
        <v>79.42190032</v>
      </c>
      <c r="M9" s="34">
        <f t="shared" si="4"/>
        <v>13340.35327</v>
      </c>
      <c r="N9" s="14">
        <f>M9*'Costo de tareas'!$B$14/1000</f>
        <v>66.70176635</v>
      </c>
      <c r="O9" s="2"/>
      <c r="P9" s="2"/>
      <c r="Q9" s="2"/>
      <c r="R9" s="43"/>
      <c r="S9" s="11"/>
      <c r="T9" s="11"/>
      <c r="U9" s="46"/>
      <c r="V9" s="46"/>
      <c r="W9" s="13"/>
      <c r="AA9" s="2"/>
    </row>
    <row r="10">
      <c r="A10" s="31">
        <v>44205.0</v>
      </c>
      <c r="B10" s="32">
        <f>SUMIF(Datos_procesados!C:C,A10,Datos_procesados!E:E)</f>
        <v>905</v>
      </c>
      <c r="C10" s="2">
        <f>COUNTIFS(Datos_procesados!C:C,A10,Datos_procesados!E:E, "&lt;&gt;0")</f>
        <v>9</v>
      </c>
      <c r="D10" s="2">
        <f t="shared" si="1"/>
        <v>15</v>
      </c>
      <c r="E10" s="33">
        <f>D10*'Costo de tareas'!$B$13</f>
        <v>589.2083333</v>
      </c>
      <c r="F10" s="16">
        <f>SUMIF(Datos_procesados!C:C,A10,Datos_procesados!H:H)</f>
        <v>321.9501994</v>
      </c>
      <c r="G10" s="16">
        <f>SUMIF(Datos_procesados!C:C,A10,Datos_procesados!I:I)</f>
        <v>620.783134</v>
      </c>
      <c r="H10" s="16">
        <f t="shared" si="2"/>
        <v>942.7333333</v>
      </c>
      <c r="I10" s="2" t="s">
        <v>11252</v>
      </c>
      <c r="J10" s="2" t="s">
        <v>11264</v>
      </c>
      <c r="K10" s="34">
        <f t="shared" si="3"/>
        <v>14041.57697</v>
      </c>
      <c r="L10" s="34">
        <f>K10*'Costo de tareas'!$B$14/1000</f>
        <v>70.20788484</v>
      </c>
      <c r="M10" s="34">
        <f t="shared" si="4"/>
        <v>14240.42303</v>
      </c>
      <c r="N10" s="14">
        <f>M10*'Costo de tareas'!$B$14/1000</f>
        <v>71.20211516</v>
      </c>
      <c r="O10" s="2"/>
      <c r="P10" s="2"/>
      <c r="Q10" s="47" t="s">
        <v>11265</v>
      </c>
      <c r="V10" s="46"/>
      <c r="W10" s="13"/>
      <c r="AA10" s="2"/>
    </row>
    <row r="11">
      <c r="A11" s="31">
        <v>44206.0</v>
      </c>
      <c r="B11" s="32">
        <f>SUMIF(Datos_procesados!C:C,A11,Datos_procesados!E:E)</f>
        <v>2927</v>
      </c>
      <c r="C11" s="2">
        <f>COUNTIFS(Datos_procesados!C:C,A11,Datos_procesados!E:E, "&lt;&gt;0")</f>
        <v>9</v>
      </c>
      <c r="D11" s="2">
        <f t="shared" si="1"/>
        <v>15</v>
      </c>
      <c r="E11" s="33">
        <f>D11*'Costo de tareas'!$B$13</f>
        <v>589.2083333</v>
      </c>
      <c r="F11" s="16">
        <f>SUMIF(Datos_procesados!C:C,A11,Datos_procesados!H:H)</f>
        <v>353.525</v>
      </c>
      <c r="G11" s="16">
        <f>SUMIF(Datos_procesados!C:C,A11,Datos_procesados!I:I)</f>
        <v>589.2083333</v>
      </c>
      <c r="H11" s="16">
        <f t="shared" si="2"/>
        <v>942.7333333</v>
      </c>
      <c r="I11" s="2" t="s">
        <v>11252</v>
      </c>
      <c r="J11" s="2" t="s">
        <v>11266</v>
      </c>
      <c r="K11" s="34">
        <f t="shared" si="3"/>
        <v>12722.57726</v>
      </c>
      <c r="L11" s="34">
        <f>K11*'Costo de tareas'!$B$14/1000</f>
        <v>63.6128863</v>
      </c>
      <c r="M11" s="34">
        <f t="shared" si="4"/>
        <v>16502.15607</v>
      </c>
      <c r="N11" s="14">
        <f>M11*'Costo de tareas'!$B$14/1000</f>
        <v>82.51078037</v>
      </c>
      <c r="O11" s="2"/>
      <c r="P11" s="2"/>
      <c r="V11" s="46"/>
      <c r="W11" s="13"/>
      <c r="AA11" s="2"/>
    </row>
    <row r="12">
      <c r="A12" s="31">
        <v>44207.0</v>
      </c>
      <c r="B12" s="32">
        <f>SUMIF(Datos_procesados!C:C,A12,Datos_procesados!E:E)</f>
        <v>2615</v>
      </c>
      <c r="C12" s="2">
        <f>COUNTIFS(Datos_procesados!C:C,A12,Datos_procesados!E:E, "&lt;&gt;0")</f>
        <v>9</v>
      </c>
      <c r="D12" s="2">
        <f t="shared" si="1"/>
        <v>15</v>
      </c>
      <c r="E12" s="33">
        <f>D12*'Costo de tareas'!$B$13</f>
        <v>589.2083333</v>
      </c>
      <c r="F12" s="16">
        <f>SUMIF(Datos_procesados!C:C,A12,Datos_procesados!H:H)</f>
        <v>353.525</v>
      </c>
      <c r="G12" s="16">
        <f>SUMIF(Datos_procesados!C:C,A12,Datos_procesados!I:I)</f>
        <v>589.2083333</v>
      </c>
      <c r="H12" s="16">
        <f t="shared" si="2"/>
        <v>942.7333333</v>
      </c>
      <c r="I12" s="2" t="s">
        <v>11252</v>
      </c>
      <c r="J12" s="2" t="s">
        <v>11267</v>
      </c>
      <c r="K12" s="34">
        <f t="shared" si="3"/>
        <v>10627.3637</v>
      </c>
      <c r="L12" s="34">
        <f>K12*'Costo de tareas'!$B$14/1000</f>
        <v>53.13681851</v>
      </c>
      <c r="M12" s="34">
        <f t="shared" si="4"/>
        <v>17654.6363</v>
      </c>
      <c r="N12" s="14">
        <f>M12*'Costo de tareas'!$B$14/1000</f>
        <v>88.27318149</v>
      </c>
      <c r="O12" s="2"/>
      <c r="P12" s="2"/>
      <c r="Q12" s="2"/>
      <c r="R12" s="43"/>
      <c r="S12" s="11"/>
      <c r="T12" s="11"/>
      <c r="U12" s="46"/>
      <c r="V12" s="46"/>
      <c r="W12" s="13"/>
      <c r="AA12" s="2"/>
    </row>
    <row r="13">
      <c r="A13" s="31">
        <v>44208.0</v>
      </c>
      <c r="B13" s="32">
        <f>SUMIF(Datos_procesados!C:C,A13,Datos_procesados!E:E)</f>
        <v>2663</v>
      </c>
      <c r="C13" s="2">
        <f>COUNTIFS(Datos_procesados!C:C,A13,Datos_procesados!E:E, "&lt;&gt;0")</f>
        <v>9</v>
      </c>
      <c r="D13" s="2">
        <f t="shared" si="1"/>
        <v>15</v>
      </c>
      <c r="E13" s="33">
        <f>D13*'Costo de tareas'!$B$13</f>
        <v>589.2083333</v>
      </c>
      <c r="F13" s="16">
        <f>SUMIF(Datos_procesados!C:C,A13,Datos_procesados!H:H)</f>
        <v>353.525</v>
      </c>
      <c r="G13" s="16">
        <f>SUMIF(Datos_procesados!C:C,A13,Datos_procesados!I:I)</f>
        <v>589.2083333</v>
      </c>
      <c r="H13" s="16">
        <f t="shared" si="2"/>
        <v>942.7333333</v>
      </c>
      <c r="I13" s="2" t="s">
        <v>11252</v>
      </c>
      <c r="J13" s="2" t="s">
        <v>11268</v>
      </c>
      <c r="K13" s="14">
        <f t="shared" si="3"/>
        <v>10626.23603</v>
      </c>
      <c r="L13" s="34">
        <f>K13*'Costo de tareas'!$B$14/1000</f>
        <v>53.13118016</v>
      </c>
      <c r="M13" s="14">
        <f t="shared" si="4"/>
        <v>18598.4973</v>
      </c>
      <c r="N13" s="14">
        <f>M13*'Costo de tareas'!$B$14/1000</f>
        <v>92.99248651</v>
      </c>
      <c r="O13" s="2"/>
      <c r="P13" s="2"/>
      <c r="Q13" s="47" t="s">
        <v>11269</v>
      </c>
      <c r="V13" s="46"/>
      <c r="W13" s="13"/>
      <c r="AA13" s="2"/>
    </row>
    <row r="14">
      <c r="A14" s="31">
        <v>44209.0</v>
      </c>
      <c r="B14" s="32">
        <f>SUMIF(Datos_procesados!C:C,A14,Datos_procesados!E:E)</f>
        <v>2913</v>
      </c>
      <c r="C14" s="2">
        <f>COUNTIFS(Datos_procesados!C:C,A14,Datos_procesados!E:E, "&lt;&gt;0")</f>
        <v>9</v>
      </c>
      <c r="D14" s="2">
        <f t="shared" si="1"/>
        <v>15</v>
      </c>
      <c r="E14" s="33">
        <f>D14*'Costo de tareas'!$B$13</f>
        <v>589.2083333</v>
      </c>
      <c r="F14" s="16">
        <f>SUMIF(Datos_procesados!C:C,A14,Datos_procesados!H:H)</f>
        <v>318.9430755</v>
      </c>
      <c r="G14" s="16">
        <f>SUMIF(Datos_procesados!C:C,A14,Datos_procesados!I:I)</f>
        <v>623.7902578</v>
      </c>
      <c r="H14" s="16">
        <f t="shared" si="2"/>
        <v>942.7333333</v>
      </c>
      <c r="I14" s="2" t="s">
        <v>11252</v>
      </c>
      <c r="J14" s="2"/>
      <c r="K14" s="2"/>
      <c r="L14" s="2"/>
      <c r="M14" s="2"/>
      <c r="N14" s="2"/>
      <c r="O14" s="2"/>
      <c r="P14" s="2"/>
      <c r="V14" s="11"/>
      <c r="W14" s="13"/>
      <c r="AA14" s="2"/>
    </row>
    <row r="15">
      <c r="A15" s="31">
        <v>44210.0</v>
      </c>
      <c r="B15" s="32">
        <f>SUMIF(Datos_procesados!C2:C366,A15,Datos_procesados!E2:E366)</f>
        <v>2456.95</v>
      </c>
      <c r="C15" s="2">
        <f>COUNTIFS(Datos_procesados!C:C,A15,Datos_procesados!E:E, "&lt;&gt;0")</f>
        <v>10</v>
      </c>
      <c r="D15" s="2">
        <f t="shared" si="1"/>
        <v>14</v>
      </c>
      <c r="E15" s="33">
        <f>D15*'Costo de tareas'!$B$13</f>
        <v>549.9277778</v>
      </c>
      <c r="F15" s="16">
        <f>SUMIF(Datos_procesados!C:C,A15,Datos_procesados!H:H)</f>
        <v>392.8055556</v>
      </c>
      <c r="G15" s="16">
        <f>SUMIF(Datos_procesados!C:C,A15,Datos_procesados!I:I)</f>
        <v>549.9277778</v>
      </c>
      <c r="H15" s="16">
        <f t="shared" si="2"/>
        <v>942.7333333</v>
      </c>
      <c r="I15" s="2" t="s">
        <v>11252</v>
      </c>
      <c r="J15" s="2"/>
      <c r="K15" s="2"/>
      <c r="L15" s="2"/>
      <c r="M15" s="2"/>
      <c r="N15" s="2"/>
      <c r="O15" s="2"/>
      <c r="P15" s="2"/>
      <c r="Q15" s="2"/>
      <c r="R15" s="12"/>
      <c r="S15" s="11"/>
      <c r="T15" s="11"/>
      <c r="U15" s="11"/>
      <c r="V15" s="11"/>
      <c r="W15" s="13"/>
      <c r="AA15" s="2"/>
    </row>
    <row r="16">
      <c r="A16" s="31">
        <v>44211.0</v>
      </c>
      <c r="B16" s="32">
        <f>SUMIF(Datos_procesados!C:C,A16,Datos_procesados!E:E)</f>
        <v>3266.5</v>
      </c>
      <c r="C16" s="2">
        <f>COUNTIFS(Datos_procesados!C:C,A16,Datos_procesados!E:E, "&lt;&gt;0")</f>
        <v>10</v>
      </c>
      <c r="D16" s="2">
        <f t="shared" si="1"/>
        <v>14</v>
      </c>
      <c r="E16" s="33">
        <f>D16*'Costo de tareas'!$B$13</f>
        <v>549.9277778</v>
      </c>
      <c r="F16" s="16">
        <f>SUMIF(Datos_procesados!C:C,A16,Datos_procesados!H:H)</f>
        <v>392.8055556</v>
      </c>
      <c r="G16" s="16">
        <f>SUMIF(Datos_procesados!C:C,A16,Datos_procesados!I:I)</f>
        <v>549.9277778</v>
      </c>
      <c r="H16" s="16">
        <f t="shared" si="2"/>
        <v>942.7333333</v>
      </c>
      <c r="I16" s="2" t="s">
        <v>11252</v>
      </c>
      <c r="J16" s="2"/>
      <c r="K16" s="2"/>
      <c r="L16" s="2"/>
      <c r="M16" s="2"/>
      <c r="N16" s="2"/>
      <c r="O16" s="2"/>
      <c r="P16" s="2"/>
      <c r="Q16" s="47" t="s">
        <v>11270</v>
      </c>
      <c r="V16" s="3"/>
      <c r="W16" s="13"/>
      <c r="AA16" s="2"/>
    </row>
    <row r="17">
      <c r="A17" s="31">
        <v>44212.0</v>
      </c>
      <c r="B17" s="32">
        <f>SUMIF(Datos_procesados!C:C,A17,Datos_procesados!E:E)</f>
        <v>2932</v>
      </c>
      <c r="C17" s="2">
        <f>COUNTIFS(Datos_procesados!C:C,A17,Datos_procesados!E:E, "&lt;&gt;0")</f>
        <v>10</v>
      </c>
      <c r="D17" s="2">
        <f t="shared" si="1"/>
        <v>14</v>
      </c>
      <c r="E17" s="33">
        <f>D17*'Costo de tareas'!$B$13</f>
        <v>549.9277778</v>
      </c>
      <c r="F17" s="16">
        <f>SUMIF(Datos_procesados!C:C,A17,Datos_procesados!H:H)</f>
        <v>392.8055556</v>
      </c>
      <c r="G17" s="16">
        <f>SUMIF(Datos_procesados!C:C,A17,Datos_procesados!I:I)</f>
        <v>549.9277778</v>
      </c>
      <c r="H17" s="16">
        <f t="shared" si="2"/>
        <v>942.7333333</v>
      </c>
      <c r="I17" s="2" t="s">
        <v>11252</v>
      </c>
      <c r="J17" s="2"/>
      <c r="K17" s="2"/>
      <c r="L17" s="2"/>
      <c r="M17" s="2"/>
      <c r="N17" s="2"/>
      <c r="O17" s="2"/>
      <c r="P17" s="2"/>
      <c r="V17" s="3"/>
      <c r="W17" s="13"/>
      <c r="AA17" s="2"/>
    </row>
    <row r="18">
      <c r="A18" s="31">
        <v>44213.0</v>
      </c>
      <c r="B18" s="32">
        <f>SUMIF(Datos_procesados!C:C,A18,Datos_procesados!E:E)</f>
        <v>2893.25</v>
      </c>
      <c r="C18" s="2">
        <f>COUNTIFS(Datos_procesados!C:C,A18,Datos_procesados!E:E, "&lt;&gt;0")</f>
        <v>10</v>
      </c>
      <c r="D18" s="2">
        <f t="shared" si="1"/>
        <v>14</v>
      </c>
      <c r="E18" s="33">
        <f>D18*'Costo de tareas'!$B$13</f>
        <v>549.9277778</v>
      </c>
      <c r="F18" s="16">
        <f>SUMIF(Datos_procesados!C:C,A18,Datos_procesados!H:H)</f>
        <v>368.7485646</v>
      </c>
      <c r="G18" s="16">
        <f>SUMIF(Datos_procesados!C:C,A18,Datos_procesados!I:I)</f>
        <v>573.9847687</v>
      </c>
      <c r="H18" s="16">
        <f t="shared" si="2"/>
        <v>942.7333333</v>
      </c>
      <c r="I18" s="2" t="s">
        <v>11252</v>
      </c>
      <c r="J18" s="2"/>
      <c r="K18" s="2"/>
      <c r="L18" s="2"/>
      <c r="M18" s="2"/>
      <c r="N18" s="2"/>
      <c r="O18" s="2"/>
      <c r="P18" s="2"/>
      <c r="Q18" s="2"/>
      <c r="R18" s="12"/>
      <c r="S18" s="3"/>
      <c r="T18" s="3"/>
      <c r="U18" s="3"/>
      <c r="V18" s="3"/>
      <c r="W18" s="13"/>
      <c r="AA18" s="2"/>
    </row>
    <row r="19">
      <c r="A19" s="31">
        <v>44214.0</v>
      </c>
      <c r="B19" s="32">
        <f>SUMIF(Datos_procesados!C:C,A19,Datos_procesados!E:E)</f>
        <v>2575.6</v>
      </c>
      <c r="C19" s="2">
        <f>COUNTIFS(Datos_procesados!C:C,A19,Datos_procesados!E:E, "&lt;&gt;0")</f>
        <v>10</v>
      </c>
      <c r="D19" s="2">
        <f t="shared" si="1"/>
        <v>14</v>
      </c>
      <c r="E19" s="33">
        <f>D19*'Costo de tareas'!$B$13</f>
        <v>549.9277778</v>
      </c>
      <c r="F19" s="16">
        <f>SUMIF(Datos_procesados!C:C,A19,Datos_procesados!H:H)</f>
        <v>392.8055556</v>
      </c>
      <c r="G19" s="16">
        <f>SUMIF(Datos_procesados!C:C,A19,Datos_procesados!I:I)</f>
        <v>549.9277778</v>
      </c>
      <c r="H19" s="16">
        <f t="shared" si="2"/>
        <v>942.7333333</v>
      </c>
      <c r="I19" s="2" t="s">
        <v>11252</v>
      </c>
      <c r="J19" s="2"/>
      <c r="K19" s="2"/>
      <c r="L19" s="2"/>
      <c r="M19" s="2"/>
      <c r="N19" s="2"/>
      <c r="O19" s="2"/>
      <c r="P19" s="2"/>
      <c r="Q19" s="48" t="s">
        <v>11271</v>
      </c>
      <c r="V19" s="3"/>
      <c r="W19" s="3"/>
      <c r="AA19" s="2"/>
    </row>
    <row r="20">
      <c r="A20" s="31">
        <v>44215.0</v>
      </c>
      <c r="B20" s="32">
        <f>SUMIF(Datos_procesados!C:C,A20,Datos_procesados!E:E)</f>
        <v>3018.1</v>
      </c>
      <c r="C20" s="2">
        <f>COUNTIFS(Datos_procesados!C:C,A20,Datos_procesados!E:E, "&lt;&gt;0")</f>
        <v>10</v>
      </c>
      <c r="D20" s="2">
        <f t="shared" si="1"/>
        <v>14</v>
      </c>
      <c r="E20" s="33">
        <f>D20*'Costo de tareas'!$B$13</f>
        <v>549.9277778</v>
      </c>
      <c r="F20" s="16">
        <f>SUMIF(Datos_procesados!C:C,A20,Datos_procesados!H:H)</f>
        <v>368.7485646</v>
      </c>
      <c r="G20" s="16">
        <f>SUMIF(Datos_procesados!C:C,A20,Datos_procesados!I:I)</f>
        <v>573.9847687</v>
      </c>
      <c r="H20" s="16">
        <f t="shared" si="2"/>
        <v>942.7333333</v>
      </c>
      <c r="I20" s="2" t="s">
        <v>11252</v>
      </c>
      <c r="J20" s="2"/>
      <c r="K20" s="2"/>
      <c r="L20" s="2"/>
      <c r="M20" s="2"/>
      <c r="N20" s="2"/>
      <c r="O20" s="2"/>
      <c r="P20" s="2"/>
      <c r="Q20" s="2"/>
      <c r="R20" s="12"/>
      <c r="S20" s="3"/>
      <c r="T20" s="3"/>
      <c r="U20" s="3"/>
      <c r="V20" s="3"/>
      <c r="W20" s="3"/>
      <c r="AA20" s="2"/>
    </row>
    <row r="21">
      <c r="A21" s="31">
        <v>44216.0</v>
      </c>
      <c r="B21" s="32">
        <f>SUMIF(Datos_procesados!C:C,A21,Datos_procesados!E:E)</f>
        <v>1308.75</v>
      </c>
      <c r="C21" s="2">
        <f>COUNTIFS(Datos_procesados!C:C,A21,Datos_procesados!E:E, "&lt;&gt;0")</f>
        <v>10</v>
      </c>
      <c r="D21" s="2">
        <f t="shared" si="1"/>
        <v>14</v>
      </c>
      <c r="E21" s="33">
        <f>D21*'Costo de tareas'!$B$13</f>
        <v>549.9277778</v>
      </c>
      <c r="F21" s="16">
        <f>SUMIF(Datos_procesados!C:C,A21,Datos_procesados!H:H)</f>
        <v>380.7770601</v>
      </c>
      <c r="G21" s="16">
        <f>SUMIF(Datos_procesados!C:C,A21,Datos_procesados!I:I)</f>
        <v>561.9562733</v>
      </c>
      <c r="H21" s="16">
        <f t="shared" si="2"/>
        <v>942.7333333</v>
      </c>
      <c r="I21" s="2" t="s">
        <v>11252</v>
      </c>
      <c r="J21" s="2"/>
      <c r="K21" s="2"/>
      <c r="L21" s="2"/>
      <c r="M21" s="2"/>
      <c r="N21" s="2"/>
      <c r="O21" s="2"/>
      <c r="P21" s="2"/>
      <c r="Q21" s="2"/>
      <c r="R21" s="12"/>
      <c r="S21" s="3"/>
      <c r="T21" s="3"/>
      <c r="U21" s="3"/>
      <c r="V21" s="3"/>
      <c r="W21" s="3"/>
      <c r="AA21" s="2"/>
    </row>
    <row r="22">
      <c r="A22" s="31">
        <v>44217.0</v>
      </c>
      <c r="B22" s="32">
        <f>SUMIF(Datos_procesados!C:C,A22,Datos_procesados!E:E)</f>
        <v>2030.75</v>
      </c>
      <c r="C22" s="2">
        <f>COUNTIFS(Datos_procesados!C:C,A22,Datos_procesados!E:E, "&lt;&gt;0")</f>
        <v>10</v>
      </c>
      <c r="D22" s="2">
        <f t="shared" si="1"/>
        <v>14</v>
      </c>
      <c r="E22" s="33">
        <f>D22*'Costo de tareas'!$B$13</f>
        <v>549.9277778</v>
      </c>
      <c r="F22" s="16">
        <f>SUMIF(Datos_procesados!C:C,A22,Datos_procesados!H:H)</f>
        <v>379.2734981</v>
      </c>
      <c r="G22" s="16">
        <f>SUMIF(Datos_procesados!C:C,A22,Datos_procesados!I:I)</f>
        <v>563.4598352</v>
      </c>
      <c r="H22" s="16">
        <f t="shared" si="2"/>
        <v>942.7333333</v>
      </c>
      <c r="I22" s="2" t="s">
        <v>11252</v>
      </c>
      <c r="J22" s="2"/>
      <c r="K22" s="2"/>
      <c r="L22" s="2"/>
      <c r="M22" s="2"/>
      <c r="N22" s="2"/>
      <c r="O22" s="2"/>
      <c r="P22" s="2"/>
      <c r="Q22" s="2"/>
      <c r="R22" s="12"/>
      <c r="S22" s="3" t="str">
        <f t="shared" ref="S22:S23" si="6">RIGHT(Q23,4)</f>
        <v/>
      </c>
      <c r="T22" s="3"/>
      <c r="U22" s="3"/>
      <c r="V22" s="3"/>
      <c r="W22" s="3"/>
      <c r="AA22" s="2"/>
    </row>
    <row r="23">
      <c r="A23" s="31">
        <v>44218.0</v>
      </c>
      <c r="B23" s="32">
        <f>SUMIF(Datos_procesados!C:C,A23,Datos_procesados!E:E)</f>
        <v>1501</v>
      </c>
      <c r="C23" s="2">
        <f>COUNTIFS(Datos_procesados!C:C,A23,Datos_procesados!E:E, "&lt;&gt;0")</f>
        <v>10</v>
      </c>
      <c r="D23" s="2">
        <f t="shared" si="1"/>
        <v>14</v>
      </c>
      <c r="E23" s="33">
        <f>D23*'Costo de tareas'!$B$13</f>
        <v>549.9277778</v>
      </c>
      <c r="F23" s="16">
        <f>SUMIF(Datos_procesados!C:C,A23,Datos_procesados!H:H)</f>
        <v>317.4395136</v>
      </c>
      <c r="G23" s="16">
        <f>SUMIF(Datos_procesados!C:C,A23,Datos_procesados!I:I)</f>
        <v>625.2938198</v>
      </c>
      <c r="H23" s="16">
        <f t="shared" si="2"/>
        <v>942.7333333</v>
      </c>
      <c r="I23" s="2" t="s">
        <v>11252</v>
      </c>
      <c r="J23" s="2"/>
      <c r="K23" s="2"/>
      <c r="L23" s="2"/>
      <c r="M23" s="2"/>
      <c r="N23" s="2"/>
      <c r="O23" s="2"/>
      <c r="P23" s="2"/>
      <c r="Q23" s="2"/>
      <c r="R23" s="12" t="str">
        <f t="shared" ref="R23:R24" si="7">LEFT(Q23,8)</f>
        <v/>
      </c>
      <c r="S23" s="3" t="str">
        <f t="shared" si="6"/>
        <v/>
      </c>
      <c r="T23" s="3"/>
      <c r="U23" s="3"/>
      <c r="V23" s="3"/>
      <c r="W23" s="3"/>
      <c r="AA23" s="2"/>
    </row>
    <row r="24">
      <c r="A24" s="31">
        <v>44219.0</v>
      </c>
      <c r="B24" s="32">
        <f>SUMIF(Datos_procesados!C:C,A24,Datos_procesados!E:E)</f>
        <v>1638</v>
      </c>
      <c r="C24" s="2">
        <f>COUNTIFS(Datos_procesados!C:C,A24,Datos_procesados!E:E, "&lt;&gt;0")</f>
        <v>10</v>
      </c>
      <c r="D24" s="2">
        <f t="shared" si="1"/>
        <v>14</v>
      </c>
      <c r="E24" s="33">
        <f>D24*'Costo de tareas'!$B$13</f>
        <v>549.9277778</v>
      </c>
      <c r="F24" s="16">
        <f>SUMIF(Datos_procesados!C:C,A24,Datos_procesados!H:H)</f>
        <v>353.525</v>
      </c>
      <c r="G24" s="16">
        <f>SUMIF(Datos_procesados!C:C,A24,Datos_procesados!I:I)</f>
        <v>589.2083333</v>
      </c>
      <c r="H24" s="16">
        <f t="shared" si="2"/>
        <v>942.7333333</v>
      </c>
      <c r="I24" s="2" t="s">
        <v>11252</v>
      </c>
      <c r="J24" s="2"/>
      <c r="K24" s="2"/>
      <c r="L24" s="2"/>
      <c r="M24" s="2"/>
      <c r="N24" s="2"/>
      <c r="O24" s="2"/>
      <c r="P24" s="2"/>
      <c r="Q24" s="2"/>
      <c r="R24" s="12" t="str">
        <f t="shared" si="7"/>
        <v/>
      </c>
      <c r="S24" s="49"/>
      <c r="T24" s="49"/>
      <c r="U24" s="50"/>
      <c r="V24" s="50"/>
      <c r="W24" s="50"/>
      <c r="AA24" s="2"/>
    </row>
    <row r="25">
      <c r="A25" s="31">
        <v>44220.0</v>
      </c>
      <c r="B25" s="32">
        <f>SUMIF(Datos_procesados!C:C,A25,Datos_procesados!E:E)</f>
        <v>1839</v>
      </c>
      <c r="C25" s="2">
        <f>COUNTIFS(Datos_procesados!C:C,A25,Datos_procesados!E:E, "&lt;&gt;0")</f>
        <v>10</v>
      </c>
      <c r="D25" s="2">
        <f t="shared" si="1"/>
        <v>14</v>
      </c>
      <c r="E25" s="33">
        <f>D25*'Costo de tareas'!$B$13</f>
        <v>549.9277778</v>
      </c>
      <c r="F25" s="16">
        <f>SUMIF(Datos_procesados!C:C,A25,Datos_procesados!H:H)</f>
        <v>326.4608852</v>
      </c>
      <c r="G25" s="16">
        <f>SUMIF(Datos_procesados!C:C,A25,Datos_procesados!I:I)</f>
        <v>616.2724482</v>
      </c>
      <c r="H25" s="16">
        <f t="shared" si="2"/>
        <v>942.7333333</v>
      </c>
      <c r="I25" s="2" t="s">
        <v>11252</v>
      </c>
      <c r="J25" s="2"/>
      <c r="K25" s="2"/>
      <c r="L25" s="2"/>
      <c r="M25" s="2"/>
      <c r="N25" s="2"/>
      <c r="O25" s="2"/>
      <c r="P25" s="2"/>
      <c r="Q25" s="2"/>
      <c r="R25" s="51"/>
      <c r="S25" s="49"/>
      <c r="T25" s="49"/>
      <c r="U25" s="50"/>
      <c r="V25" s="50"/>
      <c r="W25" s="50"/>
      <c r="AA25" s="2"/>
    </row>
    <row r="26">
      <c r="A26" s="31">
        <v>44221.0</v>
      </c>
      <c r="B26" s="32">
        <f>SUMIF(Datos_procesados!C:C,A26,Datos_procesados!E:E)</f>
        <v>1144</v>
      </c>
      <c r="C26" s="2">
        <f>COUNTIFS(Datos_procesados!C:C,A26,Datos_procesados!E:E, "&lt;&gt;0")</f>
        <v>10</v>
      </c>
      <c r="D26" s="2">
        <f t="shared" si="1"/>
        <v>14</v>
      </c>
      <c r="E26" s="33">
        <f>D26*'Costo de tareas'!$B$13</f>
        <v>549.9277778</v>
      </c>
      <c r="F26" s="16">
        <f>SUMIF(Datos_procesados!C:C,A26,Datos_procesados!H:H)</f>
        <v>326.4608852</v>
      </c>
      <c r="G26" s="16">
        <f>SUMIF(Datos_procesados!C:C,A26,Datos_procesados!I:I)</f>
        <v>616.2724482</v>
      </c>
      <c r="H26" s="16">
        <f t="shared" si="2"/>
        <v>942.7333333</v>
      </c>
      <c r="I26" s="2" t="s">
        <v>11252</v>
      </c>
      <c r="J26" s="2"/>
      <c r="K26" s="2"/>
      <c r="L26" s="2"/>
      <c r="M26" s="2"/>
      <c r="N26" s="2"/>
      <c r="O26" s="2"/>
      <c r="P26" s="2"/>
      <c r="Q26" s="2"/>
      <c r="R26" s="51"/>
      <c r="S26" s="2"/>
      <c r="T26" s="2"/>
      <c r="AA26" s="2"/>
    </row>
    <row r="27">
      <c r="A27" s="31">
        <v>44222.0</v>
      </c>
      <c r="B27" s="32">
        <f>SUMIF(Datos_procesados!C:C,A27,Datos_procesados!E:E)</f>
        <v>1337</v>
      </c>
      <c r="C27" s="2">
        <f>COUNTIFS(Datos_procesados!C:C,A27,Datos_procesados!E:E, "&lt;&gt;0")</f>
        <v>10</v>
      </c>
      <c r="D27" s="2">
        <f t="shared" si="1"/>
        <v>14</v>
      </c>
      <c r="E27" s="33">
        <f>D27*'Costo de tareas'!$B$13</f>
        <v>549.9277778</v>
      </c>
      <c r="F27" s="16">
        <f>SUMIF(Datos_procesados!C:C,A27,Datos_procesados!H:H)</f>
        <v>353.525</v>
      </c>
      <c r="G27" s="16">
        <f>SUMIF(Datos_procesados!C:C,A27,Datos_procesados!I:I)</f>
        <v>589.2083333</v>
      </c>
      <c r="H27" s="16">
        <f t="shared" si="2"/>
        <v>942.7333333</v>
      </c>
      <c r="I27" s="2" t="s">
        <v>11252</v>
      </c>
      <c r="J27" s="2"/>
      <c r="K27" s="2"/>
      <c r="L27" s="2"/>
      <c r="M27" s="2"/>
      <c r="N27" s="2"/>
      <c r="O27" s="2"/>
      <c r="P27" s="2"/>
      <c r="Q27" s="2"/>
      <c r="R27" s="43"/>
      <c r="S27" s="2"/>
      <c r="T27" s="2"/>
      <c r="AA27" s="2"/>
    </row>
    <row r="28">
      <c r="A28" s="31">
        <v>44223.0</v>
      </c>
      <c r="B28" s="32">
        <f>SUMIF(Datos_procesados!C:C,A28,Datos_procesados!E:E)</f>
        <v>2018</v>
      </c>
      <c r="C28" s="2">
        <f>COUNTIFS(Datos_procesados!C:C,A28,Datos_procesados!E:E, "&lt;&gt;0")</f>
        <v>10</v>
      </c>
      <c r="D28" s="2">
        <f t="shared" si="1"/>
        <v>14</v>
      </c>
      <c r="E28" s="33">
        <f>D28*'Costo de tareas'!$B$13</f>
        <v>549.9277778</v>
      </c>
      <c r="F28" s="16">
        <f>SUMIF(Datos_procesados!C:C,A28,Datos_procesados!H:H)</f>
        <v>379.2734981</v>
      </c>
      <c r="G28" s="16">
        <f>SUMIF(Datos_procesados!C:C,A28,Datos_procesados!I:I)</f>
        <v>563.4598352</v>
      </c>
      <c r="H28" s="16">
        <f t="shared" si="2"/>
        <v>942.7333333</v>
      </c>
      <c r="I28" s="2" t="s">
        <v>11252</v>
      </c>
      <c r="J28" s="2"/>
      <c r="K28" s="2"/>
      <c r="L28" s="2"/>
      <c r="M28" s="2"/>
      <c r="N28" s="2"/>
      <c r="O28" s="2"/>
      <c r="P28" s="2"/>
      <c r="Q28" s="2"/>
      <c r="R28" s="43"/>
      <c r="S28" s="2"/>
      <c r="T28" s="2"/>
      <c r="AA28" s="2"/>
    </row>
    <row r="29">
      <c r="A29" s="31">
        <v>44224.0</v>
      </c>
      <c r="B29" s="32">
        <f>SUMIF(Datos_procesados!C:C,A29,Datos_procesados!E:E)</f>
        <v>2635</v>
      </c>
      <c r="C29" s="2">
        <f>COUNTIFS(Datos_procesados!C:C,A29,Datos_procesados!E:E, "&lt;&gt;0")</f>
        <v>10</v>
      </c>
      <c r="D29" s="2">
        <f t="shared" si="1"/>
        <v>14</v>
      </c>
      <c r="E29" s="33">
        <f>D29*'Costo de tareas'!$B$13</f>
        <v>549.9277778</v>
      </c>
      <c r="F29" s="16">
        <f>SUMIF(Datos_procesados!C:C,A29,Datos_procesados!H:H)</f>
        <v>370.2521265</v>
      </c>
      <c r="G29" s="16">
        <f>SUMIF(Datos_procesados!C:C,A29,Datos_procesados!I:I)</f>
        <v>572.4812068</v>
      </c>
      <c r="H29" s="16">
        <f t="shared" si="2"/>
        <v>942.7333333</v>
      </c>
      <c r="I29" s="2" t="s">
        <v>11252</v>
      </c>
      <c r="J29" s="2"/>
      <c r="K29" s="2"/>
      <c r="L29" s="2"/>
      <c r="M29" s="2"/>
      <c r="N29" s="2"/>
      <c r="O29" s="2"/>
      <c r="P29" s="2"/>
      <c r="Q29" s="2"/>
      <c r="R29" s="43"/>
      <c r="S29" s="2"/>
      <c r="T29" s="2"/>
      <c r="AA29" s="2"/>
    </row>
    <row r="30">
      <c r="A30" s="31">
        <v>44225.0</v>
      </c>
      <c r="B30" s="32">
        <f>SUMIF(Datos_procesados!C:C,A30,Datos_procesados!E:E)</f>
        <v>3497</v>
      </c>
      <c r="C30" s="2">
        <f>COUNTIFS(Datos_procesados!C:C,A30,Datos_procesados!E:E, "&lt;&gt;0")</f>
        <v>10</v>
      </c>
      <c r="D30" s="2">
        <f t="shared" si="1"/>
        <v>14</v>
      </c>
      <c r="E30" s="33">
        <f>D30*'Costo de tareas'!$B$13</f>
        <v>549.9277778</v>
      </c>
      <c r="F30" s="16">
        <f>SUMIF(Datos_procesados!C:C,A30,Datos_procesados!H:H)</f>
        <v>370.2521265</v>
      </c>
      <c r="G30" s="16">
        <f>SUMIF(Datos_procesados!C:C,A30,Datos_procesados!I:I)</f>
        <v>572.4812068</v>
      </c>
      <c r="H30" s="16">
        <f t="shared" si="2"/>
        <v>942.7333333</v>
      </c>
      <c r="I30" s="2" t="s">
        <v>11252</v>
      </c>
      <c r="J30" s="2"/>
      <c r="K30" s="2"/>
      <c r="L30" s="2"/>
      <c r="M30" s="2"/>
      <c r="N30" s="2"/>
      <c r="O30" s="2"/>
      <c r="P30" s="2"/>
      <c r="Q30" s="2"/>
      <c r="R30" s="43"/>
      <c r="S30" s="2"/>
      <c r="T30" s="2"/>
      <c r="AA30" s="2"/>
    </row>
    <row r="31">
      <c r="A31" s="31">
        <v>44226.0</v>
      </c>
      <c r="B31" s="32">
        <f>SUMIF(Datos_procesados!C:C,A31,Datos_procesados!E:E)</f>
        <v>2588</v>
      </c>
      <c r="C31" s="2">
        <f>COUNTIFS(Datos_procesados!C:C,A31,Datos_procesados!E:E, "&lt;&gt;0")</f>
        <v>10</v>
      </c>
      <c r="D31" s="2">
        <f t="shared" si="1"/>
        <v>14</v>
      </c>
      <c r="E31" s="33">
        <f>D31*'Costo de tareas'!$B$13</f>
        <v>549.9277778</v>
      </c>
      <c r="F31" s="16">
        <f>SUMIF(Datos_procesados!C:C,A31,Datos_procesados!H:H)</f>
        <v>320.4466374</v>
      </c>
      <c r="G31" s="16">
        <f>SUMIF(Datos_procesados!C:C,A31,Datos_procesados!I:I)</f>
        <v>622.2866959</v>
      </c>
      <c r="H31" s="16">
        <f t="shared" si="2"/>
        <v>942.7333333</v>
      </c>
      <c r="I31" s="2" t="s">
        <v>11252</v>
      </c>
      <c r="J31" s="2"/>
      <c r="K31" s="2"/>
      <c r="L31" s="2"/>
      <c r="M31" s="2"/>
      <c r="N31" s="2"/>
      <c r="O31" s="2"/>
      <c r="P31" s="2"/>
      <c r="Q31" s="2"/>
      <c r="R31" s="43"/>
      <c r="S31" s="2"/>
      <c r="T31" s="2"/>
      <c r="AA31" s="2"/>
    </row>
    <row r="32">
      <c r="A32" s="31">
        <v>44227.0</v>
      </c>
      <c r="B32" s="32">
        <f>SUMIF(Datos_procesados!C:C,A32,Datos_procesados!E:E)</f>
        <v>1142</v>
      </c>
      <c r="C32" s="2">
        <f>COUNTIFS(Datos_procesados!C:C,A32,Datos_procesados!E:E, "&lt;&gt;0")</f>
        <v>10</v>
      </c>
      <c r="D32" s="2">
        <f t="shared" si="1"/>
        <v>14</v>
      </c>
      <c r="E32" s="33">
        <f>D32*'Costo de tareas'!$B$13</f>
        <v>549.9277778</v>
      </c>
      <c r="F32" s="16">
        <f>SUMIF(Datos_procesados!C:C,A32,Datos_procesados!H:H)</f>
        <v>335.4822568</v>
      </c>
      <c r="G32" s="16">
        <f>SUMIF(Datos_procesados!C:C,A32,Datos_procesados!I:I)</f>
        <v>607.2510766</v>
      </c>
      <c r="H32" s="16">
        <f t="shared" si="2"/>
        <v>942.7333333</v>
      </c>
      <c r="I32" s="2" t="s">
        <v>11252</v>
      </c>
      <c r="J32" s="2"/>
      <c r="K32" s="2"/>
      <c r="L32" s="2"/>
      <c r="M32" s="2"/>
      <c r="N32" s="2"/>
      <c r="O32" s="2"/>
      <c r="P32" s="2"/>
      <c r="Q32" s="2"/>
      <c r="R32" s="43"/>
      <c r="S32" s="2"/>
      <c r="T32" s="2"/>
      <c r="AA32" s="2"/>
    </row>
    <row r="33">
      <c r="A33" s="31">
        <v>44228.0</v>
      </c>
      <c r="B33" s="32">
        <f>SUMIF(Datos_procesados!C:C,A33,Datos_procesados!E:E)</f>
        <v>2021</v>
      </c>
      <c r="C33" s="2">
        <f>COUNTIFS(Datos_procesados!C:C,A33,Datos_procesados!E:E, "&lt;&gt;0")</f>
        <v>10</v>
      </c>
      <c r="D33" s="2">
        <f t="shared" si="1"/>
        <v>14</v>
      </c>
      <c r="E33" s="33">
        <f>D33*'Costo de tareas'!$B$13</f>
        <v>549.9277778</v>
      </c>
      <c r="F33" s="16">
        <f>SUMIF(Datos_procesados!C:C,A33,Datos_procesados!H:H)</f>
        <v>376.2663743</v>
      </c>
      <c r="G33" s="16">
        <f>SUMIF(Datos_procesados!C:C,A33,Datos_procesados!I:I)</f>
        <v>566.4669591</v>
      </c>
      <c r="H33" s="16">
        <f t="shared" si="2"/>
        <v>942.7333333</v>
      </c>
      <c r="I33" s="2" t="s">
        <v>11253</v>
      </c>
      <c r="J33" s="2"/>
      <c r="K33" s="2"/>
      <c r="L33" s="2"/>
      <c r="M33" s="2"/>
      <c r="N33" s="2"/>
      <c r="O33" s="2"/>
      <c r="P33" s="2"/>
      <c r="Q33" s="2"/>
      <c r="R33" s="43"/>
      <c r="S33" s="2"/>
      <c r="T33" s="2"/>
      <c r="AA33" s="2"/>
    </row>
    <row r="34">
      <c r="A34" s="31">
        <v>44229.0</v>
      </c>
      <c r="B34" s="32">
        <f>SUMIF(Datos_procesados!C:C,A34,Datos_procesados!E:E)</f>
        <v>1767</v>
      </c>
      <c r="C34" s="2">
        <f>COUNTIFS(Datos_procesados!C:C,A34,Datos_procesados!E:E, "&lt;&gt;0")</f>
        <v>10</v>
      </c>
      <c r="D34" s="2">
        <f t="shared" si="1"/>
        <v>14</v>
      </c>
      <c r="E34" s="33">
        <f>D34*'Costo de tareas'!$B$13</f>
        <v>549.9277778</v>
      </c>
      <c r="F34" s="16">
        <f>SUMIF(Datos_procesados!C:C,A34,Datos_procesados!H:H)</f>
        <v>373.2592504</v>
      </c>
      <c r="G34" s="16">
        <f>SUMIF(Datos_procesados!C:C,A34,Datos_procesados!I:I)</f>
        <v>569.4740829</v>
      </c>
      <c r="H34" s="16">
        <f t="shared" si="2"/>
        <v>942.7333333</v>
      </c>
      <c r="I34" s="2" t="s">
        <v>11253</v>
      </c>
      <c r="J34" s="2"/>
      <c r="K34" s="2"/>
      <c r="L34" s="2"/>
      <c r="M34" s="2"/>
      <c r="N34" s="2"/>
      <c r="O34" s="2"/>
      <c r="P34" s="2"/>
      <c r="Q34" s="2"/>
      <c r="R34" s="43"/>
      <c r="S34" s="2"/>
      <c r="T34" s="2"/>
      <c r="AA34" s="2"/>
    </row>
    <row r="35">
      <c r="A35" s="31">
        <v>44230.0</v>
      </c>
      <c r="B35" s="32">
        <f>SUMIF(Datos_procesados!C:C,A35,Datos_procesados!E:E)</f>
        <v>2349</v>
      </c>
      <c r="C35" s="2">
        <f>COUNTIFS(Datos_procesados!C:C,A35,Datos_procesados!E:E, "&lt;&gt;0")</f>
        <v>10</v>
      </c>
      <c r="D35" s="2">
        <f t="shared" si="1"/>
        <v>14</v>
      </c>
      <c r="E35" s="33">
        <f>D35*'Costo de tareas'!$B$13</f>
        <v>549.9277778</v>
      </c>
      <c r="F35" s="16">
        <f>SUMIF(Datos_procesados!C:C,A35,Datos_procesados!H:H)</f>
        <v>335.670202</v>
      </c>
      <c r="G35" s="16">
        <f>SUMIF(Datos_procesados!C:C,A35,Datos_procesados!I:I)</f>
        <v>607.0631313</v>
      </c>
      <c r="H35" s="16">
        <f t="shared" si="2"/>
        <v>942.7333333</v>
      </c>
      <c r="I35" s="2" t="s">
        <v>11253</v>
      </c>
      <c r="J35" s="2"/>
      <c r="K35" s="2"/>
      <c r="L35" s="2"/>
      <c r="M35" s="2"/>
      <c r="N35" s="2"/>
      <c r="O35" s="2"/>
      <c r="P35" s="2"/>
      <c r="Q35" s="2"/>
      <c r="R35" s="43"/>
      <c r="S35" s="2"/>
      <c r="T35" s="2"/>
      <c r="AA35" s="2"/>
    </row>
    <row r="36">
      <c r="A36" s="31">
        <v>44231.0</v>
      </c>
      <c r="B36" s="32">
        <f>SUMIF(Datos_procesados!C:C,A36,Datos_procesados!E:E)</f>
        <v>1530</v>
      </c>
      <c r="C36" s="2">
        <f>COUNTIFS(Datos_procesados!C:C,A36,Datos_procesados!E:E, "&lt;&gt;0")</f>
        <v>10</v>
      </c>
      <c r="D36" s="2">
        <f t="shared" si="1"/>
        <v>14</v>
      </c>
      <c r="E36" s="33">
        <f>D36*'Costo de tareas'!$B$13</f>
        <v>549.9277778</v>
      </c>
      <c r="F36" s="16">
        <f>SUMIF(Datos_procesados!C:C,A36,Datos_procesados!H:H)</f>
        <v>337.173764</v>
      </c>
      <c r="G36" s="16">
        <f>SUMIF(Datos_procesados!C:C,A36,Datos_procesados!I:I)</f>
        <v>605.5595694</v>
      </c>
      <c r="H36" s="16">
        <f t="shared" si="2"/>
        <v>942.7333333</v>
      </c>
      <c r="I36" s="2" t="s">
        <v>11253</v>
      </c>
      <c r="J36" s="2"/>
      <c r="K36" s="2"/>
      <c r="L36" s="2"/>
      <c r="M36" s="2"/>
      <c r="N36" s="2"/>
      <c r="O36" s="2"/>
      <c r="P36" s="2"/>
      <c r="Q36" s="2"/>
      <c r="R36" s="43"/>
      <c r="S36" s="2"/>
      <c r="T36" s="2"/>
      <c r="AA36" s="2"/>
    </row>
    <row r="37">
      <c r="A37" s="31">
        <v>44232.0</v>
      </c>
      <c r="B37" s="32">
        <f>SUMIF(Datos_procesados!C:C,A37,Datos_procesados!E:E)</f>
        <v>3612</v>
      </c>
      <c r="C37" s="2">
        <f>COUNTIFS(Datos_procesados!C:C,A37,Datos_procesados!E:E, "&lt;&gt;0")</f>
        <v>10</v>
      </c>
      <c r="D37" s="2">
        <f t="shared" si="1"/>
        <v>14</v>
      </c>
      <c r="E37" s="33">
        <f>D37*'Costo de tareas'!$B$13</f>
        <v>549.9277778</v>
      </c>
      <c r="F37" s="16">
        <f>SUMIF(Datos_procesados!C:C,A37,Datos_procesados!H:H)</f>
        <v>392.8055556</v>
      </c>
      <c r="G37" s="16">
        <f>SUMIF(Datos_procesados!C:C,A37,Datos_procesados!I:I)</f>
        <v>549.9277778</v>
      </c>
      <c r="H37" s="16">
        <f t="shared" si="2"/>
        <v>942.7333333</v>
      </c>
      <c r="I37" s="2" t="s">
        <v>11253</v>
      </c>
      <c r="J37" s="2"/>
      <c r="K37" s="2"/>
      <c r="L37" s="2"/>
      <c r="M37" s="2"/>
      <c r="N37" s="2"/>
      <c r="O37" s="2"/>
      <c r="P37" s="2"/>
      <c r="Q37" s="2"/>
      <c r="R37" s="43"/>
      <c r="S37" s="2"/>
      <c r="T37" s="2"/>
      <c r="AA37" s="2"/>
    </row>
    <row r="38">
      <c r="A38" s="31">
        <v>44233.0</v>
      </c>
      <c r="B38" s="32">
        <f>SUMIF(Datos_procesados!C:C,A38,Datos_procesados!E:E)</f>
        <v>1793</v>
      </c>
      <c r="C38" s="2">
        <f>COUNTIFS(Datos_procesados!C:C,A38,Datos_procesados!E:E, "&lt;&gt;0")</f>
        <v>10</v>
      </c>
      <c r="D38" s="2">
        <f t="shared" si="1"/>
        <v>14</v>
      </c>
      <c r="E38" s="33">
        <f>D38*'Costo de tareas'!$B$13</f>
        <v>549.9277778</v>
      </c>
      <c r="F38" s="16">
        <f>SUMIF(Datos_procesados!C:C,A38,Datos_procesados!H:H)</f>
        <v>383.7841839</v>
      </c>
      <c r="G38" s="16">
        <f>SUMIF(Datos_procesados!C:C,A38,Datos_procesados!I:I)</f>
        <v>558.9491494</v>
      </c>
      <c r="H38" s="16">
        <f t="shared" si="2"/>
        <v>942.7333333</v>
      </c>
      <c r="I38" s="2" t="s">
        <v>11253</v>
      </c>
      <c r="J38" s="2"/>
      <c r="K38" s="2"/>
      <c r="L38" s="2"/>
      <c r="M38" s="2"/>
      <c r="N38" s="2"/>
      <c r="O38" s="2"/>
      <c r="P38" s="2"/>
      <c r="Q38" s="2"/>
      <c r="R38" s="43"/>
      <c r="S38" s="2"/>
      <c r="T38" s="2"/>
      <c r="AA38" s="2"/>
    </row>
    <row r="39">
      <c r="A39" s="31">
        <v>44234.0</v>
      </c>
      <c r="B39" s="32">
        <f>SUMIF(Datos_procesados!C:C,A39,Datos_procesados!E:E)</f>
        <v>1881</v>
      </c>
      <c r="C39" s="2">
        <f>COUNTIFS(Datos_procesados!C:C,A39,Datos_procesados!E:E, "&lt;&gt;0")</f>
        <v>10</v>
      </c>
      <c r="D39" s="2">
        <f t="shared" si="1"/>
        <v>14</v>
      </c>
      <c r="E39" s="33">
        <f>D39*'Costo de tareas'!$B$13</f>
        <v>549.9277778</v>
      </c>
      <c r="F39" s="16">
        <f>SUMIF(Datos_procesados!C:C,A39,Datos_procesados!H:H)</f>
        <v>353.525</v>
      </c>
      <c r="G39" s="16">
        <f>SUMIF(Datos_procesados!C:C,A39,Datos_procesados!I:I)</f>
        <v>589.2083333</v>
      </c>
      <c r="H39" s="16">
        <f t="shared" si="2"/>
        <v>942.7333333</v>
      </c>
      <c r="I39" s="2" t="s">
        <v>11253</v>
      </c>
      <c r="J39" s="2"/>
      <c r="K39" s="2"/>
      <c r="L39" s="2"/>
      <c r="M39" s="2"/>
      <c r="N39" s="2"/>
      <c r="O39" s="2"/>
      <c r="P39" s="2"/>
      <c r="Q39" s="2"/>
      <c r="R39" s="43"/>
      <c r="S39" s="2"/>
      <c r="T39" s="2"/>
      <c r="AA39" s="2"/>
    </row>
    <row r="40">
      <c r="A40" s="31">
        <v>44235.0</v>
      </c>
      <c r="B40" s="32">
        <f>SUMIF(Datos_procesados!C:C,A40,Datos_procesados!E:E)</f>
        <v>2011</v>
      </c>
      <c r="C40" s="2">
        <f>COUNTIFS(Datos_procesados!C:C,A40,Datos_procesados!E:E, "&lt;&gt;0")</f>
        <v>10</v>
      </c>
      <c r="D40" s="2">
        <f t="shared" si="1"/>
        <v>14</v>
      </c>
      <c r="E40" s="33">
        <f>D40*'Costo de tareas'!$B$13</f>
        <v>549.9277778</v>
      </c>
      <c r="F40" s="16">
        <f>SUMIF(Datos_procesados!C:C,A40,Datos_procesados!H:H)</f>
        <v>376.2663743</v>
      </c>
      <c r="G40" s="16">
        <f>SUMIF(Datos_procesados!C:C,A40,Datos_procesados!I:I)</f>
        <v>566.4669591</v>
      </c>
      <c r="H40" s="16">
        <f t="shared" si="2"/>
        <v>942.7333333</v>
      </c>
      <c r="I40" s="2" t="s">
        <v>11253</v>
      </c>
      <c r="J40" s="2"/>
      <c r="K40" s="2"/>
      <c r="L40" s="2"/>
      <c r="M40" s="2"/>
      <c r="N40" s="2"/>
      <c r="O40" s="2"/>
      <c r="P40" s="2"/>
      <c r="Q40" s="2"/>
      <c r="R40" s="43"/>
      <c r="S40" s="2"/>
      <c r="T40" s="2"/>
      <c r="AA40" s="2"/>
    </row>
    <row r="41">
      <c r="A41" s="31">
        <v>44236.0</v>
      </c>
      <c r="B41" s="32">
        <f>SUMIF(Datos_procesados!C:C,A41,Datos_procesados!E:E)</f>
        <v>1437</v>
      </c>
      <c r="C41" s="2">
        <f>COUNTIFS(Datos_procesados!C:C,A41,Datos_procesados!E:E, "&lt;&gt;0")</f>
        <v>10</v>
      </c>
      <c r="D41" s="2">
        <f t="shared" si="1"/>
        <v>14</v>
      </c>
      <c r="E41" s="33">
        <f>D41*'Costo de tareas'!$B$13</f>
        <v>549.9277778</v>
      </c>
      <c r="F41" s="16">
        <f>SUMIF(Datos_procesados!C:C,A41,Datos_procesados!H:H)</f>
        <v>353.525</v>
      </c>
      <c r="G41" s="16">
        <f>SUMIF(Datos_procesados!C:C,A41,Datos_procesados!I:I)</f>
        <v>589.2083333</v>
      </c>
      <c r="H41" s="16">
        <f t="shared" si="2"/>
        <v>942.7333333</v>
      </c>
      <c r="I41" s="2" t="s">
        <v>11253</v>
      </c>
      <c r="J41" s="2"/>
      <c r="K41" s="2"/>
      <c r="L41" s="2"/>
      <c r="M41" s="2"/>
      <c r="N41" s="2"/>
      <c r="O41" s="2"/>
      <c r="P41" s="2"/>
      <c r="Q41" s="2"/>
      <c r="R41" s="43"/>
      <c r="S41" s="2"/>
      <c r="T41" s="2"/>
      <c r="AA41" s="2"/>
    </row>
    <row r="42">
      <c r="A42" s="31">
        <v>44237.0</v>
      </c>
      <c r="B42" s="32">
        <f>SUMIF(Datos_procesados!C:C,A42,Datos_procesados!E:E)</f>
        <v>2962</v>
      </c>
      <c r="C42" s="2">
        <f>COUNTIFS(Datos_procesados!C:C,A42,Datos_procesados!E:E, "&lt;&gt;0")</f>
        <v>10</v>
      </c>
      <c r="D42" s="2">
        <f t="shared" si="1"/>
        <v>14</v>
      </c>
      <c r="E42" s="33">
        <f>D42*'Costo de tareas'!$B$13</f>
        <v>549.9277778</v>
      </c>
      <c r="F42" s="16">
        <f>SUMIF(Datos_procesados!C:C,A42,Datos_procesados!H:H)</f>
        <v>392.8055556</v>
      </c>
      <c r="G42" s="16">
        <f>SUMIF(Datos_procesados!C:C,A42,Datos_procesados!I:I)</f>
        <v>549.9277778</v>
      </c>
      <c r="H42" s="16">
        <f t="shared" si="2"/>
        <v>942.7333333</v>
      </c>
      <c r="I42" s="2" t="s">
        <v>11253</v>
      </c>
      <c r="J42" s="2"/>
      <c r="K42" s="2"/>
      <c r="L42" s="2"/>
      <c r="M42" s="2"/>
      <c r="N42" s="2"/>
      <c r="O42" s="2"/>
      <c r="P42" s="2"/>
      <c r="Q42" s="2"/>
      <c r="R42" s="43"/>
      <c r="S42" s="2"/>
      <c r="T42" s="2"/>
      <c r="AA42" s="2"/>
    </row>
    <row r="43">
      <c r="A43" s="31">
        <v>44238.0</v>
      </c>
      <c r="B43" s="32">
        <f>SUMIF(Datos_procesados!C:C,A43,Datos_procesados!E:E)</f>
        <v>2082</v>
      </c>
      <c r="C43" s="2">
        <f>COUNTIFS(Datos_procesados!C:C,A43,Datos_procesados!E:E, "&lt;&gt;0")</f>
        <v>10</v>
      </c>
      <c r="D43" s="2">
        <f t="shared" si="1"/>
        <v>14</v>
      </c>
      <c r="E43" s="33">
        <f>D43*'Costo de tareas'!$B$13</f>
        <v>549.9277778</v>
      </c>
      <c r="F43" s="16">
        <f>SUMIF(Datos_procesados!C:C,A43,Datos_procesados!H:H)</f>
        <v>392.8055556</v>
      </c>
      <c r="G43" s="16">
        <f>SUMIF(Datos_procesados!C:C,A43,Datos_procesados!I:I)</f>
        <v>549.9277778</v>
      </c>
      <c r="H43" s="16">
        <f t="shared" si="2"/>
        <v>942.7333333</v>
      </c>
      <c r="I43" s="2" t="s">
        <v>11253</v>
      </c>
      <c r="J43" s="2"/>
      <c r="K43" s="2"/>
      <c r="L43" s="2"/>
      <c r="M43" s="2"/>
      <c r="N43" s="2"/>
      <c r="O43" s="2"/>
      <c r="P43" s="2"/>
      <c r="Q43" s="2"/>
      <c r="R43" s="43"/>
      <c r="S43" s="2"/>
      <c r="T43" s="2"/>
      <c r="AA43" s="2"/>
    </row>
    <row r="44">
      <c r="A44" s="31">
        <v>44239.0</v>
      </c>
      <c r="B44" s="32">
        <f>SUMIF(Datos_procesados!C:C,A44,Datos_procesados!E:E)</f>
        <v>2789</v>
      </c>
      <c r="C44" s="2">
        <f>COUNTIFS(Datos_procesados!C:C,A44,Datos_procesados!E:E, "&lt;&gt;0")</f>
        <v>10</v>
      </c>
      <c r="D44" s="2">
        <f t="shared" si="1"/>
        <v>14</v>
      </c>
      <c r="E44" s="33">
        <f>D44*'Costo de tareas'!$B$13</f>
        <v>549.9277778</v>
      </c>
      <c r="F44" s="16">
        <f>SUMIF(Datos_procesados!C:C,A44,Datos_procesados!H:H)</f>
        <v>392.8055556</v>
      </c>
      <c r="G44" s="16">
        <f>SUMIF(Datos_procesados!C:C,A44,Datos_procesados!I:I)</f>
        <v>549.9277778</v>
      </c>
      <c r="H44" s="16">
        <f t="shared" si="2"/>
        <v>942.7333333</v>
      </c>
      <c r="I44" s="2" t="s">
        <v>11253</v>
      </c>
      <c r="J44" s="2"/>
      <c r="K44" s="2"/>
      <c r="L44" s="2"/>
      <c r="M44" s="2"/>
      <c r="N44" s="2"/>
      <c r="O44" s="2"/>
      <c r="P44" s="2"/>
      <c r="Q44" s="2"/>
      <c r="R44" s="43"/>
      <c r="S44" s="2"/>
      <c r="T44" s="2"/>
      <c r="AA44" s="2"/>
    </row>
    <row r="45">
      <c r="A45" s="31">
        <v>44240.0</v>
      </c>
      <c r="B45" s="32">
        <f>SUMIF(Datos_procesados!C:C,A45,Datos_procesados!E:E)</f>
        <v>3802</v>
      </c>
      <c r="C45" s="2">
        <f>COUNTIFS(Datos_procesados!C:C,A45,Datos_procesados!E:E, "&lt;&gt;0")</f>
        <v>10</v>
      </c>
      <c r="D45" s="2">
        <f t="shared" si="1"/>
        <v>14</v>
      </c>
      <c r="E45" s="33">
        <f>D45*'Costo de tareas'!$B$13</f>
        <v>549.9277778</v>
      </c>
      <c r="F45" s="16">
        <f>SUMIF(Datos_procesados!C:C,A45,Datos_procesados!H:H)</f>
        <v>392.8055556</v>
      </c>
      <c r="G45" s="16">
        <f>SUMIF(Datos_procesados!C:C,A45,Datos_procesados!I:I)</f>
        <v>549.9277778</v>
      </c>
      <c r="H45" s="16">
        <f t="shared" si="2"/>
        <v>942.7333333</v>
      </c>
      <c r="I45" s="2" t="s">
        <v>11253</v>
      </c>
      <c r="J45" s="2"/>
      <c r="K45" s="2"/>
      <c r="L45" s="2"/>
      <c r="M45" s="2"/>
      <c r="N45" s="2"/>
      <c r="O45" s="2"/>
      <c r="P45" s="2"/>
      <c r="Q45" s="2"/>
      <c r="R45" s="43"/>
      <c r="S45" s="2"/>
      <c r="T45" s="2"/>
      <c r="AA45" s="2"/>
    </row>
    <row r="46">
      <c r="A46" s="31">
        <v>44241.0</v>
      </c>
      <c r="B46" s="32">
        <f>SUMIF(Datos_procesados!C:C,A46,Datos_procesados!E:E)</f>
        <v>3831</v>
      </c>
      <c r="C46" s="2">
        <f>COUNTIFS(Datos_procesados!C:C,A46,Datos_procesados!E:E, "&lt;&gt;0")</f>
        <v>10</v>
      </c>
      <c r="D46" s="2">
        <f t="shared" si="1"/>
        <v>14</v>
      </c>
      <c r="E46" s="33">
        <f>D46*'Costo de tareas'!$B$13</f>
        <v>549.9277778</v>
      </c>
      <c r="F46" s="16">
        <f>SUMIF(Datos_procesados!C:C,A46,Datos_procesados!H:H)</f>
        <v>392.8055556</v>
      </c>
      <c r="G46" s="16">
        <f>SUMIF(Datos_procesados!C:C,A46,Datos_procesados!I:I)</f>
        <v>549.9277778</v>
      </c>
      <c r="H46" s="16">
        <f t="shared" si="2"/>
        <v>942.7333333</v>
      </c>
      <c r="I46" s="2" t="s">
        <v>11253</v>
      </c>
      <c r="J46" s="2"/>
      <c r="K46" s="2"/>
      <c r="L46" s="2"/>
      <c r="M46" s="2"/>
      <c r="N46" s="2"/>
      <c r="O46" s="2"/>
      <c r="P46" s="2"/>
      <c r="Q46" s="2"/>
      <c r="R46" s="43"/>
      <c r="S46" s="2"/>
      <c r="T46" s="2"/>
      <c r="AA46" s="2"/>
    </row>
    <row r="47">
      <c r="A47" s="31">
        <v>44242.0</v>
      </c>
      <c r="B47" s="32">
        <f>SUMIF(Datos_procesados!C:C,A47,Datos_procesados!E:E)</f>
        <v>4251</v>
      </c>
      <c r="C47" s="2">
        <f>COUNTIFS(Datos_procesados!C:C,A47,Datos_procesados!E:E, "&lt;&gt;0")</f>
        <v>10</v>
      </c>
      <c r="D47" s="2">
        <f t="shared" si="1"/>
        <v>14</v>
      </c>
      <c r="E47" s="33">
        <f>D47*'Costo de tareas'!$B$13</f>
        <v>549.9277778</v>
      </c>
      <c r="F47" s="16">
        <f>SUMIF(Datos_procesados!C:C,A47,Datos_procesados!H:H)</f>
        <v>392.8055556</v>
      </c>
      <c r="G47" s="16">
        <f>SUMIF(Datos_procesados!C:C,A47,Datos_procesados!I:I)</f>
        <v>549.9277778</v>
      </c>
      <c r="H47" s="16">
        <f t="shared" si="2"/>
        <v>942.7333333</v>
      </c>
      <c r="I47" s="2" t="s">
        <v>11253</v>
      </c>
      <c r="J47" s="2"/>
      <c r="K47" s="2"/>
      <c r="L47" s="2"/>
      <c r="M47" s="2"/>
      <c r="N47" s="2"/>
      <c r="O47" s="2"/>
      <c r="P47" s="2"/>
      <c r="Q47" s="2"/>
      <c r="R47" s="43"/>
      <c r="S47" s="2"/>
      <c r="T47" s="2"/>
      <c r="AA47" s="2"/>
    </row>
    <row r="48">
      <c r="A48" s="31">
        <v>44243.0</v>
      </c>
      <c r="B48" s="32">
        <f>SUMIF(Datos_procesados!C:C,A48,Datos_procesados!E:E)</f>
        <v>2966</v>
      </c>
      <c r="C48" s="2">
        <f>COUNTIFS(Datos_procesados!C:C,A48,Datos_procesados!E:E, "&lt;&gt;0")</f>
        <v>10</v>
      </c>
      <c r="D48" s="2">
        <f t="shared" si="1"/>
        <v>14</v>
      </c>
      <c r="E48" s="33">
        <f>D48*'Costo de tareas'!$B$13</f>
        <v>549.9277778</v>
      </c>
      <c r="F48" s="16">
        <f>SUMIF(Datos_procesados!C:C,A48,Datos_procesados!H:H)</f>
        <v>379.2734981</v>
      </c>
      <c r="G48" s="16">
        <f>SUMIF(Datos_procesados!C:C,A48,Datos_procesados!I:I)</f>
        <v>563.4598352</v>
      </c>
      <c r="H48" s="16">
        <f t="shared" si="2"/>
        <v>942.7333333</v>
      </c>
      <c r="I48" s="2" t="s">
        <v>11253</v>
      </c>
      <c r="J48" s="2"/>
      <c r="K48" s="2"/>
      <c r="L48" s="2"/>
      <c r="M48" s="2"/>
      <c r="N48" s="2"/>
      <c r="O48" s="2"/>
      <c r="P48" s="2"/>
      <c r="Q48" s="2"/>
      <c r="R48" s="43"/>
      <c r="S48" s="2"/>
      <c r="T48" s="2"/>
      <c r="AA48" s="2"/>
    </row>
    <row r="49">
      <c r="A49" s="31">
        <v>44244.0</v>
      </c>
      <c r="B49" s="32">
        <f>SUMIF(Datos_procesados!C:C,A49,Datos_procesados!E:E)</f>
        <v>4501.3</v>
      </c>
      <c r="C49" s="2">
        <f>COUNTIFS(Datos_procesados!C:C,A49,Datos_procesados!E:E, "&lt;&gt;0")</f>
        <v>11</v>
      </c>
      <c r="D49" s="2">
        <f t="shared" si="1"/>
        <v>13</v>
      </c>
      <c r="E49" s="33">
        <f>D49*'Costo de tareas'!$B$13</f>
        <v>510.6472222</v>
      </c>
      <c r="F49" s="16">
        <f>SUMIF(Datos_procesados!C:C,A49,Datos_procesados!H:H)</f>
        <v>392.8055556</v>
      </c>
      <c r="G49" s="16">
        <f>SUMIF(Datos_procesados!C:C,A49,Datos_procesados!I:I)</f>
        <v>549.9277778</v>
      </c>
      <c r="H49" s="16">
        <f t="shared" si="2"/>
        <v>942.7333333</v>
      </c>
      <c r="I49" s="2" t="s">
        <v>11253</v>
      </c>
      <c r="J49" s="2"/>
      <c r="K49" s="2"/>
      <c r="L49" s="2"/>
      <c r="M49" s="2"/>
      <c r="N49" s="2"/>
      <c r="O49" s="2"/>
      <c r="P49" s="2"/>
      <c r="Q49" s="2"/>
      <c r="R49" s="43"/>
      <c r="S49" s="2"/>
      <c r="T49" s="2"/>
      <c r="AA49" s="2"/>
    </row>
    <row r="50">
      <c r="A50" s="31">
        <v>44245.0</v>
      </c>
      <c r="B50" s="32">
        <f>SUMIF(Datos_procesados!C:C,A50,Datos_procesados!E:E)</f>
        <v>3603.85</v>
      </c>
      <c r="C50" s="2">
        <f>COUNTIFS(Datos_procesados!C:C,A50,Datos_procesados!E:E, "&lt;&gt;0")</f>
        <v>11</v>
      </c>
      <c r="D50" s="2">
        <f t="shared" si="1"/>
        <v>13</v>
      </c>
      <c r="E50" s="33">
        <f>D50*'Costo de tareas'!$B$13</f>
        <v>510.6472222</v>
      </c>
      <c r="F50" s="16">
        <f>SUMIF(Datos_procesados!C:C,A50,Datos_procesados!H:H)</f>
        <v>432.0861111</v>
      </c>
      <c r="G50" s="16">
        <f>SUMIF(Datos_procesados!C:C,A50,Datos_procesados!I:I)</f>
        <v>510.6472222</v>
      </c>
      <c r="H50" s="16">
        <f t="shared" si="2"/>
        <v>942.7333333</v>
      </c>
      <c r="I50" s="2" t="s">
        <v>11253</v>
      </c>
      <c r="J50" s="2"/>
      <c r="K50" s="2"/>
      <c r="L50" s="2"/>
      <c r="M50" s="2"/>
      <c r="N50" s="2"/>
      <c r="O50" s="2"/>
      <c r="P50" s="2"/>
      <c r="Q50" s="2"/>
      <c r="R50" s="43"/>
      <c r="S50" s="2"/>
      <c r="T50" s="2"/>
      <c r="AA50" s="2"/>
    </row>
    <row r="51">
      <c r="A51" s="31">
        <v>44246.0</v>
      </c>
      <c r="B51" s="32">
        <f>SUMIF(Datos_procesados!C:C,A51,Datos_procesados!E:E)</f>
        <v>3703.3</v>
      </c>
      <c r="C51" s="2">
        <f>COUNTIFS(Datos_procesados!C:C,A51,Datos_procesados!E:E, "&lt;&gt;0")</f>
        <v>11</v>
      </c>
      <c r="D51" s="2">
        <f t="shared" si="1"/>
        <v>13</v>
      </c>
      <c r="E51" s="33">
        <f>D51*'Costo de tareas'!$B$13</f>
        <v>510.6472222</v>
      </c>
      <c r="F51" s="16">
        <f>SUMIF(Datos_procesados!C:C,A51,Datos_procesados!H:H)</f>
        <v>432.0861111</v>
      </c>
      <c r="G51" s="16">
        <f>SUMIF(Datos_procesados!C:C,A51,Datos_procesados!I:I)</f>
        <v>510.6472222</v>
      </c>
      <c r="H51" s="16">
        <f t="shared" si="2"/>
        <v>942.7333333</v>
      </c>
      <c r="I51" s="2" t="s">
        <v>11253</v>
      </c>
      <c r="J51" s="2"/>
      <c r="K51" s="2"/>
      <c r="L51" s="2"/>
      <c r="M51" s="2"/>
      <c r="N51" s="2"/>
      <c r="O51" s="2"/>
      <c r="P51" s="2"/>
      <c r="Q51" s="2"/>
      <c r="R51" s="43"/>
      <c r="S51" s="2"/>
      <c r="T51" s="2"/>
      <c r="AA51" s="2"/>
    </row>
    <row r="52">
      <c r="A52" s="31">
        <v>44247.0</v>
      </c>
      <c r="B52" s="32">
        <f>SUMIF(Datos_procesados!C:C,A52,Datos_procesados!E:E)</f>
        <v>4253.75</v>
      </c>
      <c r="C52" s="2">
        <f>COUNTIFS(Datos_procesados!C:C,A52,Datos_procesados!E:E, "&lt;&gt;0")</f>
        <v>11</v>
      </c>
      <c r="D52" s="2">
        <f t="shared" si="1"/>
        <v>13</v>
      </c>
      <c r="E52" s="33">
        <f>D52*'Costo de tareas'!$B$13</f>
        <v>510.6472222</v>
      </c>
      <c r="F52" s="16">
        <f>SUMIF(Datos_procesados!C:C,A52,Datos_procesados!H:H)</f>
        <v>432.0861111</v>
      </c>
      <c r="G52" s="16">
        <f>SUMIF(Datos_procesados!C:C,A52,Datos_procesados!I:I)</f>
        <v>510.6472222</v>
      </c>
      <c r="H52" s="16">
        <f t="shared" si="2"/>
        <v>942.7333333</v>
      </c>
      <c r="I52" s="2" t="s">
        <v>11253</v>
      </c>
      <c r="J52" s="2"/>
      <c r="K52" s="2"/>
      <c r="L52" s="2"/>
      <c r="M52" s="2"/>
      <c r="N52" s="2"/>
      <c r="O52" s="2"/>
      <c r="P52" s="2"/>
      <c r="Q52" s="2"/>
      <c r="R52" s="43"/>
      <c r="S52" s="2"/>
      <c r="T52" s="2"/>
      <c r="AA52" s="2"/>
    </row>
    <row r="53">
      <c r="A53" s="31">
        <v>44248.0</v>
      </c>
      <c r="B53" s="32">
        <f>SUMIF(Datos_procesados!C:C,A53,Datos_procesados!E:E)</f>
        <v>1790</v>
      </c>
      <c r="C53" s="2">
        <f>COUNTIFS(Datos_procesados!C:C,A53,Datos_procesados!E:E, "&lt;&gt;0")</f>
        <v>11</v>
      </c>
      <c r="D53" s="2">
        <f t="shared" si="1"/>
        <v>13</v>
      </c>
      <c r="E53" s="33">
        <f>D53*'Costo de tareas'!$B$13</f>
        <v>510.6472222</v>
      </c>
      <c r="F53" s="16">
        <f>SUMIF(Datos_procesados!C:C,A53,Datos_procesados!H:H)</f>
        <v>411.036244</v>
      </c>
      <c r="G53" s="16">
        <f>SUMIF(Datos_procesados!C:C,A53,Datos_procesados!I:I)</f>
        <v>531.6970893</v>
      </c>
      <c r="H53" s="16">
        <f t="shared" si="2"/>
        <v>942.7333333</v>
      </c>
      <c r="I53" s="2" t="s">
        <v>11253</v>
      </c>
      <c r="J53" s="2"/>
      <c r="K53" s="2"/>
      <c r="L53" s="2"/>
      <c r="M53" s="2"/>
      <c r="N53" s="2"/>
      <c r="O53" s="2"/>
      <c r="P53" s="2"/>
      <c r="Q53" s="2"/>
      <c r="R53" s="43"/>
      <c r="S53" s="2"/>
      <c r="T53" s="2"/>
      <c r="AA53" s="2"/>
    </row>
    <row r="54">
      <c r="A54" s="31">
        <v>44249.0</v>
      </c>
      <c r="B54" s="32">
        <f>SUMIF(Datos_procesados!C:C,A54,Datos_procesados!E:E)</f>
        <v>3935.65</v>
      </c>
      <c r="C54" s="2">
        <f>COUNTIFS(Datos_procesados!C:C,A54,Datos_procesados!E:E, "&lt;&gt;0")</f>
        <v>11</v>
      </c>
      <c r="D54" s="2">
        <f t="shared" si="1"/>
        <v>13</v>
      </c>
      <c r="E54" s="33">
        <f>D54*'Costo de tareas'!$B$13</f>
        <v>510.6472222</v>
      </c>
      <c r="F54" s="16">
        <f>SUMIF(Datos_procesados!C:C,A54,Datos_procesados!H:H)</f>
        <v>432.0861111</v>
      </c>
      <c r="G54" s="16">
        <f>SUMIF(Datos_procesados!C:C,A54,Datos_procesados!I:I)</f>
        <v>510.6472222</v>
      </c>
      <c r="H54" s="16">
        <f t="shared" si="2"/>
        <v>942.7333333</v>
      </c>
      <c r="I54" s="2" t="s">
        <v>11253</v>
      </c>
      <c r="J54" s="2"/>
      <c r="K54" s="2"/>
      <c r="L54" s="2"/>
      <c r="M54" s="2"/>
      <c r="N54" s="2"/>
      <c r="O54" s="2"/>
      <c r="P54" s="2"/>
      <c r="Q54" s="2"/>
      <c r="R54" s="43"/>
      <c r="S54" s="2"/>
      <c r="T54" s="2"/>
      <c r="AA54" s="2"/>
    </row>
    <row r="55">
      <c r="A55" s="31">
        <v>44250.0</v>
      </c>
      <c r="B55" s="32">
        <f>SUMIF(Datos_procesados!C:C,A55,Datos_procesados!E:E)</f>
        <v>4419</v>
      </c>
      <c r="C55" s="2">
        <f>COUNTIFS(Datos_procesados!C:C,A55,Datos_procesados!E:E, "&lt;&gt;0")</f>
        <v>11</v>
      </c>
      <c r="D55" s="2">
        <f t="shared" si="1"/>
        <v>13</v>
      </c>
      <c r="E55" s="33">
        <f>D55*'Costo de tareas'!$B$13</f>
        <v>510.6472222</v>
      </c>
      <c r="F55" s="16">
        <f>SUMIF(Datos_procesados!C:C,A55,Datos_procesados!H:H)</f>
        <v>392.8055556</v>
      </c>
      <c r="G55" s="16">
        <f>SUMIF(Datos_procesados!C:C,A55,Datos_procesados!I:I)</f>
        <v>549.9277778</v>
      </c>
      <c r="H55" s="16">
        <f t="shared" si="2"/>
        <v>942.7333333</v>
      </c>
      <c r="I55" s="2" t="s">
        <v>11253</v>
      </c>
      <c r="J55" s="2"/>
      <c r="K55" s="2"/>
      <c r="L55" s="2"/>
      <c r="M55" s="2"/>
      <c r="N55" s="2"/>
      <c r="O55" s="2"/>
      <c r="P55" s="2"/>
      <c r="Q55" s="2"/>
      <c r="R55" s="43"/>
      <c r="S55" s="2"/>
      <c r="T55" s="2"/>
      <c r="AA55" s="2"/>
    </row>
    <row r="56">
      <c r="A56" s="31">
        <v>44251.0</v>
      </c>
      <c r="B56" s="32">
        <f>SUMIF(Datos_procesados!C:C,A56,Datos_procesados!E:E)</f>
        <v>4656</v>
      </c>
      <c r="C56" s="2">
        <f>COUNTIFS(Datos_procesados!C:C,A56,Datos_procesados!E:E, "&lt;&gt;0")</f>
        <v>11</v>
      </c>
      <c r="D56" s="2">
        <f t="shared" si="1"/>
        <v>13</v>
      </c>
      <c r="E56" s="33">
        <f>D56*'Costo de tareas'!$B$13</f>
        <v>510.6472222</v>
      </c>
      <c r="F56" s="16">
        <f>SUMIF(Datos_procesados!C:C,A56,Datos_procesados!H:H)</f>
        <v>392.8055556</v>
      </c>
      <c r="G56" s="16">
        <f>SUMIF(Datos_procesados!C:C,A56,Datos_procesados!I:I)</f>
        <v>549.9277778</v>
      </c>
      <c r="H56" s="16">
        <f t="shared" si="2"/>
        <v>942.7333333</v>
      </c>
      <c r="I56" s="2" t="s">
        <v>11253</v>
      </c>
      <c r="J56" s="2"/>
      <c r="K56" s="2"/>
      <c r="L56" s="2"/>
      <c r="M56" s="2"/>
      <c r="N56" s="2"/>
      <c r="O56" s="2"/>
      <c r="P56" s="2"/>
      <c r="Q56" s="2"/>
      <c r="R56" s="43"/>
      <c r="S56" s="2"/>
      <c r="T56" s="2"/>
      <c r="AA56" s="2"/>
    </row>
    <row r="57">
      <c r="A57" s="31">
        <v>44252.0</v>
      </c>
      <c r="B57" s="32">
        <f>SUMIF(Datos_procesados!C:C,A57,Datos_procesados!E:E)</f>
        <v>3241</v>
      </c>
      <c r="C57" s="2">
        <f>COUNTIFS(Datos_procesados!C:C,A57,Datos_procesados!E:E, "&lt;&gt;0")</f>
        <v>11</v>
      </c>
      <c r="D57" s="2">
        <f t="shared" si="1"/>
        <v>13</v>
      </c>
      <c r="E57" s="33">
        <f>D57*'Costo de tareas'!$B$13</f>
        <v>510.6472222</v>
      </c>
      <c r="F57" s="16">
        <f>SUMIF(Datos_procesados!C:C,A57,Datos_procesados!H:H)</f>
        <v>364.2378788</v>
      </c>
      <c r="G57" s="16">
        <f>SUMIF(Datos_procesados!C:C,A57,Datos_procesados!I:I)</f>
        <v>578.4954545</v>
      </c>
      <c r="H57" s="16">
        <f t="shared" si="2"/>
        <v>942.7333333</v>
      </c>
      <c r="I57" s="2" t="s">
        <v>11253</v>
      </c>
      <c r="J57" s="2"/>
      <c r="K57" s="2"/>
      <c r="L57" s="2"/>
      <c r="M57" s="2"/>
      <c r="N57" s="2"/>
      <c r="O57" s="2"/>
      <c r="P57" s="2"/>
      <c r="Q57" s="2"/>
      <c r="R57" s="43"/>
      <c r="S57" s="2"/>
      <c r="T57" s="2"/>
      <c r="AA57" s="2"/>
    </row>
    <row r="58">
      <c r="A58" s="31">
        <v>44253.0</v>
      </c>
      <c r="B58" s="32">
        <f>SUMIF(Datos_procesados!C:C,A58,Datos_procesados!E:E)</f>
        <v>3829</v>
      </c>
      <c r="C58" s="2">
        <f>COUNTIFS(Datos_procesados!C:C,A58,Datos_procesados!E:E, "&lt;&gt;0")</f>
        <v>11</v>
      </c>
      <c r="D58" s="2">
        <f t="shared" si="1"/>
        <v>13</v>
      </c>
      <c r="E58" s="33">
        <f>D58*'Costo de tareas'!$B$13</f>
        <v>510.6472222</v>
      </c>
      <c r="F58" s="16">
        <f>SUMIF(Datos_procesados!C:C,A58,Datos_procesados!H:H)</f>
        <v>392.8055556</v>
      </c>
      <c r="G58" s="16">
        <f>SUMIF(Datos_procesados!C:C,A58,Datos_procesados!I:I)</f>
        <v>549.9277778</v>
      </c>
      <c r="H58" s="16">
        <f t="shared" si="2"/>
        <v>942.7333333</v>
      </c>
      <c r="I58" s="2" t="s">
        <v>11253</v>
      </c>
      <c r="J58" s="2"/>
      <c r="K58" s="2"/>
      <c r="L58" s="2"/>
      <c r="M58" s="2"/>
      <c r="N58" s="2"/>
      <c r="O58" s="2"/>
      <c r="P58" s="2"/>
      <c r="Q58" s="2"/>
      <c r="R58" s="43"/>
      <c r="S58" s="2"/>
      <c r="T58" s="2"/>
      <c r="AA58" s="2"/>
    </row>
    <row r="59">
      <c r="A59" s="31">
        <v>44254.0</v>
      </c>
      <c r="B59" s="32">
        <f>SUMIF(Datos_procesados!C:C,A59,Datos_procesados!E:E)</f>
        <v>3490</v>
      </c>
      <c r="C59" s="2">
        <f>COUNTIFS(Datos_procesados!C:C,A59,Datos_procesados!E:E, "&lt;&gt;0")</f>
        <v>11</v>
      </c>
      <c r="D59" s="2">
        <f t="shared" si="1"/>
        <v>13</v>
      </c>
      <c r="E59" s="33">
        <f>D59*'Costo de tareas'!$B$13</f>
        <v>510.6472222</v>
      </c>
      <c r="F59" s="16">
        <f>SUMIF(Datos_procesados!C:C,A59,Datos_procesados!H:H)</f>
        <v>392.8055556</v>
      </c>
      <c r="G59" s="16">
        <f>SUMIF(Datos_procesados!C:C,A59,Datos_procesados!I:I)</f>
        <v>549.9277778</v>
      </c>
      <c r="H59" s="16">
        <f t="shared" si="2"/>
        <v>942.7333333</v>
      </c>
      <c r="I59" s="2" t="s">
        <v>11253</v>
      </c>
      <c r="J59" s="2"/>
      <c r="K59" s="2"/>
      <c r="L59" s="2"/>
      <c r="M59" s="2"/>
      <c r="N59" s="2"/>
      <c r="O59" s="2"/>
      <c r="P59" s="2"/>
      <c r="Q59" s="2"/>
      <c r="R59" s="43"/>
      <c r="S59" s="2"/>
      <c r="T59" s="2"/>
      <c r="AA59" s="2"/>
    </row>
    <row r="60">
      <c r="A60" s="31">
        <v>44255.0</v>
      </c>
      <c r="B60" s="32">
        <f>SUMIF(Datos_procesados!C:C,A60,Datos_procesados!E:E)</f>
        <v>4257</v>
      </c>
      <c r="C60" s="2">
        <f>COUNTIFS(Datos_procesados!C:C,A60,Datos_procesados!E:E, "&lt;&gt;0")</f>
        <v>11</v>
      </c>
      <c r="D60" s="2">
        <f t="shared" si="1"/>
        <v>13</v>
      </c>
      <c r="E60" s="33">
        <f>D60*'Costo de tareas'!$B$13</f>
        <v>510.6472222</v>
      </c>
      <c r="F60" s="16">
        <f>SUMIF(Datos_procesados!C:C,A60,Datos_procesados!H:H)</f>
        <v>392.9935008</v>
      </c>
      <c r="G60" s="16">
        <f>SUMIF(Datos_procesados!C:C,A60,Datos_procesados!I:I)</f>
        <v>549.7398325</v>
      </c>
      <c r="H60" s="16">
        <f t="shared" si="2"/>
        <v>942.7333333</v>
      </c>
      <c r="I60" s="2" t="s">
        <v>11253</v>
      </c>
      <c r="J60" s="2"/>
      <c r="K60" s="2"/>
      <c r="L60" s="2"/>
      <c r="M60" s="2"/>
      <c r="N60" s="2"/>
      <c r="O60" s="2"/>
      <c r="P60" s="2"/>
      <c r="Q60" s="2"/>
      <c r="R60" s="43"/>
      <c r="S60" s="2"/>
      <c r="T60" s="2"/>
      <c r="AA60" s="2"/>
    </row>
    <row r="61">
      <c r="A61" s="31">
        <v>41699.0</v>
      </c>
      <c r="B61" s="32">
        <f>SUMIF(Datos_procesados!C:C,A61,Datos_procesados!E:E)</f>
        <v>1030</v>
      </c>
      <c r="C61" s="2">
        <f>COUNTIFS(Datos_procesados!C:C,A61,Datos_procesados!E:E, "&lt;&gt;0")</f>
        <v>11</v>
      </c>
      <c r="D61" s="2">
        <f t="shared" si="1"/>
        <v>13</v>
      </c>
      <c r="E61" s="33">
        <f>D61*'Costo de tareas'!$B$13</f>
        <v>510.6472222</v>
      </c>
      <c r="F61" s="16">
        <f>SUMIF(Datos_procesados!C:C,A61,Datos_procesados!H:H)</f>
        <v>373.2592504</v>
      </c>
      <c r="G61" s="16">
        <f>SUMIF(Datos_procesados!C:C,A61,Datos_procesados!I:I)</f>
        <v>569.4740829</v>
      </c>
      <c r="H61" s="16">
        <f t="shared" si="2"/>
        <v>942.7333333</v>
      </c>
      <c r="I61" s="2" t="s">
        <v>11255</v>
      </c>
      <c r="J61" s="2"/>
      <c r="K61" s="2"/>
      <c r="L61" s="2"/>
      <c r="M61" s="2"/>
      <c r="N61" s="2"/>
      <c r="O61" s="2"/>
      <c r="P61" s="2"/>
      <c r="Q61" s="2"/>
      <c r="R61" s="43"/>
      <c r="S61" s="2"/>
      <c r="T61" s="2"/>
      <c r="AA61" s="2"/>
    </row>
    <row r="62">
      <c r="A62" s="31">
        <v>41700.0</v>
      </c>
      <c r="B62" s="32">
        <f>SUMIF(Datos_procesados!C:C,A62,Datos_procesados!E:E)</f>
        <v>2372.65</v>
      </c>
      <c r="C62" s="2">
        <f>COUNTIFS(Datos_procesados!C:C,A62,Datos_procesados!E:E, "&lt;&gt;0")</f>
        <v>11</v>
      </c>
      <c r="D62" s="2">
        <f t="shared" si="1"/>
        <v>13</v>
      </c>
      <c r="E62" s="33">
        <f>D62*'Costo de tareas'!$B$13</f>
        <v>510.6472222</v>
      </c>
      <c r="F62" s="16">
        <f>SUMIF(Datos_procesados!C:C,A62,Datos_procesados!H:H)</f>
        <v>373.4471956</v>
      </c>
      <c r="G62" s="16">
        <f>SUMIF(Datos_procesados!C:C,A62,Datos_procesados!I:I)</f>
        <v>569.2861377</v>
      </c>
      <c r="H62" s="16">
        <f t="shared" si="2"/>
        <v>942.7333333</v>
      </c>
      <c r="I62" s="2" t="s">
        <v>11255</v>
      </c>
      <c r="J62" s="2"/>
      <c r="K62" s="2"/>
      <c r="L62" s="2"/>
      <c r="M62" s="2"/>
      <c r="N62" s="2"/>
      <c r="O62" s="2"/>
      <c r="P62" s="2"/>
      <c r="Q62" s="2"/>
      <c r="R62" s="43"/>
      <c r="S62" s="2"/>
      <c r="T62" s="2"/>
      <c r="AA62" s="2"/>
    </row>
    <row r="63">
      <c r="A63" s="31">
        <v>41701.0</v>
      </c>
      <c r="B63" s="32">
        <f>SUMIF(Datos_procesados!C:C,A63,Datos_procesados!E:E)</f>
        <v>3330.1</v>
      </c>
      <c r="C63" s="2">
        <f>COUNTIFS(Datos_procesados!C:C,A63,Datos_procesados!E:E, "&lt;&gt;0")</f>
        <v>11</v>
      </c>
      <c r="D63" s="2">
        <f t="shared" si="1"/>
        <v>13</v>
      </c>
      <c r="E63" s="33">
        <f>D63*'Costo de tareas'!$B$13</f>
        <v>510.6472222</v>
      </c>
      <c r="F63" s="16">
        <f>SUMIF(Datos_procesados!C:C,A63,Datos_procesados!H:H)</f>
        <v>392.9935008</v>
      </c>
      <c r="G63" s="16">
        <f>SUMIF(Datos_procesados!C:C,A63,Datos_procesados!I:I)</f>
        <v>549.7398325</v>
      </c>
      <c r="H63" s="16">
        <f t="shared" si="2"/>
        <v>942.7333333</v>
      </c>
      <c r="I63" s="2" t="s">
        <v>11255</v>
      </c>
      <c r="J63" s="2"/>
      <c r="K63" s="2"/>
      <c r="L63" s="2"/>
      <c r="M63" s="2"/>
      <c r="N63" s="2"/>
      <c r="O63" s="2"/>
      <c r="P63" s="2"/>
      <c r="Q63" s="2"/>
      <c r="R63" s="43"/>
      <c r="S63" s="2"/>
      <c r="T63" s="2"/>
      <c r="AA63" s="2"/>
    </row>
    <row r="64">
      <c r="A64" s="31">
        <v>41702.0</v>
      </c>
      <c r="B64" s="32">
        <f>SUMIF(Datos_procesados!C:C,A64,Datos_procesados!E:E)</f>
        <v>4163.55</v>
      </c>
      <c r="C64" s="2">
        <f>COUNTIFS(Datos_procesados!C:C,A64,Datos_procesados!E:E, "&lt;&gt;0")</f>
        <v>11</v>
      </c>
      <c r="D64" s="2">
        <f t="shared" si="1"/>
        <v>13</v>
      </c>
      <c r="E64" s="33">
        <f>D64*'Costo de tareas'!$B$13</f>
        <v>510.6472222</v>
      </c>
      <c r="F64" s="16">
        <f>SUMIF(Datos_procesados!C:C,A64,Datos_procesados!H:H)</f>
        <v>432.0861111</v>
      </c>
      <c r="G64" s="16">
        <f>SUMIF(Datos_procesados!C:C,A64,Datos_procesados!I:I)</f>
        <v>510.6472222</v>
      </c>
      <c r="H64" s="16">
        <f t="shared" si="2"/>
        <v>942.7333333</v>
      </c>
      <c r="I64" s="2" t="s">
        <v>11255</v>
      </c>
      <c r="J64" s="2"/>
      <c r="K64" s="2"/>
      <c r="L64" s="2"/>
      <c r="M64" s="2"/>
      <c r="N64" s="2"/>
      <c r="O64" s="2"/>
      <c r="P64" s="2"/>
      <c r="Q64" s="2"/>
      <c r="R64" s="43"/>
      <c r="S64" s="2"/>
      <c r="T64" s="2"/>
      <c r="AA64" s="2"/>
    </row>
    <row r="65">
      <c r="A65" s="31">
        <v>41703.0</v>
      </c>
      <c r="B65" s="32">
        <f>SUMIF(Datos_procesados!C:C,A65,Datos_procesados!E:E)</f>
        <v>4165</v>
      </c>
      <c r="C65" s="2">
        <f>COUNTIFS(Datos_procesados!C:C,A65,Datos_procesados!E:E, "&lt;&gt;0")</f>
        <v>11</v>
      </c>
      <c r="D65" s="2">
        <f t="shared" si="1"/>
        <v>13</v>
      </c>
      <c r="E65" s="33">
        <f>D65*'Costo de tareas'!$B$13</f>
        <v>510.6472222</v>
      </c>
      <c r="F65" s="16">
        <f>SUMIF(Datos_procesados!C:C,A65,Datos_procesados!H:H)</f>
        <v>392.9935008</v>
      </c>
      <c r="G65" s="16">
        <f>SUMIF(Datos_procesados!C:C,A65,Datos_procesados!I:I)</f>
        <v>549.7398325</v>
      </c>
      <c r="H65" s="16">
        <f t="shared" si="2"/>
        <v>942.7333333</v>
      </c>
      <c r="I65" s="2" t="s">
        <v>11255</v>
      </c>
      <c r="J65" s="2"/>
      <c r="K65" s="2"/>
      <c r="L65" s="2"/>
      <c r="M65" s="2"/>
      <c r="N65" s="2"/>
      <c r="O65" s="2"/>
      <c r="P65" s="2"/>
      <c r="Q65" s="2"/>
      <c r="R65" s="43"/>
      <c r="S65" s="2"/>
      <c r="T65" s="2"/>
      <c r="AA65" s="2"/>
    </row>
    <row r="66">
      <c r="A66" s="31">
        <v>41704.0</v>
      </c>
      <c r="B66" s="32">
        <f>SUMIF(Datos_procesados!C:C,A66,Datos_procesados!E:E)</f>
        <v>4034</v>
      </c>
      <c r="C66" s="2">
        <f>COUNTIFS(Datos_procesados!C:C,A66,Datos_procesados!E:E, "&lt;&gt;0")</f>
        <v>11</v>
      </c>
      <c r="D66" s="2">
        <f t="shared" si="1"/>
        <v>13</v>
      </c>
      <c r="E66" s="33">
        <f>D66*'Costo de tareas'!$B$13</f>
        <v>510.6472222</v>
      </c>
      <c r="F66" s="16">
        <f>SUMIF(Datos_procesados!C:C,A66,Datos_procesados!H:H)</f>
        <v>432.0861111</v>
      </c>
      <c r="G66" s="16">
        <f>SUMIF(Datos_procesados!C:C,A66,Datos_procesados!I:I)</f>
        <v>510.6472222</v>
      </c>
      <c r="H66" s="16">
        <f t="shared" si="2"/>
        <v>942.7333333</v>
      </c>
      <c r="I66" s="2" t="s">
        <v>11255</v>
      </c>
      <c r="J66" s="2"/>
      <c r="K66" s="2"/>
      <c r="L66" s="2"/>
      <c r="M66" s="2"/>
      <c r="N66" s="2"/>
      <c r="O66" s="2"/>
      <c r="P66" s="2"/>
      <c r="Q66" s="2"/>
      <c r="R66" s="43"/>
      <c r="S66" s="2"/>
      <c r="T66" s="2"/>
      <c r="AA66" s="2"/>
    </row>
    <row r="67">
      <c r="A67" s="31">
        <v>41705.0</v>
      </c>
      <c r="B67" s="32">
        <f>SUMIF(Datos_procesados!C:C,A67,Datos_procesados!E:E)</f>
        <v>5077.75</v>
      </c>
      <c r="C67" s="2">
        <f>COUNTIFS(Datos_procesados!C:C,A67,Datos_procesados!E:E, "&lt;&gt;0")</f>
        <v>12</v>
      </c>
      <c r="D67" s="2">
        <f t="shared" si="1"/>
        <v>12</v>
      </c>
      <c r="E67" s="33">
        <f>D67*'Costo de tareas'!$B$13</f>
        <v>471.3666667</v>
      </c>
      <c r="F67" s="16">
        <f>SUMIF(Datos_procesados!C:C,A67,Datos_procesados!H:H)</f>
        <v>432.0861111</v>
      </c>
      <c r="G67" s="16">
        <f>SUMIF(Datos_procesados!C:C,A67,Datos_procesados!I:I)</f>
        <v>510.6472222</v>
      </c>
      <c r="H67" s="16">
        <f t="shared" si="2"/>
        <v>942.7333333</v>
      </c>
      <c r="I67" s="2" t="s">
        <v>11255</v>
      </c>
      <c r="J67" s="2"/>
      <c r="K67" s="2"/>
      <c r="L67" s="2"/>
      <c r="M67" s="2"/>
      <c r="N67" s="2"/>
      <c r="O67" s="2"/>
      <c r="P67" s="2"/>
      <c r="Q67" s="2"/>
      <c r="R67" s="43"/>
      <c r="S67" s="2"/>
      <c r="T67" s="2"/>
      <c r="AA67" s="2"/>
    </row>
    <row r="68">
      <c r="A68" s="31">
        <v>41706.0</v>
      </c>
      <c r="B68" s="32">
        <f>SUMIF(Datos_procesados!C:C,A68,Datos_procesados!E:E)</f>
        <v>5584.65</v>
      </c>
      <c r="C68" s="2">
        <f>COUNTIFS(Datos_procesados!C:C,A68,Datos_procesados!E:E, "&lt;&gt;0")</f>
        <v>12</v>
      </c>
      <c r="D68" s="2">
        <f t="shared" si="1"/>
        <v>12</v>
      </c>
      <c r="E68" s="33">
        <f>D68*'Costo de tareas'!$B$13</f>
        <v>471.3666667</v>
      </c>
      <c r="F68" s="16">
        <f>SUMIF(Datos_procesados!C:C,A68,Datos_procesados!H:H)</f>
        <v>471.3666667</v>
      </c>
      <c r="G68" s="16">
        <f>SUMIF(Datos_procesados!C:C,A68,Datos_procesados!I:I)</f>
        <v>471.3666667</v>
      </c>
      <c r="H68" s="16">
        <f t="shared" si="2"/>
        <v>942.7333333</v>
      </c>
      <c r="I68" s="2" t="s">
        <v>11255</v>
      </c>
      <c r="J68" s="2"/>
      <c r="K68" s="2"/>
      <c r="L68" s="2"/>
      <c r="M68" s="2"/>
      <c r="N68" s="2"/>
      <c r="O68" s="2"/>
      <c r="P68" s="2"/>
      <c r="Q68" s="2"/>
      <c r="R68" s="43"/>
      <c r="S68" s="2"/>
      <c r="T68" s="2"/>
      <c r="AA68" s="2"/>
    </row>
    <row r="69">
      <c r="A69" s="31">
        <v>41707.0</v>
      </c>
      <c r="B69" s="32">
        <f>SUMIF(Datos_procesados!C:C,A69,Datos_procesados!E:E)</f>
        <v>4866.2</v>
      </c>
      <c r="C69" s="2">
        <f>COUNTIFS(Datos_procesados!C:C,A69,Datos_procesados!E:E, "&lt;&gt;0")</f>
        <v>12</v>
      </c>
      <c r="D69" s="2">
        <f t="shared" si="1"/>
        <v>12</v>
      </c>
      <c r="E69" s="33">
        <f>D69*'Costo de tareas'!$B$13</f>
        <v>471.3666667</v>
      </c>
      <c r="F69" s="16">
        <f>SUMIF(Datos_procesados!C:C,A69,Datos_procesados!H:H)</f>
        <v>436.7847422</v>
      </c>
      <c r="G69" s="16">
        <f>SUMIF(Datos_procesados!C:C,A69,Datos_procesados!I:I)</f>
        <v>505.9485912</v>
      </c>
      <c r="H69" s="16">
        <f t="shared" si="2"/>
        <v>942.7333333</v>
      </c>
      <c r="I69" s="2" t="s">
        <v>11255</v>
      </c>
      <c r="J69" s="2"/>
      <c r="K69" s="2"/>
      <c r="L69" s="2"/>
      <c r="M69" s="2"/>
      <c r="N69" s="2"/>
      <c r="O69" s="2"/>
      <c r="P69" s="2"/>
      <c r="Q69" s="2"/>
      <c r="R69" s="43"/>
      <c r="S69" s="2"/>
      <c r="T69" s="2"/>
      <c r="AA69" s="2"/>
    </row>
    <row r="70">
      <c r="A70" s="31">
        <v>41708.0</v>
      </c>
      <c r="B70" s="32">
        <f>SUMIF(Datos_procesados!C:C,A70,Datos_procesados!E:E)</f>
        <v>5109.5</v>
      </c>
      <c r="C70" s="2">
        <f>COUNTIFS(Datos_procesados!C:C,A70,Datos_procesados!E:E, "&lt;&gt;0")</f>
        <v>12</v>
      </c>
      <c r="D70" s="2">
        <f t="shared" si="1"/>
        <v>12</v>
      </c>
      <c r="E70" s="33">
        <f>D70*'Costo de tareas'!$B$13</f>
        <v>471.3666667</v>
      </c>
      <c r="F70" s="16">
        <f>SUMIF(Datos_procesados!C:C,A70,Datos_procesados!H:H)</f>
        <v>471.3666667</v>
      </c>
      <c r="G70" s="16">
        <f>SUMIF(Datos_procesados!C:C,A70,Datos_procesados!I:I)</f>
        <v>471.3666667</v>
      </c>
      <c r="H70" s="16">
        <f t="shared" si="2"/>
        <v>942.7333333</v>
      </c>
      <c r="I70" s="2" t="s">
        <v>11255</v>
      </c>
      <c r="J70" s="2"/>
      <c r="K70" s="2"/>
      <c r="L70" s="2"/>
      <c r="M70" s="2"/>
      <c r="N70" s="2"/>
      <c r="O70" s="2"/>
      <c r="P70" s="2"/>
      <c r="Q70" s="2"/>
      <c r="R70" s="43"/>
      <c r="S70" s="2"/>
      <c r="T70" s="2"/>
      <c r="AA70" s="2"/>
    </row>
    <row r="71">
      <c r="A71" s="31">
        <v>41709.0</v>
      </c>
      <c r="B71" s="32">
        <f>SUMIF(Datos_procesados!C:C,A71,Datos_procesados!E:E)</f>
        <v>4471.4</v>
      </c>
      <c r="C71" s="2">
        <f>COUNTIFS(Datos_procesados!C:C,A71,Datos_procesados!E:E, "&lt;&gt;0")</f>
        <v>12</v>
      </c>
      <c r="D71" s="2">
        <f t="shared" si="1"/>
        <v>12</v>
      </c>
      <c r="E71" s="33">
        <f>D71*'Costo de tareas'!$B$13</f>
        <v>471.3666667</v>
      </c>
      <c r="F71" s="16">
        <f>SUMIF(Datos_procesados!C:C,A71,Datos_procesados!H:H)</f>
        <v>460.8417331</v>
      </c>
      <c r="G71" s="16">
        <f>SUMIF(Datos_procesados!C:C,A71,Datos_procesados!I:I)</f>
        <v>481.8916002</v>
      </c>
      <c r="H71" s="16">
        <f t="shared" si="2"/>
        <v>942.7333333</v>
      </c>
      <c r="I71" s="2" t="s">
        <v>11255</v>
      </c>
      <c r="J71" s="2"/>
      <c r="K71" s="2"/>
      <c r="L71" s="2"/>
      <c r="M71" s="2"/>
      <c r="N71" s="2"/>
      <c r="O71" s="2"/>
      <c r="P71" s="2"/>
      <c r="Q71" s="2"/>
      <c r="R71" s="43"/>
      <c r="S71" s="2"/>
      <c r="T71" s="2"/>
      <c r="AA71" s="2"/>
    </row>
    <row r="72">
      <c r="A72" s="31">
        <v>41710.0</v>
      </c>
      <c r="B72" s="32">
        <f>SUMIF(Datos_procesados!C:C,A72,Datos_procesados!E:E)</f>
        <v>3796.1</v>
      </c>
      <c r="C72" s="2">
        <f>COUNTIFS(Datos_procesados!C:C,A72,Datos_procesados!E:E, "&lt;&gt;0")</f>
        <v>12</v>
      </c>
      <c r="D72" s="2">
        <f t="shared" si="1"/>
        <v>12</v>
      </c>
      <c r="E72" s="33">
        <f>D72*'Costo de tareas'!$B$13</f>
        <v>471.3666667</v>
      </c>
      <c r="F72" s="16">
        <f>SUMIF(Datos_procesados!C:C,A72,Datos_procesados!H:H)</f>
        <v>471.3666667</v>
      </c>
      <c r="G72" s="16">
        <f>SUMIF(Datos_procesados!C:C,A72,Datos_procesados!I:I)</f>
        <v>471.3666667</v>
      </c>
      <c r="H72" s="16">
        <f t="shared" si="2"/>
        <v>942.7333333</v>
      </c>
      <c r="I72" s="2" t="s">
        <v>11255</v>
      </c>
      <c r="J72" s="2"/>
      <c r="K72" s="2"/>
      <c r="L72" s="2"/>
      <c r="M72" s="2"/>
      <c r="N72" s="2"/>
      <c r="O72" s="2"/>
      <c r="P72" s="2"/>
      <c r="Q72" s="2"/>
      <c r="R72" s="43"/>
      <c r="S72" s="2"/>
      <c r="T72" s="2"/>
      <c r="AA72" s="2"/>
    </row>
    <row r="73">
      <c r="A73" s="31">
        <v>41711.0</v>
      </c>
      <c r="B73" s="32">
        <f>SUMIF(Datos_procesados!C:C,A73,Datos_procesados!E:E)</f>
        <v>3790.5</v>
      </c>
      <c r="C73" s="2">
        <f>COUNTIFS(Datos_procesados!C:C,A73,Datos_procesados!E:E, "&lt;&gt;0")</f>
        <v>12</v>
      </c>
      <c r="D73" s="2">
        <f t="shared" si="1"/>
        <v>12</v>
      </c>
      <c r="E73" s="33">
        <f>D73*'Costo de tareas'!$B$13</f>
        <v>471.3666667</v>
      </c>
      <c r="F73" s="16">
        <f>SUMIF(Datos_procesados!C:C,A73,Datos_procesados!H:H)</f>
        <v>471.3666667</v>
      </c>
      <c r="G73" s="16">
        <f>SUMIF(Datos_procesados!C:C,A73,Datos_procesados!I:I)</f>
        <v>471.3666667</v>
      </c>
      <c r="H73" s="16">
        <f t="shared" si="2"/>
        <v>942.7333333</v>
      </c>
      <c r="I73" s="2" t="s">
        <v>11255</v>
      </c>
      <c r="J73" s="2"/>
      <c r="K73" s="2"/>
      <c r="L73" s="2"/>
      <c r="M73" s="2"/>
      <c r="N73" s="2"/>
      <c r="O73" s="2"/>
      <c r="P73" s="2"/>
      <c r="Q73" s="2"/>
      <c r="R73" s="43"/>
      <c r="S73" s="2"/>
      <c r="T73" s="2"/>
      <c r="AA73" s="2"/>
    </row>
    <row r="74">
      <c r="A74" s="31">
        <v>41712.0</v>
      </c>
      <c r="B74" s="32">
        <f>SUMIF(Datos_procesados!C:C,A74,Datos_procesados!E:E)</f>
        <v>4763</v>
      </c>
      <c r="C74" s="2">
        <f>COUNTIFS(Datos_procesados!C:C,A74,Datos_procesados!E:E, "&lt;&gt;0")</f>
        <v>12</v>
      </c>
      <c r="D74" s="2">
        <f t="shared" si="1"/>
        <v>12</v>
      </c>
      <c r="E74" s="33">
        <f>D74*'Costo de tareas'!$B$13</f>
        <v>471.3666667</v>
      </c>
      <c r="F74" s="16">
        <f>SUMIF(Datos_procesados!C:C,A74,Datos_procesados!H:H)</f>
        <v>471.3666667</v>
      </c>
      <c r="G74" s="16">
        <f>SUMIF(Datos_procesados!C:C,A74,Datos_procesados!I:I)</f>
        <v>471.3666667</v>
      </c>
      <c r="H74" s="16">
        <f t="shared" si="2"/>
        <v>942.7333333</v>
      </c>
      <c r="I74" s="2" t="s">
        <v>11255</v>
      </c>
      <c r="J74" s="2"/>
      <c r="K74" s="2"/>
      <c r="L74" s="2"/>
      <c r="M74" s="2"/>
      <c r="N74" s="2"/>
      <c r="O74" s="2"/>
      <c r="P74" s="2"/>
      <c r="Q74" s="2"/>
      <c r="R74" s="43"/>
      <c r="S74" s="2"/>
      <c r="T74" s="2"/>
      <c r="AA74" s="2"/>
    </row>
    <row r="75">
      <c r="A75" s="31">
        <v>41713.0</v>
      </c>
      <c r="B75" s="32">
        <f>SUMIF(Datos_procesados!C:C,A75,Datos_procesados!E:E)</f>
        <v>4029.75</v>
      </c>
      <c r="C75" s="2">
        <f>COUNTIFS(Datos_procesados!C:C,A75,Datos_procesados!E:E, "&lt;&gt;0")</f>
        <v>12</v>
      </c>
      <c r="D75" s="2">
        <f t="shared" si="1"/>
        <v>12</v>
      </c>
      <c r="E75" s="33">
        <f>D75*'Costo de tareas'!$B$13</f>
        <v>471.3666667</v>
      </c>
      <c r="F75" s="16">
        <f>SUMIF(Datos_procesados!C:C,A75,Datos_procesados!H:H)</f>
        <v>471.3666667</v>
      </c>
      <c r="G75" s="16">
        <f>SUMIF(Datos_procesados!C:C,A75,Datos_procesados!I:I)</f>
        <v>471.3666667</v>
      </c>
      <c r="H75" s="16">
        <f t="shared" si="2"/>
        <v>942.7333333</v>
      </c>
      <c r="I75" s="2" t="s">
        <v>11255</v>
      </c>
      <c r="J75" s="2"/>
      <c r="K75" s="2"/>
      <c r="L75" s="2"/>
      <c r="M75" s="2"/>
      <c r="N75" s="2"/>
      <c r="O75" s="2"/>
      <c r="P75" s="2"/>
      <c r="Q75" s="2"/>
      <c r="R75" s="43"/>
      <c r="S75" s="2"/>
      <c r="T75" s="2"/>
      <c r="AA75" s="2"/>
    </row>
    <row r="76">
      <c r="A76" s="31">
        <v>41714.0</v>
      </c>
      <c r="B76" s="32">
        <f>SUMIF(Datos_procesados!C:C,A76,Datos_procesados!E:E)</f>
        <v>5824</v>
      </c>
      <c r="C76" s="2">
        <f>COUNTIFS(Datos_procesados!C:C,A76,Datos_procesados!E:E, "&lt;&gt;0")</f>
        <v>12</v>
      </c>
      <c r="D76" s="2">
        <f t="shared" si="1"/>
        <v>12</v>
      </c>
      <c r="E76" s="33">
        <f>D76*'Costo de tareas'!$B$13</f>
        <v>471.3666667</v>
      </c>
      <c r="F76" s="16">
        <f>SUMIF(Datos_procesados!C:C,A76,Datos_procesados!H:H)</f>
        <v>460.8417331</v>
      </c>
      <c r="G76" s="16">
        <f>SUMIF(Datos_procesados!C:C,A76,Datos_procesados!I:I)</f>
        <v>481.8916002</v>
      </c>
      <c r="H76" s="16">
        <f t="shared" si="2"/>
        <v>942.7333333</v>
      </c>
      <c r="I76" s="2" t="s">
        <v>11255</v>
      </c>
      <c r="J76" s="2"/>
      <c r="K76" s="2"/>
      <c r="L76" s="2"/>
      <c r="M76" s="2"/>
      <c r="N76" s="2"/>
      <c r="O76" s="2"/>
      <c r="P76" s="2"/>
      <c r="Q76" s="2"/>
      <c r="R76" s="43"/>
      <c r="S76" s="2"/>
      <c r="T76" s="2"/>
      <c r="AA76" s="2"/>
    </row>
    <row r="77">
      <c r="A77" s="31">
        <v>41715.0</v>
      </c>
      <c r="B77" s="32">
        <f>SUMIF(Datos_procesados!C:C,A77,Datos_procesados!E:E)</f>
        <v>5807</v>
      </c>
      <c r="C77" s="2">
        <f>COUNTIFS(Datos_procesados!C:C,A77,Datos_procesados!E:E, "&lt;&gt;0")</f>
        <v>12</v>
      </c>
      <c r="D77" s="2">
        <f t="shared" si="1"/>
        <v>12</v>
      </c>
      <c r="E77" s="33">
        <f>D77*'Costo de tareas'!$B$13</f>
        <v>471.3666667</v>
      </c>
      <c r="F77" s="16">
        <f>SUMIF(Datos_procesados!C:C,A77,Datos_procesados!H:H)</f>
        <v>459.3381712</v>
      </c>
      <c r="G77" s="16">
        <f>SUMIF(Datos_procesados!C:C,A77,Datos_procesados!I:I)</f>
        <v>483.3951621</v>
      </c>
      <c r="H77" s="16">
        <f t="shared" si="2"/>
        <v>942.7333333</v>
      </c>
      <c r="I77" s="2" t="s">
        <v>11255</v>
      </c>
      <c r="J77" s="2"/>
      <c r="K77" s="2"/>
      <c r="L77" s="2"/>
      <c r="M77" s="2"/>
      <c r="N77" s="2"/>
      <c r="O77" s="2"/>
      <c r="P77" s="2"/>
      <c r="Q77" s="2"/>
      <c r="R77" s="43"/>
      <c r="S77" s="2"/>
      <c r="T77" s="2"/>
      <c r="AA77" s="2"/>
    </row>
    <row r="78">
      <c r="A78" s="31">
        <v>41716.0</v>
      </c>
      <c r="B78" s="32">
        <f>SUMIF(Datos_procesados!C:C,A78,Datos_procesados!E:E)</f>
        <v>5133</v>
      </c>
      <c r="C78" s="2">
        <f>COUNTIFS(Datos_procesados!C:C,A78,Datos_procesados!E:E, "&lt;&gt;0")</f>
        <v>12</v>
      </c>
      <c r="D78" s="2">
        <f t="shared" si="1"/>
        <v>12</v>
      </c>
      <c r="E78" s="33">
        <f>D78*'Costo de tareas'!$B$13</f>
        <v>471.3666667</v>
      </c>
      <c r="F78" s="16">
        <f>SUMIF(Datos_procesados!C:C,A78,Datos_procesados!H:H)</f>
        <v>457.8346093</v>
      </c>
      <c r="G78" s="16">
        <f>SUMIF(Datos_procesados!C:C,A78,Datos_procesados!I:I)</f>
        <v>484.8987241</v>
      </c>
      <c r="H78" s="16">
        <f t="shared" si="2"/>
        <v>942.7333333</v>
      </c>
      <c r="I78" s="2" t="s">
        <v>11255</v>
      </c>
      <c r="J78" s="2"/>
      <c r="K78" s="2"/>
      <c r="L78" s="2"/>
      <c r="M78" s="2"/>
      <c r="N78" s="2"/>
      <c r="O78" s="2"/>
      <c r="P78" s="2"/>
      <c r="Q78" s="2"/>
      <c r="R78" s="43"/>
      <c r="S78" s="2"/>
      <c r="T78" s="2"/>
      <c r="AA78" s="2"/>
    </row>
    <row r="79">
      <c r="A79" s="31">
        <v>41717.0</v>
      </c>
      <c r="B79" s="32">
        <f>SUMIF(Datos_procesados!C:C,A79,Datos_procesados!E:E)</f>
        <v>5187</v>
      </c>
      <c r="C79" s="2">
        <f>COUNTIFS(Datos_procesados!C:C,A79,Datos_procesados!E:E, "&lt;&gt;0")</f>
        <v>12</v>
      </c>
      <c r="D79" s="2">
        <f t="shared" si="1"/>
        <v>12</v>
      </c>
      <c r="E79" s="33">
        <f>D79*'Costo de tareas'!$B$13</f>
        <v>471.3666667</v>
      </c>
      <c r="F79" s="16">
        <f>SUMIF(Datos_procesados!C:C,A79,Datos_procesados!H:H)</f>
        <v>447.3096757</v>
      </c>
      <c r="G79" s="16">
        <f>SUMIF(Datos_procesados!C:C,A79,Datos_procesados!I:I)</f>
        <v>495.4236576</v>
      </c>
      <c r="H79" s="16">
        <f t="shared" si="2"/>
        <v>942.7333333</v>
      </c>
      <c r="I79" s="2" t="s">
        <v>11255</v>
      </c>
      <c r="J79" s="2"/>
      <c r="K79" s="2"/>
      <c r="L79" s="2"/>
      <c r="M79" s="2"/>
      <c r="N79" s="2"/>
      <c r="O79" s="2"/>
      <c r="P79" s="2"/>
      <c r="Q79" s="2"/>
      <c r="R79" s="43"/>
      <c r="S79" s="2"/>
      <c r="T79" s="2"/>
      <c r="AA79" s="2"/>
    </row>
    <row r="80">
      <c r="A80" s="31">
        <v>41718.0</v>
      </c>
      <c r="B80" s="32">
        <f>SUMIF(Datos_procesados!C:C,A80,Datos_procesados!E:E)</f>
        <v>5540</v>
      </c>
      <c r="C80" s="2">
        <f>COUNTIFS(Datos_procesados!C:C,A80,Datos_procesados!E:E, "&lt;&gt;0")</f>
        <v>12</v>
      </c>
      <c r="D80" s="2">
        <f t="shared" si="1"/>
        <v>12</v>
      </c>
      <c r="E80" s="33">
        <f>D80*'Costo de tareas'!$B$13</f>
        <v>471.3666667</v>
      </c>
      <c r="F80" s="16">
        <f>SUMIF(Datos_procesados!C:C,A80,Datos_procesados!H:H)</f>
        <v>444.3025518</v>
      </c>
      <c r="G80" s="16">
        <f>SUMIF(Datos_procesados!C:C,A80,Datos_procesados!I:I)</f>
        <v>498.4307815</v>
      </c>
      <c r="H80" s="16">
        <f t="shared" si="2"/>
        <v>942.7333333</v>
      </c>
      <c r="I80" s="2" t="s">
        <v>11255</v>
      </c>
      <c r="J80" s="2"/>
      <c r="K80" s="2"/>
      <c r="L80" s="2"/>
      <c r="M80" s="2"/>
      <c r="N80" s="2"/>
      <c r="O80" s="2"/>
      <c r="P80" s="2"/>
      <c r="Q80" s="2"/>
      <c r="R80" s="43"/>
      <c r="S80" s="2"/>
      <c r="T80" s="2"/>
      <c r="AA80" s="2"/>
    </row>
    <row r="81">
      <c r="A81" s="31">
        <v>41719.0</v>
      </c>
      <c r="B81" s="32">
        <f>SUMIF(Datos_procesados!C:C,A81,Datos_procesados!E:E)</f>
        <v>4723</v>
      </c>
      <c r="C81" s="2">
        <f>COUNTIFS(Datos_procesados!C:C,A81,Datos_procesados!E:E, "&lt;&gt;0")</f>
        <v>12</v>
      </c>
      <c r="D81" s="2">
        <f t="shared" si="1"/>
        <v>12</v>
      </c>
      <c r="E81" s="33">
        <f>D81*'Costo de tareas'!$B$13</f>
        <v>471.3666667</v>
      </c>
      <c r="F81" s="16">
        <f>SUMIF(Datos_procesados!C:C,A81,Datos_procesados!H:H)</f>
        <v>402.0148724</v>
      </c>
      <c r="G81" s="16">
        <f>SUMIF(Datos_procesados!C:C,A81,Datos_procesados!I:I)</f>
        <v>540.7184609</v>
      </c>
      <c r="H81" s="16">
        <f t="shared" si="2"/>
        <v>942.7333333</v>
      </c>
      <c r="I81" s="2" t="s">
        <v>11255</v>
      </c>
      <c r="J81" s="2"/>
      <c r="K81" s="2"/>
      <c r="L81" s="2"/>
      <c r="M81" s="2"/>
      <c r="N81" s="2"/>
      <c r="O81" s="2"/>
      <c r="P81" s="2"/>
      <c r="Q81" s="2"/>
      <c r="R81" s="43"/>
      <c r="S81" s="2"/>
      <c r="T81" s="2"/>
      <c r="AA81" s="2"/>
    </row>
    <row r="82">
      <c r="A82" s="31">
        <v>41720.0</v>
      </c>
      <c r="B82" s="32">
        <f>SUMIF(Datos_procesados!C:C,A82,Datos_procesados!E:E)</f>
        <v>2789</v>
      </c>
      <c r="C82" s="2">
        <f>COUNTIFS(Datos_procesados!C:C,A82,Datos_procesados!E:E, "&lt;&gt;0")</f>
        <v>12</v>
      </c>
      <c r="D82" s="2">
        <f t="shared" si="1"/>
        <v>12</v>
      </c>
      <c r="E82" s="33">
        <f>D82*'Costo de tareas'!$B$13</f>
        <v>471.3666667</v>
      </c>
      <c r="F82" s="16">
        <f>SUMIF(Datos_procesados!C:C,A82,Datos_procesados!H:H)</f>
        <v>439.791866</v>
      </c>
      <c r="G82" s="16">
        <f>SUMIF(Datos_procesados!C:C,A82,Datos_procesados!I:I)</f>
        <v>502.9414673</v>
      </c>
      <c r="H82" s="16">
        <f t="shared" si="2"/>
        <v>942.7333333</v>
      </c>
      <c r="I82" s="2" t="s">
        <v>11255</v>
      </c>
      <c r="J82" s="2"/>
      <c r="K82" s="2"/>
      <c r="L82" s="2"/>
      <c r="M82" s="2"/>
      <c r="N82" s="2"/>
      <c r="O82" s="2"/>
      <c r="P82" s="2"/>
      <c r="Q82" s="2"/>
      <c r="R82" s="43"/>
      <c r="S82" s="2"/>
      <c r="T82" s="2"/>
      <c r="AA82" s="2"/>
    </row>
    <row r="83">
      <c r="A83" s="31">
        <v>41721.0</v>
      </c>
      <c r="B83" s="32">
        <f>SUMIF(Datos_procesados!C:C,A83,Datos_procesados!E:E)</f>
        <v>6037</v>
      </c>
      <c r="C83" s="2">
        <f>COUNTIFS(Datos_procesados!C:C,A83,Datos_procesados!E:E, "&lt;&gt;0")</f>
        <v>12</v>
      </c>
      <c r="D83" s="2">
        <f t="shared" si="1"/>
        <v>12</v>
      </c>
      <c r="E83" s="33">
        <f>D83*'Costo de tareas'!$B$13</f>
        <v>471.3666667</v>
      </c>
      <c r="F83" s="16">
        <f>SUMIF(Datos_procesados!C:C,A83,Datos_procesados!H:H)</f>
        <v>433.7776183</v>
      </c>
      <c r="G83" s="16">
        <f>SUMIF(Datos_procesados!C:C,A83,Datos_procesados!I:I)</f>
        <v>508.955715</v>
      </c>
      <c r="H83" s="16">
        <f t="shared" si="2"/>
        <v>942.7333333</v>
      </c>
      <c r="I83" s="2" t="s">
        <v>11255</v>
      </c>
      <c r="J83" s="2"/>
      <c r="K83" s="2"/>
      <c r="L83" s="2"/>
      <c r="M83" s="2"/>
      <c r="N83" s="2"/>
      <c r="O83" s="2"/>
      <c r="P83" s="2"/>
      <c r="Q83" s="2"/>
      <c r="R83" s="43"/>
      <c r="S83" s="2"/>
      <c r="T83" s="2"/>
      <c r="AA83" s="2"/>
    </row>
    <row r="84">
      <c r="A84" s="31">
        <v>41722.0</v>
      </c>
      <c r="B84" s="32">
        <f>SUMIF(Datos_procesados!C:C,A84,Datos_procesados!E:E)</f>
        <v>4422</v>
      </c>
      <c r="C84" s="2">
        <f>COUNTIFS(Datos_procesados!C:C,A84,Datos_procesados!E:E, "&lt;&gt;0")</f>
        <v>12</v>
      </c>
      <c r="D84" s="2">
        <f t="shared" si="1"/>
        <v>12</v>
      </c>
      <c r="E84" s="33">
        <f>D84*'Costo de tareas'!$B$13</f>
        <v>471.3666667</v>
      </c>
      <c r="F84" s="16">
        <f>SUMIF(Datos_procesados!C:C,A84,Datos_procesados!H:H)</f>
        <v>444.3025518</v>
      </c>
      <c r="G84" s="16">
        <f>SUMIF(Datos_procesados!C:C,A84,Datos_procesados!I:I)</f>
        <v>498.4307815</v>
      </c>
      <c r="H84" s="16">
        <f t="shared" si="2"/>
        <v>942.7333333</v>
      </c>
      <c r="I84" s="2" t="s">
        <v>11255</v>
      </c>
      <c r="J84" s="2"/>
      <c r="K84" s="2"/>
      <c r="L84" s="2"/>
      <c r="M84" s="2"/>
      <c r="N84" s="2"/>
      <c r="O84" s="2"/>
      <c r="P84" s="2"/>
      <c r="Q84" s="2"/>
      <c r="R84" s="43"/>
      <c r="S84" s="2"/>
      <c r="T84" s="2"/>
      <c r="AA84" s="2"/>
    </row>
    <row r="85">
      <c r="A85" s="31">
        <v>41723.0</v>
      </c>
      <c r="B85" s="32">
        <f>SUMIF(Datos_procesados!C:C,A85,Datos_procesados!E:E)</f>
        <v>4351</v>
      </c>
      <c r="C85" s="2">
        <f>COUNTIFS(Datos_procesados!C:C,A85,Datos_procesados!E:E, "&lt;&gt;0")</f>
        <v>12</v>
      </c>
      <c r="D85" s="2">
        <f t="shared" si="1"/>
        <v>12</v>
      </c>
      <c r="E85" s="33">
        <f>D85*'Costo de tareas'!$B$13</f>
        <v>471.3666667</v>
      </c>
      <c r="F85" s="16">
        <f>SUMIF(Datos_procesados!C:C,A85,Datos_procesados!H:H)</f>
        <v>433.7776183</v>
      </c>
      <c r="G85" s="16">
        <f>SUMIF(Datos_procesados!C:C,A85,Datos_procesados!I:I)</f>
        <v>508.955715</v>
      </c>
      <c r="H85" s="16">
        <f t="shared" si="2"/>
        <v>942.7333333</v>
      </c>
      <c r="I85" s="2" t="s">
        <v>11255</v>
      </c>
      <c r="J85" s="2"/>
      <c r="K85" s="2"/>
      <c r="L85" s="2"/>
      <c r="M85" s="2"/>
      <c r="N85" s="2"/>
      <c r="O85" s="2"/>
      <c r="P85" s="2"/>
      <c r="Q85" s="2"/>
      <c r="R85" s="43"/>
      <c r="S85" s="2"/>
      <c r="T85" s="2"/>
      <c r="AA85" s="2"/>
    </row>
    <row r="86">
      <c r="A86" s="31">
        <v>41724.0</v>
      </c>
      <c r="B86" s="32">
        <f>SUMIF(Datos_procesados!C:C,A86,Datos_procesados!E:E)</f>
        <v>3609.75</v>
      </c>
      <c r="C86" s="2">
        <f>COUNTIFS(Datos_procesados!C:C,A86,Datos_procesados!E:E, "&lt;&gt;0")</f>
        <v>12</v>
      </c>
      <c r="D86" s="2">
        <f t="shared" si="1"/>
        <v>12</v>
      </c>
      <c r="E86" s="33">
        <f>D86*'Costo de tareas'!$B$13</f>
        <v>471.3666667</v>
      </c>
      <c r="F86" s="16">
        <f>SUMIF(Datos_procesados!C:C,A86,Datos_procesados!H:H)</f>
        <v>320.6345827</v>
      </c>
      <c r="G86" s="16">
        <f>SUMIF(Datos_procesados!C:C,A86,Datos_procesados!I:I)</f>
        <v>622.0987507</v>
      </c>
      <c r="H86" s="16">
        <f t="shared" si="2"/>
        <v>942.7333333</v>
      </c>
      <c r="I86" s="2" t="s">
        <v>11255</v>
      </c>
      <c r="J86" s="2"/>
      <c r="K86" s="2"/>
      <c r="L86" s="2"/>
      <c r="M86" s="2"/>
      <c r="N86" s="2"/>
      <c r="O86" s="2"/>
      <c r="P86" s="2"/>
      <c r="Q86" s="2"/>
      <c r="R86" s="43"/>
      <c r="S86" s="2"/>
      <c r="T86" s="2"/>
      <c r="AA86" s="2"/>
    </row>
    <row r="87">
      <c r="A87" s="31">
        <v>41725.0</v>
      </c>
      <c r="B87" s="32">
        <f>SUMIF(Datos_procesados!C:C,A87,Datos_procesados!E:E)</f>
        <v>4804</v>
      </c>
      <c r="C87" s="2">
        <f>COUNTIFS(Datos_procesados!C:C,A87,Datos_procesados!E:E, "&lt;&gt;0")</f>
        <v>12</v>
      </c>
      <c r="D87" s="2">
        <f t="shared" si="1"/>
        <v>12</v>
      </c>
      <c r="E87" s="33">
        <f>D87*'Costo de tareas'!$B$13</f>
        <v>471.3666667</v>
      </c>
      <c r="F87" s="16">
        <f>SUMIF(Datos_procesados!C:C,A87,Datos_procesados!H:H)</f>
        <v>471.3666667</v>
      </c>
      <c r="G87" s="16">
        <f>SUMIF(Datos_procesados!C:C,A87,Datos_procesados!I:I)</f>
        <v>471.3666667</v>
      </c>
      <c r="H87" s="16">
        <f t="shared" si="2"/>
        <v>942.7333333</v>
      </c>
      <c r="I87" s="2" t="s">
        <v>11255</v>
      </c>
      <c r="J87" s="2"/>
      <c r="K87" s="2"/>
      <c r="L87" s="2"/>
      <c r="M87" s="2"/>
      <c r="N87" s="2"/>
      <c r="O87" s="2"/>
      <c r="P87" s="2"/>
      <c r="Q87" s="2"/>
      <c r="R87" s="43"/>
      <c r="S87" s="2"/>
      <c r="T87" s="2"/>
      <c r="AA87" s="2"/>
    </row>
    <row r="88">
      <c r="A88" s="31">
        <v>41726.0</v>
      </c>
      <c r="B88" s="32">
        <f>SUMIF(Datos_procesados!C:C,A88,Datos_procesados!E:E)</f>
        <v>4216</v>
      </c>
      <c r="C88" s="2">
        <f>COUNTIFS(Datos_procesados!C:C,A88,Datos_procesados!E:E, "&lt;&gt;0")</f>
        <v>12</v>
      </c>
      <c r="D88" s="2">
        <f t="shared" si="1"/>
        <v>12</v>
      </c>
      <c r="E88" s="33">
        <f>D88*'Costo de tareas'!$B$13</f>
        <v>471.3666667</v>
      </c>
      <c r="F88" s="16">
        <f>SUMIF(Datos_procesados!C:C,A88,Datos_procesados!H:H)</f>
        <v>447.3096757</v>
      </c>
      <c r="G88" s="16">
        <f>SUMIF(Datos_procesados!C:C,A88,Datos_procesados!I:I)</f>
        <v>495.4236576</v>
      </c>
      <c r="H88" s="16">
        <f t="shared" si="2"/>
        <v>942.7333333</v>
      </c>
      <c r="I88" s="2" t="s">
        <v>11255</v>
      </c>
      <c r="J88" s="2"/>
      <c r="K88" s="2"/>
      <c r="L88" s="2"/>
      <c r="M88" s="2"/>
      <c r="N88" s="2"/>
      <c r="O88" s="2"/>
      <c r="P88" s="2"/>
      <c r="Q88" s="2"/>
      <c r="R88" s="43"/>
      <c r="S88" s="2"/>
      <c r="T88" s="2"/>
      <c r="AA88" s="2"/>
    </row>
    <row r="89">
      <c r="A89" s="31">
        <v>41727.0</v>
      </c>
      <c r="B89" s="32">
        <f>SUMIF(Datos_procesados!C:C,A89,Datos_procesados!E:E)</f>
        <v>2777</v>
      </c>
      <c r="C89" s="2">
        <f>COUNTIFS(Datos_procesados!C:C,A89,Datos_procesados!E:E, "&lt;&gt;0")</f>
        <v>13</v>
      </c>
      <c r="D89" s="2">
        <f t="shared" si="1"/>
        <v>11</v>
      </c>
      <c r="E89" s="33">
        <f>D89*'Costo de tareas'!$B$13</f>
        <v>432.0861111</v>
      </c>
      <c r="F89" s="16">
        <f>SUMIF(Datos_procesados!C:C,A89,Datos_procesados!H:H)</f>
        <v>471.3666667</v>
      </c>
      <c r="G89" s="16">
        <f>SUMIF(Datos_procesados!C:C,A89,Datos_procesados!I:I)</f>
        <v>471.3666667</v>
      </c>
      <c r="H89" s="16">
        <f t="shared" si="2"/>
        <v>942.7333333</v>
      </c>
      <c r="I89" s="2" t="s">
        <v>11255</v>
      </c>
      <c r="J89" s="2"/>
      <c r="K89" s="2"/>
      <c r="L89" s="2"/>
      <c r="M89" s="2"/>
      <c r="N89" s="2"/>
      <c r="O89" s="2"/>
      <c r="P89" s="2"/>
      <c r="Q89" s="2"/>
      <c r="R89" s="43"/>
      <c r="S89" s="2"/>
      <c r="T89" s="2"/>
      <c r="AA89" s="2"/>
    </row>
    <row r="90">
      <c r="A90" s="31">
        <v>41728.0</v>
      </c>
      <c r="B90" s="32">
        <f>SUMIF(Datos_procesados!C:C,A90,Datos_procesados!E:E)</f>
        <v>3944.85</v>
      </c>
      <c r="C90" s="2">
        <f>COUNTIFS(Datos_procesados!C:C,A90,Datos_procesados!E:E, "&lt;&gt;0")</f>
        <v>13</v>
      </c>
      <c r="D90" s="2">
        <f t="shared" si="1"/>
        <v>11</v>
      </c>
      <c r="E90" s="33">
        <f>D90*'Costo de tareas'!$B$13</f>
        <v>432.0861111</v>
      </c>
      <c r="F90" s="16">
        <f>SUMIF(Datos_procesados!C:C,A90,Datos_procesados!H:H)</f>
        <v>482.0795455</v>
      </c>
      <c r="G90" s="16">
        <f>SUMIF(Datos_procesados!C:C,A90,Datos_procesados!I:I)</f>
        <v>460.6537879</v>
      </c>
      <c r="H90" s="16">
        <f t="shared" si="2"/>
        <v>942.7333333</v>
      </c>
      <c r="I90" s="2" t="s">
        <v>11255</v>
      </c>
      <c r="J90" s="2"/>
      <c r="K90" s="2"/>
      <c r="L90" s="2"/>
      <c r="M90" s="2"/>
      <c r="N90" s="2"/>
      <c r="O90" s="2"/>
      <c r="P90" s="2"/>
      <c r="Q90" s="2"/>
      <c r="R90" s="43"/>
      <c r="S90" s="2"/>
      <c r="T90" s="2"/>
      <c r="AA90" s="2"/>
    </row>
    <row r="91">
      <c r="A91" s="31">
        <v>41729.0</v>
      </c>
      <c r="B91" s="32">
        <f>SUMIF(Datos_procesados!C:C,A91,Datos_procesados!E:E)</f>
        <v>4468.3</v>
      </c>
      <c r="C91" s="2">
        <f>COUNTIFS(Datos_procesados!C:C,A91,Datos_procesados!E:E, "&lt;&gt;0")</f>
        <v>13</v>
      </c>
      <c r="D91" s="2">
        <f t="shared" si="1"/>
        <v>11</v>
      </c>
      <c r="E91" s="33">
        <f>D91*'Costo de tareas'!$B$13</f>
        <v>432.0861111</v>
      </c>
      <c r="F91" s="16">
        <f>SUMIF(Datos_procesados!C:C,A91,Datos_procesados!H:H)</f>
        <v>471.5546119</v>
      </c>
      <c r="G91" s="16">
        <f>SUMIF(Datos_procesados!C:C,A91,Datos_procesados!I:I)</f>
        <v>471.1787214</v>
      </c>
      <c r="H91" s="16">
        <f t="shared" si="2"/>
        <v>942.7333333</v>
      </c>
      <c r="I91" s="2" t="s">
        <v>11255</v>
      </c>
      <c r="J91" s="2"/>
      <c r="K91" s="2"/>
      <c r="L91" s="2"/>
      <c r="M91" s="2"/>
      <c r="N91" s="2"/>
      <c r="O91" s="2"/>
      <c r="P91" s="2"/>
      <c r="Q91" s="2"/>
      <c r="R91" s="43"/>
      <c r="S91" s="2"/>
      <c r="T91" s="2"/>
      <c r="AA91" s="2"/>
    </row>
    <row r="92">
      <c r="A92" s="31">
        <v>43922.0</v>
      </c>
      <c r="B92" s="32">
        <f>SUMIF(Datos_procesados!C:C,A92,Datos_procesados!E:E)</f>
        <v>4921.98</v>
      </c>
      <c r="C92" s="2">
        <f>COUNTIFS(Datos_procesados!C:C,A92,Datos_procesados!E:E, "&lt;&gt;0")</f>
        <v>13</v>
      </c>
      <c r="D92" s="2">
        <f t="shared" si="1"/>
        <v>11</v>
      </c>
      <c r="E92" s="33">
        <f>D92*'Costo de tareas'!$B$13</f>
        <v>432.0861111</v>
      </c>
      <c r="F92" s="16">
        <f>SUMIF(Datos_procesados!C:C,A92,Datos_procesados!H:H)</f>
        <v>510.6472222</v>
      </c>
      <c r="G92" s="16">
        <f>SUMIF(Datos_procesados!C:C,A92,Datos_procesados!I:I)</f>
        <v>432.0861111</v>
      </c>
      <c r="H92" s="16">
        <f t="shared" si="2"/>
        <v>942.7333333</v>
      </c>
      <c r="I92" s="2" t="s">
        <v>11257</v>
      </c>
      <c r="J92" s="2"/>
      <c r="K92" s="2"/>
      <c r="L92" s="2"/>
      <c r="M92" s="2"/>
      <c r="N92" s="2"/>
      <c r="O92" s="2"/>
      <c r="P92" s="2"/>
      <c r="Q92" s="2"/>
      <c r="R92" s="43"/>
      <c r="S92" s="2"/>
      <c r="T92" s="2"/>
      <c r="AA92" s="2"/>
    </row>
    <row r="93">
      <c r="A93" s="31">
        <v>43923.0</v>
      </c>
      <c r="B93" s="32">
        <f>SUMIF(Datos_procesados!C:C,A93,Datos_procesados!E:E)</f>
        <v>4107.65</v>
      </c>
      <c r="C93" s="2">
        <f>COUNTIFS(Datos_procesados!C:C,A93,Datos_procesados!E:E, "&lt;&gt;0")</f>
        <v>13</v>
      </c>
      <c r="D93" s="2">
        <f t="shared" si="1"/>
        <v>11</v>
      </c>
      <c r="E93" s="33">
        <f>D93*'Costo de tareas'!$B$13</f>
        <v>432.0861111</v>
      </c>
      <c r="F93" s="16">
        <f>SUMIF(Datos_procesados!C:C,A93,Datos_procesados!H:H)</f>
        <v>479.0724216</v>
      </c>
      <c r="G93" s="16">
        <f>SUMIF(Datos_procesados!C:C,A93,Datos_procesados!I:I)</f>
        <v>463.6609117</v>
      </c>
      <c r="H93" s="16">
        <f t="shared" si="2"/>
        <v>942.7333333</v>
      </c>
      <c r="I93" s="2" t="s">
        <v>11257</v>
      </c>
      <c r="J93" s="2"/>
      <c r="K93" s="2"/>
      <c r="L93" s="2"/>
      <c r="M93" s="2"/>
      <c r="N93" s="2"/>
      <c r="O93" s="2"/>
      <c r="P93" s="2"/>
      <c r="Q93" s="2"/>
      <c r="R93" s="43"/>
      <c r="S93" s="2"/>
      <c r="T93" s="2"/>
      <c r="AA93" s="2"/>
    </row>
    <row r="94">
      <c r="A94" s="31">
        <v>43924.0</v>
      </c>
      <c r="B94" s="32">
        <f>SUMIF(Datos_procesados!C:C,A94,Datos_procesados!E:E)</f>
        <v>6316</v>
      </c>
      <c r="C94" s="2">
        <f>COUNTIFS(Datos_procesados!C:C,A94,Datos_procesados!E:E, "&lt;&gt;0")</f>
        <v>13</v>
      </c>
      <c r="D94" s="2">
        <f t="shared" si="1"/>
        <v>11</v>
      </c>
      <c r="E94" s="33">
        <f>D94*'Costo de tareas'!$B$13</f>
        <v>432.0861111</v>
      </c>
      <c r="F94" s="16">
        <f>SUMIF(Datos_procesados!C:C,A94,Datos_procesados!H:H)</f>
        <v>471.3666667</v>
      </c>
      <c r="G94" s="16">
        <f>SUMIF(Datos_procesados!C:C,A94,Datos_procesados!I:I)</f>
        <v>471.3666667</v>
      </c>
      <c r="H94" s="16">
        <f t="shared" si="2"/>
        <v>942.7333333</v>
      </c>
      <c r="I94" s="2" t="s">
        <v>11257</v>
      </c>
      <c r="J94" s="2"/>
      <c r="K94" s="2"/>
      <c r="L94" s="2"/>
      <c r="M94" s="2"/>
      <c r="N94" s="2"/>
      <c r="O94" s="2"/>
      <c r="P94" s="2"/>
      <c r="Q94" s="2"/>
      <c r="R94" s="43"/>
      <c r="S94" s="2"/>
      <c r="T94" s="2"/>
      <c r="AA94" s="2"/>
    </row>
    <row r="95">
      <c r="A95" s="31">
        <v>43925.0</v>
      </c>
      <c r="B95" s="32">
        <f>SUMIF(Datos_procesados!C:C,A95,Datos_procesados!E:E)</f>
        <v>5200</v>
      </c>
      <c r="C95" s="2">
        <f>COUNTIFS(Datos_procesados!C:C,A95,Datos_procesados!E:E, "&lt;&gt;0")</f>
        <v>13</v>
      </c>
      <c r="D95" s="2">
        <f t="shared" si="1"/>
        <v>11</v>
      </c>
      <c r="E95" s="33">
        <f>D95*'Costo de tareas'!$B$13</f>
        <v>432.0861111</v>
      </c>
      <c r="F95" s="16">
        <f>SUMIF(Datos_procesados!C:C,A95,Datos_procesados!H:H)</f>
        <v>473.0581738</v>
      </c>
      <c r="G95" s="16">
        <f>SUMIF(Datos_procesados!C:C,A95,Datos_procesados!I:I)</f>
        <v>469.6751595</v>
      </c>
      <c r="H95" s="16">
        <f t="shared" si="2"/>
        <v>942.7333333</v>
      </c>
      <c r="I95" s="2" t="s">
        <v>11257</v>
      </c>
      <c r="J95" s="2"/>
      <c r="K95" s="2"/>
      <c r="L95" s="2"/>
      <c r="M95" s="2"/>
      <c r="N95" s="2"/>
      <c r="O95" s="2"/>
      <c r="P95" s="2"/>
      <c r="Q95" s="2"/>
      <c r="R95" s="43"/>
      <c r="S95" s="2"/>
      <c r="T95" s="2"/>
      <c r="AA95" s="2"/>
    </row>
    <row r="96">
      <c r="A96" s="31">
        <v>43926.0</v>
      </c>
      <c r="B96" s="32">
        <f>SUMIF(Datos_procesados!C:C,A96,Datos_procesados!E:E)</f>
        <v>5915</v>
      </c>
      <c r="C96" s="2">
        <f>COUNTIFS(Datos_procesados!C:C,A96,Datos_procesados!E:E, "&lt;&gt;0")</f>
        <v>13</v>
      </c>
      <c r="D96" s="2">
        <f t="shared" si="1"/>
        <v>11</v>
      </c>
      <c r="E96" s="33">
        <f>D96*'Costo de tareas'!$B$13</f>
        <v>432.0861111</v>
      </c>
      <c r="F96" s="16">
        <f>SUMIF(Datos_procesados!C:C,A96,Datos_procesados!H:H)</f>
        <v>473.0581738</v>
      </c>
      <c r="G96" s="16">
        <f>SUMIF(Datos_procesados!C:C,A96,Datos_procesados!I:I)</f>
        <v>469.6751595</v>
      </c>
      <c r="H96" s="16">
        <f t="shared" si="2"/>
        <v>942.7333333</v>
      </c>
      <c r="I96" s="2" t="s">
        <v>11257</v>
      </c>
      <c r="J96" s="2"/>
      <c r="K96" s="2"/>
      <c r="L96" s="2"/>
      <c r="M96" s="2"/>
      <c r="N96" s="2"/>
      <c r="O96" s="2"/>
      <c r="P96" s="2"/>
      <c r="Q96" s="2"/>
      <c r="R96" s="43"/>
      <c r="S96" s="2"/>
      <c r="T96" s="2"/>
      <c r="AA96" s="2"/>
    </row>
    <row r="97">
      <c r="A97" s="31">
        <v>43927.0</v>
      </c>
      <c r="B97" s="32">
        <f>SUMIF(Datos_procesados!C:C,A97,Datos_procesados!E:E)</f>
        <v>3181</v>
      </c>
      <c r="C97" s="2">
        <f>COUNTIFS(Datos_procesados!C:C,A97,Datos_procesados!E:E, "&lt;&gt;0")</f>
        <v>13</v>
      </c>
      <c r="D97" s="2">
        <f t="shared" si="1"/>
        <v>11</v>
      </c>
      <c r="E97" s="33">
        <f>D97*'Costo de tareas'!$B$13</f>
        <v>432.0861111</v>
      </c>
      <c r="F97" s="16">
        <f>SUMIF(Datos_procesados!C:C,A97,Datos_procesados!H:H)</f>
        <v>429.2669325</v>
      </c>
      <c r="G97" s="16">
        <f>SUMIF(Datos_procesados!C:C,A97,Datos_procesados!I:I)</f>
        <v>513.4664009</v>
      </c>
      <c r="H97" s="16">
        <f t="shared" si="2"/>
        <v>942.7333333</v>
      </c>
      <c r="I97" s="2" t="s">
        <v>11257</v>
      </c>
      <c r="J97" s="2"/>
      <c r="K97" s="2"/>
      <c r="L97" s="2"/>
      <c r="M97" s="2"/>
      <c r="N97" s="2"/>
      <c r="O97" s="2"/>
      <c r="P97" s="2"/>
      <c r="Q97" s="2"/>
      <c r="R97" s="43"/>
      <c r="S97" s="2"/>
      <c r="T97" s="2"/>
      <c r="AA97" s="2"/>
    </row>
    <row r="98">
      <c r="A98" s="31">
        <v>43928.0</v>
      </c>
      <c r="B98" s="32">
        <f>SUMIF(Datos_procesados!C:C,A98,Datos_procesados!E:E)</f>
        <v>4682</v>
      </c>
      <c r="C98" s="2">
        <f>COUNTIFS(Datos_procesados!C:C,A98,Datos_procesados!E:E, "&lt;&gt;0")</f>
        <v>13</v>
      </c>
      <c r="D98" s="2">
        <f t="shared" si="1"/>
        <v>11</v>
      </c>
      <c r="E98" s="33">
        <f>D98*'Costo de tareas'!$B$13</f>
        <v>432.0861111</v>
      </c>
      <c r="F98" s="16">
        <f>SUMIF(Datos_procesados!C:C,A98,Datos_procesados!H:H)</f>
        <v>464.0368022</v>
      </c>
      <c r="G98" s="16">
        <f>SUMIF(Datos_procesados!C:C,A98,Datos_procesados!I:I)</f>
        <v>478.6965311</v>
      </c>
      <c r="H98" s="16">
        <f t="shared" si="2"/>
        <v>942.7333333</v>
      </c>
      <c r="I98" s="2" t="s">
        <v>11257</v>
      </c>
      <c r="J98" s="2"/>
      <c r="K98" s="2"/>
      <c r="L98" s="2"/>
      <c r="M98" s="2"/>
      <c r="N98" s="2"/>
      <c r="O98" s="2"/>
      <c r="P98" s="2"/>
      <c r="Q98" s="2"/>
      <c r="R98" s="43"/>
      <c r="S98" s="2"/>
      <c r="T98" s="2"/>
      <c r="AA98" s="2"/>
    </row>
    <row r="99">
      <c r="A99" s="31">
        <v>43929.0</v>
      </c>
      <c r="B99" s="32">
        <f>SUMIF(Datos_procesados!C:C,A99,Datos_procesados!E:E)</f>
        <v>4428</v>
      </c>
      <c r="C99" s="2">
        <f>COUNTIFS(Datos_procesados!C:C,A99,Datos_procesados!E:E, "&lt;&gt;0")</f>
        <v>13</v>
      </c>
      <c r="D99" s="2">
        <f t="shared" si="1"/>
        <v>11</v>
      </c>
      <c r="E99" s="33">
        <f>D99*'Costo de tareas'!$B$13</f>
        <v>432.0861111</v>
      </c>
      <c r="F99" s="16">
        <f>SUMIF(Datos_procesados!C:C,A99,Datos_procesados!H:H)</f>
        <v>471.3666667</v>
      </c>
      <c r="G99" s="16">
        <f>SUMIF(Datos_procesados!C:C,A99,Datos_procesados!I:I)</f>
        <v>471.3666667</v>
      </c>
      <c r="H99" s="16">
        <f t="shared" si="2"/>
        <v>942.7333333</v>
      </c>
      <c r="I99" s="2" t="s">
        <v>11257</v>
      </c>
      <c r="J99" s="2"/>
      <c r="K99" s="2"/>
      <c r="L99" s="2"/>
      <c r="M99" s="2"/>
      <c r="N99" s="2"/>
      <c r="O99" s="2"/>
      <c r="P99" s="2"/>
      <c r="Q99" s="2"/>
      <c r="R99" s="43"/>
      <c r="S99" s="2"/>
      <c r="T99" s="2"/>
      <c r="AA99" s="2"/>
    </row>
    <row r="100">
      <c r="A100" s="31">
        <v>43930.0</v>
      </c>
      <c r="B100" s="32">
        <f>SUMIF(Datos_procesados!C:C,A100,Datos_procesados!E:E)</f>
        <v>1506</v>
      </c>
      <c r="C100" s="2">
        <f>COUNTIFS(Datos_procesados!C:C,A100,Datos_procesados!E:E, "&lt;&gt;0")</f>
        <v>13</v>
      </c>
      <c r="D100" s="2">
        <f t="shared" si="1"/>
        <v>11</v>
      </c>
      <c r="E100" s="33">
        <f>D100*'Costo de tareas'!$B$13</f>
        <v>432.0861111</v>
      </c>
      <c r="F100" s="16">
        <f>SUMIF(Datos_procesados!C:C,A100,Datos_procesados!H:H)</f>
        <v>424.9441919</v>
      </c>
      <c r="G100" s="16">
        <f>SUMIF(Datos_procesados!C:C,A100,Datos_procesados!I:I)</f>
        <v>517.7891414</v>
      </c>
      <c r="H100" s="16">
        <f t="shared" si="2"/>
        <v>942.7333333</v>
      </c>
      <c r="I100" s="2" t="s">
        <v>11257</v>
      </c>
      <c r="J100" s="2"/>
      <c r="K100" s="2"/>
      <c r="L100" s="2"/>
      <c r="M100" s="2"/>
      <c r="N100" s="2"/>
      <c r="O100" s="2"/>
      <c r="P100" s="2"/>
      <c r="Q100" s="2"/>
      <c r="R100" s="43"/>
      <c r="S100" s="2"/>
      <c r="T100" s="2"/>
      <c r="AA100" s="2"/>
    </row>
    <row r="101">
      <c r="A101" s="31">
        <v>43931.0</v>
      </c>
      <c r="B101" s="32">
        <f>SUMIF(Datos_procesados!C:C,A101,Datos_procesados!E:E)</f>
        <v>2205</v>
      </c>
      <c r="C101" s="2">
        <f>COUNTIFS(Datos_procesados!C:C,A101,Datos_procesados!E:E, "&lt;&gt;0")</f>
        <v>13</v>
      </c>
      <c r="D101" s="2">
        <f t="shared" si="1"/>
        <v>11</v>
      </c>
      <c r="E101" s="33">
        <f>D101*'Costo de tareas'!$B$13</f>
        <v>432.0861111</v>
      </c>
      <c r="F101" s="16">
        <f>SUMIF(Datos_procesados!C:C,A101,Datos_procesados!H:H)</f>
        <v>447.4976209</v>
      </c>
      <c r="G101" s="16">
        <f>SUMIF(Datos_procesados!C:C,A101,Datos_procesados!I:I)</f>
        <v>495.2357124</v>
      </c>
      <c r="H101" s="16">
        <f t="shared" si="2"/>
        <v>942.7333333</v>
      </c>
      <c r="I101" s="2" t="s">
        <v>11257</v>
      </c>
      <c r="J101" s="2"/>
      <c r="K101" s="2"/>
      <c r="L101" s="2"/>
      <c r="M101" s="2"/>
      <c r="N101" s="2"/>
      <c r="O101" s="2"/>
      <c r="P101" s="2"/>
      <c r="Q101" s="2"/>
      <c r="R101" s="43"/>
      <c r="S101" s="2"/>
      <c r="T101" s="2"/>
      <c r="AA101" s="2"/>
    </row>
    <row r="102">
      <c r="A102" s="31">
        <v>43932.0</v>
      </c>
      <c r="B102" s="32">
        <f>SUMIF(Datos_procesados!C:C,A102,Datos_procesados!E:E)</f>
        <v>3811</v>
      </c>
      <c r="C102" s="2">
        <f>COUNTIFS(Datos_procesados!C:C,A102,Datos_procesados!E:E, "&lt;&gt;0")</f>
        <v>13</v>
      </c>
      <c r="D102" s="2">
        <f t="shared" si="1"/>
        <v>11</v>
      </c>
      <c r="E102" s="33">
        <f>D102*'Costo de tareas'!$B$13</f>
        <v>432.0861111</v>
      </c>
      <c r="F102" s="16">
        <f>SUMIF(Datos_procesados!C:C,A102,Datos_procesados!H:H)</f>
        <v>450.3167996</v>
      </c>
      <c r="G102" s="16">
        <f>SUMIF(Datos_procesados!C:C,A102,Datos_procesados!I:I)</f>
        <v>492.4165338</v>
      </c>
      <c r="H102" s="16">
        <f t="shared" si="2"/>
        <v>942.7333333</v>
      </c>
      <c r="I102" s="2" t="s">
        <v>11257</v>
      </c>
      <c r="J102" s="2"/>
      <c r="K102" s="2"/>
      <c r="L102" s="2"/>
      <c r="M102" s="2"/>
      <c r="N102" s="2"/>
      <c r="O102" s="2"/>
      <c r="P102" s="2"/>
      <c r="Q102" s="2"/>
      <c r="R102" s="43"/>
      <c r="S102" s="2"/>
      <c r="T102" s="2"/>
      <c r="AA102" s="2"/>
    </row>
    <row r="103">
      <c r="A103" s="31">
        <v>43933.0</v>
      </c>
      <c r="B103" s="32">
        <f>SUMIF(Datos_procesados!C:C,A103,Datos_procesados!E:E)</f>
        <v>7221</v>
      </c>
      <c r="C103" s="2">
        <f>COUNTIFS(Datos_procesados!C:C,A103,Datos_procesados!E:E, "&lt;&gt;0")</f>
        <v>13</v>
      </c>
      <c r="D103" s="2">
        <f t="shared" si="1"/>
        <v>11</v>
      </c>
      <c r="E103" s="33">
        <f>D103*'Costo de tareas'!$B$13</f>
        <v>432.0861111</v>
      </c>
      <c r="F103" s="16">
        <f>SUMIF(Datos_procesados!C:C,A103,Datos_procesados!H:H)</f>
        <v>510.6472222</v>
      </c>
      <c r="G103" s="16">
        <f>SUMIF(Datos_procesados!C:C,A103,Datos_procesados!I:I)</f>
        <v>432.0861111</v>
      </c>
      <c r="H103" s="16">
        <f t="shared" si="2"/>
        <v>942.7333333</v>
      </c>
      <c r="I103" s="2" t="s">
        <v>11257</v>
      </c>
      <c r="J103" s="2"/>
      <c r="K103" s="2"/>
      <c r="L103" s="2"/>
      <c r="M103" s="2"/>
      <c r="N103" s="2"/>
      <c r="O103" s="2"/>
      <c r="P103" s="2"/>
      <c r="Q103" s="2"/>
      <c r="R103" s="43"/>
      <c r="S103" s="2"/>
      <c r="T103" s="2"/>
      <c r="AA103" s="2"/>
    </row>
    <row r="104">
      <c r="A104" s="31">
        <v>43934.0</v>
      </c>
      <c r="B104" s="32">
        <f>SUMIF(Datos_procesados!C:C,A104,Datos_procesados!E:E)</f>
        <v>3829</v>
      </c>
      <c r="C104" s="2">
        <f>COUNTIFS(Datos_procesados!C:C,A104,Datos_procesados!E:E, "&lt;&gt;0")</f>
        <v>13</v>
      </c>
      <c r="D104" s="2">
        <f t="shared" si="1"/>
        <v>11</v>
      </c>
      <c r="E104" s="33">
        <f>D104*'Costo de tareas'!$B$13</f>
        <v>432.0861111</v>
      </c>
      <c r="F104" s="16">
        <f>SUMIF(Datos_procesados!C:C,A104,Datos_procesados!H:H)</f>
        <v>412.9156964</v>
      </c>
      <c r="G104" s="16">
        <f>SUMIF(Datos_procesados!C:C,A104,Datos_procesados!I:I)</f>
        <v>529.8176369</v>
      </c>
      <c r="H104" s="16">
        <f t="shared" si="2"/>
        <v>942.7333333</v>
      </c>
      <c r="I104" s="2" t="s">
        <v>11257</v>
      </c>
      <c r="J104" s="2"/>
      <c r="K104" s="2"/>
      <c r="L104" s="2"/>
      <c r="M104" s="2"/>
      <c r="N104" s="2"/>
      <c r="O104" s="2"/>
      <c r="P104" s="2"/>
      <c r="Q104" s="2"/>
      <c r="R104" s="43"/>
      <c r="S104" s="2"/>
      <c r="T104" s="2"/>
      <c r="AA104" s="2"/>
    </row>
    <row r="105">
      <c r="A105" s="31">
        <v>43935.0</v>
      </c>
      <c r="B105" s="32">
        <f>SUMIF(Datos_procesados!C:C,A105,Datos_procesados!E:E)</f>
        <v>5584</v>
      </c>
      <c r="C105" s="2">
        <f>COUNTIFS(Datos_procesados!C:C,A105,Datos_procesados!E:E, "&lt;&gt;0")</f>
        <v>13</v>
      </c>
      <c r="D105" s="2">
        <f t="shared" si="1"/>
        <v>11</v>
      </c>
      <c r="E105" s="33">
        <f>D105*'Costo de tareas'!$B$13</f>
        <v>432.0861111</v>
      </c>
      <c r="F105" s="16">
        <f>SUMIF(Datos_procesados!C:C,A105,Datos_procesados!H:H)</f>
        <v>510.6472222</v>
      </c>
      <c r="G105" s="16">
        <f>SUMIF(Datos_procesados!C:C,A105,Datos_procesados!I:I)</f>
        <v>432.0861111</v>
      </c>
      <c r="H105" s="16">
        <f t="shared" si="2"/>
        <v>942.7333333</v>
      </c>
      <c r="I105" s="2" t="s">
        <v>11257</v>
      </c>
      <c r="J105" s="2"/>
      <c r="K105" s="2"/>
      <c r="L105" s="2"/>
      <c r="M105" s="2"/>
      <c r="N105" s="2"/>
      <c r="O105" s="2"/>
      <c r="P105" s="2"/>
      <c r="Q105" s="2"/>
      <c r="R105" s="43"/>
      <c r="S105" s="2"/>
      <c r="T105" s="2"/>
      <c r="AA105" s="2"/>
    </row>
    <row r="106">
      <c r="A106" s="31">
        <v>43936.0</v>
      </c>
      <c r="B106" s="32">
        <f>SUMIF(Datos_procesados!C:C,A106,Datos_procesados!E:E)</f>
        <v>3934</v>
      </c>
      <c r="C106" s="2">
        <f>COUNTIFS(Datos_procesados!C:C,A106,Datos_procesados!E:E, "&lt;&gt;0")</f>
        <v>13</v>
      </c>
      <c r="D106" s="2">
        <f t="shared" si="1"/>
        <v>11</v>
      </c>
      <c r="E106" s="33">
        <f>D106*'Costo de tareas'!$B$13</f>
        <v>432.0861111</v>
      </c>
      <c r="F106" s="16">
        <f>SUMIF(Datos_procesados!C:C,A106,Datos_procesados!H:H)</f>
        <v>494.1080409</v>
      </c>
      <c r="G106" s="16">
        <f>SUMIF(Datos_procesados!C:C,A106,Datos_procesados!I:I)</f>
        <v>448.6252924</v>
      </c>
      <c r="H106" s="16">
        <f t="shared" si="2"/>
        <v>942.7333333</v>
      </c>
      <c r="I106" s="2" t="s">
        <v>11257</v>
      </c>
      <c r="J106" s="2"/>
      <c r="K106" s="2"/>
      <c r="L106" s="2"/>
      <c r="M106" s="2"/>
      <c r="N106" s="2"/>
      <c r="O106" s="2"/>
      <c r="P106" s="2"/>
      <c r="Q106" s="2"/>
      <c r="R106" s="43"/>
      <c r="S106" s="2"/>
      <c r="T106" s="2"/>
      <c r="AA106" s="2"/>
    </row>
    <row r="107">
      <c r="A107" s="31">
        <v>43937.0</v>
      </c>
      <c r="B107" s="32">
        <f>SUMIF(Datos_procesados!C:C,A107,Datos_procesados!E:E)</f>
        <v>5698</v>
      </c>
      <c r="C107" s="2">
        <f>COUNTIFS(Datos_procesados!C:C,A107,Datos_procesados!E:E, "&lt;&gt;0")</f>
        <v>13</v>
      </c>
      <c r="D107" s="2">
        <f t="shared" si="1"/>
        <v>11</v>
      </c>
      <c r="E107" s="33">
        <f>D107*'Costo de tareas'!$B$13</f>
        <v>432.0861111</v>
      </c>
      <c r="F107" s="16">
        <f>SUMIF(Datos_procesados!C:C,A107,Datos_procesados!H:H)</f>
        <v>477.5688596</v>
      </c>
      <c r="G107" s="16">
        <f>SUMIF(Datos_procesados!C:C,A107,Datos_procesados!I:I)</f>
        <v>465.1644737</v>
      </c>
      <c r="H107" s="16">
        <f t="shared" si="2"/>
        <v>942.7333333</v>
      </c>
      <c r="I107" s="2" t="s">
        <v>11257</v>
      </c>
      <c r="J107" s="2"/>
      <c r="K107" s="2"/>
      <c r="L107" s="2"/>
      <c r="M107" s="2"/>
      <c r="N107" s="2"/>
      <c r="O107" s="2"/>
      <c r="P107" s="2"/>
      <c r="Q107" s="2"/>
      <c r="R107" s="43"/>
      <c r="S107" s="2"/>
      <c r="T107" s="2"/>
      <c r="AA107" s="2"/>
    </row>
    <row r="108">
      <c r="A108" s="31">
        <v>43938.0</v>
      </c>
      <c r="B108" s="32">
        <f>SUMIF(Datos_procesados!C:C,A108,Datos_procesados!E:E)</f>
        <v>3183</v>
      </c>
      <c r="C108" s="2">
        <f>COUNTIFS(Datos_procesados!C:C,A108,Datos_procesados!E:E, "&lt;&gt;0")</f>
        <v>13</v>
      </c>
      <c r="D108" s="2">
        <f t="shared" si="1"/>
        <v>11</v>
      </c>
      <c r="E108" s="33">
        <f>D108*'Costo de tareas'!$B$13</f>
        <v>432.0861111</v>
      </c>
      <c r="F108" s="16">
        <f>SUMIF(Datos_procesados!C:C,A108,Datos_procesados!H:H)</f>
        <v>423.2526847</v>
      </c>
      <c r="G108" s="16">
        <f>SUMIF(Datos_procesados!C:C,A108,Datos_procesados!I:I)</f>
        <v>519.4806486</v>
      </c>
      <c r="H108" s="16">
        <f t="shared" si="2"/>
        <v>942.7333333</v>
      </c>
      <c r="I108" s="2" t="s">
        <v>11257</v>
      </c>
      <c r="J108" s="2"/>
      <c r="K108" s="2"/>
      <c r="L108" s="2"/>
      <c r="M108" s="2"/>
      <c r="N108" s="2"/>
      <c r="O108" s="2"/>
      <c r="P108" s="2"/>
      <c r="Q108" s="2"/>
      <c r="R108" s="43"/>
      <c r="S108" s="2"/>
      <c r="T108" s="2"/>
      <c r="AA108" s="2"/>
    </row>
    <row r="109">
      <c r="A109" s="31">
        <v>43939.0</v>
      </c>
      <c r="B109" s="32">
        <f>SUMIF(Datos_procesados!C:C,A109,Datos_procesados!E:E)</f>
        <v>5088</v>
      </c>
      <c r="C109" s="2">
        <f>COUNTIFS(Datos_procesados!C:C,A109,Datos_procesados!E:E, "&lt;&gt;0")</f>
        <v>13</v>
      </c>
      <c r="D109" s="2">
        <f t="shared" si="1"/>
        <v>11</v>
      </c>
      <c r="E109" s="33">
        <f>D109*'Costo de tareas'!$B$13</f>
        <v>432.0861111</v>
      </c>
      <c r="F109" s="16">
        <f>SUMIF(Datos_procesados!C:C,A109,Datos_procesados!H:H)</f>
        <v>482.0795455</v>
      </c>
      <c r="G109" s="16">
        <f>SUMIF(Datos_procesados!C:C,A109,Datos_procesados!I:I)</f>
        <v>460.6537879</v>
      </c>
      <c r="H109" s="16">
        <f t="shared" si="2"/>
        <v>942.7333333</v>
      </c>
      <c r="I109" s="2" t="s">
        <v>11257</v>
      </c>
      <c r="J109" s="2"/>
      <c r="K109" s="2"/>
      <c r="L109" s="2"/>
      <c r="M109" s="2"/>
      <c r="N109" s="2"/>
      <c r="O109" s="2"/>
      <c r="P109" s="2"/>
      <c r="Q109" s="2"/>
      <c r="R109" s="43"/>
      <c r="S109" s="2"/>
      <c r="T109" s="2"/>
      <c r="AA109" s="2"/>
    </row>
    <row r="110">
      <c r="A110" s="31">
        <v>43940.0</v>
      </c>
      <c r="B110" s="32">
        <f>SUMIF(Datos_procesados!C:C,A110,Datos_procesados!E:E)</f>
        <v>3421</v>
      </c>
      <c r="C110" s="2">
        <f>COUNTIFS(Datos_procesados!C:C,A110,Datos_procesados!E:E, "&lt;&gt;0")</f>
        <v>13</v>
      </c>
      <c r="D110" s="2">
        <f t="shared" si="1"/>
        <v>11</v>
      </c>
      <c r="E110" s="33">
        <f>D110*'Costo de tareas'!$B$13</f>
        <v>432.0861111</v>
      </c>
      <c r="F110" s="16">
        <f>SUMIF(Datos_procesados!C:C,A110,Datos_procesados!H:H)</f>
        <v>450.5047448</v>
      </c>
      <c r="G110" s="16">
        <f>SUMIF(Datos_procesados!C:C,A110,Datos_procesados!I:I)</f>
        <v>492.2285885</v>
      </c>
      <c r="H110" s="16">
        <f t="shared" si="2"/>
        <v>942.7333333</v>
      </c>
      <c r="I110" s="2" t="s">
        <v>11257</v>
      </c>
      <c r="J110" s="2"/>
      <c r="K110" s="2"/>
      <c r="L110" s="2"/>
      <c r="M110" s="2"/>
      <c r="N110" s="2"/>
      <c r="O110" s="2"/>
      <c r="P110" s="2"/>
      <c r="Q110" s="2"/>
      <c r="R110" s="43"/>
      <c r="S110" s="2"/>
      <c r="T110" s="2"/>
      <c r="AA110" s="2"/>
    </row>
    <row r="111">
      <c r="A111" s="31">
        <v>43941.0</v>
      </c>
      <c r="B111" s="32">
        <f>SUMIF(Datos_procesados!C:C,A111,Datos_procesados!E:E)</f>
        <v>4114</v>
      </c>
      <c r="C111" s="2">
        <f>COUNTIFS(Datos_procesados!C:C,A111,Datos_procesados!E:E, "&lt;&gt;0")</f>
        <v>13</v>
      </c>
      <c r="D111" s="2">
        <f t="shared" si="1"/>
        <v>11</v>
      </c>
      <c r="E111" s="33">
        <f>D111*'Costo de tareas'!$B$13</f>
        <v>432.0861111</v>
      </c>
      <c r="F111" s="16">
        <f>SUMIF(Datos_procesados!C:C,A111,Datos_procesados!H:H)</f>
        <v>510.6472222</v>
      </c>
      <c r="G111" s="16">
        <f>SUMIF(Datos_procesados!C:C,A111,Datos_procesados!I:I)</f>
        <v>432.0861111</v>
      </c>
      <c r="H111" s="16">
        <f t="shared" si="2"/>
        <v>942.7333333</v>
      </c>
      <c r="I111" s="2" t="s">
        <v>11257</v>
      </c>
      <c r="J111" s="2"/>
      <c r="K111" s="2"/>
      <c r="L111" s="2"/>
      <c r="M111" s="2"/>
      <c r="N111" s="2"/>
      <c r="O111" s="2"/>
      <c r="P111" s="2"/>
      <c r="Q111" s="2"/>
      <c r="R111" s="43"/>
      <c r="S111" s="2"/>
      <c r="T111" s="2"/>
      <c r="AA111" s="2"/>
    </row>
    <row r="112">
      <c r="A112" s="31">
        <v>43942.0</v>
      </c>
      <c r="B112" s="32">
        <f>SUMIF(Datos_procesados!C:C,A112,Datos_procesados!E:E)</f>
        <v>5547</v>
      </c>
      <c r="C112" s="2">
        <f>COUNTIFS(Datos_procesados!C:C,A112,Datos_procesados!E:E, "&lt;&gt;0")</f>
        <v>13</v>
      </c>
      <c r="D112" s="2">
        <f t="shared" si="1"/>
        <v>11</v>
      </c>
      <c r="E112" s="33">
        <f>D112*'Costo de tareas'!$B$13</f>
        <v>432.0861111</v>
      </c>
      <c r="F112" s="16">
        <f>SUMIF(Datos_procesados!C:C,A112,Datos_procesados!H:H)</f>
        <v>471.3666667</v>
      </c>
      <c r="G112" s="16">
        <f>SUMIF(Datos_procesados!C:C,A112,Datos_procesados!I:I)</f>
        <v>471.3666667</v>
      </c>
      <c r="H112" s="16">
        <f t="shared" si="2"/>
        <v>942.7333333</v>
      </c>
      <c r="I112" s="2" t="s">
        <v>11257</v>
      </c>
      <c r="J112" s="2"/>
      <c r="K112" s="2"/>
      <c r="L112" s="2"/>
      <c r="M112" s="2"/>
      <c r="N112" s="2"/>
      <c r="O112" s="2"/>
      <c r="P112" s="2"/>
      <c r="Q112" s="2"/>
      <c r="R112" s="43"/>
      <c r="S112" s="2"/>
      <c r="T112" s="2"/>
      <c r="AA112" s="2"/>
    </row>
    <row r="113">
      <c r="A113" s="31">
        <v>43943.0</v>
      </c>
      <c r="B113" s="32">
        <f>SUMIF(Datos_procesados!C:C,A113,Datos_procesados!E:E)</f>
        <v>5992</v>
      </c>
      <c r="C113" s="2">
        <f>COUNTIFS(Datos_procesados!C:C,A113,Datos_procesados!E:E, "&lt;&gt;0")</f>
        <v>13</v>
      </c>
      <c r="D113" s="2">
        <f t="shared" si="1"/>
        <v>11</v>
      </c>
      <c r="E113" s="33">
        <f>D113*'Costo de tareas'!$B$13</f>
        <v>432.0861111</v>
      </c>
      <c r="F113" s="16">
        <f>SUMIF(Datos_procesados!C:C,A113,Datos_procesados!H:H)</f>
        <v>510.6472222</v>
      </c>
      <c r="G113" s="16">
        <f>SUMIF(Datos_procesados!C:C,A113,Datos_procesados!I:I)</f>
        <v>432.0861111</v>
      </c>
      <c r="H113" s="16">
        <f t="shared" si="2"/>
        <v>942.7333333</v>
      </c>
      <c r="I113" s="2" t="s">
        <v>11257</v>
      </c>
      <c r="J113" s="2"/>
      <c r="K113" s="2"/>
      <c r="L113" s="2"/>
      <c r="M113" s="2"/>
      <c r="N113" s="2"/>
      <c r="O113" s="2"/>
      <c r="P113" s="2"/>
      <c r="Q113" s="2"/>
      <c r="R113" s="43"/>
      <c r="S113" s="2"/>
      <c r="T113" s="2"/>
      <c r="AA113" s="2"/>
    </row>
    <row r="114">
      <c r="A114" s="31">
        <v>43944.0</v>
      </c>
      <c r="B114" s="32">
        <f>SUMIF(Datos_procesados!C:C,A114,Datos_procesados!E:E)</f>
        <v>5847</v>
      </c>
      <c r="C114" s="2">
        <f>COUNTIFS(Datos_procesados!C:C,A114,Datos_procesados!E:E, "&lt;&gt;0")</f>
        <v>13</v>
      </c>
      <c r="D114" s="2">
        <f t="shared" si="1"/>
        <v>11</v>
      </c>
      <c r="E114" s="33">
        <f>D114*'Costo de tareas'!$B$13</f>
        <v>432.0861111</v>
      </c>
      <c r="F114" s="16">
        <f>SUMIF(Datos_procesados!C:C,A114,Datos_procesados!H:H)</f>
        <v>510.6472222</v>
      </c>
      <c r="G114" s="16">
        <f>SUMIF(Datos_procesados!C:C,A114,Datos_procesados!I:I)</f>
        <v>432.0861111</v>
      </c>
      <c r="H114" s="16">
        <f t="shared" si="2"/>
        <v>942.7333333</v>
      </c>
      <c r="I114" s="2" t="s">
        <v>11257</v>
      </c>
      <c r="J114" s="2"/>
      <c r="K114" s="2"/>
      <c r="L114" s="2"/>
      <c r="M114" s="2"/>
      <c r="N114" s="2"/>
      <c r="O114" s="2"/>
      <c r="P114" s="2"/>
      <c r="Q114" s="2"/>
      <c r="R114" s="43"/>
      <c r="S114" s="2"/>
      <c r="T114" s="2"/>
      <c r="AA114" s="2"/>
    </row>
    <row r="115">
      <c r="A115" s="31">
        <v>43945.0</v>
      </c>
      <c r="B115" s="32">
        <f>SUMIF(Datos_procesados!C:C,A115,Datos_procesados!E:E)</f>
        <v>5618</v>
      </c>
      <c r="C115" s="2">
        <f>COUNTIFS(Datos_procesados!C:C,A115,Datos_procesados!E:E, "&lt;&gt;0")</f>
        <v>13</v>
      </c>
      <c r="D115" s="2">
        <f t="shared" si="1"/>
        <v>11</v>
      </c>
      <c r="E115" s="33">
        <f>D115*'Costo de tareas'!$B$13</f>
        <v>432.0861111</v>
      </c>
      <c r="F115" s="16">
        <f>SUMIF(Datos_procesados!C:C,A115,Datos_procesados!H:H)</f>
        <v>460.8417331</v>
      </c>
      <c r="G115" s="16">
        <f>SUMIF(Datos_procesados!C:C,A115,Datos_procesados!I:I)</f>
        <v>481.8916002</v>
      </c>
      <c r="H115" s="16">
        <f t="shared" si="2"/>
        <v>942.7333333</v>
      </c>
      <c r="I115" s="2" t="s">
        <v>11257</v>
      </c>
      <c r="J115" s="2"/>
      <c r="K115" s="2"/>
      <c r="L115" s="2"/>
      <c r="M115" s="2"/>
      <c r="N115" s="2"/>
      <c r="O115" s="2"/>
      <c r="P115" s="2"/>
      <c r="Q115" s="2"/>
      <c r="R115" s="43"/>
      <c r="S115" s="2"/>
      <c r="T115" s="2"/>
      <c r="AA115" s="2"/>
    </row>
    <row r="116">
      <c r="A116" s="31">
        <v>43946.0</v>
      </c>
      <c r="B116" s="32">
        <f>SUMIF(Datos_procesados!C:C,A116,Datos_procesados!E:E)</f>
        <v>4576</v>
      </c>
      <c r="C116" s="2">
        <f>COUNTIFS(Datos_procesados!C:C,A116,Datos_procesados!E:E, "&lt;&gt;0")</f>
        <v>13</v>
      </c>
      <c r="D116" s="2">
        <f t="shared" si="1"/>
        <v>11</v>
      </c>
      <c r="E116" s="33">
        <f>D116*'Costo de tareas'!$B$13</f>
        <v>432.0861111</v>
      </c>
      <c r="F116" s="16">
        <f>SUMIF(Datos_procesados!C:C,A116,Datos_procesados!H:H)</f>
        <v>510.6472222</v>
      </c>
      <c r="G116" s="16">
        <f>SUMIF(Datos_procesados!C:C,A116,Datos_procesados!I:I)</f>
        <v>432.0861111</v>
      </c>
      <c r="H116" s="16">
        <f t="shared" si="2"/>
        <v>942.7333333</v>
      </c>
      <c r="I116" s="2" t="s">
        <v>11257</v>
      </c>
      <c r="J116" s="2"/>
      <c r="K116" s="2"/>
      <c r="L116" s="2"/>
      <c r="M116" s="2"/>
      <c r="N116" s="2"/>
      <c r="O116" s="2"/>
      <c r="P116" s="2"/>
      <c r="Q116" s="2"/>
      <c r="R116" s="43"/>
      <c r="S116" s="2"/>
      <c r="T116" s="2"/>
      <c r="AA116" s="2"/>
    </row>
    <row r="117">
      <c r="A117" s="31">
        <v>43947.0</v>
      </c>
      <c r="B117" s="32">
        <f>SUMIF(Datos_procesados!C:C,A117,Datos_procesados!E:E)</f>
        <v>4597</v>
      </c>
      <c r="C117" s="2">
        <f>COUNTIFS(Datos_procesados!C:C,A117,Datos_procesados!E:E, "&lt;&gt;0")</f>
        <v>13</v>
      </c>
      <c r="D117" s="2">
        <f t="shared" si="1"/>
        <v>11</v>
      </c>
      <c r="E117" s="33">
        <f>D117*'Costo de tareas'!$B$13</f>
        <v>432.0861111</v>
      </c>
      <c r="F117" s="16">
        <f>SUMIF(Datos_procesados!C:C,A117,Datos_procesados!H:H)</f>
        <v>485.0866693</v>
      </c>
      <c r="G117" s="16">
        <f>SUMIF(Datos_procesados!C:C,A117,Datos_procesados!I:I)</f>
        <v>457.646664</v>
      </c>
      <c r="H117" s="16">
        <f t="shared" si="2"/>
        <v>942.7333333</v>
      </c>
      <c r="I117" s="2" t="s">
        <v>11257</v>
      </c>
      <c r="J117" s="2"/>
      <c r="K117" s="2"/>
      <c r="L117" s="2"/>
      <c r="M117" s="2"/>
      <c r="N117" s="2"/>
      <c r="O117" s="2"/>
      <c r="P117" s="2"/>
      <c r="Q117" s="2"/>
      <c r="R117" s="43"/>
      <c r="S117" s="2"/>
      <c r="T117" s="2"/>
      <c r="AA117" s="2"/>
    </row>
    <row r="118">
      <c r="A118" s="31">
        <v>43948.0</v>
      </c>
      <c r="B118" s="32">
        <f>SUMIF(Datos_procesados!C:C,A118,Datos_procesados!E:E)</f>
        <v>3917</v>
      </c>
      <c r="C118" s="2">
        <f>COUNTIFS(Datos_procesados!C:C,A118,Datos_procesados!E:E, "&lt;&gt;0")</f>
        <v>13</v>
      </c>
      <c r="D118" s="2">
        <f t="shared" si="1"/>
        <v>11</v>
      </c>
      <c r="E118" s="33">
        <f>D118*'Costo de tareas'!$B$13</f>
        <v>432.0861111</v>
      </c>
      <c r="F118" s="16">
        <f>SUMIF(Datos_procesados!C:C,A118,Datos_procesados!H:H)</f>
        <v>510.6472222</v>
      </c>
      <c r="G118" s="16">
        <f>SUMIF(Datos_procesados!C:C,A118,Datos_procesados!I:I)</f>
        <v>432.0861111</v>
      </c>
      <c r="H118" s="16">
        <f t="shared" si="2"/>
        <v>942.7333333</v>
      </c>
      <c r="I118" s="2" t="s">
        <v>11257</v>
      </c>
      <c r="J118" s="2"/>
      <c r="K118" s="2"/>
      <c r="L118" s="2"/>
      <c r="M118" s="2"/>
      <c r="N118" s="2"/>
      <c r="O118" s="2"/>
      <c r="P118" s="2"/>
      <c r="Q118" s="2"/>
      <c r="R118" s="43"/>
      <c r="S118" s="2"/>
      <c r="T118" s="2"/>
      <c r="AA118" s="2"/>
    </row>
    <row r="119">
      <c r="A119" s="31">
        <v>43949.0</v>
      </c>
      <c r="B119" s="32">
        <f>SUMIF(Datos_procesados!C:C,A119,Datos_procesados!E:E)</f>
        <v>4494</v>
      </c>
      <c r="C119" s="2">
        <f>COUNTIFS(Datos_procesados!C:C,A119,Datos_procesados!E:E, "&lt;&gt;0")</f>
        <v>13</v>
      </c>
      <c r="D119" s="2">
        <f t="shared" si="1"/>
        <v>11</v>
      </c>
      <c r="E119" s="33">
        <f>D119*'Costo de tareas'!$B$13</f>
        <v>432.0861111</v>
      </c>
      <c r="F119" s="16">
        <f>SUMIF(Datos_procesados!C:C,A119,Datos_procesados!H:H)</f>
        <v>510.6472222</v>
      </c>
      <c r="G119" s="16">
        <f>SUMIF(Datos_procesados!C:C,A119,Datos_procesados!I:I)</f>
        <v>432.0861111</v>
      </c>
      <c r="H119" s="16">
        <f t="shared" si="2"/>
        <v>942.7333333</v>
      </c>
      <c r="I119" s="2" t="s">
        <v>11257</v>
      </c>
      <c r="J119" s="2"/>
      <c r="K119" s="2"/>
      <c r="L119" s="2"/>
      <c r="M119" s="2"/>
      <c r="N119" s="2"/>
      <c r="O119" s="2"/>
      <c r="P119" s="2"/>
      <c r="Q119" s="2"/>
      <c r="R119" s="43"/>
      <c r="S119" s="2"/>
      <c r="T119" s="2"/>
      <c r="AA119" s="2"/>
    </row>
    <row r="120">
      <c r="A120" s="31">
        <v>43950.0</v>
      </c>
      <c r="B120" s="32">
        <f>SUMIF(Datos_procesados!C:C,A120,Datos_procesados!E:E)</f>
        <v>7743</v>
      </c>
      <c r="C120" s="2">
        <f>COUNTIFS(Datos_procesados!C:C,A120,Datos_procesados!E:E, "&lt;&gt;0")</f>
        <v>13</v>
      </c>
      <c r="D120" s="2">
        <f t="shared" si="1"/>
        <v>11</v>
      </c>
      <c r="E120" s="33">
        <f>D120*'Costo de tareas'!$B$13</f>
        <v>432.0861111</v>
      </c>
      <c r="F120" s="16">
        <f>SUMIF(Datos_procesados!C:C,A120,Datos_procesados!H:H)</f>
        <v>510.6472222</v>
      </c>
      <c r="G120" s="16">
        <f>SUMIF(Datos_procesados!C:C,A120,Datos_procesados!I:I)</f>
        <v>432.0861111</v>
      </c>
      <c r="H120" s="16">
        <f t="shared" si="2"/>
        <v>942.7333333</v>
      </c>
      <c r="I120" s="2" t="s">
        <v>11257</v>
      </c>
      <c r="J120" s="2"/>
      <c r="K120" s="2"/>
      <c r="L120" s="2"/>
      <c r="M120" s="2"/>
      <c r="N120" s="2"/>
      <c r="O120" s="2"/>
      <c r="P120" s="2"/>
      <c r="Q120" s="2"/>
      <c r="R120" s="43"/>
      <c r="S120" s="2"/>
      <c r="T120" s="2"/>
      <c r="AA120" s="2"/>
    </row>
    <row r="121">
      <c r="A121" s="31">
        <v>43951.0</v>
      </c>
      <c r="B121" s="32">
        <f>SUMIF(Datos_procesados!C:C,A121,Datos_procesados!E:E)</f>
        <v>4914</v>
      </c>
      <c r="C121" s="2">
        <f>COUNTIFS(Datos_procesados!C:C,A121,Datos_procesados!E:E, "&lt;&gt;0")</f>
        <v>13</v>
      </c>
      <c r="D121" s="2">
        <f t="shared" si="1"/>
        <v>11</v>
      </c>
      <c r="E121" s="33">
        <f>D121*'Costo de tareas'!$B$13</f>
        <v>432.0861111</v>
      </c>
      <c r="F121" s="16">
        <f>SUMIF(Datos_procesados!C:C,A121,Datos_procesados!H:H)</f>
        <v>471.3666667</v>
      </c>
      <c r="G121" s="16">
        <f>SUMIF(Datos_procesados!C:C,A121,Datos_procesados!I:I)</f>
        <v>471.3666667</v>
      </c>
      <c r="H121" s="16">
        <f t="shared" si="2"/>
        <v>942.7333333</v>
      </c>
      <c r="I121" s="2" t="s">
        <v>11257</v>
      </c>
      <c r="J121" s="2"/>
      <c r="K121" s="2"/>
      <c r="L121" s="2"/>
      <c r="M121" s="2"/>
      <c r="N121" s="2"/>
      <c r="O121" s="2"/>
      <c r="P121" s="2"/>
      <c r="Q121" s="2"/>
      <c r="R121" s="43"/>
      <c r="S121" s="2"/>
      <c r="T121" s="2"/>
      <c r="AA121" s="2"/>
    </row>
    <row r="122">
      <c r="A122" s="31">
        <v>39569.0</v>
      </c>
      <c r="B122" s="32">
        <f>SUMIF(Datos_procesados!C:C,A122,Datos_procesados!E:E)</f>
        <v>8145</v>
      </c>
      <c r="C122" s="2">
        <f>COUNTIFS(Datos_procesados!C:C,A122,Datos_procesados!E:E, "&lt;&gt;0")</f>
        <v>13</v>
      </c>
      <c r="D122" s="2">
        <f t="shared" si="1"/>
        <v>11</v>
      </c>
      <c r="E122" s="33">
        <f>D122*'Costo de tareas'!$B$13</f>
        <v>432.0861111</v>
      </c>
      <c r="F122" s="16">
        <f>SUMIF(Datos_procesados!C:C,A122,Datos_procesados!H:H)</f>
        <v>510.6472222</v>
      </c>
      <c r="G122" s="16">
        <f>SUMIF(Datos_procesados!C:C,A122,Datos_procesados!I:I)</f>
        <v>432.0861111</v>
      </c>
      <c r="H122" s="16">
        <f t="shared" si="2"/>
        <v>942.7333333</v>
      </c>
      <c r="I122" s="2" t="s">
        <v>11258</v>
      </c>
      <c r="J122" s="2"/>
      <c r="K122" s="2"/>
      <c r="L122" s="2"/>
      <c r="M122" s="2"/>
      <c r="N122" s="2"/>
      <c r="O122" s="2"/>
      <c r="P122" s="2"/>
      <c r="Q122" s="2"/>
      <c r="R122" s="43"/>
      <c r="S122" s="2"/>
      <c r="T122" s="2"/>
      <c r="AA122" s="2"/>
    </row>
    <row r="123">
      <c r="A123" s="31">
        <v>39570.0</v>
      </c>
      <c r="B123" s="32">
        <f>SUMIF(Datos_procesados!C:C,A123,Datos_procesados!E:E)</f>
        <v>7120</v>
      </c>
      <c r="C123" s="2">
        <f>COUNTIFS(Datos_procesados!C:C,A123,Datos_procesados!E:E, "&lt;&gt;0")</f>
        <v>13</v>
      </c>
      <c r="D123" s="2">
        <f t="shared" si="1"/>
        <v>11</v>
      </c>
      <c r="E123" s="33">
        <f>D123*'Costo de tareas'!$B$13</f>
        <v>432.0861111</v>
      </c>
      <c r="F123" s="16">
        <f>SUMIF(Datos_procesados!C:C,A123,Datos_procesados!H:H)</f>
        <v>510.6472222</v>
      </c>
      <c r="G123" s="16">
        <f>SUMIF(Datos_procesados!C:C,A123,Datos_procesados!I:I)</f>
        <v>432.0861111</v>
      </c>
      <c r="H123" s="16">
        <f t="shared" si="2"/>
        <v>942.7333333</v>
      </c>
      <c r="I123" s="2" t="s">
        <v>11258</v>
      </c>
      <c r="J123" s="2"/>
      <c r="K123" s="2"/>
      <c r="L123" s="2"/>
      <c r="M123" s="2"/>
      <c r="N123" s="2"/>
      <c r="O123" s="2"/>
      <c r="P123" s="2"/>
      <c r="Q123" s="2"/>
      <c r="R123" s="43"/>
      <c r="S123" s="2"/>
      <c r="T123" s="2"/>
      <c r="AA123" s="2"/>
    </row>
    <row r="124">
      <c r="A124" s="31">
        <v>39571.0</v>
      </c>
      <c r="B124" s="32">
        <f>SUMIF(Datos_procesados!C:C,A124,Datos_procesados!E:E)</f>
        <v>5894</v>
      </c>
      <c r="C124" s="2">
        <f>COUNTIFS(Datos_procesados!C:C,A124,Datos_procesados!E:E, "&lt;&gt;0")</f>
        <v>13</v>
      </c>
      <c r="D124" s="2">
        <f t="shared" si="1"/>
        <v>11</v>
      </c>
      <c r="E124" s="33">
        <f>D124*'Costo de tareas'!$B$13</f>
        <v>432.0861111</v>
      </c>
      <c r="F124" s="16">
        <f>SUMIF(Datos_procesados!C:C,A124,Datos_procesados!H:H)</f>
        <v>510.6472222</v>
      </c>
      <c r="G124" s="16">
        <f>SUMIF(Datos_procesados!C:C,A124,Datos_procesados!I:I)</f>
        <v>432.0861111</v>
      </c>
      <c r="H124" s="16">
        <f t="shared" si="2"/>
        <v>942.7333333</v>
      </c>
      <c r="I124" s="2" t="s">
        <v>11258</v>
      </c>
      <c r="J124" s="2"/>
      <c r="K124" s="2"/>
      <c r="L124" s="2"/>
      <c r="M124" s="2"/>
      <c r="N124" s="2"/>
      <c r="O124" s="2"/>
      <c r="P124" s="2"/>
      <c r="Q124" s="2"/>
      <c r="R124" s="43"/>
      <c r="S124" s="2"/>
      <c r="T124" s="2"/>
      <c r="AA124" s="2"/>
    </row>
    <row r="125">
      <c r="A125" s="31">
        <v>39572.0</v>
      </c>
      <c r="B125" s="32">
        <f>SUMIF(Datos_procesados!C:C,A125,Datos_procesados!E:E)</f>
        <v>5097</v>
      </c>
      <c r="C125" s="2">
        <f>COUNTIFS(Datos_procesados!C:C,A125,Datos_procesados!E:E, "&lt;&gt;0")</f>
        <v>13</v>
      </c>
      <c r="D125" s="2">
        <f t="shared" si="1"/>
        <v>11</v>
      </c>
      <c r="E125" s="33">
        <f>D125*'Costo de tareas'!$B$13</f>
        <v>432.0861111</v>
      </c>
      <c r="F125" s="16">
        <f>SUMIF(Datos_procesados!C:C,A125,Datos_procesados!H:H)</f>
        <v>510.6472222</v>
      </c>
      <c r="G125" s="16">
        <f>SUMIF(Datos_procesados!C:C,A125,Datos_procesados!I:I)</f>
        <v>432.0861111</v>
      </c>
      <c r="H125" s="16">
        <f t="shared" si="2"/>
        <v>942.7333333</v>
      </c>
      <c r="I125" s="2" t="s">
        <v>11258</v>
      </c>
      <c r="J125" s="2"/>
      <c r="K125" s="2"/>
      <c r="L125" s="2"/>
      <c r="M125" s="2"/>
      <c r="N125" s="2"/>
      <c r="O125" s="2"/>
      <c r="P125" s="2"/>
      <c r="Q125" s="2"/>
      <c r="R125" s="43"/>
      <c r="S125" s="2"/>
      <c r="T125" s="2"/>
      <c r="AA125" s="2"/>
    </row>
    <row r="126">
      <c r="A126" s="31">
        <v>39573.0</v>
      </c>
      <c r="B126" s="32">
        <f>SUMIF(Datos_procesados!C:C,A126,Datos_procesados!E:E)</f>
        <v>6479</v>
      </c>
      <c r="C126" s="2">
        <f>COUNTIFS(Datos_procesados!C:C,A126,Datos_procesados!E:E, "&lt;&gt;0")</f>
        <v>13</v>
      </c>
      <c r="D126" s="2">
        <f t="shared" si="1"/>
        <v>11</v>
      </c>
      <c r="E126" s="33">
        <f>D126*'Costo de tareas'!$B$13</f>
        <v>432.0861111</v>
      </c>
      <c r="F126" s="16">
        <f>SUMIF(Datos_procesados!C:C,A126,Datos_procesados!H:H)</f>
        <v>432.0861111</v>
      </c>
      <c r="G126" s="16">
        <f>SUMIF(Datos_procesados!C:C,A126,Datos_procesados!I:I)</f>
        <v>510.6472222</v>
      </c>
      <c r="H126" s="16">
        <f t="shared" si="2"/>
        <v>942.7333333</v>
      </c>
      <c r="I126" s="2" t="s">
        <v>11258</v>
      </c>
      <c r="J126" s="2"/>
      <c r="K126" s="2"/>
      <c r="L126" s="2"/>
      <c r="M126" s="2"/>
      <c r="N126" s="2"/>
      <c r="O126" s="2"/>
      <c r="P126" s="2"/>
      <c r="Q126" s="2"/>
      <c r="R126" s="43"/>
      <c r="S126" s="2"/>
      <c r="T126" s="2"/>
      <c r="AA126" s="2"/>
    </row>
    <row r="127">
      <c r="A127" s="31">
        <v>39574.0</v>
      </c>
      <c r="B127" s="32">
        <f>SUMIF(Datos_procesados!C:C,A127,Datos_procesados!E:E)</f>
        <v>6552</v>
      </c>
      <c r="C127" s="2">
        <f>COUNTIFS(Datos_procesados!C:C,A127,Datos_procesados!E:E, "&lt;&gt;0")</f>
        <v>13</v>
      </c>
      <c r="D127" s="2">
        <f t="shared" si="1"/>
        <v>11</v>
      </c>
      <c r="E127" s="33">
        <f>D127*'Costo de tareas'!$B$13</f>
        <v>432.0861111</v>
      </c>
      <c r="F127" s="16">
        <f>SUMIF(Datos_procesados!C:C,A127,Datos_procesados!H:H)</f>
        <v>510.6472222</v>
      </c>
      <c r="G127" s="16">
        <f>SUMIF(Datos_procesados!C:C,A127,Datos_procesados!I:I)</f>
        <v>432.0861111</v>
      </c>
      <c r="H127" s="16">
        <f t="shared" si="2"/>
        <v>942.7333333</v>
      </c>
      <c r="I127" s="2" t="s">
        <v>11258</v>
      </c>
      <c r="J127" s="2"/>
      <c r="K127" s="2"/>
      <c r="L127" s="2"/>
      <c r="M127" s="2"/>
      <c r="N127" s="2"/>
      <c r="O127" s="2"/>
      <c r="P127" s="2"/>
      <c r="Q127" s="2"/>
      <c r="R127" s="43"/>
      <c r="S127" s="2"/>
      <c r="T127" s="2"/>
      <c r="AA127" s="2"/>
    </row>
    <row r="128">
      <c r="A128" s="31">
        <v>39575.0</v>
      </c>
      <c r="B128" s="32">
        <f>SUMIF(Datos_procesados!C:C,A128,Datos_procesados!E:E)</f>
        <v>6905</v>
      </c>
      <c r="C128" s="2">
        <f>COUNTIFS(Datos_procesados!C:C,A128,Datos_procesados!E:E, "&lt;&gt;0")</f>
        <v>13</v>
      </c>
      <c r="D128" s="2">
        <f t="shared" si="1"/>
        <v>11</v>
      </c>
      <c r="E128" s="33">
        <f>D128*'Costo de tareas'!$B$13</f>
        <v>432.0861111</v>
      </c>
      <c r="F128" s="16">
        <f>SUMIF(Datos_procesados!C:C,A128,Datos_procesados!H:H)</f>
        <v>510.6472222</v>
      </c>
      <c r="G128" s="16">
        <f>SUMIF(Datos_procesados!C:C,A128,Datos_procesados!I:I)</f>
        <v>432.0861111</v>
      </c>
      <c r="H128" s="16">
        <f t="shared" si="2"/>
        <v>942.7333333</v>
      </c>
      <c r="I128" s="2" t="s">
        <v>11258</v>
      </c>
      <c r="J128" s="2"/>
      <c r="K128" s="2"/>
      <c r="L128" s="2"/>
      <c r="M128" s="2"/>
      <c r="N128" s="2"/>
      <c r="O128" s="2"/>
      <c r="P128" s="2"/>
      <c r="Q128" s="2"/>
      <c r="R128" s="43"/>
      <c r="S128" s="2"/>
      <c r="T128" s="2"/>
      <c r="AA128" s="2"/>
    </row>
    <row r="129">
      <c r="A129" s="31">
        <v>39576.0</v>
      </c>
      <c r="B129" s="32">
        <f>SUMIF(Datos_procesados!C:C,A129,Datos_procesados!E:E)</f>
        <v>2842.8</v>
      </c>
      <c r="C129" s="2">
        <f>COUNTIFS(Datos_procesados!C:C,A129,Datos_procesados!E:E, "&lt;&gt;0")</f>
        <v>14</v>
      </c>
      <c r="D129" s="2">
        <f t="shared" si="1"/>
        <v>10</v>
      </c>
      <c r="E129" s="33">
        <f>D129*'Costo de tareas'!$B$13</f>
        <v>392.8055556</v>
      </c>
      <c r="F129" s="16">
        <f>SUMIF(Datos_procesados!C:C,A129,Datos_procesados!H:H)</f>
        <v>549.9277778</v>
      </c>
      <c r="G129" s="16">
        <f>SUMIF(Datos_procesados!C:C,A129,Datos_procesados!I:I)</f>
        <v>392.8055556</v>
      </c>
      <c r="H129" s="16">
        <f t="shared" si="2"/>
        <v>942.7333333</v>
      </c>
      <c r="I129" s="2" t="s">
        <v>11258</v>
      </c>
      <c r="J129" s="2"/>
      <c r="K129" s="2"/>
      <c r="L129" s="2"/>
      <c r="M129" s="2"/>
      <c r="N129" s="2"/>
      <c r="O129" s="2"/>
      <c r="P129" s="2"/>
      <c r="Q129" s="2"/>
      <c r="R129" s="43"/>
      <c r="S129" s="2"/>
      <c r="T129" s="2"/>
      <c r="AA129" s="2"/>
    </row>
    <row r="130">
      <c r="A130" s="31">
        <v>39577.0</v>
      </c>
      <c r="B130" s="32">
        <f>SUMIF(Datos_procesados!C:C,A130,Datos_procesados!E:E)</f>
        <v>6893.8</v>
      </c>
      <c r="C130" s="2">
        <f>COUNTIFS(Datos_procesados!C:C,A130,Datos_procesados!E:E, "&lt;&gt;0")</f>
        <v>14</v>
      </c>
      <c r="D130" s="2">
        <f t="shared" si="1"/>
        <v>10</v>
      </c>
      <c r="E130" s="33">
        <f>D130*'Costo de tareas'!$B$13</f>
        <v>392.8055556</v>
      </c>
      <c r="F130" s="16">
        <f>SUMIF(Datos_procesados!C:C,A130,Datos_procesados!H:H)</f>
        <v>549.9277778</v>
      </c>
      <c r="G130" s="16">
        <f>SUMIF(Datos_procesados!C:C,A130,Datos_procesados!I:I)</f>
        <v>392.8055556</v>
      </c>
      <c r="H130" s="16">
        <f t="shared" si="2"/>
        <v>942.7333333</v>
      </c>
      <c r="I130" s="2" t="s">
        <v>11258</v>
      </c>
      <c r="J130" s="2"/>
      <c r="K130" s="2"/>
      <c r="L130" s="2"/>
      <c r="M130" s="2"/>
      <c r="N130" s="2"/>
      <c r="O130" s="2"/>
      <c r="P130" s="2"/>
      <c r="Q130" s="2"/>
      <c r="R130" s="43"/>
      <c r="S130" s="2"/>
      <c r="T130" s="2"/>
      <c r="AA130" s="2"/>
    </row>
    <row r="131">
      <c r="A131" s="31">
        <v>39578.0</v>
      </c>
      <c r="B131" s="32">
        <f>SUMIF(Datos_procesados!C:C,A131,Datos_procesados!E:E)</f>
        <v>2132.65</v>
      </c>
      <c r="C131" s="2">
        <f>COUNTIFS(Datos_procesados!C:C,A131,Datos_procesados!E:E, "&lt;&gt;0")</f>
        <v>14</v>
      </c>
      <c r="D131" s="2">
        <f t="shared" si="1"/>
        <v>10</v>
      </c>
      <c r="E131" s="33">
        <f>D131*'Costo de tareas'!$B$13</f>
        <v>392.8055556</v>
      </c>
      <c r="F131" s="16">
        <f>SUMIF(Datos_procesados!C:C,A131,Datos_procesados!H:H)</f>
        <v>503.3173578</v>
      </c>
      <c r="G131" s="16">
        <f>SUMIF(Datos_procesados!C:C,A131,Datos_procesados!I:I)</f>
        <v>439.4159755</v>
      </c>
      <c r="H131" s="16">
        <f t="shared" si="2"/>
        <v>942.7333333</v>
      </c>
      <c r="I131" s="2" t="s">
        <v>11258</v>
      </c>
      <c r="J131" s="2"/>
      <c r="K131" s="2"/>
      <c r="L131" s="2"/>
      <c r="M131" s="2"/>
      <c r="N131" s="2"/>
      <c r="O131" s="2"/>
      <c r="P131" s="2"/>
      <c r="Q131" s="2"/>
      <c r="R131" s="43"/>
      <c r="S131" s="2"/>
      <c r="T131" s="2"/>
      <c r="AA131" s="2"/>
    </row>
    <row r="132">
      <c r="A132" s="31">
        <v>39579.0</v>
      </c>
      <c r="B132" s="32">
        <f>SUMIF(Datos_procesados!C:C,A132,Datos_procesados!E:E)</f>
        <v>3491</v>
      </c>
      <c r="C132" s="2">
        <f>COUNTIFS(Datos_procesados!C:C,A132,Datos_procesados!E:E, "&lt;&gt;0")</f>
        <v>14</v>
      </c>
      <c r="D132" s="2">
        <f t="shared" si="1"/>
        <v>10</v>
      </c>
      <c r="E132" s="33">
        <f>D132*'Costo de tareas'!$B$13</f>
        <v>392.8055556</v>
      </c>
      <c r="F132" s="16">
        <f>SUMIF(Datos_procesados!C:C,A132,Datos_procesados!H:H)</f>
        <v>536.3957204</v>
      </c>
      <c r="G132" s="16">
        <f>SUMIF(Datos_procesados!C:C,A132,Datos_procesados!I:I)</f>
        <v>406.337613</v>
      </c>
      <c r="H132" s="16">
        <f t="shared" si="2"/>
        <v>942.7333333</v>
      </c>
      <c r="I132" s="2" t="s">
        <v>11258</v>
      </c>
      <c r="J132" s="2"/>
      <c r="K132" s="2"/>
      <c r="L132" s="2"/>
      <c r="M132" s="2"/>
      <c r="N132" s="2"/>
      <c r="O132" s="2"/>
      <c r="P132" s="2"/>
      <c r="Q132" s="2"/>
      <c r="R132" s="43"/>
      <c r="S132" s="2"/>
      <c r="T132" s="2"/>
      <c r="AA132" s="2"/>
    </row>
    <row r="133">
      <c r="A133" s="31">
        <v>39580.0</v>
      </c>
      <c r="B133" s="32">
        <f>SUMIF(Datos_procesados!C:C,A133,Datos_procesados!E:E)</f>
        <v>7867.05</v>
      </c>
      <c r="C133" s="2">
        <f>COUNTIFS(Datos_procesados!C:C,A133,Datos_procesados!E:E, "&lt;&gt;0")</f>
        <v>15</v>
      </c>
      <c r="D133" s="2">
        <f t="shared" si="1"/>
        <v>9</v>
      </c>
      <c r="E133" s="33">
        <f>D133*'Costo de tareas'!$B$13</f>
        <v>353.525</v>
      </c>
      <c r="F133" s="16">
        <f>SUMIF(Datos_procesados!C:C,A133,Datos_procesados!H:H)</f>
        <v>589.2083333</v>
      </c>
      <c r="G133" s="16">
        <f>SUMIF(Datos_procesados!C:C,A133,Datos_procesados!I:I)</f>
        <v>353.525</v>
      </c>
      <c r="H133" s="16">
        <f t="shared" si="2"/>
        <v>942.7333333</v>
      </c>
      <c r="I133" s="2" t="s">
        <v>11258</v>
      </c>
      <c r="J133" s="2"/>
      <c r="K133" s="2"/>
      <c r="L133" s="2"/>
      <c r="M133" s="2"/>
      <c r="N133" s="2"/>
      <c r="O133" s="2"/>
      <c r="P133" s="2"/>
      <c r="Q133" s="2"/>
      <c r="R133" s="43"/>
      <c r="S133" s="2"/>
      <c r="T133" s="2"/>
      <c r="AA133" s="2"/>
    </row>
    <row r="134">
      <c r="A134" s="31">
        <v>39581.0</v>
      </c>
      <c r="B134" s="32">
        <f>SUMIF(Datos_procesados!C:C,A134,Datos_procesados!E:E)</f>
        <v>5701</v>
      </c>
      <c r="C134" s="2">
        <f>COUNTIFS(Datos_procesados!C:C,A134,Datos_procesados!E:E, "&lt;&gt;0")</f>
        <v>15</v>
      </c>
      <c r="D134" s="2">
        <f t="shared" si="1"/>
        <v>9</v>
      </c>
      <c r="E134" s="33">
        <f>D134*'Costo de tareas'!$B$13</f>
        <v>353.525</v>
      </c>
      <c r="F134" s="16">
        <f>SUMIF(Datos_procesados!C:C,A134,Datos_procesados!H:H)</f>
        <v>524.5551701</v>
      </c>
      <c r="G134" s="16">
        <f>SUMIF(Datos_procesados!C:C,A134,Datos_procesados!I:I)</f>
        <v>418.1781632</v>
      </c>
      <c r="H134" s="16">
        <f t="shared" si="2"/>
        <v>942.7333333</v>
      </c>
      <c r="I134" s="2" t="s">
        <v>11258</v>
      </c>
      <c r="J134" s="2"/>
      <c r="K134" s="2"/>
      <c r="L134" s="2"/>
      <c r="M134" s="2"/>
      <c r="N134" s="2"/>
      <c r="O134" s="2"/>
      <c r="P134" s="2"/>
      <c r="Q134" s="2"/>
      <c r="R134" s="43"/>
      <c r="S134" s="2"/>
      <c r="T134" s="2"/>
      <c r="AA134" s="2"/>
    </row>
    <row r="135">
      <c r="A135" s="31">
        <v>39582.0</v>
      </c>
      <c r="B135" s="32">
        <f>SUMIF(Datos_procesados!C:C,A135,Datos_procesados!E:E)</f>
        <v>4060.05</v>
      </c>
      <c r="C135" s="2">
        <f>COUNTIFS(Datos_procesados!C:C,A135,Datos_procesados!E:E, "&lt;&gt;0")</f>
        <v>15</v>
      </c>
      <c r="D135" s="2">
        <f t="shared" si="1"/>
        <v>9</v>
      </c>
      <c r="E135" s="33">
        <f>D135*'Costo de tareas'!$B$13</f>
        <v>353.525</v>
      </c>
      <c r="F135" s="16">
        <f>SUMIF(Datos_procesados!C:C,A135,Datos_procesados!H:H)</f>
        <v>580.1869617</v>
      </c>
      <c r="G135" s="16">
        <f>SUMIF(Datos_procesados!C:C,A135,Datos_procesados!I:I)</f>
        <v>362.5463716</v>
      </c>
      <c r="H135" s="16">
        <f t="shared" si="2"/>
        <v>942.7333333</v>
      </c>
      <c r="I135" s="2" t="s">
        <v>11258</v>
      </c>
      <c r="J135" s="2"/>
      <c r="K135" s="2"/>
      <c r="L135" s="2"/>
      <c r="M135" s="2"/>
      <c r="N135" s="2"/>
      <c r="O135" s="2"/>
      <c r="P135" s="2"/>
      <c r="Q135" s="2"/>
      <c r="R135" s="43"/>
      <c r="S135" s="2"/>
      <c r="T135" s="2"/>
      <c r="AA135" s="2"/>
    </row>
    <row r="136">
      <c r="A136" s="31">
        <v>39583.0</v>
      </c>
      <c r="B136" s="32">
        <f>SUMIF(Datos_procesados!C:C,A136,Datos_procesados!E:E)</f>
        <v>5652.4</v>
      </c>
      <c r="C136" s="2">
        <f>COUNTIFS(Datos_procesados!C:C,A136,Datos_procesados!E:E, "&lt;&gt;0")</f>
        <v>15</v>
      </c>
      <c r="D136" s="2">
        <f t="shared" si="1"/>
        <v>9</v>
      </c>
      <c r="E136" s="33">
        <f>D136*'Costo de tareas'!$B$13</f>
        <v>353.525</v>
      </c>
      <c r="F136" s="16">
        <f>SUMIF(Datos_procesados!C:C,A136,Datos_procesados!H:H)</f>
        <v>589.2083333</v>
      </c>
      <c r="G136" s="16">
        <f>SUMIF(Datos_procesados!C:C,A136,Datos_procesados!I:I)</f>
        <v>353.525</v>
      </c>
      <c r="H136" s="16">
        <f t="shared" si="2"/>
        <v>942.7333333</v>
      </c>
      <c r="I136" s="2" t="s">
        <v>11258</v>
      </c>
      <c r="J136" s="2"/>
      <c r="K136" s="2"/>
      <c r="L136" s="2"/>
      <c r="M136" s="2"/>
      <c r="N136" s="2"/>
      <c r="O136" s="2"/>
      <c r="P136" s="2"/>
      <c r="Q136" s="2"/>
      <c r="R136" s="43"/>
      <c r="S136" s="2"/>
      <c r="T136" s="2"/>
      <c r="AA136" s="2"/>
    </row>
    <row r="137">
      <c r="A137" s="31">
        <v>39584.0</v>
      </c>
      <c r="B137" s="32">
        <f>SUMIF(Datos_procesados!C:C,A137,Datos_procesados!E:E)</f>
        <v>5939.45</v>
      </c>
      <c r="C137" s="2">
        <f>COUNTIFS(Datos_procesados!C:C,A137,Datos_procesados!E:E, "&lt;&gt;0")</f>
        <v>15</v>
      </c>
      <c r="D137" s="2">
        <f t="shared" si="1"/>
        <v>9</v>
      </c>
      <c r="E137" s="33">
        <f>D137*'Costo de tareas'!$B$13</f>
        <v>353.525</v>
      </c>
      <c r="F137" s="16">
        <f>SUMIF(Datos_procesados!C:C,A137,Datos_procesados!H:H)</f>
        <v>589.2083333</v>
      </c>
      <c r="G137" s="16">
        <f>SUMIF(Datos_procesados!C:C,A137,Datos_procesados!I:I)</f>
        <v>353.525</v>
      </c>
      <c r="H137" s="16">
        <f t="shared" si="2"/>
        <v>942.7333333</v>
      </c>
      <c r="I137" s="2" t="s">
        <v>11258</v>
      </c>
      <c r="J137" s="2"/>
      <c r="K137" s="2"/>
      <c r="L137" s="2"/>
      <c r="M137" s="2"/>
      <c r="N137" s="2"/>
      <c r="O137" s="2"/>
      <c r="P137" s="2"/>
      <c r="Q137" s="2"/>
      <c r="R137" s="43"/>
      <c r="S137" s="2"/>
      <c r="T137" s="2"/>
      <c r="AA137" s="2"/>
    </row>
    <row r="138">
      <c r="A138" s="31">
        <v>39585.0</v>
      </c>
      <c r="B138" s="32">
        <f>SUMIF(Datos_procesados!C:C,A138,Datos_procesados!E:E)</f>
        <v>4168.5</v>
      </c>
      <c r="C138" s="2">
        <f>COUNTIFS(Datos_procesados!C:C,A138,Datos_procesados!E:E, "&lt;&gt;0")</f>
        <v>15</v>
      </c>
      <c r="D138" s="2">
        <f t="shared" si="1"/>
        <v>9</v>
      </c>
      <c r="E138" s="33">
        <f>D138*'Costo de tareas'!$B$13</f>
        <v>353.525</v>
      </c>
      <c r="F138" s="16">
        <f>SUMIF(Datos_procesados!C:C,A138,Datos_procesados!H:H)</f>
        <v>589.2083333</v>
      </c>
      <c r="G138" s="16">
        <f>SUMIF(Datos_procesados!C:C,A138,Datos_procesados!I:I)</f>
        <v>353.525</v>
      </c>
      <c r="H138" s="16">
        <f t="shared" si="2"/>
        <v>942.7333333</v>
      </c>
      <c r="I138" s="2" t="s">
        <v>11258</v>
      </c>
      <c r="J138" s="2"/>
      <c r="K138" s="2"/>
      <c r="L138" s="2"/>
      <c r="M138" s="2"/>
      <c r="N138" s="2"/>
      <c r="O138" s="2"/>
      <c r="P138" s="2"/>
      <c r="Q138" s="2"/>
      <c r="R138" s="43"/>
      <c r="S138" s="2"/>
      <c r="T138" s="2"/>
      <c r="AA138" s="2"/>
    </row>
    <row r="139">
      <c r="A139" s="31">
        <v>39586.0</v>
      </c>
      <c r="B139" s="32">
        <f>SUMIF(Datos_procesados!C:C,A139,Datos_procesados!E:E)</f>
        <v>3496.35</v>
      </c>
      <c r="C139" s="2">
        <f>COUNTIFS(Datos_procesados!C:C,A139,Datos_procesados!E:E, "&lt;&gt;0")</f>
        <v>15</v>
      </c>
      <c r="D139" s="2">
        <f t="shared" si="1"/>
        <v>9</v>
      </c>
      <c r="E139" s="33">
        <f>D139*'Costo de tareas'!$B$13</f>
        <v>353.525</v>
      </c>
      <c r="F139" s="16">
        <f>SUMIF(Datos_procesados!C:C,A139,Datos_procesados!H:H)</f>
        <v>589.2083333</v>
      </c>
      <c r="G139" s="16">
        <f>SUMIF(Datos_procesados!C:C,A139,Datos_procesados!I:I)</f>
        <v>353.525</v>
      </c>
      <c r="H139" s="16">
        <f t="shared" si="2"/>
        <v>942.7333333</v>
      </c>
      <c r="I139" s="2" t="s">
        <v>11258</v>
      </c>
      <c r="J139" s="2"/>
      <c r="K139" s="2"/>
      <c r="L139" s="2"/>
      <c r="M139" s="2"/>
      <c r="N139" s="2"/>
      <c r="O139" s="2"/>
      <c r="P139" s="2"/>
      <c r="Q139" s="2"/>
      <c r="R139" s="43"/>
      <c r="S139" s="2"/>
      <c r="T139" s="2"/>
      <c r="AA139" s="2"/>
    </row>
    <row r="140">
      <c r="A140" s="31">
        <v>39587.0</v>
      </c>
      <c r="B140" s="32">
        <f>SUMIF(Datos_procesados!C:C,A140,Datos_procesados!E:E)</f>
        <v>6151.8</v>
      </c>
      <c r="C140" s="2">
        <f>COUNTIFS(Datos_procesados!C:C,A140,Datos_procesados!E:E, "&lt;&gt;0")</f>
        <v>15</v>
      </c>
      <c r="D140" s="2">
        <f t="shared" si="1"/>
        <v>9</v>
      </c>
      <c r="E140" s="33">
        <f>D140*'Costo de tareas'!$B$13</f>
        <v>353.525</v>
      </c>
      <c r="F140" s="16">
        <f>SUMIF(Datos_procesados!C:C,A140,Datos_procesados!H:H)</f>
        <v>527.3743488</v>
      </c>
      <c r="G140" s="16">
        <f>SUMIF(Datos_procesados!C:C,A140,Datos_procesados!I:I)</f>
        <v>415.3589846</v>
      </c>
      <c r="H140" s="16">
        <f t="shared" si="2"/>
        <v>942.7333333</v>
      </c>
      <c r="I140" s="2" t="s">
        <v>11258</v>
      </c>
      <c r="J140" s="2"/>
      <c r="K140" s="2"/>
      <c r="L140" s="2"/>
      <c r="M140" s="2"/>
      <c r="N140" s="2"/>
      <c r="O140" s="2"/>
      <c r="P140" s="2"/>
      <c r="Q140" s="2"/>
      <c r="R140" s="43"/>
      <c r="S140" s="2"/>
      <c r="T140" s="2"/>
      <c r="AA140" s="2"/>
    </row>
    <row r="141">
      <c r="A141" s="31">
        <v>39588.0</v>
      </c>
      <c r="B141" s="32">
        <f>SUMIF(Datos_procesados!C:C,A141,Datos_procesados!E:E)</f>
        <v>5461.9</v>
      </c>
      <c r="C141" s="2">
        <f>COUNTIFS(Datos_procesados!C:C,A141,Datos_procesados!E:E, "&lt;&gt;0")</f>
        <v>15</v>
      </c>
      <c r="D141" s="2">
        <f t="shared" si="1"/>
        <v>9</v>
      </c>
      <c r="E141" s="33">
        <f>D141*'Costo de tareas'!$B$13</f>
        <v>353.525</v>
      </c>
      <c r="F141" s="16">
        <f>SUMIF(Datos_procesados!C:C,A141,Datos_procesados!H:H)</f>
        <v>578.6833998</v>
      </c>
      <c r="G141" s="16">
        <f>SUMIF(Datos_procesados!C:C,A141,Datos_procesados!I:I)</f>
        <v>364.0499335</v>
      </c>
      <c r="H141" s="16">
        <f t="shared" si="2"/>
        <v>942.7333333</v>
      </c>
      <c r="I141" s="2" t="s">
        <v>11258</v>
      </c>
      <c r="J141" s="2"/>
      <c r="K141" s="2"/>
      <c r="L141" s="2"/>
      <c r="M141" s="2"/>
      <c r="N141" s="2"/>
      <c r="O141" s="2"/>
      <c r="P141" s="2"/>
      <c r="Q141" s="2"/>
      <c r="R141" s="43"/>
      <c r="S141" s="2"/>
      <c r="T141" s="2"/>
      <c r="AA141" s="2"/>
    </row>
    <row r="142">
      <c r="A142" s="31">
        <v>39589.0</v>
      </c>
      <c r="B142" s="32">
        <f>SUMIF(Datos_procesados!C:C,A142,Datos_procesados!E:E)</f>
        <v>4239.3</v>
      </c>
      <c r="C142" s="2">
        <f>COUNTIFS(Datos_procesados!C:C,A142,Datos_procesados!E:E, "&lt;&gt;0")</f>
        <v>15</v>
      </c>
      <c r="D142" s="2">
        <f t="shared" si="1"/>
        <v>9</v>
      </c>
      <c r="E142" s="33">
        <f>D142*'Costo de tareas'!$B$13</f>
        <v>353.525</v>
      </c>
      <c r="F142" s="16">
        <f>SUMIF(Datos_procesados!C:C,A142,Datos_procesados!H:H)</f>
        <v>531.8850346</v>
      </c>
      <c r="G142" s="16">
        <f>SUMIF(Datos_procesados!C:C,A142,Datos_procesados!I:I)</f>
        <v>410.8482988</v>
      </c>
      <c r="H142" s="16">
        <f t="shared" si="2"/>
        <v>942.7333333</v>
      </c>
      <c r="I142" s="2" t="s">
        <v>11258</v>
      </c>
      <c r="J142" s="2"/>
      <c r="K142" s="2"/>
      <c r="L142" s="2"/>
      <c r="M142" s="2"/>
      <c r="N142" s="2"/>
      <c r="O142" s="2"/>
      <c r="P142" s="2"/>
      <c r="Q142" s="2"/>
      <c r="R142" s="43"/>
      <c r="S142" s="2"/>
      <c r="T142" s="2"/>
      <c r="AA142" s="2"/>
    </row>
    <row r="143">
      <c r="A143" s="31">
        <v>39590.0</v>
      </c>
      <c r="B143" s="32">
        <f>SUMIF(Datos_procesados!C:C,A143,Datos_procesados!E:E)</f>
        <v>6312</v>
      </c>
      <c r="C143" s="2">
        <f>COUNTIFS(Datos_procesados!C:C,A143,Datos_procesados!E:E, "&lt;&gt;0")</f>
        <v>15</v>
      </c>
      <c r="D143" s="2">
        <f t="shared" si="1"/>
        <v>9</v>
      </c>
      <c r="E143" s="33">
        <f>D143*'Costo de tareas'!$B$13</f>
        <v>353.525</v>
      </c>
      <c r="F143" s="16">
        <f>SUMIF(Datos_procesados!C:C,A143,Datos_procesados!H:H)</f>
        <v>459.3381712</v>
      </c>
      <c r="G143" s="16">
        <f>SUMIF(Datos_procesados!C:C,A143,Datos_procesados!I:I)</f>
        <v>483.3951621</v>
      </c>
      <c r="H143" s="16">
        <f t="shared" si="2"/>
        <v>942.7333333</v>
      </c>
      <c r="I143" s="2" t="s">
        <v>11258</v>
      </c>
      <c r="J143" s="2"/>
      <c r="K143" s="2"/>
      <c r="L143" s="2"/>
      <c r="M143" s="2"/>
      <c r="N143" s="2"/>
      <c r="O143" s="2"/>
      <c r="P143" s="2"/>
      <c r="Q143" s="2"/>
      <c r="R143" s="43"/>
      <c r="S143" s="2"/>
      <c r="T143" s="2"/>
      <c r="AA143" s="2"/>
    </row>
    <row r="144">
      <c r="A144" s="31">
        <v>39591.0</v>
      </c>
      <c r="B144" s="32">
        <f>SUMIF(Datos_procesados!C:C,A144,Datos_procesados!E:E)</f>
        <v>3868</v>
      </c>
      <c r="C144" s="2">
        <f>COUNTIFS(Datos_procesados!C:C,A144,Datos_procesados!E:E, "&lt;&gt;0")</f>
        <v>15</v>
      </c>
      <c r="D144" s="2">
        <f t="shared" si="1"/>
        <v>9</v>
      </c>
      <c r="E144" s="33">
        <f>D144*'Costo de tareas'!$B$13</f>
        <v>353.525</v>
      </c>
      <c r="F144" s="16">
        <f>SUMIF(Datos_procesados!C:C,A144,Datos_procesados!H:H)</f>
        <v>562.1442185</v>
      </c>
      <c r="G144" s="16">
        <f>SUMIF(Datos_procesados!C:C,A144,Datos_procesados!I:I)</f>
        <v>380.5891148</v>
      </c>
      <c r="H144" s="16">
        <f t="shared" si="2"/>
        <v>942.7333333</v>
      </c>
      <c r="I144" s="2" t="s">
        <v>11258</v>
      </c>
      <c r="J144" s="2"/>
      <c r="K144" s="2"/>
      <c r="L144" s="2"/>
      <c r="M144" s="2"/>
      <c r="N144" s="2"/>
      <c r="O144" s="2"/>
      <c r="P144" s="2"/>
      <c r="Q144" s="2"/>
      <c r="R144" s="43"/>
      <c r="S144" s="2"/>
      <c r="T144" s="2"/>
      <c r="AA144" s="2"/>
    </row>
    <row r="145">
      <c r="A145" s="31">
        <v>39592.0</v>
      </c>
      <c r="B145" s="32">
        <f>SUMIF(Datos_procesados!C:C,A145,Datos_procesados!E:E)</f>
        <v>7424</v>
      </c>
      <c r="C145" s="2">
        <f>COUNTIFS(Datos_procesados!C:C,A145,Datos_procesados!E:E, "&lt;&gt;0")</f>
        <v>15</v>
      </c>
      <c r="D145" s="2">
        <f t="shared" si="1"/>
        <v>9</v>
      </c>
      <c r="E145" s="33">
        <f>D145*'Costo de tareas'!$B$13</f>
        <v>353.525</v>
      </c>
      <c r="F145" s="16">
        <f>SUMIF(Datos_procesados!C:C,A145,Datos_procesados!H:H)</f>
        <v>562.1442185</v>
      </c>
      <c r="G145" s="16">
        <f>SUMIF(Datos_procesados!C:C,A145,Datos_procesados!I:I)</f>
        <v>380.5891148</v>
      </c>
      <c r="H145" s="16">
        <f t="shared" si="2"/>
        <v>942.7333333</v>
      </c>
      <c r="I145" s="2" t="s">
        <v>11258</v>
      </c>
      <c r="J145" s="2"/>
      <c r="K145" s="2"/>
      <c r="L145" s="2"/>
      <c r="M145" s="2"/>
      <c r="N145" s="2"/>
      <c r="O145" s="2"/>
      <c r="P145" s="2"/>
      <c r="Q145" s="2"/>
      <c r="R145" s="43"/>
      <c r="S145" s="2"/>
      <c r="T145" s="2"/>
      <c r="AA145" s="2"/>
    </row>
    <row r="146">
      <c r="A146" s="31">
        <v>39593.0</v>
      </c>
      <c r="B146" s="32">
        <f>SUMIF(Datos_procesados!C:C,A146,Datos_procesados!E:E)</f>
        <v>3849</v>
      </c>
      <c r="C146" s="2">
        <f>COUNTIFS(Datos_procesados!C:C,A146,Datos_procesados!E:E, "&lt;&gt;0")</f>
        <v>15</v>
      </c>
      <c r="D146" s="2">
        <f t="shared" si="1"/>
        <v>9</v>
      </c>
      <c r="E146" s="33">
        <f>D146*'Costo de tareas'!$B$13</f>
        <v>353.525</v>
      </c>
      <c r="F146" s="16">
        <f>SUMIF(Datos_procesados!C:C,A146,Datos_procesados!H:H)</f>
        <v>506.3244817</v>
      </c>
      <c r="G146" s="16">
        <f>SUMIF(Datos_procesados!C:C,A146,Datos_procesados!I:I)</f>
        <v>436.4088517</v>
      </c>
      <c r="H146" s="16">
        <f t="shared" si="2"/>
        <v>942.7333333</v>
      </c>
      <c r="I146" s="2" t="s">
        <v>11258</v>
      </c>
      <c r="J146" s="2"/>
      <c r="K146" s="2"/>
      <c r="L146" s="2"/>
      <c r="M146" s="2"/>
      <c r="N146" s="2"/>
      <c r="O146" s="2"/>
      <c r="P146" s="2"/>
      <c r="Q146" s="2"/>
      <c r="R146" s="43"/>
      <c r="S146" s="2"/>
      <c r="T146" s="2"/>
      <c r="AA146" s="2"/>
    </row>
    <row r="147">
      <c r="A147" s="31">
        <v>39594.0</v>
      </c>
      <c r="B147" s="32">
        <f>SUMIF(Datos_procesados!C:C,A147,Datos_procesados!E:E)</f>
        <v>4056</v>
      </c>
      <c r="C147" s="2">
        <f>COUNTIFS(Datos_procesados!C:C,A147,Datos_procesados!E:E, "&lt;&gt;0")</f>
        <v>15</v>
      </c>
      <c r="D147" s="2">
        <f t="shared" si="1"/>
        <v>9</v>
      </c>
      <c r="E147" s="33">
        <f>D147*'Costo de tareas'!$B$13</f>
        <v>353.525</v>
      </c>
      <c r="F147" s="16">
        <f>SUMIF(Datos_procesados!C:C,A147,Datos_procesados!H:H)</f>
        <v>509.3316055</v>
      </c>
      <c r="G147" s="16">
        <f>SUMIF(Datos_procesados!C:C,A147,Datos_procesados!I:I)</f>
        <v>433.4017278</v>
      </c>
      <c r="H147" s="16">
        <f t="shared" si="2"/>
        <v>942.7333333</v>
      </c>
      <c r="I147" s="2" t="s">
        <v>11258</v>
      </c>
      <c r="J147" s="2"/>
      <c r="K147" s="2"/>
      <c r="L147" s="2"/>
      <c r="M147" s="2"/>
      <c r="N147" s="2"/>
      <c r="O147" s="2"/>
      <c r="P147" s="2"/>
      <c r="Q147" s="2"/>
      <c r="R147" s="43"/>
      <c r="S147" s="2"/>
      <c r="T147" s="2"/>
      <c r="AA147" s="2"/>
    </row>
    <row r="148">
      <c r="A148" s="31">
        <v>39595.0</v>
      </c>
      <c r="B148" s="32">
        <f>SUMIF(Datos_procesados!C:C,A148,Datos_procesados!E:E)</f>
        <v>4214</v>
      </c>
      <c r="C148" s="2">
        <f>COUNTIFS(Datos_procesados!C:C,A148,Datos_procesados!E:E, "&lt;&gt;0")</f>
        <v>15</v>
      </c>
      <c r="D148" s="2">
        <f t="shared" si="1"/>
        <v>9</v>
      </c>
      <c r="E148" s="33">
        <f>D148*'Costo de tareas'!$B$13</f>
        <v>353.525</v>
      </c>
      <c r="F148" s="16">
        <f>SUMIF(Datos_procesados!C:C,A148,Datos_procesados!H:H)</f>
        <v>513.8422913</v>
      </c>
      <c r="G148" s="16">
        <f>SUMIF(Datos_procesados!C:C,A148,Datos_procesados!I:I)</f>
        <v>428.891042</v>
      </c>
      <c r="H148" s="16">
        <f t="shared" si="2"/>
        <v>942.7333333</v>
      </c>
      <c r="I148" s="2" t="s">
        <v>11258</v>
      </c>
      <c r="J148" s="2"/>
      <c r="K148" s="2"/>
      <c r="L148" s="2"/>
      <c r="M148" s="2"/>
      <c r="N148" s="2"/>
      <c r="O148" s="2"/>
      <c r="P148" s="2"/>
      <c r="Q148" s="2"/>
      <c r="R148" s="43"/>
      <c r="S148" s="2"/>
      <c r="T148" s="2"/>
      <c r="AA148" s="2"/>
    </row>
    <row r="149">
      <c r="A149" s="31">
        <v>39596.0</v>
      </c>
      <c r="B149" s="32">
        <f>SUMIF(Datos_procesados!C:C,A149,Datos_procesados!E:E)</f>
        <v>4334</v>
      </c>
      <c r="C149" s="2">
        <f>COUNTIFS(Datos_procesados!C:C,A149,Datos_procesados!E:E, "&lt;&gt;0")</f>
        <v>15</v>
      </c>
      <c r="D149" s="2">
        <f t="shared" si="1"/>
        <v>9</v>
      </c>
      <c r="E149" s="33">
        <f>D149*'Costo de tareas'!$B$13</f>
        <v>353.525</v>
      </c>
      <c r="F149" s="16">
        <f>SUMIF(Datos_procesados!C:C,A149,Datos_procesados!H:H)</f>
        <v>498.9946172</v>
      </c>
      <c r="G149" s="16">
        <f>SUMIF(Datos_procesados!C:C,A149,Datos_procesados!I:I)</f>
        <v>443.7387161</v>
      </c>
      <c r="H149" s="16">
        <f t="shared" si="2"/>
        <v>942.7333333</v>
      </c>
      <c r="I149" s="2" t="s">
        <v>11258</v>
      </c>
      <c r="J149" s="2"/>
      <c r="K149" s="2"/>
      <c r="L149" s="2"/>
      <c r="M149" s="2"/>
      <c r="N149" s="2"/>
      <c r="O149" s="2"/>
      <c r="P149" s="2"/>
      <c r="Q149" s="2"/>
      <c r="R149" s="43"/>
      <c r="S149" s="2"/>
      <c r="T149" s="2"/>
      <c r="AA149" s="2"/>
    </row>
    <row r="150">
      <c r="A150" s="31">
        <v>39597.0</v>
      </c>
      <c r="B150" s="32">
        <f>SUMIF(Datos_procesados!C:C,A150,Datos_procesados!E:E)</f>
        <v>2407</v>
      </c>
      <c r="C150" s="2">
        <f>COUNTIFS(Datos_procesados!C:C,A150,Datos_procesados!E:E, "&lt;&gt;0")</f>
        <v>15</v>
      </c>
      <c r="D150" s="2">
        <f t="shared" si="1"/>
        <v>9</v>
      </c>
      <c r="E150" s="33">
        <f>D150*'Costo de tareas'!$B$13</f>
        <v>353.525</v>
      </c>
      <c r="F150" s="16">
        <f>SUMIF(Datos_procesados!C:C,A150,Datos_procesados!H:H)</f>
        <v>510.8351675</v>
      </c>
      <c r="G150" s="16">
        <f>SUMIF(Datos_procesados!C:C,A150,Datos_procesados!I:I)</f>
        <v>431.8981659</v>
      </c>
      <c r="H150" s="16">
        <f t="shared" si="2"/>
        <v>942.7333333</v>
      </c>
      <c r="I150" s="2" t="s">
        <v>11258</v>
      </c>
      <c r="J150" s="2"/>
      <c r="K150" s="2"/>
      <c r="L150" s="2"/>
      <c r="M150" s="2"/>
      <c r="N150" s="2"/>
      <c r="O150" s="2"/>
      <c r="P150" s="2"/>
      <c r="Q150" s="2"/>
      <c r="R150" s="43"/>
      <c r="S150" s="2"/>
      <c r="T150" s="2"/>
      <c r="AA150" s="2"/>
    </row>
    <row r="151">
      <c r="A151" s="31">
        <v>39598.0</v>
      </c>
      <c r="B151" s="32">
        <f>SUMIF(Datos_procesados!C:C,A151,Datos_procesados!E:E)</f>
        <v>4559</v>
      </c>
      <c r="C151" s="2">
        <f>COUNTIFS(Datos_procesados!C:C,A151,Datos_procesados!E:E, "&lt;&gt;0")</f>
        <v>15</v>
      </c>
      <c r="D151" s="2">
        <f t="shared" si="1"/>
        <v>9</v>
      </c>
      <c r="E151" s="33">
        <f>D151*'Costo de tareas'!$B$13</f>
        <v>353.525</v>
      </c>
      <c r="F151" s="16">
        <f>SUMIF(Datos_procesados!C:C,A151,Datos_procesados!H:H)</f>
        <v>477.5688596</v>
      </c>
      <c r="G151" s="16">
        <f>SUMIF(Datos_procesados!C:C,A151,Datos_procesados!I:I)</f>
        <v>465.1644737</v>
      </c>
      <c r="H151" s="16">
        <f t="shared" si="2"/>
        <v>942.7333333</v>
      </c>
      <c r="I151" s="2" t="s">
        <v>11258</v>
      </c>
      <c r="J151" s="2"/>
      <c r="K151" s="2"/>
      <c r="L151" s="2"/>
      <c r="M151" s="2"/>
      <c r="N151" s="2"/>
      <c r="O151" s="2"/>
      <c r="P151" s="2"/>
      <c r="Q151" s="2"/>
      <c r="R151" s="43"/>
      <c r="S151" s="2"/>
      <c r="T151" s="2"/>
      <c r="AA151" s="2"/>
    </row>
    <row r="152">
      <c r="A152" s="31">
        <v>39599.0</v>
      </c>
      <c r="B152" s="32">
        <f>SUMIF(Datos_procesados!C:C,A152,Datos_procesados!E:E)</f>
        <v>3191</v>
      </c>
      <c r="C152" s="2">
        <f>COUNTIFS(Datos_procesados!C:C,A152,Datos_procesados!E:E, "&lt;&gt;0")</f>
        <v>15</v>
      </c>
      <c r="D152" s="2">
        <f t="shared" si="1"/>
        <v>9</v>
      </c>
      <c r="E152" s="33">
        <f>D152*'Costo de tareas'!$B$13</f>
        <v>353.525</v>
      </c>
      <c r="F152" s="16">
        <f>SUMIF(Datos_procesados!C:C,A152,Datos_procesados!H:H)</f>
        <v>510.6472222</v>
      </c>
      <c r="G152" s="16">
        <f>SUMIF(Datos_procesados!C:C,A152,Datos_procesados!I:I)</f>
        <v>432.0861111</v>
      </c>
      <c r="H152" s="16">
        <f t="shared" si="2"/>
        <v>942.7333333</v>
      </c>
      <c r="I152" s="2" t="s">
        <v>11258</v>
      </c>
      <c r="J152" s="2"/>
      <c r="K152" s="2"/>
      <c r="L152" s="2"/>
      <c r="M152" s="2"/>
      <c r="N152" s="2"/>
      <c r="O152" s="2"/>
      <c r="P152" s="2"/>
      <c r="Q152" s="2"/>
      <c r="R152" s="43"/>
      <c r="S152" s="2"/>
      <c r="T152" s="2"/>
      <c r="AA152" s="2"/>
    </row>
    <row r="153">
      <c r="A153" s="31">
        <v>44348.0</v>
      </c>
      <c r="B153" s="32">
        <f>SUMIF(Datos_procesados!C:C,A153,Datos_procesados!E:E)</f>
        <v>7151</v>
      </c>
      <c r="C153" s="2">
        <f>COUNTIFS(Datos_procesados!C:C,A153,Datos_procesados!E:E, "&lt;&gt;0")</f>
        <v>15</v>
      </c>
      <c r="D153" s="2">
        <f t="shared" si="1"/>
        <v>9</v>
      </c>
      <c r="E153" s="33">
        <f>D153*'Costo de tareas'!$B$13</f>
        <v>353.525</v>
      </c>
      <c r="F153" s="16">
        <f>SUMIF(Datos_procesados!C:C,A153,Datos_procesados!H:H)</f>
        <v>548.6121611</v>
      </c>
      <c r="G153" s="16">
        <f>SUMIF(Datos_procesados!C:C,A153,Datos_procesados!I:I)</f>
        <v>394.1211722</v>
      </c>
      <c r="H153" s="16">
        <f t="shared" si="2"/>
        <v>942.7333333</v>
      </c>
      <c r="I153" s="2" t="s">
        <v>11259</v>
      </c>
      <c r="J153" s="2"/>
      <c r="K153" s="2"/>
      <c r="L153" s="2"/>
      <c r="M153" s="2"/>
      <c r="N153" s="2"/>
      <c r="O153" s="2"/>
      <c r="P153" s="2"/>
      <c r="Q153" s="2"/>
      <c r="R153" s="43"/>
      <c r="S153" s="2"/>
      <c r="T153" s="2"/>
      <c r="AA153" s="2"/>
    </row>
    <row r="154">
      <c r="A154" s="31">
        <v>44349.0</v>
      </c>
      <c r="B154" s="32">
        <f>SUMIF(Datos_procesados!C:C,A154,Datos_procesados!E:E)</f>
        <v>7467</v>
      </c>
      <c r="C154" s="2">
        <f>COUNTIFS(Datos_procesados!C:C,A154,Datos_procesados!E:E, "&lt;&gt;0")</f>
        <v>15</v>
      </c>
      <c r="D154" s="2">
        <f t="shared" si="1"/>
        <v>9</v>
      </c>
      <c r="E154" s="33">
        <f>D154*'Costo de tareas'!$B$13</f>
        <v>353.525</v>
      </c>
      <c r="F154" s="16">
        <f>SUMIF(Datos_procesados!C:C,A154,Datos_procesados!H:H)</f>
        <v>518.5409224</v>
      </c>
      <c r="G154" s="16">
        <f>SUMIF(Datos_procesados!C:C,A154,Datos_procesados!I:I)</f>
        <v>424.192411</v>
      </c>
      <c r="H154" s="16">
        <f t="shared" si="2"/>
        <v>942.7333333</v>
      </c>
      <c r="I154" s="2" t="s">
        <v>11259</v>
      </c>
      <c r="J154" s="2"/>
      <c r="K154" s="2"/>
      <c r="L154" s="2"/>
      <c r="M154" s="2"/>
      <c r="N154" s="2"/>
      <c r="O154" s="2"/>
      <c r="P154" s="2"/>
      <c r="Q154" s="2"/>
      <c r="R154" s="43"/>
      <c r="S154" s="2"/>
      <c r="T154" s="2"/>
      <c r="AA154" s="2"/>
    </row>
    <row r="155">
      <c r="A155" s="31">
        <v>44350.0</v>
      </c>
      <c r="B155" s="32">
        <f>SUMIF(Datos_procesados!C:C,A155,Datos_procesados!E:E)</f>
        <v>8024</v>
      </c>
      <c r="C155" s="2">
        <f>COUNTIFS(Datos_procesados!C:C,A155,Datos_procesados!E:E, "&lt;&gt;0")</f>
        <v>15</v>
      </c>
      <c r="D155" s="2">
        <f t="shared" si="1"/>
        <v>9</v>
      </c>
      <c r="E155" s="33">
        <f>D155*'Costo de tareas'!$B$13</f>
        <v>353.525</v>
      </c>
      <c r="F155" s="16">
        <f>SUMIF(Datos_procesados!C:C,A155,Datos_procesados!H:H)</f>
        <v>515.3458533</v>
      </c>
      <c r="G155" s="16">
        <f>SUMIF(Datos_procesados!C:C,A155,Datos_procesados!I:I)</f>
        <v>427.3874801</v>
      </c>
      <c r="H155" s="16">
        <f t="shared" si="2"/>
        <v>942.7333333</v>
      </c>
      <c r="I155" s="2" t="s">
        <v>11259</v>
      </c>
      <c r="J155" s="2"/>
      <c r="K155" s="2"/>
      <c r="L155" s="2"/>
      <c r="M155" s="2"/>
      <c r="N155" s="2"/>
      <c r="O155" s="2"/>
      <c r="P155" s="2"/>
      <c r="Q155" s="2"/>
      <c r="R155" s="43"/>
      <c r="S155" s="2"/>
      <c r="T155" s="2"/>
      <c r="AA155" s="2"/>
    </row>
    <row r="156">
      <c r="A156" s="31">
        <v>44351.0</v>
      </c>
      <c r="B156" s="32">
        <f>SUMIF(Datos_procesados!C:C,A156,Datos_procesados!E:E)</f>
        <v>6508</v>
      </c>
      <c r="C156" s="2">
        <f>COUNTIFS(Datos_procesados!C:C,A156,Datos_procesados!E:E, "&lt;&gt;0")</f>
        <v>15</v>
      </c>
      <c r="D156" s="2">
        <f t="shared" si="1"/>
        <v>9</v>
      </c>
      <c r="E156" s="33">
        <f>D156*'Costo de tareas'!$B$13</f>
        <v>353.525</v>
      </c>
      <c r="F156" s="16">
        <f>SUMIF(Datos_procesados!C:C,A156,Datos_procesados!H:H)</f>
        <v>528.8779107</v>
      </c>
      <c r="G156" s="16">
        <f>SUMIF(Datos_procesados!C:C,A156,Datos_procesados!I:I)</f>
        <v>413.8554226</v>
      </c>
      <c r="H156" s="16">
        <f t="shared" si="2"/>
        <v>942.7333333</v>
      </c>
      <c r="I156" s="2" t="s">
        <v>11259</v>
      </c>
      <c r="J156" s="2"/>
      <c r="K156" s="2"/>
      <c r="L156" s="2"/>
      <c r="M156" s="2"/>
      <c r="N156" s="2"/>
      <c r="O156" s="2"/>
      <c r="P156" s="2"/>
      <c r="Q156" s="2"/>
      <c r="R156" s="43"/>
      <c r="S156" s="2"/>
      <c r="T156" s="2"/>
      <c r="AA156" s="2"/>
    </row>
    <row r="157">
      <c r="A157" s="31">
        <v>44352.0</v>
      </c>
      <c r="B157" s="32">
        <f>SUMIF(Datos_procesados!C:C,A157,Datos_procesados!E:E)</f>
        <v>1589</v>
      </c>
      <c r="C157" s="2">
        <f>COUNTIFS(Datos_procesados!C:C,A157,Datos_procesados!E:E, "&lt;&gt;0")</f>
        <v>15</v>
      </c>
      <c r="D157" s="2">
        <f t="shared" si="1"/>
        <v>9</v>
      </c>
      <c r="E157" s="33">
        <f>D157*'Costo de tareas'!$B$13</f>
        <v>353.525</v>
      </c>
      <c r="F157" s="16">
        <f>SUMIF(Datos_procesados!C:C,A157,Datos_procesados!H:H)</f>
        <v>488.2817384</v>
      </c>
      <c r="G157" s="16">
        <f>SUMIF(Datos_procesados!C:C,A157,Datos_procesados!I:I)</f>
        <v>454.4515949</v>
      </c>
      <c r="H157" s="16">
        <f t="shared" si="2"/>
        <v>942.7333333</v>
      </c>
      <c r="I157" s="2" t="s">
        <v>11259</v>
      </c>
      <c r="J157" s="2"/>
      <c r="K157" s="2"/>
      <c r="L157" s="2"/>
      <c r="M157" s="2"/>
      <c r="N157" s="2"/>
      <c r="O157" s="2"/>
      <c r="P157" s="2"/>
      <c r="Q157" s="2"/>
      <c r="R157" s="43"/>
      <c r="S157" s="2"/>
      <c r="T157" s="2"/>
      <c r="AA157" s="2"/>
    </row>
    <row r="158">
      <c r="A158" s="31">
        <v>44353.0</v>
      </c>
      <c r="B158" s="32">
        <f>SUMIF(Datos_procesados!C:C,A158,Datos_procesados!E:E)</f>
        <v>8446</v>
      </c>
      <c r="C158" s="2">
        <f>COUNTIFS(Datos_procesados!C:C,A158,Datos_procesados!E:E, "&lt;&gt;0")</f>
        <v>15</v>
      </c>
      <c r="D158" s="2">
        <f t="shared" si="1"/>
        <v>9</v>
      </c>
      <c r="E158" s="33">
        <f>D158*'Costo de tareas'!$B$13</f>
        <v>353.525</v>
      </c>
      <c r="F158" s="16">
        <f>SUMIF(Datos_procesados!C:C,A158,Datos_procesados!H:H)</f>
        <v>528.8779107</v>
      </c>
      <c r="G158" s="16">
        <f>SUMIF(Datos_procesados!C:C,A158,Datos_procesados!I:I)</f>
        <v>413.8554226</v>
      </c>
      <c r="H158" s="16">
        <f t="shared" si="2"/>
        <v>942.7333333</v>
      </c>
      <c r="I158" s="2" t="s">
        <v>11259</v>
      </c>
      <c r="J158" s="2"/>
      <c r="K158" s="2"/>
      <c r="L158" s="2"/>
      <c r="M158" s="2"/>
      <c r="N158" s="2"/>
      <c r="O158" s="2"/>
      <c r="P158" s="2"/>
      <c r="Q158" s="2"/>
      <c r="R158" s="43"/>
      <c r="S158" s="2"/>
      <c r="T158" s="2"/>
      <c r="AA158" s="2"/>
    </row>
    <row r="159">
      <c r="A159" s="31">
        <v>44354.0</v>
      </c>
      <c r="B159" s="32">
        <f>SUMIF(Datos_procesados!C:C,A159,Datos_procesados!E:E)</f>
        <v>5704</v>
      </c>
      <c r="C159" s="2">
        <f>COUNTIFS(Datos_procesados!C:C,A159,Datos_procesados!E:E, "&lt;&gt;0")</f>
        <v>15</v>
      </c>
      <c r="D159" s="2">
        <f t="shared" si="1"/>
        <v>9</v>
      </c>
      <c r="E159" s="33">
        <f>D159*'Costo de tareas'!$B$13</f>
        <v>353.525</v>
      </c>
      <c r="F159" s="16">
        <f>SUMIF(Datos_procesados!C:C,A159,Datos_procesados!H:H)</f>
        <v>513.8422913</v>
      </c>
      <c r="G159" s="16">
        <f>SUMIF(Datos_procesados!C:C,A159,Datos_procesados!I:I)</f>
        <v>428.891042</v>
      </c>
      <c r="H159" s="16">
        <f t="shared" si="2"/>
        <v>942.7333333</v>
      </c>
      <c r="I159" s="2" t="s">
        <v>11259</v>
      </c>
      <c r="J159" s="2"/>
      <c r="K159" s="2"/>
      <c r="L159" s="2"/>
      <c r="M159" s="2"/>
      <c r="N159" s="2"/>
      <c r="O159" s="2"/>
      <c r="P159" s="2"/>
      <c r="Q159" s="2"/>
      <c r="R159" s="43"/>
      <c r="S159" s="2"/>
      <c r="T159" s="2"/>
      <c r="AA159" s="2"/>
    </row>
    <row r="160">
      <c r="A160" s="31">
        <v>44355.0</v>
      </c>
      <c r="B160" s="32">
        <f>SUMIF(Datos_procesados!C:C,A160,Datos_procesados!E:E)</f>
        <v>5540</v>
      </c>
      <c r="C160" s="2">
        <f>COUNTIFS(Datos_procesados!C:C,A160,Datos_procesados!E:E, "&lt;&gt;0")</f>
        <v>15</v>
      </c>
      <c r="D160" s="2">
        <f t="shared" si="1"/>
        <v>9</v>
      </c>
      <c r="E160" s="33">
        <f>D160*'Costo de tareas'!$B$13</f>
        <v>353.525</v>
      </c>
      <c r="F160" s="16">
        <f>SUMIF(Datos_procesados!C:C,A160,Datos_procesados!H:H)</f>
        <v>529.0658559</v>
      </c>
      <c r="G160" s="16">
        <f>SUMIF(Datos_procesados!C:C,A160,Datos_procesados!I:I)</f>
        <v>413.6674774</v>
      </c>
      <c r="H160" s="16">
        <f t="shared" si="2"/>
        <v>942.7333333</v>
      </c>
      <c r="I160" s="2" t="s">
        <v>11259</v>
      </c>
      <c r="J160" s="2"/>
      <c r="K160" s="2"/>
      <c r="L160" s="2"/>
      <c r="M160" s="2"/>
      <c r="N160" s="2"/>
      <c r="O160" s="2"/>
      <c r="P160" s="2"/>
      <c r="Q160" s="2"/>
      <c r="R160" s="43"/>
      <c r="S160" s="2"/>
      <c r="T160" s="2"/>
      <c r="AA160" s="2"/>
    </row>
    <row r="161">
      <c r="A161" s="31">
        <v>44356.0</v>
      </c>
      <c r="B161" s="32">
        <f>SUMIF(Datos_procesados!C:C,A161,Datos_procesados!E:E)</f>
        <v>8289</v>
      </c>
      <c r="C161" s="2">
        <f>COUNTIFS(Datos_procesados!C:C,A161,Datos_procesados!E:E, "&lt;&gt;0")</f>
        <v>15</v>
      </c>
      <c r="D161" s="2">
        <f t="shared" si="1"/>
        <v>9</v>
      </c>
      <c r="E161" s="33">
        <f>D161*'Costo de tareas'!$B$13</f>
        <v>353.525</v>
      </c>
      <c r="F161" s="16">
        <f>SUMIF(Datos_procesados!C:C,A161,Datos_procesados!H:H)</f>
        <v>488.2817384</v>
      </c>
      <c r="G161" s="16">
        <f>SUMIF(Datos_procesados!C:C,A161,Datos_procesados!I:I)</f>
        <v>454.4515949</v>
      </c>
      <c r="H161" s="16">
        <f t="shared" si="2"/>
        <v>942.7333333</v>
      </c>
      <c r="I161" s="2" t="s">
        <v>11259</v>
      </c>
      <c r="J161" s="2"/>
      <c r="K161" s="2"/>
      <c r="L161" s="2"/>
      <c r="M161" s="2"/>
      <c r="N161" s="2"/>
      <c r="O161" s="2"/>
      <c r="P161" s="2"/>
      <c r="Q161" s="2"/>
      <c r="R161" s="43"/>
      <c r="S161" s="2"/>
      <c r="T161" s="2"/>
      <c r="AA161" s="2"/>
    </row>
    <row r="162">
      <c r="A162" s="31">
        <v>44357.0</v>
      </c>
      <c r="B162" s="32">
        <f>SUMIF(Datos_procesados!C:C,A162,Datos_procesados!E:E)</f>
        <v>8350</v>
      </c>
      <c r="C162" s="2">
        <f>COUNTIFS(Datos_procesados!C:C,A162,Datos_procesados!E:E, "&lt;&gt;0")</f>
        <v>15</v>
      </c>
      <c r="D162" s="2">
        <f t="shared" si="1"/>
        <v>9</v>
      </c>
      <c r="E162" s="33">
        <f>D162*'Costo de tareas'!$B$13</f>
        <v>353.525</v>
      </c>
      <c r="F162" s="16">
        <f>SUMIF(Datos_procesados!C:C,A162,Datos_procesados!H:H)</f>
        <v>554.6264088</v>
      </c>
      <c r="G162" s="16">
        <f>SUMIF(Datos_procesados!C:C,A162,Datos_procesados!I:I)</f>
        <v>388.1069245</v>
      </c>
      <c r="H162" s="16">
        <f t="shared" si="2"/>
        <v>942.7333333</v>
      </c>
      <c r="I162" s="2" t="s">
        <v>11259</v>
      </c>
      <c r="J162" s="2"/>
      <c r="K162" s="2"/>
      <c r="L162" s="2"/>
      <c r="M162" s="2"/>
      <c r="N162" s="2"/>
      <c r="O162" s="2"/>
      <c r="P162" s="2"/>
      <c r="Q162" s="2"/>
      <c r="R162" s="43"/>
      <c r="S162" s="2"/>
      <c r="T162" s="2"/>
      <c r="AA162" s="2"/>
    </row>
    <row r="163">
      <c r="A163" s="31">
        <v>44358.0</v>
      </c>
      <c r="B163" s="32">
        <f>SUMIF(Datos_procesados!C:C,A163,Datos_procesados!E:E)</f>
        <v>7628</v>
      </c>
      <c r="C163" s="2">
        <f>COUNTIFS(Datos_procesados!C:C,A163,Datos_procesados!E:E, "&lt;&gt;0")</f>
        <v>15</v>
      </c>
      <c r="D163" s="2">
        <f t="shared" si="1"/>
        <v>9</v>
      </c>
      <c r="E163" s="33">
        <f>D163*'Costo de tareas'!$B$13</f>
        <v>353.525</v>
      </c>
      <c r="F163" s="16">
        <f>SUMIF(Datos_procesados!C:C,A163,Datos_procesados!H:H)</f>
        <v>563.6477804</v>
      </c>
      <c r="G163" s="16">
        <f>SUMIF(Datos_procesados!C:C,A163,Datos_procesados!I:I)</f>
        <v>379.0855529</v>
      </c>
      <c r="H163" s="16">
        <f t="shared" si="2"/>
        <v>942.7333333</v>
      </c>
      <c r="I163" s="2" t="s">
        <v>11259</v>
      </c>
      <c r="J163" s="2"/>
      <c r="K163" s="2"/>
      <c r="L163" s="2"/>
      <c r="M163" s="2"/>
      <c r="N163" s="2"/>
      <c r="O163" s="2"/>
      <c r="P163" s="2"/>
      <c r="Q163" s="2"/>
      <c r="R163" s="43"/>
      <c r="S163" s="2"/>
      <c r="T163" s="2"/>
      <c r="AA163" s="2"/>
    </row>
    <row r="164">
      <c r="A164" s="31">
        <v>44359.0</v>
      </c>
      <c r="B164" s="32">
        <f>SUMIF(Datos_procesados!C:C,A164,Datos_procesados!E:E)</f>
        <v>5897</v>
      </c>
      <c r="C164" s="2">
        <f>COUNTIFS(Datos_procesados!C:C,A164,Datos_procesados!E:E, "&lt;&gt;0")</f>
        <v>15</v>
      </c>
      <c r="D164" s="2">
        <f t="shared" si="1"/>
        <v>9</v>
      </c>
      <c r="E164" s="33">
        <f>D164*'Costo de tareas'!$B$13</f>
        <v>353.525</v>
      </c>
      <c r="F164" s="16">
        <f>SUMIF(Datos_procesados!C:C,A164,Datos_procesados!H:H)</f>
        <v>536.5836656</v>
      </c>
      <c r="G164" s="16">
        <f>SUMIF(Datos_procesados!C:C,A164,Datos_procesados!I:I)</f>
        <v>406.1496677</v>
      </c>
      <c r="H164" s="16">
        <f t="shared" si="2"/>
        <v>942.7333333</v>
      </c>
      <c r="I164" s="2" t="s">
        <v>11259</v>
      </c>
      <c r="J164" s="2"/>
      <c r="K164" s="2"/>
      <c r="L164" s="2"/>
      <c r="M164" s="2"/>
      <c r="N164" s="2"/>
      <c r="O164" s="2"/>
      <c r="P164" s="2"/>
      <c r="Q164" s="2"/>
      <c r="R164" s="43"/>
      <c r="S164" s="2"/>
      <c r="T164" s="2"/>
      <c r="AA164" s="2"/>
    </row>
    <row r="165">
      <c r="A165" s="31">
        <v>44360.0</v>
      </c>
      <c r="B165" s="32">
        <f>SUMIF(Datos_procesados!C:C,A165,Datos_procesados!E:E)</f>
        <v>6316</v>
      </c>
      <c r="C165" s="2">
        <f>COUNTIFS(Datos_procesados!C:C,A165,Datos_procesados!E:E, "&lt;&gt;0")</f>
        <v>15</v>
      </c>
      <c r="D165" s="2">
        <f t="shared" si="1"/>
        <v>9</v>
      </c>
      <c r="E165" s="33">
        <f>D165*'Costo de tareas'!$B$13</f>
        <v>353.525</v>
      </c>
      <c r="F165" s="16">
        <f>SUMIF(Datos_procesados!C:C,A165,Datos_procesados!H:H)</f>
        <v>443.1748804</v>
      </c>
      <c r="G165" s="16">
        <f>SUMIF(Datos_procesados!C:C,A165,Datos_procesados!I:I)</f>
        <v>499.558453</v>
      </c>
      <c r="H165" s="16">
        <f t="shared" si="2"/>
        <v>942.7333333</v>
      </c>
      <c r="I165" s="2" t="s">
        <v>11259</v>
      </c>
      <c r="J165" s="2"/>
      <c r="K165" s="2"/>
      <c r="L165" s="2"/>
      <c r="M165" s="2"/>
      <c r="N165" s="2"/>
      <c r="O165" s="2"/>
      <c r="P165" s="2"/>
      <c r="Q165" s="2"/>
      <c r="R165" s="43"/>
      <c r="S165" s="2"/>
      <c r="T165" s="2"/>
      <c r="AA165" s="2"/>
    </row>
    <row r="166">
      <c r="A166" s="31">
        <v>44361.0</v>
      </c>
      <c r="B166" s="32">
        <f>SUMIF(Datos_procesados!C:C,A166,Datos_procesados!E:E)</f>
        <v>6239</v>
      </c>
      <c r="C166" s="2">
        <f>COUNTIFS(Datos_procesados!C:C,A166,Datos_procesados!E:E, "&lt;&gt;0")</f>
        <v>15</v>
      </c>
      <c r="D166" s="2">
        <f t="shared" si="1"/>
        <v>9</v>
      </c>
      <c r="E166" s="33">
        <f>D166*'Costo de tareas'!$B$13</f>
        <v>353.525</v>
      </c>
      <c r="F166" s="16">
        <f>SUMIF(Datos_procesados!C:C,A166,Datos_procesados!H:H)</f>
        <v>560.6406566</v>
      </c>
      <c r="G166" s="16">
        <f>SUMIF(Datos_procesados!C:C,A166,Datos_procesados!I:I)</f>
        <v>382.0926768</v>
      </c>
      <c r="H166" s="16">
        <f t="shared" si="2"/>
        <v>942.7333333</v>
      </c>
      <c r="I166" s="2" t="s">
        <v>11259</v>
      </c>
      <c r="J166" s="2"/>
      <c r="K166" s="2"/>
      <c r="L166" s="2"/>
      <c r="M166" s="2"/>
      <c r="N166" s="2"/>
      <c r="O166" s="2"/>
      <c r="P166" s="2"/>
      <c r="Q166" s="2"/>
      <c r="R166" s="43"/>
      <c r="S166" s="2"/>
      <c r="T166" s="2"/>
      <c r="AA166" s="2"/>
    </row>
    <row r="167">
      <c r="A167" s="31">
        <v>44362.0</v>
      </c>
      <c r="B167" s="32">
        <f>SUMIF(Datos_procesados!C:C,A167,Datos_procesados!E:E)</f>
        <v>5640</v>
      </c>
      <c r="C167" s="2">
        <f>COUNTIFS(Datos_procesados!C:C,A167,Datos_procesados!E:E, "&lt;&gt;0")</f>
        <v>15</v>
      </c>
      <c r="D167" s="2">
        <f t="shared" si="1"/>
        <v>9</v>
      </c>
      <c r="E167" s="33">
        <f>D167*'Costo de tareas'!$B$13</f>
        <v>353.525</v>
      </c>
      <c r="F167" s="16">
        <f>SUMIF(Datos_procesados!C:C,A167,Datos_procesados!H:H)</f>
        <v>520.0444843</v>
      </c>
      <c r="G167" s="16">
        <f>SUMIF(Datos_procesados!C:C,A167,Datos_procesados!I:I)</f>
        <v>422.688849</v>
      </c>
      <c r="H167" s="16">
        <f t="shared" si="2"/>
        <v>942.7333333</v>
      </c>
      <c r="I167" s="2" t="s">
        <v>11259</v>
      </c>
      <c r="J167" s="2"/>
      <c r="K167" s="2"/>
      <c r="L167" s="2"/>
      <c r="M167" s="2"/>
      <c r="N167" s="2"/>
      <c r="O167" s="2"/>
      <c r="P167" s="2"/>
      <c r="Q167" s="2"/>
      <c r="R167" s="43"/>
      <c r="S167" s="2"/>
      <c r="T167" s="2"/>
      <c r="AA167" s="2"/>
    </row>
    <row r="168">
      <c r="A168" s="31">
        <v>44363.0</v>
      </c>
      <c r="B168" s="32">
        <f>SUMIF(Datos_procesados!C:C,A168,Datos_procesados!E:E)</f>
        <v>6537</v>
      </c>
      <c r="C168" s="2">
        <f>COUNTIFS(Datos_procesados!C:C,A168,Datos_procesados!E:E, "&lt;&gt;0")</f>
        <v>15</v>
      </c>
      <c r="D168" s="2">
        <f t="shared" si="1"/>
        <v>9</v>
      </c>
      <c r="E168" s="33">
        <f>D168*'Costo de tareas'!$B$13</f>
        <v>353.525</v>
      </c>
      <c r="F168" s="16">
        <f>SUMIF(Datos_procesados!C:C,A168,Datos_procesados!H:H)</f>
        <v>528.8779107</v>
      </c>
      <c r="G168" s="16">
        <f>SUMIF(Datos_procesados!C:C,A168,Datos_procesados!I:I)</f>
        <v>413.8554226</v>
      </c>
      <c r="H168" s="16">
        <f t="shared" si="2"/>
        <v>942.7333333</v>
      </c>
      <c r="I168" s="2" t="s">
        <v>11259</v>
      </c>
      <c r="J168" s="2"/>
      <c r="K168" s="2"/>
      <c r="L168" s="2"/>
      <c r="M168" s="2"/>
      <c r="N168" s="2"/>
      <c r="O168" s="2"/>
      <c r="P168" s="2"/>
      <c r="Q168" s="2"/>
      <c r="R168" s="43"/>
      <c r="S168" s="2"/>
      <c r="T168" s="2"/>
      <c r="AA168" s="2"/>
    </row>
    <row r="169">
      <c r="A169" s="31">
        <v>44364.0</v>
      </c>
      <c r="B169" s="32">
        <f>SUMIF(Datos_procesados!C:C,A169,Datos_procesados!E:E)</f>
        <v>5621</v>
      </c>
      <c r="C169" s="2">
        <f>COUNTIFS(Datos_procesados!C:C,A169,Datos_procesados!E:E, "&lt;&gt;0")</f>
        <v>15</v>
      </c>
      <c r="D169" s="2">
        <f t="shared" si="1"/>
        <v>9</v>
      </c>
      <c r="E169" s="33">
        <f>D169*'Costo de tareas'!$B$13</f>
        <v>353.525</v>
      </c>
      <c r="F169" s="16">
        <f>SUMIF(Datos_procesados!C:C,A169,Datos_procesados!H:H)</f>
        <v>549.9277778</v>
      </c>
      <c r="G169" s="16">
        <f>SUMIF(Datos_procesados!C:C,A169,Datos_procesados!I:I)</f>
        <v>392.8055556</v>
      </c>
      <c r="H169" s="16">
        <f t="shared" si="2"/>
        <v>942.7333333</v>
      </c>
      <c r="I169" s="2" t="s">
        <v>11259</v>
      </c>
      <c r="J169" s="2"/>
      <c r="K169" s="2"/>
      <c r="L169" s="2"/>
      <c r="M169" s="2"/>
      <c r="N169" s="2"/>
      <c r="O169" s="2"/>
      <c r="P169" s="2"/>
      <c r="Q169" s="2"/>
      <c r="R169" s="43"/>
      <c r="S169" s="2"/>
      <c r="T169" s="2"/>
      <c r="AA169" s="2"/>
    </row>
    <row r="170">
      <c r="A170" s="31">
        <v>44365.0</v>
      </c>
      <c r="B170" s="32">
        <f>SUMIF(Datos_procesados!C:C,A170,Datos_procesados!E:E)</f>
        <v>4986</v>
      </c>
      <c r="C170" s="2">
        <f>COUNTIFS(Datos_procesados!C:C,A170,Datos_procesados!E:E, "&lt;&gt;0")</f>
        <v>15</v>
      </c>
      <c r="D170" s="2">
        <f t="shared" si="1"/>
        <v>9</v>
      </c>
      <c r="E170" s="33">
        <f>D170*'Costo de tareas'!$B$13</f>
        <v>353.525</v>
      </c>
      <c r="F170" s="16">
        <f>SUMIF(Datos_procesados!C:C,A170,Datos_procesados!H:H)</f>
        <v>566.6549043</v>
      </c>
      <c r="G170" s="16">
        <f>SUMIF(Datos_procesados!C:C,A170,Datos_procesados!I:I)</f>
        <v>376.078429</v>
      </c>
      <c r="H170" s="16">
        <f t="shared" si="2"/>
        <v>942.7333333</v>
      </c>
      <c r="I170" s="2" t="s">
        <v>11259</v>
      </c>
      <c r="J170" s="2"/>
      <c r="K170" s="2"/>
      <c r="L170" s="2"/>
      <c r="M170" s="2"/>
      <c r="N170" s="2"/>
      <c r="O170" s="2"/>
      <c r="P170" s="2"/>
      <c r="Q170" s="2"/>
      <c r="R170" s="43"/>
      <c r="S170" s="2"/>
      <c r="T170" s="2"/>
      <c r="AA170" s="2"/>
    </row>
    <row r="171">
      <c r="A171" s="31">
        <v>44366.0</v>
      </c>
      <c r="B171" s="32">
        <f>SUMIF(Datos_procesados!C:C,A171,Datos_procesados!E:E)</f>
        <v>3225</v>
      </c>
      <c r="C171" s="2">
        <f>COUNTIFS(Datos_procesados!C:C,A171,Datos_procesados!E:E, "&lt;&gt;0")</f>
        <v>15</v>
      </c>
      <c r="D171" s="2">
        <f t="shared" si="1"/>
        <v>9</v>
      </c>
      <c r="E171" s="33">
        <f>D171*'Costo de tareas'!$B$13</f>
        <v>353.525</v>
      </c>
      <c r="F171" s="16">
        <f>SUMIF(Datos_procesados!C:C,A171,Datos_procesados!H:H)</f>
        <v>530.5694179</v>
      </c>
      <c r="G171" s="16">
        <f>SUMIF(Datos_procesados!C:C,A171,Datos_procesados!I:I)</f>
        <v>412.1639155</v>
      </c>
      <c r="H171" s="16">
        <f t="shared" si="2"/>
        <v>942.7333333</v>
      </c>
      <c r="I171" s="2" t="s">
        <v>11259</v>
      </c>
      <c r="J171" s="2"/>
      <c r="K171" s="2"/>
      <c r="L171" s="2"/>
      <c r="M171" s="2"/>
      <c r="N171" s="2"/>
      <c r="O171" s="2"/>
      <c r="P171" s="2"/>
      <c r="Q171" s="2"/>
      <c r="R171" s="43"/>
      <c r="S171" s="2"/>
      <c r="T171" s="2"/>
      <c r="AA171" s="2"/>
    </row>
    <row r="172">
      <c r="A172" s="31">
        <v>44367.0</v>
      </c>
      <c r="B172" s="32">
        <f>SUMIF(Datos_procesados!C:C,A172,Datos_procesados!E:E)</f>
        <v>5808</v>
      </c>
      <c r="C172" s="2">
        <f>COUNTIFS(Datos_procesados!C:C,A172,Datos_procesados!E:E, "&lt;&gt;0")</f>
        <v>15</v>
      </c>
      <c r="D172" s="2">
        <f t="shared" si="1"/>
        <v>9</v>
      </c>
      <c r="E172" s="33">
        <f>D172*'Costo de tareas'!$B$13</f>
        <v>353.525</v>
      </c>
      <c r="F172" s="16">
        <f>SUMIF(Datos_procesados!C:C,A172,Datos_procesados!H:H)</f>
        <v>549.9277778</v>
      </c>
      <c r="G172" s="16">
        <f>SUMIF(Datos_procesados!C:C,A172,Datos_procesados!I:I)</f>
        <v>392.8055556</v>
      </c>
      <c r="H172" s="16">
        <f t="shared" si="2"/>
        <v>942.7333333</v>
      </c>
      <c r="I172" s="2" t="s">
        <v>11259</v>
      </c>
      <c r="J172" s="2"/>
      <c r="K172" s="2"/>
      <c r="L172" s="2"/>
      <c r="M172" s="2"/>
      <c r="N172" s="2"/>
      <c r="O172" s="2"/>
      <c r="P172" s="2"/>
      <c r="Q172" s="2"/>
      <c r="R172" s="43"/>
      <c r="S172" s="2"/>
      <c r="T172" s="2"/>
      <c r="AA172" s="2"/>
    </row>
    <row r="173">
      <c r="A173" s="31">
        <v>44368.0</v>
      </c>
      <c r="B173" s="32">
        <f>SUMIF(Datos_procesados!C:C,A173,Datos_procesados!E:E)</f>
        <v>8265</v>
      </c>
      <c r="C173" s="2">
        <f>COUNTIFS(Datos_procesados!C:C,A173,Datos_procesados!E:E, "&lt;&gt;0")</f>
        <v>15</v>
      </c>
      <c r="D173" s="2">
        <f t="shared" si="1"/>
        <v>9</v>
      </c>
      <c r="E173" s="33">
        <f>D173*'Costo de tareas'!$B$13</f>
        <v>353.525</v>
      </c>
      <c r="F173" s="16">
        <f>SUMIF(Datos_procesados!C:C,A173,Datos_procesados!H:H)</f>
        <v>577.1798379</v>
      </c>
      <c r="G173" s="16">
        <f>SUMIF(Datos_procesados!C:C,A173,Datos_procesados!I:I)</f>
        <v>365.5534955</v>
      </c>
      <c r="H173" s="16">
        <f t="shared" si="2"/>
        <v>942.7333333</v>
      </c>
      <c r="I173" s="2" t="s">
        <v>11259</v>
      </c>
      <c r="J173" s="2"/>
      <c r="K173" s="2"/>
      <c r="L173" s="2"/>
      <c r="M173" s="2"/>
      <c r="N173" s="2"/>
      <c r="O173" s="2"/>
      <c r="P173" s="2"/>
      <c r="Q173" s="2"/>
      <c r="R173" s="43"/>
      <c r="S173" s="2"/>
      <c r="T173" s="2"/>
      <c r="AA173" s="2"/>
    </row>
    <row r="174">
      <c r="A174" s="31">
        <v>44369.0</v>
      </c>
      <c r="B174" s="32">
        <f>SUMIF(Datos_procesados!C:C,A174,Datos_procesados!E:E)</f>
        <v>5570</v>
      </c>
      <c r="C174" s="2">
        <f>COUNTIFS(Datos_procesados!C:C,A174,Datos_procesados!E:E, "&lt;&gt;0")</f>
        <v>15</v>
      </c>
      <c r="D174" s="2">
        <f t="shared" si="1"/>
        <v>9</v>
      </c>
      <c r="E174" s="33">
        <f>D174*'Costo de tareas'!$B$13</f>
        <v>353.525</v>
      </c>
      <c r="F174" s="16">
        <f>SUMIF(Datos_procesados!C:C,A174,Datos_procesados!H:H)</f>
        <v>528.8779107</v>
      </c>
      <c r="G174" s="16">
        <f>SUMIF(Datos_procesados!C:C,A174,Datos_procesados!I:I)</f>
        <v>413.8554226</v>
      </c>
      <c r="H174" s="16">
        <f t="shared" si="2"/>
        <v>942.7333333</v>
      </c>
      <c r="I174" s="2" t="s">
        <v>11259</v>
      </c>
      <c r="J174" s="2"/>
      <c r="K174" s="2"/>
      <c r="L174" s="2"/>
      <c r="M174" s="2"/>
      <c r="N174" s="2"/>
      <c r="O174" s="2"/>
      <c r="P174" s="2"/>
      <c r="Q174" s="2"/>
      <c r="R174" s="43"/>
      <c r="S174" s="2"/>
      <c r="T174" s="2"/>
      <c r="AA174" s="2"/>
    </row>
    <row r="175">
      <c r="A175" s="31">
        <v>44370.0</v>
      </c>
      <c r="B175" s="32">
        <f>SUMIF(Datos_procesados!C:C,A175,Datos_procesados!E:E)</f>
        <v>7753</v>
      </c>
      <c r="C175" s="2">
        <f>COUNTIFS(Datos_procesados!C:C,A175,Datos_procesados!E:E, "&lt;&gt;0")</f>
        <v>15</v>
      </c>
      <c r="D175" s="2">
        <f t="shared" si="1"/>
        <v>9</v>
      </c>
      <c r="E175" s="33">
        <f>D175*'Costo de tareas'!$B$13</f>
        <v>353.525</v>
      </c>
      <c r="F175" s="16">
        <f>SUMIF(Datos_procesados!C:C,A175,Datos_procesados!H:H)</f>
        <v>566.6549043</v>
      </c>
      <c r="G175" s="16">
        <f>SUMIF(Datos_procesados!C:C,A175,Datos_procesados!I:I)</f>
        <v>376.078429</v>
      </c>
      <c r="H175" s="16">
        <f t="shared" si="2"/>
        <v>942.7333333</v>
      </c>
      <c r="I175" s="2" t="s">
        <v>11259</v>
      </c>
      <c r="J175" s="2"/>
      <c r="K175" s="2"/>
      <c r="L175" s="2"/>
      <c r="M175" s="2"/>
      <c r="N175" s="2"/>
      <c r="O175" s="2"/>
      <c r="P175" s="2"/>
      <c r="Q175" s="2"/>
      <c r="R175" s="43"/>
      <c r="S175" s="2"/>
      <c r="T175" s="2"/>
      <c r="AA175" s="2"/>
    </row>
    <row r="176">
      <c r="A176" s="31">
        <v>44371.0</v>
      </c>
      <c r="B176" s="32">
        <f>SUMIF(Datos_procesados!C:C,A176,Datos_procesados!E:E)</f>
        <v>7422</v>
      </c>
      <c r="C176" s="2">
        <f>COUNTIFS(Datos_procesados!C:C,A176,Datos_procesados!E:E, "&lt;&gt;0")</f>
        <v>15</v>
      </c>
      <c r="D176" s="2">
        <f t="shared" si="1"/>
        <v>9</v>
      </c>
      <c r="E176" s="33">
        <f>D176*'Costo de tareas'!$B$13</f>
        <v>353.525</v>
      </c>
      <c r="F176" s="16">
        <f>SUMIF(Datos_procesados!C:C,A176,Datos_procesados!H:H)</f>
        <v>535.0801037</v>
      </c>
      <c r="G176" s="16">
        <f>SUMIF(Datos_procesados!C:C,A176,Datos_procesados!I:I)</f>
        <v>407.6532297</v>
      </c>
      <c r="H176" s="16">
        <f t="shared" si="2"/>
        <v>942.7333333</v>
      </c>
      <c r="I176" s="2" t="s">
        <v>11259</v>
      </c>
      <c r="J176" s="2"/>
      <c r="K176" s="2"/>
      <c r="L176" s="2"/>
      <c r="M176" s="2"/>
      <c r="N176" s="2"/>
      <c r="O176" s="2"/>
      <c r="P176" s="2"/>
      <c r="Q176" s="2"/>
      <c r="R176" s="43"/>
      <c r="S176" s="2"/>
      <c r="T176" s="2"/>
      <c r="AA176" s="2"/>
    </row>
    <row r="177">
      <c r="A177" s="31">
        <v>44372.0</v>
      </c>
      <c r="B177" s="32">
        <f>SUMIF(Datos_procesados!C:C,A177,Datos_procesados!E:E)</f>
        <v>7499</v>
      </c>
      <c r="C177" s="2">
        <f>COUNTIFS(Datos_procesados!C:C,A177,Datos_procesados!E:E, "&lt;&gt;0")</f>
        <v>15</v>
      </c>
      <c r="D177" s="2">
        <f t="shared" si="1"/>
        <v>9</v>
      </c>
      <c r="E177" s="33">
        <f>D177*'Costo de tareas'!$B$13</f>
        <v>353.525</v>
      </c>
      <c r="F177" s="16">
        <f>SUMIF(Datos_procesados!C:C,A177,Datos_procesados!H:H)</f>
        <v>569.6620282</v>
      </c>
      <c r="G177" s="16">
        <f>SUMIF(Datos_procesados!C:C,A177,Datos_procesados!I:I)</f>
        <v>373.0713052</v>
      </c>
      <c r="H177" s="16">
        <f t="shared" si="2"/>
        <v>942.7333333</v>
      </c>
      <c r="I177" s="2" t="s">
        <v>11259</v>
      </c>
      <c r="J177" s="2"/>
      <c r="K177" s="2"/>
      <c r="L177" s="2"/>
      <c r="M177" s="2"/>
      <c r="N177" s="2"/>
      <c r="O177" s="2"/>
      <c r="P177" s="2"/>
      <c r="Q177" s="2"/>
      <c r="R177" s="43"/>
      <c r="S177" s="2"/>
      <c r="T177" s="2"/>
      <c r="AA177" s="2"/>
    </row>
    <row r="178">
      <c r="A178" s="31">
        <v>44373.0</v>
      </c>
      <c r="B178" s="32">
        <f>SUMIF(Datos_procesados!C:C,A178,Datos_procesados!E:E)</f>
        <v>7312</v>
      </c>
      <c r="C178" s="2">
        <f>COUNTIFS(Datos_procesados!C:C,A178,Datos_procesados!E:E, "&lt;&gt;0")</f>
        <v>15</v>
      </c>
      <c r="D178" s="2">
        <f t="shared" si="1"/>
        <v>9</v>
      </c>
      <c r="E178" s="33">
        <f>D178*'Costo de tareas'!$B$13</f>
        <v>353.525</v>
      </c>
      <c r="F178" s="16">
        <f>SUMIF(Datos_procesados!C:C,A178,Datos_procesados!H:H)</f>
        <v>571.1655901</v>
      </c>
      <c r="G178" s="16">
        <f>SUMIF(Datos_procesados!C:C,A178,Datos_procesados!I:I)</f>
        <v>371.5677432</v>
      </c>
      <c r="H178" s="16">
        <f t="shared" si="2"/>
        <v>942.7333333</v>
      </c>
      <c r="I178" s="2" t="s">
        <v>11259</v>
      </c>
      <c r="J178" s="2"/>
      <c r="K178" s="2"/>
      <c r="L178" s="2"/>
      <c r="M178" s="2"/>
      <c r="N178" s="2"/>
      <c r="O178" s="2"/>
      <c r="P178" s="2"/>
      <c r="Q178" s="2"/>
      <c r="R178" s="43"/>
      <c r="S178" s="2"/>
      <c r="T178" s="2"/>
      <c r="AA178" s="2"/>
    </row>
    <row r="179">
      <c r="A179" s="31">
        <v>44374.0</v>
      </c>
      <c r="B179" s="32">
        <f>SUMIF(Datos_procesados!C:C,A179,Datos_procesados!E:E)</f>
        <v>7881</v>
      </c>
      <c r="C179" s="2">
        <f>COUNTIFS(Datos_procesados!C:C,A179,Datos_procesados!E:E, "&lt;&gt;0")</f>
        <v>15</v>
      </c>
      <c r="D179" s="2">
        <f t="shared" si="1"/>
        <v>9</v>
      </c>
      <c r="E179" s="33">
        <f>D179*'Costo de tareas'!$B$13</f>
        <v>353.525</v>
      </c>
      <c r="F179" s="16">
        <f>SUMIF(Datos_procesados!C:C,A179,Datos_procesados!H:H)</f>
        <v>549.9277778</v>
      </c>
      <c r="G179" s="16">
        <f>SUMIF(Datos_procesados!C:C,A179,Datos_procesados!I:I)</f>
        <v>392.8055556</v>
      </c>
      <c r="H179" s="16">
        <f t="shared" si="2"/>
        <v>942.7333333</v>
      </c>
      <c r="I179" s="2" t="s">
        <v>11259</v>
      </c>
      <c r="J179" s="2"/>
      <c r="K179" s="2"/>
      <c r="L179" s="2"/>
      <c r="M179" s="2"/>
      <c r="N179" s="2"/>
      <c r="O179" s="2"/>
      <c r="P179" s="2"/>
      <c r="Q179" s="2"/>
      <c r="R179" s="43"/>
      <c r="S179" s="2"/>
      <c r="T179" s="2"/>
      <c r="AA179" s="2"/>
    </row>
    <row r="180">
      <c r="A180" s="31">
        <v>44375.0</v>
      </c>
      <c r="B180" s="32">
        <f>SUMIF(Datos_procesados!C:C,A180,Datos_procesados!E:E)</f>
        <v>7885</v>
      </c>
      <c r="C180" s="2">
        <f>COUNTIFS(Datos_procesados!C:C,A180,Datos_procesados!E:E, "&lt;&gt;0")</f>
        <v>15</v>
      </c>
      <c r="D180" s="2">
        <f t="shared" si="1"/>
        <v>9</v>
      </c>
      <c r="E180" s="33">
        <f>D180*'Costo de tareas'!$B$13</f>
        <v>353.525</v>
      </c>
      <c r="F180" s="16">
        <f>SUMIF(Datos_procesados!C:C,A180,Datos_procesados!H:H)</f>
        <v>549.9277778</v>
      </c>
      <c r="G180" s="16">
        <f>SUMIF(Datos_procesados!C:C,A180,Datos_procesados!I:I)</f>
        <v>392.8055556</v>
      </c>
      <c r="H180" s="16">
        <f t="shared" si="2"/>
        <v>942.7333333</v>
      </c>
      <c r="I180" s="2" t="s">
        <v>11259</v>
      </c>
      <c r="J180" s="2"/>
      <c r="K180" s="2"/>
      <c r="L180" s="2"/>
      <c r="M180" s="2"/>
      <c r="N180" s="2"/>
      <c r="O180" s="2"/>
      <c r="P180" s="2"/>
      <c r="Q180" s="2"/>
      <c r="R180" s="43"/>
      <c r="S180" s="2"/>
      <c r="T180" s="2"/>
      <c r="AA180" s="2"/>
    </row>
    <row r="181">
      <c r="A181" s="31">
        <v>44376.0</v>
      </c>
      <c r="B181" s="32">
        <f>SUMIF(Datos_procesados!C:C,A181,Datos_procesados!E:E)</f>
        <v>7977</v>
      </c>
      <c r="C181" s="2">
        <f>COUNTIFS(Datos_procesados!C:C,A181,Datos_procesados!E:E, "&lt;&gt;0")</f>
        <v>15</v>
      </c>
      <c r="D181" s="2">
        <f t="shared" si="1"/>
        <v>9</v>
      </c>
      <c r="E181" s="33">
        <f>D181*'Costo de tareas'!$B$13</f>
        <v>353.525</v>
      </c>
      <c r="F181" s="16">
        <f>SUMIF(Datos_procesados!C:C,A181,Datos_procesados!H:H)</f>
        <v>541.0943514</v>
      </c>
      <c r="G181" s="16">
        <f>SUMIF(Datos_procesados!C:C,A181,Datos_procesados!I:I)</f>
        <v>401.6389819</v>
      </c>
      <c r="H181" s="16">
        <f t="shared" si="2"/>
        <v>942.7333333</v>
      </c>
      <c r="I181" s="2" t="s">
        <v>11259</v>
      </c>
      <c r="J181" s="2"/>
      <c r="K181" s="2"/>
      <c r="L181" s="2"/>
      <c r="M181" s="2"/>
      <c r="N181" s="2"/>
      <c r="O181" s="2"/>
      <c r="P181" s="2"/>
      <c r="Q181" s="2"/>
      <c r="R181" s="43"/>
      <c r="S181" s="2"/>
      <c r="T181" s="2"/>
      <c r="AA181" s="2"/>
    </row>
    <row r="182">
      <c r="A182" s="31">
        <v>44377.0</v>
      </c>
      <c r="B182" s="32">
        <f>SUMIF(Datos_procesados!C:C,A182,Datos_procesados!E:E)</f>
        <v>6468</v>
      </c>
      <c r="C182" s="2">
        <f>COUNTIFS(Datos_procesados!C:C,A182,Datos_procesados!E:E, "&lt;&gt;0")</f>
        <v>15</v>
      </c>
      <c r="D182" s="2">
        <f t="shared" si="1"/>
        <v>9</v>
      </c>
      <c r="E182" s="33">
        <f>D182*'Costo de tareas'!$B$13</f>
        <v>353.525</v>
      </c>
      <c r="F182" s="16">
        <f>SUMIF(Datos_procesados!C:C,A182,Datos_procesados!H:H)</f>
        <v>544.1014753</v>
      </c>
      <c r="G182" s="16">
        <f>SUMIF(Datos_procesados!C:C,A182,Datos_procesados!I:I)</f>
        <v>398.6318581</v>
      </c>
      <c r="H182" s="16">
        <f t="shared" si="2"/>
        <v>942.7333333</v>
      </c>
      <c r="I182" s="2" t="s">
        <v>11259</v>
      </c>
      <c r="J182" s="2"/>
      <c r="K182" s="2"/>
      <c r="L182" s="2"/>
      <c r="M182" s="2"/>
      <c r="N182" s="2"/>
      <c r="O182" s="2"/>
      <c r="P182" s="2"/>
      <c r="Q182" s="2"/>
      <c r="R182" s="43"/>
      <c r="S182" s="2"/>
      <c r="T182" s="2"/>
      <c r="AA182" s="2"/>
    </row>
    <row r="183">
      <c r="A183" s="31">
        <v>41456.0</v>
      </c>
      <c r="B183" s="32">
        <f>SUMIF(Datos_procesados!C:C,A183,Datos_procesados!E:E)</f>
        <v>6216</v>
      </c>
      <c r="C183" s="2">
        <f>COUNTIFS(Datos_procesados!C:C,A183,Datos_procesados!E:E, "&lt;&gt;0")</f>
        <v>15</v>
      </c>
      <c r="D183" s="2">
        <f t="shared" si="1"/>
        <v>9</v>
      </c>
      <c r="E183" s="33">
        <f>D183*'Costo de tareas'!$B$13</f>
        <v>353.525</v>
      </c>
      <c r="F183" s="16">
        <f>SUMIF(Datos_procesados!C:C,A183,Datos_procesados!H:H)</f>
        <v>537.8992823</v>
      </c>
      <c r="G183" s="16">
        <f>SUMIF(Datos_procesados!C:C,A183,Datos_procesados!I:I)</f>
        <v>404.834051</v>
      </c>
      <c r="H183" s="16">
        <f t="shared" si="2"/>
        <v>942.7333333</v>
      </c>
      <c r="I183" s="2" t="s">
        <v>11261</v>
      </c>
      <c r="J183" s="2"/>
      <c r="K183" s="2"/>
      <c r="L183" s="2"/>
      <c r="M183" s="2"/>
      <c r="N183" s="2"/>
      <c r="O183" s="2"/>
      <c r="P183" s="2"/>
      <c r="Q183" s="2"/>
      <c r="R183" s="43"/>
      <c r="S183" s="2"/>
      <c r="T183" s="2"/>
      <c r="AA183" s="2"/>
    </row>
    <row r="184">
      <c r="A184" s="31">
        <v>41457.0</v>
      </c>
      <c r="B184" s="32">
        <f>SUMIF(Datos_procesados!C:C,A184,Datos_procesados!E:E)</f>
        <v>4854</v>
      </c>
      <c r="C184" s="2">
        <f>COUNTIFS(Datos_procesados!C:C,A184,Datos_procesados!E:E, "&lt;&gt;0")</f>
        <v>15</v>
      </c>
      <c r="D184" s="2">
        <f t="shared" si="1"/>
        <v>9</v>
      </c>
      <c r="E184" s="33">
        <f>D184*'Costo de tareas'!$B$13</f>
        <v>353.525</v>
      </c>
      <c r="F184" s="16">
        <f>SUMIF(Datos_procesados!C:C,A184,Datos_procesados!H:H)</f>
        <v>512.3387294</v>
      </c>
      <c r="G184" s="16">
        <f>SUMIF(Datos_procesados!C:C,A184,Datos_procesados!I:I)</f>
        <v>430.3946039</v>
      </c>
      <c r="H184" s="16">
        <f t="shared" si="2"/>
        <v>942.7333333</v>
      </c>
      <c r="I184" s="2" t="s">
        <v>11261</v>
      </c>
      <c r="J184" s="2"/>
      <c r="K184" s="2"/>
      <c r="L184" s="2"/>
      <c r="M184" s="2"/>
      <c r="N184" s="2"/>
      <c r="O184" s="2"/>
      <c r="P184" s="2"/>
      <c r="Q184" s="2"/>
      <c r="R184" s="43"/>
      <c r="S184" s="2"/>
      <c r="T184" s="2"/>
      <c r="AA184" s="2"/>
    </row>
    <row r="185">
      <c r="A185" s="31">
        <v>41458.0</v>
      </c>
      <c r="B185" s="32">
        <f>SUMIF(Datos_procesados!C:C,A185,Datos_procesados!E:E)</f>
        <v>8546</v>
      </c>
      <c r="C185" s="2">
        <f>COUNTIFS(Datos_procesados!C:C,A185,Datos_procesados!E:E, "&lt;&gt;0")</f>
        <v>15</v>
      </c>
      <c r="D185" s="2">
        <f t="shared" si="1"/>
        <v>9</v>
      </c>
      <c r="E185" s="33">
        <f>D185*'Costo de tareas'!$B$13</f>
        <v>353.525</v>
      </c>
      <c r="F185" s="16">
        <f>SUMIF(Datos_procesados!C:C,A185,Datos_procesados!H:H)</f>
        <v>553.1228469</v>
      </c>
      <c r="G185" s="16">
        <f>SUMIF(Datos_procesados!C:C,A185,Datos_procesados!I:I)</f>
        <v>389.6104864</v>
      </c>
      <c r="H185" s="16">
        <f t="shared" si="2"/>
        <v>942.7333333</v>
      </c>
      <c r="I185" s="2" t="s">
        <v>11261</v>
      </c>
      <c r="J185" s="2"/>
      <c r="K185" s="2"/>
      <c r="L185" s="2"/>
      <c r="M185" s="2"/>
      <c r="N185" s="2"/>
      <c r="O185" s="2"/>
      <c r="P185" s="2"/>
      <c r="Q185" s="2"/>
      <c r="R185" s="43"/>
      <c r="S185" s="2"/>
      <c r="T185" s="2"/>
      <c r="AA185" s="2"/>
    </row>
    <row r="186">
      <c r="A186" s="31">
        <v>41459.0</v>
      </c>
      <c r="B186" s="32">
        <f>SUMIF(Datos_procesados!C:C,A186,Datos_procesados!E:E)</f>
        <v>8693</v>
      </c>
      <c r="C186" s="2">
        <f>COUNTIFS(Datos_procesados!C:C,A186,Datos_procesados!E:E, "&lt;&gt;0")</f>
        <v>15</v>
      </c>
      <c r="D186" s="2">
        <f t="shared" si="1"/>
        <v>9</v>
      </c>
      <c r="E186" s="33">
        <f>D186*'Costo de tareas'!$B$13</f>
        <v>353.525</v>
      </c>
      <c r="F186" s="16">
        <f>SUMIF(Datos_procesados!C:C,A186,Datos_procesados!H:H)</f>
        <v>540.9064062</v>
      </c>
      <c r="G186" s="16">
        <f>SUMIF(Datos_procesados!C:C,A186,Datos_procesados!I:I)</f>
        <v>401.8269272</v>
      </c>
      <c r="H186" s="16">
        <f t="shared" si="2"/>
        <v>942.7333333</v>
      </c>
      <c r="I186" s="2" t="s">
        <v>11261</v>
      </c>
      <c r="J186" s="2"/>
      <c r="K186" s="2"/>
      <c r="L186" s="2"/>
      <c r="M186" s="2"/>
      <c r="N186" s="2"/>
      <c r="O186" s="2"/>
      <c r="P186" s="2"/>
      <c r="Q186" s="2"/>
      <c r="R186" s="43"/>
      <c r="S186" s="2"/>
      <c r="T186" s="2"/>
      <c r="AA186" s="2"/>
    </row>
    <row r="187">
      <c r="A187" s="31">
        <v>41460.0</v>
      </c>
      <c r="B187" s="32">
        <f>SUMIF(Datos_procesados!C:C,A187,Datos_procesados!E:E)</f>
        <v>7739</v>
      </c>
      <c r="C187" s="2">
        <f>COUNTIFS(Datos_procesados!C:C,A187,Datos_procesados!E:E, "&lt;&gt;0")</f>
        <v>15</v>
      </c>
      <c r="D187" s="2">
        <f t="shared" si="1"/>
        <v>9</v>
      </c>
      <c r="E187" s="33">
        <f>D187*'Costo de tareas'!$B$13</f>
        <v>353.525</v>
      </c>
      <c r="F187" s="16">
        <f>SUMIF(Datos_procesados!C:C,A187,Datos_procesados!H:H)</f>
        <v>540.9064062</v>
      </c>
      <c r="G187" s="16">
        <f>SUMIF(Datos_procesados!C:C,A187,Datos_procesados!I:I)</f>
        <v>401.8269272</v>
      </c>
      <c r="H187" s="16">
        <f t="shared" si="2"/>
        <v>942.7333333</v>
      </c>
      <c r="I187" s="2" t="s">
        <v>11261</v>
      </c>
      <c r="J187" s="2"/>
      <c r="K187" s="2"/>
      <c r="L187" s="2"/>
      <c r="M187" s="2"/>
      <c r="N187" s="2"/>
      <c r="O187" s="2"/>
      <c r="P187" s="2"/>
      <c r="Q187" s="2"/>
      <c r="R187" s="43"/>
      <c r="S187" s="2"/>
      <c r="T187" s="2"/>
      <c r="AA187" s="2"/>
    </row>
    <row r="188">
      <c r="A188" s="31">
        <v>41461.0</v>
      </c>
      <c r="B188" s="32">
        <f>SUMIF(Datos_procesados!C:C,A188,Datos_procesados!E:E)</f>
        <v>8208</v>
      </c>
      <c r="C188" s="2">
        <f>COUNTIFS(Datos_procesados!C:C,A188,Datos_procesados!E:E, "&lt;&gt;0")</f>
        <v>15</v>
      </c>
      <c r="D188" s="2">
        <f t="shared" si="1"/>
        <v>9</v>
      </c>
      <c r="E188" s="33">
        <f>D188*'Costo de tareas'!$B$13</f>
        <v>353.525</v>
      </c>
      <c r="F188" s="16">
        <f>SUMIF(Datos_procesados!C:C,A188,Datos_procesados!H:H)</f>
        <v>540.9064062</v>
      </c>
      <c r="G188" s="16">
        <f>SUMIF(Datos_procesados!C:C,A188,Datos_procesados!I:I)</f>
        <v>401.8269272</v>
      </c>
      <c r="H188" s="16">
        <f t="shared" si="2"/>
        <v>942.7333333</v>
      </c>
      <c r="I188" s="2" t="s">
        <v>11261</v>
      </c>
      <c r="J188" s="2"/>
      <c r="K188" s="2"/>
      <c r="L188" s="2"/>
      <c r="M188" s="2"/>
      <c r="N188" s="2"/>
      <c r="O188" s="2"/>
      <c r="P188" s="2"/>
      <c r="Q188" s="2"/>
      <c r="R188" s="43"/>
      <c r="S188" s="2"/>
      <c r="T188" s="2"/>
      <c r="AA188" s="2"/>
    </row>
    <row r="189">
      <c r="A189" s="31">
        <v>41462.0</v>
      </c>
      <c r="B189" s="32">
        <f>SUMIF(Datos_procesados!C:C,A189,Datos_procesados!E:E)</f>
        <v>8765</v>
      </c>
      <c r="C189" s="2">
        <f>COUNTIFS(Datos_procesados!C:C,A189,Datos_procesados!E:E, "&lt;&gt;0")</f>
        <v>15</v>
      </c>
      <c r="D189" s="2">
        <f t="shared" si="1"/>
        <v>9</v>
      </c>
      <c r="E189" s="33">
        <f>D189*'Costo de tareas'!$B$13</f>
        <v>353.525</v>
      </c>
      <c r="F189" s="16">
        <f>SUMIF(Datos_procesados!C:C,A189,Datos_procesados!H:H)</f>
        <v>549.9277778</v>
      </c>
      <c r="G189" s="16">
        <f>SUMIF(Datos_procesados!C:C,A189,Datos_procesados!I:I)</f>
        <v>392.8055556</v>
      </c>
      <c r="H189" s="16">
        <f t="shared" si="2"/>
        <v>942.7333333</v>
      </c>
      <c r="I189" s="2" t="s">
        <v>11261</v>
      </c>
      <c r="J189" s="2"/>
      <c r="K189" s="2"/>
      <c r="L189" s="2"/>
      <c r="M189" s="2"/>
      <c r="N189" s="2"/>
      <c r="O189" s="2"/>
      <c r="P189" s="2"/>
      <c r="Q189" s="2"/>
      <c r="R189" s="43"/>
      <c r="S189" s="2"/>
      <c r="T189" s="2"/>
      <c r="AA189" s="2"/>
    </row>
    <row r="190">
      <c r="A190" s="31">
        <v>41463.0</v>
      </c>
      <c r="B190" s="32">
        <f>SUMIF(Datos_procesados!C:C,A190,Datos_procesados!E:E)</f>
        <v>8711</v>
      </c>
      <c r="C190" s="2">
        <f>COUNTIFS(Datos_procesados!C:C,A190,Datos_procesados!E:E, "&lt;&gt;0")</f>
        <v>15</v>
      </c>
      <c r="D190" s="2">
        <f t="shared" si="1"/>
        <v>9</v>
      </c>
      <c r="E190" s="33">
        <f>D190*'Costo de tareas'!$B$13</f>
        <v>353.525</v>
      </c>
      <c r="F190" s="16">
        <f>SUMIF(Datos_procesados!C:C,A190,Datos_procesados!H:H)</f>
        <v>549.9277778</v>
      </c>
      <c r="G190" s="16">
        <f>SUMIF(Datos_procesados!C:C,A190,Datos_procesados!I:I)</f>
        <v>392.8055556</v>
      </c>
      <c r="H190" s="16">
        <f t="shared" si="2"/>
        <v>942.7333333</v>
      </c>
      <c r="I190" s="2" t="s">
        <v>11261</v>
      </c>
      <c r="J190" s="2"/>
      <c r="K190" s="2"/>
      <c r="L190" s="2"/>
      <c r="M190" s="2"/>
      <c r="N190" s="2"/>
      <c r="O190" s="2"/>
      <c r="P190" s="2"/>
      <c r="Q190" s="2"/>
      <c r="R190" s="43"/>
      <c r="S190" s="2"/>
      <c r="T190" s="2"/>
      <c r="AA190" s="2"/>
    </row>
    <row r="191">
      <c r="A191" s="31">
        <v>41464.0</v>
      </c>
      <c r="B191" s="32">
        <f>SUMIF(Datos_procesados!C:C,A191,Datos_procesados!E:E)</f>
        <v>8069.7</v>
      </c>
      <c r="C191" s="2">
        <f>COUNTIFS(Datos_procesados!C:C,A191,Datos_procesados!E:E, "&lt;&gt;0")</f>
        <v>15</v>
      </c>
      <c r="D191" s="2">
        <f t="shared" si="1"/>
        <v>9</v>
      </c>
      <c r="E191" s="33">
        <f>D191*'Costo de tareas'!$B$13</f>
        <v>353.525</v>
      </c>
      <c r="F191" s="16">
        <f>SUMIF(Datos_procesados!C:C,A191,Datos_procesados!H:H)</f>
        <v>589.2083333</v>
      </c>
      <c r="G191" s="16">
        <f>SUMIF(Datos_procesados!C:C,A191,Datos_procesados!I:I)</f>
        <v>353.525</v>
      </c>
      <c r="H191" s="16">
        <f t="shared" si="2"/>
        <v>942.7333333</v>
      </c>
      <c r="I191" s="2" t="s">
        <v>11261</v>
      </c>
      <c r="J191" s="2"/>
      <c r="K191" s="2"/>
      <c r="L191" s="2"/>
      <c r="M191" s="2"/>
      <c r="N191" s="2"/>
      <c r="O191" s="2"/>
      <c r="P191" s="2"/>
      <c r="Q191" s="2"/>
      <c r="R191" s="43"/>
      <c r="S191" s="2"/>
      <c r="T191" s="2"/>
      <c r="AA191" s="2"/>
    </row>
    <row r="192">
      <c r="A192" s="31">
        <v>41465.0</v>
      </c>
      <c r="B192" s="32">
        <f>SUMIF(Datos_procesados!C:C,A192,Datos_procesados!E:E)</f>
        <v>7710.15</v>
      </c>
      <c r="C192" s="2">
        <f>COUNTIFS(Datos_procesados!C:C,A192,Datos_procesados!E:E, "&lt;&gt;0")</f>
        <v>15</v>
      </c>
      <c r="D192" s="2">
        <f t="shared" si="1"/>
        <v>9</v>
      </c>
      <c r="E192" s="33">
        <f>D192*'Costo de tareas'!$B$13</f>
        <v>353.525</v>
      </c>
      <c r="F192" s="16">
        <f>SUMIF(Datos_procesados!C:C,A192,Datos_procesados!H:H)</f>
        <v>549.9277778</v>
      </c>
      <c r="G192" s="16">
        <f>SUMIF(Datos_procesados!C:C,A192,Datos_procesados!I:I)</f>
        <v>392.8055556</v>
      </c>
      <c r="H192" s="16">
        <f t="shared" si="2"/>
        <v>942.7333333</v>
      </c>
      <c r="I192" s="2" t="s">
        <v>11261</v>
      </c>
      <c r="J192" s="2"/>
      <c r="K192" s="2"/>
      <c r="L192" s="2"/>
      <c r="M192" s="2"/>
      <c r="N192" s="2"/>
      <c r="O192" s="2"/>
      <c r="P192" s="2"/>
      <c r="Q192" s="2"/>
      <c r="R192" s="43"/>
      <c r="S192" s="2"/>
      <c r="T192" s="2"/>
      <c r="AA192" s="2"/>
    </row>
    <row r="193">
      <c r="A193" s="31">
        <v>41466.0</v>
      </c>
      <c r="B193" s="32">
        <f>SUMIF(Datos_procesados!C:C,A193,Datos_procesados!E:E)</f>
        <v>8818.4</v>
      </c>
      <c r="C193" s="2">
        <f>COUNTIFS(Datos_procesados!C:C,A193,Datos_procesados!E:E, "&lt;&gt;0")</f>
        <v>15</v>
      </c>
      <c r="D193" s="2">
        <f t="shared" si="1"/>
        <v>9</v>
      </c>
      <c r="E193" s="33">
        <f>D193*'Costo de tareas'!$B$13</f>
        <v>353.525</v>
      </c>
      <c r="F193" s="16">
        <f>SUMIF(Datos_procesados!C:C,A193,Datos_procesados!H:H)</f>
        <v>589.2083333</v>
      </c>
      <c r="G193" s="16">
        <f>SUMIF(Datos_procesados!C:C,A193,Datos_procesados!I:I)</f>
        <v>353.525</v>
      </c>
      <c r="H193" s="16">
        <f t="shared" si="2"/>
        <v>942.7333333</v>
      </c>
      <c r="I193" s="2" t="s">
        <v>11261</v>
      </c>
      <c r="J193" s="2"/>
      <c r="K193" s="2"/>
      <c r="L193" s="2"/>
      <c r="M193" s="2"/>
      <c r="N193" s="2"/>
      <c r="O193" s="2"/>
      <c r="P193" s="2"/>
      <c r="Q193" s="2"/>
      <c r="R193" s="43"/>
      <c r="S193" s="2"/>
      <c r="T193" s="2"/>
      <c r="AA193" s="2"/>
    </row>
    <row r="194">
      <c r="A194" s="31">
        <v>41467.0</v>
      </c>
      <c r="B194" s="32">
        <f>SUMIF(Datos_procesados!C:C,A194,Datos_procesados!E:E)</f>
        <v>7289.6</v>
      </c>
      <c r="C194" s="2">
        <f>COUNTIFS(Datos_procesados!C:C,A194,Datos_procesados!E:E, "&lt;&gt;0")</f>
        <v>15</v>
      </c>
      <c r="D194" s="2">
        <f t="shared" si="1"/>
        <v>9</v>
      </c>
      <c r="E194" s="33">
        <f>D194*'Costo de tareas'!$B$13</f>
        <v>353.525</v>
      </c>
      <c r="F194" s="16">
        <f>SUMIF(Datos_procesados!C:C,A194,Datos_procesados!H:H)</f>
        <v>549.9277778</v>
      </c>
      <c r="G194" s="16">
        <f>SUMIF(Datos_procesados!C:C,A194,Datos_procesados!I:I)</f>
        <v>392.8055556</v>
      </c>
      <c r="H194" s="16">
        <f t="shared" si="2"/>
        <v>942.7333333</v>
      </c>
      <c r="I194" s="2" t="s">
        <v>11261</v>
      </c>
      <c r="J194" s="2"/>
      <c r="K194" s="2"/>
      <c r="L194" s="2"/>
      <c r="M194" s="2"/>
      <c r="N194" s="2"/>
      <c r="O194" s="2"/>
      <c r="P194" s="2"/>
      <c r="Q194" s="2"/>
      <c r="R194" s="43"/>
      <c r="S194" s="2"/>
      <c r="T194" s="2"/>
      <c r="AA194" s="2"/>
    </row>
    <row r="195">
      <c r="A195" s="31">
        <v>41468.0</v>
      </c>
      <c r="B195" s="32">
        <f>SUMIF(Datos_procesados!C:C,A195,Datos_procesados!E:E)</f>
        <v>7549.8</v>
      </c>
      <c r="C195" s="2">
        <f>COUNTIFS(Datos_procesados!C:C,A195,Datos_procesados!E:E, "&lt;&gt;0")</f>
        <v>15</v>
      </c>
      <c r="D195" s="2">
        <f t="shared" si="1"/>
        <v>9</v>
      </c>
      <c r="E195" s="33">
        <f>D195*'Costo de tareas'!$B$13</f>
        <v>353.525</v>
      </c>
      <c r="F195" s="16">
        <f>SUMIF(Datos_procesados!C:C,A195,Datos_procesados!H:H)</f>
        <v>589.2083333</v>
      </c>
      <c r="G195" s="16">
        <f>SUMIF(Datos_procesados!C:C,A195,Datos_procesados!I:I)</f>
        <v>353.525</v>
      </c>
      <c r="H195" s="16">
        <f t="shared" si="2"/>
        <v>942.7333333</v>
      </c>
      <c r="I195" s="2" t="s">
        <v>11261</v>
      </c>
      <c r="J195" s="2"/>
      <c r="K195" s="2"/>
      <c r="L195" s="2"/>
      <c r="M195" s="2"/>
      <c r="N195" s="2"/>
      <c r="O195" s="2"/>
      <c r="P195" s="2"/>
      <c r="Q195" s="2"/>
      <c r="R195" s="43"/>
      <c r="S195" s="2"/>
      <c r="T195" s="2"/>
      <c r="AA195" s="2"/>
    </row>
    <row r="196">
      <c r="A196" s="31">
        <v>41469.0</v>
      </c>
      <c r="B196" s="32">
        <f>SUMIF(Datos_procesados!C:C,A196,Datos_procesados!E:E)</f>
        <v>7417.95</v>
      </c>
      <c r="C196" s="2">
        <f>COUNTIFS(Datos_procesados!C:C,A196,Datos_procesados!E:E, "&lt;&gt;0")</f>
        <v>15</v>
      </c>
      <c r="D196" s="2">
        <f t="shared" si="1"/>
        <v>9</v>
      </c>
      <c r="E196" s="33">
        <f>D196*'Costo de tareas'!$B$13</f>
        <v>353.525</v>
      </c>
      <c r="F196" s="16">
        <f>SUMIF(Datos_procesados!C:C,A196,Datos_procesados!H:H)</f>
        <v>540.9064062</v>
      </c>
      <c r="G196" s="16">
        <f>SUMIF(Datos_procesados!C:C,A196,Datos_procesados!I:I)</f>
        <v>401.8269272</v>
      </c>
      <c r="H196" s="16">
        <f t="shared" si="2"/>
        <v>942.7333333</v>
      </c>
      <c r="I196" s="2" t="s">
        <v>11261</v>
      </c>
      <c r="J196" s="2"/>
      <c r="K196" s="2"/>
      <c r="L196" s="2"/>
      <c r="M196" s="2"/>
      <c r="N196" s="2"/>
      <c r="O196" s="2"/>
      <c r="P196" s="2"/>
      <c r="Q196" s="2"/>
      <c r="R196" s="43"/>
      <c r="S196" s="2"/>
      <c r="T196" s="2"/>
      <c r="AA196" s="2"/>
    </row>
    <row r="197">
      <c r="A197" s="31">
        <v>41470.0</v>
      </c>
      <c r="B197" s="32">
        <f>SUMIF(Datos_procesados!C:C,A197,Datos_procesados!E:E)</f>
        <v>8582.5</v>
      </c>
      <c r="C197" s="2">
        <f>COUNTIFS(Datos_procesados!C:C,A197,Datos_procesados!E:E, "&lt;&gt;0")</f>
        <v>15</v>
      </c>
      <c r="D197" s="2">
        <f t="shared" si="1"/>
        <v>9</v>
      </c>
      <c r="E197" s="33">
        <f>D197*'Costo de tareas'!$B$13</f>
        <v>353.525</v>
      </c>
      <c r="F197" s="16">
        <f>SUMIF(Datos_procesados!C:C,A197,Datos_procesados!H:H)</f>
        <v>578.6833998</v>
      </c>
      <c r="G197" s="16">
        <f>SUMIF(Datos_procesados!C:C,A197,Datos_procesados!I:I)</f>
        <v>364.0499335</v>
      </c>
      <c r="H197" s="16">
        <f t="shared" si="2"/>
        <v>942.7333333</v>
      </c>
      <c r="I197" s="2" t="s">
        <v>11261</v>
      </c>
      <c r="J197" s="2"/>
      <c r="K197" s="2"/>
      <c r="L197" s="2"/>
      <c r="M197" s="2"/>
      <c r="N197" s="2"/>
      <c r="O197" s="2"/>
      <c r="P197" s="2"/>
      <c r="Q197" s="2"/>
      <c r="R197" s="43"/>
      <c r="S197" s="2"/>
      <c r="T197" s="2"/>
      <c r="AA197" s="2"/>
    </row>
    <row r="198">
      <c r="A198" s="31">
        <v>41471.0</v>
      </c>
      <c r="B198" s="32">
        <f>SUMIF(Datos_procesados!C:C,A198,Datos_procesados!E:E)</f>
        <v>7846.45</v>
      </c>
      <c r="C198" s="2">
        <f>COUNTIFS(Datos_procesados!C:C,A198,Datos_procesados!E:E, "&lt;&gt;0")</f>
        <v>15</v>
      </c>
      <c r="D198" s="2">
        <f t="shared" si="1"/>
        <v>9</v>
      </c>
      <c r="E198" s="33">
        <f>D198*'Costo de tareas'!$B$13</f>
        <v>353.525</v>
      </c>
      <c r="F198" s="16">
        <f>SUMIF(Datos_procesados!C:C,A198,Datos_procesados!H:H)</f>
        <v>528.8779107</v>
      </c>
      <c r="G198" s="16">
        <f>SUMIF(Datos_procesados!C:C,A198,Datos_procesados!I:I)</f>
        <v>413.8554226</v>
      </c>
      <c r="H198" s="16">
        <f t="shared" si="2"/>
        <v>942.7333333</v>
      </c>
      <c r="I198" s="2" t="s">
        <v>11261</v>
      </c>
      <c r="J198" s="2"/>
      <c r="K198" s="2"/>
      <c r="L198" s="2"/>
      <c r="M198" s="2"/>
      <c r="N198" s="2"/>
      <c r="O198" s="2"/>
      <c r="P198" s="2"/>
      <c r="Q198" s="2"/>
      <c r="R198" s="43"/>
      <c r="S198" s="2"/>
      <c r="T198" s="2"/>
      <c r="AA198" s="2"/>
    </row>
    <row r="199">
      <c r="A199" s="31">
        <v>41472.0</v>
      </c>
      <c r="B199" s="32">
        <f>SUMIF(Datos_procesados!C:C,A199,Datos_procesados!E:E)</f>
        <v>7450</v>
      </c>
      <c r="C199" s="2">
        <f>COUNTIFS(Datos_procesados!C:C,A199,Datos_procesados!E:E, "&lt;&gt;0")</f>
        <v>15</v>
      </c>
      <c r="D199" s="2">
        <f t="shared" si="1"/>
        <v>9</v>
      </c>
      <c r="E199" s="33">
        <f>D199*'Costo de tareas'!$B$13</f>
        <v>353.525</v>
      </c>
      <c r="F199" s="16">
        <f>SUMIF(Datos_procesados!C:C,A199,Datos_procesados!H:H)</f>
        <v>549.9277778</v>
      </c>
      <c r="G199" s="16">
        <f>SUMIF(Datos_procesados!C:C,A199,Datos_procesados!I:I)</f>
        <v>392.8055556</v>
      </c>
      <c r="H199" s="16">
        <f t="shared" si="2"/>
        <v>942.7333333</v>
      </c>
      <c r="I199" s="2" t="s">
        <v>11261</v>
      </c>
      <c r="J199" s="2"/>
      <c r="K199" s="2"/>
      <c r="L199" s="2"/>
      <c r="M199" s="2"/>
      <c r="N199" s="2"/>
      <c r="O199" s="2"/>
      <c r="P199" s="2"/>
      <c r="Q199" s="2"/>
      <c r="R199" s="43"/>
      <c r="S199" s="2"/>
      <c r="T199" s="2"/>
      <c r="AA199" s="2"/>
    </row>
    <row r="200">
      <c r="A200" s="31">
        <v>41473.0</v>
      </c>
      <c r="B200" s="32">
        <f>SUMIF(Datos_procesados!C:C,A200,Datos_procesados!E:E)</f>
        <v>8325</v>
      </c>
      <c r="C200" s="2">
        <f>COUNTIFS(Datos_procesados!C:C,A200,Datos_procesados!E:E, "&lt;&gt;0")</f>
        <v>15</v>
      </c>
      <c r="D200" s="2">
        <f t="shared" si="1"/>
        <v>9</v>
      </c>
      <c r="E200" s="33">
        <f>D200*'Costo de tareas'!$B$13</f>
        <v>353.525</v>
      </c>
      <c r="F200" s="16">
        <f>SUMIF(Datos_procesados!C:C,A200,Datos_procesados!H:H)</f>
        <v>589.2083333</v>
      </c>
      <c r="G200" s="16">
        <f>SUMIF(Datos_procesados!C:C,A200,Datos_procesados!I:I)</f>
        <v>353.525</v>
      </c>
      <c r="H200" s="16">
        <f t="shared" si="2"/>
        <v>942.7333333</v>
      </c>
      <c r="I200" s="2" t="s">
        <v>11261</v>
      </c>
      <c r="J200" s="2"/>
      <c r="K200" s="2"/>
      <c r="L200" s="2"/>
      <c r="M200" s="2"/>
      <c r="N200" s="2"/>
      <c r="O200" s="2"/>
      <c r="P200" s="2"/>
      <c r="Q200" s="2"/>
      <c r="R200" s="43"/>
      <c r="S200" s="2"/>
      <c r="T200" s="2"/>
      <c r="AA200" s="2"/>
    </row>
    <row r="201">
      <c r="A201" s="31">
        <v>41474.0</v>
      </c>
      <c r="B201" s="32">
        <f>SUMIF(Datos_procesados!C:C,A201,Datos_procesados!E:E)</f>
        <v>6623.65</v>
      </c>
      <c r="C201" s="2">
        <f>COUNTIFS(Datos_procesados!C:C,A201,Datos_procesados!E:E, "&lt;&gt;0")</f>
        <v>15</v>
      </c>
      <c r="D201" s="2">
        <f t="shared" si="1"/>
        <v>9</v>
      </c>
      <c r="E201" s="33">
        <f>D201*'Costo de tareas'!$B$13</f>
        <v>353.525</v>
      </c>
      <c r="F201" s="16">
        <f>SUMIF(Datos_procesados!C:C,A201,Datos_procesados!H:H)</f>
        <v>529.0658559</v>
      </c>
      <c r="G201" s="16">
        <f>SUMIF(Datos_procesados!C:C,A201,Datos_procesados!I:I)</f>
        <v>413.6674774</v>
      </c>
      <c r="H201" s="16">
        <f t="shared" si="2"/>
        <v>942.7333333</v>
      </c>
      <c r="I201" s="2" t="s">
        <v>11261</v>
      </c>
      <c r="J201" s="2"/>
      <c r="K201" s="2"/>
      <c r="L201" s="2"/>
      <c r="M201" s="2"/>
      <c r="N201" s="2"/>
      <c r="O201" s="2"/>
      <c r="P201" s="2"/>
      <c r="Q201" s="2"/>
      <c r="R201" s="43"/>
      <c r="S201" s="2"/>
      <c r="T201" s="2"/>
      <c r="AA201" s="2"/>
    </row>
    <row r="202">
      <c r="A202" s="31">
        <v>41475.0</v>
      </c>
      <c r="B202" s="32">
        <f>SUMIF(Datos_procesados!C:C,A202,Datos_procesados!E:E)</f>
        <v>7036</v>
      </c>
      <c r="C202" s="2">
        <f>COUNTIFS(Datos_procesados!C:C,A202,Datos_procesados!E:E, "&lt;&gt;0")</f>
        <v>14</v>
      </c>
      <c r="D202" s="2">
        <f t="shared" si="1"/>
        <v>10</v>
      </c>
      <c r="E202" s="33">
        <f>D202*'Costo de tareas'!$B$13</f>
        <v>392.8055556</v>
      </c>
      <c r="F202" s="16">
        <f>SUMIF(Datos_procesados!C:C,A202,Datos_procesados!H:H)</f>
        <v>539.4028442</v>
      </c>
      <c r="G202" s="16">
        <f>SUMIF(Datos_procesados!C:C,A202,Datos_procesados!I:I)</f>
        <v>403.3304891</v>
      </c>
      <c r="H202" s="16">
        <f t="shared" si="2"/>
        <v>942.7333333</v>
      </c>
      <c r="I202" s="2" t="s">
        <v>11261</v>
      </c>
      <c r="J202" s="2"/>
      <c r="K202" s="2"/>
      <c r="L202" s="2"/>
      <c r="M202" s="2"/>
      <c r="N202" s="2"/>
      <c r="O202" s="2"/>
      <c r="P202" s="2"/>
      <c r="Q202" s="2"/>
      <c r="R202" s="43"/>
      <c r="S202" s="2"/>
      <c r="T202" s="2"/>
      <c r="AA202" s="2"/>
    </row>
    <row r="203">
      <c r="A203" s="31">
        <v>41476.0</v>
      </c>
      <c r="B203" s="32">
        <f>SUMIF(Datos_procesados!C:C,A203,Datos_procesados!E:E)</f>
        <v>5526</v>
      </c>
      <c r="C203" s="2">
        <f>COUNTIFS(Datos_procesados!C:C,A203,Datos_procesados!E:E, "&lt;&gt;0")</f>
        <v>14</v>
      </c>
      <c r="D203" s="2">
        <f t="shared" si="1"/>
        <v>10</v>
      </c>
      <c r="E203" s="33">
        <f>D203*'Costo de tareas'!$B$13</f>
        <v>392.8055556</v>
      </c>
      <c r="F203" s="16">
        <f>SUMIF(Datos_procesados!C:C,A203,Datos_procesados!H:H)</f>
        <v>494.1080409</v>
      </c>
      <c r="G203" s="16">
        <f>SUMIF(Datos_procesados!C:C,A203,Datos_procesados!I:I)</f>
        <v>448.6252924</v>
      </c>
      <c r="H203" s="16">
        <f t="shared" si="2"/>
        <v>942.7333333</v>
      </c>
      <c r="I203" s="2" t="s">
        <v>11261</v>
      </c>
      <c r="J203" s="2"/>
      <c r="K203" s="2"/>
      <c r="L203" s="2"/>
      <c r="M203" s="2"/>
      <c r="N203" s="2"/>
      <c r="O203" s="2"/>
      <c r="P203" s="2"/>
      <c r="Q203" s="2"/>
      <c r="R203" s="43"/>
      <c r="S203" s="2"/>
      <c r="T203" s="2"/>
      <c r="AA203" s="2"/>
    </row>
    <row r="204">
      <c r="A204" s="31">
        <v>41477.0</v>
      </c>
      <c r="B204" s="32">
        <f>SUMIF(Datos_procesados!C:C,A204,Datos_procesados!E:E)</f>
        <v>8221</v>
      </c>
      <c r="C204" s="2">
        <f>COUNTIFS(Datos_procesados!C:C,A204,Datos_procesados!E:E, "&lt;&gt;0")</f>
        <v>14</v>
      </c>
      <c r="D204" s="2">
        <f t="shared" si="1"/>
        <v>10</v>
      </c>
      <c r="E204" s="33">
        <f>D204*'Costo de tareas'!$B$13</f>
        <v>392.8055556</v>
      </c>
      <c r="F204" s="16">
        <f>SUMIF(Datos_procesados!C:C,A204,Datos_procesados!H:H)</f>
        <v>540.9064062</v>
      </c>
      <c r="G204" s="16">
        <f>SUMIF(Datos_procesados!C:C,A204,Datos_procesados!I:I)</f>
        <v>401.8269272</v>
      </c>
      <c r="H204" s="16">
        <f t="shared" si="2"/>
        <v>942.7333333</v>
      </c>
      <c r="I204" s="2" t="s">
        <v>11261</v>
      </c>
      <c r="J204" s="2"/>
      <c r="K204" s="2"/>
      <c r="L204" s="2"/>
      <c r="M204" s="2"/>
      <c r="N204" s="2"/>
      <c r="O204" s="2"/>
      <c r="P204" s="2"/>
      <c r="Q204" s="2"/>
      <c r="R204" s="43"/>
      <c r="S204" s="2"/>
      <c r="T204" s="2"/>
      <c r="AA204" s="2"/>
    </row>
    <row r="205">
      <c r="A205" s="31">
        <v>41478.0</v>
      </c>
      <c r="B205" s="32">
        <f>SUMIF(Datos_procesados!C:C,A205,Datos_procesados!E:E)</f>
        <v>6576</v>
      </c>
      <c r="C205" s="2">
        <f>COUNTIFS(Datos_procesados!C:C,A205,Datos_procesados!E:E, "&lt;&gt;0")</f>
        <v>14</v>
      </c>
      <c r="D205" s="2">
        <f t="shared" si="1"/>
        <v>10</v>
      </c>
      <c r="E205" s="33">
        <f>D205*'Costo de tareas'!$B$13</f>
        <v>392.8055556</v>
      </c>
      <c r="F205" s="16">
        <f>SUMIF(Datos_procesados!C:C,A205,Datos_procesados!H:H)</f>
        <v>549.9277778</v>
      </c>
      <c r="G205" s="16">
        <f>SUMIF(Datos_procesados!C:C,A205,Datos_procesados!I:I)</f>
        <v>392.8055556</v>
      </c>
      <c r="H205" s="16">
        <f t="shared" si="2"/>
        <v>942.7333333</v>
      </c>
      <c r="I205" s="2" t="s">
        <v>11261</v>
      </c>
      <c r="J205" s="2"/>
      <c r="K205" s="2"/>
      <c r="L205" s="2"/>
      <c r="M205" s="2"/>
      <c r="N205" s="2"/>
      <c r="O205" s="2"/>
      <c r="P205" s="2"/>
      <c r="Q205" s="2"/>
      <c r="R205" s="43"/>
      <c r="S205" s="2"/>
      <c r="T205" s="2"/>
      <c r="AA205" s="2"/>
    </row>
    <row r="206">
      <c r="A206" s="31">
        <v>41479.0</v>
      </c>
      <c r="B206" s="32">
        <f>SUMIF(Datos_procesados!C:C,A206,Datos_procesados!E:E)</f>
        <v>5281</v>
      </c>
      <c r="C206" s="2">
        <f>COUNTIFS(Datos_procesados!C:C,A206,Datos_procesados!E:E, "&lt;&gt;0")</f>
        <v>14</v>
      </c>
      <c r="D206" s="2">
        <f t="shared" si="1"/>
        <v>10</v>
      </c>
      <c r="E206" s="33">
        <f>D206*'Costo de tareas'!$B$13</f>
        <v>392.8055556</v>
      </c>
      <c r="F206" s="16">
        <f>SUMIF(Datos_procesados!C:C,A206,Datos_procesados!H:H)</f>
        <v>510.6472222</v>
      </c>
      <c r="G206" s="16">
        <f>SUMIF(Datos_procesados!C:C,A206,Datos_procesados!I:I)</f>
        <v>432.0861111</v>
      </c>
      <c r="H206" s="16">
        <f t="shared" si="2"/>
        <v>942.7333333</v>
      </c>
      <c r="I206" s="2" t="s">
        <v>11261</v>
      </c>
      <c r="J206" s="2"/>
      <c r="K206" s="2"/>
      <c r="L206" s="2"/>
      <c r="M206" s="2"/>
      <c r="N206" s="2"/>
      <c r="O206" s="2"/>
      <c r="P206" s="2"/>
      <c r="Q206" s="2"/>
      <c r="R206" s="43"/>
      <c r="S206" s="2"/>
      <c r="T206" s="2"/>
      <c r="AA206" s="2"/>
    </row>
    <row r="207">
      <c r="A207" s="31">
        <v>41480.0</v>
      </c>
      <c r="B207" s="32">
        <f>SUMIF(Datos_procesados!C:C,A207,Datos_procesados!E:E)</f>
        <v>7753</v>
      </c>
      <c r="C207" s="2">
        <f>COUNTIFS(Datos_procesados!C:C,A207,Datos_procesados!E:E, "&lt;&gt;0")</f>
        <v>14</v>
      </c>
      <c r="D207" s="2">
        <f t="shared" si="1"/>
        <v>10</v>
      </c>
      <c r="E207" s="33">
        <f>D207*'Costo de tareas'!$B$13</f>
        <v>392.8055556</v>
      </c>
      <c r="F207" s="16">
        <f>SUMIF(Datos_procesados!C:C,A207,Datos_procesados!H:H)</f>
        <v>510.6472222</v>
      </c>
      <c r="G207" s="16">
        <f>SUMIF(Datos_procesados!C:C,A207,Datos_procesados!I:I)</f>
        <v>432.0861111</v>
      </c>
      <c r="H207" s="16">
        <f t="shared" si="2"/>
        <v>942.7333333</v>
      </c>
      <c r="I207" s="2" t="s">
        <v>11261</v>
      </c>
      <c r="J207" s="2"/>
      <c r="K207" s="2"/>
      <c r="L207" s="2"/>
      <c r="M207" s="2"/>
      <c r="N207" s="2"/>
      <c r="O207" s="2"/>
      <c r="P207" s="2"/>
      <c r="Q207" s="2"/>
      <c r="R207" s="43"/>
      <c r="S207" s="2"/>
      <c r="T207" s="2"/>
      <c r="AA207" s="2"/>
    </row>
    <row r="208">
      <c r="A208" s="31">
        <v>41481.0</v>
      </c>
      <c r="B208" s="32">
        <f>SUMIF(Datos_procesados!C:C,A208,Datos_procesados!E:E)</f>
        <v>7671</v>
      </c>
      <c r="C208" s="2">
        <f>COUNTIFS(Datos_procesados!C:C,A208,Datos_procesados!E:E, "&lt;&gt;0")</f>
        <v>14</v>
      </c>
      <c r="D208" s="2">
        <f t="shared" si="1"/>
        <v>10</v>
      </c>
      <c r="E208" s="33">
        <f>D208*'Costo de tareas'!$B$13</f>
        <v>392.8055556</v>
      </c>
      <c r="F208" s="16">
        <f>SUMIF(Datos_procesados!C:C,A208,Datos_procesados!H:H)</f>
        <v>510.6472222</v>
      </c>
      <c r="G208" s="16">
        <f>SUMIF(Datos_procesados!C:C,A208,Datos_procesados!I:I)</f>
        <v>432.0861111</v>
      </c>
      <c r="H208" s="16">
        <f t="shared" si="2"/>
        <v>942.7333333</v>
      </c>
      <c r="I208" s="2" t="s">
        <v>11261</v>
      </c>
      <c r="J208" s="2"/>
      <c r="K208" s="2"/>
      <c r="L208" s="2"/>
      <c r="M208" s="2"/>
      <c r="N208" s="2"/>
      <c r="O208" s="2"/>
      <c r="P208" s="2"/>
      <c r="Q208" s="2"/>
      <c r="R208" s="43"/>
      <c r="S208" s="2"/>
      <c r="T208" s="2"/>
      <c r="AA208" s="2"/>
    </row>
    <row r="209">
      <c r="A209" s="31">
        <v>41482.0</v>
      </c>
      <c r="B209" s="32">
        <f>SUMIF(Datos_procesados!C:C,A209,Datos_procesados!E:E)</f>
        <v>7234</v>
      </c>
      <c r="C209" s="2">
        <f>COUNTIFS(Datos_procesados!C:C,A209,Datos_procesados!E:E, "&lt;&gt;0")</f>
        <v>14</v>
      </c>
      <c r="D209" s="2">
        <f t="shared" si="1"/>
        <v>10</v>
      </c>
      <c r="E209" s="33">
        <f>D209*'Costo de tareas'!$B$13</f>
        <v>392.8055556</v>
      </c>
      <c r="F209" s="16">
        <f>SUMIF(Datos_procesados!C:C,A209,Datos_procesados!H:H)</f>
        <v>512.3387294</v>
      </c>
      <c r="G209" s="16">
        <f>SUMIF(Datos_procesados!C:C,A209,Datos_procesados!I:I)</f>
        <v>430.3946039</v>
      </c>
      <c r="H209" s="16">
        <f t="shared" si="2"/>
        <v>942.7333333</v>
      </c>
      <c r="I209" s="2" t="s">
        <v>11261</v>
      </c>
      <c r="J209" s="2"/>
      <c r="K209" s="2"/>
      <c r="L209" s="2"/>
      <c r="M209" s="2"/>
      <c r="N209" s="2"/>
      <c r="O209" s="2"/>
      <c r="P209" s="2"/>
      <c r="Q209" s="2"/>
      <c r="R209" s="43"/>
      <c r="S209" s="2"/>
      <c r="T209" s="2"/>
      <c r="AA209" s="2"/>
    </row>
    <row r="210">
      <c r="A210" s="31">
        <v>41483.0</v>
      </c>
      <c r="B210" s="32">
        <f>SUMIF(Datos_procesados!C:C,A210,Datos_procesados!E:E)</f>
        <v>4344</v>
      </c>
      <c r="C210" s="2">
        <f>COUNTIFS(Datos_procesados!C:C,A210,Datos_procesados!E:E, "&lt;&gt;0")</f>
        <v>14</v>
      </c>
      <c r="D210" s="2">
        <f t="shared" si="1"/>
        <v>10</v>
      </c>
      <c r="E210" s="33">
        <f>D210*'Costo de tareas'!$B$13</f>
        <v>392.8055556</v>
      </c>
      <c r="F210" s="16">
        <f>SUMIF(Datos_procesados!C:C,A210,Datos_procesados!H:H)</f>
        <v>513.8422913</v>
      </c>
      <c r="G210" s="16">
        <f>SUMIF(Datos_procesados!C:C,A210,Datos_procesados!I:I)</f>
        <v>428.891042</v>
      </c>
      <c r="H210" s="16">
        <f t="shared" si="2"/>
        <v>942.7333333</v>
      </c>
      <c r="I210" s="2" t="s">
        <v>11261</v>
      </c>
      <c r="J210" s="2"/>
      <c r="K210" s="2"/>
      <c r="L210" s="2"/>
      <c r="M210" s="2"/>
      <c r="N210" s="2"/>
      <c r="O210" s="2"/>
      <c r="P210" s="2"/>
      <c r="Q210" s="2"/>
      <c r="R210" s="43"/>
      <c r="S210" s="2"/>
      <c r="T210" s="2"/>
      <c r="AA210" s="2"/>
    </row>
    <row r="211">
      <c r="A211" s="31">
        <v>41484.0</v>
      </c>
      <c r="B211" s="32">
        <f>SUMIF(Datos_procesados!C:C,A211,Datos_procesados!E:E)</f>
        <v>7079</v>
      </c>
      <c r="C211" s="2">
        <f>COUNTIFS(Datos_procesados!C:C,A211,Datos_procesados!E:E, "&lt;&gt;0")</f>
        <v>14</v>
      </c>
      <c r="D211" s="2">
        <f t="shared" si="1"/>
        <v>10</v>
      </c>
      <c r="E211" s="33">
        <f>D211*'Costo de tareas'!$B$13</f>
        <v>392.8055556</v>
      </c>
      <c r="F211" s="16">
        <f>SUMIF(Datos_procesados!C:C,A211,Datos_procesados!H:H)</f>
        <v>513.8422913</v>
      </c>
      <c r="G211" s="16">
        <f>SUMIF(Datos_procesados!C:C,A211,Datos_procesados!I:I)</f>
        <v>428.891042</v>
      </c>
      <c r="H211" s="16">
        <f t="shared" si="2"/>
        <v>942.7333333</v>
      </c>
      <c r="I211" s="2" t="s">
        <v>11261</v>
      </c>
      <c r="J211" s="2"/>
      <c r="K211" s="2"/>
      <c r="L211" s="2"/>
      <c r="M211" s="2"/>
      <c r="N211" s="2"/>
      <c r="O211" s="2"/>
      <c r="P211" s="2"/>
      <c r="Q211" s="2"/>
      <c r="R211" s="43"/>
      <c r="S211" s="2"/>
      <c r="T211" s="2"/>
      <c r="AA211" s="2"/>
    </row>
    <row r="212">
      <c r="A212" s="31">
        <v>41485.0</v>
      </c>
      <c r="B212" s="32">
        <f>SUMIF(Datos_procesados!C:C,A212,Datos_procesados!E:E)</f>
        <v>8251</v>
      </c>
      <c r="C212" s="2">
        <f>COUNTIFS(Datos_procesados!C:C,A212,Datos_procesados!E:E, "&lt;&gt;0")</f>
        <v>14</v>
      </c>
      <c r="D212" s="2">
        <f t="shared" si="1"/>
        <v>10</v>
      </c>
      <c r="E212" s="33">
        <f>D212*'Costo de tareas'!$B$13</f>
        <v>392.8055556</v>
      </c>
      <c r="F212" s="16">
        <f>SUMIF(Datos_procesados!C:C,A212,Datos_procesados!H:H)</f>
        <v>515.3458533</v>
      </c>
      <c r="G212" s="16">
        <f>SUMIF(Datos_procesados!C:C,A212,Datos_procesados!I:I)</f>
        <v>427.3874801</v>
      </c>
      <c r="H212" s="16">
        <f t="shared" si="2"/>
        <v>942.7333333</v>
      </c>
      <c r="I212" s="2" t="s">
        <v>11261</v>
      </c>
      <c r="J212" s="2"/>
      <c r="K212" s="2"/>
      <c r="L212" s="2"/>
      <c r="M212" s="2"/>
      <c r="N212" s="2"/>
      <c r="O212" s="2"/>
      <c r="P212" s="2"/>
      <c r="Q212" s="2"/>
      <c r="R212" s="43"/>
      <c r="S212" s="2"/>
      <c r="T212" s="2"/>
      <c r="AA212" s="2"/>
    </row>
    <row r="213">
      <c r="A213" s="31">
        <v>41486.0</v>
      </c>
      <c r="B213" s="32">
        <f>SUMIF(Datos_procesados!C:C,A213,Datos_procesados!E:E)</f>
        <v>6260</v>
      </c>
      <c r="C213" s="2">
        <f>COUNTIFS(Datos_procesados!C:C,A213,Datos_procesados!E:E, "&lt;&gt;0")</f>
        <v>14</v>
      </c>
      <c r="D213" s="2">
        <f t="shared" si="1"/>
        <v>10</v>
      </c>
      <c r="E213" s="33">
        <f>D213*'Costo de tareas'!$B$13</f>
        <v>392.8055556</v>
      </c>
      <c r="F213" s="16">
        <f>SUMIF(Datos_procesados!C:C,A213,Datos_procesados!H:H)</f>
        <v>522.8636629</v>
      </c>
      <c r="G213" s="16">
        <f>SUMIF(Datos_procesados!C:C,A213,Datos_procesados!I:I)</f>
        <v>419.8696704</v>
      </c>
      <c r="H213" s="16">
        <f t="shared" si="2"/>
        <v>942.7333333</v>
      </c>
      <c r="I213" s="2" t="s">
        <v>11261</v>
      </c>
      <c r="J213" s="2"/>
      <c r="K213" s="2"/>
      <c r="L213" s="2"/>
      <c r="M213" s="2"/>
      <c r="N213" s="2"/>
      <c r="O213" s="2"/>
      <c r="P213" s="2"/>
      <c r="Q213" s="2"/>
      <c r="R213" s="43"/>
      <c r="S213" s="2"/>
      <c r="T213" s="2"/>
      <c r="AA213" s="2"/>
    </row>
    <row r="214">
      <c r="A214" s="31">
        <v>40756.0</v>
      </c>
      <c r="B214" s="32">
        <f>SUMIF(Datos_procesados!C:C,A214,Datos_procesados!E:E)</f>
        <v>5170</v>
      </c>
      <c r="C214" s="2">
        <f>COUNTIFS(Datos_procesados!C:C,A214,Datos_procesados!E:E, "&lt;&gt;0")</f>
        <v>14</v>
      </c>
      <c r="D214" s="2">
        <f t="shared" si="1"/>
        <v>10</v>
      </c>
      <c r="E214" s="33">
        <f>D214*'Costo de tareas'!$B$13</f>
        <v>392.8055556</v>
      </c>
      <c r="F214" s="16">
        <f>SUMIF(Datos_procesados!C:C,A214,Datos_procesados!H:H)</f>
        <v>536.3957204</v>
      </c>
      <c r="G214" s="16">
        <f>SUMIF(Datos_procesados!C:C,A214,Datos_procesados!I:I)</f>
        <v>406.337613</v>
      </c>
      <c r="H214" s="16">
        <f t="shared" si="2"/>
        <v>942.7333333</v>
      </c>
      <c r="I214" s="2" t="s">
        <v>11263</v>
      </c>
      <c r="J214" s="2"/>
      <c r="K214" s="2"/>
      <c r="L214" s="2"/>
      <c r="M214" s="2"/>
      <c r="N214" s="2"/>
      <c r="O214" s="2"/>
      <c r="P214" s="2"/>
      <c r="Q214" s="2"/>
      <c r="R214" s="43"/>
      <c r="S214" s="2"/>
      <c r="T214" s="2"/>
      <c r="AA214" s="2"/>
    </row>
    <row r="215">
      <c r="A215" s="31">
        <v>40757.0</v>
      </c>
      <c r="B215" s="32">
        <f>SUMIF(Datos_procesados!C:C,A215,Datos_procesados!E:E)</f>
        <v>6567</v>
      </c>
      <c r="C215" s="2">
        <f>COUNTIFS(Datos_procesados!C:C,A215,Datos_procesados!E:E, "&lt;&gt;0")</f>
        <v>14</v>
      </c>
      <c r="D215" s="2">
        <f t="shared" si="1"/>
        <v>10</v>
      </c>
      <c r="E215" s="33">
        <f>D215*'Costo de tareas'!$B$13</f>
        <v>392.8055556</v>
      </c>
      <c r="F215" s="16">
        <f>SUMIF(Datos_procesados!C:C,A215,Datos_procesados!H:H)</f>
        <v>536.3957204</v>
      </c>
      <c r="G215" s="16">
        <f>SUMIF(Datos_procesados!C:C,A215,Datos_procesados!I:I)</f>
        <v>406.337613</v>
      </c>
      <c r="H215" s="16">
        <f t="shared" si="2"/>
        <v>942.7333333</v>
      </c>
      <c r="I215" s="2" t="s">
        <v>11263</v>
      </c>
      <c r="J215" s="2"/>
      <c r="K215" s="2"/>
      <c r="L215" s="2"/>
      <c r="M215" s="2"/>
      <c r="N215" s="2"/>
      <c r="O215" s="2"/>
      <c r="P215" s="2"/>
      <c r="Q215" s="2"/>
      <c r="R215" s="43"/>
      <c r="S215" s="2"/>
      <c r="T215" s="2"/>
      <c r="AA215" s="2"/>
    </row>
    <row r="216">
      <c r="A216" s="31">
        <v>40758.0</v>
      </c>
      <c r="B216" s="32">
        <f>SUMIF(Datos_procesados!C:C,A216,Datos_procesados!E:E)</f>
        <v>5002</v>
      </c>
      <c r="C216" s="2">
        <f>COUNTIFS(Datos_procesados!C:C,A216,Datos_procesados!E:E, "&lt;&gt;0")</f>
        <v>14</v>
      </c>
      <c r="D216" s="2">
        <f t="shared" si="1"/>
        <v>10</v>
      </c>
      <c r="E216" s="33">
        <f>D216*'Costo de tareas'!$B$13</f>
        <v>392.8055556</v>
      </c>
      <c r="F216" s="16">
        <f>SUMIF(Datos_procesados!C:C,A216,Datos_procesados!H:H)</f>
        <v>537.8992823</v>
      </c>
      <c r="G216" s="16">
        <f>SUMIF(Datos_procesados!C:C,A216,Datos_procesados!I:I)</f>
        <v>404.834051</v>
      </c>
      <c r="H216" s="16">
        <f t="shared" si="2"/>
        <v>942.7333333</v>
      </c>
      <c r="I216" s="2" t="s">
        <v>11263</v>
      </c>
      <c r="J216" s="2"/>
      <c r="K216" s="2"/>
      <c r="L216" s="2"/>
      <c r="M216" s="2"/>
      <c r="N216" s="2"/>
      <c r="O216" s="2"/>
      <c r="P216" s="2"/>
      <c r="Q216" s="2"/>
      <c r="R216" s="43"/>
      <c r="S216" s="2"/>
      <c r="T216" s="2"/>
      <c r="AA216" s="2"/>
    </row>
    <row r="217">
      <c r="A217" s="31">
        <v>40759.0</v>
      </c>
      <c r="B217" s="32">
        <f>SUMIF(Datos_procesados!C:C,A217,Datos_procesados!E:E)</f>
        <v>8027</v>
      </c>
      <c r="C217" s="2">
        <f>COUNTIFS(Datos_procesados!C:C,A217,Datos_procesados!E:E, "&lt;&gt;0")</f>
        <v>14</v>
      </c>
      <c r="D217" s="2">
        <f t="shared" si="1"/>
        <v>10</v>
      </c>
      <c r="E217" s="33">
        <f>D217*'Costo de tareas'!$B$13</f>
        <v>392.8055556</v>
      </c>
      <c r="F217" s="16">
        <f>SUMIF(Datos_procesados!C:C,A217,Datos_procesados!H:H)</f>
        <v>539.4028442</v>
      </c>
      <c r="G217" s="16">
        <f>SUMIF(Datos_procesados!C:C,A217,Datos_procesados!I:I)</f>
        <v>403.3304891</v>
      </c>
      <c r="H217" s="16">
        <f t="shared" si="2"/>
        <v>942.7333333</v>
      </c>
      <c r="I217" s="2" t="s">
        <v>11263</v>
      </c>
      <c r="J217" s="2"/>
      <c r="K217" s="2"/>
      <c r="L217" s="2"/>
      <c r="M217" s="2"/>
      <c r="N217" s="2"/>
      <c r="O217" s="2"/>
      <c r="P217" s="2"/>
      <c r="Q217" s="2"/>
      <c r="R217" s="43"/>
      <c r="S217" s="2"/>
      <c r="T217" s="2"/>
      <c r="AA217" s="2"/>
    </row>
    <row r="218">
      <c r="A218" s="31">
        <v>40760.0</v>
      </c>
      <c r="B218" s="32">
        <f>SUMIF(Datos_procesados!C:C,A218,Datos_procesados!E:E)</f>
        <v>6291</v>
      </c>
      <c r="C218" s="2">
        <f>COUNTIFS(Datos_procesados!C:C,A218,Datos_procesados!E:E, "&lt;&gt;0")</f>
        <v>14</v>
      </c>
      <c r="D218" s="2">
        <f t="shared" si="1"/>
        <v>10</v>
      </c>
      <c r="E218" s="33">
        <f>D218*'Costo de tareas'!$B$13</f>
        <v>392.8055556</v>
      </c>
      <c r="F218" s="16">
        <f>SUMIF(Datos_procesados!C:C,A218,Datos_procesados!H:H)</f>
        <v>467.0439261</v>
      </c>
      <c r="G218" s="16">
        <f>SUMIF(Datos_procesados!C:C,A218,Datos_procesados!I:I)</f>
        <v>475.6894072</v>
      </c>
      <c r="H218" s="16">
        <f t="shared" si="2"/>
        <v>942.7333333</v>
      </c>
      <c r="I218" s="2" t="s">
        <v>11263</v>
      </c>
      <c r="J218" s="2"/>
      <c r="K218" s="2"/>
      <c r="L218" s="2"/>
      <c r="M218" s="2"/>
      <c r="N218" s="2"/>
      <c r="O218" s="2"/>
      <c r="P218" s="2"/>
      <c r="Q218" s="2"/>
      <c r="R218" s="43"/>
      <c r="S218" s="2"/>
      <c r="T218" s="2"/>
      <c r="AA218" s="2"/>
    </row>
    <row r="219">
      <c r="A219" s="31">
        <v>40761.0</v>
      </c>
      <c r="B219" s="32">
        <f>SUMIF(Datos_procesados!C:C,A219,Datos_procesados!E:E)</f>
        <v>5733.75</v>
      </c>
      <c r="C219" s="2">
        <f>COUNTIFS(Datos_procesados!C:C,A219,Datos_procesados!E:E, "&lt;&gt;0")</f>
        <v>14</v>
      </c>
      <c r="D219" s="2">
        <f t="shared" si="1"/>
        <v>10</v>
      </c>
      <c r="E219" s="33">
        <f>D219*'Costo de tareas'!$B$13</f>
        <v>392.8055556</v>
      </c>
      <c r="F219" s="16">
        <f>SUMIF(Datos_procesados!C:C,A219,Datos_procesados!H:H)</f>
        <v>510.6472222</v>
      </c>
      <c r="G219" s="16">
        <f>SUMIF(Datos_procesados!C:C,A219,Datos_procesados!I:I)</f>
        <v>432.0861111</v>
      </c>
      <c r="H219" s="16">
        <f t="shared" si="2"/>
        <v>942.7333333</v>
      </c>
      <c r="I219" s="2" t="s">
        <v>11263</v>
      </c>
      <c r="J219" s="2"/>
      <c r="K219" s="2"/>
      <c r="L219" s="2"/>
      <c r="M219" s="2"/>
      <c r="N219" s="2"/>
      <c r="O219" s="2"/>
      <c r="P219" s="2"/>
      <c r="Q219" s="2"/>
      <c r="R219" s="43"/>
      <c r="S219" s="2"/>
      <c r="T219" s="2"/>
      <c r="AA219" s="2"/>
    </row>
    <row r="220">
      <c r="A220" s="31">
        <v>40762.0</v>
      </c>
      <c r="B220" s="32">
        <f>SUMIF(Datos_procesados!C:C,A220,Datos_procesados!E:E)</f>
        <v>7672.7</v>
      </c>
      <c r="C220" s="2">
        <f>COUNTIFS(Datos_procesados!C:C,A220,Datos_procesados!E:E, "&lt;&gt;0")</f>
        <v>14</v>
      </c>
      <c r="D220" s="2">
        <f t="shared" si="1"/>
        <v>10</v>
      </c>
      <c r="E220" s="33">
        <f>D220*'Costo de tareas'!$B$13</f>
        <v>392.8055556</v>
      </c>
      <c r="F220" s="16">
        <f>SUMIF(Datos_procesados!C:C,A220,Datos_procesados!H:H)</f>
        <v>524.3672249</v>
      </c>
      <c r="G220" s="16">
        <f>SUMIF(Datos_procesados!C:C,A220,Datos_procesados!I:I)</f>
        <v>418.3661085</v>
      </c>
      <c r="H220" s="16">
        <f t="shared" si="2"/>
        <v>942.7333333</v>
      </c>
      <c r="I220" s="2" t="s">
        <v>11263</v>
      </c>
      <c r="J220" s="2"/>
      <c r="K220" s="2"/>
      <c r="L220" s="2"/>
      <c r="M220" s="2"/>
      <c r="N220" s="2"/>
      <c r="O220" s="2"/>
      <c r="P220" s="2"/>
      <c r="Q220" s="2"/>
      <c r="R220" s="43"/>
      <c r="S220" s="2"/>
      <c r="T220" s="2"/>
      <c r="AA220" s="2"/>
    </row>
    <row r="221">
      <c r="A221" s="31">
        <v>40763.0</v>
      </c>
      <c r="B221" s="32">
        <f>SUMIF(Datos_procesados!C:C,A221,Datos_procesados!E:E)</f>
        <v>6602.4</v>
      </c>
      <c r="C221" s="2">
        <f>COUNTIFS(Datos_procesados!C:C,A221,Datos_procesados!E:E, "&lt;&gt;0")</f>
        <v>14</v>
      </c>
      <c r="D221" s="2">
        <f t="shared" si="1"/>
        <v>10</v>
      </c>
      <c r="E221" s="33">
        <f>D221*'Costo de tareas'!$B$13</f>
        <v>392.8055556</v>
      </c>
      <c r="F221" s="16">
        <f>SUMIF(Datos_procesados!C:C,A221,Datos_procesados!H:H)</f>
        <v>549.9277778</v>
      </c>
      <c r="G221" s="16">
        <f>SUMIF(Datos_procesados!C:C,A221,Datos_procesados!I:I)</f>
        <v>392.8055556</v>
      </c>
      <c r="H221" s="16">
        <f t="shared" si="2"/>
        <v>942.7333333</v>
      </c>
      <c r="I221" s="2" t="s">
        <v>11263</v>
      </c>
      <c r="J221" s="2"/>
      <c r="K221" s="2"/>
      <c r="L221" s="2"/>
      <c r="M221" s="2"/>
      <c r="N221" s="2"/>
      <c r="O221" s="2"/>
      <c r="P221" s="2"/>
      <c r="Q221" s="2"/>
      <c r="R221" s="43"/>
      <c r="S221" s="2"/>
      <c r="T221" s="2"/>
      <c r="AA221" s="2"/>
    </row>
    <row r="222">
      <c r="A222" s="31">
        <v>40764.0</v>
      </c>
      <c r="B222" s="32">
        <f>SUMIF(Datos_procesados!C:C,A222,Datos_procesados!E:E)</f>
        <v>8099.35</v>
      </c>
      <c r="C222" s="2">
        <f>COUNTIFS(Datos_procesados!C:C,A222,Datos_procesados!E:E, "&lt;&gt;0")</f>
        <v>14</v>
      </c>
      <c r="D222" s="2">
        <f t="shared" si="1"/>
        <v>10</v>
      </c>
      <c r="E222" s="33">
        <f>D222*'Costo de tareas'!$B$13</f>
        <v>392.8055556</v>
      </c>
      <c r="F222" s="16">
        <f>SUMIF(Datos_procesados!C:C,A222,Datos_procesados!H:H)</f>
        <v>525.8707868</v>
      </c>
      <c r="G222" s="16">
        <f>SUMIF(Datos_procesados!C:C,A222,Datos_procesados!I:I)</f>
        <v>416.8625465</v>
      </c>
      <c r="H222" s="16">
        <f t="shared" si="2"/>
        <v>942.7333333</v>
      </c>
      <c r="I222" s="2" t="s">
        <v>11263</v>
      </c>
      <c r="J222" s="2"/>
      <c r="K222" s="2"/>
      <c r="L222" s="2"/>
      <c r="M222" s="2"/>
      <c r="N222" s="2"/>
      <c r="O222" s="2"/>
      <c r="P222" s="2"/>
      <c r="Q222" s="2"/>
      <c r="R222" s="43"/>
      <c r="S222" s="2"/>
      <c r="T222" s="2"/>
      <c r="AA222" s="2"/>
    </row>
    <row r="223">
      <c r="A223" s="31">
        <v>40765.0</v>
      </c>
      <c r="B223" s="32">
        <f>SUMIF(Datos_procesados!C:C,A223,Datos_procesados!E:E)</f>
        <v>7593</v>
      </c>
      <c r="C223" s="2">
        <f>COUNTIFS(Datos_procesados!C:C,A223,Datos_procesados!E:E, "&lt;&gt;0")</f>
        <v>14</v>
      </c>
      <c r="D223" s="2">
        <f t="shared" si="1"/>
        <v>10</v>
      </c>
      <c r="E223" s="33">
        <f>D223*'Costo de tareas'!$B$13</f>
        <v>392.8055556</v>
      </c>
      <c r="F223" s="16">
        <f>SUMIF(Datos_procesados!C:C,A223,Datos_procesados!H:H)</f>
        <v>549.9277778</v>
      </c>
      <c r="G223" s="16">
        <f>SUMIF(Datos_procesados!C:C,A223,Datos_procesados!I:I)</f>
        <v>392.8055556</v>
      </c>
      <c r="H223" s="16">
        <f t="shared" si="2"/>
        <v>942.7333333</v>
      </c>
      <c r="I223" s="2" t="s">
        <v>11263</v>
      </c>
      <c r="J223" s="2"/>
      <c r="K223" s="2"/>
      <c r="L223" s="2"/>
      <c r="M223" s="2"/>
      <c r="N223" s="2"/>
      <c r="O223" s="2"/>
      <c r="P223" s="2"/>
      <c r="Q223" s="2"/>
      <c r="R223" s="43"/>
      <c r="S223" s="2"/>
      <c r="T223" s="2"/>
      <c r="AA223" s="2"/>
    </row>
    <row r="224">
      <c r="A224" s="31">
        <v>40766.0</v>
      </c>
      <c r="B224" s="32">
        <f>SUMIF(Datos_procesados!C:C,A224,Datos_procesados!E:E)</f>
        <v>7988</v>
      </c>
      <c r="C224" s="2">
        <f>COUNTIFS(Datos_procesados!C:C,A224,Datos_procesados!E:E, "&lt;&gt;0")</f>
        <v>14</v>
      </c>
      <c r="D224" s="2">
        <f t="shared" si="1"/>
        <v>10</v>
      </c>
      <c r="E224" s="33">
        <f>D224*'Costo de tareas'!$B$13</f>
        <v>392.8055556</v>
      </c>
      <c r="F224" s="16">
        <f>SUMIF(Datos_procesados!C:C,A224,Datos_procesados!H:H)</f>
        <v>549.9277778</v>
      </c>
      <c r="G224" s="16">
        <f>SUMIF(Datos_procesados!C:C,A224,Datos_procesados!I:I)</f>
        <v>392.8055556</v>
      </c>
      <c r="H224" s="16">
        <f t="shared" si="2"/>
        <v>942.7333333</v>
      </c>
      <c r="I224" s="2" t="s">
        <v>11263</v>
      </c>
      <c r="J224" s="2"/>
      <c r="K224" s="2"/>
      <c r="L224" s="2"/>
      <c r="M224" s="2"/>
      <c r="N224" s="2"/>
      <c r="O224" s="2"/>
      <c r="P224" s="2"/>
      <c r="Q224" s="2"/>
      <c r="R224" s="43"/>
      <c r="S224" s="2"/>
      <c r="T224" s="2"/>
      <c r="AA224" s="2"/>
    </row>
    <row r="225">
      <c r="A225" s="31">
        <v>40767.0</v>
      </c>
      <c r="B225" s="32">
        <f>SUMIF(Datos_procesados!C:C,A225,Datos_procesados!E:E)</f>
        <v>4672</v>
      </c>
      <c r="C225" s="2">
        <f>COUNTIFS(Datos_procesados!C:C,A225,Datos_procesados!E:E, "&lt;&gt;0")</f>
        <v>14</v>
      </c>
      <c r="D225" s="2">
        <f t="shared" si="1"/>
        <v>10</v>
      </c>
      <c r="E225" s="33">
        <f>D225*'Costo de tareas'!$B$13</f>
        <v>392.8055556</v>
      </c>
      <c r="F225" s="16">
        <f>SUMIF(Datos_procesados!C:C,A225,Datos_procesados!H:H)</f>
        <v>549.9277778</v>
      </c>
      <c r="G225" s="16">
        <f>SUMIF(Datos_procesados!C:C,A225,Datos_procesados!I:I)</f>
        <v>392.8055556</v>
      </c>
      <c r="H225" s="16">
        <f t="shared" si="2"/>
        <v>942.7333333</v>
      </c>
      <c r="I225" s="2" t="s">
        <v>11263</v>
      </c>
      <c r="J225" s="2"/>
      <c r="K225" s="2"/>
      <c r="L225" s="2"/>
      <c r="M225" s="2"/>
      <c r="N225" s="2"/>
      <c r="O225" s="2"/>
      <c r="P225" s="2"/>
      <c r="Q225" s="2"/>
      <c r="R225" s="43"/>
      <c r="S225" s="2"/>
      <c r="T225" s="2"/>
      <c r="AA225" s="2"/>
    </row>
    <row r="226">
      <c r="A226" s="31">
        <v>40768.0</v>
      </c>
      <c r="B226" s="32">
        <f>SUMIF(Datos_procesados!C:C,A226,Datos_procesados!E:E)</f>
        <v>6677.4</v>
      </c>
      <c r="C226" s="2">
        <f>COUNTIFS(Datos_procesados!C:C,A226,Datos_procesados!E:E, "&lt;&gt;0")</f>
        <v>13</v>
      </c>
      <c r="D226" s="2">
        <f t="shared" si="1"/>
        <v>11</v>
      </c>
      <c r="E226" s="33">
        <f>D226*'Costo de tareas'!$B$13</f>
        <v>432.0861111</v>
      </c>
      <c r="F226" s="16">
        <f>SUMIF(Datos_procesados!C:C,A226,Datos_procesados!H:H)</f>
        <v>473.0581738</v>
      </c>
      <c r="G226" s="16">
        <f>SUMIF(Datos_procesados!C:C,A226,Datos_procesados!I:I)</f>
        <v>469.6751595</v>
      </c>
      <c r="H226" s="16">
        <f t="shared" si="2"/>
        <v>942.7333333</v>
      </c>
      <c r="I226" s="2" t="s">
        <v>11263</v>
      </c>
      <c r="J226" s="2"/>
      <c r="K226" s="2"/>
      <c r="L226" s="2"/>
      <c r="M226" s="2"/>
      <c r="N226" s="2"/>
      <c r="O226" s="2"/>
      <c r="P226" s="2"/>
      <c r="Q226" s="2"/>
      <c r="R226" s="43"/>
      <c r="S226" s="2"/>
      <c r="T226" s="2"/>
      <c r="AA226" s="2"/>
    </row>
    <row r="227">
      <c r="A227" s="31">
        <v>40769.0</v>
      </c>
      <c r="B227" s="32">
        <f>SUMIF(Datos_procesados!C:C,A227,Datos_procesados!E:E)</f>
        <v>7056</v>
      </c>
      <c r="C227" s="2">
        <f>COUNTIFS(Datos_procesados!C:C,A227,Datos_procesados!E:E, "&lt;&gt;0")</f>
        <v>13</v>
      </c>
      <c r="D227" s="2">
        <f t="shared" si="1"/>
        <v>11</v>
      </c>
      <c r="E227" s="33">
        <f>D227*'Costo de tareas'!$B$13</f>
        <v>432.0861111</v>
      </c>
      <c r="F227" s="16">
        <f>SUMIF(Datos_procesados!C:C,A227,Datos_procesados!H:H)</f>
        <v>510.6472222</v>
      </c>
      <c r="G227" s="16">
        <f>SUMIF(Datos_procesados!C:C,A227,Datos_procesados!I:I)</f>
        <v>432.0861111</v>
      </c>
      <c r="H227" s="16">
        <f t="shared" si="2"/>
        <v>942.7333333</v>
      </c>
      <c r="I227" s="2" t="s">
        <v>11263</v>
      </c>
      <c r="J227" s="2"/>
      <c r="K227" s="2"/>
      <c r="L227" s="2"/>
      <c r="M227" s="2"/>
      <c r="N227" s="2"/>
      <c r="O227" s="2"/>
      <c r="P227" s="2"/>
      <c r="Q227" s="2"/>
      <c r="R227" s="43"/>
      <c r="S227" s="2"/>
      <c r="T227" s="2"/>
      <c r="AA227" s="2"/>
    </row>
    <row r="228">
      <c r="A228" s="31">
        <v>40770.0</v>
      </c>
      <c r="B228" s="32">
        <f>SUMIF(Datos_procesados!C:C,A228,Datos_procesados!E:E)</f>
        <v>7766</v>
      </c>
      <c r="C228" s="2">
        <f>COUNTIFS(Datos_procesados!C:C,A228,Datos_procesados!E:E, "&lt;&gt;0")</f>
        <v>13</v>
      </c>
      <c r="D228" s="2">
        <f t="shared" si="1"/>
        <v>11</v>
      </c>
      <c r="E228" s="33">
        <f>D228*'Costo de tareas'!$B$13</f>
        <v>432.0861111</v>
      </c>
      <c r="F228" s="16">
        <f>SUMIF(Datos_procesados!C:C,A228,Datos_procesados!H:H)</f>
        <v>510.6472222</v>
      </c>
      <c r="G228" s="16">
        <f>SUMIF(Datos_procesados!C:C,A228,Datos_procesados!I:I)</f>
        <v>432.0861111</v>
      </c>
      <c r="H228" s="16">
        <f t="shared" si="2"/>
        <v>942.7333333</v>
      </c>
      <c r="I228" s="2" t="s">
        <v>11263</v>
      </c>
      <c r="J228" s="2"/>
      <c r="K228" s="2"/>
      <c r="L228" s="2"/>
      <c r="M228" s="2"/>
      <c r="N228" s="2"/>
      <c r="O228" s="2"/>
      <c r="P228" s="2"/>
      <c r="Q228" s="2"/>
      <c r="R228" s="43"/>
      <c r="S228" s="2"/>
      <c r="T228" s="2"/>
      <c r="AA228" s="2"/>
    </row>
    <row r="229">
      <c r="A229" s="31">
        <v>40771.0</v>
      </c>
      <c r="B229" s="32">
        <f>SUMIF(Datos_procesados!C:C,A229,Datos_procesados!E:E)</f>
        <v>6878</v>
      </c>
      <c r="C229" s="2">
        <f>COUNTIFS(Datos_procesados!C:C,A229,Datos_procesados!E:E, "&lt;&gt;0")</f>
        <v>13</v>
      </c>
      <c r="D229" s="2">
        <f t="shared" si="1"/>
        <v>11</v>
      </c>
      <c r="E229" s="33">
        <f>D229*'Costo de tareas'!$B$13</f>
        <v>432.0861111</v>
      </c>
      <c r="F229" s="16">
        <f>SUMIF(Datos_procesados!C:C,A229,Datos_procesados!H:H)</f>
        <v>510.6472222</v>
      </c>
      <c r="G229" s="16">
        <f>SUMIF(Datos_procesados!C:C,A229,Datos_procesados!I:I)</f>
        <v>432.0861111</v>
      </c>
      <c r="H229" s="16">
        <f t="shared" si="2"/>
        <v>942.7333333</v>
      </c>
      <c r="I229" s="2" t="s">
        <v>11263</v>
      </c>
      <c r="J229" s="2"/>
      <c r="K229" s="2"/>
      <c r="L229" s="2"/>
      <c r="M229" s="2"/>
      <c r="N229" s="2"/>
      <c r="O229" s="2"/>
      <c r="P229" s="2"/>
      <c r="Q229" s="2"/>
      <c r="R229" s="43"/>
      <c r="S229" s="2"/>
      <c r="T229" s="2"/>
      <c r="AA229" s="2"/>
    </row>
    <row r="230">
      <c r="A230" s="31">
        <v>40772.0</v>
      </c>
      <c r="B230" s="32">
        <f>SUMIF(Datos_procesados!C:C,A230,Datos_procesados!E:E)</f>
        <v>7346</v>
      </c>
      <c r="C230" s="2">
        <f>COUNTIFS(Datos_procesados!C:C,A230,Datos_procesados!E:E, "&lt;&gt;0")</f>
        <v>13</v>
      </c>
      <c r="D230" s="2">
        <f t="shared" si="1"/>
        <v>11</v>
      </c>
      <c r="E230" s="33">
        <f>D230*'Costo de tareas'!$B$13</f>
        <v>432.0861111</v>
      </c>
      <c r="F230" s="16">
        <f>SUMIF(Datos_procesados!C:C,A230,Datos_procesados!H:H)</f>
        <v>510.6472222</v>
      </c>
      <c r="G230" s="16">
        <f>SUMIF(Datos_procesados!C:C,A230,Datos_procesados!I:I)</f>
        <v>432.0861111</v>
      </c>
      <c r="H230" s="16">
        <f t="shared" si="2"/>
        <v>942.7333333</v>
      </c>
      <c r="I230" s="2" t="s">
        <v>11263</v>
      </c>
      <c r="J230" s="2"/>
      <c r="K230" s="2"/>
      <c r="L230" s="2"/>
      <c r="M230" s="2"/>
      <c r="N230" s="2"/>
      <c r="O230" s="2"/>
      <c r="P230" s="2"/>
      <c r="Q230" s="2"/>
      <c r="R230" s="43"/>
      <c r="S230" s="2"/>
      <c r="T230" s="2"/>
      <c r="AA230" s="2"/>
    </row>
    <row r="231">
      <c r="A231" s="31">
        <v>40773.0</v>
      </c>
      <c r="B231" s="32">
        <f>SUMIF(Datos_procesados!C:C,A231,Datos_procesados!E:E)</f>
        <v>5017</v>
      </c>
      <c r="C231" s="2">
        <f>COUNTIFS(Datos_procesados!C:C,A231,Datos_procesados!E:E, "&lt;&gt;0")</f>
        <v>13</v>
      </c>
      <c r="D231" s="2">
        <f t="shared" si="1"/>
        <v>11</v>
      </c>
      <c r="E231" s="33">
        <f>D231*'Costo de tareas'!$B$13</f>
        <v>432.0861111</v>
      </c>
      <c r="F231" s="16">
        <f>SUMIF(Datos_procesados!C:C,A231,Datos_procesados!H:H)</f>
        <v>457.8346093</v>
      </c>
      <c r="G231" s="16">
        <f>SUMIF(Datos_procesados!C:C,A231,Datos_procesados!I:I)</f>
        <v>484.8987241</v>
      </c>
      <c r="H231" s="16">
        <f t="shared" si="2"/>
        <v>942.7333333</v>
      </c>
      <c r="I231" s="2" t="s">
        <v>11263</v>
      </c>
      <c r="J231" s="2"/>
      <c r="K231" s="2"/>
      <c r="L231" s="2"/>
      <c r="M231" s="2"/>
      <c r="N231" s="2"/>
      <c r="O231" s="2"/>
      <c r="P231" s="2"/>
      <c r="Q231" s="2"/>
      <c r="R231" s="43"/>
      <c r="S231" s="2"/>
      <c r="T231" s="2"/>
      <c r="AA231" s="2"/>
    </row>
    <row r="232">
      <c r="A232" s="31">
        <v>40774.0</v>
      </c>
      <c r="B232" s="32">
        <f>SUMIF(Datos_procesados!C:C,A232,Datos_procesados!E:E)</f>
        <v>6970</v>
      </c>
      <c r="C232" s="2">
        <f>COUNTIFS(Datos_procesados!C:C,A232,Datos_procesados!E:E, "&lt;&gt;0")</f>
        <v>13</v>
      </c>
      <c r="D232" s="2">
        <f t="shared" si="1"/>
        <v>11</v>
      </c>
      <c r="E232" s="33">
        <f>D232*'Costo de tareas'!$B$13</f>
        <v>432.0861111</v>
      </c>
      <c r="F232" s="16">
        <f>SUMIF(Datos_procesados!C:C,A232,Datos_procesados!H:H)</f>
        <v>510.6472222</v>
      </c>
      <c r="G232" s="16">
        <f>SUMIF(Datos_procesados!C:C,A232,Datos_procesados!I:I)</f>
        <v>432.0861111</v>
      </c>
      <c r="H232" s="16">
        <f t="shared" si="2"/>
        <v>942.7333333</v>
      </c>
      <c r="I232" s="2" t="s">
        <v>11263</v>
      </c>
      <c r="J232" s="2"/>
      <c r="K232" s="2"/>
      <c r="L232" s="2"/>
      <c r="M232" s="2"/>
      <c r="N232" s="2"/>
      <c r="O232" s="2"/>
      <c r="P232" s="2"/>
      <c r="Q232" s="2"/>
      <c r="R232" s="43"/>
      <c r="S232" s="2"/>
      <c r="T232" s="2"/>
      <c r="AA232" s="2"/>
    </row>
    <row r="233">
      <c r="A233" s="31">
        <v>40775.0</v>
      </c>
      <c r="B233" s="32">
        <f>SUMIF(Datos_procesados!C:C,A233,Datos_procesados!E:E)</f>
        <v>6201</v>
      </c>
      <c r="C233" s="2">
        <f>COUNTIFS(Datos_procesados!C:C,A233,Datos_procesados!E:E, "&lt;&gt;0")</f>
        <v>13</v>
      </c>
      <c r="D233" s="2">
        <f t="shared" si="1"/>
        <v>11</v>
      </c>
      <c r="E233" s="33">
        <f>D233*'Costo de tareas'!$B$13</f>
        <v>432.0861111</v>
      </c>
      <c r="F233" s="16">
        <f>SUMIF(Datos_procesados!C:C,A233,Datos_procesados!H:H)</f>
        <v>477.5688596</v>
      </c>
      <c r="G233" s="16">
        <f>SUMIF(Datos_procesados!C:C,A233,Datos_procesados!I:I)</f>
        <v>465.1644737</v>
      </c>
      <c r="H233" s="16">
        <f t="shared" si="2"/>
        <v>942.7333333</v>
      </c>
      <c r="I233" s="2" t="s">
        <v>11263</v>
      </c>
      <c r="J233" s="2"/>
      <c r="K233" s="2"/>
      <c r="L233" s="2"/>
      <c r="M233" s="2"/>
      <c r="N233" s="2"/>
      <c r="O233" s="2"/>
      <c r="P233" s="2"/>
      <c r="Q233" s="2"/>
      <c r="R233" s="43"/>
      <c r="S233" s="2"/>
      <c r="T233" s="2"/>
      <c r="AA233" s="2"/>
    </row>
    <row r="234">
      <c r="A234" s="31">
        <v>40776.0</v>
      </c>
      <c r="B234" s="32">
        <f>SUMIF(Datos_procesados!C:C,A234,Datos_procesados!E:E)</f>
        <v>5974</v>
      </c>
      <c r="C234" s="2">
        <f>COUNTIFS(Datos_procesados!C:C,A234,Datos_procesados!E:E, "&lt;&gt;0")</f>
        <v>13</v>
      </c>
      <c r="D234" s="2">
        <f t="shared" si="1"/>
        <v>11</v>
      </c>
      <c r="E234" s="33">
        <f>D234*'Costo de tareas'!$B$13</f>
        <v>432.0861111</v>
      </c>
      <c r="F234" s="16">
        <f>SUMIF(Datos_procesados!C:C,A234,Datos_procesados!H:H)</f>
        <v>501.6258506</v>
      </c>
      <c r="G234" s="16">
        <f>SUMIF(Datos_procesados!C:C,A234,Datos_procesados!I:I)</f>
        <v>441.1074827</v>
      </c>
      <c r="H234" s="16">
        <f t="shared" si="2"/>
        <v>942.7333333</v>
      </c>
      <c r="I234" s="2" t="s">
        <v>11263</v>
      </c>
      <c r="J234" s="2"/>
      <c r="K234" s="2"/>
      <c r="L234" s="2"/>
      <c r="M234" s="2"/>
      <c r="N234" s="2"/>
      <c r="O234" s="2"/>
      <c r="P234" s="2"/>
      <c r="Q234" s="2"/>
      <c r="R234" s="43"/>
      <c r="S234" s="2"/>
      <c r="T234" s="2"/>
      <c r="AA234" s="2"/>
    </row>
    <row r="235">
      <c r="A235" s="31">
        <v>40777.0</v>
      </c>
      <c r="B235" s="32">
        <f>SUMIF(Datos_procesados!C:C,A235,Datos_procesados!E:E)</f>
        <v>7357</v>
      </c>
      <c r="C235" s="2">
        <f>COUNTIFS(Datos_procesados!C:C,A235,Datos_procesados!E:E, "&lt;&gt;0")</f>
        <v>13</v>
      </c>
      <c r="D235" s="2">
        <f t="shared" si="1"/>
        <v>11</v>
      </c>
      <c r="E235" s="33">
        <f>D235*'Costo de tareas'!$B$13</f>
        <v>432.0861111</v>
      </c>
      <c r="F235" s="16">
        <f>SUMIF(Datos_procesados!C:C,A235,Datos_procesados!H:H)</f>
        <v>510.6472222</v>
      </c>
      <c r="G235" s="16">
        <f>SUMIF(Datos_procesados!C:C,A235,Datos_procesados!I:I)</f>
        <v>432.0861111</v>
      </c>
      <c r="H235" s="16">
        <f t="shared" si="2"/>
        <v>942.7333333</v>
      </c>
      <c r="I235" s="2" t="s">
        <v>11263</v>
      </c>
      <c r="J235" s="2"/>
      <c r="K235" s="2"/>
      <c r="L235" s="2"/>
      <c r="M235" s="2"/>
      <c r="N235" s="2"/>
      <c r="O235" s="2"/>
      <c r="P235" s="2"/>
      <c r="Q235" s="2"/>
      <c r="R235" s="43"/>
      <c r="S235" s="2"/>
      <c r="T235" s="2"/>
      <c r="AA235" s="2"/>
    </row>
    <row r="236">
      <c r="A236" s="31">
        <v>40778.0</v>
      </c>
      <c r="B236" s="32">
        <f>SUMIF(Datos_procesados!C:C,A236,Datos_procesados!E:E)</f>
        <v>7326</v>
      </c>
      <c r="C236" s="2">
        <f>COUNTIFS(Datos_procesados!C:C,A236,Datos_procesados!E:E, "&lt;&gt;0")</f>
        <v>13</v>
      </c>
      <c r="D236" s="2">
        <f t="shared" si="1"/>
        <v>11</v>
      </c>
      <c r="E236" s="33">
        <f>D236*'Costo de tareas'!$B$13</f>
        <v>432.0861111</v>
      </c>
      <c r="F236" s="16">
        <f>SUMIF(Datos_procesados!C:C,A236,Datos_procesados!H:H)</f>
        <v>510.6472222</v>
      </c>
      <c r="G236" s="16">
        <f>SUMIF(Datos_procesados!C:C,A236,Datos_procesados!I:I)</f>
        <v>432.0861111</v>
      </c>
      <c r="H236" s="16">
        <f t="shared" si="2"/>
        <v>942.7333333</v>
      </c>
      <c r="I236" s="2" t="s">
        <v>11263</v>
      </c>
      <c r="J236" s="2"/>
      <c r="K236" s="2"/>
      <c r="L236" s="2"/>
      <c r="M236" s="2"/>
      <c r="N236" s="2"/>
      <c r="O236" s="2"/>
      <c r="P236" s="2"/>
      <c r="Q236" s="2"/>
      <c r="R236" s="43"/>
      <c r="S236" s="2"/>
      <c r="T236" s="2"/>
      <c r="AA236" s="2"/>
    </row>
    <row r="237">
      <c r="A237" s="31">
        <v>40779.0</v>
      </c>
      <c r="B237" s="32">
        <f>SUMIF(Datos_procesados!C:C,A237,Datos_procesados!E:E)</f>
        <v>6396</v>
      </c>
      <c r="C237" s="2">
        <f>COUNTIFS(Datos_procesados!C:C,A237,Datos_procesados!E:E, "&lt;&gt;0")</f>
        <v>13</v>
      </c>
      <c r="D237" s="2">
        <f t="shared" si="1"/>
        <v>11</v>
      </c>
      <c r="E237" s="33">
        <f>D237*'Costo de tareas'!$B$13</f>
        <v>432.0861111</v>
      </c>
      <c r="F237" s="16">
        <f>SUMIF(Datos_procesados!C:C,A237,Datos_procesados!H:H)</f>
        <v>497.1151648</v>
      </c>
      <c r="G237" s="16">
        <f>SUMIF(Datos_procesados!C:C,A237,Datos_procesados!I:I)</f>
        <v>445.6181685</v>
      </c>
      <c r="H237" s="16">
        <f t="shared" si="2"/>
        <v>942.7333333</v>
      </c>
      <c r="I237" s="2" t="s">
        <v>11263</v>
      </c>
      <c r="J237" s="2"/>
      <c r="K237" s="2"/>
      <c r="L237" s="2"/>
      <c r="M237" s="2"/>
      <c r="N237" s="2"/>
      <c r="O237" s="2"/>
      <c r="P237" s="2"/>
      <c r="Q237" s="2"/>
      <c r="R237" s="43"/>
      <c r="S237" s="2"/>
      <c r="T237" s="2"/>
      <c r="AA237" s="2"/>
    </row>
    <row r="238">
      <c r="A238" s="31">
        <v>40780.0</v>
      </c>
      <c r="B238" s="32">
        <f>SUMIF(Datos_procesados!C:C,A238,Datos_procesados!E:E)</f>
        <v>5410</v>
      </c>
      <c r="C238" s="2">
        <f>COUNTIFS(Datos_procesados!C:C,A238,Datos_procesados!E:E, "&lt;&gt;0")</f>
        <v>13</v>
      </c>
      <c r="D238" s="2">
        <f t="shared" si="1"/>
        <v>11</v>
      </c>
      <c r="E238" s="33">
        <f>D238*'Costo de tareas'!$B$13</f>
        <v>432.0861111</v>
      </c>
      <c r="F238" s="16">
        <f>SUMIF(Datos_procesados!C:C,A238,Datos_procesados!H:H)</f>
        <v>510.6472222</v>
      </c>
      <c r="G238" s="16">
        <f>SUMIF(Datos_procesados!C:C,A238,Datos_procesados!I:I)</f>
        <v>432.0861111</v>
      </c>
      <c r="H238" s="16">
        <f t="shared" si="2"/>
        <v>942.7333333</v>
      </c>
      <c r="I238" s="2" t="s">
        <v>11263</v>
      </c>
      <c r="J238" s="2"/>
      <c r="K238" s="2"/>
      <c r="L238" s="2"/>
      <c r="M238" s="2"/>
      <c r="N238" s="2"/>
      <c r="O238" s="2"/>
      <c r="P238" s="2"/>
      <c r="Q238" s="2"/>
      <c r="R238" s="43"/>
      <c r="S238" s="2"/>
      <c r="T238" s="2"/>
      <c r="AA238" s="2"/>
    </row>
    <row r="239">
      <c r="A239" s="31">
        <v>40781.0</v>
      </c>
      <c r="B239" s="32">
        <f>SUMIF(Datos_procesados!C:C,A239,Datos_procesados!E:E)</f>
        <v>6330</v>
      </c>
      <c r="C239" s="2">
        <f>COUNTIFS(Datos_procesados!C:C,A239,Datos_procesados!E:E, "&lt;&gt;0")</f>
        <v>13</v>
      </c>
      <c r="D239" s="2">
        <f t="shared" si="1"/>
        <v>11</v>
      </c>
      <c r="E239" s="33">
        <f>D239*'Costo de tareas'!$B$13</f>
        <v>432.0861111</v>
      </c>
      <c r="F239" s="16">
        <f>SUMIF(Datos_procesados!C:C,A239,Datos_procesados!H:H)</f>
        <v>510.6472222</v>
      </c>
      <c r="G239" s="16">
        <f>SUMIF(Datos_procesados!C:C,A239,Datos_procesados!I:I)</f>
        <v>432.0861111</v>
      </c>
      <c r="H239" s="16">
        <f t="shared" si="2"/>
        <v>942.7333333</v>
      </c>
      <c r="I239" s="2" t="s">
        <v>11263</v>
      </c>
      <c r="J239" s="2"/>
      <c r="K239" s="2"/>
      <c r="L239" s="2"/>
      <c r="M239" s="2"/>
      <c r="N239" s="2"/>
      <c r="O239" s="2"/>
      <c r="P239" s="2"/>
      <c r="Q239" s="2"/>
      <c r="R239" s="43"/>
      <c r="S239" s="2"/>
      <c r="T239" s="2"/>
      <c r="AA239" s="2"/>
    </row>
    <row r="240">
      <c r="A240" s="31">
        <v>40782.0</v>
      </c>
      <c r="B240" s="32">
        <f>SUMIF(Datos_procesados!C:C,A240,Datos_procesados!E:E)</f>
        <v>6024</v>
      </c>
      <c r="C240" s="2">
        <f>COUNTIFS(Datos_procesados!C:C,A240,Datos_procesados!E:E, "&lt;&gt;0")</f>
        <v>13</v>
      </c>
      <c r="D240" s="2">
        <f t="shared" si="1"/>
        <v>11</v>
      </c>
      <c r="E240" s="33">
        <f>D240*'Costo de tareas'!$B$13</f>
        <v>432.0861111</v>
      </c>
      <c r="F240" s="16">
        <f>SUMIF(Datos_procesados!C:C,A240,Datos_procesados!H:H)</f>
        <v>510.6472222</v>
      </c>
      <c r="G240" s="16">
        <f>SUMIF(Datos_procesados!C:C,A240,Datos_procesados!I:I)</f>
        <v>432.0861111</v>
      </c>
      <c r="H240" s="16">
        <f t="shared" si="2"/>
        <v>942.7333333</v>
      </c>
      <c r="I240" s="2" t="s">
        <v>11263</v>
      </c>
      <c r="J240" s="2"/>
      <c r="K240" s="2"/>
      <c r="L240" s="2"/>
      <c r="M240" s="2"/>
      <c r="N240" s="2"/>
      <c r="O240" s="2"/>
      <c r="P240" s="2"/>
      <c r="Q240" s="2"/>
      <c r="R240" s="43"/>
      <c r="S240" s="2"/>
      <c r="T240" s="2"/>
      <c r="AA240" s="2"/>
    </row>
    <row r="241">
      <c r="A241" s="31">
        <v>40783.0</v>
      </c>
      <c r="B241" s="32">
        <f>SUMIF(Datos_procesados!C:C,A241,Datos_procesados!E:E)</f>
        <v>7083</v>
      </c>
      <c r="C241" s="2">
        <f>COUNTIFS(Datos_procesados!C:C,A241,Datos_procesados!E:E, "&lt;&gt;0")</f>
        <v>13</v>
      </c>
      <c r="D241" s="2">
        <f t="shared" si="1"/>
        <v>11</v>
      </c>
      <c r="E241" s="33">
        <f>D241*'Costo de tareas'!$B$13</f>
        <v>432.0861111</v>
      </c>
      <c r="F241" s="16">
        <f>SUMIF(Datos_procesados!C:C,A241,Datos_procesados!H:H)</f>
        <v>510.6472222</v>
      </c>
      <c r="G241" s="16">
        <f>SUMIF(Datos_procesados!C:C,A241,Datos_procesados!I:I)</f>
        <v>432.0861111</v>
      </c>
      <c r="H241" s="16">
        <f t="shared" si="2"/>
        <v>942.7333333</v>
      </c>
      <c r="I241" s="2" t="s">
        <v>11263</v>
      </c>
      <c r="J241" s="2"/>
      <c r="K241" s="2"/>
      <c r="L241" s="2"/>
      <c r="M241" s="2"/>
      <c r="N241" s="2"/>
      <c r="O241" s="2"/>
      <c r="P241" s="2"/>
      <c r="Q241" s="2"/>
      <c r="R241" s="43"/>
      <c r="S241" s="2"/>
      <c r="T241" s="2"/>
      <c r="AA241" s="2"/>
    </row>
    <row r="242">
      <c r="A242" s="31">
        <v>40784.0</v>
      </c>
      <c r="B242" s="32">
        <f>SUMIF(Datos_procesados!C:C,A242,Datos_procesados!E:E)</f>
        <v>6258</v>
      </c>
      <c r="C242" s="2">
        <f>COUNTIFS(Datos_procesados!C:C,A242,Datos_procesados!E:E, "&lt;&gt;0")</f>
        <v>13</v>
      </c>
      <c r="D242" s="2">
        <f t="shared" si="1"/>
        <v>11</v>
      </c>
      <c r="E242" s="33">
        <f>D242*'Costo de tareas'!$B$13</f>
        <v>432.0861111</v>
      </c>
      <c r="F242" s="16">
        <f>SUMIF(Datos_procesados!C:C,A242,Datos_procesados!H:H)</f>
        <v>498.6187267</v>
      </c>
      <c r="G242" s="16">
        <f>SUMIF(Datos_procesados!C:C,A242,Datos_procesados!I:I)</f>
        <v>444.1146066</v>
      </c>
      <c r="H242" s="16">
        <f t="shared" si="2"/>
        <v>942.7333333</v>
      </c>
      <c r="I242" s="2" t="s">
        <v>11263</v>
      </c>
      <c r="J242" s="2"/>
      <c r="K242" s="2"/>
      <c r="L242" s="2"/>
      <c r="M242" s="2"/>
      <c r="N242" s="2"/>
      <c r="O242" s="2"/>
      <c r="P242" s="2"/>
      <c r="Q242" s="2"/>
      <c r="R242" s="43"/>
      <c r="S242" s="2"/>
      <c r="T242" s="2"/>
      <c r="AA242" s="2"/>
    </row>
    <row r="243">
      <c r="A243" s="31">
        <v>40785.0</v>
      </c>
      <c r="B243" s="32">
        <f>SUMIF(Datos_procesados!C:C,A243,Datos_procesados!E:E)</f>
        <v>6309</v>
      </c>
      <c r="C243" s="2">
        <f>COUNTIFS(Datos_procesados!C:C,A243,Datos_procesados!E:E, "&lt;&gt;0")</f>
        <v>13</v>
      </c>
      <c r="D243" s="2">
        <f t="shared" si="1"/>
        <v>11</v>
      </c>
      <c r="E243" s="33">
        <f>D243*'Costo de tareas'!$B$13</f>
        <v>432.0861111</v>
      </c>
      <c r="F243" s="16">
        <f>SUMIF(Datos_procesados!C:C,A243,Datos_procesados!H:H)</f>
        <v>510.6472222</v>
      </c>
      <c r="G243" s="16">
        <f>SUMIF(Datos_procesados!C:C,A243,Datos_procesados!I:I)</f>
        <v>432.0861111</v>
      </c>
      <c r="H243" s="16">
        <f t="shared" si="2"/>
        <v>942.7333333</v>
      </c>
      <c r="I243" s="2" t="s">
        <v>11263</v>
      </c>
      <c r="J243" s="2"/>
      <c r="K243" s="2"/>
      <c r="L243" s="2"/>
      <c r="M243" s="2"/>
      <c r="N243" s="2"/>
      <c r="O243" s="2"/>
      <c r="P243" s="2"/>
      <c r="Q243" s="2"/>
      <c r="R243" s="43"/>
      <c r="S243" s="2"/>
      <c r="T243" s="2"/>
      <c r="AA243" s="2"/>
    </row>
    <row r="244">
      <c r="A244" s="31">
        <v>40786.0</v>
      </c>
      <c r="B244" s="32">
        <f>SUMIF(Datos_procesados!C:C,A244,Datos_procesados!E:E)</f>
        <v>4990</v>
      </c>
      <c r="C244" s="2">
        <f>COUNTIFS(Datos_procesados!C:C,A244,Datos_procesados!E:E, "&lt;&gt;0")</f>
        <v>13</v>
      </c>
      <c r="D244" s="2">
        <f t="shared" si="1"/>
        <v>11</v>
      </c>
      <c r="E244" s="33">
        <f>D244*'Costo de tareas'!$B$13</f>
        <v>432.0861111</v>
      </c>
      <c r="F244" s="16">
        <f>SUMIF(Datos_procesados!C:C,A244,Datos_procesados!H:H)</f>
        <v>473.0581738</v>
      </c>
      <c r="G244" s="16">
        <f>SUMIF(Datos_procesados!C:C,A244,Datos_procesados!I:I)</f>
        <v>469.6751595</v>
      </c>
      <c r="H244" s="16">
        <f t="shared" si="2"/>
        <v>942.7333333</v>
      </c>
      <c r="I244" s="2" t="s">
        <v>11263</v>
      </c>
      <c r="J244" s="2"/>
      <c r="K244" s="2"/>
      <c r="L244" s="2"/>
      <c r="M244" s="2"/>
      <c r="N244" s="2"/>
      <c r="O244" s="2"/>
      <c r="P244" s="2"/>
      <c r="Q244" s="2"/>
      <c r="R244" s="43"/>
      <c r="S244" s="2"/>
      <c r="T244" s="2"/>
      <c r="AA244" s="2"/>
    </row>
    <row r="245">
      <c r="A245" s="31">
        <v>44805.0</v>
      </c>
      <c r="B245" s="32">
        <f>SUMIF(Datos_procesados!C:C,A245,Datos_procesados!E:E)</f>
        <v>4375</v>
      </c>
      <c r="C245" s="2">
        <f>COUNTIFS(Datos_procesados!C:C,A245,Datos_procesados!E:E, "&lt;&gt;0")</f>
        <v>13</v>
      </c>
      <c r="D245" s="2">
        <f t="shared" si="1"/>
        <v>11</v>
      </c>
      <c r="E245" s="33">
        <f>D245*'Costo de tareas'!$B$13</f>
        <v>432.0861111</v>
      </c>
      <c r="F245" s="16">
        <f>SUMIF(Datos_procesados!C:C,A245,Datos_procesados!H:H)</f>
        <v>510.6472222</v>
      </c>
      <c r="G245" s="16">
        <f>SUMIF(Datos_procesados!C:C,A245,Datos_procesados!I:I)</f>
        <v>432.0861111</v>
      </c>
      <c r="H245" s="16">
        <f t="shared" si="2"/>
        <v>942.7333333</v>
      </c>
      <c r="I245" s="2" t="s">
        <v>11264</v>
      </c>
      <c r="J245" s="2"/>
      <c r="K245" s="2"/>
      <c r="L245" s="2"/>
      <c r="M245" s="2"/>
      <c r="N245" s="2"/>
      <c r="O245" s="2"/>
      <c r="P245" s="2"/>
      <c r="Q245" s="2"/>
      <c r="R245" s="43"/>
      <c r="S245" s="2"/>
      <c r="T245" s="2"/>
      <c r="AA245" s="2"/>
    </row>
    <row r="246">
      <c r="A246" s="31">
        <v>44806.0</v>
      </c>
      <c r="B246" s="32">
        <f>SUMIF(Datos_procesados!C:C,A246,Datos_procesados!E:E)</f>
        <v>6609</v>
      </c>
      <c r="C246" s="2">
        <f>COUNTIFS(Datos_procesados!C:C,A246,Datos_procesados!E:E, "&lt;&gt;0")</f>
        <v>13</v>
      </c>
      <c r="D246" s="2">
        <f t="shared" si="1"/>
        <v>11</v>
      </c>
      <c r="E246" s="33">
        <f>D246*'Costo de tareas'!$B$13</f>
        <v>432.0861111</v>
      </c>
      <c r="F246" s="16">
        <f>SUMIF(Datos_procesados!C:C,A246,Datos_procesados!H:H)</f>
        <v>510.6472222</v>
      </c>
      <c r="G246" s="16">
        <f>SUMIF(Datos_procesados!C:C,A246,Datos_procesados!I:I)</f>
        <v>432.0861111</v>
      </c>
      <c r="H246" s="16">
        <f t="shared" si="2"/>
        <v>942.7333333</v>
      </c>
      <c r="I246" s="2" t="s">
        <v>11264</v>
      </c>
      <c r="J246" s="2"/>
      <c r="K246" s="2"/>
      <c r="L246" s="2"/>
      <c r="M246" s="2"/>
      <c r="N246" s="2"/>
      <c r="O246" s="2"/>
      <c r="P246" s="2"/>
      <c r="Q246" s="2"/>
      <c r="R246" s="43"/>
      <c r="S246" s="2"/>
      <c r="T246" s="2"/>
      <c r="AA246" s="2"/>
    </row>
    <row r="247">
      <c r="A247" s="31">
        <v>44807.0</v>
      </c>
      <c r="B247" s="32">
        <f>SUMIF(Datos_procesados!C:C,A247,Datos_procesados!E:E)</f>
        <v>5274</v>
      </c>
      <c r="C247" s="2">
        <f>COUNTIFS(Datos_procesados!C:C,A247,Datos_procesados!E:E, "&lt;&gt;0")</f>
        <v>13</v>
      </c>
      <c r="D247" s="2">
        <f t="shared" si="1"/>
        <v>11</v>
      </c>
      <c r="E247" s="33">
        <f>D247*'Costo de tareas'!$B$13</f>
        <v>432.0861111</v>
      </c>
      <c r="F247" s="16">
        <f>SUMIF(Datos_procesados!C:C,A247,Datos_procesados!H:H)</f>
        <v>501.6258506</v>
      </c>
      <c r="G247" s="16">
        <f>SUMIF(Datos_procesados!C:C,A247,Datos_procesados!I:I)</f>
        <v>441.1074827</v>
      </c>
      <c r="H247" s="16">
        <f t="shared" si="2"/>
        <v>942.7333333</v>
      </c>
      <c r="I247" s="2" t="s">
        <v>11264</v>
      </c>
      <c r="J247" s="2"/>
      <c r="K247" s="2"/>
      <c r="L247" s="2"/>
      <c r="M247" s="2"/>
      <c r="N247" s="2"/>
      <c r="O247" s="2"/>
      <c r="P247" s="2"/>
      <c r="Q247" s="2"/>
      <c r="R247" s="43"/>
      <c r="S247" s="2"/>
      <c r="T247" s="2"/>
      <c r="AA247" s="2"/>
    </row>
    <row r="248">
      <c r="A248" s="31">
        <v>44808.0</v>
      </c>
      <c r="B248" s="32">
        <f>SUMIF(Datos_procesados!C:C,A248,Datos_procesados!E:E)</f>
        <v>6005</v>
      </c>
      <c r="C248" s="2">
        <f>COUNTIFS(Datos_procesados!C:C,A248,Datos_procesados!E:E, "&lt;&gt;0")</f>
        <v>13</v>
      </c>
      <c r="D248" s="2">
        <f t="shared" si="1"/>
        <v>11</v>
      </c>
      <c r="E248" s="33">
        <f>D248*'Costo de tareas'!$B$13</f>
        <v>432.0861111</v>
      </c>
      <c r="F248" s="16">
        <f>SUMIF(Datos_procesados!C:C,A248,Datos_procesados!H:H)</f>
        <v>510.6472222</v>
      </c>
      <c r="G248" s="16">
        <f>SUMIF(Datos_procesados!C:C,A248,Datos_procesados!I:I)</f>
        <v>432.0861111</v>
      </c>
      <c r="H248" s="16">
        <f t="shared" si="2"/>
        <v>942.7333333</v>
      </c>
      <c r="I248" s="2" t="s">
        <v>11264</v>
      </c>
      <c r="J248" s="2"/>
      <c r="K248" s="2"/>
      <c r="L248" s="2"/>
      <c r="M248" s="2"/>
      <c r="N248" s="2"/>
      <c r="O248" s="2"/>
      <c r="P248" s="2"/>
      <c r="Q248" s="2"/>
      <c r="R248" s="43"/>
      <c r="S248" s="2"/>
      <c r="T248" s="2"/>
      <c r="AA248" s="2"/>
    </row>
    <row r="249">
      <c r="A249" s="31">
        <v>44809.0</v>
      </c>
      <c r="B249" s="32">
        <f>SUMIF(Datos_procesados!C:C,A249,Datos_procesados!E:E)</f>
        <v>6474</v>
      </c>
      <c r="C249" s="2">
        <f>COUNTIFS(Datos_procesados!C:C,A249,Datos_procesados!E:E, "&lt;&gt;0")</f>
        <v>13</v>
      </c>
      <c r="D249" s="2">
        <f t="shared" si="1"/>
        <v>11</v>
      </c>
      <c r="E249" s="33">
        <f>D249*'Costo de tareas'!$B$13</f>
        <v>432.0861111</v>
      </c>
      <c r="F249" s="16">
        <f>SUMIF(Datos_procesados!C:C,A249,Datos_procesados!H:H)</f>
        <v>477.5688596</v>
      </c>
      <c r="G249" s="16">
        <f>SUMIF(Datos_procesados!C:C,A249,Datos_procesados!I:I)</f>
        <v>465.1644737</v>
      </c>
      <c r="H249" s="16">
        <f t="shared" si="2"/>
        <v>942.7333333</v>
      </c>
      <c r="I249" s="2" t="s">
        <v>11264</v>
      </c>
      <c r="J249" s="2"/>
      <c r="K249" s="2"/>
      <c r="L249" s="2"/>
      <c r="M249" s="2"/>
      <c r="N249" s="2"/>
      <c r="O249" s="2"/>
      <c r="P249" s="2"/>
      <c r="Q249" s="2"/>
      <c r="R249" s="43"/>
      <c r="S249" s="2"/>
      <c r="T249" s="2"/>
      <c r="AA249" s="2"/>
    </row>
    <row r="250">
      <c r="A250" s="31">
        <v>44810.0</v>
      </c>
      <c r="B250" s="32">
        <f>SUMIF(Datos_procesados!C:C,A250,Datos_procesados!E:E)</f>
        <v>5561</v>
      </c>
      <c r="C250" s="2">
        <f>COUNTIFS(Datos_procesados!C:C,A250,Datos_procesados!E:E, "&lt;&gt;0")</f>
        <v>13</v>
      </c>
      <c r="D250" s="2">
        <f t="shared" si="1"/>
        <v>11</v>
      </c>
      <c r="E250" s="33">
        <f>D250*'Costo de tareas'!$B$13</f>
        <v>432.0861111</v>
      </c>
      <c r="F250" s="16">
        <f>SUMIF(Datos_procesados!C:C,A250,Datos_procesados!H:H)</f>
        <v>510.6472222</v>
      </c>
      <c r="G250" s="16">
        <f>SUMIF(Datos_procesados!C:C,A250,Datos_procesados!I:I)</f>
        <v>432.0861111</v>
      </c>
      <c r="H250" s="16">
        <f t="shared" si="2"/>
        <v>942.7333333</v>
      </c>
      <c r="I250" s="2" t="s">
        <v>11264</v>
      </c>
      <c r="J250" s="2"/>
      <c r="K250" s="2"/>
      <c r="L250" s="2"/>
      <c r="M250" s="2"/>
      <c r="N250" s="2"/>
      <c r="O250" s="2"/>
      <c r="P250" s="2"/>
      <c r="Q250" s="2"/>
      <c r="R250" s="43"/>
      <c r="S250" s="2"/>
      <c r="T250" s="2"/>
      <c r="AA250" s="2"/>
    </row>
    <row r="251">
      <c r="A251" s="31">
        <v>44811.0</v>
      </c>
      <c r="B251" s="32">
        <f>SUMIF(Datos_procesados!C:C,A251,Datos_procesados!E:E)</f>
        <v>5521</v>
      </c>
      <c r="C251" s="2">
        <f>COUNTIFS(Datos_procesados!C:C,A251,Datos_procesados!E:E, "&lt;&gt;0")</f>
        <v>13</v>
      </c>
      <c r="D251" s="2">
        <f t="shared" si="1"/>
        <v>11</v>
      </c>
      <c r="E251" s="33">
        <f>D251*'Costo de tareas'!$B$13</f>
        <v>432.0861111</v>
      </c>
      <c r="F251" s="16">
        <f>SUMIF(Datos_procesados!C:C,A251,Datos_procesados!H:H)</f>
        <v>476.0652977</v>
      </c>
      <c r="G251" s="16">
        <f>SUMIF(Datos_procesados!C:C,A251,Datos_procesados!I:I)</f>
        <v>466.6680356</v>
      </c>
      <c r="H251" s="16">
        <f t="shared" si="2"/>
        <v>942.7333333</v>
      </c>
      <c r="I251" s="2" t="s">
        <v>11264</v>
      </c>
      <c r="J251" s="2"/>
      <c r="K251" s="2"/>
      <c r="L251" s="2"/>
      <c r="M251" s="2"/>
      <c r="N251" s="2"/>
      <c r="O251" s="2"/>
      <c r="P251" s="2"/>
      <c r="Q251" s="2"/>
      <c r="R251" s="43"/>
      <c r="S251" s="2"/>
      <c r="T251" s="2"/>
      <c r="AA251" s="2"/>
    </row>
    <row r="252">
      <c r="A252" s="31">
        <v>44812.0</v>
      </c>
      <c r="B252" s="32">
        <f>SUMIF(Datos_procesados!C:C,A252,Datos_procesados!E:E)</f>
        <v>5256</v>
      </c>
      <c r="C252" s="2">
        <f>COUNTIFS(Datos_procesados!C:C,A252,Datos_procesados!E:E, "&lt;&gt;0")</f>
        <v>13</v>
      </c>
      <c r="D252" s="2">
        <f t="shared" si="1"/>
        <v>11</v>
      </c>
      <c r="E252" s="33">
        <f>D252*'Costo de tareas'!$B$13</f>
        <v>432.0861111</v>
      </c>
      <c r="F252" s="16">
        <f>SUMIF(Datos_procesados!C:C,A252,Datos_procesados!H:H)</f>
        <v>474.5617358</v>
      </c>
      <c r="G252" s="16">
        <f>SUMIF(Datos_procesados!C:C,A252,Datos_procesados!I:I)</f>
        <v>468.1715976</v>
      </c>
      <c r="H252" s="16">
        <f t="shared" si="2"/>
        <v>942.7333333</v>
      </c>
      <c r="I252" s="2" t="s">
        <v>11264</v>
      </c>
      <c r="J252" s="2"/>
      <c r="K252" s="2"/>
      <c r="L252" s="2"/>
      <c r="M252" s="2"/>
      <c r="N252" s="2"/>
      <c r="O252" s="2"/>
      <c r="P252" s="2"/>
      <c r="Q252" s="2"/>
      <c r="R252" s="43"/>
      <c r="S252" s="2"/>
      <c r="T252" s="2"/>
      <c r="AA252" s="2"/>
    </row>
    <row r="253">
      <c r="A253" s="31">
        <v>44813.0</v>
      </c>
      <c r="B253" s="32">
        <f>SUMIF(Datos_procesados!C:C,A253,Datos_procesados!E:E)</f>
        <v>6296</v>
      </c>
      <c r="C253" s="2">
        <f>COUNTIFS(Datos_procesados!C:C,A253,Datos_procesados!E:E, "&lt;&gt;0")</f>
        <v>13</v>
      </c>
      <c r="D253" s="2">
        <f t="shared" si="1"/>
        <v>11</v>
      </c>
      <c r="E253" s="33">
        <f>D253*'Costo de tareas'!$B$13</f>
        <v>432.0861111</v>
      </c>
      <c r="F253" s="16">
        <f>SUMIF(Datos_procesados!C:C,A253,Datos_procesados!H:H)</f>
        <v>483.5831074</v>
      </c>
      <c r="G253" s="16">
        <f>SUMIF(Datos_procesados!C:C,A253,Datos_procesados!I:I)</f>
        <v>459.1502259</v>
      </c>
      <c r="H253" s="16">
        <f t="shared" si="2"/>
        <v>942.7333333</v>
      </c>
      <c r="I253" s="2" t="s">
        <v>11264</v>
      </c>
      <c r="J253" s="2"/>
      <c r="K253" s="2"/>
      <c r="L253" s="2"/>
      <c r="M253" s="2"/>
      <c r="N253" s="2"/>
      <c r="O253" s="2"/>
      <c r="P253" s="2"/>
      <c r="Q253" s="2"/>
      <c r="R253" s="43"/>
      <c r="S253" s="2"/>
      <c r="T253" s="2"/>
      <c r="AA253" s="2"/>
    </row>
    <row r="254">
      <c r="A254" s="31">
        <v>44814.0</v>
      </c>
      <c r="B254" s="32">
        <f>SUMIF(Datos_procesados!C:C,A254,Datos_procesados!E:E)</f>
        <v>4840</v>
      </c>
      <c r="C254" s="2">
        <f>COUNTIFS(Datos_procesados!C:C,A254,Datos_procesados!E:E, "&lt;&gt;0")</f>
        <v>13</v>
      </c>
      <c r="D254" s="2">
        <f t="shared" si="1"/>
        <v>11</v>
      </c>
      <c r="E254" s="33">
        <f>D254*'Costo de tareas'!$B$13</f>
        <v>432.0861111</v>
      </c>
      <c r="F254" s="16">
        <f>SUMIF(Datos_procesados!C:C,A254,Datos_procesados!H:H)</f>
        <v>373.4471956</v>
      </c>
      <c r="G254" s="16">
        <f>SUMIF(Datos_procesados!C:C,A254,Datos_procesados!I:I)</f>
        <v>569.2861377</v>
      </c>
      <c r="H254" s="16">
        <f t="shared" si="2"/>
        <v>942.7333333</v>
      </c>
      <c r="I254" s="2" t="s">
        <v>11264</v>
      </c>
      <c r="J254" s="2"/>
      <c r="K254" s="2"/>
      <c r="L254" s="2"/>
      <c r="M254" s="2"/>
      <c r="N254" s="2"/>
      <c r="O254" s="2"/>
      <c r="P254" s="2"/>
      <c r="Q254" s="2"/>
      <c r="R254" s="43"/>
      <c r="S254" s="2"/>
      <c r="T254" s="2"/>
      <c r="AA254" s="2"/>
    </row>
    <row r="255">
      <c r="A255" s="31">
        <v>44815.0</v>
      </c>
      <c r="B255" s="32">
        <f>SUMIF(Datos_procesados!C:C,A255,Datos_procesados!E:E)</f>
        <v>5813</v>
      </c>
      <c r="C255" s="2">
        <f>COUNTIFS(Datos_procesados!C:C,A255,Datos_procesados!E:E, "&lt;&gt;0")</f>
        <v>13</v>
      </c>
      <c r="D255" s="2">
        <f t="shared" si="1"/>
        <v>11</v>
      </c>
      <c r="E255" s="33">
        <f>D255*'Costo de tareas'!$B$13</f>
        <v>432.0861111</v>
      </c>
      <c r="F255" s="16">
        <f>SUMIF(Datos_procesados!C:C,A255,Datos_procesados!H:H)</f>
        <v>482.0795455</v>
      </c>
      <c r="G255" s="16">
        <f>SUMIF(Datos_procesados!C:C,A255,Datos_procesados!I:I)</f>
        <v>460.6537879</v>
      </c>
      <c r="H255" s="16">
        <f t="shared" si="2"/>
        <v>942.7333333</v>
      </c>
      <c r="I255" s="2" t="s">
        <v>11264</v>
      </c>
      <c r="J255" s="2"/>
      <c r="K255" s="2"/>
      <c r="L255" s="2"/>
      <c r="M255" s="2"/>
      <c r="N255" s="2"/>
      <c r="O255" s="2"/>
      <c r="P255" s="2"/>
      <c r="Q255" s="2"/>
      <c r="R255" s="43"/>
      <c r="S255" s="2"/>
      <c r="T255" s="2"/>
      <c r="AA255" s="2"/>
    </row>
    <row r="256">
      <c r="A256" s="31">
        <v>44816.0</v>
      </c>
      <c r="B256" s="32">
        <f>SUMIF(Datos_procesados!C:C,A256,Datos_procesados!E:E)</f>
        <v>2249</v>
      </c>
      <c r="C256" s="2">
        <f>COUNTIFS(Datos_procesados!C:C,A256,Datos_procesados!E:E, "&lt;&gt;0")</f>
        <v>13</v>
      </c>
      <c r="D256" s="2">
        <f t="shared" si="1"/>
        <v>11</v>
      </c>
      <c r="E256" s="33">
        <f>D256*'Costo de tareas'!$B$13</f>
        <v>432.0861111</v>
      </c>
      <c r="F256" s="16">
        <f>SUMIF(Datos_procesados!C:C,A256,Datos_procesados!H:H)</f>
        <v>424.7562467</v>
      </c>
      <c r="G256" s="16">
        <f>SUMIF(Datos_procesados!C:C,A256,Datos_procesados!I:I)</f>
        <v>517.9770867</v>
      </c>
      <c r="H256" s="16">
        <f t="shared" si="2"/>
        <v>942.7333333</v>
      </c>
      <c r="I256" s="2" t="s">
        <v>11264</v>
      </c>
      <c r="J256" s="2"/>
      <c r="K256" s="2"/>
      <c r="L256" s="2"/>
      <c r="M256" s="2"/>
      <c r="N256" s="2"/>
      <c r="O256" s="2"/>
      <c r="P256" s="2"/>
      <c r="Q256" s="2"/>
      <c r="R256" s="43"/>
      <c r="S256" s="2"/>
      <c r="T256" s="2"/>
      <c r="AA256" s="2"/>
    </row>
    <row r="257">
      <c r="A257" s="31">
        <v>44817.0</v>
      </c>
      <c r="B257" s="32">
        <f>SUMIF(Datos_procesados!C:C,A257,Datos_procesados!E:E)</f>
        <v>3237</v>
      </c>
      <c r="C257" s="2">
        <f>COUNTIFS(Datos_procesados!C:C,A257,Datos_procesados!E:E, "&lt;&gt;0")</f>
        <v>13</v>
      </c>
      <c r="D257" s="2">
        <f t="shared" si="1"/>
        <v>11</v>
      </c>
      <c r="E257" s="33">
        <f>D257*'Costo de tareas'!$B$13</f>
        <v>432.0861111</v>
      </c>
      <c r="F257" s="16">
        <f>SUMIF(Datos_procesados!C:C,A257,Datos_procesados!H:H)</f>
        <v>459.3381712</v>
      </c>
      <c r="G257" s="16">
        <f>SUMIF(Datos_procesados!C:C,A257,Datos_procesados!I:I)</f>
        <v>483.3951621</v>
      </c>
      <c r="H257" s="16">
        <f t="shared" si="2"/>
        <v>942.7333333</v>
      </c>
      <c r="I257" s="2" t="s">
        <v>11264</v>
      </c>
      <c r="J257" s="2"/>
      <c r="K257" s="2"/>
      <c r="L257" s="2"/>
      <c r="M257" s="2"/>
      <c r="N257" s="2"/>
      <c r="O257" s="2"/>
      <c r="P257" s="2"/>
      <c r="Q257" s="2"/>
      <c r="R257" s="43"/>
      <c r="S257" s="2"/>
      <c r="T257" s="2"/>
      <c r="AA257" s="2"/>
    </row>
    <row r="258">
      <c r="A258" s="31">
        <v>44818.0</v>
      </c>
      <c r="B258" s="32">
        <f>SUMIF(Datos_procesados!C:C,A258,Datos_procesados!E:E)</f>
        <v>4872</v>
      </c>
      <c r="C258" s="2">
        <f>COUNTIFS(Datos_procesados!C:C,A258,Datos_procesados!E:E, "&lt;&gt;0")</f>
        <v>13</v>
      </c>
      <c r="D258" s="2">
        <f t="shared" si="1"/>
        <v>11</v>
      </c>
      <c r="E258" s="33">
        <f>D258*'Costo de tareas'!$B$13</f>
        <v>432.0861111</v>
      </c>
      <c r="F258" s="16">
        <f>SUMIF(Datos_procesados!C:C,A258,Datos_procesados!H:H)</f>
        <v>445.8061138</v>
      </c>
      <c r="G258" s="16">
        <f>SUMIF(Datos_procesados!C:C,A258,Datos_procesados!I:I)</f>
        <v>496.9272196</v>
      </c>
      <c r="H258" s="16">
        <f t="shared" si="2"/>
        <v>942.7333333</v>
      </c>
      <c r="I258" s="2" t="s">
        <v>11264</v>
      </c>
      <c r="J258" s="2"/>
      <c r="K258" s="2"/>
      <c r="L258" s="2"/>
      <c r="M258" s="2"/>
      <c r="N258" s="2"/>
      <c r="O258" s="2"/>
      <c r="P258" s="2"/>
      <c r="Q258" s="2"/>
      <c r="R258" s="43"/>
      <c r="S258" s="2"/>
      <c r="T258" s="2"/>
      <c r="AA258" s="2"/>
    </row>
    <row r="259">
      <c r="A259" s="31">
        <v>44819.0</v>
      </c>
      <c r="B259" s="32">
        <f>SUMIF(Datos_procesados!C:C,A259,Datos_procesados!E:E)</f>
        <v>3734</v>
      </c>
      <c r="C259" s="2">
        <f>COUNTIFS(Datos_procesados!C:C,A259,Datos_procesados!E:E, "&lt;&gt;0")</f>
        <v>13</v>
      </c>
      <c r="D259" s="2">
        <f t="shared" si="1"/>
        <v>11</v>
      </c>
      <c r="E259" s="33">
        <f>D259*'Costo de tareas'!$B$13</f>
        <v>432.0861111</v>
      </c>
      <c r="F259" s="16">
        <f>SUMIF(Datos_procesados!C:C,A259,Datos_procesados!H:H)</f>
        <v>432.0861111</v>
      </c>
      <c r="G259" s="16">
        <f>SUMIF(Datos_procesados!C:C,A259,Datos_procesados!I:I)</f>
        <v>510.6472222</v>
      </c>
      <c r="H259" s="16">
        <f t="shared" si="2"/>
        <v>942.7333333</v>
      </c>
      <c r="I259" s="2" t="s">
        <v>11264</v>
      </c>
      <c r="J259" s="2"/>
      <c r="K259" s="2"/>
      <c r="L259" s="2"/>
      <c r="M259" s="2"/>
      <c r="N259" s="2"/>
      <c r="O259" s="2"/>
      <c r="P259" s="2"/>
      <c r="Q259" s="2"/>
      <c r="R259" s="43"/>
      <c r="S259" s="2"/>
      <c r="T259" s="2"/>
      <c r="AA259" s="2"/>
    </row>
    <row r="260">
      <c r="A260" s="31">
        <v>44820.0</v>
      </c>
      <c r="B260" s="32">
        <f>SUMIF(Datos_procesados!C:C,A260,Datos_procesados!E:E)</f>
        <v>5267</v>
      </c>
      <c r="C260" s="2">
        <f>COUNTIFS(Datos_procesados!C:C,A260,Datos_procesados!E:E, "&lt;&gt;0")</f>
        <v>13</v>
      </c>
      <c r="D260" s="2">
        <f t="shared" si="1"/>
        <v>11</v>
      </c>
      <c r="E260" s="33">
        <f>D260*'Costo de tareas'!$B$13</f>
        <v>432.0861111</v>
      </c>
      <c r="F260" s="16">
        <f>SUMIF(Datos_procesados!C:C,A260,Datos_procesados!H:H)</f>
        <v>489.5973551</v>
      </c>
      <c r="G260" s="16">
        <f>SUMIF(Datos_procesados!C:C,A260,Datos_procesados!I:I)</f>
        <v>453.1359782</v>
      </c>
      <c r="H260" s="16">
        <f t="shared" si="2"/>
        <v>942.7333333</v>
      </c>
      <c r="I260" s="2" t="s">
        <v>11264</v>
      </c>
      <c r="J260" s="2"/>
      <c r="K260" s="2"/>
      <c r="L260" s="2"/>
      <c r="M260" s="2"/>
      <c r="N260" s="2"/>
      <c r="O260" s="2"/>
      <c r="P260" s="2"/>
      <c r="Q260" s="2"/>
      <c r="R260" s="43"/>
      <c r="S260" s="2"/>
      <c r="T260" s="2"/>
      <c r="AA260" s="2"/>
    </row>
    <row r="261">
      <c r="A261" s="31">
        <v>44821.0</v>
      </c>
      <c r="B261" s="32">
        <f>SUMIF(Datos_procesados!C:C,A261,Datos_procesados!E:E)</f>
        <v>4430</v>
      </c>
      <c r="C261" s="2">
        <f>COUNTIFS(Datos_procesados!C:C,A261,Datos_procesados!E:E, "&lt;&gt;0")</f>
        <v>13</v>
      </c>
      <c r="D261" s="2">
        <f t="shared" si="1"/>
        <v>11</v>
      </c>
      <c r="E261" s="33">
        <f>D261*'Costo de tareas'!$B$13</f>
        <v>432.0861111</v>
      </c>
      <c r="F261" s="16">
        <f>SUMIF(Datos_procesados!C:C,A261,Datos_procesados!H:H)</f>
        <v>432.0861111</v>
      </c>
      <c r="G261" s="16">
        <f>SUMIF(Datos_procesados!C:C,A261,Datos_procesados!I:I)</f>
        <v>510.6472222</v>
      </c>
      <c r="H261" s="16">
        <f t="shared" si="2"/>
        <v>942.7333333</v>
      </c>
      <c r="I261" s="2" t="s">
        <v>11264</v>
      </c>
      <c r="J261" s="2"/>
      <c r="K261" s="2"/>
      <c r="L261" s="2"/>
      <c r="M261" s="2"/>
      <c r="N261" s="2"/>
      <c r="O261" s="2"/>
      <c r="P261" s="2"/>
      <c r="Q261" s="2"/>
      <c r="R261" s="43"/>
      <c r="S261" s="2"/>
      <c r="T261" s="2"/>
      <c r="AA261" s="2"/>
    </row>
    <row r="262">
      <c r="A262" s="31">
        <v>44822.0</v>
      </c>
      <c r="B262" s="32">
        <f>SUMIF(Datos_procesados!C:C,A262,Datos_procesados!E:E)</f>
        <v>5878.1</v>
      </c>
      <c r="C262" s="2">
        <f>COUNTIFS(Datos_procesados!C:C,A262,Datos_procesados!E:E, "&lt;&gt;0")</f>
        <v>13</v>
      </c>
      <c r="D262" s="2">
        <f t="shared" si="1"/>
        <v>11</v>
      </c>
      <c r="E262" s="33">
        <f>D262*'Costo de tareas'!$B$13</f>
        <v>432.0861111</v>
      </c>
      <c r="F262" s="16">
        <f>SUMIF(Datos_procesados!C:C,A262,Datos_procesados!H:H)</f>
        <v>471.3666667</v>
      </c>
      <c r="G262" s="16">
        <f>SUMIF(Datos_procesados!C:C,A262,Datos_procesados!I:I)</f>
        <v>471.3666667</v>
      </c>
      <c r="H262" s="16">
        <f t="shared" si="2"/>
        <v>942.7333333</v>
      </c>
      <c r="I262" s="2" t="s">
        <v>11264</v>
      </c>
      <c r="J262" s="2"/>
      <c r="K262" s="2"/>
      <c r="L262" s="2"/>
      <c r="M262" s="2"/>
      <c r="N262" s="2"/>
      <c r="O262" s="2"/>
      <c r="P262" s="2"/>
      <c r="Q262" s="2"/>
      <c r="R262" s="43"/>
      <c r="S262" s="2"/>
      <c r="T262" s="2"/>
      <c r="AA262" s="2"/>
    </row>
    <row r="263">
      <c r="A263" s="31">
        <v>44823.0</v>
      </c>
      <c r="B263" s="32">
        <f>SUMIF(Datos_procesados!C:C,A263,Datos_procesados!E:E)</f>
        <v>6091.6</v>
      </c>
      <c r="C263" s="2">
        <f>COUNTIFS(Datos_procesados!C:C,A263,Datos_procesados!E:E, "&lt;&gt;0")</f>
        <v>13</v>
      </c>
      <c r="D263" s="2">
        <f t="shared" si="1"/>
        <v>11</v>
      </c>
      <c r="E263" s="33">
        <f>D263*'Costo de tareas'!$B$13</f>
        <v>432.0861111</v>
      </c>
      <c r="F263" s="16">
        <f>SUMIF(Datos_procesados!C:C,A263,Datos_procesados!H:H)</f>
        <v>510.6472222</v>
      </c>
      <c r="G263" s="16">
        <f>SUMIF(Datos_procesados!C:C,A263,Datos_procesados!I:I)</f>
        <v>432.0861111</v>
      </c>
      <c r="H263" s="16">
        <f t="shared" si="2"/>
        <v>942.7333333</v>
      </c>
      <c r="I263" s="2" t="s">
        <v>11264</v>
      </c>
      <c r="J263" s="2"/>
      <c r="K263" s="2"/>
      <c r="L263" s="2"/>
      <c r="M263" s="2"/>
      <c r="N263" s="2"/>
      <c r="O263" s="2"/>
      <c r="P263" s="2"/>
      <c r="Q263" s="2"/>
      <c r="R263" s="43"/>
      <c r="S263" s="2"/>
      <c r="T263" s="2"/>
      <c r="AA263" s="2"/>
    </row>
    <row r="264">
      <c r="A264" s="31">
        <v>44824.0</v>
      </c>
      <c r="B264" s="32">
        <f>SUMIF(Datos_procesados!C:C,A264,Datos_procesados!E:E)</f>
        <v>4822</v>
      </c>
      <c r="C264" s="2">
        <f>COUNTIFS(Datos_procesados!C:C,A264,Datos_procesados!E:E, "&lt;&gt;0")</f>
        <v>13</v>
      </c>
      <c r="D264" s="2">
        <f t="shared" si="1"/>
        <v>11</v>
      </c>
      <c r="E264" s="33">
        <f>D264*'Costo de tareas'!$B$13</f>
        <v>432.0861111</v>
      </c>
      <c r="F264" s="16">
        <f>SUMIF(Datos_procesados!C:C,A264,Datos_procesados!H:H)</f>
        <v>510.6472222</v>
      </c>
      <c r="G264" s="16">
        <f>SUMIF(Datos_procesados!C:C,A264,Datos_procesados!I:I)</f>
        <v>432.0861111</v>
      </c>
      <c r="H264" s="16">
        <f t="shared" si="2"/>
        <v>942.7333333</v>
      </c>
      <c r="I264" s="2" t="s">
        <v>11264</v>
      </c>
      <c r="J264" s="2"/>
      <c r="K264" s="2"/>
      <c r="L264" s="2"/>
      <c r="M264" s="2"/>
      <c r="N264" s="2"/>
      <c r="O264" s="2"/>
      <c r="P264" s="2"/>
      <c r="Q264" s="2"/>
      <c r="R264" s="43"/>
      <c r="S264" s="2"/>
      <c r="T264" s="2"/>
      <c r="AA264" s="2"/>
    </row>
    <row r="265">
      <c r="A265" s="31">
        <v>44825.0</v>
      </c>
      <c r="B265" s="32">
        <f>SUMIF(Datos_procesados!C:C,A265,Datos_procesados!E:E)</f>
        <v>4486</v>
      </c>
      <c r="C265" s="2">
        <f>COUNTIFS(Datos_procesados!C:C,A265,Datos_procesados!E:E, "&lt;&gt;0")</f>
        <v>13</v>
      </c>
      <c r="D265" s="2">
        <f t="shared" si="1"/>
        <v>11</v>
      </c>
      <c r="E265" s="33">
        <f>D265*'Costo de tareas'!$B$13</f>
        <v>432.0861111</v>
      </c>
      <c r="F265" s="16">
        <f>SUMIF(Datos_procesados!C:C,A265,Datos_procesados!H:H)</f>
        <v>510.6472222</v>
      </c>
      <c r="G265" s="16">
        <f>SUMIF(Datos_procesados!C:C,A265,Datos_procesados!I:I)</f>
        <v>432.0861111</v>
      </c>
      <c r="H265" s="16">
        <f t="shared" si="2"/>
        <v>942.7333333</v>
      </c>
      <c r="I265" s="2" t="s">
        <v>11264</v>
      </c>
      <c r="J265" s="2"/>
      <c r="K265" s="2"/>
      <c r="L265" s="2"/>
      <c r="M265" s="2"/>
      <c r="N265" s="2"/>
      <c r="O265" s="2"/>
      <c r="P265" s="2"/>
      <c r="Q265" s="2"/>
      <c r="R265" s="43"/>
      <c r="S265" s="2"/>
      <c r="T265" s="2"/>
      <c r="AA265" s="2"/>
    </row>
    <row r="266">
      <c r="A266" s="31">
        <v>44826.0</v>
      </c>
      <c r="B266" s="32">
        <f>SUMIF(Datos_procesados!C:C,A266,Datos_procesados!E:E)</f>
        <v>5409.1</v>
      </c>
      <c r="C266" s="2">
        <f>COUNTIFS(Datos_procesados!C:C,A266,Datos_procesados!E:E, "&lt;&gt;0")</f>
        <v>12</v>
      </c>
      <c r="D266" s="2">
        <f t="shared" si="1"/>
        <v>12</v>
      </c>
      <c r="E266" s="33">
        <f>D266*'Costo de tareas'!$B$13</f>
        <v>471.3666667</v>
      </c>
      <c r="F266" s="16">
        <f>SUMIF(Datos_procesados!C:C,A266,Datos_procesados!H:H)</f>
        <v>471.3666667</v>
      </c>
      <c r="G266" s="16">
        <f>SUMIF(Datos_procesados!C:C,A266,Datos_procesados!I:I)</f>
        <v>471.3666667</v>
      </c>
      <c r="H266" s="16">
        <f t="shared" si="2"/>
        <v>942.7333333</v>
      </c>
      <c r="I266" s="2" t="s">
        <v>11264</v>
      </c>
      <c r="J266" s="2"/>
      <c r="K266" s="2"/>
      <c r="L266" s="2"/>
      <c r="M266" s="2"/>
      <c r="N266" s="2"/>
      <c r="O266" s="2"/>
      <c r="P266" s="2"/>
      <c r="Q266" s="2"/>
      <c r="R266" s="43"/>
      <c r="S266" s="2"/>
      <c r="T266" s="2"/>
      <c r="AA266" s="2"/>
    </row>
    <row r="267">
      <c r="A267" s="31">
        <v>44827.0</v>
      </c>
      <c r="B267" s="32">
        <f>SUMIF(Datos_procesados!C:C,A267,Datos_procesados!E:E)</f>
        <v>5771.75</v>
      </c>
      <c r="C267" s="2">
        <f>COUNTIFS(Datos_procesados!C:C,A267,Datos_procesados!E:E, "&lt;&gt;0")</f>
        <v>12</v>
      </c>
      <c r="D267" s="2">
        <f t="shared" si="1"/>
        <v>12</v>
      </c>
      <c r="E267" s="33">
        <f>D267*'Costo de tareas'!$B$13</f>
        <v>471.3666667</v>
      </c>
      <c r="F267" s="16">
        <f>SUMIF(Datos_procesados!C:C,A267,Datos_procesados!H:H)</f>
        <v>447.3096757</v>
      </c>
      <c r="G267" s="16">
        <f>SUMIF(Datos_procesados!C:C,A267,Datos_procesados!I:I)</f>
        <v>495.4236576</v>
      </c>
      <c r="H267" s="16">
        <f t="shared" si="2"/>
        <v>942.7333333</v>
      </c>
      <c r="I267" s="2" t="s">
        <v>11264</v>
      </c>
      <c r="J267" s="2"/>
      <c r="K267" s="2"/>
      <c r="L267" s="2"/>
      <c r="M267" s="2"/>
      <c r="N267" s="2"/>
      <c r="O267" s="2"/>
      <c r="P267" s="2"/>
      <c r="Q267" s="2"/>
      <c r="R267" s="43"/>
      <c r="S267" s="2"/>
      <c r="T267" s="2"/>
      <c r="AA267" s="2"/>
    </row>
    <row r="268">
      <c r="A268" s="31">
        <v>44828.0</v>
      </c>
      <c r="B268" s="32">
        <f>SUMIF(Datos_procesados!C:C,A268,Datos_procesados!E:E)</f>
        <v>5762.5</v>
      </c>
      <c r="C268" s="2">
        <f>COUNTIFS(Datos_procesados!C:C,A268,Datos_procesados!E:E, "&lt;&gt;0")</f>
        <v>12</v>
      </c>
      <c r="D268" s="2">
        <f t="shared" si="1"/>
        <v>12</v>
      </c>
      <c r="E268" s="33">
        <f>D268*'Costo de tareas'!$B$13</f>
        <v>471.3666667</v>
      </c>
      <c r="F268" s="16">
        <f>SUMIF(Datos_procesados!C:C,A268,Datos_procesados!H:H)</f>
        <v>471.3666667</v>
      </c>
      <c r="G268" s="16">
        <f>SUMIF(Datos_procesados!C:C,A268,Datos_procesados!I:I)</f>
        <v>471.3666667</v>
      </c>
      <c r="H268" s="16">
        <f t="shared" si="2"/>
        <v>942.7333333</v>
      </c>
      <c r="I268" s="2" t="s">
        <v>11264</v>
      </c>
      <c r="J268" s="2"/>
      <c r="K268" s="2"/>
      <c r="L268" s="2"/>
      <c r="M268" s="2"/>
      <c r="N268" s="2"/>
      <c r="O268" s="2"/>
      <c r="P268" s="2"/>
      <c r="Q268" s="2"/>
      <c r="R268" s="43"/>
      <c r="S268" s="2"/>
      <c r="T268" s="2"/>
      <c r="AA268" s="2"/>
    </row>
    <row r="269">
      <c r="A269" s="31">
        <v>44829.0</v>
      </c>
      <c r="B269" s="32">
        <f>SUMIF(Datos_procesados!C:C,A269,Datos_procesados!E:E)</f>
        <v>5972.6</v>
      </c>
      <c r="C269" s="2">
        <f>COUNTIFS(Datos_procesados!C:C,A269,Datos_procesados!E:E, "&lt;&gt;0")</f>
        <v>12</v>
      </c>
      <c r="D269" s="2">
        <f t="shared" si="1"/>
        <v>12</v>
      </c>
      <c r="E269" s="33">
        <f>D269*'Costo de tareas'!$B$13</f>
        <v>471.3666667</v>
      </c>
      <c r="F269" s="16">
        <f>SUMIF(Datos_procesados!C:C,A269,Datos_procesados!H:H)</f>
        <v>471.3666667</v>
      </c>
      <c r="G269" s="16">
        <f>SUMIF(Datos_procesados!C:C,A269,Datos_procesados!I:I)</f>
        <v>471.3666667</v>
      </c>
      <c r="H269" s="16">
        <f t="shared" si="2"/>
        <v>942.7333333</v>
      </c>
      <c r="I269" s="2" t="s">
        <v>11264</v>
      </c>
      <c r="J269" s="2"/>
      <c r="K269" s="2"/>
      <c r="L269" s="2"/>
      <c r="M269" s="2"/>
      <c r="N269" s="2"/>
      <c r="O269" s="2"/>
      <c r="P269" s="2"/>
      <c r="Q269" s="2"/>
      <c r="R269" s="43"/>
      <c r="S269" s="2"/>
      <c r="T269" s="2"/>
      <c r="AA269" s="2"/>
    </row>
    <row r="270">
      <c r="A270" s="31">
        <v>44830.0</v>
      </c>
      <c r="B270" s="32">
        <f>SUMIF(Datos_procesados!C:C,A270,Datos_procesados!E:E)</f>
        <v>5558.5</v>
      </c>
      <c r="C270" s="2">
        <f>COUNTIFS(Datos_procesados!C:C,A270,Datos_procesados!E:E, "&lt;&gt;0")</f>
        <v>12</v>
      </c>
      <c r="D270" s="2">
        <f t="shared" si="1"/>
        <v>12</v>
      </c>
      <c r="E270" s="33">
        <f>D270*'Costo de tareas'!$B$13</f>
        <v>471.3666667</v>
      </c>
      <c r="F270" s="16">
        <f>SUMIF(Datos_procesados!C:C,A270,Datos_procesados!H:H)</f>
        <v>471.3666667</v>
      </c>
      <c r="G270" s="16">
        <f>SUMIF(Datos_procesados!C:C,A270,Datos_procesados!I:I)</f>
        <v>471.3666667</v>
      </c>
      <c r="H270" s="16">
        <f t="shared" si="2"/>
        <v>942.7333333</v>
      </c>
      <c r="I270" s="2" t="s">
        <v>11264</v>
      </c>
      <c r="J270" s="2"/>
      <c r="K270" s="2"/>
      <c r="L270" s="2"/>
      <c r="M270" s="2"/>
      <c r="N270" s="2"/>
      <c r="O270" s="2"/>
      <c r="P270" s="2"/>
      <c r="Q270" s="2"/>
      <c r="R270" s="43"/>
      <c r="S270" s="2"/>
      <c r="T270" s="2"/>
      <c r="AA270" s="2"/>
    </row>
    <row r="271">
      <c r="A271" s="31">
        <v>44831.0</v>
      </c>
      <c r="B271" s="32">
        <f>SUMIF(Datos_procesados!C:C,A271,Datos_procesados!E:E)</f>
        <v>3941</v>
      </c>
      <c r="C271" s="2">
        <f>COUNTIFS(Datos_procesados!C:C,A271,Datos_procesados!E:E, "&lt;&gt;0")</f>
        <v>11</v>
      </c>
      <c r="D271" s="2">
        <f t="shared" si="1"/>
        <v>13</v>
      </c>
      <c r="E271" s="33">
        <f>D271*'Costo de tareas'!$B$13</f>
        <v>510.6472222</v>
      </c>
      <c r="F271" s="16">
        <f>SUMIF(Datos_procesados!C:C,A271,Datos_procesados!H:H)</f>
        <v>432.0861111</v>
      </c>
      <c r="G271" s="16">
        <f>SUMIF(Datos_procesados!C:C,A271,Datos_procesados!I:I)</f>
        <v>510.6472222</v>
      </c>
      <c r="H271" s="16">
        <f t="shared" si="2"/>
        <v>942.7333333</v>
      </c>
      <c r="I271" s="2" t="s">
        <v>11264</v>
      </c>
      <c r="J271" s="2"/>
      <c r="K271" s="2"/>
      <c r="L271" s="2"/>
      <c r="M271" s="2"/>
      <c r="N271" s="2"/>
      <c r="O271" s="2"/>
      <c r="P271" s="2"/>
      <c r="Q271" s="2"/>
      <c r="R271" s="43"/>
      <c r="S271" s="2"/>
      <c r="T271" s="2"/>
      <c r="AA271" s="2"/>
    </row>
    <row r="272">
      <c r="A272" s="31">
        <v>44832.0</v>
      </c>
      <c r="B272" s="32">
        <f>SUMIF(Datos_procesados!C:C,A272,Datos_procesados!E:E)</f>
        <v>5556</v>
      </c>
      <c r="C272" s="2">
        <f>COUNTIFS(Datos_procesados!C:C,A272,Datos_procesados!E:E, "&lt;&gt;0")</f>
        <v>11</v>
      </c>
      <c r="D272" s="2">
        <f t="shared" si="1"/>
        <v>13</v>
      </c>
      <c r="E272" s="33">
        <f>D272*'Costo de tareas'!$B$13</f>
        <v>510.6472222</v>
      </c>
      <c r="F272" s="16">
        <f>SUMIF(Datos_procesados!C:C,A272,Datos_procesados!H:H)</f>
        <v>432.0861111</v>
      </c>
      <c r="G272" s="16">
        <f>SUMIF(Datos_procesados!C:C,A272,Datos_procesados!I:I)</f>
        <v>510.6472222</v>
      </c>
      <c r="H272" s="16">
        <f t="shared" si="2"/>
        <v>942.7333333</v>
      </c>
      <c r="I272" s="2" t="s">
        <v>11264</v>
      </c>
      <c r="J272" s="2"/>
      <c r="K272" s="2"/>
      <c r="L272" s="2"/>
      <c r="M272" s="2"/>
      <c r="N272" s="2"/>
      <c r="O272" s="2"/>
      <c r="P272" s="2"/>
      <c r="Q272" s="2"/>
      <c r="R272" s="43"/>
      <c r="S272" s="2"/>
      <c r="T272" s="2"/>
      <c r="AA272" s="2"/>
    </row>
    <row r="273">
      <c r="A273" s="31">
        <v>44833.0</v>
      </c>
      <c r="B273" s="32">
        <f>SUMIF(Datos_procesados!C:C,A273,Datos_procesados!E:E)</f>
        <v>3602</v>
      </c>
      <c r="C273" s="2">
        <f>COUNTIFS(Datos_procesados!C:C,A273,Datos_procesados!E:E, "&lt;&gt;0")</f>
        <v>11</v>
      </c>
      <c r="D273" s="2">
        <f t="shared" si="1"/>
        <v>13</v>
      </c>
      <c r="E273" s="33">
        <f>D273*'Costo de tareas'!$B$13</f>
        <v>510.6472222</v>
      </c>
      <c r="F273" s="16">
        <f>SUMIF(Datos_procesados!C:C,A273,Datos_procesados!H:H)</f>
        <v>414.0433679</v>
      </c>
      <c r="G273" s="16">
        <f>SUMIF(Datos_procesados!C:C,A273,Datos_procesados!I:I)</f>
        <v>528.6899654</v>
      </c>
      <c r="H273" s="16">
        <f t="shared" si="2"/>
        <v>942.7333333</v>
      </c>
      <c r="I273" s="2" t="s">
        <v>11264</v>
      </c>
      <c r="J273" s="2"/>
      <c r="K273" s="2"/>
      <c r="L273" s="2"/>
      <c r="M273" s="2"/>
      <c r="N273" s="2"/>
      <c r="O273" s="2"/>
      <c r="P273" s="2"/>
      <c r="Q273" s="2"/>
      <c r="R273" s="43"/>
      <c r="S273" s="2"/>
      <c r="T273" s="2"/>
      <c r="AA273" s="2"/>
    </row>
    <row r="274">
      <c r="A274" s="31">
        <v>44834.0</v>
      </c>
      <c r="B274" s="32">
        <f>SUMIF(Datos_procesados!C:C,A274,Datos_procesados!E:E)</f>
        <v>4228</v>
      </c>
      <c r="C274" s="2">
        <f>COUNTIFS(Datos_procesados!C:C,A274,Datos_procesados!E:E, "&lt;&gt;0")</f>
        <v>11</v>
      </c>
      <c r="D274" s="2">
        <f t="shared" si="1"/>
        <v>13</v>
      </c>
      <c r="E274" s="33">
        <f>D274*'Costo de tareas'!$B$13</f>
        <v>510.6472222</v>
      </c>
      <c r="F274" s="16">
        <f>SUMIF(Datos_procesados!C:C,A274,Datos_procesados!H:H)</f>
        <v>432.0861111</v>
      </c>
      <c r="G274" s="16">
        <f>SUMIF(Datos_procesados!C:C,A274,Datos_procesados!I:I)</f>
        <v>510.6472222</v>
      </c>
      <c r="H274" s="16">
        <f t="shared" si="2"/>
        <v>942.7333333</v>
      </c>
      <c r="I274" s="2" t="s">
        <v>11264</v>
      </c>
      <c r="J274" s="2"/>
      <c r="K274" s="2"/>
      <c r="L274" s="2"/>
      <c r="M274" s="2"/>
      <c r="N274" s="2"/>
      <c r="O274" s="2"/>
      <c r="P274" s="2"/>
      <c r="Q274" s="2"/>
      <c r="R274" s="43"/>
      <c r="S274" s="2"/>
      <c r="T274" s="2"/>
      <c r="AA274" s="2"/>
    </row>
    <row r="275">
      <c r="A275" s="31">
        <v>41183.0</v>
      </c>
      <c r="B275" s="32">
        <f>SUMIF(Datos_procesados!C:C,A275,Datos_procesados!E:E)</f>
        <v>5415</v>
      </c>
      <c r="C275" s="2">
        <f>COUNTIFS(Datos_procesados!C:C,A275,Datos_procesados!E:E, "&lt;&gt;0")</f>
        <v>11</v>
      </c>
      <c r="D275" s="2">
        <f t="shared" si="1"/>
        <v>13</v>
      </c>
      <c r="E275" s="33">
        <f>D275*'Costo de tareas'!$B$13</f>
        <v>510.6472222</v>
      </c>
      <c r="F275" s="16">
        <f>SUMIF(Datos_procesados!C:C,A275,Datos_procesados!H:H)</f>
        <v>392.8055556</v>
      </c>
      <c r="G275" s="16">
        <f>SUMIF(Datos_procesados!C:C,A275,Datos_procesados!I:I)</f>
        <v>549.9277778</v>
      </c>
      <c r="H275" s="16">
        <f t="shared" si="2"/>
        <v>942.7333333</v>
      </c>
      <c r="I275" s="2" t="s">
        <v>11266</v>
      </c>
      <c r="J275" s="2"/>
      <c r="K275" s="2"/>
      <c r="L275" s="2"/>
      <c r="M275" s="2"/>
      <c r="N275" s="2"/>
      <c r="O275" s="2"/>
      <c r="P275" s="2"/>
      <c r="Q275" s="2"/>
      <c r="R275" s="43"/>
      <c r="S275" s="2"/>
      <c r="T275" s="2"/>
      <c r="AA275" s="2"/>
    </row>
    <row r="276">
      <c r="A276" s="31">
        <v>41184.0</v>
      </c>
      <c r="B276" s="32">
        <f>SUMIF(Datos_procesados!C:C,A276,Datos_procesados!E:E)</f>
        <v>5228</v>
      </c>
      <c r="C276" s="2">
        <f>COUNTIFS(Datos_procesados!C:C,A276,Datos_procesados!E:E, "&lt;&gt;0")</f>
        <v>11</v>
      </c>
      <c r="D276" s="2">
        <f t="shared" si="1"/>
        <v>13</v>
      </c>
      <c r="E276" s="33">
        <f>D276*'Costo de tareas'!$B$13</f>
        <v>510.6472222</v>
      </c>
      <c r="F276" s="16">
        <f>SUMIF(Datos_procesados!C:C,A276,Datos_procesados!H:H)</f>
        <v>411.036244</v>
      </c>
      <c r="G276" s="16">
        <f>SUMIF(Datos_procesados!C:C,A276,Datos_procesados!I:I)</f>
        <v>531.6970893</v>
      </c>
      <c r="H276" s="16">
        <f t="shared" si="2"/>
        <v>942.7333333</v>
      </c>
      <c r="I276" s="2" t="s">
        <v>11266</v>
      </c>
      <c r="J276" s="2"/>
      <c r="K276" s="2"/>
      <c r="L276" s="2"/>
      <c r="M276" s="2"/>
      <c r="N276" s="2"/>
      <c r="O276" s="2"/>
      <c r="P276" s="2"/>
      <c r="Q276" s="2"/>
      <c r="R276" s="43"/>
      <c r="S276" s="2"/>
      <c r="T276" s="2"/>
      <c r="AA276" s="2"/>
    </row>
    <row r="277">
      <c r="A277" s="31">
        <v>41185.0</v>
      </c>
      <c r="B277" s="32">
        <f>SUMIF(Datos_procesados!C:C,A277,Datos_procesados!E:E)</f>
        <v>4738</v>
      </c>
      <c r="C277" s="2">
        <f>COUNTIFS(Datos_procesados!C:C,A277,Datos_procesados!E:E, "&lt;&gt;0")</f>
        <v>11</v>
      </c>
      <c r="D277" s="2">
        <f t="shared" si="1"/>
        <v>13</v>
      </c>
      <c r="E277" s="33">
        <f>D277*'Costo de tareas'!$B$13</f>
        <v>510.6472222</v>
      </c>
      <c r="F277" s="16">
        <f>SUMIF(Datos_procesados!C:C,A277,Datos_procesados!H:H)</f>
        <v>432.0861111</v>
      </c>
      <c r="G277" s="16">
        <f>SUMIF(Datos_procesados!C:C,A277,Datos_procesados!I:I)</f>
        <v>510.6472222</v>
      </c>
      <c r="H277" s="16">
        <f t="shared" si="2"/>
        <v>942.7333333</v>
      </c>
      <c r="I277" s="2" t="s">
        <v>11266</v>
      </c>
      <c r="J277" s="2"/>
      <c r="K277" s="2"/>
      <c r="L277" s="2"/>
      <c r="M277" s="2"/>
      <c r="N277" s="2"/>
      <c r="O277" s="2"/>
      <c r="P277" s="2"/>
      <c r="Q277" s="2"/>
      <c r="R277" s="43"/>
      <c r="S277" s="2"/>
      <c r="T277" s="2"/>
      <c r="AA277" s="2"/>
    </row>
    <row r="278">
      <c r="A278" s="31">
        <v>41186.0</v>
      </c>
      <c r="B278" s="32">
        <f>SUMIF(Datos_procesados!C:C,A278,Datos_procesados!E:E)</f>
        <v>4356</v>
      </c>
      <c r="C278" s="2">
        <f>COUNTIFS(Datos_procesados!C:C,A278,Datos_procesados!E:E, "&lt;&gt;0")</f>
        <v>11</v>
      </c>
      <c r="D278" s="2">
        <f t="shared" si="1"/>
        <v>13</v>
      </c>
      <c r="E278" s="33">
        <f>D278*'Costo de tareas'!$B$13</f>
        <v>510.6472222</v>
      </c>
      <c r="F278" s="16">
        <f>SUMIF(Datos_procesados!C:C,A278,Datos_procesados!H:H)</f>
        <v>432.0861111</v>
      </c>
      <c r="G278" s="16">
        <f>SUMIF(Datos_procesados!C:C,A278,Datos_procesados!I:I)</f>
        <v>510.6472222</v>
      </c>
      <c r="H278" s="16">
        <f t="shared" si="2"/>
        <v>942.7333333</v>
      </c>
      <c r="I278" s="2" t="s">
        <v>11266</v>
      </c>
      <c r="J278" s="2"/>
      <c r="K278" s="2"/>
      <c r="L278" s="2"/>
      <c r="M278" s="2"/>
      <c r="N278" s="2"/>
      <c r="O278" s="2"/>
      <c r="P278" s="2"/>
      <c r="Q278" s="2"/>
      <c r="R278" s="43"/>
      <c r="S278" s="2"/>
      <c r="T278" s="2"/>
      <c r="AA278" s="2"/>
    </row>
    <row r="279">
      <c r="A279" s="31">
        <v>41187.0</v>
      </c>
      <c r="B279" s="32">
        <f>SUMIF(Datos_procesados!C:C,A279,Datos_procesados!E:E)</f>
        <v>4617</v>
      </c>
      <c r="C279" s="2">
        <f>COUNTIFS(Datos_procesados!C:C,A279,Datos_procesados!E:E, "&lt;&gt;0")</f>
        <v>11</v>
      </c>
      <c r="D279" s="2">
        <f t="shared" si="1"/>
        <v>13</v>
      </c>
      <c r="E279" s="33">
        <f>D279*'Costo de tareas'!$B$13</f>
        <v>510.6472222</v>
      </c>
      <c r="F279" s="16">
        <f>SUMIF(Datos_procesados!C:C,A279,Datos_procesados!H:H)</f>
        <v>432.0861111</v>
      </c>
      <c r="G279" s="16">
        <f>SUMIF(Datos_procesados!C:C,A279,Datos_procesados!I:I)</f>
        <v>510.6472222</v>
      </c>
      <c r="H279" s="16">
        <f t="shared" si="2"/>
        <v>942.7333333</v>
      </c>
      <c r="I279" s="2" t="s">
        <v>11266</v>
      </c>
      <c r="J279" s="2"/>
      <c r="K279" s="2"/>
      <c r="L279" s="2"/>
      <c r="M279" s="2"/>
      <c r="N279" s="2"/>
      <c r="O279" s="2"/>
      <c r="P279" s="2"/>
      <c r="Q279" s="2"/>
      <c r="R279" s="43"/>
      <c r="S279" s="2"/>
      <c r="T279" s="2"/>
      <c r="AA279" s="2"/>
    </row>
    <row r="280">
      <c r="A280" s="31">
        <v>41188.0</v>
      </c>
      <c r="B280" s="32">
        <f>SUMIF(Datos_procesados!C:C,A280,Datos_procesados!E:E)</f>
        <v>4151</v>
      </c>
      <c r="C280" s="2">
        <f>COUNTIFS(Datos_procesados!C:C,A280,Datos_procesados!E:E, "&lt;&gt;0")</f>
        <v>11</v>
      </c>
      <c r="D280" s="2">
        <f t="shared" si="1"/>
        <v>13</v>
      </c>
      <c r="E280" s="33">
        <f>D280*'Costo de tareas'!$B$13</f>
        <v>510.6472222</v>
      </c>
      <c r="F280" s="16">
        <f>SUMIF(Datos_procesados!C:C,A280,Datos_procesados!H:H)</f>
        <v>406.5255582</v>
      </c>
      <c r="G280" s="16">
        <f>SUMIF(Datos_procesados!C:C,A280,Datos_procesados!I:I)</f>
        <v>536.2077751</v>
      </c>
      <c r="H280" s="16">
        <f t="shared" si="2"/>
        <v>942.7333333</v>
      </c>
      <c r="I280" s="2" t="s">
        <v>11266</v>
      </c>
      <c r="J280" s="2"/>
      <c r="K280" s="2"/>
      <c r="L280" s="2"/>
      <c r="M280" s="2"/>
      <c r="N280" s="2"/>
      <c r="O280" s="2"/>
      <c r="P280" s="2"/>
      <c r="Q280" s="2"/>
      <c r="R280" s="43"/>
      <c r="S280" s="2"/>
      <c r="T280" s="2"/>
      <c r="AA280" s="2"/>
    </row>
    <row r="281">
      <c r="A281" s="31">
        <v>41189.0</v>
      </c>
      <c r="B281" s="32">
        <f>SUMIF(Datos_procesados!C:C,A281,Datos_procesados!E:E)</f>
        <v>4184</v>
      </c>
      <c r="C281" s="2">
        <f>COUNTIFS(Datos_procesados!C:C,A281,Datos_procesados!E:E, "&lt;&gt;0")</f>
        <v>11</v>
      </c>
      <c r="D281" s="2">
        <f t="shared" si="1"/>
        <v>13</v>
      </c>
      <c r="E281" s="33">
        <f>D281*'Costo de tareas'!$B$13</f>
        <v>510.6472222</v>
      </c>
      <c r="F281" s="16">
        <f>SUMIF(Datos_procesados!C:C,A281,Datos_procesados!H:H)</f>
        <v>432.0861111</v>
      </c>
      <c r="G281" s="16">
        <f>SUMIF(Datos_procesados!C:C,A281,Datos_procesados!I:I)</f>
        <v>510.6472222</v>
      </c>
      <c r="H281" s="16">
        <f t="shared" si="2"/>
        <v>942.7333333</v>
      </c>
      <c r="I281" s="2" t="s">
        <v>11266</v>
      </c>
      <c r="J281" s="2"/>
      <c r="K281" s="2"/>
      <c r="L281" s="2"/>
      <c r="M281" s="2"/>
      <c r="N281" s="2"/>
      <c r="O281" s="2"/>
      <c r="P281" s="2"/>
      <c r="Q281" s="2"/>
      <c r="R281" s="43"/>
      <c r="S281" s="2"/>
      <c r="T281" s="2"/>
      <c r="AA281" s="2"/>
    </row>
    <row r="282">
      <c r="A282" s="31">
        <v>41190.0</v>
      </c>
      <c r="B282" s="32">
        <f>SUMIF(Datos_procesados!C:C,A282,Datos_procesados!E:E)</f>
        <v>4852</v>
      </c>
      <c r="C282" s="2">
        <f>COUNTIFS(Datos_procesados!C:C,A282,Datos_procesados!E:E, "&lt;&gt;0")</f>
        <v>11</v>
      </c>
      <c r="D282" s="2">
        <f t="shared" si="1"/>
        <v>13</v>
      </c>
      <c r="E282" s="33">
        <f>D282*'Costo de tareas'!$B$13</f>
        <v>510.6472222</v>
      </c>
      <c r="F282" s="16">
        <f>SUMIF(Datos_procesados!C:C,A282,Datos_procesados!H:H)</f>
        <v>432.0861111</v>
      </c>
      <c r="G282" s="16">
        <f>SUMIF(Datos_procesados!C:C,A282,Datos_procesados!I:I)</f>
        <v>510.6472222</v>
      </c>
      <c r="H282" s="16">
        <f t="shared" si="2"/>
        <v>942.7333333</v>
      </c>
      <c r="I282" s="2" t="s">
        <v>11266</v>
      </c>
      <c r="J282" s="2"/>
      <c r="K282" s="2"/>
      <c r="L282" s="2"/>
      <c r="M282" s="2"/>
      <c r="N282" s="2"/>
      <c r="O282" s="2"/>
      <c r="P282" s="2"/>
      <c r="Q282" s="2"/>
      <c r="R282" s="43"/>
      <c r="S282" s="2"/>
      <c r="T282" s="2"/>
      <c r="AA282" s="2"/>
    </row>
    <row r="283">
      <c r="A283" s="31">
        <v>41191.0</v>
      </c>
      <c r="B283" s="32">
        <f>SUMIF(Datos_procesados!C:C,A283,Datos_procesados!E:E)</f>
        <v>4429</v>
      </c>
      <c r="C283" s="2">
        <f>COUNTIFS(Datos_procesados!C:C,A283,Datos_procesados!E:E, "&lt;&gt;0")</f>
        <v>11</v>
      </c>
      <c r="D283" s="2">
        <f t="shared" si="1"/>
        <v>13</v>
      </c>
      <c r="E283" s="33">
        <f>D283*'Costo de tareas'!$B$13</f>
        <v>510.6472222</v>
      </c>
      <c r="F283" s="16">
        <f>SUMIF(Datos_procesados!C:C,A283,Datos_procesados!H:H)</f>
        <v>432.0861111</v>
      </c>
      <c r="G283" s="16">
        <f>SUMIF(Datos_procesados!C:C,A283,Datos_procesados!I:I)</f>
        <v>510.6472222</v>
      </c>
      <c r="H283" s="16">
        <f t="shared" si="2"/>
        <v>942.7333333</v>
      </c>
      <c r="I283" s="2" t="s">
        <v>11266</v>
      </c>
      <c r="J283" s="2"/>
      <c r="K283" s="2"/>
      <c r="L283" s="2"/>
      <c r="M283" s="2"/>
      <c r="N283" s="2"/>
      <c r="O283" s="2"/>
      <c r="P283" s="2"/>
      <c r="Q283" s="2"/>
      <c r="R283" s="43"/>
      <c r="S283" s="2"/>
      <c r="T283" s="2"/>
      <c r="AA283" s="2"/>
    </row>
    <row r="284">
      <c r="A284" s="31">
        <v>41192.0</v>
      </c>
      <c r="B284" s="32">
        <f>SUMIF(Datos_procesados!C:C,A284,Datos_procesados!E:E)</f>
        <v>4601</v>
      </c>
      <c r="C284" s="2">
        <f>COUNTIFS(Datos_procesados!C:C,A284,Datos_procesados!E:E, "&lt;&gt;0")</f>
        <v>11</v>
      </c>
      <c r="D284" s="2">
        <f t="shared" si="1"/>
        <v>13</v>
      </c>
      <c r="E284" s="33">
        <f>D284*'Costo de tareas'!$B$13</f>
        <v>510.6472222</v>
      </c>
      <c r="F284" s="16">
        <f>SUMIF(Datos_procesados!C:C,A284,Datos_procesados!H:H)</f>
        <v>432.0861111</v>
      </c>
      <c r="G284" s="16">
        <f>SUMIF(Datos_procesados!C:C,A284,Datos_procesados!I:I)</f>
        <v>510.6472222</v>
      </c>
      <c r="H284" s="16">
        <f t="shared" si="2"/>
        <v>942.7333333</v>
      </c>
      <c r="I284" s="2" t="s">
        <v>11266</v>
      </c>
      <c r="J284" s="2"/>
      <c r="K284" s="2"/>
      <c r="L284" s="2"/>
      <c r="M284" s="2"/>
      <c r="N284" s="2"/>
      <c r="O284" s="2"/>
      <c r="P284" s="2"/>
      <c r="Q284" s="2"/>
      <c r="R284" s="43"/>
      <c r="S284" s="2"/>
      <c r="T284" s="2"/>
      <c r="AA284" s="2"/>
    </row>
    <row r="285">
      <c r="A285" s="31">
        <v>41193.0</v>
      </c>
      <c r="B285" s="32">
        <f>SUMIF(Datos_procesados!C:C,A285,Datos_procesados!E:E)</f>
        <v>4286</v>
      </c>
      <c r="C285" s="2">
        <f>COUNTIFS(Datos_procesados!C:C,A285,Datos_procesados!E:E, "&lt;&gt;0")</f>
        <v>11</v>
      </c>
      <c r="D285" s="2">
        <f t="shared" si="1"/>
        <v>13</v>
      </c>
      <c r="E285" s="33">
        <f>D285*'Costo de tareas'!$B$13</f>
        <v>510.6472222</v>
      </c>
      <c r="F285" s="16">
        <f>SUMIF(Datos_procesados!C:C,A285,Datos_procesados!H:H)</f>
        <v>432.0861111</v>
      </c>
      <c r="G285" s="16">
        <f>SUMIF(Datos_procesados!C:C,A285,Datos_procesados!I:I)</f>
        <v>510.6472222</v>
      </c>
      <c r="H285" s="16">
        <f t="shared" si="2"/>
        <v>942.7333333</v>
      </c>
      <c r="I285" s="2" t="s">
        <v>11266</v>
      </c>
      <c r="J285" s="2"/>
      <c r="K285" s="2"/>
      <c r="L285" s="2"/>
      <c r="M285" s="2"/>
      <c r="N285" s="2"/>
      <c r="O285" s="2"/>
      <c r="P285" s="2"/>
      <c r="Q285" s="2"/>
      <c r="R285" s="43"/>
      <c r="S285" s="2"/>
      <c r="T285" s="2"/>
      <c r="AA285" s="2"/>
    </row>
    <row r="286">
      <c r="A286" s="31">
        <v>41194.0</v>
      </c>
      <c r="B286" s="32">
        <f>SUMIF(Datos_procesados!C:C,A286,Datos_procesados!E:E)</f>
        <v>3681</v>
      </c>
      <c r="C286" s="2">
        <f>COUNTIFS(Datos_procesados!C:C,A286,Datos_procesados!E:E, "&lt;&gt;0")</f>
        <v>11</v>
      </c>
      <c r="D286" s="2">
        <f t="shared" si="1"/>
        <v>13</v>
      </c>
      <c r="E286" s="33">
        <f>D286*'Costo de tareas'!$B$13</f>
        <v>510.6472222</v>
      </c>
      <c r="F286" s="16">
        <f>SUMIF(Datos_procesados!C:C,A286,Datos_procesados!H:H)</f>
        <v>396.0006247</v>
      </c>
      <c r="G286" s="16">
        <f>SUMIF(Datos_procesados!C:C,A286,Datos_procesados!I:I)</f>
        <v>546.7327087</v>
      </c>
      <c r="H286" s="16">
        <f t="shared" si="2"/>
        <v>942.7333333</v>
      </c>
      <c r="I286" s="2" t="s">
        <v>11266</v>
      </c>
      <c r="J286" s="2"/>
      <c r="K286" s="2"/>
      <c r="L286" s="2"/>
      <c r="M286" s="2"/>
      <c r="N286" s="2"/>
      <c r="O286" s="2"/>
      <c r="P286" s="2"/>
      <c r="Q286" s="2"/>
      <c r="R286" s="43"/>
      <c r="S286" s="2"/>
      <c r="T286" s="2"/>
      <c r="AA286" s="2"/>
    </row>
    <row r="287">
      <c r="A287" s="31">
        <v>41195.0</v>
      </c>
      <c r="B287" s="32">
        <f>SUMIF(Datos_procesados!C:C,A287,Datos_procesados!E:E)</f>
        <v>4413</v>
      </c>
      <c r="C287" s="2">
        <f>COUNTIFS(Datos_procesados!C:C,A287,Datos_procesados!E:E, "&lt;&gt;0")</f>
        <v>11</v>
      </c>
      <c r="D287" s="2">
        <f t="shared" si="1"/>
        <v>13</v>
      </c>
      <c r="E287" s="33">
        <f>D287*'Costo de tareas'!$B$13</f>
        <v>510.6472222</v>
      </c>
      <c r="F287" s="16">
        <f>SUMIF(Datos_procesados!C:C,A287,Datos_procesados!H:H)</f>
        <v>432.0861111</v>
      </c>
      <c r="G287" s="16">
        <f>SUMIF(Datos_procesados!C:C,A287,Datos_procesados!I:I)</f>
        <v>510.6472222</v>
      </c>
      <c r="H287" s="16">
        <f t="shared" si="2"/>
        <v>942.7333333</v>
      </c>
      <c r="I287" s="2" t="s">
        <v>11266</v>
      </c>
      <c r="J287" s="2"/>
      <c r="K287" s="2"/>
      <c r="L287" s="2"/>
      <c r="M287" s="2"/>
      <c r="N287" s="2"/>
      <c r="O287" s="2"/>
      <c r="P287" s="2"/>
      <c r="Q287" s="2"/>
      <c r="R287" s="43"/>
      <c r="S287" s="2"/>
      <c r="T287" s="2"/>
      <c r="AA287" s="2"/>
    </row>
    <row r="288">
      <c r="A288" s="31">
        <v>41196.0</v>
      </c>
      <c r="B288" s="32">
        <f>SUMIF(Datos_procesados!C:C,A288,Datos_procesados!E:E)</f>
        <v>4466</v>
      </c>
      <c r="C288" s="2">
        <f>COUNTIFS(Datos_procesados!C:C,A288,Datos_procesados!E:E, "&lt;&gt;0")</f>
        <v>11</v>
      </c>
      <c r="D288" s="2">
        <f t="shared" si="1"/>
        <v>13</v>
      </c>
      <c r="E288" s="33">
        <f>D288*'Costo de tareas'!$B$13</f>
        <v>510.6472222</v>
      </c>
      <c r="F288" s="16">
        <f>SUMIF(Datos_procesados!C:C,A288,Datos_procesados!H:H)</f>
        <v>414.0433679</v>
      </c>
      <c r="G288" s="16">
        <f>SUMIF(Datos_procesados!C:C,A288,Datos_procesados!I:I)</f>
        <v>528.6899654</v>
      </c>
      <c r="H288" s="16">
        <f t="shared" si="2"/>
        <v>942.7333333</v>
      </c>
      <c r="I288" s="2" t="s">
        <v>11266</v>
      </c>
      <c r="J288" s="2"/>
      <c r="K288" s="2"/>
      <c r="L288" s="2"/>
      <c r="M288" s="2"/>
      <c r="N288" s="2"/>
      <c r="O288" s="2"/>
      <c r="P288" s="2"/>
      <c r="Q288" s="2"/>
      <c r="R288" s="43"/>
      <c r="S288" s="2"/>
      <c r="T288" s="2"/>
      <c r="AA288" s="2"/>
    </row>
    <row r="289">
      <c r="A289" s="31">
        <v>41197.0</v>
      </c>
      <c r="B289" s="32">
        <f>SUMIF(Datos_procesados!C:C,A289,Datos_procesados!E:E)</f>
        <v>4948</v>
      </c>
      <c r="C289" s="2">
        <f>COUNTIFS(Datos_procesados!C:C,A289,Datos_procesados!E:E, "&lt;&gt;0")</f>
        <v>11</v>
      </c>
      <c r="D289" s="2">
        <f t="shared" si="1"/>
        <v>13</v>
      </c>
      <c r="E289" s="33">
        <f>D289*'Costo de tareas'!$B$13</f>
        <v>510.6472222</v>
      </c>
      <c r="F289" s="16">
        <f>SUMIF(Datos_procesados!C:C,A289,Datos_procesados!H:H)</f>
        <v>432.0861111</v>
      </c>
      <c r="G289" s="16">
        <f>SUMIF(Datos_procesados!C:C,A289,Datos_procesados!I:I)</f>
        <v>510.6472222</v>
      </c>
      <c r="H289" s="16">
        <f t="shared" si="2"/>
        <v>942.7333333</v>
      </c>
      <c r="I289" s="2" t="s">
        <v>11266</v>
      </c>
      <c r="J289" s="2"/>
      <c r="K289" s="2"/>
      <c r="L289" s="2"/>
      <c r="M289" s="2"/>
      <c r="N289" s="2"/>
      <c r="O289" s="2"/>
      <c r="P289" s="2"/>
      <c r="Q289" s="2"/>
      <c r="R289" s="43"/>
      <c r="S289" s="2"/>
      <c r="T289" s="2"/>
      <c r="AA289" s="2"/>
    </row>
    <row r="290">
      <c r="A290" s="31">
        <v>41198.0</v>
      </c>
      <c r="B290" s="32">
        <f>SUMIF(Datos_procesados!C:C,A290,Datos_procesados!E:E)</f>
        <v>4454</v>
      </c>
      <c r="C290" s="2">
        <f>COUNTIFS(Datos_procesados!C:C,A290,Datos_procesados!E:E, "&lt;&gt;0")</f>
        <v>11</v>
      </c>
      <c r="D290" s="2">
        <f t="shared" si="1"/>
        <v>13</v>
      </c>
      <c r="E290" s="33">
        <f>D290*'Costo de tareas'!$B$13</f>
        <v>510.6472222</v>
      </c>
      <c r="F290" s="16">
        <f>SUMIF(Datos_procesados!C:C,A290,Datos_procesados!H:H)</f>
        <v>432.0861111</v>
      </c>
      <c r="G290" s="16">
        <f>SUMIF(Datos_procesados!C:C,A290,Datos_procesados!I:I)</f>
        <v>510.6472222</v>
      </c>
      <c r="H290" s="16">
        <f t="shared" si="2"/>
        <v>942.7333333</v>
      </c>
      <c r="I290" s="2" t="s">
        <v>11266</v>
      </c>
      <c r="J290" s="2"/>
      <c r="K290" s="2"/>
      <c r="L290" s="2"/>
      <c r="M290" s="2"/>
      <c r="N290" s="2"/>
      <c r="O290" s="2"/>
      <c r="P290" s="2"/>
      <c r="Q290" s="2"/>
      <c r="R290" s="43"/>
      <c r="S290" s="2"/>
      <c r="T290" s="2"/>
      <c r="AA290" s="2"/>
    </row>
    <row r="291">
      <c r="A291" s="31">
        <v>41199.0</v>
      </c>
      <c r="B291" s="32">
        <f>SUMIF(Datos_procesados!C:C,A291,Datos_procesados!E:E)</f>
        <v>4021</v>
      </c>
      <c r="C291" s="2">
        <f>COUNTIFS(Datos_procesados!C:C,A291,Datos_procesados!E:E, "&lt;&gt;0")</f>
        <v>11</v>
      </c>
      <c r="D291" s="2">
        <f t="shared" si="1"/>
        <v>13</v>
      </c>
      <c r="E291" s="33">
        <f>D291*'Costo de tareas'!$B$13</f>
        <v>510.6472222</v>
      </c>
      <c r="F291" s="16">
        <f>SUMIF(Datos_procesados!C:C,A291,Datos_procesados!H:H)</f>
        <v>432.0861111</v>
      </c>
      <c r="G291" s="16">
        <f>SUMIF(Datos_procesados!C:C,A291,Datos_procesados!I:I)</f>
        <v>510.6472222</v>
      </c>
      <c r="H291" s="16">
        <f t="shared" si="2"/>
        <v>942.7333333</v>
      </c>
      <c r="I291" s="2" t="s">
        <v>11266</v>
      </c>
      <c r="J291" s="2"/>
      <c r="K291" s="2"/>
      <c r="L291" s="2"/>
      <c r="M291" s="2"/>
      <c r="N291" s="2"/>
      <c r="O291" s="2"/>
      <c r="P291" s="2"/>
      <c r="Q291" s="2"/>
      <c r="R291" s="43"/>
      <c r="S291" s="2"/>
      <c r="T291" s="2"/>
      <c r="AA291" s="2"/>
    </row>
    <row r="292">
      <c r="A292" s="31">
        <v>41200.0</v>
      </c>
      <c r="B292" s="32">
        <f>SUMIF(Datos_procesados!C:C,A292,Datos_procesados!E:E)</f>
        <v>1745</v>
      </c>
      <c r="C292" s="2">
        <f>COUNTIFS(Datos_procesados!C:C,A292,Datos_procesados!E:E, "&lt;&gt;0")</f>
        <v>11</v>
      </c>
      <c r="D292" s="2">
        <f t="shared" si="1"/>
        <v>13</v>
      </c>
      <c r="E292" s="33">
        <f>D292*'Costo de tareas'!$B$13</f>
        <v>510.6472222</v>
      </c>
      <c r="F292" s="16">
        <f>SUMIF(Datos_procesados!C:C,A292,Datos_procesados!H:H)</f>
        <v>371.7556885</v>
      </c>
      <c r="G292" s="16">
        <f>SUMIF(Datos_procesados!C:C,A292,Datos_procesados!I:I)</f>
        <v>570.9776449</v>
      </c>
      <c r="H292" s="16">
        <f t="shared" si="2"/>
        <v>942.7333333</v>
      </c>
      <c r="I292" s="2" t="s">
        <v>11266</v>
      </c>
      <c r="J292" s="2"/>
      <c r="K292" s="2"/>
      <c r="L292" s="2"/>
      <c r="M292" s="2"/>
      <c r="N292" s="2"/>
      <c r="O292" s="2"/>
      <c r="P292" s="2"/>
      <c r="Q292" s="2"/>
      <c r="R292" s="43"/>
      <c r="S292" s="2"/>
      <c r="T292" s="2"/>
      <c r="AA292" s="2"/>
    </row>
    <row r="293">
      <c r="A293" s="31">
        <v>41201.0</v>
      </c>
      <c r="B293" s="32">
        <f>SUMIF(Datos_procesados!C:C,A293,Datos_procesados!E:E)</f>
        <v>1515</v>
      </c>
      <c r="C293" s="2">
        <f>COUNTIFS(Datos_procesados!C:C,A293,Datos_procesados!E:E, "&lt;&gt;0")</f>
        <v>11</v>
      </c>
      <c r="D293" s="2">
        <f t="shared" si="1"/>
        <v>13</v>
      </c>
      <c r="E293" s="33">
        <f>D293*'Costo de tareas'!$B$13</f>
        <v>510.6472222</v>
      </c>
      <c r="F293" s="16">
        <f>SUMIF(Datos_procesados!C:C,A293,Datos_procesados!H:H)</f>
        <v>396.0006247</v>
      </c>
      <c r="G293" s="16">
        <f>SUMIF(Datos_procesados!C:C,A293,Datos_procesados!I:I)</f>
        <v>546.7327087</v>
      </c>
      <c r="H293" s="16">
        <f t="shared" si="2"/>
        <v>942.7333333</v>
      </c>
      <c r="I293" s="2" t="s">
        <v>11266</v>
      </c>
      <c r="J293" s="2"/>
      <c r="K293" s="2"/>
      <c r="L293" s="2"/>
      <c r="M293" s="2"/>
      <c r="N293" s="2"/>
      <c r="O293" s="2"/>
      <c r="P293" s="2"/>
      <c r="Q293" s="2"/>
      <c r="R293" s="43"/>
      <c r="S293" s="2"/>
      <c r="T293" s="2"/>
      <c r="AA293" s="2"/>
    </row>
    <row r="294">
      <c r="A294" s="31">
        <v>41202.0</v>
      </c>
      <c r="B294" s="32">
        <f>SUMIF(Datos_procesados!C:C,A294,Datos_procesados!E:E)</f>
        <v>2265</v>
      </c>
      <c r="C294" s="2">
        <f>COUNTIFS(Datos_procesados!C:C,A294,Datos_procesados!E:E, "&lt;&gt;0")</f>
        <v>11</v>
      </c>
      <c r="D294" s="2">
        <f t="shared" si="1"/>
        <v>13</v>
      </c>
      <c r="E294" s="33">
        <f>D294*'Costo de tareas'!$B$13</f>
        <v>510.6472222</v>
      </c>
      <c r="F294" s="16">
        <f>SUMIF(Datos_procesados!C:C,A294,Datos_procesados!H:H)</f>
        <v>371.9436337</v>
      </c>
      <c r="G294" s="16">
        <f>SUMIF(Datos_procesados!C:C,A294,Datos_procesados!I:I)</f>
        <v>570.7896996</v>
      </c>
      <c r="H294" s="16">
        <f t="shared" si="2"/>
        <v>942.7333333</v>
      </c>
      <c r="I294" s="2" t="s">
        <v>11266</v>
      </c>
      <c r="J294" s="2"/>
      <c r="K294" s="2"/>
      <c r="L294" s="2"/>
      <c r="M294" s="2"/>
      <c r="N294" s="2"/>
      <c r="O294" s="2"/>
      <c r="P294" s="2"/>
      <c r="Q294" s="2"/>
      <c r="R294" s="43"/>
      <c r="S294" s="2"/>
      <c r="T294" s="2"/>
      <c r="AA294" s="2"/>
    </row>
    <row r="295">
      <c r="A295" s="31">
        <v>41203.0</v>
      </c>
      <c r="B295" s="32">
        <f>SUMIF(Datos_procesados!C:C,A295,Datos_procesados!E:E)</f>
        <v>4126</v>
      </c>
      <c r="C295" s="2">
        <f>COUNTIFS(Datos_procesados!C:C,A295,Datos_procesados!E:E, "&lt;&gt;0")</f>
        <v>11</v>
      </c>
      <c r="D295" s="2">
        <f t="shared" si="1"/>
        <v>13</v>
      </c>
      <c r="E295" s="33">
        <f>D295*'Costo de tareas'!$B$13</f>
        <v>510.6472222</v>
      </c>
      <c r="F295" s="16">
        <f>SUMIF(Datos_procesados!C:C,A295,Datos_procesados!H:H)</f>
        <v>399.0077485</v>
      </c>
      <c r="G295" s="16">
        <f>SUMIF(Datos_procesados!C:C,A295,Datos_procesados!I:I)</f>
        <v>543.7255848</v>
      </c>
      <c r="H295" s="16">
        <f t="shared" si="2"/>
        <v>942.7333333</v>
      </c>
      <c r="I295" s="2" t="s">
        <v>11266</v>
      </c>
      <c r="J295" s="2"/>
      <c r="K295" s="2"/>
      <c r="L295" s="2"/>
      <c r="M295" s="2"/>
      <c r="N295" s="2"/>
      <c r="O295" s="2"/>
      <c r="P295" s="2"/>
      <c r="Q295" s="2"/>
      <c r="R295" s="43"/>
      <c r="S295" s="2"/>
      <c r="T295" s="2"/>
      <c r="AA295" s="2"/>
    </row>
    <row r="296">
      <c r="A296" s="31">
        <v>41204.0</v>
      </c>
      <c r="B296" s="32">
        <f>SUMIF(Datos_procesados!C:C,A296,Datos_procesados!E:E)</f>
        <v>2392</v>
      </c>
      <c r="C296" s="2">
        <f>COUNTIFS(Datos_procesados!C:C,A296,Datos_procesados!E:E, "&lt;&gt;0")</f>
        <v>11</v>
      </c>
      <c r="D296" s="2">
        <f t="shared" si="1"/>
        <v>13</v>
      </c>
      <c r="E296" s="33">
        <f>D296*'Costo de tareas'!$B$13</f>
        <v>510.6472222</v>
      </c>
      <c r="F296" s="16">
        <f>SUMIF(Datos_procesados!C:C,A296,Datos_procesados!H:H)</f>
        <v>374.7628123</v>
      </c>
      <c r="G296" s="16">
        <f>SUMIF(Datos_procesados!C:C,A296,Datos_procesados!I:I)</f>
        <v>567.970521</v>
      </c>
      <c r="H296" s="16">
        <f t="shared" si="2"/>
        <v>942.7333333</v>
      </c>
      <c r="I296" s="2" t="s">
        <v>11266</v>
      </c>
      <c r="J296" s="2"/>
      <c r="K296" s="2"/>
      <c r="L296" s="2"/>
      <c r="M296" s="2"/>
      <c r="N296" s="2"/>
      <c r="O296" s="2"/>
      <c r="P296" s="2"/>
      <c r="Q296" s="2"/>
      <c r="R296" s="43"/>
      <c r="S296" s="2"/>
      <c r="T296" s="2"/>
      <c r="AA296" s="2"/>
    </row>
    <row r="297">
      <c r="A297" s="31">
        <v>41205.0</v>
      </c>
      <c r="B297" s="32">
        <f>SUMIF(Datos_procesados!C:C,A297,Datos_procesados!E:E)</f>
        <v>3709</v>
      </c>
      <c r="C297" s="2">
        <f>COUNTIFS(Datos_procesados!C:C,A297,Datos_procesados!E:E, "&lt;&gt;0")</f>
        <v>11</v>
      </c>
      <c r="D297" s="2">
        <f t="shared" si="1"/>
        <v>13</v>
      </c>
      <c r="E297" s="33">
        <f>D297*'Costo de tareas'!$B$13</f>
        <v>510.6472222</v>
      </c>
      <c r="F297" s="16">
        <f>SUMIF(Datos_procesados!C:C,A297,Datos_procesados!H:H)</f>
        <v>392.8055556</v>
      </c>
      <c r="G297" s="16">
        <f>SUMIF(Datos_procesados!C:C,A297,Datos_procesados!I:I)</f>
        <v>549.9277778</v>
      </c>
      <c r="H297" s="16">
        <f t="shared" si="2"/>
        <v>942.7333333</v>
      </c>
      <c r="I297" s="2" t="s">
        <v>11266</v>
      </c>
      <c r="J297" s="2"/>
      <c r="K297" s="2"/>
      <c r="L297" s="2"/>
      <c r="M297" s="2"/>
      <c r="N297" s="2"/>
      <c r="O297" s="2"/>
      <c r="P297" s="2"/>
      <c r="Q297" s="2"/>
      <c r="R297" s="43"/>
      <c r="S297" s="2"/>
      <c r="T297" s="2"/>
      <c r="AA297" s="2"/>
    </row>
    <row r="298">
      <c r="A298" s="31">
        <v>41206.0</v>
      </c>
      <c r="B298" s="32">
        <f>SUMIF(Datos_procesados!C:C,A298,Datos_procesados!E:E)</f>
        <v>1505</v>
      </c>
      <c r="C298" s="2">
        <f>COUNTIFS(Datos_procesados!C:C,A298,Datos_procesados!E:E, "&lt;&gt;0")</f>
        <v>11</v>
      </c>
      <c r="D298" s="2">
        <f t="shared" si="1"/>
        <v>13</v>
      </c>
      <c r="E298" s="33">
        <f>D298*'Costo de tareas'!$B$13</f>
        <v>510.6472222</v>
      </c>
      <c r="F298" s="16">
        <f>SUMIF(Datos_procesados!C:C,A298,Datos_procesados!H:H)</f>
        <v>353.525</v>
      </c>
      <c r="G298" s="16">
        <f>SUMIF(Datos_procesados!C:C,A298,Datos_procesados!I:I)</f>
        <v>589.2083333</v>
      </c>
      <c r="H298" s="16">
        <f t="shared" si="2"/>
        <v>942.7333333</v>
      </c>
      <c r="I298" s="2" t="s">
        <v>11266</v>
      </c>
      <c r="J298" s="2"/>
      <c r="K298" s="2"/>
      <c r="L298" s="2"/>
      <c r="M298" s="2"/>
      <c r="N298" s="2"/>
      <c r="O298" s="2"/>
      <c r="P298" s="2"/>
      <c r="Q298" s="2"/>
      <c r="R298" s="43"/>
      <c r="S298" s="2"/>
      <c r="T298" s="2"/>
      <c r="AA298" s="2"/>
    </row>
    <row r="299">
      <c r="A299" s="31">
        <v>41207.0</v>
      </c>
      <c r="B299" s="32">
        <f>SUMIF(Datos_procesados!C:C,A299,Datos_procesados!E:E)</f>
        <v>1906</v>
      </c>
      <c r="C299" s="2">
        <f>COUNTIFS(Datos_procesados!C:C,A299,Datos_procesados!E:E, "&lt;&gt;0")</f>
        <v>11</v>
      </c>
      <c r="D299" s="2">
        <f t="shared" si="1"/>
        <v>13</v>
      </c>
      <c r="E299" s="33">
        <f>D299*'Costo de tareas'!$B$13</f>
        <v>510.6472222</v>
      </c>
      <c r="F299" s="16">
        <f>SUMIF(Datos_procesados!C:C,A299,Datos_procesados!H:H)</f>
        <v>412.539806</v>
      </c>
      <c r="G299" s="16">
        <f>SUMIF(Datos_procesados!C:C,A299,Datos_procesados!I:I)</f>
        <v>530.1935274</v>
      </c>
      <c r="H299" s="16">
        <f t="shared" si="2"/>
        <v>942.7333333</v>
      </c>
      <c r="I299" s="2" t="s">
        <v>11266</v>
      </c>
      <c r="J299" s="2"/>
      <c r="K299" s="2"/>
      <c r="L299" s="2"/>
      <c r="M299" s="2"/>
      <c r="N299" s="2"/>
      <c r="O299" s="2"/>
      <c r="P299" s="2"/>
      <c r="Q299" s="2"/>
      <c r="R299" s="43"/>
      <c r="S299" s="2"/>
      <c r="T299" s="2"/>
      <c r="AA299" s="2"/>
    </row>
    <row r="300">
      <c r="A300" s="31">
        <v>41208.0</v>
      </c>
      <c r="B300" s="32">
        <f>SUMIF(Datos_procesados!C:C,A300,Datos_procesados!E:E)</f>
        <v>2173</v>
      </c>
      <c r="C300" s="2">
        <f>COUNTIFS(Datos_procesados!C:C,A300,Datos_procesados!E:E, "&lt;&gt;0")</f>
        <v>11</v>
      </c>
      <c r="D300" s="2">
        <f t="shared" si="1"/>
        <v>13</v>
      </c>
      <c r="E300" s="33">
        <f>D300*'Costo de tareas'!$B$13</f>
        <v>510.6472222</v>
      </c>
      <c r="F300" s="16">
        <f>SUMIF(Datos_procesados!C:C,A300,Datos_procesados!H:H)</f>
        <v>423.0647395</v>
      </c>
      <c r="G300" s="16">
        <f>SUMIF(Datos_procesados!C:C,A300,Datos_procesados!I:I)</f>
        <v>519.6685938</v>
      </c>
      <c r="H300" s="16">
        <f t="shared" si="2"/>
        <v>942.7333333</v>
      </c>
      <c r="I300" s="2" t="s">
        <v>11266</v>
      </c>
      <c r="J300" s="2"/>
      <c r="K300" s="2"/>
      <c r="L300" s="2"/>
      <c r="M300" s="2"/>
      <c r="N300" s="2"/>
      <c r="O300" s="2"/>
      <c r="P300" s="2"/>
      <c r="Q300" s="2"/>
      <c r="R300" s="43"/>
      <c r="S300" s="2"/>
      <c r="T300" s="2"/>
      <c r="AA300" s="2"/>
    </row>
    <row r="301">
      <c r="A301" s="31">
        <v>41209.0</v>
      </c>
      <c r="B301" s="32">
        <f>SUMIF(Datos_procesados!C:C,A301,Datos_procesados!E:E)</f>
        <v>2879.8</v>
      </c>
      <c r="C301" s="2">
        <f>COUNTIFS(Datos_procesados!C:C,A301,Datos_procesados!E:E, "&lt;&gt;0")</f>
        <v>11</v>
      </c>
      <c r="D301" s="2">
        <f t="shared" si="1"/>
        <v>13</v>
      </c>
      <c r="E301" s="33">
        <f>D301*'Costo de tareas'!$B$13</f>
        <v>510.6472222</v>
      </c>
      <c r="F301" s="16">
        <f>SUMIF(Datos_procesados!C:C,A301,Datos_procesados!H:H)</f>
        <v>392.8055556</v>
      </c>
      <c r="G301" s="16">
        <f>SUMIF(Datos_procesados!C:C,A301,Datos_procesados!I:I)</f>
        <v>549.9277778</v>
      </c>
      <c r="H301" s="16">
        <f t="shared" si="2"/>
        <v>942.7333333</v>
      </c>
      <c r="I301" s="2" t="s">
        <v>11266</v>
      </c>
      <c r="J301" s="2"/>
      <c r="K301" s="2"/>
      <c r="L301" s="2"/>
      <c r="M301" s="2"/>
      <c r="N301" s="2"/>
      <c r="O301" s="2"/>
      <c r="P301" s="2"/>
      <c r="Q301" s="2"/>
      <c r="R301" s="43"/>
      <c r="S301" s="2"/>
      <c r="T301" s="2"/>
      <c r="AA301" s="2"/>
    </row>
    <row r="302">
      <c r="A302" s="31">
        <v>41210.0</v>
      </c>
      <c r="B302" s="32">
        <f>SUMIF(Datos_procesados!C:C,A302,Datos_procesados!E:E)</f>
        <v>4308.1</v>
      </c>
      <c r="C302" s="2">
        <f>COUNTIFS(Datos_procesados!C:C,A302,Datos_procesados!E:E, "&lt;&gt;0")</f>
        <v>11</v>
      </c>
      <c r="D302" s="2">
        <f t="shared" si="1"/>
        <v>13</v>
      </c>
      <c r="E302" s="33">
        <f>D302*'Costo de tareas'!$B$13</f>
        <v>510.6472222</v>
      </c>
      <c r="F302" s="16">
        <f>SUMIF(Datos_procesados!C:C,A302,Datos_procesados!H:H)</f>
        <v>432.0861111</v>
      </c>
      <c r="G302" s="16">
        <f>SUMIF(Datos_procesados!C:C,A302,Datos_procesados!I:I)</f>
        <v>510.6472222</v>
      </c>
      <c r="H302" s="16">
        <f t="shared" si="2"/>
        <v>942.7333333</v>
      </c>
      <c r="I302" s="2" t="s">
        <v>11266</v>
      </c>
      <c r="J302" s="2"/>
      <c r="K302" s="2"/>
      <c r="L302" s="2"/>
      <c r="M302" s="2"/>
      <c r="N302" s="2"/>
      <c r="O302" s="2"/>
      <c r="P302" s="2"/>
      <c r="Q302" s="2"/>
      <c r="R302" s="43"/>
      <c r="S302" s="2"/>
      <c r="T302" s="2"/>
      <c r="AA302" s="2"/>
    </row>
    <row r="303">
      <c r="A303" s="31">
        <v>41211.0</v>
      </c>
      <c r="B303" s="32">
        <f>SUMIF(Datos_procesados!C:C,A303,Datos_procesados!E:E)</f>
        <v>4331</v>
      </c>
      <c r="C303" s="2">
        <f>COUNTIFS(Datos_procesados!C:C,A303,Datos_procesados!E:E, "&lt;&gt;0")</f>
        <v>11</v>
      </c>
      <c r="D303" s="2">
        <f t="shared" si="1"/>
        <v>13</v>
      </c>
      <c r="E303" s="33">
        <f>D303*'Costo de tareas'!$B$13</f>
        <v>510.6472222</v>
      </c>
      <c r="F303" s="16">
        <f>SUMIF(Datos_procesados!C:C,A303,Datos_procesados!H:H)</f>
        <v>396.0006247</v>
      </c>
      <c r="G303" s="16">
        <f>SUMIF(Datos_procesados!C:C,A303,Datos_procesados!I:I)</f>
        <v>546.7327087</v>
      </c>
      <c r="H303" s="16">
        <f t="shared" si="2"/>
        <v>942.7333333</v>
      </c>
      <c r="I303" s="2" t="s">
        <v>11266</v>
      </c>
      <c r="J303" s="2"/>
      <c r="K303" s="2"/>
      <c r="L303" s="2"/>
      <c r="M303" s="2"/>
      <c r="N303" s="2"/>
      <c r="O303" s="2"/>
      <c r="P303" s="2"/>
      <c r="Q303" s="2"/>
      <c r="R303" s="43"/>
      <c r="S303" s="2"/>
      <c r="T303" s="2"/>
      <c r="AA303" s="2"/>
    </row>
    <row r="304">
      <c r="A304" s="31">
        <v>41212.0</v>
      </c>
      <c r="B304" s="32">
        <f>SUMIF(Datos_procesados!C:C,A304,Datos_procesados!E:E)</f>
        <v>1458.35</v>
      </c>
      <c r="C304" s="2">
        <f>COUNTIFS(Datos_procesados!C:C,A304,Datos_procesados!E:E, "&lt;&gt;0")</f>
        <v>11</v>
      </c>
      <c r="D304" s="2">
        <f t="shared" si="1"/>
        <v>13</v>
      </c>
      <c r="E304" s="33">
        <f>D304*'Costo de tareas'!$B$13</f>
        <v>510.6472222</v>
      </c>
      <c r="F304" s="16">
        <f>SUMIF(Datos_procesados!C:C,A304,Datos_procesados!H:H)</f>
        <v>368.7485646</v>
      </c>
      <c r="G304" s="16">
        <f>SUMIF(Datos_procesados!C:C,A304,Datos_procesados!I:I)</f>
        <v>573.9847687</v>
      </c>
      <c r="H304" s="16">
        <f t="shared" si="2"/>
        <v>942.7333333</v>
      </c>
      <c r="I304" s="2" t="s">
        <v>11266</v>
      </c>
      <c r="J304" s="2"/>
      <c r="K304" s="2"/>
      <c r="L304" s="2"/>
      <c r="M304" s="2"/>
      <c r="N304" s="2"/>
      <c r="O304" s="2"/>
      <c r="P304" s="2"/>
      <c r="Q304" s="2"/>
      <c r="R304" s="43"/>
      <c r="S304" s="2"/>
      <c r="T304" s="2"/>
      <c r="AA304" s="2"/>
    </row>
    <row r="305">
      <c r="A305" s="31">
        <v>41213.0</v>
      </c>
      <c r="B305" s="32">
        <f>SUMIF(Datos_procesados!C:C,A305,Datos_procesados!E:E)</f>
        <v>1734.9</v>
      </c>
      <c r="C305" s="2">
        <f>COUNTIFS(Datos_procesados!C:C,A305,Datos_procesados!E:E, "&lt;&gt;0")</f>
        <v>11</v>
      </c>
      <c r="D305" s="2">
        <f t="shared" si="1"/>
        <v>13</v>
      </c>
      <c r="E305" s="33">
        <f>D305*'Costo de tareas'!$B$13</f>
        <v>510.6472222</v>
      </c>
      <c r="F305" s="16">
        <f>SUMIF(Datos_procesados!C:C,A305,Datos_procesados!H:H)</f>
        <v>432.0861111</v>
      </c>
      <c r="G305" s="16">
        <f>SUMIF(Datos_procesados!C:C,A305,Datos_procesados!I:I)</f>
        <v>510.6472222</v>
      </c>
      <c r="H305" s="16">
        <f t="shared" si="2"/>
        <v>942.7333333</v>
      </c>
      <c r="I305" s="2" t="s">
        <v>11266</v>
      </c>
      <c r="J305" s="2"/>
      <c r="K305" s="2"/>
      <c r="L305" s="2"/>
      <c r="M305" s="2"/>
      <c r="N305" s="2"/>
      <c r="O305" s="2"/>
      <c r="P305" s="2"/>
      <c r="Q305" s="2"/>
      <c r="R305" s="43"/>
      <c r="S305" s="2"/>
      <c r="T305" s="2"/>
      <c r="AA305" s="2"/>
    </row>
    <row r="306">
      <c r="A306" s="31">
        <v>44136.0</v>
      </c>
      <c r="B306" s="32">
        <f>SUMIF(Datos_procesados!C:C,A306,Datos_procesados!E:E)</f>
        <v>3334</v>
      </c>
      <c r="C306" s="2">
        <f>COUNTIFS(Datos_procesados!C:C,A306,Datos_procesados!E:E, "&lt;&gt;0")</f>
        <v>10</v>
      </c>
      <c r="D306" s="2">
        <f t="shared" si="1"/>
        <v>14</v>
      </c>
      <c r="E306" s="33">
        <f>D306*'Costo de tareas'!$B$13</f>
        <v>549.9277778</v>
      </c>
      <c r="F306" s="16">
        <f>SUMIF(Datos_procesados!C:C,A306,Datos_procesados!H:H)</f>
        <v>392.8055556</v>
      </c>
      <c r="G306" s="16">
        <f>SUMIF(Datos_procesados!C:C,A306,Datos_procesados!I:I)</f>
        <v>549.9277778</v>
      </c>
      <c r="H306" s="16">
        <f t="shared" si="2"/>
        <v>942.7333333</v>
      </c>
      <c r="I306" s="2" t="s">
        <v>11267</v>
      </c>
      <c r="J306" s="2"/>
      <c r="K306" s="2"/>
      <c r="L306" s="2"/>
      <c r="M306" s="2"/>
      <c r="N306" s="2"/>
      <c r="O306" s="2"/>
      <c r="P306" s="2"/>
      <c r="Q306" s="2"/>
      <c r="R306" s="43"/>
      <c r="S306" s="2"/>
      <c r="T306" s="2"/>
      <c r="AA306" s="2"/>
    </row>
    <row r="307">
      <c r="A307" s="31">
        <v>44137.0</v>
      </c>
      <c r="B307" s="32">
        <f>SUMIF(Datos_procesados!C:C,A307,Datos_procesados!E:E)</f>
        <v>3516</v>
      </c>
      <c r="C307" s="2">
        <f>COUNTIFS(Datos_procesados!C:C,A307,Datos_procesados!E:E, "&lt;&gt;0")</f>
        <v>10</v>
      </c>
      <c r="D307" s="2">
        <f t="shared" si="1"/>
        <v>14</v>
      </c>
      <c r="E307" s="33">
        <f>D307*'Costo de tareas'!$B$13</f>
        <v>549.9277778</v>
      </c>
      <c r="F307" s="16">
        <f>SUMIF(Datos_procesados!C:C,A307,Datos_procesados!H:H)</f>
        <v>361.2307549</v>
      </c>
      <c r="G307" s="16">
        <f>SUMIF(Datos_procesados!C:C,A307,Datos_procesados!I:I)</f>
        <v>581.5025784</v>
      </c>
      <c r="H307" s="16">
        <f t="shared" si="2"/>
        <v>942.7333333</v>
      </c>
      <c r="I307" s="2" t="s">
        <v>11267</v>
      </c>
      <c r="J307" s="2"/>
      <c r="K307" s="2"/>
      <c r="L307" s="2"/>
      <c r="M307" s="2"/>
      <c r="N307" s="2"/>
      <c r="O307" s="2"/>
      <c r="P307" s="2"/>
      <c r="Q307" s="2"/>
      <c r="R307" s="43"/>
      <c r="S307" s="2"/>
      <c r="T307" s="2"/>
      <c r="AA307" s="2"/>
    </row>
    <row r="308">
      <c r="A308" s="31">
        <v>44138.0</v>
      </c>
      <c r="B308" s="32">
        <f>SUMIF(Datos_procesados!C:C,A308,Datos_procesados!E:E)</f>
        <v>2614</v>
      </c>
      <c r="C308" s="2">
        <f>COUNTIFS(Datos_procesados!C:C,A308,Datos_procesados!E:E, "&lt;&gt;0")</f>
        <v>10</v>
      </c>
      <c r="D308" s="2">
        <f t="shared" si="1"/>
        <v>14</v>
      </c>
      <c r="E308" s="33">
        <f>D308*'Costo de tareas'!$B$13</f>
        <v>549.9277778</v>
      </c>
      <c r="F308" s="16">
        <f>SUMIF(Datos_procesados!C:C,A308,Datos_procesados!H:H)</f>
        <v>332.4751329</v>
      </c>
      <c r="G308" s="16">
        <f>SUMIF(Datos_procesados!C:C,A308,Datos_procesados!I:I)</f>
        <v>610.2582004</v>
      </c>
      <c r="H308" s="16">
        <f t="shared" si="2"/>
        <v>942.7333333</v>
      </c>
      <c r="I308" s="2" t="s">
        <v>11267</v>
      </c>
      <c r="J308" s="2"/>
      <c r="K308" s="2"/>
      <c r="L308" s="2"/>
      <c r="M308" s="2"/>
      <c r="N308" s="2"/>
      <c r="O308" s="2"/>
      <c r="P308" s="2"/>
      <c r="Q308" s="2"/>
      <c r="R308" s="43"/>
      <c r="S308" s="2"/>
      <c r="T308" s="2"/>
      <c r="AA308" s="2"/>
    </row>
    <row r="309">
      <c r="A309" s="31">
        <v>44139.0</v>
      </c>
      <c r="B309" s="32">
        <f>SUMIF(Datos_procesados!C:C,A309,Datos_procesados!E:E)</f>
        <v>1775</v>
      </c>
      <c r="C309" s="2">
        <f>COUNTIFS(Datos_procesados!C:C,A309,Datos_procesados!E:E, "&lt;&gt;0")</f>
        <v>10</v>
      </c>
      <c r="D309" s="2">
        <f t="shared" si="1"/>
        <v>14</v>
      </c>
      <c r="E309" s="33">
        <f>D309*'Costo de tareas'!$B$13</f>
        <v>549.9277778</v>
      </c>
      <c r="F309" s="16">
        <f>SUMIF(Datos_procesados!C:C,A309,Datos_procesados!H:H)</f>
        <v>353.525</v>
      </c>
      <c r="G309" s="16">
        <f>SUMIF(Datos_procesados!C:C,A309,Datos_procesados!I:I)</f>
        <v>589.2083333</v>
      </c>
      <c r="H309" s="16">
        <f t="shared" si="2"/>
        <v>942.7333333</v>
      </c>
      <c r="I309" s="2" t="s">
        <v>11267</v>
      </c>
      <c r="J309" s="2"/>
      <c r="K309" s="2"/>
      <c r="L309" s="2"/>
      <c r="M309" s="2"/>
      <c r="N309" s="2"/>
      <c r="O309" s="2"/>
      <c r="P309" s="2"/>
      <c r="Q309" s="2"/>
      <c r="R309" s="43"/>
      <c r="S309" s="2"/>
      <c r="T309" s="2"/>
      <c r="AA309" s="2"/>
    </row>
    <row r="310">
      <c r="A310" s="31">
        <v>44140.0</v>
      </c>
      <c r="B310" s="32">
        <f>SUMIF(Datos_procesados!C:C,A310,Datos_procesados!E:E)</f>
        <v>793</v>
      </c>
      <c r="C310" s="2">
        <f>COUNTIFS(Datos_procesados!C:C,A310,Datos_procesados!E:E, "&lt;&gt;0")</f>
        <v>10</v>
      </c>
      <c r="D310" s="2">
        <f t="shared" si="1"/>
        <v>14</v>
      </c>
      <c r="E310" s="33">
        <f>D310*'Costo de tareas'!$B$13</f>
        <v>549.9277778</v>
      </c>
      <c r="F310" s="16">
        <f>SUMIF(Datos_procesados!C:C,A310,Datos_procesados!H:H)</f>
        <v>367.2450027</v>
      </c>
      <c r="G310" s="16">
        <f>SUMIF(Datos_procesados!C:C,A310,Datos_procesados!I:I)</f>
        <v>575.4883307</v>
      </c>
      <c r="H310" s="16">
        <f t="shared" si="2"/>
        <v>942.7333333</v>
      </c>
      <c r="I310" s="2" t="s">
        <v>11267</v>
      </c>
      <c r="J310" s="2"/>
      <c r="K310" s="2"/>
      <c r="L310" s="2"/>
      <c r="M310" s="2"/>
      <c r="N310" s="2"/>
      <c r="O310" s="2"/>
      <c r="P310" s="2"/>
      <c r="Q310" s="2"/>
      <c r="R310" s="43"/>
      <c r="S310" s="2"/>
      <c r="T310" s="2"/>
      <c r="AA310" s="2"/>
    </row>
    <row r="311">
      <c r="A311" s="31">
        <v>44141.0</v>
      </c>
      <c r="B311" s="32">
        <f>SUMIF(Datos_procesados!C:C,A311,Datos_procesados!E:E)</f>
        <v>1993</v>
      </c>
      <c r="C311" s="2">
        <f>COUNTIFS(Datos_procesados!C:C,A311,Datos_procesados!E:E, "&lt;&gt;0")</f>
        <v>10</v>
      </c>
      <c r="D311" s="2">
        <f t="shared" si="1"/>
        <v>14</v>
      </c>
      <c r="E311" s="33">
        <f>D311*'Costo de tareas'!$B$13</f>
        <v>549.9277778</v>
      </c>
      <c r="F311" s="16">
        <f>SUMIF(Datos_procesados!C:C,A311,Datos_procesados!H:H)</f>
        <v>373.2592504</v>
      </c>
      <c r="G311" s="16">
        <f>SUMIF(Datos_procesados!C:C,A311,Datos_procesados!I:I)</f>
        <v>569.4740829</v>
      </c>
      <c r="H311" s="16">
        <f t="shared" si="2"/>
        <v>942.7333333</v>
      </c>
      <c r="I311" s="2" t="s">
        <v>11267</v>
      </c>
      <c r="J311" s="2"/>
      <c r="K311" s="2"/>
      <c r="L311" s="2"/>
      <c r="M311" s="2"/>
      <c r="N311" s="2"/>
      <c r="O311" s="2"/>
      <c r="P311" s="2"/>
      <c r="Q311" s="2"/>
      <c r="R311" s="43"/>
      <c r="S311" s="2"/>
      <c r="T311" s="2"/>
      <c r="AA311" s="2"/>
    </row>
    <row r="312">
      <c r="A312" s="31">
        <v>44142.0</v>
      </c>
      <c r="B312" s="32">
        <f>SUMIF(Datos_procesados!C:C,A312,Datos_procesados!E:E)</f>
        <v>2651</v>
      </c>
      <c r="C312" s="2">
        <f>COUNTIFS(Datos_procesados!C:C,A312,Datos_procesados!E:E, "&lt;&gt;0")</f>
        <v>10</v>
      </c>
      <c r="D312" s="2">
        <f t="shared" si="1"/>
        <v>14</v>
      </c>
      <c r="E312" s="33">
        <f>D312*'Costo de tareas'!$B$13</f>
        <v>549.9277778</v>
      </c>
      <c r="F312" s="16">
        <f>SUMIF(Datos_procesados!C:C,A312,Datos_procesados!H:H)</f>
        <v>355.2165072</v>
      </c>
      <c r="G312" s="16">
        <f>SUMIF(Datos_procesados!C:C,A312,Datos_procesados!I:I)</f>
        <v>587.5168262</v>
      </c>
      <c r="H312" s="16">
        <f t="shared" si="2"/>
        <v>942.7333333</v>
      </c>
      <c r="I312" s="2" t="s">
        <v>11267</v>
      </c>
      <c r="J312" s="2"/>
      <c r="K312" s="2"/>
      <c r="L312" s="2"/>
      <c r="M312" s="2"/>
      <c r="N312" s="2"/>
      <c r="O312" s="2"/>
      <c r="P312" s="2"/>
      <c r="Q312" s="2"/>
      <c r="R312" s="43"/>
      <c r="S312" s="2"/>
      <c r="T312" s="2"/>
      <c r="AA312" s="2"/>
    </row>
    <row r="313">
      <c r="A313" s="31">
        <v>44143.0</v>
      </c>
      <c r="B313" s="32">
        <f>SUMIF(Datos_procesados!C:C,A313,Datos_procesados!E:E)</f>
        <v>3120</v>
      </c>
      <c r="C313" s="2">
        <f>COUNTIFS(Datos_procesados!C:C,A313,Datos_procesados!E:E, "&lt;&gt;0")</f>
        <v>10</v>
      </c>
      <c r="D313" s="2">
        <f t="shared" si="1"/>
        <v>14</v>
      </c>
      <c r="E313" s="33">
        <f>D313*'Costo de tareas'!$B$13</f>
        <v>549.9277778</v>
      </c>
      <c r="F313" s="16">
        <f>SUMIF(Datos_procesados!C:C,A313,Datos_procesados!H:H)</f>
        <v>329.6559543</v>
      </c>
      <c r="G313" s="16">
        <f>SUMIF(Datos_procesados!C:C,A313,Datos_procesados!I:I)</f>
        <v>613.0773791</v>
      </c>
      <c r="H313" s="16">
        <f t="shared" si="2"/>
        <v>942.7333333</v>
      </c>
      <c r="I313" s="2" t="s">
        <v>11267</v>
      </c>
      <c r="J313" s="2"/>
      <c r="K313" s="2"/>
      <c r="L313" s="2"/>
      <c r="M313" s="2"/>
      <c r="N313" s="2"/>
      <c r="O313" s="2"/>
      <c r="P313" s="2"/>
      <c r="Q313" s="2"/>
      <c r="R313" s="43"/>
      <c r="S313" s="2"/>
      <c r="T313" s="2"/>
      <c r="AA313" s="2"/>
    </row>
    <row r="314">
      <c r="A314" s="31">
        <v>44144.0</v>
      </c>
      <c r="B314" s="32">
        <f>SUMIF(Datos_procesados!C:C,A314,Datos_procesados!E:E)</f>
        <v>2397</v>
      </c>
      <c r="C314" s="2">
        <f>COUNTIFS(Datos_procesados!C:C,A314,Datos_procesados!E:E, "&lt;&gt;0")</f>
        <v>10</v>
      </c>
      <c r="D314" s="2">
        <f t="shared" si="1"/>
        <v>14</v>
      </c>
      <c r="E314" s="33">
        <f>D314*'Costo de tareas'!$B$13</f>
        <v>549.9277778</v>
      </c>
      <c r="F314" s="16">
        <f>SUMIF(Datos_procesados!C:C,A314,Datos_procesados!H:H)</f>
        <v>353.525</v>
      </c>
      <c r="G314" s="16">
        <f>SUMIF(Datos_procesados!C:C,A314,Datos_procesados!I:I)</f>
        <v>589.2083333</v>
      </c>
      <c r="H314" s="16">
        <f t="shared" si="2"/>
        <v>942.7333333</v>
      </c>
      <c r="I314" s="2" t="s">
        <v>11267</v>
      </c>
      <c r="J314" s="2"/>
      <c r="K314" s="2"/>
      <c r="L314" s="2"/>
      <c r="M314" s="2"/>
      <c r="N314" s="2"/>
      <c r="O314" s="2"/>
      <c r="P314" s="2"/>
      <c r="Q314" s="2"/>
      <c r="R314" s="43"/>
      <c r="S314" s="2"/>
      <c r="T314" s="2"/>
      <c r="AA314" s="2"/>
    </row>
    <row r="315">
      <c r="A315" s="31">
        <v>44145.0</v>
      </c>
      <c r="B315" s="32">
        <f>SUMIF(Datos_procesados!C:C,A315,Datos_procesados!E:E)</f>
        <v>2427</v>
      </c>
      <c r="C315" s="2">
        <f>COUNTIFS(Datos_procesados!C:C,A315,Datos_procesados!E:E, "&lt;&gt;0")</f>
        <v>10</v>
      </c>
      <c r="D315" s="2">
        <f t="shared" si="1"/>
        <v>14</v>
      </c>
      <c r="E315" s="33">
        <f>D315*'Costo de tareas'!$B$13</f>
        <v>549.9277778</v>
      </c>
      <c r="F315" s="16">
        <f>SUMIF(Datos_procesados!C:C,A315,Datos_procesados!H:H)</f>
        <v>359.727193</v>
      </c>
      <c r="G315" s="16">
        <f>SUMIF(Datos_procesados!C:C,A315,Datos_procesados!I:I)</f>
        <v>583.0061404</v>
      </c>
      <c r="H315" s="16">
        <f t="shared" si="2"/>
        <v>942.7333333</v>
      </c>
      <c r="I315" s="2" t="s">
        <v>11267</v>
      </c>
      <c r="J315" s="2"/>
      <c r="K315" s="2"/>
      <c r="L315" s="2"/>
      <c r="M315" s="2"/>
      <c r="N315" s="2"/>
      <c r="O315" s="2"/>
      <c r="P315" s="2"/>
      <c r="Q315" s="2"/>
      <c r="R315" s="43"/>
      <c r="S315" s="2"/>
      <c r="T315" s="2"/>
      <c r="AA315" s="2"/>
    </row>
    <row r="316">
      <c r="A316" s="31">
        <v>44146.0</v>
      </c>
      <c r="B316" s="32">
        <f>SUMIF(Datos_procesados!C:C,A316,Datos_procesados!E:E)</f>
        <v>2352</v>
      </c>
      <c r="C316" s="2">
        <f>COUNTIFS(Datos_procesados!C:C,A316,Datos_procesados!E:E, "&lt;&gt;0")</f>
        <v>10</v>
      </c>
      <c r="D316" s="2">
        <f t="shared" si="1"/>
        <v>14</v>
      </c>
      <c r="E316" s="33">
        <f>D316*'Costo de tareas'!$B$13</f>
        <v>549.9277778</v>
      </c>
      <c r="F316" s="16">
        <f>SUMIF(Datos_procesados!C:C,A316,Datos_procesados!H:H)</f>
        <v>370.2521265</v>
      </c>
      <c r="G316" s="16">
        <f>SUMIF(Datos_procesados!C:C,A316,Datos_procesados!I:I)</f>
        <v>572.4812068</v>
      </c>
      <c r="H316" s="16">
        <f t="shared" si="2"/>
        <v>942.7333333</v>
      </c>
      <c r="I316" s="2" t="s">
        <v>11267</v>
      </c>
      <c r="J316" s="2"/>
      <c r="K316" s="2"/>
      <c r="L316" s="2"/>
      <c r="M316" s="2"/>
      <c r="N316" s="2"/>
      <c r="O316" s="2"/>
      <c r="P316" s="2"/>
      <c r="Q316" s="2"/>
      <c r="R316" s="43"/>
      <c r="S316" s="2"/>
      <c r="T316" s="2"/>
      <c r="AA316" s="2"/>
    </row>
    <row r="317">
      <c r="A317" s="31">
        <v>44147.0</v>
      </c>
      <c r="B317" s="32">
        <f>SUMIF(Datos_procesados!C:C,A317,Datos_procesados!E:E)</f>
        <v>2452</v>
      </c>
      <c r="C317" s="2">
        <f>COUNTIFS(Datos_procesados!C:C,A317,Datos_procesados!E:E, "&lt;&gt;0")</f>
        <v>10</v>
      </c>
      <c r="D317" s="2">
        <f t="shared" si="1"/>
        <v>14</v>
      </c>
      <c r="E317" s="33">
        <f>D317*'Costo de tareas'!$B$13</f>
        <v>549.9277778</v>
      </c>
      <c r="F317" s="16">
        <f>SUMIF(Datos_procesados!C:C,A317,Datos_procesados!H:H)</f>
        <v>353.525</v>
      </c>
      <c r="G317" s="16">
        <f>SUMIF(Datos_procesados!C:C,A317,Datos_procesados!I:I)</f>
        <v>589.2083333</v>
      </c>
      <c r="H317" s="16">
        <f t="shared" si="2"/>
        <v>942.7333333</v>
      </c>
      <c r="I317" s="2" t="s">
        <v>11267</v>
      </c>
      <c r="J317" s="2"/>
      <c r="K317" s="2"/>
      <c r="L317" s="2"/>
      <c r="M317" s="2"/>
      <c r="N317" s="2"/>
      <c r="O317" s="2"/>
      <c r="P317" s="2"/>
      <c r="Q317" s="2"/>
      <c r="R317" s="43"/>
      <c r="S317" s="2"/>
      <c r="T317" s="2"/>
      <c r="AA317" s="2"/>
    </row>
    <row r="318">
      <c r="A318" s="31">
        <v>44148.0</v>
      </c>
      <c r="B318" s="32">
        <f>SUMIF(Datos_procesados!C:C,A318,Datos_procesados!E:E)</f>
        <v>2779</v>
      </c>
      <c r="C318" s="2">
        <f>COUNTIFS(Datos_procesados!C:C,A318,Datos_procesados!E:E, "&lt;&gt;0")</f>
        <v>10</v>
      </c>
      <c r="D318" s="2">
        <f t="shared" si="1"/>
        <v>14</v>
      </c>
      <c r="E318" s="33">
        <f>D318*'Costo de tareas'!$B$13</f>
        <v>549.9277778</v>
      </c>
      <c r="F318" s="16">
        <f>SUMIF(Datos_procesados!C:C,A318,Datos_procesados!H:H)</f>
        <v>317.4395136</v>
      </c>
      <c r="G318" s="16">
        <f>SUMIF(Datos_procesados!C:C,A318,Datos_procesados!I:I)</f>
        <v>625.2938198</v>
      </c>
      <c r="H318" s="16">
        <f t="shared" si="2"/>
        <v>942.7333333</v>
      </c>
      <c r="I318" s="2" t="s">
        <v>11267</v>
      </c>
      <c r="J318" s="2"/>
      <c r="K318" s="2"/>
      <c r="L318" s="2"/>
      <c r="M318" s="2"/>
      <c r="N318" s="2"/>
      <c r="O318" s="2"/>
      <c r="P318" s="2"/>
      <c r="Q318" s="2"/>
      <c r="R318" s="43"/>
      <c r="S318" s="2"/>
      <c r="T318" s="2"/>
      <c r="AA318" s="2"/>
    </row>
    <row r="319">
      <c r="A319" s="31">
        <v>44149.0</v>
      </c>
      <c r="B319" s="32">
        <f>SUMIF(Datos_procesados!C:C,A319,Datos_procesados!E:E)</f>
        <v>1539.65</v>
      </c>
      <c r="C319" s="2">
        <f>COUNTIFS(Datos_procesados!C:C,A319,Datos_procesados!E:E, "&lt;&gt;0")</f>
        <v>10</v>
      </c>
      <c r="D319" s="2">
        <f t="shared" si="1"/>
        <v>14</v>
      </c>
      <c r="E319" s="33">
        <f>D319*'Costo de tareas'!$B$13</f>
        <v>549.9277778</v>
      </c>
      <c r="F319" s="16">
        <f>SUMIF(Datos_procesados!C:C,A319,Datos_procesados!H:H)</f>
        <v>373.2592504</v>
      </c>
      <c r="G319" s="16">
        <f>SUMIF(Datos_procesados!C:C,A319,Datos_procesados!I:I)</f>
        <v>569.4740829</v>
      </c>
      <c r="H319" s="16">
        <f t="shared" si="2"/>
        <v>942.7333333</v>
      </c>
      <c r="I319" s="2" t="s">
        <v>11267</v>
      </c>
      <c r="J319" s="2"/>
      <c r="K319" s="2"/>
      <c r="L319" s="2"/>
      <c r="M319" s="2"/>
      <c r="N319" s="2"/>
      <c r="O319" s="2"/>
      <c r="P319" s="2"/>
      <c r="Q319" s="2"/>
      <c r="R319" s="43"/>
      <c r="S319" s="2"/>
      <c r="T319" s="2"/>
      <c r="AA319" s="2"/>
    </row>
    <row r="320">
      <c r="A320" s="31">
        <v>44150.0</v>
      </c>
      <c r="B320" s="32">
        <f>SUMIF(Datos_procesados!C:C,A320,Datos_procesados!E:E)</f>
        <v>3238.15</v>
      </c>
      <c r="C320" s="2">
        <f>COUNTIFS(Datos_procesados!C:C,A320,Datos_procesados!E:E, "&lt;&gt;0")</f>
        <v>10</v>
      </c>
      <c r="D320" s="2">
        <f t="shared" si="1"/>
        <v>14</v>
      </c>
      <c r="E320" s="33">
        <f>D320*'Costo de tareas'!$B$13</f>
        <v>549.9277778</v>
      </c>
      <c r="F320" s="16">
        <f>SUMIF(Datos_procesados!C:C,A320,Datos_procesados!H:H)</f>
        <v>392.8055556</v>
      </c>
      <c r="G320" s="16">
        <f>SUMIF(Datos_procesados!C:C,A320,Datos_procesados!I:I)</f>
        <v>549.9277778</v>
      </c>
      <c r="H320" s="16">
        <f t="shared" si="2"/>
        <v>942.7333333</v>
      </c>
      <c r="I320" s="2" t="s">
        <v>11267</v>
      </c>
      <c r="J320" s="2"/>
      <c r="K320" s="2"/>
      <c r="L320" s="2"/>
      <c r="M320" s="2"/>
      <c r="N320" s="2"/>
      <c r="O320" s="2"/>
      <c r="P320" s="2"/>
      <c r="Q320" s="2"/>
      <c r="R320" s="43"/>
      <c r="S320" s="2"/>
      <c r="T320" s="2"/>
      <c r="AA320" s="2"/>
    </row>
    <row r="321">
      <c r="A321" s="31">
        <v>44151.0</v>
      </c>
      <c r="B321" s="32">
        <f>SUMIF(Datos_procesados!C:C,A321,Datos_procesados!E:E)</f>
        <v>2472.55</v>
      </c>
      <c r="C321" s="2">
        <f>COUNTIFS(Datos_procesados!C:C,A321,Datos_procesados!E:E, "&lt;&gt;0")</f>
        <v>10</v>
      </c>
      <c r="D321" s="2">
        <f t="shared" si="1"/>
        <v>14</v>
      </c>
      <c r="E321" s="33">
        <f>D321*'Costo de tareas'!$B$13</f>
        <v>549.9277778</v>
      </c>
      <c r="F321" s="16">
        <f>SUMIF(Datos_procesados!C:C,A321,Datos_procesados!H:H)</f>
        <v>392.8055556</v>
      </c>
      <c r="G321" s="16">
        <f>SUMIF(Datos_procesados!C:C,A321,Datos_procesados!I:I)</f>
        <v>549.9277778</v>
      </c>
      <c r="H321" s="16">
        <f t="shared" si="2"/>
        <v>942.7333333</v>
      </c>
      <c r="I321" s="2" t="s">
        <v>11267</v>
      </c>
      <c r="J321" s="2"/>
      <c r="K321" s="2"/>
      <c r="L321" s="2"/>
      <c r="M321" s="2"/>
      <c r="N321" s="2"/>
      <c r="O321" s="2"/>
      <c r="P321" s="2"/>
      <c r="Q321" s="2"/>
      <c r="R321" s="43"/>
      <c r="S321" s="2"/>
      <c r="T321" s="2"/>
      <c r="AA321" s="2"/>
    </row>
    <row r="322">
      <c r="A322" s="31">
        <v>44152.0</v>
      </c>
      <c r="B322" s="32">
        <f>SUMIF(Datos_procesados!C:C,A322,Datos_procesados!E:E)</f>
        <v>2530</v>
      </c>
      <c r="C322" s="2">
        <f>COUNTIFS(Datos_procesados!C:C,A322,Datos_procesados!E:E, "&lt;&gt;0")</f>
        <v>10</v>
      </c>
      <c r="D322" s="2">
        <f t="shared" si="1"/>
        <v>14</v>
      </c>
      <c r="E322" s="33">
        <f>D322*'Costo de tareas'!$B$13</f>
        <v>549.9277778</v>
      </c>
      <c r="F322" s="16">
        <f>SUMIF(Datos_procesados!C:C,A322,Datos_procesados!H:H)</f>
        <v>365.7414407</v>
      </c>
      <c r="G322" s="16">
        <f>SUMIF(Datos_procesados!C:C,A322,Datos_procesados!I:I)</f>
        <v>576.9918926</v>
      </c>
      <c r="H322" s="16">
        <f t="shared" si="2"/>
        <v>942.7333333</v>
      </c>
      <c r="I322" s="2" t="s">
        <v>11267</v>
      </c>
      <c r="J322" s="2"/>
      <c r="K322" s="2"/>
      <c r="L322" s="2"/>
      <c r="M322" s="2"/>
      <c r="N322" s="2"/>
      <c r="O322" s="2"/>
      <c r="P322" s="2"/>
      <c r="Q322" s="2"/>
      <c r="R322" s="43"/>
      <c r="S322" s="2"/>
      <c r="T322" s="2"/>
      <c r="AA322" s="2"/>
    </row>
    <row r="323">
      <c r="A323" s="31">
        <v>44153.0</v>
      </c>
      <c r="B323" s="32">
        <f>SUMIF(Datos_procesados!C:C,A323,Datos_procesados!E:E)</f>
        <v>3457.65</v>
      </c>
      <c r="C323" s="2">
        <f>COUNTIFS(Datos_procesados!C:C,A323,Datos_procesados!E:E, "&lt;&gt;0")</f>
        <v>10</v>
      </c>
      <c r="D323" s="2">
        <f t="shared" si="1"/>
        <v>14</v>
      </c>
      <c r="E323" s="33">
        <f>D323*'Costo de tareas'!$B$13</f>
        <v>549.9277778</v>
      </c>
      <c r="F323" s="16">
        <f>SUMIF(Datos_procesados!C:C,A323,Datos_procesados!H:H)</f>
        <v>392.8055556</v>
      </c>
      <c r="G323" s="16">
        <f>SUMIF(Datos_procesados!C:C,A323,Datos_procesados!I:I)</f>
        <v>549.9277778</v>
      </c>
      <c r="H323" s="16">
        <f t="shared" si="2"/>
        <v>942.7333333</v>
      </c>
      <c r="I323" s="2" t="s">
        <v>11267</v>
      </c>
      <c r="J323" s="2"/>
      <c r="K323" s="2"/>
      <c r="L323" s="2"/>
      <c r="M323" s="2"/>
      <c r="N323" s="2"/>
      <c r="O323" s="2"/>
      <c r="P323" s="2"/>
      <c r="Q323" s="2"/>
      <c r="R323" s="43"/>
      <c r="S323" s="2"/>
      <c r="T323" s="2"/>
      <c r="AA323" s="2"/>
    </row>
    <row r="324">
      <c r="A324" s="31">
        <v>44154.0</v>
      </c>
      <c r="B324" s="32">
        <f>SUMIF(Datos_procesados!C:C,A324,Datos_procesados!E:E)</f>
        <v>2574.95</v>
      </c>
      <c r="C324" s="2">
        <f>COUNTIFS(Datos_procesados!C:C,A324,Datos_procesados!E:E, "&lt;&gt;0")</f>
        <v>10</v>
      </c>
      <c r="D324" s="2">
        <f t="shared" si="1"/>
        <v>14</v>
      </c>
      <c r="E324" s="33">
        <f>D324*'Costo de tareas'!$B$13</f>
        <v>549.9277778</v>
      </c>
      <c r="F324" s="16">
        <f>SUMIF(Datos_procesados!C:C,A324,Datos_procesados!H:H)</f>
        <v>336.9858187</v>
      </c>
      <c r="G324" s="16">
        <f>SUMIF(Datos_procesados!C:C,A324,Datos_procesados!I:I)</f>
        <v>605.7475146</v>
      </c>
      <c r="H324" s="16">
        <f t="shared" si="2"/>
        <v>942.7333333</v>
      </c>
      <c r="I324" s="2" t="s">
        <v>11267</v>
      </c>
      <c r="J324" s="2"/>
      <c r="K324" s="2"/>
      <c r="L324" s="2"/>
      <c r="M324" s="2"/>
      <c r="N324" s="2"/>
      <c r="O324" s="2"/>
      <c r="P324" s="2"/>
      <c r="Q324" s="2"/>
      <c r="R324" s="43"/>
      <c r="S324" s="2"/>
      <c r="T324" s="2"/>
      <c r="AA324" s="2"/>
    </row>
    <row r="325">
      <c r="A325" s="31">
        <v>44155.0</v>
      </c>
      <c r="B325" s="32">
        <f>SUMIF(Datos_procesados!C:C,A325,Datos_procesados!E:E)</f>
        <v>3183.65</v>
      </c>
      <c r="C325" s="2">
        <f>COUNTIFS(Datos_procesados!C:C,A325,Datos_procesados!E:E, "&lt;&gt;0")</f>
        <v>10</v>
      </c>
      <c r="D325" s="2">
        <f t="shared" si="1"/>
        <v>14</v>
      </c>
      <c r="E325" s="33">
        <f>D325*'Costo de tareas'!$B$13</f>
        <v>549.9277778</v>
      </c>
      <c r="F325" s="16">
        <f>SUMIF(Datos_procesados!C:C,A325,Datos_procesados!H:H)</f>
        <v>392.8055556</v>
      </c>
      <c r="G325" s="16">
        <f>SUMIF(Datos_procesados!C:C,A325,Datos_procesados!I:I)</f>
        <v>549.9277778</v>
      </c>
      <c r="H325" s="16">
        <f t="shared" si="2"/>
        <v>942.7333333</v>
      </c>
      <c r="I325" s="2" t="s">
        <v>11267</v>
      </c>
      <c r="J325" s="2"/>
      <c r="K325" s="2"/>
      <c r="L325" s="2"/>
      <c r="M325" s="2"/>
      <c r="N325" s="2"/>
      <c r="O325" s="2"/>
      <c r="P325" s="2"/>
      <c r="Q325" s="2"/>
      <c r="R325" s="43"/>
      <c r="S325" s="2"/>
      <c r="T325" s="2"/>
      <c r="AA325" s="2"/>
    </row>
    <row r="326">
      <c r="A326" s="31">
        <v>44156.0</v>
      </c>
      <c r="B326" s="32">
        <f>SUMIF(Datos_procesados!C:C,A326,Datos_procesados!E:E)</f>
        <v>3033</v>
      </c>
      <c r="C326" s="2">
        <f>COUNTIFS(Datos_procesados!C:C,A326,Datos_procesados!E:E, "&lt;&gt;0")</f>
        <v>9</v>
      </c>
      <c r="D326" s="2">
        <f t="shared" si="1"/>
        <v>15</v>
      </c>
      <c r="E326" s="33">
        <f>D326*'Costo de tareas'!$B$13</f>
        <v>589.2083333</v>
      </c>
      <c r="F326" s="16">
        <f>SUMIF(Datos_procesados!C:C,A326,Datos_procesados!H:H)</f>
        <v>332.4751329</v>
      </c>
      <c r="G326" s="16">
        <f>SUMIF(Datos_procesados!C:C,A326,Datos_procesados!I:I)</f>
        <v>610.2582004</v>
      </c>
      <c r="H326" s="16">
        <f t="shared" si="2"/>
        <v>942.7333333</v>
      </c>
      <c r="I326" s="2" t="s">
        <v>11267</v>
      </c>
      <c r="J326" s="2"/>
      <c r="K326" s="2"/>
      <c r="L326" s="2"/>
      <c r="M326" s="2"/>
      <c r="N326" s="2"/>
      <c r="O326" s="2"/>
      <c r="P326" s="2"/>
      <c r="Q326" s="2"/>
      <c r="R326" s="43"/>
      <c r="S326" s="2"/>
      <c r="T326" s="2"/>
      <c r="AA326" s="2"/>
    </row>
    <row r="327">
      <c r="A327" s="31">
        <v>44157.0</v>
      </c>
      <c r="B327" s="32">
        <f>SUMIF(Datos_procesados!C:C,A327,Datos_procesados!E:E)</f>
        <v>1863</v>
      </c>
      <c r="C327" s="2">
        <f>COUNTIFS(Datos_procesados!C:C,A327,Datos_procesados!E:E, "&lt;&gt;0")</f>
        <v>9</v>
      </c>
      <c r="D327" s="2">
        <f t="shared" si="1"/>
        <v>15</v>
      </c>
      <c r="E327" s="33">
        <f>D327*'Costo de tareas'!$B$13</f>
        <v>589.2083333</v>
      </c>
      <c r="F327" s="16">
        <f>SUMIF(Datos_procesados!C:C,A327,Datos_procesados!H:H)</f>
        <v>314.2444444</v>
      </c>
      <c r="G327" s="16">
        <f>SUMIF(Datos_procesados!C:C,A327,Datos_procesados!I:I)</f>
        <v>628.4888889</v>
      </c>
      <c r="H327" s="16">
        <f t="shared" si="2"/>
        <v>942.7333333</v>
      </c>
      <c r="I327" s="2" t="s">
        <v>11267</v>
      </c>
      <c r="J327" s="2"/>
      <c r="K327" s="2"/>
      <c r="L327" s="2"/>
      <c r="M327" s="2"/>
      <c r="N327" s="2"/>
      <c r="O327" s="2"/>
      <c r="P327" s="2"/>
      <c r="Q327" s="2"/>
      <c r="R327" s="43"/>
      <c r="S327" s="2"/>
      <c r="T327" s="2"/>
      <c r="AA327" s="2"/>
    </row>
    <row r="328">
      <c r="A328" s="31">
        <v>44158.0</v>
      </c>
      <c r="B328" s="32">
        <f>SUMIF(Datos_procesados!C:C,A328,Datos_procesados!E:E)</f>
        <v>2691</v>
      </c>
      <c r="C328" s="2">
        <f>COUNTIFS(Datos_procesados!C:C,A328,Datos_procesados!E:E, "&lt;&gt;0")</f>
        <v>9</v>
      </c>
      <c r="D328" s="2">
        <f t="shared" si="1"/>
        <v>15</v>
      </c>
      <c r="E328" s="33">
        <f>D328*'Costo de tareas'!$B$13</f>
        <v>589.2083333</v>
      </c>
      <c r="F328" s="16">
        <f>SUMIF(Datos_procesados!C:C,A328,Datos_procesados!H:H)</f>
        <v>274.9638889</v>
      </c>
      <c r="G328" s="16">
        <f>SUMIF(Datos_procesados!C:C,A328,Datos_procesados!I:I)</f>
        <v>667.7694444</v>
      </c>
      <c r="H328" s="16">
        <f t="shared" si="2"/>
        <v>942.7333333</v>
      </c>
      <c r="I328" s="2" t="s">
        <v>11267</v>
      </c>
      <c r="J328" s="2"/>
      <c r="K328" s="2"/>
      <c r="L328" s="2"/>
      <c r="M328" s="2"/>
      <c r="N328" s="2"/>
      <c r="O328" s="2"/>
      <c r="P328" s="2"/>
      <c r="Q328" s="2"/>
      <c r="R328" s="43"/>
      <c r="S328" s="2"/>
      <c r="T328" s="2"/>
      <c r="AA328" s="2"/>
    </row>
    <row r="329">
      <c r="A329" s="31">
        <v>44159.0</v>
      </c>
      <c r="B329" s="32">
        <f>SUMIF(Datos_procesados!C:C,A329,Datos_procesados!E:E)</f>
        <v>2032</v>
      </c>
      <c r="C329" s="2">
        <f>COUNTIFS(Datos_procesados!C:C,A329,Datos_procesados!E:E, "&lt;&gt;0")</f>
        <v>9</v>
      </c>
      <c r="D329" s="2">
        <f t="shared" si="1"/>
        <v>15</v>
      </c>
      <c r="E329" s="33">
        <f>D329*'Costo de tareas'!$B$13</f>
        <v>589.2083333</v>
      </c>
      <c r="F329" s="16">
        <f>SUMIF(Datos_procesados!C:C,A329,Datos_procesados!H:H)</f>
        <v>353.525</v>
      </c>
      <c r="G329" s="16">
        <f>SUMIF(Datos_procesados!C:C,A329,Datos_procesados!I:I)</f>
        <v>589.2083333</v>
      </c>
      <c r="H329" s="16">
        <f t="shared" si="2"/>
        <v>942.7333333</v>
      </c>
      <c r="I329" s="2" t="s">
        <v>11267</v>
      </c>
      <c r="J329" s="2"/>
      <c r="K329" s="2"/>
      <c r="L329" s="2"/>
      <c r="M329" s="2"/>
      <c r="N329" s="2"/>
      <c r="O329" s="2"/>
      <c r="P329" s="2"/>
      <c r="Q329" s="2"/>
      <c r="R329" s="43"/>
      <c r="S329" s="2"/>
      <c r="T329" s="2"/>
      <c r="AA329" s="2"/>
    </row>
    <row r="330">
      <c r="A330" s="31">
        <v>44160.0</v>
      </c>
      <c r="B330" s="32">
        <f>SUMIF(Datos_procesados!C:C,A330,Datos_procesados!E:E)</f>
        <v>2213</v>
      </c>
      <c r="C330" s="2">
        <f>COUNTIFS(Datos_procesados!C:C,A330,Datos_procesados!E:E, "&lt;&gt;0")</f>
        <v>9</v>
      </c>
      <c r="D330" s="2">
        <f t="shared" si="1"/>
        <v>15</v>
      </c>
      <c r="E330" s="33">
        <f>D330*'Costo de tareas'!$B$13</f>
        <v>589.2083333</v>
      </c>
      <c r="F330" s="16">
        <f>SUMIF(Datos_procesados!C:C,A330,Datos_procesados!H:H)</f>
        <v>353.525</v>
      </c>
      <c r="G330" s="16">
        <f>SUMIF(Datos_procesados!C:C,A330,Datos_procesados!I:I)</f>
        <v>589.2083333</v>
      </c>
      <c r="H330" s="16">
        <f t="shared" si="2"/>
        <v>942.7333333</v>
      </c>
      <c r="I330" s="2" t="s">
        <v>11267</v>
      </c>
      <c r="J330" s="2"/>
      <c r="K330" s="2"/>
      <c r="L330" s="2"/>
      <c r="M330" s="2"/>
      <c r="N330" s="2"/>
      <c r="O330" s="2"/>
      <c r="P330" s="2"/>
      <c r="Q330" s="2"/>
      <c r="R330" s="43"/>
      <c r="S330" s="2"/>
      <c r="T330" s="2"/>
      <c r="AA330" s="2"/>
    </row>
    <row r="331">
      <c r="A331" s="31">
        <v>44161.0</v>
      </c>
      <c r="B331" s="32">
        <f>SUMIF(Datos_procesados!C:C,A331,Datos_procesados!E:E)</f>
        <v>773</v>
      </c>
      <c r="C331" s="2">
        <f>COUNTIFS(Datos_procesados!C:C,A331,Datos_procesados!E:E, "&lt;&gt;0")</f>
        <v>9</v>
      </c>
      <c r="D331" s="2">
        <f t="shared" si="1"/>
        <v>15</v>
      </c>
      <c r="E331" s="33">
        <f>D331*'Costo de tareas'!$B$13</f>
        <v>589.2083333</v>
      </c>
      <c r="F331" s="16">
        <f>SUMIF(Datos_procesados!C:C,A331,Datos_procesados!H:H)</f>
        <v>353.525</v>
      </c>
      <c r="G331" s="16">
        <f>SUMIF(Datos_procesados!C:C,A331,Datos_procesados!I:I)</f>
        <v>589.2083333</v>
      </c>
      <c r="H331" s="16">
        <f t="shared" si="2"/>
        <v>942.7333333</v>
      </c>
      <c r="I331" s="2" t="s">
        <v>11267</v>
      </c>
      <c r="J331" s="2"/>
      <c r="K331" s="2"/>
      <c r="L331" s="2"/>
      <c r="M331" s="2"/>
      <c r="N331" s="2"/>
      <c r="O331" s="2"/>
      <c r="P331" s="2"/>
      <c r="Q331" s="2"/>
      <c r="R331" s="43"/>
      <c r="S331" s="2"/>
      <c r="T331" s="2"/>
      <c r="AA331" s="2"/>
    </row>
    <row r="332">
      <c r="A332" s="31">
        <v>44162.0</v>
      </c>
      <c r="B332" s="32">
        <f>SUMIF(Datos_procesados!C:C,A332,Datos_procesados!E:E)</f>
        <v>820</v>
      </c>
      <c r="C332" s="2">
        <f>COUNTIFS(Datos_procesados!C:C,A332,Datos_procesados!E:E, "&lt;&gt;0")</f>
        <v>9</v>
      </c>
      <c r="D332" s="2">
        <f t="shared" si="1"/>
        <v>15</v>
      </c>
      <c r="E332" s="33">
        <f>D332*'Costo de tareas'!$B$13</f>
        <v>589.2083333</v>
      </c>
      <c r="F332" s="16">
        <f>SUMIF(Datos_procesados!C:C,A332,Datos_procesados!H:H)</f>
        <v>353.525</v>
      </c>
      <c r="G332" s="16">
        <f>SUMIF(Datos_procesados!C:C,A332,Datos_procesados!I:I)</f>
        <v>589.2083333</v>
      </c>
      <c r="H332" s="16">
        <f t="shared" si="2"/>
        <v>942.7333333</v>
      </c>
      <c r="I332" s="2" t="s">
        <v>11267</v>
      </c>
      <c r="J332" s="2"/>
      <c r="K332" s="2"/>
      <c r="L332" s="2"/>
      <c r="M332" s="2"/>
      <c r="N332" s="2"/>
      <c r="O332" s="2"/>
      <c r="P332" s="2"/>
      <c r="Q332" s="2"/>
      <c r="R332" s="43"/>
      <c r="S332" s="2"/>
      <c r="T332" s="2"/>
      <c r="AA332" s="2"/>
    </row>
    <row r="333">
      <c r="A333" s="31">
        <v>44163.0</v>
      </c>
      <c r="B333" s="32">
        <f>SUMIF(Datos_procesados!C:C,A333,Datos_procesados!E:E)</f>
        <v>1014</v>
      </c>
      <c r="C333" s="2">
        <f>COUNTIFS(Datos_procesados!C:C,A333,Datos_procesados!E:E, "&lt;&gt;0")</f>
        <v>9</v>
      </c>
      <c r="D333" s="2">
        <f t="shared" si="1"/>
        <v>15</v>
      </c>
      <c r="E333" s="33">
        <f>D333*'Costo de tareas'!$B$13</f>
        <v>589.2083333</v>
      </c>
      <c r="F333" s="16">
        <f>SUMIF(Datos_procesados!C:C,A333,Datos_procesados!H:H)</f>
        <v>317.4395136</v>
      </c>
      <c r="G333" s="16">
        <f>SUMIF(Datos_procesados!C:C,A333,Datos_procesados!I:I)</f>
        <v>625.2938198</v>
      </c>
      <c r="H333" s="16">
        <f t="shared" si="2"/>
        <v>942.7333333</v>
      </c>
      <c r="I333" s="2" t="s">
        <v>11267</v>
      </c>
      <c r="J333" s="2"/>
      <c r="K333" s="2"/>
      <c r="L333" s="2"/>
      <c r="M333" s="2"/>
      <c r="N333" s="2"/>
      <c r="O333" s="2"/>
      <c r="P333" s="2"/>
      <c r="Q333" s="2"/>
      <c r="R333" s="43"/>
      <c r="S333" s="2"/>
      <c r="T333" s="2"/>
      <c r="AA333" s="2"/>
    </row>
    <row r="334">
      <c r="A334" s="31">
        <v>44164.0</v>
      </c>
      <c r="B334" s="32">
        <f>SUMIF(Datos_procesados!C:C,A334,Datos_procesados!E:E)</f>
        <v>2102</v>
      </c>
      <c r="C334" s="2">
        <f>COUNTIFS(Datos_procesados!C:C,A334,Datos_procesados!E:E, "&lt;&gt;0")</f>
        <v>9</v>
      </c>
      <c r="D334" s="2">
        <f t="shared" si="1"/>
        <v>15</v>
      </c>
      <c r="E334" s="33">
        <f>D334*'Costo de tareas'!$B$13</f>
        <v>589.2083333</v>
      </c>
      <c r="F334" s="16">
        <f>SUMIF(Datos_procesados!C:C,A334,Datos_procesados!H:H)</f>
        <v>353.525</v>
      </c>
      <c r="G334" s="16">
        <f>SUMIF(Datos_procesados!C:C,A334,Datos_procesados!I:I)</f>
        <v>589.2083333</v>
      </c>
      <c r="H334" s="16">
        <f t="shared" si="2"/>
        <v>942.7333333</v>
      </c>
      <c r="I334" s="2" t="s">
        <v>11267</v>
      </c>
      <c r="J334" s="2"/>
      <c r="K334" s="2"/>
      <c r="L334" s="2"/>
      <c r="M334" s="2"/>
      <c r="N334" s="2"/>
      <c r="O334" s="2"/>
      <c r="P334" s="2"/>
      <c r="Q334" s="2"/>
      <c r="R334" s="43"/>
      <c r="S334" s="2"/>
      <c r="T334" s="2"/>
      <c r="AA334" s="2"/>
    </row>
    <row r="335">
      <c r="A335" s="31">
        <v>44165.0</v>
      </c>
      <c r="B335" s="32">
        <f>SUMIF(Datos_procesados!C:C,A335,Datos_procesados!E:E)</f>
        <v>1903</v>
      </c>
      <c r="C335" s="2">
        <f>COUNTIFS(Datos_procesados!C:C,A335,Datos_procesados!E:E, "&lt;&gt;0")</f>
        <v>9</v>
      </c>
      <c r="D335" s="2">
        <f t="shared" si="1"/>
        <v>15</v>
      </c>
      <c r="E335" s="33">
        <f>D335*'Costo de tareas'!$B$13</f>
        <v>589.2083333</v>
      </c>
      <c r="F335" s="16">
        <f>SUMIF(Datos_procesados!C:C,A335,Datos_procesados!H:H)</f>
        <v>353.525</v>
      </c>
      <c r="G335" s="16">
        <f>SUMIF(Datos_procesados!C:C,A335,Datos_procesados!I:I)</f>
        <v>589.2083333</v>
      </c>
      <c r="H335" s="16">
        <f t="shared" si="2"/>
        <v>942.7333333</v>
      </c>
      <c r="I335" s="2" t="s">
        <v>11267</v>
      </c>
      <c r="J335" s="2"/>
      <c r="K335" s="2"/>
      <c r="L335" s="2"/>
      <c r="M335" s="2"/>
      <c r="N335" s="2"/>
      <c r="O335" s="2"/>
      <c r="P335" s="2"/>
      <c r="Q335" s="2"/>
      <c r="R335" s="43"/>
      <c r="S335" s="2"/>
      <c r="T335" s="2"/>
      <c r="AA335" s="2"/>
    </row>
    <row r="336">
      <c r="A336" s="31">
        <v>41609.0</v>
      </c>
      <c r="B336" s="32">
        <f>SUMIF(Datos_procesados!C:C,A336,Datos_procesados!E:E)</f>
        <v>2994</v>
      </c>
      <c r="C336" s="2">
        <f>COUNTIFS(Datos_procesados!C:C,A336,Datos_procesados!E:E, "&lt;&gt;0")</f>
        <v>9</v>
      </c>
      <c r="D336" s="2">
        <f t="shared" si="1"/>
        <v>15</v>
      </c>
      <c r="E336" s="33">
        <f>D336*'Costo de tareas'!$B$13</f>
        <v>589.2083333</v>
      </c>
      <c r="F336" s="16">
        <f>SUMIF(Datos_procesados!C:C,A336,Datos_procesados!H:H)</f>
        <v>353.525</v>
      </c>
      <c r="G336" s="16">
        <f>SUMIF(Datos_procesados!C:C,A336,Datos_procesados!I:I)</f>
        <v>589.2083333</v>
      </c>
      <c r="H336" s="16">
        <f t="shared" si="2"/>
        <v>942.7333333</v>
      </c>
      <c r="I336" s="2" t="s">
        <v>11268</v>
      </c>
      <c r="J336" s="2"/>
      <c r="K336" s="2"/>
      <c r="L336" s="2"/>
      <c r="M336" s="2"/>
      <c r="N336" s="2"/>
      <c r="O336" s="2"/>
      <c r="P336" s="2"/>
      <c r="Q336" s="2"/>
      <c r="R336" s="43"/>
      <c r="S336" s="2"/>
      <c r="T336" s="2"/>
      <c r="AA336" s="2"/>
    </row>
    <row r="337">
      <c r="A337" s="31">
        <v>41610.0</v>
      </c>
      <c r="B337" s="32">
        <f>SUMIF(Datos_procesados!C:C,A337,Datos_procesados!E:E)</f>
        <v>2961</v>
      </c>
      <c r="C337" s="2">
        <f>COUNTIFS(Datos_procesados!C:C,A337,Datos_procesados!E:E, "&lt;&gt;0")</f>
        <v>9</v>
      </c>
      <c r="D337" s="2">
        <f t="shared" si="1"/>
        <v>15</v>
      </c>
      <c r="E337" s="33">
        <f>D337*'Costo de tareas'!$B$13</f>
        <v>589.2083333</v>
      </c>
      <c r="F337" s="16">
        <f>SUMIF(Datos_procesados!C:C,A337,Datos_procesados!H:H)</f>
        <v>353.525</v>
      </c>
      <c r="G337" s="16">
        <f>SUMIF(Datos_procesados!C:C,A337,Datos_procesados!I:I)</f>
        <v>589.2083333</v>
      </c>
      <c r="H337" s="16">
        <f t="shared" si="2"/>
        <v>942.7333333</v>
      </c>
      <c r="I337" s="2" t="s">
        <v>11268</v>
      </c>
      <c r="J337" s="2"/>
      <c r="K337" s="2"/>
      <c r="L337" s="2"/>
      <c r="M337" s="2"/>
      <c r="N337" s="2"/>
      <c r="O337" s="2"/>
      <c r="P337" s="2"/>
      <c r="Q337" s="2"/>
      <c r="R337" s="43"/>
      <c r="S337" s="2"/>
      <c r="T337" s="2"/>
      <c r="AA337" s="2"/>
    </row>
    <row r="338">
      <c r="A338" s="31">
        <v>41611.0</v>
      </c>
      <c r="B338" s="32">
        <f>SUMIF(Datos_procesados!C:C,A338,Datos_procesados!E:E)</f>
        <v>2490</v>
      </c>
      <c r="C338" s="2">
        <f>COUNTIFS(Datos_procesados!C:C,A338,Datos_procesados!E:E, "&lt;&gt;0")</f>
        <v>9</v>
      </c>
      <c r="D338" s="2">
        <f t="shared" si="1"/>
        <v>15</v>
      </c>
      <c r="E338" s="33">
        <f>D338*'Costo de tareas'!$B$13</f>
        <v>589.2083333</v>
      </c>
      <c r="F338" s="16">
        <f>SUMIF(Datos_procesados!C:C,A338,Datos_procesados!H:H)</f>
        <v>353.525</v>
      </c>
      <c r="G338" s="16">
        <f>SUMIF(Datos_procesados!C:C,A338,Datos_procesados!I:I)</f>
        <v>589.2083333</v>
      </c>
      <c r="H338" s="16">
        <f t="shared" si="2"/>
        <v>942.7333333</v>
      </c>
      <c r="I338" s="2" t="s">
        <v>11268</v>
      </c>
      <c r="J338" s="2"/>
      <c r="K338" s="2"/>
      <c r="L338" s="2"/>
      <c r="M338" s="2"/>
      <c r="N338" s="2"/>
      <c r="O338" s="2"/>
      <c r="P338" s="2"/>
      <c r="Q338" s="2"/>
      <c r="R338" s="43"/>
      <c r="S338" s="2"/>
      <c r="T338" s="2"/>
      <c r="AA338" s="2"/>
    </row>
    <row r="339">
      <c r="A339" s="31">
        <v>41612.0</v>
      </c>
      <c r="B339" s="32">
        <f>SUMIF(Datos_procesados!C:C,A339,Datos_procesados!E:E)</f>
        <v>2525</v>
      </c>
      <c r="C339" s="2">
        <f>COUNTIFS(Datos_procesados!C:C,A339,Datos_procesados!E:E, "&lt;&gt;0")</f>
        <v>9</v>
      </c>
      <c r="D339" s="2">
        <f t="shared" si="1"/>
        <v>15</v>
      </c>
      <c r="E339" s="33">
        <f>D339*'Costo de tareas'!$B$13</f>
        <v>589.2083333</v>
      </c>
      <c r="F339" s="16">
        <f>SUMIF(Datos_procesados!C:C,A339,Datos_procesados!H:H)</f>
        <v>353.525</v>
      </c>
      <c r="G339" s="16">
        <f>SUMIF(Datos_procesados!C:C,A339,Datos_procesados!I:I)</f>
        <v>589.2083333</v>
      </c>
      <c r="H339" s="16">
        <f t="shared" si="2"/>
        <v>942.7333333</v>
      </c>
      <c r="I339" s="2" t="s">
        <v>11268</v>
      </c>
      <c r="J339" s="2"/>
      <c r="K339" s="2"/>
      <c r="L339" s="2"/>
      <c r="M339" s="2"/>
      <c r="N339" s="2"/>
      <c r="O339" s="2"/>
      <c r="P339" s="2"/>
      <c r="Q339" s="2"/>
      <c r="R339" s="43"/>
      <c r="S339" s="2"/>
      <c r="T339" s="2"/>
      <c r="AA339" s="2"/>
    </row>
    <row r="340">
      <c r="A340" s="31">
        <v>41613.0</v>
      </c>
      <c r="B340" s="32">
        <f>SUMIF(Datos_procesados!C:C,A340,Datos_procesados!E:E)</f>
        <v>2921</v>
      </c>
      <c r="C340" s="2">
        <f>COUNTIFS(Datos_procesados!C:C,A340,Datos_procesados!E:E, "&lt;&gt;0")</f>
        <v>9</v>
      </c>
      <c r="D340" s="2">
        <f t="shared" si="1"/>
        <v>15</v>
      </c>
      <c r="E340" s="33">
        <f>D340*'Costo de tareas'!$B$13</f>
        <v>589.2083333</v>
      </c>
      <c r="F340" s="16">
        <f>SUMIF(Datos_procesados!C:C,A340,Datos_procesados!H:H)</f>
        <v>353.525</v>
      </c>
      <c r="G340" s="16">
        <f>SUMIF(Datos_procesados!C:C,A340,Datos_procesados!I:I)</f>
        <v>589.2083333</v>
      </c>
      <c r="H340" s="16">
        <f t="shared" si="2"/>
        <v>942.7333333</v>
      </c>
      <c r="I340" s="2" t="s">
        <v>11268</v>
      </c>
      <c r="J340" s="2"/>
      <c r="K340" s="2"/>
      <c r="L340" s="2"/>
      <c r="M340" s="2"/>
      <c r="N340" s="2"/>
      <c r="O340" s="2"/>
      <c r="P340" s="2"/>
      <c r="Q340" s="2"/>
      <c r="R340" s="43"/>
      <c r="S340" s="2"/>
      <c r="T340" s="2"/>
      <c r="AA340" s="2"/>
    </row>
    <row r="341">
      <c r="A341" s="31">
        <v>41614.0</v>
      </c>
      <c r="B341" s="32">
        <f>SUMIF(Datos_procesados!C:C,A341,Datos_procesados!E:E)</f>
        <v>2915</v>
      </c>
      <c r="C341" s="2">
        <f>COUNTIFS(Datos_procesados!C:C,A341,Datos_procesados!E:E, "&lt;&gt;0")</f>
        <v>9</v>
      </c>
      <c r="D341" s="2">
        <f t="shared" si="1"/>
        <v>15</v>
      </c>
      <c r="E341" s="33">
        <f>D341*'Costo de tareas'!$B$13</f>
        <v>589.2083333</v>
      </c>
      <c r="F341" s="16">
        <f>SUMIF(Datos_procesados!C:C,A341,Datos_procesados!H:H)</f>
        <v>353.525</v>
      </c>
      <c r="G341" s="16">
        <f>SUMIF(Datos_procesados!C:C,A341,Datos_procesados!I:I)</f>
        <v>589.2083333</v>
      </c>
      <c r="H341" s="16">
        <f t="shared" si="2"/>
        <v>942.7333333</v>
      </c>
      <c r="I341" s="2" t="s">
        <v>11268</v>
      </c>
      <c r="J341" s="2"/>
      <c r="K341" s="2"/>
      <c r="L341" s="2"/>
      <c r="M341" s="2"/>
      <c r="N341" s="2"/>
      <c r="O341" s="2"/>
      <c r="P341" s="2"/>
      <c r="Q341" s="2"/>
      <c r="R341" s="43"/>
      <c r="S341" s="2"/>
      <c r="T341" s="2"/>
      <c r="AA341" s="2"/>
    </row>
    <row r="342">
      <c r="A342" s="31">
        <v>41615.0</v>
      </c>
      <c r="B342" s="32">
        <f>SUMIF(Datos_procesados!C:C,A342,Datos_procesados!E:E)</f>
        <v>2810</v>
      </c>
      <c r="C342" s="2">
        <f>COUNTIFS(Datos_procesados!C:C,A342,Datos_procesados!E:E, "&lt;&gt;0")</f>
        <v>9</v>
      </c>
      <c r="D342" s="2">
        <f t="shared" si="1"/>
        <v>15</v>
      </c>
      <c r="E342" s="33">
        <f>D342*'Costo de tareas'!$B$13</f>
        <v>589.2083333</v>
      </c>
      <c r="F342" s="16">
        <f>SUMIF(Datos_procesados!C:C,A342,Datos_procesados!H:H)</f>
        <v>314.2444444</v>
      </c>
      <c r="G342" s="16">
        <f>SUMIF(Datos_procesados!C:C,A342,Datos_procesados!I:I)</f>
        <v>628.4888889</v>
      </c>
      <c r="H342" s="16">
        <f t="shared" si="2"/>
        <v>942.7333333</v>
      </c>
      <c r="I342" s="2" t="s">
        <v>11268</v>
      </c>
      <c r="J342" s="2"/>
      <c r="K342" s="2"/>
      <c r="L342" s="2"/>
      <c r="M342" s="2"/>
      <c r="N342" s="2"/>
      <c r="O342" s="2"/>
      <c r="P342" s="2"/>
      <c r="Q342" s="2"/>
      <c r="R342" s="43"/>
      <c r="S342" s="2"/>
      <c r="T342" s="2"/>
      <c r="AA342" s="2"/>
    </row>
    <row r="343">
      <c r="A343" s="31">
        <v>41616.0</v>
      </c>
      <c r="B343" s="32">
        <f>SUMIF(Datos_procesados!C:C,A343,Datos_procesados!E:E)</f>
        <v>2878</v>
      </c>
      <c r="C343" s="2">
        <f>COUNTIFS(Datos_procesados!C:C,A343,Datos_procesados!E:E, "&lt;&gt;0")</f>
        <v>9</v>
      </c>
      <c r="D343" s="2">
        <f t="shared" si="1"/>
        <v>15</v>
      </c>
      <c r="E343" s="33">
        <f>D343*'Costo de tareas'!$B$13</f>
        <v>589.2083333</v>
      </c>
      <c r="F343" s="16">
        <f>SUMIF(Datos_procesados!C:C,A343,Datos_procesados!H:H)</f>
        <v>353.525</v>
      </c>
      <c r="G343" s="16">
        <f>SUMIF(Datos_procesados!C:C,A343,Datos_procesados!I:I)</f>
        <v>589.2083333</v>
      </c>
      <c r="H343" s="16">
        <f t="shared" si="2"/>
        <v>942.7333333</v>
      </c>
      <c r="I343" s="2" t="s">
        <v>11268</v>
      </c>
      <c r="J343" s="2"/>
      <c r="K343" s="2"/>
      <c r="L343" s="2"/>
      <c r="M343" s="2"/>
      <c r="N343" s="2"/>
      <c r="O343" s="2"/>
      <c r="P343" s="2"/>
      <c r="Q343" s="2"/>
      <c r="R343" s="43"/>
      <c r="S343" s="2"/>
      <c r="T343" s="2"/>
      <c r="AA343" s="2"/>
    </row>
    <row r="344">
      <c r="A344" s="31">
        <v>41617.0</v>
      </c>
      <c r="B344" s="32">
        <f>SUMIF(Datos_procesados!C:C,A344,Datos_procesados!E:E)</f>
        <v>2280</v>
      </c>
      <c r="C344" s="2">
        <f>COUNTIFS(Datos_procesados!C:C,A344,Datos_procesados!E:E, "&lt;&gt;0")</f>
        <v>9</v>
      </c>
      <c r="D344" s="2">
        <f t="shared" si="1"/>
        <v>15</v>
      </c>
      <c r="E344" s="33">
        <f>D344*'Costo de tareas'!$B$13</f>
        <v>589.2083333</v>
      </c>
      <c r="F344" s="16">
        <f>SUMIF(Datos_procesados!C:C,A344,Datos_procesados!H:H)</f>
        <v>353.525</v>
      </c>
      <c r="G344" s="16">
        <f>SUMIF(Datos_procesados!C:C,A344,Datos_procesados!I:I)</f>
        <v>589.2083333</v>
      </c>
      <c r="H344" s="16">
        <f t="shared" si="2"/>
        <v>942.7333333</v>
      </c>
      <c r="I344" s="2" t="s">
        <v>11268</v>
      </c>
      <c r="J344" s="2"/>
      <c r="K344" s="2"/>
      <c r="L344" s="2"/>
      <c r="M344" s="2"/>
      <c r="N344" s="2"/>
      <c r="O344" s="2"/>
      <c r="P344" s="2"/>
      <c r="Q344" s="2"/>
      <c r="R344" s="43"/>
      <c r="S344" s="2"/>
      <c r="T344" s="2"/>
      <c r="AA344" s="2"/>
    </row>
    <row r="345">
      <c r="A345" s="31">
        <v>41618.0</v>
      </c>
      <c r="B345" s="32">
        <f>SUMIF(Datos_procesados!C:C,A345,Datos_procesados!E:E)</f>
        <v>2059</v>
      </c>
      <c r="C345" s="2">
        <f>COUNTIFS(Datos_procesados!C:C,A345,Datos_procesados!E:E, "&lt;&gt;0")</f>
        <v>9</v>
      </c>
      <c r="D345" s="2">
        <f t="shared" si="1"/>
        <v>15</v>
      </c>
      <c r="E345" s="33">
        <f>D345*'Costo de tareas'!$B$13</f>
        <v>589.2083333</v>
      </c>
      <c r="F345" s="16">
        <f>SUMIF(Datos_procesados!C:C,A345,Datos_procesados!H:H)</f>
        <v>353.525</v>
      </c>
      <c r="G345" s="16">
        <f>SUMIF(Datos_procesados!C:C,A345,Datos_procesados!I:I)</f>
        <v>589.2083333</v>
      </c>
      <c r="H345" s="16">
        <f t="shared" si="2"/>
        <v>942.7333333</v>
      </c>
      <c r="I345" s="2" t="s">
        <v>11268</v>
      </c>
      <c r="J345" s="2"/>
      <c r="K345" s="2"/>
      <c r="L345" s="2"/>
      <c r="M345" s="2"/>
      <c r="N345" s="2"/>
      <c r="O345" s="2"/>
      <c r="P345" s="2"/>
      <c r="Q345" s="2"/>
      <c r="R345" s="43"/>
      <c r="S345" s="2"/>
      <c r="T345" s="2"/>
      <c r="AA345" s="2"/>
    </row>
    <row r="346">
      <c r="A346" s="31">
        <v>41619.0</v>
      </c>
      <c r="B346" s="32">
        <f>SUMIF(Datos_procesados!C:C,A346,Datos_procesados!E:E)</f>
        <v>1935</v>
      </c>
      <c r="C346" s="2">
        <f>COUNTIFS(Datos_procesados!C:C,A346,Datos_procesados!E:E, "&lt;&gt;0")</f>
        <v>9</v>
      </c>
      <c r="D346" s="2">
        <f t="shared" si="1"/>
        <v>15</v>
      </c>
      <c r="E346" s="33">
        <f>D346*'Costo de tareas'!$B$13</f>
        <v>589.2083333</v>
      </c>
      <c r="F346" s="16">
        <f>SUMIF(Datos_procesados!C:C,A346,Datos_procesados!H:H)</f>
        <v>326.4608852</v>
      </c>
      <c r="G346" s="16">
        <f>SUMIF(Datos_procesados!C:C,A346,Datos_procesados!I:I)</f>
        <v>616.2724482</v>
      </c>
      <c r="H346" s="16">
        <f t="shared" si="2"/>
        <v>942.7333333</v>
      </c>
      <c r="I346" s="2" t="s">
        <v>11268</v>
      </c>
      <c r="J346" s="2"/>
      <c r="K346" s="2"/>
      <c r="L346" s="2"/>
      <c r="M346" s="2"/>
      <c r="N346" s="2"/>
      <c r="O346" s="2"/>
      <c r="P346" s="2"/>
      <c r="Q346" s="2"/>
      <c r="R346" s="43"/>
      <c r="S346" s="2"/>
      <c r="T346" s="2"/>
      <c r="AA346" s="2"/>
    </row>
    <row r="347">
      <c r="A347" s="31">
        <v>41620.0</v>
      </c>
      <c r="B347" s="32">
        <f>SUMIF(Datos_procesados!C:C,A347,Datos_procesados!E:E)</f>
        <v>1732</v>
      </c>
      <c r="C347" s="2">
        <f>COUNTIFS(Datos_procesados!C:C,A347,Datos_procesados!E:E, "&lt;&gt;0")</f>
        <v>9</v>
      </c>
      <c r="D347" s="2">
        <f t="shared" si="1"/>
        <v>15</v>
      </c>
      <c r="E347" s="33">
        <f>D347*'Costo de tareas'!$B$13</f>
        <v>589.2083333</v>
      </c>
      <c r="F347" s="16">
        <f>SUMIF(Datos_procesados!C:C,A347,Datos_procesados!H:H)</f>
        <v>341.4965045</v>
      </c>
      <c r="G347" s="16">
        <f>SUMIF(Datos_procesados!C:C,A347,Datos_procesados!I:I)</f>
        <v>601.2368288</v>
      </c>
      <c r="H347" s="16">
        <f t="shared" si="2"/>
        <v>942.7333333</v>
      </c>
      <c r="I347" s="2" t="s">
        <v>11268</v>
      </c>
      <c r="J347" s="2"/>
      <c r="K347" s="2"/>
      <c r="L347" s="2"/>
      <c r="M347" s="2"/>
      <c r="N347" s="2"/>
      <c r="O347" s="2"/>
      <c r="P347" s="2"/>
      <c r="Q347" s="2"/>
      <c r="R347" s="43"/>
      <c r="S347" s="2"/>
      <c r="T347" s="2"/>
      <c r="AA347" s="2"/>
    </row>
    <row r="348">
      <c r="A348" s="31">
        <v>41621.0</v>
      </c>
      <c r="B348" s="32">
        <f>SUMIF(Datos_procesados!C:C,A348,Datos_procesados!E:E)</f>
        <v>2216</v>
      </c>
      <c r="C348" s="2">
        <f>COUNTIFS(Datos_procesados!C:C,A348,Datos_procesados!E:E, "&lt;&gt;0")</f>
        <v>9</v>
      </c>
      <c r="D348" s="2">
        <f t="shared" si="1"/>
        <v>15</v>
      </c>
      <c r="E348" s="33">
        <f>D348*'Costo de tareas'!$B$13</f>
        <v>589.2083333</v>
      </c>
      <c r="F348" s="16">
        <f>SUMIF(Datos_procesados!C:C,A348,Datos_procesados!H:H)</f>
        <v>353.525</v>
      </c>
      <c r="G348" s="16">
        <f>SUMIF(Datos_procesados!C:C,A348,Datos_procesados!I:I)</f>
        <v>589.2083333</v>
      </c>
      <c r="H348" s="16">
        <f t="shared" si="2"/>
        <v>942.7333333</v>
      </c>
      <c r="I348" s="2" t="s">
        <v>11268</v>
      </c>
      <c r="J348" s="2"/>
      <c r="K348" s="2"/>
      <c r="L348" s="2"/>
      <c r="M348" s="2"/>
      <c r="N348" s="2"/>
      <c r="O348" s="2"/>
      <c r="P348" s="2"/>
      <c r="Q348" s="2"/>
      <c r="R348" s="43"/>
      <c r="S348" s="2"/>
      <c r="T348" s="2"/>
      <c r="AA348" s="2"/>
    </row>
    <row r="349">
      <c r="A349" s="31">
        <v>41622.0</v>
      </c>
      <c r="B349" s="32">
        <f>SUMIF(Datos_procesados!C:C,A349,Datos_procesados!E:E)</f>
        <v>2475</v>
      </c>
      <c r="C349" s="2">
        <f>COUNTIFS(Datos_procesados!C:C,A349,Datos_procesados!E:E, "&lt;&gt;0")</f>
        <v>9</v>
      </c>
      <c r="D349" s="2">
        <f t="shared" si="1"/>
        <v>15</v>
      </c>
      <c r="E349" s="33">
        <f>D349*'Costo de tareas'!$B$13</f>
        <v>589.2083333</v>
      </c>
      <c r="F349" s="16">
        <f>SUMIF(Datos_procesados!C:C,A349,Datos_procesados!H:H)</f>
        <v>353.525</v>
      </c>
      <c r="G349" s="16">
        <f>SUMIF(Datos_procesados!C:C,A349,Datos_procesados!I:I)</f>
        <v>589.2083333</v>
      </c>
      <c r="H349" s="16">
        <f t="shared" si="2"/>
        <v>942.7333333</v>
      </c>
      <c r="I349" s="2" t="s">
        <v>11268</v>
      </c>
      <c r="J349" s="2"/>
      <c r="K349" s="2"/>
      <c r="L349" s="2"/>
      <c r="M349" s="2"/>
      <c r="N349" s="2"/>
      <c r="O349" s="2"/>
      <c r="P349" s="2"/>
      <c r="Q349" s="2"/>
      <c r="R349" s="43"/>
      <c r="S349" s="2"/>
      <c r="T349" s="2"/>
      <c r="AA349" s="2"/>
    </row>
    <row r="350">
      <c r="A350" s="31">
        <v>41623.0</v>
      </c>
      <c r="B350" s="32">
        <f>SUMIF(Datos_procesados!C:C,A350,Datos_procesados!E:E)</f>
        <v>1909</v>
      </c>
      <c r="C350" s="2">
        <f>COUNTIFS(Datos_procesados!C:C,A350,Datos_procesados!E:E, "&lt;&gt;0")</f>
        <v>9</v>
      </c>
      <c r="D350" s="2">
        <f t="shared" si="1"/>
        <v>15</v>
      </c>
      <c r="E350" s="33">
        <f>D350*'Costo de tareas'!$B$13</f>
        <v>589.2083333</v>
      </c>
      <c r="F350" s="16">
        <f>SUMIF(Datos_procesados!C:C,A350,Datos_procesados!H:H)</f>
        <v>341.4965045</v>
      </c>
      <c r="G350" s="16">
        <f>SUMIF(Datos_procesados!C:C,A350,Datos_procesados!I:I)</f>
        <v>601.2368288</v>
      </c>
      <c r="H350" s="16">
        <f t="shared" si="2"/>
        <v>942.7333333</v>
      </c>
      <c r="I350" s="2" t="s">
        <v>11268</v>
      </c>
      <c r="J350" s="2"/>
      <c r="K350" s="2"/>
      <c r="L350" s="2"/>
      <c r="M350" s="2"/>
      <c r="N350" s="2"/>
      <c r="O350" s="2"/>
      <c r="P350" s="2"/>
      <c r="Q350" s="2"/>
      <c r="R350" s="43"/>
      <c r="S350" s="2"/>
      <c r="T350" s="2"/>
      <c r="AA350" s="2"/>
    </row>
    <row r="351">
      <c r="A351" s="31">
        <v>41624.0</v>
      </c>
      <c r="B351" s="32">
        <f>SUMIF(Datos_procesados!C:C,A351,Datos_procesados!E:E)</f>
        <v>2790</v>
      </c>
      <c r="C351" s="2">
        <f>COUNTIFS(Datos_procesados!C:C,A351,Datos_procesados!E:E, "&lt;&gt;0")</f>
        <v>9</v>
      </c>
      <c r="D351" s="2">
        <f t="shared" si="1"/>
        <v>15</v>
      </c>
      <c r="E351" s="33">
        <f>D351*'Costo de tareas'!$B$13</f>
        <v>589.2083333</v>
      </c>
      <c r="F351" s="16">
        <f>SUMIF(Datos_procesados!C:C,A351,Datos_procesados!H:H)</f>
        <v>353.525</v>
      </c>
      <c r="G351" s="16">
        <f>SUMIF(Datos_procesados!C:C,A351,Datos_procesados!I:I)</f>
        <v>589.2083333</v>
      </c>
      <c r="H351" s="16">
        <f t="shared" si="2"/>
        <v>942.7333333</v>
      </c>
      <c r="I351" s="2" t="s">
        <v>11268</v>
      </c>
      <c r="J351" s="2"/>
      <c r="K351" s="2"/>
      <c r="L351" s="2"/>
      <c r="M351" s="2"/>
      <c r="N351" s="2"/>
      <c r="O351" s="2"/>
      <c r="P351" s="2"/>
      <c r="Q351" s="2"/>
      <c r="R351" s="43"/>
      <c r="S351" s="2"/>
      <c r="T351" s="2"/>
      <c r="AA351" s="2"/>
    </row>
    <row r="352">
      <c r="A352" s="31">
        <v>41625.0</v>
      </c>
      <c r="B352" s="32">
        <f>SUMIF(Datos_procesados!C:C,A352,Datos_procesados!E:E)</f>
        <v>1369</v>
      </c>
      <c r="C352" s="2">
        <f>COUNTIFS(Datos_procesados!C:C,A352,Datos_procesados!E:E, "&lt;&gt;0")</f>
        <v>9</v>
      </c>
      <c r="D352" s="2">
        <f t="shared" si="1"/>
        <v>15</v>
      </c>
      <c r="E352" s="33">
        <f>D352*'Costo de tareas'!$B$13</f>
        <v>589.2083333</v>
      </c>
      <c r="F352" s="16">
        <f>SUMIF(Datos_procesados!C:C,A352,Datos_procesados!H:H)</f>
        <v>302.215949</v>
      </c>
      <c r="G352" s="16">
        <f>SUMIF(Datos_procesados!C:C,A352,Datos_procesados!I:I)</f>
        <v>640.5173844</v>
      </c>
      <c r="H352" s="16">
        <f t="shared" si="2"/>
        <v>942.7333333</v>
      </c>
      <c r="I352" s="2" t="s">
        <v>11268</v>
      </c>
      <c r="J352" s="2"/>
      <c r="K352" s="2"/>
      <c r="L352" s="2"/>
      <c r="M352" s="2"/>
      <c r="N352" s="2"/>
      <c r="O352" s="2"/>
      <c r="P352" s="2"/>
      <c r="Q352" s="2"/>
      <c r="R352" s="43"/>
      <c r="S352" s="2"/>
      <c r="T352" s="2"/>
      <c r="AA352" s="2"/>
    </row>
    <row r="353">
      <c r="A353" s="31">
        <v>41626.0</v>
      </c>
      <c r="B353" s="32">
        <f>SUMIF(Datos_procesados!C:C,A353,Datos_procesados!E:E)</f>
        <v>1245</v>
      </c>
      <c r="C353" s="2">
        <f>COUNTIFS(Datos_procesados!C:C,A353,Datos_procesados!E:E, "&lt;&gt;0")</f>
        <v>9</v>
      </c>
      <c r="D353" s="2">
        <f t="shared" si="1"/>
        <v>15</v>
      </c>
      <c r="E353" s="33">
        <f>D353*'Costo de tareas'!$B$13</f>
        <v>589.2083333</v>
      </c>
      <c r="F353" s="16">
        <f>SUMIF(Datos_procesados!C:C,A353,Datos_procesados!H:H)</f>
        <v>353.525</v>
      </c>
      <c r="G353" s="16">
        <f>SUMIF(Datos_procesados!C:C,A353,Datos_procesados!I:I)</f>
        <v>589.2083333</v>
      </c>
      <c r="H353" s="16">
        <f t="shared" si="2"/>
        <v>942.7333333</v>
      </c>
      <c r="I353" s="2" t="s">
        <v>11268</v>
      </c>
      <c r="J353" s="2"/>
      <c r="K353" s="2"/>
      <c r="L353" s="2"/>
      <c r="M353" s="2"/>
      <c r="N353" s="2"/>
      <c r="O353" s="2"/>
      <c r="P353" s="2"/>
      <c r="Q353" s="2"/>
      <c r="R353" s="43"/>
      <c r="S353" s="2"/>
      <c r="T353" s="2"/>
      <c r="AA353" s="2"/>
    </row>
    <row r="354">
      <c r="A354" s="31">
        <v>41627.0</v>
      </c>
      <c r="B354" s="32">
        <f>SUMIF(Datos_procesados!C:C,A354,Datos_procesados!E:E)</f>
        <v>665</v>
      </c>
      <c r="C354" s="2">
        <f>COUNTIFS(Datos_procesados!C:C,A354,Datos_procesados!E:E, "&lt;&gt;0")</f>
        <v>9</v>
      </c>
      <c r="D354" s="2">
        <f t="shared" si="1"/>
        <v>15</v>
      </c>
      <c r="E354" s="33">
        <f>D354*'Costo de tareas'!$B$13</f>
        <v>589.2083333</v>
      </c>
      <c r="F354" s="16">
        <f>SUMIF(Datos_procesados!C:C,A354,Datos_procesados!H:H)</f>
        <v>314.2444444</v>
      </c>
      <c r="G354" s="16">
        <f>SUMIF(Datos_procesados!C:C,A354,Datos_procesados!I:I)</f>
        <v>628.4888889</v>
      </c>
      <c r="H354" s="16">
        <f t="shared" si="2"/>
        <v>942.7333333</v>
      </c>
      <c r="I354" s="2" t="s">
        <v>11268</v>
      </c>
      <c r="J354" s="2"/>
      <c r="K354" s="2"/>
      <c r="L354" s="2"/>
      <c r="M354" s="2"/>
      <c r="N354" s="2"/>
      <c r="O354" s="2"/>
      <c r="P354" s="2"/>
      <c r="Q354" s="2"/>
      <c r="R354" s="43"/>
      <c r="S354" s="2"/>
      <c r="T354" s="2"/>
      <c r="AA354" s="2"/>
    </row>
    <row r="355">
      <c r="A355" s="31">
        <v>41628.0</v>
      </c>
      <c r="B355" s="32">
        <f>SUMIF(Datos_procesados!C:C,A355,Datos_procesados!E:E)</f>
        <v>2591</v>
      </c>
      <c r="C355" s="2">
        <f>COUNTIFS(Datos_procesados!C:C,A355,Datos_procesados!E:E, "&lt;&gt;0")</f>
        <v>9</v>
      </c>
      <c r="D355" s="2">
        <f t="shared" si="1"/>
        <v>15</v>
      </c>
      <c r="E355" s="33">
        <f>D355*'Costo de tareas'!$B$13</f>
        <v>589.2083333</v>
      </c>
      <c r="F355" s="16">
        <f>SUMIF(Datos_procesados!C:C,A355,Datos_procesados!H:H)</f>
        <v>302.4038942</v>
      </c>
      <c r="G355" s="16">
        <f>SUMIF(Datos_procesados!C:C,A355,Datos_procesados!I:I)</f>
        <v>640.3294391</v>
      </c>
      <c r="H355" s="16">
        <f t="shared" si="2"/>
        <v>942.7333333</v>
      </c>
      <c r="I355" s="2" t="s">
        <v>11268</v>
      </c>
      <c r="J355" s="2"/>
      <c r="K355" s="2"/>
      <c r="L355" s="2"/>
      <c r="M355" s="2"/>
      <c r="N355" s="2"/>
      <c r="O355" s="2"/>
      <c r="P355" s="2"/>
      <c r="Q355" s="2"/>
      <c r="R355" s="43"/>
      <c r="S355" s="2"/>
      <c r="T355" s="2"/>
      <c r="AA355" s="2"/>
    </row>
    <row r="356">
      <c r="A356" s="31">
        <v>41629.0</v>
      </c>
      <c r="B356" s="32">
        <f>SUMIF(Datos_procesados!C:C,A356,Datos_procesados!E:E)</f>
        <v>2737</v>
      </c>
      <c r="C356" s="2">
        <f>COUNTIFS(Datos_procesados!C:C,A356,Datos_procesados!E:E, "&lt;&gt;0")</f>
        <v>9</v>
      </c>
      <c r="D356" s="2">
        <f t="shared" si="1"/>
        <v>15</v>
      </c>
      <c r="E356" s="33">
        <f>D356*'Costo de tareas'!$B$13</f>
        <v>589.2083333</v>
      </c>
      <c r="F356" s="16">
        <f>SUMIF(Datos_procesados!C:C,A356,Datos_procesados!H:H)</f>
        <v>343.0000665</v>
      </c>
      <c r="G356" s="16">
        <f>SUMIF(Datos_procesados!C:C,A356,Datos_procesados!I:I)</f>
        <v>599.7332669</v>
      </c>
      <c r="H356" s="16">
        <f t="shared" si="2"/>
        <v>942.7333333</v>
      </c>
      <c r="I356" s="2" t="s">
        <v>11268</v>
      </c>
      <c r="J356" s="2"/>
      <c r="K356" s="2"/>
      <c r="L356" s="2"/>
      <c r="M356" s="2"/>
      <c r="N356" s="2"/>
      <c r="O356" s="2"/>
      <c r="P356" s="2"/>
      <c r="Q356" s="2"/>
      <c r="R356" s="43"/>
      <c r="S356" s="2"/>
      <c r="T356" s="2"/>
      <c r="AA356" s="2"/>
    </row>
    <row r="357">
      <c r="A357" s="31">
        <v>41630.0</v>
      </c>
      <c r="B357" s="32">
        <f>SUMIF(Datos_procesados!C:C,A357,Datos_procesados!E:E)</f>
        <v>2779</v>
      </c>
      <c r="C357" s="2">
        <f>COUNTIFS(Datos_procesados!C:C,A357,Datos_procesados!E:E, "&lt;&gt;0")</f>
        <v>9</v>
      </c>
      <c r="D357" s="2">
        <f t="shared" si="1"/>
        <v>15</v>
      </c>
      <c r="E357" s="33">
        <f>D357*'Costo de tareas'!$B$13</f>
        <v>589.2083333</v>
      </c>
      <c r="F357" s="16">
        <f>SUMIF(Datos_procesados!C:C,A357,Datos_procesados!H:H)</f>
        <v>353.525</v>
      </c>
      <c r="G357" s="16">
        <f>SUMIF(Datos_procesados!C:C,A357,Datos_procesados!I:I)</f>
        <v>589.2083333</v>
      </c>
      <c r="H357" s="16">
        <f t="shared" si="2"/>
        <v>942.7333333</v>
      </c>
      <c r="I357" s="2" t="s">
        <v>11268</v>
      </c>
      <c r="J357" s="2"/>
      <c r="K357" s="2"/>
      <c r="L357" s="2"/>
      <c r="M357" s="2"/>
      <c r="N357" s="2"/>
      <c r="O357" s="2"/>
      <c r="P357" s="2"/>
      <c r="Q357" s="2"/>
      <c r="R357" s="43"/>
      <c r="S357" s="2"/>
      <c r="T357" s="2"/>
      <c r="AA357" s="2"/>
    </row>
    <row r="358">
      <c r="A358" s="31">
        <v>41631.0</v>
      </c>
      <c r="B358" s="32">
        <f>SUMIF(Datos_procesados!C:C,A358,Datos_procesados!E:E)</f>
        <v>1962</v>
      </c>
      <c r="C358" s="2">
        <f>COUNTIFS(Datos_procesados!C:C,A358,Datos_procesados!E:E, "&lt;&gt;0")</f>
        <v>9</v>
      </c>
      <c r="D358" s="2">
        <f t="shared" si="1"/>
        <v>15</v>
      </c>
      <c r="E358" s="33">
        <f>D358*'Costo de tareas'!$B$13</f>
        <v>589.2083333</v>
      </c>
      <c r="F358" s="16">
        <f>SUMIF(Datos_procesados!C:C,A358,Datos_procesados!H:H)</f>
        <v>353.525</v>
      </c>
      <c r="G358" s="16">
        <f>SUMIF(Datos_procesados!C:C,A358,Datos_procesados!I:I)</f>
        <v>589.2083333</v>
      </c>
      <c r="H358" s="16">
        <f t="shared" si="2"/>
        <v>942.7333333</v>
      </c>
      <c r="I358" s="2" t="s">
        <v>11268</v>
      </c>
      <c r="J358" s="2"/>
      <c r="K358" s="2"/>
      <c r="L358" s="2"/>
      <c r="M358" s="2"/>
      <c r="N358" s="2"/>
      <c r="O358" s="2"/>
      <c r="P358" s="2"/>
      <c r="Q358" s="2"/>
      <c r="R358" s="43"/>
      <c r="S358" s="2"/>
      <c r="T358" s="2"/>
      <c r="AA358" s="2"/>
    </row>
    <row r="359">
      <c r="A359" s="31">
        <v>41632.0</v>
      </c>
      <c r="B359" s="32">
        <f>SUMIF(Datos_procesados!C:C,A359,Datos_procesados!E:E)</f>
        <v>915</v>
      </c>
      <c r="C359" s="2">
        <f>COUNTIFS(Datos_procesados!C:C,A359,Datos_procesados!E:E, "&lt;&gt;0")</f>
        <v>9</v>
      </c>
      <c r="D359" s="2">
        <f t="shared" si="1"/>
        <v>15</v>
      </c>
      <c r="E359" s="33">
        <f>D359*'Costo de tareas'!$B$13</f>
        <v>589.2083333</v>
      </c>
      <c r="F359" s="16">
        <f>SUMIF(Datos_procesados!C:C,A359,Datos_procesados!H:H)</f>
        <v>353.525</v>
      </c>
      <c r="G359" s="16">
        <f>SUMIF(Datos_procesados!C:C,A359,Datos_procesados!I:I)</f>
        <v>589.2083333</v>
      </c>
      <c r="H359" s="16">
        <f t="shared" si="2"/>
        <v>942.7333333</v>
      </c>
      <c r="I359" s="2" t="s">
        <v>11268</v>
      </c>
      <c r="J359" s="2"/>
      <c r="K359" s="2"/>
      <c r="L359" s="2"/>
      <c r="M359" s="2"/>
      <c r="N359" s="2"/>
      <c r="O359" s="2"/>
      <c r="P359" s="2"/>
      <c r="Q359" s="2"/>
      <c r="R359" s="43"/>
      <c r="S359" s="2"/>
      <c r="T359" s="2"/>
      <c r="AA359" s="2"/>
    </row>
    <row r="360">
      <c r="A360" s="31">
        <v>41633.0</v>
      </c>
      <c r="B360" s="32">
        <f>SUMIF(Datos_procesados!C:C,A360,Datos_procesados!E:E)</f>
        <v>1202</v>
      </c>
      <c r="C360" s="2">
        <f>COUNTIFS(Datos_procesados!C:C,A360,Datos_procesados!E:E, "&lt;&gt;0")</f>
        <v>9</v>
      </c>
      <c r="D360" s="2">
        <f t="shared" si="1"/>
        <v>15</v>
      </c>
      <c r="E360" s="33">
        <f>D360*'Costo de tareas'!$B$13</f>
        <v>589.2083333</v>
      </c>
      <c r="F360" s="16">
        <f>SUMIF(Datos_procesados!C:C,A360,Datos_procesados!H:H)</f>
        <v>302.4038942</v>
      </c>
      <c r="G360" s="16">
        <f>SUMIF(Datos_procesados!C:C,A360,Datos_procesados!I:I)</f>
        <v>640.3294391</v>
      </c>
      <c r="H360" s="16">
        <f t="shared" si="2"/>
        <v>942.7333333</v>
      </c>
      <c r="I360" s="2" t="s">
        <v>11268</v>
      </c>
      <c r="J360" s="2"/>
      <c r="K360" s="2"/>
      <c r="L360" s="2"/>
      <c r="M360" s="2"/>
      <c r="N360" s="2"/>
      <c r="O360" s="2"/>
      <c r="P360" s="2"/>
      <c r="Q360" s="2"/>
      <c r="R360" s="43"/>
      <c r="S360" s="2"/>
      <c r="T360" s="2"/>
      <c r="AA360" s="2"/>
    </row>
    <row r="361">
      <c r="A361" s="31">
        <v>41634.0</v>
      </c>
      <c r="B361" s="32">
        <f>SUMIF(Datos_procesados!C:C,A361,Datos_procesados!E:E)</f>
        <v>1928</v>
      </c>
      <c r="C361" s="2">
        <f>COUNTIFS(Datos_procesados!C:C,A361,Datos_procesados!E:E, "&lt;&gt;0")</f>
        <v>9</v>
      </c>
      <c r="D361" s="2">
        <f t="shared" si="1"/>
        <v>15</v>
      </c>
      <c r="E361" s="33">
        <f>D361*'Costo de tareas'!$B$13</f>
        <v>589.2083333</v>
      </c>
      <c r="F361" s="16">
        <f>SUMIF(Datos_procesados!C:C,A361,Datos_procesados!H:H)</f>
        <v>353.525</v>
      </c>
      <c r="G361" s="16">
        <f>SUMIF(Datos_procesados!C:C,A361,Datos_procesados!I:I)</f>
        <v>589.2083333</v>
      </c>
      <c r="H361" s="16">
        <f t="shared" si="2"/>
        <v>942.7333333</v>
      </c>
      <c r="I361" s="2" t="s">
        <v>11268</v>
      </c>
      <c r="J361" s="2"/>
      <c r="K361" s="2"/>
      <c r="L361" s="2"/>
      <c r="M361" s="2"/>
      <c r="N361" s="2"/>
      <c r="O361" s="2"/>
      <c r="P361" s="2"/>
      <c r="Q361" s="2"/>
      <c r="R361" s="43"/>
      <c r="S361" s="2"/>
      <c r="T361" s="2"/>
      <c r="AA361" s="2"/>
    </row>
    <row r="362">
      <c r="A362" s="31">
        <v>41635.0</v>
      </c>
      <c r="B362" s="32">
        <f>SUMIF(Datos_procesados!C:C,A362,Datos_procesados!E:E)</f>
        <v>1347</v>
      </c>
      <c r="C362" s="2">
        <f>COUNTIFS(Datos_procesados!C:C,A362,Datos_procesados!E:E, "&lt;&gt;0")</f>
        <v>9</v>
      </c>
      <c r="D362" s="2">
        <f t="shared" si="1"/>
        <v>15</v>
      </c>
      <c r="E362" s="33">
        <f>D362*'Costo de tareas'!$B$13</f>
        <v>589.2083333</v>
      </c>
      <c r="F362" s="16">
        <f>SUMIF(Datos_procesados!C:C,A362,Datos_procesados!H:H)</f>
        <v>353.525</v>
      </c>
      <c r="G362" s="16">
        <f>SUMIF(Datos_procesados!C:C,A362,Datos_procesados!I:I)</f>
        <v>589.2083333</v>
      </c>
      <c r="H362" s="16">
        <f t="shared" si="2"/>
        <v>942.7333333</v>
      </c>
      <c r="I362" s="2" t="s">
        <v>11268</v>
      </c>
      <c r="J362" s="2"/>
      <c r="K362" s="2"/>
      <c r="L362" s="2"/>
      <c r="M362" s="2"/>
      <c r="N362" s="2"/>
      <c r="O362" s="2"/>
      <c r="P362" s="2"/>
      <c r="Q362" s="2"/>
      <c r="R362" s="43"/>
      <c r="S362" s="2"/>
      <c r="T362" s="2"/>
      <c r="AA362" s="2"/>
    </row>
    <row r="363">
      <c r="A363" s="31">
        <v>41636.0</v>
      </c>
      <c r="B363" s="32">
        <f>SUMIF(Datos_procesados!C:C,A363,Datos_procesados!E:E)</f>
        <v>2288</v>
      </c>
      <c r="C363" s="2">
        <f>COUNTIFS(Datos_procesados!C:C,A363,Datos_procesados!E:E, "&lt;&gt;0")</f>
        <v>9</v>
      </c>
      <c r="D363" s="2">
        <f t="shared" si="1"/>
        <v>15</v>
      </c>
      <c r="E363" s="33">
        <f>D363*'Costo de tareas'!$B$13</f>
        <v>589.2083333</v>
      </c>
      <c r="F363" s="16">
        <f>SUMIF(Datos_procesados!C:C,A363,Datos_procesados!H:H)</f>
        <v>353.525</v>
      </c>
      <c r="G363" s="16">
        <f>SUMIF(Datos_procesados!C:C,A363,Datos_procesados!I:I)</f>
        <v>589.2083333</v>
      </c>
      <c r="H363" s="16">
        <f t="shared" si="2"/>
        <v>942.7333333</v>
      </c>
      <c r="I363" s="2" t="s">
        <v>11268</v>
      </c>
      <c r="J363" s="2"/>
      <c r="K363" s="2"/>
      <c r="L363" s="2"/>
      <c r="M363" s="2"/>
      <c r="N363" s="2"/>
      <c r="O363" s="2"/>
      <c r="P363" s="2"/>
      <c r="Q363" s="2"/>
      <c r="R363" s="43"/>
      <c r="S363" s="2"/>
      <c r="T363" s="2"/>
      <c r="AA363" s="2"/>
    </row>
    <row r="364">
      <c r="A364" s="31">
        <v>41637.0</v>
      </c>
      <c r="B364" s="32">
        <f>SUMIF(Datos_procesados!C:C,A364,Datos_procesados!E:E)</f>
        <v>2905</v>
      </c>
      <c r="C364" s="2">
        <f>COUNTIFS(Datos_procesados!C:C,A364,Datos_procesados!E:E, "&lt;&gt;0")</f>
        <v>9</v>
      </c>
      <c r="D364" s="2">
        <f t="shared" si="1"/>
        <v>15</v>
      </c>
      <c r="E364" s="33">
        <f>D364*'Costo de tareas'!$B$13</f>
        <v>589.2083333</v>
      </c>
      <c r="F364" s="16">
        <f>SUMIF(Datos_procesados!C:C,A364,Datos_procesados!H:H)</f>
        <v>353.525</v>
      </c>
      <c r="G364" s="16">
        <f>SUMIF(Datos_procesados!C:C,A364,Datos_procesados!I:I)</f>
        <v>589.2083333</v>
      </c>
      <c r="H364" s="16">
        <f t="shared" si="2"/>
        <v>942.7333333</v>
      </c>
      <c r="I364" s="2" t="s">
        <v>11268</v>
      </c>
      <c r="J364" s="2"/>
      <c r="K364" s="2"/>
      <c r="L364" s="2"/>
      <c r="M364" s="2"/>
      <c r="N364" s="2"/>
      <c r="O364" s="2"/>
      <c r="P364" s="2"/>
      <c r="Q364" s="2"/>
      <c r="R364" s="43"/>
      <c r="S364" s="2"/>
      <c r="T364" s="2"/>
      <c r="AA364" s="2"/>
    </row>
    <row r="365">
      <c r="A365" s="31">
        <v>41638.0</v>
      </c>
      <c r="B365" s="32">
        <f>SUMIF(Datos_procesados!C:C,A365,Datos_procesados!E:E)</f>
        <v>2294</v>
      </c>
      <c r="C365" s="2">
        <f>COUNTIFS(Datos_procesados!C:C,A365,Datos_procesados!E:E, "&lt;&gt;0")</f>
        <v>9</v>
      </c>
      <c r="D365" s="2">
        <f t="shared" si="1"/>
        <v>15</v>
      </c>
      <c r="E365" s="33">
        <f>D365*'Costo de tareas'!$B$13</f>
        <v>589.2083333</v>
      </c>
      <c r="F365" s="16">
        <f>SUMIF(Datos_procesados!C:C,A365,Datos_procesados!H:H)</f>
        <v>353.525</v>
      </c>
      <c r="G365" s="16">
        <f>SUMIF(Datos_procesados!C:C,A365,Datos_procesados!I:I)</f>
        <v>589.2083333</v>
      </c>
      <c r="H365" s="16">
        <f t="shared" si="2"/>
        <v>942.7333333</v>
      </c>
      <c r="I365" s="2" t="s">
        <v>11268</v>
      </c>
      <c r="J365" s="2"/>
      <c r="K365" s="2"/>
      <c r="L365" s="2"/>
      <c r="M365" s="2"/>
      <c r="N365" s="2"/>
      <c r="O365" s="2"/>
      <c r="P365" s="2"/>
      <c r="Q365" s="2"/>
      <c r="R365" s="43"/>
      <c r="S365" s="2"/>
      <c r="T365" s="2"/>
      <c r="AA365" s="2"/>
    </row>
    <row r="366">
      <c r="A366" s="31">
        <v>41639.0</v>
      </c>
      <c r="B366" s="32">
        <f>SUMIF(Datos_procesados!C:C,A366,Datos_procesados!E:E)</f>
        <v>1717</v>
      </c>
      <c r="C366" s="2">
        <f>COUNTIFS(Datos_procesados!C:C,A366,Datos_procesados!E:E, "&lt;&gt;0")</f>
        <v>9</v>
      </c>
      <c r="D366" s="2">
        <f t="shared" si="1"/>
        <v>15</v>
      </c>
      <c r="E366" s="33">
        <f>D366*'Costo de tareas'!$B$13</f>
        <v>589.2083333</v>
      </c>
      <c r="F366" s="16">
        <f>SUMIF(Datos_procesados!C:C,A366,Datos_procesados!H:H)</f>
        <v>314.2444444</v>
      </c>
      <c r="G366" s="16">
        <f>SUMIF(Datos_procesados!C:C,A366,Datos_procesados!I:I)</f>
        <v>628.4888889</v>
      </c>
      <c r="H366" s="16">
        <f t="shared" si="2"/>
        <v>942.7333333</v>
      </c>
      <c r="I366" s="2" t="s">
        <v>11268</v>
      </c>
      <c r="J366" s="2"/>
      <c r="K366" s="2"/>
      <c r="L366" s="2"/>
      <c r="M366" s="2"/>
      <c r="N366" s="2"/>
      <c r="O366" s="2"/>
      <c r="P366" s="2"/>
      <c r="Q366" s="2"/>
      <c r="R366" s="43"/>
      <c r="S366" s="2"/>
      <c r="T366" s="2"/>
      <c r="AA366" s="2"/>
    </row>
  </sheetData>
  <mergeCells count="6">
    <mergeCell ref="Q7:U7"/>
    <mergeCell ref="Q8:U8"/>
    <mergeCell ref="Q10:U11"/>
    <mergeCell ref="Q13:U14"/>
    <mergeCell ref="Q16:U17"/>
    <mergeCell ref="Q19:U19"/>
  </mergeCells>
  <hyperlinks>
    <hyperlink r:id="rId1" ref="Q8"/>
    <hyperlink r:id="rId2" location="MR" ref="Q1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3.88"/>
    <col customWidth="1" min="4" max="4" width="17.63"/>
  </cols>
  <sheetData>
    <row r="1">
      <c r="A1" s="6" t="s">
        <v>11231</v>
      </c>
      <c r="B1" s="3" t="s">
        <v>11272</v>
      </c>
      <c r="C1" s="2" t="str">
        <f t="array" ref="C1:C14">UNIQUE(B:B)</f>
        <v>Mes al correo</v>
      </c>
    </row>
    <row r="2">
      <c r="A2" s="31">
        <v>44197.0</v>
      </c>
      <c r="B2" s="2">
        <f t="shared" ref="B2:B366" si="1">MONTH(A:A)</f>
        <v>1</v>
      </c>
      <c r="C2" s="2">
        <v>1.0</v>
      </c>
    </row>
    <row r="3">
      <c r="A3" s="31">
        <v>44198.0</v>
      </c>
      <c r="B3" s="2">
        <f t="shared" si="1"/>
        <v>1</v>
      </c>
      <c r="C3" s="2">
        <v>2.0</v>
      </c>
    </row>
    <row r="4">
      <c r="A4" s="31">
        <v>44199.0</v>
      </c>
      <c r="B4" s="2">
        <f t="shared" si="1"/>
        <v>1</v>
      </c>
      <c r="C4" s="2">
        <v>3.0</v>
      </c>
    </row>
    <row r="5">
      <c r="A5" s="31">
        <v>44200.0</v>
      </c>
      <c r="B5" s="2">
        <f t="shared" si="1"/>
        <v>1</v>
      </c>
      <c r="C5" s="2">
        <v>4.0</v>
      </c>
    </row>
    <row r="6">
      <c r="A6" s="31">
        <v>44201.0</v>
      </c>
      <c r="B6" s="2">
        <f t="shared" si="1"/>
        <v>1</v>
      </c>
      <c r="C6" s="2">
        <v>5.0</v>
      </c>
    </row>
    <row r="7">
      <c r="A7" s="31">
        <v>44202.0</v>
      </c>
      <c r="B7" s="2">
        <f t="shared" si="1"/>
        <v>1</v>
      </c>
      <c r="C7" s="2">
        <v>6.0</v>
      </c>
    </row>
    <row r="8">
      <c r="A8" s="31">
        <v>44203.0</v>
      </c>
      <c r="B8" s="2">
        <f t="shared" si="1"/>
        <v>1</v>
      </c>
      <c r="C8" s="2">
        <v>7.0</v>
      </c>
    </row>
    <row r="9">
      <c r="A9" s="31">
        <v>44204.0</v>
      </c>
      <c r="B9" s="2">
        <f t="shared" si="1"/>
        <v>1</v>
      </c>
      <c r="C9" s="2">
        <v>8.0</v>
      </c>
    </row>
    <row r="10">
      <c r="A10" s="31">
        <v>44205.0</v>
      </c>
      <c r="B10" s="2">
        <f t="shared" si="1"/>
        <v>1</v>
      </c>
      <c r="C10" s="2">
        <v>9.0</v>
      </c>
    </row>
    <row r="11">
      <c r="A11" s="31">
        <v>44206.0</v>
      </c>
      <c r="B11" s="2">
        <f t="shared" si="1"/>
        <v>1</v>
      </c>
      <c r="C11" s="2">
        <v>10.0</v>
      </c>
    </row>
    <row r="12">
      <c r="A12" s="31">
        <v>44207.0</v>
      </c>
      <c r="B12" s="2">
        <f t="shared" si="1"/>
        <v>1</v>
      </c>
      <c r="C12" s="2">
        <v>11.0</v>
      </c>
    </row>
    <row r="13">
      <c r="A13" s="31">
        <v>44208.0</v>
      </c>
      <c r="B13" s="2">
        <f t="shared" si="1"/>
        <v>1</v>
      </c>
      <c r="C13" s="2">
        <v>12.0</v>
      </c>
    </row>
    <row r="14">
      <c r="A14" s="31">
        <v>44209.0</v>
      </c>
      <c r="B14" s="2">
        <f t="shared" si="1"/>
        <v>1</v>
      </c>
      <c r="C14" s="2"/>
    </row>
    <row r="15">
      <c r="A15" s="31">
        <v>44210.0</v>
      </c>
      <c r="B15" s="2">
        <f t="shared" si="1"/>
        <v>1</v>
      </c>
      <c r="C15" s="2"/>
    </row>
    <row r="16">
      <c r="A16" s="31">
        <v>44211.0</v>
      </c>
      <c r="B16" s="2">
        <f t="shared" si="1"/>
        <v>1</v>
      </c>
      <c r="C16" s="2"/>
    </row>
    <row r="17">
      <c r="A17" s="31">
        <v>44212.0</v>
      </c>
      <c r="B17" s="2">
        <f t="shared" si="1"/>
        <v>1</v>
      </c>
      <c r="C17" s="2"/>
    </row>
    <row r="18">
      <c r="A18" s="31">
        <v>44213.0</v>
      </c>
      <c r="B18" s="2">
        <f t="shared" si="1"/>
        <v>1</v>
      </c>
      <c r="C18" s="2"/>
    </row>
    <row r="19">
      <c r="A19" s="31">
        <v>44214.0</v>
      </c>
      <c r="B19" s="2">
        <f t="shared" si="1"/>
        <v>1</v>
      </c>
      <c r="C19" s="2"/>
    </row>
    <row r="20">
      <c r="A20" s="31">
        <v>44215.0</v>
      </c>
      <c r="B20" s="2">
        <f t="shared" si="1"/>
        <v>1</v>
      </c>
      <c r="C20" s="2"/>
    </row>
    <row r="21">
      <c r="A21" s="31">
        <v>44216.0</v>
      </c>
      <c r="B21" s="2">
        <f t="shared" si="1"/>
        <v>1</v>
      </c>
      <c r="C21" s="2"/>
    </row>
    <row r="22">
      <c r="A22" s="31">
        <v>44217.0</v>
      </c>
      <c r="B22" s="2">
        <f t="shared" si="1"/>
        <v>1</v>
      </c>
      <c r="C22" s="2"/>
    </row>
    <row r="23">
      <c r="A23" s="31">
        <v>44218.0</v>
      </c>
      <c r="B23" s="2">
        <f t="shared" si="1"/>
        <v>1</v>
      </c>
      <c r="C23" s="2"/>
    </row>
    <row r="24">
      <c r="A24" s="31">
        <v>44219.0</v>
      </c>
      <c r="B24" s="2">
        <f t="shared" si="1"/>
        <v>1</v>
      </c>
      <c r="C24" s="2"/>
    </row>
    <row r="25">
      <c r="A25" s="31">
        <v>44220.0</v>
      </c>
      <c r="B25" s="2">
        <f t="shared" si="1"/>
        <v>1</v>
      </c>
      <c r="C25" s="2"/>
    </row>
    <row r="26">
      <c r="A26" s="31">
        <v>44221.0</v>
      </c>
      <c r="B26" s="2">
        <f t="shared" si="1"/>
        <v>1</v>
      </c>
      <c r="C26" s="2"/>
    </row>
    <row r="27">
      <c r="A27" s="31">
        <v>44222.0</v>
      </c>
      <c r="B27" s="2">
        <f t="shared" si="1"/>
        <v>1</v>
      </c>
      <c r="C27" s="2"/>
    </row>
    <row r="28">
      <c r="A28" s="31">
        <v>44223.0</v>
      </c>
      <c r="B28" s="2">
        <f t="shared" si="1"/>
        <v>1</v>
      </c>
      <c r="C28" s="2"/>
    </row>
    <row r="29">
      <c r="A29" s="31">
        <v>44224.0</v>
      </c>
      <c r="B29" s="2">
        <f t="shared" si="1"/>
        <v>1</v>
      </c>
      <c r="C29" s="2"/>
    </row>
    <row r="30">
      <c r="A30" s="31">
        <v>44225.0</v>
      </c>
      <c r="B30" s="2">
        <f t="shared" si="1"/>
        <v>1</v>
      </c>
      <c r="C30" s="2"/>
    </row>
    <row r="31">
      <c r="A31" s="31">
        <v>44226.0</v>
      </c>
      <c r="B31" s="2">
        <f t="shared" si="1"/>
        <v>1</v>
      </c>
      <c r="C31" s="2"/>
    </row>
    <row r="32">
      <c r="A32" s="31">
        <v>44227.0</v>
      </c>
      <c r="B32" s="2">
        <f t="shared" si="1"/>
        <v>1</v>
      </c>
      <c r="C32" s="2"/>
    </row>
    <row r="33">
      <c r="A33" s="31">
        <v>44228.0</v>
      </c>
      <c r="B33" s="2">
        <f t="shared" si="1"/>
        <v>2</v>
      </c>
      <c r="C33" s="2"/>
    </row>
    <row r="34">
      <c r="A34" s="31">
        <v>44229.0</v>
      </c>
      <c r="B34" s="2">
        <f t="shared" si="1"/>
        <v>2</v>
      </c>
      <c r="C34" s="2"/>
    </row>
    <row r="35">
      <c r="A35" s="31">
        <v>44230.0</v>
      </c>
      <c r="B35" s="2">
        <f t="shared" si="1"/>
        <v>2</v>
      </c>
      <c r="C35" s="2"/>
    </row>
    <row r="36">
      <c r="A36" s="31">
        <v>44231.0</v>
      </c>
      <c r="B36" s="2">
        <f t="shared" si="1"/>
        <v>2</v>
      </c>
      <c r="C36" s="2"/>
    </row>
    <row r="37">
      <c r="A37" s="31">
        <v>44232.0</v>
      </c>
      <c r="B37" s="2">
        <f t="shared" si="1"/>
        <v>2</v>
      </c>
      <c r="C37" s="2"/>
    </row>
    <row r="38">
      <c r="A38" s="31">
        <v>44233.0</v>
      </c>
      <c r="B38" s="2">
        <f t="shared" si="1"/>
        <v>2</v>
      </c>
      <c r="C38" s="2"/>
    </row>
    <row r="39">
      <c r="A39" s="31">
        <v>44234.0</v>
      </c>
      <c r="B39" s="2">
        <f t="shared" si="1"/>
        <v>2</v>
      </c>
      <c r="C39" s="2"/>
    </row>
    <row r="40">
      <c r="A40" s="31">
        <v>44235.0</v>
      </c>
      <c r="B40" s="2">
        <f t="shared" si="1"/>
        <v>2</v>
      </c>
      <c r="C40" s="2"/>
    </row>
    <row r="41">
      <c r="A41" s="31">
        <v>44236.0</v>
      </c>
      <c r="B41" s="2">
        <f t="shared" si="1"/>
        <v>2</v>
      </c>
      <c r="C41" s="2"/>
    </row>
    <row r="42">
      <c r="A42" s="31">
        <v>44237.0</v>
      </c>
      <c r="B42" s="2">
        <f t="shared" si="1"/>
        <v>2</v>
      </c>
      <c r="C42" s="2"/>
    </row>
    <row r="43">
      <c r="A43" s="31">
        <v>44238.0</v>
      </c>
      <c r="B43" s="2">
        <f t="shared" si="1"/>
        <v>2</v>
      </c>
      <c r="C43" s="2"/>
    </row>
    <row r="44">
      <c r="A44" s="31">
        <v>44239.0</v>
      </c>
      <c r="B44" s="2">
        <f t="shared" si="1"/>
        <v>2</v>
      </c>
      <c r="C44" s="2"/>
    </row>
    <row r="45">
      <c r="A45" s="31">
        <v>44240.0</v>
      </c>
      <c r="B45" s="2">
        <f t="shared" si="1"/>
        <v>2</v>
      </c>
      <c r="C45" s="2"/>
    </row>
    <row r="46">
      <c r="A46" s="31">
        <v>44241.0</v>
      </c>
      <c r="B46" s="2">
        <f t="shared" si="1"/>
        <v>2</v>
      </c>
      <c r="C46" s="2"/>
    </row>
    <row r="47">
      <c r="A47" s="31">
        <v>44242.0</v>
      </c>
      <c r="B47" s="2">
        <f t="shared" si="1"/>
        <v>2</v>
      </c>
      <c r="C47" s="2"/>
    </row>
    <row r="48">
      <c r="A48" s="31">
        <v>44243.0</v>
      </c>
      <c r="B48" s="2">
        <f t="shared" si="1"/>
        <v>2</v>
      </c>
      <c r="C48" s="2"/>
    </row>
    <row r="49">
      <c r="A49" s="31">
        <v>44244.0</v>
      </c>
      <c r="B49" s="2">
        <f t="shared" si="1"/>
        <v>2</v>
      </c>
      <c r="C49" s="2"/>
    </row>
    <row r="50">
      <c r="A50" s="31">
        <v>44245.0</v>
      </c>
      <c r="B50" s="2">
        <f t="shared" si="1"/>
        <v>2</v>
      </c>
      <c r="C50" s="2"/>
    </row>
    <row r="51">
      <c r="A51" s="31">
        <v>44246.0</v>
      </c>
      <c r="B51" s="2">
        <f t="shared" si="1"/>
        <v>2</v>
      </c>
      <c r="C51" s="2"/>
    </row>
    <row r="52">
      <c r="A52" s="31">
        <v>44247.0</v>
      </c>
      <c r="B52" s="2">
        <f t="shared" si="1"/>
        <v>2</v>
      </c>
      <c r="C52" s="2"/>
    </row>
    <row r="53">
      <c r="A53" s="31">
        <v>44248.0</v>
      </c>
      <c r="B53" s="2">
        <f t="shared" si="1"/>
        <v>2</v>
      </c>
      <c r="C53" s="2"/>
    </row>
    <row r="54">
      <c r="A54" s="31">
        <v>44249.0</v>
      </c>
      <c r="B54" s="2">
        <f t="shared" si="1"/>
        <v>2</v>
      </c>
      <c r="C54" s="2"/>
    </row>
    <row r="55">
      <c r="A55" s="31">
        <v>44250.0</v>
      </c>
      <c r="B55" s="2">
        <f t="shared" si="1"/>
        <v>2</v>
      </c>
      <c r="C55" s="2"/>
    </row>
    <row r="56">
      <c r="A56" s="31">
        <v>44251.0</v>
      </c>
      <c r="B56" s="2">
        <f t="shared" si="1"/>
        <v>2</v>
      </c>
      <c r="C56" s="2"/>
    </row>
    <row r="57">
      <c r="A57" s="31">
        <v>44252.0</v>
      </c>
      <c r="B57" s="2">
        <f t="shared" si="1"/>
        <v>2</v>
      </c>
      <c r="C57" s="2"/>
    </row>
    <row r="58">
      <c r="A58" s="31">
        <v>44253.0</v>
      </c>
      <c r="B58" s="2">
        <f t="shared" si="1"/>
        <v>2</v>
      </c>
      <c r="C58" s="2"/>
    </row>
    <row r="59">
      <c r="A59" s="31">
        <v>44254.0</v>
      </c>
      <c r="B59" s="2">
        <f t="shared" si="1"/>
        <v>2</v>
      </c>
      <c r="C59" s="2"/>
    </row>
    <row r="60">
      <c r="A60" s="31">
        <v>44255.0</v>
      </c>
      <c r="B60" s="2">
        <f t="shared" si="1"/>
        <v>2</v>
      </c>
      <c r="C60" s="2"/>
    </row>
    <row r="61">
      <c r="A61" s="31">
        <v>41699.0</v>
      </c>
      <c r="B61" s="2">
        <f t="shared" si="1"/>
        <v>3</v>
      </c>
      <c r="C61" s="2"/>
    </row>
    <row r="62">
      <c r="A62" s="31">
        <v>41700.0</v>
      </c>
      <c r="B62" s="2">
        <f t="shared" si="1"/>
        <v>3</v>
      </c>
      <c r="C62" s="2"/>
    </row>
    <row r="63">
      <c r="A63" s="31">
        <v>41701.0</v>
      </c>
      <c r="B63" s="2">
        <f t="shared" si="1"/>
        <v>3</v>
      </c>
      <c r="C63" s="2"/>
    </row>
    <row r="64">
      <c r="A64" s="31">
        <v>41702.0</v>
      </c>
      <c r="B64" s="2">
        <f t="shared" si="1"/>
        <v>3</v>
      </c>
      <c r="C64" s="2"/>
    </row>
    <row r="65">
      <c r="A65" s="31">
        <v>41703.0</v>
      </c>
      <c r="B65" s="2">
        <f t="shared" si="1"/>
        <v>3</v>
      </c>
      <c r="C65" s="2"/>
    </row>
    <row r="66">
      <c r="A66" s="31">
        <v>41704.0</v>
      </c>
      <c r="B66" s="2">
        <f t="shared" si="1"/>
        <v>3</v>
      </c>
      <c r="C66" s="2"/>
    </row>
    <row r="67">
      <c r="A67" s="31">
        <v>41705.0</v>
      </c>
      <c r="B67" s="2">
        <f t="shared" si="1"/>
        <v>3</v>
      </c>
      <c r="C67" s="2"/>
    </row>
    <row r="68">
      <c r="A68" s="31">
        <v>41706.0</v>
      </c>
      <c r="B68" s="2">
        <f t="shared" si="1"/>
        <v>3</v>
      </c>
      <c r="C68" s="2"/>
    </row>
    <row r="69">
      <c r="A69" s="31">
        <v>41707.0</v>
      </c>
      <c r="B69" s="2">
        <f t="shared" si="1"/>
        <v>3</v>
      </c>
      <c r="C69" s="2"/>
    </row>
    <row r="70">
      <c r="A70" s="31">
        <v>41708.0</v>
      </c>
      <c r="B70" s="2">
        <f t="shared" si="1"/>
        <v>3</v>
      </c>
      <c r="C70" s="2"/>
    </row>
    <row r="71">
      <c r="A71" s="31">
        <v>41709.0</v>
      </c>
      <c r="B71" s="2">
        <f t="shared" si="1"/>
        <v>3</v>
      </c>
      <c r="C71" s="2"/>
    </row>
    <row r="72">
      <c r="A72" s="31">
        <v>41710.0</v>
      </c>
      <c r="B72" s="2">
        <f t="shared" si="1"/>
        <v>3</v>
      </c>
      <c r="C72" s="2"/>
    </row>
    <row r="73">
      <c r="A73" s="31">
        <v>41711.0</v>
      </c>
      <c r="B73" s="2">
        <f t="shared" si="1"/>
        <v>3</v>
      </c>
      <c r="C73" s="2"/>
    </row>
    <row r="74">
      <c r="A74" s="31">
        <v>41712.0</v>
      </c>
      <c r="B74" s="2">
        <f t="shared" si="1"/>
        <v>3</v>
      </c>
      <c r="C74" s="2"/>
    </row>
    <row r="75">
      <c r="A75" s="31">
        <v>41713.0</v>
      </c>
      <c r="B75" s="2">
        <f t="shared" si="1"/>
        <v>3</v>
      </c>
      <c r="C75" s="2"/>
    </row>
    <row r="76">
      <c r="A76" s="31">
        <v>41714.0</v>
      </c>
      <c r="B76" s="2">
        <f t="shared" si="1"/>
        <v>3</v>
      </c>
      <c r="C76" s="2"/>
    </row>
    <row r="77">
      <c r="A77" s="31">
        <v>41715.0</v>
      </c>
      <c r="B77" s="2">
        <f t="shared" si="1"/>
        <v>3</v>
      </c>
      <c r="C77" s="2"/>
    </row>
    <row r="78">
      <c r="A78" s="31">
        <v>41716.0</v>
      </c>
      <c r="B78" s="2">
        <f t="shared" si="1"/>
        <v>3</v>
      </c>
      <c r="C78" s="2"/>
    </row>
    <row r="79">
      <c r="A79" s="31">
        <v>41717.0</v>
      </c>
      <c r="B79" s="2">
        <f t="shared" si="1"/>
        <v>3</v>
      </c>
      <c r="C79" s="2"/>
    </row>
    <row r="80">
      <c r="A80" s="31">
        <v>41718.0</v>
      </c>
      <c r="B80" s="2">
        <f t="shared" si="1"/>
        <v>3</v>
      </c>
      <c r="C80" s="2"/>
    </row>
    <row r="81">
      <c r="A81" s="31">
        <v>41719.0</v>
      </c>
      <c r="B81" s="2">
        <f t="shared" si="1"/>
        <v>3</v>
      </c>
      <c r="C81" s="2"/>
    </row>
    <row r="82">
      <c r="A82" s="31">
        <v>41720.0</v>
      </c>
      <c r="B82" s="2">
        <f t="shared" si="1"/>
        <v>3</v>
      </c>
      <c r="C82" s="2"/>
    </row>
    <row r="83">
      <c r="A83" s="31">
        <v>41721.0</v>
      </c>
      <c r="B83" s="2">
        <f t="shared" si="1"/>
        <v>3</v>
      </c>
      <c r="C83" s="2"/>
    </row>
    <row r="84">
      <c r="A84" s="31">
        <v>41722.0</v>
      </c>
      <c r="B84" s="2">
        <f t="shared" si="1"/>
        <v>3</v>
      </c>
      <c r="C84" s="2"/>
    </row>
    <row r="85">
      <c r="A85" s="31">
        <v>41723.0</v>
      </c>
      <c r="B85" s="2">
        <f t="shared" si="1"/>
        <v>3</v>
      </c>
      <c r="C85" s="2"/>
    </row>
    <row r="86">
      <c r="A86" s="31">
        <v>41724.0</v>
      </c>
      <c r="B86" s="2">
        <f t="shared" si="1"/>
        <v>3</v>
      </c>
      <c r="C86" s="2"/>
    </row>
    <row r="87">
      <c r="A87" s="31">
        <v>41725.0</v>
      </c>
      <c r="B87" s="2">
        <f t="shared" si="1"/>
        <v>3</v>
      </c>
      <c r="C87" s="2"/>
    </row>
    <row r="88">
      <c r="A88" s="31">
        <v>41726.0</v>
      </c>
      <c r="B88" s="2">
        <f t="shared" si="1"/>
        <v>3</v>
      </c>
      <c r="C88" s="2"/>
    </row>
    <row r="89">
      <c r="A89" s="31">
        <v>41727.0</v>
      </c>
      <c r="B89" s="2">
        <f t="shared" si="1"/>
        <v>3</v>
      </c>
      <c r="C89" s="2"/>
    </row>
    <row r="90">
      <c r="A90" s="31">
        <v>41728.0</v>
      </c>
      <c r="B90" s="2">
        <f t="shared" si="1"/>
        <v>3</v>
      </c>
      <c r="C90" s="2"/>
    </row>
    <row r="91">
      <c r="A91" s="31">
        <v>41729.0</v>
      </c>
      <c r="B91" s="2">
        <f t="shared" si="1"/>
        <v>3</v>
      </c>
      <c r="C91" s="2"/>
    </row>
    <row r="92">
      <c r="A92" s="31">
        <v>43922.0</v>
      </c>
      <c r="B92" s="2">
        <f t="shared" si="1"/>
        <v>4</v>
      </c>
      <c r="C92" s="2"/>
    </row>
    <row r="93">
      <c r="A93" s="31">
        <v>43923.0</v>
      </c>
      <c r="B93" s="2">
        <f t="shared" si="1"/>
        <v>4</v>
      </c>
      <c r="C93" s="2"/>
    </row>
    <row r="94">
      <c r="A94" s="31">
        <v>43924.0</v>
      </c>
      <c r="B94" s="2">
        <f t="shared" si="1"/>
        <v>4</v>
      </c>
      <c r="C94" s="2"/>
    </row>
    <row r="95">
      <c r="A95" s="31">
        <v>43925.0</v>
      </c>
      <c r="B95" s="2">
        <f t="shared" si="1"/>
        <v>4</v>
      </c>
      <c r="C95" s="2"/>
    </row>
    <row r="96">
      <c r="A96" s="31">
        <v>43926.0</v>
      </c>
      <c r="B96" s="2">
        <f t="shared" si="1"/>
        <v>4</v>
      </c>
      <c r="C96" s="2"/>
    </row>
    <row r="97">
      <c r="A97" s="31">
        <v>43927.0</v>
      </c>
      <c r="B97" s="2">
        <f t="shared" si="1"/>
        <v>4</v>
      </c>
      <c r="C97" s="2"/>
    </row>
    <row r="98">
      <c r="A98" s="31">
        <v>43928.0</v>
      </c>
      <c r="B98" s="2">
        <f t="shared" si="1"/>
        <v>4</v>
      </c>
      <c r="C98" s="2"/>
    </row>
    <row r="99">
      <c r="A99" s="31">
        <v>43929.0</v>
      </c>
      <c r="B99" s="2">
        <f t="shared" si="1"/>
        <v>4</v>
      </c>
      <c r="C99" s="2"/>
    </row>
    <row r="100">
      <c r="A100" s="31">
        <v>43930.0</v>
      </c>
      <c r="B100" s="2">
        <f t="shared" si="1"/>
        <v>4</v>
      </c>
      <c r="C100" s="2"/>
    </row>
    <row r="101">
      <c r="A101" s="31">
        <v>43931.0</v>
      </c>
      <c r="B101" s="2">
        <f t="shared" si="1"/>
        <v>4</v>
      </c>
      <c r="C101" s="2"/>
    </row>
    <row r="102">
      <c r="A102" s="31">
        <v>43932.0</v>
      </c>
      <c r="B102" s="2">
        <f t="shared" si="1"/>
        <v>4</v>
      </c>
      <c r="C102" s="2"/>
    </row>
    <row r="103">
      <c r="A103" s="31">
        <v>43933.0</v>
      </c>
      <c r="B103" s="2">
        <f t="shared" si="1"/>
        <v>4</v>
      </c>
      <c r="C103" s="2"/>
    </row>
    <row r="104">
      <c r="A104" s="31">
        <v>43934.0</v>
      </c>
      <c r="B104" s="2">
        <f t="shared" si="1"/>
        <v>4</v>
      </c>
      <c r="C104" s="2"/>
    </row>
    <row r="105">
      <c r="A105" s="31">
        <v>43935.0</v>
      </c>
      <c r="B105" s="2">
        <f t="shared" si="1"/>
        <v>4</v>
      </c>
      <c r="C105" s="2"/>
    </row>
    <row r="106">
      <c r="A106" s="31">
        <v>43936.0</v>
      </c>
      <c r="B106" s="2">
        <f t="shared" si="1"/>
        <v>4</v>
      </c>
      <c r="C106" s="2"/>
    </row>
    <row r="107">
      <c r="A107" s="31">
        <v>43937.0</v>
      </c>
      <c r="B107" s="2">
        <f t="shared" si="1"/>
        <v>4</v>
      </c>
      <c r="C107" s="2"/>
    </row>
    <row r="108">
      <c r="A108" s="31">
        <v>43938.0</v>
      </c>
      <c r="B108" s="2">
        <f t="shared" si="1"/>
        <v>4</v>
      </c>
      <c r="C108" s="2"/>
    </row>
    <row r="109">
      <c r="A109" s="31">
        <v>43939.0</v>
      </c>
      <c r="B109" s="2">
        <f t="shared" si="1"/>
        <v>4</v>
      </c>
      <c r="C109" s="2"/>
    </row>
    <row r="110">
      <c r="A110" s="31">
        <v>43940.0</v>
      </c>
      <c r="B110" s="2">
        <f t="shared" si="1"/>
        <v>4</v>
      </c>
      <c r="C110" s="2"/>
    </row>
    <row r="111">
      <c r="A111" s="31">
        <v>43941.0</v>
      </c>
      <c r="B111" s="2">
        <f t="shared" si="1"/>
        <v>4</v>
      </c>
      <c r="C111" s="2"/>
    </row>
    <row r="112">
      <c r="A112" s="31">
        <v>43942.0</v>
      </c>
      <c r="B112" s="2">
        <f t="shared" si="1"/>
        <v>4</v>
      </c>
      <c r="C112" s="2"/>
    </row>
    <row r="113">
      <c r="A113" s="31">
        <v>43943.0</v>
      </c>
      <c r="B113" s="2">
        <f t="shared" si="1"/>
        <v>4</v>
      </c>
      <c r="C113" s="2"/>
    </row>
    <row r="114">
      <c r="A114" s="31">
        <v>43944.0</v>
      </c>
      <c r="B114" s="2">
        <f t="shared" si="1"/>
        <v>4</v>
      </c>
      <c r="C114" s="2"/>
    </row>
    <row r="115">
      <c r="A115" s="31">
        <v>43945.0</v>
      </c>
      <c r="B115" s="2">
        <f t="shared" si="1"/>
        <v>4</v>
      </c>
      <c r="C115" s="2"/>
    </row>
    <row r="116">
      <c r="A116" s="31">
        <v>43946.0</v>
      </c>
      <c r="B116" s="2">
        <f t="shared" si="1"/>
        <v>4</v>
      </c>
      <c r="C116" s="2"/>
    </row>
    <row r="117">
      <c r="A117" s="31">
        <v>43947.0</v>
      </c>
      <c r="B117" s="2">
        <f t="shared" si="1"/>
        <v>4</v>
      </c>
      <c r="C117" s="2"/>
    </row>
    <row r="118">
      <c r="A118" s="31">
        <v>43948.0</v>
      </c>
      <c r="B118" s="2">
        <f t="shared" si="1"/>
        <v>4</v>
      </c>
      <c r="C118" s="2"/>
    </row>
    <row r="119">
      <c r="A119" s="31">
        <v>43949.0</v>
      </c>
      <c r="B119" s="2">
        <f t="shared" si="1"/>
        <v>4</v>
      </c>
      <c r="C119" s="2"/>
    </row>
    <row r="120">
      <c r="A120" s="31">
        <v>43950.0</v>
      </c>
      <c r="B120" s="2">
        <f t="shared" si="1"/>
        <v>4</v>
      </c>
      <c r="C120" s="2"/>
    </row>
    <row r="121">
      <c r="A121" s="31">
        <v>43951.0</v>
      </c>
      <c r="B121" s="2">
        <f t="shared" si="1"/>
        <v>4</v>
      </c>
      <c r="C121" s="2"/>
    </row>
    <row r="122">
      <c r="A122" s="31">
        <v>39569.0</v>
      </c>
      <c r="B122" s="2">
        <f t="shared" si="1"/>
        <v>5</v>
      </c>
      <c r="C122" s="2"/>
    </row>
    <row r="123">
      <c r="A123" s="31">
        <v>39570.0</v>
      </c>
      <c r="B123" s="2">
        <f t="shared" si="1"/>
        <v>5</v>
      </c>
      <c r="C123" s="2"/>
    </row>
    <row r="124">
      <c r="A124" s="31">
        <v>39571.0</v>
      </c>
      <c r="B124" s="2">
        <f t="shared" si="1"/>
        <v>5</v>
      </c>
      <c r="C124" s="2"/>
    </row>
    <row r="125">
      <c r="A125" s="31">
        <v>39572.0</v>
      </c>
      <c r="B125" s="2">
        <f t="shared" si="1"/>
        <v>5</v>
      </c>
      <c r="C125" s="2"/>
    </row>
    <row r="126">
      <c r="A126" s="31">
        <v>39573.0</v>
      </c>
      <c r="B126" s="2">
        <f t="shared" si="1"/>
        <v>5</v>
      </c>
      <c r="C126" s="2"/>
    </row>
    <row r="127">
      <c r="A127" s="31">
        <v>39574.0</v>
      </c>
      <c r="B127" s="2">
        <f t="shared" si="1"/>
        <v>5</v>
      </c>
      <c r="C127" s="2"/>
    </row>
    <row r="128">
      <c r="A128" s="31">
        <v>39575.0</v>
      </c>
      <c r="B128" s="2">
        <f t="shared" si="1"/>
        <v>5</v>
      </c>
      <c r="C128" s="2"/>
    </row>
    <row r="129">
      <c r="A129" s="31">
        <v>39576.0</v>
      </c>
      <c r="B129" s="2">
        <f t="shared" si="1"/>
        <v>5</v>
      </c>
      <c r="C129" s="2"/>
    </row>
    <row r="130">
      <c r="A130" s="31">
        <v>39577.0</v>
      </c>
      <c r="B130" s="2">
        <f t="shared" si="1"/>
        <v>5</v>
      </c>
      <c r="C130" s="2"/>
    </row>
    <row r="131">
      <c r="A131" s="31">
        <v>39578.0</v>
      </c>
      <c r="B131" s="2">
        <f t="shared" si="1"/>
        <v>5</v>
      </c>
      <c r="C131" s="2"/>
    </row>
    <row r="132">
      <c r="A132" s="31">
        <v>39579.0</v>
      </c>
      <c r="B132" s="2">
        <f t="shared" si="1"/>
        <v>5</v>
      </c>
      <c r="C132" s="2"/>
    </row>
    <row r="133">
      <c r="A133" s="31">
        <v>39580.0</v>
      </c>
      <c r="B133" s="2">
        <f t="shared" si="1"/>
        <v>5</v>
      </c>
      <c r="C133" s="2"/>
    </row>
    <row r="134">
      <c r="A134" s="31">
        <v>39581.0</v>
      </c>
      <c r="B134" s="2">
        <f t="shared" si="1"/>
        <v>5</v>
      </c>
      <c r="C134" s="2"/>
    </row>
    <row r="135">
      <c r="A135" s="31">
        <v>39582.0</v>
      </c>
      <c r="B135" s="2">
        <f t="shared" si="1"/>
        <v>5</v>
      </c>
      <c r="C135" s="2"/>
    </row>
    <row r="136">
      <c r="A136" s="31">
        <v>39583.0</v>
      </c>
      <c r="B136" s="2">
        <f t="shared" si="1"/>
        <v>5</v>
      </c>
      <c r="C136" s="2"/>
    </row>
    <row r="137">
      <c r="A137" s="31">
        <v>39584.0</v>
      </c>
      <c r="B137" s="2">
        <f t="shared" si="1"/>
        <v>5</v>
      </c>
      <c r="C137" s="2"/>
    </row>
    <row r="138">
      <c r="A138" s="31">
        <v>39585.0</v>
      </c>
      <c r="B138" s="2">
        <f t="shared" si="1"/>
        <v>5</v>
      </c>
      <c r="C138" s="2"/>
    </row>
    <row r="139">
      <c r="A139" s="31">
        <v>39586.0</v>
      </c>
      <c r="B139" s="2">
        <f t="shared" si="1"/>
        <v>5</v>
      </c>
      <c r="C139" s="2"/>
    </row>
    <row r="140">
      <c r="A140" s="31">
        <v>39587.0</v>
      </c>
      <c r="B140" s="2">
        <f t="shared" si="1"/>
        <v>5</v>
      </c>
      <c r="C140" s="2"/>
    </row>
    <row r="141">
      <c r="A141" s="31">
        <v>39588.0</v>
      </c>
      <c r="B141" s="2">
        <f t="shared" si="1"/>
        <v>5</v>
      </c>
      <c r="C141" s="2"/>
    </row>
    <row r="142">
      <c r="A142" s="31">
        <v>39589.0</v>
      </c>
      <c r="B142" s="2">
        <f t="shared" si="1"/>
        <v>5</v>
      </c>
      <c r="C142" s="2"/>
    </row>
    <row r="143">
      <c r="A143" s="31">
        <v>39590.0</v>
      </c>
      <c r="B143" s="2">
        <f t="shared" si="1"/>
        <v>5</v>
      </c>
      <c r="C143" s="2"/>
    </row>
    <row r="144">
      <c r="A144" s="31">
        <v>39591.0</v>
      </c>
      <c r="B144" s="2">
        <f t="shared" si="1"/>
        <v>5</v>
      </c>
      <c r="C144" s="2"/>
    </row>
    <row r="145">
      <c r="A145" s="31">
        <v>39592.0</v>
      </c>
      <c r="B145" s="2">
        <f t="shared" si="1"/>
        <v>5</v>
      </c>
      <c r="C145" s="2"/>
    </row>
    <row r="146">
      <c r="A146" s="31">
        <v>39593.0</v>
      </c>
      <c r="B146" s="2">
        <f t="shared" si="1"/>
        <v>5</v>
      </c>
      <c r="C146" s="2"/>
    </row>
    <row r="147">
      <c r="A147" s="31">
        <v>39594.0</v>
      </c>
      <c r="B147" s="2">
        <f t="shared" si="1"/>
        <v>5</v>
      </c>
      <c r="C147" s="2"/>
    </row>
    <row r="148">
      <c r="A148" s="31">
        <v>39595.0</v>
      </c>
      <c r="B148" s="2">
        <f t="shared" si="1"/>
        <v>5</v>
      </c>
      <c r="C148" s="2"/>
    </row>
    <row r="149">
      <c r="A149" s="31">
        <v>39596.0</v>
      </c>
      <c r="B149" s="2">
        <f t="shared" si="1"/>
        <v>5</v>
      </c>
      <c r="C149" s="2"/>
    </row>
    <row r="150">
      <c r="A150" s="31">
        <v>39597.0</v>
      </c>
      <c r="B150" s="2">
        <f t="shared" si="1"/>
        <v>5</v>
      </c>
      <c r="C150" s="2"/>
    </row>
    <row r="151">
      <c r="A151" s="31">
        <v>39598.0</v>
      </c>
      <c r="B151" s="2">
        <f t="shared" si="1"/>
        <v>5</v>
      </c>
      <c r="C151" s="2"/>
    </row>
    <row r="152">
      <c r="A152" s="31">
        <v>39599.0</v>
      </c>
      <c r="B152" s="2">
        <f t="shared" si="1"/>
        <v>5</v>
      </c>
      <c r="C152" s="2"/>
    </row>
    <row r="153">
      <c r="A153" s="31">
        <v>44348.0</v>
      </c>
      <c r="B153" s="2">
        <f t="shared" si="1"/>
        <v>6</v>
      </c>
      <c r="C153" s="2"/>
    </row>
    <row r="154">
      <c r="A154" s="31">
        <v>44349.0</v>
      </c>
      <c r="B154" s="2">
        <f t="shared" si="1"/>
        <v>6</v>
      </c>
      <c r="C154" s="2"/>
    </row>
    <row r="155">
      <c r="A155" s="31">
        <v>44350.0</v>
      </c>
      <c r="B155" s="2">
        <f t="shared" si="1"/>
        <v>6</v>
      </c>
      <c r="C155" s="2"/>
    </row>
    <row r="156">
      <c r="A156" s="31">
        <v>44351.0</v>
      </c>
      <c r="B156" s="2">
        <f t="shared" si="1"/>
        <v>6</v>
      </c>
      <c r="C156" s="2"/>
    </row>
    <row r="157">
      <c r="A157" s="31">
        <v>44352.0</v>
      </c>
      <c r="B157" s="2">
        <f t="shared" si="1"/>
        <v>6</v>
      </c>
      <c r="C157" s="2"/>
    </row>
    <row r="158">
      <c r="A158" s="31">
        <v>44353.0</v>
      </c>
      <c r="B158" s="2">
        <f t="shared" si="1"/>
        <v>6</v>
      </c>
      <c r="C158" s="2"/>
    </row>
    <row r="159">
      <c r="A159" s="31">
        <v>44354.0</v>
      </c>
      <c r="B159" s="2">
        <f t="shared" si="1"/>
        <v>6</v>
      </c>
      <c r="C159" s="2"/>
    </row>
    <row r="160">
      <c r="A160" s="31">
        <v>44355.0</v>
      </c>
      <c r="B160" s="2">
        <f t="shared" si="1"/>
        <v>6</v>
      </c>
      <c r="C160" s="2"/>
    </row>
    <row r="161">
      <c r="A161" s="31">
        <v>44356.0</v>
      </c>
      <c r="B161" s="2">
        <f t="shared" si="1"/>
        <v>6</v>
      </c>
      <c r="C161" s="2"/>
    </row>
    <row r="162">
      <c r="A162" s="31">
        <v>44357.0</v>
      </c>
      <c r="B162" s="2">
        <f t="shared" si="1"/>
        <v>6</v>
      </c>
      <c r="C162" s="2"/>
    </row>
    <row r="163">
      <c r="A163" s="31">
        <v>44358.0</v>
      </c>
      <c r="B163" s="2">
        <f t="shared" si="1"/>
        <v>6</v>
      </c>
      <c r="C163" s="2"/>
    </row>
    <row r="164">
      <c r="A164" s="31">
        <v>44359.0</v>
      </c>
      <c r="B164" s="2">
        <f t="shared" si="1"/>
        <v>6</v>
      </c>
      <c r="C164" s="2"/>
    </row>
    <row r="165">
      <c r="A165" s="31">
        <v>44360.0</v>
      </c>
      <c r="B165" s="2">
        <f t="shared" si="1"/>
        <v>6</v>
      </c>
      <c r="C165" s="2"/>
    </row>
    <row r="166">
      <c r="A166" s="31">
        <v>44361.0</v>
      </c>
      <c r="B166" s="2">
        <f t="shared" si="1"/>
        <v>6</v>
      </c>
      <c r="C166" s="2"/>
    </row>
    <row r="167">
      <c r="A167" s="31">
        <v>44362.0</v>
      </c>
      <c r="B167" s="2">
        <f t="shared" si="1"/>
        <v>6</v>
      </c>
      <c r="C167" s="2"/>
    </row>
    <row r="168">
      <c r="A168" s="31">
        <v>44363.0</v>
      </c>
      <c r="B168" s="2">
        <f t="shared" si="1"/>
        <v>6</v>
      </c>
      <c r="C168" s="2"/>
    </row>
    <row r="169">
      <c r="A169" s="31">
        <v>44364.0</v>
      </c>
      <c r="B169" s="2">
        <f t="shared" si="1"/>
        <v>6</v>
      </c>
      <c r="C169" s="2"/>
    </row>
    <row r="170">
      <c r="A170" s="31">
        <v>44365.0</v>
      </c>
      <c r="B170" s="2">
        <f t="shared" si="1"/>
        <v>6</v>
      </c>
      <c r="C170" s="2"/>
    </row>
    <row r="171">
      <c r="A171" s="31">
        <v>44366.0</v>
      </c>
      <c r="B171" s="2">
        <f t="shared" si="1"/>
        <v>6</v>
      </c>
      <c r="C171" s="2"/>
    </row>
    <row r="172">
      <c r="A172" s="31">
        <v>44367.0</v>
      </c>
      <c r="B172" s="2">
        <f t="shared" si="1"/>
        <v>6</v>
      </c>
      <c r="C172" s="2"/>
    </row>
    <row r="173">
      <c r="A173" s="31">
        <v>44368.0</v>
      </c>
      <c r="B173" s="2">
        <f t="shared" si="1"/>
        <v>6</v>
      </c>
      <c r="C173" s="2"/>
    </row>
    <row r="174">
      <c r="A174" s="31">
        <v>44369.0</v>
      </c>
      <c r="B174" s="2">
        <f t="shared" si="1"/>
        <v>6</v>
      </c>
      <c r="C174" s="2"/>
    </row>
    <row r="175">
      <c r="A175" s="31">
        <v>44370.0</v>
      </c>
      <c r="B175" s="2">
        <f t="shared" si="1"/>
        <v>6</v>
      </c>
      <c r="C175" s="2"/>
    </row>
    <row r="176">
      <c r="A176" s="31">
        <v>44371.0</v>
      </c>
      <c r="B176" s="2">
        <f t="shared" si="1"/>
        <v>6</v>
      </c>
      <c r="C176" s="2"/>
    </row>
    <row r="177">
      <c r="A177" s="31">
        <v>44372.0</v>
      </c>
      <c r="B177" s="2">
        <f t="shared" si="1"/>
        <v>6</v>
      </c>
      <c r="C177" s="2"/>
    </row>
    <row r="178">
      <c r="A178" s="31">
        <v>44373.0</v>
      </c>
      <c r="B178" s="2">
        <f t="shared" si="1"/>
        <v>6</v>
      </c>
      <c r="C178" s="2"/>
    </row>
    <row r="179">
      <c r="A179" s="31">
        <v>44374.0</v>
      </c>
      <c r="B179" s="2">
        <f t="shared" si="1"/>
        <v>6</v>
      </c>
      <c r="C179" s="2"/>
    </row>
    <row r="180">
      <c r="A180" s="31">
        <v>44375.0</v>
      </c>
      <c r="B180" s="2">
        <f t="shared" si="1"/>
        <v>6</v>
      </c>
      <c r="C180" s="2"/>
    </row>
    <row r="181">
      <c r="A181" s="31">
        <v>44376.0</v>
      </c>
      <c r="B181" s="2">
        <f t="shared" si="1"/>
        <v>6</v>
      </c>
      <c r="C181" s="2"/>
    </row>
    <row r="182">
      <c r="A182" s="31">
        <v>44377.0</v>
      </c>
      <c r="B182" s="2">
        <f t="shared" si="1"/>
        <v>6</v>
      </c>
      <c r="C182" s="2"/>
    </row>
    <row r="183">
      <c r="A183" s="31">
        <v>41456.0</v>
      </c>
      <c r="B183" s="2">
        <f t="shared" si="1"/>
        <v>7</v>
      </c>
      <c r="C183" s="2"/>
    </row>
    <row r="184">
      <c r="A184" s="31">
        <v>41457.0</v>
      </c>
      <c r="B184" s="2">
        <f t="shared" si="1"/>
        <v>7</v>
      </c>
      <c r="C184" s="2"/>
    </row>
    <row r="185">
      <c r="A185" s="31">
        <v>41458.0</v>
      </c>
      <c r="B185" s="2">
        <f t="shared" si="1"/>
        <v>7</v>
      </c>
      <c r="C185" s="2"/>
    </row>
    <row r="186">
      <c r="A186" s="31">
        <v>41459.0</v>
      </c>
      <c r="B186" s="2">
        <f t="shared" si="1"/>
        <v>7</v>
      </c>
      <c r="C186" s="2"/>
    </row>
    <row r="187">
      <c r="A187" s="31">
        <v>41460.0</v>
      </c>
      <c r="B187" s="2">
        <f t="shared" si="1"/>
        <v>7</v>
      </c>
      <c r="C187" s="2"/>
    </row>
    <row r="188">
      <c r="A188" s="31">
        <v>41461.0</v>
      </c>
      <c r="B188" s="2">
        <f t="shared" si="1"/>
        <v>7</v>
      </c>
      <c r="C188" s="2"/>
    </row>
    <row r="189">
      <c r="A189" s="31">
        <v>41462.0</v>
      </c>
      <c r="B189" s="2">
        <f t="shared" si="1"/>
        <v>7</v>
      </c>
      <c r="C189" s="2"/>
    </row>
    <row r="190">
      <c r="A190" s="31">
        <v>41463.0</v>
      </c>
      <c r="B190" s="2">
        <f t="shared" si="1"/>
        <v>7</v>
      </c>
      <c r="C190" s="2"/>
    </row>
    <row r="191">
      <c r="A191" s="31">
        <v>41464.0</v>
      </c>
      <c r="B191" s="2">
        <f t="shared" si="1"/>
        <v>7</v>
      </c>
      <c r="C191" s="2"/>
    </row>
    <row r="192">
      <c r="A192" s="31">
        <v>41465.0</v>
      </c>
      <c r="B192" s="2">
        <f t="shared" si="1"/>
        <v>7</v>
      </c>
      <c r="C192" s="2"/>
    </row>
    <row r="193">
      <c r="A193" s="31">
        <v>41466.0</v>
      </c>
      <c r="B193" s="2">
        <f t="shared" si="1"/>
        <v>7</v>
      </c>
      <c r="C193" s="2"/>
    </row>
    <row r="194">
      <c r="A194" s="31">
        <v>41467.0</v>
      </c>
      <c r="B194" s="2">
        <f t="shared" si="1"/>
        <v>7</v>
      </c>
      <c r="C194" s="2"/>
    </row>
    <row r="195">
      <c r="A195" s="31">
        <v>41468.0</v>
      </c>
      <c r="B195" s="2">
        <f t="shared" si="1"/>
        <v>7</v>
      </c>
      <c r="C195" s="2"/>
    </row>
    <row r="196">
      <c r="A196" s="31">
        <v>41469.0</v>
      </c>
      <c r="B196" s="2">
        <f t="shared" si="1"/>
        <v>7</v>
      </c>
      <c r="C196" s="2"/>
    </row>
    <row r="197">
      <c r="A197" s="31">
        <v>41470.0</v>
      </c>
      <c r="B197" s="2">
        <f t="shared" si="1"/>
        <v>7</v>
      </c>
      <c r="C197" s="2"/>
    </row>
    <row r="198">
      <c r="A198" s="31">
        <v>41471.0</v>
      </c>
      <c r="B198" s="2">
        <f t="shared" si="1"/>
        <v>7</v>
      </c>
      <c r="C198" s="2"/>
    </row>
    <row r="199">
      <c r="A199" s="31">
        <v>41472.0</v>
      </c>
      <c r="B199" s="2">
        <f t="shared" si="1"/>
        <v>7</v>
      </c>
      <c r="C199" s="2"/>
    </row>
    <row r="200">
      <c r="A200" s="31">
        <v>41473.0</v>
      </c>
      <c r="B200" s="2">
        <f t="shared" si="1"/>
        <v>7</v>
      </c>
      <c r="C200" s="2"/>
    </row>
    <row r="201">
      <c r="A201" s="31">
        <v>41474.0</v>
      </c>
      <c r="B201" s="2">
        <f t="shared" si="1"/>
        <v>7</v>
      </c>
      <c r="C201" s="2"/>
    </row>
    <row r="202">
      <c r="A202" s="31">
        <v>41475.0</v>
      </c>
      <c r="B202" s="2">
        <f t="shared" si="1"/>
        <v>7</v>
      </c>
      <c r="C202" s="2"/>
    </row>
    <row r="203">
      <c r="A203" s="31">
        <v>41476.0</v>
      </c>
      <c r="B203" s="2">
        <f t="shared" si="1"/>
        <v>7</v>
      </c>
      <c r="C203" s="2"/>
    </row>
    <row r="204">
      <c r="A204" s="31">
        <v>41477.0</v>
      </c>
      <c r="B204" s="2">
        <f t="shared" si="1"/>
        <v>7</v>
      </c>
      <c r="C204" s="2"/>
    </row>
    <row r="205">
      <c r="A205" s="31">
        <v>41478.0</v>
      </c>
      <c r="B205" s="2">
        <f t="shared" si="1"/>
        <v>7</v>
      </c>
      <c r="C205" s="2"/>
    </row>
    <row r="206">
      <c r="A206" s="31">
        <v>41479.0</v>
      </c>
      <c r="B206" s="2">
        <f t="shared" si="1"/>
        <v>7</v>
      </c>
      <c r="C206" s="2"/>
    </row>
    <row r="207">
      <c r="A207" s="31">
        <v>41480.0</v>
      </c>
      <c r="B207" s="2">
        <f t="shared" si="1"/>
        <v>7</v>
      </c>
      <c r="C207" s="2"/>
    </row>
    <row r="208">
      <c r="A208" s="31">
        <v>41481.0</v>
      </c>
      <c r="B208" s="2">
        <f t="shared" si="1"/>
        <v>7</v>
      </c>
      <c r="C208" s="2"/>
    </row>
    <row r="209">
      <c r="A209" s="31">
        <v>41482.0</v>
      </c>
      <c r="B209" s="2">
        <f t="shared" si="1"/>
        <v>7</v>
      </c>
      <c r="C209" s="2"/>
    </row>
    <row r="210">
      <c r="A210" s="31">
        <v>41483.0</v>
      </c>
      <c r="B210" s="2">
        <f t="shared" si="1"/>
        <v>7</v>
      </c>
      <c r="C210" s="2"/>
    </row>
    <row r="211">
      <c r="A211" s="31">
        <v>41484.0</v>
      </c>
      <c r="B211" s="2">
        <f t="shared" si="1"/>
        <v>7</v>
      </c>
      <c r="C211" s="2"/>
    </row>
    <row r="212">
      <c r="A212" s="31">
        <v>41485.0</v>
      </c>
      <c r="B212" s="2">
        <f t="shared" si="1"/>
        <v>7</v>
      </c>
      <c r="C212" s="2"/>
    </row>
    <row r="213">
      <c r="A213" s="31">
        <v>41486.0</v>
      </c>
      <c r="B213" s="2">
        <f t="shared" si="1"/>
        <v>7</v>
      </c>
      <c r="C213" s="2"/>
    </row>
    <row r="214">
      <c r="A214" s="31">
        <v>40756.0</v>
      </c>
      <c r="B214" s="2">
        <f t="shared" si="1"/>
        <v>8</v>
      </c>
      <c r="C214" s="2"/>
    </row>
    <row r="215">
      <c r="A215" s="31">
        <v>40757.0</v>
      </c>
      <c r="B215" s="2">
        <f t="shared" si="1"/>
        <v>8</v>
      </c>
      <c r="C215" s="2"/>
    </row>
    <row r="216">
      <c r="A216" s="31">
        <v>40758.0</v>
      </c>
      <c r="B216" s="2">
        <f t="shared" si="1"/>
        <v>8</v>
      </c>
      <c r="C216" s="2"/>
    </row>
    <row r="217">
      <c r="A217" s="31">
        <v>40759.0</v>
      </c>
      <c r="B217" s="2">
        <f t="shared" si="1"/>
        <v>8</v>
      </c>
      <c r="C217" s="2"/>
    </row>
    <row r="218">
      <c r="A218" s="31">
        <v>40760.0</v>
      </c>
      <c r="B218" s="2">
        <f t="shared" si="1"/>
        <v>8</v>
      </c>
      <c r="C218" s="2"/>
    </row>
    <row r="219">
      <c r="A219" s="31">
        <v>40761.0</v>
      </c>
      <c r="B219" s="2">
        <f t="shared" si="1"/>
        <v>8</v>
      </c>
      <c r="C219" s="2"/>
    </row>
    <row r="220">
      <c r="A220" s="31">
        <v>40762.0</v>
      </c>
      <c r="B220" s="2">
        <f t="shared" si="1"/>
        <v>8</v>
      </c>
      <c r="C220" s="2"/>
    </row>
    <row r="221">
      <c r="A221" s="31">
        <v>40763.0</v>
      </c>
      <c r="B221" s="2">
        <f t="shared" si="1"/>
        <v>8</v>
      </c>
      <c r="C221" s="2"/>
    </row>
    <row r="222">
      <c r="A222" s="31">
        <v>40764.0</v>
      </c>
      <c r="B222" s="2">
        <f t="shared" si="1"/>
        <v>8</v>
      </c>
      <c r="C222" s="2"/>
    </row>
    <row r="223">
      <c r="A223" s="31">
        <v>40765.0</v>
      </c>
      <c r="B223" s="2">
        <f t="shared" si="1"/>
        <v>8</v>
      </c>
      <c r="C223" s="2"/>
    </row>
    <row r="224">
      <c r="A224" s="31">
        <v>40766.0</v>
      </c>
      <c r="B224" s="2">
        <f t="shared" si="1"/>
        <v>8</v>
      </c>
      <c r="C224" s="2"/>
    </row>
    <row r="225">
      <c r="A225" s="31">
        <v>40767.0</v>
      </c>
      <c r="B225" s="2">
        <f t="shared" si="1"/>
        <v>8</v>
      </c>
      <c r="C225" s="2"/>
    </row>
    <row r="226">
      <c r="A226" s="31">
        <v>40768.0</v>
      </c>
      <c r="B226" s="2">
        <f t="shared" si="1"/>
        <v>8</v>
      </c>
      <c r="C226" s="2"/>
    </row>
    <row r="227">
      <c r="A227" s="31">
        <v>40769.0</v>
      </c>
      <c r="B227" s="2">
        <f t="shared" si="1"/>
        <v>8</v>
      </c>
      <c r="C227" s="2"/>
    </row>
    <row r="228">
      <c r="A228" s="31">
        <v>40770.0</v>
      </c>
      <c r="B228" s="2">
        <f t="shared" si="1"/>
        <v>8</v>
      </c>
      <c r="C228" s="2"/>
    </row>
    <row r="229">
      <c r="A229" s="31">
        <v>40771.0</v>
      </c>
      <c r="B229" s="2">
        <f t="shared" si="1"/>
        <v>8</v>
      </c>
      <c r="C229" s="2"/>
    </row>
    <row r="230">
      <c r="A230" s="31">
        <v>40772.0</v>
      </c>
      <c r="B230" s="2">
        <f t="shared" si="1"/>
        <v>8</v>
      </c>
      <c r="C230" s="2"/>
    </row>
    <row r="231">
      <c r="A231" s="31">
        <v>40773.0</v>
      </c>
      <c r="B231" s="2">
        <f t="shared" si="1"/>
        <v>8</v>
      </c>
      <c r="C231" s="2"/>
    </row>
    <row r="232">
      <c r="A232" s="31">
        <v>40774.0</v>
      </c>
      <c r="B232" s="2">
        <f t="shared" si="1"/>
        <v>8</v>
      </c>
      <c r="C232" s="2"/>
    </row>
    <row r="233">
      <c r="A233" s="31">
        <v>40775.0</v>
      </c>
      <c r="B233" s="2">
        <f t="shared" si="1"/>
        <v>8</v>
      </c>
      <c r="C233" s="2"/>
    </row>
    <row r="234">
      <c r="A234" s="31">
        <v>40776.0</v>
      </c>
      <c r="B234" s="2">
        <f t="shared" si="1"/>
        <v>8</v>
      </c>
      <c r="C234" s="2"/>
    </row>
    <row r="235">
      <c r="A235" s="31">
        <v>40777.0</v>
      </c>
      <c r="B235" s="2">
        <f t="shared" si="1"/>
        <v>8</v>
      </c>
      <c r="C235" s="2"/>
    </row>
    <row r="236">
      <c r="A236" s="31">
        <v>40778.0</v>
      </c>
      <c r="B236" s="2">
        <f t="shared" si="1"/>
        <v>8</v>
      </c>
      <c r="C236" s="2"/>
    </row>
    <row r="237">
      <c r="A237" s="31">
        <v>40779.0</v>
      </c>
      <c r="B237" s="2">
        <f t="shared" si="1"/>
        <v>8</v>
      </c>
      <c r="C237" s="2"/>
    </row>
    <row r="238">
      <c r="A238" s="31">
        <v>40780.0</v>
      </c>
      <c r="B238" s="2">
        <f t="shared" si="1"/>
        <v>8</v>
      </c>
      <c r="C238" s="2"/>
    </row>
    <row r="239">
      <c r="A239" s="31">
        <v>40781.0</v>
      </c>
      <c r="B239" s="2">
        <f t="shared" si="1"/>
        <v>8</v>
      </c>
      <c r="C239" s="2"/>
    </row>
    <row r="240">
      <c r="A240" s="31">
        <v>40782.0</v>
      </c>
      <c r="B240" s="2">
        <f t="shared" si="1"/>
        <v>8</v>
      </c>
      <c r="C240" s="2"/>
    </row>
    <row r="241">
      <c r="A241" s="31">
        <v>40783.0</v>
      </c>
      <c r="B241" s="2">
        <f t="shared" si="1"/>
        <v>8</v>
      </c>
      <c r="C241" s="2"/>
    </row>
    <row r="242">
      <c r="A242" s="31">
        <v>40784.0</v>
      </c>
      <c r="B242" s="2">
        <f t="shared" si="1"/>
        <v>8</v>
      </c>
      <c r="C242" s="2"/>
    </row>
    <row r="243">
      <c r="A243" s="31">
        <v>40785.0</v>
      </c>
      <c r="B243" s="2">
        <f t="shared" si="1"/>
        <v>8</v>
      </c>
      <c r="C243" s="2"/>
    </row>
    <row r="244">
      <c r="A244" s="31">
        <v>40786.0</v>
      </c>
      <c r="B244" s="2">
        <f t="shared" si="1"/>
        <v>8</v>
      </c>
      <c r="C244" s="2"/>
    </row>
    <row r="245">
      <c r="A245" s="31">
        <v>44805.0</v>
      </c>
      <c r="B245" s="2">
        <f t="shared" si="1"/>
        <v>9</v>
      </c>
      <c r="C245" s="2"/>
    </row>
    <row r="246">
      <c r="A246" s="31">
        <v>44806.0</v>
      </c>
      <c r="B246" s="2">
        <f t="shared" si="1"/>
        <v>9</v>
      </c>
      <c r="C246" s="2"/>
    </row>
    <row r="247">
      <c r="A247" s="31">
        <v>44807.0</v>
      </c>
      <c r="B247" s="2">
        <f t="shared" si="1"/>
        <v>9</v>
      </c>
      <c r="C247" s="2"/>
    </row>
    <row r="248">
      <c r="A248" s="31">
        <v>44808.0</v>
      </c>
      <c r="B248" s="2">
        <f t="shared" si="1"/>
        <v>9</v>
      </c>
      <c r="C248" s="2"/>
    </row>
    <row r="249">
      <c r="A249" s="31">
        <v>44809.0</v>
      </c>
      <c r="B249" s="2">
        <f t="shared" si="1"/>
        <v>9</v>
      </c>
      <c r="C249" s="2"/>
    </row>
    <row r="250">
      <c r="A250" s="31">
        <v>44810.0</v>
      </c>
      <c r="B250" s="2">
        <f t="shared" si="1"/>
        <v>9</v>
      </c>
      <c r="C250" s="2"/>
    </row>
    <row r="251">
      <c r="A251" s="31">
        <v>44811.0</v>
      </c>
      <c r="B251" s="2">
        <f t="shared" si="1"/>
        <v>9</v>
      </c>
      <c r="C251" s="2"/>
    </row>
    <row r="252">
      <c r="A252" s="31">
        <v>44812.0</v>
      </c>
      <c r="B252" s="2">
        <f t="shared" si="1"/>
        <v>9</v>
      </c>
      <c r="C252" s="2"/>
    </row>
    <row r="253">
      <c r="A253" s="31">
        <v>44813.0</v>
      </c>
      <c r="B253" s="2">
        <f t="shared" si="1"/>
        <v>9</v>
      </c>
      <c r="C253" s="2"/>
    </row>
    <row r="254">
      <c r="A254" s="31">
        <v>44814.0</v>
      </c>
      <c r="B254" s="2">
        <f t="shared" si="1"/>
        <v>9</v>
      </c>
      <c r="C254" s="2"/>
    </row>
    <row r="255">
      <c r="A255" s="31">
        <v>44815.0</v>
      </c>
      <c r="B255" s="2">
        <f t="shared" si="1"/>
        <v>9</v>
      </c>
      <c r="C255" s="2"/>
    </row>
    <row r="256">
      <c r="A256" s="31">
        <v>44816.0</v>
      </c>
      <c r="B256" s="2">
        <f t="shared" si="1"/>
        <v>9</v>
      </c>
      <c r="C256" s="2"/>
    </row>
    <row r="257">
      <c r="A257" s="31">
        <v>44817.0</v>
      </c>
      <c r="B257" s="2">
        <f t="shared" si="1"/>
        <v>9</v>
      </c>
      <c r="C257" s="2"/>
    </row>
    <row r="258">
      <c r="A258" s="31">
        <v>44818.0</v>
      </c>
      <c r="B258" s="2">
        <f t="shared" si="1"/>
        <v>9</v>
      </c>
      <c r="C258" s="2"/>
    </row>
    <row r="259">
      <c r="A259" s="31">
        <v>44819.0</v>
      </c>
      <c r="B259" s="2">
        <f t="shared" si="1"/>
        <v>9</v>
      </c>
      <c r="C259" s="2"/>
    </row>
    <row r="260">
      <c r="A260" s="31">
        <v>44820.0</v>
      </c>
      <c r="B260" s="2">
        <f t="shared" si="1"/>
        <v>9</v>
      </c>
      <c r="C260" s="2"/>
    </row>
    <row r="261">
      <c r="A261" s="31">
        <v>44821.0</v>
      </c>
      <c r="B261" s="2">
        <f t="shared" si="1"/>
        <v>9</v>
      </c>
      <c r="C261" s="2"/>
    </row>
    <row r="262">
      <c r="A262" s="31">
        <v>44822.0</v>
      </c>
      <c r="B262" s="2">
        <f t="shared" si="1"/>
        <v>9</v>
      </c>
      <c r="C262" s="2"/>
    </row>
    <row r="263">
      <c r="A263" s="31">
        <v>44823.0</v>
      </c>
      <c r="B263" s="2">
        <f t="shared" si="1"/>
        <v>9</v>
      </c>
      <c r="C263" s="2"/>
    </row>
    <row r="264">
      <c r="A264" s="31">
        <v>44824.0</v>
      </c>
      <c r="B264" s="2">
        <f t="shared" si="1"/>
        <v>9</v>
      </c>
      <c r="C264" s="2"/>
    </row>
    <row r="265">
      <c r="A265" s="31">
        <v>44825.0</v>
      </c>
      <c r="B265" s="2">
        <f t="shared" si="1"/>
        <v>9</v>
      </c>
      <c r="C265" s="2"/>
    </row>
    <row r="266">
      <c r="A266" s="31">
        <v>44826.0</v>
      </c>
      <c r="B266" s="2">
        <f t="shared" si="1"/>
        <v>9</v>
      </c>
      <c r="C266" s="2"/>
    </row>
    <row r="267">
      <c r="A267" s="31">
        <v>44827.0</v>
      </c>
      <c r="B267" s="2">
        <f t="shared" si="1"/>
        <v>9</v>
      </c>
      <c r="C267" s="2"/>
    </row>
    <row r="268">
      <c r="A268" s="31">
        <v>44828.0</v>
      </c>
      <c r="B268" s="2">
        <f t="shared" si="1"/>
        <v>9</v>
      </c>
      <c r="C268" s="2"/>
    </row>
    <row r="269">
      <c r="A269" s="31">
        <v>44829.0</v>
      </c>
      <c r="B269" s="2">
        <f t="shared" si="1"/>
        <v>9</v>
      </c>
      <c r="C269" s="2"/>
    </row>
    <row r="270">
      <c r="A270" s="31">
        <v>44830.0</v>
      </c>
      <c r="B270" s="2">
        <f t="shared" si="1"/>
        <v>9</v>
      </c>
      <c r="C270" s="2"/>
    </row>
    <row r="271">
      <c r="A271" s="31">
        <v>44831.0</v>
      </c>
      <c r="B271" s="2">
        <f t="shared" si="1"/>
        <v>9</v>
      </c>
      <c r="C271" s="2"/>
    </row>
    <row r="272">
      <c r="A272" s="31">
        <v>44832.0</v>
      </c>
      <c r="B272" s="2">
        <f t="shared" si="1"/>
        <v>9</v>
      </c>
      <c r="C272" s="2"/>
    </row>
    <row r="273">
      <c r="A273" s="31">
        <v>44833.0</v>
      </c>
      <c r="B273" s="2">
        <f t="shared" si="1"/>
        <v>9</v>
      </c>
      <c r="C273" s="2"/>
    </row>
    <row r="274">
      <c r="A274" s="31">
        <v>44834.0</v>
      </c>
      <c r="B274" s="2">
        <f t="shared" si="1"/>
        <v>9</v>
      </c>
      <c r="C274" s="2"/>
    </row>
    <row r="275">
      <c r="A275" s="31">
        <v>41183.0</v>
      </c>
      <c r="B275" s="2">
        <f t="shared" si="1"/>
        <v>10</v>
      </c>
      <c r="C275" s="2"/>
    </row>
    <row r="276">
      <c r="A276" s="31">
        <v>41184.0</v>
      </c>
      <c r="B276" s="2">
        <f t="shared" si="1"/>
        <v>10</v>
      </c>
      <c r="C276" s="2"/>
    </row>
    <row r="277">
      <c r="A277" s="31">
        <v>41185.0</v>
      </c>
      <c r="B277" s="2">
        <f t="shared" si="1"/>
        <v>10</v>
      </c>
      <c r="C277" s="2"/>
    </row>
    <row r="278">
      <c r="A278" s="31">
        <v>41186.0</v>
      </c>
      <c r="B278" s="2">
        <f t="shared" si="1"/>
        <v>10</v>
      </c>
      <c r="C278" s="2"/>
    </row>
    <row r="279">
      <c r="A279" s="31">
        <v>41187.0</v>
      </c>
      <c r="B279" s="2">
        <f t="shared" si="1"/>
        <v>10</v>
      </c>
      <c r="C279" s="2"/>
    </row>
    <row r="280">
      <c r="A280" s="31">
        <v>41188.0</v>
      </c>
      <c r="B280" s="2">
        <f t="shared" si="1"/>
        <v>10</v>
      </c>
      <c r="C280" s="2"/>
    </row>
    <row r="281">
      <c r="A281" s="31">
        <v>41189.0</v>
      </c>
      <c r="B281" s="2">
        <f t="shared" si="1"/>
        <v>10</v>
      </c>
      <c r="C281" s="2"/>
    </row>
    <row r="282">
      <c r="A282" s="31">
        <v>41190.0</v>
      </c>
      <c r="B282" s="2">
        <f t="shared" si="1"/>
        <v>10</v>
      </c>
      <c r="C282" s="2"/>
    </row>
    <row r="283">
      <c r="A283" s="31">
        <v>41191.0</v>
      </c>
      <c r="B283" s="2">
        <f t="shared" si="1"/>
        <v>10</v>
      </c>
      <c r="C283" s="2"/>
    </row>
    <row r="284">
      <c r="A284" s="31">
        <v>41192.0</v>
      </c>
      <c r="B284" s="2">
        <f t="shared" si="1"/>
        <v>10</v>
      </c>
      <c r="C284" s="2"/>
    </row>
    <row r="285">
      <c r="A285" s="31">
        <v>41193.0</v>
      </c>
      <c r="B285" s="2">
        <f t="shared" si="1"/>
        <v>10</v>
      </c>
      <c r="C285" s="2"/>
    </row>
    <row r="286">
      <c r="A286" s="31">
        <v>41194.0</v>
      </c>
      <c r="B286" s="2">
        <f t="shared" si="1"/>
        <v>10</v>
      </c>
      <c r="C286" s="2"/>
    </row>
    <row r="287">
      <c r="A287" s="31">
        <v>41195.0</v>
      </c>
      <c r="B287" s="2">
        <f t="shared" si="1"/>
        <v>10</v>
      </c>
      <c r="C287" s="2"/>
    </row>
    <row r="288">
      <c r="A288" s="31">
        <v>41196.0</v>
      </c>
      <c r="B288" s="2">
        <f t="shared" si="1"/>
        <v>10</v>
      </c>
      <c r="C288" s="2"/>
    </row>
    <row r="289">
      <c r="A289" s="31">
        <v>41197.0</v>
      </c>
      <c r="B289" s="2">
        <f t="shared" si="1"/>
        <v>10</v>
      </c>
      <c r="C289" s="2"/>
    </row>
    <row r="290">
      <c r="A290" s="31">
        <v>41198.0</v>
      </c>
      <c r="B290" s="2">
        <f t="shared" si="1"/>
        <v>10</v>
      </c>
      <c r="C290" s="2"/>
    </row>
    <row r="291">
      <c r="A291" s="31">
        <v>41199.0</v>
      </c>
      <c r="B291" s="2">
        <f t="shared" si="1"/>
        <v>10</v>
      </c>
      <c r="C291" s="2"/>
    </row>
    <row r="292">
      <c r="A292" s="31">
        <v>41200.0</v>
      </c>
      <c r="B292" s="2">
        <f t="shared" si="1"/>
        <v>10</v>
      </c>
      <c r="C292" s="2"/>
    </row>
    <row r="293">
      <c r="A293" s="31">
        <v>41201.0</v>
      </c>
      <c r="B293" s="2">
        <f t="shared" si="1"/>
        <v>10</v>
      </c>
      <c r="C293" s="2"/>
    </row>
    <row r="294">
      <c r="A294" s="31">
        <v>41202.0</v>
      </c>
      <c r="B294" s="2">
        <f t="shared" si="1"/>
        <v>10</v>
      </c>
      <c r="C294" s="2"/>
    </row>
    <row r="295">
      <c r="A295" s="31">
        <v>41203.0</v>
      </c>
      <c r="B295" s="2">
        <f t="shared" si="1"/>
        <v>10</v>
      </c>
      <c r="C295" s="2"/>
    </row>
    <row r="296">
      <c r="A296" s="31">
        <v>41204.0</v>
      </c>
      <c r="B296" s="2">
        <f t="shared" si="1"/>
        <v>10</v>
      </c>
      <c r="C296" s="2"/>
    </row>
    <row r="297">
      <c r="A297" s="31">
        <v>41205.0</v>
      </c>
      <c r="B297" s="2">
        <f t="shared" si="1"/>
        <v>10</v>
      </c>
      <c r="C297" s="2"/>
    </row>
    <row r="298">
      <c r="A298" s="31">
        <v>41206.0</v>
      </c>
      <c r="B298" s="2">
        <f t="shared" si="1"/>
        <v>10</v>
      </c>
      <c r="C298" s="2"/>
    </row>
    <row r="299">
      <c r="A299" s="31">
        <v>41207.0</v>
      </c>
      <c r="B299" s="2">
        <f t="shared" si="1"/>
        <v>10</v>
      </c>
      <c r="C299" s="2"/>
    </row>
    <row r="300">
      <c r="A300" s="31">
        <v>41208.0</v>
      </c>
      <c r="B300" s="2">
        <f t="shared" si="1"/>
        <v>10</v>
      </c>
      <c r="C300" s="2"/>
    </row>
    <row r="301">
      <c r="A301" s="31">
        <v>41209.0</v>
      </c>
      <c r="B301" s="2">
        <f t="shared" si="1"/>
        <v>10</v>
      </c>
      <c r="C301" s="2"/>
    </row>
    <row r="302">
      <c r="A302" s="31">
        <v>41210.0</v>
      </c>
      <c r="B302" s="2">
        <f t="shared" si="1"/>
        <v>10</v>
      </c>
      <c r="C302" s="2"/>
    </row>
    <row r="303">
      <c r="A303" s="31">
        <v>41211.0</v>
      </c>
      <c r="B303" s="2">
        <f t="shared" si="1"/>
        <v>10</v>
      </c>
      <c r="C303" s="2"/>
    </row>
    <row r="304">
      <c r="A304" s="31">
        <v>41212.0</v>
      </c>
      <c r="B304" s="2">
        <f t="shared" si="1"/>
        <v>10</v>
      </c>
      <c r="C304" s="2"/>
    </row>
    <row r="305">
      <c r="A305" s="31">
        <v>41213.0</v>
      </c>
      <c r="B305" s="2">
        <f t="shared" si="1"/>
        <v>10</v>
      </c>
      <c r="C305" s="2"/>
    </row>
    <row r="306">
      <c r="A306" s="31">
        <v>44136.0</v>
      </c>
      <c r="B306" s="2">
        <f t="shared" si="1"/>
        <v>11</v>
      </c>
      <c r="C306" s="2"/>
    </row>
    <row r="307">
      <c r="A307" s="31">
        <v>44137.0</v>
      </c>
      <c r="B307" s="2">
        <f t="shared" si="1"/>
        <v>11</v>
      </c>
      <c r="C307" s="2"/>
    </row>
    <row r="308">
      <c r="A308" s="31">
        <v>44138.0</v>
      </c>
      <c r="B308" s="2">
        <f t="shared" si="1"/>
        <v>11</v>
      </c>
      <c r="C308" s="2"/>
    </row>
    <row r="309">
      <c r="A309" s="31">
        <v>44139.0</v>
      </c>
      <c r="B309" s="2">
        <f t="shared" si="1"/>
        <v>11</v>
      </c>
      <c r="C309" s="2"/>
    </row>
    <row r="310">
      <c r="A310" s="31">
        <v>44140.0</v>
      </c>
      <c r="B310" s="2">
        <f t="shared" si="1"/>
        <v>11</v>
      </c>
      <c r="C310" s="2"/>
    </row>
    <row r="311">
      <c r="A311" s="31">
        <v>44141.0</v>
      </c>
      <c r="B311" s="2">
        <f t="shared" si="1"/>
        <v>11</v>
      </c>
      <c r="C311" s="2"/>
    </row>
    <row r="312">
      <c r="A312" s="31">
        <v>44142.0</v>
      </c>
      <c r="B312" s="2">
        <f t="shared" si="1"/>
        <v>11</v>
      </c>
      <c r="C312" s="2"/>
    </row>
    <row r="313">
      <c r="A313" s="31">
        <v>44143.0</v>
      </c>
      <c r="B313" s="2">
        <f t="shared" si="1"/>
        <v>11</v>
      </c>
      <c r="C313" s="2"/>
    </row>
    <row r="314">
      <c r="A314" s="31">
        <v>44144.0</v>
      </c>
      <c r="B314" s="2">
        <f t="shared" si="1"/>
        <v>11</v>
      </c>
      <c r="C314" s="2"/>
    </row>
    <row r="315">
      <c r="A315" s="31">
        <v>44145.0</v>
      </c>
      <c r="B315" s="2">
        <f t="shared" si="1"/>
        <v>11</v>
      </c>
      <c r="C315" s="2"/>
    </row>
    <row r="316">
      <c r="A316" s="31">
        <v>44146.0</v>
      </c>
      <c r="B316" s="2">
        <f t="shared" si="1"/>
        <v>11</v>
      </c>
      <c r="C316" s="2"/>
    </row>
    <row r="317">
      <c r="A317" s="31">
        <v>44147.0</v>
      </c>
      <c r="B317" s="2">
        <f t="shared" si="1"/>
        <v>11</v>
      </c>
      <c r="C317" s="2"/>
    </row>
    <row r="318">
      <c r="A318" s="31">
        <v>44148.0</v>
      </c>
      <c r="B318" s="2">
        <f t="shared" si="1"/>
        <v>11</v>
      </c>
      <c r="C318" s="2"/>
    </row>
    <row r="319">
      <c r="A319" s="31">
        <v>44149.0</v>
      </c>
      <c r="B319" s="2">
        <f t="shared" si="1"/>
        <v>11</v>
      </c>
      <c r="C319" s="2"/>
    </row>
    <row r="320">
      <c r="A320" s="31">
        <v>44150.0</v>
      </c>
      <c r="B320" s="2">
        <f t="shared" si="1"/>
        <v>11</v>
      </c>
      <c r="C320" s="2"/>
    </row>
    <row r="321">
      <c r="A321" s="31">
        <v>44151.0</v>
      </c>
      <c r="B321" s="2">
        <f t="shared" si="1"/>
        <v>11</v>
      </c>
      <c r="C321" s="2"/>
    </row>
    <row r="322">
      <c r="A322" s="31">
        <v>44152.0</v>
      </c>
      <c r="B322" s="2">
        <f t="shared" si="1"/>
        <v>11</v>
      </c>
      <c r="C322" s="2"/>
    </row>
    <row r="323">
      <c r="A323" s="31">
        <v>44153.0</v>
      </c>
      <c r="B323" s="2">
        <f t="shared" si="1"/>
        <v>11</v>
      </c>
      <c r="C323" s="2"/>
    </row>
    <row r="324">
      <c r="A324" s="31">
        <v>44154.0</v>
      </c>
      <c r="B324" s="2">
        <f t="shared" si="1"/>
        <v>11</v>
      </c>
      <c r="C324" s="2"/>
    </row>
    <row r="325">
      <c r="A325" s="31">
        <v>44155.0</v>
      </c>
      <c r="B325" s="2">
        <f t="shared" si="1"/>
        <v>11</v>
      </c>
      <c r="C325" s="2"/>
    </row>
    <row r="326">
      <c r="A326" s="31">
        <v>44156.0</v>
      </c>
      <c r="B326" s="2">
        <f t="shared" si="1"/>
        <v>11</v>
      </c>
      <c r="C326" s="2"/>
    </row>
    <row r="327">
      <c r="A327" s="31">
        <v>44157.0</v>
      </c>
      <c r="B327" s="2">
        <f t="shared" si="1"/>
        <v>11</v>
      </c>
      <c r="C327" s="2"/>
    </row>
    <row r="328">
      <c r="A328" s="31">
        <v>44158.0</v>
      </c>
      <c r="B328" s="2">
        <f t="shared" si="1"/>
        <v>11</v>
      </c>
      <c r="C328" s="2"/>
    </row>
    <row r="329">
      <c r="A329" s="31">
        <v>44159.0</v>
      </c>
      <c r="B329" s="2">
        <f t="shared" si="1"/>
        <v>11</v>
      </c>
      <c r="C329" s="2"/>
    </row>
    <row r="330">
      <c r="A330" s="31">
        <v>44160.0</v>
      </c>
      <c r="B330" s="2">
        <f t="shared" si="1"/>
        <v>11</v>
      </c>
      <c r="C330" s="2"/>
    </row>
    <row r="331">
      <c r="A331" s="31">
        <v>44161.0</v>
      </c>
      <c r="B331" s="2">
        <f t="shared" si="1"/>
        <v>11</v>
      </c>
      <c r="C331" s="2"/>
    </row>
    <row r="332">
      <c r="A332" s="31">
        <v>44162.0</v>
      </c>
      <c r="B332" s="2">
        <f t="shared" si="1"/>
        <v>11</v>
      </c>
      <c r="C332" s="2"/>
    </row>
    <row r="333">
      <c r="A333" s="31">
        <v>44163.0</v>
      </c>
      <c r="B333" s="2">
        <f t="shared" si="1"/>
        <v>11</v>
      </c>
      <c r="C333" s="2"/>
    </row>
    <row r="334">
      <c r="A334" s="31">
        <v>44164.0</v>
      </c>
      <c r="B334" s="2">
        <f t="shared" si="1"/>
        <v>11</v>
      </c>
      <c r="C334" s="2"/>
    </row>
    <row r="335">
      <c r="A335" s="31">
        <v>44165.0</v>
      </c>
      <c r="B335" s="2">
        <f t="shared" si="1"/>
        <v>11</v>
      </c>
      <c r="C335" s="2"/>
    </row>
    <row r="336">
      <c r="A336" s="31">
        <v>41609.0</v>
      </c>
      <c r="B336" s="2">
        <f t="shared" si="1"/>
        <v>12</v>
      </c>
      <c r="C336" s="2"/>
    </row>
    <row r="337">
      <c r="A337" s="31">
        <v>41610.0</v>
      </c>
      <c r="B337" s="2">
        <f t="shared" si="1"/>
        <v>12</v>
      </c>
      <c r="C337" s="2"/>
    </row>
    <row r="338">
      <c r="A338" s="31">
        <v>41611.0</v>
      </c>
      <c r="B338" s="2">
        <f t="shared" si="1"/>
        <v>12</v>
      </c>
      <c r="C338" s="2"/>
    </row>
    <row r="339">
      <c r="A339" s="31">
        <v>41612.0</v>
      </c>
      <c r="B339" s="2">
        <f t="shared" si="1"/>
        <v>12</v>
      </c>
      <c r="C339" s="2"/>
    </row>
    <row r="340">
      <c r="A340" s="31">
        <v>41613.0</v>
      </c>
      <c r="B340" s="2">
        <f t="shared" si="1"/>
        <v>12</v>
      </c>
      <c r="C340" s="2"/>
    </row>
    <row r="341">
      <c r="A341" s="31">
        <v>41614.0</v>
      </c>
      <c r="B341" s="2">
        <f t="shared" si="1"/>
        <v>12</v>
      </c>
      <c r="C341" s="2"/>
    </row>
    <row r="342">
      <c r="A342" s="31">
        <v>41615.0</v>
      </c>
      <c r="B342" s="2">
        <f t="shared" si="1"/>
        <v>12</v>
      </c>
      <c r="C342" s="2"/>
    </row>
    <row r="343">
      <c r="A343" s="31">
        <v>41616.0</v>
      </c>
      <c r="B343" s="2">
        <f t="shared" si="1"/>
        <v>12</v>
      </c>
      <c r="C343" s="2"/>
    </row>
    <row r="344">
      <c r="A344" s="31">
        <v>41617.0</v>
      </c>
      <c r="B344" s="2">
        <f t="shared" si="1"/>
        <v>12</v>
      </c>
      <c r="C344" s="2"/>
    </row>
    <row r="345">
      <c r="A345" s="31">
        <v>41618.0</v>
      </c>
      <c r="B345" s="2">
        <f t="shared" si="1"/>
        <v>12</v>
      </c>
      <c r="C345" s="2"/>
    </row>
    <row r="346">
      <c r="A346" s="31">
        <v>41619.0</v>
      </c>
      <c r="B346" s="2">
        <f t="shared" si="1"/>
        <v>12</v>
      </c>
      <c r="C346" s="2"/>
    </row>
    <row r="347">
      <c r="A347" s="31">
        <v>41620.0</v>
      </c>
      <c r="B347" s="2">
        <f t="shared" si="1"/>
        <v>12</v>
      </c>
      <c r="C347" s="2"/>
    </row>
    <row r="348">
      <c r="A348" s="31">
        <v>41621.0</v>
      </c>
      <c r="B348" s="2">
        <f t="shared" si="1"/>
        <v>12</v>
      </c>
      <c r="C348" s="2"/>
    </row>
    <row r="349">
      <c r="A349" s="31">
        <v>41622.0</v>
      </c>
      <c r="B349" s="2">
        <f t="shared" si="1"/>
        <v>12</v>
      </c>
      <c r="C349" s="2"/>
    </row>
    <row r="350">
      <c r="A350" s="31">
        <v>41623.0</v>
      </c>
      <c r="B350" s="2">
        <f t="shared" si="1"/>
        <v>12</v>
      </c>
      <c r="C350" s="2"/>
    </row>
    <row r="351">
      <c r="A351" s="31">
        <v>41624.0</v>
      </c>
      <c r="B351" s="2">
        <f t="shared" si="1"/>
        <v>12</v>
      </c>
      <c r="C351" s="2"/>
    </row>
    <row r="352">
      <c r="A352" s="31">
        <v>41625.0</v>
      </c>
      <c r="B352" s="2">
        <f t="shared" si="1"/>
        <v>12</v>
      </c>
      <c r="C352" s="2"/>
    </row>
    <row r="353">
      <c r="A353" s="31">
        <v>41626.0</v>
      </c>
      <c r="B353" s="2">
        <f t="shared" si="1"/>
        <v>12</v>
      </c>
      <c r="C353" s="2"/>
    </row>
    <row r="354">
      <c r="A354" s="31">
        <v>41627.0</v>
      </c>
      <c r="B354" s="2">
        <f t="shared" si="1"/>
        <v>12</v>
      </c>
      <c r="C354" s="2"/>
    </row>
    <row r="355">
      <c r="A355" s="31">
        <v>41628.0</v>
      </c>
      <c r="B355" s="2">
        <f t="shared" si="1"/>
        <v>12</v>
      </c>
      <c r="C355" s="2"/>
    </row>
    <row r="356">
      <c r="A356" s="31">
        <v>41629.0</v>
      </c>
      <c r="B356" s="2">
        <f t="shared" si="1"/>
        <v>12</v>
      </c>
      <c r="C356" s="2"/>
    </row>
    <row r="357">
      <c r="A357" s="31">
        <v>41630.0</v>
      </c>
      <c r="B357" s="2">
        <f t="shared" si="1"/>
        <v>12</v>
      </c>
      <c r="C357" s="2"/>
    </row>
    <row r="358">
      <c r="A358" s="31">
        <v>41631.0</v>
      </c>
      <c r="B358" s="2">
        <f t="shared" si="1"/>
        <v>12</v>
      </c>
      <c r="C358" s="2"/>
    </row>
    <row r="359">
      <c r="A359" s="31">
        <v>41632.0</v>
      </c>
      <c r="B359" s="2">
        <f t="shared" si="1"/>
        <v>12</v>
      </c>
      <c r="C359" s="2"/>
    </row>
    <row r="360">
      <c r="A360" s="31">
        <v>41633.0</v>
      </c>
      <c r="B360" s="2">
        <f t="shared" si="1"/>
        <v>12</v>
      </c>
      <c r="C360" s="2"/>
    </row>
    <row r="361">
      <c r="A361" s="31">
        <v>41634.0</v>
      </c>
      <c r="B361" s="2">
        <f t="shared" si="1"/>
        <v>12</v>
      </c>
      <c r="C361" s="2"/>
    </row>
    <row r="362">
      <c r="A362" s="31">
        <v>41635.0</v>
      </c>
      <c r="B362" s="2">
        <f t="shared" si="1"/>
        <v>12</v>
      </c>
      <c r="C362" s="2"/>
    </row>
    <row r="363">
      <c r="A363" s="31">
        <v>41636.0</v>
      </c>
      <c r="B363" s="2">
        <f t="shared" si="1"/>
        <v>12</v>
      </c>
      <c r="C363" s="2"/>
    </row>
    <row r="364">
      <c r="A364" s="31">
        <v>41637.0</v>
      </c>
      <c r="B364" s="2">
        <f t="shared" si="1"/>
        <v>12</v>
      </c>
      <c r="C364" s="2"/>
    </row>
    <row r="365">
      <c r="A365" s="31">
        <v>41638.0</v>
      </c>
      <c r="B365" s="2">
        <f t="shared" si="1"/>
        <v>12</v>
      </c>
      <c r="C365" s="2"/>
    </row>
    <row r="366">
      <c r="A366" s="31">
        <v>41639.0</v>
      </c>
      <c r="B366" s="2">
        <f t="shared" si="1"/>
        <v>12</v>
      </c>
      <c r="C366" s="2"/>
    </row>
    <row r="367">
      <c r="A367" s="31"/>
      <c r="B367" s="2"/>
      <c r="C367" s="2"/>
    </row>
    <row r="368">
      <c r="A368" s="31"/>
      <c r="B368" s="2"/>
      <c r="C368" s="2"/>
    </row>
    <row r="369">
      <c r="A369" s="31"/>
      <c r="B369" s="2"/>
      <c r="C369" s="2"/>
    </row>
    <row r="370">
      <c r="A370" s="31"/>
      <c r="B370" s="2"/>
      <c r="C370" s="2"/>
    </row>
    <row r="371">
      <c r="A371" s="31"/>
      <c r="B371" s="2"/>
      <c r="C371" s="2"/>
    </row>
    <row r="372">
      <c r="A372" s="31"/>
      <c r="B372" s="2"/>
      <c r="C372" s="2"/>
    </row>
    <row r="373">
      <c r="A373" s="31"/>
      <c r="B373" s="2"/>
      <c r="C373" s="2"/>
    </row>
    <row r="374">
      <c r="A374" s="31"/>
      <c r="B374" s="2"/>
      <c r="C374" s="2"/>
    </row>
    <row r="375">
      <c r="A375" s="31"/>
      <c r="B375" s="2"/>
      <c r="C375" s="2"/>
    </row>
    <row r="376">
      <c r="A376" s="31"/>
      <c r="B376" s="2"/>
      <c r="C376" s="2"/>
    </row>
    <row r="377">
      <c r="A377" s="31"/>
      <c r="B377" s="2"/>
      <c r="C377" s="2"/>
    </row>
    <row r="378">
      <c r="A378" s="31"/>
      <c r="B378" s="2"/>
      <c r="C378" s="2"/>
    </row>
    <row r="379">
      <c r="A379" s="31"/>
      <c r="B379" s="2"/>
      <c r="C379" s="2"/>
    </row>
    <row r="380">
      <c r="A380" s="31"/>
      <c r="B380" s="2"/>
      <c r="C380" s="2"/>
    </row>
    <row r="381">
      <c r="A381" s="31"/>
      <c r="B381" s="2"/>
      <c r="C381" s="2"/>
    </row>
    <row r="382">
      <c r="A382" s="31"/>
      <c r="B382" s="2"/>
      <c r="C382" s="2"/>
    </row>
    <row r="383">
      <c r="A383" s="31"/>
      <c r="B383" s="2"/>
      <c r="C383" s="2"/>
    </row>
    <row r="384">
      <c r="A384" s="31"/>
      <c r="B384" s="2"/>
      <c r="C384" s="2"/>
    </row>
    <row r="385">
      <c r="A385" s="31"/>
      <c r="B385" s="2"/>
      <c r="C385" s="2"/>
    </row>
    <row r="386">
      <c r="A386" s="31"/>
      <c r="B386" s="2"/>
      <c r="C386" s="2"/>
    </row>
    <row r="387">
      <c r="A387" s="31"/>
      <c r="B387" s="2"/>
      <c r="C387" s="2"/>
    </row>
    <row r="388">
      <c r="A388" s="31"/>
      <c r="B388" s="2"/>
      <c r="C388" s="2"/>
    </row>
    <row r="389">
      <c r="A389" s="31"/>
      <c r="B389" s="2"/>
      <c r="C389" s="2"/>
    </row>
    <row r="390">
      <c r="A390" s="31"/>
      <c r="B390" s="2"/>
      <c r="C390" s="2"/>
    </row>
    <row r="391">
      <c r="A391" s="31"/>
      <c r="B391" s="2"/>
      <c r="C391" s="2"/>
    </row>
    <row r="392">
      <c r="A392" s="31"/>
      <c r="B392" s="2"/>
      <c r="C392" s="2"/>
    </row>
    <row r="393">
      <c r="A393" s="31"/>
      <c r="B393" s="2"/>
      <c r="C393" s="2"/>
    </row>
    <row r="394">
      <c r="A394" s="31"/>
      <c r="B394" s="2"/>
      <c r="C394" s="2"/>
    </row>
    <row r="395">
      <c r="A395" s="31"/>
      <c r="B395" s="2"/>
      <c r="C395" s="2"/>
    </row>
    <row r="396">
      <c r="A396" s="31"/>
      <c r="B396" s="2"/>
      <c r="C396" s="2"/>
    </row>
    <row r="397">
      <c r="A397" s="31"/>
      <c r="B397" s="2"/>
      <c r="C397" s="2"/>
    </row>
    <row r="398">
      <c r="A398" s="31"/>
      <c r="B398" s="2"/>
      <c r="C398" s="2"/>
    </row>
    <row r="399">
      <c r="A399" s="31"/>
      <c r="B399" s="2"/>
      <c r="C399" s="2"/>
    </row>
    <row r="400">
      <c r="A400" s="31"/>
      <c r="B400" s="2"/>
      <c r="C400" s="2"/>
    </row>
    <row r="401">
      <c r="A401" s="31"/>
      <c r="B401" s="2"/>
      <c r="C401" s="2"/>
    </row>
    <row r="402">
      <c r="A402" s="31"/>
      <c r="B402" s="2"/>
      <c r="C402" s="2"/>
    </row>
    <row r="403">
      <c r="A403" s="31"/>
      <c r="B403" s="2"/>
      <c r="C403" s="2"/>
    </row>
    <row r="404">
      <c r="A404" s="31"/>
      <c r="B404" s="2"/>
      <c r="C404" s="2"/>
    </row>
    <row r="405">
      <c r="A405" s="31"/>
      <c r="B405" s="2"/>
      <c r="C405" s="2"/>
    </row>
    <row r="406">
      <c r="A406" s="31"/>
      <c r="B406" s="2"/>
      <c r="C406" s="2"/>
    </row>
    <row r="407">
      <c r="A407" s="31"/>
      <c r="B407" s="2"/>
      <c r="C407" s="2"/>
    </row>
    <row r="408">
      <c r="A408" s="31"/>
      <c r="B408" s="2"/>
      <c r="C408" s="2"/>
    </row>
    <row r="409">
      <c r="A409" s="31"/>
      <c r="B409" s="2"/>
      <c r="C409" s="2"/>
    </row>
    <row r="410">
      <c r="A410" s="31"/>
      <c r="B410" s="2"/>
      <c r="C410" s="2"/>
    </row>
    <row r="411">
      <c r="A411" s="31"/>
      <c r="B411" s="2"/>
      <c r="C411" s="2"/>
    </row>
    <row r="412">
      <c r="A412" s="31"/>
      <c r="B412" s="2"/>
      <c r="C412" s="2"/>
    </row>
    <row r="413">
      <c r="A413" s="31"/>
      <c r="B413" s="2"/>
      <c r="C413" s="2"/>
    </row>
    <row r="414">
      <c r="A414" s="31"/>
      <c r="B414" s="2"/>
      <c r="C414" s="2"/>
    </row>
    <row r="415">
      <c r="A415" s="31"/>
      <c r="B415" s="2"/>
      <c r="C415" s="2"/>
    </row>
    <row r="416">
      <c r="A416" s="31"/>
      <c r="B416" s="2"/>
      <c r="C416" s="2"/>
    </row>
    <row r="417">
      <c r="A417" s="31"/>
      <c r="B417" s="2"/>
      <c r="C417" s="2"/>
    </row>
    <row r="418">
      <c r="A418" s="31"/>
      <c r="B418" s="2"/>
      <c r="C418" s="2"/>
    </row>
    <row r="419">
      <c r="A419" s="31"/>
      <c r="B419" s="2"/>
      <c r="C419" s="2"/>
    </row>
    <row r="420">
      <c r="A420" s="31"/>
      <c r="B420" s="2"/>
      <c r="C420" s="2"/>
    </row>
    <row r="421">
      <c r="A421" s="31"/>
      <c r="B421" s="2"/>
      <c r="C421" s="2"/>
    </row>
    <row r="422">
      <c r="A422" s="31"/>
      <c r="B422" s="2"/>
      <c r="C422" s="2"/>
    </row>
    <row r="423">
      <c r="A423" s="31"/>
      <c r="B423" s="2"/>
      <c r="C423" s="2"/>
    </row>
    <row r="424">
      <c r="A424" s="31"/>
      <c r="B424" s="2"/>
      <c r="C424" s="2"/>
    </row>
    <row r="425">
      <c r="A425" s="31"/>
      <c r="B425" s="2"/>
      <c r="C425" s="2"/>
    </row>
    <row r="426">
      <c r="A426" s="31"/>
      <c r="B426" s="2"/>
      <c r="C426" s="2"/>
    </row>
    <row r="427">
      <c r="A427" s="31"/>
      <c r="B427" s="2"/>
      <c r="C427" s="2"/>
    </row>
    <row r="428">
      <c r="A428" s="31"/>
      <c r="B428" s="2"/>
      <c r="C428" s="2"/>
    </row>
    <row r="429">
      <c r="A429" s="31"/>
      <c r="B429" s="2"/>
      <c r="C429" s="2"/>
    </row>
    <row r="430">
      <c r="A430" s="31"/>
      <c r="B430" s="2"/>
      <c r="C430" s="2"/>
    </row>
    <row r="431">
      <c r="A431" s="31"/>
      <c r="B431" s="2"/>
      <c r="C431" s="2"/>
    </row>
    <row r="432">
      <c r="A432" s="31"/>
      <c r="B432" s="2"/>
      <c r="C432" s="2"/>
    </row>
    <row r="433">
      <c r="A433" s="31"/>
      <c r="B433" s="2"/>
      <c r="C433" s="2"/>
    </row>
    <row r="434">
      <c r="A434" s="31"/>
      <c r="B434" s="2"/>
      <c r="C434" s="2"/>
    </row>
    <row r="435">
      <c r="A435" s="31"/>
      <c r="B435" s="2"/>
      <c r="C435" s="2"/>
    </row>
    <row r="436">
      <c r="A436" s="31"/>
      <c r="B436" s="2"/>
      <c r="C436" s="2"/>
    </row>
    <row r="437">
      <c r="A437" s="31"/>
      <c r="B437" s="2"/>
      <c r="C437" s="2"/>
    </row>
    <row r="438">
      <c r="A438" s="31"/>
      <c r="B438" s="2"/>
      <c r="C438" s="2"/>
    </row>
    <row r="439">
      <c r="A439" s="31"/>
      <c r="B439" s="2"/>
      <c r="C439" s="2"/>
    </row>
    <row r="440">
      <c r="A440" s="31"/>
      <c r="B440" s="2"/>
      <c r="C440" s="2"/>
    </row>
    <row r="441">
      <c r="A441" s="31"/>
      <c r="B441" s="2"/>
      <c r="C441" s="2"/>
    </row>
    <row r="442">
      <c r="A442" s="31"/>
      <c r="B442" s="2"/>
      <c r="C442" s="2"/>
    </row>
    <row r="443">
      <c r="A443" s="31"/>
      <c r="B443" s="2"/>
      <c r="C443" s="2"/>
    </row>
    <row r="444">
      <c r="A444" s="31"/>
      <c r="B444" s="2"/>
      <c r="C444" s="2"/>
    </row>
    <row r="445">
      <c r="A445" s="31"/>
      <c r="B445" s="2"/>
      <c r="C445" s="2"/>
    </row>
    <row r="446">
      <c r="A446" s="31"/>
      <c r="B446" s="2"/>
      <c r="C446" s="2"/>
    </row>
    <row r="447">
      <c r="A447" s="31"/>
      <c r="B447" s="2"/>
      <c r="C447" s="2"/>
    </row>
    <row r="448">
      <c r="A448" s="31"/>
      <c r="B448" s="2"/>
      <c r="C448" s="2"/>
    </row>
    <row r="449">
      <c r="A449" s="31"/>
      <c r="B449" s="2"/>
      <c r="C449" s="2"/>
    </row>
    <row r="450">
      <c r="A450" s="31"/>
      <c r="B450" s="2"/>
      <c r="C450" s="2"/>
    </row>
    <row r="451">
      <c r="A451" s="31"/>
      <c r="B451" s="2"/>
      <c r="C451" s="2"/>
    </row>
    <row r="452">
      <c r="A452" s="31"/>
      <c r="B452" s="2"/>
      <c r="C452" s="2"/>
    </row>
    <row r="453">
      <c r="A453" s="31"/>
      <c r="B453" s="2"/>
      <c r="C453" s="2"/>
    </row>
    <row r="454">
      <c r="A454" s="31"/>
      <c r="B454" s="2"/>
      <c r="C454" s="2"/>
    </row>
    <row r="455">
      <c r="A455" s="31"/>
      <c r="B455" s="2"/>
      <c r="C455" s="2"/>
    </row>
    <row r="456">
      <c r="A456" s="31"/>
      <c r="B456" s="2"/>
      <c r="C456" s="2"/>
    </row>
    <row r="457">
      <c r="A457" s="31"/>
      <c r="B457" s="2"/>
      <c r="C457" s="2"/>
    </row>
    <row r="458">
      <c r="A458" s="31"/>
      <c r="B458" s="2"/>
      <c r="C458" s="2"/>
    </row>
    <row r="459">
      <c r="A459" s="31"/>
      <c r="B459" s="2"/>
      <c r="C459" s="2"/>
    </row>
    <row r="460">
      <c r="A460" s="31"/>
      <c r="B460" s="2"/>
      <c r="C460" s="2"/>
    </row>
    <row r="461">
      <c r="A461" s="31"/>
      <c r="B461" s="2"/>
      <c r="C461" s="2"/>
    </row>
    <row r="462">
      <c r="A462" s="31"/>
      <c r="B462" s="2"/>
      <c r="C462" s="2"/>
    </row>
    <row r="463">
      <c r="A463" s="31"/>
      <c r="B463" s="2"/>
      <c r="C463" s="2"/>
    </row>
    <row r="464">
      <c r="A464" s="31"/>
      <c r="B464" s="2"/>
      <c r="C464" s="2"/>
    </row>
    <row r="465">
      <c r="A465" s="31"/>
      <c r="B465" s="2"/>
      <c r="C465" s="2"/>
    </row>
    <row r="466">
      <c r="A466" s="31"/>
      <c r="B466" s="2"/>
      <c r="C466" s="2"/>
    </row>
    <row r="467">
      <c r="A467" s="31"/>
      <c r="B467" s="2"/>
      <c r="C467" s="2"/>
    </row>
    <row r="468">
      <c r="A468" s="31"/>
      <c r="B468" s="2"/>
      <c r="C468" s="2"/>
    </row>
    <row r="469">
      <c r="A469" s="31"/>
      <c r="B469" s="2"/>
      <c r="C469" s="2"/>
    </row>
    <row r="470">
      <c r="A470" s="31"/>
      <c r="B470" s="2"/>
      <c r="C470" s="2"/>
    </row>
    <row r="471">
      <c r="A471" s="31"/>
      <c r="B471" s="2"/>
      <c r="C471" s="2"/>
    </row>
    <row r="472">
      <c r="A472" s="31"/>
      <c r="B472" s="2"/>
      <c r="C472" s="2"/>
    </row>
    <row r="473">
      <c r="A473" s="31"/>
      <c r="B473" s="2"/>
      <c r="C473" s="2"/>
    </row>
    <row r="474">
      <c r="A474" s="31"/>
      <c r="B474" s="2"/>
      <c r="C474" s="2"/>
    </row>
    <row r="475">
      <c r="A475" s="31"/>
      <c r="B475" s="2"/>
      <c r="C475" s="2"/>
    </row>
    <row r="476">
      <c r="A476" s="31"/>
      <c r="B476" s="2"/>
      <c r="C476" s="2"/>
    </row>
    <row r="477">
      <c r="A477" s="31"/>
      <c r="B477" s="2"/>
      <c r="C477" s="2"/>
    </row>
    <row r="478">
      <c r="A478" s="31"/>
      <c r="B478" s="2"/>
      <c r="C478" s="2"/>
    </row>
    <row r="479">
      <c r="A479" s="31"/>
      <c r="B479" s="2"/>
      <c r="C479" s="2"/>
    </row>
    <row r="480">
      <c r="A480" s="31"/>
      <c r="B480" s="2"/>
      <c r="C480" s="2"/>
    </row>
    <row r="481">
      <c r="A481" s="31"/>
      <c r="B481" s="2"/>
      <c r="C481" s="2"/>
    </row>
    <row r="482">
      <c r="A482" s="31"/>
      <c r="B482" s="2"/>
      <c r="C482" s="2"/>
    </row>
    <row r="483">
      <c r="A483" s="31"/>
      <c r="B483" s="2"/>
      <c r="C483" s="2"/>
    </row>
    <row r="484">
      <c r="A484" s="31"/>
      <c r="B484" s="2"/>
      <c r="C484" s="2"/>
    </row>
    <row r="485">
      <c r="A485" s="31"/>
      <c r="B485" s="2"/>
      <c r="C485" s="2"/>
    </row>
    <row r="486">
      <c r="A486" s="31"/>
      <c r="B486" s="2"/>
      <c r="C486" s="2"/>
    </row>
    <row r="487">
      <c r="A487" s="31"/>
      <c r="B487" s="2"/>
      <c r="C487" s="2"/>
    </row>
    <row r="488">
      <c r="A488" s="31"/>
      <c r="B488" s="2"/>
      <c r="C488" s="2"/>
    </row>
    <row r="489">
      <c r="A489" s="31"/>
      <c r="B489" s="2"/>
      <c r="C489" s="2"/>
    </row>
    <row r="490">
      <c r="A490" s="31"/>
      <c r="B490" s="2"/>
      <c r="C490" s="2"/>
    </row>
    <row r="491">
      <c r="A491" s="31"/>
      <c r="B491" s="2"/>
      <c r="C491" s="2"/>
    </row>
    <row r="492">
      <c r="A492" s="31"/>
      <c r="B492" s="2"/>
      <c r="C492" s="2"/>
    </row>
    <row r="493">
      <c r="A493" s="31"/>
      <c r="B493" s="2"/>
      <c r="C493" s="2"/>
    </row>
    <row r="494">
      <c r="A494" s="31"/>
      <c r="B494" s="2"/>
      <c r="C494" s="2"/>
    </row>
    <row r="495">
      <c r="A495" s="31"/>
      <c r="B495" s="2"/>
      <c r="C495" s="2"/>
    </row>
    <row r="496">
      <c r="A496" s="31"/>
      <c r="B496" s="2"/>
      <c r="C496" s="2"/>
    </row>
    <row r="497">
      <c r="A497" s="31"/>
      <c r="B497" s="2"/>
      <c r="C497" s="2"/>
    </row>
    <row r="498">
      <c r="A498" s="31"/>
      <c r="B498" s="2"/>
      <c r="C498" s="2"/>
    </row>
    <row r="499">
      <c r="A499" s="31"/>
      <c r="B499" s="2"/>
      <c r="C499" s="2"/>
    </row>
    <row r="500">
      <c r="A500" s="31"/>
      <c r="B500" s="2"/>
      <c r="C500" s="2"/>
    </row>
    <row r="501">
      <c r="A501" s="31"/>
      <c r="B501" s="2"/>
      <c r="C501" s="2"/>
    </row>
    <row r="502">
      <c r="A502" s="31"/>
      <c r="B502" s="2"/>
      <c r="C502" s="2"/>
    </row>
    <row r="503">
      <c r="A503" s="31"/>
      <c r="B503" s="2"/>
      <c r="C503" s="2"/>
    </row>
    <row r="504">
      <c r="A504" s="31"/>
      <c r="B504" s="2"/>
      <c r="C504" s="2"/>
    </row>
    <row r="505">
      <c r="A505" s="31"/>
      <c r="B505" s="2"/>
      <c r="C505" s="2"/>
    </row>
    <row r="506">
      <c r="A506" s="31"/>
      <c r="B506" s="2"/>
      <c r="C506" s="2"/>
    </row>
    <row r="507">
      <c r="A507" s="31"/>
      <c r="B507" s="2"/>
      <c r="C507" s="2"/>
    </row>
    <row r="508">
      <c r="A508" s="31"/>
      <c r="B508" s="2"/>
      <c r="C508" s="2"/>
    </row>
    <row r="509">
      <c r="A509" s="31"/>
      <c r="B509" s="2"/>
      <c r="C509" s="2"/>
    </row>
    <row r="510">
      <c r="A510" s="31"/>
      <c r="B510" s="2"/>
      <c r="C510" s="2"/>
    </row>
    <row r="511">
      <c r="A511" s="31"/>
      <c r="B511" s="2"/>
      <c r="C511" s="2"/>
    </row>
    <row r="512">
      <c r="A512" s="31"/>
      <c r="B512" s="2"/>
      <c r="C512" s="2"/>
    </row>
    <row r="513">
      <c r="A513" s="31"/>
      <c r="B513" s="2"/>
      <c r="C513" s="2"/>
    </row>
    <row r="514">
      <c r="A514" s="31"/>
      <c r="B514" s="2"/>
      <c r="C514" s="2"/>
    </row>
    <row r="515">
      <c r="A515" s="31"/>
      <c r="B515" s="2"/>
      <c r="C515" s="2"/>
    </row>
    <row r="516">
      <c r="A516" s="31"/>
      <c r="B516" s="2"/>
      <c r="C516" s="2"/>
    </row>
    <row r="517">
      <c r="A517" s="31"/>
      <c r="B517" s="2"/>
      <c r="C517" s="2"/>
    </row>
    <row r="518">
      <c r="A518" s="31"/>
      <c r="B518" s="2"/>
      <c r="C518" s="2"/>
    </row>
    <row r="519">
      <c r="A519" s="31"/>
      <c r="B519" s="2"/>
      <c r="C519" s="2"/>
    </row>
    <row r="520">
      <c r="A520" s="31"/>
      <c r="B520" s="2"/>
      <c r="C520" s="2"/>
    </row>
    <row r="521">
      <c r="A521" s="31"/>
      <c r="B521" s="2"/>
      <c r="C521" s="2"/>
    </row>
    <row r="522">
      <c r="A522" s="31"/>
      <c r="B522" s="2"/>
      <c r="C522" s="2"/>
    </row>
    <row r="523">
      <c r="A523" s="31"/>
      <c r="B523" s="2"/>
      <c r="C523" s="2"/>
    </row>
    <row r="524">
      <c r="A524" s="31"/>
      <c r="B524" s="2"/>
      <c r="C524" s="2"/>
    </row>
    <row r="525">
      <c r="A525" s="31"/>
      <c r="B525" s="2"/>
      <c r="C525" s="2"/>
    </row>
    <row r="526">
      <c r="A526" s="31"/>
      <c r="B526" s="2"/>
      <c r="C526" s="2"/>
    </row>
    <row r="527">
      <c r="A527" s="31"/>
      <c r="B527" s="2"/>
      <c r="C527" s="2"/>
    </row>
    <row r="528">
      <c r="A528" s="31"/>
      <c r="B528" s="2"/>
      <c r="C528" s="2"/>
    </row>
    <row r="529">
      <c r="A529" s="31"/>
      <c r="B529" s="2"/>
      <c r="C529" s="2"/>
    </row>
    <row r="530">
      <c r="A530" s="31"/>
      <c r="B530" s="2"/>
      <c r="C530" s="2"/>
    </row>
    <row r="531">
      <c r="A531" s="31"/>
      <c r="B531" s="2"/>
      <c r="C531" s="2"/>
    </row>
    <row r="532">
      <c r="A532" s="31"/>
      <c r="B532" s="2"/>
      <c r="C532" s="2"/>
    </row>
    <row r="533">
      <c r="A533" s="31"/>
      <c r="B533" s="2"/>
      <c r="C533" s="2"/>
    </row>
    <row r="534">
      <c r="A534" s="31"/>
      <c r="B534" s="2"/>
      <c r="C534" s="2"/>
    </row>
    <row r="535">
      <c r="A535" s="31"/>
      <c r="B535" s="2"/>
      <c r="C535" s="2"/>
    </row>
    <row r="536">
      <c r="A536" s="31"/>
      <c r="B536" s="2"/>
      <c r="C536" s="2"/>
    </row>
    <row r="537">
      <c r="A537" s="31"/>
      <c r="B537" s="2"/>
      <c r="C537" s="2"/>
    </row>
    <row r="538">
      <c r="A538" s="31"/>
      <c r="B538" s="2"/>
      <c r="C538" s="2"/>
    </row>
    <row r="539">
      <c r="A539" s="31"/>
      <c r="B539" s="2"/>
      <c r="C539" s="2"/>
    </row>
    <row r="540">
      <c r="A540" s="31"/>
      <c r="B540" s="2"/>
      <c r="C540" s="2"/>
    </row>
    <row r="541">
      <c r="A541" s="31"/>
      <c r="B541" s="2"/>
      <c r="C541" s="2"/>
    </row>
    <row r="542">
      <c r="A542" s="31"/>
      <c r="B542" s="2"/>
      <c r="C542" s="2"/>
    </row>
    <row r="543">
      <c r="A543" s="31"/>
      <c r="B543" s="2"/>
      <c r="C543" s="2"/>
    </row>
    <row r="544">
      <c r="A544" s="31"/>
      <c r="B544" s="2"/>
      <c r="C544" s="2"/>
    </row>
    <row r="545">
      <c r="A545" s="31"/>
      <c r="B545" s="2"/>
      <c r="C545" s="2"/>
    </row>
    <row r="546">
      <c r="A546" s="31"/>
      <c r="B546" s="2"/>
      <c r="C546" s="2"/>
    </row>
    <row r="547">
      <c r="A547" s="31"/>
      <c r="B547" s="2"/>
      <c r="C547" s="2"/>
    </row>
    <row r="548">
      <c r="A548" s="31"/>
      <c r="B548" s="2"/>
      <c r="C548" s="2"/>
    </row>
    <row r="549">
      <c r="A549" s="31"/>
      <c r="B549" s="2"/>
      <c r="C549" s="2"/>
    </row>
    <row r="550">
      <c r="A550" s="31"/>
      <c r="B550" s="2"/>
      <c r="C550" s="2"/>
    </row>
    <row r="551">
      <c r="A551" s="31"/>
      <c r="B551" s="2"/>
      <c r="C551" s="2"/>
    </row>
    <row r="552">
      <c r="A552" s="31"/>
      <c r="B552" s="2"/>
      <c r="C552" s="2"/>
    </row>
    <row r="553">
      <c r="A553" s="31"/>
      <c r="B553" s="2"/>
      <c r="C553" s="2"/>
    </row>
    <row r="554">
      <c r="A554" s="31"/>
      <c r="B554" s="2"/>
      <c r="C554" s="2"/>
    </row>
    <row r="555">
      <c r="A555" s="31"/>
      <c r="B555" s="2"/>
      <c r="C555" s="2"/>
    </row>
    <row r="556">
      <c r="A556" s="31"/>
      <c r="B556" s="2"/>
      <c r="C556" s="2"/>
    </row>
    <row r="557">
      <c r="A557" s="31"/>
      <c r="B557" s="2"/>
      <c r="C557" s="2"/>
    </row>
    <row r="558">
      <c r="A558" s="31"/>
      <c r="B558" s="2"/>
      <c r="C558" s="2"/>
    </row>
    <row r="559">
      <c r="A559" s="31"/>
      <c r="B559" s="2"/>
      <c r="C559" s="2"/>
    </row>
    <row r="560">
      <c r="A560" s="31"/>
      <c r="B560" s="2"/>
      <c r="C560" s="2"/>
    </row>
    <row r="561">
      <c r="A561" s="31"/>
      <c r="B561" s="2"/>
      <c r="C561" s="2"/>
    </row>
    <row r="562">
      <c r="A562" s="31"/>
      <c r="B562" s="2"/>
      <c r="C562" s="2"/>
    </row>
    <row r="563">
      <c r="A563" s="31"/>
      <c r="B563" s="2"/>
      <c r="C563" s="2"/>
    </row>
    <row r="564">
      <c r="A564" s="31"/>
      <c r="B564" s="2"/>
      <c r="C564" s="2"/>
    </row>
    <row r="565">
      <c r="A565" s="31"/>
      <c r="B565" s="2"/>
      <c r="C565" s="2"/>
    </row>
    <row r="566">
      <c r="A566" s="31"/>
      <c r="B566" s="2"/>
      <c r="C566" s="2"/>
    </row>
    <row r="567">
      <c r="A567" s="31"/>
      <c r="B567" s="2"/>
      <c r="C567" s="2"/>
    </row>
    <row r="568">
      <c r="A568" s="31"/>
      <c r="B568" s="2"/>
      <c r="C568" s="2"/>
    </row>
    <row r="569">
      <c r="A569" s="31"/>
      <c r="B569" s="2"/>
      <c r="C569" s="2"/>
    </row>
    <row r="570">
      <c r="A570" s="31"/>
      <c r="B570" s="2"/>
      <c r="C570" s="2"/>
    </row>
    <row r="571">
      <c r="A571" s="31"/>
      <c r="B571" s="2"/>
      <c r="C571" s="2"/>
    </row>
    <row r="572">
      <c r="A572" s="31"/>
      <c r="B572" s="2"/>
      <c r="C572" s="2"/>
    </row>
    <row r="573">
      <c r="A573" s="31"/>
      <c r="B573" s="2"/>
      <c r="C573" s="2"/>
    </row>
    <row r="574">
      <c r="A574" s="31"/>
      <c r="B574" s="2"/>
      <c r="C574" s="2"/>
    </row>
    <row r="575">
      <c r="A575" s="31"/>
      <c r="B575" s="2"/>
      <c r="C575" s="2"/>
    </row>
    <row r="576">
      <c r="A576" s="31"/>
      <c r="B576" s="2"/>
      <c r="C576" s="2"/>
    </row>
    <row r="577">
      <c r="A577" s="31"/>
      <c r="B577" s="2"/>
      <c r="C577" s="2"/>
    </row>
    <row r="578">
      <c r="A578" s="31"/>
      <c r="B578" s="2"/>
      <c r="C578" s="2"/>
    </row>
    <row r="579">
      <c r="A579" s="31"/>
      <c r="B579" s="2"/>
      <c r="C579" s="2"/>
    </row>
    <row r="580">
      <c r="A580" s="31"/>
      <c r="B580" s="2"/>
      <c r="C580" s="2"/>
    </row>
    <row r="581">
      <c r="A581" s="31"/>
      <c r="B581" s="2"/>
      <c r="C581" s="2"/>
    </row>
    <row r="582">
      <c r="A582" s="31"/>
      <c r="B582" s="2"/>
      <c r="C582" s="2"/>
    </row>
    <row r="583">
      <c r="A583" s="31"/>
      <c r="B583" s="2"/>
      <c r="C583" s="2"/>
    </row>
    <row r="584">
      <c r="A584" s="31"/>
      <c r="B584" s="2"/>
      <c r="C584" s="2"/>
    </row>
    <row r="585">
      <c r="A585" s="31"/>
      <c r="B585" s="2"/>
      <c r="C585" s="2"/>
    </row>
    <row r="586">
      <c r="A586" s="31"/>
      <c r="B586" s="2"/>
      <c r="C586" s="2"/>
    </row>
    <row r="587">
      <c r="A587" s="31"/>
      <c r="B587" s="2"/>
      <c r="C587" s="2"/>
    </row>
    <row r="588">
      <c r="A588" s="31"/>
      <c r="B588" s="2"/>
      <c r="C588" s="2"/>
    </row>
    <row r="589">
      <c r="A589" s="31"/>
      <c r="B589" s="2"/>
      <c r="C589" s="2"/>
    </row>
    <row r="590">
      <c r="A590" s="31"/>
      <c r="B590" s="2"/>
      <c r="C590" s="2"/>
    </row>
    <row r="591">
      <c r="A591" s="31"/>
      <c r="B591" s="2"/>
      <c r="C591" s="2"/>
    </row>
    <row r="592">
      <c r="A592" s="31"/>
      <c r="B592" s="2"/>
      <c r="C592" s="2"/>
    </row>
    <row r="593">
      <c r="A593" s="31"/>
      <c r="B593" s="2"/>
      <c r="C593" s="2"/>
    </row>
    <row r="594">
      <c r="A594" s="31"/>
      <c r="B594" s="2"/>
      <c r="C594" s="2"/>
    </row>
    <row r="595">
      <c r="A595" s="31"/>
      <c r="B595" s="2"/>
      <c r="C595" s="2"/>
    </row>
    <row r="596">
      <c r="A596" s="31"/>
      <c r="B596" s="2"/>
      <c r="C596" s="2"/>
    </row>
    <row r="597">
      <c r="A597" s="31"/>
      <c r="B597" s="2"/>
      <c r="C597" s="2"/>
    </row>
    <row r="598">
      <c r="A598" s="31"/>
      <c r="B598" s="2"/>
      <c r="C598" s="2"/>
    </row>
    <row r="599">
      <c r="A599" s="31"/>
      <c r="B599" s="2"/>
      <c r="C599" s="2"/>
    </row>
    <row r="600">
      <c r="A600" s="31"/>
      <c r="B600" s="2"/>
      <c r="C600" s="2"/>
    </row>
    <row r="601">
      <c r="A601" s="31"/>
      <c r="B601" s="2"/>
      <c r="C601" s="2"/>
    </row>
    <row r="602">
      <c r="A602" s="31"/>
      <c r="B602" s="2"/>
      <c r="C602" s="2"/>
    </row>
    <row r="603">
      <c r="A603" s="31"/>
      <c r="B603" s="2"/>
      <c r="C603" s="2"/>
    </row>
    <row r="604">
      <c r="A604" s="31"/>
      <c r="B604" s="2"/>
      <c r="C604" s="2"/>
    </row>
    <row r="605">
      <c r="A605" s="31"/>
      <c r="B605" s="2"/>
      <c r="C605" s="2"/>
    </row>
    <row r="606">
      <c r="A606" s="31"/>
      <c r="B606" s="2"/>
      <c r="C606" s="2"/>
    </row>
    <row r="607">
      <c r="A607" s="31"/>
      <c r="B607" s="2"/>
      <c r="C607" s="2"/>
    </row>
    <row r="608">
      <c r="A608" s="31"/>
      <c r="B608" s="2"/>
      <c r="C608" s="2"/>
    </row>
    <row r="609">
      <c r="A609" s="31"/>
      <c r="B609" s="2"/>
      <c r="C609" s="2"/>
    </row>
    <row r="610">
      <c r="A610" s="31"/>
      <c r="B610" s="2"/>
      <c r="C610" s="2"/>
    </row>
    <row r="611">
      <c r="A611" s="31"/>
      <c r="B611" s="2"/>
      <c r="C611" s="2"/>
    </row>
    <row r="612">
      <c r="A612" s="31"/>
      <c r="B612" s="2"/>
      <c r="C612" s="2"/>
    </row>
    <row r="613">
      <c r="A613" s="31"/>
      <c r="B613" s="2"/>
      <c r="C613" s="2"/>
    </row>
    <row r="614">
      <c r="A614" s="31"/>
      <c r="B614" s="2"/>
      <c r="C614" s="2"/>
    </row>
    <row r="615">
      <c r="A615" s="31"/>
      <c r="B615" s="2"/>
      <c r="C615" s="2"/>
    </row>
    <row r="616">
      <c r="A616" s="31"/>
      <c r="B616" s="2"/>
      <c r="C616" s="2"/>
    </row>
    <row r="617">
      <c r="A617" s="31"/>
      <c r="B617" s="2"/>
      <c r="C617" s="2"/>
    </row>
    <row r="618">
      <c r="A618" s="31"/>
      <c r="B618" s="2"/>
      <c r="C618" s="2"/>
    </row>
    <row r="619">
      <c r="A619" s="31"/>
      <c r="B619" s="2"/>
      <c r="C619" s="2"/>
    </row>
    <row r="620">
      <c r="A620" s="31"/>
      <c r="B620" s="2"/>
      <c r="C620" s="2"/>
    </row>
    <row r="621">
      <c r="A621" s="31"/>
      <c r="B621" s="2"/>
      <c r="C621" s="2"/>
    </row>
    <row r="622">
      <c r="A622" s="31"/>
      <c r="B622" s="2"/>
      <c r="C622" s="2"/>
    </row>
    <row r="623">
      <c r="A623" s="31"/>
      <c r="B623" s="2"/>
      <c r="C623" s="2"/>
    </row>
    <row r="624">
      <c r="A624" s="31"/>
      <c r="B624" s="2"/>
      <c r="C624" s="2"/>
    </row>
    <row r="625">
      <c r="A625" s="31"/>
      <c r="B625" s="2"/>
      <c r="C625" s="2"/>
    </row>
    <row r="626">
      <c r="A626" s="31"/>
      <c r="B626" s="2"/>
      <c r="C626" s="2"/>
    </row>
    <row r="627">
      <c r="A627" s="31"/>
      <c r="B627" s="2"/>
      <c r="C627" s="2"/>
    </row>
    <row r="628">
      <c r="A628" s="31"/>
      <c r="B628" s="2"/>
      <c r="C628" s="2"/>
    </row>
    <row r="629">
      <c r="A629" s="31"/>
      <c r="B629" s="2"/>
      <c r="C629" s="2"/>
    </row>
    <row r="630">
      <c r="A630" s="31"/>
      <c r="B630" s="2"/>
      <c r="C630" s="2"/>
    </row>
    <row r="631">
      <c r="A631" s="31"/>
      <c r="B631" s="2"/>
      <c r="C631" s="2"/>
    </row>
    <row r="632">
      <c r="A632" s="31"/>
      <c r="B632" s="2"/>
      <c r="C632" s="2"/>
    </row>
    <row r="633">
      <c r="A633" s="31"/>
      <c r="B633" s="2"/>
      <c r="C633" s="2"/>
    </row>
    <row r="634">
      <c r="A634" s="31"/>
      <c r="B634" s="2"/>
      <c r="C634" s="2"/>
    </row>
    <row r="635">
      <c r="A635" s="31"/>
      <c r="B635" s="2"/>
      <c r="C635" s="2"/>
    </row>
    <row r="636">
      <c r="A636" s="31"/>
      <c r="B636" s="2"/>
      <c r="C636" s="2"/>
    </row>
    <row r="637">
      <c r="A637" s="31"/>
      <c r="B637" s="2"/>
      <c r="C637" s="2"/>
    </row>
    <row r="638">
      <c r="A638" s="31"/>
      <c r="B638" s="2"/>
      <c r="C638" s="2"/>
    </row>
    <row r="639">
      <c r="A639" s="31"/>
      <c r="B639" s="2"/>
      <c r="C639" s="2"/>
    </row>
    <row r="640">
      <c r="A640" s="31"/>
      <c r="B640" s="2"/>
      <c r="C640" s="2"/>
    </row>
    <row r="641">
      <c r="A641" s="31"/>
      <c r="B641" s="2"/>
      <c r="C641" s="2"/>
    </row>
    <row r="642">
      <c r="A642" s="31"/>
      <c r="B642" s="2"/>
      <c r="C642" s="2"/>
    </row>
    <row r="643">
      <c r="A643" s="31"/>
      <c r="B643" s="2"/>
      <c r="C643" s="2"/>
    </row>
    <row r="644">
      <c r="A644" s="31"/>
      <c r="B644" s="2"/>
      <c r="C644" s="2"/>
    </row>
    <row r="645">
      <c r="A645" s="31"/>
      <c r="B645" s="2"/>
      <c r="C645" s="2"/>
    </row>
    <row r="646">
      <c r="A646" s="31"/>
      <c r="B646" s="2"/>
      <c r="C646" s="2"/>
    </row>
    <row r="647">
      <c r="A647" s="31"/>
      <c r="B647" s="2"/>
      <c r="C647" s="2"/>
    </row>
    <row r="648">
      <c r="A648" s="31"/>
      <c r="B648" s="2"/>
      <c r="C648" s="2"/>
    </row>
    <row r="649">
      <c r="A649" s="31"/>
      <c r="B649" s="2"/>
      <c r="C649" s="2"/>
    </row>
    <row r="650">
      <c r="A650" s="31"/>
      <c r="B650" s="2"/>
      <c r="C650" s="2"/>
    </row>
    <row r="651">
      <c r="A651" s="31"/>
      <c r="B651" s="2"/>
      <c r="C651" s="2"/>
    </row>
    <row r="652">
      <c r="A652" s="31"/>
      <c r="B652" s="2"/>
      <c r="C652" s="2"/>
    </row>
    <row r="653">
      <c r="A653" s="31"/>
      <c r="B653" s="2"/>
      <c r="C653" s="2"/>
    </row>
    <row r="654">
      <c r="A654" s="31"/>
      <c r="B654" s="2"/>
      <c r="C654" s="2"/>
    </row>
    <row r="655">
      <c r="A655" s="31"/>
      <c r="B655" s="2"/>
      <c r="C655" s="2"/>
    </row>
    <row r="656">
      <c r="A656" s="31"/>
      <c r="B656" s="2"/>
      <c r="C656" s="2"/>
    </row>
    <row r="657">
      <c r="A657" s="31"/>
      <c r="B657" s="2"/>
      <c r="C657" s="2"/>
    </row>
    <row r="658">
      <c r="A658" s="31"/>
      <c r="B658" s="2"/>
      <c r="C658" s="2"/>
    </row>
    <row r="659">
      <c r="A659" s="31"/>
      <c r="B659" s="2"/>
      <c r="C659" s="2"/>
    </row>
    <row r="660">
      <c r="A660" s="31"/>
      <c r="B660" s="2"/>
      <c r="C660" s="2"/>
    </row>
    <row r="661">
      <c r="A661" s="31"/>
      <c r="B661" s="2"/>
      <c r="C661" s="2"/>
    </row>
    <row r="662">
      <c r="A662" s="31"/>
      <c r="B662" s="2"/>
      <c r="C662" s="2"/>
    </row>
    <row r="663">
      <c r="A663" s="31"/>
      <c r="B663" s="2"/>
      <c r="C663" s="2"/>
    </row>
    <row r="664">
      <c r="A664" s="31"/>
      <c r="B664" s="2"/>
      <c r="C664" s="2"/>
    </row>
    <row r="665">
      <c r="A665" s="31"/>
      <c r="B665" s="2"/>
      <c r="C665" s="2"/>
    </row>
    <row r="666">
      <c r="A666" s="31"/>
      <c r="B666" s="2"/>
      <c r="C666" s="2"/>
    </row>
    <row r="667">
      <c r="A667" s="31"/>
      <c r="B667" s="2"/>
      <c r="C667" s="2"/>
    </row>
    <row r="668">
      <c r="A668" s="31"/>
      <c r="B668" s="2"/>
      <c r="C668" s="2"/>
    </row>
    <row r="669">
      <c r="A669" s="31"/>
      <c r="B669" s="2"/>
      <c r="C669" s="2"/>
    </row>
    <row r="670">
      <c r="A670" s="31"/>
      <c r="B670" s="2"/>
      <c r="C670" s="2"/>
    </row>
    <row r="671">
      <c r="A671" s="31"/>
      <c r="B671" s="2"/>
      <c r="C671" s="2"/>
    </row>
    <row r="672">
      <c r="A672" s="31"/>
      <c r="B672" s="2"/>
      <c r="C672" s="2"/>
    </row>
    <row r="673">
      <c r="A673" s="31"/>
      <c r="B673" s="2"/>
      <c r="C673" s="2"/>
    </row>
    <row r="674">
      <c r="A674" s="31"/>
      <c r="B674" s="2"/>
      <c r="C674" s="2"/>
    </row>
    <row r="675">
      <c r="A675" s="31"/>
      <c r="B675" s="2"/>
      <c r="C675" s="2"/>
    </row>
    <row r="676">
      <c r="A676" s="31"/>
      <c r="B676" s="2"/>
      <c r="C676" s="2"/>
    </row>
    <row r="677">
      <c r="A677" s="31"/>
      <c r="B677" s="2"/>
      <c r="C677" s="2"/>
    </row>
    <row r="678">
      <c r="A678" s="31"/>
      <c r="B678" s="2"/>
      <c r="C678" s="2"/>
    </row>
    <row r="679">
      <c r="A679" s="31"/>
      <c r="B679" s="2"/>
      <c r="C679" s="2"/>
    </row>
    <row r="680">
      <c r="A680" s="31"/>
      <c r="B680" s="2"/>
      <c r="C680" s="2"/>
    </row>
    <row r="681">
      <c r="A681" s="31"/>
      <c r="B681" s="2"/>
      <c r="C681" s="2"/>
    </row>
    <row r="682">
      <c r="A682" s="31"/>
      <c r="B682" s="2"/>
      <c r="C682" s="2"/>
    </row>
    <row r="683">
      <c r="A683" s="31"/>
      <c r="B683" s="2"/>
      <c r="C683" s="2"/>
    </row>
    <row r="684">
      <c r="A684" s="31"/>
      <c r="B684" s="2"/>
      <c r="C684" s="2"/>
    </row>
    <row r="685">
      <c r="A685" s="31"/>
      <c r="B685" s="2"/>
      <c r="C685" s="2"/>
    </row>
    <row r="686">
      <c r="A686" s="31"/>
      <c r="B686" s="2"/>
      <c r="C686" s="2"/>
    </row>
    <row r="687">
      <c r="A687" s="31"/>
      <c r="B687" s="2"/>
      <c r="C687" s="2"/>
    </row>
    <row r="688">
      <c r="A688" s="31"/>
      <c r="B688" s="2"/>
      <c r="C688" s="2"/>
    </row>
    <row r="689">
      <c r="A689" s="31"/>
      <c r="B689" s="2"/>
      <c r="C689" s="2"/>
    </row>
    <row r="690">
      <c r="A690" s="31"/>
      <c r="B690" s="2"/>
      <c r="C690" s="2"/>
    </row>
    <row r="691">
      <c r="A691" s="31"/>
      <c r="B691" s="2"/>
      <c r="C691" s="2"/>
    </row>
    <row r="692">
      <c r="A692" s="31"/>
      <c r="B692" s="2"/>
      <c r="C692" s="2"/>
    </row>
    <row r="693">
      <c r="A693" s="31"/>
      <c r="B693" s="2"/>
      <c r="C693" s="2"/>
    </row>
    <row r="694">
      <c r="A694" s="31"/>
      <c r="B694" s="2"/>
      <c r="C694" s="2"/>
    </row>
    <row r="695">
      <c r="A695" s="31"/>
      <c r="B695" s="2"/>
      <c r="C695" s="2"/>
    </row>
    <row r="696">
      <c r="A696" s="31"/>
      <c r="B696" s="2"/>
      <c r="C696" s="2"/>
    </row>
    <row r="697">
      <c r="A697" s="31"/>
      <c r="B697" s="2"/>
      <c r="C697" s="2"/>
    </row>
    <row r="698">
      <c r="A698" s="31"/>
      <c r="B698" s="2"/>
      <c r="C698" s="2"/>
    </row>
    <row r="699">
      <c r="A699" s="31"/>
      <c r="B699" s="2"/>
      <c r="C699" s="2"/>
    </row>
    <row r="700">
      <c r="A700" s="31"/>
      <c r="B700" s="2"/>
      <c r="C700" s="2"/>
    </row>
    <row r="701">
      <c r="A701" s="31"/>
      <c r="B701" s="2"/>
      <c r="C701" s="2"/>
    </row>
    <row r="702">
      <c r="A702" s="31"/>
      <c r="B702" s="2"/>
      <c r="C702" s="2"/>
    </row>
    <row r="703">
      <c r="A703" s="31"/>
      <c r="B703" s="2"/>
      <c r="C703" s="2"/>
    </row>
    <row r="704">
      <c r="A704" s="31"/>
      <c r="B704" s="2"/>
      <c r="C704" s="2"/>
    </row>
    <row r="705">
      <c r="A705" s="31"/>
      <c r="B705" s="2"/>
      <c r="C705" s="2"/>
    </row>
    <row r="706">
      <c r="A706" s="31"/>
      <c r="B706" s="2"/>
      <c r="C706" s="2"/>
    </row>
    <row r="707">
      <c r="A707" s="31"/>
      <c r="B707" s="2"/>
      <c r="C707" s="2"/>
    </row>
    <row r="708">
      <c r="A708" s="31"/>
      <c r="B708" s="2"/>
      <c r="C708" s="2"/>
    </row>
    <row r="709">
      <c r="A709" s="31"/>
      <c r="B709" s="2"/>
      <c r="C709" s="2"/>
    </row>
    <row r="710">
      <c r="A710" s="31"/>
      <c r="B710" s="2"/>
      <c r="C710" s="2"/>
    </row>
    <row r="711">
      <c r="A711" s="31"/>
      <c r="B711" s="2"/>
      <c r="C711" s="2"/>
    </row>
    <row r="712">
      <c r="A712" s="31"/>
      <c r="B712" s="2"/>
      <c r="C712" s="2"/>
    </row>
    <row r="713">
      <c r="A713" s="31"/>
      <c r="B713" s="2"/>
      <c r="C713" s="2"/>
    </row>
    <row r="714">
      <c r="A714" s="31"/>
      <c r="B714" s="2"/>
      <c r="C714" s="2"/>
    </row>
    <row r="715">
      <c r="A715" s="31"/>
      <c r="B715" s="2"/>
      <c r="C715" s="2"/>
    </row>
    <row r="716">
      <c r="A716" s="31"/>
      <c r="B716" s="2"/>
      <c r="C716" s="2"/>
    </row>
    <row r="717">
      <c r="A717" s="31"/>
      <c r="B717" s="2"/>
      <c r="C717" s="2"/>
    </row>
    <row r="718">
      <c r="A718" s="31"/>
      <c r="B718" s="2"/>
      <c r="C718" s="2"/>
    </row>
    <row r="719">
      <c r="A719" s="31"/>
      <c r="B719" s="2"/>
      <c r="C719" s="2"/>
    </row>
    <row r="720">
      <c r="A720" s="31"/>
      <c r="B720" s="2"/>
      <c r="C720" s="2"/>
    </row>
    <row r="721">
      <c r="A721" s="31"/>
      <c r="B721" s="2"/>
      <c r="C721" s="2"/>
    </row>
    <row r="722">
      <c r="A722" s="31"/>
      <c r="B722" s="2"/>
      <c r="C722" s="2"/>
    </row>
    <row r="723">
      <c r="A723" s="31"/>
      <c r="B723" s="2"/>
      <c r="C723" s="2"/>
    </row>
    <row r="724">
      <c r="A724" s="31"/>
      <c r="B724" s="2"/>
      <c r="C724" s="2"/>
    </row>
    <row r="725">
      <c r="A725" s="31"/>
      <c r="B725" s="2"/>
      <c r="C725" s="2"/>
    </row>
    <row r="726">
      <c r="A726" s="31"/>
      <c r="B726" s="2"/>
      <c r="C726" s="2"/>
    </row>
    <row r="727">
      <c r="A727" s="31"/>
      <c r="B727" s="2"/>
      <c r="C727" s="2"/>
    </row>
    <row r="728">
      <c r="A728" s="31"/>
      <c r="B728" s="2"/>
      <c r="C728" s="2"/>
    </row>
    <row r="729">
      <c r="A729" s="31"/>
      <c r="B729" s="2"/>
      <c r="C729" s="2"/>
    </row>
    <row r="730">
      <c r="A730" s="31"/>
      <c r="B730" s="2"/>
      <c r="C730" s="2"/>
    </row>
    <row r="731">
      <c r="A731" s="31"/>
      <c r="B731" s="2"/>
      <c r="C731" s="2"/>
    </row>
    <row r="732">
      <c r="A732" s="31"/>
      <c r="B732" s="2"/>
      <c r="C732" s="2"/>
    </row>
    <row r="733">
      <c r="A733" s="31"/>
      <c r="B733" s="2"/>
      <c r="C733" s="2"/>
    </row>
    <row r="734">
      <c r="A734" s="31"/>
      <c r="B734" s="2"/>
      <c r="C734" s="2"/>
    </row>
    <row r="735">
      <c r="A735" s="31"/>
      <c r="B735" s="2"/>
      <c r="C735" s="2"/>
    </row>
    <row r="736">
      <c r="A736" s="31"/>
      <c r="B736" s="2"/>
      <c r="C736" s="2"/>
    </row>
    <row r="737">
      <c r="A737" s="31"/>
      <c r="B737" s="2"/>
      <c r="C737" s="2"/>
    </row>
    <row r="738">
      <c r="A738" s="31"/>
      <c r="B738" s="2"/>
      <c r="C738" s="2"/>
    </row>
    <row r="739">
      <c r="A739" s="31"/>
      <c r="B739" s="2"/>
      <c r="C739" s="2"/>
    </row>
    <row r="740">
      <c r="A740" s="31"/>
      <c r="B740" s="2"/>
      <c r="C740" s="2"/>
    </row>
    <row r="741">
      <c r="A741" s="31"/>
      <c r="B741" s="2"/>
      <c r="C741" s="2"/>
    </row>
    <row r="742">
      <c r="A742" s="31"/>
      <c r="B742" s="2"/>
      <c r="C742" s="2"/>
    </row>
    <row r="743">
      <c r="A743" s="31"/>
      <c r="B743" s="2"/>
      <c r="C743" s="2"/>
    </row>
    <row r="744">
      <c r="A744" s="31"/>
      <c r="B744" s="2"/>
      <c r="C744" s="2"/>
    </row>
    <row r="745">
      <c r="A745" s="31"/>
      <c r="B745" s="2"/>
      <c r="C745" s="2"/>
    </row>
    <row r="746">
      <c r="A746" s="31"/>
      <c r="B746" s="2"/>
      <c r="C746" s="2"/>
    </row>
    <row r="747">
      <c r="A747" s="31"/>
      <c r="B747" s="2"/>
      <c r="C747" s="2"/>
    </row>
    <row r="748">
      <c r="A748" s="31"/>
      <c r="B748" s="2"/>
      <c r="C748" s="2"/>
    </row>
    <row r="749">
      <c r="A749" s="31"/>
      <c r="B749" s="2"/>
      <c r="C749" s="2"/>
    </row>
    <row r="750">
      <c r="A750" s="31"/>
      <c r="B750" s="2"/>
      <c r="C750" s="2"/>
    </row>
    <row r="751">
      <c r="A751" s="31"/>
      <c r="B751" s="2"/>
      <c r="C751" s="2"/>
    </row>
    <row r="752">
      <c r="A752" s="31"/>
      <c r="B752" s="2"/>
      <c r="C752" s="2"/>
    </row>
    <row r="753">
      <c r="A753" s="31"/>
      <c r="B753" s="2"/>
      <c r="C753" s="2"/>
    </row>
    <row r="754">
      <c r="A754" s="31"/>
      <c r="B754" s="2"/>
      <c r="C754" s="2"/>
    </row>
    <row r="755">
      <c r="A755" s="31"/>
      <c r="B755" s="2"/>
      <c r="C755" s="2"/>
    </row>
    <row r="756">
      <c r="A756" s="31"/>
      <c r="B756" s="2"/>
      <c r="C756" s="2"/>
    </row>
    <row r="757">
      <c r="A757" s="31"/>
      <c r="B757" s="2"/>
      <c r="C757" s="2"/>
    </row>
    <row r="758">
      <c r="A758" s="31"/>
      <c r="B758" s="2"/>
      <c r="C758" s="2"/>
    </row>
    <row r="759">
      <c r="A759" s="31"/>
      <c r="B759" s="2"/>
      <c r="C759" s="2"/>
    </row>
    <row r="760">
      <c r="A760" s="31"/>
      <c r="B760" s="2"/>
      <c r="C760" s="2"/>
    </row>
    <row r="761">
      <c r="A761" s="31"/>
      <c r="B761" s="2"/>
      <c r="C761" s="2"/>
    </row>
    <row r="762">
      <c r="A762" s="31"/>
      <c r="B762" s="2"/>
      <c r="C762" s="2"/>
    </row>
    <row r="763">
      <c r="A763" s="31"/>
      <c r="B763" s="2"/>
      <c r="C763" s="2"/>
    </row>
    <row r="764">
      <c r="A764" s="31"/>
      <c r="B764" s="2"/>
      <c r="C764" s="2"/>
    </row>
    <row r="765">
      <c r="A765" s="31"/>
      <c r="B765" s="2"/>
      <c r="C765" s="2"/>
    </row>
    <row r="766">
      <c r="A766" s="31"/>
      <c r="B766" s="2"/>
      <c r="C766" s="2"/>
    </row>
    <row r="767">
      <c r="A767" s="31"/>
      <c r="B767" s="2"/>
      <c r="C767" s="2"/>
    </row>
    <row r="768">
      <c r="A768" s="31"/>
      <c r="B768" s="2"/>
      <c r="C768" s="2"/>
    </row>
    <row r="769">
      <c r="A769" s="31"/>
      <c r="B769" s="2"/>
      <c r="C769" s="2"/>
    </row>
    <row r="770">
      <c r="A770" s="31"/>
      <c r="B770" s="2"/>
      <c r="C770" s="2"/>
    </row>
    <row r="771">
      <c r="A771" s="31"/>
      <c r="B771" s="2"/>
      <c r="C771" s="2"/>
    </row>
    <row r="772">
      <c r="A772" s="31"/>
      <c r="B772" s="2"/>
      <c r="C772" s="2"/>
    </row>
    <row r="773">
      <c r="A773" s="31"/>
      <c r="B773" s="2"/>
      <c r="C773" s="2"/>
    </row>
    <row r="774">
      <c r="A774" s="31"/>
      <c r="B774" s="2"/>
      <c r="C774" s="2"/>
    </row>
    <row r="775">
      <c r="A775" s="31"/>
      <c r="B775" s="2"/>
      <c r="C775" s="2"/>
    </row>
    <row r="776">
      <c r="A776" s="31"/>
      <c r="B776" s="2"/>
      <c r="C776" s="2"/>
    </row>
    <row r="777">
      <c r="A777" s="31"/>
      <c r="B777" s="2"/>
      <c r="C777" s="2"/>
    </row>
    <row r="778">
      <c r="A778" s="31"/>
      <c r="B778" s="2"/>
      <c r="C778" s="2"/>
    </row>
    <row r="779">
      <c r="A779" s="31"/>
      <c r="B779" s="2"/>
      <c r="C779" s="2"/>
    </row>
    <row r="780">
      <c r="A780" s="31"/>
      <c r="B780" s="2"/>
      <c r="C780" s="2"/>
    </row>
    <row r="781">
      <c r="A781" s="31"/>
      <c r="B781" s="2"/>
      <c r="C781" s="2"/>
    </row>
    <row r="782">
      <c r="A782" s="31"/>
      <c r="B782" s="2"/>
      <c r="C782" s="2"/>
    </row>
    <row r="783">
      <c r="A783" s="31"/>
      <c r="B783" s="2"/>
      <c r="C783" s="2"/>
    </row>
    <row r="784">
      <c r="A784" s="31"/>
      <c r="B784" s="2"/>
      <c r="C784" s="2"/>
    </row>
    <row r="785">
      <c r="A785" s="31"/>
      <c r="B785" s="2"/>
      <c r="C785" s="2"/>
    </row>
    <row r="786">
      <c r="A786" s="31"/>
      <c r="B786" s="2"/>
      <c r="C786" s="2"/>
    </row>
    <row r="787">
      <c r="A787" s="31"/>
      <c r="B787" s="2"/>
      <c r="C787" s="2"/>
    </row>
    <row r="788">
      <c r="A788" s="31"/>
      <c r="B788" s="2"/>
      <c r="C788" s="2"/>
    </row>
    <row r="789">
      <c r="A789" s="31"/>
      <c r="B789" s="2"/>
      <c r="C789" s="2"/>
    </row>
    <row r="790">
      <c r="A790" s="31"/>
      <c r="B790" s="2"/>
      <c r="C790" s="2"/>
    </row>
    <row r="791">
      <c r="A791" s="31"/>
      <c r="B791" s="2"/>
      <c r="C791" s="2"/>
    </row>
    <row r="792">
      <c r="A792" s="31"/>
      <c r="B792" s="2"/>
      <c r="C792" s="2"/>
    </row>
    <row r="793">
      <c r="A793" s="31"/>
      <c r="B793" s="2"/>
      <c r="C793" s="2"/>
    </row>
    <row r="794">
      <c r="A794" s="31"/>
      <c r="B794" s="2"/>
      <c r="C794" s="2"/>
    </row>
    <row r="795">
      <c r="A795" s="31"/>
      <c r="B795" s="2"/>
      <c r="C795" s="2"/>
    </row>
    <row r="796">
      <c r="A796" s="31"/>
      <c r="B796" s="2"/>
      <c r="C796" s="2"/>
    </row>
    <row r="797">
      <c r="A797" s="31"/>
      <c r="B797" s="2"/>
      <c r="C797" s="2"/>
    </row>
    <row r="798">
      <c r="A798" s="31"/>
      <c r="B798" s="2"/>
      <c r="C798" s="2"/>
    </row>
    <row r="799">
      <c r="A799" s="31"/>
      <c r="B799" s="2"/>
      <c r="C799" s="2"/>
    </row>
    <row r="800">
      <c r="A800" s="31"/>
      <c r="B800" s="2"/>
      <c r="C800" s="2"/>
    </row>
    <row r="801">
      <c r="A801" s="31"/>
      <c r="B801" s="2"/>
      <c r="C801" s="2"/>
    </row>
    <row r="802">
      <c r="A802" s="31"/>
      <c r="B802" s="2"/>
      <c r="C802" s="2"/>
    </row>
    <row r="803">
      <c r="A803" s="31"/>
      <c r="B803" s="2"/>
      <c r="C803" s="2"/>
    </row>
    <row r="804">
      <c r="A804" s="31"/>
      <c r="B804" s="2"/>
      <c r="C804" s="2"/>
    </row>
    <row r="805">
      <c r="A805" s="31"/>
      <c r="B805" s="2"/>
      <c r="C805" s="2"/>
    </row>
    <row r="806">
      <c r="A806" s="31"/>
      <c r="B806" s="2"/>
      <c r="C806" s="2"/>
    </row>
    <row r="807">
      <c r="A807" s="31"/>
      <c r="B807" s="2"/>
      <c r="C807" s="2"/>
    </row>
    <row r="808">
      <c r="A808" s="31"/>
      <c r="B808" s="2"/>
      <c r="C808" s="2"/>
    </row>
    <row r="809">
      <c r="A809" s="31"/>
      <c r="B809" s="2"/>
      <c r="C809" s="2"/>
    </row>
    <row r="810">
      <c r="A810" s="31"/>
      <c r="B810" s="2"/>
      <c r="C810" s="2"/>
    </row>
    <row r="811">
      <c r="A811" s="31"/>
      <c r="B811" s="2"/>
      <c r="C811" s="2"/>
    </row>
    <row r="812">
      <c r="A812" s="31"/>
      <c r="B812" s="2"/>
      <c r="C812" s="2"/>
    </row>
    <row r="813">
      <c r="A813" s="31"/>
      <c r="B813" s="2"/>
      <c r="C813" s="2"/>
    </row>
    <row r="814">
      <c r="A814" s="31"/>
      <c r="B814" s="2"/>
      <c r="C814" s="2"/>
    </row>
    <row r="815">
      <c r="A815" s="31"/>
      <c r="B815" s="2"/>
      <c r="C815" s="2"/>
    </row>
    <row r="816">
      <c r="A816" s="31"/>
      <c r="B816" s="2"/>
      <c r="C816" s="2"/>
    </row>
    <row r="817">
      <c r="A817" s="31"/>
      <c r="B817" s="2"/>
      <c r="C817" s="2"/>
    </row>
    <row r="818">
      <c r="A818" s="31"/>
      <c r="B818" s="2"/>
      <c r="C818" s="2"/>
    </row>
    <row r="819">
      <c r="A819" s="31"/>
      <c r="B819" s="2"/>
      <c r="C819" s="2"/>
    </row>
    <row r="820">
      <c r="A820" s="31"/>
      <c r="B820" s="2"/>
      <c r="C820" s="2"/>
    </row>
    <row r="821">
      <c r="A821" s="31"/>
      <c r="B821" s="2"/>
      <c r="C821" s="2"/>
    </row>
    <row r="822">
      <c r="A822" s="31"/>
      <c r="B822" s="2"/>
      <c r="C822" s="2"/>
    </row>
    <row r="823">
      <c r="A823" s="31"/>
      <c r="B823" s="2"/>
      <c r="C823" s="2"/>
    </row>
    <row r="824">
      <c r="A824" s="31"/>
      <c r="B824" s="2"/>
      <c r="C824" s="2"/>
    </row>
    <row r="825">
      <c r="A825" s="31"/>
      <c r="B825" s="2"/>
      <c r="C825" s="2"/>
    </row>
    <row r="826">
      <c r="A826" s="31"/>
      <c r="B826" s="2"/>
      <c r="C826" s="2"/>
    </row>
    <row r="827">
      <c r="A827" s="31"/>
      <c r="B827" s="2"/>
      <c r="C827" s="2"/>
    </row>
    <row r="828">
      <c r="A828" s="31"/>
      <c r="B828" s="2"/>
      <c r="C828" s="2"/>
    </row>
    <row r="829">
      <c r="A829" s="31"/>
      <c r="B829" s="2"/>
      <c r="C829" s="2"/>
    </row>
    <row r="830">
      <c r="A830" s="31"/>
      <c r="B830" s="2"/>
      <c r="C830" s="2"/>
    </row>
    <row r="831">
      <c r="A831" s="31"/>
      <c r="B831" s="2"/>
      <c r="C831" s="2"/>
    </row>
    <row r="832">
      <c r="A832" s="31"/>
      <c r="B832" s="2"/>
      <c r="C832" s="2"/>
    </row>
    <row r="833">
      <c r="A833" s="31"/>
      <c r="B833" s="2"/>
      <c r="C833" s="2"/>
    </row>
    <row r="834">
      <c r="A834" s="31"/>
      <c r="B834" s="2"/>
      <c r="C834" s="2"/>
    </row>
    <row r="835">
      <c r="A835" s="31"/>
      <c r="B835" s="2"/>
      <c r="C835" s="2"/>
    </row>
    <row r="836">
      <c r="A836" s="31"/>
      <c r="B836" s="2"/>
      <c r="C836" s="2"/>
    </row>
    <row r="837">
      <c r="A837" s="31"/>
      <c r="B837" s="2"/>
      <c r="C837" s="2"/>
    </row>
    <row r="838">
      <c r="A838" s="31"/>
      <c r="B838" s="2"/>
      <c r="C838" s="2"/>
    </row>
    <row r="839">
      <c r="A839" s="31"/>
      <c r="B839" s="2"/>
      <c r="C839" s="2"/>
    </row>
    <row r="840">
      <c r="A840" s="31"/>
      <c r="B840" s="2"/>
      <c r="C840" s="2"/>
    </row>
    <row r="841">
      <c r="A841" s="31"/>
      <c r="B841" s="2"/>
      <c r="C841" s="2"/>
    </row>
    <row r="842">
      <c r="A842" s="31"/>
      <c r="B842" s="2"/>
      <c r="C842" s="2"/>
    </row>
    <row r="843">
      <c r="A843" s="31"/>
      <c r="B843" s="2"/>
      <c r="C843" s="2"/>
    </row>
    <row r="844">
      <c r="A844" s="31"/>
      <c r="B844" s="2"/>
      <c r="C844" s="2"/>
    </row>
    <row r="845">
      <c r="A845" s="31"/>
      <c r="B845" s="2"/>
      <c r="C845" s="2"/>
    </row>
    <row r="846">
      <c r="A846" s="31"/>
      <c r="B846" s="2"/>
      <c r="C846" s="2"/>
    </row>
    <row r="847">
      <c r="A847" s="31"/>
      <c r="B847" s="2"/>
      <c r="C847" s="2"/>
    </row>
    <row r="848">
      <c r="A848" s="31"/>
      <c r="B848" s="2"/>
      <c r="C848" s="2"/>
    </row>
    <row r="849">
      <c r="A849" s="31"/>
      <c r="B849" s="2"/>
      <c r="C849" s="2"/>
    </row>
    <row r="850">
      <c r="A850" s="31"/>
      <c r="B850" s="2"/>
      <c r="C850" s="2"/>
    </row>
    <row r="851">
      <c r="A851" s="31"/>
      <c r="B851" s="2"/>
      <c r="C851" s="2"/>
    </row>
    <row r="852">
      <c r="A852" s="31"/>
      <c r="B852" s="2"/>
      <c r="C852" s="2"/>
    </row>
    <row r="853">
      <c r="A853" s="31"/>
      <c r="B853" s="2"/>
      <c r="C853" s="2"/>
    </row>
    <row r="854">
      <c r="A854" s="31"/>
      <c r="B854" s="2"/>
      <c r="C854" s="2"/>
    </row>
    <row r="855">
      <c r="A855" s="31"/>
      <c r="B855" s="2"/>
      <c r="C855" s="2"/>
    </row>
    <row r="856">
      <c r="A856" s="31"/>
      <c r="B856" s="2"/>
      <c r="C856" s="2"/>
    </row>
    <row r="857">
      <c r="A857" s="31"/>
      <c r="B857" s="2"/>
      <c r="C857" s="2"/>
    </row>
    <row r="858">
      <c r="A858" s="31"/>
      <c r="B858" s="2"/>
      <c r="C858" s="2"/>
    </row>
    <row r="859">
      <c r="A859" s="31"/>
      <c r="B859" s="2"/>
      <c r="C859" s="2"/>
    </row>
    <row r="860">
      <c r="A860" s="31"/>
      <c r="B860" s="2"/>
      <c r="C860" s="2"/>
    </row>
    <row r="861">
      <c r="A861" s="31"/>
      <c r="B861" s="2"/>
      <c r="C861" s="2"/>
    </row>
    <row r="862">
      <c r="A862" s="31"/>
      <c r="B862" s="2"/>
      <c r="C862" s="2"/>
    </row>
    <row r="863">
      <c r="A863" s="31"/>
      <c r="B863" s="2"/>
      <c r="C863" s="2"/>
    </row>
    <row r="864">
      <c r="A864" s="31"/>
      <c r="B864" s="2"/>
      <c r="C864" s="2"/>
    </row>
    <row r="865">
      <c r="A865" s="31"/>
      <c r="B865" s="2"/>
      <c r="C865" s="2"/>
    </row>
    <row r="866">
      <c r="A866" s="31"/>
      <c r="B866" s="2"/>
      <c r="C866" s="2"/>
    </row>
    <row r="867">
      <c r="A867" s="31"/>
      <c r="B867" s="2"/>
      <c r="C867" s="2"/>
    </row>
    <row r="868">
      <c r="A868" s="31"/>
      <c r="B868" s="2"/>
      <c r="C868" s="2"/>
    </row>
    <row r="869">
      <c r="A869" s="31"/>
      <c r="B869" s="2"/>
      <c r="C869" s="2"/>
    </row>
    <row r="870">
      <c r="A870" s="31"/>
      <c r="B870" s="2"/>
      <c r="C870" s="2"/>
    </row>
    <row r="871">
      <c r="A871" s="31"/>
      <c r="B871" s="2"/>
      <c r="C871" s="2"/>
    </row>
    <row r="872">
      <c r="A872" s="31"/>
      <c r="B872" s="2"/>
      <c r="C872" s="2"/>
    </row>
    <row r="873">
      <c r="A873" s="31"/>
      <c r="B873" s="2"/>
      <c r="C873" s="2"/>
    </row>
    <row r="874">
      <c r="A874" s="31"/>
      <c r="B874" s="2"/>
      <c r="C874" s="2"/>
    </row>
    <row r="875">
      <c r="A875" s="31"/>
      <c r="B875" s="2"/>
      <c r="C875" s="2"/>
    </row>
    <row r="876">
      <c r="A876" s="31"/>
      <c r="B876" s="2"/>
      <c r="C876" s="2"/>
    </row>
    <row r="877">
      <c r="A877" s="31"/>
      <c r="B877" s="2"/>
      <c r="C877" s="2"/>
    </row>
    <row r="878">
      <c r="A878" s="31"/>
      <c r="B878" s="2"/>
      <c r="C878" s="2"/>
    </row>
    <row r="879">
      <c r="A879" s="31"/>
      <c r="B879" s="2"/>
      <c r="C879" s="2"/>
    </row>
    <row r="880">
      <c r="A880" s="31"/>
      <c r="B880" s="2"/>
      <c r="C880" s="2"/>
    </row>
    <row r="881">
      <c r="A881" s="31"/>
      <c r="B881" s="2"/>
      <c r="C881" s="2"/>
    </row>
    <row r="882">
      <c r="A882" s="31"/>
      <c r="B882" s="2"/>
      <c r="C882" s="2"/>
    </row>
    <row r="883">
      <c r="A883" s="31"/>
      <c r="B883" s="2"/>
      <c r="C883" s="2"/>
    </row>
    <row r="884">
      <c r="A884" s="31"/>
      <c r="B884" s="2"/>
      <c r="C884" s="2"/>
    </row>
    <row r="885">
      <c r="A885" s="31"/>
      <c r="B885" s="2"/>
      <c r="C885" s="2"/>
    </row>
    <row r="886">
      <c r="A886" s="31"/>
      <c r="B886" s="2"/>
      <c r="C886" s="2"/>
    </row>
    <row r="887">
      <c r="A887" s="31"/>
      <c r="B887" s="2"/>
      <c r="C887" s="2"/>
    </row>
    <row r="888">
      <c r="A888" s="31"/>
      <c r="B888" s="2"/>
      <c r="C888" s="2"/>
    </row>
    <row r="889">
      <c r="A889" s="31"/>
      <c r="B889" s="2"/>
      <c r="C889" s="2"/>
    </row>
    <row r="890">
      <c r="A890" s="31"/>
      <c r="B890" s="2"/>
      <c r="C890" s="2"/>
    </row>
    <row r="891">
      <c r="A891" s="31"/>
      <c r="B891" s="2"/>
      <c r="C891" s="2"/>
    </row>
    <row r="892">
      <c r="A892" s="31"/>
      <c r="B892" s="2"/>
      <c r="C892" s="2"/>
    </row>
    <row r="893">
      <c r="A893" s="31"/>
      <c r="B893" s="2"/>
      <c r="C893" s="2"/>
    </row>
    <row r="894">
      <c r="A894" s="31"/>
      <c r="B894" s="2"/>
      <c r="C894" s="2"/>
    </row>
    <row r="895">
      <c r="A895" s="31"/>
      <c r="B895" s="2"/>
      <c r="C895" s="2"/>
    </row>
    <row r="896">
      <c r="A896" s="31"/>
      <c r="B896" s="2"/>
      <c r="C896" s="2"/>
    </row>
    <row r="897">
      <c r="A897" s="31"/>
      <c r="B897" s="2"/>
      <c r="C897" s="2"/>
    </row>
    <row r="898">
      <c r="A898" s="31"/>
      <c r="B898" s="2"/>
      <c r="C898" s="2"/>
    </row>
    <row r="899">
      <c r="A899" s="31"/>
      <c r="B899" s="2"/>
      <c r="C899" s="2"/>
    </row>
    <row r="900">
      <c r="A900" s="31"/>
      <c r="B900" s="2"/>
      <c r="C900" s="2"/>
    </row>
    <row r="901">
      <c r="A901" s="31"/>
      <c r="B901" s="2"/>
      <c r="C901" s="2"/>
    </row>
    <row r="902">
      <c r="A902" s="31"/>
      <c r="B902" s="2"/>
      <c r="C902" s="2"/>
    </row>
    <row r="903">
      <c r="A903" s="31"/>
      <c r="B903" s="2"/>
      <c r="C903" s="2"/>
    </row>
    <row r="904">
      <c r="A904" s="31"/>
      <c r="B904" s="2"/>
      <c r="C904" s="2"/>
    </row>
    <row r="905">
      <c r="A905" s="31"/>
      <c r="B905" s="2"/>
      <c r="C905" s="2"/>
    </row>
    <row r="906">
      <c r="A906" s="31"/>
      <c r="B906" s="2"/>
      <c r="C906" s="2"/>
    </row>
    <row r="907">
      <c r="A907" s="31"/>
      <c r="B907" s="2"/>
      <c r="C907" s="2"/>
    </row>
    <row r="908">
      <c r="A908" s="31"/>
      <c r="B908" s="2"/>
      <c r="C908" s="2"/>
    </row>
    <row r="909">
      <c r="A909" s="31"/>
      <c r="B909" s="2"/>
      <c r="C909" s="2"/>
    </row>
    <row r="910">
      <c r="A910" s="31"/>
      <c r="B910" s="2"/>
      <c r="C910" s="2"/>
    </row>
    <row r="911">
      <c r="A911" s="31"/>
      <c r="B911" s="2"/>
      <c r="C911" s="2"/>
    </row>
    <row r="912">
      <c r="A912" s="31"/>
      <c r="B912" s="2"/>
      <c r="C912" s="2"/>
    </row>
    <row r="913">
      <c r="A913" s="31"/>
      <c r="B913" s="2"/>
      <c r="C913" s="2"/>
    </row>
    <row r="914">
      <c r="A914" s="31"/>
      <c r="B914" s="2"/>
      <c r="C914" s="2"/>
    </row>
    <row r="915">
      <c r="A915" s="31"/>
      <c r="B915" s="2"/>
      <c r="C915" s="2"/>
    </row>
    <row r="916">
      <c r="A916" s="31"/>
      <c r="B916" s="2"/>
      <c r="C916" s="2"/>
    </row>
    <row r="917">
      <c r="A917" s="31"/>
      <c r="B917" s="2"/>
      <c r="C917" s="2"/>
    </row>
    <row r="918">
      <c r="A918" s="31"/>
      <c r="B918" s="2"/>
      <c r="C918" s="2"/>
    </row>
    <row r="919">
      <c r="A919" s="31"/>
      <c r="B919" s="2"/>
      <c r="C919" s="2"/>
    </row>
    <row r="920">
      <c r="A920" s="31"/>
      <c r="B920" s="2"/>
      <c r="C920" s="2"/>
    </row>
    <row r="921">
      <c r="A921" s="31"/>
      <c r="B921" s="2"/>
      <c r="C921" s="2"/>
    </row>
    <row r="922">
      <c r="A922" s="31"/>
      <c r="B922" s="2"/>
      <c r="C922" s="2"/>
    </row>
    <row r="923">
      <c r="A923" s="31"/>
      <c r="B923" s="2"/>
      <c r="C923" s="2"/>
    </row>
    <row r="924">
      <c r="A924" s="31"/>
      <c r="B924" s="2"/>
      <c r="C924" s="2"/>
    </row>
    <row r="925">
      <c r="A925" s="31"/>
      <c r="B925" s="2"/>
      <c r="C925" s="2"/>
    </row>
    <row r="926">
      <c r="A926" s="31"/>
      <c r="B926" s="2"/>
      <c r="C926" s="2"/>
    </row>
    <row r="927">
      <c r="A927" s="31"/>
      <c r="B927" s="2"/>
      <c r="C927" s="2"/>
    </row>
    <row r="928">
      <c r="A928" s="31"/>
      <c r="B928" s="2"/>
      <c r="C928" s="2"/>
    </row>
    <row r="929">
      <c r="A929" s="31"/>
      <c r="B929" s="2"/>
      <c r="C929" s="2"/>
    </row>
    <row r="930">
      <c r="A930" s="31"/>
      <c r="B930" s="2"/>
      <c r="C930" s="2"/>
    </row>
    <row r="931">
      <c r="A931" s="31"/>
      <c r="B931" s="2"/>
      <c r="C931" s="2"/>
    </row>
    <row r="932">
      <c r="A932" s="31"/>
      <c r="B932" s="2"/>
      <c r="C932" s="2"/>
    </row>
    <row r="933">
      <c r="A933" s="31"/>
      <c r="B933" s="2"/>
      <c r="C933" s="2"/>
    </row>
    <row r="934">
      <c r="A934" s="31"/>
      <c r="B934" s="2"/>
      <c r="C934" s="2"/>
    </row>
    <row r="935">
      <c r="A935" s="31"/>
      <c r="B935" s="2"/>
      <c r="C935" s="2"/>
    </row>
    <row r="936">
      <c r="A936" s="31"/>
      <c r="B936" s="2"/>
      <c r="C936" s="2"/>
    </row>
    <row r="937">
      <c r="A937" s="31"/>
      <c r="B937" s="2"/>
      <c r="C937" s="2"/>
    </row>
    <row r="938">
      <c r="A938" s="31"/>
      <c r="B938" s="2"/>
      <c r="C938" s="2"/>
    </row>
    <row r="939">
      <c r="A939" s="31"/>
      <c r="B939" s="2"/>
      <c r="C939" s="2"/>
    </row>
    <row r="940">
      <c r="A940" s="31"/>
      <c r="B940" s="2"/>
      <c r="C940" s="2"/>
    </row>
    <row r="941">
      <c r="A941" s="31"/>
      <c r="B941" s="2"/>
      <c r="C941" s="2"/>
    </row>
    <row r="942">
      <c r="A942" s="31"/>
      <c r="B942" s="2"/>
      <c r="C942" s="2"/>
    </row>
    <row r="943">
      <c r="A943" s="31"/>
      <c r="B943" s="2"/>
      <c r="C943" s="2"/>
    </row>
    <row r="944">
      <c r="A944" s="31"/>
      <c r="B944" s="2"/>
      <c r="C944" s="2"/>
    </row>
    <row r="945">
      <c r="A945" s="31"/>
      <c r="B945" s="2"/>
      <c r="C945" s="2"/>
    </row>
    <row r="946">
      <c r="A946" s="31"/>
      <c r="B946" s="2"/>
      <c r="C946" s="2"/>
    </row>
    <row r="947">
      <c r="A947" s="31"/>
      <c r="B947" s="2"/>
      <c r="C947" s="2"/>
    </row>
    <row r="948">
      <c r="A948" s="31"/>
      <c r="B948" s="2"/>
      <c r="C948" s="2"/>
    </row>
    <row r="949">
      <c r="A949" s="31"/>
      <c r="B949" s="2"/>
      <c r="C949" s="2"/>
    </row>
    <row r="950">
      <c r="A950" s="31"/>
      <c r="B950" s="2"/>
      <c r="C950" s="2"/>
    </row>
    <row r="951">
      <c r="A951" s="31"/>
      <c r="B951" s="2"/>
      <c r="C951" s="2"/>
    </row>
    <row r="952">
      <c r="A952" s="31"/>
      <c r="B952" s="2"/>
      <c r="C952" s="2"/>
    </row>
    <row r="953">
      <c r="A953" s="31"/>
      <c r="B953" s="2"/>
      <c r="C953" s="2"/>
    </row>
    <row r="954">
      <c r="A954" s="31"/>
      <c r="B954" s="2"/>
      <c r="C954" s="2"/>
    </row>
    <row r="955">
      <c r="A955" s="31"/>
      <c r="B955" s="2"/>
      <c r="C955" s="2"/>
    </row>
    <row r="956">
      <c r="A956" s="31"/>
      <c r="B956" s="2"/>
      <c r="C956" s="2"/>
    </row>
    <row r="957">
      <c r="A957" s="31"/>
      <c r="B957" s="2"/>
      <c r="C957" s="2"/>
    </row>
    <row r="958">
      <c r="A958" s="31"/>
      <c r="B958" s="2"/>
      <c r="C958" s="2"/>
    </row>
    <row r="959">
      <c r="A959" s="31"/>
      <c r="B959" s="2"/>
      <c r="C959" s="2"/>
    </row>
    <row r="960">
      <c r="A960" s="31"/>
      <c r="B960" s="2"/>
      <c r="C960" s="2"/>
    </row>
    <row r="961">
      <c r="A961" s="31"/>
      <c r="B961" s="2"/>
      <c r="C961" s="2"/>
    </row>
    <row r="962">
      <c r="A962" s="31"/>
      <c r="B962" s="2"/>
      <c r="C962" s="2"/>
    </row>
    <row r="963">
      <c r="A963" s="31"/>
      <c r="B963" s="2"/>
      <c r="C963" s="2"/>
    </row>
    <row r="964">
      <c r="A964" s="31"/>
      <c r="B964" s="2"/>
      <c r="C964" s="2"/>
    </row>
    <row r="965">
      <c r="A965" s="31"/>
      <c r="B965" s="2"/>
      <c r="C965" s="2"/>
    </row>
    <row r="966">
      <c r="A966" s="31"/>
      <c r="B966" s="2"/>
      <c r="C966" s="2"/>
    </row>
    <row r="967">
      <c r="A967" s="31"/>
      <c r="B967" s="2"/>
      <c r="C967" s="2"/>
    </row>
    <row r="968">
      <c r="A968" s="31"/>
      <c r="B968" s="2"/>
      <c r="C968" s="2"/>
    </row>
    <row r="969">
      <c r="A969" s="31"/>
      <c r="B969" s="2"/>
      <c r="C969" s="2"/>
    </row>
    <row r="970">
      <c r="A970" s="31"/>
      <c r="B970" s="2"/>
      <c r="C970" s="2"/>
    </row>
    <row r="971">
      <c r="A971" s="31"/>
      <c r="B971" s="2"/>
      <c r="C971" s="2"/>
    </row>
    <row r="972">
      <c r="A972" s="31"/>
      <c r="B972" s="2"/>
      <c r="C972" s="2"/>
    </row>
    <row r="973">
      <c r="A973" s="31"/>
      <c r="B973" s="2"/>
      <c r="C973" s="2"/>
    </row>
    <row r="974">
      <c r="A974" s="31"/>
      <c r="B974" s="2"/>
      <c r="C974" s="2"/>
    </row>
    <row r="975">
      <c r="A975" s="31"/>
      <c r="B975" s="2"/>
      <c r="C975" s="2"/>
    </row>
    <row r="976">
      <c r="A976" s="31"/>
      <c r="B976" s="2"/>
      <c r="C976" s="2"/>
    </row>
    <row r="977">
      <c r="A977" s="31"/>
      <c r="B977" s="2"/>
      <c r="C977" s="2"/>
    </row>
    <row r="978">
      <c r="A978" s="31"/>
      <c r="B978" s="2"/>
      <c r="C978" s="2"/>
    </row>
    <row r="979">
      <c r="A979" s="31"/>
      <c r="B979" s="2"/>
      <c r="C979" s="2"/>
    </row>
    <row r="980">
      <c r="A980" s="31"/>
      <c r="B980" s="2"/>
      <c r="C980" s="2"/>
    </row>
    <row r="981">
      <c r="A981" s="31"/>
      <c r="B981" s="2"/>
      <c r="C981" s="2"/>
    </row>
    <row r="982">
      <c r="A982" s="31"/>
      <c r="B982" s="2"/>
      <c r="C982" s="2"/>
    </row>
    <row r="983">
      <c r="A983" s="31"/>
      <c r="B983" s="2"/>
      <c r="C983" s="2"/>
    </row>
    <row r="984">
      <c r="A984" s="31"/>
      <c r="B984" s="2"/>
      <c r="C984" s="2"/>
    </row>
    <row r="985">
      <c r="A985" s="31"/>
      <c r="B985" s="2"/>
      <c r="C985" s="2"/>
    </row>
    <row r="986">
      <c r="A986" s="31"/>
      <c r="B986" s="2"/>
      <c r="C986" s="2"/>
    </row>
    <row r="987">
      <c r="A987" s="31"/>
      <c r="B987" s="2"/>
      <c r="C987" s="2"/>
    </row>
    <row r="988">
      <c r="A988" s="31"/>
      <c r="B988" s="2"/>
      <c r="C988" s="2"/>
    </row>
    <row r="989">
      <c r="A989" s="31"/>
      <c r="B989" s="2"/>
      <c r="C989" s="2"/>
    </row>
    <row r="990">
      <c r="A990" s="31"/>
      <c r="B990" s="2"/>
      <c r="C990" s="2"/>
    </row>
    <row r="991">
      <c r="A991" s="31"/>
      <c r="B991" s="2"/>
      <c r="C991" s="2"/>
    </row>
    <row r="992">
      <c r="A992" s="31"/>
      <c r="B992" s="2"/>
      <c r="C992" s="2"/>
    </row>
    <row r="993">
      <c r="A993" s="31"/>
      <c r="B993" s="2"/>
      <c r="C993" s="2"/>
    </row>
    <row r="994">
      <c r="A994" s="31"/>
      <c r="B994" s="2"/>
      <c r="C994" s="2"/>
    </row>
    <row r="995">
      <c r="A995" s="31"/>
      <c r="B995" s="2"/>
      <c r="C995" s="2"/>
    </row>
    <row r="996">
      <c r="A996" s="31"/>
      <c r="B996" s="2"/>
      <c r="C996" s="2"/>
    </row>
    <row r="997">
      <c r="A997" s="31"/>
      <c r="B997" s="2"/>
      <c r="C997" s="2"/>
    </row>
    <row r="998">
      <c r="A998" s="31"/>
      <c r="B998" s="2"/>
      <c r="C998" s="2"/>
    </row>
    <row r="999">
      <c r="A999" s="31"/>
      <c r="B999" s="2"/>
      <c r="C999" s="2"/>
    </row>
    <row r="1000">
      <c r="A1000" s="31"/>
      <c r="B1000" s="2"/>
      <c r="C1000" s="2"/>
    </row>
    <row r="1001">
      <c r="A1001" s="31"/>
      <c r="B1001" s="2"/>
      <c r="C1001" s="2"/>
    </row>
    <row r="1002">
      <c r="A1002" s="31"/>
      <c r="B1002" s="2"/>
      <c r="C1002" s="2"/>
    </row>
    <row r="1003">
      <c r="A1003" s="31"/>
      <c r="B1003" s="2"/>
      <c r="C1003" s="2"/>
    </row>
    <row r="1004">
      <c r="A1004" s="31"/>
      <c r="B1004" s="2"/>
      <c r="C1004" s="2"/>
    </row>
    <row r="1005">
      <c r="A1005" s="31"/>
      <c r="B1005" s="2"/>
      <c r="C1005" s="2"/>
    </row>
    <row r="1006">
      <c r="A1006" s="31"/>
      <c r="B1006" s="2"/>
      <c r="C1006" s="2"/>
    </row>
    <row r="1007">
      <c r="A1007" s="31"/>
      <c r="B1007" s="2"/>
      <c r="C1007" s="2"/>
    </row>
    <row r="1008">
      <c r="A1008" s="31"/>
      <c r="B1008" s="2"/>
      <c r="C1008" s="2"/>
    </row>
    <row r="1009">
      <c r="A1009" s="31"/>
      <c r="B1009" s="2"/>
      <c r="C1009" s="2"/>
    </row>
    <row r="1010">
      <c r="A1010" s="31"/>
      <c r="B1010" s="2"/>
      <c r="C1010" s="2"/>
    </row>
    <row r="1011">
      <c r="A1011" s="31"/>
      <c r="B1011" s="2"/>
      <c r="C1011" s="2"/>
    </row>
    <row r="1012">
      <c r="A1012" s="31"/>
      <c r="B1012" s="2"/>
      <c r="C1012" s="2"/>
    </row>
    <row r="1013">
      <c r="A1013" s="31"/>
      <c r="B1013" s="2"/>
      <c r="C1013" s="2"/>
    </row>
    <row r="1014">
      <c r="A1014" s="31"/>
      <c r="B1014" s="2"/>
      <c r="C1014" s="2"/>
    </row>
    <row r="1015">
      <c r="A1015" s="31"/>
      <c r="B1015" s="2"/>
      <c r="C1015" s="2"/>
    </row>
    <row r="1016">
      <c r="A1016" s="31"/>
      <c r="B1016" s="2"/>
      <c r="C1016" s="2"/>
    </row>
    <row r="1017">
      <c r="A1017" s="31"/>
      <c r="B1017" s="2"/>
      <c r="C1017" s="2"/>
    </row>
    <row r="1018">
      <c r="A1018" s="31"/>
      <c r="B1018" s="2"/>
      <c r="C1018" s="2"/>
    </row>
    <row r="1019">
      <c r="A1019" s="31"/>
      <c r="B1019" s="2"/>
      <c r="C1019" s="2"/>
    </row>
    <row r="1020">
      <c r="A1020" s="31"/>
      <c r="B1020" s="2"/>
      <c r="C1020" s="2"/>
    </row>
    <row r="1021">
      <c r="A1021" s="31"/>
      <c r="B1021" s="2"/>
      <c r="C1021" s="2"/>
    </row>
    <row r="1022">
      <c r="A1022" s="31"/>
      <c r="B1022" s="2"/>
      <c r="C1022" s="2"/>
    </row>
    <row r="1023">
      <c r="A1023" s="31"/>
      <c r="B1023" s="2"/>
      <c r="C1023" s="2"/>
    </row>
    <row r="1024">
      <c r="A1024" s="31"/>
      <c r="B1024" s="2"/>
      <c r="C1024" s="2"/>
    </row>
    <row r="1025">
      <c r="A1025" s="31"/>
      <c r="B1025" s="2"/>
      <c r="C1025" s="2"/>
    </row>
    <row r="1026">
      <c r="A1026" s="31"/>
      <c r="B1026" s="2"/>
      <c r="C1026" s="2"/>
    </row>
    <row r="1027">
      <c r="A1027" s="31"/>
      <c r="B1027" s="2"/>
      <c r="C1027" s="2"/>
    </row>
    <row r="1028">
      <c r="A1028" s="31"/>
      <c r="B1028" s="2"/>
      <c r="C1028" s="2"/>
    </row>
    <row r="1029">
      <c r="A1029" s="31"/>
      <c r="B1029" s="2"/>
      <c r="C1029" s="2"/>
    </row>
    <row r="1030">
      <c r="A1030" s="31"/>
      <c r="B1030" s="2"/>
      <c r="C1030" s="2"/>
    </row>
    <row r="1031">
      <c r="A1031" s="31"/>
      <c r="B1031" s="2"/>
      <c r="C1031" s="2"/>
    </row>
    <row r="1032">
      <c r="A1032" s="31"/>
      <c r="B1032" s="2"/>
      <c r="C1032" s="2"/>
    </row>
    <row r="1033">
      <c r="A1033" s="31"/>
      <c r="B1033" s="2"/>
      <c r="C1033" s="2"/>
    </row>
    <row r="1034">
      <c r="A1034" s="31"/>
      <c r="B1034" s="2"/>
      <c r="C1034" s="2"/>
    </row>
    <row r="1035">
      <c r="A1035" s="31"/>
      <c r="B1035" s="2"/>
      <c r="C1035" s="2"/>
    </row>
    <row r="1036">
      <c r="A1036" s="31"/>
      <c r="B1036" s="2"/>
      <c r="C1036" s="2"/>
    </row>
    <row r="1037">
      <c r="A1037" s="31"/>
      <c r="B1037" s="2"/>
      <c r="C1037" s="2"/>
    </row>
    <row r="1038">
      <c r="A1038" s="31"/>
      <c r="B1038" s="2"/>
      <c r="C1038" s="2"/>
    </row>
    <row r="1039">
      <c r="A1039" s="31"/>
      <c r="B1039" s="2"/>
      <c r="C1039" s="2"/>
    </row>
    <row r="1040">
      <c r="A1040" s="31"/>
      <c r="B1040" s="2"/>
      <c r="C1040" s="2"/>
    </row>
    <row r="1041">
      <c r="A1041" s="31"/>
      <c r="B1041" s="2"/>
      <c r="C1041" s="2"/>
    </row>
    <row r="1042">
      <c r="A1042" s="31"/>
      <c r="B1042" s="2"/>
      <c r="C1042" s="2"/>
    </row>
    <row r="1043">
      <c r="A1043" s="31"/>
      <c r="B1043" s="2"/>
      <c r="C1043" s="2"/>
    </row>
    <row r="1044">
      <c r="A1044" s="31"/>
      <c r="B1044" s="2"/>
      <c r="C1044" s="2"/>
    </row>
    <row r="1045">
      <c r="A1045" s="31"/>
      <c r="B1045" s="2"/>
      <c r="C1045" s="2"/>
    </row>
    <row r="1046">
      <c r="A1046" s="31"/>
      <c r="B1046" s="2"/>
      <c r="C1046" s="2"/>
    </row>
    <row r="1047">
      <c r="A1047" s="31"/>
      <c r="B1047" s="2"/>
      <c r="C1047" s="2"/>
    </row>
    <row r="1048">
      <c r="A1048" s="31"/>
      <c r="B1048" s="2"/>
      <c r="C1048" s="2"/>
    </row>
    <row r="1049">
      <c r="A1049" s="31"/>
      <c r="B1049" s="2"/>
      <c r="C1049" s="2"/>
    </row>
    <row r="1050">
      <c r="A1050" s="31"/>
      <c r="B1050" s="2"/>
      <c r="C1050" s="2"/>
    </row>
    <row r="1051">
      <c r="A1051" s="31"/>
      <c r="B1051" s="2"/>
      <c r="C1051" s="2"/>
    </row>
    <row r="1052">
      <c r="A1052" s="31"/>
      <c r="B1052" s="2"/>
      <c r="C1052" s="2"/>
    </row>
    <row r="1053">
      <c r="A1053" s="31"/>
      <c r="B1053" s="2"/>
      <c r="C1053" s="2"/>
    </row>
    <row r="1054">
      <c r="A1054" s="31"/>
      <c r="B1054" s="2"/>
      <c r="C1054" s="2"/>
    </row>
    <row r="1055">
      <c r="A1055" s="31"/>
      <c r="B1055" s="2"/>
      <c r="C1055" s="2"/>
    </row>
    <row r="1056">
      <c r="A1056" s="31"/>
      <c r="B1056" s="2"/>
      <c r="C1056" s="2"/>
    </row>
    <row r="1057">
      <c r="A1057" s="31"/>
      <c r="B1057" s="2"/>
      <c r="C1057" s="2"/>
    </row>
    <row r="1058">
      <c r="A1058" s="31"/>
      <c r="B1058" s="2"/>
      <c r="C1058" s="2"/>
    </row>
    <row r="1059">
      <c r="A1059" s="31"/>
      <c r="B1059" s="2"/>
      <c r="C1059" s="2"/>
    </row>
    <row r="1060">
      <c r="A1060" s="31"/>
      <c r="B1060" s="2"/>
      <c r="C1060" s="2"/>
    </row>
    <row r="1061">
      <c r="A1061" s="31"/>
      <c r="B1061" s="2"/>
      <c r="C1061" s="2"/>
    </row>
    <row r="1062">
      <c r="A1062" s="31"/>
      <c r="B1062" s="2"/>
      <c r="C1062" s="2"/>
    </row>
    <row r="1063">
      <c r="A1063" s="31"/>
      <c r="B1063" s="2"/>
      <c r="C1063" s="2"/>
    </row>
    <row r="1064">
      <c r="A1064" s="31"/>
      <c r="B1064" s="2"/>
      <c r="C1064" s="2"/>
    </row>
    <row r="1065">
      <c r="A1065" s="31"/>
      <c r="B1065" s="2"/>
      <c r="C1065" s="2"/>
    </row>
    <row r="1066">
      <c r="A1066" s="31"/>
      <c r="B1066" s="2"/>
      <c r="C1066" s="2"/>
    </row>
    <row r="1067">
      <c r="A1067" s="31"/>
      <c r="B1067" s="2"/>
      <c r="C1067" s="2"/>
    </row>
    <row r="1068">
      <c r="A1068" s="31"/>
      <c r="B1068" s="2"/>
      <c r="C1068" s="2"/>
    </row>
    <row r="1069">
      <c r="A1069" s="31"/>
      <c r="B1069" s="2"/>
      <c r="C1069" s="2"/>
    </row>
    <row r="1070">
      <c r="A1070" s="31"/>
      <c r="B1070" s="2"/>
      <c r="C1070" s="2"/>
    </row>
    <row r="1071">
      <c r="A1071" s="31"/>
      <c r="B1071" s="2"/>
      <c r="C1071" s="2"/>
    </row>
    <row r="1072">
      <c r="A1072" s="31"/>
      <c r="B1072" s="2"/>
      <c r="C1072" s="2"/>
    </row>
    <row r="1073">
      <c r="A1073" s="31"/>
      <c r="B1073" s="2"/>
      <c r="C1073" s="2"/>
    </row>
    <row r="1074">
      <c r="A1074" s="31"/>
      <c r="B1074" s="2"/>
      <c r="C1074" s="2"/>
    </row>
    <row r="1075">
      <c r="A1075" s="31"/>
      <c r="B1075" s="2"/>
      <c r="C1075" s="2"/>
    </row>
    <row r="1076">
      <c r="A1076" s="31"/>
      <c r="B1076" s="2"/>
      <c r="C1076" s="2"/>
    </row>
    <row r="1077">
      <c r="A1077" s="31"/>
      <c r="B1077" s="2"/>
      <c r="C1077" s="2"/>
    </row>
    <row r="1078">
      <c r="A1078" s="31"/>
      <c r="B1078" s="2"/>
      <c r="C1078" s="2"/>
    </row>
    <row r="1079">
      <c r="A1079" s="31"/>
      <c r="B1079" s="2"/>
      <c r="C1079" s="2"/>
    </row>
    <row r="1080">
      <c r="A1080" s="31"/>
      <c r="B1080" s="2"/>
      <c r="C1080" s="2"/>
    </row>
    <row r="1081">
      <c r="A1081" s="31"/>
      <c r="B1081" s="2"/>
      <c r="C1081" s="2"/>
    </row>
    <row r="1082">
      <c r="A1082" s="31"/>
      <c r="B1082" s="2"/>
      <c r="C1082" s="2"/>
    </row>
    <row r="1083">
      <c r="A1083" s="31"/>
      <c r="B1083" s="2"/>
      <c r="C1083" s="2"/>
    </row>
    <row r="1084">
      <c r="A1084" s="31"/>
      <c r="B1084" s="2"/>
      <c r="C1084" s="2"/>
    </row>
    <row r="1085">
      <c r="A1085" s="31"/>
      <c r="B1085" s="2"/>
      <c r="C1085" s="2"/>
    </row>
    <row r="1086">
      <c r="A1086" s="31"/>
      <c r="B1086" s="2"/>
      <c r="C1086" s="2"/>
    </row>
    <row r="1087">
      <c r="A1087" s="31"/>
      <c r="B1087" s="2"/>
      <c r="C1087" s="2"/>
    </row>
    <row r="1088">
      <c r="A1088" s="31"/>
      <c r="B1088" s="2"/>
      <c r="C1088" s="2"/>
    </row>
    <row r="1089">
      <c r="A1089" s="31"/>
      <c r="B1089" s="2"/>
      <c r="C1089" s="2"/>
    </row>
    <row r="1090">
      <c r="A1090" s="31"/>
      <c r="B1090" s="2"/>
      <c r="C1090" s="2"/>
    </row>
    <row r="1091">
      <c r="A1091" s="31"/>
      <c r="B1091" s="2"/>
      <c r="C1091" s="2"/>
    </row>
    <row r="1092">
      <c r="A1092" s="31"/>
      <c r="B1092" s="2"/>
      <c r="C1092" s="2"/>
    </row>
    <row r="1093">
      <c r="A1093" s="31"/>
      <c r="B1093" s="2"/>
      <c r="C1093" s="2"/>
    </row>
    <row r="1094">
      <c r="A1094" s="31"/>
      <c r="B1094" s="2"/>
      <c r="C1094" s="2"/>
    </row>
    <row r="1095">
      <c r="A1095" s="31"/>
      <c r="B1095" s="2"/>
      <c r="C1095" s="2"/>
    </row>
    <row r="1096">
      <c r="A1096" s="31"/>
      <c r="B1096" s="2"/>
      <c r="C1096" s="2"/>
    </row>
    <row r="1097">
      <c r="A1097" s="31"/>
      <c r="B1097" s="2"/>
      <c r="C1097" s="2"/>
    </row>
    <row r="1098">
      <c r="A1098" s="31"/>
      <c r="B1098" s="2"/>
      <c r="C1098" s="2"/>
    </row>
    <row r="1099">
      <c r="A1099" s="31"/>
      <c r="B1099" s="2"/>
      <c r="C1099" s="2"/>
    </row>
    <row r="1100">
      <c r="A1100" s="31"/>
      <c r="B1100" s="2"/>
      <c r="C1100" s="2"/>
    </row>
    <row r="1101">
      <c r="A1101" s="31"/>
      <c r="B1101" s="2"/>
      <c r="C1101" s="2"/>
    </row>
    <row r="1102">
      <c r="A1102" s="31"/>
      <c r="B1102" s="2"/>
      <c r="C1102" s="2"/>
    </row>
    <row r="1103">
      <c r="A1103" s="31"/>
      <c r="B1103" s="2"/>
      <c r="C1103" s="2"/>
    </row>
    <row r="1104">
      <c r="A1104" s="31"/>
      <c r="B1104" s="2"/>
      <c r="C1104" s="2"/>
    </row>
    <row r="1105">
      <c r="A1105" s="31"/>
      <c r="B1105" s="2"/>
      <c r="C1105" s="2"/>
    </row>
    <row r="1106">
      <c r="A1106" s="31"/>
      <c r="B1106" s="2"/>
      <c r="C1106" s="2"/>
    </row>
    <row r="1107">
      <c r="A1107" s="31"/>
      <c r="B1107" s="2"/>
      <c r="C1107" s="2"/>
    </row>
    <row r="1108">
      <c r="A1108" s="31"/>
      <c r="B1108" s="2"/>
      <c r="C1108" s="2"/>
    </row>
    <row r="1109">
      <c r="A1109" s="31"/>
      <c r="B1109" s="2"/>
      <c r="C1109" s="2"/>
    </row>
    <row r="1110">
      <c r="A1110" s="31"/>
      <c r="B1110" s="2"/>
      <c r="C1110" s="2"/>
    </row>
    <row r="1111">
      <c r="A1111" s="31"/>
      <c r="B1111" s="2"/>
      <c r="C1111" s="2"/>
    </row>
    <row r="1112">
      <c r="A1112" s="31"/>
      <c r="B1112" s="2"/>
      <c r="C1112" s="2"/>
    </row>
    <row r="1113">
      <c r="A1113" s="31"/>
      <c r="B1113" s="2"/>
      <c r="C1113" s="2"/>
    </row>
    <row r="1114">
      <c r="A1114" s="31"/>
      <c r="B1114" s="2"/>
      <c r="C1114" s="2"/>
    </row>
    <row r="1115">
      <c r="A1115" s="31"/>
      <c r="B1115" s="2"/>
      <c r="C1115" s="2"/>
    </row>
    <row r="1116">
      <c r="A1116" s="31"/>
      <c r="B1116" s="2"/>
      <c r="C1116" s="2"/>
    </row>
    <row r="1117">
      <c r="A1117" s="31"/>
      <c r="B1117" s="2"/>
      <c r="C1117" s="2"/>
    </row>
    <row r="1118">
      <c r="A1118" s="31"/>
      <c r="B1118" s="2"/>
      <c r="C1118" s="2"/>
    </row>
    <row r="1119">
      <c r="A1119" s="31"/>
      <c r="B1119" s="2"/>
      <c r="C1119" s="2"/>
    </row>
    <row r="1120">
      <c r="A1120" s="31"/>
      <c r="B1120" s="2"/>
      <c r="C1120" s="2"/>
    </row>
    <row r="1121">
      <c r="A1121" s="31"/>
      <c r="B1121" s="2"/>
      <c r="C1121" s="2"/>
    </row>
    <row r="1122">
      <c r="A1122" s="31"/>
      <c r="B1122" s="2"/>
      <c r="C1122" s="2"/>
    </row>
    <row r="1123">
      <c r="A1123" s="31"/>
      <c r="B1123" s="2"/>
      <c r="C1123" s="2"/>
    </row>
    <row r="1124">
      <c r="A1124" s="31"/>
      <c r="B1124" s="2"/>
      <c r="C1124" s="2"/>
    </row>
    <row r="1125">
      <c r="A1125" s="31"/>
      <c r="B1125" s="2"/>
      <c r="C1125" s="2"/>
    </row>
    <row r="1126">
      <c r="A1126" s="31"/>
      <c r="B1126" s="2"/>
      <c r="C1126" s="2"/>
    </row>
    <row r="1127">
      <c r="A1127" s="31"/>
      <c r="B1127" s="2"/>
      <c r="C1127" s="2"/>
    </row>
    <row r="1128">
      <c r="A1128" s="31"/>
      <c r="B1128" s="2"/>
      <c r="C1128" s="2"/>
    </row>
    <row r="1129">
      <c r="A1129" s="31"/>
      <c r="B1129" s="2"/>
      <c r="C1129" s="2"/>
    </row>
    <row r="1130">
      <c r="A1130" s="31"/>
      <c r="B1130" s="2"/>
      <c r="C1130" s="2"/>
    </row>
    <row r="1131">
      <c r="A1131" s="31"/>
      <c r="B1131" s="2"/>
      <c r="C1131" s="2"/>
    </row>
    <row r="1132">
      <c r="A1132" s="31"/>
      <c r="B1132" s="2"/>
      <c r="C1132" s="2"/>
    </row>
    <row r="1133">
      <c r="A1133" s="31"/>
      <c r="B1133" s="2"/>
      <c r="C1133" s="2"/>
    </row>
    <row r="1134">
      <c r="A1134" s="31"/>
      <c r="B1134" s="2"/>
      <c r="C1134" s="2"/>
    </row>
    <row r="1135">
      <c r="A1135" s="31"/>
      <c r="B1135" s="2"/>
      <c r="C1135" s="2"/>
    </row>
    <row r="1136">
      <c r="A1136" s="31"/>
      <c r="B1136" s="2"/>
      <c r="C1136" s="2"/>
    </row>
    <row r="1137">
      <c r="A1137" s="31"/>
      <c r="B1137" s="2"/>
      <c r="C1137" s="2"/>
    </row>
    <row r="1138">
      <c r="A1138" s="31"/>
      <c r="B1138" s="2"/>
      <c r="C1138" s="2"/>
    </row>
    <row r="1139">
      <c r="A1139" s="31"/>
      <c r="B1139" s="2"/>
      <c r="C1139" s="2"/>
    </row>
    <row r="1140">
      <c r="A1140" s="31"/>
      <c r="B1140" s="2"/>
      <c r="C1140" s="2"/>
    </row>
    <row r="1141">
      <c r="A1141" s="31"/>
      <c r="B1141" s="2"/>
      <c r="C1141" s="2"/>
    </row>
    <row r="1142">
      <c r="A1142" s="31"/>
      <c r="B1142" s="2"/>
      <c r="C1142" s="2"/>
    </row>
    <row r="1143">
      <c r="A1143" s="31"/>
      <c r="B1143" s="2"/>
      <c r="C1143" s="2"/>
    </row>
    <row r="1144">
      <c r="A1144" s="31"/>
      <c r="B1144" s="2"/>
      <c r="C1144" s="2"/>
    </row>
    <row r="1145">
      <c r="A1145" s="31"/>
      <c r="B1145" s="2"/>
      <c r="C1145" s="2"/>
    </row>
    <row r="1146">
      <c r="A1146" s="31"/>
      <c r="B1146" s="2"/>
      <c r="C1146" s="2"/>
    </row>
    <row r="1147">
      <c r="A1147" s="31"/>
      <c r="B1147" s="2"/>
      <c r="C1147" s="2"/>
    </row>
    <row r="1148">
      <c r="A1148" s="31"/>
      <c r="B1148" s="2"/>
      <c r="C1148" s="2"/>
    </row>
    <row r="1149">
      <c r="A1149" s="31"/>
      <c r="B1149" s="2"/>
      <c r="C1149" s="2"/>
    </row>
    <row r="1150">
      <c r="A1150" s="31"/>
      <c r="B1150" s="2"/>
      <c r="C1150" s="2"/>
    </row>
    <row r="1151">
      <c r="A1151" s="31"/>
      <c r="B1151" s="2"/>
      <c r="C1151" s="2"/>
    </row>
    <row r="1152">
      <c r="A1152" s="31"/>
      <c r="B1152" s="2"/>
      <c r="C1152" s="2"/>
    </row>
    <row r="1153">
      <c r="A1153" s="31"/>
      <c r="B1153" s="2"/>
      <c r="C1153" s="2"/>
    </row>
    <row r="1154">
      <c r="A1154" s="31"/>
      <c r="B1154" s="2"/>
      <c r="C1154" s="2"/>
    </row>
    <row r="1155">
      <c r="A1155" s="31"/>
      <c r="B1155" s="2"/>
      <c r="C1155" s="2"/>
    </row>
    <row r="1156">
      <c r="A1156" s="31"/>
      <c r="B1156" s="2"/>
      <c r="C1156" s="2"/>
    </row>
    <row r="1157">
      <c r="A1157" s="31"/>
      <c r="B1157" s="2"/>
      <c r="C1157" s="2"/>
    </row>
    <row r="1158">
      <c r="A1158" s="31"/>
      <c r="B1158" s="2"/>
      <c r="C1158" s="2"/>
    </row>
    <row r="1159">
      <c r="A1159" s="31"/>
      <c r="B1159" s="2"/>
      <c r="C1159" s="2"/>
    </row>
    <row r="1160">
      <c r="A1160" s="31"/>
      <c r="B1160" s="2"/>
      <c r="C1160" s="2"/>
    </row>
    <row r="1161">
      <c r="A1161" s="31"/>
      <c r="B1161" s="2"/>
      <c r="C1161" s="2"/>
    </row>
    <row r="1162">
      <c r="A1162" s="31"/>
      <c r="B1162" s="2"/>
      <c r="C1162" s="2"/>
    </row>
    <row r="1163">
      <c r="A1163" s="31"/>
      <c r="B1163" s="2"/>
      <c r="C1163" s="2"/>
    </row>
    <row r="1164">
      <c r="A1164" s="31"/>
      <c r="B1164" s="2"/>
      <c r="C1164" s="2"/>
    </row>
    <row r="1165">
      <c r="A1165" s="31"/>
      <c r="B1165" s="2"/>
      <c r="C1165" s="2"/>
    </row>
    <row r="1166">
      <c r="A1166" s="31"/>
      <c r="B1166" s="2"/>
      <c r="C1166" s="2"/>
    </row>
    <row r="1167">
      <c r="A1167" s="31"/>
      <c r="B1167" s="2"/>
      <c r="C1167" s="2"/>
    </row>
    <row r="1168">
      <c r="A1168" s="31"/>
      <c r="B1168" s="2"/>
      <c r="C1168" s="2"/>
    </row>
    <row r="1169">
      <c r="A1169" s="31"/>
      <c r="B1169" s="2"/>
      <c r="C1169" s="2"/>
    </row>
    <row r="1170">
      <c r="A1170" s="31"/>
      <c r="B1170" s="2"/>
      <c r="C1170" s="2"/>
    </row>
    <row r="1171">
      <c r="A1171" s="31"/>
      <c r="B1171" s="2"/>
      <c r="C1171" s="2"/>
    </row>
    <row r="1172">
      <c r="A1172" s="31"/>
      <c r="B1172" s="2"/>
      <c r="C1172" s="2"/>
    </row>
    <row r="1173">
      <c r="A1173" s="31"/>
      <c r="B1173" s="2"/>
      <c r="C1173" s="2"/>
    </row>
    <row r="1174">
      <c r="A1174" s="31"/>
      <c r="B1174" s="2"/>
      <c r="C1174" s="2"/>
    </row>
    <row r="1175">
      <c r="A1175" s="31"/>
      <c r="B1175" s="2"/>
      <c r="C1175" s="2"/>
    </row>
    <row r="1176">
      <c r="A1176" s="31"/>
      <c r="B1176" s="2"/>
      <c r="C1176" s="2"/>
    </row>
    <row r="1177">
      <c r="A1177" s="31"/>
      <c r="B1177" s="2"/>
      <c r="C1177" s="2"/>
    </row>
    <row r="1178">
      <c r="A1178" s="31"/>
      <c r="B1178" s="2"/>
      <c r="C1178" s="2"/>
    </row>
    <row r="1179">
      <c r="A1179" s="31"/>
      <c r="B1179" s="2"/>
      <c r="C1179" s="2"/>
    </row>
    <row r="1180">
      <c r="A1180" s="31"/>
      <c r="B1180" s="2"/>
      <c r="C1180" s="2"/>
    </row>
    <row r="1181">
      <c r="A1181" s="31"/>
      <c r="B1181" s="2"/>
      <c r="C1181" s="2"/>
    </row>
    <row r="1182">
      <c r="A1182" s="31"/>
      <c r="B1182" s="2"/>
      <c r="C1182" s="2"/>
    </row>
    <row r="1183">
      <c r="A1183" s="31"/>
      <c r="B1183" s="2"/>
      <c r="C1183" s="2"/>
    </row>
    <row r="1184">
      <c r="A1184" s="31"/>
      <c r="B1184" s="2"/>
      <c r="C1184" s="2"/>
    </row>
    <row r="1185">
      <c r="A1185" s="31"/>
      <c r="B1185" s="2"/>
      <c r="C1185" s="2"/>
    </row>
    <row r="1186">
      <c r="A1186" s="31"/>
      <c r="B1186" s="2"/>
      <c r="C1186" s="2"/>
    </row>
    <row r="1187">
      <c r="A1187" s="31"/>
      <c r="B1187" s="2"/>
      <c r="C1187" s="2"/>
    </row>
    <row r="1188">
      <c r="A1188" s="31"/>
      <c r="B1188" s="2"/>
      <c r="C1188" s="2"/>
    </row>
    <row r="1189">
      <c r="A1189" s="31"/>
      <c r="B1189" s="2"/>
      <c r="C1189" s="2"/>
    </row>
    <row r="1190">
      <c r="A1190" s="31"/>
      <c r="B1190" s="2"/>
      <c r="C1190" s="2"/>
    </row>
    <row r="1191">
      <c r="A1191" s="31"/>
      <c r="B1191" s="2"/>
      <c r="C1191" s="2"/>
    </row>
    <row r="1192">
      <c r="A1192" s="31"/>
      <c r="B1192" s="2"/>
      <c r="C1192" s="2"/>
    </row>
    <row r="1193">
      <c r="A1193" s="31"/>
      <c r="B1193" s="2"/>
      <c r="C1193" s="2"/>
    </row>
    <row r="1194">
      <c r="A1194" s="31"/>
      <c r="B1194" s="2"/>
      <c r="C1194" s="2"/>
    </row>
    <row r="1195">
      <c r="A1195" s="31"/>
      <c r="B1195" s="2"/>
      <c r="C1195" s="2"/>
    </row>
    <row r="1196">
      <c r="A1196" s="31"/>
      <c r="B1196" s="2"/>
      <c r="C1196" s="2"/>
    </row>
    <row r="1197">
      <c r="A1197" s="31"/>
      <c r="B1197" s="2"/>
      <c r="C1197" s="2"/>
    </row>
    <row r="1198">
      <c r="A1198" s="31"/>
      <c r="B1198" s="2"/>
      <c r="C1198" s="2"/>
    </row>
    <row r="1199">
      <c r="A1199" s="31"/>
      <c r="B1199" s="2"/>
      <c r="C1199" s="2"/>
    </row>
    <row r="1200">
      <c r="A1200" s="31"/>
      <c r="B1200" s="2"/>
      <c r="C1200" s="2"/>
    </row>
    <row r="1201">
      <c r="A1201" s="31"/>
      <c r="B1201" s="2"/>
      <c r="C1201" s="2"/>
    </row>
    <row r="1202">
      <c r="A1202" s="31"/>
      <c r="B1202" s="2"/>
      <c r="C1202" s="2"/>
    </row>
    <row r="1203">
      <c r="A1203" s="31"/>
      <c r="B1203" s="2"/>
      <c r="C1203" s="2"/>
    </row>
    <row r="1204">
      <c r="A1204" s="31"/>
      <c r="B1204" s="2"/>
      <c r="C1204" s="2"/>
    </row>
    <row r="1205">
      <c r="A1205" s="31"/>
      <c r="B1205" s="2"/>
      <c r="C1205" s="2"/>
    </row>
    <row r="1206">
      <c r="A1206" s="31"/>
      <c r="B1206" s="2"/>
      <c r="C1206" s="2"/>
    </row>
    <row r="1207">
      <c r="A1207" s="31"/>
      <c r="B1207" s="2"/>
      <c r="C1207" s="2"/>
    </row>
    <row r="1208">
      <c r="A1208" s="31"/>
      <c r="B1208" s="2"/>
      <c r="C1208" s="2"/>
    </row>
    <row r="1209">
      <c r="A1209" s="31"/>
      <c r="B1209" s="2"/>
      <c r="C1209" s="2"/>
    </row>
    <row r="1210">
      <c r="A1210" s="31"/>
      <c r="B1210" s="2"/>
      <c r="C1210" s="2"/>
    </row>
    <row r="1211">
      <c r="A1211" s="31"/>
      <c r="B1211" s="2"/>
      <c r="C1211" s="2"/>
    </row>
    <row r="1212">
      <c r="A1212" s="31"/>
      <c r="B1212" s="2"/>
      <c r="C1212" s="2"/>
    </row>
    <row r="1213">
      <c r="A1213" s="31"/>
      <c r="B1213" s="2"/>
      <c r="C1213" s="2"/>
    </row>
    <row r="1214">
      <c r="A1214" s="31"/>
      <c r="B1214" s="2"/>
      <c r="C1214" s="2"/>
    </row>
    <row r="1215">
      <c r="A1215" s="31"/>
      <c r="B1215" s="2"/>
      <c r="C1215" s="2"/>
    </row>
    <row r="1216">
      <c r="A1216" s="31"/>
      <c r="B1216" s="2"/>
      <c r="C1216" s="2"/>
    </row>
    <row r="1217">
      <c r="A1217" s="31"/>
      <c r="B1217" s="2"/>
      <c r="C1217" s="2"/>
    </row>
    <row r="1218">
      <c r="A1218" s="31"/>
      <c r="B1218" s="2"/>
      <c r="C1218" s="2"/>
    </row>
    <row r="1219">
      <c r="A1219" s="31"/>
      <c r="B1219" s="2"/>
      <c r="C1219" s="2"/>
    </row>
    <row r="1220">
      <c r="A1220" s="31"/>
      <c r="B1220" s="2"/>
      <c r="C1220" s="2"/>
    </row>
    <row r="1221">
      <c r="A1221" s="31"/>
      <c r="B1221" s="2"/>
      <c r="C1221" s="2"/>
    </row>
    <row r="1222">
      <c r="A1222" s="31"/>
      <c r="B1222" s="2"/>
      <c r="C1222" s="2"/>
    </row>
    <row r="1223">
      <c r="A1223" s="31"/>
      <c r="B1223" s="2"/>
      <c r="C1223" s="2"/>
    </row>
    <row r="1224">
      <c r="A1224" s="31"/>
      <c r="B1224" s="2"/>
      <c r="C1224" s="2"/>
    </row>
    <row r="1225">
      <c r="A1225" s="31"/>
      <c r="B1225" s="2"/>
      <c r="C1225" s="2"/>
    </row>
    <row r="1226">
      <c r="A1226" s="31"/>
      <c r="B1226" s="2"/>
      <c r="C1226" s="2"/>
    </row>
    <row r="1227">
      <c r="A1227" s="31"/>
      <c r="B1227" s="2"/>
      <c r="C1227" s="2"/>
    </row>
    <row r="1228">
      <c r="A1228" s="31"/>
      <c r="B1228" s="2"/>
      <c r="C1228" s="2"/>
    </row>
    <row r="1229">
      <c r="A1229" s="31"/>
      <c r="B1229" s="2"/>
      <c r="C1229" s="2"/>
    </row>
    <row r="1230">
      <c r="A1230" s="31"/>
      <c r="B1230" s="2"/>
      <c r="C1230" s="2"/>
    </row>
    <row r="1231">
      <c r="A1231" s="31"/>
      <c r="B1231" s="2"/>
      <c r="C1231" s="2"/>
    </row>
    <row r="1232">
      <c r="A1232" s="31"/>
      <c r="B1232" s="2"/>
      <c r="C1232" s="2"/>
    </row>
    <row r="1233">
      <c r="A1233" s="31"/>
      <c r="B1233" s="2"/>
      <c r="C1233" s="2"/>
    </row>
    <row r="1234">
      <c r="A1234" s="31"/>
      <c r="B1234" s="2"/>
      <c r="C1234" s="2"/>
    </row>
    <row r="1235">
      <c r="A1235" s="31"/>
      <c r="B1235" s="2"/>
      <c r="C1235" s="2"/>
    </row>
    <row r="1236">
      <c r="A1236" s="31"/>
      <c r="B1236" s="2"/>
      <c r="C1236" s="2"/>
    </row>
    <row r="1237">
      <c r="A1237" s="31"/>
      <c r="B1237" s="2"/>
      <c r="C1237" s="2"/>
    </row>
    <row r="1238">
      <c r="A1238" s="31"/>
      <c r="B1238" s="2"/>
      <c r="C1238" s="2"/>
    </row>
    <row r="1239">
      <c r="A1239" s="31"/>
      <c r="B1239" s="2"/>
      <c r="C1239" s="2"/>
    </row>
    <row r="1240">
      <c r="A1240" s="31"/>
      <c r="B1240" s="2"/>
      <c r="C1240" s="2"/>
    </row>
    <row r="1241">
      <c r="A1241" s="31"/>
      <c r="B1241" s="2"/>
      <c r="C1241" s="2"/>
    </row>
    <row r="1242">
      <c r="A1242" s="31"/>
      <c r="B1242" s="2"/>
      <c r="C1242" s="2"/>
    </row>
    <row r="1243">
      <c r="A1243" s="31"/>
      <c r="B1243" s="2"/>
      <c r="C1243" s="2"/>
    </row>
    <row r="1244">
      <c r="A1244" s="31"/>
      <c r="B1244" s="2"/>
      <c r="C1244" s="2"/>
    </row>
    <row r="1245">
      <c r="A1245" s="31"/>
      <c r="B1245" s="2"/>
      <c r="C1245" s="2"/>
    </row>
    <row r="1246">
      <c r="A1246" s="31"/>
      <c r="B1246" s="2"/>
      <c r="C1246" s="2"/>
    </row>
    <row r="1247">
      <c r="A1247" s="31"/>
      <c r="B1247" s="2"/>
      <c r="C1247" s="2"/>
    </row>
    <row r="1248">
      <c r="A1248" s="31"/>
      <c r="B1248" s="2"/>
      <c r="C1248" s="2"/>
    </row>
    <row r="1249">
      <c r="A1249" s="31"/>
      <c r="B1249" s="2"/>
      <c r="C1249" s="2"/>
    </row>
    <row r="1250">
      <c r="A1250" s="31"/>
      <c r="B1250" s="2"/>
      <c r="C1250" s="2"/>
    </row>
    <row r="1251">
      <c r="A1251" s="31"/>
      <c r="B1251" s="2"/>
      <c r="C1251" s="2"/>
    </row>
    <row r="1252">
      <c r="A1252" s="31"/>
      <c r="B1252" s="2"/>
      <c r="C1252" s="2"/>
    </row>
    <row r="1253">
      <c r="A1253" s="31"/>
      <c r="B1253" s="2"/>
      <c r="C1253" s="2"/>
    </row>
    <row r="1254">
      <c r="A1254" s="31"/>
      <c r="B1254" s="2"/>
      <c r="C1254" s="2"/>
    </row>
    <row r="1255">
      <c r="A1255" s="31"/>
      <c r="B1255" s="2"/>
      <c r="C1255" s="2"/>
    </row>
    <row r="1256">
      <c r="A1256" s="31"/>
      <c r="B1256" s="2"/>
      <c r="C1256" s="2"/>
    </row>
    <row r="1257">
      <c r="A1257" s="31"/>
      <c r="B1257" s="2"/>
      <c r="C1257" s="2"/>
    </row>
    <row r="1258">
      <c r="A1258" s="31"/>
      <c r="B1258" s="2"/>
      <c r="C1258" s="2"/>
    </row>
    <row r="1259">
      <c r="A1259" s="31"/>
      <c r="B1259" s="2"/>
      <c r="C1259" s="2"/>
    </row>
    <row r="1260">
      <c r="A1260" s="31"/>
      <c r="B1260" s="2"/>
      <c r="C1260" s="2"/>
    </row>
    <row r="1261">
      <c r="A1261" s="31"/>
      <c r="B1261" s="2"/>
      <c r="C1261" s="2"/>
    </row>
    <row r="1262">
      <c r="A1262" s="31"/>
      <c r="B1262" s="2"/>
      <c r="C1262" s="2"/>
    </row>
    <row r="1263">
      <c r="A1263" s="31"/>
      <c r="B1263" s="2"/>
      <c r="C1263" s="2"/>
    </row>
    <row r="1264">
      <c r="A1264" s="31"/>
      <c r="B1264" s="2"/>
      <c r="C1264" s="2"/>
    </row>
    <row r="1265">
      <c r="A1265" s="31"/>
      <c r="B1265" s="2"/>
      <c r="C1265" s="2"/>
    </row>
    <row r="1266">
      <c r="A1266" s="31"/>
      <c r="B1266" s="2"/>
      <c r="C1266" s="2"/>
    </row>
    <row r="1267">
      <c r="A1267" s="31"/>
      <c r="B1267" s="2"/>
      <c r="C1267" s="2"/>
    </row>
    <row r="1268">
      <c r="A1268" s="31"/>
      <c r="B1268" s="2"/>
      <c r="C1268" s="2"/>
    </row>
    <row r="1269">
      <c r="A1269" s="31"/>
      <c r="B1269" s="2"/>
      <c r="C1269" s="2"/>
    </row>
    <row r="1270">
      <c r="A1270" s="31"/>
      <c r="B1270" s="2"/>
      <c r="C1270" s="2"/>
    </row>
    <row r="1271">
      <c r="A1271" s="31"/>
      <c r="B1271" s="2"/>
      <c r="C1271" s="2"/>
    </row>
    <row r="1272">
      <c r="A1272" s="31"/>
      <c r="B1272" s="2"/>
      <c r="C1272" s="2"/>
    </row>
    <row r="1273">
      <c r="A1273" s="31"/>
      <c r="B1273" s="2"/>
      <c r="C1273" s="2"/>
    </row>
    <row r="1274">
      <c r="A1274" s="31"/>
      <c r="B1274" s="2"/>
      <c r="C1274" s="2"/>
    </row>
    <row r="1275">
      <c r="A1275" s="31"/>
      <c r="B1275" s="2"/>
      <c r="C1275" s="2"/>
    </row>
    <row r="1276">
      <c r="A1276" s="31"/>
      <c r="B1276" s="2"/>
      <c r="C1276" s="2"/>
    </row>
    <row r="1277">
      <c r="A1277" s="31"/>
      <c r="B1277" s="2"/>
      <c r="C1277" s="2"/>
    </row>
    <row r="1278">
      <c r="A1278" s="31"/>
      <c r="B1278" s="2"/>
      <c r="C1278" s="2"/>
    </row>
    <row r="1279">
      <c r="A1279" s="31"/>
      <c r="B1279" s="2"/>
      <c r="C1279" s="2"/>
    </row>
    <row r="1280">
      <c r="A1280" s="31"/>
      <c r="B1280" s="2"/>
      <c r="C1280" s="2"/>
    </row>
    <row r="1281">
      <c r="A1281" s="31"/>
      <c r="B1281" s="2"/>
      <c r="C1281" s="2"/>
    </row>
    <row r="1282">
      <c r="A1282" s="31"/>
      <c r="B1282" s="2"/>
      <c r="C1282" s="2"/>
    </row>
    <row r="1283">
      <c r="A1283" s="31"/>
      <c r="B1283" s="2"/>
      <c r="C1283" s="2"/>
    </row>
    <row r="1284">
      <c r="A1284" s="31"/>
      <c r="B1284" s="2"/>
      <c r="C1284" s="2"/>
    </row>
    <row r="1285">
      <c r="A1285" s="31"/>
      <c r="B1285" s="2"/>
      <c r="C1285" s="2"/>
    </row>
    <row r="1286">
      <c r="A1286" s="31"/>
      <c r="B1286" s="2"/>
      <c r="C1286" s="2"/>
    </row>
    <row r="1287">
      <c r="A1287" s="31"/>
      <c r="B1287" s="2"/>
      <c r="C1287" s="2"/>
    </row>
    <row r="1288">
      <c r="A1288" s="31"/>
      <c r="B1288" s="2"/>
      <c r="C1288" s="2"/>
    </row>
    <row r="1289">
      <c r="A1289" s="31"/>
      <c r="B1289" s="2"/>
      <c r="C1289" s="2"/>
    </row>
    <row r="1290">
      <c r="A1290" s="31"/>
      <c r="B1290" s="2"/>
      <c r="C1290" s="2"/>
    </row>
    <row r="1291">
      <c r="A1291" s="31"/>
      <c r="B1291" s="2"/>
      <c r="C1291" s="2"/>
    </row>
    <row r="1292">
      <c r="A1292" s="31"/>
      <c r="B1292" s="2"/>
      <c r="C1292" s="2"/>
    </row>
    <row r="1293">
      <c r="A1293" s="31"/>
      <c r="B1293" s="2"/>
      <c r="C1293" s="2"/>
    </row>
    <row r="1294">
      <c r="A1294" s="31"/>
      <c r="B1294" s="2"/>
      <c r="C1294" s="2"/>
    </row>
    <row r="1295">
      <c r="A1295" s="31"/>
      <c r="B1295" s="2"/>
      <c r="C1295" s="2"/>
    </row>
    <row r="1296">
      <c r="A1296" s="31"/>
      <c r="B1296" s="2"/>
      <c r="C1296" s="2"/>
    </row>
    <row r="1297">
      <c r="A1297" s="31"/>
      <c r="B1297" s="2"/>
      <c r="C1297" s="2"/>
    </row>
    <row r="1298">
      <c r="A1298" s="31"/>
      <c r="B1298" s="2"/>
      <c r="C1298" s="2"/>
    </row>
    <row r="1299">
      <c r="A1299" s="31"/>
      <c r="B1299" s="2"/>
      <c r="C1299" s="2"/>
    </row>
    <row r="1300">
      <c r="A1300" s="31"/>
      <c r="B1300" s="2"/>
      <c r="C1300" s="2"/>
    </row>
    <row r="1301">
      <c r="A1301" s="31"/>
      <c r="B1301" s="2"/>
      <c r="C1301" s="2"/>
    </row>
    <row r="1302">
      <c r="A1302" s="31"/>
      <c r="B1302" s="2"/>
      <c r="C1302" s="2"/>
    </row>
    <row r="1303">
      <c r="A1303" s="31"/>
      <c r="B1303" s="2"/>
      <c r="C1303" s="2"/>
    </row>
    <row r="1304">
      <c r="A1304" s="31"/>
      <c r="B1304" s="2"/>
      <c r="C1304" s="2"/>
    </row>
    <row r="1305">
      <c r="A1305" s="31"/>
      <c r="B1305" s="2"/>
      <c r="C1305" s="2"/>
    </row>
    <row r="1306">
      <c r="A1306" s="31"/>
      <c r="B1306" s="2"/>
      <c r="C1306" s="2"/>
    </row>
    <row r="1307">
      <c r="A1307" s="31"/>
      <c r="B1307" s="2"/>
      <c r="C1307" s="2"/>
    </row>
    <row r="1308">
      <c r="A1308" s="31"/>
      <c r="B1308" s="2"/>
      <c r="C1308" s="2"/>
    </row>
    <row r="1309">
      <c r="A1309" s="31"/>
      <c r="B1309" s="2"/>
      <c r="C1309" s="2"/>
    </row>
    <row r="1310">
      <c r="A1310" s="31"/>
      <c r="B1310" s="2"/>
      <c r="C1310" s="2"/>
    </row>
    <row r="1311">
      <c r="A1311" s="31"/>
      <c r="B1311" s="2"/>
      <c r="C1311" s="2"/>
    </row>
    <row r="1312">
      <c r="A1312" s="31"/>
      <c r="B1312" s="2"/>
      <c r="C1312" s="2"/>
    </row>
    <row r="1313">
      <c r="A1313" s="31"/>
      <c r="B1313" s="2"/>
      <c r="C1313" s="2"/>
    </row>
    <row r="1314">
      <c r="A1314" s="31"/>
      <c r="B1314" s="2"/>
      <c r="C1314" s="2"/>
    </row>
    <row r="1315">
      <c r="A1315" s="31"/>
      <c r="B1315" s="2"/>
      <c r="C1315" s="2"/>
    </row>
    <row r="1316">
      <c r="A1316" s="31"/>
      <c r="B1316" s="2"/>
      <c r="C1316" s="2"/>
    </row>
    <row r="1317">
      <c r="A1317" s="31"/>
      <c r="B1317" s="2"/>
      <c r="C1317" s="2"/>
    </row>
    <row r="1318">
      <c r="A1318" s="31"/>
      <c r="B1318" s="2"/>
      <c r="C1318" s="2"/>
    </row>
    <row r="1319">
      <c r="A1319" s="31"/>
      <c r="B1319" s="2"/>
      <c r="C1319" s="2"/>
    </row>
    <row r="1320">
      <c r="A1320" s="31"/>
      <c r="B1320" s="2"/>
      <c r="C1320" s="2"/>
    </row>
    <row r="1321">
      <c r="A1321" s="31"/>
      <c r="B1321" s="2"/>
      <c r="C1321" s="2"/>
    </row>
    <row r="1322">
      <c r="A1322" s="31"/>
      <c r="B1322" s="2"/>
      <c r="C1322" s="2"/>
    </row>
    <row r="1323">
      <c r="A1323" s="31"/>
      <c r="B1323" s="2"/>
      <c r="C1323" s="2"/>
    </row>
    <row r="1324">
      <c r="A1324" s="31"/>
      <c r="B1324" s="2"/>
      <c r="C1324" s="2"/>
    </row>
    <row r="1325">
      <c r="A1325" s="31"/>
      <c r="B1325" s="2"/>
      <c r="C1325" s="2"/>
    </row>
    <row r="1326">
      <c r="A1326" s="31"/>
      <c r="B1326" s="2"/>
      <c r="C1326" s="2"/>
    </row>
    <row r="1327">
      <c r="A1327" s="31"/>
      <c r="B1327" s="2"/>
      <c r="C1327" s="2"/>
    </row>
    <row r="1328">
      <c r="A1328" s="31"/>
      <c r="B1328" s="2"/>
      <c r="C1328" s="2"/>
    </row>
    <row r="1329">
      <c r="A1329" s="31"/>
      <c r="B1329" s="2"/>
      <c r="C1329" s="2"/>
    </row>
    <row r="1330">
      <c r="A1330" s="31"/>
      <c r="B1330" s="2"/>
      <c r="C1330" s="2"/>
    </row>
    <row r="1331">
      <c r="A1331" s="31"/>
      <c r="B1331" s="2"/>
      <c r="C1331" s="2"/>
    </row>
    <row r="1332">
      <c r="A1332" s="31"/>
      <c r="B1332" s="2"/>
      <c r="C1332" s="2"/>
    </row>
    <row r="1333">
      <c r="A1333" s="31"/>
      <c r="B1333" s="2"/>
      <c r="C1333" s="2"/>
    </row>
    <row r="1334">
      <c r="A1334" s="31"/>
      <c r="B1334" s="2"/>
      <c r="C1334" s="2"/>
    </row>
    <row r="1335">
      <c r="A1335" s="31"/>
      <c r="B1335" s="2"/>
      <c r="C1335" s="2"/>
    </row>
    <row r="1336">
      <c r="A1336" s="31"/>
      <c r="B1336" s="2"/>
      <c r="C1336" s="2"/>
    </row>
    <row r="1337">
      <c r="A1337" s="31"/>
      <c r="B1337" s="2"/>
      <c r="C1337" s="2"/>
    </row>
    <row r="1338">
      <c r="A1338" s="31"/>
      <c r="B1338" s="2"/>
      <c r="C1338" s="2"/>
    </row>
    <row r="1339">
      <c r="A1339" s="31"/>
      <c r="B1339" s="2"/>
      <c r="C1339" s="2"/>
    </row>
    <row r="1340">
      <c r="A1340" s="31"/>
      <c r="B1340" s="2"/>
      <c r="C1340" s="2"/>
    </row>
    <row r="1341">
      <c r="A1341" s="31"/>
      <c r="B1341" s="2"/>
      <c r="C1341" s="2"/>
    </row>
    <row r="1342">
      <c r="A1342" s="31"/>
      <c r="B1342" s="2"/>
      <c r="C1342" s="2"/>
    </row>
    <row r="1343">
      <c r="A1343" s="31"/>
      <c r="B1343" s="2"/>
      <c r="C1343" s="2"/>
    </row>
    <row r="1344">
      <c r="A1344" s="31"/>
      <c r="B1344" s="2"/>
      <c r="C1344" s="2"/>
    </row>
    <row r="1345">
      <c r="A1345" s="31"/>
      <c r="B1345" s="2"/>
      <c r="C1345" s="2"/>
    </row>
    <row r="1346">
      <c r="A1346" s="31"/>
      <c r="B1346" s="2"/>
      <c r="C1346" s="2"/>
    </row>
    <row r="1347">
      <c r="A1347" s="31"/>
      <c r="B1347" s="2"/>
      <c r="C1347" s="2"/>
    </row>
    <row r="1348">
      <c r="A1348" s="31"/>
      <c r="B1348" s="2"/>
      <c r="C1348" s="2"/>
    </row>
    <row r="1349">
      <c r="A1349" s="31"/>
      <c r="B1349" s="2"/>
      <c r="C1349" s="2"/>
    </row>
    <row r="1350">
      <c r="A1350" s="31"/>
      <c r="B1350" s="2"/>
      <c r="C1350" s="2"/>
    </row>
    <row r="1351">
      <c r="A1351" s="31"/>
      <c r="B1351" s="2"/>
      <c r="C1351" s="2"/>
    </row>
    <row r="1352">
      <c r="A1352" s="31"/>
      <c r="B1352" s="2"/>
      <c r="C1352" s="2"/>
    </row>
    <row r="1353">
      <c r="A1353" s="31"/>
      <c r="B1353" s="2"/>
      <c r="C1353" s="2"/>
    </row>
    <row r="1354">
      <c r="A1354" s="31"/>
      <c r="B1354" s="2"/>
      <c r="C1354" s="2"/>
    </row>
    <row r="1355">
      <c r="A1355" s="31"/>
      <c r="B1355" s="2"/>
      <c r="C1355" s="2"/>
    </row>
    <row r="1356">
      <c r="A1356" s="31"/>
      <c r="B1356" s="2"/>
      <c r="C1356" s="2"/>
    </row>
    <row r="1357">
      <c r="A1357" s="31"/>
      <c r="B1357" s="2"/>
      <c r="C1357" s="2"/>
    </row>
    <row r="1358">
      <c r="A1358" s="31"/>
      <c r="B1358" s="2"/>
      <c r="C1358" s="2"/>
    </row>
    <row r="1359">
      <c r="A1359" s="31"/>
      <c r="B1359" s="2"/>
      <c r="C1359" s="2"/>
    </row>
    <row r="1360">
      <c r="A1360" s="31"/>
      <c r="B1360" s="2"/>
      <c r="C1360" s="2"/>
    </row>
    <row r="1361">
      <c r="A1361" s="31"/>
      <c r="B1361" s="2"/>
      <c r="C1361" s="2"/>
    </row>
    <row r="1362">
      <c r="A1362" s="31"/>
      <c r="B1362" s="2"/>
      <c r="C1362" s="2"/>
    </row>
    <row r="1363">
      <c r="A1363" s="31"/>
      <c r="B1363" s="2"/>
      <c r="C1363" s="2"/>
    </row>
    <row r="1364">
      <c r="A1364" s="31"/>
      <c r="B1364" s="2"/>
      <c r="C1364" s="2"/>
    </row>
    <row r="1365">
      <c r="A1365" s="31"/>
      <c r="B1365" s="2"/>
      <c r="C1365" s="2"/>
    </row>
    <row r="1366">
      <c r="A1366" s="31"/>
      <c r="B1366" s="2"/>
      <c r="C1366" s="2"/>
    </row>
    <row r="1367">
      <c r="A1367" s="31"/>
      <c r="B1367" s="2"/>
      <c r="C1367" s="2"/>
    </row>
    <row r="1368">
      <c r="A1368" s="31"/>
      <c r="B1368" s="2"/>
      <c r="C1368" s="2"/>
    </row>
    <row r="1369">
      <c r="A1369" s="31"/>
      <c r="B1369" s="2"/>
      <c r="C1369" s="2"/>
    </row>
    <row r="1370">
      <c r="A1370" s="31"/>
      <c r="B1370" s="2"/>
      <c r="C1370" s="2"/>
    </row>
    <row r="1371">
      <c r="A1371" s="31"/>
      <c r="B1371" s="2"/>
      <c r="C1371" s="2"/>
    </row>
    <row r="1372">
      <c r="A1372" s="31"/>
      <c r="B1372" s="2"/>
      <c r="C1372" s="2"/>
    </row>
    <row r="1373">
      <c r="A1373" s="31"/>
      <c r="B1373" s="2"/>
      <c r="C1373" s="2"/>
    </row>
    <row r="1374">
      <c r="A1374" s="31"/>
      <c r="B1374" s="2"/>
      <c r="C1374" s="2"/>
    </row>
    <row r="1375">
      <c r="A1375" s="31"/>
      <c r="B1375" s="2"/>
      <c r="C1375" s="2"/>
    </row>
    <row r="1376">
      <c r="A1376" s="31"/>
      <c r="B1376" s="2"/>
      <c r="C1376" s="2"/>
    </row>
    <row r="1377">
      <c r="A1377" s="31"/>
      <c r="B1377" s="2"/>
      <c r="C1377" s="2"/>
    </row>
    <row r="1378">
      <c r="A1378" s="31"/>
      <c r="B1378" s="2"/>
      <c r="C1378" s="2"/>
    </row>
    <row r="1379">
      <c r="A1379" s="31"/>
      <c r="B1379" s="2"/>
      <c r="C1379" s="2"/>
    </row>
    <row r="1380">
      <c r="A1380" s="31"/>
      <c r="B1380" s="2"/>
      <c r="C1380" s="2"/>
    </row>
    <row r="1381">
      <c r="A1381" s="31"/>
      <c r="B1381" s="2"/>
      <c r="C1381" s="2"/>
    </row>
    <row r="1382">
      <c r="A1382" s="31"/>
      <c r="B1382" s="2"/>
      <c r="C1382" s="2"/>
    </row>
    <row r="1383">
      <c r="A1383" s="31"/>
      <c r="B1383" s="2"/>
      <c r="C1383" s="2"/>
    </row>
    <row r="1384">
      <c r="A1384" s="31"/>
      <c r="B1384" s="2"/>
      <c r="C1384" s="2"/>
    </row>
    <row r="1385">
      <c r="A1385" s="31"/>
      <c r="B1385" s="2"/>
      <c r="C1385" s="2"/>
    </row>
    <row r="1386">
      <c r="A1386" s="31"/>
      <c r="B1386" s="2"/>
      <c r="C1386" s="2"/>
    </row>
    <row r="1387">
      <c r="A1387" s="31"/>
      <c r="B1387" s="2"/>
      <c r="C1387" s="2"/>
    </row>
    <row r="1388">
      <c r="A1388" s="31"/>
      <c r="B1388" s="2"/>
      <c r="C1388" s="2"/>
    </row>
    <row r="1389">
      <c r="A1389" s="31"/>
      <c r="B1389" s="2"/>
      <c r="C1389" s="2"/>
    </row>
    <row r="1390">
      <c r="A1390" s="31"/>
      <c r="B1390" s="2"/>
      <c r="C1390" s="2"/>
    </row>
    <row r="1391">
      <c r="A1391" s="31"/>
      <c r="B1391" s="2"/>
      <c r="C1391" s="2"/>
    </row>
    <row r="1392">
      <c r="A1392" s="31"/>
      <c r="B1392" s="2"/>
      <c r="C1392" s="2"/>
    </row>
    <row r="1393">
      <c r="A1393" s="31"/>
      <c r="B1393" s="2"/>
      <c r="C1393" s="2"/>
    </row>
    <row r="1394">
      <c r="A1394" s="31"/>
      <c r="B1394" s="2"/>
      <c r="C1394" s="2"/>
    </row>
    <row r="1395">
      <c r="A1395" s="31"/>
      <c r="B1395" s="2"/>
      <c r="C1395" s="2"/>
    </row>
    <row r="1396">
      <c r="A1396" s="31"/>
      <c r="B1396" s="2"/>
      <c r="C1396" s="2"/>
    </row>
    <row r="1397">
      <c r="A1397" s="31"/>
      <c r="B1397" s="2"/>
      <c r="C1397" s="2"/>
    </row>
    <row r="1398">
      <c r="A1398" s="31"/>
      <c r="B1398" s="2"/>
      <c r="C1398" s="2"/>
    </row>
    <row r="1399">
      <c r="A1399" s="31"/>
      <c r="B1399" s="2"/>
      <c r="C1399" s="2"/>
    </row>
    <row r="1400">
      <c r="A1400" s="31"/>
      <c r="B1400" s="2"/>
      <c r="C1400" s="2"/>
    </row>
    <row r="1401">
      <c r="A1401" s="31"/>
      <c r="B1401" s="2"/>
      <c r="C1401" s="2"/>
    </row>
    <row r="1402">
      <c r="A1402" s="31"/>
      <c r="B1402" s="2"/>
      <c r="C1402" s="2"/>
    </row>
    <row r="1403">
      <c r="A1403" s="31"/>
      <c r="B1403" s="2"/>
      <c r="C1403" s="2"/>
    </row>
    <row r="1404">
      <c r="A1404" s="31"/>
      <c r="B1404" s="2"/>
      <c r="C1404" s="2"/>
    </row>
    <row r="1405">
      <c r="A1405" s="31"/>
      <c r="B1405" s="2"/>
      <c r="C1405" s="2"/>
    </row>
    <row r="1406">
      <c r="A1406" s="31"/>
      <c r="B1406" s="2"/>
      <c r="C1406" s="2"/>
    </row>
    <row r="1407">
      <c r="A1407" s="31"/>
      <c r="B1407" s="2"/>
      <c r="C1407" s="2"/>
    </row>
    <row r="1408">
      <c r="A1408" s="31"/>
      <c r="B1408" s="2"/>
      <c r="C1408" s="2"/>
    </row>
    <row r="1409">
      <c r="A1409" s="31"/>
      <c r="B1409" s="2"/>
      <c r="C1409" s="2"/>
    </row>
    <row r="1410">
      <c r="A1410" s="31"/>
      <c r="B1410" s="2"/>
      <c r="C1410" s="2"/>
    </row>
    <row r="1411">
      <c r="A1411" s="31"/>
      <c r="B1411" s="2"/>
      <c r="C1411" s="2"/>
    </row>
    <row r="1412">
      <c r="A1412" s="31"/>
      <c r="B1412" s="2"/>
      <c r="C1412" s="2"/>
    </row>
    <row r="1413">
      <c r="A1413" s="31"/>
      <c r="B1413" s="2"/>
      <c r="C1413" s="2"/>
    </row>
    <row r="1414">
      <c r="A1414" s="31"/>
      <c r="B1414" s="2"/>
      <c r="C1414" s="2"/>
    </row>
    <row r="1415">
      <c r="A1415" s="31"/>
      <c r="B1415" s="2"/>
      <c r="C1415" s="2"/>
    </row>
    <row r="1416">
      <c r="A1416" s="31"/>
      <c r="B1416" s="2"/>
      <c r="C1416" s="2"/>
    </row>
    <row r="1417">
      <c r="A1417" s="31"/>
      <c r="B1417" s="2"/>
      <c r="C1417" s="2"/>
    </row>
    <row r="1418">
      <c r="A1418" s="31"/>
      <c r="B1418" s="2"/>
      <c r="C1418" s="2"/>
    </row>
    <row r="1419">
      <c r="A1419" s="31"/>
      <c r="B1419" s="2"/>
      <c r="C1419" s="2"/>
    </row>
    <row r="1420">
      <c r="A1420" s="31"/>
      <c r="B1420" s="2"/>
      <c r="C1420" s="2"/>
    </row>
    <row r="1421">
      <c r="A1421" s="31"/>
      <c r="B1421" s="2"/>
      <c r="C1421" s="2"/>
    </row>
    <row r="1422">
      <c r="A1422" s="31"/>
      <c r="B1422" s="2"/>
      <c r="C1422" s="2"/>
    </row>
    <row r="1423">
      <c r="A1423" s="31"/>
      <c r="B1423" s="2"/>
      <c r="C1423" s="2"/>
    </row>
    <row r="1424">
      <c r="A1424" s="31"/>
      <c r="B1424" s="2"/>
      <c r="C1424" s="2"/>
    </row>
    <row r="1425">
      <c r="A1425" s="31"/>
      <c r="B1425" s="2"/>
      <c r="C1425" s="2"/>
    </row>
    <row r="1426">
      <c r="A1426" s="31"/>
      <c r="B1426" s="2"/>
      <c r="C1426" s="2"/>
    </row>
    <row r="1427">
      <c r="A1427" s="31"/>
      <c r="B1427" s="2"/>
      <c r="C1427" s="2"/>
    </row>
    <row r="1428">
      <c r="A1428" s="31"/>
      <c r="B1428" s="2"/>
      <c r="C1428" s="2"/>
    </row>
    <row r="1429">
      <c r="A1429" s="31"/>
      <c r="B1429" s="2"/>
      <c r="C1429" s="2"/>
    </row>
    <row r="1430">
      <c r="A1430" s="31"/>
      <c r="B1430" s="2"/>
      <c r="C1430" s="2"/>
    </row>
    <row r="1431">
      <c r="A1431" s="31"/>
      <c r="B1431" s="2"/>
      <c r="C1431" s="2"/>
    </row>
    <row r="1432">
      <c r="A1432" s="31"/>
      <c r="B1432" s="2"/>
      <c r="C1432" s="2"/>
    </row>
    <row r="1433">
      <c r="A1433" s="31"/>
      <c r="B1433" s="2"/>
      <c r="C1433" s="2"/>
    </row>
    <row r="1434">
      <c r="A1434" s="31"/>
      <c r="B1434" s="2"/>
      <c r="C1434" s="2"/>
    </row>
    <row r="1435">
      <c r="A1435" s="31"/>
      <c r="B1435" s="2"/>
      <c r="C1435" s="2"/>
    </row>
    <row r="1436">
      <c r="A1436" s="31"/>
      <c r="B1436" s="2"/>
      <c r="C1436" s="2"/>
    </row>
    <row r="1437">
      <c r="A1437" s="31"/>
      <c r="B1437" s="2"/>
      <c r="C1437" s="2"/>
    </row>
    <row r="1438">
      <c r="A1438" s="31"/>
      <c r="B1438" s="2"/>
      <c r="C1438" s="2"/>
    </row>
    <row r="1439">
      <c r="A1439" s="31"/>
      <c r="B1439" s="2"/>
      <c r="C1439" s="2"/>
    </row>
    <row r="1440">
      <c r="A1440" s="31"/>
      <c r="B1440" s="2"/>
      <c r="C1440" s="2"/>
    </row>
    <row r="1441">
      <c r="A1441" s="31"/>
      <c r="B1441" s="2"/>
      <c r="C1441" s="2"/>
    </row>
    <row r="1442">
      <c r="A1442" s="31"/>
      <c r="B1442" s="2"/>
      <c r="C1442" s="2"/>
    </row>
    <row r="1443">
      <c r="A1443" s="31"/>
      <c r="B1443" s="2"/>
      <c r="C1443" s="2"/>
    </row>
    <row r="1444">
      <c r="A1444" s="31"/>
      <c r="B1444" s="2"/>
      <c r="C1444" s="2"/>
    </row>
    <row r="1445">
      <c r="A1445" s="31"/>
      <c r="B1445" s="2"/>
      <c r="C1445" s="2"/>
    </row>
    <row r="1446">
      <c r="A1446" s="31"/>
      <c r="B1446" s="2"/>
      <c r="C1446" s="2"/>
    </row>
    <row r="1447">
      <c r="A1447" s="31"/>
      <c r="B1447" s="2"/>
      <c r="C1447" s="2"/>
    </row>
    <row r="1448">
      <c r="A1448" s="31"/>
      <c r="B1448" s="2"/>
      <c r="C1448" s="2"/>
    </row>
    <row r="1449">
      <c r="A1449" s="31"/>
      <c r="B1449" s="2"/>
      <c r="C1449" s="2"/>
    </row>
    <row r="1450">
      <c r="A1450" s="31"/>
      <c r="B1450" s="2"/>
      <c r="C1450" s="2"/>
    </row>
    <row r="1451">
      <c r="A1451" s="31"/>
      <c r="B1451" s="2"/>
      <c r="C1451" s="2"/>
    </row>
    <row r="1452">
      <c r="A1452" s="31"/>
      <c r="B1452" s="2"/>
      <c r="C1452" s="2"/>
    </row>
    <row r="1453">
      <c r="A1453" s="31"/>
      <c r="B1453" s="2"/>
      <c r="C1453" s="2"/>
    </row>
    <row r="1454">
      <c r="A1454" s="31"/>
      <c r="B1454" s="2"/>
      <c r="C1454" s="2"/>
    </row>
    <row r="1455">
      <c r="A1455" s="31"/>
      <c r="B1455" s="2"/>
      <c r="C1455" s="2"/>
    </row>
    <row r="1456">
      <c r="A1456" s="31"/>
      <c r="B1456" s="2"/>
      <c r="C1456" s="2"/>
    </row>
    <row r="1457">
      <c r="A1457" s="31"/>
      <c r="B1457" s="2"/>
      <c r="C1457" s="2"/>
    </row>
    <row r="1458">
      <c r="A1458" s="31"/>
      <c r="B1458" s="2"/>
      <c r="C1458" s="2"/>
    </row>
    <row r="1459">
      <c r="A1459" s="31"/>
      <c r="B1459" s="2"/>
      <c r="C1459" s="2"/>
    </row>
    <row r="1460">
      <c r="A1460" s="31"/>
      <c r="B1460" s="2"/>
      <c r="C1460" s="2"/>
    </row>
    <row r="1461">
      <c r="A1461" s="31"/>
      <c r="B1461" s="2"/>
      <c r="C1461" s="2"/>
    </row>
    <row r="1462">
      <c r="A1462" s="31"/>
      <c r="B1462" s="2"/>
      <c r="C1462" s="2"/>
    </row>
    <row r="1463">
      <c r="A1463" s="31"/>
      <c r="B1463" s="2"/>
      <c r="C1463" s="2"/>
    </row>
    <row r="1464">
      <c r="A1464" s="31"/>
      <c r="B1464" s="2"/>
      <c r="C1464" s="2"/>
    </row>
    <row r="1465">
      <c r="A1465" s="31"/>
      <c r="B1465" s="2"/>
      <c r="C1465" s="2"/>
    </row>
    <row r="1466">
      <c r="A1466" s="31"/>
      <c r="B1466" s="2"/>
      <c r="C1466" s="2"/>
    </row>
    <row r="1467">
      <c r="A1467" s="31"/>
      <c r="B1467" s="2"/>
      <c r="C1467" s="2"/>
    </row>
    <row r="1468">
      <c r="A1468" s="31"/>
      <c r="B1468" s="2"/>
      <c r="C1468" s="2"/>
    </row>
    <row r="1469">
      <c r="A1469" s="31"/>
      <c r="B1469" s="2"/>
      <c r="C1469" s="2"/>
    </row>
    <row r="1470">
      <c r="A1470" s="31"/>
      <c r="B1470" s="2"/>
      <c r="C1470" s="2"/>
    </row>
    <row r="1471">
      <c r="A1471" s="31"/>
      <c r="B1471" s="2"/>
      <c r="C1471" s="2"/>
    </row>
    <row r="1472">
      <c r="A1472" s="31"/>
      <c r="B1472" s="2"/>
      <c r="C1472" s="2"/>
    </row>
    <row r="1473">
      <c r="A1473" s="31"/>
      <c r="B1473" s="2"/>
      <c r="C1473" s="2"/>
    </row>
    <row r="1474">
      <c r="A1474" s="31"/>
      <c r="B1474" s="2"/>
      <c r="C1474" s="2"/>
    </row>
    <row r="1475">
      <c r="A1475" s="31"/>
      <c r="B1475" s="2"/>
      <c r="C1475" s="2"/>
    </row>
    <row r="1476">
      <c r="A1476" s="31"/>
      <c r="B1476" s="2"/>
      <c r="C1476" s="2"/>
    </row>
    <row r="1477">
      <c r="A1477" s="31"/>
      <c r="B1477" s="2"/>
      <c r="C1477" s="2"/>
    </row>
    <row r="1478">
      <c r="A1478" s="31"/>
      <c r="B1478" s="2"/>
      <c r="C1478" s="2"/>
    </row>
    <row r="1479">
      <c r="A1479" s="31"/>
      <c r="B1479" s="2"/>
      <c r="C1479" s="2"/>
    </row>
    <row r="1480">
      <c r="A1480" s="31"/>
      <c r="B1480" s="2"/>
      <c r="C1480" s="2"/>
    </row>
    <row r="1481">
      <c r="A1481" s="31"/>
      <c r="B1481" s="2"/>
      <c r="C1481" s="2"/>
    </row>
    <row r="1482">
      <c r="A1482" s="31"/>
      <c r="B1482" s="2"/>
      <c r="C1482" s="2"/>
    </row>
    <row r="1483">
      <c r="A1483" s="31"/>
      <c r="B1483" s="2"/>
      <c r="C1483" s="2"/>
    </row>
    <row r="1484">
      <c r="A1484" s="31"/>
      <c r="B1484" s="2"/>
      <c r="C1484" s="2"/>
    </row>
    <row r="1485">
      <c r="A1485" s="31"/>
      <c r="B1485" s="2"/>
      <c r="C1485" s="2"/>
    </row>
    <row r="1486">
      <c r="A1486" s="31"/>
      <c r="B1486" s="2"/>
      <c r="C1486" s="2"/>
    </row>
    <row r="1487">
      <c r="A1487" s="31"/>
      <c r="B1487" s="2"/>
      <c r="C1487" s="2"/>
    </row>
    <row r="1488">
      <c r="A1488" s="31"/>
      <c r="B1488" s="2"/>
      <c r="C1488" s="2"/>
    </row>
    <row r="1489">
      <c r="A1489" s="31"/>
      <c r="B1489" s="2"/>
      <c r="C1489" s="2"/>
    </row>
    <row r="1490">
      <c r="A1490" s="31"/>
      <c r="B1490" s="2"/>
      <c r="C1490" s="2"/>
    </row>
    <row r="1491">
      <c r="A1491" s="31"/>
      <c r="B1491" s="2"/>
      <c r="C1491" s="2"/>
    </row>
    <row r="1492">
      <c r="A1492" s="31"/>
      <c r="B1492" s="2"/>
      <c r="C1492" s="2"/>
    </row>
    <row r="1493">
      <c r="A1493" s="31"/>
      <c r="B1493" s="2"/>
      <c r="C1493" s="2"/>
    </row>
    <row r="1494">
      <c r="A1494" s="31"/>
      <c r="B1494" s="2"/>
      <c r="C1494" s="2"/>
    </row>
    <row r="1495">
      <c r="A1495" s="31"/>
      <c r="B1495" s="2"/>
      <c r="C1495" s="2"/>
    </row>
    <row r="1496">
      <c r="A1496" s="31"/>
      <c r="B1496" s="2"/>
      <c r="C1496" s="2"/>
    </row>
    <row r="1497">
      <c r="A1497" s="31"/>
      <c r="B1497" s="2"/>
      <c r="C1497" s="2"/>
    </row>
    <row r="1498">
      <c r="A1498" s="31"/>
      <c r="B1498" s="2"/>
      <c r="C1498" s="2"/>
    </row>
    <row r="1499">
      <c r="A1499" s="31"/>
      <c r="B1499" s="2"/>
      <c r="C1499" s="2"/>
    </row>
    <row r="1500">
      <c r="A1500" s="31"/>
      <c r="B1500" s="2"/>
      <c r="C1500" s="2"/>
    </row>
    <row r="1501">
      <c r="A1501" s="31"/>
      <c r="B1501" s="2"/>
      <c r="C1501" s="2"/>
    </row>
    <row r="1502">
      <c r="A1502" s="31"/>
      <c r="B1502" s="2"/>
      <c r="C1502" s="2"/>
    </row>
    <row r="1503">
      <c r="A1503" s="31"/>
      <c r="B1503" s="2"/>
      <c r="C1503" s="2"/>
    </row>
    <row r="1504">
      <c r="A1504" s="31"/>
      <c r="B1504" s="2"/>
      <c r="C1504" s="2"/>
    </row>
    <row r="1505">
      <c r="A1505" s="31"/>
      <c r="B1505" s="2"/>
      <c r="C1505" s="2"/>
    </row>
    <row r="1506">
      <c r="A1506" s="31"/>
      <c r="B1506" s="2"/>
      <c r="C1506" s="2"/>
    </row>
    <row r="1507">
      <c r="A1507" s="31"/>
      <c r="B1507" s="2"/>
      <c r="C1507" s="2"/>
    </row>
    <row r="1508">
      <c r="A1508" s="31"/>
      <c r="B1508" s="2"/>
      <c r="C1508" s="2"/>
    </row>
    <row r="1509">
      <c r="A1509" s="31"/>
      <c r="B1509" s="2"/>
      <c r="C1509" s="2"/>
    </row>
    <row r="1510">
      <c r="A1510" s="31"/>
      <c r="B1510" s="2"/>
      <c r="C1510" s="2"/>
    </row>
    <row r="1511">
      <c r="A1511" s="31"/>
      <c r="B1511" s="2"/>
      <c r="C1511" s="2"/>
    </row>
    <row r="1512">
      <c r="A1512" s="31"/>
      <c r="B1512" s="2"/>
      <c r="C1512" s="2"/>
    </row>
    <row r="1513">
      <c r="A1513" s="31"/>
      <c r="B1513" s="2"/>
      <c r="C1513" s="2"/>
    </row>
    <row r="1514">
      <c r="A1514" s="31"/>
      <c r="B1514" s="2"/>
      <c r="C1514" s="2"/>
    </row>
    <row r="1515">
      <c r="A1515" s="31"/>
      <c r="B1515" s="2"/>
      <c r="C1515" s="2"/>
    </row>
    <row r="1516">
      <c r="A1516" s="31"/>
      <c r="B1516" s="2"/>
      <c r="C1516" s="2"/>
    </row>
    <row r="1517">
      <c r="A1517" s="31"/>
      <c r="B1517" s="2"/>
      <c r="C1517" s="2"/>
    </row>
    <row r="1518">
      <c r="A1518" s="31"/>
      <c r="B1518" s="2"/>
      <c r="C1518" s="2"/>
    </row>
    <row r="1519">
      <c r="A1519" s="31"/>
      <c r="B1519" s="2"/>
      <c r="C1519" s="2"/>
    </row>
    <row r="1520">
      <c r="A1520" s="31"/>
      <c r="B1520" s="2"/>
      <c r="C1520" s="2"/>
    </row>
    <row r="1521">
      <c r="A1521" s="31"/>
      <c r="B1521" s="2"/>
      <c r="C1521" s="2"/>
    </row>
    <row r="1522">
      <c r="A1522" s="31"/>
      <c r="B1522" s="2"/>
      <c r="C1522" s="2"/>
    </row>
    <row r="1523">
      <c r="A1523" s="31"/>
      <c r="B1523" s="2"/>
      <c r="C1523" s="2"/>
    </row>
    <row r="1524">
      <c r="A1524" s="31"/>
      <c r="B1524" s="2"/>
      <c r="C1524" s="2"/>
    </row>
    <row r="1525">
      <c r="A1525" s="31"/>
      <c r="B1525" s="2"/>
      <c r="C1525" s="2"/>
    </row>
    <row r="1526">
      <c r="A1526" s="31"/>
      <c r="B1526" s="2"/>
      <c r="C1526" s="2"/>
    </row>
    <row r="1527">
      <c r="A1527" s="31"/>
      <c r="B1527" s="2"/>
      <c r="C1527" s="2"/>
    </row>
    <row r="1528">
      <c r="A1528" s="31"/>
      <c r="B1528" s="2"/>
      <c r="C1528" s="2"/>
    </row>
    <row r="1529">
      <c r="A1529" s="31"/>
      <c r="B1529" s="2"/>
      <c r="C1529" s="2"/>
    </row>
    <row r="1530">
      <c r="A1530" s="31"/>
      <c r="B1530" s="2"/>
      <c r="C1530" s="2"/>
    </row>
    <row r="1531">
      <c r="A1531" s="31"/>
      <c r="B1531" s="2"/>
      <c r="C1531" s="2"/>
    </row>
    <row r="1532">
      <c r="A1532" s="31"/>
      <c r="B1532" s="2"/>
      <c r="C1532" s="2"/>
    </row>
    <row r="1533">
      <c r="A1533" s="31"/>
      <c r="B1533" s="2"/>
      <c r="C1533" s="2"/>
    </row>
    <row r="1534">
      <c r="A1534" s="31"/>
      <c r="B1534" s="2"/>
      <c r="C1534" s="2"/>
    </row>
    <row r="1535">
      <c r="A1535" s="31"/>
      <c r="B1535" s="2"/>
      <c r="C1535" s="2"/>
    </row>
    <row r="1536">
      <c r="A1536" s="31"/>
      <c r="B1536" s="2"/>
      <c r="C1536" s="2"/>
    </row>
    <row r="1537">
      <c r="A1537" s="31"/>
      <c r="B1537" s="2"/>
      <c r="C1537" s="2"/>
    </row>
    <row r="1538">
      <c r="A1538" s="31"/>
      <c r="B1538" s="2"/>
      <c r="C1538" s="2"/>
    </row>
    <row r="1539">
      <c r="A1539" s="31"/>
      <c r="B1539" s="2"/>
      <c r="C1539" s="2"/>
    </row>
    <row r="1540">
      <c r="A1540" s="31"/>
      <c r="B1540" s="2"/>
      <c r="C1540" s="2"/>
    </row>
    <row r="1541">
      <c r="A1541" s="31"/>
      <c r="B1541" s="2"/>
      <c r="C1541" s="2"/>
    </row>
    <row r="1542">
      <c r="A1542" s="31"/>
      <c r="B1542" s="2"/>
      <c r="C1542" s="2"/>
    </row>
    <row r="1543">
      <c r="A1543" s="31"/>
      <c r="B1543" s="2"/>
      <c r="C1543" s="2"/>
    </row>
    <row r="1544">
      <c r="A1544" s="31"/>
      <c r="B1544" s="2"/>
      <c r="C1544" s="2"/>
    </row>
    <row r="1545">
      <c r="A1545" s="31"/>
      <c r="B1545" s="2"/>
      <c r="C1545" s="2"/>
    </row>
    <row r="1546">
      <c r="A1546" s="31"/>
      <c r="B1546" s="2"/>
      <c r="C1546" s="2"/>
    </row>
    <row r="1547">
      <c r="A1547" s="31"/>
      <c r="B1547" s="2"/>
      <c r="C1547" s="2"/>
    </row>
    <row r="1548">
      <c r="A1548" s="31"/>
      <c r="B1548" s="2"/>
      <c r="C1548" s="2"/>
    </row>
    <row r="1549">
      <c r="A1549" s="31"/>
      <c r="B1549" s="2"/>
      <c r="C1549" s="2"/>
    </row>
    <row r="1550">
      <c r="A1550" s="31"/>
      <c r="B1550" s="2"/>
      <c r="C1550" s="2"/>
    </row>
    <row r="1551">
      <c r="A1551" s="31"/>
      <c r="B1551" s="2"/>
      <c r="C1551" s="2"/>
    </row>
    <row r="1552">
      <c r="A1552" s="31"/>
      <c r="B1552" s="2"/>
      <c r="C1552" s="2"/>
    </row>
    <row r="1553">
      <c r="A1553" s="31"/>
      <c r="B1553" s="2"/>
      <c r="C1553" s="2"/>
    </row>
    <row r="1554">
      <c r="A1554" s="31"/>
      <c r="B1554" s="2"/>
      <c r="C1554" s="2"/>
    </row>
    <row r="1555">
      <c r="A1555" s="31"/>
      <c r="B1555" s="2"/>
      <c r="C1555" s="2"/>
    </row>
    <row r="1556">
      <c r="A1556" s="31"/>
      <c r="B1556" s="2"/>
      <c r="C1556" s="2"/>
    </row>
    <row r="1557">
      <c r="A1557" s="31"/>
      <c r="B1557" s="2"/>
      <c r="C1557" s="2"/>
    </row>
    <row r="1558">
      <c r="A1558" s="31"/>
      <c r="B1558" s="2"/>
      <c r="C1558" s="2"/>
    </row>
    <row r="1559">
      <c r="A1559" s="31"/>
      <c r="B1559" s="2"/>
      <c r="C1559" s="2"/>
    </row>
    <row r="1560">
      <c r="A1560" s="31"/>
      <c r="B1560" s="2"/>
      <c r="C1560" s="2"/>
    </row>
    <row r="1561">
      <c r="A1561" s="31"/>
      <c r="B1561" s="2"/>
      <c r="C1561" s="2"/>
    </row>
    <row r="1562">
      <c r="A1562" s="31"/>
      <c r="B1562" s="2"/>
      <c r="C1562" s="2"/>
    </row>
    <row r="1563">
      <c r="A1563" s="31"/>
      <c r="B1563" s="2"/>
      <c r="C1563" s="2"/>
    </row>
    <row r="1564">
      <c r="A1564" s="31"/>
      <c r="B1564" s="2"/>
      <c r="C1564" s="2"/>
    </row>
    <row r="1565">
      <c r="A1565" s="31"/>
      <c r="B1565" s="2"/>
      <c r="C1565" s="2"/>
    </row>
    <row r="1566">
      <c r="A1566" s="31"/>
      <c r="B1566" s="2"/>
      <c r="C1566" s="2"/>
    </row>
    <row r="1567">
      <c r="A1567" s="31"/>
      <c r="B1567" s="2"/>
      <c r="C1567" s="2"/>
    </row>
    <row r="1568">
      <c r="A1568" s="31"/>
      <c r="B1568" s="2"/>
      <c r="C1568" s="2"/>
    </row>
    <row r="1569">
      <c r="A1569" s="31"/>
      <c r="B1569" s="2"/>
      <c r="C1569" s="2"/>
    </row>
    <row r="1570">
      <c r="A1570" s="31"/>
      <c r="B1570" s="2"/>
      <c r="C1570" s="2"/>
    </row>
    <row r="1571">
      <c r="A1571" s="31"/>
      <c r="B1571" s="2"/>
      <c r="C1571" s="2"/>
    </row>
    <row r="1572">
      <c r="A1572" s="31"/>
      <c r="B1572" s="2"/>
      <c r="C1572" s="2"/>
    </row>
    <row r="1573">
      <c r="A1573" s="31"/>
      <c r="B1573" s="2"/>
      <c r="C1573" s="2"/>
    </row>
    <row r="1574">
      <c r="A1574" s="31"/>
      <c r="B1574" s="2"/>
      <c r="C1574" s="2"/>
    </row>
    <row r="1575">
      <c r="A1575" s="31"/>
      <c r="B1575" s="2"/>
      <c r="C1575" s="2"/>
    </row>
    <row r="1576">
      <c r="A1576" s="31"/>
      <c r="B1576" s="2"/>
      <c r="C1576" s="2"/>
    </row>
    <row r="1577">
      <c r="A1577" s="31"/>
      <c r="B1577" s="2"/>
      <c r="C1577" s="2"/>
    </row>
    <row r="1578">
      <c r="A1578" s="31"/>
      <c r="B1578" s="2"/>
      <c r="C1578" s="2"/>
    </row>
    <row r="1579">
      <c r="A1579" s="31"/>
      <c r="B1579" s="2"/>
      <c r="C1579" s="2"/>
    </row>
    <row r="1580">
      <c r="A1580" s="31"/>
      <c r="B1580" s="2"/>
      <c r="C1580" s="2"/>
    </row>
    <row r="1581">
      <c r="A1581" s="31"/>
      <c r="B1581" s="2"/>
      <c r="C1581" s="2"/>
    </row>
    <row r="1582">
      <c r="A1582" s="31"/>
      <c r="B1582" s="2"/>
      <c r="C1582" s="2"/>
    </row>
    <row r="1583">
      <c r="A1583" s="31"/>
      <c r="B1583" s="2"/>
      <c r="C1583" s="2"/>
    </row>
    <row r="1584">
      <c r="A1584" s="31"/>
      <c r="B1584" s="2"/>
      <c r="C1584" s="2"/>
    </row>
    <row r="1585">
      <c r="A1585" s="31"/>
      <c r="B1585" s="2"/>
      <c r="C1585" s="2"/>
    </row>
    <row r="1586">
      <c r="A1586" s="31"/>
      <c r="B1586" s="2"/>
      <c r="C1586" s="2"/>
    </row>
    <row r="1587">
      <c r="A1587" s="31"/>
      <c r="B1587" s="2"/>
      <c r="C1587" s="2"/>
    </row>
    <row r="1588">
      <c r="A1588" s="31"/>
      <c r="B1588" s="2"/>
      <c r="C1588" s="2"/>
    </row>
    <row r="1589">
      <c r="A1589" s="31"/>
      <c r="B1589" s="2"/>
      <c r="C1589" s="2"/>
    </row>
    <row r="1590">
      <c r="A1590" s="31"/>
      <c r="B1590" s="2"/>
      <c r="C1590" s="2"/>
    </row>
    <row r="1591">
      <c r="A1591" s="31"/>
      <c r="B1591" s="2"/>
      <c r="C1591" s="2"/>
    </row>
    <row r="1592">
      <c r="A1592" s="31"/>
      <c r="B1592" s="2"/>
      <c r="C1592" s="2"/>
    </row>
    <row r="1593">
      <c r="A1593" s="31"/>
      <c r="B1593" s="2"/>
      <c r="C1593" s="2"/>
    </row>
    <row r="1594">
      <c r="A1594" s="31"/>
      <c r="B1594" s="2"/>
      <c r="C1594" s="2"/>
    </row>
    <row r="1595">
      <c r="A1595" s="31"/>
      <c r="B1595" s="2"/>
      <c r="C1595" s="2"/>
    </row>
    <row r="1596">
      <c r="A1596" s="31"/>
      <c r="B1596" s="2"/>
      <c r="C1596" s="2"/>
    </row>
    <row r="1597">
      <c r="A1597" s="31"/>
      <c r="B1597" s="2"/>
      <c r="C1597" s="2"/>
    </row>
    <row r="1598">
      <c r="A1598" s="31"/>
      <c r="B1598" s="2"/>
      <c r="C1598" s="2"/>
    </row>
    <row r="1599">
      <c r="A1599" s="31"/>
      <c r="B1599" s="2"/>
      <c r="C1599" s="2"/>
    </row>
    <row r="1600">
      <c r="A1600" s="31"/>
      <c r="B1600" s="2"/>
      <c r="C1600" s="2"/>
    </row>
    <row r="1601">
      <c r="A1601" s="31"/>
      <c r="B1601" s="2"/>
      <c r="C1601" s="2"/>
    </row>
    <row r="1602">
      <c r="A1602" s="31"/>
      <c r="B1602" s="2"/>
      <c r="C1602" s="2"/>
    </row>
    <row r="1603">
      <c r="A1603" s="31"/>
      <c r="B1603" s="2"/>
      <c r="C1603" s="2"/>
    </row>
    <row r="1604">
      <c r="A1604" s="31"/>
      <c r="B1604" s="2"/>
      <c r="C1604" s="2"/>
    </row>
    <row r="1605">
      <c r="A1605" s="31"/>
      <c r="B1605" s="2"/>
      <c r="C1605" s="2"/>
    </row>
    <row r="1606">
      <c r="A1606" s="31"/>
      <c r="B1606" s="2"/>
      <c r="C1606" s="2"/>
    </row>
    <row r="1607">
      <c r="A1607" s="31"/>
      <c r="B1607" s="2"/>
      <c r="C1607" s="2"/>
    </row>
    <row r="1608">
      <c r="A1608" s="31"/>
      <c r="B1608" s="2"/>
      <c r="C1608" s="2"/>
    </row>
    <row r="1609">
      <c r="A1609" s="31"/>
      <c r="B1609" s="2"/>
      <c r="C1609" s="2"/>
    </row>
    <row r="1610">
      <c r="A1610" s="31"/>
      <c r="B1610" s="2"/>
      <c r="C1610" s="2"/>
    </row>
    <row r="1611">
      <c r="A1611" s="31"/>
      <c r="B1611" s="2"/>
      <c r="C1611" s="2"/>
    </row>
    <row r="1612">
      <c r="A1612" s="31"/>
      <c r="B1612" s="2"/>
      <c r="C1612" s="2"/>
    </row>
    <row r="1613">
      <c r="A1613" s="31"/>
      <c r="B1613" s="2"/>
      <c r="C1613" s="2"/>
    </row>
    <row r="1614">
      <c r="A1614" s="31"/>
      <c r="B1614" s="2"/>
      <c r="C1614" s="2"/>
    </row>
    <row r="1615">
      <c r="A1615" s="31"/>
      <c r="B1615" s="2"/>
      <c r="C1615" s="2"/>
    </row>
    <row r="1616">
      <c r="A1616" s="31"/>
      <c r="B1616" s="2"/>
      <c r="C1616" s="2"/>
    </row>
    <row r="1617">
      <c r="A1617" s="31"/>
      <c r="B1617" s="2"/>
      <c r="C1617" s="2"/>
    </row>
    <row r="1618">
      <c r="A1618" s="31"/>
      <c r="B1618" s="2"/>
      <c r="C1618" s="2"/>
    </row>
    <row r="1619">
      <c r="A1619" s="31"/>
      <c r="B1619" s="2"/>
      <c r="C1619" s="2"/>
    </row>
    <row r="1620">
      <c r="A1620" s="31"/>
      <c r="B1620" s="2"/>
      <c r="C1620" s="2"/>
    </row>
    <row r="1621">
      <c r="A1621" s="31"/>
      <c r="B1621" s="2"/>
      <c r="C1621" s="2"/>
    </row>
    <row r="1622">
      <c r="A1622" s="31"/>
      <c r="B1622" s="2"/>
      <c r="C1622" s="2"/>
    </row>
    <row r="1623">
      <c r="A1623" s="31"/>
      <c r="B1623" s="2"/>
      <c r="C1623" s="2"/>
    </row>
    <row r="1624">
      <c r="A1624" s="31"/>
      <c r="B1624" s="2"/>
      <c r="C1624" s="2"/>
    </row>
    <row r="1625">
      <c r="A1625" s="31"/>
      <c r="B1625" s="2"/>
      <c r="C1625" s="2"/>
    </row>
    <row r="1626">
      <c r="A1626" s="31"/>
      <c r="B1626" s="2"/>
      <c r="C1626" s="2"/>
    </row>
    <row r="1627">
      <c r="A1627" s="31"/>
      <c r="B1627" s="2"/>
      <c r="C1627" s="2"/>
    </row>
    <row r="1628">
      <c r="A1628" s="31"/>
      <c r="B1628" s="2"/>
      <c r="C1628" s="2"/>
    </row>
    <row r="1629">
      <c r="A1629" s="31"/>
      <c r="B1629" s="2"/>
      <c r="C1629" s="2"/>
    </row>
    <row r="1630">
      <c r="A1630" s="31"/>
      <c r="B1630" s="2"/>
      <c r="C1630" s="2"/>
    </row>
    <row r="1631">
      <c r="A1631" s="31"/>
      <c r="B1631" s="2"/>
      <c r="C1631" s="2"/>
    </row>
    <row r="1632">
      <c r="A1632" s="31"/>
      <c r="B1632" s="2"/>
      <c r="C1632" s="2"/>
    </row>
    <row r="1633">
      <c r="A1633" s="31"/>
      <c r="B1633" s="2"/>
      <c r="C1633" s="2"/>
    </row>
    <row r="1634">
      <c r="A1634" s="31"/>
      <c r="B1634" s="2"/>
      <c r="C1634" s="2"/>
    </row>
    <row r="1635">
      <c r="A1635" s="31"/>
      <c r="B1635" s="2"/>
      <c r="C1635" s="2"/>
    </row>
    <row r="1636">
      <c r="A1636" s="31"/>
      <c r="B1636" s="2"/>
      <c r="C1636" s="2"/>
    </row>
    <row r="1637">
      <c r="A1637" s="31"/>
      <c r="B1637" s="2"/>
      <c r="C1637" s="2"/>
    </row>
    <row r="1638">
      <c r="A1638" s="31"/>
      <c r="B1638" s="2"/>
      <c r="C1638" s="2"/>
    </row>
    <row r="1639">
      <c r="A1639" s="31"/>
      <c r="B1639" s="2"/>
      <c r="C1639" s="2"/>
    </row>
    <row r="1640">
      <c r="A1640" s="31"/>
      <c r="B1640" s="2"/>
      <c r="C1640" s="2"/>
    </row>
    <row r="1641">
      <c r="A1641" s="31"/>
      <c r="B1641" s="2"/>
      <c r="C1641" s="2"/>
    </row>
    <row r="1642">
      <c r="A1642" s="31"/>
      <c r="B1642" s="2"/>
      <c r="C1642" s="2"/>
    </row>
    <row r="1643">
      <c r="A1643" s="31"/>
      <c r="B1643" s="2"/>
      <c r="C1643" s="2"/>
    </row>
    <row r="1644">
      <c r="A1644" s="31"/>
      <c r="B1644" s="2"/>
      <c r="C1644" s="2"/>
    </row>
    <row r="1645">
      <c r="A1645" s="31"/>
      <c r="B1645" s="2"/>
      <c r="C1645" s="2"/>
    </row>
    <row r="1646">
      <c r="A1646" s="31"/>
      <c r="B1646" s="2"/>
      <c r="C1646" s="2"/>
    </row>
    <row r="1647">
      <c r="A1647" s="31"/>
      <c r="B1647" s="2"/>
      <c r="C1647" s="2"/>
    </row>
    <row r="1648">
      <c r="A1648" s="31"/>
      <c r="B1648" s="2"/>
      <c r="C1648" s="2"/>
    </row>
    <row r="1649">
      <c r="A1649" s="31"/>
      <c r="B1649" s="2"/>
      <c r="C1649" s="2"/>
    </row>
    <row r="1650">
      <c r="A1650" s="31"/>
      <c r="B1650" s="2"/>
      <c r="C1650" s="2"/>
    </row>
    <row r="1651">
      <c r="A1651" s="31"/>
      <c r="B1651" s="2"/>
      <c r="C1651" s="2"/>
    </row>
    <row r="1652">
      <c r="A1652" s="31"/>
      <c r="B1652" s="2"/>
      <c r="C1652" s="2"/>
    </row>
    <row r="1653">
      <c r="A1653" s="31"/>
      <c r="B1653" s="2"/>
      <c r="C1653" s="2"/>
    </row>
    <row r="1654">
      <c r="A1654" s="31"/>
      <c r="B1654" s="2"/>
      <c r="C1654" s="2"/>
    </row>
    <row r="1655">
      <c r="A1655" s="31"/>
      <c r="B1655" s="2"/>
      <c r="C1655" s="2"/>
    </row>
    <row r="1656">
      <c r="A1656" s="31"/>
      <c r="B1656" s="2"/>
      <c r="C1656" s="2"/>
    </row>
    <row r="1657">
      <c r="A1657" s="31"/>
      <c r="B1657" s="2"/>
      <c r="C1657" s="2"/>
    </row>
    <row r="1658">
      <c r="A1658" s="31"/>
      <c r="B1658" s="2"/>
      <c r="C1658" s="2"/>
    </row>
    <row r="1659">
      <c r="A1659" s="31"/>
      <c r="B1659" s="2"/>
      <c r="C1659" s="2"/>
    </row>
    <row r="1660">
      <c r="A1660" s="31"/>
      <c r="B1660" s="2"/>
      <c r="C1660" s="2"/>
    </row>
    <row r="1661">
      <c r="A1661" s="31"/>
      <c r="B1661" s="2"/>
      <c r="C1661" s="2"/>
    </row>
    <row r="1662">
      <c r="A1662" s="31"/>
      <c r="B1662" s="2"/>
      <c r="C1662" s="2"/>
    </row>
    <row r="1663">
      <c r="A1663" s="31"/>
      <c r="B1663" s="2"/>
      <c r="C1663" s="2"/>
    </row>
    <row r="1664">
      <c r="A1664" s="31"/>
      <c r="B1664" s="2"/>
      <c r="C1664" s="2"/>
    </row>
    <row r="1665">
      <c r="A1665" s="31"/>
      <c r="B1665" s="2"/>
      <c r="C1665" s="2"/>
    </row>
    <row r="1666">
      <c r="A1666" s="31"/>
      <c r="B1666" s="2"/>
      <c r="C1666" s="2"/>
    </row>
    <row r="1667">
      <c r="A1667" s="31"/>
      <c r="B1667" s="2"/>
      <c r="C1667" s="2"/>
    </row>
    <row r="1668">
      <c r="A1668" s="31"/>
      <c r="B1668" s="2"/>
      <c r="C1668" s="2"/>
    </row>
    <row r="1669">
      <c r="A1669" s="31"/>
      <c r="B1669" s="2"/>
      <c r="C1669" s="2"/>
    </row>
    <row r="1670">
      <c r="A1670" s="31"/>
      <c r="B1670" s="2"/>
      <c r="C1670" s="2"/>
    </row>
    <row r="1671">
      <c r="A1671" s="31"/>
      <c r="B1671" s="2"/>
      <c r="C1671" s="2"/>
    </row>
    <row r="1672">
      <c r="A1672" s="31"/>
      <c r="B1672" s="2"/>
      <c r="C1672" s="2"/>
    </row>
    <row r="1673">
      <c r="A1673" s="31"/>
      <c r="B1673" s="2"/>
      <c r="C1673" s="2"/>
    </row>
    <row r="1674">
      <c r="A1674" s="31"/>
      <c r="B1674" s="2"/>
      <c r="C1674" s="2"/>
    </row>
    <row r="1675">
      <c r="A1675" s="31"/>
      <c r="B1675" s="2"/>
      <c r="C1675" s="2"/>
    </row>
    <row r="1676">
      <c r="A1676" s="31"/>
      <c r="B1676" s="2"/>
      <c r="C1676" s="2"/>
    </row>
    <row r="1677">
      <c r="A1677" s="31"/>
      <c r="B1677" s="2"/>
      <c r="C1677" s="2"/>
    </row>
    <row r="1678">
      <c r="A1678" s="31"/>
      <c r="B1678" s="2"/>
      <c r="C1678" s="2"/>
    </row>
    <row r="1679">
      <c r="A1679" s="31"/>
      <c r="B1679" s="2"/>
      <c r="C1679" s="2"/>
    </row>
    <row r="1680">
      <c r="A1680" s="31"/>
      <c r="B1680" s="2"/>
      <c r="C1680" s="2"/>
    </row>
    <row r="1681">
      <c r="A1681" s="31"/>
      <c r="B1681" s="2"/>
      <c r="C1681" s="2"/>
    </row>
    <row r="1682">
      <c r="A1682" s="31"/>
      <c r="B1682" s="2"/>
      <c r="C1682" s="2"/>
    </row>
    <row r="1683">
      <c r="A1683" s="31"/>
      <c r="B1683" s="2"/>
      <c r="C1683" s="2"/>
    </row>
    <row r="1684">
      <c r="A1684" s="31"/>
      <c r="B1684" s="2"/>
      <c r="C1684" s="2"/>
    </row>
    <row r="1685">
      <c r="A1685" s="31"/>
      <c r="B1685" s="2"/>
      <c r="C1685" s="2"/>
    </row>
    <row r="1686">
      <c r="A1686" s="31"/>
      <c r="B1686" s="2"/>
      <c r="C1686" s="2"/>
    </row>
    <row r="1687">
      <c r="A1687" s="31"/>
      <c r="B1687" s="2"/>
      <c r="C1687" s="2"/>
    </row>
    <row r="1688">
      <c r="A1688" s="31"/>
      <c r="B1688" s="2"/>
      <c r="C1688" s="2"/>
    </row>
    <row r="1689">
      <c r="A1689" s="31"/>
      <c r="B1689" s="2"/>
      <c r="C1689" s="2"/>
    </row>
    <row r="1690">
      <c r="A1690" s="31"/>
      <c r="B1690" s="2"/>
      <c r="C1690" s="2"/>
    </row>
    <row r="1691">
      <c r="A1691" s="31"/>
      <c r="B1691" s="2"/>
      <c r="C1691" s="2"/>
    </row>
    <row r="1692">
      <c r="A1692" s="31"/>
      <c r="B1692" s="2"/>
      <c r="C1692" s="2"/>
    </row>
    <row r="1693">
      <c r="A1693" s="31"/>
      <c r="B1693" s="2"/>
      <c r="C1693" s="2"/>
    </row>
    <row r="1694">
      <c r="A1694" s="31"/>
      <c r="B1694" s="2"/>
      <c r="C1694" s="2"/>
    </row>
    <row r="1695">
      <c r="A1695" s="31"/>
      <c r="B1695" s="2"/>
      <c r="C1695" s="2"/>
    </row>
    <row r="1696">
      <c r="A1696" s="31"/>
      <c r="B1696" s="2"/>
      <c r="C1696" s="2"/>
    </row>
    <row r="1697">
      <c r="A1697" s="31"/>
      <c r="B1697" s="2"/>
      <c r="C1697" s="2"/>
    </row>
    <row r="1698">
      <c r="A1698" s="31"/>
      <c r="B1698" s="2"/>
      <c r="C1698" s="2"/>
    </row>
    <row r="1699">
      <c r="A1699" s="31"/>
      <c r="B1699" s="2"/>
      <c r="C1699" s="2"/>
    </row>
    <row r="1700">
      <c r="A1700" s="31"/>
      <c r="B1700" s="2"/>
      <c r="C1700" s="2"/>
    </row>
    <row r="1701">
      <c r="A1701" s="31"/>
      <c r="B1701" s="2"/>
      <c r="C1701" s="2"/>
    </row>
    <row r="1702">
      <c r="A1702" s="31"/>
      <c r="B1702" s="2"/>
      <c r="C1702" s="2"/>
    </row>
    <row r="1703">
      <c r="A1703" s="31"/>
      <c r="B1703" s="2"/>
      <c r="C1703" s="2"/>
    </row>
    <row r="1704">
      <c r="A1704" s="31"/>
      <c r="B1704" s="2"/>
      <c r="C1704" s="2"/>
    </row>
    <row r="1705">
      <c r="A1705" s="31"/>
      <c r="B1705" s="2"/>
      <c r="C1705" s="2"/>
    </row>
    <row r="1706">
      <c r="A1706" s="31"/>
      <c r="B1706" s="2"/>
      <c r="C1706" s="2"/>
    </row>
    <row r="1707">
      <c r="A1707" s="31"/>
      <c r="B1707" s="2"/>
      <c r="C1707" s="2"/>
    </row>
    <row r="1708">
      <c r="A1708" s="31"/>
      <c r="B1708" s="2"/>
      <c r="C1708" s="2"/>
    </row>
    <row r="1709">
      <c r="A1709" s="31"/>
      <c r="B1709" s="2"/>
      <c r="C1709" s="2"/>
    </row>
    <row r="1710">
      <c r="A1710" s="31"/>
      <c r="B1710" s="2"/>
      <c r="C1710" s="2"/>
    </row>
    <row r="1711">
      <c r="A1711" s="31"/>
      <c r="B1711" s="2"/>
      <c r="C1711" s="2"/>
    </row>
    <row r="1712">
      <c r="A1712" s="31"/>
      <c r="B1712" s="2"/>
      <c r="C1712" s="2"/>
    </row>
    <row r="1713">
      <c r="A1713" s="31"/>
      <c r="B1713" s="2"/>
      <c r="C1713" s="2"/>
    </row>
    <row r="1714">
      <c r="A1714" s="31"/>
      <c r="B1714" s="2"/>
      <c r="C1714" s="2"/>
    </row>
    <row r="1715">
      <c r="A1715" s="31"/>
      <c r="B1715" s="2"/>
      <c r="C1715" s="2"/>
    </row>
    <row r="1716">
      <c r="A1716" s="31"/>
      <c r="B1716" s="2"/>
      <c r="C1716" s="2"/>
    </row>
    <row r="1717">
      <c r="A1717" s="31"/>
      <c r="B1717" s="2"/>
      <c r="C1717" s="2"/>
    </row>
    <row r="1718">
      <c r="A1718" s="31"/>
      <c r="B1718" s="2"/>
      <c r="C1718" s="2"/>
    </row>
    <row r="1719">
      <c r="A1719" s="31"/>
      <c r="B1719" s="2"/>
      <c r="C1719" s="2"/>
    </row>
    <row r="1720">
      <c r="A1720" s="31"/>
      <c r="B1720" s="2"/>
      <c r="C1720" s="2"/>
    </row>
    <row r="1721">
      <c r="A1721" s="31"/>
      <c r="B1721" s="2"/>
      <c r="C1721" s="2"/>
    </row>
    <row r="1722">
      <c r="A1722" s="31"/>
      <c r="B1722" s="2"/>
      <c r="C1722" s="2"/>
    </row>
    <row r="1723">
      <c r="A1723" s="31"/>
      <c r="B1723" s="2"/>
      <c r="C1723" s="2"/>
    </row>
    <row r="1724">
      <c r="A1724" s="31"/>
      <c r="B1724" s="2"/>
      <c r="C1724" s="2"/>
    </row>
    <row r="1725">
      <c r="A1725" s="31"/>
      <c r="B1725" s="2"/>
      <c r="C1725" s="2"/>
    </row>
    <row r="1726">
      <c r="A1726" s="31"/>
      <c r="B1726" s="2"/>
      <c r="C1726" s="2"/>
    </row>
    <row r="1727">
      <c r="A1727" s="31"/>
      <c r="B1727" s="2"/>
      <c r="C1727" s="2"/>
    </row>
    <row r="1728">
      <c r="A1728" s="31"/>
      <c r="B1728" s="2"/>
      <c r="C1728" s="2"/>
    </row>
    <row r="1729">
      <c r="A1729" s="31"/>
      <c r="B1729" s="2"/>
      <c r="C1729" s="2"/>
    </row>
    <row r="1730">
      <c r="A1730" s="31"/>
      <c r="B1730" s="2"/>
      <c r="C1730" s="2"/>
    </row>
    <row r="1731">
      <c r="A1731" s="31"/>
      <c r="B1731" s="2"/>
      <c r="C1731" s="2"/>
    </row>
    <row r="1732">
      <c r="A1732" s="31"/>
      <c r="B1732" s="2"/>
      <c r="C1732" s="2"/>
    </row>
    <row r="1733">
      <c r="A1733" s="31"/>
      <c r="B1733" s="2"/>
      <c r="C1733" s="2"/>
    </row>
    <row r="1734">
      <c r="A1734" s="31"/>
      <c r="B1734" s="2"/>
      <c r="C1734" s="2"/>
    </row>
    <row r="1735">
      <c r="A1735" s="31"/>
      <c r="B1735" s="2"/>
      <c r="C1735" s="2"/>
    </row>
    <row r="1736">
      <c r="A1736" s="31"/>
      <c r="B1736" s="2"/>
      <c r="C1736" s="2"/>
    </row>
    <row r="1737">
      <c r="A1737" s="31"/>
      <c r="B1737" s="2"/>
      <c r="C1737" s="2"/>
    </row>
    <row r="1738">
      <c r="A1738" s="31"/>
      <c r="B1738" s="2"/>
      <c r="C1738" s="2"/>
    </row>
    <row r="1739">
      <c r="A1739" s="31"/>
      <c r="B1739" s="2"/>
      <c r="C1739" s="2"/>
    </row>
    <row r="1740">
      <c r="A1740" s="31"/>
      <c r="B1740" s="2"/>
      <c r="C1740" s="2"/>
    </row>
    <row r="1741">
      <c r="A1741" s="31"/>
      <c r="B1741" s="2"/>
      <c r="C1741" s="2"/>
    </row>
    <row r="1742">
      <c r="A1742" s="31"/>
      <c r="B1742" s="2"/>
      <c r="C1742" s="2"/>
    </row>
    <row r="1743">
      <c r="A1743" s="31"/>
      <c r="B1743" s="2"/>
      <c r="C1743" s="2"/>
    </row>
    <row r="1744">
      <c r="A1744" s="31"/>
      <c r="B1744" s="2"/>
      <c r="C1744" s="2"/>
    </row>
    <row r="1745">
      <c r="A1745" s="31"/>
      <c r="B1745" s="2"/>
      <c r="C1745" s="2"/>
    </row>
    <row r="1746">
      <c r="A1746" s="31"/>
      <c r="B1746" s="2"/>
      <c r="C1746" s="2"/>
    </row>
    <row r="1747">
      <c r="A1747" s="31"/>
      <c r="B1747" s="2"/>
      <c r="C1747" s="2"/>
    </row>
    <row r="1748">
      <c r="A1748" s="31"/>
      <c r="B1748" s="2"/>
      <c r="C1748" s="2"/>
    </row>
    <row r="1749">
      <c r="A1749" s="31"/>
      <c r="B1749" s="2"/>
      <c r="C1749" s="2"/>
    </row>
    <row r="1750">
      <c r="A1750" s="31"/>
      <c r="B1750" s="2"/>
      <c r="C1750" s="2"/>
    </row>
    <row r="1751">
      <c r="A1751" s="31"/>
      <c r="B1751" s="2"/>
      <c r="C1751" s="2"/>
    </row>
    <row r="1752">
      <c r="A1752" s="31"/>
      <c r="B1752" s="2"/>
      <c r="C1752" s="2"/>
    </row>
    <row r="1753">
      <c r="A1753" s="31"/>
      <c r="B1753" s="2"/>
      <c r="C1753" s="2"/>
    </row>
    <row r="1754">
      <c r="A1754" s="31"/>
      <c r="B1754" s="2"/>
      <c r="C1754" s="2"/>
    </row>
    <row r="1755">
      <c r="A1755" s="31"/>
      <c r="B1755" s="2"/>
      <c r="C1755" s="2"/>
    </row>
    <row r="1756">
      <c r="A1756" s="31"/>
      <c r="B1756" s="2"/>
      <c r="C1756" s="2"/>
    </row>
    <row r="1757">
      <c r="A1757" s="31"/>
      <c r="B1757" s="2"/>
      <c r="C1757" s="2"/>
    </row>
    <row r="1758">
      <c r="A1758" s="31"/>
      <c r="B1758" s="2"/>
      <c r="C1758" s="2"/>
    </row>
    <row r="1759">
      <c r="A1759" s="31"/>
      <c r="B1759" s="2"/>
      <c r="C1759" s="2"/>
    </row>
    <row r="1760">
      <c r="A1760" s="31"/>
      <c r="B1760" s="2"/>
      <c r="C1760" s="2"/>
    </row>
    <row r="1761">
      <c r="A1761" s="31"/>
      <c r="B1761" s="2"/>
      <c r="C1761" s="2"/>
    </row>
    <row r="1762">
      <c r="A1762" s="31"/>
      <c r="B1762" s="2"/>
      <c r="C1762" s="2"/>
    </row>
    <row r="1763">
      <c r="A1763" s="31"/>
      <c r="B1763" s="2"/>
      <c r="C1763" s="2"/>
    </row>
    <row r="1764">
      <c r="A1764" s="31"/>
      <c r="B1764" s="2"/>
      <c r="C1764" s="2"/>
    </row>
    <row r="1765">
      <c r="A1765" s="31"/>
      <c r="B1765" s="2"/>
      <c r="C1765" s="2"/>
    </row>
    <row r="1766">
      <c r="A1766" s="31"/>
      <c r="B1766" s="2"/>
      <c r="C1766" s="2"/>
    </row>
    <row r="1767">
      <c r="A1767" s="31"/>
      <c r="B1767" s="2"/>
      <c r="C1767" s="2"/>
    </row>
    <row r="1768">
      <c r="A1768" s="31"/>
      <c r="B1768" s="2"/>
      <c r="C1768" s="2"/>
    </row>
    <row r="1769">
      <c r="A1769" s="31"/>
      <c r="B1769" s="2"/>
      <c r="C1769" s="2"/>
    </row>
    <row r="1770">
      <c r="A1770" s="31"/>
      <c r="B1770" s="2"/>
      <c r="C1770" s="2"/>
    </row>
    <row r="1771">
      <c r="A1771" s="31"/>
      <c r="B1771" s="2"/>
      <c r="C1771" s="2"/>
    </row>
    <row r="1772">
      <c r="A1772" s="31"/>
      <c r="B1772" s="2"/>
      <c r="C1772" s="2"/>
    </row>
    <row r="1773">
      <c r="A1773" s="31"/>
      <c r="B1773" s="2"/>
      <c r="C1773" s="2"/>
    </row>
    <row r="1774">
      <c r="A1774" s="31"/>
      <c r="B1774" s="2"/>
      <c r="C1774" s="2"/>
    </row>
    <row r="1775">
      <c r="A1775" s="31"/>
      <c r="B1775" s="2"/>
      <c r="C1775" s="2"/>
    </row>
    <row r="1776">
      <c r="A1776" s="31"/>
      <c r="B1776" s="2"/>
      <c r="C1776" s="2"/>
    </row>
    <row r="1777">
      <c r="A1777" s="31"/>
      <c r="B1777" s="2"/>
      <c r="C1777" s="2"/>
    </row>
    <row r="1778">
      <c r="A1778" s="31"/>
      <c r="B1778" s="2"/>
      <c r="C1778" s="2"/>
    </row>
    <row r="1779">
      <c r="A1779" s="31"/>
      <c r="B1779" s="2"/>
      <c r="C1779" s="2"/>
    </row>
    <row r="1780">
      <c r="A1780" s="31"/>
      <c r="B1780" s="2"/>
      <c r="C1780" s="2"/>
    </row>
    <row r="1781">
      <c r="A1781" s="31"/>
      <c r="B1781" s="2"/>
      <c r="C1781" s="2"/>
    </row>
    <row r="1782">
      <c r="A1782" s="31"/>
      <c r="B1782" s="2"/>
      <c r="C1782" s="2"/>
    </row>
    <row r="1783">
      <c r="A1783" s="31"/>
      <c r="B1783" s="2"/>
      <c r="C1783" s="2"/>
    </row>
    <row r="1784">
      <c r="A1784" s="31"/>
      <c r="B1784" s="2"/>
      <c r="C1784" s="2"/>
    </row>
    <row r="1785">
      <c r="A1785" s="31"/>
      <c r="B1785" s="2"/>
      <c r="C1785" s="2"/>
    </row>
    <row r="1786">
      <c r="A1786" s="31"/>
      <c r="B1786" s="2"/>
      <c r="C1786" s="2"/>
    </row>
    <row r="1787">
      <c r="A1787" s="31"/>
      <c r="B1787" s="2"/>
      <c r="C1787" s="2"/>
    </row>
    <row r="1788">
      <c r="A1788" s="31"/>
      <c r="B1788" s="2"/>
      <c r="C1788" s="2"/>
    </row>
    <row r="1789">
      <c r="A1789" s="31"/>
      <c r="B1789" s="2"/>
      <c r="C1789" s="2"/>
    </row>
    <row r="1790">
      <c r="A1790" s="31"/>
      <c r="B1790" s="2"/>
      <c r="C1790" s="2"/>
    </row>
    <row r="1791">
      <c r="A1791" s="31"/>
      <c r="B1791" s="2"/>
      <c r="C1791" s="2"/>
    </row>
    <row r="1792">
      <c r="A1792" s="31"/>
      <c r="B1792" s="2"/>
      <c r="C1792" s="2"/>
    </row>
    <row r="1793">
      <c r="A1793" s="31"/>
      <c r="B1793" s="2"/>
      <c r="C1793" s="2"/>
    </row>
    <row r="1794">
      <c r="A1794" s="31"/>
      <c r="B1794" s="2"/>
      <c r="C1794" s="2"/>
    </row>
    <row r="1795">
      <c r="A1795" s="31"/>
      <c r="B1795" s="2"/>
      <c r="C1795" s="2"/>
    </row>
    <row r="1796">
      <c r="A1796" s="31"/>
      <c r="B1796" s="2"/>
      <c r="C1796" s="2"/>
    </row>
    <row r="1797">
      <c r="A1797" s="31"/>
      <c r="B1797" s="2"/>
      <c r="C1797" s="2"/>
    </row>
    <row r="1798">
      <c r="A1798" s="31"/>
      <c r="B1798" s="2"/>
      <c r="C1798" s="2"/>
    </row>
    <row r="1799">
      <c r="A1799" s="31"/>
      <c r="B1799" s="2"/>
      <c r="C1799" s="2"/>
    </row>
    <row r="1800">
      <c r="A1800" s="31"/>
      <c r="B1800" s="2"/>
      <c r="C1800" s="2"/>
    </row>
    <row r="1801">
      <c r="A1801" s="31"/>
      <c r="B1801" s="2"/>
      <c r="C1801" s="2"/>
    </row>
    <row r="1802">
      <c r="A1802" s="31"/>
      <c r="B1802" s="2"/>
      <c r="C1802" s="2"/>
    </row>
    <row r="1803">
      <c r="A1803" s="31"/>
      <c r="B1803" s="2"/>
      <c r="C1803" s="2"/>
    </row>
    <row r="1804">
      <c r="A1804" s="31"/>
      <c r="B1804" s="2"/>
      <c r="C1804" s="2"/>
    </row>
    <row r="1805">
      <c r="A1805" s="31"/>
      <c r="B1805" s="2"/>
      <c r="C1805" s="2"/>
    </row>
    <row r="1806">
      <c r="A1806" s="31"/>
      <c r="B1806" s="2"/>
      <c r="C1806" s="2"/>
    </row>
    <row r="1807">
      <c r="A1807" s="31"/>
      <c r="B1807" s="2"/>
      <c r="C1807" s="2"/>
    </row>
    <row r="1808">
      <c r="A1808" s="31"/>
      <c r="B1808" s="2"/>
      <c r="C1808" s="2"/>
    </row>
    <row r="1809">
      <c r="A1809" s="31"/>
      <c r="B1809" s="2"/>
      <c r="C1809" s="2"/>
    </row>
    <row r="1810">
      <c r="A1810" s="31"/>
      <c r="B1810" s="2"/>
      <c r="C1810" s="2"/>
    </row>
    <row r="1811">
      <c r="A1811" s="31"/>
      <c r="B1811" s="2"/>
      <c r="C1811" s="2"/>
    </row>
    <row r="1812">
      <c r="A1812" s="31"/>
      <c r="B1812" s="2"/>
      <c r="C1812" s="2"/>
    </row>
    <row r="1813">
      <c r="A1813" s="31"/>
      <c r="B1813" s="2"/>
      <c r="C1813" s="2"/>
    </row>
    <row r="1814">
      <c r="A1814" s="31"/>
      <c r="B1814" s="2"/>
      <c r="C1814" s="2"/>
    </row>
    <row r="1815">
      <c r="A1815" s="31"/>
      <c r="B1815" s="2"/>
      <c r="C1815" s="2"/>
    </row>
    <row r="1816">
      <c r="A1816" s="31"/>
      <c r="B1816" s="2"/>
      <c r="C1816" s="2"/>
    </row>
    <row r="1817">
      <c r="A1817" s="31"/>
      <c r="B1817" s="2"/>
      <c r="C1817" s="2"/>
    </row>
    <row r="1818">
      <c r="A1818" s="31"/>
      <c r="B1818" s="2"/>
      <c r="C1818" s="2"/>
    </row>
    <row r="1819">
      <c r="A1819" s="31"/>
      <c r="B1819" s="2"/>
      <c r="C1819" s="2"/>
    </row>
    <row r="1820">
      <c r="A1820" s="31"/>
      <c r="B1820" s="2"/>
      <c r="C1820" s="2"/>
    </row>
    <row r="1821">
      <c r="A1821" s="31"/>
      <c r="B1821" s="2"/>
      <c r="C1821" s="2"/>
    </row>
    <row r="1822">
      <c r="A1822" s="31"/>
      <c r="B1822" s="2"/>
      <c r="C1822" s="2"/>
    </row>
    <row r="1823">
      <c r="A1823" s="31"/>
      <c r="B1823" s="2"/>
      <c r="C1823" s="2"/>
    </row>
    <row r="1824">
      <c r="A1824" s="31"/>
      <c r="B1824" s="2"/>
      <c r="C1824" s="2"/>
    </row>
    <row r="1825">
      <c r="A1825" s="31"/>
      <c r="B1825" s="2"/>
      <c r="C1825" s="2"/>
    </row>
    <row r="1826">
      <c r="A1826" s="31"/>
      <c r="B1826" s="2"/>
      <c r="C1826" s="2"/>
    </row>
    <row r="1827">
      <c r="A1827" s="31"/>
      <c r="B1827" s="2"/>
      <c r="C1827" s="2"/>
    </row>
    <row r="1828">
      <c r="A1828" s="31"/>
      <c r="B1828" s="2"/>
      <c r="C1828" s="2"/>
    </row>
    <row r="1829">
      <c r="A1829" s="31"/>
      <c r="B1829" s="2"/>
      <c r="C1829" s="2"/>
    </row>
    <row r="1830">
      <c r="A1830" s="31"/>
      <c r="B1830" s="2"/>
      <c r="C1830" s="2"/>
    </row>
    <row r="1831">
      <c r="A1831" s="31"/>
      <c r="B1831" s="2"/>
      <c r="C1831" s="2"/>
    </row>
    <row r="1832">
      <c r="A1832" s="31"/>
      <c r="B1832" s="2"/>
      <c r="C1832" s="2"/>
    </row>
    <row r="1833">
      <c r="A1833" s="31"/>
      <c r="B1833" s="2"/>
      <c r="C1833" s="2"/>
    </row>
    <row r="1834">
      <c r="A1834" s="31"/>
      <c r="B1834" s="2"/>
      <c r="C1834" s="2"/>
    </row>
    <row r="1835">
      <c r="A1835" s="31"/>
      <c r="B1835" s="2"/>
      <c r="C1835" s="2"/>
    </row>
    <row r="1836">
      <c r="A1836" s="31"/>
      <c r="B1836" s="2"/>
      <c r="C1836" s="2"/>
    </row>
    <row r="1837">
      <c r="A1837" s="31"/>
      <c r="B1837" s="2"/>
      <c r="C1837" s="2"/>
    </row>
    <row r="1838">
      <c r="A1838" s="31"/>
      <c r="B1838" s="2"/>
      <c r="C1838" s="2"/>
    </row>
    <row r="1839">
      <c r="A1839" s="31"/>
      <c r="B1839" s="2"/>
      <c r="C1839" s="2"/>
    </row>
    <row r="1840">
      <c r="A1840" s="31"/>
      <c r="B1840" s="2"/>
      <c r="C1840" s="2"/>
    </row>
    <row r="1841">
      <c r="A1841" s="31"/>
      <c r="B1841" s="2"/>
      <c r="C1841" s="2"/>
    </row>
    <row r="1842">
      <c r="A1842" s="31"/>
      <c r="B1842" s="2"/>
      <c r="C1842" s="2"/>
    </row>
    <row r="1843">
      <c r="A1843" s="31"/>
      <c r="B1843" s="2"/>
      <c r="C1843" s="2"/>
    </row>
    <row r="1844">
      <c r="A1844" s="31"/>
      <c r="B1844" s="2"/>
      <c r="C1844" s="2"/>
    </row>
    <row r="1845">
      <c r="A1845" s="31"/>
      <c r="B1845" s="2"/>
      <c r="C1845" s="2"/>
    </row>
    <row r="1846">
      <c r="A1846" s="31"/>
      <c r="B1846" s="2"/>
      <c r="C1846" s="2"/>
    </row>
    <row r="1847">
      <c r="A1847" s="31"/>
      <c r="B1847" s="2"/>
      <c r="C1847" s="2"/>
    </row>
    <row r="1848">
      <c r="A1848" s="31"/>
      <c r="B1848" s="2"/>
      <c r="C1848" s="2"/>
    </row>
    <row r="1849">
      <c r="A1849" s="31"/>
      <c r="B1849" s="2"/>
      <c r="C1849" s="2"/>
    </row>
    <row r="1850">
      <c r="A1850" s="31"/>
      <c r="B1850" s="2"/>
      <c r="C1850" s="2"/>
    </row>
    <row r="1851">
      <c r="A1851" s="31"/>
      <c r="B1851" s="2"/>
      <c r="C1851" s="2"/>
    </row>
    <row r="1852">
      <c r="A1852" s="31"/>
      <c r="B1852" s="2"/>
      <c r="C1852" s="2"/>
    </row>
    <row r="1853">
      <c r="A1853" s="31"/>
      <c r="B1853" s="2"/>
      <c r="C1853" s="2"/>
    </row>
    <row r="1854">
      <c r="A1854" s="31"/>
      <c r="B1854" s="2"/>
      <c r="C1854" s="2"/>
    </row>
    <row r="1855">
      <c r="A1855" s="31"/>
      <c r="B1855" s="2"/>
      <c r="C1855" s="2"/>
    </row>
    <row r="1856">
      <c r="A1856" s="31"/>
      <c r="B1856" s="2"/>
      <c r="C1856" s="2"/>
    </row>
    <row r="1857">
      <c r="A1857" s="31"/>
      <c r="B1857" s="2"/>
      <c r="C1857" s="2"/>
    </row>
    <row r="1858">
      <c r="A1858" s="31"/>
      <c r="B1858" s="2"/>
      <c r="C1858" s="2"/>
    </row>
    <row r="1859">
      <c r="A1859" s="31"/>
      <c r="B1859" s="2"/>
      <c r="C1859" s="2"/>
    </row>
    <row r="1860">
      <c r="A1860" s="31"/>
      <c r="B1860" s="2"/>
      <c r="C1860" s="2"/>
    </row>
    <row r="1861">
      <c r="A1861" s="31"/>
      <c r="B1861" s="2"/>
      <c r="C1861" s="2"/>
    </row>
    <row r="1862">
      <c r="A1862" s="31"/>
      <c r="B1862" s="2"/>
      <c r="C1862" s="2"/>
    </row>
    <row r="1863">
      <c r="A1863" s="31"/>
      <c r="B1863" s="2"/>
      <c r="C1863" s="2"/>
    </row>
    <row r="1864">
      <c r="A1864" s="31"/>
      <c r="B1864" s="2"/>
      <c r="C1864" s="2"/>
    </row>
    <row r="1865">
      <c r="A1865" s="31"/>
      <c r="B1865" s="2"/>
      <c r="C1865" s="2"/>
    </row>
    <row r="1866">
      <c r="A1866" s="31"/>
      <c r="B1866" s="2"/>
      <c r="C1866" s="2"/>
    </row>
    <row r="1867">
      <c r="A1867" s="31"/>
      <c r="B1867" s="2"/>
      <c r="C1867" s="2"/>
    </row>
    <row r="1868">
      <c r="A1868" s="31"/>
      <c r="B1868" s="2"/>
      <c r="C1868" s="2"/>
    </row>
    <row r="1869">
      <c r="A1869" s="31"/>
      <c r="B1869" s="2"/>
      <c r="C1869" s="2"/>
    </row>
    <row r="1870">
      <c r="A1870" s="31"/>
      <c r="B1870" s="2"/>
      <c r="C1870" s="2"/>
    </row>
    <row r="1871">
      <c r="A1871" s="31"/>
      <c r="B1871" s="2"/>
      <c r="C1871" s="2"/>
    </row>
    <row r="1872">
      <c r="A1872" s="31"/>
      <c r="B1872" s="2"/>
      <c r="C1872" s="2"/>
    </row>
    <row r="1873">
      <c r="A1873" s="31"/>
      <c r="B1873" s="2"/>
      <c r="C1873" s="2"/>
    </row>
    <row r="1874">
      <c r="A1874" s="31"/>
      <c r="B1874" s="2"/>
      <c r="C1874" s="2"/>
    </row>
    <row r="1875">
      <c r="A1875" s="31"/>
      <c r="B1875" s="2"/>
      <c r="C1875" s="2"/>
    </row>
    <row r="1876">
      <c r="A1876" s="31"/>
      <c r="B1876" s="2"/>
      <c r="C1876" s="2"/>
    </row>
    <row r="1877">
      <c r="A1877" s="31"/>
      <c r="B1877" s="2"/>
      <c r="C1877" s="2"/>
    </row>
    <row r="1878">
      <c r="A1878" s="31"/>
      <c r="B1878" s="2"/>
      <c r="C1878" s="2"/>
    </row>
    <row r="1879">
      <c r="A1879" s="31"/>
      <c r="B1879" s="2"/>
      <c r="C1879" s="2"/>
    </row>
    <row r="1880">
      <c r="A1880" s="31"/>
      <c r="B1880" s="2"/>
      <c r="C1880" s="2"/>
    </row>
    <row r="1881">
      <c r="A1881" s="31"/>
      <c r="B1881" s="2"/>
      <c r="C1881" s="2"/>
    </row>
    <row r="1882">
      <c r="A1882" s="31"/>
      <c r="B1882" s="2"/>
      <c r="C1882" s="2"/>
    </row>
    <row r="1883">
      <c r="A1883" s="31"/>
      <c r="B1883" s="2"/>
      <c r="C1883" s="2"/>
    </row>
    <row r="1884">
      <c r="A1884" s="31"/>
      <c r="B1884" s="2"/>
      <c r="C1884" s="2"/>
    </row>
    <row r="1885">
      <c r="A1885" s="31"/>
      <c r="B1885" s="2"/>
      <c r="C1885" s="2"/>
    </row>
    <row r="1886">
      <c r="A1886" s="31"/>
      <c r="B1886" s="2"/>
      <c r="C1886" s="2"/>
    </row>
    <row r="1887">
      <c r="A1887" s="31"/>
      <c r="B1887" s="2"/>
      <c r="C1887" s="2"/>
    </row>
    <row r="1888">
      <c r="A1888" s="31"/>
      <c r="B1888" s="2"/>
      <c r="C1888" s="2"/>
    </row>
    <row r="1889">
      <c r="A1889" s="31"/>
      <c r="B1889" s="2"/>
      <c r="C1889" s="2"/>
    </row>
    <row r="1890">
      <c r="A1890" s="31"/>
      <c r="B1890" s="2"/>
      <c r="C1890" s="2"/>
    </row>
    <row r="1891">
      <c r="A1891" s="31"/>
      <c r="B1891" s="2"/>
      <c r="C1891" s="2"/>
    </row>
    <row r="1892">
      <c r="A1892" s="31"/>
      <c r="B1892" s="2"/>
      <c r="C1892" s="2"/>
    </row>
    <row r="1893">
      <c r="A1893" s="31"/>
      <c r="B1893" s="2"/>
      <c r="C1893" s="2"/>
    </row>
    <row r="1894">
      <c r="A1894" s="31"/>
      <c r="B1894" s="2"/>
      <c r="C1894" s="2"/>
    </row>
    <row r="1895">
      <c r="A1895" s="31"/>
      <c r="B1895" s="2"/>
      <c r="C1895" s="2"/>
    </row>
    <row r="1896">
      <c r="A1896" s="31"/>
      <c r="B1896" s="2"/>
      <c r="C1896" s="2"/>
    </row>
    <row r="1897">
      <c r="A1897" s="31"/>
      <c r="B1897" s="2"/>
      <c r="C1897" s="2"/>
    </row>
    <row r="1898">
      <c r="A1898" s="31"/>
      <c r="B1898" s="2"/>
      <c r="C1898" s="2"/>
    </row>
    <row r="1899">
      <c r="A1899" s="31"/>
      <c r="B1899" s="2"/>
      <c r="C1899" s="2"/>
    </row>
    <row r="1900">
      <c r="A1900" s="31"/>
      <c r="B1900" s="2"/>
      <c r="C1900" s="2"/>
    </row>
    <row r="1901">
      <c r="A1901" s="31"/>
      <c r="B1901" s="2"/>
      <c r="C1901" s="2"/>
    </row>
    <row r="1902">
      <c r="A1902" s="31"/>
      <c r="B1902" s="2"/>
      <c r="C1902" s="2"/>
    </row>
    <row r="1903">
      <c r="A1903" s="31"/>
      <c r="B1903" s="2"/>
      <c r="C1903" s="2"/>
    </row>
    <row r="1904">
      <c r="A1904" s="31"/>
      <c r="B1904" s="2"/>
      <c r="C1904" s="2"/>
    </row>
    <row r="1905">
      <c r="A1905" s="31"/>
      <c r="B1905" s="2"/>
      <c r="C1905" s="2"/>
    </row>
    <row r="1906">
      <c r="A1906" s="31"/>
      <c r="B1906" s="2"/>
      <c r="C1906" s="2"/>
    </row>
    <row r="1907">
      <c r="A1907" s="31"/>
      <c r="B1907" s="2"/>
      <c r="C1907" s="2"/>
    </row>
    <row r="1908">
      <c r="A1908" s="31"/>
      <c r="B1908" s="2"/>
      <c r="C1908" s="2"/>
    </row>
    <row r="1909">
      <c r="A1909" s="31"/>
      <c r="B1909" s="2"/>
      <c r="C1909" s="2"/>
    </row>
    <row r="1910">
      <c r="A1910" s="31"/>
      <c r="B1910" s="2"/>
      <c r="C1910" s="2"/>
    </row>
    <row r="1911">
      <c r="A1911" s="31"/>
      <c r="B1911" s="2"/>
      <c r="C1911" s="2"/>
    </row>
    <row r="1912">
      <c r="A1912" s="31"/>
      <c r="B1912" s="2"/>
      <c r="C1912" s="2"/>
    </row>
    <row r="1913">
      <c r="A1913" s="31"/>
      <c r="B1913" s="2"/>
      <c r="C1913" s="2"/>
    </row>
    <row r="1914">
      <c r="A1914" s="31"/>
      <c r="B1914" s="2"/>
      <c r="C1914" s="2"/>
    </row>
    <row r="1915">
      <c r="A1915" s="31"/>
      <c r="B1915" s="2"/>
      <c r="C1915" s="2"/>
    </row>
    <row r="1916">
      <c r="A1916" s="31"/>
      <c r="B1916" s="2"/>
      <c r="C1916" s="2"/>
    </row>
    <row r="1917">
      <c r="A1917" s="31"/>
      <c r="B1917" s="2"/>
      <c r="C1917" s="2"/>
    </row>
    <row r="1918">
      <c r="A1918" s="31"/>
      <c r="B1918" s="2"/>
      <c r="C1918" s="2"/>
    </row>
    <row r="1919">
      <c r="A1919" s="31"/>
      <c r="B1919" s="2"/>
      <c r="C1919" s="2"/>
    </row>
    <row r="1920">
      <c r="A1920" s="31"/>
      <c r="B1920" s="2"/>
      <c r="C1920" s="2"/>
    </row>
    <row r="1921">
      <c r="A1921" s="31"/>
      <c r="B1921" s="2"/>
      <c r="C1921" s="2"/>
    </row>
    <row r="1922">
      <c r="A1922" s="31"/>
      <c r="B1922" s="2"/>
      <c r="C1922" s="2"/>
    </row>
    <row r="1923">
      <c r="A1923" s="31"/>
      <c r="B1923" s="2"/>
      <c r="C1923" s="2"/>
    </row>
    <row r="1924">
      <c r="A1924" s="31"/>
      <c r="B1924" s="2"/>
      <c r="C1924" s="2"/>
    </row>
    <row r="1925">
      <c r="A1925" s="31"/>
      <c r="B1925" s="2"/>
      <c r="C1925" s="2"/>
    </row>
    <row r="1926">
      <c r="A1926" s="31"/>
      <c r="B1926" s="2"/>
      <c r="C1926" s="2"/>
    </row>
    <row r="1927">
      <c r="A1927" s="31"/>
      <c r="B1927" s="2"/>
      <c r="C1927" s="2"/>
    </row>
    <row r="1928">
      <c r="A1928" s="31"/>
      <c r="B1928" s="2"/>
      <c r="C1928" s="2"/>
    </row>
    <row r="1929">
      <c r="A1929" s="31"/>
      <c r="B1929" s="2"/>
      <c r="C1929" s="2"/>
    </row>
    <row r="1930">
      <c r="A1930" s="31"/>
      <c r="B1930" s="2"/>
      <c r="C1930" s="2"/>
    </row>
    <row r="1931">
      <c r="A1931" s="31"/>
      <c r="B1931" s="2"/>
      <c r="C1931" s="2"/>
    </row>
    <row r="1932">
      <c r="A1932" s="31"/>
      <c r="B1932" s="2"/>
      <c r="C1932" s="2"/>
    </row>
    <row r="1933">
      <c r="A1933" s="31"/>
      <c r="B1933" s="2"/>
      <c r="C1933" s="2"/>
    </row>
    <row r="1934">
      <c r="A1934" s="31"/>
      <c r="B1934" s="2"/>
      <c r="C1934" s="2"/>
    </row>
    <row r="1935">
      <c r="A1935" s="31"/>
      <c r="B1935" s="2"/>
      <c r="C1935" s="2"/>
    </row>
    <row r="1936">
      <c r="A1936" s="31"/>
      <c r="B1936" s="2"/>
      <c r="C1936" s="2"/>
    </row>
    <row r="1937">
      <c r="A1937" s="31"/>
      <c r="B1937" s="2"/>
      <c r="C1937" s="2"/>
    </row>
    <row r="1938">
      <c r="A1938" s="31"/>
      <c r="B1938" s="2"/>
      <c r="C1938" s="2"/>
    </row>
    <row r="1939">
      <c r="A1939" s="31"/>
      <c r="B1939" s="2"/>
      <c r="C1939" s="2"/>
    </row>
    <row r="1940">
      <c r="A1940" s="31"/>
      <c r="B1940" s="2"/>
      <c r="C1940" s="2"/>
    </row>
    <row r="1941">
      <c r="A1941" s="31"/>
      <c r="B1941" s="2"/>
      <c r="C1941" s="2"/>
    </row>
    <row r="1942">
      <c r="A1942" s="31"/>
      <c r="B1942" s="2"/>
      <c r="C1942" s="2"/>
    </row>
    <row r="1943">
      <c r="A1943" s="31"/>
      <c r="B1943" s="2"/>
      <c r="C1943" s="2"/>
    </row>
    <row r="1944">
      <c r="A1944" s="31"/>
      <c r="B1944" s="2"/>
      <c r="C1944" s="2"/>
    </row>
    <row r="1945">
      <c r="A1945" s="31"/>
      <c r="B1945" s="2"/>
      <c r="C1945" s="2"/>
    </row>
    <row r="1946">
      <c r="A1946" s="31"/>
      <c r="B1946" s="2"/>
      <c r="C1946" s="2"/>
    </row>
    <row r="1947">
      <c r="A1947" s="31"/>
      <c r="B1947" s="2"/>
      <c r="C1947" s="2"/>
    </row>
    <row r="1948">
      <c r="A1948" s="31"/>
      <c r="B1948" s="2"/>
      <c r="C1948" s="2"/>
    </row>
    <row r="1949">
      <c r="A1949" s="31"/>
      <c r="B1949" s="2"/>
      <c r="C1949" s="2"/>
    </row>
    <row r="1950">
      <c r="A1950" s="31"/>
      <c r="B1950" s="2"/>
      <c r="C1950" s="2"/>
    </row>
    <row r="1951">
      <c r="A1951" s="31"/>
      <c r="B1951" s="2"/>
      <c r="C1951" s="2"/>
    </row>
    <row r="1952">
      <c r="A1952" s="31"/>
      <c r="B1952" s="2"/>
      <c r="C1952" s="2"/>
    </row>
    <row r="1953">
      <c r="A1953" s="31"/>
      <c r="B1953" s="2"/>
      <c r="C1953" s="2"/>
    </row>
    <row r="1954">
      <c r="A1954" s="31"/>
      <c r="B1954" s="2"/>
      <c r="C1954" s="2"/>
    </row>
    <row r="1955">
      <c r="A1955" s="31"/>
      <c r="B1955" s="2"/>
      <c r="C1955" s="2"/>
    </row>
    <row r="1956">
      <c r="A1956" s="31"/>
      <c r="B1956" s="2"/>
      <c r="C1956" s="2"/>
    </row>
    <row r="1957">
      <c r="A1957" s="31"/>
      <c r="B1957" s="2"/>
      <c r="C1957" s="2"/>
    </row>
    <row r="1958">
      <c r="A1958" s="31"/>
      <c r="B1958" s="2"/>
      <c r="C1958" s="2"/>
    </row>
    <row r="1959">
      <c r="A1959" s="31"/>
      <c r="B1959" s="2"/>
      <c r="C1959" s="2"/>
    </row>
    <row r="1960">
      <c r="A1960" s="31"/>
      <c r="B1960" s="2"/>
      <c r="C1960" s="2"/>
    </row>
    <row r="1961">
      <c r="A1961" s="31"/>
      <c r="B1961" s="2"/>
      <c r="C1961" s="2"/>
    </row>
    <row r="1962">
      <c r="A1962" s="31"/>
      <c r="B1962" s="2"/>
      <c r="C1962" s="2"/>
    </row>
    <row r="1963">
      <c r="A1963" s="31"/>
      <c r="B1963" s="2"/>
      <c r="C1963" s="2"/>
    </row>
    <row r="1964">
      <c r="A1964" s="31"/>
      <c r="B1964" s="2"/>
      <c r="C1964" s="2"/>
    </row>
    <row r="1965">
      <c r="A1965" s="31"/>
      <c r="B1965" s="2"/>
      <c r="C1965" s="2"/>
    </row>
    <row r="1966">
      <c r="A1966" s="31"/>
      <c r="B1966" s="2"/>
      <c r="C1966" s="2"/>
    </row>
    <row r="1967">
      <c r="A1967" s="31"/>
      <c r="B1967" s="2"/>
      <c r="C1967" s="2"/>
    </row>
    <row r="1968">
      <c r="A1968" s="31"/>
      <c r="B1968" s="2"/>
      <c r="C1968" s="2"/>
    </row>
    <row r="1969">
      <c r="A1969" s="31"/>
      <c r="B1969" s="2"/>
      <c r="C1969" s="2"/>
    </row>
    <row r="1970">
      <c r="A1970" s="31"/>
      <c r="B1970" s="2"/>
      <c r="C1970" s="2"/>
    </row>
    <row r="1971">
      <c r="A1971" s="31"/>
      <c r="B1971" s="2"/>
      <c r="C1971" s="2"/>
    </row>
    <row r="1972">
      <c r="A1972" s="31"/>
      <c r="B1972" s="2"/>
      <c r="C1972" s="2"/>
    </row>
    <row r="1973">
      <c r="A1973" s="31"/>
      <c r="B1973" s="2"/>
      <c r="C1973" s="2"/>
    </row>
    <row r="1974">
      <c r="A1974" s="31"/>
      <c r="B1974" s="2"/>
      <c r="C1974" s="2"/>
    </row>
    <row r="1975">
      <c r="A1975" s="31"/>
      <c r="B1975" s="2"/>
      <c r="C1975" s="2"/>
    </row>
    <row r="1976">
      <c r="A1976" s="31"/>
      <c r="B1976" s="2"/>
      <c r="C1976" s="2"/>
    </row>
    <row r="1977">
      <c r="A1977" s="31"/>
      <c r="B1977" s="2"/>
      <c r="C1977" s="2"/>
    </row>
    <row r="1978">
      <c r="A1978" s="31"/>
      <c r="B1978" s="2"/>
      <c r="C1978" s="2"/>
    </row>
    <row r="1979">
      <c r="A1979" s="31"/>
      <c r="B1979" s="2"/>
      <c r="C1979" s="2"/>
    </row>
    <row r="1980">
      <c r="A1980" s="31"/>
      <c r="B1980" s="2"/>
      <c r="C1980" s="2"/>
    </row>
    <row r="1981">
      <c r="A1981" s="31"/>
      <c r="B1981" s="2"/>
      <c r="C1981" s="2"/>
    </row>
    <row r="1982">
      <c r="A1982" s="31"/>
      <c r="B1982" s="2"/>
      <c r="C1982" s="2"/>
    </row>
    <row r="1983">
      <c r="A1983" s="31"/>
      <c r="B1983" s="2"/>
      <c r="C1983" s="2"/>
    </row>
    <row r="1984">
      <c r="A1984" s="31"/>
      <c r="B1984" s="2"/>
      <c r="C1984" s="2"/>
    </row>
    <row r="1985">
      <c r="A1985" s="31"/>
      <c r="B1985" s="2"/>
      <c r="C1985" s="2"/>
    </row>
    <row r="1986">
      <c r="A1986" s="31"/>
      <c r="B1986" s="2"/>
      <c r="C1986" s="2"/>
    </row>
    <row r="1987">
      <c r="A1987" s="31"/>
      <c r="B1987" s="2"/>
      <c r="C1987" s="2"/>
    </row>
    <row r="1988">
      <c r="A1988" s="31"/>
      <c r="B1988" s="2"/>
      <c r="C1988" s="2"/>
    </row>
    <row r="1989">
      <c r="A1989" s="31"/>
      <c r="B1989" s="2"/>
      <c r="C1989" s="2"/>
    </row>
    <row r="1990">
      <c r="A1990" s="31"/>
      <c r="B1990" s="2"/>
      <c r="C1990" s="2"/>
    </row>
    <row r="1991">
      <c r="A1991" s="31"/>
      <c r="B1991" s="2"/>
      <c r="C1991" s="2"/>
    </row>
    <row r="1992">
      <c r="A1992" s="31"/>
      <c r="B1992" s="2"/>
      <c r="C1992" s="2"/>
    </row>
    <row r="1993">
      <c r="A1993" s="31"/>
      <c r="B1993" s="2"/>
      <c r="C1993" s="2"/>
    </row>
    <row r="1994">
      <c r="A1994" s="31"/>
      <c r="B1994" s="2"/>
      <c r="C1994" s="2"/>
    </row>
    <row r="1995">
      <c r="A1995" s="31"/>
      <c r="B1995" s="2"/>
      <c r="C1995" s="2"/>
    </row>
    <row r="1996">
      <c r="A1996" s="31"/>
      <c r="B1996" s="2"/>
      <c r="C1996" s="2"/>
    </row>
    <row r="1997">
      <c r="A1997" s="31"/>
      <c r="B1997" s="2"/>
      <c r="C1997" s="2"/>
    </row>
    <row r="1998">
      <c r="A1998" s="31"/>
      <c r="B1998" s="2"/>
      <c r="C1998" s="2"/>
    </row>
    <row r="1999">
      <c r="A1999" s="31"/>
      <c r="B1999" s="2"/>
      <c r="C1999" s="2"/>
    </row>
    <row r="2000">
      <c r="A2000" s="31"/>
      <c r="B2000" s="2"/>
      <c r="C2000" s="2"/>
    </row>
    <row r="2001">
      <c r="A2001" s="31"/>
      <c r="B2001" s="2"/>
      <c r="C2001" s="2"/>
    </row>
    <row r="2002">
      <c r="A2002" s="31"/>
      <c r="B2002" s="2"/>
      <c r="C2002" s="2"/>
    </row>
    <row r="2003">
      <c r="A2003" s="31"/>
      <c r="B2003" s="2"/>
      <c r="C2003" s="2"/>
    </row>
    <row r="2004">
      <c r="A2004" s="31"/>
      <c r="B2004" s="2"/>
      <c r="C2004" s="2"/>
    </row>
    <row r="2005">
      <c r="A2005" s="31"/>
      <c r="B2005" s="2"/>
      <c r="C2005" s="2"/>
    </row>
    <row r="2006">
      <c r="A2006" s="31"/>
      <c r="B2006" s="2"/>
      <c r="C2006" s="2"/>
    </row>
    <row r="2007">
      <c r="A2007" s="31"/>
      <c r="B2007" s="2"/>
      <c r="C2007" s="2"/>
    </row>
    <row r="2008">
      <c r="A2008" s="31"/>
      <c r="B2008" s="2"/>
      <c r="C2008" s="2"/>
    </row>
    <row r="2009">
      <c r="A2009" s="31"/>
      <c r="B2009" s="2"/>
      <c r="C2009" s="2"/>
    </row>
    <row r="2010">
      <c r="A2010" s="31"/>
      <c r="B2010" s="2"/>
      <c r="C2010" s="2"/>
    </row>
    <row r="2011">
      <c r="A2011" s="31"/>
      <c r="B2011" s="2"/>
      <c r="C2011" s="2"/>
    </row>
    <row r="2012">
      <c r="A2012" s="31"/>
      <c r="B2012" s="2"/>
      <c r="C2012" s="2"/>
    </row>
    <row r="2013">
      <c r="A2013" s="31"/>
      <c r="B2013" s="2"/>
      <c r="C2013" s="2"/>
    </row>
    <row r="2014">
      <c r="A2014" s="31"/>
      <c r="B2014" s="2"/>
      <c r="C2014" s="2"/>
    </row>
    <row r="2015">
      <c r="A2015" s="31"/>
      <c r="B2015" s="2"/>
      <c r="C2015" s="2"/>
    </row>
    <row r="2016">
      <c r="A2016" s="31"/>
      <c r="B2016" s="2"/>
      <c r="C2016" s="2"/>
    </row>
    <row r="2017">
      <c r="A2017" s="31"/>
      <c r="B2017" s="2"/>
      <c r="C2017" s="2"/>
    </row>
    <row r="2018">
      <c r="A2018" s="31"/>
      <c r="B2018" s="2"/>
      <c r="C2018" s="2"/>
    </row>
    <row r="2019">
      <c r="A2019" s="31"/>
      <c r="B2019" s="2"/>
      <c r="C2019" s="2"/>
    </row>
    <row r="2020">
      <c r="A2020" s="31"/>
      <c r="B2020" s="2"/>
      <c r="C2020" s="2"/>
    </row>
    <row r="2021">
      <c r="A2021" s="31"/>
      <c r="B2021" s="2"/>
      <c r="C2021" s="2"/>
    </row>
    <row r="2022">
      <c r="A2022" s="31"/>
      <c r="B2022" s="2"/>
      <c r="C2022" s="2"/>
    </row>
    <row r="2023">
      <c r="A2023" s="31"/>
      <c r="B2023" s="2"/>
      <c r="C2023" s="2"/>
    </row>
    <row r="2024">
      <c r="A2024" s="31"/>
      <c r="B2024" s="2"/>
      <c r="C2024" s="2"/>
    </row>
    <row r="2025">
      <c r="A2025" s="31"/>
      <c r="B2025" s="2"/>
      <c r="C2025" s="2"/>
    </row>
    <row r="2026">
      <c r="A2026" s="31"/>
      <c r="B2026" s="2"/>
      <c r="C2026" s="2"/>
    </row>
    <row r="2027">
      <c r="A2027" s="31"/>
      <c r="B2027" s="2"/>
      <c r="C2027" s="2"/>
    </row>
    <row r="2028">
      <c r="A2028" s="31"/>
      <c r="B2028" s="2"/>
      <c r="C2028" s="2"/>
    </row>
    <row r="2029">
      <c r="A2029" s="31"/>
      <c r="B2029" s="2"/>
      <c r="C2029" s="2"/>
    </row>
    <row r="2030">
      <c r="A2030" s="31"/>
      <c r="B2030" s="2"/>
      <c r="C2030" s="2"/>
    </row>
    <row r="2031">
      <c r="A2031" s="31"/>
      <c r="B2031" s="2"/>
      <c r="C2031" s="2"/>
    </row>
    <row r="2032">
      <c r="A2032" s="31"/>
      <c r="B2032" s="2"/>
      <c r="C2032" s="2"/>
    </row>
    <row r="2033">
      <c r="A2033" s="31"/>
      <c r="B2033" s="2"/>
      <c r="C2033" s="2"/>
    </row>
    <row r="2034">
      <c r="A2034" s="31"/>
      <c r="B2034" s="2"/>
      <c r="C2034" s="2"/>
    </row>
    <row r="2035">
      <c r="A2035" s="31"/>
      <c r="B2035" s="2"/>
      <c r="C2035" s="2"/>
    </row>
    <row r="2036">
      <c r="A2036" s="31"/>
      <c r="B2036" s="2"/>
      <c r="C2036" s="2"/>
    </row>
    <row r="2037">
      <c r="A2037" s="31"/>
      <c r="B2037" s="2"/>
      <c r="C2037" s="2"/>
    </row>
    <row r="2038">
      <c r="A2038" s="31"/>
      <c r="B2038" s="2"/>
      <c r="C2038" s="2"/>
    </row>
    <row r="2039">
      <c r="A2039" s="31"/>
      <c r="B2039" s="2"/>
      <c r="C2039" s="2"/>
    </row>
    <row r="2040">
      <c r="A2040" s="31"/>
      <c r="B2040" s="2"/>
      <c r="C2040" s="2"/>
    </row>
    <row r="2041">
      <c r="A2041" s="31"/>
      <c r="B2041" s="2"/>
      <c r="C2041" s="2"/>
    </row>
    <row r="2042">
      <c r="A2042" s="31"/>
      <c r="B2042" s="2"/>
      <c r="C2042" s="2"/>
    </row>
    <row r="2043">
      <c r="A2043" s="31"/>
      <c r="B2043" s="2"/>
      <c r="C2043" s="2"/>
    </row>
    <row r="2044">
      <c r="A2044" s="31"/>
      <c r="B2044" s="2"/>
      <c r="C2044" s="2"/>
    </row>
    <row r="2045">
      <c r="A2045" s="31"/>
      <c r="B2045" s="2"/>
      <c r="C2045" s="2"/>
    </row>
    <row r="2046">
      <c r="A2046" s="31"/>
      <c r="B2046" s="2"/>
      <c r="C2046" s="2"/>
    </row>
    <row r="2047">
      <c r="A2047" s="31"/>
      <c r="B2047" s="2"/>
      <c r="C2047" s="2"/>
    </row>
    <row r="2048">
      <c r="A2048" s="31"/>
      <c r="B2048" s="2"/>
      <c r="C2048" s="2"/>
    </row>
    <row r="2049">
      <c r="A2049" s="31"/>
      <c r="B2049" s="2"/>
      <c r="C2049" s="2"/>
    </row>
    <row r="2050">
      <c r="A2050" s="31"/>
      <c r="B2050" s="2"/>
      <c r="C2050" s="2"/>
    </row>
    <row r="2051">
      <c r="A2051" s="31"/>
      <c r="B2051" s="2"/>
      <c r="C2051" s="2"/>
    </row>
    <row r="2052">
      <c r="A2052" s="31"/>
      <c r="B2052" s="2"/>
      <c r="C2052" s="2"/>
    </row>
    <row r="2053">
      <c r="A2053" s="31"/>
      <c r="B2053" s="2"/>
      <c r="C2053" s="2"/>
    </row>
    <row r="2054">
      <c r="A2054" s="31"/>
      <c r="B2054" s="2"/>
      <c r="C2054" s="2"/>
    </row>
    <row r="2055">
      <c r="A2055" s="31"/>
      <c r="B2055" s="2"/>
      <c r="C2055" s="2"/>
    </row>
    <row r="2056">
      <c r="A2056" s="31"/>
      <c r="B2056" s="2"/>
      <c r="C2056" s="2"/>
    </row>
    <row r="2057">
      <c r="A2057" s="31"/>
      <c r="B2057" s="2"/>
      <c r="C2057" s="2"/>
    </row>
    <row r="2058">
      <c r="A2058" s="31"/>
      <c r="B2058" s="2"/>
      <c r="C2058" s="2"/>
    </row>
    <row r="2059">
      <c r="A2059" s="31"/>
      <c r="B2059" s="2"/>
      <c r="C2059" s="2"/>
    </row>
    <row r="2060">
      <c r="A2060" s="31"/>
      <c r="B2060" s="2"/>
      <c r="C2060" s="2"/>
    </row>
    <row r="2061">
      <c r="A2061" s="31"/>
      <c r="B2061" s="2"/>
      <c r="C2061" s="2"/>
    </row>
    <row r="2062">
      <c r="A2062" s="31"/>
      <c r="B2062" s="2"/>
      <c r="C2062" s="2"/>
    </row>
    <row r="2063">
      <c r="A2063" s="31"/>
      <c r="B2063" s="2"/>
      <c r="C2063" s="2"/>
    </row>
    <row r="2064">
      <c r="A2064" s="31"/>
      <c r="B2064" s="2"/>
      <c r="C2064" s="2"/>
    </row>
    <row r="2065">
      <c r="A2065" s="31"/>
      <c r="B2065" s="2"/>
      <c r="C2065" s="2"/>
    </row>
    <row r="2066">
      <c r="A2066" s="31"/>
      <c r="B2066" s="2"/>
      <c r="C2066" s="2"/>
    </row>
    <row r="2067">
      <c r="A2067" s="31"/>
      <c r="B2067" s="2"/>
      <c r="C2067" s="2"/>
    </row>
    <row r="2068">
      <c r="A2068" s="31"/>
      <c r="B2068" s="2"/>
      <c r="C2068" s="2"/>
    </row>
    <row r="2069">
      <c r="A2069" s="31"/>
      <c r="B2069" s="2"/>
      <c r="C2069" s="2"/>
    </row>
    <row r="2070">
      <c r="A2070" s="31"/>
      <c r="B2070" s="2"/>
      <c r="C2070" s="2"/>
    </row>
    <row r="2071">
      <c r="A2071" s="31"/>
      <c r="B2071" s="2"/>
      <c r="C2071" s="2"/>
    </row>
    <row r="2072">
      <c r="A2072" s="31"/>
      <c r="B2072" s="2"/>
      <c r="C2072" s="2"/>
    </row>
    <row r="2073">
      <c r="A2073" s="31"/>
      <c r="B2073" s="2"/>
      <c r="C2073" s="2"/>
    </row>
    <row r="2074">
      <c r="A2074" s="31"/>
      <c r="B2074" s="2"/>
      <c r="C2074" s="2"/>
    </row>
    <row r="2075">
      <c r="A2075" s="31"/>
      <c r="B2075" s="2"/>
      <c r="C2075" s="2"/>
    </row>
    <row r="2076">
      <c r="A2076" s="31"/>
      <c r="B2076" s="2"/>
      <c r="C2076" s="2"/>
    </row>
    <row r="2077">
      <c r="A2077" s="31"/>
      <c r="B2077" s="2"/>
      <c r="C2077" s="2"/>
    </row>
    <row r="2078">
      <c r="A2078" s="31"/>
      <c r="B2078" s="2"/>
      <c r="C2078" s="2"/>
    </row>
    <row r="2079">
      <c r="A2079" s="31"/>
      <c r="B2079" s="2"/>
      <c r="C2079" s="2"/>
    </row>
    <row r="2080">
      <c r="A2080" s="31"/>
      <c r="B2080" s="2"/>
      <c r="C2080" s="2"/>
    </row>
    <row r="2081">
      <c r="A2081" s="31"/>
      <c r="B2081" s="2"/>
      <c r="C2081" s="2"/>
    </row>
    <row r="2082">
      <c r="A2082" s="31"/>
      <c r="B2082" s="2"/>
      <c r="C2082" s="2"/>
    </row>
    <row r="2083">
      <c r="A2083" s="31"/>
      <c r="B2083" s="2"/>
      <c r="C2083" s="2"/>
    </row>
    <row r="2084">
      <c r="A2084" s="31"/>
      <c r="B2084" s="2"/>
      <c r="C2084" s="2"/>
    </row>
    <row r="2085">
      <c r="A2085" s="31"/>
      <c r="B2085" s="2"/>
      <c r="C2085" s="2"/>
    </row>
    <row r="2086">
      <c r="A2086" s="31"/>
      <c r="B2086" s="2"/>
      <c r="C2086" s="2"/>
    </row>
    <row r="2087">
      <c r="A2087" s="31"/>
      <c r="B2087" s="2"/>
      <c r="C2087" s="2"/>
    </row>
    <row r="2088">
      <c r="A2088" s="31"/>
      <c r="B2088" s="2"/>
      <c r="C2088" s="2"/>
    </row>
    <row r="2089">
      <c r="A2089" s="31"/>
      <c r="B2089" s="2"/>
      <c r="C2089" s="2"/>
    </row>
    <row r="2090">
      <c r="A2090" s="31"/>
      <c r="B2090" s="2"/>
      <c r="C2090" s="2"/>
    </row>
    <row r="2091">
      <c r="A2091" s="31"/>
      <c r="B2091" s="2"/>
      <c r="C2091" s="2"/>
    </row>
    <row r="2092">
      <c r="A2092" s="31"/>
      <c r="B2092" s="2"/>
      <c r="C2092" s="2"/>
    </row>
    <row r="2093">
      <c r="A2093" s="31"/>
      <c r="B2093" s="2"/>
      <c r="C2093" s="2"/>
    </row>
    <row r="2094">
      <c r="A2094" s="31"/>
      <c r="B2094" s="2"/>
      <c r="C2094" s="2"/>
    </row>
    <row r="2095">
      <c r="A2095" s="31"/>
      <c r="B2095" s="2"/>
      <c r="C2095" s="2"/>
    </row>
    <row r="2096">
      <c r="A2096" s="31"/>
      <c r="B2096" s="2"/>
      <c r="C2096" s="2"/>
    </row>
    <row r="2097">
      <c r="A2097" s="31"/>
      <c r="B2097" s="2"/>
      <c r="C2097" s="2"/>
    </row>
    <row r="2098">
      <c r="A2098" s="31"/>
      <c r="B2098" s="2"/>
      <c r="C2098" s="2"/>
    </row>
    <row r="2099">
      <c r="A2099" s="31"/>
      <c r="B2099" s="2"/>
      <c r="C2099" s="2"/>
    </row>
    <row r="2100">
      <c r="A2100" s="31"/>
      <c r="B2100" s="2"/>
      <c r="C2100" s="2"/>
    </row>
    <row r="2101">
      <c r="A2101" s="31"/>
      <c r="B2101" s="2"/>
      <c r="C2101" s="2"/>
    </row>
    <row r="2102">
      <c r="A2102" s="31"/>
      <c r="B2102" s="2"/>
      <c r="C2102" s="2"/>
    </row>
    <row r="2103">
      <c r="A2103" s="31"/>
      <c r="B2103" s="2"/>
      <c r="C2103" s="2"/>
    </row>
    <row r="2104">
      <c r="A2104" s="31"/>
      <c r="B2104" s="2"/>
      <c r="C2104" s="2"/>
    </row>
    <row r="2105">
      <c r="A2105" s="31"/>
      <c r="B2105" s="2"/>
      <c r="C2105" s="2"/>
    </row>
    <row r="2106">
      <c r="A2106" s="31"/>
      <c r="B2106" s="2"/>
      <c r="C2106" s="2"/>
    </row>
    <row r="2107">
      <c r="A2107" s="31"/>
      <c r="B2107" s="2"/>
      <c r="C2107" s="2"/>
    </row>
    <row r="2108">
      <c r="A2108" s="31"/>
      <c r="B2108" s="2"/>
      <c r="C2108" s="2"/>
    </row>
    <row r="2109">
      <c r="A2109" s="31"/>
      <c r="B2109" s="2"/>
      <c r="C2109" s="2"/>
    </row>
    <row r="2110">
      <c r="A2110" s="31"/>
      <c r="B2110" s="2"/>
      <c r="C2110" s="2"/>
    </row>
    <row r="2111">
      <c r="A2111" s="31"/>
      <c r="B2111" s="2"/>
      <c r="C2111" s="2"/>
    </row>
    <row r="2112">
      <c r="A2112" s="31"/>
      <c r="B2112" s="2"/>
      <c r="C2112" s="2"/>
    </row>
    <row r="2113">
      <c r="A2113" s="31"/>
      <c r="B2113" s="2"/>
      <c r="C2113" s="2"/>
    </row>
    <row r="2114">
      <c r="A2114" s="31"/>
      <c r="B2114" s="2"/>
      <c r="C2114" s="2"/>
    </row>
    <row r="2115">
      <c r="A2115" s="31"/>
      <c r="B2115" s="2"/>
      <c r="C2115" s="2"/>
    </row>
    <row r="2116">
      <c r="A2116" s="31"/>
      <c r="B2116" s="2"/>
      <c r="C2116" s="2"/>
    </row>
    <row r="2117">
      <c r="A2117" s="31"/>
      <c r="B2117" s="2"/>
      <c r="C2117" s="2"/>
    </row>
    <row r="2118">
      <c r="A2118" s="31"/>
      <c r="B2118" s="2"/>
      <c r="C2118" s="2"/>
    </row>
    <row r="2119">
      <c r="A2119" s="31"/>
      <c r="B2119" s="2"/>
      <c r="C2119" s="2"/>
    </row>
    <row r="2120">
      <c r="A2120" s="31"/>
      <c r="B2120" s="2"/>
      <c r="C2120" s="2"/>
    </row>
    <row r="2121">
      <c r="A2121" s="31"/>
      <c r="B2121" s="2"/>
      <c r="C2121" s="2"/>
    </row>
    <row r="2122">
      <c r="A2122" s="31"/>
      <c r="B2122" s="2"/>
      <c r="C2122" s="2"/>
    </row>
    <row r="2123">
      <c r="A2123" s="31"/>
      <c r="B2123" s="2"/>
      <c r="C2123" s="2"/>
    </row>
    <row r="2124">
      <c r="A2124" s="31"/>
      <c r="B2124" s="2"/>
      <c r="C2124" s="2"/>
    </row>
    <row r="2125">
      <c r="A2125" s="31"/>
      <c r="B2125" s="2"/>
      <c r="C2125" s="2"/>
    </row>
    <row r="2126">
      <c r="A2126" s="31"/>
      <c r="B2126" s="2"/>
      <c r="C2126" s="2"/>
    </row>
    <row r="2127">
      <c r="A2127" s="31"/>
      <c r="B2127" s="2"/>
      <c r="C2127" s="2"/>
    </row>
    <row r="2128">
      <c r="A2128" s="31"/>
      <c r="B2128" s="2"/>
      <c r="C2128" s="2"/>
    </row>
    <row r="2129">
      <c r="A2129" s="31"/>
      <c r="B2129" s="2"/>
      <c r="C2129" s="2"/>
    </row>
    <row r="2130">
      <c r="A2130" s="31"/>
      <c r="B2130" s="2"/>
      <c r="C2130" s="2"/>
    </row>
    <row r="2131">
      <c r="A2131" s="31"/>
      <c r="B2131" s="2"/>
      <c r="C2131" s="2"/>
    </row>
    <row r="2132">
      <c r="A2132" s="31"/>
      <c r="B2132" s="2"/>
      <c r="C2132" s="2"/>
    </row>
    <row r="2133">
      <c r="A2133" s="31"/>
      <c r="B2133" s="2"/>
      <c r="C2133" s="2"/>
    </row>
    <row r="2134">
      <c r="A2134" s="31"/>
      <c r="B2134" s="2"/>
      <c r="C2134" s="2"/>
    </row>
    <row r="2135">
      <c r="A2135" s="31"/>
      <c r="B2135" s="2"/>
      <c r="C2135" s="2"/>
    </row>
    <row r="2136">
      <c r="A2136" s="31"/>
      <c r="B2136" s="2"/>
      <c r="C2136" s="2"/>
    </row>
    <row r="2137">
      <c r="A2137" s="31"/>
      <c r="B2137" s="2"/>
      <c r="C2137" s="2"/>
    </row>
    <row r="2138">
      <c r="A2138" s="31"/>
      <c r="B2138" s="2"/>
      <c r="C2138" s="2"/>
    </row>
    <row r="2139">
      <c r="A2139" s="31"/>
      <c r="B2139" s="2"/>
      <c r="C2139" s="2"/>
    </row>
    <row r="2140">
      <c r="A2140" s="31"/>
      <c r="B2140" s="2"/>
      <c r="C2140" s="2"/>
    </row>
    <row r="2141">
      <c r="A2141" s="31"/>
      <c r="B2141" s="2"/>
      <c r="C2141" s="2"/>
    </row>
    <row r="2142">
      <c r="A2142" s="31"/>
      <c r="B2142" s="2"/>
      <c r="C2142" s="2"/>
    </row>
    <row r="2143">
      <c r="A2143" s="31"/>
      <c r="B2143" s="2"/>
      <c r="C2143" s="2"/>
    </row>
    <row r="2144">
      <c r="A2144" s="31"/>
      <c r="B2144" s="2"/>
      <c r="C2144" s="2"/>
    </row>
    <row r="2145">
      <c r="A2145" s="31"/>
      <c r="B2145" s="2"/>
      <c r="C2145" s="2"/>
    </row>
    <row r="2146">
      <c r="A2146" s="31"/>
      <c r="B2146" s="2"/>
      <c r="C2146" s="2"/>
    </row>
    <row r="2147">
      <c r="A2147" s="31"/>
      <c r="B2147" s="2"/>
      <c r="C2147" s="2"/>
    </row>
    <row r="2148">
      <c r="A2148" s="31"/>
      <c r="B2148" s="2"/>
      <c r="C2148" s="2"/>
    </row>
    <row r="2149">
      <c r="A2149" s="31"/>
      <c r="B2149" s="2"/>
      <c r="C2149" s="2"/>
    </row>
    <row r="2150">
      <c r="A2150" s="31"/>
      <c r="B2150" s="2"/>
      <c r="C2150" s="2"/>
    </row>
    <row r="2151">
      <c r="A2151" s="31"/>
      <c r="B2151" s="2"/>
      <c r="C2151" s="2"/>
    </row>
    <row r="2152">
      <c r="A2152" s="31"/>
      <c r="B2152" s="2"/>
      <c r="C2152" s="2"/>
    </row>
    <row r="2153">
      <c r="A2153" s="31"/>
      <c r="B2153" s="2"/>
      <c r="C2153" s="2"/>
    </row>
    <row r="2154">
      <c r="A2154" s="31"/>
      <c r="B2154" s="2"/>
      <c r="C2154" s="2"/>
    </row>
    <row r="2155">
      <c r="A2155" s="31"/>
      <c r="B2155" s="2"/>
      <c r="C2155" s="2"/>
    </row>
    <row r="2156">
      <c r="A2156" s="31"/>
      <c r="B2156" s="2"/>
      <c r="C2156" s="2"/>
    </row>
    <row r="2157">
      <c r="A2157" s="31"/>
      <c r="B2157" s="2"/>
      <c r="C2157" s="2"/>
    </row>
    <row r="2158">
      <c r="A2158" s="31"/>
      <c r="B2158" s="2"/>
      <c r="C2158" s="2"/>
    </row>
    <row r="2159">
      <c r="A2159" s="31"/>
      <c r="B2159" s="2"/>
      <c r="C2159" s="2"/>
    </row>
    <row r="2160">
      <c r="A2160" s="31"/>
      <c r="B2160" s="2"/>
      <c r="C2160" s="2"/>
    </row>
    <row r="2161">
      <c r="A2161" s="31"/>
      <c r="B2161" s="2"/>
      <c r="C2161" s="2"/>
    </row>
    <row r="2162">
      <c r="A2162" s="31"/>
      <c r="B2162" s="2"/>
      <c r="C2162" s="2"/>
    </row>
    <row r="2163">
      <c r="A2163" s="31"/>
      <c r="B2163" s="2"/>
      <c r="C2163" s="2"/>
    </row>
    <row r="2164">
      <c r="A2164" s="31"/>
      <c r="B2164" s="2"/>
      <c r="C2164" s="2"/>
    </row>
    <row r="2165">
      <c r="A2165" s="31"/>
      <c r="B2165" s="2"/>
      <c r="C2165" s="2"/>
    </row>
    <row r="2166">
      <c r="A2166" s="31"/>
      <c r="B2166" s="2"/>
      <c r="C2166" s="2"/>
    </row>
    <row r="2167">
      <c r="A2167" s="31"/>
      <c r="B2167" s="2"/>
      <c r="C2167" s="2"/>
    </row>
    <row r="2168">
      <c r="A2168" s="31"/>
      <c r="B2168" s="2"/>
      <c r="C2168" s="2"/>
    </row>
    <row r="2169">
      <c r="A2169" s="31"/>
      <c r="B2169" s="2"/>
      <c r="C2169" s="2"/>
    </row>
    <row r="2170">
      <c r="A2170" s="31"/>
      <c r="B2170" s="2"/>
      <c r="C2170" s="2"/>
    </row>
    <row r="2171">
      <c r="A2171" s="31"/>
      <c r="B2171" s="2"/>
      <c r="C2171" s="2"/>
    </row>
    <row r="2172">
      <c r="A2172" s="31"/>
      <c r="B2172" s="2"/>
      <c r="C2172" s="2"/>
    </row>
    <row r="2173">
      <c r="A2173" s="31"/>
      <c r="B2173" s="2"/>
      <c r="C2173" s="2"/>
    </row>
    <row r="2174">
      <c r="A2174" s="31"/>
      <c r="B2174" s="2"/>
      <c r="C2174" s="2"/>
    </row>
    <row r="2175">
      <c r="A2175" s="31"/>
      <c r="B2175" s="2"/>
      <c r="C2175" s="2"/>
    </row>
    <row r="2176">
      <c r="A2176" s="31"/>
      <c r="B2176" s="2"/>
      <c r="C2176" s="2"/>
    </row>
    <row r="2177">
      <c r="A2177" s="31"/>
      <c r="B2177" s="2"/>
      <c r="C2177" s="2"/>
    </row>
    <row r="2178">
      <c r="A2178" s="31"/>
      <c r="B2178" s="2"/>
      <c r="C2178" s="2"/>
    </row>
    <row r="2179">
      <c r="A2179" s="31"/>
      <c r="B2179" s="2"/>
      <c r="C2179" s="2"/>
    </row>
    <row r="2180">
      <c r="A2180" s="31"/>
      <c r="B2180" s="2"/>
      <c r="C2180" s="2"/>
    </row>
    <row r="2181">
      <c r="A2181" s="31"/>
      <c r="B2181" s="2"/>
      <c r="C2181" s="2"/>
    </row>
    <row r="2182">
      <c r="A2182" s="31"/>
      <c r="B2182" s="2"/>
      <c r="C2182" s="2"/>
    </row>
    <row r="2183">
      <c r="A2183" s="31"/>
      <c r="B2183" s="2"/>
      <c r="C2183" s="2"/>
    </row>
    <row r="2184">
      <c r="A2184" s="31"/>
      <c r="B2184" s="2"/>
      <c r="C2184" s="2"/>
    </row>
    <row r="2185">
      <c r="A2185" s="31"/>
      <c r="B2185" s="2"/>
      <c r="C2185" s="2"/>
    </row>
    <row r="2186">
      <c r="A2186" s="31"/>
      <c r="B2186" s="2"/>
      <c r="C2186" s="2"/>
    </row>
    <row r="2187">
      <c r="A2187" s="31"/>
      <c r="B2187" s="2"/>
      <c r="C2187" s="2"/>
    </row>
    <row r="2188">
      <c r="A2188" s="31"/>
      <c r="B2188" s="2"/>
      <c r="C2188" s="2"/>
    </row>
    <row r="2189">
      <c r="A2189" s="31"/>
      <c r="B2189" s="2"/>
      <c r="C2189" s="2"/>
    </row>
    <row r="2190">
      <c r="A2190" s="31"/>
      <c r="B2190" s="2"/>
      <c r="C2190" s="2"/>
    </row>
    <row r="2191">
      <c r="A2191" s="31"/>
      <c r="B2191" s="2"/>
      <c r="C2191" s="2"/>
    </row>
    <row r="2192">
      <c r="A2192" s="31"/>
      <c r="B2192" s="2"/>
      <c r="C2192" s="2"/>
    </row>
    <row r="2193">
      <c r="A2193" s="31"/>
      <c r="B2193" s="2"/>
      <c r="C2193" s="2"/>
    </row>
    <row r="2194">
      <c r="A2194" s="31"/>
      <c r="B2194" s="2"/>
      <c r="C2194" s="2"/>
    </row>
    <row r="2195">
      <c r="A2195" s="31"/>
      <c r="B2195" s="2"/>
      <c r="C2195" s="2"/>
    </row>
    <row r="2196">
      <c r="A2196" s="31"/>
      <c r="B2196" s="2"/>
      <c r="C2196" s="2"/>
    </row>
    <row r="2197">
      <c r="A2197" s="31"/>
      <c r="B2197" s="2"/>
      <c r="C2197" s="2"/>
    </row>
    <row r="2198">
      <c r="A2198" s="31"/>
      <c r="B2198" s="2"/>
      <c r="C2198" s="2"/>
    </row>
    <row r="2199">
      <c r="A2199" s="31"/>
      <c r="B2199" s="2"/>
      <c r="C2199" s="2"/>
    </row>
    <row r="2200">
      <c r="A2200" s="31"/>
      <c r="B2200" s="2"/>
      <c r="C2200" s="2"/>
    </row>
    <row r="2201">
      <c r="A2201" s="31"/>
      <c r="B2201" s="2"/>
      <c r="C2201" s="2"/>
    </row>
    <row r="2202">
      <c r="A2202" s="31"/>
      <c r="B2202" s="2"/>
      <c r="C2202" s="2"/>
    </row>
    <row r="2203">
      <c r="A2203" s="31"/>
      <c r="B2203" s="2"/>
      <c r="C2203" s="2"/>
    </row>
    <row r="2204">
      <c r="A2204" s="31"/>
      <c r="B2204" s="2"/>
      <c r="C2204" s="2"/>
    </row>
    <row r="2205">
      <c r="A2205" s="31"/>
      <c r="B2205" s="2"/>
      <c r="C2205" s="2"/>
    </row>
    <row r="2206">
      <c r="A2206" s="31"/>
      <c r="B2206" s="2"/>
      <c r="C2206" s="2"/>
    </row>
    <row r="2207">
      <c r="A2207" s="31"/>
      <c r="B2207" s="2"/>
      <c r="C2207" s="2"/>
    </row>
    <row r="2208">
      <c r="A2208" s="31"/>
      <c r="B2208" s="2"/>
      <c r="C2208" s="2"/>
    </row>
    <row r="2209">
      <c r="A2209" s="31"/>
      <c r="B2209" s="2"/>
      <c r="C2209" s="2"/>
    </row>
    <row r="2210">
      <c r="A2210" s="31"/>
      <c r="B2210" s="2"/>
      <c r="C2210" s="2"/>
    </row>
    <row r="2211">
      <c r="A2211" s="31"/>
      <c r="B2211" s="2"/>
      <c r="C2211" s="2"/>
    </row>
    <row r="2212">
      <c r="A2212" s="31"/>
      <c r="B2212" s="2"/>
      <c r="C2212" s="2"/>
    </row>
    <row r="2213">
      <c r="A2213" s="31"/>
      <c r="B2213" s="2"/>
      <c r="C2213" s="2"/>
    </row>
    <row r="2214">
      <c r="A2214" s="31"/>
      <c r="B2214" s="2"/>
      <c r="C2214" s="2"/>
    </row>
    <row r="2215">
      <c r="A2215" s="31"/>
      <c r="B2215" s="2"/>
      <c r="C2215" s="2"/>
    </row>
    <row r="2216">
      <c r="A2216" s="31"/>
      <c r="B2216" s="2"/>
      <c r="C2216" s="2"/>
    </row>
    <row r="2217">
      <c r="A2217" s="31"/>
      <c r="B2217" s="2"/>
      <c r="C2217" s="2"/>
    </row>
    <row r="2218">
      <c r="A2218" s="31"/>
      <c r="B2218" s="2"/>
      <c r="C2218" s="2"/>
    </row>
    <row r="2219">
      <c r="A2219" s="31"/>
      <c r="B2219" s="2"/>
      <c r="C2219" s="2"/>
    </row>
    <row r="2220">
      <c r="A2220" s="31"/>
      <c r="B2220" s="2"/>
      <c r="C2220" s="2"/>
    </row>
    <row r="2221">
      <c r="A2221" s="31"/>
      <c r="B2221" s="2"/>
      <c r="C2221" s="2"/>
    </row>
    <row r="2222">
      <c r="A2222" s="31"/>
      <c r="B2222" s="2"/>
      <c r="C2222" s="2"/>
    </row>
    <row r="2223">
      <c r="A2223" s="31"/>
      <c r="B2223" s="2"/>
      <c r="C2223" s="2"/>
    </row>
    <row r="2224">
      <c r="A2224" s="31"/>
      <c r="B2224" s="2"/>
      <c r="C2224" s="2"/>
    </row>
    <row r="2225">
      <c r="A2225" s="31"/>
      <c r="B2225" s="2"/>
      <c r="C2225" s="2"/>
    </row>
    <row r="2226">
      <c r="A2226" s="31"/>
      <c r="B2226" s="2"/>
      <c r="C2226" s="2"/>
    </row>
    <row r="2227">
      <c r="A2227" s="31"/>
      <c r="B2227" s="2"/>
      <c r="C2227" s="2"/>
    </row>
    <row r="2228">
      <c r="A2228" s="31"/>
      <c r="B2228" s="2"/>
      <c r="C2228" s="2"/>
    </row>
    <row r="2229">
      <c r="A2229" s="31"/>
      <c r="B2229" s="2"/>
      <c r="C2229" s="2"/>
    </row>
    <row r="2230">
      <c r="A2230" s="31"/>
      <c r="B2230" s="2"/>
      <c r="C2230" s="2"/>
    </row>
    <row r="2231">
      <c r="A2231" s="31"/>
      <c r="B2231" s="2"/>
      <c r="C2231" s="2"/>
    </row>
    <row r="2232">
      <c r="A2232" s="31"/>
      <c r="B2232" s="2"/>
      <c r="C2232" s="2"/>
    </row>
    <row r="2233">
      <c r="A2233" s="31"/>
      <c r="B2233" s="2"/>
      <c r="C2233" s="2"/>
    </row>
    <row r="2234">
      <c r="A2234" s="31"/>
      <c r="B2234" s="2"/>
      <c r="C2234" s="2"/>
    </row>
    <row r="2235">
      <c r="A2235" s="31"/>
      <c r="B2235" s="2"/>
      <c r="C2235" s="2"/>
    </row>
    <row r="2236">
      <c r="A2236" s="31"/>
      <c r="B2236" s="2"/>
      <c r="C2236" s="2"/>
    </row>
    <row r="2237">
      <c r="A2237" s="31"/>
      <c r="B2237" s="2"/>
      <c r="C2237" s="2"/>
    </row>
    <row r="2238">
      <c r="A2238" s="31"/>
      <c r="B2238" s="2"/>
      <c r="C2238" s="2"/>
    </row>
    <row r="2239">
      <c r="A2239" s="31"/>
      <c r="B2239" s="2"/>
      <c r="C2239" s="2"/>
    </row>
    <row r="2240">
      <c r="A2240" s="31"/>
      <c r="B2240" s="2"/>
      <c r="C2240" s="2"/>
    </row>
    <row r="2241">
      <c r="A2241" s="31"/>
      <c r="B2241" s="2"/>
      <c r="C2241" s="2"/>
    </row>
    <row r="2242">
      <c r="A2242" s="31"/>
      <c r="B2242" s="2"/>
      <c r="C2242" s="2"/>
    </row>
    <row r="2243">
      <c r="A2243" s="31"/>
      <c r="B2243" s="2"/>
      <c r="C2243" s="2"/>
    </row>
    <row r="2244">
      <c r="A2244" s="31"/>
      <c r="B2244" s="2"/>
      <c r="C2244" s="2"/>
    </row>
    <row r="2245">
      <c r="A2245" s="31"/>
      <c r="B2245" s="2"/>
      <c r="C2245" s="2"/>
    </row>
    <row r="2246">
      <c r="A2246" s="31"/>
      <c r="B2246" s="2"/>
      <c r="C2246" s="2"/>
    </row>
    <row r="2247">
      <c r="A2247" s="31"/>
      <c r="B2247" s="2"/>
      <c r="C2247" s="2"/>
    </row>
    <row r="2248">
      <c r="A2248" s="31"/>
      <c r="B2248" s="2"/>
      <c r="C2248" s="2"/>
    </row>
    <row r="2249">
      <c r="A2249" s="31"/>
      <c r="B2249" s="2"/>
      <c r="C2249" s="2"/>
    </row>
    <row r="2250">
      <c r="A2250" s="31"/>
      <c r="B2250" s="2"/>
      <c r="C2250" s="2"/>
    </row>
    <row r="2251">
      <c r="A2251" s="31"/>
      <c r="B2251" s="2"/>
      <c r="C2251" s="2"/>
    </row>
    <row r="2252">
      <c r="A2252" s="31"/>
      <c r="B2252" s="2"/>
      <c r="C2252" s="2"/>
    </row>
    <row r="2253">
      <c r="A2253" s="31"/>
      <c r="B2253" s="2"/>
      <c r="C2253" s="2"/>
    </row>
    <row r="2254">
      <c r="A2254" s="31"/>
      <c r="B2254" s="2"/>
      <c r="C2254" s="2"/>
    </row>
    <row r="2255">
      <c r="A2255" s="31"/>
      <c r="B2255" s="2"/>
      <c r="C2255" s="2"/>
    </row>
    <row r="2256">
      <c r="A2256" s="31"/>
      <c r="B2256" s="2"/>
      <c r="C2256" s="2"/>
    </row>
    <row r="2257">
      <c r="A2257" s="31"/>
      <c r="B2257" s="2"/>
      <c r="C2257" s="2"/>
    </row>
    <row r="2258">
      <c r="A2258" s="31"/>
      <c r="B2258" s="2"/>
      <c r="C2258" s="2"/>
    </row>
    <row r="2259">
      <c r="A2259" s="31"/>
      <c r="B2259" s="2"/>
      <c r="C2259" s="2"/>
    </row>
    <row r="2260">
      <c r="A2260" s="31"/>
      <c r="B2260" s="2"/>
      <c r="C2260" s="2"/>
    </row>
    <row r="2261">
      <c r="A2261" s="31"/>
      <c r="B2261" s="2"/>
      <c r="C2261" s="2"/>
    </row>
    <row r="2262">
      <c r="A2262" s="31"/>
      <c r="B2262" s="2"/>
      <c r="C2262" s="2"/>
    </row>
    <row r="2263">
      <c r="A2263" s="31"/>
      <c r="B2263" s="2"/>
      <c r="C2263" s="2"/>
    </row>
    <row r="2264">
      <c r="A2264" s="31"/>
      <c r="B2264" s="2"/>
      <c r="C2264" s="2"/>
    </row>
    <row r="2265">
      <c r="A2265" s="31"/>
      <c r="B2265" s="2"/>
      <c r="C2265" s="2"/>
    </row>
    <row r="2266">
      <c r="A2266" s="31"/>
      <c r="B2266" s="2"/>
      <c r="C2266" s="2"/>
    </row>
    <row r="2267">
      <c r="A2267" s="31"/>
      <c r="B2267" s="2"/>
      <c r="C2267" s="2"/>
    </row>
    <row r="2268">
      <c r="A2268" s="31"/>
      <c r="B2268" s="2"/>
      <c r="C2268" s="2"/>
    </row>
    <row r="2269">
      <c r="A2269" s="31"/>
      <c r="B2269" s="2"/>
      <c r="C2269" s="2"/>
    </row>
    <row r="2270">
      <c r="A2270" s="31"/>
      <c r="B2270" s="2"/>
      <c r="C2270" s="2"/>
    </row>
    <row r="2271">
      <c r="A2271" s="31"/>
      <c r="B2271" s="2"/>
      <c r="C2271" s="2"/>
    </row>
    <row r="2272">
      <c r="A2272" s="31"/>
      <c r="B2272" s="2"/>
      <c r="C2272" s="2"/>
    </row>
    <row r="2273">
      <c r="A2273" s="31"/>
      <c r="B2273" s="2"/>
      <c r="C2273" s="2"/>
    </row>
    <row r="2274">
      <c r="A2274" s="31"/>
      <c r="B2274" s="2"/>
      <c r="C2274" s="2"/>
    </row>
    <row r="2275">
      <c r="A2275" s="31"/>
      <c r="B2275" s="2"/>
      <c r="C2275" s="2"/>
    </row>
    <row r="2276">
      <c r="A2276" s="31"/>
      <c r="B2276" s="2"/>
      <c r="C2276" s="2"/>
    </row>
    <row r="2277">
      <c r="A2277" s="31"/>
      <c r="B2277" s="2"/>
      <c r="C2277" s="2"/>
    </row>
    <row r="2278">
      <c r="A2278" s="31"/>
      <c r="B2278" s="2"/>
      <c r="C2278" s="2"/>
    </row>
    <row r="2279">
      <c r="A2279" s="31"/>
      <c r="B2279" s="2"/>
      <c r="C2279" s="2"/>
    </row>
    <row r="2280">
      <c r="A2280" s="31"/>
      <c r="B2280" s="2"/>
      <c r="C2280" s="2"/>
    </row>
    <row r="2281">
      <c r="A2281" s="31"/>
      <c r="B2281" s="2"/>
      <c r="C2281" s="2"/>
    </row>
    <row r="2282">
      <c r="A2282" s="31"/>
      <c r="B2282" s="2"/>
      <c r="C2282" s="2"/>
    </row>
    <row r="2283">
      <c r="A2283" s="31"/>
      <c r="B2283" s="2"/>
      <c r="C2283" s="2"/>
    </row>
    <row r="2284">
      <c r="A2284" s="31"/>
      <c r="B2284" s="2"/>
      <c r="C2284" s="2"/>
    </row>
    <row r="2285">
      <c r="A2285" s="31"/>
      <c r="B2285" s="2"/>
      <c r="C2285" s="2"/>
    </row>
    <row r="2286">
      <c r="A2286" s="31"/>
      <c r="B2286" s="2"/>
      <c r="C2286" s="2"/>
    </row>
    <row r="2287">
      <c r="A2287" s="31"/>
      <c r="B2287" s="2"/>
      <c r="C2287" s="2"/>
    </row>
    <row r="2288">
      <c r="A2288" s="31"/>
      <c r="B2288" s="2"/>
      <c r="C2288" s="2"/>
    </row>
    <row r="2289">
      <c r="A2289" s="31"/>
      <c r="B2289" s="2"/>
      <c r="C2289" s="2"/>
    </row>
    <row r="2290">
      <c r="A2290" s="31"/>
      <c r="B2290" s="2"/>
      <c r="C2290" s="2"/>
    </row>
    <row r="2291">
      <c r="A2291" s="31"/>
      <c r="B2291" s="2"/>
      <c r="C2291" s="2"/>
    </row>
    <row r="2292">
      <c r="A2292" s="31"/>
      <c r="B2292" s="2"/>
      <c r="C2292" s="2"/>
    </row>
    <row r="2293">
      <c r="A2293" s="31"/>
      <c r="B2293" s="2"/>
      <c r="C2293" s="2"/>
    </row>
    <row r="2294">
      <c r="A2294" s="31"/>
      <c r="B2294" s="2"/>
      <c r="C2294" s="2"/>
    </row>
    <row r="2295">
      <c r="A2295" s="31"/>
      <c r="B2295" s="2"/>
      <c r="C2295" s="2"/>
    </row>
    <row r="2296">
      <c r="A2296" s="31"/>
      <c r="B2296" s="2"/>
      <c r="C2296" s="2"/>
    </row>
    <row r="2297">
      <c r="A2297" s="31"/>
      <c r="B2297" s="2"/>
      <c r="C2297" s="2"/>
    </row>
    <row r="2298">
      <c r="A2298" s="31"/>
      <c r="B2298" s="2"/>
      <c r="C2298" s="2"/>
    </row>
    <row r="2299">
      <c r="A2299" s="31"/>
      <c r="B2299" s="2"/>
      <c r="C2299" s="2"/>
    </row>
    <row r="2300">
      <c r="A2300" s="31"/>
      <c r="B2300" s="2"/>
      <c r="C2300" s="2"/>
    </row>
    <row r="2301">
      <c r="A2301" s="31"/>
      <c r="B2301" s="2"/>
      <c r="C2301" s="2"/>
    </row>
    <row r="2302">
      <c r="A2302" s="31"/>
      <c r="B2302" s="2"/>
      <c r="C2302" s="2"/>
    </row>
    <row r="2303">
      <c r="A2303" s="31"/>
      <c r="B2303" s="2"/>
      <c r="C2303" s="2"/>
    </row>
    <row r="2304">
      <c r="A2304" s="31"/>
      <c r="B2304" s="2"/>
      <c r="C2304" s="2"/>
    </row>
    <row r="2305">
      <c r="A2305" s="31"/>
      <c r="B2305" s="2"/>
      <c r="C2305" s="2"/>
    </row>
    <row r="2306">
      <c r="A2306" s="31"/>
      <c r="B2306" s="2"/>
      <c r="C2306" s="2"/>
    </row>
    <row r="2307">
      <c r="A2307" s="31"/>
      <c r="B2307" s="2"/>
      <c r="C2307" s="2"/>
    </row>
    <row r="2308">
      <c r="A2308" s="31"/>
      <c r="B2308" s="2"/>
      <c r="C2308" s="2"/>
    </row>
    <row r="2309">
      <c r="A2309" s="31"/>
      <c r="B2309" s="2"/>
      <c r="C2309" s="2"/>
    </row>
    <row r="2310">
      <c r="A2310" s="31"/>
      <c r="B2310" s="2"/>
      <c r="C2310" s="2"/>
    </row>
    <row r="2311">
      <c r="A2311" s="31"/>
      <c r="B2311" s="2"/>
      <c r="C2311" s="2"/>
    </row>
    <row r="2312">
      <c r="A2312" s="31"/>
      <c r="B2312" s="2"/>
      <c r="C2312" s="2"/>
    </row>
    <row r="2313">
      <c r="A2313" s="31"/>
      <c r="B2313" s="2"/>
      <c r="C2313" s="2"/>
    </row>
    <row r="2314">
      <c r="A2314" s="31"/>
      <c r="B2314" s="2"/>
      <c r="C2314" s="2"/>
    </row>
    <row r="2315">
      <c r="A2315" s="31"/>
      <c r="B2315" s="2"/>
      <c r="C2315" s="2"/>
    </row>
    <row r="2316">
      <c r="A2316" s="31"/>
      <c r="B2316" s="2"/>
      <c r="C2316" s="2"/>
    </row>
    <row r="2317">
      <c r="A2317" s="31"/>
      <c r="B2317" s="2"/>
      <c r="C2317" s="2"/>
    </row>
    <row r="2318">
      <c r="A2318" s="31"/>
      <c r="B2318" s="2"/>
      <c r="C2318" s="2"/>
    </row>
    <row r="2319">
      <c r="A2319" s="31"/>
      <c r="B2319" s="2"/>
      <c r="C2319" s="2"/>
    </row>
    <row r="2320">
      <c r="A2320" s="31"/>
      <c r="B2320" s="2"/>
      <c r="C2320" s="2"/>
    </row>
    <row r="2321">
      <c r="A2321" s="31"/>
      <c r="B2321" s="2"/>
      <c r="C2321" s="2"/>
    </row>
    <row r="2322">
      <c r="A2322" s="31"/>
      <c r="B2322" s="2"/>
      <c r="C2322" s="2"/>
    </row>
    <row r="2323">
      <c r="A2323" s="31"/>
      <c r="B2323" s="2"/>
      <c r="C2323" s="2"/>
    </row>
    <row r="2324">
      <c r="A2324" s="31"/>
      <c r="B2324" s="2"/>
      <c r="C2324" s="2"/>
    </row>
    <row r="2325">
      <c r="A2325" s="31"/>
      <c r="B2325" s="2"/>
      <c r="C2325" s="2"/>
    </row>
    <row r="2326">
      <c r="A2326" s="31"/>
      <c r="B2326" s="2"/>
      <c r="C2326" s="2"/>
    </row>
    <row r="2327">
      <c r="A2327" s="31"/>
      <c r="B2327" s="2"/>
      <c r="C2327" s="2"/>
    </row>
    <row r="2328">
      <c r="A2328" s="31"/>
      <c r="B2328" s="2"/>
      <c r="C2328" s="2"/>
    </row>
    <row r="2329">
      <c r="A2329" s="31"/>
      <c r="B2329" s="2"/>
      <c r="C2329" s="2"/>
    </row>
    <row r="2330">
      <c r="A2330" s="31"/>
      <c r="B2330" s="2"/>
      <c r="C2330" s="2"/>
    </row>
    <row r="2331">
      <c r="A2331" s="31"/>
      <c r="B2331" s="2"/>
      <c r="C2331" s="2"/>
    </row>
    <row r="2332">
      <c r="A2332" s="31"/>
      <c r="B2332" s="2"/>
      <c r="C2332" s="2"/>
    </row>
    <row r="2333">
      <c r="A2333" s="31"/>
      <c r="B2333" s="2"/>
      <c r="C2333" s="2"/>
    </row>
    <row r="2334">
      <c r="A2334" s="31"/>
      <c r="B2334" s="2"/>
      <c r="C2334" s="2"/>
    </row>
    <row r="2335">
      <c r="A2335" s="31"/>
      <c r="B2335" s="2"/>
      <c r="C2335" s="2"/>
    </row>
    <row r="2336">
      <c r="A2336" s="31"/>
      <c r="B2336" s="2"/>
      <c r="C2336" s="2"/>
    </row>
    <row r="2337">
      <c r="A2337" s="31"/>
      <c r="B2337" s="2"/>
      <c r="C2337" s="2"/>
    </row>
    <row r="2338">
      <c r="A2338" s="31"/>
      <c r="B2338" s="2"/>
      <c r="C2338" s="2"/>
    </row>
    <row r="2339">
      <c r="A2339" s="31"/>
      <c r="B2339" s="2"/>
      <c r="C2339" s="2"/>
    </row>
    <row r="2340">
      <c r="A2340" s="31"/>
      <c r="B2340" s="2"/>
      <c r="C2340" s="2"/>
    </row>
    <row r="2341">
      <c r="A2341" s="31"/>
      <c r="B2341" s="2"/>
      <c r="C2341" s="2"/>
    </row>
    <row r="2342">
      <c r="A2342" s="31"/>
      <c r="B2342" s="2"/>
      <c r="C2342" s="2"/>
    </row>
    <row r="2343">
      <c r="A2343" s="31"/>
      <c r="B2343" s="2"/>
      <c r="C2343" s="2"/>
    </row>
    <row r="2344">
      <c r="A2344" s="31"/>
      <c r="B2344" s="2"/>
      <c r="C2344" s="2"/>
    </row>
    <row r="2345">
      <c r="A2345" s="31"/>
      <c r="B2345" s="2"/>
      <c r="C2345" s="2"/>
    </row>
    <row r="2346">
      <c r="A2346" s="31"/>
      <c r="B2346" s="2"/>
      <c r="C2346" s="2"/>
    </row>
    <row r="2347">
      <c r="A2347" s="31"/>
      <c r="B2347" s="2"/>
      <c r="C2347" s="2"/>
    </row>
    <row r="2348">
      <c r="A2348" s="31"/>
      <c r="B2348" s="2"/>
      <c r="C2348" s="2"/>
    </row>
    <row r="2349">
      <c r="A2349" s="31"/>
      <c r="B2349" s="2"/>
      <c r="C2349" s="2"/>
    </row>
    <row r="2350">
      <c r="A2350" s="31"/>
      <c r="B2350" s="2"/>
      <c r="C2350" s="2"/>
    </row>
    <row r="2351">
      <c r="A2351" s="31"/>
      <c r="B2351" s="2"/>
      <c r="C2351" s="2"/>
    </row>
    <row r="2352">
      <c r="A2352" s="31"/>
      <c r="B2352" s="2"/>
      <c r="C2352" s="2"/>
    </row>
    <row r="2353">
      <c r="A2353" s="31"/>
      <c r="B2353" s="2"/>
      <c r="C2353" s="2"/>
    </row>
    <row r="2354">
      <c r="A2354" s="31"/>
      <c r="B2354" s="2"/>
      <c r="C2354" s="2"/>
    </row>
    <row r="2355">
      <c r="A2355" s="31"/>
      <c r="B2355" s="2"/>
      <c r="C2355" s="2"/>
    </row>
    <row r="2356">
      <c r="A2356" s="31"/>
      <c r="B2356" s="2"/>
      <c r="C2356" s="2"/>
    </row>
    <row r="2357">
      <c r="A2357" s="31"/>
      <c r="B2357" s="2"/>
      <c r="C2357" s="2"/>
    </row>
    <row r="2358">
      <c r="A2358" s="31"/>
      <c r="B2358" s="2"/>
      <c r="C2358" s="2"/>
    </row>
    <row r="2359">
      <c r="A2359" s="31"/>
      <c r="B2359" s="2"/>
      <c r="C2359" s="2"/>
    </row>
    <row r="2360">
      <c r="A2360" s="31"/>
      <c r="B2360" s="2"/>
      <c r="C2360" s="2"/>
    </row>
    <row r="2361">
      <c r="A2361" s="31"/>
      <c r="B2361" s="2"/>
      <c r="C2361" s="2"/>
    </row>
    <row r="2362">
      <c r="A2362" s="31"/>
      <c r="B2362" s="2"/>
      <c r="C2362" s="2"/>
    </row>
    <row r="2363">
      <c r="A2363" s="31"/>
      <c r="B2363" s="2"/>
      <c r="C2363" s="2"/>
    </row>
    <row r="2364">
      <c r="A2364" s="31"/>
      <c r="B2364" s="2"/>
      <c r="C2364" s="2"/>
    </row>
    <row r="2365">
      <c r="A2365" s="31"/>
      <c r="B2365" s="2"/>
      <c r="C2365" s="2"/>
    </row>
    <row r="2366">
      <c r="A2366" s="31"/>
      <c r="B2366" s="2"/>
      <c r="C2366" s="2"/>
    </row>
    <row r="2367">
      <c r="A2367" s="31"/>
      <c r="B2367" s="2"/>
      <c r="C2367" s="2"/>
    </row>
    <row r="2368">
      <c r="A2368" s="31"/>
      <c r="B2368" s="2"/>
      <c r="C2368" s="2"/>
    </row>
    <row r="2369">
      <c r="A2369" s="31"/>
      <c r="B2369" s="2"/>
      <c r="C2369" s="2"/>
    </row>
    <row r="2370">
      <c r="A2370" s="31"/>
      <c r="B2370" s="2"/>
      <c r="C2370" s="2"/>
    </row>
    <row r="2371">
      <c r="A2371" s="31"/>
      <c r="B2371" s="2"/>
      <c r="C2371" s="2"/>
    </row>
    <row r="2372">
      <c r="A2372" s="31"/>
      <c r="B2372" s="2"/>
      <c r="C2372" s="2"/>
    </row>
    <row r="2373">
      <c r="A2373" s="31"/>
      <c r="B2373" s="2"/>
      <c r="C2373" s="2"/>
    </row>
    <row r="2374">
      <c r="A2374" s="31"/>
      <c r="B2374" s="2"/>
      <c r="C2374" s="2"/>
    </row>
    <row r="2375">
      <c r="A2375" s="31"/>
      <c r="B2375" s="2"/>
      <c r="C2375" s="2"/>
    </row>
    <row r="2376">
      <c r="A2376" s="31"/>
      <c r="B2376" s="2"/>
      <c r="C2376" s="2"/>
    </row>
    <row r="2377">
      <c r="A2377" s="31"/>
      <c r="B2377" s="2"/>
      <c r="C2377" s="2"/>
    </row>
    <row r="2378">
      <c r="A2378" s="31"/>
      <c r="B2378" s="2"/>
      <c r="C2378" s="2"/>
    </row>
    <row r="2379">
      <c r="A2379" s="31"/>
      <c r="B2379" s="2"/>
      <c r="C2379" s="2"/>
    </row>
    <row r="2380">
      <c r="A2380" s="31"/>
      <c r="B2380" s="2"/>
      <c r="C2380" s="2"/>
    </row>
    <row r="2381">
      <c r="A2381" s="31"/>
      <c r="B2381" s="2"/>
      <c r="C2381" s="2"/>
    </row>
    <row r="2382">
      <c r="A2382" s="31"/>
      <c r="B2382" s="2"/>
      <c r="C2382" s="2"/>
    </row>
    <row r="2383">
      <c r="A2383" s="31"/>
      <c r="B2383" s="2"/>
      <c r="C2383" s="2"/>
    </row>
    <row r="2384">
      <c r="A2384" s="31"/>
      <c r="B2384" s="2"/>
      <c r="C2384" s="2"/>
    </row>
    <row r="2385">
      <c r="A2385" s="31"/>
      <c r="B2385" s="2"/>
      <c r="C2385" s="2"/>
    </row>
    <row r="2386">
      <c r="A2386" s="31"/>
      <c r="B2386" s="2"/>
      <c r="C2386" s="2"/>
    </row>
    <row r="2387">
      <c r="A2387" s="31"/>
      <c r="B2387" s="2"/>
      <c r="C2387" s="2"/>
    </row>
    <row r="2388">
      <c r="A2388" s="31"/>
      <c r="B2388" s="2"/>
      <c r="C2388" s="2"/>
    </row>
    <row r="2389">
      <c r="A2389" s="31"/>
      <c r="B2389" s="2"/>
      <c r="C2389" s="2"/>
    </row>
    <row r="2390">
      <c r="A2390" s="31"/>
      <c r="B2390" s="2"/>
      <c r="C2390" s="2"/>
    </row>
    <row r="2391">
      <c r="A2391" s="31"/>
      <c r="B2391" s="2"/>
      <c r="C2391" s="2"/>
    </row>
    <row r="2392">
      <c r="A2392" s="31"/>
      <c r="B2392" s="2"/>
      <c r="C2392" s="2"/>
    </row>
    <row r="2393">
      <c r="A2393" s="31"/>
      <c r="B2393" s="2"/>
      <c r="C2393" s="2"/>
    </row>
    <row r="2394">
      <c r="A2394" s="31"/>
      <c r="B2394" s="2"/>
      <c r="C2394" s="2"/>
    </row>
    <row r="2395">
      <c r="A2395" s="31"/>
      <c r="B2395" s="2"/>
      <c r="C2395" s="2"/>
    </row>
    <row r="2396">
      <c r="A2396" s="31"/>
      <c r="B2396" s="2"/>
      <c r="C2396" s="2"/>
    </row>
    <row r="2397">
      <c r="A2397" s="31"/>
      <c r="B2397" s="2"/>
      <c r="C2397" s="2"/>
    </row>
    <row r="2398">
      <c r="A2398" s="31"/>
      <c r="B2398" s="2"/>
      <c r="C2398" s="2"/>
    </row>
    <row r="2399">
      <c r="A2399" s="31"/>
      <c r="B2399" s="2"/>
      <c r="C2399" s="2"/>
    </row>
    <row r="2400">
      <c r="A2400" s="31"/>
      <c r="B2400" s="2"/>
      <c r="C2400" s="2"/>
    </row>
    <row r="2401">
      <c r="A2401" s="31"/>
      <c r="B2401" s="2"/>
      <c r="C2401" s="2"/>
    </row>
    <row r="2402">
      <c r="A2402" s="31"/>
      <c r="B2402" s="2"/>
      <c r="C2402" s="2"/>
    </row>
    <row r="2403">
      <c r="A2403" s="31"/>
      <c r="B2403" s="2"/>
      <c r="C2403" s="2"/>
    </row>
    <row r="2404">
      <c r="A2404" s="31"/>
      <c r="B2404" s="2"/>
      <c r="C2404" s="2"/>
    </row>
    <row r="2405">
      <c r="A2405" s="31"/>
      <c r="B2405" s="2"/>
      <c r="C2405" s="2"/>
    </row>
    <row r="2406">
      <c r="A2406" s="31"/>
      <c r="B2406" s="2"/>
      <c r="C2406" s="2"/>
    </row>
    <row r="2407">
      <c r="A2407" s="31"/>
      <c r="B2407" s="2"/>
      <c r="C2407" s="2"/>
    </row>
    <row r="2408">
      <c r="A2408" s="31"/>
      <c r="B2408" s="2"/>
      <c r="C2408" s="2"/>
    </row>
    <row r="2409">
      <c r="A2409" s="31"/>
      <c r="B2409" s="2"/>
      <c r="C2409" s="2"/>
    </row>
    <row r="2410">
      <c r="A2410" s="31"/>
      <c r="B2410" s="2"/>
      <c r="C2410" s="2"/>
    </row>
    <row r="2411">
      <c r="A2411" s="31"/>
      <c r="B2411" s="2"/>
      <c r="C2411" s="2"/>
    </row>
    <row r="2412">
      <c r="A2412" s="31"/>
      <c r="B2412" s="2"/>
      <c r="C2412" s="2"/>
    </row>
    <row r="2413">
      <c r="A2413" s="31"/>
      <c r="B2413" s="2"/>
      <c r="C2413" s="2"/>
    </row>
    <row r="2414">
      <c r="A2414" s="31"/>
      <c r="B2414" s="2"/>
      <c r="C2414" s="2"/>
    </row>
    <row r="2415">
      <c r="A2415" s="31"/>
      <c r="B2415" s="2"/>
      <c r="C2415" s="2"/>
    </row>
    <row r="2416">
      <c r="A2416" s="31"/>
      <c r="B2416" s="2"/>
      <c r="C2416" s="2"/>
    </row>
    <row r="2417">
      <c r="A2417" s="31"/>
      <c r="B2417" s="2"/>
      <c r="C2417" s="2"/>
    </row>
    <row r="2418">
      <c r="A2418" s="31"/>
      <c r="B2418" s="2"/>
      <c r="C2418" s="2"/>
    </row>
    <row r="2419">
      <c r="A2419" s="31"/>
      <c r="B2419" s="2"/>
      <c r="C2419" s="2"/>
    </row>
    <row r="2420">
      <c r="A2420" s="31"/>
      <c r="B2420" s="2"/>
      <c r="C2420" s="2"/>
    </row>
    <row r="2421">
      <c r="A2421" s="31"/>
      <c r="B2421" s="2"/>
      <c r="C2421" s="2"/>
    </row>
    <row r="2422">
      <c r="A2422" s="31"/>
      <c r="B2422" s="2"/>
      <c r="C2422" s="2"/>
    </row>
    <row r="2423">
      <c r="A2423" s="31"/>
      <c r="B2423" s="2"/>
      <c r="C2423" s="2"/>
    </row>
    <row r="2424">
      <c r="A2424" s="31"/>
      <c r="B2424" s="2"/>
      <c r="C2424" s="2"/>
    </row>
    <row r="2425">
      <c r="A2425" s="31"/>
      <c r="B2425" s="2"/>
      <c r="C2425" s="2"/>
    </row>
    <row r="2426">
      <c r="A2426" s="31"/>
      <c r="B2426" s="2"/>
      <c r="C2426" s="2"/>
    </row>
    <row r="2427">
      <c r="A2427" s="31"/>
      <c r="B2427" s="2"/>
      <c r="C2427" s="2"/>
    </row>
    <row r="2428">
      <c r="A2428" s="31"/>
      <c r="B2428" s="2"/>
      <c r="C2428" s="2"/>
    </row>
    <row r="2429">
      <c r="A2429" s="31"/>
      <c r="B2429" s="2"/>
      <c r="C2429" s="2"/>
    </row>
    <row r="2430">
      <c r="A2430" s="31"/>
      <c r="B2430" s="2"/>
      <c r="C2430" s="2"/>
    </row>
    <row r="2431">
      <c r="A2431" s="31"/>
      <c r="B2431" s="2"/>
      <c r="C2431" s="2"/>
    </row>
    <row r="2432">
      <c r="A2432" s="31"/>
      <c r="B2432" s="2"/>
      <c r="C2432" s="2"/>
    </row>
    <row r="2433">
      <c r="A2433" s="31"/>
      <c r="B2433" s="2"/>
      <c r="C2433" s="2"/>
    </row>
    <row r="2434">
      <c r="A2434" s="31"/>
      <c r="B2434" s="2"/>
      <c r="C2434" s="2"/>
    </row>
    <row r="2435">
      <c r="A2435" s="31"/>
      <c r="B2435" s="2"/>
      <c r="C2435" s="2"/>
    </row>
    <row r="2436">
      <c r="A2436" s="31"/>
      <c r="B2436" s="2"/>
      <c r="C2436" s="2"/>
    </row>
    <row r="2437">
      <c r="A2437" s="31"/>
      <c r="B2437" s="2"/>
      <c r="C2437" s="2"/>
    </row>
    <row r="2438">
      <c r="A2438" s="31"/>
      <c r="B2438" s="2"/>
      <c r="C2438" s="2"/>
    </row>
    <row r="2439">
      <c r="A2439" s="31"/>
      <c r="B2439" s="2"/>
      <c r="C2439" s="2"/>
    </row>
    <row r="2440">
      <c r="A2440" s="31"/>
      <c r="B2440" s="2"/>
      <c r="C2440" s="2"/>
    </row>
    <row r="2441">
      <c r="A2441" s="31"/>
      <c r="B2441" s="2"/>
      <c r="C2441" s="2"/>
    </row>
    <row r="2442">
      <c r="A2442" s="31"/>
      <c r="B2442" s="2"/>
      <c r="C2442" s="2"/>
    </row>
    <row r="2443">
      <c r="A2443" s="31"/>
      <c r="B2443" s="2"/>
      <c r="C2443" s="2"/>
    </row>
    <row r="2444">
      <c r="A2444" s="31"/>
      <c r="B2444" s="2"/>
      <c r="C2444" s="2"/>
    </row>
    <row r="2445">
      <c r="A2445" s="31"/>
      <c r="B2445" s="2"/>
      <c r="C2445" s="2"/>
    </row>
    <row r="2446">
      <c r="A2446" s="31"/>
      <c r="B2446" s="2"/>
      <c r="C2446" s="2"/>
    </row>
    <row r="2447">
      <c r="A2447" s="31"/>
      <c r="B2447" s="2"/>
      <c r="C2447" s="2"/>
    </row>
    <row r="2448">
      <c r="A2448" s="31"/>
      <c r="B2448" s="2"/>
      <c r="C2448" s="2"/>
    </row>
    <row r="2449">
      <c r="A2449" s="31"/>
      <c r="B2449" s="2"/>
      <c r="C2449" s="2"/>
    </row>
    <row r="2450">
      <c r="A2450" s="31"/>
      <c r="B2450" s="2"/>
      <c r="C2450" s="2"/>
    </row>
    <row r="2451">
      <c r="A2451" s="31"/>
      <c r="B2451" s="2"/>
      <c r="C2451" s="2"/>
    </row>
    <row r="2452">
      <c r="A2452" s="31"/>
      <c r="B2452" s="2"/>
      <c r="C2452" s="2"/>
    </row>
    <row r="2453">
      <c r="A2453" s="31"/>
      <c r="B2453" s="2"/>
      <c r="C2453" s="2"/>
    </row>
    <row r="2454">
      <c r="A2454" s="31"/>
      <c r="B2454" s="2"/>
      <c r="C2454" s="2"/>
    </row>
    <row r="2455">
      <c r="A2455" s="31"/>
      <c r="B2455" s="2"/>
      <c r="C2455" s="2"/>
    </row>
    <row r="2456">
      <c r="A2456" s="31"/>
      <c r="B2456" s="2"/>
      <c r="C2456" s="2"/>
    </row>
    <row r="2457">
      <c r="A2457" s="31"/>
      <c r="B2457" s="2"/>
      <c r="C2457" s="2"/>
    </row>
    <row r="2458">
      <c r="A2458" s="31"/>
      <c r="B2458" s="2"/>
      <c r="C2458" s="2"/>
    </row>
    <row r="2459">
      <c r="A2459" s="31"/>
      <c r="B2459" s="2"/>
      <c r="C2459" s="2"/>
    </row>
    <row r="2460">
      <c r="A2460" s="31"/>
      <c r="B2460" s="2"/>
      <c r="C2460" s="2"/>
    </row>
    <row r="2461">
      <c r="A2461" s="31"/>
      <c r="B2461" s="2"/>
      <c r="C2461" s="2"/>
    </row>
    <row r="2462">
      <c r="A2462" s="31"/>
      <c r="B2462" s="2"/>
      <c r="C2462" s="2"/>
    </row>
    <row r="2463">
      <c r="A2463" s="31"/>
      <c r="B2463" s="2"/>
      <c r="C2463" s="2"/>
    </row>
    <row r="2464">
      <c r="A2464" s="31"/>
      <c r="B2464" s="2"/>
      <c r="C2464" s="2"/>
    </row>
    <row r="2465">
      <c r="A2465" s="31"/>
      <c r="B2465" s="2"/>
      <c r="C2465" s="2"/>
    </row>
    <row r="2466">
      <c r="A2466" s="31"/>
      <c r="B2466" s="2"/>
      <c r="C2466" s="2"/>
    </row>
    <row r="2467">
      <c r="A2467" s="31"/>
      <c r="B2467" s="2"/>
      <c r="C2467" s="2"/>
    </row>
    <row r="2468">
      <c r="A2468" s="31"/>
      <c r="B2468" s="2"/>
      <c r="C2468" s="2"/>
    </row>
    <row r="2469">
      <c r="A2469" s="31"/>
      <c r="B2469" s="2"/>
      <c r="C2469" s="2"/>
    </row>
    <row r="2470">
      <c r="A2470" s="31"/>
      <c r="B2470" s="2"/>
      <c r="C2470" s="2"/>
    </row>
    <row r="2471">
      <c r="A2471" s="31"/>
      <c r="B2471" s="2"/>
      <c r="C2471" s="2"/>
    </row>
    <row r="2472">
      <c r="A2472" s="31"/>
      <c r="B2472" s="2"/>
      <c r="C2472" s="2"/>
    </row>
    <row r="2473">
      <c r="A2473" s="31"/>
      <c r="B2473" s="2"/>
      <c r="C2473" s="2"/>
    </row>
    <row r="2474">
      <c r="A2474" s="31"/>
      <c r="B2474" s="2"/>
      <c r="C2474" s="2"/>
    </row>
    <row r="2475">
      <c r="A2475" s="31"/>
      <c r="B2475" s="2"/>
      <c r="C2475" s="2"/>
    </row>
    <row r="2476">
      <c r="A2476" s="31"/>
      <c r="B2476" s="2"/>
      <c r="C2476" s="2"/>
    </row>
    <row r="2477">
      <c r="A2477" s="31"/>
      <c r="B2477" s="2"/>
      <c r="C2477" s="2"/>
    </row>
    <row r="2478">
      <c r="A2478" s="31"/>
      <c r="B2478" s="2"/>
      <c r="C2478" s="2"/>
    </row>
    <row r="2479">
      <c r="A2479" s="31"/>
      <c r="B2479" s="2"/>
      <c r="C2479" s="2"/>
    </row>
    <row r="2480">
      <c r="A2480" s="31"/>
      <c r="B2480" s="2"/>
      <c r="C2480" s="2"/>
    </row>
    <row r="2481">
      <c r="A2481" s="31"/>
      <c r="B2481" s="2"/>
      <c r="C2481" s="2"/>
    </row>
    <row r="2482">
      <c r="A2482" s="31"/>
      <c r="B2482" s="2"/>
      <c r="C2482" s="2"/>
    </row>
    <row r="2483">
      <c r="A2483" s="31"/>
      <c r="B2483" s="2"/>
      <c r="C2483" s="2"/>
    </row>
    <row r="2484">
      <c r="A2484" s="31"/>
      <c r="B2484" s="2"/>
      <c r="C2484" s="2"/>
    </row>
    <row r="2485">
      <c r="A2485" s="31"/>
      <c r="B2485" s="2"/>
      <c r="C2485" s="2"/>
    </row>
    <row r="2486">
      <c r="A2486" s="31"/>
      <c r="B2486" s="2"/>
      <c r="C2486" s="2"/>
    </row>
    <row r="2487">
      <c r="A2487" s="31"/>
      <c r="B2487" s="2"/>
      <c r="C2487" s="2"/>
    </row>
    <row r="2488">
      <c r="A2488" s="31"/>
      <c r="B2488" s="2"/>
      <c r="C2488" s="2"/>
    </row>
    <row r="2489">
      <c r="A2489" s="31"/>
      <c r="B2489" s="2"/>
      <c r="C2489" s="2"/>
    </row>
    <row r="2490">
      <c r="A2490" s="31"/>
      <c r="B2490" s="2"/>
      <c r="C2490" s="2"/>
    </row>
    <row r="2491">
      <c r="A2491" s="31"/>
      <c r="B2491" s="2"/>
      <c r="C2491" s="2"/>
    </row>
    <row r="2492">
      <c r="A2492" s="31"/>
      <c r="B2492" s="2"/>
      <c r="C2492" s="2"/>
    </row>
    <row r="2493">
      <c r="A2493" s="31"/>
      <c r="B2493" s="2"/>
      <c r="C2493" s="2"/>
    </row>
    <row r="2494">
      <c r="A2494" s="31"/>
      <c r="B2494" s="2"/>
      <c r="C2494" s="2"/>
    </row>
    <row r="2495">
      <c r="A2495" s="31"/>
      <c r="B2495" s="2"/>
      <c r="C2495" s="2"/>
    </row>
    <row r="2496">
      <c r="A2496" s="31"/>
      <c r="B2496" s="2"/>
      <c r="C2496" s="2"/>
    </row>
    <row r="2497">
      <c r="A2497" s="31"/>
      <c r="B2497" s="2"/>
      <c r="C2497" s="2"/>
    </row>
    <row r="2498">
      <c r="A2498" s="31"/>
      <c r="B2498" s="2"/>
      <c r="C2498" s="2"/>
    </row>
    <row r="2499">
      <c r="A2499" s="31"/>
      <c r="B2499" s="2"/>
      <c r="C2499" s="2"/>
    </row>
    <row r="2500">
      <c r="A2500" s="31"/>
      <c r="B2500" s="2"/>
      <c r="C2500" s="2"/>
    </row>
    <row r="2501">
      <c r="A2501" s="31"/>
      <c r="B2501" s="2"/>
      <c r="C2501" s="2"/>
    </row>
    <row r="2502">
      <c r="A2502" s="31"/>
      <c r="B2502" s="2"/>
      <c r="C2502" s="2"/>
    </row>
    <row r="2503">
      <c r="A2503" s="31"/>
      <c r="B2503" s="2"/>
      <c r="C2503" s="2"/>
    </row>
    <row r="2504">
      <c r="A2504" s="31"/>
      <c r="B2504" s="2"/>
      <c r="C2504" s="2"/>
    </row>
    <row r="2505">
      <c r="A2505" s="31"/>
      <c r="B2505" s="2"/>
      <c r="C2505" s="2"/>
    </row>
    <row r="2506">
      <c r="A2506" s="31"/>
      <c r="B2506" s="2"/>
      <c r="C2506" s="2"/>
    </row>
    <row r="2507">
      <c r="A2507" s="31"/>
      <c r="B2507" s="2"/>
      <c r="C2507" s="2"/>
    </row>
    <row r="2508">
      <c r="A2508" s="31"/>
      <c r="B2508" s="2"/>
      <c r="C2508" s="2"/>
    </row>
    <row r="2509">
      <c r="A2509" s="31"/>
      <c r="B2509" s="2"/>
      <c r="C2509" s="2"/>
    </row>
    <row r="2510">
      <c r="A2510" s="31"/>
      <c r="B2510" s="2"/>
      <c r="C2510" s="2"/>
    </row>
    <row r="2511">
      <c r="A2511" s="31"/>
      <c r="B2511" s="2"/>
      <c r="C2511" s="2"/>
    </row>
    <row r="2512">
      <c r="A2512" s="31"/>
      <c r="B2512" s="2"/>
      <c r="C2512" s="2"/>
    </row>
    <row r="2513">
      <c r="A2513" s="31"/>
      <c r="B2513" s="2"/>
      <c r="C2513" s="2"/>
    </row>
    <row r="2514">
      <c r="A2514" s="31"/>
      <c r="B2514" s="2"/>
      <c r="C2514" s="2"/>
    </row>
    <row r="2515">
      <c r="A2515" s="31"/>
      <c r="B2515" s="2"/>
      <c r="C2515" s="2"/>
    </row>
    <row r="2516">
      <c r="A2516" s="31"/>
      <c r="B2516" s="2"/>
      <c r="C2516" s="2"/>
    </row>
    <row r="2517">
      <c r="A2517" s="31"/>
      <c r="B2517" s="2"/>
      <c r="C2517" s="2"/>
    </row>
    <row r="2518">
      <c r="A2518" s="31"/>
      <c r="B2518" s="2"/>
      <c r="C2518" s="2"/>
    </row>
    <row r="2519">
      <c r="A2519" s="31"/>
      <c r="B2519" s="2"/>
      <c r="C2519" s="2"/>
    </row>
    <row r="2520">
      <c r="A2520" s="31"/>
      <c r="B2520" s="2"/>
      <c r="C2520" s="2"/>
    </row>
    <row r="2521">
      <c r="A2521" s="31"/>
      <c r="B2521" s="2"/>
      <c r="C2521" s="2"/>
    </row>
    <row r="2522">
      <c r="A2522" s="31"/>
      <c r="B2522" s="2"/>
      <c r="C2522" s="2"/>
    </row>
    <row r="2523">
      <c r="A2523" s="31"/>
      <c r="B2523" s="2"/>
      <c r="C2523" s="2"/>
    </row>
    <row r="2524">
      <c r="A2524" s="31"/>
      <c r="B2524" s="2"/>
      <c r="C2524" s="2"/>
    </row>
    <row r="2525">
      <c r="A2525" s="31"/>
      <c r="B2525" s="2"/>
      <c r="C2525" s="2"/>
    </row>
    <row r="2526">
      <c r="A2526" s="31"/>
      <c r="B2526" s="2"/>
      <c r="C2526" s="2"/>
    </row>
    <row r="2527">
      <c r="A2527" s="31"/>
      <c r="B2527" s="2"/>
      <c r="C2527" s="2"/>
    </row>
    <row r="2528">
      <c r="A2528" s="31"/>
      <c r="B2528" s="2"/>
      <c r="C2528" s="2"/>
    </row>
    <row r="2529">
      <c r="A2529" s="31"/>
      <c r="B2529" s="2"/>
      <c r="C2529" s="2"/>
    </row>
    <row r="2530">
      <c r="A2530" s="31"/>
      <c r="B2530" s="2"/>
      <c r="C2530" s="2"/>
    </row>
    <row r="2531">
      <c r="A2531" s="31"/>
      <c r="B2531" s="2"/>
      <c r="C2531" s="2"/>
    </row>
    <row r="2532">
      <c r="A2532" s="31"/>
      <c r="B2532" s="2"/>
      <c r="C2532" s="2"/>
    </row>
    <row r="2533">
      <c r="A2533" s="31"/>
      <c r="B2533" s="2"/>
      <c r="C2533" s="2"/>
    </row>
    <row r="2534">
      <c r="A2534" s="31"/>
      <c r="B2534" s="2"/>
      <c r="C2534" s="2"/>
    </row>
    <row r="2535">
      <c r="A2535" s="31"/>
      <c r="B2535" s="2"/>
      <c r="C2535" s="2"/>
    </row>
    <row r="2536">
      <c r="A2536" s="31"/>
      <c r="B2536" s="2"/>
      <c r="C2536" s="2"/>
    </row>
    <row r="2537">
      <c r="A2537" s="31"/>
      <c r="B2537" s="2"/>
      <c r="C2537" s="2"/>
    </row>
    <row r="2538">
      <c r="A2538" s="31"/>
      <c r="B2538" s="2"/>
      <c r="C2538" s="2"/>
    </row>
    <row r="2539">
      <c r="A2539" s="31"/>
      <c r="B2539" s="2"/>
      <c r="C2539" s="2"/>
    </row>
    <row r="2540">
      <c r="A2540" s="31"/>
      <c r="B2540" s="2"/>
      <c r="C2540" s="2"/>
    </row>
    <row r="2541">
      <c r="A2541" s="31"/>
      <c r="B2541" s="2"/>
      <c r="C2541" s="2"/>
    </row>
    <row r="2542">
      <c r="A2542" s="31"/>
      <c r="B2542" s="2"/>
      <c r="C2542" s="2"/>
    </row>
    <row r="2543">
      <c r="A2543" s="31"/>
      <c r="B2543" s="2"/>
      <c r="C2543" s="2"/>
    </row>
    <row r="2544">
      <c r="A2544" s="31"/>
      <c r="B2544" s="2"/>
      <c r="C2544" s="2"/>
    </row>
    <row r="2545">
      <c r="A2545" s="31"/>
      <c r="B2545" s="2"/>
      <c r="C2545" s="2"/>
    </row>
    <row r="2546">
      <c r="A2546" s="31"/>
      <c r="B2546" s="2"/>
      <c r="C2546" s="2"/>
    </row>
    <row r="2547">
      <c r="A2547" s="31"/>
      <c r="B2547" s="2"/>
      <c r="C2547" s="2"/>
    </row>
    <row r="2548">
      <c r="A2548" s="31"/>
      <c r="B2548" s="2"/>
      <c r="C2548" s="2"/>
    </row>
    <row r="2549">
      <c r="A2549" s="31"/>
      <c r="B2549" s="2"/>
      <c r="C2549" s="2"/>
    </row>
    <row r="2550">
      <c r="A2550" s="31"/>
      <c r="B2550" s="2"/>
      <c r="C2550" s="2"/>
    </row>
    <row r="2551">
      <c r="A2551" s="31"/>
      <c r="B2551" s="2"/>
      <c r="C2551" s="2"/>
    </row>
    <row r="2552">
      <c r="A2552" s="31"/>
      <c r="B2552" s="2"/>
      <c r="C2552" s="2"/>
    </row>
    <row r="2553">
      <c r="A2553" s="31"/>
      <c r="B2553" s="2"/>
      <c r="C2553" s="2"/>
    </row>
    <row r="2554">
      <c r="A2554" s="31"/>
      <c r="B2554" s="2"/>
      <c r="C2554" s="2"/>
    </row>
    <row r="2555">
      <c r="A2555" s="31"/>
      <c r="B2555" s="2"/>
      <c r="C2555" s="2"/>
    </row>
    <row r="2556">
      <c r="A2556" s="31"/>
      <c r="B2556" s="2"/>
      <c r="C2556" s="2"/>
    </row>
    <row r="2557">
      <c r="A2557" s="31"/>
      <c r="B2557" s="2"/>
      <c r="C2557" s="2"/>
    </row>
    <row r="2558">
      <c r="A2558" s="31"/>
      <c r="B2558" s="2"/>
      <c r="C2558" s="2"/>
    </row>
    <row r="2559">
      <c r="A2559" s="31"/>
      <c r="B2559" s="2"/>
      <c r="C2559" s="2"/>
    </row>
    <row r="2560">
      <c r="A2560" s="31"/>
      <c r="B2560" s="2"/>
      <c r="C2560" s="2"/>
    </row>
    <row r="2561">
      <c r="A2561" s="31"/>
      <c r="B2561" s="2"/>
      <c r="C2561" s="2"/>
    </row>
    <row r="2562">
      <c r="A2562" s="31"/>
      <c r="B2562" s="2"/>
      <c r="C2562" s="2"/>
    </row>
    <row r="2563">
      <c r="A2563" s="31"/>
      <c r="B2563" s="2"/>
      <c r="C2563" s="2"/>
    </row>
    <row r="2564">
      <c r="A2564" s="31"/>
      <c r="B2564" s="2"/>
      <c r="C2564" s="2"/>
    </row>
    <row r="2565">
      <c r="A2565" s="31"/>
      <c r="B2565" s="2"/>
      <c r="C2565" s="2"/>
    </row>
    <row r="2566">
      <c r="A2566" s="31"/>
      <c r="B2566" s="2"/>
      <c r="C2566" s="2"/>
    </row>
    <row r="2567">
      <c r="A2567" s="31"/>
      <c r="B2567" s="2"/>
      <c r="C2567" s="2"/>
    </row>
    <row r="2568">
      <c r="A2568" s="31"/>
      <c r="B2568" s="2"/>
      <c r="C2568" s="2"/>
    </row>
    <row r="2569">
      <c r="A2569" s="31"/>
      <c r="B2569" s="2"/>
      <c r="C2569" s="2"/>
    </row>
    <row r="2570">
      <c r="A2570" s="31"/>
      <c r="B2570" s="2"/>
      <c r="C2570" s="2"/>
    </row>
    <row r="2571">
      <c r="A2571" s="31"/>
      <c r="B2571" s="2"/>
      <c r="C2571" s="2"/>
    </row>
    <row r="2572">
      <c r="A2572" s="31"/>
      <c r="B2572" s="2"/>
      <c r="C2572" s="2"/>
    </row>
    <row r="2573">
      <c r="A2573" s="31"/>
      <c r="B2573" s="2"/>
      <c r="C2573" s="2"/>
    </row>
    <row r="2574">
      <c r="A2574" s="31"/>
      <c r="B2574" s="2"/>
      <c r="C2574" s="2"/>
    </row>
    <row r="2575">
      <c r="A2575" s="31"/>
      <c r="B2575" s="2"/>
      <c r="C2575" s="2"/>
    </row>
    <row r="2576">
      <c r="A2576" s="31"/>
      <c r="B2576" s="2"/>
      <c r="C2576" s="2"/>
    </row>
    <row r="2577">
      <c r="A2577" s="31"/>
      <c r="B2577" s="2"/>
      <c r="C2577" s="2"/>
    </row>
    <row r="2578">
      <c r="A2578" s="31"/>
      <c r="B2578" s="2"/>
      <c r="C2578" s="2"/>
    </row>
    <row r="2579">
      <c r="A2579" s="31"/>
      <c r="B2579" s="2"/>
      <c r="C2579" s="2"/>
    </row>
    <row r="2580">
      <c r="A2580" s="31"/>
      <c r="B2580" s="2"/>
      <c r="C2580" s="2"/>
    </row>
    <row r="2581">
      <c r="A2581" s="31"/>
      <c r="B2581" s="2"/>
      <c r="C2581" s="2"/>
    </row>
    <row r="2582">
      <c r="A2582" s="31"/>
      <c r="B2582" s="2"/>
      <c r="C2582" s="2"/>
    </row>
    <row r="2583">
      <c r="A2583" s="31"/>
      <c r="B2583" s="2"/>
      <c r="C2583" s="2"/>
    </row>
    <row r="2584">
      <c r="A2584" s="31"/>
      <c r="B2584" s="2"/>
      <c r="C2584" s="2"/>
    </row>
    <row r="2585">
      <c r="A2585" s="31"/>
      <c r="B2585" s="2"/>
      <c r="C2585" s="2"/>
    </row>
    <row r="2586">
      <c r="A2586" s="31"/>
      <c r="B2586" s="2"/>
      <c r="C2586" s="2"/>
    </row>
    <row r="2587">
      <c r="A2587" s="31"/>
      <c r="B2587" s="2"/>
      <c r="C2587" s="2"/>
    </row>
    <row r="2588">
      <c r="A2588" s="31"/>
      <c r="B2588" s="2"/>
      <c r="C2588" s="2"/>
    </row>
    <row r="2589">
      <c r="A2589" s="31"/>
      <c r="B2589" s="2"/>
      <c r="C2589" s="2"/>
    </row>
    <row r="2590">
      <c r="A2590" s="31"/>
      <c r="B2590" s="2"/>
      <c r="C2590" s="2"/>
    </row>
    <row r="2591">
      <c r="A2591" s="31"/>
      <c r="B2591" s="2"/>
      <c r="C2591" s="2"/>
    </row>
    <row r="2592">
      <c r="A2592" s="31"/>
      <c r="B2592" s="2"/>
      <c r="C2592" s="2"/>
    </row>
    <row r="2593">
      <c r="A2593" s="31"/>
      <c r="B2593" s="2"/>
      <c r="C2593" s="2"/>
    </row>
    <row r="2594">
      <c r="A2594" s="31"/>
      <c r="B2594" s="2"/>
      <c r="C2594" s="2"/>
    </row>
    <row r="2595">
      <c r="A2595" s="31"/>
      <c r="B2595" s="2"/>
      <c r="C2595" s="2"/>
    </row>
    <row r="2596">
      <c r="A2596" s="31"/>
      <c r="B2596" s="2"/>
      <c r="C2596" s="2"/>
    </row>
    <row r="2597">
      <c r="A2597" s="31"/>
      <c r="B2597" s="2"/>
      <c r="C2597" s="2"/>
    </row>
    <row r="2598">
      <c r="A2598" s="31"/>
      <c r="B2598" s="2"/>
      <c r="C2598" s="2"/>
    </row>
    <row r="2599">
      <c r="A2599" s="31"/>
      <c r="B2599" s="2"/>
      <c r="C2599" s="2"/>
    </row>
    <row r="2600">
      <c r="A2600" s="31"/>
      <c r="B2600" s="2"/>
      <c r="C2600" s="2"/>
    </row>
    <row r="2601">
      <c r="A2601" s="31"/>
      <c r="B2601" s="2"/>
      <c r="C2601" s="2"/>
    </row>
    <row r="2602">
      <c r="A2602" s="31"/>
      <c r="B2602" s="2"/>
      <c r="C2602" s="2"/>
    </row>
    <row r="2603">
      <c r="A2603" s="31"/>
      <c r="B2603" s="2"/>
      <c r="C2603" s="2"/>
    </row>
    <row r="2604">
      <c r="A2604" s="31"/>
      <c r="B2604" s="2"/>
      <c r="C2604" s="2"/>
    </row>
    <row r="2605">
      <c r="A2605" s="31"/>
      <c r="B2605" s="2"/>
      <c r="C2605" s="2"/>
    </row>
    <row r="2606">
      <c r="A2606" s="31"/>
      <c r="B2606" s="2"/>
      <c r="C2606" s="2"/>
    </row>
    <row r="2607">
      <c r="A2607" s="31"/>
      <c r="B2607" s="2"/>
      <c r="C2607" s="2"/>
    </row>
    <row r="2608">
      <c r="A2608" s="31"/>
      <c r="B2608" s="2"/>
      <c r="C2608" s="2"/>
    </row>
    <row r="2609">
      <c r="A2609" s="31"/>
      <c r="B2609" s="2"/>
      <c r="C2609" s="2"/>
    </row>
    <row r="2610">
      <c r="A2610" s="31"/>
      <c r="B2610" s="2"/>
      <c r="C2610" s="2"/>
    </row>
    <row r="2611">
      <c r="A2611" s="31"/>
      <c r="B2611" s="2"/>
      <c r="C2611" s="2"/>
    </row>
    <row r="2612">
      <c r="A2612" s="31"/>
      <c r="B2612" s="2"/>
      <c r="C2612" s="2"/>
    </row>
    <row r="2613">
      <c r="A2613" s="31"/>
      <c r="B2613" s="2"/>
      <c r="C2613" s="2"/>
    </row>
    <row r="2614">
      <c r="A2614" s="31"/>
      <c r="B2614" s="2"/>
      <c r="C2614" s="2"/>
    </row>
    <row r="2615">
      <c r="A2615" s="31"/>
      <c r="B2615" s="2"/>
      <c r="C2615" s="2"/>
    </row>
    <row r="2616">
      <c r="A2616" s="31"/>
      <c r="B2616" s="2"/>
      <c r="C2616" s="2"/>
    </row>
    <row r="2617">
      <c r="A2617" s="31"/>
      <c r="B2617" s="2"/>
      <c r="C2617" s="2"/>
    </row>
    <row r="2618">
      <c r="A2618" s="31"/>
      <c r="B2618" s="2"/>
      <c r="C2618" s="2"/>
    </row>
    <row r="2619">
      <c r="A2619" s="31"/>
      <c r="B2619" s="2"/>
      <c r="C2619" s="2"/>
    </row>
    <row r="2620">
      <c r="A2620" s="31"/>
      <c r="B2620" s="2"/>
      <c r="C2620" s="2"/>
    </row>
    <row r="2621">
      <c r="A2621" s="31"/>
      <c r="B2621" s="2"/>
      <c r="C2621" s="2"/>
    </row>
    <row r="2622">
      <c r="A2622" s="31"/>
      <c r="B2622" s="2"/>
      <c r="C2622" s="2"/>
    </row>
    <row r="2623">
      <c r="A2623" s="31"/>
      <c r="B2623" s="2"/>
      <c r="C2623" s="2"/>
    </row>
    <row r="2624">
      <c r="A2624" s="31"/>
      <c r="B2624" s="2"/>
      <c r="C2624" s="2"/>
    </row>
    <row r="2625">
      <c r="A2625" s="31"/>
      <c r="B2625" s="2"/>
      <c r="C2625" s="2"/>
    </row>
    <row r="2626">
      <c r="A2626" s="31"/>
      <c r="B2626" s="2"/>
      <c r="C2626" s="2"/>
    </row>
    <row r="2627">
      <c r="A2627" s="31"/>
      <c r="B2627" s="2"/>
      <c r="C2627" s="2"/>
    </row>
    <row r="2628">
      <c r="A2628" s="31"/>
      <c r="B2628" s="2"/>
      <c r="C2628" s="2"/>
    </row>
    <row r="2629">
      <c r="A2629" s="31"/>
      <c r="B2629" s="2"/>
      <c r="C2629" s="2"/>
    </row>
    <row r="2630">
      <c r="A2630" s="31"/>
      <c r="B2630" s="2"/>
      <c r="C2630" s="2"/>
    </row>
    <row r="2631">
      <c r="A2631" s="31"/>
      <c r="B2631" s="2"/>
      <c r="C2631" s="2"/>
    </row>
    <row r="2632">
      <c r="A2632" s="31"/>
      <c r="B2632" s="2"/>
      <c r="C2632" s="2"/>
    </row>
    <row r="2633">
      <c r="A2633" s="31"/>
      <c r="B2633" s="2"/>
      <c r="C2633" s="2"/>
    </row>
    <row r="2634">
      <c r="A2634" s="31"/>
      <c r="B2634" s="2"/>
      <c r="C2634" s="2"/>
    </row>
    <row r="2635">
      <c r="A2635" s="31"/>
      <c r="B2635" s="2"/>
      <c r="C2635" s="2"/>
    </row>
    <row r="2636">
      <c r="A2636" s="31"/>
      <c r="B2636" s="2"/>
      <c r="C2636" s="2"/>
    </row>
    <row r="2637">
      <c r="A2637" s="31"/>
      <c r="B2637" s="2"/>
      <c r="C2637" s="2"/>
    </row>
    <row r="2638">
      <c r="A2638" s="31"/>
      <c r="B2638" s="2"/>
      <c r="C2638" s="2"/>
    </row>
    <row r="2639">
      <c r="A2639" s="31"/>
      <c r="B2639" s="2"/>
      <c r="C2639" s="2"/>
    </row>
    <row r="2640">
      <c r="A2640" s="31"/>
      <c r="B2640" s="2"/>
      <c r="C2640" s="2"/>
    </row>
    <row r="2641">
      <c r="A2641" s="31"/>
      <c r="B2641" s="2"/>
      <c r="C2641" s="2"/>
    </row>
    <row r="2642">
      <c r="A2642" s="31"/>
      <c r="B2642" s="2"/>
      <c r="C2642" s="2"/>
    </row>
    <row r="2643">
      <c r="A2643" s="31"/>
      <c r="B2643" s="2"/>
      <c r="C2643" s="2"/>
    </row>
    <row r="2644">
      <c r="A2644" s="31"/>
      <c r="B2644" s="2"/>
      <c r="C2644" s="2"/>
    </row>
    <row r="2645">
      <c r="A2645" s="31"/>
      <c r="B2645" s="2"/>
      <c r="C2645" s="2"/>
    </row>
    <row r="2646">
      <c r="A2646" s="31"/>
      <c r="B2646" s="2"/>
      <c r="C2646" s="2"/>
    </row>
    <row r="2647">
      <c r="A2647" s="31"/>
      <c r="B2647" s="2"/>
      <c r="C2647" s="2"/>
    </row>
    <row r="2648">
      <c r="A2648" s="31"/>
      <c r="B2648" s="2"/>
      <c r="C2648" s="2"/>
    </row>
    <row r="2649">
      <c r="A2649" s="31"/>
      <c r="B2649" s="2"/>
      <c r="C2649" s="2"/>
    </row>
    <row r="2650">
      <c r="A2650" s="31"/>
      <c r="B2650" s="2"/>
      <c r="C2650" s="2"/>
    </row>
    <row r="2651">
      <c r="A2651" s="31"/>
      <c r="B2651" s="2"/>
      <c r="C2651" s="2"/>
    </row>
    <row r="2652">
      <c r="A2652" s="31"/>
      <c r="B2652" s="2"/>
      <c r="C2652" s="2"/>
    </row>
    <row r="2653">
      <c r="A2653" s="31"/>
      <c r="B2653" s="2"/>
      <c r="C2653" s="2"/>
    </row>
    <row r="2654">
      <c r="A2654" s="31"/>
      <c r="B2654" s="2"/>
      <c r="C2654" s="2"/>
    </row>
    <row r="2655">
      <c r="A2655" s="31"/>
      <c r="B2655" s="2"/>
      <c r="C2655" s="2"/>
    </row>
    <row r="2656">
      <c r="A2656" s="31"/>
      <c r="B2656" s="2"/>
      <c r="C2656" s="2"/>
    </row>
    <row r="2657">
      <c r="A2657" s="31"/>
      <c r="B2657" s="2"/>
      <c r="C2657" s="2"/>
    </row>
    <row r="2658">
      <c r="A2658" s="31"/>
      <c r="B2658" s="2"/>
      <c r="C2658" s="2"/>
    </row>
    <row r="2659">
      <c r="A2659" s="31"/>
      <c r="B2659" s="2"/>
      <c r="C2659" s="2"/>
    </row>
    <row r="2660">
      <c r="A2660" s="31"/>
      <c r="B2660" s="2"/>
      <c r="C2660" s="2"/>
    </row>
    <row r="2661">
      <c r="A2661" s="31"/>
      <c r="B2661" s="2"/>
      <c r="C2661" s="2"/>
    </row>
    <row r="2662">
      <c r="A2662" s="31"/>
      <c r="B2662" s="2"/>
      <c r="C2662" s="2"/>
    </row>
    <row r="2663">
      <c r="A2663" s="31"/>
      <c r="B2663" s="2"/>
      <c r="C2663" s="2"/>
    </row>
    <row r="2664">
      <c r="A2664" s="31"/>
      <c r="B2664" s="2"/>
      <c r="C2664" s="2"/>
    </row>
    <row r="2665">
      <c r="A2665" s="31"/>
      <c r="B2665" s="2"/>
      <c r="C2665" s="2"/>
    </row>
    <row r="2666">
      <c r="A2666" s="31"/>
      <c r="B2666" s="2"/>
      <c r="C2666" s="2"/>
    </row>
    <row r="2667">
      <c r="A2667" s="31"/>
      <c r="B2667" s="2"/>
      <c r="C2667" s="2"/>
    </row>
    <row r="2668">
      <c r="A2668" s="31"/>
      <c r="B2668" s="2"/>
      <c r="C2668" s="2"/>
    </row>
    <row r="2669">
      <c r="A2669" s="31"/>
      <c r="B2669" s="2"/>
      <c r="C2669" s="2"/>
    </row>
    <row r="2670">
      <c r="A2670" s="31"/>
      <c r="B2670" s="2"/>
      <c r="C2670" s="2"/>
    </row>
    <row r="2671">
      <c r="A2671" s="31"/>
      <c r="B2671" s="2"/>
      <c r="C2671" s="2"/>
    </row>
    <row r="2672">
      <c r="A2672" s="31"/>
      <c r="B2672" s="2"/>
      <c r="C2672" s="2"/>
    </row>
    <row r="2673">
      <c r="A2673" s="31"/>
      <c r="B2673" s="2"/>
      <c r="C2673" s="2"/>
    </row>
    <row r="2674">
      <c r="A2674" s="31"/>
      <c r="B2674" s="2"/>
      <c r="C2674" s="2"/>
    </row>
    <row r="2675">
      <c r="A2675" s="31"/>
      <c r="B2675" s="2"/>
      <c r="C2675" s="2"/>
    </row>
    <row r="2676">
      <c r="A2676" s="31"/>
      <c r="B2676" s="2"/>
      <c r="C2676" s="2"/>
    </row>
    <row r="2677">
      <c r="A2677" s="31"/>
      <c r="B2677" s="2"/>
      <c r="C2677" s="2"/>
    </row>
    <row r="2678">
      <c r="A2678" s="31"/>
      <c r="B2678" s="2"/>
      <c r="C2678" s="2"/>
    </row>
    <row r="2679">
      <c r="A2679" s="31"/>
      <c r="B2679" s="2"/>
      <c r="C2679" s="2"/>
    </row>
    <row r="2680">
      <c r="A2680" s="31"/>
      <c r="B2680" s="2"/>
      <c r="C2680" s="2"/>
    </row>
    <row r="2681">
      <c r="A2681" s="31"/>
      <c r="B2681" s="2"/>
      <c r="C2681" s="2"/>
    </row>
    <row r="2682">
      <c r="A2682" s="31"/>
      <c r="B2682" s="2"/>
      <c r="C2682" s="2"/>
    </row>
    <row r="2683">
      <c r="A2683" s="31"/>
      <c r="B2683" s="2"/>
      <c r="C2683" s="2"/>
    </row>
    <row r="2684">
      <c r="A2684" s="31"/>
      <c r="B2684" s="2"/>
      <c r="C2684" s="2"/>
    </row>
    <row r="2685">
      <c r="A2685" s="31"/>
      <c r="B2685" s="2"/>
      <c r="C2685" s="2"/>
    </row>
    <row r="2686">
      <c r="A2686" s="31"/>
      <c r="B2686" s="2"/>
      <c r="C2686" s="2"/>
    </row>
    <row r="2687">
      <c r="A2687" s="31"/>
      <c r="B2687" s="2"/>
      <c r="C2687" s="2"/>
    </row>
    <row r="2688">
      <c r="A2688" s="31"/>
      <c r="B2688" s="2"/>
      <c r="C2688" s="2"/>
    </row>
    <row r="2689">
      <c r="A2689" s="31"/>
      <c r="B2689" s="2"/>
      <c r="C2689" s="2"/>
    </row>
    <row r="2690">
      <c r="A2690" s="31"/>
      <c r="B2690" s="2"/>
      <c r="C2690" s="2"/>
    </row>
    <row r="2691">
      <c r="A2691" s="31"/>
      <c r="B2691" s="2"/>
      <c r="C2691" s="2"/>
    </row>
    <row r="2692">
      <c r="A2692" s="31"/>
      <c r="B2692" s="2"/>
      <c r="C2692" s="2"/>
    </row>
    <row r="2693">
      <c r="A2693" s="31"/>
      <c r="B2693" s="2"/>
      <c r="C2693" s="2"/>
    </row>
    <row r="2694">
      <c r="A2694" s="31"/>
      <c r="B2694" s="2"/>
      <c r="C2694" s="2"/>
    </row>
    <row r="2695">
      <c r="A2695" s="31"/>
      <c r="B2695" s="2"/>
      <c r="C2695" s="2"/>
    </row>
    <row r="2696">
      <c r="A2696" s="31"/>
      <c r="B2696" s="2"/>
      <c r="C2696" s="2"/>
    </row>
    <row r="2697">
      <c r="A2697" s="31"/>
      <c r="B2697" s="2"/>
      <c r="C2697" s="2"/>
    </row>
    <row r="2698">
      <c r="A2698" s="31"/>
      <c r="B2698" s="2"/>
      <c r="C2698" s="2"/>
    </row>
    <row r="2699">
      <c r="A2699" s="31"/>
      <c r="B2699" s="2"/>
      <c r="C2699" s="2"/>
    </row>
    <row r="2700">
      <c r="A2700" s="31"/>
      <c r="B2700" s="2"/>
      <c r="C2700" s="2"/>
    </row>
    <row r="2701">
      <c r="A2701" s="31"/>
      <c r="B2701" s="2"/>
      <c r="C2701" s="2"/>
    </row>
    <row r="2702">
      <c r="A2702" s="31"/>
      <c r="B2702" s="2"/>
      <c r="C2702" s="2"/>
    </row>
    <row r="2703">
      <c r="A2703" s="31"/>
      <c r="B2703" s="2"/>
      <c r="C2703" s="2"/>
    </row>
    <row r="2704">
      <c r="A2704" s="31"/>
      <c r="B2704" s="2"/>
      <c r="C2704" s="2"/>
    </row>
    <row r="2705">
      <c r="A2705" s="31"/>
      <c r="B2705" s="2"/>
      <c r="C2705" s="2"/>
    </row>
    <row r="2706">
      <c r="A2706" s="31"/>
      <c r="B2706" s="2"/>
      <c r="C2706" s="2"/>
    </row>
    <row r="2707">
      <c r="A2707" s="31"/>
      <c r="B2707" s="2"/>
      <c r="C2707" s="2"/>
    </row>
    <row r="2708">
      <c r="A2708" s="31"/>
      <c r="B2708" s="2"/>
      <c r="C2708" s="2"/>
    </row>
    <row r="2709">
      <c r="A2709" s="31"/>
      <c r="B2709" s="2"/>
      <c r="C2709" s="2"/>
    </row>
    <row r="2710">
      <c r="A2710" s="31"/>
      <c r="B2710" s="2"/>
      <c r="C2710" s="2"/>
    </row>
    <row r="2711">
      <c r="A2711" s="31"/>
      <c r="B2711" s="2"/>
      <c r="C2711" s="2"/>
    </row>
    <row r="2712">
      <c r="A2712" s="31"/>
      <c r="B2712" s="2"/>
      <c r="C2712" s="2"/>
    </row>
    <row r="2713">
      <c r="A2713" s="31"/>
      <c r="B2713" s="2"/>
      <c r="C2713" s="2"/>
    </row>
    <row r="2714">
      <c r="A2714" s="31"/>
      <c r="B2714" s="2"/>
      <c r="C2714" s="2"/>
    </row>
    <row r="2715">
      <c r="A2715" s="31"/>
      <c r="B2715" s="2"/>
      <c r="C2715" s="2"/>
    </row>
    <row r="2716">
      <c r="A2716" s="31"/>
      <c r="B2716" s="2"/>
      <c r="C2716" s="2"/>
    </row>
    <row r="2717">
      <c r="A2717" s="31"/>
      <c r="B2717" s="2"/>
      <c r="C2717" s="2"/>
    </row>
    <row r="2718">
      <c r="A2718" s="31"/>
      <c r="B2718" s="2"/>
      <c r="C2718" s="2"/>
    </row>
    <row r="2719">
      <c r="A2719" s="31"/>
      <c r="B2719" s="2"/>
      <c r="C2719" s="2"/>
    </row>
    <row r="2720">
      <c r="A2720" s="31"/>
      <c r="B2720" s="2"/>
      <c r="C2720" s="2"/>
    </row>
    <row r="2721">
      <c r="A2721" s="31"/>
      <c r="B2721" s="2"/>
      <c r="C2721" s="2"/>
    </row>
    <row r="2722">
      <c r="A2722" s="31"/>
      <c r="B2722" s="2"/>
      <c r="C2722" s="2"/>
    </row>
    <row r="2723">
      <c r="A2723" s="31"/>
      <c r="B2723" s="2"/>
      <c r="C2723" s="2"/>
    </row>
    <row r="2724">
      <c r="A2724" s="31"/>
      <c r="B2724" s="2"/>
      <c r="C2724" s="2"/>
    </row>
    <row r="2725">
      <c r="A2725" s="31"/>
      <c r="B2725" s="2"/>
      <c r="C2725" s="2"/>
    </row>
    <row r="2726">
      <c r="A2726" s="31"/>
      <c r="B2726" s="2"/>
      <c r="C2726" s="2"/>
    </row>
    <row r="2727">
      <c r="A2727" s="31"/>
      <c r="B2727" s="2"/>
      <c r="C2727" s="2"/>
    </row>
    <row r="2728">
      <c r="A2728" s="31"/>
      <c r="B2728" s="2"/>
      <c r="C2728" s="2"/>
    </row>
    <row r="2729">
      <c r="A2729" s="31"/>
      <c r="B2729" s="2"/>
      <c r="C2729" s="2"/>
    </row>
    <row r="2730">
      <c r="A2730" s="31"/>
      <c r="B2730" s="2"/>
      <c r="C2730" s="2"/>
    </row>
    <row r="2731">
      <c r="A2731" s="31"/>
      <c r="B2731" s="2"/>
      <c r="C2731" s="2"/>
    </row>
    <row r="2732">
      <c r="A2732" s="31"/>
      <c r="B2732" s="2"/>
      <c r="C2732" s="2"/>
    </row>
    <row r="2733">
      <c r="A2733" s="31"/>
      <c r="B2733" s="2"/>
      <c r="C2733" s="2"/>
    </row>
    <row r="2734">
      <c r="A2734" s="31"/>
      <c r="B2734" s="2"/>
      <c r="C2734" s="2"/>
    </row>
    <row r="2735">
      <c r="A2735" s="31"/>
      <c r="B2735" s="2"/>
      <c r="C2735" s="2"/>
    </row>
    <row r="2736">
      <c r="A2736" s="31"/>
      <c r="B2736" s="2"/>
      <c r="C2736" s="2"/>
    </row>
    <row r="2737">
      <c r="A2737" s="31"/>
      <c r="B2737" s="2"/>
      <c r="C2737" s="2"/>
    </row>
    <row r="2738">
      <c r="A2738" s="31"/>
      <c r="B2738" s="2"/>
      <c r="C2738" s="2"/>
    </row>
    <row r="2739">
      <c r="A2739" s="31"/>
      <c r="B2739" s="2"/>
      <c r="C2739" s="2"/>
    </row>
    <row r="2740">
      <c r="A2740" s="31"/>
      <c r="B2740" s="2"/>
      <c r="C2740" s="2"/>
    </row>
    <row r="2741">
      <c r="A2741" s="31"/>
      <c r="B2741" s="2"/>
      <c r="C2741" s="2"/>
    </row>
    <row r="2742">
      <c r="A2742" s="31"/>
      <c r="B2742" s="2"/>
      <c r="C2742" s="2"/>
    </row>
    <row r="2743">
      <c r="A2743" s="31"/>
      <c r="B2743" s="2"/>
      <c r="C2743" s="2"/>
    </row>
    <row r="2744">
      <c r="A2744" s="31"/>
      <c r="B2744" s="2"/>
      <c r="C2744" s="2"/>
    </row>
    <row r="2745">
      <c r="A2745" s="31"/>
      <c r="B2745" s="2"/>
      <c r="C2745" s="2"/>
    </row>
    <row r="2746">
      <c r="A2746" s="31"/>
      <c r="B2746" s="2"/>
      <c r="C2746" s="2"/>
    </row>
    <row r="2747">
      <c r="A2747" s="31"/>
      <c r="B2747" s="2"/>
      <c r="C2747" s="2"/>
    </row>
    <row r="2748">
      <c r="A2748" s="31"/>
      <c r="B2748" s="2"/>
      <c r="C2748" s="2"/>
    </row>
    <row r="2749">
      <c r="A2749" s="31"/>
      <c r="B2749" s="2"/>
      <c r="C2749" s="2"/>
    </row>
    <row r="2750">
      <c r="A2750" s="31"/>
      <c r="B2750" s="2"/>
      <c r="C2750" s="2"/>
    </row>
    <row r="2751">
      <c r="A2751" s="31"/>
      <c r="B2751" s="2"/>
      <c r="C2751" s="2"/>
    </row>
    <row r="2752">
      <c r="A2752" s="31"/>
      <c r="B2752" s="2"/>
      <c r="C2752" s="2"/>
    </row>
    <row r="2753">
      <c r="A2753" s="31"/>
      <c r="B2753" s="2"/>
      <c r="C2753" s="2"/>
    </row>
    <row r="2754">
      <c r="A2754" s="31"/>
      <c r="B2754" s="2"/>
      <c r="C2754" s="2"/>
    </row>
    <row r="2755">
      <c r="A2755" s="31"/>
      <c r="B2755" s="2"/>
      <c r="C2755" s="2"/>
    </row>
    <row r="2756">
      <c r="A2756" s="31"/>
      <c r="B2756" s="2"/>
      <c r="C2756" s="2"/>
    </row>
    <row r="2757">
      <c r="A2757" s="31"/>
      <c r="B2757" s="2"/>
      <c r="C2757" s="2"/>
    </row>
    <row r="2758">
      <c r="A2758" s="31"/>
      <c r="B2758" s="2"/>
      <c r="C2758" s="2"/>
    </row>
    <row r="2759">
      <c r="A2759" s="31"/>
      <c r="B2759" s="2"/>
      <c r="C2759" s="2"/>
    </row>
    <row r="2760">
      <c r="A2760" s="31"/>
      <c r="B2760" s="2"/>
      <c r="C2760" s="2"/>
    </row>
    <row r="2761">
      <c r="A2761" s="31"/>
      <c r="B2761" s="2"/>
      <c r="C2761" s="2"/>
    </row>
    <row r="2762">
      <c r="A2762" s="31"/>
      <c r="B2762" s="2"/>
      <c r="C2762" s="2"/>
    </row>
    <row r="2763">
      <c r="A2763" s="31"/>
      <c r="B2763" s="2"/>
      <c r="C2763" s="2"/>
    </row>
    <row r="2764">
      <c r="A2764" s="31"/>
      <c r="B2764" s="2"/>
      <c r="C2764" s="2"/>
    </row>
    <row r="2765">
      <c r="A2765" s="31"/>
      <c r="B2765" s="2"/>
      <c r="C2765" s="2"/>
    </row>
    <row r="2766">
      <c r="A2766" s="31"/>
      <c r="B2766" s="2"/>
      <c r="C2766" s="2"/>
    </row>
    <row r="2767">
      <c r="A2767" s="31"/>
      <c r="B2767" s="2"/>
      <c r="C2767" s="2"/>
    </row>
    <row r="2768">
      <c r="A2768" s="31"/>
      <c r="B2768" s="2"/>
      <c r="C2768" s="2"/>
    </row>
    <row r="2769">
      <c r="A2769" s="31"/>
      <c r="B2769" s="2"/>
      <c r="C2769" s="2"/>
    </row>
    <row r="2770">
      <c r="A2770" s="31"/>
      <c r="B2770" s="2"/>
      <c r="C2770" s="2"/>
    </row>
    <row r="2771">
      <c r="A2771" s="31"/>
      <c r="B2771" s="2"/>
      <c r="C2771" s="2"/>
    </row>
    <row r="2772">
      <c r="A2772" s="31"/>
      <c r="B2772" s="2"/>
      <c r="C2772" s="2"/>
    </row>
    <row r="2773">
      <c r="A2773" s="31"/>
      <c r="B2773" s="2"/>
      <c r="C2773" s="2"/>
    </row>
    <row r="2774">
      <c r="A2774" s="31"/>
      <c r="B2774" s="2"/>
      <c r="C2774" s="2"/>
    </row>
    <row r="2775">
      <c r="A2775" s="31"/>
      <c r="B2775" s="2"/>
      <c r="C2775" s="2"/>
    </row>
    <row r="2776">
      <c r="A2776" s="31"/>
      <c r="B2776" s="2"/>
      <c r="C2776" s="2"/>
    </row>
    <row r="2777">
      <c r="A2777" s="31"/>
      <c r="B2777" s="2"/>
      <c r="C2777" s="2"/>
    </row>
    <row r="2778">
      <c r="A2778" s="31"/>
      <c r="B2778" s="2"/>
      <c r="C2778" s="2"/>
    </row>
    <row r="2779">
      <c r="A2779" s="31"/>
      <c r="B2779" s="2"/>
      <c r="C2779" s="2"/>
    </row>
    <row r="2780">
      <c r="A2780" s="31"/>
      <c r="B2780" s="2"/>
      <c r="C2780" s="2"/>
    </row>
    <row r="2781">
      <c r="A2781" s="31"/>
      <c r="B2781" s="2"/>
      <c r="C2781" s="2"/>
    </row>
    <row r="2782">
      <c r="A2782" s="31"/>
      <c r="B2782" s="2"/>
      <c r="C2782" s="2"/>
    </row>
    <row r="2783">
      <c r="A2783" s="31"/>
      <c r="B2783" s="2"/>
      <c r="C2783" s="2"/>
    </row>
    <row r="2784">
      <c r="A2784" s="31"/>
      <c r="B2784" s="2"/>
      <c r="C2784" s="2"/>
    </row>
    <row r="2785">
      <c r="A2785" s="31"/>
      <c r="B2785" s="2"/>
      <c r="C2785" s="2"/>
    </row>
    <row r="2786">
      <c r="A2786" s="31"/>
      <c r="B2786" s="2"/>
      <c r="C2786" s="2"/>
    </row>
    <row r="2787">
      <c r="A2787" s="31"/>
      <c r="B2787" s="2"/>
      <c r="C2787" s="2"/>
    </row>
    <row r="2788">
      <c r="A2788" s="31"/>
      <c r="B2788" s="2"/>
      <c r="C2788" s="2"/>
    </row>
    <row r="2789">
      <c r="A2789" s="31"/>
      <c r="B2789" s="2"/>
      <c r="C2789" s="2"/>
    </row>
    <row r="2790">
      <c r="A2790" s="31"/>
      <c r="B2790" s="2"/>
      <c r="C2790" s="2"/>
    </row>
    <row r="2791">
      <c r="A2791" s="31"/>
      <c r="B2791" s="2"/>
      <c r="C2791" s="2"/>
    </row>
    <row r="2792">
      <c r="A2792" s="31"/>
      <c r="B2792" s="2"/>
      <c r="C2792" s="2"/>
    </row>
    <row r="2793">
      <c r="A2793" s="31"/>
      <c r="B2793" s="2"/>
      <c r="C2793" s="2"/>
    </row>
    <row r="2794">
      <c r="A2794" s="31"/>
      <c r="B2794" s="2"/>
      <c r="C2794" s="2"/>
    </row>
    <row r="2795">
      <c r="A2795" s="31"/>
      <c r="B2795" s="2"/>
      <c r="C2795" s="2"/>
    </row>
    <row r="2796">
      <c r="A2796" s="31"/>
      <c r="B2796" s="2"/>
      <c r="C2796" s="2"/>
    </row>
    <row r="2797">
      <c r="A2797" s="31"/>
      <c r="B2797" s="2"/>
      <c r="C2797" s="2"/>
    </row>
    <row r="2798">
      <c r="A2798" s="31"/>
      <c r="B2798" s="2"/>
      <c r="C2798" s="2"/>
    </row>
    <row r="2799">
      <c r="A2799" s="31"/>
      <c r="B2799" s="2"/>
      <c r="C2799" s="2"/>
    </row>
    <row r="2800">
      <c r="A2800" s="31"/>
      <c r="B2800" s="2"/>
      <c r="C2800" s="2"/>
    </row>
    <row r="2801">
      <c r="A2801" s="31"/>
      <c r="B2801" s="2"/>
      <c r="C2801" s="2"/>
    </row>
    <row r="2802">
      <c r="A2802" s="31"/>
      <c r="B2802" s="2"/>
      <c r="C2802" s="2"/>
    </row>
    <row r="2803">
      <c r="A2803" s="31"/>
      <c r="B2803" s="2"/>
      <c r="C2803" s="2"/>
    </row>
    <row r="2804">
      <c r="A2804" s="31"/>
      <c r="B2804" s="2"/>
      <c r="C2804" s="2"/>
    </row>
    <row r="2805">
      <c r="A2805" s="31"/>
      <c r="B2805" s="2"/>
      <c r="C2805" s="2"/>
    </row>
    <row r="2806">
      <c r="A2806" s="31"/>
      <c r="B2806" s="2"/>
      <c r="C2806" s="2"/>
    </row>
    <row r="2807">
      <c r="A2807" s="31"/>
      <c r="B2807" s="2"/>
      <c r="C2807" s="2"/>
    </row>
    <row r="2808">
      <c r="A2808" s="31"/>
      <c r="B2808" s="2"/>
      <c r="C2808" s="2"/>
    </row>
    <row r="2809">
      <c r="A2809" s="31"/>
      <c r="B2809" s="2"/>
      <c r="C2809" s="2"/>
    </row>
    <row r="2810">
      <c r="A2810" s="31"/>
      <c r="B2810" s="2"/>
      <c r="C2810" s="2"/>
    </row>
    <row r="2811">
      <c r="A2811" s="31"/>
      <c r="B2811" s="2"/>
      <c r="C2811" s="2"/>
    </row>
    <row r="2812">
      <c r="A2812" s="31"/>
      <c r="B2812" s="2"/>
      <c r="C2812" s="2"/>
    </row>
    <row r="2813">
      <c r="A2813" s="31"/>
      <c r="B2813" s="2"/>
      <c r="C2813" s="2"/>
    </row>
    <row r="2814">
      <c r="A2814" s="31"/>
      <c r="B2814" s="2"/>
      <c r="C2814" s="2"/>
    </row>
    <row r="2815">
      <c r="A2815" s="31"/>
      <c r="B2815" s="2"/>
      <c r="C2815" s="2"/>
    </row>
    <row r="2816">
      <c r="A2816" s="31"/>
      <c r="B2816" s="2"/>
      <c r="C2816" s="2"/>
    </row>
    <row r="2817">
      <c r="A2817" s="31"/>
      <c r="B2817" s="2"/>
      <c r="C2817" s="2"/>
    </row>
    <row r="2818">
      <c r="A2818" s="31"/>
      <c r="B2818" s="2"/>
      <c r="C2818" s="2"/>
    </row>
    <row r="2819">
      <c r="A2819" s="31"/>
      <c r="B2819" s="2"/>
      <c r="C2819" s="2"/>
    </row>
    <row r="2820">
      <c r="A2820" s="31"/>
      <c r="B2820" s="2"/>
      <c r="C2820" s="2"/>
    </row>
    <row r="2821">
      <c r="A2821" s="31"/>
      <c r="B2821" s="2"/>
      <c r="C2821" s="2"/>
    </row>
    <row r="2822">
      <c r="A2822" s="31"/>
      <c r="B2822" s="2"/>
      <c r="C2822" s="2"/>
    </row>
    <row r="2823">
      <c r="A2823" s="31"/>
      <c r="B2823" s="2"/>
      <c r="C2823" s="2"/>
    </row>
    <row r="2824">
      <c r="A2824" s="31"/>
      <c r="B2824" s="2"/>
      <c r="C2824" s="2"/>
    </row>
    <row r="2825">
      <c r="A2825" s="31"/>
      <c r="B2825" s="2"/>
      <c r="C2825" s="2"/>
    </row>
    <row r="2826">
      <c r="A2826" s="31"/>
      <c r="B2826" s="2"/>
      <c r="C2826" s="2"/>
    </row>
    <row r="2827">
      <c r="A2827" s="31"/>
      <c r="B2827" s="2"/>
      <c r="C2827" s="2"/>
    </row>
    <row r="2828">
      <c r="A2828" s="31"/>
      <c r="B2828" s="2"/>
      <c r="C2828" s="2"/>
    </row>
    <row r="2829">
      <c r="A2829" s="31"/>
      <c r="B2829" s="2"/>
      <c r="C2829" s="2"/>
    </row>
    <row r="2830">
      <c r="A2830" s="31"/>
      <c r="B2830" s="2"/>
      <c r="C2830" s="2"/>
    </row>
    <row r="2831">
      <c r="A2831" s="31"/>
      <c r="B2831" s="2"/>
      <c r="C2831" s="2"/>
    </row>
    <row r="2832">
      <c r="A2832" s="31"/>
      <c r="B2832" s="2"/>
      <c r="C2832" s="2"/>
    </row>
    <row r="2833">
      <c r="A2833" s="31"/>
      <c r="B2833" s="2"/>
      <c r="C2833" s="2"/>
    </row>
    <row r="2834">
      <c r="A2834" s="31"/>
      <c r="B2834" s="2"/>
      <c r="C2834" s="2"/>
    </row>
    <row r="2835">
      <c r="A2835" s="31"/>
      <c r="B2835" s="2"/>
      <c r="C2835" s="2"/>
    </row>
    <row r="2836">
      <c r="A2836" s="31"/>
      <c r="B2836" s="2"/>
      <c r="C2836" s="2"/>
    </row>
    <row r="2837">
      <c r="A2837" s="31"/>
      <c r="B2837" s="2"/>
      <c r="C2837" s="2"/>
    </row>
    <row r="2838">
      <c r="A2838" s="31"/>
      <c r="B2838" s="2"/>
      <c r="C2838" s="2"/>
    </row>
    <row r="2839">
      <c r="A2839" s="31"/>
      <c r="B2839" s="2"/>
      <c r="C2839" s="2"/>
    </row>
    <row r="2840">
      <c r="A2840" s="31"/>
      <c r="B2840" s="2"/>
      <c r="C2840" s="2"/>
    </row>
    <row r="2841">
      <c r="A2841" s="31"/>
      <c r="B2841" s="2"/>
      <c r="C2841" s="2"/>
    </row>
    <row r="2842">
      <c r="A2842" s="31"/>
      <c r="B2842" s="2"/>
      <c r="C2842" s="2"/>
    </row>
    <row r="2843">
      <c r="A2843" s="31"/>
      <c r="B2843" s="2"/>
      <c r="C2843" s="2"/>
    </row>
    <row r="2844">
      <c r="A2844" s="31"/>
      <c r="B2844" s="2"/>
      <c r="C2844" s="2"/>
    </row>
    <row r="2845">
      <c r="A2845" s="31"/>
      <c r="B2845" s="2"/>
      <c r="C2845" s="2"/>
    </row>
    <row r="2846">
      <c r="A2846" s="31"/>
      <c r="B2846" s="2"/>
      <c r="C2846" s="2"/>
    </row>
    <row r="2847">
      <c r="A2847" s="31"/>
      <c r="B2847" s="2"/>
      <c r="C2847" s="2"/>
    </row>
    <row r="2848">
      <c r="A2848" s="31"/>
      <c r="B2848" s="2"/>
      <c r="C2848" s="2"/>
    </row>
    <row r="2849">
      <c r="A2849" s="31"/>
      <c r="B2849" s="2"/>
      <c r="C2849" s="2"/>
    </row>
    <row r="2850">
      <c r="A2850" s="31"/>
      <c r="B2850" s="2"/>
      <c r="C2850" s="2"/>
    </row>
    <row r="2851">
      <c r="A2851" s="31"/>
      <c r="B2851" s="2"/>
      <c r="C2851" s="2"/>
    </row>
    <row r="2852">
      <c r="A2852" s="31"/>
      <c r="B2852" s="2"/>
      <c r="C2852" s="2"/>
    </row>
    <row r="2853">
      <c r="A2853" s="31"/>
      <c r="B2853" s="2"/>
      <c r="C2853" s="2"/>
    </row>
    <row r="2854">
      <c r="A2854" s="31"/>
      <c r="B2854" s="2"/>
      <c r="C2854" s="2"/>
    </row>
    <row r="2855">
      <c r="A2855" s="31"/>
      <c r="B2855" s="2"/>
      <c r="C2855" s="2"/>
    </row>
    <row r="2856">
      <c r="A2856" s="31"/>
      <c r="B2856" s="2"/>
      <c r="C2856" s="2"/>
    </row>
    <row r="2857">
      <c r="A2857" s="31"/>
      <c r="B2857" s="2"/>
      <c r="C2857" s="2"/>
    </row>
    <row r="2858">
      <c r="A2858" s="31"/>
      <c r="B2858" s="2"/>
      <c r="C2858" s="2"/>
    </row>
    <row r="2859">
      <c r="A2859" s="31"/>
      <c r="B2859" s="2"/>
      <c r="C2859" s="2"/>
    </row>
    <row r="2860">
      <c r="A2860" s="31"/>
      <c r="B2860" s="2"/>
      <c r="C2860" s="2"/>
    </row>
    <row r="2861">
      <c r="A2861" s="31"/>
      <c r="B2861" s="2"/>
      <c r="C2861" s="2"/>
    </row>
    <row r="2862">
      <c r="A2862" s="31"/>
      <c r="B2862" s="2"/>
      <c r="C2862" s="2"/>
    </row>
    <row r="2863">
      <c r="A2863" s="31"/>
      <c r="B2863" s="2"/>
      <c r="C2863" s="2"/>
    </row>
    <row r="2864">
      <c r="A2864" s="31"/>
      <c r="B2864" s="2"/>
      <c r="C2864" s="2"/>
    </row>
    <row r="2865">
      <c r="A2865" s="31"/>
      <c r="B2865" s="2"/>
      <c r="C2865" s="2"/>
    </row>
    <row r="2866">
      <c r="A2866" s="31"/>
      <c r="B2866" s="2"/>
      <c r="C2866" s="2"/>
    </row>
    <row r="2867">
      <c r="A2867" s="31"/>
      <c r="B2867" s="2"/>
      <c r="C2867" s="2"/>
    </row>
    <row r="2868">
      <c r="A2868" s="31"/>
      <c r="B2868" s="2"/>
      <c r="C2868" s="2"/>
    </row>
    <row r="2869">
      <c r="A2869" s="31"/>
      <c r="B2869" s="2"/>
      <c r="C2869" s="2"/>
    </row>
    <row r="2870">
      <c r="A2870" s="31"/>
      <c r="B2870" s="2"/>
      <c r="C2870" s="2"/>
    </row>
    <row r="2871">
      <c r="A2871" s="31"/>
      <c r="B2871" s="2"/>
      <c r="C2871" s="2"/>
    </row>
    <row r="2872">
      <c r="A2872" s="31"/>
      <c r="B2872" s="2"/>
      <c r="C2872" s="2"/>
    </row>
    <row r="2873">
      <c r="A2873" s="31"/>
      <c r="B2873" s="2"/>
      <c r="C2873" s="2"/>
    </row>
    <row r="2874">
      <c r="A2874" s="31"/>
      <c r="B2874" s="2"/>
      <c r="C2874" s="2"/>
    </row>
    <row r="2875">
      <c r="A2875" s="31"/>
      <c r="B2875" s="2"/>
      <c r="C2875" s="2"/>
    </row>
    <row r="2876">
      <c r="A2876" s="31"/>
      <c r="B2876" s="2"/>
      <c r="C2876" s="2"/>
    </row>
    <row r="2877">
      <c r="A2877" s="31"/>
      <c r="B2877" s="2"/>
      <c r="C2877" s="2"/>
    </row>
    <row r="2878">
      <c r="A2878" s="31"/>
      <c r="B2878" s="2"/>
      <c r="C2878" s="2"/>
    </row>
    <row r="2879">
      <c r="A2879" s="31"/>
      <c r="B2879" s="2"/>
      <c r="C2879" s="2"/>
    </row>
    <row r="2880">
      <c r="A2880" s="31"/>
      <c r="B2880" s="2"/>
      <c r="C2880" s="2"/>
    </row>
    <row r="2881">
      <c r="A2881" s="31"/>
      <c r="B2881" s="2"/>
      <c r="C2881" s="2"/>
    </row>
    <row r="2882">
      <c r="A2882" s="31"/>
      <c r="B2882" s="2"/>
      <c r="C2882" s="2"/>
    </row>
    <row r="2883">
      <c r="A2883" s="31"/>
      <c r="B2883" s="2"/>
      <c r="C2883" s="2"/>
    </row>
    <row r="2884">
      <c r="A2884" s="31"/>
      <c r="B2884" s="2"/>
      <c r="C2884" s="2"/>
    </row>
    <row r="2885">
      <c r="A2885" s="31"/>
      <c r="B2885" s="2"/>
      <c r="C2885" s="2"/>
    </row>
    <row r="2886">
      <c r="A2886" s="31"/>
      <c r="B2886" s="2"/>
      <c r="C2886" s="2"/>
    </row>
    <row r="2887">
      <c r="A2887" s="31"/>
      <c r="B2887" s="2"/>
      <c r="C2887" s="2"/>
    </row>
    <row r="2888">
      <c r="A2888" s="31"/>
      <c r="B2888" s="2"/>
      <c r="C2888" s="2"/>
    </row>
    <row r="2889">
      <c r="A2889" s="31"/>
      <c r="B2889" s="2"/>
      <c r="C2889" s="2"/>
    </row>
    <row r="2890">
      <c r="A2890" s="31"/>
      <c r="B2890" s="2"/>
      <c r="C2890" s="2"/>
    </row>
    <row r="2891">
      <c r="A2891" s="31"/>
      <c r="B2891" s="2"/>
      <c r="C2891" s="2"/>
    </row>
    <row r="2892">
      <c r="A2892" s="31"/>
      <c r="B2892" s="2"/>
      <c r="C2892" s="2"/>
    </row>
    <row r="2893">
      <c r="A2893" s="31"/>
      <c r="B2893" s="2"/>
      <c r="C2893" s="2"/>
    </row>
    <row r="2894">
      <c r="A2894" s="31"/>
      <c r="B2894" s="2"/>
      <c r="C2894" s="2"/>
    </row>
    <row r="2895">
      <c r="A2895" s="31"/>
      <c r="B2895" s="2"/>
      <c r="C2895" s="2"/>
    </row>
    <row r="2896">
      <c r="A2896" s="31"/>
      <c r="B2896" s="2"/>
      <c r="C2896" s="2"/>
    </row>
    <row r="2897">
      <c r="A2897" s="31"/>
      <c r="B2897" s="2"/>
      <c r="C2897" s="2"/>
    </row>
    <row r="2898">
      <c r="A2898" s="31"/>
      <c r="B2898" s="2"/>
      <c r="C2898" s="2"/>
    </row>
    <row r="2899">
      <c r="A2899" s="31"/>
      <c r="B2899" s="2"/>
      <c r="C2899" s="2"/>
    </row>
    <row r="2900">
      <c r="A2900" s="31"/>
      <c r="B2900" s="2"/>
      <c r="C2900" s="2"/>
    </row>
    <row r="2901">
      <c r="A2901" s="31"/>
      <c r="B2901" s="2"/>
      <c r="C2901" s="2"/>
    </row>
    <row r="2902">
      <c r="A2902" s="31"/>
      <c r="B2902" s="2"/>
      <c r="C2902" s="2"/>
    </row>
    <row r="2903">
      <c r="A2903" s="31"/>
      <c r="B2903" s="2"/>
      <c r="C2903" s="2"/>
    </row>
    <row r="2904">
      <c r="A2904" s="31"/>
      <c r="B2904" s="2"/>
      <c r="C2904" s="2"/>
    </row>
    <row r="2905">
      <c r="A2905" s="31"/>
      <c r="B2905" s="2"/>
      <c r="C2905" s="2"/>
    </row>
    <row r="2906">
      <c r="A2906" s="31"/>
      <c r="B2906" s="2"/>
      <c r="C2906" s="2"/>
    </row>
    <row r="2907">
      <c r="A2907" s="31"/>
      <c r="B2907" s="2"/>
      <c r="C2907" s="2"/>
    </row>
    <row r="2908">
      <c r="A2908" s="31"/>
      <c r="B2908" s="2"/>
      <c r="C2908" s="2"/>
    </row>
    <row r="2909">
      <c r="A2909" s="31"/>
      <c r="B2909" s="2"/>
      <c r="C2909" s="2"/>
    </row>
    <row r="2910">
      <c r="A2910" s="31"/>
      <c r="B2910" s="2"/>
      <c r="C2910" s="2"/>
    </row>
    <row r="2911">
      <c r="A2911" s="31"/>
      <c r="B2911" s="2"/>
      <c r="C2911" s="2"/>
    </row>
    <row r="2912">
      <c r="A2912" s="31"/>
      <c r="B2912" s="2"/>
      <c r="C2912" s="2"/>
    </row>
    <row r="2913">
      <c r="A2913" s="31"/>
      <c r="B2913" s="2"/>
      <c r="C2913" s="2"/>
    </row>
    <row r="2914">
      <c r="A2914" s="31"/>
      <c r="B2914" s="2"/>
      <c r="C2914" s="2"/>
    </row>
    <row r="2915">
      <c r="A2915" s="31"/>
      <c r="B2915" s="2"/>
      <c r="C2915" s="2"/>
    </row>
    <row r="2916">
      <c r="A2916" s="31"/>
      <c r="B2916" s="2"/>
      <c r="C2916" s="2"/>
    </row>
    <row r="2917">
      <c r="A2917" s="31"/>
      <c r="B2917" s="2"/>
      <c r="C2917" s="2"/>
    </row>
    <row r="2918">
      <c r="A2918" s="31"/>
      <c r="B2918" s="2"/>
      <c r="C2918" s="2"/>
    </row>
    <row r="2919">
      <c r="A2919" s="31"/>
      <c r="B2919" s="2"/>
      <c r="C2919" s="2"/>
    </row>
    <row r="2920">
      <c r="A2920" s="31"/>
      <c r="B2920" s="2"/>
      <c r="C2920" s="2"/>
    </row>
    <row r="2921">
      <c r="A2921" s="31"/>
      <c r="B2921" s="2"/>
      <c r="C2921" s="2"/>
    </row>
    <row r="2922">
      <c r="A2922" s="31"/>
      <c r="B2922" s="2"/>
      <c r="C2922" s="2"/>
    </row>
    <row r="2923">
      <c r="A2923" s="31"/>
      <c r="B2923" s="2"/>
      <c r="C2923" s="2"/>
    </row>
    <row r="2924">
      <c r="A2924" s="31"/>
      <c r="B2924" s="2"/>
      <c r="C2924" s="2"/>
    </row>
    <row r="2925">
      <c r="A2925" s="31"/>
      <c r="B2925" s="2"/>
      <c r="C2925" s="2"/>
    </row>
    <row r="2926">
      <c r="A2926" s="31"/>
      <c r="B2926" s="2"/>
      <c r="C2926" s="2"/>
    </row>
    <row r="2927">
      <c r="A2927" s="31"/>
      <c r="B2927" s="2"/>
      <c r="C2927" s="2"/>
    </row>
    <row r="2928">
      <c r="A2928" s="31"/>
      <c r="B2928" s="2"/>
      <c r="C2928" s="2"/>
    </row>
    <row r="2929">
      <c r="A2929" s="31"/>
      <c r="B2929" s="2"/>
      <c r="C2929" s="2"/>
    </row>
    <row r="2930">
      <c r="A2930" s="31"/>
      <c r="B2930" s="2"/>
      <c r="C2930" s="2"/>
    </row>
    <row r="2931">
      <c r="A2931" s="31"/>
      <c r="B2931" s="2"/>
      <c r="C2931" s="2"/>
    </row>
    <row r="2932">
      <c r="A2932" s="31"/>
      <c r="B2932" s="2"/>
      <c r="C2932" s="2"/>
    </row>
    <row r="2933">
      <c r="A2933" s="31"/>
      <c r="B2933" s="2"/>
      <c r="C2933" s="2"/>
    </row>
    <row r="2934">
      <c r="A2934" s="31"/>
      <c r="B2934" s="2"/>
      <c r="C2934" s="2"/>
    </row>
    <row r="2935">
      <c r="A2935" s="31"/>
      <c r="B2935" s="2"/>
      <c r="C2935" s="2"/>
    </row>
    <row r="2936">
      <c r="A2936" s="31"/>
      <c r="B2936" s="2"/>
      <c r="C2936" s="2"/>
    </row>
    <row r="2937">
      <c r="A2937" s="31"/>
      <c r="B2937" s="2"/>
      <c r="C2937" s="2"/>
    </row>
    <row r="2938">
      <c r="A2938" s="31"/>
      <c r="B2938" s="2"/>
      <c r="C2938" s="2"/>
    </row>
    <row r="2939">
      <c r="A2939" s="31"/>
      <c r="B2939" s="2"/>
      <c r="C2939" s="2"/>
    </row>
    <row r="2940">
      <c r="A2940" s="31"/>
      <c r="B2940" s="2"/>
      <c r="C2940" s="2"/>
    </row>
    <row r="2941">
      <c r="A2941" s="31"/>
      <c r="B2941" s="2"/>
      <c r="C2941" s="2"/>
    </row>
    <row r="2942">
      <c r="A2942" s="31"/>
      <c r="B2942" s="2"/>
      <c r="C2942" s="2"/>
    </row>
    <row r="2943">
      <c r="A2943" s="31"/>
      <c r="B2943" s="2"/>
      <c r="C2943" s="2"/>
    </row>
    <row r="2944">
      <c r="A2944" s="31"/>
      <c r="B2944" s="2"/>
      <c r="C2944" s="2"/>
    </row>
    <row r="2945">
      <c r="A2945" s="31"/>
      <c r="B2945" s="2"/>
      <c r="C2945" s="2"/>
    </row>
    <row r="2946">
      <c r="A2946" s="31"/>
      <c r="B2946" s="2"/>
      <c r="C2946" s="2"/>
    </row>
    <row r="2947">
      <c r="A2947" s="31"/>
      <c r="B2947" s="2"/>
      <c r="C2947" s="2"/>
    </row>
    <row r="2948">
      <c r="A2948" s="31"/>
      <c r="B2948" s="2"/>
      <c r="C2948" s="2"/>
    </row>
    <row r="2949">
      <c r="A2949" s="31"/>
      <c r="B2949" s="2"/>
      <c r="C2949" s="2"/>
    </row>
    <row r="2950">
      <c r="A2950" s="31"/>
      <c r="B2950" s="2"/>
      <c r="C2950" s="2"/>
    </row>
    <row r="2951">
      <c r="A2951" s="31"/>
      <c r="B2951" s="2"/>
      <c r="C2951" s="2"/>
    </row>
    <row r="2952">
      <c r="A2952" s="31"/>
      <c r="B2952" s="2"/>
      <c r="C2952" s="2"/>
    </row>
    <row r="2953">
      <c r="A2953" s="31"/>
      <c r="B2953" s="2"/>
      <c r="C2953" s="2"/>
    </row>
    <row r="2954">
      <c r="A2954" s="31"/>
      <c r="B2954" s="2"/>
      <c r="C2954" s="2"/>
    </row>
    <row r="2955">
      <c r="A2955" s="31"/>
      <c r="B2955" s="2"/>
      <c r="C2955" s="2"/>
    </row>
    <row r="2956">
      <c r="A2956" s="31"/>
      <c r="B2956" s="2"/>
      <c r="C2956" s="2"/>
    </row>
    <row r="2957">
      <c r="A2957" s="31"/>
      <c r="B2957" s="2"/>
      <c r="C2957" s="2"/>
    </row>
    <row r="2958">
      <c r="A2958" s="31"/>
      <c r="B2958" s="2"/>
      <c r="C2958" s="2"/>
    </row>
    <row r="2959">
      <c r="A2959" s="31"/>
      <c r="B2959" s="2"/>
      <c r="C2959" s="2"/>
    </row>
    <row r="2960">
      <c r="A2960" s="31"/>
      <c r="B2960" s="2"/>
      <c r="C2960" s="2"/>
    </row>
    <row r="2961">
      <c r="A2961" s="31"/>
      <c r="B2961" s="2"/>
      <c r="C2961" s="2"/>
    </row>
    <row r="2962">
      <c r="A2962" s="31"/>
      <c r="B2962" s="2"/>
      <c r="C2962" s="2"/>
    </row>
    <row r="2963">
      <c r="A2963" s="31"/>
      <c r="B2963" s="2"/>
      <c r="C2963" s="2"/>
    </row>
    <row r="2964">
      <c r="A2964" s="31"/>
      <c r="B2964" s="2"/>
      <c r="C2964" s="2"/>
    </row>
    <row r="2965">
      <c r="A2965" s="31"/>
      <c r="B2965" s="2"/>
      <c r="C2965" s="2"/>
    </row>
    <row r="2966">
      <c r="A2966" s="31"/>
      <c r="B2966" s="2"/>
      <c r="C2966" s="2"/>
    </row>
    <row r="2967">
      <c r="A2967" s="31"/>
      <c r="B2967" s="2"/>
      <c r="C2967" s="2"/>
    </row>
    <row r="2968">
      <c r="A2968" s="31"/>
      <c r="B2968" s="2"/>
      <c r="C2968" s="2"/>
    </row>
    <row r="2969">
      <c r="A2969" s="31"/>
      <c r="B2969" s="2"/>
      <c r="C2969" s="2"/>
    </row>
    <row r="2970">
      <c r="A2970" s="31"/>
      <c r="B2970" s="2"/>
      <c r="C2970" s="2"/>
    </row>
    <row r="2971">
      <c r="A2971" s="31"/>
      <c r="B2971" s="2"/>
      <c r="C2971" s="2"/>
    </row>
    <row r="2972">
      <c r="A2972" s="31"/>
      <c r="B2972" s="2"/>
      <c r="C2972" s="2"/>
    </row>
    <row r="2973">
      <c r="A2973" s="31"/>
      <c r="B2973" s="2"/>
      <c r="C2973" s="2"/>
    </row>
    <row r="2974">
      <c r="A2974" s="31"/>
      <c r="B2974" s="2"/>
      <c r="C2974" s="2"/>
    </row>
    <row r="2975">
      <c r="A2975" s="31"/>
      <c r="B2975" s="2"/>
      <c r="C2975" s="2"/>
    </row>
    <row r="2976">
      <c r="A2976" s="31"/>
      <c r="B2976" s="2"/>
      <c r="C2976" s="2"/>
    </row>
    <row r="2977">
      <c r="A2977" s="31"/>
      <c r="B2977" s="2"/>
      <c r="C2977" s="2"/>
    </row>
    <row r="2978">
      <c r="A2978" s="31"/>
      <c r="B2978" s="2"/>
      <c r="C2978" s="2"/>
    </row>
    <row r="2979">
      <c r="A2979" s="31"/>
      <c r="B2979" s="2"/>
      <c r="C2979" s="2"/>
    </row>
    <row r="2980">
      <c r="A2980" s="31"/>
      <c r="B2980" s="2"/>
      <c r="C2980" s="2"/>
    </row>
    <row r="2981">
      <c r="A2981" s="31"/>
      <c r="B2981" s="2"/>
      <c r="C2981" s="2"/>
    </row>
    <row r="2982">
      <c r="A2982" s="31"/>
      <c r="B2982" s="2"/>
      <c r="C2982" s="2"/>
    </row>
    <row r="2983">
      <c r="A2983" s="31"/>
      <c r="B2983" s="2"/>
      <c r="C2983" s="2"/>
    </row>
    <row r="2984">
      <c r="A2984" s="31"/>
      <c r="B2984" s="2"/>
      <c r="C2984" s="2"/>
    </row>
    <row r="2985">
      <c r="A2985" s="31"/>
      <c r="B2985" s="2"/>
      <c r="C2985" s="2"/>
    </row>
    <row r="2986">
      <c r="A2986" s="31"/>
      <c r="B2986" s="2"/>
      <c r="C2986" s="2"/>
    </row>
    <row r="2987">
      <c r="A2987" s="31"/>
      <c r="B2987" s="2"/>
      <c r="C2987" s="2"/>
    </row>
    <row r="2988">
      <c r="A2988" s="31"/>
      <c r="B2988" s="2"/>
      <c r="C2988" s="2"/>
    </row>
    <row r="2989">
      <c r="A2989" s="31"/>
      <c r="B2989" s="2"/>
      <c r="C2989" s="2"/>
    </row>
    <row r="2990">
      <c r="A2990" s="31"/>
      <c r="B2990" s="2"/>
      <c r="C2990" s="2"/>
    </row>
    <row r="2991">
      <c r="A2991" s="31"/>
      <c r="B2991" s="2"/>
      <c r="C2991" s="2"/>
    </row>
    <row r="2992">
      <c r="A2992" s="31"/>
      <c r="B2992" s="2"/>
      <c r="C2992" s="2"/>
    </row>
    <row r="2993">
      <c r="A2993" s="31"/>
      <c r="B2993" s="2"/>
      <c r="C2993" s="2"/>
    </row>
    <row r="2994">
      <c r="A2994" s="31"/>
      <c r="B2994" s="2"/>
      <c r="C2994" s="2"/>
    </row>
    <row r="2995">
      <c r="A2995" s="31"/>
      <c r="B2995" s="2"/>
      <c r="C2995" s="2"/>
    </row>
    <row r="2996">
      <c r="A2996" s="31"/>
      <c r="B2996" s="2"/>
      <c r="C2996" s="2"/>
    </row>
    <row r="2997">
      <c r="A2997" s="31"/>
      <c r="B2997" s="2"/>
      <c r="C2997" s="2"/>
    </row>
    <row r="2998">
      <c r="A2998" s="31"/>
      <c r="B2998" s="2"/>
      <c r="C2998" s="2"/>
    </row>
    <row r="2999">
      <c r="A2999" s="31"/>
      <c r="B2999" s="2"/>
      <c r="C2999" s="2"/>
    </row>
    <row r="3000">
      <c r="A3000" s="31"/>
      <c r="B3000" s="2"/>
      <c r="C3000" s="2"/>
    </row>
    <row r="3001">
      <c r="A3001" s="31"/>
      <c r="B3001" s="2"/>
      <c r="C3001" s="2"/>
    </row>
    <row r="3002">
      <c r="A3002" s="31"/>
      <c r="B3002" s="2"/>
      <c r="C3002" s="2"/>
    </row>
    <row r="3003">
      <c r="A3003" s="31"/>
      <c r="B3003" s="2"/>
      <c r="C3003" s="2"/>
    </row>
    <row r="3004">
      <c r="A3004" s="31"/>
      <c r="B3004" s="2"/>
      <c r="C3004" s="2"/>
    </row>
    <row r="3005">
      <c r="A3005" s="31"/>
      <c r="B3005" s="2"/>
      <c r="C3005" s="2"/>
    </row>
    <row r="3006">
      <c r="A3006" s="31"/>
      <c r="B3006" s="2"/>
      <c r="C3006" s="2"/>
    </row>
    <row r="3007">
      <c r="A3007" s="31"/>
      <c r="B3007" s="2"/>
      <c r="C3007" s="2"/>
    </row>
    <row r="3008">
      <c r="A3008" s="31"/>
      <c r="B3008" s="2"/>
      <c r="C3008" s="2"/>
    </row>
    <row r="3009">
      <c r="A3009" s="31"/>
      <c r="B3009" s="2"/>
      <c r="C3009" s="2"/>
    </row>
    <row r="3010">
      <c r="A3010" s="31"/>
      <c r="B3010" s="2"/>
      <c r="C3010" s="2"/>
    </row>
    <row r="3011">
      <c r="A3011" s="31"/>
      <c r="B3011" s="2"/>
      <c r="C3011" s="2"/>
    </row>
    <row r="3012">
      <c r="A3012" s="31"/>
      <c r="B3012" s="2"/>
      <c r="C3012" s="2"/>
    </row>
    <row r="3013">
      <c r="A3013" s="31"/>
      <c r="B3013" s="2"/>
      <c r="C3013" s="2"/>
    </row>
    <row r="3014">
      <c r="A3014" s="31"/>
      <c r="B3014" s="2"/>
      <c r="C3014" s="2"/>
    </row>
    <row r="3015">
      <c r="A3015" s="31"/>
      <c r="B3015" s="2"/>
      <c r="C3015" s="2"/>
    </row>
    <row r="3016">
      <c r="A3016" s="31"/>
      <c r="B3016" s="2"/>
      <c r="C3016" s="2"/>
    </row>
    <row r="3017">
      <c r="A3017" s="31"/>
      <c r="B3017" s="2"/>
      <c r="C3017" s="2"/>
    </row>
    <row r="3018">
      <c r="A3018" s="31"/>
      <c r="B3018" s="2"/>
      <c r="C3018" s="2"/>
    </row>
    <row r="3019">
      <c r="A3019" s="31"/>
      <c r="B3019" s="2"/>
      <c r="C3019" s="2"/>
    </row>
    <row r="3020">
      <c r="A3020" s="31"/>
      <c r="B3020" s="2"/>
      <c r="C3020" s="2"/>
    </row>
    <row r="3021">
      <c r="A3021" s="31"/>
      <c r="B3021" s="2"/>
      <c r="C3021" s="2"/>
    </row>
    <row r="3022">
      <c r="A3022" s="31"/>
      <c r="B3022" s="2"/>
      <c r="C3022" s="2"/>
    </row>
    <row r="3023">
      <c r="A3023" s="31"/>
      <c r="B3023" s="2"/>
      <c r="C3023" s="2"/>
    </row>
    <row r="3024">
      <c r="A3024" s="31"/>
      <c r="B3024" s="2"/>
      <c r="C3024" s="2"/>
    </row>
    <row r="3025">
      <c r="A3025" s="31"/>
      <c r="B3025" s="2"/>
      <c r="C3025" s="2"/>
    </row>
    <row r="3026">
      <c r="A3026" s="31"/>
      <c r="B3026" s="2"/>
      <c r="C3026" s="2"/>
    </row>
    <row r="3027">
      <c r="A3027" s="31"/>
      <c r="B3027" s="2"/>
      <c r="C3027" s="2"/>
    </row>
    <row r="3028">
      <c r="A3028" s="31"/>
      <c r="B3028" s="2"/>
      <c r="C3028" s="2"/>
    </row>
    <row r="3029">
      <c r="A3029" s="31"/>
      <c r="B3029" s="2"/>
      <c r="C3029" s="2"/>
    </row>
    <row r="3030">
      <c r="A3030" s="31"/>
      <c r="B3030" s="2"/>
      <c r="C3030" s="2"/>
    </row>
    <row r="3031">
      <c r="A3031" s="31"/>
      <c r="B3031" s="2"/>
      <c r="C3031" s="2"/>
    </row>
    <row r="3032">
      <c r="A3032" s="31"/>
      <c r="B3032" s="2"/>
      <c r="C3032" s="2"/>
    </row>
    <row r="3033">
      <c r="A3033" s="31"/>
      <c r="B3033" s="2"/>
      <c r="C3033" s="2"/>
    </row>
    <row r="3034">
      <c r="A3034" s="31"/>
      <c r="B3034" s="2"/>
      <c r="C3034" s="2"/>
    </row>
    <row r="3035">
      <c r="A3035" s="31"/>
      <c r="B3035" s="2"/>
      <c r="C3035" s="2"/>
    </row>
    <row r="3036">
      <c r="A3036" s="31"/>
      <c r="B3036" s="2"/>
      <c r="C3036" s="2"/>
    </row>
    <row r="3037">
      <c r="A3037" s="31"/>
      <c r="B3037" s="2"/>
      <c r="C3037" s="2"/>
    </row>
    <row r="3038">
      <c r="A3038" s="31"/>
      <c r="B3038" s="2"/>
      <c r="C3038" s="2"/>
    </row>
    <row r="3039">
      <c r="A3039" s="31"/>
      <c r="B3039" s="2"/>
      <c r="C3039" s="2"/>
    </row>
    <row r="3040">
      <c r="A3040" s="31"/>
      <c r="B3040" s="2"/>
      <c r="C3040" s="2"/>
    </row>
    <row r="3041">
      <c r="A3041" s="31"/>
      <c r="B3041" s="2"/>
      <c r="C3041" s="2"/>
    </row>
    <row r="3042">
      <c r="A3042" s="31"/>
      <c r="B3042" s="2"/>
      <c r="C3042" s="2"/>
    </row>
    <row r="3043">
      <c r="A3043" s="31"/>
      <c r="B3043" s="2"/>
      <c r="C3043" s="2"/>
    </row>
    <row r="3044">
      <c r="A3044" s="31"/>
      <c r="B3044" s="2"/>
      <c r="C3044" s="2"/>
    </row>
    <row r="3045">
      <c r="A3045" s="31"/>
      <c r="B3045" s="2"/>
      <c r="C3045" s="2"/>
    </row>
    <row r="3046">
      <c r="A3046" s="31"/>
      <c r="B3046" s="2"/>
      <c r="C3046" s="2"/>
    </row>
    <row r="3047">
      <c r="A3047" s="31"/>
      <c r="B3047" s="2"/>
      <c r="C3047" s="2"/>
    </row>
    <row r="3048">
      <c r="A3048" s="31"/>
      <c r="B3048" s="2"/>
      <c r="C3048" s="2"/>
    </row>
    <row r="3049">
      <c r="A3049" s="31"/>
      <c r="B3049" s="2"/>
      <c r="C3049" s="2"/>
    </row>
    <row r="3050">
      <c r="A3050" s="31"/>
      <c r="B3050" s="2"/>
      <c r="C3050" s="2"/>
    </row>
    <row r="3051">
      <c r="A3051" s="31"/>
      <c r="B3051" s="2"/>
      <c r="C3051" s="2"/>
    </row>
    <row r="3052">
      <c r="A3052" s="31"/>
      <c r="B3052" s="2"/>
      <c r="C3052" s="2"/>
    </row>
    <row r="3053">
      <c r="A3053" s="31"/>
      <c r="B3053" s="2"/>
      <c r="C3053" s="2"/>
    </row>
    <row r="3054">
      <c r="A3054" s="31"/>
      <c r="B3054" s="2"/>
      <c r="C3054" s="2"/>
    </row>
    <row r="3055">
      <c r="A3055" s="31"/>
      <c r="B3055" s="2"/>
      <c r="C3055" s="2"/>
    </row>
    <row r="3056">
      <c r="A3056" s="31"/>
      <c r="B3056" s="2"/>
      <c r="C3056" s="2"/>
    </row>
    <row r="3057">
      <c r="A3057" s="31"/>
      <c r="B3057" s="2"/>
      <c r="C3057" s="2"/>
    </row>
    <row r="3058">
      <c r="A3058" s="31"/>
      <c r="B3058" s="2"/>
      <c r="C3058" s="2"/>
    </row>
    <row r="3059">
      <c r="A3059" s="31"/>
      <c r="B3059" s="2"/>
      <c r="C3059" s="2"/>
    </row>
    <row r="3060">
      <c r="A3060" s="31"/>
      <c r="B3060" s="2"/>
      <c r="C3060" s="2"/>
    </row>
    <row r="3061">
      <c r="A3061" s="31"/>
      <c r="B3061" s="2"/>
      <c r="C3061" s="2"/>
    </row>
    <row r="3062">
      <c r="A3062" s="31"/>
      <c r="B3062" s="2"/>
      <c r="C3062" s="2"/>
    </row>
    <row r="3063">
      <c r="A3063" s="31"/>
      <c r="B3063" s="2"/>
      <c r="C3063" s="2"/>
    </row>
    <row r="3064">
      <c r="A3064" s="31"/>
      <c r="B3064" s="2"/>
      <c r="C3064" s="2"/>
    </row>
    <row r="3065">
      <c r="A3065" s="31"/>
      <c r="B3065" s="2"/>
      <c r="C3065" s="2"/>
    </row>
    <row r="3066">
      <c r="A3066" s="31"/>
      <c r="B3066" s="2"/>
      <c r="C3066" s="2"/>
    </row>
    <row r="3067">
      <c r="A3067" s="31"/>
      <c r="B3067" s="2"/>
      <c r="C3067" s="2"/>
    </row>
    <row r="3068">
      <c r="A3068" s="31"/>
      <c r="B3068" s="2"/>
      <c r="C3068" s="2"/>
    </row>
    <row r="3069">
      <c r="A3069" s="31"/>
      <c r="B3069" s="2"/>
      <c r="C3069" s="2"/>
    </row>
    <row r="3070">
      <c r="A3070" s="31"/>
      <c r="B3070" s="2"/>
      <c r="C3070" s="2"/>
    </row>
    <row r="3071">
      <c r="A3071" s="31"/>
      <c r="B3071" s="2"/>
      <c r="C3071" s="2"/>
    </row>
    <row r="3072">
      <c r="A3072" s="31"/>
      <c r="B3072" s="2"/>
      <c r="C3072" s="2"/>
    </row>
    <row r="3073">
      <c r="A3073" s="31"/>
      <c r="B3073" s="2"/>
      <c r="C3073" s="2"/>
    </row>
    <row r="3074">
      <c r="A3074" s="31"/>
      <c r="B3074" s="2"/>
      <c r="C3074" s="2"/>
    </row>
    <row r="3075">
      <c r="A3075" s="31"/>
      <c r="B3075" s="2"/>
      <c r="C3075" s="2"/>
    </row>
    <row r="3076">
      <c r="A3076" s="31"/>
      <c r="B3076" s="2"/>
      <c r="C3076" s="2"/>
    </row>
    <row r="3077">
      <c r="A3077" s="31"/>
      <c r="B3077" s="2"/>
      <c r="C3077" s="2"/>
    </row>
    <row r="3078">
      <c r="A3078" s="31"/>
      <c r="B3078" s="2"/>
      <c r="C3078" s="2"/>
    </row>
    <row r="3079">
      <c r="A3079" s="31"/>
      <c r="B3079" s="2"/>
      <c r="C3079" s="2"/>
    </row>
    <row r="3080">
      <c r="A3080" s="31"/>
      <c r="B3080" s="2"/>
      <c r="C3080" s="2"/>
    </row>
    <row r="3081">
      <c r="A3081" s="31"/>
      <c r="B3081" s="2"/>
      <c r="C3081" s="2"/>
    </row>
    <row r="3082">
      <c r="A3082" s="31"/>
      <c r="B3082" s="2"/>
      <c r="C3082" s="2"/>
    </row>
    <row r="3083">
      <c r="A3083" s="31"/>
      <c r="B3083" s="2"/>
      <c r="C3083" s="2"/>
    </row>
    <row r="3084">
      <c r="A3084" s="31"/>
      <c r="B3084" s="2"/>
      <c r="C3084" s="2"/>
    </row>
    <row r="3085">
      <c r="A3085" s="31"/>
      <c r="B3085" s="2"/>
      <c r="C3085" s="2"/>
    </row>
    <row r="3086">
      <c r="A3086" s="31"/>
      <c r="B3086" s="2"/>
      <c r="C3086" s="2"/>
    </row>
    <row r="3087">
      <c r="A3087" s="31"/>
      <c r="B3087" s="2"/>
      <c r="C3087" s="2"/>
    </row>
    <row r="3088">
      <c r="A3088" s="31"/>
      <c r="B3088" s="2"/>
      <c r="C3088" s="2"/>
    </row>
    <row r="3089">
      <c r="A3089" s="31"/>
      <c r="B3089" s="2"/>
      <c r="C3089" s="2"/>
    </row>
    <row r="3090">
      <c r="A3090" s="31"/>
      <c r="B3090" s="2"/>
      <c r="C3090" s="2"/>
    </row>
    <row r="3091">
      <c r="A3091" s="31"/>
      <c r="B3091" s="2"/>
      <c r="C3091" s="2"/>
    </row>
    <row r="3092">
      <c r="A3092" s="31"/>
      <c r="B3092" s="2"/>
      <c r="C3092" s="2"/>
    </row>
    <row r="3093">
      <c r="A3093" s="31"/>
      <c r="B3093" s="2"/>
      <c r="C3093" s="2"/>
    </row>
    <row r="3094">
      <c r="A3094" s="31"/>
      <c r="B3094" s="2"/>
      <c r="C3094" s="2"/>
    </row>
    <row r="3095">
      <c r="A3095" s="31"/>
      <c r="B3095" s="2"/>
      <c r="C3095" s="2"/>
    </row>
    <row r="3096">
      <c r="A3096" s="31"/>
      <c r="B3096" s="2"/>
      <c r="C3096" s="2"/>
    </row>
    <row r="3097">
      <c r="A3097" s="31"/>
      <c r="B3097" s="2"/>
      <c r="C3097" s="2"/>
    </row>
    <row r="3098">
      <c r="A3098" s="31"/>
      <c r="B3098" s="2"/>
      <c r="C3098" s="2"/>
    </row>
    <row r="3099">
      <c r="A3099" s="31"/>
      <c r="B3099" s="2"/>
      <c r="C3099" s="2"/>
    </row>
    <row r="3100">
      <c r="A3100" s="31"/>
      <c r="B3100" s="2"/>
      <c r="C3100" s="2"/>
    </row>
    <row r="3101">
      <c r="A3101" s="31"/>
      <c r="B3101" s="2"/>
      <c r="C3101" s="2"/>
    </row>
    <row r="3102">
      <c r="A3102" s="31"/>
      <c r="B3102" s="2"/>
      <c r="C3102" s="2"/>
    </row>
    <row r="3103">
      <c r="A3103" s="31"/>
      <c r="B3103" s="2"/>
      <c r="C3103" s="2"/>
    </row>
    <row r="3104">
      <c r="A3104" s="31"/>
      <c r="B3104" s="2"/>
      <c r="C3104" s="2"/>
    </row>
    <row r="3105">
      <c r="A3105" s="31"/>
      <c r="B3105" s="2"/>
      <c r="C3105" s="2"/>
    </row>
    <row r="3106">
      <c r="A3106" s="31"/>
      <c r="B3106" s="2"/>
      <c r="C3106" s="2"/>
    </row>
    <row r="3107">
      <c r="A3107" s="31"/>
      <c r="B3107" s="2"/>
      <c r="C3107" s="2"/>
    </row>
    <row r="3108">
      <c r="A3108" s="31"/>
      <c r="B3108" s="2"/>
      <c r="C3108" s="2"/>
    </row>
    <row r="3109">
      <c r="A3109" s="31"/>
      <c r="B3109" s="2"/>
      <c r="C3109" s="2"/>
    </row>
    <row r="3110">
      <c r="A3110" s="31"/>
      <c r="B3110" s="2"/>
      <c r="C3110" s="2"/>
    </row>
    <row r="3111">
      <c r="A3111" s="31"/>
      <c r="B3111" s="2"/>
      <c r="C3111" s="2"/>
    </row>
    <row r="3112">
      <c r="A3112" s="31"/>
      <c r="B3112" s="2"/>
      <c r="C3112" s="2"/>
    </row>
    <row r="3113">
      <c r="A3113" s="31"/>
      <c r="B3113" s="2"/>
      <c r="C3113" s="2"/>
    </row>
    <row r="3114">
      <c r="A3114" s="31"/>
      <c r="B3114" s="2"/>
      <c r="C3114" s="2"/>
    </row>
    <row r="3115">
      <c r="A3115" s="31"/>
      <c r="B3115" s="2"/>
      <c r="C3115" s="2"/>
    </row>
    <row r="3116">
      <c r="A3116" s="31"/>
      <c r="B3116" s="2"/>
      <c r="C3116" s="2"/>
    </row>
    <row r="3117">
      <c r="A3117" s="31"/>
      <c r="B3117" s="2"/>
      <c r="C3117" s="2"/>
    </row>
    <row r="3118">
      <c r="A3118" s="31"/>
      <c r="B3118" s="2"/>
      <c r="C3118" s="2"/>
    </row>
    <row r="3119">
      <c r="A3119" s="31"/>
      <c r="B3119" s="2"/>
      <c r="C3119" s="2"/>
    </row>
    <row r="3120">
      <c r="A3120" s="31"/>
      <c r="B3120" s="2"/>
      <c r="C3120" s="2"/>
    </row>
    <row r="3121">
      <c r="A3121" s="31"/>
      <c r="B3121" s="2"/>
      <c r="C3121" s="2"/>
    </row>
    <row r="3122">
      <c r="A3122" s="31"/>
      <c r="B3122" s="2"/>
      <c r="C3122" s="2"/>
    </row>
    <row r="3123">
      <c r="A3123" s="31"/>
      <c r="B3123" s="2"/>
      <c r="C3123" s="2"/>
    </row>
    <row r="3124">
      <c r="A3124" s="31"/>
      <c r="B3124" s="2"/>
      <c r="C3124" s="2"/>
    </row>
    <row r="3125">
      <c r="A3125" s="31"/>
      <c r="B3125" s="2"/>
      <c r="C3125" s="2"/>
    </row>
    <row r="3126">
      <c r="A3126" s="31"/>
      <c r="B3126" s="2"/>
      <c r="C3126" s="2"/>
    </row>
    <row r="3127">
      <c r="A3127" s="31"/>
      <c r="B3127" s="2"/>
      <c r="C3127" s="2"/>
    </row>
    <row r="3128">
      <c r="A3128" s="31"/>
      <c r="B3128" s="2"/>
      <c r="C3128" s="2"/>
    </row>
    <row r="3129">
      <c r="A3129" s="31"/>
      <c r="B3129" s="2"/>
      <c r="C3129" s="2"/>
    </row>
    <row r="3130">
      <c r="A3130" s="31"/>
      <c r="B3130" s="2"/>
      <c r="C3130" s="2"/>
    </row>
    <row r="3131">
      <c r="A3131" s="31"/>
      <c r="B3131" s="2"/>
      <c r="C3131" s="2"/>
    </row>
    <row r="3132">
      <c r="A3132" s="31"/>
      <c r="B3132" s="2"/>
      <c r="C3132" s="2"/>
    </row>
    <row r="3133">
      <c r="A3133" s="31"/>
      <c r="B3133" s="2"/>
      <c r="C3133" s="2"/>
    </row>
    <row r="3134">
      <c r="A3134" s="31"/>
      <c r="B3134" s="2"/>
      <c r="C3134" s="2"/>
    </row>
    <row r="3135">
      <c r="A3135" s="31"/>
      <c r="B3135" s="2"/>
      <c r="C3135" s="2"/>
    </row>
    <row r="3136">
      <c r="A3136" s="31"/>
      <c r="B3136" s="2"/>
      <c r="C3136" s="2"/>
    </row>
    <row r="3137">
      <c r="A3137" s="31"/>
      <c r="B3137" s="2"/>
      <c r="C3137" s="2"/>
    </row>
    <row r="3138">
      <c r="A3138" s="31"/>
      <c r="B3138" s="2"/>
      <c r="C3138" s="2"/>
    </row>
    <row r="3139">
      <c r="A3139" s="31"/>
      <c r="B3139" s="2"/>
      <c r="C3139" s="2"/>
    </row>
    <row r="3140">
      <c r="A3140" s="31"/>
      <c r="B3140" s="2"/>
      <c r="C3140" s="2"/>
    </row>
    <row r="3141">
      <c r="A3141" s="31"/>
      <c r="B3141" s="2"/>
      <c r="C3141" s="2"/>
    </row>
    <row r="3142">
      <c r="A3142" s="31"/>
      <c r="B3142" s="2"/>
      <c r="C3142" s="2"/>
    </row>
    <row r="3143">
      <c r="A3143" s="31"/>
      <c r="B3143" s="2"/>
      <c r="C3143" s="2"/>
    </row>
    <row r="3144">
      <c r="A3144" s="31"/>
      <c r="B3144" s="2"/>
      <c r="C3144" s="2"/>
    </row>
    <row r="3145">
      <c r="A3145" s="31"/>
      <c r="B3145" s="2"/>
      <c r="C3145" s="2"/>
    </row>
    <row r="3146">
      <c r="A3146" s="31"/>
      <c r="B3146" s="2"/>
      <c r="C3146" s="2"/>
    </row>
    <row r="3147">
      <c r="A3147" s="31"/>
      <c r="B3147" s="2"/>
      <c r="C3147" s="2"/>
    </row>
    <row r="3148">
      <c r="A3148" s="31"/>
      <c r="B3148" s="2"/>
      <c r="C3148" s="2"/>
    </row>
    <row r="3149">
      <c r="A3149" s="31"/>
      <c r="B3149" s="2"/>
      <c r="C3149" s="2"/>
    </row>
    <row r="3150">
      <c r="A3150" s="31"/>
      <c r="B3150" s="2"/>
      <c r="C3150" s="2"/>
    </row>
    <row r="3151">
      <c r="A3151" s="31"/>
      <c r="B3151" s="2"/>
      <c r="C3151" s="2"/>
    </row>
    <row r="3152">
      <c r="A3152" s="31"/>
      <c r="B3152" s="2"/>
      <c r="C3152" s="2"/>
    </row>
    <row r="3153">
      <c r="A3153" s="31"/>
      <c r="B3153" s="2"/>
      <c r="C3153" s="2"/>
    </row>
    <row r="3154">
      <c r="A3154" s="31"/>
      <c r="B3154" s="2"/>
      <c r="C3154" s="2"/>
    </row>
    <row r="3155">
      <c r="A3155" s="31"/>
      <c r="B3155" s="2"/>
      <c r="C3155" s="2"/>
    </row>
    <row r="3156">
      <c r="A3156" s="31"/>
      <c r="B3156" s="2"/>
      <c r="C3156" s="2"/>
    </row>
    <row r="3157">
      <c r="A3157" s="31"/>
      <c r="B3157" s="2"/>
      <c r="C3157" s="2"/>
    </row>
    <row r="3158">
      <c r="A3158" s="31"/>
      <c r="B3158" s="2"/>
      <c r="C3158" s="2"/>
    </row>
    <row r="3159">
      <c r="A3159" s="31"/>
      <c r="B3159" s="2"/>
      <c r="C3159" s="2"/>
    </row>
    <row r="3160">
      <c r="A3160" s="31"/>
      <c r="B3160" s="2"/>
      <c r="C3160" s="2"/>
    </row>
    <row r="3161">
      <c r="A3161" s="31"/>
      <c r="B3161" s="2"/>
      <c r="C3161" s="2"/>
    </row>
    <row r="3162">
      <c r="A3162" s="31"/>
      <c r="B3162" s="2"/>
      <c r="C3162" s="2"/>
    </row>
    <row r="3163">
      <c r="A3163" s="31"/>
      <c r="B3163" s="2"/>
      <c r="C3163" s="2"/>
    </row>
    <row r="3164">
      <c r="A3164" s="31"/>
      <c r="B3164" s="2"/>
      <c r="C3164" s="2"/>
    </row>
    <row r="3165">
      <c r="A3165" s="31"/>
      <c r="B3165" s="2"/>
      <c r="C3165" s="2"/>
    </row>
    <row r="3166">
      <c r="A3166" s="31"/>
      <c r="B3166" s="2"/>
      <c r="C3166" s="2"/>
    </row>
    <row r="3167">
      <c r="A3167" s="31"/>
      <c r="B3167" s="2"/>
      <c r="C3167" s="2"/>
    </row>
    <row r="3168">
      <c r="A3168" s="31"/>
      <c r="B3168" s="2"/>
      <c r="C3168" s="2"/>
    </row>
    <row r="3169">
      <c r="A3169" s="31"/>
      <c r="B3169" s="2"/>
      <c r="C3169" s="2"/>
    </row>
    <row r="3170">
      <c r="A3170" s="31"/>
      <c r="B3170" s="2"/>
      <c r="C3170" s="2"/>
    </row>
    <row r="3171">
      <c r="A3171" s="31"/>
      <c r="B3171" s="2"/>
      <c r="C3171" s="2"/>
    </row>
    <row r="3172">
      <c r="A3172" s="31"/>
      <c r="B3172" s="2"/>
      <c r="C3172" s="2"/>
    </row>
    <row r="3173">
      <c r="A3173" s="31"/>
      <c r="B3173" s="2"/>
      <c r="C3173" s="2"/>
    </row>
    <row r="3174">
      <c r="A3174" s="31"/>
      <c r="B3174" s="2"/>
      <c r="C3174" s="2"/>
    </row>
    <row r="3175">
      <c r="A3175" s="31"/>
      <c r="B3175" s="2"/>
      <c r="C3175" s="2"/>
    </row>
    <row r="3176">
      <c r="A3176" s="31"/>
      <c r="B3176" s="2"/>
      <c r="C3176" s="2"/>
    </row>
    <row r="3177">
      <c r="A3177" s="31"/>
      <c r="B3177" s="2"/>
      <c r="C3177" s="2"/>
    </row>
    <row r="3178">
      <c r="A3178" s="31"/>
      <c r="B3178" s="2"/>
      <c r="C3178" s="2"/>
    </row>
    <row r="3179">
      <c r="A3179" s="31"/>
      <c r="B3179" s="2"/>
      <c r="C3179" s="2"/>
    </row>
    <row r="3180">
      <c r="A3180" s="31"/>
      <c r="B3180" s="2"/>
      <c r="C3180" s="2"/>
    </row>
    <row r="3181">
      <c r="A3181" s="31"/>
      <c r="B3181" s="2"/>
      <c r="C3181" s="2"/>
    </row>
    <row r="3182">
      <c r="A3182" s="31"/>
      <c r="B3182" s="2"/>
      <c r="C3182" s="2"/>
    </row>
    <row r="3183">
      <c r="A3183" s="31"/>
      <c r="B3183" s="2"/>
      <c r="C3183" s="2"/>
    </row>
    <row r="3184">
      <c r="A3184" s="31"/>
      <c r="B3184" s="2"/>
      <c r="C3184" s="2"/>
    </row>
    <row r="3185">
      <c r="A3185" s="31"/>
      <c r="B3185" s="2"/>
      <c r="C3185" s="2"/>
    </row>
    <row r="3186">
      <c r="A3186" s="31"/>
      <c r="B3186" s="2"/>
      <c r="C3186" s="2"/>
    </row>
    <row r="3187">
      <c r="A3187" s="31"/>
      <c r="B3187" s="2"/>
      <c r="C3187" s="2"/>
    </row>
    <row r="3188">
      <c r="A3188" s="31"/>
      <c r="B3188" s="2"/>
      <c r="C3188" s="2"/>
    </row>
    <row r="3189">
      <c r="A3189" s="31"/>
      <c r="B3189" s="2"/>
      <c r="C3189" s="2"/>
    </row>
    <row r="3190">
      <c r="A3190" s="31"/>
      <c r="B3190" s="2"/>
      <c r="C3190" s="2"/>
    </row>
    <row r="3191">
      <c r="A3191" s="31"/>
      <c r="B3191" s="2"/>
      <c r="C3191" s="2"/>
    </row>
    <row r="3192">
      <c r="A3192" s="31"/>
      <c r="B3192" s="2"/>
      <c r="C3192" s="2"/>
    </row>
    <row r="3193">
      <c r="A3193" s="31"/>
      <c r="B3193" s="2"/>
      <c r="C3193" s="2"/>
    </row>
    <row r="3194">
      <c r="A3194" s="31"/>
      <c r="B3194" s="2"/>
      <c r="C3194" s="2"/>
    </row>
    <row r="3195">
      <c r="A3195" s="31"/>
      <c r="B3195" s="2"/>
      <c r="C3195" s="2"/>
    </row>
    <row r="3196">
      <c r="A3196" s="31"/>
      <c r="B3196" s="2"/>
      <c r="C3196" s="2"/>
    </row>
    <row r="3197">
      <c r="A3197" s="31"/>
      <c r="B3197" s="2"/>
      <c r="C3197" s="2"/>
    </row>
    <row r="3198">
      <c r="A3198" s="31"/>
      <c r="B3198" s="2"/>
      <c r="C3198" s="2"/>
    </row>
    <row r="3199">
      <c r="A3199" s="31"/>
      <c r="B3199" s="2"/>
      <c r="C3199" s="2"/>
    </row>
    <row r="3200">
      <c r="A3200" s="31"/>
      <c r="B3200" s="2"/>
      <c r="C3200" s="2"/>
    </row>
    <row r="3201">
      <c r="A3201" s="31"/>
      <c r="B3201" s="2"/>
      <c r="C3201" s="2"/>
    </row>
    <row r="3202">
      <c r="A3202" s="31"/>
      <c r="B3202" s="2"/>
      <c r="C3202" s="2"/>
    </row>
    <row r="3203">
      <c r="A3203" s="31"/>
      <c r="B3203" s="2"/>
      <c r="C3203" s="2"/>
    </row>
    <row r="3204">
      <c r="A3204" s="31"/>
      <c r="B3204" s="2"/>
      <c r="C3204" s="2"/>
    </row>
    <row r="3205">
      <c r="A3205" s="31"/>
      <c r="B3205" s="2"/>
      <c r="C3205" s="2"/>
    </row>
    <row r="3206">
      <c r="A3206" s="31"/>
      <c r="B3206" s="2"/>
      <c r="C3206" s="2"/>
    </row>
    <row r="3207">
      <c r="A3207" s="31"/>
      <c r="B3207" s="2"/>
      <c r="C3207" s="2"/>
    </row>
    <row r="3208">
      <c r="A3208" s="31"/>
      <c r="B3208" s="2"/>
      <c r="C3208" s="2"/>
    </row>
    <row r="3209">
      <c r="A3209" s="31"/>
      <c r="B3209" s="2"/>
      <c r="C3209" s="2"/>
    </row>
    <row r="3210">
      <c r="A3210" s="31"/>
      <c r="B3210" s="2"/>
      <c r="C3210" s="2"/>
    </row>
    <row r="3211">
      <c r="A3211" s="31"/>
      <c r="B3211" s="2"/>
      <c r="C3211" s="2"/>
    </row>
    <row r="3212">
      <c r="A3212" s="31"/>
      <c r="B3212" s="2"/>
      <c r="C3212" s="2"/>
    </row>
    <row r="3213">
      <c r="A3213" s="31"/>
      <c r="B3213" s="2"/>
      <c r="C3213" s="2"/>
    </row>
    <row r="3214">
      <c r="A3214" s="31"/>
      <c r="B3214" s="2"/>
      <c r="C3214" s="2"/>
    </row>
    <row r="3215">
      <c r="A3215" s="31"/>
      <c r="B3215" s="2"/>
      <c r="C3215" s="2"/>
    </row>
    <row r="3216">
      <c r="A3216" s="31"/>
      <c r="B3216" s="2"/>
      <c r="C3216" s="2"/>
    </row>
    <row r="3217">
      <c r="A3217" s="31"/>
      <c r="B3217" s="2"/>
      <c r="C3217" s="2"/>
    </row>
    <row r="3218">
      <c r="A3218" s="31"/>
      <c r="B3218" s="2"/>
      <c r="C3218" s="2"/>
    </row>
    <row r="3219">
      <c r="A3219" s="31"/>
      <c r="B3219" s="2"/>
      <c r="C3219" s="2"/>
    </row>
    <row r="3220">
      <c r="A3220" s="31"/>
      <c r="B3220" s="2"/>
      <c r="C3220" s="2"/>
    </row>
    <row r="3221">
      <c r="A3221" s="31"/>
      <c r="B3221" s="2"/>
      <c r="C3221" s="2"/>
    </row>
    <row r="3222">
      <c r="A3222" s="31"/>
      <c r="B3222" s="2"/>
      <c r="C3222" s="2"/>
    </row>
    <row r="3223">
      <c r="A3223" s="31"/>
      <c r="B3223" s="2"/>
      <c r="C3223" s="2"/>
    </row>
    <row r="3224">
      <c r="A3224" s="31"/>
      <c r="B3224" s="2"/>
      <c r="C3224" s="2"/>
    </row>
    <row r="3225">
      <c r="A3225" s="31"/>
      <c r="B3225" s="2"/>
      <c r="C3225" s="2"/>
    </row>
    <row r="3226">
      <c r="A3226" s="31"/>
      <c r="B3226" s="2"/>
      <c r="C3226" s="2"/>
    </row>
    <row r="3227">
      <c r="A3227" s="31"/>
      <c r="B3227" s="2"/>
      <c r="C3227" s="2"/>
    </row>
    <row r="3228">
      <c r="A3228" s="31"/>
      <c r="B3228" s="2"/>
      <c r="C3228" s="2"/>
    </row>
    <row r="3229">
      <c r="A3229" s="31"/>
      <c r="B3229" s="2"/>
      <c r="C3229" s="2"/>
    </row>
    <row r="3230">
      <c r="A3230" s="31"/>
      <c r="B3230" s="2"/>
      <c r="C3230" s="2"/>
    </row>
    <row r="3231">
      <c r="A3231" s="31"/>
      <c r="B3231" s="2"/>
      <c r="C3231" s="2"/>
    </row>
    <row r="3232">
      <c r="A3232" s="31"/>
      <c r="B3232" s="2"/>
      <c r="C3232" s="2"/>
    </row>
    <row r="3233">
      <c r="A3233" s="31"/>
      <c r="B3233" s="2"/>
      <c r="C3233" s="2"/>
    </row>
    <row r="3234">
      <c r="A3234" s="31"/>
      <c r="B3234" s="2"/>
      <c r="C3234" s="2"/>
    </row>
    <row r="3235">
      <c r="A3235" s="31"/>
      <c r="B3235" s="2"/>
      <c r="C3235" s="2"/>
    </row>
    <row r="3236">
      <c r="A3236" s="31"/>
      <c r="B3236" s="2"/>
      <c r="C3236" s="2"/>
    </row>
    <row r="3237">
      <c r="A3237" s="31"/>
      <c r="B3237" s="2"/>
      <c r="C3237" s="2"/>
    </row>
    <row r="3238">
      <c r="A3238" s="31"/>
      <c r="B3238" s="2"/>
      <c r="C3238" s="2"/>
    </row>
    <row r="3239">
      <c r="A3239" s="31"/>
      <c r="B3239" s="2"/>
      <c r="C3239" s="2"/>
    </row>
    <row r="3240">
      <c r="A3240" s="31"/>
      <c r="B3240" s="2"/>
      <c r="C3240" s="2"/>
    </row>
    <row r="3241">
      <c r="A3241" s="31"/>
      <c r="B3241" s="2"/>
      <c r="C3241" s="2"/>
    </row>
    <row r="3242">
      <c r="A3242" s="31"/>
      <c r="B3242" s="2"/>
      <c r="C3242" s="2"/>
    </row>
    <row r="3243">
      <c r="A3243" s="31"/>
      <c r="B3243" s="2"/>
      <c r="C3243" s="2"/>
    </row>
    <row r="3244">
      <c r="A3244" s="31"/>
      <c r="B3244" s="2"/>
      <c r="C3244" s="2"/>
    </row>
    <row r="3245">
      <c r="A3245" s="31"/>
      <c r="B3245" s="2"/>
      <c r="C3245" s="2"/>
    </row>
    <row r="3246">
      <c r="A3246" s="31"/>
      <c r="B3246" s="2"/>
      <c r="C3246" s="2"/>
    </row>
    <row r="3247">
      <c r="A3247" s="31"/>
      <c r="B3247" s="2"/>
      <c r="C3247" s="2"/>
    </row>
    <row r="3248">
      <c r="A3248" s="31"/>
      <c r="B3248" s="2"/>
      <c r="C3248" s="2"/>
    </row>
    <row r="3249">
      <c r="A3249" s="31"/>
      <c r="B3249" s="2"/>
      <c r="C3249" s="2"/>
    </row>
    <row r="3250">
      <c r="A3250" s="31"/>
      <c r="B3250" s="2"/>
      <c r="C3250" s="2"/>
    </row>
    <row r="3251">
      <c r="A3251" s="31"/>
      <c r="B3251" s="2"/>
      <c r="C3251" s="2"/>
    </row>
    <row r="3252">
      <c r="A3252" s="31"/>
      <c r="B3252" s="2"/>
      <c r="C3252" s="2"/>
    </row>
    <row r="3253">
      <c r="A3253" s="31"/>
      <c r="B3253" s="2"/>
      <c r="C3253" s="2"/>
    </row>
    <row r="3254">
      <c r="A3254" s="31"/>
      <c r="B3254" s="2"/>
      <c r="C3254" s="2"/>
    </row>
    <row r="3255">
      <c r="A3255" s="31"/>
      <c r="B3255" s="2"/>
      <c r="C3255" s="2"/>
    </row>
    <row r="3256">
      <c r="A3256" s="31"/>
      <c r="B3256" s="2"/>
      <c r="C3256" s="2"/>
    </row>
    <row r="3257">
      <c r="A3257" s="31"/>
      <c r="B3257" s="2"/>
      <c r="C3257" s="2"/>
    </row>
    <row r="3258">
      <c r="A3258" s="31"/>
      <c r="B3258" s="2"/>
      <c r="C3258" s="2"/>
    </row>
    <row r="3259">
      <c r="A3259" s="31"/>
      <c r="B3259" s="2"/>
      <c r="C3259" s="2"/>
    </row>
    <row r="3260">
      <c r="A3260" s="31"/>
      <c r="B3260" s="2"/>
      <c r="C3260" s="2"/>
    </row>
    <row r="3261">
      <c r="A3261" s="31"/>
      <c r="B3261" s="2"/>
      <c r="C3261" s="2"/>
    </row>
    <row r="3262">
      <c r="A3262" s="31"/>
      <c r="B3262" s="2"/>
      <c r="C3262" s="2"/>
    </row>
    <row r="3263">
      <c r="A3263" s="31"/>
      <c r="B3263" s="2"/>
      <c r="C3263" s="2"/>
    </row>
    <row r="3264">
      <c r="A3264" s="31"/>
      <c r="B3264" s="2"/>
      <c r="C3264" s="2"/>
    </row>
    <row r="3265">
      <c r="A3265" s="31"/>
      <c r="B3265" s="2"/>
      <c r="C3265" s="2"/>
    </row>
    <row r="3266">
      <c r="A3266" s="31"/>
      <c r="B3266" s="2"/>
      <c r="C3266" s="2"/>
    </row>
    <row r="3267">
      <c r="A3267" s="31"/>
      <c r="B3267" s="2"/>
      <c r="C3267" s="2"/>
    </row>
    <row r="3268">
      <c r="A3268" s="31"/>
      <c r="B3268" s="2"/>
      <c r="C3268" s="2"/>
    </row>
    <row r="3269">
      <c r="A3269" s="31"/>
      <c r="B3269" s="2"/>
      <c r="C3269" s="2"/>
    </row>
    <row r="3270">
      <c r="A3270" s="31"/>
      <c r="B3270" s="2"/>
      <c r="C3270" s="2"/>
    </row>
    <row r="3271">
      <c r="A3271" s="31"/>
      <c r="B3271" s="2"/>
      <c r="C3271" s="2"/>
    </row>
    <row r="3272">
      <c r="A3272" s="31"/>
      <c r="B3272" s="2"/>
      <c r="C3272" s="2"/>
    </row>
    <row r="3273">
      <c r="A3273" s="31"/>
      <c r="B3273" s="2"/>
      <c r="C3273" s="2"/>
    </row>
    <row r="3274">
      <c r="A3274" s="31"/>
      <c r="B3274" s="2"/>
      <c r="C3274" s="2"/>
    </row>
    <row r="3275">
      <c r="A3275" s="31"/>
      <c r="B3275" s="2"/>
      <c r="C3275" s="2"/>
    </row>
    <row r="3276">
      <c r="A3276" s="31"/>
      <c r="B3276" s="2"/>
      <c r="C3276" s="2"/>
    </row>
    <row r="3277">
      <c r="A3277" s="31"/>
      <c r="B3277" s="2"/>
      <c r="C3277" s="2"/>
    </row>
    <row r="3278">
      <c r="A3278" s="31"/>
      <c r="B3278" s="2"/>
      <c r="C3278" s="2"/>
    </row>
    <row r="3279">
      <c r="A3279" s="31"/>
      <c r="B3279" s="2"/>
      <c r="C3279" s="2"/>
    </row>
    <row r="3280">
      <c r="A3280" s="31"/>
      <c r="B3280" s="2"/>
      <c r="C3280" s="2"/>
    </row>
    <row r="3281">
      <c r="A3281" s="31"/>
      <c r="B3281" s="2"/>
      <c r="C3281" s="2"/>
    </row>
    <row r="3282">
      <c r="A3282" s="31"/>
      <c r="B3282" s="2"/>
      <c r="C3282" s="2"/>
    </row>
    <row r="3283">
      <c r="A3283" s="31"/>
      <c r="B3283" s="2"/>
      <c r="C3283" s="2"/>
    </row>
    <row r="3284">
      <c r="A3284" s="31"/>
      <c r="B3284" s="2"/>
      <c r="C3284" s="2"/>
    </row>
    <row r="3285">
      <c r="A3285" s="31"/>
      <c r="B3285" s="2"/>
      <c r="C3285" s="2"/>
    </row>
    <row r="3286">
      <c r="A3286" s="31"/>
      <c r="B3286" s="2"/>
      <c r="C3286" s="2"/>
    </row>
    <row r="3287">
      <c r="A3287" s="31"/>
      <c r="B3287" s="2"/>
      <c r="C3287" s="2"/>
    </row>
    <row r="3288">
      <c r="A3288" s="31"/>
      <c r="B3288" s="2"/>
      <c r="C3288" s="2"/>
    </row>
    <row r="3289">
      <c r="A3289" s="31"/>
      <c r="B3289" s="2"/>
      <c r="C3289" s="2"/>
    </row>
    <row r="3290">
      <c r="A3290" s="31"/>
      <c r="B3290" s="2"/>
      <c r="C3290" s="2"/>
    </row>
    <row r="3291">
      <c r="A3291" s="31"/>
      <c r="B3291" s="2"/>
      <c r="C3291" s="2"/>
    </row>
    <row r="3292">
      <c r="A3292" s="31"/>
      <c r="B3292" s="2"/>
      <c r="C3292" s="2"/>
    </row>
    <row r="3293">
      <c r="A3293" s="31"/>
      <c r="B3293" s="2"/>
      <c r="C3293" s="2"/>
    </row>
    <row r="3294">
      <c r="A3294" s="31"/>
      <c r="B3294" s="2"/>
      <c r="C3294" s="2"/>
    </row>
    <row r="3295">
      <c r="A3295" s="31"/>
      <c r="B3295" s="2"/>
      <c r="C3295" s="2"/>
    </row>
    <row r="3296">
      <c r="A3296" s="31"/>
      <c r="B3296" s="2"/>
      <c r="C3296" s="2"/>
    </row>
    <row r="3297">
      <c r="A3297" s="31"/>
      <c r="B3297" s="2"/>
      <c r="C3297" s="2"/>
    </row>
    <row r="3298">
      <c r="A3298" s="31"/>
      <c r="B3298" s="2"/>
      <c r="C3298" s="2"/>
    </row>
    <row r="3299">
      <c r="A3299" s="31"/>
      <c r="B3299" s="2"/>
      <c r="C3299" s="2"/>
    </row>
    <row r="3300">
      <c r="A3300" s="31"/>
      <c r="B3300" s="2"/>
      <c r="C3300" s="2"/>
    </row>
    <row r="3301">
      <c r="A3301" s="31"/>
      <c r="B3301" s="2"/>
      <c r="C3301" s="2"/>
    </row>
    <row r="3302">
      <c r="A3302" s="31"/>
      <c r="B3302" s="2"/>
      <c r="C3302" s="2"/>
    </row>
    <row r="3303">
      <c r="A3303" s="31"/>
      <c r="B3303" s="2"/>
      <c r="C3303" s="2"/>
    </row>
    <row r="3304">
      <c r="A3304" s="31"/>
      <c r="B3304" s="2"/>
      <c r="C3304" s="2"/>
    </row>
    <row r="3305">
      <c r="A3305" s="31"/>
      <c r="B3305" s="2"/>
      <c r="C3305" s="2"/>
    </row>
    <row r="3306">
      <c r="A3306" s="31"/>
      <c r="B3306" s="2"/>
      <c r="C3306" s="2"/>
    </row>
    <row r="3307">
      <c r="A3307" s="31"/>
      <c r="B3307" s="2"/>
      <c r="C3307" s="2"/>
    </row>
    <row r="3308">
      <c r="A3308" s="31"/>
      <c r="B3308" s="2"/>
      <c r="C3308" s="2"/>
    </row>
    <row r="3309">
      <c r="A3309" s="31"/>
      <c r="B3309" s="2"/>
      <c r="C3309" s="2"/>
    </row>
    <row r="3310">
      <c r="A3310" s="31"/>
      <c r="B3310" s="2"/>
      <c r="C3310" s="2"/>
    </row>
    <row r="3311">
      <c r="A3311" s="31"/>
      <c r="B3311" s="2"/>
      <c r="C3311" s="2"/>
    </row>
    <row r="3312">
      <c r="A3312" s="31"/>
      <c r="B3312" s="2"/>
      <c r="C3312" s="2"/>
    </row>
    <row r="3313">
      <c r="A3313" s="31"/>
      <c r="B3313" s="2"/>
      <c r="C3313" s="2"/>
    </row>
    <row r="3314">
      <c r="A3314" s="31"/>
      <c r="B3314" s="2"/>
      <c r="C3314" s="2"/>
    </row>
    <row r="3315">
      <c r="A3315" s="31"/>
      <c r="B3315" s="2"/>
      <c r="C3315" s="2"/>
    </row>
    <row r="3316">
      <c r="A3316" s="31"/>
      <c r="B3316" s="2"/>
      <c r="C3316" s="2"/>
    </row>
    <row r="3317">
      <c r="A3317" s="31"/>
      <c r="B3317" s="2"/>
      <c r="C3317" s="2"/>
    </row>
    <row r="3318">
      <c r="A3318" s="31"/>
      <c r="B3318" s="2"/>
      <c r="C3318" s="2"/>
    </row>
    <row r="3319">
      <c r="A3319" s="31"/>
      <c r="B3319" s="2"/>
      <c r="C3319" s="2"/>
    </row>
    <row r="3320">
      <c r="A3320" s="31"/>
      <c r="B3320" s="2"/>
      <c r="C3320" s="2"/>
    </row>
    <row r="3321">
      <c r="A3321" s="31"/>
      <c r="B3321" s="2"/>
      <c r="C3321" s="2"/>
    </row>
    <row r="3322">
      <c r="A3322" s="31"/>
      <c r="B3322" s="2"/>
      <c r="C3322" s="2"/>
    </row>
    <row r="3323">
      <c r="A3323" s="31"/>
      <c r="B3323" s="2"/>
      <c r="C3323" s="2"/>
    </row>
    <row r="3324">
      <c r="A3324" s="31"/>
      <c r="B3324" s="2"/>
      <c r="C3324" s="2"/>
    </row>
    <row r="3325">
      <c r="A3325" s="31"/>
      <c r="B3325" s="2"/>
      <c r="C3325" s="2"/>
    </row>
    <row r="3326">
      <c r="A3326" s="31"/>
      <c r="B3326" s="2"/>
      <c r="C3326" s="2"/>
    </row>
    <row r="3327">
      <c r="A3327" s="31"/>
      <c r="B3327" s="2"/>
      <c r="C3327" s="2"/>
    </row>
    <row r="3328">
      <c r="A3328" s="31"/>
      <c r="B3328" s="2"/>
      <c r="C3328" s="2"/>
    </row>
    <row r="3329">
      <c r="A3329" s="31"/>
      <c r="B3329" s="2"/>
      <c r="C3329" s="2"/>
    </row>
    <row r="3330">
      <c r="A3330" s="31"/>
      <c r="B3330" s="2"/>
      <c r="C3330" s="2"/>
    </row>
    <row r="3331">
      <c r="A3331" s="31"/>
      <c r="B3331" s="2"/>
      <c r="C3331" s="2"/>
    </row>
    <row r="3332">
      <c r="A3332" s="31"/>
      <c r="B3332" s="2"/>
      <c r="C3332" s="2"/>
    </row>
    <row r="3333">
      <c r="A3333" s="31"/>
      <c r="B3333" s="2"/>
      <c r="C3333" s="2"/>
    </row>
    <row r="3334">
      <c r="A3334" s="31"/>
      <c r="B3334" s="2"/>
      <c r="C3334" s="2"/>
    </row>
    <row r="3335">
      <c r="A3335" s="31"/>
      <c r="B3335" s="2"/>
      <c r="C3335" s="2"/>
    </row>
    <row r="3336">
      <c r="A3336" s="31"/>
      <c r="B3336" s="2"/>
      <c r="C3336" s="2"/>
    </row>
    <row r="3337">
      <c r="A3337" s="31"/>
      <c r="B3337" s="2"/>
      <c r="C3337" s="2"/>
    </row>
    <row r="3338">
      <c r="A3338" s="31"/>
      <c r="B3338" s="2"/>
      <c r="C3338" s="2"/>
    </row>
    <row r="3339">
      <c r="A3339" s="31"/>
      <c r="B3339" s="2"/>
      <c r="C3339" s="2"/>
    </row>
    <row r="3340">
      <c r="A3340" s="31"/>
      <c r="B3340" s="2"/>
      <c r="C3340" s="2"/>
    </row>
    <row r="3341">
      <c r="A3341" s="31"/>
      <c r="B3341" s="2"/>
      <c r="C3341" s="2"/>
    </row>
    <row r="3342">
      <c r="A3342" s="31"/>
      <c r="B3342" s="2"/>
      <c r="C3342" s="2"/>
    </row>
    <row r="3343">
      <c r="A3343" s="31"/>
      <c r="B3343" s="2"/>
      <c r="C3343" s="2"/>
    </row>
    <row r="3344">
      <c r="A3344" s="31"/>
      <c r="B3344" s="2"/>
      <c r="C3344" s="2"/>
    </row>
    <row r="3345">
      <c r="A3345" s="31"/>
      <c r="B3345" s="2"/>
      <c r="C3345" s="2"/>
    </row>
    <row r="3346">
      <c r="A3346" s="31"/>
      <c r="B3346" s="2"/>
      <c r="C3346" s="2"/>
    </row>
    <row r="3347">
      <c r="A3347" s="31"/>
      <c r="B3347" s="2"/>
      <c r="C3347" s="2"/>
    </row>
    <row r="3348">
      <c r="A3348" s="31"/>
      <c r="B3348" s="2"/>
      <c r="C3348" s="2"/>
    </row>
    <row r="3349">
      <c r="A3349" s="31"/>
      <c r="B3349" s="2"/>
      <c r="C3349" s="2"/>
    </row>
    <row r="3350">
      <c r="A3350" s="31"/>
      <c r="B3350" s="2"/>
      <c r="C3350" s="2"/>
    </row>
    <row r="3351">
      <c r="A3351" s="31"/>
      <c r="B3351" s="2"/>
      <c r="C3351" s="2"/>
    </row>
    <row r="3352">
      <c r="A3352" s="31"/>
      <c r="B3352" s="2"/>
      <c r="C3352" s="2"/>
    </row>
    <row r="3353">
      <c r="A3353" s="31"/>
      <c r="B3353" s="2"/>
      <c r="C3353" s="2"/>
    </row>
    <row r="3354">
      <c r="A3354" s="31"/>
      <c r="B3354" s="2"/>
      <c r="C3354" s="2"/>
    </row>
    <row r="3355">
      <c r="A3355" s="31"/>
      <c r="B3355" s="2"/>
      <c r="C3355" s="2"/>
    </row>
    <row r="3356">
      <c r="A3356" s="31"/>
      <c r="B3356" s="2"/>
      <c r="C3356" s="2"/>
    </row>
    <row r="3357">
      <c r="A3357" s="31"/>
      <c r="B3357" s="2"/>
      <c r="C3357" s="2"/>
    </row>
    <row r="3358">
      <c r="A3358" s="31"/>
      <c r="B3358" s="2"/>
      <c r="C3358" s="2"/>
    </row>
    <row r="3359">
      <c r="A3359" s="31"/>
      <c r="B3359" s="2"/>
      <c r="C3359" s="2"/>
    </row>
    <row r="3360">
      <c r="A3360" s="31"/>
      <c r="B3360" s="2"/>
      <c r="C3360" s="2"/>
    </row>
    <row r="3361">
      <c r="A3361" s="31"/>
      <c r="B3361" s="2"/>
      <c r="C3361" s="2"/>
    </row>
    <row r="3362">
      <c r="A3362" s="31"/>
      <c r="B3362" s="2"/>
      <c r="C3362" s="2"/>
    </row>
    <row r="3363">
      <c r="A3363" s="31"/>
      <c r="B3363" s="2"/>
      <c r="C3363" s="2"/>
    </row>
    <row r="3364">
      <c r="A3364" s="31"/>
      <c r="B3364" s="2"/>
      <c r="C3364" s="2"/>
    </row>
    <row r="3365">
      <c r="A3365" s="31"/>
      <c r="B3365" s="2"/>
      <c r="C3365" s="2"/>
    </row>
    <row r="3366">
      <c r="A3366" s="31"/>
      <c r="B3366" s="2"/>
      <c r="C3366" s="2"/>
    </row>
    <row r="3367">
      <c r="A3367" s="31"/>
      <c r="B3367" s="2"/>
      <c r="C3367" s="2"/>
    </row>
    <row r="3368">
      <c r="A3368" s="31"/>
      <c r="B3368" s="2"/>
      <c r="C3368" s="2"/>
    </row>
    <row r="3369">
      <c r="A3369" s="31"/>
      <c r="B3369" s="2"/>
      <c r="C3369" s="2"/>
    </row>
    <row r="3370">
      <c r="A3370" s="31"/>
      <c r="B3370" s="2"/>
      <c r="C3370" s="2"/>
    </row>
    <row r="3371">
      <c r="A3371" s="31"/>
      <c r="B3371" s="2"/>
      <c r="C3371" s="2"/>
    </row>
    <row r="3372">
      <c r="A3372" s="31"/>
      <c r="B3372" s="2"/>
      <c r="C3372" s="2"/>
    </row>
    <row r="3373">
      <c r="A3373" s="31"/>
      <c r="B3373" s="2"/>
      <c r="C3373" s="2"/>
    </row>
    <row r="3374">
      <c r="A3374" s="31"/>
      <c r="B3374" s="2"/>
      <c r="C3374" s="2"/>
    </row>
    <row r="3375">
      <c r="A3375" s="31"/>
      <c r="B3375" s="2"/>
      <c r="C3375" s="2"/>
    </row>
    <row r="3376">
      <c r="A3376" s="31"/>
      <c r="B3376" s="2"/>
      <c r="C3376" s="2"/>
    </row>
    <row r="3377">
      <c r="A3377" s="31"/>
      <c r="B3377" s="2"/>
      <c r="C3377" s="2"/>
    </row>
    <row r="3378">
      <c r="A3378" s="31"/>
      <c r="B3378" s="2"/>
      <c r="C3378" s="2"/>
    </row>
    <row r="3379">
      <c r="A3379" s="31"/>
      <c r="B3379" s="2"/>
      <c r="C3379" s="2"/>
    </row>
    <row r="3380">
      <c r="A3380" s="31"/>
      <c r="B3380" s="2"/>
      <c r="C3380" s="2"/>
    </row>
    <row r="3381">
      <c r="A3381" s="31"/>
      <c r="B3381" s="2"/>
      <c r="C3381" s="2"/>
    </row>
    <row r="3382">
      <c r="A3382" s="31"/>
      <c r="B3382" s="2"/>
      <c r="C3382" s="2"/>
    </row>
    <row r="3383">
      <c r="A3383" s="31"/>
      <c r="B3383" s="2"/>
      <c r="C3383" s="2"/>
    </row>
    <row r="3384">
      <c r="A3384" s="31"/>
      <c r="B3384" s="2"/>
      <c r="C3384" s="2"/>
    </row>
    <row r="3385">
      <c r="A3385" s="31"/>
      <c r="B3385" s="2"/>
      <c r="C3385" s="2"/>
    </row>
    <row r="3386">
      <c r="A3386" s="31"/>
      <c r="B3386" s="2"/>
      <c r="C3386" s="2"/>
    </row>
    <row r="3387">
      <c r="A3387" s="31"/>
      <c r="B3387" s="2"/>
      <c r="C3387" s="2"/>
    </row>
    <row r="3388">
      <c r="A3388" s="31"/>
      <c r="B3388" s="2"/>
      <c r="C3388" s="2"/>
    </row>
    <row r="3389">
      <c r="A3389" s="31"/>
      <c r="B3389" s="2"/>
      <c r="C3389" s="2"/>
    </row>
    <row r="3390">
      <c r="A3390" s="31"/>
      <c r="B3390" s="2"/>
      <c r="C3390" s="2"/>
    </row>
    <row r="3391">
      <c r="A3391" s="31"/>
      <c r="B3391" s="2"/>
      <c r="C3391" s="2"/>
    </row>
    <row r="3392">
      <c r="A3392" s="31"/>
      <c r="B3392" s="2"/>
      <c r="C3392" s="2"/>
    </row>
    <row r="3393">
      <c r="A3393" s="31"/>
      <c r="B3393" s="2"/>
      <c r="C3393" s="2"/>
    </row>
    <row r="3394">
      <c r="A3394" s="31"/>
      <c r="B3394" s="2"/>
      <c r="C3394" s="2"/>
    </row>
    <row r="3395">
      <c r="A3395" s="31"/>
      <c r="B3395" s="2"/>
      <c r="C3395" s="2"/>
    </row>
    <row r="3396">
      <c r="A3396" s="31"/>
      <c r="B3396" s="2"/>
      <c r="C3396" s="2"/>
    </row>
    <row r="3397">
      <c r="A3397" s="31"/>
      <c r="B3397" s="2"/>
      <c r="C3397" s="2"/>
    </row>
    <row r="3398">
      <c r="A3398" s="31"/>
      <c r="B3398" s="2"/>
      <c r="C3398" s="2"/>
    </row>
    <row r="3399">
      <c r="A3399" s="31"/>
      <c r="B3399" s="2"/>
      <c r="C3399" s="2"/>
    </row>
    <row r="3400">
      <c r="A3400" s="31"/>
      <c r="B3400" s="2"/>
      <c r="C3400" s="2"/>
    </row>
    <row r="3401">
      <c r="A3401" s="31"/>
      <c r="B3401" s="2"/>
      <c r="C3401" s="2"/>
    </row>
    <row r="3402">
      <c r="A3402" s="31"/>
      <c r="B3402" s="2"/>
      <c r="C3402" s="2"/>
    </row>
    <row r="3403">
      <c r="A3403" s="31"/>
      <c r="B3403" s="2"/>
      <c r="C3403" s="2"/>
    </row>
    <row r="3404">
      <c r="A3404" s="31"/>
      <c r="B3404" s="2"/>
      <c r="C3404" s="2"/>
    </row>
    <row r="3405">
      <c r="A3405" s="31"/>
      <c r="B3405" s="2"/>
      <c r="C3405" s="2"/>
    </row>
    <row r="3406">
      <c r="A3406" s="31"/>
      <c r="B3406" s="2"/>
      <c r="C3406" s="2"/>
    </row>
    <row r="3407">
      <c r="A3407" s="31"/>
      <c r="B3407" s="2"/>
      <c r="C3407" s="2"/>
    </row>
    <row r="3408">
      <c r="A3408" s="31"/>
      <c r="B3408" s="2"/>
      <c r="C3408" s="2"/>
    </row>
    <row r="3409">
      <c r="A3409" s="31"/>
      <c r="B3409" s="2"/>
      <c r="C3409" s="2"/>
    </row>
    <row r="3410">
      <c r="A3410" s="31"/>
      <c r="B3410" s="2"/>
      <c r="C3410" s="2"/>
    </row>
    <row r="3411">
      <c r="A3411" s="31"/>
      <c r="B3411" s="2"/>
      <c r="C3411" s="2"/>
    </row>
    <row r="3412">
      <c r="A3412" s="31"/>
      <c r="B3412" s="2"/>
      <c r="C3412" s="2"/>
    </row>
    <row r="3413">
      <c r="A3413" s="31"/>
      <c r="B3413" s="2"/>
      <c r="C3413" s="2"/>
    </row>
    <row r="3414">
      <c r="A3414" s="31"/>
      <c r="B3414" s="2"/>
      <c r="C3414" s="2"/>
    </row>
    <row r="3415">
      <c r="A3415" s="31"/>
      <c r="B3415" s="2"/>
      <c r="C3415" s="2"/>
    </row>
    <row r="3416">
      <c r="A3416" s="31"/>
      <c r="B3416" s="2"/>
      <c r="C3416" s="2"/>
    </row>
    <row r="3417">
      <c r="A3417" s="31"/>
      <c r="B3417" s="2"/>
      <c r="C3417" s="2"/>
    </row>
    <row r="3418">
      <c r="A3418" s="31"/>
      <c r="B3418" s="2"/>
      <c r="C3418" s="2"/>
    </row>
    <row r="3419">
      <c r="A3419" s="31"/>
      <c r="B3419" s="2"/>
      <c r="C3419" s="2"/>
    </row>
    <row r="3420">
      <c r="A3420" s="31"/>
      <c r="B3420" s="2"/>
      <c r="C3420" s="2"/>
    </row>
    <row r="3421">
      <c r="A3421" s="31"/>
      <c r="B3421" s="2"/>
      <c r="C3421" s="2"/>
    </row>
    <row r="3422">
      <c r="A3422" s="31"/>
      <c r="B3422" s="2"/>
      <c r="C3422" s="2"/>
    </row>
    <row r="3423">
      <c r="A3423" s="31"/>
      <c r="B3423" s="2"/>
      <c r="C3423" s="2"/>
    </row>
    <row r="3424">
      <c r="A3424" s="31"/>
      <c r="B3424" s="2"/>
      <c r="C3424" s="2"/>
    </row>
    <row r="3425">
      <c r="A3425" s="31"/>
      <c r="B3425" s="2"/>
      <c r="C3425" s="2"/>
    </row>
    <row r="3426">
      <c r="A3426" s="31"/>
      <c r="B3426" s="2"/>
      <c r="C3426" s="2"/>
    </row>
    <row r="3427">
      <c r="A3427" s="31"/>
      <c r="B3427" s="2"/>
      <c r="C3427" s="2"/>
    </row>
    <row r="3428">
      <c r="A3428" s="31"/>
      <c r="B3428" s="2"/>
      <c r="C3428" s="2"/>
    </row>
    <row r="3429">
      <c r="A3429" s="31"/>
      <c r="B3429" s="2"/>
      <c r="C3429" s="2"/>
    </row>
    <row r="3430">
      <c r="A3430" s="31"/>
      <c r="B3430" s="2"/>
      <c r="C3430" s="2"/>
    </row>
    <row r="3431">
      <c r="A3431" s="31"/>
      <c r="B3431" s="2"/>
      <c r="C3431" s="2"/>
    </row>
    <row r="3432">
      <c r="A3432" s="31"/>
      <c r="B3432" s="2"/>
      <c r="C3432" s="2"/>
    </row>
    <row r="3433">
      <c r="A3433" s="31"/>
      <c r="B3433" s="2"/>
      <c r="C3433" s="2"/>
    </row>
    <row r="3434">
      <c r="A3434" s="31"/>
      <c r="B3434" s="2"/>
      <c r="C3434" s="2"/>
    </row>
    <row r="3435">
      <c r="A3435" s="31"/>
      <c r="B3435" s="2"/>
      <c r="C3435" s="2"/>
    </row>
    <row r="3436">
      <c r="A3436" s="31"/>
      <c r="B3436" s="2"/>
      <c r="C3436" s="2"/>
    </row>
    <row r="3437">
      <c r="A3437" s="31"/>
      <c r="B3437" s="2"/>
      <c r="C3437" s="2"/>
    </row>
    <row r="3438">
      <c r="A3438" s="31"/>
      <c r="B3438" s="2"/>
      <c r="C3438" s="2"/>
    </row>
    <row r="3439">
      <c r="A3439" s="31"/>
      <c r="B3439" s="2"/>
      <c r="C3439" s="2"/>
    </row>
    <row r="3440">
      <c r="A3440" s="31"/>
      <c r="B3440" s="2"/>
      <c r="C3440" s="2"/>
    </row>
    <row r="3441">
      <c r="A3441" s="31"/>
      <c r="B3441" s="2"/>
      <c r="C3441" s="2"/>
    </row>
    <row r="3442">
      <c r="A3442" s="31"/>
      <c r="B3442" s="2"/>
      <c r="C3442" s="2"/>
    </row>
    <row r="3443">
      <c r="A3443" s="31"/>
      <c r="B3443" s="2"/>
      <c r="C3443" s="2"/>
    </row>
    <row r="3444">
      <c r="A3444" s="31"/>
      <c r="B3444" s="2"/>
      <c r="C3444" s="2"/>
    </row>
    <row r="3445">
      <c r="A3445" s="31"/>
      <c r="B3445" s="2"/>
      <c r="C3445" s="2"/>
    </row>
    <row r="3446">
      <c r="A3446" s="31"/>
      <c r="B3446" s="2"/>
      <c r="C3446" s="2"/>
    </row>
    <row r="3447">
      <c r="A3447" s="31"/>
      <c r="B3447" s="2"/>
      <c r="C3447" s="2"/>
    </row>
    <row r="3448">
      <c r="A3448" s="31"/>
      <c r="B3448" s="2"/>
      <c r="C3448" s="2"/>
    </row>
    <row r="3449">
      <c r="A3449" s="31"/>
      <c r="B3449" s="2"/>
      <c r="C3449" s="2"/>
    </row>
    <row r="3450">
      <c r="A3450" s="31"/>
      <c r="B3450" s="2"/>
      <c r="C3450" s="2"/>
    </row>
    <row r="3451">
      <c r="A3451" s="31"/>
      <c r="B3451" s="2"/>
      <c r="C3451" s="2"/>
    </row>
    <row r="3452">
      <c r="A3452" s="31"/>
      <c r="B3452" s="2"/>
      <c r="C3452" s="2"/>
    </row>
    <row r="3453">
      <c r="A3453" s="31"/>
      <c r="B3453" s="2"/>
      <c r="C3453" s="2"/>
    </row>
    <row r="3454">
      <c r="A3454" s="31"/>
      <c r="B3454" s="2"/>
      <c r="C3454" s="2"/>
    </row>
    <row r="3455">
      <c r="A3455" s="31"/>
      <c r="B3455" s="2"/>
      <c r="C3455" s="2"/>
    </row>
    <row r="3456">
      <c r="A3456" s="31"/>
      <c r="B3456" s="2"/>
      <c r="C3456" s="2"/>
    </row>
    <row r="3457">
      <c r="A3457" s="31"/>
      <c r="B3457" s="2"/>
      <c r="C3457" s="2"/>
    </row>
    <row r="3458">
      <c r="A3458" s="31"/>
      <c r="B3458" s="2"/>
      <c r="C3458" s="2"/>
    </row>
    <row r="3459">
      <c r="A3459" s="31"/>
      <c r="B3459" s="2"/>
      <c r="C3459" s="2"/>
    </row>
    <row r="3460">
      <c r="A3460" s="31"/>
      <c r="B3460" s="2"/>
      <c r="C3460" s="2"/>
    </row>
    <row r="3461">
      <c r="A3461" s="31"/>
      <c r="B3461" s="2"/>
      <c r="C3461" s="2"/>
    </row>
    <row r="3462">
      <c r="A3462" s="31"/>
      <c r="B3462" s="2"/>
      <c r="C3462" s="2"/>
    </row>
    <row r="3463">
      <c r="A3463" s="31"/>
      <c r="B3463" s="2"/>
      <c r="C3463" s="2"/>
    </row>
    <row r="3464">
      <c r="A3464" s="31"/>
      <c r="B3464" s="2"/>
      <c r="C3464" s="2"/>
    </row>
    <row r="3465">
      <c r="A3465" s="31"/>
      <c r="B3465" s="2"/>
      <c r="C3465" s="2"/>
    </row>
    <row r="3466">
      <c r="A3466" s="31"/>
      <c r="B3466" s="2"/>
      <c r="C3466" s="2"/>
    </row>
    <row r="3467">
      <c r="A3467" s="31"/>
      <c r="B3467" s="2"/>
      <c r="C3467" s="2"/>
    </row>
    <row r="3468">
      <c r="A3468" s="31"/>
      <c r="B3468" s="2"/>
      <c r="C3468" s="2"/>
    </row>
    <row r="3469">
      <c r="A3469" s="31"/>
      <c r="B3469" s="2"/>
      <c r="C3469" s="2"/>
    </row>
    <row r="3470">
      <c r="A3470" s="31"/>
      <c r="B3470" s="2"/>
      <c r="C3470" s="2"/>
    </row>
    <row r="3471">
      <c r="A3471" s="31"/>
      <c r="B3471" s="2"/>
      <c r="C3471" s="2"/>
    </row>
    <row r="3472">
      <c r="A3472" s="31"/>
      <c r="B3472" s="2"/>
      <c r="C3472" s="2"/>
    </row>
    <row r="3473">
      <c r="A3473" s="31"/>
      <c r="B3473" s="2"/>
      <c r="C3473" s="2"/>
    </row>
    <row r="3474">
      <c r="A3474" s="31"/>
      <c r="B3474" s="2"/>
      <c r="C3474" s="2"/>
    </row>
    <row r="3475">
      <c r="A3475" s="31"/>
      <c r="B3475" s="2"/>
      <c r="C3475" s="2"/>
    </row>
    <row r="3476">
      <c r="A3476" s="31"/>
      <c r="B3476" s="2"/>
      <c r="C3476" s="2"/>
    </row>
    <row r="3477">
      <c r="A3477" s="31"/>
      <c r="B3477" s="2"/>
      <c r="C3477" s="2"/>
    </row>
    <row r="3478">
      <c r="A3478" s="31"/>
      <c r="B3478" s="2"/>
      <c r="C3478" s="2"/>
    </row>
    <row r="3479">
      <c r="A3479" s="31"/>
      <c r="B3479" s="2"/>
      <c r="C3479" s="2"/>
    </row>
    <row r="3480">
      <c r="A3480" s="31"/>
      <c r="B3480" s="2"/>
      <c r="C3480" s="2"/>
    </row>
    <row r="3481">
      <c r="A3481" s="31"/>
      <c r="B3481" s="2"/>
      <c r="C3481" s="2"/>
    </row>
    <row r="3482">
      <c r="A3482" s="31"/>
      <c r="B3482" s="2"/>
      <c r="C3482" s="2"/>
    </row>
    <row r="3483">
      <c r="A3483" s="31"/>
      <c r="B3483" s="2"/>
      <c r="C3483" s="2"/>
    </row>
    <row r="3484">
      <c r="A3484" s="31"/>
      <c r="B3484" s="2"/>
      <c r="C3484" s="2"/>
    </row>
    <row r="3485">
      <c r="A3485" s="31"/>
      <c r="B3485" s="2"/>
      <c r="C3485" s="2"/>
    </row>
    <row r="3486">
      <c r="A3486" s="31"/>
      <c r="B3486" s="2"/>
      <c r="C3486" s="2"/>
    </row>
    <row r="3487">
      <c r="A3487" s="31"/>
      <c r="B3487" s="2"/>
      <c r="C3487" s="2"/>
    </row>
    <row r="3488">
      <c r="A3488" s="31"/>
      <c r="B3488" s="2"/>
      <c r="C3488" s="2"/>
    </row>
    <row r="3489">
      <c r="A3489" s="31"/>
      <c r="B3489" s="2"/>
      <c r="C3489" s="2"/>
    </row>
    <row r="3490">
      <c r="A3490" s="31"/>
      <c r="B3490" s="2"/>
      <c r="C3490" s="2"/>
    </row>
    <row r="3491">
      <c r="A3491" s="31"/>
      <c r="B3491" s="2"/>
      <c r="C3491" s="2"/>
    </row>
    <row r="3492">
      <c r="A3492" s="31"/>
      <c r="B3492" s="2"/>
      <c r="C3492" s="2"/>
    </row>
    <row r="3493">
      <c r="A3493" s="31"/>
      <c r="B3493" s="2"/>
      <c r="C3493" s="2"/>
    </row>
    <row r="3494">
      <c r="A3494" s="31"/>
      <c r="B3494" s="2"/>
      <c r="C3494" s="2"/>
    </row>
    <row r="3495">
      <c r="A3495" s="31"/>
      <c r="B3495" s="2"/>
      <c r="C3495" s="2"/>
    </row>
    <row r="3496">
      <c r="A3496" s="31"/>
      <c r="B3496" s="2"/>
      <c r="C3496" s="2"/>
    </row>
    <row r="3497">
      <c r="A3497" s="31"/>
      <c r="B3497" s="2"/>
      <c r="C3497" s="2"/>
    </row>
    <row r="3498">
      <c r="A3498" s="31"/>
      <c r="B3498" s="2"/>
      <c r="C3498" s="2"/>
    </row>
    <row r="3499">
      <c r="A3499" s="31"/>
      <c r="B3499" s="2"/>
      <c r="C3499" s="2"/>
    </row>
    <row r="3500">
      <c r="A3500" s="31"/>
      <c r="B3500" s="2"/>
      <c r="C3500" s="2"/>
    </row>
    <row r="3501">
      <c r="A3501" s="31"/>
      <c r="B3501" s="2"/>
      <c r="C3501" s="2"/>
    </row>
    <row r="3502">
      <c r="A3502" s="31"/>
      <c r="B3502" s="2"/>
      <c r="C3502" s="2"/>
    </row>
    <row r="3503">
      <c r="A3503" s="31"/>
      <c r="B3503" s="2"/>
      <c r="C3503" s="2"/>
    </row>
    <row r="3504">
      <c r="A3504" s="31"/>
      <c r="B3504" s="2"/>
      <c r="C3504" s="2"/>
    </row>
    <row r="3505">
      <c r="A3505" s="31"/>
      <c r="B3505" s="2"/>
      <c r="C3505" s="2"/>
    </row>
    <row r="3506">
      <c r="A3506" s="31"/>
      <c r="B3506" s="2"/>
      <c r="C3506" s="2"/>
    </row>
    <row r="3507">
      <c r="A3507" s="31"/>
      <c r="B3507" s="2"/>
      <c r="C3507" s="2"/>
    </row>
    <row r="3508">
      <c r="A3508" s="31"/>
      <c r="B3508" s="2"/>
      <c r="C3508" s="2"/>
    </row>
    <row r="3509">
      <c r="A3509" s="31"/>
      <c r="B3509" s="2"/>
      <c r="C3509" s="2"/>
    </row>
    <row r="3510">
      <c r="A3510" s="31"/>
      <c r="B3510" s="2"/>
      <c r="C3510" s="2"/>
    </row>
    <row r="3511">
      <c r="A3511" s="31"/>
      <c r="B3511" s="2"/>
      <c r="C3511" s="2"/>
    </row>
    <row r="3512">
      <c r="A3512" s="31"/>
      <c r="B3512" s="2"/>
      <c r="C3512" s="2"/>
    </row>
    <row r="3513">
      <c r="A3513" s="31"/>
      <c r="B3513" s="2"/>
      <c r="C3513" s="2"/>
    </row>
    <row r="3514">
      <c r="A3514" s="31"/>
      <c r="B3514" s="2"/>
      <c r="C3514" s="2"/>
    </row>
    <row r="3515">
      <c r="A3515" s="31"/>
      <c r="B3515" s="2"/>
      <c r="C3515" s="2"/>
    </row>
    <row r="3516">
      <c r="A3516" s="31"/>
      <c r="B3516" s="2"/>
      <c r="C3516" s="2"/>
    </row>
    <row r="3517">
      <c r="A3517" s="31"/>
      <c r="B3517" s="2"/>
      <c r="C3517" s="2"/>
    </row>
    <row r="3518">
      <c r="A3518" s="31"/>
      <c r="B3518" s="2"/>
      <c r="C3518" s="2"/>
    </row>
    <row r="3519">
      <c r="A3519" s="31"/>
      <c r="B3519" s="2"/>
      <c r="C3519" s="2"/>
    </row>
    <row r="3520">
      <c r="A3520" s="31"/>
      <c r="B3520" s="2"/>
      <c r="C3520" s="2"/>
    </row>
    <row r="3521">
      <c r="A3521" s="31"/>
      <c r="B3521" s="2"/>
      <c r="C3521" s="2"/>
    </row>
    <row r="3522">
      <c r="A3522" s="31"/>
      <c r="B3522" s="2"/>
      <c r="C3522" s="2"/>
    </row>
    <row r="3523">
      <c r="A3523" s="31"/>
      <c r="B3523" s="2"/>
      <c r="C3523" s="2"/>
    </row>
    <row r="3524">
      <c r="A3524" s="31"/>
      <c r="B3524" s="2"/>
      <c r="C3524" s="2"/>
    </row>
    <row r="3525">
      <c r="A3525" s="31"/>
      <c r="B3525" s="2"/>
      <c r="C3525" s="2"/>
    </row>
    <row r="3526">
      <c r="A3526" s="31"/>
      <c r="B3526" s="2"/>
      <c r="C3526" s="2"/>
    </row>
    <row r="3527">
      <c r="A3527" s="31"/>
      <c r="B3527" s="2"/>
      <c r="C3527" s="2"/>
    </row>
    <row r="3528">
      <c r="A3528" s="31"/>
      <c r="B3528" s="2"/>
      <c r="C3528" s="2"/>
    </row>
    <row r="3529">
      <c r="A3529" s="31"/>
      <c r="B3529" s="2"/>
      <c r="C3529" s="2"/>
    </row>
    <row r="3530">
      <c r="A3530" s="31"/>
      <c r="B3530" s="2"/>
      <c r="C3530" s="2"/>
    </row>
    <row r="3531">
      <c r="A3531" s="31"/>
      <c r="B3531" s="2"/>
      <c r="C3531" s="2"/>
    </row>
    <row r="3532">
      <c r="A3532" s="31"/>
      <c r="B3532" s="2"/>
      <c r="C3532" s="2"/>
    </row>
    <row r="3533">
      <c r="A3533" s="31"/>
      <c r="B3533" s="2"/>
      <c r="C3533" s="2"/>
    </row>
    <row r="3534">
      <c r="A3534" s="31"/>
      <c r="B3534" s="2"/>
      <c r="C3534" s="2"/>
    </row>
    <row r="3535">
      <c r="A3535" s="31"/>
      <c r="B3535" s="2"/>
      <c r="C3535" s="2"/>
    </row>
    <row r="3536">
      <c r="A3536" s="31"/>
      <c r="B3536" s="2"/>
      <c r="C3536" s="2"/>
    </row>
    <row r="3537">
      <c r="A3537" s="31"/>
      <c r="B3537" s="2"/>
      <c r="C3537" s="2"/>
    </row>
    <row r="3538">
      <c r="A3538" s="31"/>
      <c r="B3538" s="2"/>
      <c r="C3538" s="2"/>
    </row>
    <row r="3539">
      <c r="A3539" s="31"/>
      <c r="B3539" s="2"/>
      <c r="C3539" s="2"/>
    </row>
    <row r="3540">
      <c r="A3540" s="31"/>
      <c r="B3540" s="2"/>
      <c r="C3540" s="2"/>
    </row>
    <row r="3541">
      <c r="A3541" s="31"/>
      <c r="B3541" s="2"/>
      <c r="C3541" s="2"/>
    </row>
    <row r="3542">
      <c r="A3542" s="31"/>
      <c r="B3542" s="2"/>
      <c r="C3542" s="2"/>
    </row>
    <row r="3543">
      <c r="A3543" s="31"/>
      <c r="B3543" s="2"/>
      <c r="C3543" s="2"/>
    </row>
    <row r="3544">
      <c r="A3544" s="31"/>
      <c r="B3544" s="2"/>
      <c r="C3544" s="2"/>
    </row>
    <row r="3545">
      <c r="A3545" s="31"/>
      <c r="B3545" s="2"/>
      <c r="C3545" s="2"/>
    </row>
    <row r="3546">
      <c r="A3546" s="31"/>
      <c r="B3546" s="2"/>
      <c r="C3546" s="2"/>
    </row>
    <row r="3547">
      <c r="A3547" s="31"/>
      <c r="B3547" s="2"/>
      <c r="C3547" s="2"/>
    </row>
    <row r="3548">
      <c r="A3548" s="31"/>
      <c r="B3548" s="2"/>
      <c r="C3548" s="2"/>
    </row>
    <row r="3549">
      <c r="A3549" s="31"/>
      <c r="B3549" s="2"/>
      <c r="C3549" s="2"/>
    </row>
    <row r="3550">
      <c r="A3550" s="31"/>
      <c r="B3550" s="2"/>
      <c r="C3550" s="2"/>
    </row>
    <row r="3551">
      <c r="A3551" s="31"/>
      <c r="B3551" s="2"/>
      <c r="C3551" s="2"/>
    </row>
    <row r="3552">
      <c r="A3552" s="31"/>
      <c r="B3552" s="2"/>
      <c r="C3552" s="2"/>
    </row>
    <row r="3553">
      <c r="A3553" s="31"/>
      <c r="B3553" s="2"/>
      <c r="C3553" s="2"/>
    </row>
    <row r="3554">
      <c r="A3554" s="31"/>
      <c r="B3554" s="2"/>
      <c r="C3554" s="2"/>
    </row>
    <row r="3555">
      <c r="A3555" s="31"/>
      <c r="B3555" s="2"/>
      <c r="C3555" s="2"/>
    </row>
    <row r="3556">
      <c r="A3556" s="31"/>
      <c r="B3556" s="2"/>
      <c r="C3556" s="2"/>
    </row>
    <row r="3557">
      <c r="A3557" s="31"/>
      <c r="B3557" s="2"/>
      <c r="C3557" s="2"/>
    </row>
    <row r="3558">
      <c r="A3558" s="31"/>
      <c r="B3558" s="2"/>
      <c r="C3558" s="2"/>
    </row>
    <row r="3559">
      <c r="A3559" s="31"/>
      <c r="B3559" s="2"/>
      <c r="C3559" s="2"/>
    </row>
    <row r="3560">
      <c r="A3560" s="31"/>
      <c r="B3560" s="2"/>
      <c r="C3560" s="2"/>
    </row>
    <row r="3561">
      <c r="A3561" s="31"/>
      <c r="B3561" s="2"/>
      <c r="C3561" s="2"/>
    </row>
    <row r="3562">
      <c r="A3562" s="31"/>
      <c r="B3562" s="2"/>
      <c r="C3562" s="2"/>
    </row>
    <row r="3563">
      <c r="A3563" s="31"/>
      <c r="B3563" s="2"/>
      <c r="C3563" s="2"/>
    </row>
    <row r="3564">
      <c r="A3564" s="31"/>
      <c r="B3564" s="2"/>
      <c r="C3564" s="2"/>
    </row>
    <row r="3565">
      <c r="A3565" s="31"/>
      <c r="B3565" s="2"/>
      <c r="C3565" s="2"/>
    </row>
    <row r="3566">
      <c r="A3566" s="31"/>
      <c r="B3566" s="2"/>
      <c r="C3566" s="2"/>
    </row>
    <row r="3567">
      <c r="A3567" s="31"/>
      <c r="B3567" s="2"/>
      <c r="C3567" s="2"/>
    </row>
    <row r="3568">
      <c r="A3568" s="31"/>
      <c r="B3568" s="2"/>
      <c r="C3568" s="2"/>
    </row>
    <row r="3569">
      <c r="A3569" s="31"/>
      <c r="B3569" s="2"/>
      <c r="C3569" s="2"/>
    </row>
    <row r="3570">
      <c r="A3570" s="31"/>
      <c r="B3570" s="2"/>
      <c r="C3570" s="2"/>
    </row>
    <row r="3571">
      <c r="A3571" s="31"/>
      <c r="B3571" s="2"/>
      <c r="C3571" s="2"/>
    </row>
    <row r="3572">
      <c r="A3572" s="31"/>
      <c r="B3572" s="2"/>
      <c r="C3572" s="2"/>
    </row>
    <row r="3573">
      <c r="A3573" s="31"/>
      <c r="B3573" s="2"/>
      <c r="C3573" s="2"/>
    </row>
    <row r="3574">
      <c r="A3574" s="31"/>
      <c r="B3574" s="2"/>
      <c r="C3574" s="2"/>
    </row>
    <row r="3575">
      <c r="A3575" s="31"/>
      <c r="B3575" s="2"/>
      <c r="C3575" s="2"/>
    </row>
    <row r="3576">
      <c r="A3576" s="31"/>
      <c r="B3576" s="2"/>
      <c r="C3576" s="2"/>
    </row>
    <row r="3577">
      <c r="A3577" s="31"/>
      <c r="B3577" s="2"/>
      <c r="C3577" s="2"/>
    </row>
    <row r="3578">
      <c r="A3578" s="31"/>
      <c r="B3578" s="2"/>
      <c r="C3578" s="2"/>
    </row>
    <row r="3579">
      <c r="A3579" s="31"/>
      <c r="B3579" s="2"/>
      <c r="C3579" s="2"/>
    </row>
    <row r="3580">
      <c r="A3580" s="31"/>
      <c r="B3580" s="2"/>
      <c r="C3580" s="2"/>
    </row>
    <row r="3581">
      <c r="A3581" s="31"/>
      <c r="B3581" s="2"/>
      <c r="C3581" s="2"/>
    </row>
    <row r="3582">
      <c r="A3582" s="31"/>
      <c r="B3582" s="2"/>
      <c r="C3582" s="2"/>
    </row>
    <row r="3583">
      <c r="A3583" s="31"/>
      <c r="B3583" s="2"/>
      <c r="C3583" s="2"/>
    </row>
    <row r="3584">
      <c r="A3584" s="31"/>
      <c r="B3584" s="2"/>
      <c r="C3584" s="2"/>
    </row>
    <row r="3585">
      <c r="A3585" s="31"/>
      <c r="B3585" s="2"/>
      <c r="C3585" s="2"/>
    </row>
    <row r="3586">
      <c r="A3586" s="31"/>
      <c r="B3586" s="2"/>
      <c r="C3586" s="2"/>
    </row>
    <row r="3587">
      <c r="A3587" s="31"/>
      <c r="B3587" s="2"/>
      <c r="C3587" s="2"/>
    </row>
    <row r="3588">
      <c r="A3588" s="31"/>
      <c r="B3588" s="2"/>
      <c r="C3588" s="2"/>
    </row>
    <row r="3589">
      <c r="A3589" s="31"/>
      <c r="B3589" s="2"/>
      <c r="C3589" s="2"/>
    </row>
    <row r="3590">
      <c r="A3590" s="31"/>
      <c r="B3590" s="2"/>
      <c r="C3590" s="2"/>
    </row>
    <row r="3591">
      <c r="A3591" s="31"/>
      <c r="B3591" s="2"/>
      <c r="C3591" s="2"/>
    </row>
    <row r="3592">
      <c r="A3592" s="31"/>
      <c r="B3592" s="2"/>
      <c r="C3592" s="2"/>
    </row>
    <row r="3593">
      <c r="A3593" s="31"/>
      <c r="B3593" s="2"/>
      <c r="C3593" s="2"/>
    </row>
    <row r="3594">
      <c r="A3594" s="31"/>
      <c r="B3594" s="2"/>
      <c r="C3594" s="2"/>
    </row>
    <row r="3595">
      <c r="A3595" s="31"/>
      <c r="B3595" s="2"/>
      <c r="C3595" s="2"/>
    </row>
    <row r="3596">
      <c r="A3596" s="31"/>
      <c r="B3596" s="2"/>
      <c r="C3596" s="2"/>
    </row>
    <row r="3597">
      <c r="A3597" s="31"/>
      <c r="B3597" s="2"/>
      <c r="C3597" s="2"/>
    </row>
    <row r="3598">
      <c r="A3598" s="31"/>
      <c r="B3598" s="2"/>
      <c r="C3598" s="2"/>
    </row>
    <row r="3599">
      <c r="A3599" s="31"/>
      <c r="B3599" s="2"/>
      <c r="C3599" s="2"/>
    </row>
    <row r="3600">
      <c r="A3600" s="31"/>
      <c r="B3600" s="2"/>
      <c r="C3600" s="2"/>
    </row>
    <row r="3601">
      <c r="A3601" s="31"/>
      <c r="B3601" s="2"/>
      <c r="C3601" s="2"/>
    </row>
    <row r="3602">
      <c r="A3602" s="31"/>
      <c r="B3602" s="2"/>
      <c r="C3602" s="2"/>
    </row>
    <row r="3603">
      <c r="A3603" s="31"/>
      <c r="B3603" s="2"/>
      <c r="C3603" s="2"/>
    </row>
    <row r="3604">
      <c r="A3604" s="31"/>
      <c r="B3604" s="2"/>
      <c r="C3604" s="2"/>
    </row>
    <row r="3605">
      <c r="A3605" s="31"/>
      <c r="B3605" s="2"/>
      <c r="C3605" s="2"/>
    </row>
    <row r="3606">
      <c r="A3606" s="31"/>
      <c r="B3606" s="2"/>
      <c r="C3606" s="2"/>
    </row>
    <row r="3607">
      <c r="A3607" s="31"/>
      <c r="B3607" s="2"/>
      <c r="C3607" s="2"/>
    </row>
    <row r="3608">
      <c r="A3608" s="31"/>
      <c r="B3608" s="2"/>
      <c r="C3608" s="2"/>
    </row>
    <row r="3609">
      <c r="A3609" s="31"/>
      <c r="B3609" s="2"/>
      <c r="C3609" s="2"/>
    </row>
    <row r="3610">
      <c r="A3610" s="31"/>
      <c r="B3610" s="2"/>
      <c r="C3610" s="2"/>
    </row>
    <row r="3611">
      <c r="A3611" s="31"/>
      <c r="B3611" s="2"/>
      <c r="C3611" s="2"/>
    </row>
    <row r="3612">
      <c r="A3612" s="31"/>
      <c r="B3612" s="2"/>
      <c r="C3612" s="2"/>
    </row>
    <row r="3613">
      <c r="A3613" s="31"/>
      <c r="B3613" s="2"/>
      <c r="C3613" s="2"/>
    </row>
    <row r="3614">
      <c r="A3614" s="31"/>
      <c r="B3614" s="2"/>
      <c r="C3614" s="2"/>
    </row>
    <row r="3615">
      <c r="A3615" s="31"/>
      <c r="B3615" s="2"/>
      <c r="C3615" s="2"/>
    </row>
    <row r="3616">
      <c r="A3616" s="31"/>
      <c r="B3616" s="2"/>
      <c r="C3616" s="2"/>
    </row>
    <row r="3617">
      <c r="A3617" s="31"/>
      <c r="B3617" s="2"/>
      <c r="C3617" s="2"/>
    </row>
    <row r="3618">
      <c r="A3618" s="31"/>
      <c r="B3618" s="2"/>
      <c r="C3618" s="2"/>
    </row>
    <row r="3619">
      <c r="A3619" s="31"/>
      <c r="B3619" s="2"/>
      <c r="C3619" s="2"/>
    </row>
    <row r="3620">
      <c r="A3620" s="31"/>
      <c r="B3620" s="2"/>
      <c r="C3620" s="2"/>
    </row>
    <row r="3621">
      <c r="A3621" s="31"/>
      <c r="B3621" s="2"/>
      <c r="C3621" s="2"/>
    </row>
    <row r="3622">
      <c r="A3622" s="31"/>
      <c r="B3622" s="2"/>
      <c r="C3622" s="2"/>
    </row>
    <row r="3623">
      <c r="A3623" s="31"/>
      <c r="B3623" s="2"/>
      <c r="C3623" s="2"/>
    </row>
    <row r="3624">
      <c r="A3624" s="31"/>
      <c r="B3624" s="2"/>
      <c r="C3624" s="2"/>
    </row>
    <row r="3625">
      <c r="A3625" s="31"/>
      <c r="B3625" s="2"/>
      <c r="C3625" s="2"/>
    </row>
    <row r="3626">
      <c r="A3626" s="31"/>
      <c r="B3626" s="2"/>
      <c r="C3626" s="2"/>
    </row>
    <row r="3627">
      <c r="A3627" s="31"/>
      <c r="B3627" s="2"/>
      <c r="C3627" s="2"/>
    </row>
    <row r="3628">
      <c r="A3628" s="31"/>
      <c r="B3628" s="2"/>
      <c r="C3628" s="2"/>
    </row>
    <row r="3629">
      <c r="A3629" s="31"/>
      <c r="B3629" s="2"/>
      <c r="C3629" s="2"/>
    </row>
    <row r="3630">
      <c r="A3630" s="31"/>
      <c r="B3630" s="2"/>
      <c r="C3630" s="2"/>
    </row>
    <row r="3631">
      <c r="A3631" s="31"/>
      <c r="B3631" s="2"/>
      <c r="C3631" s="2"/>
    </row>
    <row r="3632">
      <c r="A3632" s="31"/>
      <c r="B3632" s="2"/>
      <c r="C3632" s="2"/>
    </row>
    <row r="3633">
      <c r="A3633" s="31"/>
      <c r="B3633" s="2"/>
      <c r="C3633" s="2"/>
    </row>
    <row r="3634">
      <c r="A3634" s="31"/>
      <c r="B3634" s="2"/>
      <c r="C3634" s="2"/>
    </row>
    <row r="3635">
      <c r="A3635" s="31"/>
      <c r="B3635" s="2"/>
      <c r="C3635" s="2"/>
    </row>
    <row r="3636">
      <c r="A3636" s="31"/>
      <c r="B3636" s="2"/>
      <c r="C3636" s="2"/>
    </row>
    <row r="3637">
      <c r="A3637" s="31"/>
      <c r="B3637" s="2"/>
      <c r="C3637" s="2"/>
    </row>
    <row r="3638">
      <c r="A3638" s="31"/>
      <c r="B3638" s="2"/>
      <c r="C3638" s="2"/>
    </row>
    <row r="3639">
      <c r="A3639" s="31"/>
      <c r="B3639" s="2"/>
      <c r="C3639" s="2"/>
    </row>
    <row r="3640">
      <c r="A3640" s="31"/>
      <c r="B3640" s="2"/>
      <c r="C3640" s="2"/>
    </row>
    <row r="3641">
      <c r="A3641" s="31"/>
      <c r="B3641" s="2"/>
      <c r="C3641" s="2"/>
    </row>
    <row r="3642">
      <c r="A3642" s="31"/>
      <c r="B3642" s="2"/>
      <c r="C3642" s="2"/>
    </row>
    <row r="3643">
      <c r="A3643" s="31"/>
      <c r="B3643" s="2"/>
      <c r="C3643" s="2"/>
    </row>
    <row r="3644">
      <c r="A3644" s="31"/>
      <c r="B3644" s="2"/>
      <c r="C3644" s="2"/>
    </row>
    <row r="3645">
      <c r="A3645" s="31"/>
      <c r="B3645" s="2"/>
      <c r="C3645" s="2"/>
    </row>
    <row r="3646">
      <c r="A3646" s="31"/>
      <c r="B3646" s="2"/>
      <c r="C3646" s="2"/>
    </row>
    <row r="3647">
      <c r="A3647" s="31"/>
      <c r="B3647" s="2"/>
      <c r="C3647" s="2"/>
    </row>
    <row r="3648">
      <c r="A3648" s="31"/>
      <c r="B3648" s="2"/>
      <c r="C3648" s="2"/>
    </row>
    <row r="3649">
      <c r="A3649" s="31"/>
      <c r="B3649" s="2"/>
      <c r="C3649" s="2"/>
    </row>
    <row r="3650">
      <c r="A3650" s="31"/>
      <c r="B3650" s="2"/>
      <c r="C3650" s="2"/>
    </row>
    <row r="3651">
      <c r="A3651" s="31"/>
      <c r="B3651" s="2"/>
      <c r="C3651" s="2"/>
    </row>
    <row r="3652">
      <c r="A3652" s="31"/>
      <c r="B3652" s="2"/>
      <c r="C3652" s="2"/>
    </row>
    <row r="3653">
      <c r="A3653" s="31"/>
      <c r="B3653" s="2"/>
      <c r="C3653" s="2"/>
    </row>
    <row r="3654">
      <c r="A3654" s="31"/>
      <c r="B3654" s="2"/>
      <c r="C3654" s="2"/>
    </row>
    <row r="3655">
      <c r="A3655" s="31"/>
      <c r="B3655" s="2"/>
      <c r="C3655" s="2"/>
    </row>
    <row r="3656">
      <c r="A3656" s="31"/>
      <c r="B3656" s="2"/>
      <c r="C3656" s="2"/>
    </row>
    <row r="3657">
      <c r="A3657" s="31"/>
      <c r="B3657" s="2"/>
      <c r="C3657" s="2"/>
    </row>
    <row r="3658">
      <c r="A3658" s="31"/>
      <c r="B3658" s="2"/>
      <c r="C3658" s="2"/>
    </row>
    <row r="3659">
      <c r="A3659" s="31"/>
      <c r="B3659" s="2"/>
      <c r="C3659" s="2"/>
    </row>
    <row r="3660">
      <c r="A3660" s="31"/>
      <c r="B3660" s="2"/>
      <c r="C3660" s="2"/>
    </row>
    <row r="3661">
      <c r="A3661" s="31"/>
      <c r="B3661" s="2"/>
      <c r="C3661" s="2"/>
    </row>
    <row r="3662">
      <c r="A3662" s="31"/>
      <c r="B3662" s="2"/>
      <c r="C3662" s="2"/>
    </row>
    <row r="3663">
      <c r="A3663" s="31"/>
      <c r="B3663" s="2"/>
      <c r="C3663" s="2"/>
    </row>
    <row r="3664">
      <c r="A3664" s="31"/>
      <c r="B3664" s="2"/>
      <c r="C3664" s="2"/>
    </row>
    <row r="3665">
      <c r="A3665" s="31"/>
      <c r="B3665" s="2"/>
      <c r="C3665" s="2"/>
    </row>
    <row r="3666">
      <c r="A3666" s="31"/>
      <c r="B3666" s="2"/>
      <c r="C3666" s="2"/>
    </row>
    <row r="3667">
      <c r="A3667" s="31"/>
      <c r="B3667" s="2"/>
      <c r="C3667" s="2"/>
    </row>
    <row r="3668">
      <c r="A3668" s="31"/>
      <c r="B3668" s="2"/>
      <c r="C3668" s="2"/>
    </row>
    <row r="3669">
      <c r="A3669" s="31"/>
      <c r="B3669" s="2"/>
      <c r="C3669" s="2"/>
    </row>
    <row r="3670">
      <c r="A3670" s="31"/>
      <c r="B3670" s="2"/>
      <c r="C3670" s="2"/>
    </row>
    <row r="3671">
      <c r="A3671" s="31"/>
      <c r="B3671" s="2"/>
      <c r="C3671" s="2"/>
    </row>
    <row r="3672">
      <c r="A3672" s="31"/>
      <c r="B3672" s="2"/>
      <c r="C3672" s="2"/>
    </row>
    <row r="3673">
      <c r="A3673" s="31"/>
      <c r="B3673" s="2"/>
      <c r="C3673" s="2"/>
    </row>
    <row r="3674">
      <c r="A3674" s="31"/>
      <c r="B3674" s="2"/>
      <c r="C3674" s="2"/>
    </row>
    <row r="3675">
      <c r="A3675" s="31"/>
      <c r="B3675" s="2"/>
      <c r="C3675" s="2"/>
    </row>
    <row r="3676">
      <c r="A3676" s="31"/>
      <c r="B3676" s="2"/>
      <c r="C3676" s="2"/>
    </row>
    <row r="3677">
      <c r="A3677" s="31"/>
      <c r="B3677" s="2"/>
      <c r="C3677" s="2"/>
    </row>
    <row r="3678">
      <c r="A3678" s="31"/>
      <c r="B3678" s="2"/>
      <c r="C3678" s="2"/>
    </row>
    <row r="3679">
      <c r="A3679" s="31"/>
      <c r="B3679" s="2"/>
      <c r="C3679" s="2"/>
    </row>
    <row r="3680">
      <c r="A3680" s="31"/>
      <c r="B3680" s="2"/>
      <c r="C3680" s="2"/>
    </row>
    <row r="3681">
      <c r="A3681" s="31"/>
      <c r="B3681" s="2"/>
      <c r="C3681" s="2"/>
    </row>
    <row r="3682">
      <c r="A3682" s="31"/>
      <c r="B3682" s="2"/>
      <c r="C3682" s="2"/>
    </row>
    <row r="3683">
      <c r="A3683" s="31"/>
      <c r="B3683" s="2"/>
      <c r="C3683" s="2"/>
    </row>
    <row r="3684">
      <c r="A3684" s="31"/>
      <c r="B3684" s="2"/>
      <c r="C3684" s="2"/>
    </row>
    <row r="3685">
      <c r="A3685" s="31"/>
      <c r="B3685" s="2"/>
      <c r="C3685" s="2"/>
    </row>
    <row r="3686">
      <c r="A3686" s="31"/>
      <c r="B3686" s="2"/>
      <c r="C3686" s="2"/>
    </row>
    <row r="3687">
      <c r="A3687" s="31"/>
      <c r="B3687" s="2"/>
      <c r="C3687" s="2"/>
    </row>
    <row r="3688">
      <c r="A3688" s="31"/>
      <c r="B3688" s="2"/>
      <c r="C3688" s="2"/>
    </row>
    <row r="3689">
      <c r="A3689" s="31"/>
      <c r="B3689" s="2"/>
      <c r="C3689" s="2"/>
    </row>
    <row r="3690">
      <c r="A3690" s="31"/>
      <c r="B3690" s="2"/>
      <c r="C3690" s="2"/>
    </row>
    <row r="3691">
      <c r="A3691" s="31"/>
      <c r="B3691" s="2"/>
      <c r="C3691" s="2"/>
    </row>
    <row r="3692">
      <c r="A3692" s="31"/>
      <c r="B3692" s="2"/>
      <c r="C3692" s="2"/>
    </row>
    <row r="3693">
      <c r="A3693" s="31"/>
      <c r="B3693" s="2"/>
      <c r="C3693" s="2"/>
    </row>
    <row r="3694">
      <c r="A3694" s="31"/>
      <c r="B3694" s="2"/>
      <c r="C3694" s="2"/>
    </row>
    <row r="3695">
      <c r="A3695" s="31"/>
      <c r="B3695" s="2"/>
      <c r="C3695" s="2"/>
    </row>
    <row r="3696">
      <c r="A3696" s="31"/>
      <c r="B3696" s="2"/>
      <c r="C3696" s="2"/>
    </row>
    <row r="3697">
      <c r="A3697" s="31"/>
      <c r="B3697" s="2"/>
      <c r="C3697" s="2"/>
    </row>
    <row r="3698">
      <c r="A3698" s="31"/>
      <c r="B3698" s="2"/>
      <c r="C3698" s="2"/>
    </row>
    <row r="3699">
      <c r="A3699" s="31"/>
      <c r="B3699" s="2"/>
      <c r="C3699" s="2"/>
    </row>
    <row r="3700">
      <c r="A3700" s="31"/>
      <c r="B3700" s="2"/>
      <c r="C3700" s="2"/>
    </row>
    <row r="3701">
      <c r="A3701" s="31"/>
      <c r="B3701" s="2"/>
      <c r="C3701" s="2"/>
    </row>
    <row r="3702">
      <c r="A3702" s="31"/>
      <c r="B3702" s="2"/>
      <c r="C3702" s="2"/>
    </row>
    <row r="3703">
      <c r="A3703" s="31"/>
      <c r="B3703" s="2"/>
      <c r="C3703" s="2"/>
    </row>
    <row r="3704">
      <c r="A3704" s="31"/>
      <c r="B3704" s="2"/>
      <c r="C3704" s="2"/>
    </row>
    <row r="3705">
      <c r="A3705" s="31"/>
      <c r="B3705" s="2"/>
      <c r="C3705" s="2"/>
    </row>
    <row r="3706">
      <c r="A3706" s="31"/>
      <c r="B3706" s="2"/>
      <c r="C3706" s="2"/>
    </row>
    <row r="3707">
      <c r="A3707" s="31"/>
      <c r="B3707" s="2"/>
      <c r="C3707" s="2"/>
    </row>
    <row r="3708">
      <c r="A3708" s="31"/>
      <c r="B3708" s="2"/>
      <c r="C3708" s="2"/>
    </row>
    <row r="3709">
      <c r="A3709" s="31"/>
      <c r="B3709" s="2"/>
      <c r="C3709" s="2"/>
    </row>
    <row r="3710">
      <c r="A3710" s="31"/>
      <c r="B3710" s="2"/>
      <c r="C3710" s="2"/>
    </row>
    <row r="3711">
      <c r="A3711" s="31"/>
      <c r="B3711" s="2"/>
      <c r="C3711" s="2"/>
    </row>
    <row r="3712">
      <c r="A3712" s="31"/>
      <c r="B3712" s="2"/>
      <c r="C3712" s="2"/>
    </row>
    <row r="3713">
      <c r="A3713" s="31"/>
      <c r="B3713" s="2"/>
      <c r="C3713" s="2"/>
    </row>
    <row r="3714">
      <c r="A3714" s="31"/>
      <c r="B3714" s="2"/>
      <c r="C3714" s="2"/>
    </row>
    <row r="3715">
      <c r="A3715" s="31"/>
      <c r="B3715" s="2"/>
      <c r="C3715" s="2"/>
    </row>
    <row r="3716">
      <c r="A3716" s="31"/>
      <c r="B3716" s="2"/>
      <c r="C3716" s="2"/>
    </row>
    <row r="3717">
      <c r="A3717" s="31"/>
      <c r="B3717" s="2"/>
      <c r="C3717" s="2"/>
    </row>
    <row r="3718">
      <c r="A3718" s="31"/>
      <c r="B3718" s="2"/>
      <c r="C3718" s="2"/>
    </row>
    <row r="3719">
      <c r="A3719" s="31"/>
      <c r="B3719" s="2"/>
      <c r="C3719" s="2"/>
    </row>
    <row r="3720">
      <c r="A3720" s="31"/>
      <c r="B3720" s="2"/>
      <c r="C3720" s="2"/>
    </row>
    <row r="3721">
      <c r="A3721" s="31"/>
      <c r="B3721" s="2"/>
      <c r="C3721" s="2"/>
    </row>
    <row r="3722">
      <c r="A3722" s="31"/>
      <c r="B3722" s="2"/>
      <c r="C3722" s="2"/>
    </row>
    <row r="3723">
      <c r="A3723" s="31"/>
      <c r="B3723" s="2"/>
      <c r="C3723" s="2"/>
    </row>
    <row r="3724">
      <c r="A3724" s="31"/>
      <c r="B3724" s="2"/>
      <c r="C3724" s="2"/>
    </row>
    <row r="3725">
      <c r="A3725" s="31"/>
      <c r="B3725" s="2"/>
      <c r="C3725" s="2"/>
    </row>
    <row r="3726">
      <c r="A3726" s="31"/>
      <c r="B3726" s="2"/>
      <c r="C3726" s="2"/>
    </row>
    <row r="3727">
      <c r="A3727" s="31"/>
      <c r="B3727" s="2"/>
      <c r="C3727" s="2"/>
    </row>
    <row r="3728">
      <c r="A3728" s="31"/>
      <c r="B3728" s="2"/>
      <c r="C3728" s="2"/>
    </row>
    <row r="3729">
      <c r="A3729" s="31"/>
      <c r="B3729" s="2"/>
      <c r="C3729" s="2"/>
    </row>
    <row r="3730">
      <c r="A3730" s="31"/>
      <c r="B3730" s="2"/>
      <c r="C3730" s="2"/>
    </row>
    <row r="3731">
      <c r="A3731" s="31"/>
      <c r="B3731" s="2"/>
      <c r="C3731" s="2"/>
    </row>
    <row r="3732">
      <c r="A3732" s="31"/>
      <c r="B3732" s="2"/>
      <c r="C3732" s="2"/>
    </row>
    <row r="3733">
      <c r="A3733" s="31"/>
      <c r="B3733" s="2"/>
      <c r="C3733" s="2"/>
    </row>
    <row r="3734">
      <c r="A3734" s="31"/>
      <c r="B3734" s="2"/>
      <c r="C3734" s="2"/>
    </row>
    <row r="3735">
      <c r="A3735" s="31"/>
      <c r="B3735" s="2"/>
      <c r="C3735" s="2"/>
    </row>
    <row r="3736">
      <c r="A3736" s="31"/>
      <c r="B3736" s="2"/>
      <c r="C3736" s="2"/>
    </row>
    <row r="3737">
      <c r="A3737" s="31"/>
      <c r="B3737" s="2"/>
      <c r="C3737" s="2"/>
    </row>
    <row r="3738">
      <c r="A3738" s="31"/>
      <c r="B3738" s="2"/>
      <c r="C3738" s="2"/>
    </row>
    <row r="3739">
      <c r="A3739" s="31"/>
      <c r="B3739" s="2"/>
      <c r="C3739" s="2"/>
    </row>
    <row r="3740">
      <c r="A3740" s="31"/>
      <c r="B3740" s="2"/>
      <c r="C3740" s="2"/>
    </row>
    <row r="3741">
      <c r="A3741" s="31"/>
      <c r="B3741" s="2"/>
      <c r="C3741" s="2"/>
    </row>
    <row r="3742">
      <c r="A3742" s="31"/>
      <c r="B3742" s="2"/>
      <c r="C3742" s="2"/>
    </row>
    <row r="3743">
      <c r="A3743" s="31"/>
      <c r="B3743" s="2"/>
      <c r="C3743" s="2"/>
    </row>
    <row r="3744">
      <c r="A3744" s="31"/>
      <c r="B3744" s="2"/>
      <c r="C3744" s="2"/>
    </row>
    <row r="3745">
      <c r="A3745" s="31"/>
      <c r="B3745" s="2"/>
      <c r="C3745" s="2"/>
    </row>
    <row r="3746">
      <c r="A3746" s="31"/>
      <c r="B3746" s="2"/>
      <c r="C3746" s="2"/>
    </row>
    <row r="3747">
      <c r="A3747" s="31"/>
      <c r="B3747" s="2"/>
      <c r="C3747" s="2"/>
    </row>
    <row r="3748">
      <c r="A3748" s="31"/>
      <c r="B3748" s="2"/>
      <c r="C3748" s="2"/>
    </row>
    <row r="3749">
      <c r="A3749" s="31"/>
      <c r="B3749" s="2"/>
      <c r="C3749" s="2"/>
    </row>
    <row r="3750">
      <c r="A3750" s="31"/>
      <c r="B3750" s="2"/>
      <c r="C3750" s="2"/>
    </row>
    <row r="3751">
      <c r="A3751" s="31"/>
      <c r="B3751" s="2"/>
      <c r="C3751" s="2"/>
    </row>
    <row r="3752">
      <c r="A3752" s="31"/>
      <c r="B3752" s="2"/>
      <c r="C3752" s="2"/>
    </row>
    <row r="3753">
      <c r="A3753" s="31"/>
      <c r="B3753" s="2"/>
      <c r="C3753" s="2"/>
    </row>
    <row r="3754">
      <c r="A3754" s="31"/>
      <c r="B3754" s="2"/>
      <c r="C3754" s="2"/>
    </row>
    <row r="3755">
      <c r="A3755" s="31"/>
      <c r="B3755" s="2"/>
      <c r="C3755" s="2"/>
    </row>
    <row r="3756">
      <c r="A3756" s="31"/>
      <c r="B3756" s="2"/>
      <c r="C3756" s="2"/>
    </row>
    <row r="3757">
      <c r="A3757" s="31"/>
      <c r="B3757" s="2"/>
      <c r="C3757" s="2"/>
    </row>
    <row r="3758">
      <c r="A3758" s="31"/>
      <c r="B3758" s="2"/>
      <c r="C3758" s="2"/>
    </row>
    <row r="3759">
      <c r="A3759" s="31"/>
      <c r="B3759" s="2"/>
      <c r="C3759" s="2"/>
    </row>
    <row r="3760">
      <c r="A3760" s="31"/>
      <c r="B3760" s="2"/>
      <c r="C3760" s="2"/>
    </row>
    <row r="3761">
      <c r="A3761" s="31"/>
      <c r="B3761" s="2"/>
      <c r="C3761" s="2"/>
    </row>
    <row r="3762">
      <c r="A3762" s="31"/>
      <c r="B3762" s="2"/>
      <c r="C3762" s="2"/>
    </row>
    <row r="3763">
      <c r="A3763" s="31"/>
      <c r="B3763" s="2"/>
      <c r="C3763" s="2"/>
    </row>
    <row r="3764">
      <c r="A3764" s="31"/>
      <c r="B3764" s="2"/>
      <c r="C3764" s="2"/>
    </row>
    <row r="3765">
      <c r="A3765" s="31"/>
      <c r="B3765" s="2"/>
      <c r="C3765" s="2"/>
    </row>
    <row r="3766">
      <c r="A3766" s="31"/>
      <c r="B3766" s="2"/>
      <c r="C3766" s="2"/>
    </row>
    <row r="3767">
      <c r="A3767" s="31"/>
      <c r="B3767" s="2"/>
      <c r="C3767" s="2"/>
    </row>
    <row r="3768">
      <c r="A3768" s="31"/>
      <c r="B3768" s="2"/>
      <c r="C3768" s="2"/>
    </row>
    <row r="3769">
      <c r="A3769" s="31"/>
      <c r="B3769" s="2"/>
      <c r="C3769" s="2"/>
    </row>
    <row r="3770">
      <c r="A3770" s="31"/>
      <c r="B3770" s="2"/>
      <c r="C3770" s="2"/>
    </row>
    <row r="3771">
      <c r="A3771" s="31"/>
      <c r="B3771" s="2"/>
      <c r="C3771" s="2"/>
    </row>
    <row r="3772">
      <c r="A3772" s="31"/>
      <c r="B3772" s="2"/>
      <c r="C3772" s="2"/>
    </row>
    <row r="3773">
      <c r="A3773" s="31"/>
      <c r="B3773" s="2"/>
      <c r="C3773" s="2"/>
    </row>
    <row r="3774">
      <c r="A3774" s="31"/>
      <c r="B3774" s="2"/>
      <c r="C3774" s="2"/>
    </row>
    <row r="3775">
      <c r="A3775" s="31"/>
      <c r="B3775" s="2"/>
      <c r="C3775" s="2"/>
    </row>
    <row r="3776">
      <c r="A3776" s="31"/>
      <c r="B3776" s="2"/>
      <c r="C3776" s="2"/>
    </row>
    <row r="3777">
      <c r="A3777" s="31"/>
      <c r="B3777" s="2"/>
      <c r="C3777" s="2"/>
    </row>
    <row r="3778">
      <c r="A3778" s="31"/>
      <c r="B3778" s="2"/>
      <c r="C3778" s="2"/>
    </row>
    <row r="3779">
      <c r="A3779" s="31"/>
      <c r="B3779" s="2"/>
      <c r="C3779" s="2"/>
    </row>
    <row r="3780">
      <c r="A3780" s="31"/>
      <c r="B3780" s="2"/>
      <c r="C3780" s="2"/>
    </row>
    <row r="3781">
      <c r="A3781" s="31"/>
      <c r="B3781" s="2"/>
      <c r="C3781" s="2"/>
    </row>
    <row r="3782">
      <c r="A3782" s="31"/>
      <c r="B3782" s="2"/>
      <c r="C3782" s="2"/>
    </row>
    <row r="3783">
      <c r="A3783" s="31"/>
      <c r="B3783" s="2"/>
      <c r="C3783" s="2"/>
    </row>
    <row r="3784">
      <c r="A3784" s="31"/>
      <c r="B3784" s="2"/>
      <c r="C3784" s="2"/>
    </row>
    <row r="3785">
      <c r="A3785" s="31"/>
      <c r="B3785" s="2"/>
      <c r="C3785" s="2"/>
    </row>
    <row r="3786">
      <c r="A3786" s="31"/>
      <c r="B3786" s="2"/>
      <c r="C3786" s="2"/>
    </row>
    <row r="3787">
      <c r="A3787" s="31"/>
      <c r="B3787" s="2"/>
      <c r="C3787" s="2"/>
    </row>
    <row r="3788">
      <c r="A3788" s="31"/>
      <c r="B3788" s="2"/>
      <c r="C3788" s="2"/>
    </row>
    <row r="3789">
      <c r="A3789" s="31"/>
      <c r="B3789" s="2"/>
      <c r="C3789" s="2"/>
    </row>
    <row r="3790">
      <c r="A3790" s="31"/>
      <c r="B3790" s="2"/>
      <c r="C3790" s="2"/>
    </row>
    <row r="3791">
      <c r="A3791" s="31"/>
      <c r="B3791" s="2"/>
      <c r="C3791" s="2"/>
    </row>
    <row r="3792">
      <c r="A3792" s="31"/>
      <c r="B3792" s="2"/>
      <c r="C3792" s="2"/>
    </row>
    <row r="3793">
      <c r="A3793" s="31"/>
      <c r="B3793" s="2"/>
      <c r="C3793" s="2"/>
    </row>
    <row r="3794">
      <c r="A3794" s="31"/>
      <c r="B3794" s="2"/>
      <c r="C3794" s="2"/>
    </row>
    <row r="3795">
      <c r="A3795" s="31"/>
      <c r="B3795" s="2"/>
      <c r="C3795" s="2"/>
    </row>
    <row r="3796">
      <c r="A3796" s="31"/>
      <c r="B3796" s="2"/>
      <c r="C3796" s="2"/>
    </row>
    <row r="3797">
      <c r="A3797" s="31"/>
      <c r="B3797" s="2"/>
      <c r="C3797" s="2"/>
    </row>
    <row r="3798">
      <c r="A3798" s="31"/>
      <c r="B3798" s="2"/>
      <c r="C3798" s="2"/>
    </row>
    <row r="3799">
      <c r="A3799" s="31"/>
      <c r="B3799" s="2"/>
      <c r="C3799" s="2"/>
    </row>
    <row r="3800">
      <c r="A3800" s="31"/>
      <c r="B3800" s="2"/>
      <c r="C3800" s="2"/>
    </row>
    <row r="3801">
      <c r="A3801" s="31"/>
      <c r="B3801" s="2"/>
      <c r="C3801" s="2"/>
    </row>
    <row r="3802">
      <c r="A3802" s="31"/>
      <c r="B3802" s="2"/>
      <c r="C3802" s="2"/>
    </row>
    <row r="3803">
      <c r="A3803" s="31"/>
      <c r="B3803" s="2"/>
      <c r="C3803" s="2"/>
    </row>
    <row r="3804">
      <c r="A3804" s="31"/>
      <c r="B3804" s="2"/>
      <c r="C3804" s="2"/>
    </row>
    <row r="3805">
      <c r="A3805" s="31"/>
      <c r="B3805" s="2"/>
      <c r="C3805" s="2"/>
    </row>
    <row r="3806">
      <c r="A3806" s="31"/>
      <c r="B3806" s="2"/>
      <c r="C3806" s="2"/>
    </row>
    <row r="3807">
      <c r="A3807" s="31"/>
      <c r="B3807" s="2"/>
      <c r="C3807" s="2"/>
    </row>
    <row r="3808">
      <c r="A3808" s="31"/>
      <c r="B3808" s="2"/>
      <c r="C3808" s="2"/>
    </row>
    <row r="3809">
      <c r="A3809" s="31"/>
      <c r="B3809" s="2"/>
      <c r="C3809" s="2"/>
    </row>
    <row r="3810">
      <c r="A3810" s="31"/>
      <c r="B3810" s="2"/>
      <c r="C3810" s="2"/>
    </row>
    <row r="3811">
      <c r="A3811" s="31"/>
      <c r="B3811" s="2"/>
      <c r="C3811" s="2"/>
    </row>
    <row r="3812">
      <c r="A3812" s="31"/>
      <c r="B3812" s="2"/>
      <c r="C3812" s="2"/>
    </row>
    <row r="3813">
      <c r="A3813" s="31"/>
      <c r="B3813" s="2"/>
      <c r="C3813" s="2"/>
    </row>
    <row r="3814">
      <c r="A3814" s="31"/>
      <c r="B3814" s="2"/>
      <c r="C3814" s="2"/>
    </row>
    <row r="3815">
      <c r="A3815" s="31"/>
      <c r="B3815" s="2"/>
      <c r="C3815" s="2"/>
    </row>
    <row r="3816">
      <c r="A3816" s="31"/>
      <c r="B3816" s="2"/>
      <c r="C3816" s="2"/>
    </row>
    <row r="3817">
      <c r="A3817" s="31"/>
      <c r="B3817" s="2"/>
      <c r="C3817" s="2"/>
    </row>
    <row r="3818">
      <c r="A3818" s="31"/>
      <c r="B3818" s="2"/>
      <c r="C3818" s="2"/>
    </row>
    <row r="3819">
      <c r="A3819" s="31"/>
      <c r="B3819" s="2"/>
      <c r="C3819" s="2"/>
    </row>
    <row r="3820">
      <c r="A3820" s="31"/>
      <c r="B3820" s="2"/>
      <c r="C3820" s="2"/>
    </row>
    <row r="3821">
      <c r="A3821" s="31"/>
      <c r="B3821" s="2"/>
      <c r="C3821" s="2"/>
    </row>
    <row r="3822">
      <c r="A3822" s="31"/>
      <c r="B3822" s="2"/>
      <c r="C3822" s="2"/>
    </row>
    <row r="3823">
      <c r="A3823" s="31"/>
      <c r="B3823" s="2"/>
      <c r="C3823" s="2"/>
    </row>
    <row r="3824">
      <c r="A3824" s="31"/>
      <c r="B3824" s="2"/>
      <c r="C3824" s="2"/>
    </row>
    <row r="3825">
      <c r="A3825" s="31"/>
      <c r="B3825" s="2"/>
      <c r="C3825" s="2"/>
    </row>
    <row r="3826">
      <c r="A3826" s="31"/>
      <c r="B3826" s="2"/>
      <c r="C3826" s="2"/>
    </row>
    <row r="3827">
      <c r="A3827" s="31"/>
      <c r="B3827" s="2"/>
      <c r="C3827" s="2"/>
    </row>
    <row r="3828">
      <c r="A3828" s="31"/>
      <c r="B3828" s="2"/>
      <c r="C3828" s="2"/>
    </row>
    <row r="3829">
      <c r="A3829" s="31"/>
      <c r="B3829" s="2"/>
      <c r="C3829" s="2"/>
    </row>
    <row r="3830">
      <c r="A3830" s="31"/>
      <c r="B3830" s="2"/>
      <c r="C3830" s="2"/>
    </row>
    <row r="3831">
      <c r="A3831" s="31"/>
      <c r="B3831" s="2"/>
      <c r="C3831" s="2"/>
    </row>
    <row r="3832">
      <c r="A3832" s="31"/>
      <c r="B3832" s="2"/>
      <c r="C3832" s="2"/>
    </row>
    <row r="3833">
      <c r="A3833" s="31"/>
      <c r="B3833" s="2"/>
      <c r="C3833" s="2"/>
    </row>
    <row r="3834">
      <c r="A3834" s="31"/>
      <c r="B3834" s="2"/>
      <c r="C3834" s="2"/>
    </row>
    <row r="3835">
      <c r="A3835" s="31"/>
      <c r="B3835" s="2"/>
      <c r="C3835" s="2"/>
    </row>
    <row r="3836">
      <c r="A3836" s="31"/>
      <c r="B3836" s="2"/>
      <c r="C3836" s="2"/>
    </row>
    <row r="3837">
      <c r="A3837" s="31"/>
      <c r="B3837" s="2"/>
      <c r="C3837" s="2"/>
    </row>
    <row r="3838">
      <c r="A3838" s="31"/>
      <c r="B3838" s="2"/>
      <c r="C3838" s="2"/>
    </row>
    <row r="3839">
      <c r="A3839" s="31"/>
      <c r="B3839" s="2"/>
      <c r="C3839" s="2"/>
    </row>
    <row r="3840">
      <c r="A3840" s="31"/>
      <c r="B3840" s="2"/>
      <c r="C3840" s="2"/>
    </row>
    <row r="3841">
      <c r="A3841" s="31"/>
      <c r="B3841" s="2"/>
      <c r="C3841" s="2"/>
    </row>
    <row r="3842">
      <c r="A3842" s="31"/>
      <c r="B3842" s="2"/>
      <c r="C3842" s="2"/>
    </row>
    <row r="3843">
      <c r="A3843" s="31"/>
      <c r="B3843" s="2"/>
      <c r="C3843" s="2"/>
    </row>
    <row r="3844">
      <c r="A3844" s="31"/>
      <c r="B3844" s="2"/>
      <c r="C3844" s="2"/>
    </row>
    <row r="3845">
      <c r="A3845" s="31"/>
      <c r="B3845" s="2"/>
      <c r="C3845" s="2"/>
    </row>
    <row r="3846">
      <c r="A3846" s="31"/>
      <c r="B3846" s="2"/>
      <c r="C3846" s="2"/>
    </row>
    <row r="3847">
      <c r="A3847" s="31"/>
      <c r="B3847" s="2"/>
      <c r="C3847" s="2"/>
    </row>
    <row r="3848">
      <c r="A3848" s="31"/>
      <c r="B3848" s="2"/>
      <c r="C3848" s="2"/>
    </row>
    <row r="3849">
      <c r="A3849" s="31"/>
      <c r="B3849" s="2"/>
      <c r="C3849" s="2"/>
    </row>
    <row r="3850">
      <c r="A3850" s="31"/>
      <c r="B3850" s="2"/>
      <c r="C3850" s="2"/>
    </row>
    <row r="3851">
      <c r="A3851" s="31"/>
      <c r="B3851" s="2"/>
      <c r="C3851" s="2"/>
    </row>
    <row r="3852">
      <c r="A3852" s="31"/>
      <c r="B3852" s="2"/>
      <c r="C3852" s="2"/>
    </row>
    <row r="3853">
      <c r="A3853" s="31"/>
      <c r="B3853" s="2"/>
      <c r="C3853" s="2"/>
    </row>
    <row r="3854">
      <c r="A3854" s="31"/>
      <c r="B3854" s="2"/>
      <c r="C3854" s="2"/>
    </row>
    <row r="3855">
      <c r="A3855" s="31"/>
      <c r="B3855" s="2"/>
      <c r="C3855" s="2"/>
    </row>
    <row r="3856">
      <c r="A3856" s="31"/>
      <c r="B3856" s="2"/>
      <c r="C3856" s="2"/>
    </row>
    <row r="3857">
      <c r="A3857" s="31"/>
      <c r="B3857" s="2"/>
      <c r="C3857" s="2"/>
    </row>
    <row r="3858">
      <c r="A3858" s="31"/>
      <c r="B3858" s="2"/>
      <c r="C3858" s="2"/>
    </row>
    <row r="3859">
      <c r="A3859" s="31"/>
      <c r="B3859" s="2"/>
      <c r="C3859" s="2"/>
    </row>
    <row r="3860">
      <c r="A3860" s="31"/>
      <c r="B3860" s="2"/>
      <c r="C3860" s="2"/>
    </row>
    <row r="3861">
      <c r="A3861" s="31"/>
      <c r="B3861" s="2"/>
      <c r="C3861" s="2"/>
    </row>
    <row r="3862">
      <c r="A3862" s="31"/>
      <c r="B3862" s="2"/>
      <c r="C3862" s="2"/>
    </row>
    <row r="3863">
      <c r="A3863" s="31"/>
      <c r="B3863" s="2"/>
      <c r="C3863" s="2"/>
    </row>
    <row r="3864">
      <c r="A3864" s="31"/>
      <c r="B3864" s="2"/>
      <c r="C3864" s="2"/>
    </row>
    <row r="3865">
      <c r="A3865" s="31"/>
      <c r="B3865" s="2"/>
      <c r="C3865" s="2"/>
    </row>
    <row r="3866">
      <c r="A3866" s="31"/>
      <c r="B3866" s="2"/>
      <c r="C3866" s="2"/>
    </row>
    <row r="3867">
      <c r="A3867" s="31"/>
      <c r="B3867" s="2"/>
      <c r="C3867" s="2"/>
    </row>
    <row r="3868">
      <c r="A3868" s="31"/>
      <c r="B3868" s="2"/>
      <c r="C3868" s="2"/>
    </row>
    <row r="3869">
      <c r="A3869" s="31"/>
      <c r="B3869" s="2"/>
      <c r="C3869" s="2"/>
    </row>
    <row r="3870">
      <c r="A3870" s="31"/>
      <c r="B3870" s="2"/>
      <c r="C3870" s="2"/>
    </row>
    <row r="3871">
      <c r="A3871" s="31"/>
      <c r="B3871" s="2"/>
      <c r="C3871" s="2"/>
    </row>
    <row r="3872">
      <c r="A3872" s="31"/>
      <c r="B3872" s="2"/>
      <c r="C3872" s="2"/>
    </row>
    <row r="3873">
      <c r="A3873" s="31"/>
      <c r="B3873" s="2"/>
      <c r="C3873" s="2"/>
    </row>
    <row r="3874">
      <c r="A3874" s="31"/>
      <c r="B3874" s="2"/>
      <c r="C3874" s="2"/>
    </row>
    <row r="3875">
      <c r="A3875" s="31"/>
      <c r="B3875" s="2"/>
      <c r="C3875" s="2"/>
    </row>
    <row r="3876">
      <c r="A3876" s="31"/>
      <c r="B3876" s="2"/>
      <c r="C3876" s="2"/>
    </row>
    <row r="3877">
      <c r="A3877" s="31"/>
      <c r="B3877" s="2"/>
      <c r="C3877" s="2"/>
    </row>
    <row r="3878">
      <c r="A3878" s="31"/>
      <c r="B3878" s="2"/>
      <c r="C3878" s="2"/>
    </row>
    <row r="3879">
      <c r="A3879" s="31"/>
      <c r="B3879" s="2"/>
      <c r="C3879" s="2"/>
    </row>
    <row r="3880">
      <c r="A3880" s="31"/>
      <c r="B3880" s="2"/>
      <c r="C3880" s="2"/>
    </row>
    <row r="3881">
      <c r="A3881" s="31"/>
      <c r="B3881" s="2"/>
      <c r="C3881" s="2"/>
    </row>
    <row r="3882">
      <c r="A3882" s="31"/>
      <c r="B3882" s="2"/>
      <c r="C3882" s="2"/>
    </row>
    <row r="3883">
      <c r="A3883" s="31"/>
      <c r="B3883" s="2"/>
      <c r="C3883" s="2"/>
    </row>
    <row r="3884">
      <c r="A3884" s="31"/>
      <c r="B3884" s="2"/>
      <c r="C3884" s="2"/>
    </row>
    <row r="3885">
      <c r="A3885" s="31"/>
      <c r="B3885" s="2"/>
      <c r="C3885" s="2"/>
    </row>
    <row r="3886">
      <c r="A3886" s="31"/>
      <c r="B3886" s="2"/>
      <c r="C3886" s="2"/>
    </row>
    <row r="3887">
      <c r="A3887" s="31"/>
      <c r="B3887" s="2"/>
      <c r="C3887" s="2"/>
    </row>
    <row r="3888">
      <c r="A3888" s="31"/>
      <c r="B3888" s="2"/>
      <c r="C3888" s="2"/>
    </row>
    <row r="3889">
      <c r="A3889" s="31"/>
      <c r="B3889" s="2"/>
      <c r="C3889" s="2"/>
    </row>
    <row r="3890">
      <c r="A3890" s="31"/>
      <c r="B3890" s="2"/>
      <c r="C3890" s="2"/>
    </row>
    <row r="3891">
      <c r="A3891" s="31"/>
      <c r="B3891" s="2"/>
      <c r="C3891" s="2"/>
    </row>
    <row r="3892">
      <c r="A3892" s="31"/>
      <c r="B3892" s="2"/>
      <c r="C3892" s="2"/>
    </row>
    <row r="3893">
      <c r="A3893" s="31"/>
      <c r="B3893" s="2"/>
      <c r="C3893" s="2"/>
    </row>
    <row r="3894">
      <c r="A3894" s="31"/>
      <c r="B3894" s="2"/>
      <c r="C3894" s="2"/>
    </row>
    <row r="3895">
      <c r="A3895" s="31"/>
      <c r="B3895" s="2"/>
      <c r="C3895" s="2"/>
    </row>
    <row r="3896">
      <c r="A3896" s="31"/>
      <c r="B3896" s="2"/>
      <c r="C3896" s="2"/>
    </row>
    <row r="3897">
      <c r="A3897" s="31"/>
      <c r="B3897" s="2"/>
      <c r="C3897" s="2"/>
    </row>
    <row r="3898">
      <c r="A3898" s="31"/>
      <c r="B3898" s="2"/>
      <c r="C3898" s="2"/>
    </row>
    <row r="3899">
      <c r="A3899" s="31"/>
      <c r="B3899" s="2"/>
      <c r="C3899" s="2"/>
    </row>
    <row r="3900">
      <c r="A3900" s="31"/>
      <c r="B3900" s="2"/>
      <c r="C3900" s="2"/>
    </row>
    <row r="3901">
      <c r="A3901" s="31"/>
      <c r="B3901" s="2"/>
      <c r="C3901" s="2"/>
    </row>
    <row r="3902">
      <c r="A3902" s="31"/>
      <c r="B3902" s="2"/>
      <c r="C3902" s="2"/>
    </row>
    <row r="3903">
      <c r="A3903" s="31"/>
      <c r="B3903" s="2"/>
      <c r="C3903" s="2"/>
    </row>
    <row r="3904">
      <c r="A3904" s="31"/>
      <c r="B3904" s="2"/>
      <c r="C3904" s="2"/>
    </row>
    <row r="3905">
      <c r="A3905" s="31"/>
      <c r="B3905" s="2"/>
      <c r="C3905" s="2"/>
    </row>
    <row r="3906">
      <c r="A3906" s="31"/>
      <c r="B3906" s="2"/>
      <c r="C3906" s="2"/>
    </row>
    <row r="3907">
      <c r="A3907" s="31"/>
      <c r="B3907" s="2"/>
      <c r="C3907" s="2"/>
    </row>
    <row r="3908">
      <c r="A3908" s="31"/>
      <c r="B3908" s="2"/>
      <c r="C3908" s="2"/>
    </row>
    <row r="3909">
      <c r="A3909" s="31"/>
      <c r="B3909" s="2"/>
      <c r="C3909" s="2"/>
    </row>
    <row r="3910">
      <c r="A3910" s="31"/>
      <c r="B3910" s="2"/>
      <c r="C3910" s="2"/>
    </row>
    <row r="3911">
      <c r="A3911" s="31"/>
      <c r="B3911" s="2"/>
      <c r="C3911" s="2"/>
    </row>
    <row r="3912">
      <c r="A3912" s="31"/>
      <c r="B3912" s="2"/>
      <c r="C3912" s="2"/>
    </row>
    <row r="3913">
      <c r="A3913" s="31"/>
      <c r="B3913" s="2"/>
      <c r="C3913" s="2"/>
    </row>
    <row r="3914">
      <c r="A3914" s="31"/>
      <c r="B3914" s="2"/>
      <c r="C3914" s="2"/>
    </row>
    <row r="3915">
      <c r="A3915" s="31"/>
      <c r="B3915" s="2"/>
      <c r="C3915" s="2"/>
    </row>
    <row r="3916">
      <c r="A3916" s="31"/>
      <c r="B3916" s="2"/>
      <c r="C3916" s="2"/>
    </row>
    <row r="3917">
      <c r="A3917" s="31"/>
      <c r="B3917" s="2"/>
      <c r="C3917" s="2"/>
    </row>
    <row r="3918">
      <c r="A3918" s="31"/>
      <c r="B3918" s="2"/>
      <c r="C3918" s="2"/>
    </row>
    <row r="3919">
      <c r="A3919" s="31"/>
      <c r="B3919" s="2"/>
      <c r="C3919" s="2"/>
    </row>
    <row r="3920">
      <c r="A3920" s="31"/>
      <c r="B3920" s="2"/>
      <c r="C3920" s="2"/>
    </row>
    <row r="3921">
      <c r="A3921" s="31"/>
      <c r="B3921" s="2"/>
      <c r="C3921" s="2"/>
    </row>
    <row r="3922">
      <c r="A3922" s="31"/>
      <c r="B3922" s="2"/>
      <c r="C3922" s="2"/>
    </row>
    <row r="3923">
      <c r="A3923" s="31"/>
      <c r="B3923" s="2"/>
      <c r="C3923" s="2"/>
    </row>
    <row r="3924">
      <c r="A3924" s="31"/>
      <c r="B3924" s="2"/>
      <c r="C3924" s="2"/>
    </row>
    <row r="3925">
      <c r="A3925" s="31"/>
      <c r="B3925" s="2"/>
      <c r="C3925" s="2"/>
    </row>
    <row r="3926">
      <c r="A3926" s="31"/>
      <c r="B3926" s="2"/>
      <c r="C3926" s="2"/>
    </row>
    <row r="3927">
      <c r="A3927" s="31"/>
      <c r="B3927" s="2"/>
      <c r="C3927" s="2"/>
    </row>
    <row r="3928">
      <c r="A3928" s="31"/>
      <c r="B3928" s="2"/>
      <c r="C3928" s="2"/>
    </row>
    <row r="3929">
      <c r="A3929" s="31"/>
      <c r="B3929" s="2"/>
      <c r="C3929" s="2"/>
    </row>
    <row r="3930">
      <c r="A3930" s="31"/>
      <c r="B3930" s="2"/>
      <c r="C3930" s="2"/>
    </row>
    <row r="3931">
      <c r="A3931" s="31"/>
      <c r="B3931" s="2"/>
      <c r="C3931" s="2"/>
    </row>
    <row r="3932">
      <c r="A3932" s="31"/>
      <c r="B3932" s="2"/>
      <c r="C3932" s="2"/>
    </row>
    <row r="3933">
      <c r="A3933" s="31"/>
      <c r="B3933" s="2"/>
      <c r="C3933" s="2"/>
    </row>
    <row r="3934">
      <c r="A3934" s="31"/>
      <c r="B3934" s="2"/>
      <c r="C3934" s="2"/>
    </row>
    <row r="3935">
      <c r="A3935" s="31"/>
      <c r="B3935" s="2"/>
      <c r="C3935" s="2"/>
    </row>
    <row r="3936">
      <c r="A3936" s="31"/>
      <c r="B3936" s="2"/>
      <c r="C3936" s="2"/>
    </row>
    <row r="3937">
      <c r="A3937" s="31"/>
      <c r="B3937" s="2"/>
      <c r="C3937" s="2"/>
    </row>
    <row r="3938">
      <c r="A3938" s="31"/>
      <c r="B3938" s="2"/>
      <c r="C3938" s="2"/>
    </row>
    <row r="3939">
      <c r="A3939" s="31"/>
      <c r="B3939" s="2"/>
      <c r="C3939" s="2"/>
    </row>
    <row r="3940">
      <c r="A3940" s="31"/>
      <c r="B3940" s="2"/>
      <c r="C3940" s="2"/>
    </row>
    <row r="3941">
      <c r="A3941" s="31"/>
      <c r="B3941" s="2"/>
      <c r="C3941" s="2"/>
    </row>
    <row r="3942">
      <c r="A3942" s="31"/>
      <c r="B3942" s="2"/>
      <c r="C3942" s="2"/>
    </row>
    <row r="3943">
      <c r="A3943" s="31"/>
      <c r="B3943" s="2"/>
      <c r="C3943" s="2"/>
    </row>
    <row r="3944">
      <c r="A3944" s="31"/>
      <c r="B3944" s="2"/>
      <c r="C3944" s="2"/>
    </row>
    <row r="3945">
      <c r="A3945" s="31"/>
      <c r="B3945" s="2"/>
      <c r="C3945" s="2"/>
    </row>
    <row r="3946">
      <c r="A3946" s="31"/>
      <c r="B3946" s="2"/>
      <c r="C3946" s="2"/>
    </row>
    <row r="3947">
      <c r="A3947" s="31"/>
      <c r="B3947" s="2"/>
      <c r="C3947" s="2"/>
    </row>
    <row r="3948">
      <c r="A3948" s="31"/>
      <c r="B3948" s="2"/>
      <c r="C3948" s="2"/>
    </row>
    <row r="3949">
      <c r="A3949" s="31"/>
      <c r="B3949" s="2"/>
      <c r="C3949" s="2"/>
    </row>
    <row r="3950">
      <c r="A3950" s="31"/>
      <c r="B3950" s="2"/>
      <c r="C3950" s="2"/>
    </row>
    <row r="3951">
      <c r="A3951" s="31"/>
      <c r="B3951" s="2"/>
      <c r="C3951" s="2"/>
    </row>
    <row r="3952">
      <c r="A3952" s="31"/>
      <c r="B3952" s="2"/>
      <c r="C3952" s="2"/>
    </row>
    <row r="3953">
      <c r="A3953" s="31"/>
      <c r="B3953" s="2"/>
      <c r="C3953" s="2"/>
    </row>
    <row r="3954">
      <c r="A3954" s="31"/>
      <c r="B3954" s="2"/>
      <c r="C3954" s="2"/>
    </row>
    <row r="3955">
      <c r="A3955" s="31"/>
      <c r="B3955" s="2"/>
      <c r="C3955" s="2"/>
    </row>
    <row r="3956">
      <c r="A3956" s="31"/>
      <c r="B3956" s="2"/>
      <c r="C3956" s="2"/>
    </row>
    <row r="3957">
      <c r="A3957" s="31"/>
      <c r="B3957" s="2"/>
      <c r="C3957" s="2"/>
    </row>
    <row r="3958">
      <c r="A3958" s="31"/>
      <c r="B3958" s="2"/>
      <c r="C3958" s="2"/>
    </row>
    <row r="3959">
      <c r="A3959" s="31"/>
      <c r="B3959" s="2"/>
      <c r="C3959" s="2"/>
    </row>
    <row r="3960">
      <c r="A3960" s="31"/>
      <c r="B3960" s="2"/>
      <c r="C3960" s="2"/>
    </row>
    <row r="3961">
      <c r="A3961" s="31"/>
      <c r="B3961" s="2"/>
      <c r="C3961" s="2"/>
    </row>
    <row r="3962">
      <c r="A3962" s="31"/>
      <c r="B3962" s="2"/>
      <c r="C3962" s="2"/>
    </row>
    <row r="3963">
      <c r="A3963" s="31"/>
      <c r="B3963" s="2"/>
      <c r="C3963" s="2"/>
    </row>
    <row r="3964">
      <c r="A3964" s="31"/>
      <c r="B3964" s="2"/>
      <c r="C3964" s="2"/>
    </row>
    <row r="3965">
      <c r="A3965" s="31"/>
      <c r="B3965" s="2"/>
      <c r="C3965" s="2"/>
    </row>
    <row r="3966">
      <c r="A3966" s="31"/>
      <c r="B3966" s="2"/>
      <c r="C3966" s="2"/>
    </row>
    <row r="3967">
      <c r="A3967" s="31"/>
      <c r="B3967" s="2"/>
      <c r="C3967" s="2"/>
    </row>
    <row r="3968">
      <c r="A3968" s="31"/>
      <c r="B3968" s="2"/>
      <c r="C3968" s="2"/>
    </row>
    <row r="3969">
      <c r="A3969" s="31"/>
      <c r="B3969" s="2"/>
      <c r="C3969" s="2"/>
    </row>
    <row r="3970">
      <c r="A3970" s="31"/>
      <c r="B3970" s="2"/>
      <c r="C3970" s="2"/>
    </row>
    <row r="3971">
      <c r="A3971" s="31"/>
      <c r="B3971" s="2"/>
      <c r="C3971" s="2"/>
    </row>
    <row r="3972">
      <c r="A3972" s="31"/>
      <c r="B3972" s="2"/>
      <c r="C3972" s="2"/>
    </row>
    <row r="3973">
      <c r="A3973" s="31"/>
      <c r="B3973" s="2"/>
      <c r="C3973" s="2"/>
    </row>
    <row r="3974">
      <c r="A3974" s="31"/>
      <c r="B3974" s="2"/>
      <c r="C3974" s="2"/>
    </row>
    <row r="3975">
      <c r="A3975" s="31"/>
      <c r="B3975" s="2"/>
      <c r="C3975" s="2"/>
    </row>
    <row r="3976">
      <c r="A3976" s="31"/>
      <c r="B3976" s="2"/>
      <c r="C3976" s="2"/>
    </row>
    <row r="3977">
      <c r="A3977" s="31"/>
      <c r="B3977" s="2"/>
      <c r="C3977" s="2"/>
    </row>
    <row r="3978">
      <c r="A3978" s="31"/>
      <c r="B3978" s="2"/>
      <c r="C3978" s="2"/>
    </row>
    <row r="3979">
      <c r="A3979" s="31"/>
      <c r="B3979" s="2"/>
      <c r="C3979" s="2"/>
    </row>
    <row r="3980">
      <c r="A3980" s="31"/>
      <c r="B3980" s="2"/>
      <c r="C3980" s="2"/>
    </row>
    <row r="3981">
      <c r="A3981" s="31"/>
      <c r="B3981" s="2"/>
      <c r="C3981" s="2"/>
    </row>
    <row r="3982">
      <c r="A3982" s="31"/>
      <c r="B3982" s="2"/>
      <c r="C3982" s="2"/>
    </row>
    <row r="3983">
      <c r="A3983" s="31"/>
      <c r="B3983" s="2"/>
      <c r="C3983" s="2"/>
    </row>
    <row r="3984">
      <c r="A3984" s="31"/>
      <c r="B3984" s="2"/>
      <c r="C3984" s="2"/>
    </row>
    <row r="3985">
      <c r="A3985" s="31"/>
      <c r="B3985" s="2"/>
      <c r="C3985" s="2"/>
    </row>
    <row r="3986">
      <c r="A3986" s="31"/>
      <c r="B3986" s="2"/>
      <c r="C3986" s="2"/>
    </row>
    <row r="3987">
      <c r="A3987" s="31"/>
      <c r="B3987" s="2"/>
      <c r="C3987" s="2"/>
    </row>
    <row r="3988">
      <c r="A3988" s="31"/>
      <c r="B3988" s="2"/>
      <c r="C3988" s="2"/>
    </row>
    <row r="3989">
      <c r="A3989" s="31"/>
      <c r="B3989" s="2"/>
      <c r="C3989" s="2"/>
    </row>
    <row r="3990">
      <c r="A3990" s="31"/>
      <c r="B3990" s="2"/>
      <c r="C3990" s="2"/>
    </row>
    <row r="3991">
      <c r="A3991" s="31"/>
      <c r="B3991" s="2"/>
      <c r="C3991" s="2"/>
    </row>
    <row r="3992">
      <c r="A3992" s="31"/>
      <c r="B3992" s="2"/>
      <c r="C3992" s="2"/>
    </row>
    <row r="3993">
      <c r="A3993" s="31"/>
      <c r="B3993" s="2"/>
      <c r="C3993" s="2"/>
    </row>
    <row r="3994">
      <c r="A3994" s="31"/>
      <c r="B3994" s="2"/>
      <c r="C3994" s="2"/>
    </row>
    <row r="3995">
      <c r="A3995" s="31"/>
      <c r="B3995" s="2"/>
      <c r="C3995" s="2"/>
    </row>
    <row r="3996">
      <c r="A3996" s="31"/>
      <c r="B3996" s="2"/>
      <c r="C3996" s="2"/>
    </row>
    <row r="3997">
      <c r="A3997" s="31"/>
      <c r="B3997" s="2"/>
      <c r="C3997" s="2"/>
    </row>
    <row r="3998">
      <c r="A3998" s="31"/>
      <c r="B3998" s="2"/>
      <c r="C3998" s="2"/>
    </row>
    <row r="3999">
      <c r="A3999" s="31"/>
      <c r="B3999" s="2"/>
      <c r="C3999" s="2"/>
    </row>
    <row r="4000">
      <c r="A4000" s="31"/>
      <c r="B4000" s="2"/>
      <c r="C4000" s="2"/>
    </row>
    <row r="4001">
      <c r="A4001" s="31"/>
      <c r="B4001" s="2"/>
      <c r="C4001" s="2"/>
    </row>
    <row r="4002">
      <c r="A4002" s="31"/>
      <c r="B4002" s="2"/>
      <c r="C4002" s="2"/>
    </row>
    <row r="4003">
      <c r="A4003" s="31"/>
      <c r="B4003" s="2"/>
      <c r="C4003" s="2"/>
    </row>
    <row r="4004">
      <c r="A4004" s="31"/>
      <c r="B4004" s="2"/>
      <c r="C4004" s="2"/>
    </row>
    <row r="4005">
      <c r="A4005" s="31"/>
      <c r="B4005" s="2"/>
      <c r="C4005" s="2"/>
    </row>
    <row r="4006">
      <c r="A4006" s="31"/>
      <c r="B4006" s="2"/>
      <c r="C4006" s="2"/>
    </row>
    <row r="4007">
      <c r="A4007" s="31"/>
      <c r="B4007" s="2"/>
      <c r="C4007" s="2"/>
    </row>
    <row r="4008">
      <c r="A4008" s="31"/>
      <c r="B4008" s="2"/>
      <c r="C4008" s="2"/>
    </row>
    <row r="4009">
      <c r="A4009" s="31"/>
      <c r="B4009" s="2"/>
      <c r="C4009" s="2"/>
    </row>
    <row r="4010">
      <c r="A4010" s="31"/>
      <c r="B4010" s="2"/>
      <c r="C4010" s="2"/>
    </row>
    <row r="4011">
      <c r="A4011" s="31"/>
      <c r="B4011" s="2"/>
      <c r="C4011" s="2"/>
    </row>
    <row r="4012">
      <c r="A4012" s="31"/>
      <c r="B4012" s="2"/>
      <c r="C4012" s="2"/>
    </row>
    <row r="4013">
      <c r="A4013" s="31"/>
      <c r="B4013" s="2"/>
      <c r="C4013" s="2"/>
    </row>
    <row r="4014">
      <c r="A4014" s="31"/>
      <c r="B4014" s="2"/>
      <c r="C4014" s="2"/>
    </row>
    <row r="4015">
      <c r="A4015" s="31"/>
      <c r="B4015" s="2"/>
      <c r="C4015" s="2"/>
    </row>
    <row r="4016">
      <c r="A4016" s="31"/>
      <c r="B4016" s="2"/>
      <c r="C4016" s="2"/>
    </row>
    <row r="4017">
      <c r="A4017" s="31"/>
      <c r="B4017" s="2"/>
      <c r="C4017" s="2"/>
    </row>
    <row r="4018">
      <c r="A4018" s="31"/>
      <c r="B4018" s="2"/>
      <c r="C4018" s="2"/>
    </row>
    <row r="4019">
      <c r="A4019" s="31"/>
      <c r="B4019" s="2"/>
      <c r="C4019" s="2"/>
    </row>
    <row r="4020">
      <c r="A4020" s="31"/>
      <c r="B4020" s="2"/>
      <c r="C4020" s="2"/>
    </row>
    <row r="4021">
      <c r="A4021" s="31"/>
      <c r="B4021" s="2"/>
      <c r="C4021" s="2"/>
    </row>
    <row r="4022">
      <c r="A4022" s="31"/>
      <c r="B4022" s="2"/>
      <c r="C4022" s="2"/>
    </row>
    <row r="4023">
      <c r="A4023" s="31"/>
      <c r="B4023" s="2"/>
      <c r="C4023" s="2"/>
    </row>
    <row r="4024">
      <c r="A4024" s="31"/>
      <c r="B4024" s="2"/>
      <c r="C4024" s="2"/>
    </row>
    <row r="4025">
      <c r="A4025" s="31"/>
      <c r="B4025" s="2"/>
      <c r="C4025" s="2"/>
    </row>
    <row r="4026">
      <c r="A4026" s="31"/>
      <c r="B4026" s="2"/>
      <c r="C4026" s="2"/>
    </row>
    <row r="4027">
      <c r="A4027" s="31"/>
      <c r="B4027" s="2"/>
      <c r="C4027" s="2"/>
    </row>
    <row r="4028">
      <c r="A4028" s="31"/>
      <c r="B4028" s="2"/>
      <c r="C4028" s="2"/>
    </row>
    <row r="4029">
      <c r="A4029" s="31"/>
      <c r="B4029" s="2"/>
      <c r="C4029" s="2"/>
    </row>
    <row r="4030">
      <c r="A4030" s="31"/>
      <c r="B4030" s="2"/>
      <c r="C4030" s="2"/>
    </row>
    <row r="4031">
      <c r="A4031" s="31"/>
      <c r="B4031" s="2"/>
      <c r="C4031" s="2"/>
    </row>
    <row r="4032">
      <c r="A4032" s="31"/>
      <c r="B4032" s="2"/>
      <c r="C4032" s="2"/>
    </row>
    <row r="4033">
      <c r="A4033" s="31"/>
      <c r="B4033" s="2"/>
      <c r="C4033" s="2"/>
    </row>
    <row r="4034">
      <c r="A4034" s="31"/>
      <c r="B4034" s="2"/>
      <c r="C4034" s="2"/>
    </row>
    <row r="4035">
      <c r="A4035" s="31"/>
      <c r="B4035" s="2"/>
      <c r="C4035" s="2"/>
    </row>
    <row r="4036">
      <c r="A4036" s="31"/>
      <c r="B4036" s="2"/>
      <c r="C4036" s="2"/>
    </row>
    <row r="4037">
      <c r="A4037" s="31"/>
      <c r="B4037" s="2"/>
      <c r="C4037" s="2"/>
    </row>
    <row r="4038">
      <c r="A4038" s="31"/>
      <c r="B4038" s="2"/>
      <c r="C4038" s="2"/>
    </row>
    <row r="4039">
      <c r="A4039" s="31"/>
      <c r="B4039" s="2"/>
      <c r="C4039" s="2"/>
    </row>
    <row r="4040">
      <c r="A4040" s="31"/>
      <c r="B4040" s="2"/>
      <c r="C4040" s="2"/>
    </row>
    <row r="4041">
      <c r="A4041" s="31"/>
      <c r="B4041" s="2"/>
      <c r="C4041" s="2"/>
    </row>
    <row r="4042">
      <c r="A4042" s="31"/>
      <c r="B4042" s="2"/>
      <c r="C4042" s="2"/>
    </row>
    <row r="4043">
      <c r="A4043" s="31"/>
      <c r="B4043" s="2"/>
      <c r="C4043" s="2"/>
    </row>
    <row r="4044">
      <c r="A4044" s="31"/>
      <c r="B4044" s="2"/>
      <c r="C4044" s="2"/>
    </row>
    <row r="4045">
      <c r="A4045" s="31"/>
      <c r="B4045" s="2"/>
      <c r="C4045" s="2"/>
    </row>
    <row r="4046">
      <c r="A4046" s="31"/>
      <c r="B4046" s="2"/>
      <c r="C4046" s="2"/>
    </row>
    <row r="4047">
      <c r="A4047" s="31"/>
      <c r="B4047" s="2"/>
      <c r="C4047" s="2"/>
    </row>
    <row r="4048">
      <c r="A4048" s="31"/>
      <c r="B4048" s="2"/>
      <c r="C4048" s="2"/>
    </row>
    <row r="4049">
      <c r="A4049" s="31"/>
      <c r="B4049" s="2"/>
      <c r="C4049" s="2"/>
    </row>
    <row r="4050">
      <c r="A4050" s="31"/>
      <c r="B4050" s="2"/>
      <c r="C4050" s="2"/>
    </row>
    <row r="4051">
      <c r="A4051" s="31"/>
      <c r="B4051" s="2"/>
      <c r="C4051" s="2"/>
    </row>
    <row r="4052">
      <c r="A4052" s="31"/>
      <c r="B4052" s="2"/>
      <c r="C4052" s="2"/>
    </row>
    <row r="4053">
      <c r="A4053" s="31"/>
      <c r="B4053" s="2"/>
      <c r="C4053" s="2"/>
    </row>
    <row r="4054">
      <c r="A4054" s="31"/>
      <c r="B4054" s="2"/>
      <c r="C4054" s="2"/>
    </row>
    <row r="4055">
      <c r="A4055" s="31"/>
      <c r="B4055" s="2"/>
      <c r="C4055" s="2"/>
    </row>
    <row r="4056">
      <c r="A4056" s="31"/>
      <c r="B4056" s="2"/>
      <c r="C4056" s="2"/>
    </row>
    <row r="4057">
      <c r="A4057" s="31"/>
      <c r="B4057" s="2"/>
      <c r="C4057" s="2"/>
    </row>
    <row r="4058">
      <c r="A4058" s="31"/>
      <c r="B4058" s="2"/>
      <c r="C4058" s="2"/>
    </row>
    <row r="4059">
      <c r="A4059" s="31"/>
      <c r="B4059" s="2"/>
      <c r="C4059" s="2"/>
    </row>
    <row r="4060">
      <c r="A4060" s="31"/>
      <c r="B4060" s="2"/>
      <c r="C4060" s="2"/>
    </row>
    <row r="4061">
      <c r="A4061" s="31"/>
      <c r="B4061" s="2"/>
      <c r="C4061" s="2"/>
    </row>
    <row r="4062">
      <c r="A4062" s="31"/>
      <c r="B4062" s="2"/>
      <c r="C4062" s="2"/>
    </row>
    <row r="4063">
      <c r="A4063" s="31"/>
      <c r="B4063" s="2"/>
      <c r="C4063" s="2"/>
    </row>
    <row r="4064">
      <c r="A4064" s="31"/>
      <c r="B4064" s="2"/>
      <c r="C4064" s="2"/>
    </row>
    <row r="4065">
      <c r="A4065" s="31"/>
      <c r="B4065" s="2"/>
      <c r="C4065" s="2"/>
    </row>
    <row r="4066">
      <c r="A4066" s="31"/>
      <c r="B4066" s="2"/>
      <c r="C4066" s="2"/>
    </row>
    <row r="4067">
      <c r="A4067" s="31"/>
      <c r="B4067" s="2"/>
      <c r="C4067" s="2"/>
    </row>
    <row r="4068">
      <c r="A4068" s="31"/>
      <c r="B4068" s="2"/>
      <c r="C4068" s="2"/>
    </row>
    <row r="4069">
      <c r="A4069" s="31"/>
      <c r="B4069" s="2"/>
      <c r="C4069" s="2"/>
    </row>
    <row r="4070">
      <c r="A4070" s="31"/>
      <c r="B4070" s="2"/>
      <c r="C4070" s="2"/>
    </row>
    <row r="4071">
      <c r="A4071" s="31"/>
      <c r="B4071" s="2"/>
      <c r="C4071" s="2"/>
    </row>
    <row r="4072">
      <c r="A4072" s="31"/>
      <c r="B4072" s="2"/>
      <c r="C4072" s="2"/>
    </row>
    <row r="4073">
      <c r="A4073" s="31"/>
      <c r="B4073" s="2"/>
      <c r="C4073" s="2"/>
    </row>
    <row r="4074">
      <c r="A4074" s="31"/>
      <c r="B4074" s="2"/>
      <c r="C4074" s="2"/>
    </row>
    <row r="4075">
      <c r="A4075" s="31"/>
      <c r="B4075" s="2"/>
      <c r="C4075" s="2"/>
    </row>
    <row r="4076">
      <c r="A4076" s="31"/>
      <c r="B4076" s="2"/>
      <c r="C4076" s="2"/>
    </row>
    <row r="4077">
      <c r="A4077" s="31"/>
      <c r="B4077" s="2"/>
      <c r="C4077" s="2"/>
    </row>
    <row r="4078">
      <c r="A4078" s="31"/>
      <c r="B4078" s="2"/>
      <c r="C4078" s="2"/>
    </row>
    <row r="4079">
      <c r="A4079" s="31"/>
      <c r="B4079" s="2"/>
      <c r="C4079" s="2"/>
    </row>
    <row r="4080">
      <c r="A4080" s="31"/>
      <c r="B4080" s="2"/>
      <c r="C4080" s="2"/>
    </row>
    <row r="4081">
      <c r="A4081" s="31"/>
      <c r="B4081" s="2"/>
      <c r="C4081" s="2"/>
    </row>
    <row r="4082">
      <c r="A4082" s="31"/>
      <c r="B4082" s="2"/>
      <c r="C4082" s="2"/>
    </row>
    <row r="4083">
      <c r="A4083" s="31"/>
      <c r="B4083" s="2"/>
      <c r="C4083" s="2"/>
    </row>
    <row r="4084">
      <c r="A4084" s="31"/>
      <c r="B4084" s="2"/>
      <c r="C4084" s="2"/>
    </row>
    <row r="4085">
      <c r="A4085" s="31"/>
      <c r="B4085" s="2"/>
      <c r="C4085" s="2"/>
    </row>
    <row r="4086">
      <c r="A4086" s="31"/>
      <c r="B4086" s="2"/>
      <c r="C4086" s="2"/>
    </row>
    <row r="4087">
      <c r="A4087" s="31"/>
      <c r="B4087" s="2"/>
      <c r="C4087" s="2"/>
    </row>
    <row r="4088">
      <c r="A4088" s="31"/>
      <c r="B4088" s="2"/>
      <c r="C4088" s="2"/>
    </row>
    <row r="4089">
      <c r="A4089" s="31"/>
      <c r="B4089" s="2"/>
      <c r="C4089" s="2"/>
    </row>
    <row r="4090">
      <c r="A4090" s="31"/>
      <c r="B4090" s="2"/>
      <c r="C4090" s="2"/>
    </row>
    <row r="4091">
      <c r="A4091" s="31"/>
      <c r="B4091" s="2"/>
      <c r="C4091" s="2"/>
    </row>
    <row r="4092">
      <c r="A4092" s="31"/>
      <c r="B4092" s="2"/>
      <c r="C4092" s="2"/>
    </row>
    <row r="4093">
      <c r="A4093" s="31"/>
      <c r="B4093" s="2"/>
      <c r="C4093" s="2"/>
    </row>
    <row r="4094">
      <c r="A4094" s="31"/>
      <c r="B4094" s="2"/>
      <c r="C4094" s="2"/>
    </row>
    <row r="4095">
      <c r="A4095" s="31"/>
      <c r="B4095" s="2"/>
      <c r="C4095" s="2"/>
    </row>
    <row r="4096">
      <c r="A4096" s="31"/>
      <c r="B4096" s="2"/>
      <c r="C4096" s="2"/>
    </row>
    <row r="4097">
      <c r="A4097" s="31"/>
      <c r="B4097" s="2"/>
      <c r="C4097" s="2"/>
    </row>
    <row r="4098">
      <c r="A4098" s="31"/>
      <c r="B4098" s="2"/>
      <c r="C4098" s="2"/>
    </row>
    <row r="4099">
      <c r="A4099" s="31"/>
      <c r="B4099" s="2"/>
      <c r="C4099" s="2"/>
    </row>
    <row r="4100">
      <c r="A4100" s="31"/>
      <c r="B4100" s="2"/>
      <c r="C4100" s="2"/>
    </row>
    <row r="4101">
      <c r="A4101" s="31"/>
      <c r="B4101" s="2"/>
      <c r="C4101" s="2"/>
    </row>
    <row r="4102">
      <c r="A4102" s="31"/>
      <c r="B4102" s="2"/>
      <c r="C4102" s="2"/>
    </row>
    <row r="4103">
      <c r="A4103" s="31"/>
      <c r="B4103" s="2"/>
      <c r="C4103" s="2"/>
    </row>
    <row r="4104">
      <c r="A4104" s="31"/>
      <c r="B4104" s="2"/>
      <c r="C4104" s="2"/>
    </row>
    <row r="4105">
      <c r="A4105" s="31"/>
      <c r="B4105" s="2"/>
      <c r="C4105" s="2"/>
    </row>
    <row r="4106">
      <c r="A4106" s="31"/>
      <c r="B4106" s="2"/>
      <c r="C4106" s="2"/>
    </row>
    <row r="4107">
      <c r="A4107" s="31"/>
      <c r="B4107" s="2"/>
      <c r="C4107" s="2"/>
    </row>
    <row r="4108">
      <c r="A4108" s="31"/>
      <c r="B4108" s="2"/>
      <c r="C4108" s="2"/>
    </row>
    <row r="4109">
      <c r="A4109" s="31"/>
      <c r="B4109" s="2"/>
      <c r="C4109" s="2"/>
    </row>
    <row r="4110">
      <c r="A4110" s="31"/>
      <c r="B4110" s="2"/>
      <c r="C4110" s="2"/>
    </row>
    <row r="4111">
      <c r="A4111" s="31"/>
      <c r="B4111" s="2"/>
      <c r="C4111" s="2"/>
    </row>
    <row r="4112">
      <c r="A4112" s="31"/>
      <c r="B4112" s="2"/>
      <c r="C4112" s="2"/>
    </row>
    <row r="4113">
      <c r="A4113" s="31"/>
      <c r="B4113" s="2"/>
      <c r="C4113" s="2"/>
    </row>
    <row r="4114">
      <c r="A4114" s="31"/>
      <c r="B4114" s="2"/>
      <c r="C4114" s="2"/>
    </row>
    <row r="4115">
      <c r="A4115" s="31"/>
      <c r="B4115" s="2"/>
      <c r="C4115" s="2"/>
    </row>
    <row r="4116">
      <c r="A4116" s="31"/>
      <c r="B4116" s="2"/>
      <c r="C4116" s="2"/>
    </row>
    <row r="4117">
      <c r="A4117" s="31"/>
      <c r="B4117" s="2"/>
      <c r="C4117" s="2"/>
    </row>
    <row r="4118">
      <c r="A4118" s="31"/>
      <c r="B4118" s="2"/>
      <c r="C4118" s="2"/>
    </row>
    <row r="4119">
      <c r="A4119" s="31"/>
      <c r="B4119" s="2"/>
      <c r="C4119" s="2"/>
    </row>
    <row r="4120">
      <c r="A4120" s="31"/>
      <c r="B4120" s="2"/>
      <c r="C4120" s="2"/>
    </row>
    <row r="4121">
      <c r="A4121" s="31"/>
      <c r="B4121" s="2"/>
      <c r="C4121" s="2"/>
    </row>
    <row r="4122">
      <c r="A4122" s="31"/>
      <c r="B4122" s="2"/>
      <c r="C4122" s="2"/>
    </row>
    <row r="4123">
      <c r="A4123" s="31"/>
      <c r="B4123" s="2"/>
      <c r="C4123" s="2"/>
    </row>
    <row r="4124">
      <c r="A4124" s="31"/>
      <c r="B4124" s="2"/>
      <c r="C4124" s="2"/>
    </row>
    <row r="4125">
      <c r="A4125" s="31"/>
      <c r="B4125" s="2"/>
      <c r="C4125" s="2"/>
    </row>
    <row r="4126">
      <c r="A4126" s="31"/>
      <c r="B4126" s="2"/>
      <c r="C4126" s="2"/>
    </row>
    <row r="4127">
      <c r="A4127" s="31"/>
      <c r="B4127" s="2"/>
      <c r="C4127" s="2"/>
    </row>
    <row r="4128">
      <c r="A4128" s="31"/>
      <c r="B4128" s="2"/>
      <c r="C4128" s="2"/>
    </row>
    <row r="4129">
      <c r="A4129" s="31"/>
      <c r="B4129" s="2"/>
      <c r="C4129" s="2"/>
    </row>
    <row r="4130">
      <c r="A4130" s="31"/>
      <c r="B4130" s="2"/>
      <c r="C4130" s="2"/>
    </row>
    <row r="4131">
      <c r="A4131" s="31"/>
      <c r="B4131" s="2"/>
      <c r="C4131" s="2"/>
    </row>
    <row r="4132">
      <c r="A4132" s="31"/>
      <c r="B4132" s="2"/>
      <c r="C4132" s="2"/>
    </row>
    <row r="4133">
      <c r="A4133" s="31"/>
      <c r="B4133" s="2"/>
      <c r="C4133" s="2"/>
    </row>
    <row r="4134">
      <c r="A4134" s="31"/>
      <c r="B4134" s="2"/>
      <c r="C4134" s="2"/>
    </row>
    <row r="4135">
      <c r="A4135" s="31"/>
      <c r="B4135" s="2"/>
      <c r="C4135" s="2"/>
    </row>
    <row r="4136">
      <c r="A4136" s="31"/>
      <c r="B4136" s="2"/>
      <c r="C4136" s="2"/>
    </row>
    <row r="4137">
      <c r="A4137" s="31"/>
      <c r="B4137" s="2"/>
      <c r="C4137" s="2"/>
    </row>
    <row r="4138">
      <c r="A4138" s="31"/>
      <c r="B4138" s="2"/>
      <c r="C4138" s="2"/>
    </row>
    <row r="4139">
      <c r="A4139" s="31"/>
      <c r="B4139" s="2"/>
      <c r="C4139" s="2"/>
    </row>
    <row r="4140">
      <c r="A4140" s="31"/>
      <c r="B4140" s="2"/>
      <c r="C4140" s="2"/>
    </row>
    <row r="4141">
      <c r="A4141" s="31"/>
      <c r="B4141" s="2"/>
      <c r="C4141" s="2"/>
    </row>
    <row r="4142">
      <c r="A4142" s="31"/>
      <c r="B4142" s="2"/>
      <c r="C4142" s="2"/>
    </row>
    <row r="4143">
      <c r="A4143" s="31"/>
      <c r="B4143" s="2"/>
      <c r="C4143" s="2"/>
    </row>
    <row r="4144">
      <c r="A4144" s="31"/>
      <c r="B4144" s="2"/>
      <c r="C4144" s="2"/>
    </row>
    <row r="4145">
      <c r="A4145" s="31"/>
      <c r="B4145" s="2"/>
      <c r="C4145" s="2"/>
    </row>
    <row r="4146">
      <c r="A4146" s="31"/>
      <c r="B4146" s="2"/>
      <c r="C4146" s="2"/>
    </row>
    <row r="4147">
      <c r="A4147" s="31"/>
      <c r="B4147" s="2"/>
      <c r="C4147" s="2"/>
    </row>
    <row r="4148">
      <c r="A4148" s="31"/>
      <c r="B4148" s="2"/>
      <c r="C4148" s="2"/>
    </row>
    <row r="4149">
      <c r="A4149" s="31"/>
      <c r="B4149" s="2"/>
      <c r="C4149" s="2"/>
    </row>
    <row r="4150">
      <c r="A4150" s="31"/>
      <c r="B4150" s="2"/>
      <c r="C4150" s="2"/>
    </row>
    <row r="4151">
      <c r="A4151" s="31"/>
      <c r="B4151" s="2"/>
      <c r="C4151" s="2"/>
    </row>
    <row r="4152">
      <c r="A4152" s="31"/>
      <c r="B4152" s="2"/>
      <c r="C4152" s="2"/>
    </row>
    <row r="4153">
      <c r="A4153" s="31"/>
      <c r="B4153" s="2"/>
      <c r="C4153" s="2"/>
    </row>
    <row r="4154">
      <c r="A4154" s="31"/>
      <c r="B4154" s="2"/>
      <c r="C4154" s="2"/>
    </row>
    <row r="4155">
      <c r="A4155" s="31"/>
      <c r="B4155" s="2"/>
      <c r="C4155" s="2"/>
    </row>
    <row r="4156">
      <c r="A4156" s="31"/>
      <c r="B4156" s="2"/>
      <c r="C4156" s="2"/>
    </row>
    <row r="4157">
      <c r="A4157" s="31"/>
      <c r="B4157" s="2"/>
      <c r="C4157" s="2"/>
    </row>
    <row r="4158">
      <c r="A4158" s="31"/>
      <c r="B4158" s="2"/>
      <c r="C4158" s="2"/>
    </row>
    <row r="4159">
      <c r="A4159" s="31"/>
      <c r="B4159" s="2"/>
      <c r="C4159" s="2"/>
    </row>
    <row r="4160">
      <c r="A4160" s="31"/>
      <c r="B4160" s="2"/>
      <c r="C4160" s="2"/>
    </row>
    <row r="4161">
      <c r="A4161" s="31"/>
      <c r="B4161" s="2"/>
      <c r="C4161" s="2"/>
    </row>
    <row r="4162">
      <c r="A4162" s="31"/>
      <c r="B4162" s="2"/>
      <c r="C4162" s="2"/>
    </row>
    <row r="4163">
      <c r="A4163" s="31"/>
      <c r="B4163" s="2"/>
      <c r="C4163" s="2"/>
    </row>
    <row r="4164">
      <c r="A4164" s="31"/>
      <c r="B4164" s="2"/>
      <c r="C4164" s="2"/>
    </row>
    <row r="4165">
      <c r="A4165" s="31"/>
      <c r="B4165" s="2"/>
      <c r="C4165" s="2"/>
    </row>
    <row r="4166">
      <c r="A4166" s="31"/>
      <c r="B4166" s="2"/>
      <c r="C4166" s="2"/>
    </row>
    <row r="4167">
      <c r="A4167" s="31"/>
      <c r="B4167" s="2"/>
      <c r="C4167" s="2"/>
    </row>
    <row r="4168">
      <c r="A4168" s="31"/>
      <c r="B4168" s="2"/>
      <c r="C4168" s="2"/>
    </row>
    <row r="4169">
      <c r="A4169" s="31"/>
      <c r="B4169" s="2"/>
      <c r="C4169" s="2"/>
    </row>
    <row r="4170">
      <c r="A4170" s="31"/>
      <c r="B4170" s="2"/>
      <c r="C4170" s="2"/>
    </row>
    <row r="4171">
      <c r="A4171" s="31"/>
      <c r="B4171" s="2"/>
      <c r="C4171" s="2"/>
    </row>
    <row r="4172">
      <c r="A4172" s="31"/>
      <c r="B4172" s="2"/>
      <c r="C4172" s="2"/>
    </row>
    <row r="4173">
      <c r="A4173" s="31"/>
      <c r="B4173" s="2"/>
      <c r="C4173" s="2"/>
    </row>
    <row r="4174">
      <c r="A4174" s="31"/>
      <c r="B4174" s="2"/>
      <c r="C4174" s="2"/>
    </row>
    <row r="4175">
      <c r="A4175" s="31"/>
      <c r="B4175" s="2"/>
      <c r="C4175" s="2"/>
    </row>
    <row r="4176">
      <c r="A4176" s="31"/>
      <c r="B4176" s="2"/>
      <c r="C4176" s="2"/>
    </row>
    <row r="4177">
      <c r="A4177" s="31"/>
      <c r="B4177" s="2"/>
      <c r="C4177" s="2"/>
    </row>
    <row r="4178">
      <c r="A4178" s="31"/>
      <c r="B4178" s="2"/>
      <c r="C4178" s="2"/>
    </row>
    <row r="4179">
      <c r="A4179" s="31"/>
      <c r="B4179" s="2"/>
      <c r="C4179" s="2"/>
    </row>
    <row r="4180">
      <c r="A4180" s="31"/>
      <c r="B4180" s="2"/>
      <c r="C4180" s="2"/>
    </row>
    <row r="4181">
      <c r="A4181" s="31"/>
      <c r="B4181" s="2"/>
      <c r="C4181" s="2"/>
    </row>
    <row r="4182">
      <c r="A4182" s="31"/>
      <c r="B4182" s="2"/>
      <c r="C4182" s="2"/>
    </row>
    <row r="4183">
      <c r="A4183" s="31"/>
      <c r="B4183" s="2"/>
      <c r="C4183" s="2"/>
    </row>
    <row r="4184">
      <c r="A4184" s="31"/>
      <c r="B4184" s="2"/>
      <c r="C4184" s="2"/>
    </row>
    <row r="4185">
      <c r="A4185" s="31"/>
      <c r="B4185" s="2"/>
      <c r="C4185" s="2"/>
    </row>
    <row r="4186">
      <c r="A4186" s="31"/>
      <c r="B4186" s="2"/>
      <c r="C4186" s="2"/>
    </row>
    <row r="4187">
      <c r="A4187" s="31"/>
      <c r="B4187" s="2"/>
      <c r="C4187" s="2"/>
    </row>
    <row r="4188">
      <c r="A4188" s="31"/>
      <c r="B4188" s="2"/>
      <c r="C4188" s="2"/>
    </row>
    <row r="4189">
      <c r="A4189" s="31"/>
      <c r="B4189" s="2"/>
      <c r="C4189" s="2"/>
    </row>
    <row r="4190">
      <c r="A4190" s="31"/>
      <c r="B4190" s="2"/>
      <c r="C4190" s="2"/>
    </row>
    <row r="4191">
      <c r="A4191" s="31"/>
      <c r="B4191" s="2"/>
      <c r="C4191" s="2"/>
    </row>
    <row r="4192">
      <c r="A4192" s="31"/>
      <c r="B4192" s="2"/>
      <c r="C4192" s="2"/>
    </row>
    <row r="4193">
      <c r="A4193" s="31"/>
      <c r="B4193" s="2"/>
      <c r="C4193" s="2"/>
    </row>
    <row r="4194">
      <c r="A4194" s="31"/>
      <c r="B4194" s="2"/>
      <c r="C4194" s="2"/>
    </row>
    <row r="4195">
      <c r="A4195" s="31"/>
      <c r="B4195" s="2"/>
      <c r="C4195" s="2"/>
    </row>
    <row r="4196">
      <c r="A4196" s="31"/>
      <c r="B4196" s="2"/>
      <c r="C4196" s="2"/>
    </row>
    <row r="4197">
      <c r="A4197" s="31"/>
      <c r="B4197" s="2"/>
      <c r="C4197" s="2"/>
    </row>
    <row r="4198">
      <c r="A4198" s="31"/>
      <c r="B4198" s="2"/>
      <c r="C4198" s="2"/>
    </row>
    <row r="4199">
      <c r="A4199" s="31"/>
      <c r="B4199" s="2"/>
      <c r="C4199" s="2"/>
    </row>
    <row r="4200">
      <c r="A4200" s="31"/>
      <c r="B4200" s="2"/>
      <c r="C4200" s="2"/>
    </row>
    <row r="4201">
      <c r="A4201" s="31"/>
      <c r="B4201" s="2"/>
      <c r="C4201" s="2"/>
    </row>
    <row r="4202">
      <c r="A4202" s="31"/>
      <c r="B4202" s="2"/>
      <c r="C4202" s="2"/>
    </row>
    <row r="4203">
      <c r="A4203" s="31"/>
      <c r="B4203" s="2"/>
      <c r="C4203" s="2"/>
    </row>
    <row r="4204">
      <c r="A4204" s="31"/>
      <c r="B4204" s="2"/>
      <c r="C4204" s="2"/>
    </row>
    <row r="4205">
      <c r="A4205" s="31"/>
      <c r="B4205" s="2"/>
      <c r="C4205" s="2"/>
    </row>
    <row r="4206">
      <c r="A4206" s="31"/>
      <c r="B4206" s="2"/>
      <c r="C4206" s="2"/>
    </row>
    <row r="4207">
      <c r="A4207" s="31"/>
      <c r="B4207" s="2"/>
      <c r="C4207" s="2"/>
    </row>
    <row r="4208">
      <c r="A4208" s="31"/>
      <c r="B4208" s="2"/>
      <c r="C4208" s="2"/>
    </row>
    <row r="4209">
      <c r="A4209" s="31"/>
      <c r="B4209" s="2"/>
      <c r="C4209" s="2"/>
    </row>
    <row r="4210">
      <c r="A4210" s="31"/>
      <c r="B4210" s="2"/>
      <c r="C4210" s="2"/>
    </row>
    <row r="4211">
      <c r="A4211" s="31"/>
      <c r="B4211" s="2"/>
      <c r="C4211" s="2"/>
    </row>
    <row r="4212">
      <c r="A4212" s="31"/>
      <c r="B4212" s="2"/>
      <c r="C4212" s="2"/>
    </row>
    <row r="4213">
      <c r="A4213" s="31"/>
      <c r="B4213" s="2"/>
      <c r="C4213" s="2"/>
    </row>
    <row r="4214">
      <c r="A4214" s="31"/>
      <c r="B4214" s="2"/>
      <c r="C4214" s="2"/>
    </row>
    <row r="4215">
      <c r="A4215" s="31"/>
      <c r="B4215" s="2"/>
      <c r="C4215" s="2"/>
    </row>
    <row r="4216">
      <c r="A4216" s="31"/>
      <c r="B4216" s="2"/>
      <c r="C4216" s="2"/>
    </row>
    <row r="4217">
      <c r="A4217" s="31"/>
      <c r="B4217" s="2"/>
      <c r="C4217" s="2"/>
    </row>
    <row r="4218">
      <c r="A4218" s="31"/>
      <c r="B4218" s="2"/>
      <c r="C4218" s="2"/>
    </row>
    <row r="4219">
      <c r="A4219" s="31"/>
      <c r="B4219" s="2"/>
      <c r="C4219" s="2"/>
    </row>
    <row r="4220">
      <c r="A4220" s="31"/>
      <c r="B4220" s="2"/>
      <c r="C4220" s="2"/>
    </row>
    <row r="4221">
      <c r="A4221" s="31"/>
      <c r="B4221" s="2"/>
      <c r="C4221" s="2"/>
    </row>
    <row r="4222">
      <c r="A4222" s="31"/>
      <c r="B4222" s="2"/>
      <c r="C4222" s="2"/>
    </row>
    <row r="4223">
      <c r="A4223" s="31"/>
      <c r="B4223" s="2"/>
      <c r="C4223" s="2"/>
    </row>
    <row r="4224">
      <c r="A4224" s="31"/>
      <c r="B4224" s="2"/>
      <c r="C4224" s="2"/>
    </row>
    <row r="4225">
      <c r="A4225" s="31"/>
      <c r="B4225" s="2"/>
      <c r="C4225" s="2"/>
    </row>
    <row r="4226">
      <c r="A4226" s="31"/>
      <c r="B4226" s="2"/>
      <c r="C4226" s="2"/>
    </row>
    <row r="4227">
      <c r="A4227" s="31"/>
      <c r="B4227" s="2"/>
      <c r="C4227" s="2"/>
    </row>
    <row r="4228">
      <c r="A4228" s="31"/>
      <c r="B4228" s="2"/>
      <c r="C4228" s="2"/>
    </row>
    <row r="4229">
      <c r="A4229" s="31"/>
      <c r="B4229" s="2"/>
      <c r="C4229" s="2"/>
    </row>
    <row r="4230">
      <c r="A4230" s="31"/>
      <c r="B4230" s="2"/>
      <c r="C4230" s="2"/>
    </row>
    <row r="4231">
      <c r="A4231" s="31"/>
      <c r="B4231" s="2"/>
      <c r="C4231" s="2"/>
    </row>
    <row r="4232">
      <c r="A4232" s="31"/>
      <c r="B4232" s="2"/>
      <c r="C4232" s="2"/>
    </row>
    <row r="4233">
      <c r="A4233" s="31"/>
      <c r="B4233" s="2"/>
      <c r="C4233" s="2"/>
    </row>
    <row r="4234">
      <c r="A4234" s="31"/>
      <c r="B4234" s="2"/>
      <c r="C4234" s="2"/>
    </row>
    <row r="4235">
      <c r="A4235" s="31"/>
      <c r="B4235" s="2"/>
      <c r="C4235" s="2"/>
    </row>
    <row r="4236">
      <c r="A4236" s="31"/>
      <c r="B4236" s="2"/>
      <c r="C4236" s="2"/>
    </row>
    <row r="4237">
      <c r="A4237" s="31"/>
      <c r="B4237" s="2"/>
      <c r="C4237" s="2"/>
    </row>
    <row r="4238">
      <c r="A4238" s="31"/>
      <c r="B4238" s="2"/>
      <c r="C4238" s="2"/>
    </row>
    <row r="4239">
      <c r="A4239" s="31"/>
      <c r="B4239" s="2"/>
      <c r="C4239" s="2"/>
    </row>
    <row r="4240">
      <c r="A4240" s="31"/>
      <c r="B4240" s="2"/>
      <c r="C4240" s="2"/>
    </row>
    <row r="4241">
      <c r="A4241" s="31"/>
      <c r="B4241" s="2"/>
      <c r="C4241" s="2"/>
    </row>
    <row r="4242">
      <c r="A4242" s="31"/>
      <c r="B4242" s="2"/>
      <c r="C4242" s="2"/>
    </row>
    <row r="4243">
      <c r="A4243" s="31"/>
      <c r="B4243" s="2"/>
      <c r="C4243" s="2"/>
    </row>
    <row r="4244">
      <c r="A4244" s="31"/>
      <c r="B4244" s="2"/>
      <c r="C4244" s="2"/>
    </row>
    <row r="4245">
      <c r="A4245" s="31"/>
      <c r="B4245" s="2"/>
      <c r="C4245" s="2"/>
    </row>
    <row r="4246">
      <c r="A4246" s="31"/>
      <c r="B4246" s="2"/>
      <c r="C4246" s="2"/>
    </row>
    <row r="4247">
      <c r="A4247" s="31"/>
      <c r="B4247" s="2"/>
      <c r="C4247" s="2"/>
    </row>
    <row r="4248">
      <c r="A4248" s="31"/>
      <c r="B4248" s="2"/>
      <c r="C4248" s="2"/>
    </row>
    <row r="4249">
      <c r="A4249" s="31"/>
      <c r="B4249" s="2"/>
      <c r="C4249" s="2"/>
    </row>
    <row r="4250">
      <c r="A4250" s="31"/>
      <c r="B4250" s="2"/>
      <c r="C4250" s="2"/>
    </row>
    <row r="4251">
      <c r="A4251" s="31"/>
      <c r="B4251" s="2"/>
      <c r="C4251" s="2"/>
    </row>
    <row r="4252">
      <c r="A4252" s="31"/>
      <c r="B4252" s="2"/>
      <c r="C4252" s="2"/>
    </row>
    <row r="4253">
      <c r="A4253" s="31"/>
      <c r="B4253" s="2"/>
      <c r="C4253" s="2"/>
    </row>
    <row r="4254">
      <c r="A4254" s="31"/>
      <c r="B4254" s="2"/>
      <c r="C4254" s="2"/>
    </row>
    <row r="4255">
      <c r="A4255" s="31"/>
      <c r="B4255" s="2"/>
      <c r="C4255" s="2"/>
    </row>
    <row r="4256">
      <c r="A4256" s="31"/>
      <c r="B4256" s="2"/>
      <c r="C4256" s="2"/>
    </row>
    <row r="4257">
      <c r="A4257" s="31"/>
      <c r="B4257" s="2"/>
      <c r="C4257" s="2"/>
    </row>
    <row r="4258">
      <c r="A4258" s="31"/>
      <c r="B4258" s="2"/>
      <c r="C4258" s="2"/>
    </row>
    <row r="4259">
      <c r="A4259" s="31"/>
      <c r="B4259" s="2"/>
      <c r="C4259" s="2"/>
    </row>
    <row r="4260">
      <c r="A4260" s="31"/>
      <c r="B4260" s="2"/>
      <c r="C4260" s="2"/>
    </row>
    <row r="4261">
      <c r="A4261" s="31"/>
      <c r="B4261" s="2"/>
      <c r="C4261" s="2"/>
    </row>
    <row r="4262">
      <c r="A4262" s="31"/>
      <c r="B4262" s="2"/>
      <c r="C4262" s="2"/>
    </row>
    <row r="4263">
      <c r="A4263" s="31"/>
      <c r="B4263" s="2"/>
      <c r="C4263" s="2"/>
    </row>
    <row r="4264">
      <c r="A4264" s="31"/>
      <c r="B4264" s="2"/>
      <c r="C4264" s="2"/>
    </row>
    <row r="4265">
      <c r="A4265" s="31"/>
      <c r="B4265" s="2"/>
      <c r="C4265" s="2"/>
    </row>
    <row r="4266">
      <c r="A4266" s="31"/>
      <c r="B4266" s="2"/>
      <c r="C4266" s="2"/>
    </row>
    <row r="4267">
      <c r="A4267" s="31"/>
      <c r="B4267" s="2"/>
      <c r="C4267" s="2"/>
    </row>
    <row r="4268">
      <c r="A4268" s="31"/>
      <c r="B4268" s="2"/>
      <c r="C4268" s="2"/>
    </row>
    <row r="4269">
      <c r="A4269" s="31"/>
      <c r="B4269" s="2"/>
      <c r="C4269" s="2"/>
    </row>
    <row r="4270">
      <c r="A4270" s="31"/>
      <c r="B4270" s="2"/>
      <c r="C4270" s="2"/>
    </row>
    <row r="4271">
      <c r="A4271" s="31"/>
      <c r="B4271" s="2"/>
      <c r="C4271" s="2"/>
    </row>
    <row r="4272">
      <c r="A4272" s="31"/>
      <c r="B4272" s="2"/>
      <c r="C4272" s="2"/>
    </row>
    <row r="4273">
      <c r="A4273" s="31"/>
      <c r="B4273" s="2"/>
      <c r="C4273" s="2"/>
    </row>
    <row r="4274">
      <c r="A4274" s="31"/>
      <c r="B4274" s="2"/>
      <c r="C4274" s="2"/>
    </row>
    <row r="4275">
      <c r="A4275" s="31"/>
      <c r="B4275" s="2"/>
      <c r="C4275" s="2"/>
    </row>
    <row r="4276">
      <c r="A4276" s="31"/>
      <c r="B4276" s="2"/>
      <c r="C4276" s="2"/>
    </row>
    <row r="4277">
      <c r="A4277" s="31"/>
      <c r="B4277" s="2"/>
      <c r="C4277" s="2"/>
    </row>
    <row r="4278">
      <c r="A4278" s="31"/>
      <c r="B4278" s="2"/>
      <c r="C4278" s="2"/>
    </row>
    <row r="4279">
      <c r="A4279" s="31"/>
      <c r="B4279" s="2"/>
      <c r="C4279" s="2"/>
    </row>
    <row r="4280">
      <c r="A4280" s="31"/>
      <c r="B4280" s="2"/>
      <c r="C4280" s="2"/>
    </row>
    <row r="4281">
      <c r="A4281" s="31"/>
      <c r="B4281" s="2"/>
      <c r="C4281" s="2"/>
    </row>
    <row r="4282">
      <c r="A4282" s="31"/>
      <c r="B4282" s="2"/>
      <c r="C4282" s="2"/>
    </row>
    <row r="4283">
      <c r="A4283" s="31"/>
      <c r="B4283" s="2"/>
      <c r="C4283" s="2"/>
    </row>
    <row r="4284">
      <c r="A4284" s="31"/>
      <c r="B4284" s="2"/>
      <c r="C4284" s="2"/>
    </row>
    <row r="4285">
      <c r="A4285" s="31"/>
      <c r="B4285" s="2"/>
      <c r="C4285" s="2"/>
    </row>
    <row r="4286">
      <c r="A4286" s="31"/>
      <c r="B4286" s="2"/>
      <c r="C4286" s="2"/>
    </row>
    <row r="4287">
      <c r="A4287" s="31"/>
      <c r="B4287" s="2"/>
      <c r="C4287" s="2"/>
    </row>
    <row r="4288">
      <c r="A4288" s="31"/>
      <c r="B4288" s="2"/>
      <c r="C4288" s="2"/>
    </row>
    <row r="4289">
      <c r="A4289" s="31"/>
      <c r="B4289" s="2"/>
      <c r="C4289" s="2"/>
    </row>
    <row r="4290">
      <c r="A4290" s="31"/>
      <c r="B4290" s="2"/>
      <c r="C4290" s="2"/>
    </row>
    <row r="4291">
      <c r="A4291" s="31"/>
      <c r="B4291" s="2"/>
      <c r="C4291" s="2"/>
    </row>
    <row r="4292">
      <c r="A4292" s="31"/>
      <c r="B4292" s="2"/>
      <c r="C4292" s="2"/>
    </row>
    <row r="4293">
      <c r="A4293" s="31"/>
      <c r="B4293" s="2"/>
      <c r="C4293" s="2"/>
    </row>
    <row r="4294">
      <c r="A4294" s="31"/>
      <c r="B4294" s="2"/>
      <c r="C4294" s="2"/>
    </row>
    <row r="4295">
      <c r="A4295" s="31"/>
      <c r="B4295" s="2"/>
      <c r="C4295" s="2"/>
    </row>
    <row r="4296">
      <c r="A4296" s="31"/>
      <c r="B4296" s="2"/>
      <c r="C4296" s="2"/>
    </row>
    <row r="4297">
      <c r="A4297" s="31"/>
      <c r="B4297" s="2"/>
      <c r="C4297" s="2"/>
    </row>
    <row r="4298">
      <c r="A4298" s="31"/>
      <c r="B4298" s="2"/>
      <c r="C4298" s="2"/>
    </row>
    <row r="4299">
      <c r="A4299" s="31"/>
      <c r="B4299" s="2"/>
      <c r="C4299" s="2"/>
    </row>
    <row r="4300">
      <c r="A4300" s="31"/>
      <c r="B4300" s="2"/>
      <c r="C4300" s="2"/>
    </row>
    <row r="4301">
      <c r="A4301" s="31"/>
      <c r="B4301" s="2"/>
      <c r="C4301" s="2"/>
    </row>
    <row r="4302">
      <c r="A4302" s="31"/>
      <c r="B4302" s="2"/>
      <c r="C4302" s="2"/>
    </row>
    <row r="4303">
      <c r="A4303" s="31"/>
      <c r="B4303" s="2"/>
      <c r="C4303" s="2"/>
    </row>
    <row r="4304">
      <c r="A4304" s="31"/>
      <c r="B4304" s="2"/>
      <c r="C4304" s="2"/>
    </row>
    <row r="4305">
      <c r="A4305" s="31"/>
      <c r="B4305" s="2"/>
      <c r="C4305" s="2"/>
    </row>
    <row r="4306">
      <c r="A4306" s="31"/>
      <c r="B4306" s="2"/>
      <c r="C4306" s="2"/>
    </row>
    <row r="4307">
      <c r="A4307" s="31"/>
      <c r="B4307" s="2"/>
      <c r="C4307" s="2"/>
    </row>
    <row r="4308">
      <c r="A4308" s="31"/>
      <c r="B4308" s="2"/>
      <c r="C4308" s="2"/>
    </row>
    <row r="4309">
      <c r="A4309" s="31"/>
      <c r="B4309" s="2"/>
      <c r="C4309" s="2"/>
    </row>
    <row r="4310">
      <c r="A4310" s="31"/>
      <c r="B4310" s="2"/>
      <c r="C4310" s="2"/>
    </row>
    <row r="4311">
      <c r="A4311" s="31"/>
      <c r="B4311" s="2"/>
      <c r="C4311" s="2"/>
    </row>
    <row r="4312">
      <c r="A4312" s="31"/>
      <c r="B4312" s="2"/>
      <c r="C4312" s="2"/>
    </row>
    <row r="4313">
      <c r="A4313" s="31"/>
      <c r="B4313" s="2"/>
      <c r="C4313" s="2"/>
    </row>
    <row r="4314">
      <c r="A4314" s="31"/>
      <c r="B4314" s="2"/>
      <c r="C4314" s="2"/>
    </row>
    <row r="4315">
      <c r="A4315" s="31"/>
      <c r="B4315" s="2"/>
      <c r="C4315" s="2"/>
    </row>
    <row r="4316">
      <c r="A4316" s="31"/>
      <c r="B4316" s="2"/>
      <c r="C4316" s="2"/>
    </row>
    <row r="4317">
      <c r="A4317" s="31"/>
      <c r="B4317" s="2"/>
      <c r="C4317" s="2"/>
    </row>
    <row r="4318">
      <c r="A4318" s="31"/>
      <c r="B4318" s="2"/>
      <c r="C4318" s="2"/>
    </row>
    <row r="4319">
      <c r="A4319" s="31"/>
      <c r="B4319" s="2"/>
      <c r="C4319" s="2"/>
    </row>
    <row r="4320">
      <c r="A4320" s="31"/>
      <c r="B4320" s="2"/>
      <c r="C4320" s="2"/>
    </row>
    <row r="4321">
      <c r="A4321" s="31"/>
      <c r="B4321" s="2"/>
      <c r="C4321" s="2"/>
    </row>
    <row r="4322">
      <c r="A4322" s="31"/>
      <c r="B4322" s="2"/>
      <c r="C4322" s="2"/>
    </row>
    <row r="4323">
      <c r="A4323" s="31"/>
      <c r="B4323" s="2"/>
      <c r="C4323" s="2"/>
    </row>
    <row r="4324">
      <c r="A4324" s="31"/>
      <c r="B4324" s="2"/>
      <c r="C4324" s="2"/>
    </row>
    <row r="4325">
      <c r="A4325" s="31"/>
      <c r="B4325" s="2"/>
      <c r="C4325" s="2"/>
    </row>
    <row r="4326">
      <c r="A4326" s="31"/>
      <c r="B4326" s="2"/>
      <c r="C4326" s="2"/>
    </row>
    <row r="4327">
      <c r="A4327" s="31"/>
      <c r="B4327" s="2"/>
      <c r="C4327" s="2"/>
    </row>
    <row r="4328">
      <c r="A4328" s="31"/>
      <c r="B4328" s="2"/>
      <c r="C4328" s="2"/>
    </row>
    <row r="4329">
      <c r="A4329" s="31"/>
      <c r="B4329" s="2"/>
      <c r="C4329" s="2"/>
    </row>
    <row r="4330">
      <c r="A4330" s="31"/>
      <c r="B4330" s="2"/>
      <c r="C4330" s="2"/>
    </row>
    <row r="4331">
      <c r="A4331" s="31"/>
      <c r="B4331" s="2"/>
      <c r="C4331" s="2"/>
    </row>
    <row r="4332">
      <c r="A4332" s="31"/>
      <c r="B4332" s="2"/>
      <c r="C4332" s="2"/>
    </row>
    <row r="4333">
      <c r="A4333" s="31"/>
      <c r="B4333" s="2"/>
      <c r="C4333" s="2"/>
    </row>
    <row r="4334">
      <c r="A4334" s="31"/>
      <c r="B4334" s="2"/>
      <c r="C4334" s="2"/>
    </row>
    <row r="4335">
      <c r="A4335" s="31"/>
      <c r="B4335" s="2"/>
      <c r="C4335" s="2"/>
    </row>
    <row r="4336">
      <c r="A4336" s="31"/>
      <c r="B4336" s="2"/>
      <c r="C4336" s="2"/>
    </row>
    <row r="4337">
      <c r="A4337" s="31"/>
      <c r="B4337" s="2"/>
      <c r="C4337" s="2"/>
    </row>
    <row r="4338">
      <c r="A4338" s="31"/>
      <c r="B4338" s="2"/>
      <c r="C4338" s="2"/>
    </row>
    <row r="4339">
      <c r="A4339" s="31"/>
      <c r="B4339" s="2"/>
      <c r="C4339" s="2"/>
    </row>
    <row r="4340">
      <c r="A4340" s="31"/>
      <c r="B4340" s="2"/>
      <c r="C4340" s="2"/>
    </row>
    <row r="4341">
      <c r="A4341" s="31"/>
      <c r="B4341" s="2"/>
      <c r="C4341" s="2"/>
    </row>
    <row r="4342">
      <c r="A4342" s="31"/>
      <c r="B4342" s="2"/>
      <c r="C4342" s="2"/>
    </row>
    <row r="4343">
      <c r="A4343" s="31"/>
      <c r="B4343" s="2"/>
      <c r="C4343" s="2"/>
    </row>
    <row r="4344">
      <c r="A4344" s="31"/>
      <c r="B4344" s="2"/>
      <c r="C4344" s="2"/>
    </row>
    <row r="4345">
      <c r="A4345" s="31"/>
      <c r="B4345" s="2"/>
      <c r="C4345" s="2"/>
    </row>
    <row r="4346">
      <c r="A4346" s="31"/>
      <c r="B4346" s="2"/>
      <c r="C4346" s="2"/>
    </row>
    <row r="4347">
      <c r="A4347" s="31"/>
      <c r="B4347" s="2"/>
      <c r="C4347" s="2"/>
    </row>
    <row r="4348">
      <c r="A4348" s="31"/>
      <c r="B4348" s="2"/>
      <c r="C4348" s="2"/>
    </row>
    <row r="4349">
      <c r="A4349" s="31"/>
      <c r="B4349" s="2"/>
      <c r="C4349" s="2"/>
    </row>
    <row r="4350">
      <c r="A4350" s="31"/>
      <c r="B4350" s="2"/>
      <c r="C4350" s="2"/>
    </row>
    <row r="4351">
      <c r="A4351" s="31"/>
      <c r="B4351" s="2"/>
      <c r="C4351" s="2"/>
    </row>
    <row r="4352">
      <c r="A4352" s="31"/>
      <c r="B4352" s="2"/>
      <c r="C4352" s="2"/>
    </row>
    <row r="4353">
      <c r="A4353" s="31"/>
      <c r="B4353" s="2"/>
      <c r="C4353" s="2"/>
    </row>
    <row r="4354">
      <c r="A4354" s="31"/>
      <c r="B4354" s="2"/>
      <c r="C4354" s="2"/>
    </row>
    <row r="4355">
      <c r="A4355" s="31"/>
      <c r="B4355" s="2"/>
      <c r="C4355" s="2"/>
    </row>
    <row r="4356">
      <c r="A4356" s="31"/>
      <c r="B4356" s="2"/>
      <c r="C4356" s="2"/>
    </row>
    <row r="4357">
      <c r="A4357" s="31"/>
      <c r="B4357" s="2"/>
      <c r="C4357" s="2"/>
    </row>
    <row r="4358">
      <c r="A4358" s="31"/>
      <c r="B4358" s="2"/>
      <c r="C4358" s="2"/>
    </row>
    <row r="4359">
      <c r="A4359" s="31"/>
      <c r="B4359" s="2"/>
      <c r="C4359" s="2"/>
    </row>
    <row r="4360">
      <c r="A4360" s="31"/>
      <c r="B4360" s="2"/>
      <c r="C4360" s="2"/>
    </row>
    <row r="4361">
      <c r="A4361" s="31"/>
      <c r="B4361" s="2"/>
      <c r="C4361" s="2"/>
    </row>
    <row r="4362">
      <c r="A4362" s="31"/>
      <c r="B4362" s="2"/>
      <c r="C4362" s="2"/>
    </row>
    <row r="4363">
      <c r="A4363" s="31"/>
      <c r="B4363" s="2"/>
      <c r="C4363" s="2"/>
    </row>
    <row r="4364">
      <c r="A4364" s="31"/>
      <c r="B4364" s="2"/>
      <c r="C4364" s="2"/>
    </row>
    <row r="4365">
      <c r="A4365" s="31"/>
      <c r="B4365" s="2"/>
      <c r="C4365" s="2"/>
    </row>
    <row r="4366">
      <c r="A4366" s="31"/>
      <c r="B4366" s="2"/>
      <c r="C4366" s="2"/>
    </row>
    <row r="4367">
      <c r="A4367" s="31"/>
      <c r="B4367" s="2"/>
      <c r="C4367" s="2"/>
    </row>
    <row r="4368">
      <c r="A4368" s="31"/>
      <c r="B4368" s="2"/>
      <c r="C4368" s="2"/>
    </row>
    <row r="4369">
      <c r="A4369" s="31"/>
      <c r="B4369" s="2"/>
      <c r="C4369" s="2"/>
    </row>
    <row r="4370">
      <c r="A4370" s="31"/>
      <c r="B4370" s="2"/>
      <c r="C4370" s="2"/>
    </row>
    <row r="4371">
      <c r="A4371" s="31"/>
      <c r="B4371" s="2"/>
      <c r="C4371" s="2"/>
    </row>
    <row r="4372">
      <c r="A4372" s="31"/>
      <c r="B4372" s="2"/>
      <c r="C4372" s="2"/>
    </row>
    <row r="4373">
      <c r="A4373" s="31"/>
      <c r="B4373" s="2"/>
      <c r="C4373" s="2"/>
    </row>
    <row r="4374">
      <c r="A4374" s="31"/>
      <c r="B4374" s="2"/>
      <c r="C4374" s="2"/>
    </row>
    <row r="4375">
      <c r="A4375" s="31"/>
      <c r="B4375" s="2"/>
      <c r="C4375" s="2"/>
    </row>
    <row r="4376">
      <c r="A4376" s="31"/>
      <c r="B4376" s="2"/>
      <c r="C4376" s="2"/>
    </row>
    <row r="4377">
      <c r="A4377" s="31"/>
      <c r="B4377" s="2"/>
      <c r="C4377" s="2"/>
    </row>
    <row r="4378">
      <c r="A4378" s="31"/>
      <c r="B4378" s="2"/>
      <c r="C4378" s="2"/>
    </row>
    <row r="4379">
      <c r="A4379" s="31"/>
      <c r="B4379" s="2"/>
      <c r="C4379" s="2"/>
    </row>
    <row r="4380">
      <c r="A4380" s="31"/>
      <c r="B4380" s="2"/>
      <c r="C4380" s="2"/>
    </row>
    <row r="4381">
      <c r="A4381" s="31"/>
      <c r="B4381" s="2"/>
      <c r="C4381" s="2"/>
    </row>
    <row r="4382">
      <c r="A4382" s="31"/>
      <c r="B4382" s="2"/>
      <c r="C4382" s="2"/>
    </row>
    <row r="4383">
      <c r="A4383" s="31"/>
      <c r="B4383" s="2"/>
      <c r="C4383" s="2"/>
    </row>
    <row r="4384">
      <c r="A4384" s="31"/>
      <c r="B4384" s="2"/>
      <c r="C4384" s="2"/>
    </row>
    <row r="4385">
      <c r="A4385" s="31"/>
      <c r="B4385" s="2"/>
      <c r="C4385" s="2"/>
    </row>
    <row r="4386">
      <c r="A4386" s="31"/>
      <c r="B4386" s="2"/>
      <c r="C4386" s="2"/>
    </row>
    <row r="4387">
      <c r="A4387" s="31"/>
      <c r="B4387" s="2"/>
      <c r="C4387" s="2"/>
    </row>
    <row r="4388">
      <c r="A4388" s="31"/>
      <c r="B4388" s="2"/>
      <c r="C4388" s="2"/>
    </row>
    <row r="4389">
      <c r="A4389" s="31"/>
      <c r="B4389" s="2"/>
      <c r="C4389" s="2"/>
    </row>
    <row r="4390">
      <c r="A4390" s="31"/>
      <c r="B4390" s="2"/>
      <c r="C4390" s="2"/>
    </row>
    <row r="4391">
      <c r="A4391" s="31"/>
      <c r="B4391" s="2"/>
      <c r="C4391" s="2"/>
    </row>
    <row r="4392">
      <c r="A4392" s="31"/>
      <c r="B4392" s="2"/>
      <c r="C4392" s="2"/>
    </row>
    <row r="4393">
      <c r="A4393" s="31"/>
      <c r="B4393" s="2"/>
      <c r="C4393" s="2"/>
    </row>
    <row r="4394">
      <c r="A4394" s="31"/>
      <c r="B4394" s="2"/>
      <c r="C4394" s="2"/>
    </row>
    <row r="4395">
      <c r="A4395" s="31"/>
      <c r="B4395" s="2"/>
      <c r="C4395" s="2"/>
    </row>
    <row r="4396">
      <c r="A4396" s="31"/>
      <c r="B4396" s="2"/>
      <c r="C4396" s="2"/>
    </row>
    <row r="4397">
      <c r="A4397" s="31"/>
      <c r="B4397" s="2"/>
      <c r="C4397" s="2"/>
    </row>
    <row r="4398">
      <c r="A4398" s="31"/>
      <c r="B4398" s="2"/>
      <c r="C4398" s="2"/>
    </row>
    <row r="4399">
      <c r="A4399" s="31"/>
      <c r="B4399" s="2"/>
      <c r="C4399" s="2"/>
    </row>
    <row r="4400">
      <c r="A4400" s="31"/>
      <c r="B4400" s="2"/>
      <c r="C4400" s="2"/>
    </row>
    <row r="4401">
      <c r="A4401" s="31"/>
      <c r="B4401" s="2"/>
      <c r="C4401" s="2"/>
    </row>
    <row r="4402">
      <c r="A4402" s="31"/>
      <c r="B4402" s="2"/>
      <c r="C4402" s="2"/>
    </row>
    <row r="4403">
      <c r="A4403" s="31"/>
      <c r="B4403" s="2"/>
      <c r="C4403" s="2"/>
    </row>
    <row r="4404">
      <c r="A4404" s="31"/>
      <c r="B4404" s="2"/>
      <c r="C4404" s="2"/>
    </row>
    <row r="4405">
      <c r="A4405" s="31"/>
      <c r="B4405" s="2"/>
      <c r="C4405" s="2"/>
    </row>
    <row r="4406">
      <c r="A4406" s="31"/>
      <c r="B4406" s="2"/>
      <c r="C4406" s="2"/>
    </row>
    <row r="4407">
      <c r="A4407" s="31"/>
      <c r="B4407" s="2"/>
      <c r="C4407" s="2"/>
    </row>
    <row r="4408">
      <c r="A4408" s="31"/>
      <c r="B4408" s="2"/>
      <c r="C4408" s="2"/>
    </row>
    <row r="4409">
      <c r="A4409" s="31"/>
      <c r="B4409" s="2"/>
      <c r="C4409" s="2"/>
    </row>
    <row r="4410">
      <c r="A4410" s="31"/>
      <c r="B4410" s="2"/>
      <c r="C4410" s="2"/>
    </row>
    <row r="4411">
      <c r="A4411" s="31"/>
      <c r="B4411" s="2"/>
      <c r="C4411" s="2"/>
    </row>
    <row r="4412">
      <c r="A4412" s="31"/>
      <c r="B4412" s="2"/>
      <c r="C4412" s="2"/>
    </row>
    <row r="4413">
      <c r="A4413" s="31"/>
      <c r="B4413" s="2"/>
      <c r="C4413" s="2"/>
    </row>
    <row r="4414">
      <c r="A4414" s="31"/>
      <c r="B4414" s="2"/>
      <c r="C4414" s="2"/>
    </row>
    <row r="4415">
      <c r="A4415" s="31"/>
      <c r="B4415" s="2"/>
      <c r="C4415" s="2"/>
    </row>
    <row r="4416">
      <c r="A4416" s="31"/>
      <c r="B4416" s="2"/>
      <c r="C4416" s="2"/>
    </row>
    <row r="4417">
      <c r="A4417" s="31"/>
      <c r="B4417" s="2"/>
      <c r="C4417" s="2"/>
    </row>
    <row r="4418">
      <c r="A4418" s="31"/>
      <c r="B4418" s="2"/>
      <c r="C4418" s="2"/>
    </row>
    <row r="4419">
      <c r="A4419" s="31"/>
      <c r="B4419" s="2"/>
      <c r="C4419" s="2"/>
    </row>
    <row r="4420">
      <c r="A4420" s="31"/>
      <c r="B4420" s="2"/>
      <c r="C4420" s="2"/>
    </row>
    <row r="4421">
      <c r="A4421" s="31"/>
      <c r="B4421" s="2"/>
      <c r="C4421" s="2"/>
    </row>
    <row r="4422">
      <c r="A4422" s="31"/>
      <c r="B4422" s="2"/>
      <c r="C4422" s="2"/>
    </row>
    <row r="4423">
      <c r="A4423" s="31"/>
      <c r="B4423" s="2"/>
      <c r="C4423" s="2"/>
    </row>
    <row r="4424">
      <c r="A4424" s="31"/>
      <c r="B4424" s="2"/>
      <c r="C4424" s="2"/>
    </row>
    <row r="4425">
      <c r="A4425" s="31"/>
      <c r="B4425" s="2"/>
      <c r="C4425" s="2"/>
    </row>
    <row r="4426">
      <c r="A4426" s="31"/>
      <c r="B4426" s="2"/>
      <c r="C4426" s="2"/>
    </row>
    <row r="4427">
      <c r="A4427" s="31"/>
      <c r="B4427" s="2"/>
      <c r="C4427" s="2"/>
    </row>
    <row r="4428">
      <c r="A4428" s="31"/>
      <c r="B4428" s="2"/>
      <c r="C4428" s="2"/>
    </row>
    <row r="4429">
      <c r="A4429" s="31"/>
      <c r="B4429" s="2"/>
      <c r="C4429" s="2"/>
    </row>
    <row r="4430">
      <c r="A4430" s="31"/>
      <c r="B4430" s="2"/>
      <c r="C4430" s="2"/>
    </row>
    <row r="4431">
      <c r="A4431" s="31"/>
      <c r="B4431" s="2"/>
      <c r="C4431" s="2"/>
    </row>
    <row r="4432">
      <c r="A4432" s="31"/>
      <c r="B4432" s="2"/>
      <c r="C4432" s="2"/>
    </row>
    <row r="4433">
      <c r="A4433" s="31"/>
      <c r="B4433" s="2"/>
      <c r="C4433" s="2"/>
    </row>
    <row r="4434">
      <c r="A4434" s="31"/>
      <c r="B4434" s="2"/>
      <c r="C4434" s="2"/>
    </row>
    <row r="4435">
      <c r="A4435" s="31"/>
      <c r="B4435" s="2"/>
      <c r="C4435" s="2"/>
    </row>
    <row r="4436">
      <c r="A4436" s="31"/>
      <c r="B4436" s="2"/>
      <c r="C4436" s="2"/>
    </row>
    <row r="4437">
      <c r="A4437" s="31"/>
      <c r="B4437" s="2"/>
      <c r="C4437" s="2"/>
    </row>
    <row r="4438">
      <c r="A4438" s="31"/>
      <c r="B4438" s="2"/>
      <c r="C4438" s="2"/>
    </row>
    <row r="4439">
      <c r="A4439" s="31"/>
      <c r="B4439" s="2"/>
      <c r="C4439" s="2"/>
    </row>
    <row r="4440">
      <c r="A4440" s="31"/>
      <c r="B4440" s="2"/>
      <c r="C4440" s="2"/>
    </row>
    <row r="4441">
      <c r="A4441" s="31"/>
      <c r="B4441" s="2"/>
      <c r="C4441" s="2"/>
    </row>
    <row r="4442">
      <c r="A4442" s="31"/>
      <c r="B4442" s="2"/>
      <c r="C4442" s="2"/>
    </row>
    <row r="4443">
      <c r="A4443" s="31"/>
      <c r="B4443" s="2"/>
      <c r="C4443" s="2"/>
    </row>
    <row r="4444">
      <c r="A4444" s="31"/>
      <c r="B4444" s="2"/>
      <c r="C4444" s="2"/>
    </row>
    <row r="4445">
      <c r="A4445" s="31"/>
      <c r="B4445" s="2"/>
      <c r="C4445" s="2"/>
    </row>
    <row r="4446">
      <c r="A4446" s="31"/>
      <c r="B4446" s="2"/>
      <c r="C4446" s="2"/>
    </row>
    <row r="4447">
      <c r="A4447" s="31"/>
      <c r="B4447" s="2"/>
      <c r="C4447" s="2"/>
    </row>
    <row r="4448">
      <c r="A4448" s="31"/>
      <c r="B4448" s="2"/>
      <c r="C4448" s="2"/>
    </row>
    <row r="4449">
      <c r="A4449" s="31"/>
      <c r="B4449" s="2"/>
      <c r="C4449" s="2"/>
    </row>
    <row r="4450">
      <c r="A4450" s="31"/>
      <c r="B4450" s="2"/>
      <c r="C4450" s="2"/>
    </row>
    <row r="4451">
      <c r="A4451" s="31"/>
      <c r="B4451" s="2"/>
      <c r="C4451" s="2"/>
    </row>
    <row r="4452">
      <c r="A4452" s="31"/>
      <c r="B4452" s="2"/>
      <c r="C4452" s="2"/>
    </row>
    <row r="4453">
      <c r="A4453" s="31"/>
      <c r="B4453" s="2"/>
      <c r="C4453" s="2"/>
    </row>
    <row r="4454">
      <c r="A4454" s="31"/>
      <c r="B4454" s="2"/>
      <c r="C4454" s="2"/>
    </row>
    <row r="4455">
      <c r="A4455" s="31"/>
      <c r="B4455" s="2"/>
      <c r="C4455" s="2"/>
    </row>
    <row r="4456">
      <c r="A4456" s="31"/>
      <c r="B4456" s="2"/>
      <c r="C4456" s="2"/>
    </row>
    <row r="4457">
      <c r="A4457" s="31"/>
      <c r="B4457" s="2"/>
      <c r="C4457" s="2"/>
    </row>
    <row r="4458">
      <c r="A4458" s="31"/>
      <c r="B4458" s="2"/>
      <c r="C4458" s="2"/>
    </row>
    <row r="4459">
      <c r="A4459" s="31"/>
      <c r="B4459" s="2"/>
      <c r="C4459" s="2"/>
    </row>
    <row r="4460">
      <c r="A4460" s="31"/>
      <c r="B4460" s="2"/>
      <c r="C4460" s="2"/>
    </row>
    <row r="4461">
      <c r="A4461" s="31"/>
      <c r="B4461" s="2"/>
      <c r="C4461" s="2"/>
    </row>
    <row r="4462">
      <c r="A4462" s="31"/>
      <c r="B4462" s="2"/>
      <c r="C4462" s="2"/>
    </row>
    <row r="4463">
      <c r="A4463" s="31"/>
      <c r="B4463" s="2"/>
      <c r="C4463" s="2"/>
    </row>
    <row r="4464">
      <c r="A4464" s="31"/>
      <c r="B4464" s="2"/>
      <c r="C4464" s="2"/>
    </row>
    <row r="4465">
      <c r="A4465" s="31"/>
      <c r="B4465" s="2"/>
      <c r="C4465" s="2"/>
    </row>
    <row r="4466">
      <c r="A4466" s="31"/>
      <c r="B4466" s="2"/>
      <c r="C4466" s="2"/>
    </row>
    <row r="4467">
      <c r="A4467" s="31"/>
      <c r="B4467" s="2"/>
      <c r="C4467" s="2"/>
    </row>
    <row r="4468">
      <c r="A4468" s="31"/>
      <c r="B4468" s="2"/>
      <c r="C4468" s="2"/>
    </row>
    <row r="4469">
      <c r="A4469" s="31"/>
      <c r="B4469" s="2"/>
      <c r="C4469" s="2"/>
    </row>
    <row r="4470">
      <c r="A4470" s="31"/>
      <c r="B4470" s="2"/>
      <c r="C4470" s="2"/>
    </row>
    <row r="4471">
      <c r="A4471" s="31"/>
      <c r="B4471" s="2"/>
      <c r="C4471" s="2"/>
    </row>
    <row r="4472">
      <c r="A4472" s="31"/>
      <c r="B4472" s="2"/>
      <c r="C4472" s="2"/>
    </row>
    <row r="4473">
      <c r="A4473" s="31"/>
      <c r="B4473" s="2"/>
      <c r="C4473" s="2"/>
    </row>
    <row r="4474">
      <c r="A4474" s="31"/>
      <c r="B4474" s="2"/>
      <c r="C4474" s="2"/>
    </row>
    <row r="4475">
      <c r="A4475" s="31"/>
      <c r="B4475" s="2"/>
      <c r="C4475" s="2"/>
    </row>
    <row r="4476">
      <c r="A4476" s="31"/>
      <c r="B4476" s="2"/>
      <c r="C4476" s="2"/>
    </row>
    <row r="4477">
      <c r="A4477" s="31"/>
      <c r="B4477" s="2"/>
      <c r="C4477" s="2"/>
    </row>
    <row r="4478">
      <c r="A4478" s="31"/>
      <c r="B4478" s="2"/>
      <c r="C4478" s="2"/>
    </row>
    <row r="4479">
      <c r="A4479" s="31"/>
      <c r="B4479" s="2"/>
      <c r="C4479" s="2"/>
    </row>
    <row r="4480">
      <c r="A4480" s="31"/>
      <c r="B4480" s="2"/>
      <c r="C4480" s="2"/>
    </row>
    <row r="4481">
      <c r="A4481" s="31"/>
      <c r="B4481" s="2"/>
      <c r="C4481" s="2"/>
    </row>
    <row r="4482">
      <c r="A4482" s="31"/>
      <c r="B4482" s="2"/>
      <c r="C4482" s="2"/>
    </row>
    <row r="4483">
      <c r="A4483" s="31"/>
      <c r="B4483" s="2"/>
      <c r="C4483" s="2"/>
    </row>
    <row r="4484">
      <c r="A4484" s="31"/>
      <c r="B4484" s="2"/>
      <c r="C4484" s="2"/>
    </row>
    <row r="4485">
      <c r="A4485" s="31"/>
      <c r="B4485" s="2"/>
      <c r="C4485" s="2"/>
    </row>
    <row r="4486">
      <c r="A4486" s="31"/>
      <c r="B4486" s="2"/>
      <c r="C4486" s="2"/>
    </row>
    <row r="4487">
      <c r="A4487" s="31"/>
      <c r="B4487" s="2"/>
      <c r="C4487" s="2"/>
    </row>
    <row r="4488">
      <c r="A4488" s="31"/>
      <c r="B4488" s="2"/>
      <c r="C4488" s="2"/>
    </row>
    <row r="4489">
      <c r="A4489" s="31"/>
      <c r="B4489" s="2"/>
      <c r="C4489" s="2"/>
    </row>
    <row r="4490">
      <c r="A4490" s="31"/>
      <c r="B4490" s="2"/>
      <c r="C4490" s="2"/>
    </row>
    <row r="4491">
      <c r="A4491" s="31"/>
      <c r="B4491" s="2"/>
      <c r="C4491" s="2"/>
    </row>
    <row r="4492">
      <c r="A4492" s="31"/>
      <c r="B4492" s="2"/>
      <c r="C4492" s="2"/>
    </row>
    <row r="4493">
      <c r="A4493" s="31"/>
      <c r="B4493" s="2"/>
      <c r="C4493" s="2"/>
    </row>
    <row r="4494">
      <c r="A4494" s="31"/>
      <c r="B4494" s="2"/>
      <c r="C4494" s="2"/>
    </row>
    <row r="4495">
      <c r="A4495" s="31"/>
      <c r="B4495" s="2"/>
      <c r="C4495" s="2"/>
    </row>
    <row r="4496">
      <c r="A4496" s="31"/>
      <c r="B4496" s="2"/>
      <c r="C4496" s="2"/>
    </row>
    <row r="4497">
      <c r="A4497" s="31"/>
      <c r="B4497" s="2"/>
      <c r="C4497" s="2"/>
    </row>
    <row r="4498">
      <c r="A4498" s="31"/>
      <c r="B4498" s="2"/>
      <c r="C4498" s="2"/>
    </row>
    <row r="4499">
      <c r="A4499" s="31"/>
      <c r="B4499" s="2"/>
      <c r="C4499" s="2"/>
    </row>
    <row r="4500">
      <c r="A4500" s="31"/>
      <c r="B4500" s="2"/>
      <c r="C4500" s="2"/>
    </row>
    <row r="4501">
      <c r="A4501" s="31"/>
      <c r="B4501" s="2"/>
      <c r="C4501" s="2"/>
    </row>
    <row r="4502">
      <c r="A4502" s="31"/>
      <c r="B4502" s="2"/>
      <c r="C4502" s="2"/>
    </row>
    <row r="4503">
      <c r="A4503" s="31"/>
      <c r="B4503" s="2"/>
      <c r="C4503" s="2"/>
    </row>
    <row r="4504">
      <c r="A4504" s="31"/>
      <c r="B4504" s="2"/>
      <c r="C4504" s="2"/>
    </row>
    <row r="4505">
      <c r="A4505" s="31"/>
      <c r="B4505" s="2"/>
      <c r="C4505" s="2"/>
    </row>
    <row r="4506">
      <c r="A4506" s="31"/>
      <c r="B4506" s="2"/>
      <c r="C4506" s="2"/>
    </row>
    <row r="4507">
      <c r="A4507" s="31"/>
      <c r="B4507" s="2"/>
      <c r="C4507" s="2"/>
    </row>
    <row r="4508">
      <c r="A4508" s="31"/>
      <c r="B4508" s="2"/>
      <c r="C4508" s="2"/>
    </row>
    <row r="4509">
      <c r="A4509" s="31"/>
      <c r="B4509" s="2"/>
      <c r="C4509" s="2"/>
    </row>
    <row r="4510">
      <c r="A4510" s="31"/>
      <c r="B4510" s="2"/>
      <c r="C4510" s="2"/>
    </row>
    <row r="4511">
      <c r="A4511" s="31"/>
      <c r="B4511" s="2"/>
      <c r="C4511" s="2"/>
    </row>
    <row r="4512">
      <c r="A4512" s="31"/>
      <c r="B4512" s="2"/>
      <c r="C4512" s="2"/>
    </row>
    <row r="4513">
      <c r="A4513" s="31"/>
      <c r="B4513" s="2"/>
      <c r="C4513" s="2"/>
    </row>
    <row r="4514">
      <c r="A4514" s="31"/>
      <c r="B4514" s="2"/>
      <c r="C4514" s="2"/>
    </row>
    <row r="4515">
      <c r="A4515" s="31"/>
      <c r="B4515" s="2"/>
      <c r="C4515" s="2"/>
    </row>
    <row r="4516">
      <c r="A4516" s="31"/>
      <c r="B4516" s="2"/>
      <c r="C4516" s="2"/>
    </row>
    <row r="4517">
      <c r="A4517" s="31"/>
      <c r="B4517" s="2"/>
      <c r="C4517" s="2"/>
    </row>
    <row r="4518">
      <c r="A4518" s="31"/>
      <c r="B4518" s="2"/>
      <c r="C4518" s="2"/>
    </row>
    <row r="4519">
      <c r="A4519" s="31"/>
      <c r="B4519" s="2"/>
      <c r="C4519" s="2"/>
    </row>
    <row r="4520">
      <c r="A4520" s="31"/>
      <c r="B4520" s="2"/>
      <c r="C4520" s="2"/>
    </row>
    <row r="4521">
      <c r="A4521" s="31"/>
      <c r="B4521" s="2"/>
      <c r="C4521" s="2"/>
    </row>
    <row r="4522">
      <c r="A4522" s="31"/>
      <c r="B4522" s="2"/>
      <c r="C4522" s="2"/>
    </row>
    <row r="4523">
      <c r="A4523" s="31"/>
      <c r="B4523" s="2"/>
      <c r="C4523" s="2"/>
    </row>
    <row r="4524">
      <c r="A4524" s="31"/>
      <c r="B4524" s="2"/>
      <c r="C4524" s="2"/>
    </row>
    <row r="4525">
      <c r="A4525" s="31"/>
      <c r="B4525" s="2"/>
      <c r="C4525" s="2"/>
    </row>
    <row r="4526">
      <c r="A4526" s="31"/>
      <c r="B4526" s="2"/>
      <c r="C4526" s="2"/>
    </row>
    <row r="4527">
      <c r="A4527" s="31"/>
      <c r="B4527" s="2"/>
      <c r="C4527" s="2"/>
    </row>
    <row r="4528">
      <c r="A4528" s="31"/>
      <c r="B4528" s="2"/>
      <c r="C4528" s="2"/>
    </row>
    <row r="4529">
      <c r="A4529" s="31"/>
      <c r="B4529" s="2"/>
      <c r="C4529" s="2"/>
    </row>
    <row r="4530">
      <c r="A4530" s="31"/>
      <c r="B4530" s="2"/>
      <c r="C4530" s="2"/>
    </row>
    <row r="4531">
      <c r="A4531" s="31"/>
      <c r="B4531" s="2"/>
      <c r="C4531" s="2"/>
    </row>
    <row r="4532">
      <c r="A4532" s="31"/>
      <c r="B4532" s="2"/>
      <c r="C4532" s="2"/>
    </row>
    <row r="4533">
      <c r="A4533" s="31"/>
      <c r="B4533" s="2"/>
      <c r="C4533" s="2"/>
    </row>
    <row r="4534">
      <c r="A4534" s="31"/>
      <c r="B4534" s="2"/>
      <c r="C4534" s="2"/>
    </row>
    <row r="4535">
      <c r="A4535" s="31"/>
      <c r="B4535" s="2"/>
      <c r="C4535" s="2"/>
    </row>
    <row r="4536">
      <c r="A4536" s="31"/>
      <c r="B4536" s="2"/>
      <c r="C4536" s="2"/>
    </row>
    <row r="4537">
      <c r="A4537" s="31"/>
      <c r="B4537" s="2"/>
      <c r="C4537" s="2"/>
    </row>
    <row r="4538">
      <c r="A4538" s="31"/>
      <c r="B4538" s="2"/>
      <c r="C4538" s="2"/>
    </row>
    <row r="4539">
      <c r="A4539" s="31"/>
      <c r="B4539" s="2"/>
      <c r="C4539" s="2"/>
    </row>
    <row r="4540">
      <c r="A4540" s="31"/>
      <c r="B4540" s="2"/>
      <c r="C4540" s="2"/>
    </row>
    <row r="4541">
      <c r="A4541" s="31"/>
      <c r="B4541" s="2"/>
      <c r="C4541" s="2"/>
    </row>
    <row r="4542">
      <c r="A4542" s="31"/>
      <c r="B4542" s="2"/>
      <c r="C4542" s="2"/>
    </row>
    <row r="4543">
      <c r="A4543" s="31"/>
      <c r="B4543" s="2"/>
      <c r="C4543" s="2"/>
    </row>
    <row r="4544">
      <c r="A4544" s="31"/>
      <c r="B4544" s="2"/>
      <c r="C4544" s="2"/>
    </row>
    <row r="4545">
      <c r="A4545" s="31"/>
      <c r="B4545" s="2"/>
      <c r="C4545" s="2"/>
    </row>
    <row r="4546">
      <c r="A4546" s="31"/>
      <c r="B4546" s="2"/>
      <c r="C4546" s="2"/>
    </row>
    <row r="4547">
      <c r="A4547" s="31"/>
      <c r="B4547" s="2"/>
      <c r="C4547" s="2"/>
    </row>
    <row r="4548">
      <c r="A4548" s="31"/>
      <c r="B4548" s="2"/>
      <c r="C4548" s="2"/>
    </row>
    <row r="4549">
      <c r="A4549" s="31"/>
      <c r="B4549" s="2"/>
      <c r="C4549" s="2"/>
    </row>
    <row r="4550">
      <c r="A4550" s="31"/>
      <c r="B4550" s="2"/>
      <c r="C4550" s="2"/>
    </row>
    <row r="4551">
      <c r="A4551" s="31"/>
      <c r="B4551" s="2"/>
      <c r="C4551" s="2"/>
    </row>
    <row r="4552">
      <c r="A4552" s="31"/>
      <c r="B4552" s="2"/>
      <c r="C4552" s="2"/>
    </row>
    <row r="4553">
      <c r="A4553" s="31"/>
      <c r="B4553" s="2"/>
      <c r="C4553" s="2"/>
    </row>
    <row r="4554">
      <c r="A4554" s="31"/>
      <c r="B4554" s="2"/>
      <c r="C4554" s="2"/>
    </row>
    <row r="4555">
      <c r="A4555" s="31"/>
      <c r="B4555" s="2"/>
      <c r="C4555" s="2"/>
    </row>
    <row r="4556">
      <c r="A4556" s="31"/>
      <c r="B4556" s="2"/>
      <c r="C4556" s="2"/>
    </row>
    <row r="4557">
      <c r="A4557" s="31"/>
      <c r="B4557" s="2"/>
      <c r="C4557" s="2"/>
    </row>
    <row r="4558">
      <c r="A4558" s="31"/>
      <c r="B4558" s="2"/>
      <c r="C4558" s="2"/>
    </row>
    <row r="4559">
      <c r="A4559" s="31"/>
      <c r="B4559" s="2"/>
      <c r="C4559" s="2"/>
    </row>
    <row r="4560">
      <c r="A4560" s="31"/>
      <c r="B4560" s="2"/>
      <c r="C4560" s="2"/>
    </row>
    <row r="4561">
      <c r="A4561" s="31"/>
      <c r="B4561" s="2"/>
      <c r="C4561" s="2"/>
    </row>
    <row r="4562">
      <c r="A4562" s="31"/>
      <c r="B4562" s="2"/>
      <c r="C4562" s="2"/>
    </row>
    <row r="4563">
      <c r="A4563" s="31"/>
      <c r="B4563" s="2"/>
      <c r="C4563" s="2"/>
    </row>
    <row r="4564">
      <c r="A4564" s="31"/>
      <c r="B4564" s="2"/>
      <c r="C4564" s="2"/>
    </row>
    <row r="4565">
      <c r="A4565" s="31"/>
      <c r="B4565" s="2"/>
      <c r="C4565" s="2"/>
    </row>
    <row r="4566">
      <c r="A4566" s="31"/>
      <c r="B4566" s="2"/>
      <c r="C4566" s="2"/>
    </row>
    <row r="4567">
      <c r="A4567" s="31"/>
      <c r="B4567" s="2"/>
      <c r="C4567" s="2"/>
    </row>
    <row r="4568">
      <c r="A4568" s="31"/>
      <c r="B4568" s="2"/>
      <c r="C4568" s="2"/>
    </row>
    <row r="4569">
      <c r="A4569" s="31"/>
      <c r="B4569" s="2"/>
      <c r="C4569" s="2"/>
    </row>
    <row r="4570">
      <c r="A4570" s="31"/>
      <c r="B4570" s="2"/>
      <c r="C4570" s="2"/>
    </row>
    <row r="4571">
      <c r="A4571" s="31"/>
      <c r="B4571" s="2"/>
      <c r="C4571" s="2"/>
    </row>
    <row r="4572">
      <c r="A4572" s="31"/>
      <c r="B4572" s="2"/>
      <c r="C4572" s="2"/>
    </row>
    <row r="4573">
      <c r="A4573" s="31"/>
      <c r="B4573" s="2"/>
      <c r="C4573" s="2"/>
    </row>
    <row r="4574">
      <c r="A4574" s="31"/>
      <c r="B4574" s="2"/>
      <c r="C4574" s="2"/>
    </row>
    <row r="4575">
      <c r="A4575" s="31"/>
      <c r="B4575" s="2"/>
      <c r="C4575" s="2"/>
    </row>
    <row r="4576">
      <c r="A4576" s="31"/>
      <c r="B4576" s="2"/>
      <c r="C4576" s="2"/>
    </row>
    <row r="4577">
      <c r="A4577" s="31"/>
      <c r="B4577" s="2"/>
      <c r="C4577" s="2"/>
    </row>
    <row r="4578">
      <c r="A4578" s="31"/>
      <c r="B4578" s="2"/>
      <c r="C4578" s="2"/>
    </row>
    <row r="4579">
      <c r="A4579" s="31"/>
      <c r="B4579" s="2"/>
      <c r="C4579" s="2"/>
    </row>
    <row r="4580">
      <c r="A4580" s="31"/>
      <c r="B4580" s="2"/>
      <c r="C4580" s="2"/>
    </row>
    <row r="4581">
      <c r="A4581" s="31"/>
      <c r="B4581" s="2"/>
      <c r="C4581" s="2"/>
    </row>
    <row r="4582">
      <c r="A4582" s="31"/>
      <c r="B4582" s="2"/>
      <c r="C4582" s="2"/>
    </row>
    <row r="4583">
      <c r="A4583" s="31"/>
      <c r="B4583" s="2"/>
      <c r="C4583" s="2"/>
    </row>
    <row r="4584">
      <c r="A4584" s="31"/>
      <c r="B4584" s="2"/>
      <c r="C4584" s="2"/>
    </row>
    <row r="4585">
      <c r="A4585" s="31"/>
      <c r="B4585" s="2"/>
      <c r="C4585" s="2"/>
    </row>
    <row r="4586">
      <c r="A4586" s="31"/>
      <c r="B4586" s="2"/>
      <c r="C4586" s="2"/>
    </row>
    <row r="4587">
      <c r="A4587" s="31"/>
      <c r="B4587" s="2"/>
      <c r="C4587" s="2"/>
    </row>
    <row r="4588">
      <c r="A4588" s="31"/>
      <c r="B4588" s="2"/>
      <c r="C4588" s="2"/>
    </row>
    <row r="4589">
      <c r="A4589" s="31"/>
      <c r="B4589" s="2"/>
      <c r="C4589" s="2"/>
    </row>
    <row r="4590">
      <c r="A4590" s="31"/>
      <c r="B4590" s="2"/>
      <c r="C4590" s="2"/>
    </row>
    <row r="4591">
      <c r="A4591" s="31"/>
      <c r="B4591" s="2"/>
      <c r="C4591" s="2"/>
    </row>
    <row r="4592">
      <c r="A4592" s="31"/>
      <c r="B4592" s="2"/>
      <c r="C4592" s="2"/>
    </row>
    <row r="4593">
      <c r="A4593" s="31"/>
      <c r="B4593" s="2"/>
      <c r="C4593" s="2"/>
    </row>
    <row r="4594">
      <c r="A4594" s="31"/>
      <c r="B4594" s="2"/>
      <c r="C4594" s="2"/>
    </row>
    <row r="4595">
      <c r="A4595" s="31"/>
      <c r="B4595" s="2"/>
      <c r="C4595" s="2"/>
    </row>
    <row r="4596">
      <c r="A4596" s="31"/>
      <c r="B4596" s="2"/>
      <c r="C4596" s="2"/>
    </row>
    <row r="4597">
      <c r="A4597" s="31"/>
      <c r="B4597" s="2"/>
      <c r="C4597" s="2"/>
    </row>
    <row r="4598">
      <c r="A4598" s="31"/>
      <c r="B4598" s="2"/>
      <c r="C4598" s="2"/>
    </row>
    <row r="4599">
      <c r="A4599" s="31"/>
      <c r="B4599" s="2"/>
      <c r="C4599" s="2"/>
    </row>
    <row r="4600">
      <c r="A4600" s="31"/>
      <c r="B4600" s="2"/>
      <c r="C4600" s="2"/>
    </row>
    <row r="4601">
      <c r="A4601" s="31"/>
      <c r="B4601" s="2"/>
      <c r="C4601" s="2"/>
    </row>
    <row r="4602">
      <c r="A4602" s="31"/>
      <c r="B4602" s="2"/>
      <c r="C4602" s="2"/>
    </row>
    <row r="4603">
      <c r="A4603" s="31"/>
      <c r="B4603" s="2"/>
      <c r="C4603" s="2"/>
    </row>
    <row r="4604">
      <c r="A4604" s="31"/>
      <c r="B4604" s="2"/>
      <c r="C4604" s="2"/>
    </row>
    <row r="4605">
      <c r="A4605" s="31"/>
      <c r="B4605" s="2"/>
      <c r="C4605" s="2"/>
    </row>
    <row r="4606">
      <c r="A4606" s="31"/>
      <c r="B4606" s="2"/>
      <c r="C4606" s="2"/>
    </row>
    <row r="4607">
      <c r="A4607" s="31"/>
      <c r="B4607" s="2"/>
      <c r="C4607" s="2"/>
    </row>
    <row r="4608">
      <c r="A4608" s="31"/>
      <c r="B4608" s="2"/>
      <c r="C4608" s="2"/>
    </row>
    <row r="4609">
      <c r="A4609" s="31"/>
      <c r="B4609" s="2"/>
      <c r="C4609" s="2"/>
    </row>
    <row r="4610">
      <c r="A4610" s="31"/>
      <c r="B4610" s="2"/>
      <c r="C4610" s="2"/>
    </row>
    <row r="4611">
      <c r="A4611" s="31"/>
      <c r="B4611" s="2"/>
      <c r="C4611" s="2"/>
    </row>
    <row r="4612">
      <c r="A4612" s="31"/>
      <c r="B4612" s="2"/>
      <c r="C4612" s="2"/>
    </row>
    <row r="4613">
      <c r="A4613" s="31"/>
      <c r="B4613" s="2"/>
      <c r="C4613" s="2"/>
    </row>
    <row r="4614">
      <c r="A4614" s="31"/>
      <c r="B4614" s="2"/>
      <c r="C4614" s="2"/>
    </row>
    <row r="4615">
      <c r="A4615" s="31"/>
      <c r="B4615" s="2"/>
      <c r="C4615" s="2"/>
    </row>
    <row r="4616">
      <c r="A4616" s="31"/>
      <c r="B4616" s="2"/>
      <c r="C4616" s="2"/>
    </row>
    <row r="4617">
      <c r="A4617" s="31"/>
      <c r="B4617" s="2"/>
      <c r="C4617" s="2"/>
    </row>
    <row r="4618">
      <c r="A4618" s="31"/>
      <c r="B4618" s="2"/>
      <c r="C4618" s="2"/>
    </row>
    <row r="4619">
      <c r="A4619" s="31"/>
      <c r="B4619" s="2"/>
      <c r="C4619" s="2"/>
    </row>
    <row r="4620">
      <c r="A4620" s="31"/>
      <c r="B4620" s="2"/>
      <c r="C4620" s="2"/>
    </row>
    <row r="4621">
      <c r="A4621" s="31"/>
      <c r="B4621" s="2"/>
      <c r="C4621" s="2"/>
    </row>
    <row r="4622">
      <c r="A4622" s="31"/>
      <c r="B4622" s="2"/>
      <c r="C4622" s="2"/>
    </row>
    <row r="4623">
      <c r="A4623" s="31"/>
      <c r="B4623" s="2"/>
      <c r="C4623" s="2"/>
    </row>
    <row r="4624">
      <c r="A4624" s="31"/>
      <c r="B4624" s="2"/>
      <c r="C4624" s="2"/>
    </row>
    <row r="4625">
      <c r="A4625" s="31"/>
      <c r="B4625" s="2"/>
      <c r="C4625" s="2"/>
    </row>
    <row r="4626">
      <c r="A4626" s="31"/>
      <c r="B4626" s="2"/>
      <c r="C4626" s="2"/>
    </row>
    <row r="4627">
      <c r="A4627" s="31"/>
      <c r="B4627" s="2"/>
      <c r="C4627" s="2"/>
    </row>
    <row r="4628">
      <c r="A4628" s="31"/>
      <c r="B4628" s="2"/>
      <c r="C4628" s="2"/>
    </row>
    <row r="4629">
      <c r="A4629" s="31"/>
      <c r="B4629" s="2"/>
      <c r="C4629" s="2"/>
    </row>
    <row r="4630">
      <c r="A4630" s="31"/>
      <c r="B4630" s="2"/>
      <c r="C4630" s="2"/>
    </row>
    <row r="4631">
      <c r="A4631" s="31"/>
      <c r="B4631" s="2"/>
      <c r="C4631" s="2"/>
    </row>
    <row r="4632">
      <c r="A4632" s="31"/>
      <c r="B4632" s="2"/>
      <c r="C4632" s="2"/>
    </row>
    <row r="4633">
      <c r="A4633" s="31"/>
      <c r="B4633" s="2"/>
      <c r="C4633" s="2"/>
    </row>
    <row r="4634">
      <c r="A4634" s="31"/>
      <c r="B4634" s="2"/>
      <c r="C4634" s="2"/>
    </row>
    <row r="4635">
      <c r="A4635" s="31"/>
      <c r="B4635" s="2"/>
      <c r="C4635" s="2"/>
    </row>
    <row r="4636">
      <c r="A4636" s="31"/>
      <c r="B4636" s="2"/>
      <c r="C4636" s="2"/>
    </row>
    <row r="4637">
      <c r="A4637" s="31"/>
      <c r="B4637" s="2"/>
      <c r="C4637" s="2"/>
    </row>
    <row r="4638">
      <c r="A4638" s="31"/>
      <c r="B4638" s="2"/>
      <c r="C4638" s="2"/>
    </row>
    <row r="4639">
      <c r="A4639" s="31"/>
      <c r="B4639" s="2"/>
      <c r="C4639" s="2"/>
    </row>
    <row r="4640">
      <c r="A4640" s="31"/>
      <c r="B4640" s="2"/>
      <c r="C4640" s="2"/>
    </row>
    <row r="4641">
      <c r="A4641" s="31"/>
      <c r="B4641" s="2"/>
      <c r="C4641" s="2"/>
    </row>
    <row r="4642">
      <c r="A4642" s="31"/>
      <c r="B4642" s="2"/>
      <c r="C4642" s="2"/>
    </row>
    <row r="4643">
      <c r="A4643" s="31"/>
      <c r="B4643" s="2"/>
      <c r="C4643" s="2"/>
    </row>
    <row r="4644">
      <c r="A4644" s="31"/>
      <c r="B4644" s="2"/>
      <c r="C4644" s="2"/>
    </row>
    <row r="4645">
      <c r="A4645" s="31"/>
      <c r="B4645" s="2"/>
      <c r="C4645" s="2"/>
    </row>
    <row r="4646">
      <c r="A4646" s="31"/>
      <c r="B4646" s="2"/>
      <c r="C4646" s="2"/>
    </row>
    <row r="4647">
      <c r="A4647" s="31"/>
      <c r="B4647" s="2"/>
      <c r="C4647" s="2"/>
    </row>
    <row r="4648">
      <c r="A4648" s="31"/>
      <c r="B4648" s="2"/>
      <c r="C4648" s="2"/>
    </row>
    <row r="4649">
      <c r="A4649" s="31"/>
      <c r="B4649" s="2"/>
      <c r="C4649" s="2"/>
    </row>
    <row r="4650">
      <c r="A4650" s="31"/>
      <c r="B4650" s="2"/>
      <c r="C4650" s="2"/>
    </row>
    <row r="4651">
      <c r="A4651" s="31"/>
      <c r="B4651" s="2"/>
      <c r="C4651" s="2"/>
    </row>
    <row r="4652">
      <c r="A4652" s="31"/>
      <c r="B4652" s="2"/>
      <c r="C4652" s="2"/>
    </row>
    <row r="4653">
      <c r="A4653" s="31"/>
      <c r="B4653" s="2"/>
      <c r="C4653" s="2"/>
    </row>
    <row r="4654">
      <c r="A4654" s="31"/>
      <c r="B4654" s="2"/>
      <c r="C4654" s="2"/>
    </row>
    <row r="4655">
      <c r="A4655" s="31"/>
      <c r="B4655" s="2"/>
      <c r="C4655" s="2"/>
    </row>
    <row r="4656">
      <c r="A4656" s="31"/>
      <c r="B4656" s="2"/>
      <c r="C4656" s="2"/>
    </row>
    <row r="4657">
      <c r="A4657" s="31"/>
      <c r="B4657" s="2"/>
      <c r="C4657" s="2"/>
    </row>
    <row r="4658">
      <c r="A4658" s="31"/>
      <c r="B4658" s="2"/>
      <c r="C4658" s="2"/>
    </row>
    <row r="4659">
      <c r="A4659" s="31"/>
      <c r="B4659" s="2"/>
      <c r="C4659" s="2"/>
    </row>
    <row r="4660">
      <c r="A4660" s="31"/>
      <c r="B4660" s="2"/>
      <c r="C4660" s="2"/>
    </row>
    <row r="4661">
      <c r="A4661" s="31"/>
      <c r="B4661" s="2"/>
      <c r="C4661" s="2"/>
    </row>
    <row r="4662">
      <c r="A4662" s="31"/>
      <c r="B4662" s="2"/>
      <c r="C4662" s="2"/>
    </row>
    <row r="4663">
      <c r="A4663" s="31"/>
      <c r="B4663" s="2"/>
      <c r="C4663" s="2"/>
    </row>
    <row r="4664">
      <c r="A4664" s="31"/>
      <c r="B4664" s="2"/>
      <c r="C4664" s="2"/>
    </row>
    <row r="4665">
      <c r="A4665" s="31"/>
      <c r="B4665" s="2"/>
      <c r="C4665" s="2"/>
    </row>
    <row r="4666">
      <c r="A4666" s="31"/>
      <c r="B4666" s="2"/>
      <c r="C4666" s="2"/>
    </row>
    <row r="4667">
      <c r="A4667" s="31"/>
      <c r="B4667" s="2"/>
      <c r="C4667" s="2"/>
    </row>
    <row r="4668">
      <c r="A4668" s="31"/>
      <c r="B4668" s="2"/>
      <c r="C4668" s="2"/>
    </row>
    <row r="4669">
      <c r="A4669" s="31"/>
      <c r="B4669" s="2"/>
      <c r="C4669" s="2"/>
    </row>
    <row r="4670">
      <c r="A4670" s="31"/>
      <c r="B4670" s="2"/>
      <c r="C4670" s="2"/>
    </row>
    <row r="4671">
      <c r="A4671" s="31"/>
      <c r="B4671" s="2"/>
      <c r="C4671" s="2"/>
    </row>
    <row r="4672">
      <c r="A4672" s="31"/>
      <c r="B4672" s="2"/>
      <c r="C4672" s="2"/>
    </row>
    <row r="4673">
      <c r="A4673" s="31"/>
      <c r="B4673" s="2"/>
      <c r="C4673" s="2"/>
    </row>
    <row r="4674">
      <c r="A4674" s="31"/>
      <c r="B4674" s="2"/>
      <c r="C4674" s="2"/>
    </row>
    <row r="4675">
      <c r="A4675" s="31"/>
      <c r="B4675" s="2"/>
      <c r="C4675" s="2"/>
    </row>
    <row r="4676">
      <c r="A4676" s="31"/>
      <c r="B4676" s="2"/>
      <c r="C4676" s="2"/>
    </row>
    <row r="4677">
      <c r="A4677" s="31"/>
      <c r="B4677" s="2"/>
      <c r="C4677" s="2"/>
    </row>
    <row r="4678">
      <c r="A4678" s="31"/>
      <c r="B4678" s="2"/>
      <c r="C4678" s="2"/>
    </row>
    <row r="4679">
      <c r="A4679" s="31"/>
      <c r="B4679" s="2"/>
      <c r="C4679" s="2"/>
    </row>
    <row r="4680">
      <c r="A4680" s="31"/>
      <c r="B4680" s="2"/>
      <c r="C4680" s="2"/>
    </row>
    <row r="4681">
      <c r="A4681" s="31"/>
      <c r="B4681" s="2"/>
      <c r="C4681" s="2"/>
    </row>
    <row r="4682">
      <c r="A4682" s="31"/>
      <c r="B4682" s="2"/>
      <c r="C4682" s="2"/>
    </row>
    <row r="4683">
      <c r="A4683" s="31"/>
      <c r="B4683" s="2"/>
      <c r="C4683" s="2"/>
    </row>
    <row r="4684">
      <c r="A4684" s="31"/>
      <c r="B4684" s="2"/>
      <c r="C4684" s="2"/>
    </row>
    <row r="4685">
      <c r="A4685" s="31"/>
      <c r="B4685" s="2"/>
      <c r="C4685" s="2"/>
    </row>
    <row r="4686">
      <c r="A4686" s="31"/>
      <c r="B4686" s="2"/>
      <c r="C4686" s="2"/>
    </row>
    <row r="4687">
      <c r="A4687" s="31"/>
      <c r="B4687" s="2"/>
      <c r="C4687" s="2"/>
    </row>
    <row r="4688">
      <c r="A4688" s="31"/>
      <c r="B4688" s="2"/>
      <c r="C4688" s="2"/>
    </row>
    <row r="4689">
      <c r="A4689" s="31"/>
      <c r="B4689" s="2"/>
      <c r="C4689" s="2"/>
    </row>
    <row r="4690">
      <c r="A4690" s="31"/>
      <c r="B4690" s="2"/>
      <c r="C4690" s="2"/>
    </row>
    <row r="4691">
      <c r="A4691" s="31"/>
      <c r="B4691" s="2"/>
      <c r="C4691" s="2"/>
    </row>
    <row r="4692">
      <c r="A4692" s="31"/>
      <c r="B4692" s="2"/>
      <c r="C4692" s="2"/>
    </row>
    <row r="4693">
      <c r="A4693" s="31"/>
      <c r="B4693" s="2"/>
      <c r="C4693" s="2"/>
    </row>
    <row r="4694">
      <c r="A4694" s="31"/>
      <c r="B4694" s="2"/>
      <c r="C4694" s="2"/>
    </row>
    <row r="4695">
      <c r="A4695" s="31"/>
      <c r="B4695" s="2"/>
      <c r="C4695" s="2"/>
    </row>
    <row r="4696">
      <c r="A4696" s="31"/>
      <c r="B4696" s="2"/>
      <c r="C4696" s="2"/>
    </row>
    <row r="4697">
      <c r="A4697" s="31"/>
      <c r="B4697" s="2"/>
      <c r="C4697" s="2"/>
    </row>
    <row r="4698">
      <c r="A4698" s="31"/>
      <c r="B4698" s="2"/>
      <c r="C4698" s="2"/>
    </row>
    <row r="4699">
      <c r="A4699" s="31"/>
      <c r="B4699" s="2"/>
      <c r="C4699" s="2"/>
    </row>
    <row r="4700">
      <c r="A4700" s="31"/>
      <c r="B4700" s="2"/>
      <c r="C4700" s="2"/>
    </row>
    <row r="4701">
      <c r="A4701" s="31"/>
      <c r="B4701" s="2"/>
      <c r="C4701" s="2"/>
    </row>
    <row r="4702">
      <c r="A4702" s="31"/>
      <c r="B4702" s="2"/>
      <c r="C4702" s="2"/>
    </row>
    <row r="4703">
      <c r="A4703" s="31"/>
      <c r="B4703" s="2"/>
      <c r="C4703" s="2"/>
    </row>
    <row r="4704">
      <c r="A4704" s="31"/>
      <c r="B4704" s="2"/>
      <c r="C4704" s="2"/>
    </row>
    <row r="4705">
      <c r="A4705" s="31"/>
      <c r="B4705" s="2"/>
      <c r="C4705" s="2"/>
    </row>
    <row r="4706">
      <c r="A4706" s="31"/>
      <c r="B4706" s="2"/>
      <c r="C4706" s="2"/>
    </row>
    <row r="4707">
      <c r="A4707" s="31"/>
      <c r="B4707" s="2"/>
      <c r="C4707" s="2"/>
    </row>
    <row r="4708">
      <c r="A4708" s="31"/>
      <c r="B4708" s="2"/>
      <c r="C4708" s="2"/>
    </row>
    <row r="4709">
      <c r="A4709" s="31"/>
      <c r="B4709" s="2"/>
      <c r="C4709" s="2"/>
    </row>
    <row r="4710">
      <c r="A4710" s="31"/>
      <c r="B4710" s="2"/>
      <c r="C4710" s="2"/>
    </row>
    <row r="4711">
      <c r="A4711" s="31"/>
      <c r="B4711" s="2"/>
      <c r="C4711" s="2"/>
    </row>
    <row r="4712">
      <c r="A4712" s="31"/>
      <c r="B4712" s="2"/>
      <c r="C4712" s="2"/>
    </row>
    <row r="4713">
      <c r="A4713" s="31"/>
      <c r="B4713" s="2"/>
      <c r="C4713" s="2"/>
    </row>
    <row r="4714">
      <c r="A4714" s="31"/>
      <c r="B4714" s="2"/>
      <c r="C4714" s="2"/>
    </row>
    <row r="4715">
      <c r="A4715" s="31"/>
      <c r="B4715" s="2"/>
      <c r="C4715" s="2"/>
    </row>
    <row r="4716">
      <c r="A4716" s="31"/>
      <c r="B4716" s="2"/>
      <c r="C4716" s="2"/>
    </row>
    <row r="4717">
      <c r="A4717" s="31"/>
      <c r="B4717" s="2"/>
      <c r="C4717" s="2"/>
    </row>
    <row r="4718">
      <c r="A4718" s="31"/>
      <c r="B4718" s="2"/>
      <c r="C4718" s="2"/>
    </row>
    <row r="4719">
      <c r="A4719" s="31"/>
      <c r="B4719" s="2"/>
      <c r="C4719" s="2"/>
    </row>
    <row r="4720">
      <c r="A4720" s="31"/>
      <c r="B4720" s="2"/>
      <c r="C4720" s="2"/>
    </row>
    <row r="4721">
      <c r="A4721" s="31"/>
      <c r="B4721" s="2"/>
      <c r="C4721" s="2"/>
    </row>
    <row r="4722">
      <c r="A4722" s="31"/>
      <c r="B4722" s="2"/>
      <c r="C4722" s="2"/>
    </row>
    <row r="4723">
      <c r="A4723" s="31"/>
      <c r="B4723" s="2"/>
      <c r="C4723" s="2"/>
    </row>
    <row r="4724">
      <c r="A4724" s="31"/>
      <c r="B4724" s="2"/>
      <c r="C4724" s="2"/>
    </row>
    <row r="4725">
      <c r="A4725" s="31"/>
      <c r="B4725" s="2"/>
      <c r="C4725" s="2"/>
    </row>
    <row r="4726">
      <c r="A4726" s="31"/>
      <c r="B4726" s="2"/>
      <c r="C4726" s="2"/>
    </row>
    <row r="4727">
      <c r="A4727" s="31"/>
      <c r="B4727" s="2"/>
      <c r="C4727" s="2"/>
    </row>
    <row r="4728">
      <c r="A4728" s="31"/>
      <c r="B4728" s="2"/>
      <c r="C4728" s="2"/>
    </row>
    <row r="4729">
      <c r="A4729" s="31"/>
      <c r="B4729" s="2"/>
      <c r="C4729" s="2"/>
    </row>
    <row r="4730">
      <c r="A4730" s="31"/>
      <c r="B4730" s="2"/>
      <c r="C4730" s="2"/>
    </row>
    <row r="4731">
      <c r="A4731" s="31"/>
      <c r="B4731" s="2"/>
      <c r="C4731" s="2"/>
    </row>
    <row r="4732">
      <c r="A4732" s="31"/>
      <c r="B4732" s="2"/>
      <c r="C4732" s="2"/>
    </row>
    <row r="4733">
      <c r="A4733" s="31"/>
      <c r="B4733" s="2"/>
      <c r="C4733" s="2"/>
    </row>
    <row r="4734">
      <c r="A4734" s="31"/>
      <c r="B4734" s="2"/>
      <c r="C4734" s="2"/>
    </row>
    <row r="4735">
      <c r="A4735" s="31"/>
      <c r="B4735" s="2"/>
      <c r="C4735" s="2"/>
    </row>
    <row r="4736">
      <c r="A4736" s="31"/>
      <c r="B4736" s="2"/>
      <c r="C4736" s="2"/>
    </row>
    <row r="4737">
      <c r="A4737" s="31"/>
      <c r="B4737" s="2"/>
      <c r="C4737" s="2"/>
    </row>
    <row r="4738">
      <c r="A4738" s="31"/>
      <c r="B4738" s="2"/>
      <c r="C4738" s="2"/>
    </row>
    <row r="4739">
      <c r="A4739" s="31"/>
      <c r="B4739" s="2"/>
      <c r="C4739" s="2"/>
    </row>
    <row r="4740">
      <c r="A4740" s="31"/>
      <c r="B4740" s="2"/>
      <c r="C4740" s="2"/>
    </row>
    <row r="4741">
      <c r="A4741" s="31"/>
      <c r="B4741" s="2"/>
      <c r="C4741" s="2"/>
    </row>
    <row r="4742">
      <c r="A4742" s="31"/>
      <c r="B4742" s="2"/>
      <c r="C4742" s="2"/>
    </row>
    <row r="4743">
      <c r="A4743" s="31"/>
      <c r="B4743" s="2"/>
      <c r="C4743" s="2"/>
    </row>
    <row r="4744">
      <c r="A4744" s="31"/>
      <c r="B4744" s="2"/>
      <c r="C4744" s="2"/>
    </row>
    <row r="4745">
      <c r="A4745" s="31"/>
      <c r="B4745" s="2"/>
      <c r="C4745" s="2"/>
    </row>
    <row r="4746">
      <c r="A4746" s="31"/>
      <c r="B4746" s="2"/>
      <c r="C4746" s="2"/>
    </row>
    <row r="4747">
      <c r="A4747" s="31"/>
      <c r="B4747" s="2"/>
      <c r="C4747" s="2"/>
    </row>
    <row r="4748">
      <c r="A4748" s="31"/>
      <c r="B4748" s="2"/>
      <c r="C4748" s="2"/>
    </row>
    <row r="4749">
      <c r="A4749" s="31"/>
      <c r="B4749" s="2"/>
      <c r="C4749" s="2"/>
    </row>
    <row r="4750">
      <c r="A4750" s="31"/>
      <c r="B4750" s="2"/>
      <c r="C4750" s="2"/>
    </row>
    <row r="4751">
      <c r="A4751" s="31"/>
      <c r="B4751" s="2"/>
      <c r="C4751" s="2"/>
    </row>
    <row r="4752">
      <c r="A4752" s="31"/>
      <c r="B4752" s="2"/>
      <c r="C4752" s="2"/>
    </row>
    <row r="4753">
      <c r="A4753" s="31"/>
      <c r="B4753" s="2"/>
      <c r="C4753" s="2"/>
    </row>
    <row r="4754">
      <c r="A4754" s="31"/>
      <c r="B4754" s="2"/>
      <c r="C4754" s="2"/>
    </row>
    <row r="4755">
      <c r="A4755" s="31"/>
      <c r="B4755" s="2"/>
      <c r="C4755" s="2"/>
    </row>
    <row r="4756">
      <c r="A4756" s="31"/>
      <c r="B4756" s="2"/>
      <c r="C4756" s="2"/>
    </row>
    <row r="4757">
      <c r="A4757" s="31"/>
      <c r="B4757" s="2"/>
      <c r="C4757" s="2"/>
    </row>
    <row r="4758">
      <c r="A4758" s="31"/>
      <c r="B4758" s="2"/>
      <c r="C4758" s="2"/>
    </row>
    <row r="4759">
      <c r="A4759" s="31"/>
      <c r="B4759" s="2"/>
      <c r="C4759" s="2"/>
    </row>
    <row r="4760">
      <c r="A4760" s="31"/>
      <c r="B4760" s="2"/>
      <c r="C4760" s="2"/>
    </row>
    <row r="4761">
      <c r="A4761" s="31"/>
      <c r="B4761" s="2"/>
      <c r="C4761" s="2"/>
    </row>
    <row r="4762">
      <c r="A4762" s="31"/>
      <c r="B4762" s="2"/>
      <c r="C4762" s="2"/>
    </row>
    <row r="4763">
      <c r="A4763" s="31"/>
      <c r="B4763" s="2"/>
      <c r="C4763" s="2"/>
    </row>
    <row r="4764">
      <c r="A4764" s="31"/>
      <c r="B4764" s="2"/>
      <c r="C4764" s="2"/>
    </row>
    <row r="4765">
      <c r="A4765" s="31"/>
      <c r="B4765" s="2"/>
      <c r="C4765" s="2"/>
    </row>
    <row r="4766">
      <c r="A4766" s="31"/>
      <c r="B4766" s="2"/>
      <c r="C4766" s="2"/>
    </row>
    <row r="4767">
      <c r="A4767" s="31"/>
      <c r="B4767" s="2"/>
      <c r="C4767" s="2"/>
    </row>
    <row r="4768">
      <c r="A4768" s="31"/>
      <c r="B4768" s="2"/>
      <c r="C4768" s="2"/>
    </row>
    <row r="4769">
      <c r="A4769" s="31"/>
      <c r="B4769" s="2"/>
      <c r="C4769" s="2"/>
    </row>
    <row r="4770">
      <c r="A4770" s="31"/>
      <c r="B4770" s="2"/>
      <c r="C4770" s="2"/>
    </row>
    <row r="4771">
      <c r="A4771" s="31"/>
      <c r="B4771" s="2"/>
      <c r="C4771" s="2"/>
    </row>
    <row r="4772">
      <c r="A4772" s="31"/>
      <c r="B4772" s="2"/>
      <c r="C4772" s="2"/>
    </row>
    <row r="4773">
      <c r="A4773" s="31"/>
      <c r="B4773" s="2"/>
      <c r="C4773" s="2"/>
    </row>
    <row r="4774">
      <c r="A4774" s="31"/>
      <c r="B4774" s="2"/>
      <c r="C4774" s="2"/>
    </row>
    <row r="4775">
      <c r="A4775" s="31"/>
      <c r="B4775" s="2"/>
      <c r="C4775" s="2"/>
    </row>
    <row r="4776">
      <c r="A4776" s="31"/>
      <c r="B4776" s="2"/>
      <c r="C4776" s="2"/>
    </row>
    <row r="4777">
      <c r="A4777" s="31"/>
      <c r="B4777" s="2"/>
      <c r="C4777" s="2"/>
    </row>
    <row r="4778">
      <c r="A4778" s="31"/>
      <c r="B4778" s="2"/>
      <c r="C4778" s="2"/>
    </row>
    <row r="4779">
      <c r="A4779" s="31"/>
      <c r="B4779" s="2"/>
      <c r="C4779" s="2"/>
    </row>
    <row r="4780">
      <c r="A4780" s="31"/>
      <c r="B4780" s="2"/>
      <c r="C4780" s="2"/>
    </row>
    <row r="4781">
      <c r="A4781" s="31"/>
      <c r="B4781" s="2"/>
      <c r="C4781" s="2"/>
    </row>
    <row r="4782">
      <c r="A4782" s="31"/>
      <c r="B4782" s="2"/>
      <c r="C4782" s="2"/>
    </row>
    <row r="4783">
      <c r="A4783" s="31"/>
      <c r="B4783" s="2"/>
      <c r="C4783" s="2"/>
    </row>
    <row r="4784">
      <c r="A4784" s="31"/>
      <c r="B4784" s="2"/>
      <c r="C4784" s="2"/>
    </row>
    <row r="4785">
      <c r="A4785" s="31"/>
      <c r="B4785" s="2"/>
      <c r="C4785" s="2"/>
    </row>
    <row r="4786">
      <c r="A4786" s="31"/>
      <c r="B4786" s="2"/>
      <c r="C4786" s="2"/>
    </row>
    <row r="4787">
      <c r="A4787" s="31"/>
      <c r="B4787" s="2"/>
      <c r="C4787" s="2"/>
    </row>
    <row r="4788">
      <c r="A4788" s="31"/>
      <c r="B4788" s="2"/>
      <c r="C4788" s="2"/>
    </row>
    <row r="4789">
      <c r="A4789" s="31"/>
      <c r="B4789" s="2"/>
      <c r="C4789" s="2"/>
    </row>
    <row r="4790">
      <c r="A4790" s="31"/>
      <c r="B4790" s="2"/>
      <c r="C4790" s="2"/>
    </row>
    <row r="4791">
      <c r="A4791" s="31"/>
      <c r="B4791" s="2"/>
      <c r="C4791" s="2"/>
    </row>
    <row r="4792">
      <c r="A4792" s="31"/>
      <c r="B4792" s="2"/>
      <c r="C4792" s="2"/>
    </row>
    <row r="4793">
      <c r="A4793" s="31"/>
      <c r="B4793" s="2"/>
      <c r="C4793" s="2"/>
    </row>
    <row r="4794">
      <c r="A4794" s="31"/>
      <c r="B4794" s="2"/>
      <c r="C4794" s="2"/>
    </row>
    <row r="4795">
      <c r="A4795" s="31"/>
      <c r="B4795" s="2"/>
      <c r="C4795" s="2"/>
    </row>
    <row r="4796">
      <c r="A4796" s="31"/>
      <c r="B4796" s="2"/>
      <c r="C4796" s="2"/>
    </row>
    <row r="4797">
      <c r="A4797" s="31"/>
      <c r="B4797" s="2"/>
      <c r="C4797" s="2"/>
    </row>
    <row r="4798">
      <c r="A4798" s="31"/>
      <c r="B4798" s="2"/>
      <c r="C4798" s="2"/>
    </row>
    <row r="4799">
      <c r="A4799" s="31"/>
      <c r="B4799" s="2"/>
      <c r="C4799" s="2"/>
    </row>
    <row r="4800">
      <c r="A4800" s="31"/>
      <c r="B4800" s="2"/>
      <c r="C4800" s="2"/>
    </row>
    <row r="4801">
      <c r="A4801" s="31"/>
      <c r="B4801" s="2"/>
      <c r="C4801" s="2"/>
    </row>
    <row r="4802">
      <c r="A4802" s="31"/>
      <c r="B4802" s="2"/>
      <c r="C4802" s="2"/>
    </row>
    <row r="4803">
      <c r="A4803" s="31"/>
      <c r="B4803" s="2"/>
      <c r="C4803" s="2"/>
    </row>
    <row r="4804">
      <c r="A4804" s="31"/>
      <c r="B4804" s="2"/>
      <c r="C4804" s="2"/>
    </row>
    <row r="4805">
      <c r="A4805" s="31"/>
      <c r="B4805" s="2"/>
      <c r="C4805" s="2"/>
    </row>
    <row r="4806">
      <c r="A4806" s="31"/>
      <c r="B4806" s="2"/>
      <c r="C4806" s="2"/>
    </row>
    <row r="4807">
      <c r="A4807" s="31"/>
      <c r="B4807" s="2"/>
      <c r="C4807" s="2"/>
    </row>
    <row r="4808">
      <c r="A4808" s="31"/>
      <c r="B4808" s="2"/>
      <c r="C4808" s="2"/>
    </row>
    <row r="4809">
      <c r="A4809" s="31"/>
      <c r="B4809" s="2"/>
      <c r="C4809" s="2"/>
    </row>
    <row r="4810">
      <c r="A4810" s="31"/>
      <c r="B4810" s="2"/>
      <c r="C4810" s="2"/>
    </row>
    <row r="4811">
      <c r="A4811" s="31"/>
      <c r="B4811" s="2"/>
      <c r="C4811" s="2"/>
    </row>
    <row r="4812">
      <c r="A4812" s="31"/>
      <c r="B4812" s="2"/>
      <c r="C4812" s="2"/>
    </row>
    <row r="4813">
      <c r="A4813" s="31"/>
      <c r="B4813" s="2"/>
      <c r="C4813" s="2"/>
    </row>
    <row r="4814">
      <c r="A4814" s="31"/>
      <c r="B4814" s="2"/>
      <c r="C4814" s="2"/>
    </row>
    <row r="4815">
      <c r="A4815" s="31"/>
      <c r="B4815" s="2"/>
      <c r="C4815" s="2"/>
    </row>
    <row r="4816">
      <c r="A4816" s="31"/>
      <c r="B4816" s="2"/>
      <c r="C4816" s="2"/>
    </row>
    <row r="4817">
      <c r="A4817" s="31"/>
      <c r="B4817" s="2"/>
      <c r="C4817" s="2"/>
    </row>
    <row r="4818">
      <c r="A4818" s="31"/>
      <c r="B4818" s="2"/>
      <c r="C4818" s="2"/>
    </row>
    <row r="4819">
      <c r="A4819" s="31"/>
      <c r="B4819" s="2"/>
      <c r="C4819" s="2"/>
    </row>
    <row r="4820">
      <c r="A4820" s="31"/>
      <c r="B4820" s="2"/>
      <c r="C4820" s="2"/>
    </row>
    <row r="4821">
      <c r="A4821" s="31"/>
      <c r="B4821" s="2"/>
      <c r="C4821" s="2"/>
    </row>
    <row r="4822">
      <c r="A4822" s="31"/>
      <c r="B4822" s="2"/>
      <c r="C4822" s="2"/>
    </row>
    <row r="4823">
      <c r="A4823" s="31"/>
      <c r="B4823" s="2"/>
      <c r="C4823" s="2"/>
    </row>
    <row r="4824">
      <c r="A4824" s="31"/>
      <c r="B4824" s="2"/>
      <c r="C4824" s="2"/>
    </row>
    <row r="4825">
      <c r="A4825" s="31"/>
      <c r="B4825" s="2"/>
      <c r="C4825" s="2"/>
    </row>
    <row r="4826">
      <c r="A4826" s="31"/>
      <c r="B4826" s="2"/>
      <c r="C4826" s="2"/>
    </row>
    <row r="4827">
      <c r="A4827" s="31"/>
      <c r="B4827" s="2"/>
      <c r="C4827" s="2"/>
    </row>
    <row r="4828">
      <c r="A4828" s="31"/>
      <c r="B4828" s="2"/>
      <c r="C4828" s="2"/>
    </row>
    <row r="4829">
      <c r="A4829" s="31"/>
      <c r="B4829" s="2"/>
      <c r="C4829" s="2"/>
    </row>
    <row r="4830">
      <c r="A4830" s="31"/>
      <c r="B4830" s="2"/>
      <c r="C4830" s="2"/>
    </row>
    <row r="4831">
      <c r="A4831" s="31"/>
      <c r="B4831" s="2"/>
      <c r="C4831" s="2"/>
    </row>
    <row r="4832">
      <c r="A4832" s="31"/>
      <c r="B4832" s="2"/>
      <c r="C4832" s="2"/>
    </row>
    <row r="4833">
      <c r="A4833" s="31"/>
      <c r="B4833" s="2"/>
      <c r="C4833" s="2"/>
    </row>
    <row r="4834">
      <c r="A4834" s="31"/>
      <c r="B4834" s="2"/>
      <c r="C4834" s="2"/>
    </row>
    <row r="4835">
      <c r="A4835" s="31"/>
      <c r="B4835" s="2"/>
      <c r="C4835" s="2"/>
    </row>
    <row r="4836">
      <c r="A4836" s="31"/>
      <c r="B4836" s="2"/>
      <c r="C4836" s="2"/>
    </row>
    <row r="4837">
      <c r="A4837" s="31"/>
      <c r="B4837" s="2"/>
      <c r="C4837" s="2"/>
    </row>
    <row r="4838">
      <c r="A4838" s="31"/>
      <c r="B4838" s="2"/>
      <c r="C4838" s="2"/>
    </row>
    <row r="4839">
      <c r="A4839" s="31"/>
      <c r="B4839" s="2"/>
      <c r="C4839" s="2"/>
    </row>
    <row r="4840">
      <c r="A4840" s="31"/>
      <c r="B4840" s="2"/>
      <c r="C4840" s="2"/>
    </row>
    <row r="4841">
      <c r="A4841" s="31"/>
      <c r="B4841" s="2"/>
      <c r="C4841" s="2"/>
    </row>
    <row r="4842">
      <c r="A4842" s="31"/>
      <c r="B4842" s="2"/>
      <c r="C4842" s="2"/>
    </row>
    <row r="4843">
      <c r="A4843" s="31"/>
      <c r="B4843" s="2"/>
      <c r="C4843" s="2"/>
    </row>
    <row r="4844">
      <c r="A4844" s="31"/>
      <c r="B4844" s="2"/>
      <c r="C4844" s="2"/>
    </row>
    <row r="4845">
      <c r="A4845" s="31"/>
      <c r="B4845" s="2"/>
      <c r="C4845" s="2"/>
    </row>
    <row r="4846">
      <c r="A4846" s="31"/>
      <c r="B4846" s="2"/>
      <c r="C4846" s="2"/>
    </row>
    <row r="4847">
      <c r="A4847" s="31"/>
      <c r="B4847" s="2"/>
      <c r="C4847" s="2"/>
    </row>
    <row r="4848">
      <c r="A4848" s="31"/>
      <c r="B4848" s="2"/>
      <c r="C4848" s="2"/>
    </row>
    <row r="4849">
      <c r="A4849" s="31"/>
      <c r="B4849" s="2"/>
      <c r="C4849" s="2"/>
    </row>
    <row r="4850">
      <c r="A4850" s="31"/>
      <c r="B4850" s="2"/>
      <c r="C4850" s="2"/>
    </row>
    <row r="4851">
      <c r="A4851" s="31"/>
      <c r="B4851" s="2"/>
      <c r="C4851" s="2"/>
    </row>
    <row r="4852">
      <c r="A4852" s="31"/>
      <c r="B4852" s="2"/>
      <c r="C4852" s="2"/>
    </row>
    <row r="4853">
      <c r="A4853" s="31"/>
      <c r="B4853" s="2"/>
      <c r="C4853" s="2"/>
    </row>
    <row r="4854">
      <c r="A4854" s="31"/>
      <c r="B4854" s="2"/>
      <c r="C4854" s="2"/>
    </row>
    <row r="4855">
      <c r="A4855" s="31"/>
      <c r="B4855" s="2"/>
      <c r="C4855" s="2"/>
    </row>
    <row r="4856">
      <c r="A4856" s="31"/>
      <c r="B4856" s="2"/>
      <c r="C4856" s="2"/>
    </row>
    <row r="4857">
      <c r="A4857" s="31"/>
      <c r="B4857" s="2"/>
      <c r="C4857" s="2"/>
    </row>
    <row r="4858">
      <c r="A4858" s="31"/>
      <c r="B4858" s="2"/>
      <c r="C4858" s="2"/>
    </row>
    <row r="4859">
      <c r="A4859" s="31"/>
      <c r="B4859" s="2"/>
      <c r="C4859" s="2"/>
    </row>
    <row r="4860">
      <c r="A4860" s="31"/>
      <c r="B4860" s="2"/>
      <c r="C4860" s="2"/>
    </row>
    <row r="4861">
      <c r="A4861" s="31"/>
      <c r="B4861" s="2"/>
      <c r="C4861" s="2"/>
    </row>
    <row r="4862">
      <c r="A4862" s="31"/>
      <c r="B4862" s="2"/>
      <c r="C4862" s="2"/>
    </row>
    <row r="4863">
      <c r="A4863" s="31"/>
      <c r="B4863" s="2"/>
      <c r="C4863" s="2"/>
    </row>
    <row r="4864">
      <c r="A4864" s="31"/>
      <c r="B4864" s="2"/>
      <c r="C4864" s="2"/>
    </row>
    <row r="4865">
      <c r="A4865" s="31"/>
      <c r="B4865" s="2"/>
      <c r="C4865" s="2"/>
    </row>
    <row r="4866">
      <c r="A4866" s="31"/>
      <c r="B4866" s="2"/>
      <c r="C4866" s="2"/>
    </row>
    <row r="4867">
      <c r="A4867" s="31"/>
      <c r="B4867" s="2"/>
      <c r="C4867" s="2"/>
    </row>
    <row r="4868">
      <c r="A4868" s="31"/>
      <c r="B4868" s="2"/>
      <c r="C4868" s="2"/>
    </row>
    <row r="4869">
      <c r="A4869" s="31"/>
      <c r="B4869" s="2"/>
      <c r="C4869" s="2"/>
    </row>
    <row r="4870">
      <c r="A4870" s="31"/>
      <c r="B4870" s="2"/>
      <c r="C4870" s="2"/>
    </row>
    <row r="4871">
      <c r="A4871" s="31"/>
      <c r="B4871" s="2"/>
      <c r="C4871" s="2"/>
    </row>
    <row r="4872">
      <c r="A4872" s="31"/>
      <c r="B4872" s="2"/>
      <c r="C4872" s="2"/>
    </row>
    <row r="4873">
      <c r="A4873" s="31"/>
      <c r="B4873" s="2"/>
      <c r="C4873" s="2"/>
    </row>
    <row r="4874">
      <c r="A4874" s="31"/>
      <c r="B4874" s="2"/>
      <c r="C4874" s="2"/>
    </row>
    <row r="4875">
      <c r="A4875" s="31"/>
      <c r="B4875" s="2"/>
      <c r="C4875" s="2"/>
    </row>
    <row r="4876">
      <c r="A4876" s="31"/>
      <c r="B4876" s="2"/>
      <c r="C4876" s="2"/>
    </row>
    <row r="4877">
      <c r="A4877" s="31"/>
      <c r="B4877" s="2"/>
      <c r="C4877" s="2"/>
    </row>
    <row r="4878">
      <c r="A4878" s="31"/>
      <c r="B4878" s="2"/>
      <c r="C4878" s="2"/>
    </row>
    <row r="4879">
      <c r="A4879" s="31"/>
      <c r="B4879" s="2"/>
      <c r="C4879" s="2"/>
    </row>
    <row r="4880">
      <c r="A4880" s="31"/>
      <c r="B4880" s="2"/>
      <c r="C4880" s="2"/>
    </row>
    <row r="4881">
      <c r="A4881" s="31"/>
      <c r="B4881" s="2"/>
      <c r="C4881" s="2"/>
    </row>
    <row r="4882">
      <c r="A4882" s="31"/>
      <c r="B4882" s="2"/>
      <c r="C4882" s="2"/>
    </row>
    <row r="4883">
      <c r="A4883" s="31"/>
      <c r="B4883" s="2"/>
      <c r="C4883" s="2"/>
    </row>
    <row r="4884">
      <c r="A4884" s="31"/>
      <c r="B4884" s="2"/>
      <c r="C4884" s="2"/>
    </row>
    <row r="4885">
      <c r="A4885" s="31"/>
      <c r="B4885" s="2"/>
      <c r="C4885" s="2"/>
    </row>
    <row r="4886">
      <c r="A4886" s="31"/>
      <c r="B4886" s="2"/>
      <c r="C4886" s="2"/>
    </row>
    <row r="4887">
      <c r="A4887" s="31"/>
      <c r="B4887" s="2"/>
      <c r="C4887" s="2"/>
    </row>
    <row r="4888">
      <c r="A4888" s="31"/>
      <c r="B4888" s="2"/>
      <c r="C4888" s="2"/>
    </row>
    <row r="4889">
      <c r="A4889" s="31"/>
      <c r="B4889" s="2"/>
      <c r="C4889" s="2"/>
    </row>
    <row r="4890">
      <c r="A4890" s="31"/>
      <c r="B4890" s="2"/>
      <c r="C4890" s="2"/>
    </row>
    <row r="4891">
      <c r="A4891" s="31"/>
      <c r="B4891" s="2"/>
      <c r="C4891" s="2"/>
    </row>
    <row r="4892">
      <c r="A4892" s="31"/>
      <c r="B4892" s="2"/>
      <c r="C4892" s="2"/>
    </row>
    <row r="4893">
      <c r="A4893" s="31"/>
      <c r="B4893" s="2"/>
      <c r="C4893" s="2"/>
    </row>
    <row r="4894">
      <c r="A4894" s="31"/>
      <c r="B4894" s="2"/>
      <c r="C4894" s="2"/>
    </row>
    <row r="4895">
      <c r="A4895" s="31"/>
      <c r="B4895" s="2"/>
      <c r="C4895" s="2"/>
    </row>
    <row r="4896">
      <c r="A4896" s="31"/>
      <c r="B4896" s="2"/>
      <c r="C4896" s="2"/>
    </row>
    <row r="4897">
      <c r="A4897" s="31"/>
      <c r="B4897" s="2"/>
      <c r="C4897" s="2"/>
    </row>
    <row r="4898">
      <c r="A4898" s="31"/>
      <c r="B4898" s="2"/>
      <c r="C4898" s="2"/>
    </row>
    <row r="4899">
      <c r="A4899" s="31"/>
      <c r="B4899" s="2"/>
      <c r="C4899" s="2"/>
    </row>
    <row r="4900">
      <c r="A4900" s="31"/>
      <c r="B4900" s="2"/>
      <c r="C4900" s="2"/>
    </row>
    <row r="4901">
      <c r="A4901" s="31"/>
      <c r="B4901" s="2"/>
      <c r="C4901" s="2"/>
    </row>
    <row r="4902">
      <c r="A4902" s="31"/>
      <c r="B4902" s="2"/>
      <c r="C4902" s="2"/>
    </row>
    <row r="4903">
      <c r="A4903" s="31"/>
      <c r="B4903" s="2"/>
      <c r="C4903" s="2"/>
    </row>
    <row r="4904">
      <c r="A4904" s="31"/>
      <c r="B4904" s="2"/>
      <c r="C4904" s="2"/>
    </row>
    <row r="4905">
      <c r="A4905" s="31"/>
      <c r="B4905" s="2"/>
      <c r="C4905" s="2"/>
    </row>
    <row r="4906">
      <c r="A4906" s="31"/>
      <c r="B4906" s="2"/>
      <c r="C4906" s="2"/>
    </row>
    <row r="4907">
      <c r="A4907" s="31"/>
      <c r="B4907" s="2"/>
      <c r="C4907" s="2"/>
    </row>
    <row r="4908">
      <c r="A4908" s="31"/>
      <c r="B4908" s="2"/>
      <c r="C4908" s="2"/>
    </row>
    <row r="4909">
      <c r="A4909" s="31"/>
      <c r="B4909" s="2"/>
      <c r="C4909" s="2"/>
    </row>
    <row r="4910">
      <c r="A4910" s="31"/>
      <c r="B4910" s="2"/>
      <c r="C4910" s="2"/>
    </row>
    <row r="4911">
      <c r="A4911" s="31"/>
      <c r="B4911" s="2"/>
      <c r="C4911" s="2"/>
    </row>
    <row r="4912">
      <c r="A4912" s="31"/>
      <c r="B4912" s="2"/>
      <c r="C4912" s="2"/>
    </row>
    <row r="4913">
      <c r="A4913" s="31"/>
      <c r="B4913" s="2"/>
      <c r="C4913" s="2"/>
    </row>
    <row r="4914">
      <c r="A4914" s="31"/>
      <c r="B4914" s="2"/>
      <c r="C4914" s="2"/>
    </row>
    <row r="4915">
      <c r="A4915" s="31"/>
      <c r="B4915" s="2"/>
      <c r="C4915" s="2"/>
    </row>
    <row r="4916">
      <c r="A4916" s="31"/>
      <c r="B4916" s="2"/>
      <c r="C4916" s="2"/>
    </row>
    <row r="4917">
      <c r="A4917" s="31"/>
      <c r="B4917" s="2"/>
      <c r="C4917" s="2"/>
    </row>
    <row r="4918">
      <c r="A4918" s="31"/>
      <c r="B4918" s="2"/>
      <c r="C4918" s="2"/>
    </row>
    <row r="4919">
      <c r="A4919" s="31"/>
      <c r="B4919" s="2"/>
      <c r="C4919" s="2"/>
    </row>
    <row r="4920">
      <c r="A4920" s="31"/>
      <c r="B4920" s="2"/>
      <c r="C4920" s="2"/>
    </row>
    <row r="4921">
      <c r="A4921" s="31"/>
      <c r="B4921" s="2"/>
      <c r="C4921" s="2"/>
    </row>
    <row r="4922">
      <c r="A4922" s="31"/>
      <c r="B4922" s="2"/>
      <c r="C4922" s="2"/>
    </row>
    <row r="4923">
      <c r="A4923" s="31"/>
      <c r="B4923" s="2"/>
      <c r="C4923" s="2"/>
    </row>
    <row r="4924">
      <c r="A4924" s="31"/>
      <c r="B4924" s="2"/>
      <c r="C4924" s="2"/>
    </row>
    <row r="4925">
      <c r="A4925" s="31"/>
      <c r="B4925" s="2"/>
      <c r="C4925" s="2"/>
    </row>
    <row r="4926">
      <c r="A4926" s="31"/>
      <c r="B4926" s="2"/>
      <c r="C4926" s="2"/>
    </row>
    <row r="4927">
      <c r="A4927" s="31"/>
      <c r="B4927" s="2"/>
      <c r="C4927" s="2"/>
    </row>
    <row r="4928">
      <c r="A4928" s="31"/>
      <c r="B4928" s="2"/>
      <c r="C4928" s="2"/>
    </row>
    <row r="4929">
      <c r="A4929" s="31"/>
      <c r="B4929" s="2"/>
      <c r="C4929" s="2"/>
    </row>
    <row r="4930">
      <c r="A4930" s="31"/>
      <c r="B4930" s="2"/>
      <c r="C4930" s="2"/>
    </row>
    <row r="4931">
      <c r="A4931" s="31"/>
      <c r="B4931" s="2"/>
      <c r="C4931" s="2"/>
    </row>
    <row r="4932">
      <c r="A4932" s="31"/>
      <c r="B4932" s="2"/>
      <c r="C4932" s="2"/>
    </row>
    <row r="4933">
      <c r="A4933" s="31"/>
      <c r="B4933" s="2"/>
      <c r="C4933" s="2"/>
    </row>
    <row r="4934">
      <c r="A4934" s="31"/>
      <c r="B4934" s="2"/>
      <c r="C4934" s="2"/>
    </row>
    <row r="4935">
      <c r="A4935" s="31"/>
      <c r="B4935" s="2"/>
      <c r="C4935" s="2"/>
    </row>
    <row r="4936">
      <c r="A4936" s="31"/>
      <c r="B4936" s="2"/>
      <c r="C4936" s="2"/>
    </row>
    <row r="4937">
      <c r="A4937" s="31"/>
      <c r="B4937" s="2"/>
      <c r="C4937" s="2"/>
    </row>
    <row r="4938">
      <c r="A4938" s="31"/>
      <c r="B4938" s="2"/>
      <c r="C4938" s="2"/>
    </row>
    <row r="4939">
      <c r="A4939" s="31"/>
      <c r="B4939" s="2"/>
      <c r="C4939" s="2"/>
    </row>
    <row r="4940">
      <c r="A4940" s="31"/>
      <c r="B4940" s="2"/>
      <c r="C4940" s="2"/>
    </row>
    <row r="4941">
      <c r="A4941" s="31"/>
      <c r="B4941" s="2"/>
      <c r="C4941" s="2"/>
    </row>
    <row r="4942">
      <c r="A4942" s="31"/>
      <c r="B4942" s="2"/>
      <c r="C4942" s="2"/>
    </row>
    <row r="4943">
      <c r="A4943" s="31"/>
      <c r="B4943" s="2"/>
      <c r="C4943" s="2"/>
    </row>
    <row r="4944">
      <c r="A4944" s="31"/>
      <c r="B4944" s="2"/>
      <c r="C4944" s="2"/>
    </row>
    <row r="4945">
      <c r="A4945" s="31"/>
      <c r="B4945" s="2"/>
      <c r="C4945" s="2"/>
    </row>
    <row r="4946">
      <c r="A4946" s="31"/>
      <c r="B4946" s="2"/>
      <c r="C4946" s="2"/>
    </row>
    <row r="4947">
      <c r="A4947" s="31"/>
      <c r="B4947" s="2"/>
      <c r="C4947" s="2"/>
    </row>
    <row r="4948">
      <c r="A4948" s="31"/>
      <c r="B4948" s="2"/>
      <c r="C4948" s="2"/>
    </row>
    <row r="4949">
      <c r="A4949" s="31"/>
      <c r="B4949" s="2"/>
      <c r="C4949" s="2"/>
    </row>
    <row r="4950">
      <c r="A4950" s="31"/>
      <c r="B4950" s="2"/>
      <c r="C4950" s="2"/>
    </row>
    <row r="4951">
      <c r="A4951" s="31"/>
      <c r="B4951" s="2"/>
      <c r="C4951" s="2"/>
    </row>
    <row r="4952">
      <c r="A4952" s="31"/>
      <c r="B4952" s="2"/>
      <c r="C4952" s="2"/>
    </row>
    <row r="4953">
      <c r="A4953" s="31"/>
      <c r="B4953" s="2"/>
      <c r="C4953" s="2"/>
    </row>
    <row r="4954">
      <c r="A4954" s="31"/>
      <c r="B4954" s="2"/>
      <c r="C4954" s="2"/>
    </row>
    <row r="4955">
      <c r="A4955" s="31"/>
      <c r="B4955" s="2"/>
      <c r="C4955" s="2"/>
    </row>
    <row r="4956">
      <c r="A4956" s="31"/>
      <c r="B4956" s="2"/>
      <c r="C4956" s="2"/>
    </row>
    <row r="4957">
      <c r="A4957" s="31"/>
      <c r="B4957" s="2"/>
      <c r="C4957" s="2"/>
    </row>
    <row r="4958">
      <c r="A4958" s="31"/>
      <c r="B4958" s="2"/>
      <c r="C4958" s="2"/>
    </row>
    <row r="4959">
      <c r="A4959" s="31"/>
      <c r="B4959" s="2"/>
      <c r="C4959" s="2"/>
    </row>
    <row r="4960">
      <c r="A4960" s="31"/>
      <c r="B4960" s="2"/>
      <c r="C4960" s="2"/>
    </row>
    <row r="4961">
      <c r="A4961" s="31"/>
      <c r="B4961" s="2"/>
      <c r="C4961" s="2"/>
    </row>
    <row r="4962">
      <c r="A4962" s="31"/>
      <c r="B4962" s="2"/>
      <c r="C4962" s="2"/>
    </row>
    <row r="4963">
      <c r="A4963" s="31"/>
      <c r="B4963" s="2"/>
      <c r="C4963" s="2"/>
    </row>
    <row r="4964">
      <c r="A4964" s="31"/>
      <c r="B4964" s="2"/>
      <c r="C4964" s="2"/>
    </row>
    <row r="4965">
      <c r="A4965" s="31"/>
      <c r="B4965" s="2"/>
      <c r="C4965" s="2"/>
    </row>
    <row r="4966">
      <c r="A4966" s="31"/>
      <c r="B4966" s="2"/>
      <c r="C4966" s="2"/>
    </row>
    <row r="4967">
      <c r="A4967" s="31"/>
      <c r="B4967" s="2"/>
      <c r="C4967" s="2"/>
    </row>
    <row r="4968">
      <c r="A4968" s="31"/>
      <c r="B4968" s="2"/>
      <c r="C4968" s="2"/>
    </row>
    <row r="4969">
      <c r="A4969" s="31"/>
      <c r="B4969" s="2"/>
      <c r="C4969" s="2"/>
    </row>
    <row r="4970">
      <c r="A4970" s="31"/>
      <c r="B4970" s="2"/>
      <c r="C4970" s="2"/>
    </row>
    <row r="4971">
      <c r="A4971" s="31"/>
      <c r="B4971" s="2"/>
      <c r="C4971" s="2"/>
    </row>
    <row r="4972">
      <c r="A4972" s="31"/>
      <c r="B4972" s="2"/>
      <c r="C4972" s="2"/>
    </row>
    <row r="4973">
      <c r="A4973" s="31"/>
      <c r="B4973" s="2"/>
      <c r="C4973" s="2"/>
    </row>
    <row r="4974">
      <c r="A4974" s="31"/>
      <c r="B4974" s="2"/>
      <c r="C4974" s="2"/>
    </row>
    <row r="4975">
      <c r="A4975" s="31"/>
      <c r="B4975" s="2"/>
      <c r="C4975" s="2"/>
    </row>
    <row r="4976">
      <c r="A4976" s="31"/>
      <c r="B4976" s="2"/>
      <c r="C4976" s="2"/>
    </row>
    <row r="4977">
      <c r="A4977" s="31"/>
      <c r="B4977" s="2"/>
      <c r="C4977" s="2"/>
    </row>
    <row r="4978">
      <c r="A4978" s="31"/>
      <c r="B4978" s="2"/>
      <c r="C4978" s="2"/>
    </row>
    <row r="4979">
      <c r="A4979" s="31"/>
      <c r="B4979" s="2"/>
      <c r="C4979" s="2"/>
    </row>
    <row r="4980">
      <c r="A4980" s="31"/>
      <c r="B4980" s="2"/>
      <c r="C4980" s="2"/>
    </row>
    <row r="4981">
      <c r="A4981" s="31"/>
      <c r="B4981" s="2"/>
      <c r="C4981" s="2"/>
    </row>
    <row r="4982">
      <c r="A4982" s="31"/>
      <c r="B4982" s="2"/>
      <c r="C4982" s="2"/>
    </row>
    <row r="4983">
      <c r="A4983" s="31"/>
      <c r="B4983" s="2"/>
      <c r="C4983" s="2"/>
    </row>
    <row r="4984">
      <c r="A4984" s="31"/>
      <c r="B4984" s="2"/>
      <c r="C4984" s="2"/>
    </row>
    <row r="4985">
      <c r="A4985" s="31"/>
      <c r="B4985" s="2"/>
      <c r="C4985" s="2"/>
    </row>
    <row r="4986">
      <c r="A4986" s="31"/>
      <c r="B4986" s="2"/>
      <c r="C4986" s="2"/>
    </row>
    <row r="4987">
      <c r="A4987" s="31"/>
      <c r="B4987" s="2"/>
      <c r="C4987" s="2"/>
    </row>
    <row r="4988">
      <c r="A4988" s="31"/>
      <c r="B4988" s="2"/>
      <c r="C4988" s="2"/>
    </row>
    <row r="4989">
      <c r="A4989" s="31"/>
      <c r="B4989" s="2"/>
      <c r="C4989" s="2"/>
    </row>
    <row r="4990">
      <c r="A4990" s="31"/>
      <c r="B4990" s="2"/>
      <c r="C4990" s="2"/>
    </row>
    <row r="4991">
      <c r="A4991" s="31"/>
      <c r="B4991" s="2"/>
      <c r="C4991" s="2"/>
    </row>
    <row r="4992">
      <c r="A4992" s="31"/>
      <c r="B4992" s="2"/>
      <c r="C4992" s="2"/>
    </row>
    <row r="4993">
      <c r="A4993" s="31"/>
      <c r="B4993" s="2"/>
      <c r="C4993" s="2"/>
    </row>
    <row r="4994">
      <c r="A4994" s="31"/>
      <c r="B4994" s="2"/>
      <c r="C4994" s="2"/>
    </row>
    <row r="4995">
      <c r="A4995" s="31"/>
      <c r="B4995" s="2"/>
      <c r="C4995" s="2"/>
    </row>
    <row r="4996">
      <c r="A4996" s="31"/>
      <c r="B4996" s="2"/>
      <c r="C4996" s="2"/>
    </row>
    <row r="4997">
      <c r="A4997" s="31"/>
      <c r="B4997" s="2"/>
      <c r="C4997" s="2"/>
    </row>
    <row r="4998">
      <c r="A4998" s="31"/>
      <c r="B4998" s="2"/>
      <c r="C4998" s="2"/>
    </row>
    <row r="4999">
      <c r="A4999" s="31"/>
      <c r="B4999" s="2"/>
      <c r="C4999" s="2"/>
    </row>
    <row r="5000">
      <c r="A5000" s="31"/>
      <c r="B5000" s="2"/>
      <c r="C5000" s="2"/>
    </row>
    <row r="5001">
      <c r="A5001" s="31"/>
      <c r="B5001" s="2"/>
      <c r="C5001" s="2"/>
    </row>
    <row r="5002">
      <c r="A5002" s="31"/>
      <c r="B5002" s="2"/>
      <c r="C5002" s="2"/>
    </row>
    <row r="5003">
      <c r="A5003" s="31"/>
      <c r="B5003" s="2"/>
      <c r="C5003" s="2"/>
    </row>
    <row r="5004">
      <c r="A5004" s="31"/>
      <c r="B5004" s="2"/>
      <c r="C5004" s="2"/>
    </row>
    <row r="5005">
      <c r="A5005" s="31"/>
      <c r="B5005" s="2"/>
      <c r="C5005" s="2"/>
    </row>
    <row r="5006">
      <c r="A5006" s="31"/>
      <c r="B5006" s="2"/>
      <c r="C5006" s="2"/>
    </row>
    <row r="5007">
      <c r="A5007" s="31"/>
      <c r="B5007" s="2"/>
      <c r="C5007" s="2"/>
    </row>
    <row r="5008">
      <c r="A5008" s="31"/>
      <c r="B5008" s="2"/>
      <c r="C5008" s="2"/>
    </row>
    <row r="5009">
      <c r="A5009" s="31"/>
      <c r="B5009" s="2"/>
      <c r="C5009" s="2"/>
    </row>
    <row r="5010">
      <c r="A5010" s="31"/>
      <c r="B5010" s="2"/>
      <c r="C5010" s="2"/>
    </row>
    <row r="5011">
      <c r="A5011" s="31"/>
      <c r="B5011" s="2"/>
      <c r="C5011" s="2"/>
    </row>
    <row r="5012">
      <c r="A5012" s="31"/>
      <c r="B5012" s="2"/>
      <c r="C5012" s="2"/>
    </row>
    <row r="5013">
      <c r="A5013" s="31"/>
      <c r="B5013" s="2"/>
      <c r="C5013" s="2"/>
    </row>
    <row r="5014">
      <c r="A5014" s="31"/>
      <c r="B5014" s="2"/>
      <c r="C5014" s="2"/>
    </row>
    <row r="5015">
      <c r="A5015" s="31"/>
      <c r="B5015" s="2"/>
      <c r="C5015" s="2"/>
    </row>
    <row r="5016">
      <c r="A5016" s="31"/>
      <c r="B5016" s="2"/>
      <c r="C5016" s="2"/>
    </row>
    <row r="5017">
      <c r="A5017" s="31"/>
      <c r="B5017" s="2"/>
      <c r="C5017" s="2"/>
    </row>
    <row r="5018">
      <c r="A5018" s="31"/>
      <c r="B5018" s="2"/>
      <c r="C5018" s="2"/>
    </row>
    <row r="5019">
      <c r="A5019" s="31"/>
      <c r="B5019" s="2"/>
      <c r="C5019" s="2"/>
    </row>
    <row r="5020">
      <c r="A5020" s="31"/>
      <c r="B5020" s="2"/>
      <c r="C5020" s="2"/>
    </row>
    <row r="5021">
      <c r="A5021" s="31"/>
      <c r="B5021" s="2"/>
      <c r="C5021" s="2"/>
    </row>
    <row r="5022">
      <c r="A5022" s="31"/>
      <c r="B5022" s="2"/>
      <c r="C5022" s="2"/>
    </row>
    <row r="5023">
      <c r="A5023" s="31"/>
      <c r="B5023" s="2"/>
      <c r="C5023" s="2"/>
    </row>
    <row r="5024">
      <c r="A5024" s="31"/>
      <c r="B5024" s="2"/>
      <c r="C5024" s="2"/>
    </row>
    <row r="5025">
      <c r="A5025" s="31"/>
      <c r="B5025" s="2"/>
      <c r="C5025" s="2"/>
    </row>
    <row r="5026">
      <c r="A5026" s="31"/>
      <c r="B5026" s="2"/>
      <c r="C5026" s="2"/>
    </row>
    <row r="5027">
      <c r="A5027" s="31"/>
      <c r="B5027" s="2"/>
      <c r="C5027" s="2"/>
    </row>
    <row r="5028">
      <c r="A5028" s="31"/>
      <c r="B5028" s="2"/>
      <c r="C5028" s="2"/>
    </row>
    <row r="5029">
      <c r="A5029" s="31"/>
      <c r="B5029" s="2"/>
      <c r="C5029" s="2"/>
    </row>
    <row r="5030">
      <c r="A5030" s="31"/>
      <c r="B5030" s="2"/>
      <c r="C5030" s="2"/>
    </row>
    <row r="5031">
      <c r="A5031" s="31"/>
      <c r="B5031" s="2"/>
      <c r="C5031" s="2"/>
    </row>
    <row r="5032">
      <c r="A5032" s="31"/>
      <c r="B5032" s="2"/>
      <c r="C5032" s="2"/>
    </row>
    <row r="5033">
      <c r="A5033" s="31"/>
      <c r="B5033" s="2"/>
      <c r="C5033" s="2"/>
    </row>
    <row r="5034">
      <c r="A5034" s="31"/>
      <c r="B5034" s="2"/>
      <c r="C5034" s="2"/>
    </row>
    <row r="5035">
      <c r="A5035" s="31"/>
      <c r="B5035" s="2"/>
      <c r="C5035" s="2"/>
    </row>
    <row r="5036">
      <c r="A5036" s="31"/>
      <c r="B5036" s="2"/>
      <c r="C5036" s="2"/>
    </row>
    <row r="5037">
      <c r="A5037" s="31"/>
      <c r="B5037" s="2"/>
      <c r="C5037" s="2"/>
    </row>
    <row r="5038">
      <c r="A5038" s="31"/>
      <c r="B5038" s="2"/>
      <c r="C5038" s="2"/>
    </row>
    <row r="5039">
      <c r="A5039" s="31"/>
      <c r="B5039" s="2"/>
      <c r="C5039" s="2"/>
    </row>
    <row r="5040">
      <c r="A5040" s="31"/>
      <c r="B5040" s="2"/>
      <c r="C5040" s="2"/>
    </row>
    <row r="5041">
      <c r="A5041" s="31"/>
      <c r="B5041" s="2"/>
      <c r="C5041" s="2"/>
    </row>
    <row r="5042">
      <c r="A5042" s="31"/>
      <c r="B5042" s="2"/>
      <c r="C5042" s="2"/>
    </row>
    <row r="5043">
      <c r="A5043" s="31"/>
      <c r="B5043" s="2"/>
      <c r="C5043" s="2"/>
    </row>
    <row r="5044">
      <c r="A5044" s="31"/>
      <c r="B5044" s="2"/>
      <c r="C5044" s="2"/>
    </row>
    <row r="5045">
      <c r="A5045" s="31"/>
      <c r="B5045" s="2"/>
      <c r="C5045" s="2"/>
    </row>
    <row r="5046">
      <c r="A5046" s="31"/>
      <c r="B5046" s="2"/>
      <c r="C5046" s="2"/>
    </row>
    <row r="5047">
      <c r="A5047" s="31"/>
      <c r="B5047" s="2"/>
      <c r="C5047" s="2"/>
    </row>
    <row r="5048">
      <c r="A5048" s="31"/>
      <c r="B5048" s="2"/>
      <c r="C5048" s="2"/>
    </row>
    <row r="5049">
      <c r="A5049" s="31"/>
      <c r="B5049" s="2"/>
      <c r="C5049" s="2"/>
    </row>
    <row r="5050">
      <c r="A5050" s="31"/>
      <c r="B5050" s="2"/>
      <c r="C5050" s="2"/>
    </row>
    <row r="5051">
      <c r="A5051" s="31"/>
      <c r="B5051" s="2"/>
      <c r="C5051" s="2"/>
    </row>
    <row r="5052">
      <c r="A5052" s="31"/>
      <c r="B5052" s="2"/>
      <c r="C5052" s="2"/>
    </row>
    <row r="5053">
      <c r="A5053" s="31"/>
      <c r="B5053" s="2"/>
      <c r="C5053" s="2"/>
    </row>
    <row r="5054">
      <c r="A5054" s="31"/>
      <c r="B5054" s="2"/>
      <c r="C5054" s="2"/>
    </row>
    <row r="5055">
      <c r="A5055" s="31"/>
      <c r="B5055" s="2"/>
      <c r="C5055" s="2"/>
    </row>
    <row r="5056">
      <c r="A5056" s="31"/>
      <c r="B5056" s="2"/>
      <c r="C5056" s="2"/>
    </row>
    <row r="5057">
      <c r="A5057" s="31"/>
      <c r="B5057" s="2"/>
      <c r="C5057" s="2"/>
    </row>
    <row r="5058">
      <c r="A5058" s="31"/>
      <c r="B5058" s="2"/>
      <c r="C5058" s="2"/>
    </row>
    <row r="5059">
      <c r="A5059" s="31"/>
      <c r="B5059" s="2"/>
      <c r="C5059" s="2"/>
    </row>
    <row r="5060">
      <c r="A5060" s="31"/>
      <c r="B5060" s="2"/>
      <c r="C5060" s="2"/>
    </row>
    <row r="5061">
      <c r="A5061" s="31"/>
      <c r="B5061" s="2"/>
      <c r="C5061" s="2"/>
    </row>
    <row r="5062">
      <c r="A5062" s="31"/>
      <c r="B5062" s="2"/>
      <c r="C5062" s="2"/>
    </row>
    <row r="5063">
      <c r="A5063" s="31"/>
      <c r="B5063" s="2"/>
      <c r="C5063" s="2"/>
    </row>
    <row r="5064">
      <c r="A5064" s="31"/>
      <c r="B5064" s="2"/>
      <c r="C5064" s="2"/>
    </row>
    <row r="5065">
      <c r="A5065" s="31"/>
      <c r="B5065" s="2"/>
      <c r="C5065" s="2"/>
    </row>
    <row r="5066">
      <c r="A5066" s="31"/>
      <c r="B5066" s="2"/>
      <c r="C5066" s="2"/>
    </row>
    <row r="5067">
      <c r="A5067" s="31"/>
      <c r="B5067" s="2"/>
      <c r="C5067" s="2"/>
    </row>
    <row r="5068">
      <c r="A5068" s="31"/>
      <c r="B5068" s="2"/>
      <c r="C5068" s="2"/>
    </row>
    <row r="5069">
      <c r="A5069" s="31"/>
      <c r="B5069" s="2"/>
      <c r="C5069" s="2"/>
    </row>
    <row r="5070">
      <c r="A5070" s="31"/>
      <c r="B5070" s="2"/>
      <c r="C5070" s="2"/>
    </row>
    <row r="5071">
      <c r="A5071" s="31"/>
      <c r="B5071" s="2"/>
      <c r="C5071" s="2"/>
    </row>
    <row r="5072">
      <c r="A5072" s="31"/>
      <c r="B5072" s="2"/>
      <c r="C5072" s="2"/>
    </row>
    <row r="5073">
      <c r="A5073" s="31"/>
      <c r="B5073" s="2"/>
      <c r="C5073" s="2"/>
    </row>
    <row r="5074">
      <c r="A5074" s="31"/>
      <c r="B5074" s="2"/>
      <c r="C5074" s="2"/>
    </row>
    <row r="5075">
      <c r="A5075" s="31"/>
      <c r="B5075" s="2"/>
      <c r="C5075" s="2"/>
    </row>
    <row r="5076">
      <c r="A5076" s="31"/>
      <c r="B5076" s="2"/>
      <c r="C5076" s="2"/>
    </row>
    <row r="5077">
      <c r="A5077" s="31"/>
      <c r="B5077" s="2"/>
      <c r="C5077" s="2"/>
    </row>
    <row r="5078">
      <c r="A5078" s="31"/>
      <c r="B5078" s="2"/>
      <c r="C5078" s="2"/>
    </row>
    <row r="5079">
      <c r="A5079" s="31"/>
      <c r="B5079" s="2"/>
      <c r="C5079" s="2"/>
    </row>
    <row r="5080">
      <c r="A5080" s="31"/>
      <c r="B5080" s="2"/>
      <c r="C5080" s="2"/>
    </row>
    <row r="5081">
      <c r="A5081" s="31"/>
      <c r="B5081" s="2"/>
      <c r="C5081" s="2"/>
    </row>
    <row r="5082">
      <c r="A5082" s="31"/>
      <c r="B5082" s="2"/>
      <c r="C5082" s="2"/>
    </row>
    <row r="5083">
      <c r="A5083" s="31"/>
      <c r="B5083" s="2"/>
      <c r="C5083" s="2"/>
    </row>
    <row r="5084">
      <c r="A5084" s="31"/>
      <c r="B5084" s="2"/>
      <c r="C5084" s="2"/>
    </row>
    <row r="5085">
      <c r="A5085" s="31"/>
      <c r="B5085" s="2"/>
      <c r="C5085" s="2"/>
    </row>
    <row r="5086">
      <c r="A5086" s="31"/>
      <c r="B5086" s="2"/>
      <c r="C5086" s="2"/>
    </row>
    <row r="5087">
      <c r="A5087" s="31"/>
      <c r="B5087" s="2"/>
      <c r="C5087" s="2"/>
    </row>
    <row r="5088">
      <c r="A5088" s="31"/>
      <c r="B5088" s="2"/>
      <c r="C5088" s="2"/>
    </row>
    <row r="5089">
      <c r="A5089" s="31"/>
      <c r="B5089" s="2"/>
      <c r="C5089" s="2"/>
    </row>
    <row r="5090">
      <c r="A5090" s="31"/>
      <c r="B5090" s="2"/>
      <c r="C5090" s="2"/>
    </row>
    <row r="5091">
      <c r="A5091" s="31"/>
      <c r="B5091" s="2"/>
      <c r="C5091" s="2"/>
    </row>
    <row r="5092">
      <c r="A5092" s="31"/>
      <c r="B5092" s="2"/>
      <c r="C5092" s="2"/>
    </row>
    <row r="5093">
      <c r="A5093" s="31"/>
      <c r="B5093" s="2"/>
      <c r="C5093" s="2"/>
    </row>
    <row r="5094">
      <c r="A5094" s="31"/>
      <c r="B5094" s="2"/>
      <c r="C5094" s="2"/>
    </row>
    <row r="5095">
      <c r="A5095" s="31"/>
      <c r="B5095" s="2"/>
      <c r="C5095" s="2"/>
    </row>
    <row r="5096">
      <c r="A5096" s="31"/>
      <c r="B5096" s="2"/>
      <c r="C5096" s="2"/>
    </row>
    <row r="5097">
      <c r="A5097" s="31"/>
      <c r="B5097" s="2"/>
      <c r="C5097" s="2"/>
    </row>
    <row r="5098">
      <c r="A5098" s="31"/>
      <c r="B5098" s="2"/>
      <c r="C5098" s="2"/>
    </row>
    <row r="5099">
      <c r="A5099" s="31"/>
      <c r="B5099" s="2"/>
      <c r="C5099" s="2"/>
    </row>
    <row r="5100">
      <c r="A5100" s="31"/>
      <c r="B5100" s="2"/>
      <c r="C5100" s="2"/>
    </row>
    <row r="5101">
      <c r="A5101" s="31"/>
      <c r="B5101" s="2"/>
      <c r="C5101" s="2"/>
    </row>
    <row r="5102">
      <c r="A5102" s="31"/>
      <c r="B5102" s="2"/>
      <c r="C5102" s="2"/>
    </row>
    <row r="5103">
      <c r="A5103" s="31"/>
      <c r="B5103" s="2"/>
      <c r="C5103" s="2"/>
    </row>
    <row r="5104">
      <c r="A5104" s="31"/>
      <c r="B5104" s="2"/>
      <c r="C5104" s="2"/>
    </row>
    <row r="5105">
      <c r="A5105" s="31"/>
      <c r="B5105" s="2"/>
      <c r="C5105" s="2"/>
    </row>
    <row r="5106">
      <c r="A5106" s="31"/>
      <c r="B5106" s="2"/>
      <c r="C5106" s="2"/>
    </row>
    <row r="5107">
      <c r="A5107" s="31"/>
      <c r="B5107" s="2"/>
      <c r="C5107" s="2"/>
    </row>
    <row r="5108">
      <c r="A5108" s="31"/>
      <c r="B5108" s="2"/>
      <c r="C5108" s="2"/>
    </row>
    <row r="5109">
      <c r="A5109" s="31"/>
      <c r="B5109" s="2"/>
      <c r="C5109" s="2"/>
    </row>
    <row r="5110">
      <c r="A5110" s="31"/>
      <c r="B5110" s="2"/>
      <c r="C5110" s="2"/>
    </row>
    <row r="5111">
      <c r="A5111" s="31"/>
      <c r="B5111" s="2"/>
      <c r="C5111" s="2"/>
    </row>
    <row r="5112">
      <c r="A5112" s="31"/>
      <c r="B5112" s="2"/>
      <c r="C5112" s="2"/>
    </row>
    <row r="5113">
      <c r="A5113" s="31"/>
      <c r="B5113" s="2"/>
      <c r="C5113" s="2"/>
    </row>
    <row r="5114">
      <c r="A5114" s="31"/>
      <c r="B5114" s="2"/>
      <c r="C5114" s="2"/>
    </row>
    <row r="5115">
      <c r="A5115" s="31"/>
      <c r="B5115" s="2"/>
      <c r="C5115" s="2"/>
    </row>
    <row r="5116">
      <c r="A5116" s="31"/>
      <c r="B5116" s="2"/>
      <c r="C5116" s="2"/>
    </row>
    <row r="5117">
      <c r="A5117" s="31"/>
      <c r="B5117" s="2"/>
      <c r="C5117" s="2"/>
    </row>
    <row r="5118">
      <c r="A5118" s="31"/>
      <c r="B5118" s="2"/>
      <c r="C5118" s="2"/>
    </row>
    <row r="5119">
      <c r="A5119" s="31"/>
      <c r="B5119" s="2"/>
      <c r="C5119" s="2"/>
    </row>
    <row r="5120">
      <c r="A5120" s="31"/>
      <c r="B5120" s="2"/>
      <c r="C5120" s="2"/>
    </row>
    <row r="5121">
      <c r="A5121" s="31"/>
      <c r="B5121" s="2"/>
      <c r="C5121" s="2"/>
    </row>
    <row r="5122">
      <c r="A5122" s="31"/>
      <c r="B5122" s="2"/>
      <c r="C5122" s="2"/>
    </row>
    <row r="5123">
      <c r="A5123" s="31"/>
      <c r="B5123" s="2"/>
      <c r="C5123" s="2"/>
    </row>
    <row r="5124">
      <c r="A5124" s="31"/>
      <c r="B5124" s="2"/>
      <c r="C5124" s="2"/>
    </row>
    <row r="5125">
      <c r="A5125" s="31"/>
      <c r="B5125" s="2"/>
      <c r="C5125" s="2"/>
    </row>
    <row r="5126">
      <c r="A5126" s="31"/>
      <c r="B5126" s="2"/>
      <c r="C5126" s="2"/>
    </row>
    <row r="5127">
      <c r="A5127" s="31"/>
      <c r="B5127" s="2"/>
      <c r="C5127" s="2"/>
    </row>
    <row r="5128">
      <c r="A5128" s="31"/>
      <c r="B5128" s="2"/>
      <c r="C5128" s="2"/>
    </row>
    <row r="5129">
      <c r="A5129" s="31"/>
      <c r="B5129" s="2"/>
      <c r="C5129" s="2"/>
    </row>
    <row r="5130">
      <c r="A5130" s="31"/>
      <c r="B5130" s="2"/>
      <c r="C5130" s="2"/>
    </row>
    <row r="5131">
      <c r="A5131" s="31"/>
      <c r="B5131" s="2"/>
      <c r="C5131" s="2"/>
    </row>
    <row r="5132">
      <c r="A5132" s="31"/>
      <c r="B5132" s="2"/>
      <c r="C5132" s="2"/>
    </row>
    <row r="5133">
      <c r="A5133" s="31"/>
      <c r="B5133" s="2"/>
      <c r="C5133" s="2"/>
    </row>
    <row r="5134">
      <c r="A5134" s="31"/>
      <c r="B5134" s="2"/>
      <c r="C5134" s="2"/>
    </row>
    <row r="5135">
      <c r="A5135" s="31"/>
      <c r="B5135" s="2"/>
      <c r="C5135" s="2"/>
    </row>
    <row r="5136">
      <c r="A5136" s="31"/>
      <c r="B5136" s="2"/>
      <c r="C5136" s="2"/>
    </row>
    <row r="5137">
      <c r="A5137" s="31"/>
      <c r="B5137" s="2"/>
      <c r="C5137" s="2"/>
    </row>
    <row r="5138">
      <c r="A5138" s="31"/>
      <c r="B5138" s="2"/>
      <c r="C5138" s="2"/>
    </row>
    <row r="5139">
      <c r="A5139" s="31"/>
      <c r="B5139" s="2"/>
      <c r="C5139" s="2"/>
    </row>
    <row r="5140">
      <c r="A5140" s="31"/>
      <c r="B5140" s="2"/>
      <c r="C5140" s="2"/>
    </row>
    <row r="5141">
      <c r="A5141" s="31"/>
      <c r="B5141" s="2"/>
      <c r="C5141" s="2"/>
    </row>
    <row r="5142">
      <c r="A5142" s="31"/>
      <c r="B5142" s="2"/>
      <c r="C5142" s="2"/>
    </row>
    <row r="5143">
      <c r="A5143" s="31"/>
      <c r="B5143" s="2"/>
      <c r="C5143" s="2"/>
    </row>
    <row r="5144">
      <c r="A5144" s="31"/>
      <c r="B5144" s="2"/>
      <c r="C5144" s="2"/>
    </row>
    <row r="5145">
      <c r="A5145" s="31"/>
      <c r="B5145" s="2"/>
      <c r="C5145" s="2"/>
    </row>
    <row r="5146">
      <c r="A5146" s="31"/>
      <c r="B5146" s="2"/>
      <c r="C5146" s="2"/>
    </row>
    <row r="5147">
      <c r="A5147" s="31"/>
      <c r="B5147" s="2"/>
      <c r="C5147" s="2"/>
    </row>
    <row r="5148">
      <c r="A5148" s="31"/>
      <c r="B5148" s="2"/>
      <c r="C5148" s="2"/>
    </row>
    <row r="5149">
      <c r="A5149" s="31"/>
      <c r="B5149" s="2"/>
      <c r="C5149" s="2"/>
    </row>
    <row r="5150">
      <c r="A5150" s="31"/>
      <c r="B5150" s="2"/>
      <c r="C5150" s="2"/>
    </row>
    <row r="5151">
      <c r="A5151" s="31"/>
      <c r="B5151" s="2"/>
      <c r="C5151" s="2"/>
    </row>
    <row r="5152">
      <c r="A5152" s="31"/>
      <c r="B5152" s="2"/>
      <c r="C5152" s="2"/>
    </row>
    <row r="5153">
      <c r="A5153" s="31"/>
      <c r="B5153" s="2"/>
      <c r="C5153" s="2"/>
    </row>
    <row r="5154">
      <c r="A5154" s="31"/>
      <c r="B5154" s="2"/>
      <c r="C5154" s="2"/>
    </row>
    <row r="5155">
      <c r="A5155" s="31"/>
      <c r="B5155" s="2"/>
      <c r="C5155" s="2"/>
    </row>
    <row r="5156">
      <c r="A5156" s="31"/>
      <c r="B5156" s="2"/>
      <c r="C5156" s="2"/>
    </row>
    <row r="5157">
      <c r="A5157" s="31"/>
      <c r="B5157" s="2"/>
      <c r="C5157" s="2"/>
    </row>
    <row r="5158">
      <c r="A5158" s="31"/>
      <c r="B5158" s="2"/>
      <c r="C5158" s="2"/>
    </row>
    <row r="5159">
      <c r="A5159" s="31"/>
      <c r="B5159" s="2"/>
      <c r="C5159" s="2"/>
    </row>
    <row r="5160">
      <c r="A5160" s="31"/>
      <c r="B5160" s="2"/>
      <c r="C5160" s="2"/>
    </row>
    <row r="5161">
      <c r="A5161" s="31"/>
      <c r="B5161" s="2"/>
      <c r="C5161" s="2"/>
    </row>
    <row r="5162">
      <c r="A5162" s="31"/>
      <c r="B5162" s="2"/>
      <c r="C5162" s="2"/>
    </row>
    <row r="5163">
      <c r="A5163" s="31"/>
      <c r="B5163" s="2"/>
      <c r="C5163" s="2"/>
    </row>
    <row r="5164">
      <c r="A5164" s="31"/>
      <c r="B5164" s="2"/>
      <c r="C5164" s="2"/>
    </row>
    <row r="5165">
      <c r="A5165" s="31"/>
      <c r="B5165" s="2"/>
      <c r="C5165" s="2"/>
    </row>
    <row r="5166">
      <c r="A5166" s="31"/>
      <c r="B5166" s="2"/>
      <c r="C5166" s="2"/>
    </row>
    <row r="5167">
      <c r="A5167" s="31"/>
      <c r="B5167" s="2"/>
      <c r="C5167" s="2"/>
    </row>
    <row r="5168">
      <c r="A5168" s="31"/>
      <c r="B5168" s="2"/>
      <c r="C5168" s="2"/>
    </row>
    <row r="5169">
      <c r="A5169" s="31"/>
      <c r="B5169" s="2"/>
      <c r="C5169" s="2"/>
    </row>
    <row r="5170">
      <c r="A5170" s="31"/>
      <c r="B5170" s="2"/>
      <c r="C5170" s="2"/>
    </row>
    <row r="5171">
      <c r="A5171" s="31"/>
      <c r="B5171" s="2"/>
      <c r="C5171" s="2"/>
    </row>
    <row r="5172">
      <c r="A5172" s="31"/>
      <c r="B5172" s="2"/>
      <c r="C5172" s="2"/>
    </row>
    <row r="5173">
      <c r="A5173" s="31"/>
      <c r="B5173" s="2"/>
      <c r="C5173" s="2"/>
    </row>
    <row r="5174">
      <c r="A5174" s="31"/>
      <c r="B5174" s="2"/>
      <c r="C5174" s="2"/>
    </row>
    <row r="5175">
      <c r="A5175" s="31"/>
      <c r="B5175" s="2"/>
      <c r="C5175" s="2"/>
    </row>
    <row r="5176">
      <c r="A5176" s="31"/>
      <c r="B5176" s="2"/>
      <c r="C5176" s="2"/>
    </row>
    <row r="5177">
      <c r="A5177" s="31"/>
      <c r="B5177" s="2"/>
      <c r="C5177" s="2"/>
    </row>
    <row r="5178">
      <c r="A5178" s="31"/>
      <c r="B5178" s="2"/>
      <c r="C5178" s="2"/>
    </row>
    <row r="5179">
      <c r="A5179" s="31"/>
      <c r="B5179" s="2"/>
      <c r="C5179" s="2"/>
    </row>
    <row r="5180">
      <c r="A5180" s="31"/>
      <c r="B5180" s="2"/>
      <c r="C5180" s="2"/>
    </row>
    <row r="5181">
      <c r="A5181" s="31"/>
      <c r="B5181" s="2"/>
      <c r="C5181" s="2"/>
    </row>
    <row r="5182">
      <c r="A5182" s="31"/>
      <c r="B5182" s="2"/>
      <c r="C5182" s="2"/>
    </row>
    <row r="5183">
      <c r="A5183" s="31"/>
      <c r="B5183" s="2"/>
      <c r="C5183" s="2"/>
    </row>
    <row r="5184">
      <c r="A5184" s="31"/>
      <c r="B5184" s="2"/>
      <c r="C5184" s="2"/>
    </row>
    <row r="5185">
      <c r="A5185" s="31"/>
      <c r="B5185" s="2"/>
      <c r="C5185" s="2"/>
    </row>
    <row r="5186">
      <c r="A5186" s="31"/>
      <c r="B5186" s="2"/>
      <c r="C5186" s="2"/>
    </row>
    <row r="5187">
      <c r="A5187" s="31"/>
      <c r="B5187" s="2"/>
      <c r="C5187" s="2"/>
    </row>
    <row r="5188">
      <c r="A5188" s="31"/>
      <c r="B5188" s="2"/>
      <c r="C5188" s="2"/>
    </row>
    <row r="5189">
      <c r="A5189" s="31"/>
      <c r="B5189" s="2"/>
      <c r="C5189" s="2"/>
    </row>
    <row r="5190">
      <c r="A5190" s="31"/>
      <c r="B5190" s="2"/>
      <c r="C5190" s="2"/>
    </row>
    <row r="5191">
      <c r="A5191" s="31"/>
      <c r="B5191" s="2"/>
      <c r="C5191" s="2"/>
    </row>
    <row r="5192">
      <c r="A5192" s="31"/>
      <c r="B5192" s="2"/>
      <c r="C5192" s="2"/>
    </row>
    <row r="5193">
      <c r="A5193" s="31"/>
      <c r="B5193" s="2"/>
      <c r="C5193" s="2"/>
    </row>
    <row r="5194">
      <c r="A5194" s="31"/>
      <c r="B5194" s="2"/>
      <c r="C5194" s="2"/>
    </row>
    <row r="5195">
      <c r="A5195" s="31"/>
      <c r="B5195" s="2"/>
      <c r="C5195" s="2"/>
    </row>
    <row r="5196">
      <c r="A5196" s="31"/>
      <c r="B5196" s="2"/>
      <c r="C5196" s="2"/>
    </row>
    <row r="5197">
      <c r="A5197" s="31"/>
      <c r="B5197" s="2"/>
      <c r="C5197" s="2"/>
    </row>
    <row r="5198">
      <c r="A5198" s="31"/>
      <c r="B5198" s="2"/>
      <c r="C5198" s="2"/>
    </row>
    <row r="5199">
      <c r="A5199" s="31"/>
      <c r="B5199" s="2"/>
      <c r="C5199" s="2"/>
    </row>
    <row r="5200">
      <c r="A5200" s="31"/>
      <c r="B5200" s="2"/>
      <c r="C5200" s="2"/>
    </row>
    <row r="5201">
      <c r="A5201" s="31"/>
      <c r="B5201" s="2"/>
      <c r="C5201" s="2"/>
    </row>
    <row r="5202">
      <c r="A5202" s="31"/>
      <c r="B5202" s="2"/>
      <c r="C5202" s="2"/>
    </row>
    <row r="5203">
      <c r="A5203" s="31"/>
      <c r="B5203" s="2"/>
      <c r="C5203" s="2"/>
    </row>
    <row r="5204">
      <c r="A5204" s="31"/>
      <c r="B5204" s="2"/>
      <c r="C5204" s="2"/>
    </row>
    <row r="5205">
      <c r="A5205" s="31"/>
      <c r="B5205" s="2"/>
      <c r="C5205" s="2"/>
    </row>
    <row r="5206">
      <c r="A5206" s="31"/>
      <c r="B5206" s="2"/>
      <c r="C5206" s="2"/>
    </row>
    <row r="5207">
      <c r="A5207" s="31"/>
      <c r="B5207" s="2"/>
      <c r="C5207" s="2"/>
    </row>
    <row r="5208">
      <c r="A5208" s="31"/>
      <c r="B5208" s="2"/>
      <c r="C5208" s="2"/>
    </row>
    <row r="5209">
      <c r="A5209" s="31"/>
      <c r="B5209" s="2"/>
      <c r="C5209" s="2"/>
    </row>
    <row r="5210">
      <c r="A5210" s="31"/>
      <c r="B5210" s="2"/>
      <c r="C5210" s="2"/>
    </row>
    <row r="5211">
      <c r="A5211" s="31"/>
      <c r="B5211" s="2"/>
      <c r="C5211" s="2"/>
    </row>
    <row r="5212">
      <c r="A5212" s="31"/>
      <c r="B5212" s="2"/>
      <c r="C5212" s="2"/>
    </row>
    <row r="5213">
      <c r="A5213" s="31"/>
      <c r="B5213" s="2"/>
      <c r="C5213" s="2"/>
    </row>
    <row r="5214">
      <c r="A5214" s="31"/>
      <c r="B5214" s="2"/>
      <c r="C5214" s="2"/>
    </row>
    <row r="5215">
      <c r="A5215" s="31"/>
      <c r="B5215" s="2"/>
      <c r="C5215" s="2"/>
    </row>
    <row r="5216">
      <c r="A5216" s="31"/>
      <c r="B5216" s="2"/>
      <c r="C5216" s="2"/>
    </row>
    <row r="5217">
      <c r="A5217" s="31"/>
      <c r="B5217" s="2"/>
      <c r="C5217" s="2"/>
    </row>
    <row r="5218">
      <c r="A5218" s="31"/>
      <c r="B5218" s="2"/>
      <c r="C5218" s="2"/>
    </row>
    <row r="5219">
      <c r="A5219" s="31"/>
      <c r="B5219" s="2"/>
      <c r="C5219" s="2"/>
    </row>
    <row r="5220">
      <c r="A5220" s="31"/>
      <c r="B5220" s="2"/>
      <c r="C5220" s="2"/>
    </row>
    <row r="5221">
      <c r="A5221" s="31"/>
      <c r="B5221" s="2"/>
      <c r="C5221" s="2"/>
    </row>
    <row r="5222">
      <c r="A5222" s="31"/>
      <c r="B5222" s="2"/>
      <c r="C5222" s="2"/>
    </row>
    <row r="5223">
      <c r="A5223" s="31"/>
      <c r="B5223" s="2"/>
      <c r="C5223" s="2"/>
    </row>
    <row r="5224">
      <c r="A5224" s="31"/>
      <c r="B5224" s="2"/>
      <c r="C5224" s="2"/>
    </row>
    <row r="5225">
      <c r="A5225" s="31"/>
      <c r="B5225" s="2"/>
      <c r="C5225" s="2"/>
    </row>
    <row r="5226">
      <c r="A5226" s="31"/>
      <c r="B5226" s="2"/>
      <c r="C5226" s="2"/>
    </row>
    <row r="5227">
      <c r="A5227" s="31"/>
      <c r="B5227" s="2"/>
      <c r="C5227" s="2"/>
    </row>
    <row r="5228">
      <c r="A5228" s="31"/>
      <c r="B5228" s="2"/>
      <c r="C5228" s="2"/>
    </row>
    <row r="5229">
      <c r="A5229" s="31"/>
      <c r="B5229" s="2"/>
      <c r="C5229" s="2"/>
    </row>
    <row r="5230">
      <c r="A5230" s="31"/>
      <c r="B5230" s="2"/>
      <c r="C5230" s="2"/>
    </row>
    <row r="5231">
      <c r="A5231" s="31"/>
      <c r="B5231" s="2"/>
      <c r="C5231" s="2"/>
    </row>
    <row r="5232">
      <c r="A5232" s="31"/>
      <c r="B5232" s="2"/>
      <c r="C5232" s="2"/>
    </row>
    <row r="5233">
      <c r="A5233" s="31"/>
      <c r="B5233" s="2"/>
      <c r="C5233" s="2"/>
    </row>
    <row r="5234">
      <c r="A5234" s="31"/>
      <c r="B5234" s="2"/>
      <c r="C5234" s="2"/>
    </row>
    <row r="5235">
      <c r="A5235" s="31"/>
      <c r="B5235" s="2"/>
      <c r="C5235" s="2"/>
    </row>
    <row r="5236">
      <c r="A5236" s="31"/>
      <c r="B5236" s="2"/>
      <c r="C5236" s="2"/>
    </row>
    <row r="5237">
      <c r="A5237" s="31"/>
      <c r="B5237" s="2"/>
      <c r="C5237" s="2"/>
    </row>
    <row r="5238">
      <c r="A5238" s="31"/>
      <c r="B5238" s="2"/>
      <c r="C5238" s="2"/>
    </row>
    <row r="5239">
      <c r="A5239" s="31"/>
      <c r="B5239" s="2"/>
      <c r="C5239" s="2"/>
    </row>
    <row r="5240">
      <c r="A5240" s="31"/>
      <c r="B5240" s="2"/>
      <c r="C5240" s="2"/>
    </row>
    <row r="5241">
      <c r="A5241" s="31"/>
      <c r="B5241" s="2"/>
      <c r="C5241" s="2"/>
    </row>
    <row r="5242">
      <c r="A5242" s="31"/>
      <c r="B5242" s="2"/>
      <c r="C5242" s="2"/>
    </row>
    <row r="5243">
      <c r="A5243" s="31"/>
      <c r="B5243" s="2"/>
      <c r="C5243" s="2"/>
    </row>
    <row r="5244">
      <c r="A5244" s="31"/>
      <c r="B5244" s="2"/>
      <c r="C5244" s="2"/>
    </row>
    <row r="5245">
      <c r="A5245" s="31"/>
      <c r="B5245" s="2"/>
      <c r="C5245" s="2"/>
    </row>
    <row r="5246">
      <c r="A5246" s="31"/>
      <c r="B5246" s="2"/>
      <c r="C5246" s="2"/>
    </row>
    <row r="5247">
      <c r="A5247" s="31"/>
      <c r="B5247" s="2"/>
      <c r="C5247" s="2"/>
    </row>
    <row r="5248">
      <c r="A5248" s="31"/>
      <c r="B5248" s="2"/>
      <c r="C5248" s="2"/>
    </row>
    <row r="5249">
      <c r="A5249" s="31"/>
      <c r="B5249" s="2"/>
      <c r="C5249" s="2"/>
    </row>
    <row r="5250">
      <c r="A5250" s="31"/>
      <c r="B5250" s="2"/>
      <c r="C5250" s="2"/>
    </row>
    <row r="5251">
      <c r="A5251" s="31"/>
      <c r="B5251" s="2"/>
      <c r="C5251" s="2"/>
    </row>
    <row r="5252">
      <c r="A5252" s="31"/>
      <c r="B5252" s="2"/>
      <c r="C5252" s="2"/>
    </row>
    <row r="5253">
      <c r="A5253" s="31"/>
      <c r="B5253" s="2"/>
      <c r="C5253" s="2"/>
    </row>
    <row r="5254">
      <c r="A5254" s="31"/>
      <c r="B5254" s="2"/>
      <c r="C5254" s="2"/>
    </row>
    <row r="5255">
      <c r="A5255" s="31"/>
      <c r="B5255" s="2"/>
      <c r="C5255" s="2"/>
    </row>
    <row r="5256">
      <c r="A5256" s="31"/>
      <c r="B5256" s="2"/>
      <c r="C5256" s="2"/>
    </row>
    <row r="5257">
      <c r="A5257" s="31"/>
      <c r="B5257" s="2"/>
      <c r="C5257" s="2"/>
    </row>
    <row r="5258">
      <c r="A5258" s="31"/>
      <c r="B5258" s="2"/>
      <c r="C5258" s="2"/>
    </row>
    <row r="5259">
      <c r="A5259" s="31"/>
      <c r="B5259" s="2"/>
      <c r="C5259" s="2"/>
    </row>
    <row r="5260">
      <c r="A5260" s="31"/>
      <c r="B5260" s="2"/>
      <c r="C5260" s="2"/>
    </row>
    <row r="5261">
      <c r="A5261" s="31"/>
      <c r="B5261" s="2"/>
      <c r="C5261" s="2"/>
    </row>
    <row r="5262">
      <c r="A5262" s="31"/>
      <c r="B5262" s="2"/>
      <c r="C5262" s="2"/>
    </row>
    <row r="5263">
      <c r="A5263" s="31"/>
      <c r="B5263" s="2"/>
      <c r="C5263" s="2"/>
    </row>
    <row r="5264">
      <c r="A5264" s="31"/>
      <c r="B5264" s="2"/>
      <c r="C5264" s="2"/>
    </row>
    <row r="5265">
      <c r="A5265" s="31"/>
      <c r="B5265" s="2"/>
      <c r="C5265" s="2"/>
    </row>
    <row r="5266">
      <c r="A5266" s="31"/>
      <c r="B5266" s="2"/>
      <c r="C5266" s="2"/>
    </row>
    <row r="5267">
      <c r="A5267" s="31"/>
      <c r="B5267" s="2"/>
      <c r="C5267" s="2"/>
    </row>
    <row r="5268">
      <c r="A5268" s="31"/>
      <c r="B5268" s="2"/>
      <c r="C5268" s="2"/>
    </row>
    <row r="5269">
      <c r="A5269" s="31"/>
      <c r="B5269" s="2"/>
      <c r="C5269" s="2"/>
    </row>
    <row r="5270">
      <c r="A5270" s="31"/>
      <c r="B5270" s="2"/>
      <c r="C5270" s="2"/>
    </row>
    <row r="5271">
      <c r="A5271" s="31"/>
      <c r="B5271" s="2"/>
      <c r="C5271" s="2"/>
    </row>
    <row r="5272">
      <c r="A5272" s="31"/>
      <c r="B5272" s="2"/>
      <c r="C5272" s="2"/>
    </row>
    <row r="5273">
      <c r="A5273" s="31"/>
      <c r="B5273" s="2"/>
      <c r="C5273" s="2"/>
    </row>
    <row r="5274">
      <c r="A5274" s="31"/>
      <c r="B5274" s="2"/>
      <c r="C5274" s="2"/>
    </row>
    <row r="5275">
      <c r="A5275" s="31"/>
      <c r="B5275" s="2"/>
      <c r="C5275" s="2"/>
    </row>
    <row r="5276">
      <c r="A5276" s="31"/>
      <c r="B5276" s="2"/>
      <c r="C5276" s="2"/>
    </row>
    <row r="5277">
      <c r="A5277" s="31"/>
      <c r="B5277" s="2"/>
      <c r="C5277" s="2"/>
    </row>
    <row r="5278">
      <c r="A5278" s="31"/>
      <c r="B5278" s="2"/>
      <c r="C5278" s="2"/>
    </row>
    <row r="5279">
      <c r="A5279" s="31"/>
      <c r="B5279" s="2"/>
      <c r="C5279" s="2"/>
    </row>
    <row r="5280">
      <c r="A5280" s="31"/>
      <c r="B5280" s="2"/>
      <c r="C5280" s="2"/>
    </row>
    <row r="5281">
      <c r="A5281" s="31"/>
      <c r="B5281" s="2"/>
      <c r="C5281" s="2"/>
    </row>
    <row r="5282">
      <c r="A5282" s="31"/>
      <c r="B5282" s="2"/>
      <c r="C5282" s="2"/>
    </row>
    <row r="5283">
      <c r="A5283" s="31"/>
      <c r="B5283" s="2"/>
      <c r="C5283" s="2"/>
    </row>
    <row r="5284">
      <c r="A5284" s="31"/>
      <c r="B5284" s="2"/>
      <c r="C5284" s="2"/>
    </row>
    <row r="5285">
      <c r="A5285" s="31"/>
      <c r="B5285" s="2"/>
      <c r="C5285" s="2"/>
    </row>
    <row r="5286">
      <c r="A5286" s="31"/>
      <c r="B5286" s="2"/>
      <c r="C5286" s="2"/>
    </row>
    <row r="5287">
      <c r="A5287" s="31"/>
      <c r="B5287" s="2"/>
      <c r="C5287" s="2"/>
    </row>
    <row r="5288">
      <c r="A5288" s="31"/>
      <c r="B5288" s="2"/>
      <c r="C5288" s="2"/>
    </row>
    <row r="5289">
      <c r="A5289" s="31"/>
      <c r="B5289" s="2"/>
      <c r="C5289" s="2"/>
    </row>
    <row r="5290">
      <c r="A5290" s="31"/>
      <c r="B5290" s="2"/>
      <c r="C5290" s="2"/>
    </row>
    <row r="5291">
      <c r="A5291" s="31"/>
      <c r="B5291" s="2"/>
      <c r="C5291" s="2"/>
    </row>
    <row r="5292">
      <c r="A5292" s="31"/>
      <c r="B5292" s="2"/>
      <c r="C5292" s="2"/>
    </row>
    <row r="5293">
      <c r="A5293" s="31"/>
      <c r="B5293" s="2"/>
      <c r="C5293" s="2"/>
    </row>
    <row r="5294">
      <c r="A5294" s="31"/>
      <c r="B5294" s="2"/>
      <c r="C5294" s="2"/>
    </row>
    <row r="5295">
      <c r="A5295" s="31"/>
      <c r="B5295" s="2"/>
      <c r="C5295" s="2"/>
    </row>
    <row r="5296">
      <c r="A5296" s="31"/>
      <c r="B5296" s="2"/>
      <c r="C5296" s="2"/>
    </row>
    <row r="5297">
      <c r="A5297" s="31"/>
      <c r="B5297" s="2"/>
      <c r="C5297" s="2"/>
    </row>
    <row r="5298">
      <c r="A5298" s="31"/>
      <c r="B5298" s="2"/>
      <c r="C5298" s="2"/>
    </row>
    <row r="5299">
      <c r="A5299" s="31"/>
      <c r="B5299" s="2"/>
      <c r="C5299" s="2"/>
    </row>
    <row r="5300">
      <c r="A5300" s="31"/>
      <c r="B5300" s="2"/>
      <c r="C5300" s="2"/>
    </row>
    <row r="5301">
      <c r="A5301" s="31"/>
      <c r="B5301" s="2"/>
      <c r="C5301" s="2"/>
    </row>
    <row r="5302">
      <c r="A5302" s="31"/>
      <c r="B5302" s="2"/>
      <c r="C5302" s="2"/>
    </row>
    <row r="5303">
      <c r="A5303" s="31"/>
      <c r="B5303" s="2"/>
      <c r="C5303" s="2"/>
    </row>
    <row r="5304">
      <c r="A5304" s="31"/>
      <c r="B5304" s="2"/>
      <c r="C5304" s="2"/>
    </row>
    <row r="5305">
      <c r="A5305" s="31"/>
      <c r="B5305" s="2"/>
      <c r="C5305" s="2"/>
    </row>
    <row r="5306">
      <c r="A5306" s="31"/>
      <c r="B5306" s="2"/>
      <c r="C5306" s="2"/>
    </row>
    <row r="5307">
      <c r="A5307" s="31"/>
      <c r="B5307" s="2"/>
      <c r="C5307" s="2"/>
    </row>
    <row r="5308">
      <c r="A5308" s="31"/>
      <c r="B5308" s="2"/>
      <c r="C5308" s="2"/>
    </row>
    <row r="5309">
      <c r="A5309" s="31"/>
      <c r="B5309" s="2"/>
      <c r="C5309" s="2"/>
    </row>
    <row r="5310">
      <c r="A5310" s="31"/>
      <c r="B5310" s="2"/>
      <c r="C5310" s="2"/>
    </row>
    <row r="5311">
      <c r="A5311" s="31"/>
      <c r="B5311" s="2"/>
      <c r="C5311" s="2"/>
    </row>
    <row r="5312">
      <c r="A5312" s="31"/>
      <c r="B5312" s="2"/>
      <c r="C5312" s="2"/>
    </row>
    <row r="5313">
      <c r="A5313" s="31"/>
      <c r="B5313" s="2"/>
      <c r="C5313" s="2"/>
    </row>
    <row r="5314">
      <c r="A5314" s="31"/>
      <c r="B5314" s="2"/>
      <c r="C5314" s="2"/>
    </row>
    <row r="5315">
      <c r="A5315" s="31"/>
      <c r="B5315" s="2"/>
      <c r="C5315" s="2"/>
    </row>
    <row r="5316">
      <c r="A5316" s="31"/>
      <c r="B5316" s="2"/>
      <c r="C5316" s="2"/>
    </row>
    <row r="5317">
      <c r="A5317" s="31"/>
      <c r="B5317" s="2"/>
      <c r="C5317" s="2"/>
    </row>
    <row r="5318">
      <c r="A5318" s="31"/>
      <c r="B5318" s="2"/>
      <c r="C5318" s="2"/>
    </row>
    <row r="5319">
      <c r="A5319" s="31"/>
      <c r="B5319" s="2"/>
      <c r="C5319" s="2"/>
    </row>
    <row r="5320">
      <c r="A5320" s="31"/>
      <c r="B5320" s="2"/>
      <c r="C5320" s="2"/>
    </row>
    <row r="5321">
      <c r="A5321" s="31"/>
      <c r="B5321" s="2"/>
      <c r="C5321" s="2"/>
    </row>
    <row r="5322">
      <c r="A5322" s="31"/>
      <c r="B5322" s="2"/>
      <c r="C5322" s="2"/>
    </row>
    <row r="5323">
      <c r="A5323" s="31"/>
      <c r="B5323" s="2"/>
      <c r="C5323" s="2"/>
    </row>
    <row r="5324">
      <c r="A5324" s="31"/>
      <c r="B5324" s="2"/>
      <c r="C5324" s="2"/>
    </row>
    <row r="5325">
      <c r="A5325" s="31"/>
      <c r="B5325" s="2"/>
      <c r="C5325" s="2"/>
    </row>
    <row r="5326">
      <c r="A5326" s="31"/>
      <c r="B5326" s="2"/>
      <c r="C5326" s="2"/>
    </row>
    <row r="5327">
      <c r="A5327" s="31"/>
      <c r="B5327" s="2"/>
      <c r="C5327" s="2"/>
    </row>
    <row r="5328">
      <c r="A5328" s="31"/>
      <c r="B5328" s="2"/>
      <c r="C5328" s="2"/>
    </row>
    <row r="5329">
      <c r="A5329" s="31"/>
      <c r="B5329" s="2"/>
      <c r="C5329" s="2"/>
    </row>
    <row r="5330">
      <c r="A5330" s="31"/>
      <c r="B5330" s="2"/>
      <c r="C5330" s="2"/>
    </row>
    <row r="5331">
      <c r="A5331" s="31"/>
      <c r="B5331" s="2"/>
      <c r="C5331" s="2"/>
    </row>
    <row r="5332">
      <c r="A5332" s="31"/>
      <c r="B5332" s="2"/>
      <c r="C5332" s="2"/>
    </row>
    <row r="5333">
      <c r="A5333" s="31"/>
      <c r="B5333" s="2"/>
      <c r="C5333" s="2"/>
    </row>
    <row r="5334">
      <c r="A5334" s="31"/>
      <c r="B5334" s="2"/>
      <c r="C5334" s="2"/>
    </row>
    <row r="5335">
      <c r="A5335" s="31"/>
      <c r="B5335" s="2"/>
      <c r="C5335" s="2"/>
    </row>
    <row r="5336">
      <c r="A5336" s="31"/>
      <c r="B5336" s="2"/>
      <c r="C5336" s="2"/>
    </row>
    <row r="5337">
      <c r="A5337" s="31"/>
      <c r="B5337" s="2"/>
      <c r="C5337" s="2"/>
    </row>
    <row r="5338">
      <c r="A5338" s="31"/>
      <c r="B5338" s="2"/>
      <c r="C5338" s="2"/>
    </row>
    <row r="5339">
      <c r="A5339" s="31"/>
      <c r="B5339" s="2"/>
      <c r="C5339" s="2"/>
    </row>
    <row r="5340">
      <c r="A5340" s="31"/>
      <c r="B5340" s="2"/>
      <c r="C5340" s="2"/>
    </row>
    <row r="5341">
      <c r="A5341" s="31"/>
      <c r="B5341" s="2"/>
      <c r="C5341" s="2"/>
    </row>
    <row r="5342">
      <c r="A5342" s="31"/>
      <c r="B5342" s="2"/>
      <c r="C5342" s="2"/>
    </row>
    <row r="5343">
      <c r="A5343" s="31"/>
      <c r="B5343" s="2"/>
      <c r="C5343" s="2"/>
    </row>
    <row r="5344">
      <c r="A5344" s="31"/>
      <c r="B5344" s="2"/>
      <c r="C5344" s="2"/>
    </row>
    <row r="5345">
      <c r="A5345" s="31"/>
      <c r="B5345" s="2"/>
      <c r="C5345" s="2"/>
    </row>
    <row r="5346">
      <c r="A5346" s="31"/>
      <c r="B5346" s="2"/>
      <c r="C5346" s="2"/>
    </row>
    <row r="5347">
      <c r="A5347" s="31"/>
      <c r="B5347" s="2"/>
      <c r="C5347" s="2"/>
    </row>
    <row r="5348">
      <c r="A5348" s="31"/>
      <c r="B5348" s="2"/>
      <c r="C5348" s="2"/>
    </row>
    <row r="5349">
      <c r="A5349" s="31"/>
      <c r="B5349" s="2"/>
      <c r="C5349" s="2"/>
    </row>
    <row r="5350">
      <c r="A5350" s="31"/>
      <c r="B5350" s="2"/>
      <c r="C5350" s="2"/>
    </row>
    <row r="5351">
      <c r="A5351" s="31"/>
      <c r="B5351" s="2"/>
      <c r="C5351" s="2"/>
    </row>
    <row r="5352">
      <c r="A5352" s="31"/>
      <c r="B5352" s="2"/>
      <c r="C5352" s="2"/>
    </row>
    <row r="5353">
      <c r="A5353" s="31"/>
      <c r="B5353" s="2"/>
      <c r="C5353" s="2"/>
    </row>
    <row r="5354">
      <c r="A5354" s="31"/>
      <c r="B5354" s="2"/>
      <c r="C5354" s="2"/>
    </row>
    <row r="5355">
      <c r="A5355" s="31"/>
      <c r="B5355" s="2"/>
      <c r="C5355" s="2"/>
    </row>
    <row r="5356">
      <c r="A5356" s="31"/>
      <c r="B5356" s="2"/>
      <c r="C5356" s="2"/>
    </row>
    <row r="5357">
      <c r="A5357" s="31"/>
      <c r="B5357" s="2"/>
      <c r="C5357" s="2"/>
    </row>
    <row r="5358">
      <c r="A5358" s="31"/>
      <c r="B5358" s="2"/>
      <c r="C5358" s="2"/>
    </row>
    <row r="5359">
      <c r="A5359" s="31"/>
      <c r="B5359" s="2"/>
      <c r="C5359" s="2"/>
    </row>
    <row r="5360">
      <c r="A5360" s="31"/>
      <c r="B5360" s="2"/>
      <c r="C5360" s="2"/>
    </row>
    <row r="5361">
      <c r="A5361" s="31"/>
      <c r="B5361" s="2"/>
      <c r="C5361" s="2"/>
    </row>
    <row r="5362">
      <c r="A5362" s="31"/>
      <c r="B5362" s="2"/>
      <c r="C5362" s="2"/>
    </row>
    <row r="5363">
      <c r="A5363" s="31"/>
      <c r="B5363" s="2"/>
      <c r="C5363" s="2"/>
    </row>
    <row r="5364">
      <c r="A5364" s="31"/>
      <c r="B5364" s="2"/>
      <c r="C5364" s="2"/>
    </row>
    <row r="5365">
      <c r="A5365" s="31"/>
      <c r="B5365" s="2"/>
      <c r="C5365" s="2"/>
    </row>
    <row r="5366">
      <c r="A5366" s="31"/>
      <c r="B5366" s="2"/>
      <c r="C5366" s="2"/>
    </row>
    <row r="5367">
      <c r="A5367" s="31"/>
      <c r="B5367" s="2"/>
      <c r="C5367" s="2"/>
    </row>
    <row r="5368">
      <c r="A5368" s="31"/>
      <c r="B5368" s="2"/>
      <c r="C5368" s="2"/>
    </row>
    <row r="5369">
      <c r="A5369" s="31"/>
      <c r="B5369" s="2"/>
      <c r="C5369" s="2"/>
    </row>
    <row r="5370">
      <c r="A5370" s="31"/>
      <c r="B5370" s="2"/>
      <c r="C5370" s="2"/>
    </row>
    <row r="5371">
      <c r="A5371" s="31"/>
      <c r="B5371" s="2"/>
      <c r="C5371" s="2"/>
    </row>
    <row r="5372">
      <c r="A5372" s="31"/>
      <c r="B5372" s="2"/>
      <c r="C5372" s="2"/>
    </row>
    <row r="5373">
      <c r="A5373" s="31"/>
      <c r="B5373" s="2"/>
      <c r="C5373" s="2"/>
    </row>
    <row r="5374">
      <c r="A5374" s="31"/>
      <c r="B5374" s="2"/>
      <c r="C5374" s="2"/>
    </row>
    <row r="5375">
      <c r="A5375" s="31"/>
      <c r="B5375" s="2"/>
      <c r="C5375" s="2"/>
    </row>
    <row r="5376">
      <c r="A5376" s="31"/>
      <c r="B5376" s="2"/>
      <c r="C5376" s="2"/>
    </row>
    <row r="5377">
      <c r="A5377" s="31"/>
      <c r="B5377" s="2"/>
      <c r="C5377" s="2"/>
    </row>
    <row r="5378">
      <c r="A5378" s="31"/>
      <c r="B5378" s="2"/>
      <c r="C5378" s="2"/>
    </row>
    <row r="5379">
      <c r="A5379" s="31"/>
      <c r="B5379" s="2"/>
      <c r="C5379" s="2"/>
    </row>
    <row r="5380">
      <c r="A5380" s="31"/>
      <c r="B5380" s="2"/>
      <c r="C5380" s="2"/>
    </row>
    <row r="5381">
      <c r="A5381" s="31"/>
      <c r="B5381" s="2"/>
      <c r="C5381" s="2"/>
    </row>
    <row r="5382">
      <c r="A5382" s="31"/>
      <c r="B5382" s="2"/>
      <c r="C5382" s="2"/>
    </row>
    <row r="5383">
      <c r="A5383" s="31"/>
      <c r="B5383" s="2"/>
      <c r="C5383" s="2"/>
    </row>
    <row r="5384">
      <c r="A5384" s="31"/>
      <c r="B5384" s="2"/>
      <c r="C5384" s="2"/>
    </row>
    <row r="5385">
      <c r="A5385" s="31"/>
      <c r="B5385" s="2"/>
      <c r="C5385" s="2"/>
    </row>
    <row r="5386">
      <c r="A5386" s="31"/>
      <c r="B5386" s="2"/>
      <c r="C5386" s="2"/>
    </row>
    <row r="5387">
      <c r="A5387" s="31"/>
      <c r="B5387" s="2"/>
      <c r="C5387" s="2"/>
    </row>
    <row r="5388">
      <c r="A5388" s="31"/>
      <c r="B5388" s="2"/>
      <c r="C5388" s="2"/>
    </row>
    <row r="5389">
      <c r="A5389" s="31"/>
      <c r="B5389" s="2"/>
      <c r="C5389" s="2"/>
    </row>
    <row r="5390">
      <c r="A5390" s="31"/>
      <c r="B5390" s="2"/>
      <c r="C5390" s="2"/>
    </row>
    <row r="5391">
      <c r="A5391" s="31"/>
      <c r="B5391" s="2"/>
      <c r="C5391" s="2"/>
    </row>
    <row r="5392">
      <c r="A5392" s="31"/>
      <c r="B5392" s="2"/>
      <c r="C5392" s="2"/>
    </row>
    <row r="5393">
      <c r="A5393" s="31"/>
      <c r="B5393" s="2"/>
      <c r="C5393" s="2"/>
    </row>
    <row r="5394">
      <c r="A5394" s="31"/>
      <c r="B5394" s="2"/>
      <c r="C5394" s="2"/>
    </row>
    <row r="5395">
      <c r="A5395" s="31"/>
      <c r="B5395" s="2"/>
      <c r="C5395" s="2"/>
    </row>
    <row r="5396">
      <c r="A5396" s="31"/>
      <c r="B5396" s="2"/>
      <c r="C5396" s="2"/>
    </row>
    <row r="5397">
      <c r="A5397" s="31"/>
      <c r="B5397" s="2"/>
      <c r="C5397" s="2"/>
    </row>
    <row r="5398">
      <c r="A5398" s="31"/>
      <c r="B5398" s="2"/>
      <c r="C5398" s="2"/>
    </row>
    <row r="5399">
      <c r="A5399" s="31"/>
      <c r="B5399" s="2"/>
      <c r="C5399" s="2"/>
    </row>
    <row r="5400">
      <c r="A5400" s="31"/>
      <c r="B5400" s="2"/>
      <c r="C5400" s="2"/>
    </row>
    <row r="5401">
      <c r="A5401" s="31"/>
      <c r="B5401" s="2"/>
      <c r="C5401" s="2"/>
    </row>
    <row r="5402">
      <c r="A5402" s="31"/>
      <c r="B5402" s="2"/>
      <c r="C5402" s="2"/>
    </row>
    <row r="5403">
      <c r="A5403" s="31"/>
      <c r="B5403" s="2"/>
      <c r="C5403" s="2"/>
    </row>
    <row r="5404">
      <c r="A5404" s="31"/>
      <c r="B5404" s="2"/>
      <c r="C5404" s="2"/>
    </row>
    <row r="5405">
      <c r="A5405" s="31"/>
      <c r="B5405" s="2"/>
      <c r="C5405" s="2"/>
    </row>
    <row r="5406">
      <c r="A5406" s="31"/>
      <c r="B5406" s="2"/>
      <c r="C5406" s="2"/>
    </row>
    <row r="5407">
      <c r="A5407" s="31"/>
      <c r="B5407" s="2"/>
      <c r="C5407" s="2"/>
    </row>
    <row r="5408">
      <c r="A5408" s="31"/>
      <c r="B5408" s="2"/>
      <c r="C5408" s="2"/>
    </row>
    <row r="5409">
      <c r="A5409" s="31"/>
      <c r="B5409" s="2"/>
      <c r="C5409" s="2"/>
    </row>
    <row r="5410">
      <c r="A5410" s="31"/>
      <c r="B5410" s="2"/>
      <c r="C5410" s="2"/>
    </row>
    <row r="5411">
      <c r="A5411" s="31"/>
      <c r="B5411" s="2"/>
      <c r="C5411" s="2"/>
    </row>
    <row r="5412">
      <c r="A5412" s="31"/>
      <c r="B5412" s="2"/>
      <c r="C5412" s="2"/>
    </row>
    <row r="5413">
      <c r="A5413" s="31"/>
      <c r="B5413" s="2"/>
      <c r="C5413" s="2"/>
    </row>
    <row r="5414">
      <c r="A5414" s="31"/>
      <c r="B5414" s="2"/>
      <c r="C5414" s="2"/>
    </row>
    <row r="5415">
      <c r="A5415" s="31"/>
      <c r="B5415" s="2"/>
      <c r="C5415" s="2"/>
    </row>
    <row r="5416">
      <c r="A5416" s="31"/>
      <c r="B5416" s="2"/>
      <c r="C5416" s="2"/>
    </row>
    <row r="5417">
      <c r="A5417" s="31"/>
      <c r="B5417" s="2"/>
      <c r="C5417" s="2"/>
    </row>
    <row r="5418">
      <c r="A5418" s="31"/>
      <c r="B5418" s="2"/>
      <c r="C5418" s="2"/>
    </row>
    <row r="5419">
      <c r="A5419" s="31"/>
      <c r="B5419" s="2"/>
      <c r="C5419" s="2"/>
    </row>
    <row r="5420">
      <c r="A5420" s="31"/>
      <c r="B5420" s="2"/>
      <c r="C5420" s="2"/>
    </row>
    <row r="5421">
      <c r="A5421" s="31"/>
      <c r="B5421" s="2"/>
      <c r="C5421" s="2"/>
    </row>
    <row r="5422">
      <c r="A5422" s="31"/>
      <c r="B5422" s="2"/>
      <c r="C5422" s="2"/>
    </row>
    <row r="5423">
      <c r="A5423" s="31"/>
      <c r="B5423" s="2"/>
      <c r="C5423" s="2"/>
    </row>
    <row r="5424">
      <c r="A5424" s="31"/>
      <c r="B5424" s="2"/>
      <c r="C5424" s="2"/>
    </row>
    <row r="5425">
      <c r="A5425" s="31"/>
      <c r="B5425" s="2"/>
      <c r="C5425" s="2"/>
    </row>
    <row r="5426">
      <c r="A5426" s="31"/>
      <c r="B5426" s="2"/>
      <c r="C5426" s="2"/>
    </row>
    <row r="5427">
      <c r="A5427" s="31"/>
      <c r="B5427" s="2"/>
      <c r="C5427" s="2"/>
    </row>
    <row r="5428">
      <c r="A5428" s="31"/>
      <c r="B5428" s="2"/>
      <c r="C5428" s="2"/>
    </row>
    <row r="5429">
      <c r="A5429" s="31"/>
      <c r="B5429" s="2"/>
      <c r="C5429" s="2"/>
    </row>
    <row r="5430">
      <c r="A5430" s="31"/>
      <c r="B5430" s="2"/>
      <c r="C5430" s="2"/>
    </row>
    <row r="5431">
      <c r="A5431" s="31"/>
      <c r="B5431" s="2"/>
      <c r="C5431" s="2"/>
    </row>
    <row r="5432">
      <c r="A5432" s="31"/>
      <c r="B5432" s="2"/>
      <c r="C5432" s="2"/>
    </row>
    <row r="5433">
      <c r="A5433" s="31"/>
      <c r="B5433" s="2"/>
      <c r="C5433" s="2"/>
    </row>
    <row r="5434">
      <c r="A5434" s="31"/>
      <c r="B5434" s="2"/>
      <c r="C5434" s="2"/>
    </row>
    <row r="5435">
      <c r="A5435" s="31"/>
      <c r="B5435" s="2"/>
      <c r="C5435" s="2"/>
    </row>
    <row r="5436">
      <c r="A5436" s="31"/>
      <c r="B5436" s="2"/>
      <c r="C5436" s="2"/>
    </row>
    <row r="5437">
      <c r="A5437" s="31"/>
      <c r="B5437" s="2"/>
      <c r="C5437" s="2"/>
    </row>
    <row r="5438">
      <c r="A5438" s="31"/>
      <c r="B5438" s="2"/>
      <c r="C5438" s="2"/>
    </row>
    <row r="5439">
      <c r="A5439" s="31"/>
      <c r="B5439" s="2"/>
      <c r="C5439" s="2"/>
    </row>
    <row r="5440">
      <c r="A5440" s="31"/>
      <c r="B5440" s="2"/>
      <c r="C5440" s="2"/>
    </row>
    <row r="5441">
      <c r="A5441" s="31"/>
      <c r="B5441" s="2"/>
      <c r="C5441" s="2"/>
    </row>
    <row r="5442">
      <c r="A5442" s="31"/>
      <c r="B5442" s="2"/>
      <c r="C5442" s="2"/>
    </row>
    <row r="5443">
      <c r="A5443" s="31"/>
      <c r="B5443" s="2"/>
      <c r="C5443" s="2"/>
    </row>
    <row r="5444">
      <c r="A5444" s="31"/>
      <c r="B5444" s="2"/>
      <c r="C5444" s="2"/>
    </row>
    <row r="5445">
      <c r="A5445" s="31"/>
      <c r="B5445" s="2"/>
      <c r="C5445" s="2"/>
    </row>
    <row r="5446">
      <c r="A5446" s="31"/>
      <c r="B5446" s="2"/>
      <c r="C5446" s="2"/>
    </row>
    <row r="5447">
      <c r="A5447" s="31"/>
      <c r="B5447" s="2"/>
      <c r="C5447" s="2"/>
    </row>
    <row r="5448">
      <c r="A5448" s="31"/>
      <c r="B5448" s="2"/>
      <c r="C5448" s="2"/>
    </row>
    <row r="5449">
      <c r="A5449" s="31"/>
      <c r="B5449" s="2"/>
      <c r="C5449" s="2"/>
    </row>
    <row r="5450">
      <c r="A5450" s="31"/>
      <c r="B5450" s="2"/>
      <c r="C5450" s="2"/>
    </row>
    <row r="5451">
      <c r="A5451" s="31"/>
      <c r="B5451" s="2"/>
      <c r="C5451" s="2"/>
    </row>
    <row r="5452">
      <c r="A5452" s="31"/>
      <c r="B5452" s="2"/>
      <c r="C5452" s="2"/>
    </row>
    <row r="5453">
      <c r="A5453" s="31"/>
      <c r="B5453" s="2"/>
      <c r="C5453" s="2"/>
    </row>
    <row r="5454">
      <c r="A5454" s="31"/>
      <c r="B5454" s="2"/>
      <c r="C5454" s="2"/>
    </row>
    <row r="5455">
      <c r="A5455" s="31"/>
      <c r="B5455" s="2"/>
      <c r="C5455" s="2"/>
    </row>
    <row r="5456">
      <c r="A5456" s="31"/>
      <c r="B5456" s="2"/>
      <c r="C5456" s="2"/>
    </row>
    <row r="5457">
      <c r="A5457" s="31"/>
      <c r="B5457" s="2"/>
      <c r="C5457" s="2"/>
    </row>
    <row r="5458">
      <c r="A5458" s="31"/>
      <c r="B5458" s="2"/>
      <c r="C5458" s="2"/>
    </row>
    <row r="5459">
      <c r="A5459" s="31"/>
      <c r="B5459" s="2"/>
      <c r="C5459" s="2"/>
    </row>
    <row r="5460">
      <c r="A5460" s="31"/>
      <c r="B5460" s="2"/>
      <c r="C5460" s="2"/>
    </row>
    <row r="5461">
      <c r="A5461" s="31"/>
      <c r="B5461" s="2"/>
      <c r="C5461" s="2"/>
    </row>
    <row r="5462">
      <c r="A5462" s="31"/>
      <c r="B5462" s="2"/>
      <c r="C5462" s="2"/>
    </row>
    <row r="5463">
      <c r="A5463" s="31"/>
      <c r="B5463" s="2"/>
      <c r="C5463" s="2"/>
    </row>
    <row r="5464">
      <c r="A5464" s="31"/>
      <c r="B5464" s="2"/>
      <c r="C5464" s="2"/>
    </row>
    <row r="5465">
      <c r="A5465" s="31"/>
      <c r="B5465" s="2"/>
      <c r="C5465" s="2"/>
    </row>
    <row r="5466">
      <c r="A5466" s="31"/>
      <c r="B5466" s="2"/>
      <c r="C5466" s="2"/>
    </row>
    <row r="5467">
      <c r="A5467" s="31"/>
      <c r="B5467" s="2"/>
      <c r="C5467" s="2"/>
    </row>
    <row r="5468">
      <c r="A5468" s="31"/>
      <c r="B5468" s="2"/>
      <c r="C5468" s="2"/>
    </row>
    <row r="5469">
      <c r="A5469" s="31"/>
      <c r="B5469" s="2"/>
      <c r="C5469" s="2"/>
    </row>
    <row r="5470">
      <c r="A5470" s="31"/>
      <c r="B5470" s="2"/>
      <c r="C5470" s="2"/>
    </row>
    <row r="5471">
      <c r="A5471" s="31"/>
      <c r="B5471" s="2"/>
      <c r="C5471" s="2"/>
    </row>
    <row r="5472">
      <c r="A5472" s="31"/>
      <c r="B5472" s="2"/>
      <c r="C5472" s="2"/>
    </row>
    <row r="5473">
      <c r="A5473" s="31"/>
      <c r="B5473" s="2"/>
      <c r="C5473" s="2"/>
    </row>
    <row r="5474">
      <c r="A5474" s="31"/>
      <c r="B5474" s="2"/>
      <c r="C5474" s="2"/>
    </row>
    <row r="5475">
      <c r="A5475" s="31"/>
      <c r="B5475" s="2"/>
      <c r="C5475" s="2"/>
    </row>
    <row r="5476">
      <c r="A5476" s="31"/>
      <c r="B5476" s="2"/>
      <c r="C5476" s="2"/>
    </row>
    <row r="5477">
      <c r="A5477" s="31"/>
      <c r="B5477" s="2"/>
      <c r="C5477" s="2"/>
    </row>
    <row r="5478">
      <c r="A5478" s="31"/>
      <c r="B5478" s="2"/>
      <c r="C5478" s="2"/>
    </row>
    <row r="5479">
      <c r="A5479" s="31"/>
      <c r="B5479" s="2"/>
      <c r="C5479" s="2"/>
    </row>
    <row r="5480">
      <c r="A5480" s="31"/>
      <c r="B5480" s="2"/>
      <c r="C5480" s="2"/>
    </row>
    <row r="5481">
      <c r="A5481" s="31"/>
      <c r="B5481" s="2"/>
      <c r="C5481" s="2"/>
    </row>
    <row r="5482">
      <c r="A5482" s="31"/>
      <c r="B5482" s="2"/>
      <c r="C5482" s="2"/>
    </row>
    <row r="5483">
      <c r="A5483" s="31"/>
      <c r="B5483" s="2"/>
      <c r="C5483" s="2"/>
    </row>
    <row r="5484">
      <c r="A5484" s="31"/>
      <c r="B5484" s="2"/>
      <c r="C5484" s="2"/>
    </row>
    <row r="5485">
      <c r="A5485" s="31"/>
      <c r="B5485" s="2"/>
      <c r="C5485" s="2"/>
    </row>
    <row r="5486">
      <c r="A5486" s="31"/>
      <c r="B5486" s="2"/>
      <c r="C5486" s="2"/>
    </row>
    <row r="5487">
      <c r="A5487" s="31"/>
      <c r="B5487" s="2"/>
      <c r="C5487" s="2"/>
    </row>
    <row r="5488">
      <c r="A5488" s="31"/>
      <c r="B5488" s="2"/>
      <c r="C5488" s="2"/>
    </row>
    <row r="5489">
      <c r="A5489" s="31"/>
      <c r="B5489" s="2"/>
      <c r="C5489" s="2"/>
    </row>
    <row r="5490">
      <c r="A5490" s="31"/>
      <c r="B5490" s="2"/>
      <c r="C5490" s="2"/>
    </row>
    <row r="5491">
      <c r="A5491" s="31"/>
      <c r="B5491" s="2"/>
      <c r="C5491" s="2"/>
    </row>
    <row r="5492">
      <c r="A5492" s="31"/>
      <c r="B5492" s="2"/>
      <c r="C5492" s="2"/>
    </row>
    <row r="5493">
      <c r="A5493" s="31"/>
      <c r="B5493" s="2"/>
      <c r="C5493" s="2"/>
    </row>
    <row r="5494">
      <c r="A5494" s="31"/>
      <c r="B5494" s="2"/>
      <c r="C5494" s="2"/>
    </row>
    <row r="5495">
      <c r="A5495" s="31"/>
      <c r="B5495" s="2"/>
      <c r="C5495" s="2"/>
    </row>
    <row r="5496">
      <c r="A5496" s="31"/>
      <c r="B5496" s="2"/>
      <c r="C5496" s="2"/>
    </row>
    <row r="5497">
      <c r="A5497" s="31"/>
      <c r="B5497" s="2"/>
      <c r="C5497" s="2"/>
    </row>
    <row r="5498">
      <c r="A5498" s="31"/>
      <c r="B5498" s="2"/>
      <c r="C5498" s="2"/>
    </row>
    <row r="5499">
      <c r="A5499" s="31"/>
      <c r="B5499" s="2"/>
      <c r="C5499" s="2"/>
    </row>
    <row r="5500">
      <c r="A5500" s="31"/>
      <c r="B5500" s="2"/>
      <c r="C5500" s="2"/>
    </row>
    <row r="5501">
      <c r="A5501" s="31"/>
      <c r="B5501" s="2"/>
      <c r="C5501" s="2"/>
    </row>
    <row r="5502">
      <c r="A5502" s="31"/>
      <c r="B5502" s="2"/>
      <c r="C5502" s="2"/>
    </row>
    <row r="5503">
      <c r="A5503" s="31"/>
      <c r="B5503" s="2"/>
      <c r="C5503" s="2"/>
    </row>
    <row r="5504">
      <c r="A5504" s="31"/>
      <c r="B5504" s="2"/>
      <c r="C5504" s="2"/>
    </row>
    <row r="5505">
      <c r="A5505" s="31"/>
      <c r="B5505" s="2"/>
      <c r="C5505" s="2"/>
    </row>
    <row r="5506">
      <c r="A5506" s="31"/>
      <c r="B5506" s="2"/>
      <c r="C5506" s="2"/>
    </row>
    <row r="5507">
      <c r="A5507" s="31"/>
      <c r="B5507" s="2"/>
      <c r="C5507" s="2"/>
    </row>
    <row r="5508">
      <c r="A5508" s="31"/>
      <c r="B5508" s="2"/>
      <c r="C5508" s="2"/>
    </row>
    <row r="5509">
      <c r="A5509" s="31"/>
      <c r="B5509" s="2"/>
      <c r="C5509" s="2"/>
    </row>
    <row r="5510">
      <c r="A5510" s="31"/>
      <c r="B5510" s="2"/>
      <c r="C5510" s="2"/>
    </row>
    <row r="5511">
      <c r="A5511" s="31"/>
      <c r="B5511" s="2"/>
      <c r="C5511" s="2"/>
    </row>
    <row r="5512">
      <c r="A5512" s="31"/>
      <c r="B5512" s="2"/>
      <c r="C5512" s="2"/>
    </row>
    <row r="5513">
      <c r="A5513" s="31"/>
      <c r="B5513" s="2"/>
      <c r="C5513" s="2"/>
    </row>
    <row r="5514">
      <c r="A5514" s="31"/>
      <c r="B5514" s="2"/>
      <c r="C5514" s="2"/>
    </row>
    <row r="5515">
      <c r="A5515" s="31"/>
      <c r="B5515" s="2"/>
      <c r="C5515" s="2"/>
    </row>
    <row r="5516">
      <c r="A5516" s="31"/>
      <c r="B5516" s="2"/>
      <c r="C5516" s="2"/>
    </row>
    <row r="5517">
      <c r="A5517" s="31"/>
      <c r="B5517" s="2"/>
      <c r="C5517" s="2"/>
    </row>
    <row r="5518">
      <c r="A5518" s="31"/>
      <c r="B5518" s="2"/>
      <c r="C5518" s="2"/>
    </row>
    <row r="5519">
      <c r="A5519" s="31"/>
      <c r="B5519" s="2"/>
      <c r="C5519" s="2"/>
    </row>
    <row r="5520">
      <c r="A5520" s="31"/>
      <c r="B5520" s="2"/>
      <c r="C5520" s="2"/>
    </row>
    <row r="5521">
      <c r="A5521" s="31"/>
      <c r="B5521" s="2"/>
      <c r="C5521" s="2"/>
    </row>
    <row r="5522">
      <c r="A5522" s="31"/>
      <c r="B5522" s="2"/>
      <c r="C5522" s="2"/>
    </row>
    <row r="5523">
      <c r="A5523" s="31"/>
      <c r="B5523" s="2"/>
      <c r="C5523" s="2"/>
    </row>
    <row r="5524">
      <c r="A5524" s="31"/>
      <c r="B5524" s="2"/>
      <c r="C5524" s="2"/>
    </row>
    <row r="5525">
      <c r="A5525" s="31"/>
      <c r="B5525" s="2"/>
      <c r="C5525" s="2"/>
    </row>
    <row r="5526">
      <c r="A5526" s="31"/>
      <c r="B5526" s="2"/>
      <c r="C5526" s="2"/>
    </row>
    <row r="5527">
      <c r="A5527" s="31"/>
      <c r="B5527" s="2"/>
      <c r="C5527" s="2"/>
    </row>
    <row r="5528">
      <c r="A5528" s="31"/>
      <c r="B5528" s="2"/>
      <c r="C5528" s="2"/>
    </row>
    <row r="5529">
      <c r="A5529" s="31"/>
      <c r="B5529" s="2"/>
      <c r="C5529" s="2"/>
    </row>
    <row r="5530">
      <c r="A5530" s="31"/>
      <c r="B5530" s="2"/>
      <c r="C5530" s="2"/>
    </row>
    <row r="5531">
      <c r="A5531" s="31"/>
      <c r="B5531" s="2"/>
      <c r="C5531" s="2"/>
    </row>
    <row r="5532">
      <c r="A5532" s="31"/>
      <c r="B5532" s="2"/>
      <c r="C5532" s="2"/>
    </row>
    <row r="5533">
      <c r="A5533" s="31"/>
      <c r="B5533" s="2"/>
      <c r="C5533" s="2"/>
    </row>
    <row r="5534">
      <c r="A5534" s="31"/>
      <c r="B5534" s="2"/>
      <c r="C5534" s="2"/>
    </row>
    <row r="5535">
      <c r="A5535" s="31"/>
      <c r="B5535" s="2"/>
      <c r="C5535" s="2"/>
    </row>
    <row r="5536">
      <c r="A5536" s="31"/>
      <c r="B5536" s="2"/>
      <c r="C5536" s="2"/>
    </row>
    <row r="5537">
      <c r="A5537" s="31"/>
      <c r="B5537" s="2"/>
      <c r="C5537" s="2"/>
    </row>
    <row r="5538">
      <c r="A5538" s="31"/>
      <c r="B5538" s="2"/>
      <c r="C5538" s="2"/>
    </row>
    <row r="5539">
      <c r="A5539" s="31"/>
      <c r="B5539" s="2"/>
      <c r="C5539" s="2"/>
    </row>
    <row r="5540">
      <c r="A5540" s="31"/>
      <c r="B5540" s="2"/>
      <c r="C5540" s="2"/>
    </row>
    <row r="5541">
      <c r="A5541" s="31"/>
      <c r="B5541" s="2"/>
      <c r="C5541" s="2"/>
    </row>
    <row r="5542">
      <c r="A5542" s="31"/>
      <c r="B5542" s="2"/>
      <c r="C5542" s="2"/>
    </row>
    <row r="5543">
      <c r="A5543" s="31"/>
      <c r="B5543" s="2"/>
      <c r="C5543" s="2"/>
    </row>
    <row r="5544">
      <c r="A5544" s="31"/>
      <c r="B5544" s="2"/>
      <c r="C5544" s="2"/>
    </row>
    <row r="5545">
      <c r="A5545" s="31"/>
      <c r="B5545" s="2"/>
      <c r="C5545" s="2"/>
    </row>
    <row r="5546">
      <c r="A5546" s="31"/>
      <c r="B5546" s="2"/>
      <c r="C5546" s="2"/>
    </row>
    <row r="5547">
      <c r="A5547" s="31"/>
      <c r="B5547" s="2"/>
      <c r="C5547" s="2"/>
    </row>
    <row r="5548">
      <c r="A5548" s="31"/>
      <c r="B5548" s="2"/>
      <c r="C5548" s="2"/>
    </row>
    <row r="5549">
      <c r="A5549" s="31"/>
      <c r="B5549" s="2"/>
      <c r="C5549" s="2"/>
    </row>
    <row r="5550">
      <c r="A5550" s="31"/>
      <c r="B5550" s="2"/>
      <c r="C5550" s="2"/>
    </row>
    <row r="5551">
      <c r="A5551" s="31"/>
      <c r="B5551" s="2"/>
      <c r="C5551" s="2"/>
    </row>
    <row r="5552">
      <c r="A5552" s="31"/>
      <c r="B5552" s="2"/>
      <c r="C5552" s="2"/>
    </row>
    <row r="5553">
      <c r="A5553" s="31"/>
      <c r="B5553" s="2"/>
      <c r="C5553" s="2"/>
    </row>
    <row r="5554">
      <c r="A5554" s="31"/>
      <c r="B5554" s="2"/>
      <c r="C5554" s="2"/>
    </row>
    <row r="5555">
      <c r="A5555" s="31"/>
      <c r="B5555" s="2"/>
      <c r="C5555" s="2"/>
    </row>
    <row r="5556">
      <c r="A5556" s="31"/>
      <c r="B5556" s="2"/>
      <c r="C5556" s="2"/>
    </row>
    <row r="5557">
      <c r="A5557" s="31"/>
      <c r="B5557" s="2"/>
      <c r="C5557" s="2"/>
    </row>
    <row r="5558">
      <c r="A5558" s="31"/>
      <c r="B5558" s="2"/>
      <c r="C5558" s="2"/>
    </row>
    <row r="5559">
      <c r="A5559" s="31"/>
      <c r="B5559" s="2"/>
      <c r="C5559" s="2"/>
    </row>
    <row r="5560">
      <c r="A5560" s="31"/>
      <c r="B5560" s="2"/>
      <c r="C5560" s="2"/>
    </row>
    <row r="5561">
      <c r="A5561" s="31"/>
      <c r="B5561" s="2"/>
      <c r="C5561" s="2"/>
    </row>
    <row r="5562">
      <c r="A5562" s="31"/>
      <c r="B5562" s="2"/>
      <c r="C5562" s="2"/>
    </row>
    <row r="5563">
      <c r="A5563" s="31"/>
      <c r="B5563" s="2"/>
      <c r="C5563" s="2"/>
    </row>
    <row r="5564">
      <c r="A5564" s="31"/>
      <c r="B5564" s="2"/>
      <c r="C5564" s="2"/>
    </row>
    <row r="5565">
      <c r="A5565" s="31"/>
      <c r="B5565" s="2"/>
      <c r="C5565" s="2"/>
    </row>
    <row r="5566">
      <c r="A5566" s="31"/>
      <c r="B5566" s="2"/>
      <c r="C5566" s="2"/>
    </row>
    <row r="5567">
      <c r="A5567" s="31"/>
      <c r="B5567" s="2"/>
      <c r="C5567" s="2"/>
    </row>
    <row r="5568">
      <c r="A5568" s="31"/>
      <c r="B5568" s="2"/>
      <c r="C5568" s="2"/>
    </row>
    <row r="5569">
      <c r="A5569" s="31"/>
      <c r="B5569" s="2"/>
      <c r="C5569" s="2"/>
    </row>
    <row r="5570">
      <c r="A5570" s="31"/>
      <c r="B5570" s="2"/>
      <c r="C5570" s="2"/>
    </row>
    <row r="5571">
      <c r="A5571" s="31"/>
      <c r="B5571" s="2"/>
      <c r="C5571" s="2"/>
    </row>
    <row r="5572">
      <c r="A5572" s="31"/>
      <c r="B5572" s="2"/>
      <c r="C5572" s="2"/>
    </row>
    <row r="5573">
      <c r="A5573" s="31"/>
      <c r="B5573" s="2"/>
      <c r="C5573" s="2"/>
    </row>
    <row r="5574">
      <c r="A5574" s="31"/>
      <c r="B5574" s="2"/>
      <c r="C5574" s="2"/>
    </row>
    <row r="5575">
      <c r="A5575" s="31"/>
      <c r="B5575" s="2"/>
      <c r="C5575" s="2"/>
    </row>
    <row r="5576">
      <c r="A5576" s="31"/>
      <c r="B5576" s="2"/>
      <c r="C5576" s="2"/>
    </row>
    <row r="5577">
      <c r="A5577" s="31"/>
      <c r="B5577" s="2"/>
      <c r="C5577" s="2"/>
    </row>
    <row r="5578">
      <c r="A5578" s="31"/>
      <c r="B5578" s="2"/>
      <c r="C5578" s="2"/>
    </row>
    <row r="5579">
      <c r="A5579" s="31"/>
      <c r="B5579" s="2"/>
      <c r="C5579" s="2"/>
    </row>
    <row r="5580">
      <c r="A5580" s="31"/>
      <c r="B5580" s="2"/>
      <c r="C5580" s="2"/>
    </row>
    <row r="5581">
      <c r="A5581" s="31"/>
      <c r="B5581" s="2"/>
      <c r="C5581" s="2"/>
    </row>
    <row r="5582">
      <c r="A5582" s="31"/>
      <c r="B5582" s="2"/>
      <c r="C5582" s="2"/>
    </row>
    <row r="5583">
      <c r="A5583" s="31"/>
      <c r="B5583" s="2"/>
      <c r="C5583" s="2"/>
    </row>
    <row r="5584">
      <c r="A5584" s="31"/>
      <c r="B5584" s="2"/>
      <c r="C5584" s="2"/>
    </row>
    <row r="5585">
      <c r="A5585" s="31"/>
      <c r="B5585" s="2"/>
      <c r="C5585" s="2"/>
    </row>
    <row r="5586">
      <c r="A5586" s="31"/>
      <c r="B5586" s="2"/>
      <c r="C5586" s="2"/>
    </row>
    <row r="5587">
      <c r="A5587" s="31"/>
      <c r="B5587" s="2"/>
      <c r="C5587" s="2"/>
    </row>
    <row r="5588">
      <c r="A5588" s="31"/>
      <c r="B5588" s="2"/>
      <c r="C5588" s="2"/>
    </row>
    <row r="5589">
      <c r="A5589" s="31"/>
      <c r="B5589" s="2"/>
      <c r="C5589" s="2"/>
    </row>
    <row r="5590">
      <c r="A5590" s="31"/>
      <c r="B5590" s="2"/>
      <c r="C5590" s="2"/>
    </row>
    <row r="5591">
      <c r="A5591" s="31"/>
      <c r="B5591" s="2"/>
      <c r="C5591" s="2"/>
    </row>
    <row r="5592">
      <c r="A5592" s="31"/>
      <c r="B5592" s="2"/>
      <c r="C5592" s="2"/>
    </row>
    <row r="5593">
      <c r="A5593" s="31"/>
      <c r="B5593" s="2"/>
      <c r="C5593" s="2"/>
    </row>
    <row r="5594">
      <c r="A5594" s="31"/>
      <c r="B5594" s="2"/>
      <c r="C5594" s="2"/>
    </row>
    <row r="5595">
      <c r="A5595" s="31"/>
      <c r="B5595" s="2"/>
      <c r="C5595" s="2"/>
    </row>
    <row r="5596">
      <c r="A5596" s="31"/>
      <c r="B5596" s="2"/>
      <c r="C5596" s="2"/>
    </row>
    <row r="5597">
      <c r="A5597" s="31"/>
      <c r="B5597" s="2"/>
      <c r="C5597" s="2"/>
    </row>
    <row r="5598">
      <c r="A5598" s="31"/>
      <c r="B5598" s="2"/>
      <c r="C5598" s="2"/>
    </row>
    <row r="5599">
      <c r="A5599" s="31"/>
      <c r="B5599" s="2"/>
      <c r="C5599" s="2"/>
    </row>
    <row r="5600">
      <c r="A5600" s="31"/>
      <c r="B5600" s="2"/>
      <c r="C5600" s="2"/>
    </row>
    <row r="5601">
      <c r="A5601" s="31"/>
      <c r="B5601" s="2"/>
      <c r="C5601" s="2"/>
    </row>
    <row r="5602">
      <c r="A5602" s="31"/>
      <c r="B5602" s="2"/>
      <c r="C5602" s="2"/>
    </row>
    <row r="5603">
      <c r="A5603" s="31"/>
      <c r="B5603" s="2"/>
      <c r="C5603" s="2"/>
    </row>
    <row r="5604">
      <c r="A5604" s="31"/>
      <c r="B5604" s="2"/>
      <c r="C5604" s="2"/>
    </row>
    <row r="5605">
      <c r="A5605" s="31"/>
      <c r="B5605" s="2"/>
      <c r="C5605" s="2"/>
    </row>
    <row r="5606">
      <c r="A5606" s="31"/>
      <c r="B5606" s="2"/>
      <c r="C5606" s="2"/>
    </row>
    <row r="5607">
      <c r="A5607" s="31"/>
      <c r="B5607" s="2"/>
      <c r="C5607" s="2"/>
    </row>
    <row r="5608">
      <c r="A5608" s="31"/>
      <c r="B5608" s="2"/>
      <c r="C5608" s="2"/>
    </row>
    <row r="5609">
      <c r="A5609" s="31"/>
      <c r="B5609" s="2"/>
      <c r="C5609" s="2"/>
    </row>
    <row r="5610">
      <c r="A5610" s="31"/>
      <c r="B5610" s="2"/>
      <c r="C5610" s="2"/>
    </row>
    <row r="5611">
      <c r="A5611" s="31"/>
      <c r="B5611" s="2"/>
      <c r="C5611" s="2"/>
    </row>
    <row r="5612">
      <c r="A5612" s="31"/>
      <c r="B5612" s="2"/>
      <c r="C5612" s="2"/>
    </row>
    <row r="5613">
      <c r="A5613" s="31"/>
      <c r="B5613" s="2"/>
      <c r="C5613" s="2"/>
    </row>
    <row r="5614">
      <c r="A5614" s="31"/>
      <c r="B5614" s="2"/>
      <c r="C5614" s="2"/>
    </row>
    <row r="5615">
      <c r="A5615" s="31"/>
      <c r="B5615" s="2"/>
      <c r="C5615" s="2"/>
    </row>
    <row r="5616">
      <c r="A5616" s="31"/>
      <c r="B5616" s="2"/>
      <c r="C5616" s="2"/>
    </row>
    <row r="5617">
      <c r="A5617" s="31"/>
      <c r="B5617" s="2"/>
      <c r="C5617" s="2"/>
    </row>
    <row r="5618">
      <c r="A5618" s="31"/>
      <c r="B5618" s="2"/>
      <c r="C5618" s="2"/>
    </row>
    <row r="5619">
      <c r="A5619" s="31"/>
      <c r="B5619" s="2"/>
      <c r="C5619" s="2"/>
    </row>
    <row r="5620">
      <c r="A5620" s="31"/>
      <c r="B5620" s="2"/>
      <c r="C5620" s="2"/>
    </row>
    <row r="5621">
      <c r="A5621" s="31"/>
      <c r="B5621" s="2"/>
      <c r="C5621" s="2"/>
    </row>
    <row r="5622">
      <c r="A5622" s="31"/>
      <c r="B5622" s="2"/>
      <c r="C5622" s="2"/>
    </row>
    <row r="5623">
      <c r="A5623" s="31"/>
      <c r="B5623" s="2"/>
      <c r="C5623" s="2"/>
    </row>
    <row r="5624">
      <c r="A5624" s="31"/>
      <c r="B5624" s="2"/>
      <c r="C5624" s="2"/>
    </row>
    <row r="5625">
      <c r="A5625" s="31"/>
      <c r="B5625" s="2"/>
      <c r="C5625" s="2"/>
    </row>
    <row r="5626">
      <c r="A5626" s="31"/>
      <c r="B5626" s="2"/>
      <c r="C5626" s="2"/>
    </row>
    <row r="5627">
      <c r="A5627" s="31"/>
      <c r="B5627" s="2"/>
      <c r="C5627" s="2"/>
    </row>
    <row r="5628">
      <c r="A5628" s="31"/>
      <c r="B5628" s="2"/>
      <c r="C5628" s="2"/>
    </row>
    <row r="5629">
      <c r="A5629" s="31"/>
      <c r="B5629" s="2"/>
      <c r="C5629" s="2"/>
    </row>
    <row r="5630">
      <c r="A5630" s="31"/>
      <c r="B5630" s="2"/>
      <c r="C5630" s="2"/>
    </row>
    <row r="5631">
      <c r="A5631" s="31"/>
      <c r="B5631" s="2"/>
      <c r="C5631" s="2"/>
    </row>
    <row r="5632">
      <c r="A5632" s="31"/>
      <c r="B5632" s="2"/>
      <c r="C5632" s="2"/>
    </row>
    <row r="5633">
      <c r="A5633" s="31"/>
      <c r="B5633" s="2"/>
      <c r="C5633" s="2"/>
    </row>
    <row r="5634">
      <c r="A5634" s="31"/>
      <c r="B5634" s="2"/>
      <c r="C5634" s="2"/>
    </row>
    <row r="5635">
      <c r="A5635" s="31"/>
      <c r="B5635" s="2"/>
      <c r="C5635" s="2"/>
    </row>
    <row r="5636">
      <c r="A5636" s="31"/>
      <c r="B5636" s="2"/>
      <c r="C5636" s="2"/>
    </row>
    <row r="5637">
      <c r="A5637" s="31"/>
      <c r="B5637" s="2"/>
      <c r="C5637" s="2"/>
    </row>
    <row r="5638">
      <c r="A5638" s="31"/>
      <c r="B5638" s="2"/>
      <c r="C5638" s="2"/>
    </row>
    <row r="5639">
      <c r="A5639" s="31"/>
      <c r="B5639" s="2"/>
      <c r="C5639" s="2"/>
    </row>
    <row r="5640">
      <c r="A5640" s="31"/>
      <c r="B5640" s="2"/>
      <c r="C5640" s="2"/>
    </row>
    <row r="5641">
      <c r="A5641" s="31"/>
      <c r="B5641" s="2"/>
      <c r="C5641" s="2"/>
    </row>
    <row r="5642">
      <c r="A5642" s="31"/>
      <c r="B5642" s="2"/>
      <c r="C5642" s="2"/>
    </row>
    <row r="5643">
      <c r="A5643" s="31"/>
      <c r="B5643" s="2"/>
      <c r="C5643" s="2"/>
    </row>
    <row r="5644">
      <c r="A5644" s="31"/>
      <c r="B5644" s="2"/>
      <c r="C5644" s="2"/>
    </row>
    <row r="5645">
      <c r="A5645" s="31"/>
      <c r="B5645" s="2"/>
      <c r="C5645" s="2"/>
    </row>
    <row r="5646">
      <c r="A5646" s="31"/>
      <c r="B5646" s="2"/>
      <c r="C5646" s="2"/>
    </row>
    <row r="5647">
      <c r="A5647" s="31"/>
      <c r="B5647" s="2"/>
      <c r="C5647" s="2"/>
    </row>
    <row r="5648">
      <c r="A5648" s="31"/>
      <c r="B5648" s="2"/>
      <c r="C5648" s="2"/>
    </row>
    <row r="5649">
      <c r="A5649" s="31"/>
      <c r="B5649" s="2"/>
      <c r="C5649" s="2"/>
    </row>
    <row r="5650">
      <c r="A5650" s="31"/>
      <c r="B5650" s="2"/>
      <c r="C5650" s="2"/>
    </row>
    <row r="5651">
      <c r="A5651" s="31"/>
      <c r="B5651" s="2"/>
      <c r="C5651" s="2"/>
    </row>
    <row r="5652">
      <c r="A5652" s="31"/>
      <c r="B5652" s="2"/>
      <c r="C5652" s="2"/>
    </row>
    <row r="5653">
      <c r="A5653" s="31"/>
      <c r="B5653" s="2"/>
      <c r="C5653" s="2"/>
    </row>
    <row r="5654">
      <c r="A5654" s="31"/>
      <c r="B5654" s="2"/>
      <c r="C5654" s="2"/>
    </row>
    <row r="5655">
      <c r="A5655" s="31"/>
      <c r="B5655" s="2"/>
      <c r="C5655" s="2"/>
    </row>
    <row r="5656">
      <c r="A5656" s="31"/>
      <c r="B5656" s="2"/>
      <c r="C5656" s="2"/>
    </row>
    <row r="5657">
      <c r="A5657" s="31"/>
      <c r="B5657" s="2"/>
      <c r="C5657" s="2"/>
    </row>
    <row r="5658">
      <c r="A5658" s="31"/>
      <c r="B5658" s="2"/>
      <c r="C5658" s="2"/>
    </row>
    <row r="5659">
      <c r="A5659" s="31"/>
      <c r="B5659" s="2"/>
      <c r="C5659" s="2"/>
    </row>
    <row r="5660">
      <c r="A5660" s="31"/>
      <c r="B5660" s="2"/>
      <c r="C5660" s="2"/>
    </row>
    <row r="5661">
      <c r="A5661" s="31"/>
      <c r="B5661" s="2"/>
      <c r="C5661" s="2"/>
    </row>
    <row r="5662">
      <c r="A5662" s="31"/>
      <c r="B5662" s="2"/>
      <c r="C5662" s="2"/>
    </row>
    <row r="5663">
      <c r="A5663" s="31"/>
      <c r="B5663" s="2"/>
      <c r="C5663" s="2"/>
    </row>
    <row r="5664">
      <c r="A5664" s="31"/>
      <c r="B5664" s="2"/>
      <c r="C5664" s="2"/>
    </row>
    <row r="5665">
      <c r="A5665" s="31"/>
      <c r="B5665" s="2"/>
      <c r="C5665" s="2"/>
    </row>
    <row r="5666">
      <c r="A5666" s="31"/>
      <c r="B5666" s="2"/>
      <c r="C5666" s="2"/>
    </row>
    <row r="5667">
      <c r="A5667" s="31"/>
      <c r="B5667" s="2"/>
      <c r="C5667" s="2"/>
    </row>
    <row r="5668">
      <c r="A5668" s="31"/>
      <c r="B5668" s="2"/>
      <c r="C5668" s="2"/>
    </row>
    <row r="5669">
      <c r="A5669" s="31"/>
      <c r="B5669" s="2"/>
      <c r="C5669" s="2"/>
    </row>
    <row r="5670">
      <c r="A5670" s="31"/>
      <c r="B5670" s="2"/>
      <c r="C5670" s="2"/>
    </row>
    <row r="5671">
      <c r="A5671" s="31"/>
      <c r="B5671" s="2"/>
      <c r="C5671" s="2"/>
    </row>
    <row r="5672">
      <c r="A5672" s="31"/>
      <c r="B5672" s="2"/>
      <c r="C5672" s="2"/>
    </row>
    <row r="5673">
      <c r="A5673" s="31"/>
      <c r="B5673" s="2"/>
      <c r="C5673" s="2"/>
    </row>
    <row r="5674">
      <c r="A5674" s="31"/>
      <c r="B5674" s="2"/>
      <c r="C5674" s="2"/>
    </row>
    <row r="5675">
      <c r="A5675" s="31"/>
      <c r="B5675" s="2"/>
      <c r="C5675" s="2"/>
    </row>
    <row r="5676">
      <c r="A5676" s="31"/>
      <c r="B5676" s="2"/>
      <c r="C5676" s="2"/>
    </row>
    <row r="5677">
      <c r="A5677" s="31"/>
      <c r="B5677" s="2"/>
      <c r="C5677" s="2"/>
    </row>
    <row r="5678">
      <c r="A5678" s="31"/>
      <c r="B5678" s="2"/>
      <c r="C5678" s="2"/>
    </row>
    <row r="5679">
      <c r="A5679" s="31"/>
      <c r="B5679" s="2"/>
      <c r="C5679" s="2"/>
    </row>
    <row r="5680">
      <c r="A5680" s="31"/>
      <c r="B5680" s="2"/>
      <c r="C5680" s="2"/>
    </row>
    <row r="5681">
      <c r="A5681" s="31"/>
      <c r="B5681" s="2"/>
      <c r="C5681" s="2"/>
    </row>
    <row r="5682">
      <c r="A5682" s="31"/>
      <c r="B5682" s="2"/>
      <c r="C5682" s="2"/>
    </row>
    <row r="5683">
      <c r="A5683" s="31"/>
      <c r="B5683" s="2"/>
      <c r="C5683" s="2"/>
    </row>
    <row r="5684">
      <c r="A5684" s="31"/>
      <c r="B5684" s="2"/>
      <c r="C5684" s="2"/>
    </row>
    <row r="5685">
      <c r="A5685" s="31"/>
      <c r="B5685" s="2"/>
      <c r="C5685" s="2"/>
    </row>
    <row r="5686">
      <c r="A5686" s="31"/>
      <c r="B5686" s="2"/>
      <c r="C5686" s="2"/>
    </row>
    <row r="5687">
      <c r="A5687" s="31"/>
      <c r="B5687" s="2"/>
      <c r="C5687" s="2"/>
    </row>
    <row r="5688">
      <c r="A5688" s="31"/>
      <c r="B5688" s="2"/>
      <c r="C5688" s="2"/>
    </row>
    <row r="5689">
      <c r="A5689" s="31"/>
      <c r="B5689" s="2"/>
      <c r="C5689" s="2"/>
    </row>
    <row r="5690">
      <c r="A5690" s="31"/>
      <c r="B5690" s="2"/>
      <c r="C5690" s="2"/>
    </row>
    <row r="5691">
      <c r="A5691" s="31"/>
      <c r="B5691" s="2"/>
      <c r="C5691" s="2"/>
    </row>
    <row r="5692">
      <c r="A5692" s="31"/>
      <c r="B5692" s="2"/>
      <c r="C5692" s="2"/>
    </row>
    <row r="5693">
      <c r="A5693" s="31"/>
      <c r="B5693" s="2"/>
      <c r="C5693" s="2"/>
    </row>
    <row r="5694">
      <c r="A5694" s="31"/>
      <c r="B5694" s="2"/>
      <c r="C5694" s="2"/>
    </row>
    <row r="5695">
      <c r="A5695" s="31"/>
      <c r="B5695" s="2"/>
      <c r="C5695" s="2"/>
    </row>
    <row r="5696">
      <c r="A5696" s="31"/>
      <c r="B5696" s="2"/>
      <c r="C5696" s="2"/>
    </row>
    <row r="5697">
      <c r="A5697" s="31"/>
      <c r="B5697" s="2"/>
      <c r="C5697" s="2"/>
    </row>
    <row r="5698">
      <c r="A5698" s="31"/>
      <c r="B5698" s="2"/>
      <c r="C5698" s="2"/>
    </row>
    <row r="5699">
      <c r="A5699" s="31"/>
      <c r="B5699" s="2"/>
      <c r="C5699" s="2"/>
    </row>
    <row r="5700">
      <c r="A5700" s="31"/>
      <c r="B5700" s="2"/>
      <c r="C5700" s="2"/>
    </row>
    <row r="5701">
      <c r="A5701" s="31"/>
      <c r="B5701" s="2"/>
      <c r="C5701" s="2"/>
    </row>
    <row r="5702">
      <c r="A5702" s="31"/>
      <c r="B5702" s="2"/>
      <c r="C5702" s="2"/>
    </row>
    <row r="5703">
      <c r="A5703" s="31"/>
      <c r="B5703" s="2"/>
      <c r="C5703" s="2"/>
    </row>
    <row r="5704">
      <c r="A5704" s="31"/>
      <c r="B5704" s="2"/>
      <c r="C5704" s="2"/>
    </row>
    <row r="5705">
      <c r="A5705" s="31"/>
      <c r="B5705" s="2"/>
      <c r="C5705" s="2"/>
    </row>
    <row r="5706">
      <c r="A5706" s="31"/>
      <c r="B5706" s="2"/>
      <c r="C5706" s="2"/>
    </row>
    <row r="5707">
      <c r="A5707" s="31"/>
      <c r="B5707" s="2"/>
      <c r="C5707" s="2"/>
    </row>
    <row r="5708">
      <c r="A5708" s="31"/>
      <c r="B5708" s="2"/>
      <c r="C5708" s="2"/>
    </row>
    <row r="5709">
      <c r="A5709" s="31"/>
      <c r="B5709" s="2"/>
      <c r="C5709" s="2"/>
    </row>
    <row r="5710">
      <c r="A5710" s="31"/>
      <c r="B5710" s="2"/>
      <c r="C5710" s="2"/>
    </row>
    <row r="5711">
      <c r="A5711" s="31"/>
      <c r="B5711" s="2"/>
      <c r="C5711" s="2"/>
    </row>
    <row r="5712">
      <c r="A5712" s="31"/>
      <c r="B5712" s="2"/>
      <c r="C5712" s="2"/>
    </row>
    <row r="5713">
      <c r="A5713" s="31"/>
      <c r="B5713" s="2"/>
      <c r="C5713" s="2"/>
    </row>
    <row r="5714">
      <c r="A5714" s="31"/>
      <c r="B5714" s="2"/>
      <c r="C5714" s="2"/>
    </row>
    <row r="5715">
      <c r="A5715" s="31"/>
      <c r="B5715" s="2"/>
      <c r="C5715" s="2"/>
    </row>
    <row r="5716">
      <c r="A5716" s="31"/>
      <c r="B5716" s="2"/>
      <c r="C5716" s="2"/>
    </row>
    <row r="5717">
      <c r="A5717" s="31"/>
      <c r="B5717" s="2"/>
      <c r="C5717" s="2"/>
    </row>
    <row r="5718">
      <c r="A5718" s="31"/>
      <c r="B5718" s="2"/>
      <c r="C5718" s="2"/>
    </row>
    <row r="5719">
      <c r="A5719" s="31"/>
      <c r="B5719" s="2"/>
      <c r="C5719" s="2"/>
    </row>
    <row r="5720">
      <c r="A5720" s="31"/>
      <c r="B5720" s="2"/>
      <c r="C5720" s="2"/>
    </row>
    <row r="5721">
      <c r="A5721" s="31"/>
      <c r="B5721" s="2"/>
      <c r="C5721" s="2"/>
    </row>
    <row r="5722">
      <c r="A5722" s="31"/>
      <c r="B5722" s="2"/>
      <c r="C5722" s="2"/>
    </row>
    <row r="5723">
      <c r="A5723" s="31"/>
      <c r="B5723" s="2"/>
      <c r="C5723" s="2"/>
    </row>
    <row r="5724">
      <c r="A5724" s="31"/>
      <c r="B5724" s="2"/>
      <c r="C5724" s="2"/>
    </row>
    <row r="5725">
      <c r="A5725" s="31"/>
      <c r="B5725" s="2"/>
      <c r="C5725" s="2"/>
    </row>
    <row r="5726">
      <c r="A5726" s="31"/>
      <c r="B5726" s="2"/>
      <c r="C5726" s="2"/>
    </row>
    <row r="5727">
      <c r="A5727" s="31"/>
      <c r="B5727" s="2"/>
      <c r="C5727" s="2"/>
    </row>
    <row r="5728">
      <c r="A5728" s="31"/>
      <c r="B5728" s="2"/>
      <c r="C5728" s="2"/>
    </row>
    <row r="5729">
      <c r="A5729" s="31"/>
      <c r="B5729" s="2"/>
      <c r="C5729" s="2"/>
    </row>
    <row r="5730">
      <c r="A5730" s="31"/>
      <c r="B5730" s="2"/>
      <c r="C5730" s="2"/>
    </row>
    <row r="5731">
      <c r="A5731" s="31"/>
      <c r="B5731" s="2"/>
      <c r="C5731" s="2"/>
    </row>
    <row r="5732">
      <c r="A5732" s="31"/>
      <c r="B5732" s="2"/>
      <c r="C5732" s="2"/>
    </row>
    <row r="5733">
      <c r="A5733" s="31"/>
      <c r="B5733" s="2"/>
      <c r="C5733" s="2"/>
    </row>
    <row r="5734">
      <c r="A5734" s="31"/>
      <c r="B5734" s="2"/>
      <c r="C5734" s="2"/>
    </row>
    <row r="5735">
      <c r="A5735" s="31"/>
      <c r="B5735" s="2"/>
      <c r="C5735" s="2"/>
    </row>
    <row r="5736">
      <c r="A5736" s="31"/>
      <c r="B5736" s="2"/>
      <c r="C5736" s="2"/>
    </row>
    <row r="5737">
      <c r="A5737" s="31"/>
      <c r="B5737" s="2"/>
      <c r="C5737" s="2"/>
    </row>
    <row r="5738">
      <c r="A5738" s="31"/>
      <c r="B5738" s="2"/>
      <c r="C5738" s="2"/>
    </row>
    <row r="5739">
      <c r="A5739" s="31"/>
      <c r="B5739" s="2"/>
      <c r="C5739" s="2"/>
    </row>
    <row r="5740">
      <c r="A5740" s="31"/>
      <c r="B5740" s="2"/>
      <c r="C5740" s="2"/>
    </row>
    <row r="5741">
      <c r="A5741" s="31"/>
      <c r="B5741" s="2"/>
      <c r="C5741" s="2"/>
    </row>
    <row r="5742">
      <c r="A5742" s="31"/>
      <c r="B5742" s="2"/>
      <c r="C5742" s="2"/>
    </row>
    <row r="5743">
      <c r="A5743" s="31"/>
      <c r="B5743" s="2"/>
      <c r="C5743" s="2"/>
    </row>
    <row r="5744">
      <c r="A5744" s="31"/>
      <c r="B5744" s="2"/>
      <c r="C5744" s="2"/>
    </row>
    <row r="5745">
      <c r="A5745" s="31"/>
      <c r="B5745" s="2"/>
      <c r="C5745" s="2"/>
    </row>
    <row r="5746">
      <c r="A5746" s="31"/>
      <c r="B5746" s="2"/>
      <c r="C5746" s="2"/>
    </row>
    <row r="5747">
      <c r="A5747" s="31"/>
      <c r="B5747" s="2"/>
      <c r="C5747" s="2"/>
    </row>
    <row r="5748">
      <c r="A5748" s="31"/>
      <c r="B5748" s="2"/>
      <c r="C5748" s="2"/>
    </row>
    <row r="5749">
      <c r="A5749" s="31"/>
      <c r="B5749" s="2"/>
      <c r="C5749" s="2"/>
    </row>
    <row r="5750">
      <c r="A5750" s="31"/>
      <c r="B5750" s="2"/>
      <c r="C5750" s="2"/>
    </row>
    <row r="5751">
      <c r="A5751" s="31"/>
      <c r="B5751" s="2"/>
      <c r="C5751" s="2"/>
    </row>
    <row r="5752">
      <c r="A5752" s="31"/>
      <c r="B5752" s="2"/>
      <c r="C5752" s="2"/>
    </row>
    <row r="5753">
      <c r="A5753" s="31"/>
      <c r="B5753" s="2"/>
      <c r="C5753" s="2"/>
    </row>
    <row r="5754">
      <c r="A5754" s="31"/>
      <c r="B5754" s="2"/>
      <c r="C5754" s="2"/>
    </row>
    <row r="5755">
      <c r="A5755" s="31"/>
      <c r="B5755" s="2"/>
      <c r="C5755" s="2"/>
    </row>
    <row r="5756">
      <c r="A5756" s="31"/>
      <c r="B5756" s="2"/>
      <c r="C5756" s="2"/>
    </row>
    <row r="5757">
      <c r="A5757" s="31"/>
      <c r="B5757" s="2"/>
      <c r="C5757" s="2"/>
    </row>
    <row r="5758">
      <c r="A5758" s="31"/>
      <c r="B5758" s="2"/>
      <c r="C5758" s="2"/>
    </row>
    <row r="5759">
      <c r="A5759" s="31"/>
      <c r="B5759" s="2"/>
      <c r="C5759" s="2"/>
    </row>
    <row r="5760">
      <c r="A5760" s="31"/>
      <c r="B5760" s="2"/>
      <c r="C5760" s="2"/>
    </row>
    <row r="5761">
      <c r="A5761" s="31"/>
      <c r="B5761" s="2"/>
      <c r="C5761" s="2"/>
    </row>
    <row r="5762">
      <c r="A5762" s="31"/>
      <c r="B5762" s="2"/>
      <c r="C5762" s="2"/>
    </row>
    <row r="5763">
      <c r="A5763" s="31"/>
      <c r="B5763" s="2"/>
      <c r="C5763" s="2"/>
    </row>
    <row r="5764">
      <c r="A5764" s="31"/>
      <c r="B5764" s="2"/>
      <c r="C5764" s="2"/>
    </row>
    <row r="5765">
      <c r="A5765" s="31"/>
      <c r="B5765" s="2"/>
      <c r="C5765" s="2"/>
    </row>
    <row r="5766">
      <c r="A5766" s="31"/>
      <c r="B5766" s="2"/>
      <c r="C5766" s="2"/>
    </row>
    <row r="5767">
      <c r="A5767" s="31"/>
      <c r="B5767" s="2"/>
      <c r="C5767" s="2"/>
    </row>
    <row r="5768">
      <c r="A5768" s="31"/>
      <c r="B5768" s="2"/>
      <c r="C5768" s="2"/>
    </row>
    <row r="5769">
      <c r="A5769" s="31"/>
      <c r="B5769" s="2"/>
      <c r="C5769" s="2"/>
    </row>
    <row r="5770">
      <c r="A5770" s="31"/>
      <c r="B5770" s="2"/>
      <c r="C5770" s="2"/>
    </row>
    <row r="5771">
      <c r="A5771" s="31"/>
      <c r="B5771" s="2"/>
      <c r="C5771" s="2"/>
    </row>
    <row r="5772">
      <c r="A5772" s="31"/>
      <c r="B5772" s="2"/>
      <c r="C5772" s="2"/>
    </row>
    <row r="5773">
      <c r="A5773" s="31"/>
      <c r="B5773" s="2"/>
      <c r="C5773" s="2"/>
    </row>
    <row r="5774">
      <c r="A5774" s="31"/>
      <c r="B5774" s="2"/>
      <c r="C5774" s="2"/>
    </row>
    <row r="5775">
      <c r="A5775" s="31"/>
      <c r="B5775" s="2"/>
      <c r="C5775" s="2"/>
    </row>
    <row r="5776">
      <c r="A5776" s="31"/>
      <c r="B5776" s="2"/>
      <c r="C5776" s="2"/>
    </row>
    <row r="5777">
      <c r="A5777" s="31"/>
      <c r="B5777" s="2"/>
      <c r="C5777" s="2"/>
    </row>
    <row r="5778">
      <c r="A5778" s="31"/>
      <c r="B5778" s="2"/>
      <c r="C5778" s="2"/>
    </row>
    <row r="5779">
      <c r="A5779" s="31"/>
      <c r="B5779" s="2"/>
      <c r="C5779" s="2"/>
    </row>
    <row r="5780">
      <c r="A5780" s="31"/>
      <c r="B5780" s="2"/>
      <c r="C5780" s="2"/>
    </row>
    <row r="5781">
      <c r="A5781" s="31"/>
      <c r="B5781" s="2"/>
      <c r="C5781" s="2"/>
    </row>
    <row r="5782">
      <c r="A5782" s="31"/>
      <c r="B5782" s="2"/>
      <c r="C5782" s="2"/>
    </row>
    <row r="5783">
      <c r="A5783" s="31"/>
      <c r="B5783" s="2"/>
      <c r="C5783" s="2"/>
    </row>
    <row r="5784">
      <c r="A5784" s="31"/>
      <c r="B5784" s="2"/>
      <c r="C5784" s="2"/>
    </row>
    <row r="5785">
      <c r="A5785" s="31"/>
      <c r="B5785" s="2"/>
      <c r="C5785" s="2"/>
    </row>
    <row r="5786">
      <c r="A5786" s="31"/>
      <c r="B5786" s="2"/>
      <c r="C5786" s="2"/>
    </row>
    <row r="5787">
      <c r="A5787" s="31"/>
      <c r="B5787" s="2"/>
      <c r="C5787" s="2"/>
    </row>
    <row r="5788">
      <c r="A5788" s="31"/>
      <c r="B5788" s="2"/>
      <c r="C5788" s="2"/>
    </row>
    <row r="5789">
      <c r="A5789" s="31"/>
      <c r="B5789" s="2"/>
      <c r="C5789" s="2"/>
    </row>
    <row r="5790">
      <c r="A5790" s="31"/>
      <c r="B5790" s="2"/>
      <c r="C5790" s="2"/>
    </row>
    <row r="5791">
      <c r="A5791" s="31"/>
      <c r="B5791" s="2"/>
      <c r="C5791" s="2"/>
    </row>
    <row r="5792">
      <c r="A5792" s="31"/>
      <c r="B5792" s="2"/>
      <c r="C5792" s="2"/>
    </row>
    <row r="5793">
      <c r="A5793" s="31"/>
      <c r="B5793" s="2"/>
      <c r="C5793" s="2"/>
    </row>
    <row r="5794">
      <c r="A5794" s="31"/>
      <c r="B5794" s="2"/>
      <c r="C5794" s="2"/>
    </row>
    <row r="5795">
      <c r="A5795" s="31"/>
      <c r="B5795" s="2"/>
      <c r="C5795" s="2"/>
    </row>
    <row r="5796">
      <c r="A5796" s="31"/>
      <c r="B5796" s="2"/>
      <c r="C5796" s="2"/>
    </row>
    <row r="5797">
      <c r="A5797" s="31"/>
      <c r="B5797" s="2"/>
      <c r="C5797" s="2"/>
    </row>
    <row r="5798">
      <c r="A5798" s="31"/>
      <c r="B5798" s="2"/>
      <c r="C5798" s="2"/>
    </row>
    <row r="5799">
      <c r="A5799" s="31"/>
      <c r="B5799" s="2"/>
      <c r="C5799" s="2"/>
    </row>
    <row r="5800">
      <c r="A5800" s="31"/>
      <c r="B5800" s="2"/>
      <c r="C5800" s="2"/>
    </row>
    <row r="5801">
      <c r="A5801" s="31"/>
      <c r="B5801" s="2"/>
      <c r="C5801" s="2"/>
    </row>
    <row r="5802">
      <c r="A5802" s="31"/>
      <c r="B5802" s="2"/>
      <c r="C5802" s="2"/>
    </row>
    <row r="5803">
      <c r="A5803" s="31"/>
      <c r="B5803" s="2"/>
      <c r="C5803" s="2"/>
    </row>
    <row r="5804">
      <c r="A5804" s="31"/>
      <c r="B5804" s="2"/>
      <c r="C5804" s="2"/>
    </row>
    <row r="5805">
      <c r="A5805" s="31"/>
      <c r="B5805" s="2"/>
      <c r="C5805" s="2"/>
    </row>
    <row r="5806">
      <c r="A5806" s="31"/>
      <c r="B5806" s="2"/>
      <c r="C5806" s="2"/>
    </row>
    <row r="5807">
      <c r="A5807" s="31"/>
      <c r="B5807" s="2"/>
      <c r="C5807" s="2"/>
    </row>
    <row r="5808">
      <c r="A5808" s="31"/>
      <c r="B5808" s="2"/>
      <c r="C5808" s="2"/>
    </row>
    <row r="5809">
      <c r="A5809" s="31"/>
      <c r="B5809" s="2"/>
      <c r="C5809" s="2"/>
    </row>
    <row r="5810">
      <c r="A5810" s="31"/>
      <c r="B5810" s="2"/>
      <c r="C5810" s="2"/>
    </row>
    <row r="5811">
      <c r="A5811" s="31"/>
      <c r="B5811" s="2"/>
      <c r="C5811" s="2"/>
    </row>
    <row r="5812">
      <c r="A5812" s="31"/>
      <c r="B5812" s="2"/>
      <c r="C5812" s="2"/>
    </row>
    <row r="5813">
      <c r="A5813" s="31"/>
      <c r="B5813" s="2"/>
      <c r="C5813" s="2"/>
    </row>
    <row r="5814">
      <c r="A5814" s="31"/>
      <c r="B5814" s="2"/>
      <c r="C5814" s="2"/>
    </row>
    <row r="5815">
      <c r="A5815" s="31"/>
      <c r="B5815" s="2"/>
      <c r="C5815" s="2"/>
    </row>
    <row r="5816">
      <c r="A5816" s="31"/>
      <c r="B5816" s="2"/>
      <c r="C5816" s="2"/>
    </row>
    <row r="5817">
      <c r="A5817" s="31"/>
      <c r="B5817" s="2"/>
      <c r="C5817" s="2"/>
    </row>
    <row r="5818">
      <c r="A5818" s="31"/>
      <c r="B5818" s="2"/>
      <c r="C5818" s="2"/>
    </row>
    <row r="5819">
      <c r="A5819" s="31"/>
      <c r="B5819" s="2"/>
      <c r="C5819" s="2"/>
    </row>
    <row r="5820">
      <c r="A5820" s="31"/>
      <c r="B5820" s="2"/>
      <c r="C5820" s="2"/>
    </row>
    <row r="5821">
      <c r="A5821" s="31"/>
      <c r="B5821" s="2"/>
      <c r="C5821" s="2"/>
    </row>
    <row r="5822">
      <c r="A5822" s="31"/>
      <c r="B5822" s="2"/>
      <c r="C5822" s="2"/>
    </row>
    <row r="5823">
      <c r="A5823" s="31"/>
      <c r="B5823" s="2"/>
      <c r="C5823" s="2"/>
    </row>
    <row r="5824">
      <c r="A5824" s="31"/>
      <c r="B5824" s="2"/>
      <c r="C5824" s="2"/>
    </row>
    <row r="5825">
      <c r="A5825" s="31"/>
      <c r="B5825" s="2"/>
      <c r="C5825" s="2"/>
    </row>
    <row r="5826">
      <c r="A5826" s="31"/>
      <c r="B5826" s="2"/>
      <c r="C5826" s="2"/>
    </row>
    <row r="5827">
      <c r="A5827" s="31"/>
      <c r="B5827" s="2"/>
      <c r="C5827" s="2"/>
    </row>
    <row r="5828">
      <c r="A5828" s="31"/>
      <c r="B5828" s="2"/>
      <c r="C5828" s="2"/>
    </row>
    <row r="5829">
      <c r="A5829" s="31"/>
      <c r="B5829" s="2"/>
      <c r="C5829" s="2"/>
    </row>
    <row r="5830">
      <c r="A5830" s="31"/>
      <c r="B5830" s="2"/>
      <c r="C5830" s="2"/>
    </row>
    <row r="5831">
      <c r="A5831" s="31"/>
      <c r="B5831" s="2"/>
      <c r="C5831" s="2"/>
    </row>
    <row r="5832">
      <c r="A5832" s="31"/>
      <c r="B5832" s="2"/>
      <c r="C5832" s="2"/>
    </row>
    <row r="5833">
      <c r="A5833" s="31"/>
      <c r="B5833" s="2"/>
      <c r="C5833" s="2"/>
    </row>
    <row r="5834">
      <c r="A5834" s="31"/>
      <c r="B5834" s="2"/>
      <c r="C5834" s="2"/>
    </row>
    <row r="5835">
      <c r="A5835" s="31"/>
      <c r="B5835" s="2"/>
      <c r="C5835" s="2"/>
    </row>
    <row r="5836">
      <c r="A5836" s="31"/>
      <c r="B5836" s="2"/>
      <c r="C5836" s="2"/>
    </row>
    <row r="5837">
      <c r="A5837" s="31"/>
      <c r="B5837" s="2"/>
      <c r="C5837" s="2"/>
    </row>
    <row r="5838">
      <c r="A5838" s="31"/>
      <c r="B5838" s="2"/>
      <c r="C5838" s="2"/>
    </row>
    <row r="5839">
      <c r="A5839" s="31"/>
      <c r="B5839" s="2"/>
      <c r="C5839" s="2"/>
    </row>
    <row r="5840">
      <c r="A5840" s="31"/>
      <c r="B5840" s="2"/>
      <c r="C5840" s="2"/>
    </row>
    <row r="5841">
      <c r="A5841" s="31"/>
      <c r="B5841" s="2"/>
      <c r="C5841" s="2"/>
    </row>
    <row r="5842">
      <c r="A5842" s="31"/>
      <c r="B5842" s="2"/>
      <c r="C5842" s="2"/>
    </row>
    <row r="5843">
      <c r="A5843" s="31"/>
      <c r="B5843" s="2"/>
      <c r="C5843" s="2"/>
    </row>
    <row r="5844">
      <c r="A5844" s="31"/>
      <c r="B5844" s="2"/>
      <c r="C5844" s="2"/>
    </row>
    <row r="5845">
      <c r="A5845" s="31"/>
      <c r="B5845" s="2"/>
      <c r="C5845" s="2"/>
    </row>
    <row r="5846">
      <c r="A5846" s="31"/>
      <c r="B5846" s="2"/>
      <c r="C5846" s="2"/>
    </row>
    <row r="5847">
      <c r="A5847" s="31"/>
      <c r="B5847" s="2"/>
      <c r="C5847" s="2"/>
    </row>
    <row r="5848">
      <c r="A5848" s="31"/>
      <c r="B5848" s="2"/>
      <c r="C5848" s="2"/>
    </row>
    <row r="5849">
      <c r="A5849" s="31"/>
      <c r="B5849" s="2"/>
      <c r="C5849" s="2"/>
    </row>
    <row r="5850">
      <c r="A5850" s="31"/>
      <c r="B5850" s="2"/>
      <c r="C5850" s="2"/>
    </row>
    <row r="5851">
      <c r="A5851" s="31"/>
      <c r="B5851" s="2"/>
      <c r="C5851" s="2"/>
    </row>
    <row r="5852">
      <c r="A5852" s="31"/>
      <c r="B5852" s="2"/>
      <c r="C5852" s="2"/>
    </row>
    <row r="5853">
      <c r="A5853" s="31"/>
      <c r="B5853" s="2"/>
      <c r="C5853" s="2"/>
    </row>
    <row r="5854">
      <c r="A5854" s="31"/>
      <c r="B5854" s="2"/>
      <c r="C5854" s="2"/>
    </row>
    <row r="5855">
      <c r="A5855" s="31"/>
      <c r="B5855" s="2"/>
      <c r="C5855" s="2"/>
    </row>
    <row r="5856">
      <c r="A5856" s="31"/>
      <c r="B5856" s="2"/>
      <c r="C5856" s="2"/>
    </row>
    <row r="5857">
      <c r="A5857" s="31"/>
      <c r="B5857" s="2"/>
      <c r="C5857" s="2"/>
    </row>
    <row r="5858">
      <c r="A5858" s="31"/>
      <c r="B5858" s="2"/>
      <c r="C5858" s="2"/>
    </row>
    <row r="5859">
      <c r="A5859" s="31"/>
      <c r="B5859" s="2"/>
      <c r="C5859" s="2"/>
    </row>
    <row r="5860">
      <c r="A5860" s="31"/>
      <c r="B5860" s="2"/>
      <c r="C5860" s="2"/>
    </row>
    <row r="5861">
      <c r="A5861" s="31"/>
      <c r="B5861" s="2"/>
      <c r="C5861" s="2"/>
    </row>
    <row r="5862">
      <c r="A5862" s="31"/>
      <c r="B5862" s="2"/>
      <c r="C5862" s="2"/>
    </row>
    <row r="5863">
      <c r="A5863" s="31"/>
      <c r="B5863" s="2"/>
      <c r="C5863" s="2"/>
    </row>
    <row r="5864">
      <c r="A5864" s="31"/>
      <c r="B5864" s="2"/>
      <c r="C5864" s="2"/>
    </row>
    <row r="5865">
      <c r="A5865" s="31"/>
      <c r="B5865" s="2"/>
      <c r="C5865" s="2"/>
    </row>
    <row r="5866">
      <c r="A5866" s="31"/>
      <c r="B5866" s="2"/>
      <c r="C5866" s="2"/>
    </row>
    <row r="5867">
      <c r="A5867" s="31"/>
      <c r="B5867" s="2"/>
      <c r="C5867" s="2"/>
    </row>
    <row r="5868">
      <c r="A5868" s="31"/>
      <c r="B5868" s="2"/>
      <c r="C5868" s="2"/>
    </row>
    <row r="5869">
      <c r="A5869" s="31"/>
      <c r="B5869" s="2"/>
      <c r="C5869" s="2"/>
    </row>
    <row r="5870">
      <c r="A5870" s="31"/>
      <c r="B5870" s="2"/>
      <c r="C5870" s="2"/>
    </row>
    <row r="5871">
      <c r="A5871" s="31"/>
      <c r="B5871" s="2"/>
      <c r="C5871" s="2"/>
    </row>
    <row r="5872">
      <c r="A5872" s="31"/>
      <c r="B5872" s="2"/>
      <c r="C5872" s="2"/>
    </row>
    <row r="5873">
      <c r="A5873" s="31"/>
      <c r="B5873" s="2"/>
      <c r="C5873" s="2"/>
    </row>
    <row r="5874">
      <c r="A5874" s="31"/>
      <c r="B5874" s="2"/>
      <c r="C5874" s="2"/>
    </row>
    <row r="5875">
      <c r="A5875" s="31"/>
      <c r="B5875" s="2"/>
      <c r="C5875" s="2"/>
    </row>
    <row r="5876">
      <c r="A5876" s="31"/>
      <c r="B5876" s="2"/>
      <c r="C5876" s="2"/>
    </row>
    <row r="5877">
      <c r="A5877" s="31"/>
      <c r="B5877" s="2"/>
      <c r="C5877" s="2"/>
    </row>
    <row r="5878">
      <c r="A5878" s="31"/>
      <c r="B5878" s="2"/>
      <c r="C5878" s="2"/>
    </row>
    <row r="5879">
      <c r="A5879" s="31"/>
      <c r="B5879" s="2"/>
      <c r="C5879" s="2"/>
    </row>
    <row r="5880">
      <c r="A5880" s="31"/>
      <c r="B5880" s="2"/>
      <c r="C5880" s="2"/>
    </row>
    <row r="5881">
      <c r="A5881" s="31"/>
      <c r="B5881" s="2"/>
      <c r="C5881" s="2"/>
    </row>
    <row r="5882">
      <c r="A5882" s="31"/>
      <c r="B5882" s="2"/>
      <c r="C5882" s="2"/>
    </row>
    <row r="5883">
      <c r="A5883" s="31"/>
      <c r="B5883" s="2"/>
      <c r="C5883" s="2"/>
    </row>
    <row r="5884">
      <c r="A5884" s="31"/>
      <c r="B5884" s="2"/>
      <c r="C5884" s="2"/>
    </row>
    <row r="5885">
      <c r="A5885" s="31"/>
      <c r="B5885" s="2"/>
      <c r="C5885" s="2"/>
    </row>
    <row r="5886">
      <c r="A5886" s="31"/>
      <c r="B5886" s="2"/>
      <c r="C5886" s="2"/>
    </row>
    <row r="5887">
      <c r="A5887" s="31"/>
      <c r="B5887" s="2"/>
      <c r="C5887" s="2"/>
    </row>
    <row r="5888">
      <c r="A5888" s="31"/>
      <c r="B5888" s="2"/>
      <c r="C5888" s="2"/>
    </row>
    <row r="5889">
      <c r="A5889" s="31"/>
      <c r="B5889" s="2"/>
      <c r="C5889" s="2"/>
    </row>
    <row r="5890">
      <c r="A5890" s="31"/>
      <c r="B5890" s="2"/>
      <c r="C5890" s="2"/>
    </row>
    <row r="5891">
      <c r="A5891" s="31"/>
      <c r="B5891" s="2"/>
      <c r="C5891" s="2"/>
    </row>
    <row r="5892">
      <c r="A5892" s="31"/>
      <c r="B5892" s="2"/>
      <c r="C5892" s="2"/>
    </row>
    <row r="5893">
      <c r="A5893" s="31"/>
      <c r="B5893" s="2"/>
      <c r="C5893" s="2"/>
    </row>
    <row r="5894">
      <c r="A5894" s="31"/>
      <c r="B5894" s="2"/>
      <c r="C5894" s="2"/>
    </row>
    <row r="5895">
      <c r="A5895" s="31"/>
      <c r="B5895" s="2"/>
      <c r="C5895" s="2"/>
    </row>
    <row r="5896">
      <c r="A5896" s="31"/>
      <c r="B5896" s="2"/>
      <c r="C5896" s="2"/>
    </row>
    <row r="5897">
      <c r="A5897" s="31"/>
      <c r="B5897" s="2"/>
      <c r="C5897" s="2"/>
    </row>
    <row r="5898">
      <c r="A5898" s="31"/>
      <c r="B5898" s="2"/>
      <c r="C5898" s="2"/>
    </row>
    <row r="5899">
      <c r="A5899" s="31"/>
      <c r="B5899" s="2"/>
      <c r="C5899" s="2"/>
    </row>
    <row r="5900">
      <c r="A5900" s="31"/>
      <c r="B5900" s="2"/>
      <c r="C5900" s="2"/>
    </row>
    <row r="5901">
      <c r="A5901" s="31"/>
      <c r="B5901" s="2"/>
      <c r="C5901" s="2"/>
    </row>
    <row r="5902">
      <c r="A5902" s="31"/>
      <c r="B5902" s="2"/>
      <c r="C5902" s="2"/>
    </row>
    <row r="5903">
      <c r="A5903" s="31"/>
      <c r="B5903" s="2"/>
      <c r="C5903" s="2"/>
    </row>
    <row r="5904">
      <c r="A5904" s="31"/>
      <c r="B5904" s="2"/>
      <c r="C5904" s="2"/>
    </row>
    <row r="5905">
      <c r="A5905" s="31"/>
      <c r="B5905" s="2"/>
      <c r="C5905" s="2"/>
    </row>
    <row r="5906">
      <c r="A5906" s="31"/>
      <c r="B5906" s="2"/>
      <c r="C5906" s="2"/>
    </row>
    <row r="5907">
      <c r="A5907" s="31"/>
      <c r="B5907" s="2"/>
      <c r="C5907" s="2"/>
    </row>
    <row r="5908">
      <c r="A5908" s="31"/>
      <c r="B5908" s="2"/>
      <c r="C5908" s="2"/>
    </row>
    <row r="5909">
      <c r="A5909" s="31"/>
      <c r="B5909" s="2"/>
      <c r="C5909" s="2"/>
    </row>
    <row r="5910">
      <c r="A5910" s="31"/>
      <c r="B5910" s="2"/>
      <c r="C5910" s="2"/>
    </row>
    <row r="5911">
      <c r="A5911" s="31"/>
      <c r="B5911" s="2"/>
      <c r="C5911" s="2"/>
    </row>
    <row r="5912">
      <c r="A5912" s="31"/>
      <c r="B5912" s="2"/>
      <c r="C5912" s="2"/>
    </row>
    <row r="5913">
      <c r="A5913" s="31"/>
      <c r="B5913" s="2"/>
      <c r="C5913" s="2"/>
    </row>
    <row r="5914">
      <c r="A5914" s="31"/>
      <c r="B5914" s="2"/>
      <c r="C5914" s="2"/>
    </row>
    <row r="5915">
      <c r="A5915" s="31"/>
      <c r="B5915" s="2"/>
      <c r="C5915" s="2"/>
    </row>
    <row r="5916">
      <c r="A5916" s="31"/>
      <c r="B5916" s="2"/>
      <c r="C5916" s="2"/>
    </row>
    <row r="5917">
      <c r="A5917" s="31"/>
      <c r="B5917" s="2"/>
      <c r="C5917" s="2"/>
    </row>
    <row r="5918">
      <c r="A5918" s="31"/>
      <c r="B5918" s="2"/>
      <c r="C5918" s="2"/>
    </row>
    <row r="5919">
      <c r="A5919" s="31"/>
      <c r="B5919" s="2"/>
      <c r="C5919" s="2"/>
    </row>
    <row r="5920">
      <c r="A5920" s="31"/>
      <c r="B5920" s="2"/>
      <c r="C5920" s="2"/>
    </row>
    <row r="5921">
      <c r="A5921" s="31"/>
      <c r="B5921" s="2"/>
      <c r="C5921" s="2"/>
    </row>
    <row r="5922">
      <c r="A5922" s="31"/>
      <c r="B5922" s="2"/>
      <c r="C5922" s="2"/>
    </row>
    <row r="5923">
      <c r="A5923" s="31"/>
      <c r="B5923" s="2"/>
      <c r="C5923" s="2"/>
    </row>
    <row r="5924">
      <c r="A5924" s="31"/>
      <c r="B5924" s="2"/>
      <c r="C5924" s="2"/>
    </row>
    <row r="5925">
      <c r="A5925" s="31"/>
      <c r="B5925" s="2"/>
      <c r="C5925" s="2"/>
    </row>
    <row r="5926">
      <c r="A5926" s="31"/>
      <c r="B5926" s="2"/>
      <c r="C5926" s="2"/>
    </row>
    <row r="5927">
      <c r="A5927" s="31"/>
      <c r="B5927" s="2"/>
      <c r="C5927" s="2"/>
    </row>
    <row r="5928">
      <c r="A5928" s="31"/>
      <c r="B5928" s="2"/>
      <c r="C5928" s="2"/>
    </row>
    <row r="5929">
      <c r="A5929" s="31"/>
      <c r="B5929" s="2"/>
      <c r="C5929" s="2"/>
    </row>
    <row r="5930">
      <c r="A5930" s="31"/>
      <c r="B5930" s="2"/>
      <c r="C5930" s="2"/>
    </row>
    <row r="5931">
      <c r="A5931" s="31"/>
      <c r="B5931" s="2"/>
      <c r="C5931" s="2"/>
    </row>
    <row r="5932">
      <c r="A5932" s="31"/>
      <c r="B5932" s="2"/>
      <c r="C5932" s="2"/>
    </row>
    <row r="5933">
      <c r="A5933" s="31"/>
      <c r="B5933" s="2"/>
      <c r="C5933" s="2"/>
    </row>
    <row r="5934">
      <c r="A5934" s="31"/>
      <c r="B5934" s="2"/>
      <c r="C5934" s="2"/>
    </row>
    <row r="5935">
      <c r="A5935" s="31"/>
      <c r="B5935" s="2"/>
      <c r="C5935" s="2"/>
    </row>
    <row r="5936">
      <c r="A5936" s="31"/>
      <c r="B5936" s="2"/>
      <c r="C5936" s="2"/>
    </row>
    <row r="5937">
      <c r="A5937" s="31"/>
      <c r="B5937" s="2"/>
      <c r="C5937" s="2"/>
    </row>
    <row r="5938">
      <c r="A5938" s="31"/>
      <c r="B5938" s="2"/>
      <c r="C5938" s="2"/>
    </row>
    <row r="5939">
      <c r="A5939" s="31"/>
      <c r="B5939" s="2"/>
      <c r="C5939" s="2"/>
    </row>
    <row r="5940">
      <c r="A5940" s="31"/>
      <c r="B5940" s="2"/>
      <c r="C5940" s="2"/>
    </row>
    <row r="5941">
      <c r="A5941" s="31"/>
      <c r="B5941" s="2"/>
      <c r="C5941" s="2"/>
    </row>
    <row r="5942">
      <c r="A5942" s="31"/>
      <c r="B5942" s="2"/>
      <c r="C5942" s="2"/>
    </row>
    <row r="5943">
      <c r="A5943" s="31"/>
      <c r="B5943" s="2"/>
      <c r="C5943" s="2"/>
    </row>
    <row r="5944">
      <c r="A5944" s="31"/>
      <c r="B5944" s="2"/>
      <c r="C5944" s="2"/>
    </row>
    <row r="5945">
      <c r="A5945" s="31"/>
      <c r="B5945" s="2"/>
      <c r="C5945" s="2"/>
    </row>
    <row r="5946">
      <c r="A5946" s="31"/>
      <c r="B5946" s="2"/>
      <c r="C5946" s="2"/>
    </row>
    <row r="5947">
      <c r="A5947" s="31"/>
      <c r="B5947" s="2"/>
      <c r="C5947" s="2"/>
    </row>
    <row r="5948">
      <c r="A5948" s="31"/>
      <c r="B5948" s="2"/>
      <c r="C5948" s="2"/>
    </row>
    <row r="5949">
      <c r="A5949" s="31"/>
      <c r="B5949" s="2"/>
      <c r="C5949" s="2"/>
    </row>
    <row r="5950">
      <c r="A5950" s="31"/>
      <c r="B5950" s="2"/>
      <c r="C5950" s="2"/>
    </row>
    <row r="5951">
      <c r="A5951" s="31"/>
      <c r="B5951" s="2"/>
      <c r="C5951" s="2"/>
    </row>
    <row r="5952">
      <c r="A5952" s="31"/>
      <c r="B5952" s="2"/>
      <c r="C5952" s="2"/>
    </row>
    <row r="5953">
      <c r="A5953" s="31"/>
      <c r="B5953" s="2"/>
      <c r="C5953" s="2"/>
    </row>
    <row r="5954">
      <c r="A5954" s="31"/>
      <c r="B5954" s="2"/>
      <c r="C5954" s="2"/>
    </row>
    <row r="5955">
      <c r="A5955" s="31"/>
      <c r="B5955" s="2"/>
      <c r="C5955" s="2"/>
    </row>
    <row r="5956">
      <c r="A5956" s="31"/>
      <c r="B5956" s="2"/>
      <c r="C5956" s="2"/>
    </row>
    <row r="5957">
      <c r="A5957" s="31"/>
      <c r="B5957" s="2"/>
      <c r="C5957" s="2"/>
    </row>
    <row r="5958">
      <c r="A5958" s="31"/>
      <c r="B5958" s="2"/>
      <c r="C5958" s="2"/>
    </row>
    <row r="5959">
      <c r="A5959" s="31"/>
      <c r="B5959" s="2"/>
      <c r="C5959" s="2"/>
    </row>
    <row r="5960">
      <c r="A5960" s="31"/>
      <c r="B5960" s="2"/>
      <c r="C5960" s="2"/>
    </row>
    <row r="5961">
      <c r="A5961" s="31"/>
      <c r="B5961" s="2"/>
      <c r="C5961" s="2"/>
    </row>
    <row r="5962">
      <c r="A5962" s="31"/>
      <c r="B5962" s="2"/>
      <c r="C5962" s="2"/>
    </row>
    <row r="5963">
      <c r="A5963" s="31"/>
      <c r="B5963" s="2"/>
      <c r="C5963" s="2"/>
    </row>
    <row r="5964">
      <c r="A5964" s="31"/>
      <c r="B5964" s="2"/>
      <c r="C5964" s="2"/>
    </row>
    <row r="5965">
      <c r="A5965" s="31"/>
      <c r="B5965" s="2"/>
      <c r="C5965" s="2"/>
    </row>
    <row r="5966">
      <c r="A5966" s="31"/>
      <c r="B5966" s="2"/>
      <c r="C5966" s="2"/>
    </row>
    <row r="5967">
      <c r="A5967" s="31"/>
      <c r="B5967" s="2"/>
      <c r="C5967" s="2"/>
    </row>
    <row r="5968">
      <c r="A5968" s="31"/>
      <c r="B5968" s="2"/>
      <c r="C5968" s="2"/>
    </row>
    <row r="5969">
      <c r="A5969" s="31"/>
      <c r="B5969" s="2"/>
      <c r="C5969" s="2"/>
    </row>
    <row r="5970">
      <c r="A5970" s="31"/>
      <c r="B5970" s="2"/>
      <c r="C5970" s="2"/>
    </row>
    <row r="5971">
      <c r="A5971" s="31"/>
      <c r="B5971" s="2"/>
      <c r="C5971" s="2"/>
    </row>
    <row r="5972">
      <c r="A5972" s="31"/>
      <c r="B5972" s="2"/>
      <c r="C5972" s="2"/>
    </row>
    <row r="5973">
      <c r="A5973" s="31"/>
      <c r="B5973" s="2"/>
      <c r="C5973" s="2"/>
    </row>
    <row r="5974">
      <c r="A5974" s="31"/>
      <c r="B5974" s="2"/>
      <c r="C5974" s="2"/>
    </row>
    <row r="5975">
      <c r="A5975" s="31"/>
      <c r="B5975" s="2"/>
      <c r="C5975" s="2"/>
    </row>
    <row r="5976">
      <c r="A5976" s="31"/>
      <c r="B5976" s="2"/>
      <c r="C5976" s="2"/>
    </row>
    <row r="5977">
      <c r="A5977" s="31"/>
      <c r="B5977" s="2"/>
      <c r="C5977" s="2"/>
    </row>
    <row r="5978">
      <c r="A5978" s="31"/>
      <c r="B5978" s="2"/>
      <c r="C5978" s="2"/>
    </row>
    <row r="5979">
      <c r="A5979" s="31"/>
      <c r="B5979" s="2"/>
      <c r="C5979" s="2"/>
    </row>
    <row r="5980">
      <c r="A5980" s="31"/>
      <c r="B5980" s="2"/>
      <c r="C5980" s="2"/>
    </row>
    <row r="5981">
      <c r="A5981" s="31"/>
      <c r="B5981" s="2"/>
      <c r="C5981" s="2"/>
    </row>
    <row r="5982">
      <c r="A5982" s="31"/>
      <c r="B5982" s="2"/>
      <c r="C5982" s="2"/>
    </row>
    <row r="5983">
      <c r="A5983" s="31"/>
      <c r="B5983" s="2"/>
      <c r="C5983" s="2"/>
    </row>
    <row r="5984">
      <c r="A5984" s="31"/>
      <c r="B5984" s="2"/>
      <c r="C5984" s="2"/>
    </row>
    <row r="5985">
      <c r="A5985" s="31"/>
      <c r="B5985" s="2"/>
      <c r="C5985" s="2"/>
    </row>
    <row r="5986">
      <c r="A5986" s="31"/>
      <c r="B5986" s="2"/>
      <c r="C5986" s="2"/>
    </row>
    <row r="5987">
      <c r="A5987" s="31"/>
      <c r="B5987" s="2"/>
      <c r="C5987" s="2"/>
    </row>
    <row r="5988">
      <c r="A5988" s="31"/>
      <c r="B5988" s="2"/>
      <c r="C5988" s="2"/>
    </row>
    <row r="5989">
      <c r="A5989" s="31"/>
      <c r="B5989" s="2"/>
      <c r="C5989" s="2"/>
    </row>
    <row r="5990">
      <c r="A5990" s="31"/>
      <c r="B5990" s="2"/>
      <c r="C5990" s="2"/>
    </row>
    <row r="5991">
      <c r="A5991" s="31"/>
      <c r="B5991" s="2"/>
      <c r="C5991" s="2"/>
    </row>
    <row r="5992">
      <c r="A5992" s="31"/>
      <c r="B5992" s="2"/>
      <c r="C5992" s="2"/>
    </row>
    <row r="5993">
      <c r="A5993" s="31"/>
      <c r="B5993" s="2"/>
      <c r="C5993" s="2"/>
    </row>
    <row r="5994">
      <c r="A5994" s="31"/>
      <c r="B5994" s="2"/>
      <c r="C5994" s="2"/>
    </row>
    <row r="5995">
      <c r="A5995" s="31"/>
      <c r="B5995" s="2"/>
      <c r="C5995" s="2"/>
    </row>
    <row r="5996">
      <c r="A5996" s="31"/>
      <c r="B5996" s="2"/>
      <c r="C5996" s="2"/>
    </row>
    <row r="5997">
      <c r="A5997" s="31"/>
      <c r="B5997" s="2"/>
      <c r="C5997" s="2"/>
    </row>
    <row r="5998">
      <c r="A5998" s="31"/>
      <c r="B5998" s="2"/>
      <c r="C5998" s="2"/>
    </row>
    <row r="5999">
      <c r="A5999" s="31"/>
      <c r="B5999" s="2"/>
      <c r="C5999" s="2"/>
    </row>
    <row r="6000">
      <c r="A6000" s="31"/>
      <c r="B6000" s="2"/>
      <c r="C6000" s="2"/>
    </row>
    <row r="6001">
      <c r="A6001" s="31"/>
      <c r="B6001" s="2"/>
      <c r="C6001" s="2"/>
    </row>
    <row r="6002">
      <c r="A6002" s="31"/>
      <c r="B6002" s="2"/>
      <c r="C6002" s="2"/>
    </row>
    <row r="6003">
      <c r="A6003" s="31"/>
      <c r="B6003" s="2"/>
      <c r="C6003" s="2"/>
    </row>
    <row r="6004">
      <c r="A6004" s="31"/>
      <c r="B6004" s="2"/>
      <c r="C6004" s="2"/>
    </row>
    <row r="6005">
      <c r="A6005" s="31"/>
      <c r="B6005" s="2"/>
      <c r="C6005" s="2"/>
    </row>
    <row r="6006">
      <c r="A6006" s="31"/>
      <c r="B6006" s="2"/>
      <c r="C6006" s="2"/>
    </row>
    <row r="6007">
      <c r="A6007" s="31"/>
      <c r="B6007" s="2"/>
      <c r="C6007" s="2"/>
    </row>
    <row r="6008">
      <c r="A6008" s="31"/>
      <c r="B6008" s="2"/>
      <c r="C6008" s="2"/>
    </row>
    <row r="6009">
      <c r="A6009" s="31"/>
      <c r="B6009" s="2"/>
      <c r="C6009" s="2"/>
    </row>
    <row r="6010">
      <c r="A6010" s="31"/>
      <c r="B6010" s="2"/>
      <c r="C6010" s="2"/>
    </row>
    <row r="6011">
      <c r="A6011" s="31"/>
      <c r="B6011" s="2"/>
      <c r="C6011" s="2"/>
    </row>
    <row r="6012">
      <c r="A6012" s="31"/>
      <c r="B6012" s="2"/>
      <c r="C6012" s="2"/>
    </row>
    <row r="6013">
      <c r="A6013" s="31"/>
      <c r="B6013" s="2"/>
      <c r="C6013" s="2"/>
    </row>
    <row r="6014">
      <c r="A6014" s="31"/>
      <c r="B6014" s="2"/>
      <c r="C6014" s="2"/>
    </row>
    <row r="6015">
      <c r="A6015" s="31"/>
      <c r="B6015" s="2"/>
      <c r="C6015" s="2"/>
    </row>
    <row r="6016">
      <c r="A6016" s="31"/>
      <c r="B6016" s="2"/>
      <c r="C6016" s="2"/>
    </row>
    <row r="6017">
      <c r="A6017" s="31"/>
      <c r="B6017" s="2"/>
      <c r="C6017" s="2"/>
    </row>
    <row r="6018">
      <c r="A6018" s="31"/>
      <c r="B6018" s="2"/>
      <c r="C6018" s="2"/>
    </row>
    <row r="6019">
      <c r="A6019" s="31"/>
      <c r="B6019" s="2"/>
      <c r="C6019" s="2"/>
    </row>
    <row r="6020">
      <c r="A6020" s="31"/>
      <c r="B6020" s="2"/>
      <c r="C6020" s="2"/>
    </row>
    <row r="6021">
      <c r="A6021" s="31"/>
      <c r="B6021" s="2"/>
      <c r="C6021" s="2"/>
    </row>
    <row r="6022">
      <c r="A6022" s="31"/>
      <c r="B6022" s="2"/>
      <c r="C6022" s="2"/>
    </row>
    <row r="6023">
      <c r="A6023" s="31"/>
      <c r="B6023" s="2"/>
      <c r="C6023" s="2"/>
    </row>
    <row r="6024">
      <c r="A6024" s="31"/>
      <c r="B6024" s="2"/>
      <c r="C6024" s="2"/>
    </row>
    <row r="6025">
      <c r="A6025" s="31"/>
      <c r="B6025" s="2"/>
      <c r="C6025" s="2"/>
    </row>
    <row r="6026">
      <c r="A6026" s="31"/>
      <c r="B6026" s="2"/>
      <c r="C6026" s="2"/>
    </row>
    <row r="6027">
      <c r="A6027" s="31"/>
      <c r="B6027" s="2"/>
      <c r="C6027" s="2"/>
    </row>
    <row r="6028">
      <c r="A6028" s="31"/>
      <c r="B6028" s="2"/>
      <c r="C6028" s="2"/>
    </row>
    <row r="6029">
      <c r="A6029" s="31"/>
      <c r="B6029" s="2"/>
      <c r="C6029" s="2"/>
    </row>
    <row r="6030">
      <c r="A6030" s="31"/>
      <c r="B6030" s="2"/>
      <c r="C6030" s="2"/>
    </row>
    <row r="6031">
      <c r="A6031" s="31"/>
      <c r="B6031" s="2"/>
      <c r="C6031" s="2"/>
    </row>
    <row r="6032">
      <c r="A6032" s="31"/>
      <c r="B6032" s="2"/>
      <c r="C6032" s="2"/>
    </row>
    <row r="6033">
      <c r="A6033" s="31"/>
      <c r="B6033" s="2"/>
      <c r="C6033" s="2"/>
    </row>
    <row r="6034">
      <c r="A6034" s="31"/>
      <c r="B6034" s="2"/>
      <c r="C6034" s="2"/>
    </row>
    <row r="6035">
      <c r="A6035" s="31"/>
      <c r="B6035" s="2"/>
      <c r="C6035" s="2"/>
    </row>
    <row r="6036">
      <c r="A6036" s="31"/>
      <c r="B6036" s="2"/>
      <c r="C6036" s="2"/>
    </row>
    <row r="6037">
      <c r="A6037" s="31"/>
      <c r="B6037" s="2"/>
      <c r="C6037" s="2"/>
    </row>
    <row r="6038">
      <c r="A6038" s="31"/>
      <c r="B6038" s="2"/>
      <c r="C6038" s="2"/>
    </row>
    <row r="6039">
      <c r="A6039" s="31"/>
      <c r="B6039" s="2"/>
      <c r="C6039" s="2"/>
    </row>
    <row r="6040">
      <c r="A6040" s="31"/>
      <c r="B6040" s="2"/>
      <c r="C6040" s="2"/>
    </row>
    <row r="6041">
      <c r="A6041" s="31"/>
      <c r="B6041" s="2"/>
      <c r="C6041" s="2"/>
    </row>
    <row r="6042">
      <c r="A6042" s="31"/>
      <c r="B6042" s="2"/>
      <c r="C6042" s="2"/>
    </row>
    <row r="6043">
      <c r="A6043" s="31"/>
      <c r="B6043" s="2"/>
      <c r="C6043" s="2"/>
    </row>
    <row r="6044">
      <c r="A6044" s="31"/>
      <c r="B6044" s="2"/>
      <c r="C6044" s="2"/>
    </row>
    <row r="6045">
      <c r="A6045" s="31"/>
      <c r="B6045" s="2"/>
      <c r="C6045" s="2"/>
    </row>
    <row r="6046">
      <c r="A6046" s="31"/>
      <c r="B6046" s="2"/>
      <c r="C6046" s="2"/>
    </row>
    <row r="6047">
      <c r="A6047" s="31"/>
      <c r="B6047" s="2"/>
      <c r="C6047" s="2"/>
    </row>
    <row r="6048">
      <c r="A6048" s="31"/>
      <c r="B6048" s="2"/>
      <c r="C6048" s="2"/>
    </row>
    <row r="6049">
      <c r="A6049" s="31"/>
      <c r="B6049" s="2"/>
      <c r="C6049" s="2"/>
    </row>
    <row r="6050">
      <c r="A6050" s="31"/>
      <c r="B6050" s="2"/>
      <c r="C6050" s="2"/>
    </row>
    <row r="6051">
      <c r="A6051" s="31"/>
      <c r="B6051" s="2"/>
      <c r="C6051" s="2"/>
    </row>
    <row r="6052">
      <c r="A6052" s="31"/>
      <c r="B6052" s="2"/>
      <c r="C6052" s="2"/>
    </row>
    <row r="6053">
      <c r="A6053" s="31"/>
      <c r="B6053" s="2"/>
      <c r="C6053" s="2"/>
    </row>
    <row r="6054">
      <c r="A6054" s="31"/>
      <c r="B6054" s="2"/>
      <c r="C6054" s="2"/>
    </row>
    <row r="6055">
      <c r="A6055" s="31"/>
      <c r="B6055" s="2"/>
      <c r="C6055" s="2"/>
    </row>
    <row r="6056">
      <c r="A6056" s="31"/>
      <c r="B6056" s="2"/>
      <c r="C6056" s="2"/>
    </row>
    <row r="6057">
      <c r="A6057" s="31"/>
      <c r="B6057" s="2"/>
      <c r="C6057" s="2"/>
    </row>
    <row r="6058">
      <c r="A6058" s="31"/>
      <c r="B6058" s="2"/>
      <c r="C6058" s="2"/>
    </row>
    <row r="6059">
      <c r="A6059" s="31"/>
      <c r="B6059" s="2"/>
      <c r="C6059" s="2"/>
    </row>
    <row r="6060">
      <c r="A6060" s="31"/>
      <c r="B6060" s="2"/>
      <c r="C6060" s="2"/>
    </row>
    <row r="6061">
      <c r="A6061" s="31"/>
      <c r="B6061" s="2"/>
      <c r="C6061" s="2"/>
    </row>
    <row r="6062">
      <c r="A6062" s="31"/>
      <c r="B6062" s="2"/>
      <c r="C6062" s="2"/>
    </row>
    <row r="6063">
      <c r="A6063" s="31"/>
      <c r="B6063" s="2"/>
      <c r="C6063" s="2"/>
    </row>
    <row r="6064">
      <c r="A6064" s="31"/>
      <c r="B6064" s="2"/>
      <c r="C6064" s="2"/>
    </row>
    <row r="6065">
      <c r="A6065" s="31"/>
      <c r="B6065" s="2"/>
      <c r="C6065" s="2"/>
    </row>
    <row r="6066">
      <c r="A6066" s="31"/>
      <c r="B6066" s="2"/>
      <c r="C6066" s="2"/>
    </row>
    <row r="6067">
      <c r="A6067" s="31"/>
      <c r="B6067" s="2"/>
      <c r="C6067" s="2"/>
    </row>
    <row r="6068">
      <c r="A6068" s="31"/>
      <c r="B6068" s="2"/>
      <c r="C6068" s="2"/>
    </row>
    <row r="6069">
      <c r="A6069" s="31"/>
      <c r="B6069" s="2"/>
      <c r="C6069" s="2"/>
    </row>
    <row r="6070">
      <c r="A6070" s="31"/>
      <c r="B6070" s="2"/>
      <c r="C6070" s="2"/>
    </row>
    <row r="6071">
      <c r="A6071" s="31"/>
      <c r="B6071" s="2"/>
      <c r="C6071" s="2"/>
    </row>
    <row r="6072">
      <c r="A6072" s="31"/>
      <c r="B6072" s="2"/>
      <c r="C6072" s="2"/>
    </row>
    <row r="6073">
      <c r="A6073" s="31"/>
      <c r="B6073" s="2"/>
      <c r="C6073" s="2"/>
    </row>
    <row r="6074">
      <c r="A6074" s="31"/>
      <c r="B6074" s="2"/>
      <c r="C6074" s="2"/>
    </row>
    <row r="6075">
      <c r="A6075" s="31"/>
      <c r="B6075" s="2"/>
      <c r="C6075" s="2"/>
    </row>
    <row r="6076">
      <c r="A6076" s="31"/>
      <c r="B6076" s="2"/>
      <c r="C6076" s="2"/>
    </row>
    <row r="6077">
      <c r="A6077" s="31"/>
      <c r="B6077" s="2"/>
      <c r="C6077" s="2"/>
    </row>
    <row r="6078">
      <c r="A6078" s="31"/>
      <c r="B6078" s="2"/>
      <c r="C6078" s="2"/>
    </row>
    <row r="6079">
      <c r="A6079" s="31"/>
      <c r="B6079" s="2"/>
      <c r="C6079" s="2"/>
    </row>
    <row r="6080">
      <c r="A6080" s="31"/>
      <c r="B6080" s="2"/>
      <c r="C6080" s="2"/>
    </row>
    <row r="6081">
      <c r="A6081" s="31"/>
      <c r="B6081" s="2"/>
      <c r="C6081" s="2"/>
    </row>
    <row r="6082">
      <c r="A6082" s="31"/>
      <c r="B6082" s="2"/>
      <c r="C6082" s="2"/>
    </row>
    <row r="6083">
      <c r="A6083" s="31"/>
      <c r="B6083" s="2"/>
      <c r="C6083" s="2"/>
    </row>
    <row r="6084">
      <c r="A6084" s="31"/>
      <c r="B6084" s="2"/>
      <c r="C6084" s="2"/>
    </row>
    <row r="6085">
      <c r="A6085" s="31"/>
      <c r="B6085" s="2"/>
      <c r="C6085" s="2"/>
    </row>
    <row r="6086">
      <c r="A6086" s="31"/>
      <c r="B6086" s="2"/>
      <c r="C6086" s="2"/>
    </row>
    <row r="6087">
      <c r="A6087" s="31"/>
      <c r="B6087" s="2"/>
      <c r="C6087" s="2"/>
    </row>
    <row r="6088">
      <c r="A6088" s="31"/>
      <c r="B6088" s="2"/>
      <c r="C6088" s="2"/>
    </row>
    <row r="6089">
      <c r="A6089" s="31"/>
      <c r="B6089" s="2"/>
      <c r="C6089" s="2"/>
    </row>
    <row r="6090">
      <c r="A6090" s="31"/>
      <c r="B6090" s="2"/>
      <c r="C6090" s="2"/>
    </row>
    <row r="6091">
      <c r="A6091" s="31"/>
      <c r="B6091" s="2"/>
      <c r="C6091" s="2"/>
    </row>
    <row r="6092">
      <c r="A6092" s="31"/>
      <c r="B6092" s="2"/>
      <c r="C6092" s="2"/>
    </row>
    <row r="6093">
      <c r="A6093" s="31"/>
      <c r="B6093" s="2"/>
      <c r="C6093" s="2"/>
    </row>
    <row r="6094">
      <c r="A6094" s="31"/>
      <c r="B6094" s="2"/>
      <c r="C6094" s="2"/>
    </row>
    <row r="6095">
      <c r="A6095" s="31"/>
      <c r="B6095" s="2"/>
      <c r="C6095" s="2"/>
    </row>
    <row r="6096">
      <c r="A6096" s="31"/>
      <c r="B6096" s="2"/>
      <c r="C6096" s="2"/>
    </row>
    <row r="6097">
      <c r="A6097" s="31"/>
      <c r="B6097" s="2"/>
      <c r="C6097" s="2"/>
    </row>
    <row r="6098">
      <c r="A6098" s="31"/>
      <c r="B6098" s="2"/>
      <c r="C6098" s="2"/>
    </row>
    <row r="6099">
      <c r="A6099" s="31"/>
      <c r="B6099" s="2"/>
      <c r="C6099" s="2"/>
    </row>
    <row r="6100">
      <c r="A6100" s="31"/>
      <c r="B6100" s="2"/>
      <c r="C6100" s="2"/>
    </row>
    <row r="6101">
      <c r="A6101" s="31"/>
      <c r="B6101" s="2"/>
      <c r="C6101" s="2"/>
    </row>
    <row r="6102">
      <c r="A6102" s="31"/>
      <c r="B6102" s="2"/>
      <c r="C6102" s="2"/>
    </row>
    <row r="6103">
      <c r="A6103" s="31"/>
      <c r="B6103" s="2"/>
      <c r="C6103" s="2"/>
    </row>
    <row r="6104">
      <c r="A6104" s="31"/>
      <c r="B6104" s="2"/>
      <c r="C6104" s="2"/>
    </row>
    <row r="6105">
      <c r="A6105" s="31"/>
      <c r="B6105" s="2"/>
      <c r="C6105" s="2"/>
    </row>
    <row r="6106">
      <c r="A6106" s="31"/>
      <c r="B6106" s="2"/>
      <c r="C6106" s="2"/>
    </row>
    <row r="6107">
      <c r="A6107" s="31"/>
      <c r="B6107" s="2"/>
      <c r="C6107" s="2"/>
    </row>
    <row r="6108">
      <c r="A6108" s="31"/>
      <c r="B6108" s="2"/>
      <c r="C6108" s="2"/>
    </row>
    <row r="6109">
      <c r="A6109" s="31"/>
      <c r="B6109" s="2"/>
      <c r="C6109" s="2"/>
    </row>
    <row r="6110">
      <c r="A6110" s="31"/>
      <c r="B6110" s="2"/>
      <c r="C6110" s="2"/>
    </row>
    <row r="6111">
      <c r="A6111" s="31"/>
      <c r="B6111" s="2"/>
      <c r="C6111" s="2"/>
    </row>
    <row r="6112">
      <c r="A6112" s="31"/>
      <c r="B6112" s="2"/>
      <c r="C6112" s="2"/>
    </row>
    <row r="6113">
      <c r="A6113" s="31"/>
      <c r="B6113" s="2"/>
      <c r="C6113" s="2"/>
    </row>
    <row r="6114">
      <c r="A6114" s="31"/>
      <c r="B6114" s="2"/>
      <c r="C6114" s="2"/>
    </row>
    <row r="6115">
      <c r="A6115" s="31"/>
      <c r="B6115" s="2"/>
      <c r="C6115" s="2"/>
    </row>
    <row r="6116">
      <c r="A6116" s="31"/>
      <c r="B6116" s="2"/>
      <c r="C6116" s="2"/>
    </row>
    <row r="6117">
      <c r="A6117" s="31"/>
      <c r="B6117" s="2"/>
      <c r="C6117" s="2"/>
    </row>
    <row r="6118">
      <c r="A6118" s="31"/>
      <c r="B6118" s="2"/>
      <c r="C6118" s="2"/>
    </row>
    <row r="6119">
      <c r="A6119" s="31"/>
      <c r="B6119" s="2"/>
      <c r="C6119" s="2"/>
    </row>
    <row r="6120">
      <c r="A6120" s="31"/>
      <c r="B6120" s="2"/>
      <c r="C6120" s="2"/>
    </row>
    <row r="6121">
      <c r="A6121" s="31"/>
      <c r="B6121" s="2"/>
      <c r="C6121" s="2"/>
    </row>
    <row r="6122">
      <c r="A6122" s="31"/>
      <c r="B6122" s="2"/>
      <c r="C6122" s="2"/>
    </row>
    <row r="6123">
      <c r="A6123" s="31"/>
      <c r="B6123" s="2"/>
      <c r="C6123" s="2"/>
    </row>
    <row r="6124">
      <c r="A6124" s="31"/>
      <c r="B6124" s="2"/>
      <c r="C6124" s="2"/>
    </row>
    <row r="6125">
      <c r="A6125" s="31"/>
      <c r="B6125" s="2"/>
      <c r="C6125" s="2"/>
    </row>
    <row r="6126">
      <c r="A6126" s="31"/>
      <c r="B6126" s="2"/>
      <c r="C6126" s="2"/>
    </row>
    <row r="6127">
      <c r="A6127" s="31"/>
      <c r="B6127" s="2"/>
      <c r="C6127" s="2"/>
    </row>
    <row r="6128">
      <c r="A6128" s="31"/>
      <c r="B6128" s="2"/>
      <c r="C6128" s="2"/>
    </row>
    <row r="6129">
      <c r="A6129" s="31"/>
      <c r="B6129" s="2"/>
      <c r="C6129" s="2"/>
    </row>
    <row r="6130">
      <c r="A6130" s="31"/>
      <c r="B6130" s="2"/>
      <c r="C6130" s="2"/>
    </row>
    <row r="6131">
      <c r="A6131" s="31"/>
      <c r="B6131" s="2"/>
      <c r="C6131" s="2"/>
    </row>
    <row r="6132">
      <c r="A6132" s="31"/>
      <c r="B6132" s="2"/>
      <c r="C6132" s="2"/>
    </row>
    <row r="6133">
      <c r="A6133" s="31"/>
      <c r="B6133" s="2"/>
      <c r="C6133" s="2"/>
    </row>
    <row r="6134">
      <c r="A6134" s="31"/>
      <c r="B6134" s="2"/>
      <c r="C6134" s="2"/>
    </row>
    <row r="6135">
      <c r="A6135" s="31"/>
      <c r="B6135" s="2"/>
      <c r="C6135" s="2"/>
    </row>
    <row r="6136">
      <c r="A6136" s="31"/>
      <c r="B6136" s="2"/>
      <c r="C6136" s="2"/>
    </row>
    <row r="6137">
      <c r="A6137" s="31"/>
      <c r="B6137" s="2"/>
      <c r="C6137" s="2"/>
    </row>
    <row r="6138">
      <c r="A6138" s="31"/>
      <c r="B6138" s="2"/>
      <c r="C6138" s="2"/>
    </row>
    <row r="6139">
      <c r="A6139" s="31"/>
      <c r="B6139" s="2"/>
      <c r="C6139" s="2"/>
    </row>
    <row r="6140">
      <c r="A6140" s="31"/>
      <c r="B6140" s="2"/>
      <c r="C6140" s="2"/>
    </row>
    <row r="6141">
      <c r="A6141" s="31"/>
      <c r="B6141" s="2"/>
      <c r="C6141" s="2"/>
    </row>
    <row r="6142">
      <c r="A6142" s="31"/>
      <c r="B6142" s="2"/>
      <c r="C6142" s="2"/>
    </row>
    <row r="6143">
      <c r="A6143" s="31"/>
      <c r="B6143" s="2"/>
      <c r="C6143" s="2"/>
    </row>
    <row r="6144">
      <c r="A6144" s="31"/>
      <c r="B6144" s="2"/>
      <c r="C6144" s="2"/>
    </row>
    <row r="6145">
      <c r="A6145" s="31"/>
      <c r="B6145" s="2"/>
      <c r="C6145" s="2"/>
    </row>
    <row r="6146">
      <c r="A6146" s="31"/>
      <c r="B6146" s="2"/>
      <c r="C6146" s="2"/>
    </row>
    <row r="6147">
      <c r="A6147" s="31"/>
      <c r="B6147" s="2"/>
      <c r="C6147" s="2"/>
    </row>
    <row r="6148">
      <c r="A6148" s="31"/>
      <c r="B6148" s="2"/>
      <c r="C6148" s="2"/>
    </row>
    <row r="6149">
      <c r="A6149" s="31"/>
      <c r="B6149" s="2"/>
      <c r="C6149" s="2"/>
    </row>
    <row r="6150">
      <c r="A6150" s="31"/>
      <c r="B6150" s="2"/>
      <c r="C6150" s="2"/>
    </row>
    <row r="6151">
      <c r="A6151" s="31"/>
      <c r="B6151" s="2"/>
      <c r="C6151" s="2"/>
    </row>
    <row r="6152">
      <c r="A6152" s="31"/>
      <c r="B6152" s="2"/>
      <c r="C6152" s="2"/>
    </row>
    <row r="6153">
      <c r="A6153" s="31"/>
      <c r="B6153" s="2"/>
      <c r="C6153" s="2"/>
    </row>
    <row r="6154">
      <c r="A6154" s="31"/>
      <c r="B6154" s="2"/>
      <c r="C6154" s="2"/>
    </row>
    <row r="6155">
      <c r="A6155" s="31"/>
      <c r="B6155" s="2"/>
      <c r="C6155" s="2"/>
    </row>
    <row r="6156">
      <c r="A6156" s="31"/>
      <c r="B6156" s="2"/>
      <c r="C6156" s="2"/>
    </row>
    <row r="6157">
      <c r="A6157" s="31"/>
      <c r="B6157" s="2"/>
      <c r="C6157" s="2"/>
    </row>
    <row r="6158">
      <c r="A6158" s="31"/>
      <c r="B6158" s="2"/>
      <c r="C6158" s="2"/>
    </row>
    <row r="6159">
      <c r="A6159" s="31"/>
      <c r="B6159" s="2"/>
      <c r="C6159" s="2"/>
    </row>
    <row r="6160">
      <c r="A6160" s="31"/>
      <c r="B6160" s="2"/>
      <c r="C6160" s="2"/>
    </row>
    <row r="6161">
      <c r="A6161" s="31"/>
      <c r="B6161" s="2"/>
      <c r="C6161" s="2"/>
    </row>
    <row r="6162">
      <c r="A6162" s="31"/>
      <c r="B6162" s="2"/>
      <c r="C6162" s="2"/>
    </row>
    <row r="6163">
      <c r="A6163" s="31"/>
      <c r="B6163" s="2"/>
      <c r="C6163" s="2"/>
    </row>
    <row r="6164">
      <c r="A6164" s="31"/>
      <c r="B6164" s="2"/>
      <c r="C6164" s="2"/>
    </row>
    <row r="6165">
      <c r="A6165" s="31"/>
      <c r="B6165" s="2"/>
      <c r="C6165" s="2"/>
    </row>
    <row r="6166">
      <c r="A6166" s="31"/>
      <c r="B6166" s="2"/>
      <c r="C6166" s="2"/>
    </row>
    <row r="6167">
      <c r="A6167" s="31"/>
      <c r="B6167" s="2"/>
      <c r="C6167" s="2"/>
    </row>
    <row r="6168">
      <c r="A6168" s="31"/>
      <c r="B6168" s="2"/>
      <c r="C6168" s="2"/>
    </row>
    <row r="6169">
      <c r="A6169" s="31"/>
      <c r="B6169" s="2"/>
      <c r="C6169" s="2"/>
    </row>
    <row r="6170">
      <c r="A6170" s="31"/>
      <c r="B6170" s="2"/>
      <c r="C6170" s="2"/>
    </row>
    <row r="6171">
      <c r="A6171" s="31"/>
      <c r="B6171" s="2"/>
      <c r="C6171" s="2"/>
    </row>
    <row r="6172">
      <c r="A6172" s="31"/>
      <c r="B6172" s="2"/>
      <c r="C6172" s="2"/>
    </row>
    <row r="6173">
      <c r="A6173" s="31"/>
      <c r="B6173" s="2"/>
      <c r="C6173" s="2"/>
    </row>
    <row r="6174">
      <c r="A6174" s="31"/>
      <c r="B6174" s="2"/>
      <c r="C6174" s="2"/>
    </row>
    <row r="6175">
      <c r="A6175" s="31"/>
      <c r="B6175" s="2"/>
      <c r="C6175" s="2"/>
    </row>
    <row r="6176">
      <c r="A6176" s="31"/>
      <c r="B6176" s="2"/>
      <c r="C6176" s="2"/>
    </row>
    <row r="6177">
      <c r="A6177" s="31"/>
      <c r="B6177" s="2"/>
      <c r="C6177" s="2"/>
    </row>
    <row r="6178">
      <c r="A6178" s="31"/>
      <c r="B6178" s="2"/>
      <c r="C6178" s="2"/>
    </row>
    <row r="6179">
      <c r="A6179" s="31"/>
      <c r="B6179" s="2"/>
      <c r="C6179" s="2"/>
    </row>
    <row r="6180">
      <c r="A6180" s="31"/>
      <c r="B6180" s="2"/>
      <c r="C6180" s="2"/>
    </row>
    <row r="6181">
      <c r="A6181" s="31"/>
      <c r="B6181" s="2"/>
      <c r="C6181" s="2"/>
    </row>
    <row r="6182">
      <c r="A6182" s="31"/>
      <c r="B6182" s="2"/>
      <c r="C6182" s="2"/>
    </row>
    <row r="6183">
      <c r="A6183" s="31"/>
      <c r="B6183" s="2"/>
      <c r="C6183" s="2"/>
    </row>
    <row r="6184">
      <c r="A6184" s="31"/>
      <c r="B6184" s="2"/>
      <c r="C6184" s="2"/>
    </row>
    <row r="6185">
      <c r="A6185" s="31"/>
      <c r="B6185" s="2"/>
      <c r="C6185" s="2"/>
    </row>
    <row r="6186">
      <c r="A6186" s="31"/>
      <c r="B6186" s="2"/>
      <c r="C6186" s="2"/>
    </row>
    <row r="6187">
      <c r="A6187" s="31"/>
      <c r="B6187" s="2"/>
      <c r="C6187" s="2"/>
    </row>
    <row r="6188">
      <c r="A6188" s="31"/>
      <c r="B6188" s="2"/>
      <c r="C6188" s="2"/>
    </row>
    <row r="6189">
      <c r="A6189" s="31"/>
      <c r="B6189" s="2"/>
      <c r="C6189" s="2"/>
    </row>
    <row r="6190">
      <c r="A6190" s="31"/>
      <c r="B6190" s="2"/>
      <c r="C6190" s="2"/>
    </row>
    <row r="6191">
      <c r="A6191" s="31"/>
      <c r="B6191" s="2"/>
      <c r="C6191" s="2"/>
    </row>
    <row r="6192">
      <c r="A6192" s="31"/>
      <c r="B6192" s="2"/>
      <c r="C6192" s="2"/>
    </row>
    <row r="6193">
      <c r="A6193" s="31"/>
      <c r="B6193" s="2"/>
      <c r="C6193" s="2"/>
    </row>
    <row r="6194">
      <c r="A6194" s="31"/>
      <c r="B6194" s="2"/>
      <c r="C6194" s="2"/>
    </row>
    <row r="6195">
      <c r="A6195" s="31"/>
      <c r="B6195" s="2"/>
      <c r="C6195" s="2"/>
    </row>
    <row r="6196">
      <c r="A6196" s="31"/>
      <c r="B6196" s="2"/>
      <c r="C6196" s="2"/>
    </row>
    <row r="6197">
      <c r="A6197" s="31"/>
      <c r="B6197" s="2"/>
      <c r="C6197" s="2"/>
    </row>
    <row r="6198">
      <c r="A6198" s="31"/>
      <c r="B6198" s="2"/>
      <c r="C6198" s="2"/>
    </row>
    <row r="6199">
      <c r="A6199" s="31"/>
      <c r="B6199" s="2"/>
      <c r="C6199" s="2"/>
    </row>
    <row r="6200">
      <c r="A6200" s="31"/>
      <c r="B6200" s="2"/>
      <c r="C6200" s="2"/>
    </row>
    <row r="6201">
      <c r="A6201" s="31"/>
      <c r="B6201" s="2"/>
      <c r="C6201" s="2"/>
    </row>
    <row r="6202">
      <c r="A6202" s="31"/>
      <c r="B6202" s="2"/>
      <c r="C6202" s="2"/>
    </row>
    <row r="6203">
      <c r="A6203" s="31"/>
      <c r="B6203" s="2"/>
      <c r="C6203" s="2"/>
    </row>
    <row r="6204">
      <c r="A6204" s="31"/>
      <c r="B6204" s="2"/>
      <c r="C6204" s="2"/>
    </row>
    <row r="6205">
      <c r="A6205" s="31"/>
      <c r="B6205" s="2"/>
      <c r="C6205" s="2"/>
    </row>
    <row r="6206">
      <c r="A6206" s="31"/>
      <c r="B6206" s="2"/>
      <c r="C6206" s="2"/>
    </row>
    <row r="6207">
      <c r="A6207" s="31"/>
      <c r="B6207" s="2"/>
      <c r="C6207" s="2"/>
    </row>
    <row r="6208">
      <c r="A6208" s="31"/>
      <c r="B6208" s="2"/>
      <c r="C6208" s="2"/>
    </row>
    <row r="6209">
      <c r="A6209" s="31"/>
      <c r="B6209" s="2"/>
      <c r="C6209" s="2"/>
    </row>
    <row r="6210">
      <c r="A6210" s="31"/>
      <c r="B6210" s="2"/>
      <c r="C6210" s="2"/>
    </row>
    <row r="6211">
      <c r="A6211" s="31"/>
      <c r="B6211" s="2"/>
      <c r="C6211" s="2"/>
    </row>
    <row r="6212">
      <c r="A6212" s="31"/>
      <c r="B6212" s="2"/>
      <c r="C6212" s="2"/>
    </row>
    <row r="6213">
      <c r="A6213" s="31"/>
      <c r="B6213" s="2"/>
      <c r="C6213" s="2"/>
    </row>
    <row r="6214">
      <c r="A6214" s="31"/>
      <c r="B6214" s="2"/>
      <c r="C6214" s="2"/>
    </row>
    <row r="6215">
      <c r="A6215" s="31"/>
      <c r="B6215" s="2"/>
      <c r="C6215" s="2"/>
    </row>
    <row r="6216">
      <c r="A6216" s="31"/>
      <c r="B6216" s="2"/>
      <c r="C6216" s="2"/>
    </row>
    <row r="6217">
      <c r="A6217" s="31"/>
      <c r="B6217" s="2"/>
      <c r="C6217" s="2"/>
    </row>
    <row r="6218">
      <c r="A6218" s="31"/>
      <c r="B6218" s="2"/>
      <c r="C6218" s="2"/>
    </row>
    <row r="6219">
      <c r="A6219" s="31"/>
      <c r="B6219" s="2"/>
      <c r="C6219" s="2"/>
    </row>
    <row r="6220">
      <c r="A6220" s="31"/>
      <c r="B6220" s="2"/>
      <c r="C6220" s="2"/>
    </row>
    <row r="6221">
      <c r="A6221" s="31"/>
      <c r="B6221" s="2"/>
      <c r="C6221" s="2"/>
    </row>
    <row r="6222">
      <c r="A6222" s="31"/>
      <c r="B6222" s="2"/>
      <c r="C6222" s="2"/>
    </row>
    <row r="6223">
      <c r="A6223" s="31"/>
      <c r="B6223" s="2"/>
      <c r="C6223" s="2"/>
    </row>
    <row r="6224">
      <c r="A6224" s="31"/>
      <c r="B6224" s="2"/>
      <c r="C6224" s="2"/>
    </row>
    <row r="6225">
      <c r="A6225" s="31"/>
      <c r="B6225" s="2"/>
      <c r="C6225" s="2"/>
    </row>
    <row r="6226">
      <c r="A6226" s="31"/>
      <c r="B6226" s="2"/>
      <c r="C6226" s="2"/>
    </row>
    <row r="6227">
      <c r="A6227" s="31"/>
      <c r="B6227" s="2"/>
      <c r="C6227" s="2"/>
    </row>
    <row r="6228">
      <c r="A6228" s="31"/>
      <c r="B6228" s="2"/>
      <c r="C6228" s="2"/>
    </row>
    <row r="6229">
      <c r="A6229" s="31"/>
      <c r="B6229" s="2"/>
      <c r="C6229" s="2"/>
    </row>
    <row r="6230">
      <c r="A6230" s="31"/>
      <c r="B6230" s="2"/>
      <c r="C6230" s="2"/>
    </row>
    <row r="6231">
      <c r="A6231" s="31"/>
      <c r="B6231" s="2"/>
      <c r="C6231" s="2"/>
    </row>
    <row r="6232">
      <c r="A6232" s="31"/>
      <c r="B6232" s="2"/>
      <c r="C6232" s="2"/>
    </row>
    <row r="6233">
      <c r="A6233" s="31"/>
      <c r="B6233" s="2"/>
      <c r="C6233" s="2"/>
    </row>
    <row r="6234">
      <c r="A6234" s="31"/>
      <c r="B6234" s="2"/>
      <c r="C6234" s="2"/>
    </row>
    <row r="6235">
      <c r="A6235" s="31"/>
      <c r="B6235" s="2"/>
      <c r="C6235" s="2"/>
    </row>
    <row r="6236">
      <c r="A6236" s="31"/>
      <c r="B6236" s="2"/>
      <c r="C6236" s="2"/>
    </row>
    <row r="6237">
      <c r="A6237" s="31"/>
      <c r="B6237" s="2"/>
      <c r="C6237" s="2"/>
    </row>
    <row r="6238">
      <c r="A6238" s="31"/>
      <c r="B6238" s="2"/>
      <c r="C6238" s="2"/>
    </row>
    <row r="6239">
      <c r="A6239" s="31"/>
      <c r="B6239" s="2"/>
      <c r="C6239" s="2"/>
    </row>
    <row r="6240">
      <c r="A6240" s="31"/>
      <c r="B6240" s="2"/>
      <c r="C6240" s="2"/>
    </row>
    <row r="6241">
      <c r="A6241" s="31"/>
      <c r="B6241" s="2"/>
      <c r="C6241" s="2"/>
    </row>
    <row r="6242">
      <c r="A6242" s="31"/>
      <c r="B6242" s="2"/>
      <c r="C6242" s="2"/>
    </row>
    <row r="6243">
      <c r="A6243" s="31"/>
      <c r="B6243" s="2"/>
      <c r="C6243" s="2"/>
    </row>
    <row r="6244">
      <c r="A6244" s="31"/>
      <c r="B6244" s="2"/>
      <c r="C6244" s="2"/>
    </row>
    <row r="6245">
      <c r="A6245" s="31"/>
      <c r="B6245" s="2"/>
      <c r="C6245" s="2"/>
    </row>
    <row r="6246">
      <c r="A6246" s="31"/>
      <c r="B6246" s="2"/>
      <c r="C6246" s="2"/>
    </row>
    <row r="6247">
      <c r="A6247" s="31"/>
      <c r="B6247" s="2"/>
      <c r="C6247" s="2"/>
    </row>
    <row r="6248">
      <c r="A6248" s="31"/>
      <c r="B6248" s="2"/>
      <c r="C6248" s="2"/>
    </row>
    <row r="6249">
      <c r="A6249" s="31"/>
      <c r="B6249" s="2"/>
      <c r="C6249" s="2"/>
    </row>
    <row r="6250">
      <c r="A6250" s="31"/>
      <c r="B6250" s="2"/>
      <c r="C6250" s="2"/>
    </row>
    <row r="6251">
      <c r="A6251" s="31"/>
      <c r="B6251" s="2"/>
      <c r="C6251" s="2"/>
    </row>
    <row r="6252">
      <c r="A6252" s="31"/>
      <c r="B6252" s="2"/>
      <c r="C6252" s="2"/>
    </row>
    <row r="6253">
      <c r="A6253" s="31"/>
      <c r="B6253" s="2"/>
      <c r="C6253" s="2"/>
    </row>
    <row r="6254">
      <c r="A6254" s="31"/>
      <c r="B6254" s="2"/>
      <c r="C6254" s="2"/>
    </row>
    <row r="6255">
      <c r="A6255" s="31"/>
      <c r="B6255" s="2"/>
      <c r="C6255" s="2"/>
    </row>
    <row r="6256">
      <c r="A6256" s="31"/>
      <c r="B6256" s="2"/>
      <c r="C6256" s="2"/>
    </row>
    <row r="6257">
      <c r="A6257" s="31"/>
      <c r="B6257" s="2"/>
      <c r="C6257" s="2"/>
    </row>
    <row r="6258">
      <c r="A6258" s="31"/>
      <c r="B6258" s="2"/>
      <c r="C6258" s="2"/>
    </row>
    <row r="6259">
      <c r="A6259" s="31"/>
      <c r="B6259" s="2"/>
      <c r="C6259" s="2"/>
    </row>
    <row r="6260">
      <c r="A6260" s="31"/>
      <c r="B6260" s="2"/>
      <c r="C6260" s="2"/>
    </row>
    <row r="6261">
      <c r="A6261" s="31"/>
      <c r="B6261" s="2"/>
      <c r="C6261" s="2"/>
    </row>
    <row r="6262">
      <c r="A6262" s="31"/>
      <c r="B6262" s="2"/>
      <c r="C6262" s="2"/>
    </row>
    <row r="6263">
      <c r="A6263" s="31"/>
      <c r="B6263" s="2"/>
      <c r="C6263" s="2"/>
    </row>
    <row r="6264">
      <c r="A6264" s="31"/>
      <c r="B6264" s="2"/>
      <c r="C6264" s="2"/>
    </row>
    <row r="6265">
      <c r="A6265" s="31"/>
      <c r="B6265" s="2"/>
      <c r="C6265" s="2"/>
    </row>
    <row r="6266">
      <c r="A6266" s="31"/>
      <c r="B6266" s="2"/>
      <c r="C6266" s="2"/>
    </row>
    <row r="6267">
      <c r="A6267" s="31"/>
      <c r="B6267" s="2"/>
      <c r="C6267" s="2"/>
    </row>
    <row r="6268">
      <c r="A6268" s="31"/>
      <c r="B6268" s="2"/>
      <c r="C6268" s="2"/>
    </row>
    <row r="6269">
      <c r="A6269" s="31"/>
      <c r="B6269" s="2"/>
      <c r="C6269" s="2"/>
    </row>
    <row r="6270">
      <c r="A6270" s="31"/>
      <c r="B6270" s="2"/>
      <c r="C6270" s="2"/>
    </row>
    <row r="6271">
      <c r="A6271" s="31"/>
      <c r="B6271" s="2"/>
      <c r="C6271" s="2"/>
    </row>
    <row r="6272">
      <c r="A6272" s="31"/>
      <c r="B6272" s="2"/>
      <c r="C6272" s="2"/>
    </row>
    <row r="6273">
      <c r="A6273" s="31"/>
      <c r="B6273" s="2"/>
      <c r="C6273" s="2"/>
    </row>
    <row r="6274">
      <c r="A6274" s="31"/>
      <c r="B6274" s="2"/>
      <c r="C6274" s="2"/>
    </row>
    <row r="6275">
      <c r="A6275" s="31"/>
      <c r="B6275" s="2"/>
      <c r="C6275" s="2"/>
    </row>
    <row r="6276">
      <c r="A6276" s="31"/>
      <c r="B6276" s="2"/>
      <c r="C6276" s="2"/>
    </row>
    <row r="6277">
      <c r="A6277" s="31"/>
      <c r="B6277" s="2"/>
      <c r="C6277" s="2"/>
    </row>
    <row r="6278">
      <c r="A6278" s="31"/>
      <c r="B6278" s="2"/>
      <c r="C6278" s="2"/>
    </row>
    <row r="6279">
      <c r="A6279" s="31"/>
      <c r="B6279" s="2"/>
      <c r="C6279" s="2"/>
    </row>
    <row r="6280">
      <c r="A6280" s="31"/>
      <c r="B6280" s="2"/>
      <c r="C6280" s="2"/>
    </row>
    <row r="6281">
      <c r="A6281" s="31"/>
      <c r="B6281" s="2"/>
      <c r="C6281" s="2"/>
    </row>
    <row r="6282">
      <c r="A6282" s="31"/>
      <c r="B6282" s="2"/>
      <c r="C6282" s="2"/>
    </row>
    <row r="6283">
      <c r="A6283" s="31"/>
      <c r="B6283" s="2"/>
      <c r="C6283" s="2"/>
    </row>
    <row r="6284">
      <c r="A6284" s="31"/>
      <c r="B6284" s="2"/>
      <c r="C6284" s="2"/>
    </row>
    <row r="6285">
      <c r="A6285" s="31"/>
      <c r="B6285" s="2"/>
      <c r="C6285" s="2"/>
    </row>
    <row r="6286">
      <c r="A6286" s="31"/>
      <c r="B6286" s="2"/>
      <c r="C6286" s="2"/>
    </row>
    <row r="6287">
      <c r="A6287" s="31"/>
      <c r="B6287" s="2"/>
      <c r="C6287" s="2"/>
    </row>
    <row r="6288">
      <c r="A6288" s="31"/>
      <c r="B6288" s="2"/>
      <c r="C6288" s="2"/>
    </row>
    <row r="6289">
      <c r="A6289" s="31"/>
      <c r="B6289" s="2"/>
      <c r="C6289" s="2"/>
    </row>
    <row r="6290">
      <c r="A6290" s="31"/>
      <c r="B6290" s="2"/>
      <c r="C6290" s="2"/>
    </row>
    <row r="6291">
      <c r="A6291" s="31"/>
      <c r="B6291" s="2"/>
      <c r="C6291" s="2"/>
    </row>
    <row r="6292">
      <c r="A6292" s="31"/>
      <c r="B6292" s="2"/>
      <c r="C6292" s="2"/>
    </row>
    <row r="6293">
      <c r="A6293" s="31"/>
      <c r="B6293" s="2"/>
      <c r="C6293" s="2"/>
    </row>
    <row r="6294">
      <c r="A6294" s="31"/>
      <c r="B6294" s="2"/>
      <c r="C6294" s="2"/>
    </row>
    <row r="6295">
      <c r="A6295" s="31"/>
      <c r="B6295" s="2"/>
      <c r="C6295" s="2"/>
    </row>
    <row r="6296">
      <c r="A6296" s="31"/>
      <c r="B6296" s="2"/>
      <c r="C6296" s="2"/>
    </row>
    <row r="6297">
      <c r="A6297" s="31"/>
      <c r="B6297" s="2"/>
      <c r="C6297" s="2"/>
    </row>
    <row r="6298">
      <c r="A6298" s="31"/>
      <c r="B6298" s="2"/>
      <c r="C6298" s="2"/>
    </row>
    <row r="6299">
      <c r="A6299" s="31"/>
      <c r="B6299" s="2"/>
      <c r="C6299" s="2"/>
    </row>
    <row r="6300">
      <c r="A6300" s="31"/>
      <c r="B6300" s="2"/>
      <c r="C6300" s="2"/>
    </row>
    <row r="6301">
      <c r="A6301" s="31"/>
      <c r="B6301" s="2"/>
      <c r="C6301" s="2"/>
    </row>
    <row r="6302">
      <c r="A6302" s="31"/>
      <c r="B6302" s="2"/>
      <c r="C6302" s="2"/>
    </row>
    <row r="6303">
      <c r="A6303" s="31"/>
      <c r="B6303" s="2"/>
      <c r="C6303" s="2"/>
    </row>
    <row r="6304">
      <c r="A6304" s="31"/>
      <c r="B6304" s="2"/>
      <c r="C6304" s="2"/>
    </row>
    <row r="6305">
      <c r="A6305" s="31"/>
      <c r="B6305" s="2"/>
      <c r="C6305" s="2"/>
    </row>
    <row r="6306">
      <c r="A6306" s="31"/>
      <c r="B6306" s="2"/>
      <c r="C6306" s="2"/>
    </row>
    <row r="6307">
      <c r="A6307" s="31"/>
      <c r="B6307" s="2"/>
      <c r="C6307" s="2"/>
    </row>
    <row r="6308">
      <c r="A6308" s="31"/>
      <c r="B6308" s="2"/>
      <c r="C6308" s="2"/>
    </row>
    <row r="6309">
      <c r="A6309" s="31"/>
      <c r="B6309" s="2"/>
      <c r="C6309" s="2"/>
    </row>
    <row r="6310">
      <c r="A6310" s="31"/>
      <c r="B6310" s="2"/>
      <c r="C6310" s="2"/>
    </row>
    <row r="6311">
      <c r="A6311" s="31"/>
      <c r="B6311" s="2"/>
      <c r="C6311" s="2"/>
    </row>
    <row r="6312">
      <c r="A6312" s="31"/>
      <c r="B6312" s="2"/>
      <c r="C6312" s="2"/>
    </row>
    <row r="6313">
      <c r="A6313" s="31"/>
      <c r="B6313" s="2"/>
      <c r="C6313" s="2"/>
    </row>
    <row r="6314">
      <c r="A6314" s="31"/>
      <c r="B6314" s="2"/>
      <c r="C6314" s="2"/>
    </row>
    <row r="6315">
      <c r="A6315" s="31"/>
      <c r="B6315" s="2"/>
      <c r="C6315" s="2"/>
    </row>
    <row r="6316">
      <c r="A6316" s="31"/>
      <c r="B6316" s="2"/>
      <c r="C6316" s="2"/>
    </row>
    <row r="6317">
      <c r="A6317" s="31"/>
      <c r="B6317" s="2"/>
      <c r="C6317" s="2"/>
    </row>
    <row r="6318">
      <c r="A6318" s="31"/>
      <c r="B6318" s="2"/>
      <c r="C6318" s="2"/>
    </row>
    <row r="6319">
      <c r="A6319" s="31"/>
      <c r="B6319" s="2"/>
      <c r="C6319" s="2"/>
    </row>
    <row r="6320">
      <c r="A6320" s="31"/>
      <c r="B6320" s="2"/>
      <c r="C6320" s="2"/>
    </row>
    <row r="6321">
      <c r="A6321" s="31"/>
      <c r="B6321" s="2"/>
      <c r="C6321" s="2"/>
    </row>
    <row r="6322">
      <c r="A6322" s="31"/>
      <c r="B6322" s="2"/>
      <c r="C6322" s="2"/>
    </row>
    <row r="6323">
      <c r="A6323" s="31"/>
      <c r="B6323" s="2"/>
      <c r="C6323" s="2"/>
    </row>
    <row r="6324">
      <c r="A6324" s="31"/>
      <c r="B6324" s="2"/>
      <c r="C6324" s="2"/>
    </row>
    <row r="6325">
      <c r="A6325" s="31"/>
      <c r="B6325" s="2"/>
      <c r="C6325" s="2"/>
    </row>
    <row r="6326">
      <c r="A6326" s="31"/>
      <c r="B6326" s="2"/>
      <c r="C6326" s="2"/>
    </row>
    <row r="6327">
      <c r="A6327" s="31"/>
      <c r="B6327" s="2"/>
      <c r="C6327" s="2"/>
    </row>
    <row r="6328">
      <c r="A6328" s="31"/>
      <c r="B6328" s="2"/>
      <c r="C6328" s="2"/>
    </row>
    <row r="6329">
      <c r="A6329" s="31"/>
      <c r="B6329" s="2"/>
      <c r="C6329" s="2"/>
    </row>
    <row r="6330">
      <c r="A6330" s="31"/>
      <c r="B6330" s="2"/>
      <c r="C6330" s="2"/>
    </row>
    <row r="6331">
      <c r="A6331" s="31"/>
      <c r="B6331" s="2"/>
      <c r="C6331" s="2"/>
    </row>
    <row r="6332">
      <c r="A6332" s="31"/>
      <c r="B6332" s="2"/>
      <c r="C6332" s="2"/>
    </row>
    <row r="6333">
      <c r="A6333" s="31"/>
      <c r="B6333" s="2"/>
      <c r="C6333" s="2"/>
    </row>
    <row r="6334">
      <c r="A6334" s="31"/>
      <c r="B6334" s="2"/>
      <c r="C6334" s="2"/>
    </row>
    <row r="6335">
      <c r="A6335" s="31"/>
      <c r="B6335" s="2"/>
      <c r="C6335" s="2"/>
    </row>
    <row r="6336">
      <c r="A6336" s="31"/>
      <c r="B6336" s="2"/>
      <c r="C6336" s="2"/>
    </row>
    <row r="6337">
      <c r="A6337" s="31"/>
      <c r="B6337" s="2"/>
      <c r="C6337" s="2"/>
    </row>
    <row r="6338">
      <c r="A6338" s="31"/>
      <c r="B6338" s="2"/>
      <c r="C6338" s="2"/>
    </row>
    <row r="6339">
      <c r="A6339" s="31"/>
      <c r="B6339" s="2"/>
      <c r="C6339" s="2"/>
    </row>
    <row r="6340">
      <c r="A6340" s="31"/>
      <c r="B6340" s="2"/>
      <c r="C6340" s="2"/>
    </row>
    <row r="6341">
      <c r="A6341" s="31"/>
      <c r="B6341" s="2"/>
      <c r="C6341" s="2"/>
    </row>
    <row r="6342">
      <c r="A6342" s="31"/>
      <c r="B6342" s="2"/>
      <c r="C6342" s="2"/>
    </row>
    <row r="6343">
      <c r="A6343" s="31"/>
      <c r="B6343" s="2"/>
      <c r="C6343" s="2"/>
    </row>
    <row r="6344">
      <c r="A6344" s="31"/>
      <c r="B6344" s="2"/>
      <c r="C6344" s="2"/>
    </row>
    <row r="6345">
      <c r="A6345" s="31"/>
      <c r="B6345" s="2"/>
      <c r="C6345" s="2"/>
    </row>
    <row r="6346">
      <c r="A6346" s="31"/>
      <c r="B6346" s="2"/>
      <c r="C6346" s="2"/>
    </row>
    <row r="6347">
      <c r="A6347" s="31"/>
      <c r="B6347" s="2"/>
      <c r="C6347" s="2"/>
    </row>
    <row r="6348">
      <c r="A6348" s="31"/>
      <c r="B6348" s="2"/>
      <c r="C6348" s="2"/>
    </row>
    <row r="6349">
      <c r="A6349" s="31"/>
      <c r="B6349" s="2"/>
      <c r="C6349" s="2"/>
    </row>
    <row r="6350">
      <c r="A6350" s="31"/>
      <c r="B6350" s="2"/>
      <c r="C6350" s="2"/>
    </row>
    <row r="6351">
      <c r="A6351" s="31"/>
      <c r="B6351" s="2"/>
      <c r="C6351" s="2"/>
    </row>
    <row r="6352">
      <c r="A6352" s="31"/>
      <c r="B6352" s="2"/>
      <c r="C6352" s="2"/>
    </row>
    <row r="6353">
      <c r="A6353" s="31"/>
      <c r="B6353" s="2"/>
      <c r="C6353" s="2"/>
    </row>
    <row r="6354">
      <c r="A6354" s="31"/>
      <c r="B6354" s="2"/>
      <c r="C6354" s="2"/>
    </row>
    <row r="6355">
      <c r="A6355" s="31"/>
      <c r="B6355" s="2"/>
      <c r="C6355" s="2"/>
    </row>
    <row r="6356">
      <c r="A6356" s="31"/>
      <c r="B6356" s="2"/>
      <c r="C6356" s="2"/>
    </row>
    <row r="6357">
      <c r="A6357" s="31"/>
      <c r="B6357" s="2"/>
      <c r="C6357" s="2"/>
    </row>
    <row r="6358">
      <c r="A6358" s="31"/>
      <c r="B6358" s="2"/>
      <c r="C6358" s="2"/>
    </row>
    <row r="6359">
      <c r="A6359" s="31"/>
      <c r="B6359" s="2"/>
      <c r="C6359" s="2"/>
    </row>
    <row r="6360">
      <c r="A6360" s="31"/>
      <c r="B6360" s="2"/>
      <c r="C6360" s="2"/>
    </row>
    <row r="6361">
      <c r="A6361" s="31"/>
      <c r="B6361" s="2"/>
      <c r="C6361" s="2"/>
    </row>
    <row r="6362">
      <c r="A6362" s="31"/>
      <c r="B6362" s="2"/>
      <c r="C6362" s="2"/>
    </row>
    <row r="6363">
      <c r="A6363" s="31"/>
      <c r="B6363" s="2"/>
      <c r="C6363" s="2"/>
    </row>
    <row r="6364">
      <c r="A6364" s="31"/>
      <c r="B6364" s="2"/>
      <c r="C6364" s="2"/>
    </row>
    <row r="6365">
      <c r="A6365" s="31"/>
      <c r="B6365" s="2"/>
      <c r="C6365" s="2"/>
    </row>
    <row r="6366">
      <c r="A6366" s="31"/>
      <c r="B6366" s="2"/>
      <c r="C6366" s="2"/>
    </row>
    <row r="6367">
      <c r="A6367" s="31"/>
      <c r="B6367" s="2"/>
      <c r="C6367" s="2"/>
    </row>
    <row r="6368">
      <c r="A6368" s="31"/>
      <c r="B6368" s="2"/>
      <c r="C6368" s="2"/>
    </row>
    <row r="6369">
      <c r="A6369" s="31"/>
      <c r="B6369" s="2"/>
      <c r="C6369" s="2"/>
    </row>
    <row r="6370">
      <c r="A6370" s="31"/>
      <c r="B6370" s="2"/>
      <c r="C6370" s="2"/>
    </row>
    <row r="6371">
      <c r="A6371" s="31"/>
      <c r="B6371" s="2"/>
      <c r="C6371" s="2"/>
    </row>
    <row r="6372">
      <c r="A6372" s="31"/>
      <c r="B6372" s="2"/>
      <c r="C6372" s="2"/>
    </row>
    <row r="6373">
      <c r="A6373" s="31"/>
      <c r="B6373" s="2"/>
      <c r="C6373" s="2"/>
    </row>
    <row r="6374">
      <c r="A6374" s="31"/>
      <c r="B6374" s="2"/>
      <c r="C6374" s="2"/>
    </row>
    <row r="6375">
      <c r="A6375" s="31"/>
      <c r="B6375" s="2"/>
      <c r="C6375" s="2"/>
    </row>
    <row r="6376">
      <c r="A6376" s="31"/>
      <c r="B6376" s="2"/>
      <c r="C6376" s="2"/>
    </row>
    <row r="6377">
      <c r="A6377" s="31"/>
      <c r="B6377" s="2"/>
      <c r="C6377" s="2"/>
    </row>
    <row r="6378">
      <c r="A6378" s="31"/>
      <c r="B6378" s="2"/>
      <c r="C6378" s="2"/>
    </row>
    <row r="6379">
      <c r="A6379" s="31"/>
      <c r="B6379" s="2"/>
      <c r="C6379" s="2"/>
    </row>
    <row r="6380">
      <c r="A6380" s="31"/>
      <c r="B6380" s="2"/>
      <c r="C6380" s="2"/>
    </row>
    <row r="6381">
      <c r="A6381" s="31"/>
      <c r="B6381" s="2"/>
      <c r="C6381" s="2"/>
    </row>
    <row r="6382">
      <c r="A6382" s="31"/>
      <c r="B6382" s="2"/>
      <c r="C6382" s="2"/>
    </row>
    <row r="6383">
      <c r="A6383" s="31"/>
      <c r="B6383" s="2"/>
      <c r="C6383" s="2"/>
    </row>
    <row r="6384">
      <c r="A6384" s="31"/>
      <c r="B6384" s="2"/>
      <c r="C6384" s="2"/>
    </row>
    <row r="6385">
      <c r="A6385" s="31"/>
      <c r="B6385" s="2"/>
      <c r="C6385" s="2"/>
    </row>
    <row r="6386">
      <c r="A6386" s="31"/>
      <c r="B6386" s="2"/>
      <c r="C6386" s="2"/>
    </row>
    <row r="6387">
      <c r="A6387" s="31"/>
      <c r="B6387" s="2"/>
      <c r="C6387" s="2"/>
    </row>
    <row r="6388">
      <c r="A6388" s="31"/>
      <c r="B6388" s="2"/>
      <c r="C6388" s="2"/>
    </row>
    <row r="6389">
      <c r="A6389" s="31"/>
      <c r="B6389" s="2"/>
      <c r="C6389" s="2"/>
    </row>
    <row r="6390">
      <c r="A6390" s="31"/>
      <c r="B6390" s="2"/>
      <c r="C6390" s="2"/>
    </row>
    <row r="6391">
      <c r="A6391" s="31"/>
      <c r="B6391" s="2"/>
      <c r="C6391" s="2"/>
    </row>
    <row r="6392">
      <c r="A6392" s="31"/>
      <c r="B6392" s="2"/>
      <c r="C6392" s="2"/>
    </row>
    <row r="6393">
      <c r="A6393" s="31"/>
      <c r="B6393" s="2"/>
      <c r="C6393" s="2"/>
    </row>
    <row r="6394">
      <c r="A6394" s="31"/>
      <c r="B6394" s="2"/>
      <c r="C6394" s="2"/>
    </row>
    <row r="6395">
      <c r="A6395" s="31"/>
      <c r="B6395" s="2"/>
      <c r="C6395" s="2"/>
    </row>
    <row r="6396">
      <c r="A6396" s="31"/>
      <c r="B6396" s="2"/>
      <c r="C6396" s="2"/>
    </row>
    <row r="6397">
      <c r="A6397" s="31"/>
      <c r="B6397" s="2"/>
      <c r="C6397" s="2"/>
    </row>
    <row r="6398">
      <c r="A6398" s="31"/>
      <c r="B6398" s="2"/>
      <c r="C6398" s="2"/>
    </row>
    <row r="6399">
      <c r="A6399" s="31"/>
      <c r="B6399" s="2"/>
      <c r="C6399" s="2"/>
    </row>
    <row r="6400">
      <c r="A6400" s="31"/>
      <c r="B6400" s="2"/>
      <c r="C6400" s="2"/>
    </row>
    <row r="6401">
      <c r="A6401" s="31"/>
      <c r="B6401" s="2"/>
      <c r="C6401" s="2"/>
    </row>
    <row r="6402">
      <c r="A6402" s="31"/>
      <c r="B6402" s="2"/>
      <c r="C6402" s="2"/>
    </row>
    <row r="6403">
      <c r="A6403" s="31"/>
      <c r="B6403" s="2"/>
      <c r="C6403" s="2"/>
    </row>
    <row r="6404">
      <c r="A6404" s="31"/>
      <c r="B6404" s="2"/>
      <c r="C6404" s="2"/>
    </row>
    <row r="6405">
      <c r="A6405" s="31"/>
      <c r="B6405" s="2"/>
      <c r="C6405" s="2"/>
    </row>
    <row r="6406">
      <c r="A6406" s="31"/>
      <c r="B6406" s="2"/>
      <c r="C6406" s="2"/>
    </row>
    <row r="6407">
      <c r="A6407" s="31"/>
      <c r="B6407" s="2"/>
      <c r="C6407" s="2"/>
    </row>
    <row r="6408">
      <c r="A6408" s="31"/>
      <c r="B6408" s="2"/>
      <c r="C6408" s="2"/>
    </row>
    <row r="6409">
      <c r="A6409" s="31"/>
      <c r="B6409" s="2"/>
      <c r="C6409" s="2"/>
    </row>
    <row r="6410">
      <c r="A6410" s="31"/>
      <c r="B6410" s="2"/>
      <c r="C6410" s="2"/>
    </row>
    <row r="6411">
      <c r="A6411" s="31"/>
      <c r="B6411" s="2"/>
      <c r="C6411" s="2"/>
    </row>
    <row r="6412">
      <c r="A6412" s="31"/>
      <c r="B6412" s="2"/>
      <c r="C6412" s="2"/>
    </row>
    <row r="6413">
      <c r="A6413" s="31"/>
      <c r="B6413" s="2"/>
      <c r="C6413" s="2"/>
    </row>
    <row r="6414">
      <c r="A6414" s="31"/>
      <c r="B6414" s="2"/>
      <c r="C6414" s="2"/>
    </row>
    <row r="6415">
      <c r="A6415" s="31"/>
      <c r="B6415" s="2"/>
      <c r="C6415" s="2"/>
    </row>
    <row r="6416">
      <c r="A6416" s="31"/>
      <c r="B6416" s="2"/>
      <c r="C6416" s="2"/>
    </row>
    <row r="6417">
      <c r="A6417" s="31"/>
      <c r="B6417" s="2"/>
      <c r="C6417" s="2"/>
    </row>
    <row r="6418">
      <c r="A6418" s="31"/>
      <c r="B6418" s="2"/>
      <c r="C6418" s="2"/>
    </row>
    <row r="6419">
      <c r="A6419" s="31"/>
      <c r="B6419" s="2"/>
      <c r="C6419" s="2"/>
    </row>
    <row r="6420">
      <c r="A6420" s="31"/>
      <c r="B6420" s="2"/>
      <c r="C6420" s="2"/>
    </row>
    <row r="6421">
      <c r="A6421" s="31"/>
      <c r="B6421" s="2"/>
      <c r="C6421" s="2"/>
    </row>
    <row r="6422">
      <c r="A6422" s="31"/>
      <c r="B6422" s="2"/>
      <c r="C6422" s="2"/>
    </row>
    <row r="6423">
      <c r="A6423" s="31"/>
      <c r="B6423" s="2"/>
      <c r="C6423" s="2"/>
    </row>
    <row r="6424">
      <c r="A6424" s="31"/>
      <c r="B6424" s="2"/>
      <c r="C6424" s="2"/>
    </row>
    <row r="6425">
      <c r="A6425" s="31"/>
      <c r="B6425" s="2"/>
      <c r="C6425" s="2"/>
    </row>
    <row r="6426">
      <c r="A6426" s="31"/>
      <c r="B6426" s="2"/>
      <c r="C6426" s="2"/>
    </row>
    <row r="6427">
      <c r="A6427" s="31"/>
      <c r="B6427" s="2"/>
      <c r="C6427" s="2"/>
    </row>
    <row r="6428">
      <c r="A6428" s="31"/>
      <c r="B6428" s="2"/>
      <c r="C6428" s="2"/>
    </row>
    <row r="6429">
      <c r="A6429" s="31"/>
      <c r="B6429" s="2"/>
      <c r="C6429" s="2"/>
    </row>
    <row r="6430">
      <c r="A6430" s="31"/>
      <c r="B6430" s="2"/>
      <c r="C6430" s="2"/>
    </row>
    <row r="6431">
      <c r="A6431" s="31"/>
      <c r="B6431" s="2"/>
      <c r="C6431" s="2"/>
    </row>
    <row r="6432">
      <c r="A6432" s="31"/>
      <c r="B6432" s="2"/>
      <c r="C6432" s="2"/>
    </row>
    <row r="6433">
      <c r="A6433" s="31"/>
      <c r="B6433" s="2"/>
      <c r="C6433" s="2"/>
    </row>
    <row r="6434">
      <c r="A6434" s="31"/>
      <c r="B6434" s="2"/>
      <c r="C6434" s="2"/>
    </row>
    <row r="6435">
      <c r="A6435" s="31"/>
      <c r="B6435" s="2"/>
      <c r="C6435" s="2"/>
    </row>
    <row r="6436">
      <c r="A6436" s="31"/>
      <c r="B6436" s="2"/>
      <c r="C6436" s="2"/>
    </row>
    <row r="6437">
      <c r="A6437" s="31"/>
      <c r="B6437" s="2"/>
      <c r="C6437" s="2"/>
    </row>
    <row r="6438">
      <c r="A6438" s="31"/>
      <c r="B6438" s="2"/>
      <c r="C6438" s="2"/>
    </row>
    <row r="6439">
      <c r="A6439" s="31"/>
      <c r="B6439" s="2"/>
      <c r="C6439" s="2"/>
    </row>
    <row r="6440">
      <c r="A6440" s="31"/>
      <c r="B6440" s="2"/>
      <c r="C6440" s="2"/>
    </row>
    <row r="6441">
      <c r="A6441" s="31"/>
      <c r="B6441" s="2"/>
      <c r="C6441" s="2"/>
    </row>
    <row r="6442">
      <c r="A6442" s="31"/>
      <c r="B6442" s="2"/>
      <c r="C6442" s="2"/>
    </row>
    <row r="6443">
      <c r="A6443" s="31"/>
      <c r="B6443" s="2"/>
      <c r="C6443" s="2"/>
    </row>
    <row r="6444">
      <c r="A6444" s="31"/>
      <c r="B6444" s="2"/>
      <c r="C6444" s="2"/>
    </row>
    <row r="6445">
      <c r="A6445" s="31"/>
      <c r="B6445" s="2"/>
      <c r="C6445" s="2"/>
    </row>
    <row r="6446">
      <c r="A6446" s="31"/>
      <c r="B6446" s="2"/>
      <c r="C6446" s="2"/>
    </row>
    <row r="6447">
      <c r="A6447" s="31"/>
      <c r="B6447" s="2"/>
      <c r="C6447" s="2"/>
    </row>
    <row r="6448">
      <c r="A6448" s="31"/>
      <c r="B6448" s="2"/>
      <c r="C6448" s="2"/>
    </row>
    <row r="6449">
      <c r="A6449" s="31"/>
      <c r="B6449" s="2"/>
      <c r="C6449" s="2"/>
    </row>
    <row r="6450">
      <c r="A6450" s="31"/>
      <c r="B6450" s="2"/>
      <c r="C6450" s="2"/>
    </row>
    <row r="6451">
      <c r="A6451" s="31"/>
      <c r="B6451" s="2"/>
      <c r="C6451" s="2"/>
    </row>
    <row r="6452">
      <c r="A6452" s="31"/>
      <c r="B6452" s="2"/>
      <c r="C6452" s="2"/>
    </row>
    <row r="6453">
      <c r="A6453" s="31"/>
      <c r="B6453" s="2"/>
      <c r="C6453" s="2"/>
    </row>
    <row r="6454">
      <c r="A6454" s="31"/>
      <c r="B6454" s="2"/>
      <c r="C6454" s="2"/>
    </row>
    <row r="6455">
      <c r="A6455" s="31"/>
      <c r="B6455" s="2"/>
      <c r="C6455" s="2"/>
    </row>
    <row r="6456">
      <c r="A6456" s="31"/>
      <c r="B6456" s="2"/>
      <c r="C6456" s="2"/>
    </row>
    <row r="6457">
      <c r="A6457" s="31"/>
      <c r="B6457" s="2"/>
      <c r="C6457" s="2"/>
    </row>
    <row r="6458">
      <c r="A6458" s="31"/>
      <c r="B6458" s="2"/>
      <c r="C6458" s="2"/>
    </row>
    <row r="6459">
      <c r="A6459" s="31"/>
      <c r="B6459" s="2"/>
      <c r="C6459" s="2"/>
    </row>
    <row r="6460">
      <c r="A6460" s="31"/>
      <c r="B6460" s="2"/>
      <c r="C6460" s="2"/>
    </row>
    <row r="6461">
      <c r="A6461" s="31"/>
      <c r="B6461" s="2"/>
      <c r="C6461" s="2"/>
    </row>
    <row r="6462">
      <c r="A6462" s="31"/>
      <c r="B6462" s="2"/>
      <c r="C6462" s="2"/>
    </row>
    <row r="6463">
      <c r="A6463" s="31"/>
      <c r="B6463" s="2"/>
      <c r="C6463" s="2"/>
    </row>
    <row r="6464">
      <c r="A6464" s="31"/>
      <c r="B6464" s="2"/>
      <c r="C6464" s="2"/>
    </row>
    <row r="6465">
      <c r="A6465" s="31"/>
      <c r="B6465" s="2"/>
      <c r="C6465" s="2"/>
    </row>
    <row r="6466">
      <c r="A6466" s="31"/>
      <c r="B6466" s="2"/>
      <c r="C6466" s="2"/>
    </row>
    <row r="6467">
      <c r="A6467" s="31"/>
      <c r="B6467" s="2"/>
      <c r="C6467" s="2"/>
    </row>
    <row r="6468">
      <c r="A6468" s="31"/>
      <c r="B6468" s="2"/>
      <c r="C6468" s="2"/>
    </row>
    <row r="6469">
      <c r="A6469" s="31"/>
      <c r="B6469" s="2"/>
      <c r="C6469" s="2"/>
    </row>
    <row r="6470">
      <c r="A6470" s="31"/>
      <c r="B6470" s="2"/>
      <c r="C6470" s="2"/>
    </row>
    <row r="6471">
      <c r="A6471" s="31"/>
      <c r="B6471" s="2"/>
      <c r="C6471" s="2"/>
    </row>
    <row r="6472">
      <c r="A6472" s="31"/>
      <c r="B6472" s="2"/>
      <c r="C6472" s="2"/>
    </row>
    <row r="6473">
      <c r="A6473" s="31"/>
      <c r="B6473" s="2"/>
      <c r="C6473" s="2"/>
    </row>
    <row r="6474">
      <c r="A6474" s="31"/>
      <c r="B6474" s="2"/>
      <c r="C6474" s="2"/>
    </row>
    <row r="6475">
      <c r="A6475" s="31"/>
      <c r="B6475" s="2"/>
      <c r="C6475" s="2"/>
    </row>
    <row r="6476">
      <c r="A6476" s="31"/>
      <c r="B6476" s="2"/>
      <c r="C6476" s="2"/>
    </row>
    <row r="6477">
      <c r="A6477" s="31"/>
      <c r="B6477" s="2"/>
      <c r="C6477" s="2"/>
    </row>
    <row r="6478">
      <c r="A6478" s="31"/>
      <c r="B6478" s="2"/>
      <c r="C6478" s="2"/>
    </row>
    <row r="6479">
      <c r="A6479" s="31"/>
      <c r="B6479" s="2"/>
      <c r="C6479" s="2"/>
    </row>
    <row r="6480">
      <c r="A6480" s="31"/>
      <c r="B6480" s="2"/>
      <c r="C6480" s="2"/>
    </row>
    <row r="6481">
      <c r="A6481" s="31"/>
      <c r="B6481" s="2"/>
      <c r="C6481" s="2"/>
    </row>
    <row r="6482">
      <c r="A6482" s="31"/>
      <c r="B6482" s="2"/>
      <c r="C6482" s="2"/>
    </row>
    <row r="6483">
      <c r="A6483" s="31"/>
      <c r="B6483" s="2"/>
      <c r="C6483" s="2"/>
    </row>
    <row r="6484">
      <c r="A6484" s="31"/>
      <c r="B6484" s="2"/>
      <c r="C6484" s="2"/>
    </row>
    <row r="6485">
      <c r="A6485" s="31"/>
      <c r="B6485" s="2"/>
      <c r="C6485" s="2"/>
    </row>
    <row r="6486">
      <c r="A6486" s="31"/>
      <c r="B6486" s="2"/>
      <c r="C6486" s="2"/>
    </row>
    <row r="6487">
      <c r="A6487" s="31"/>
      <c r="B6487" s="2"/>
      <c r="C6487" s="2"/>
    </row>
    <row r="6488">
      <c r="A6488" s="31"/>
      <c r="B6488" s="2"/>
      <c r="C6488" s="2"/>
    </row>
    <row r="6489">
      <c r="A6489" s="31"/>
      <c r="B6489" s="2"/>
      <c r="C6489" s="2"/>
    </row>
    <row r="6490">
      <c r="A6490" s="31"/>
      <c r="B6490" s="2"/>
      <c r="C6490" s="2"/>
    </row>
    <row r="6491">
      <c r="A6491" s="31"/>
      <c r="B6491" s="2"/>
      <c r="C6491" s="2"/>
    </row>
    <row r="6492">
      <c r="A6492" s="31"/>
      <c r="B6492" s="2"/>
      <c r="C6492" s="2"/>
    </row>
    <row r="6493">
      <c r="A6493" s="31"/>
      <c r="B6493" s="2"/>
      <c r="C6493" s="2"/>
    </row>
    <row r="6494">
      <c r="A6494" s="31"/>
      <c r="B6494" s="2"/>
      <c r="C6494" s="2"/>
    </row>
    <row r="6495">
      <c r="A6495" s="31"/>
      <c r="B6495" s="2"/>
      <c r="C6495" s="2"/>
    </row>
    <row r="6496">
      <c r="A6496" s="31"/>
      <c r="B6496" s="2"/>
      <c r="C6496" s="2"/>
    </row>
    <row r="6497">
      <c r="A6497" s="31"/>
      <c r="B6497" s="2"/>
      <c r="C6497" s="2"/>
    </row>
    <row r="6498">
      <c r="A6498" s="31"/>
      <c r="B6498" s="2"/>
      <c r="C6498" s="2"/>
    </row>
    <row r="6499">
      <c r="A6499" s="31"/>
      <c r="B6499" s="2"/>
      <c r="C6499" s="2"/>
    </row>
    <row r="6500">
      <c r="A6500" s="31"/>
      <c r="B6500" s="2"/>
      <c r="C6500" s="2"/>
    </row>
    <row r="6501">
      <c r="A6501" s="31"/>
      <c r="B6501" s="2"/>
      <c r="C6501" s="2"/>
    </row>
    <row r="6502">
      <c r="A6502" s="31"/>
      <c r="B6502" s="2"/>
      <c r="C6502" s="2"/>
    </row>
    <row r="6503">
      <c r="A6503" s="31"/>
      <c r="B6503" s="2"/>
      <c r="C6503" s="2"/>
    </row>
    <row r="6504">
      <c r="A6504" s="31"/>
      <c r="B6504" s="2"/>
      <c r="C6504" s="2"/>
    </row>
    <row r="6505">
      <c r="A6505" s="31"/>
      <c r="B6505" s="2"/>
      <c r="C6505" s="2"/>
    </row>
    <row r="6506">
      <c r="A6506" s="31"/>
      <c r="B6506" s="2"/>
      <c r="C6506" s="2"/>
    </row>
    <row r="6507">
      <c r="A6507" s="31"/>
      <c r="B6507" s="2"/>
      <c r="C6507" s="2"/>
    </row>
    <row r="6508">
      <c r="A6508" s="31"/>
      <c r="B6508" s="2"/>
      <c r="C6508" s="2"/>
    </row>
    <row r="6509">
      <c r="A6509" s="31"/>
      <c r="B6509" s="2"/>
      <c r="C6509" s="2"/>
    </row>
    <row r="6510">
      <c r="A6510" s="31"/>
      <c r="B6510" s="2"/>
      <c r="C6510" s="2"/>
    </row>
    <row r="6511">
      <c r="A6511" s="31"/>
      <c r="B6511" s="2"/>
      <c r="C6511" s="2"/>
    </row>
    <row r="6512">
      <c r="A6512" s="31"/>
      <c r="B6512" s="2"/>
      <c r="C6512" s="2"/>
    </row>
    <row r="6513">
      <c r="A6513" s="31"/>
      <c r="B6513" s="2"/>
      <c r="C6513" s="2"/>
    </row>
    <row r="6514">
      <c r="A6514" s="31"/>
      <c r="B6514" s="2"/>
      <c r="C6514" s="2"/>
    </row>
    <row r="6515">
      <c r="A6515" s="31"/>
      <c r="B6515" s="2"/>
      <c r="C6515" s="2"/>
    </row>
    <row r="6516">
      <c r="A6516" s="31"/>
      <c r="B6516" s="2"/>
      <c r="C6516" s="2"/>
    </row>
    <row r="6517">
      <c r="A6517" s="31"/>
      <c r="B6517" s="2"/>
      <c r="C6517" s="2"/>
    </row>
    <row r="6518">
      <c r="A6518" s="31"/>
      <c r="B6518" s="2"/>
      <c r="C6518" s="2"/>
    </row>
    <row r="6519">
      <c r="A6519" s="31"/>
      <c r="B6519" s="2"/>
      <c r="C6519" s="2"/>
    </row>
    <row r="6520">
      <c r="A6520" s="31"/>
      <c r="B6520" s="2"/>
      <c r="C6520" s="2"/>
    </row>
    <row r="6521">
      <c r="A6521" s="31"/>
      <c r="B6521" s="2"/>
      <c r="C6521" s="2"/>
    </row>
    <row r="6522">
      <c r="A6522" s="31"/>
      <c r="B6522" s="2"/>
      <c r="C6522" s="2"/>
    </row>
    <row r="6523">
      <c r="A6523" s="31"/>
      <c r="B6523" s="2"/>
      <c r="C6523" s="2"/>
    </row>
    <row r="6524">
      <c r="A6524" s="31"/>
      <c r="B6524" s="2"/>
      <c r="C6524" s="2"/>
    </row>
    <row r="6525">
      <c r="A6525" s="31"/>
      <c r="B6525" s="2"/>
      <c r="C6525" s="2"/>
    </row>
    <row r="6526">
      <c r="A6526" s="31"/>
      <c r="B6526" s="2"/>
      <c r="C6526" s="2"/>
    </row>
    <row r="6527">
      <c r="A6527" s="31"/>
      <c r="B6527" s="2"/>
      <c r="C6527" s="2"/>
    </row>
    <row r="6528">
      <c r="A6528" s="31"/>
      <c r="B6528" s="2"/>
      <c r="C6528" s="2"/>
    </row>
    <row r="6529">
      <c r="A6529" s="31"/>
      <c r="B6529" s="2"/>
      <c r="C6529" s="2"/>
    </row>
    <row r="6530">
      <c r="A6530" s="31"/>
      <c r="B6530" s="2"/>
      <c r="C6530" s="2"/>
    </row>
    <row r="6531">
      <c r="A6531" s="31"/>
      <c r="B6531" s="2"/>
      <c r="C6531" s="2"/>
    </row>
    <row r="6532">
      <c r="A6532" s="31"/>
      <c r="B6532" s="2"/>
      <c r="C6532" s="2"/>
    </row>
    <row r="6533">
      <c r="A6533" s="31"/>
      <c r="B6533" s="2"/>
      <c r="C6533" s="2"/>
    </row>
    <row r="6534">
      <c r="A6534" s="31"/>
      <c r="B6534" s="2"/>
      <c r="C6534" s="2"/>
    </row>
    <row r="6535">
      <c r="A6535" s="31"/>
      <c r="B6535" s="2"/>
      <c r="C6535" s="2"/>
    </row>
    <row r="6536">
      <c r="A6536" s="31"/>
      <c r="B6536" s="2"/>
      <c r="C6536" s="2"/>
    </row>
    <row r="6537">
      <c r="A6537" s="31"/>
      <c r="B6537" s="2"/>
      <c r="C6537" s="2"/>
    </row>
    <row r="6538">
      <c r="A6538" s="31"/>
      <c r="B6538" s="2"/>
      <c r="C6538" s="2"/>
    </row>
    <row r="6539">
      <c r="A6539" s="31"/>
      <c r="B6539" s="2"/>
      <c r="C6539" s="2"/>
    </row>
    <row r="6540">
      <c r="A6540" s="31"/>
      <c r="B6540" s="2"/>
      <c r="C6540" s="2"/>
    </row>
    <row r="6541">
      <c r="A6541" s="31"/>
      <c r="B6541" s="2"/>
      <c r="C6541" s="2"/>
    </row>
    <row r="6542">
      <c r="A6542" s="31"/>
      <c r="B6542" s="2"/>
      <c r="C6542" s="2"/>
    </row>
    <row r="6543">
      <c r="A6543" s="31"/>
      <c r="B6543" s="2"/>
      <c r="C6543" s="2"/>
    </row>
    <row r="6544">
      <c r="A6544" s="31"/>
      <c r="B6544" s="2"/>
      <c r="C6544" s="2"/>
    </row>
    <row r="6545">
      <c r="A6545" s="31"/>
      <c r="B6545" s="2"/>
      <c r="C6545" s="2"/>
    </row>
    <row r="6546">
      <c r="A6546" s="31"/>
      <c r="B6546" s="2"/>
      <c r="C6546" s="2"/>
    </row>
    <row r="6547">
      <c r="A6547" s="31"/>
      <c r="B6547" s="2"/>
      <c r="C6547" s="2"/>
    </row>
    <row r="6548">
      <c r="A6548" s="31"/>
      <c r="B6548" s="2"/>
      <c r="C6548" s="2"/>
    </row>
    <row r="6549">
      <c r="A6549" s="31"/>
      <c r="B6549" s="2"/>
      <c r="C6549" s="2"/>
    </row>
    <row r="6550">
      <c r="A6550" s="31"/>
      <c r="B6550" s="2"/>
      <c r="C6550" s="2"/>
    </row>
    <row r="6551">
      <c r="A6551" s="31"/>
      <c r="B6551" s="2"/>
      <c r="C6551" s="2"/>
    </row>
    <row r="6552">
      <c r="A6552" s="31"/>
      <c r="B6552" s="2"/>
      <c r="C6552" s="2"/>
    </row>
    <row r="6553">
      <c r="A6553" s="31"/>
      <c r="B6553" s="2"/>
      <c r="C6553" s="2"/>
    </row>
    <row r="6554">
      <c r="A6554" s="31"/>
      <c r="B6554" s="2"/>
      <c r="C6554" s="2"/>
    </row>
    <row r="6555">
      <c r="A6555" s="31"/>
      <c r="B6555" s="2"/>
      <c r="C6555" s="2"/>
    </row>
    <row r="6556">
      <c r="A6556" s="31"/>
      <c r="B6556" s="2"/>
      <c r="C6556" s="2"/>
    </row>
    <row r="6557">
      <c r="A6557" s="31"/>
      <c r="B6557" s="2"/>
      <c r="C6557" s="2"/>
    </row>
    <row r="6558">
      <c r="A6558" s="31"/>
      <c r="B6558" s="2"/>
      <c r="C6558" s="2"/>
    </row>
    <row r="6559">
      <c r="A6559" s="31"/>
      <c r="B6559" s="2"/>
      <c r="C6559" s="2"/>
    </row>
    <row r="6560">
      <c r="A6560" s="31"/>
      <c r="B6560" s="2"/>
      <c r="C6560" s="2"/>
    </row>
    <row r="6561">
      <c r="A6561" s="31"/>
      <c r="B6561" s="2"/>
      <c r="C6561" s="2"/>
    </row>
    <row r="6562">
      <c r="A6562" s="31"/>
      <c r="B6562" s="2"/>
      <c r="C6562" s="2"/>
    </row>
    <row r="6563">
      <c r="A6563" s="31"/>
      <c r="B6563" s="2"/>
      <c r="C6563" s="2"/>
    </row>
    <row r="6564">
      <c r="A6564" s="31"/>
      <c r="B6564" s="2"/>
      <c r="C6564" s="2"/>
    </row>
    <row r="6565">
      <c r="A6565" s="31"/>
      <c r="B6565" s="2"/>
      <c r="C6565" s="2"/>
    </row>
    <row r="6566">
      <c r="A6566" s="31"/>
      <c r="B6566" s="2"/>
      <c r="C6566" s="2"/>
    </row>
    <row r="6567">
      <c r="A6567" s="31"/>
      <c r="B6567" s="2"/>
      <c r="C6567" s="2"/>
    </row>
    <row r="6568">
      <c r="A6568" s="31"/>
      <c r="B6568" s="2"/>
      <c r="C6568" s="2"/>
    </row>
    <row r="6569">
      <c r="A6569" s="31"/>
      <c r="B6569" s="2"/>
      <c r="C6569" s="2"/>
    </row>
    <row r="6570">
      <c r="A6570" s="31"/>
      <c r="B6570" s="2"/>
      <c r="C6570" s="2"/>
    </row>
    <row r="6571">
      <c r="A6571" s="31"/>
      <c r="B6571" s="2"/>
      <c r="C6571" s="2"/>
    </row>
    <row r="6572">
      <c r="A6572" s="31"/>
      <c r="B6572" s="2"/>
      <c r="C6572" s="2"/>
    </row>
    <row r="6573">
      <c r="A6573" s="31"/>
      <c r="B6573" s="2"/>
      <c r="C6573" s="2"/>
    </row>
    <row r="6574">
      <c r="A6574" s="31"/>
      <c r="B6574" s="2"/>
      <c r="C6574" s="2"/>
    </row>
    <row r="6575">
      <c r="A6575" s="31"/>
      <c r="B6575" s="2"/>
      <c r="C6575" s="2"/>
    </row>
    <row r="6576">
      <c r="A6576" s="31"/>
      <c r="B6576" s="2"/>
      <c r="C6576" s="2"/>
    </row>
    <row r="6577">
      <c r="A6577" s="31"/>
      <c r="B6577" s="2"/>
      <c r="C6577" s="2"/>
    </row>
    <row r="6578">
      <c r="A6578" s="31"/>
      <c r="B6578" s="2"/>
      <c r="C6578" s="2"/>
    </row>
    <row r="6579">
      <c r="A6579" s="31"/>
      <c r="B6579" s="2"/>
      <c r="C6579" s="2"/>
    </row>
    <row r="6580">
      <c r="A6580" s="31"/>
      <c r="B6580" s="2"/>
      <c r="C6580" s="2"/>
    </row>
    <row r="6581">
      <c r="A6581" s="31"/>
      <c r="B6581" s="2"/>
      <c r="C6581" s="2"/>
    </row>
    <row r="6582">
      <c r="A6582" s="31"/>
      <c r="B6582" s="2"/>
      <c r="C6582" s="2"/>
    </row>
    <row r="6583">
      <c r="A6583" s="31"/>
      <c r="B6583" s="2"/>
      <c r="C6583" s="2"/>
    </row>
    <row r="6584">
      <c r="A6584" s="31"/>
      <c r="B6584" s="2"/>
      <c r="C6584" s="2"/>
    </row>
    <row r="6585">
      <c r="A6585" s="31"/>
      <c r="B6585" s="2"/>
      <c r="C6585" s="2"/>
    </row>
    <row r="6586">
      <c r="A6586" s="31"/>
      <c r="B6586" s="2"/>
      <c r="C6586" s="2"/>
    </row>
    <row r="6587">
      <c r="A6587" s="31"/>
      <c r="B6587" s="2"/>
      <c r="C6587" s="2"/>
    </row>
    <row r="6588">
      <c r="A6588" s="31"/>
      <c r="B6588" s="2"/>
      <c r="C6588" s="2"/>
    </row>
    <row r="6589">
      <c r="A6589" s="31"/>
      <c r="B6589" s="2"/>
      <c r="C6589" s="2"/>
    </row>
    <row r="6590">
      <c r="A6590" s="31"/>
      <c r="B6590" s="2"/>
      <c r="C6590" s="2"/>
    </row>
    <row r="6591">
      <c r="A6591" s="31"/>
      <c r="B6591" s="2"/>
      <c r="C6591" s="2"/>
    </row>
    <row r="6592">
      <c r="A6592" s="31"/>
      <c r="B6592" s="2"/>
      <c r="C6592" s="2"/>
    </row>
    <row r="6593">
      <c r="A6593" s="31"/>
      <c r="B6593" s="2"/>
      <c r="C6593" s="2"/>
    </row>
    <row r="6594">
      <c r="A6594" s="31"/>
      <c r="B6594" s="2"/>
      <c r="C6594" s="2"/>
    </row>
    <row r="6595">
      <c r="A6595" s="31"/>
      <c r="B6595" s="2"/>
      <c r="C6595" s="2"/>
    </row>
    <row r="6596">
      <c r="A6596" s="31"/>
      <c r="B6596" s="2"/>
      <c r="C6596" s="2"/>
    </row>
    <row r="6597">
      <c r="A6597" s="31"/>
      <c r="B6597" s="2"/>
      <c r="C6597" s="2"/>
    </row>
    <row r="6598">
      <c r="A6598" s="31"/>
      <c r="B6598" s="2"/>
      <c r="C6598" s="2"/>
    </row>
    <row r="6599">
      <c r="A6599" s="31"/>
      <c r="B6599" s="2"/>
      <c r="C6599" s="2"/>
    </row>
    <row r="6600">
      <c r="A6600" s="31"/>
      <c r="B6600" s="2"/>
      <c r="C6600" s="2"/>
    </row>
    <row r="6601">
      <c r="A6601" s="31"/>
      <c r="B6601" s="2"/>
      <c r="C6601" s="2"/>
    </row>
    <row r="6602">
      <c r="A6602" s="31"/>
      <c r="B6602" s="2"/>
      <c r="C6602" s="2"/>
    </row>
    <row r="6603">
      <c r="A6603" s="31"/>
      <c r="B6603" s="2"/>
      <c r="C6603" s="2"/>
    </row>
    <row r="6604">
      <c r="A6604" s="31"/>
      <c r="B6604" s="2"/>
      <c r="C6604" s="2"/>
    </row>
    <row r="6605">
      <c r="A6605" s="31"/>
      <c r="B6605" s="2"/>
      <c r="C6605" s="2"/>
    </row>
    <row r="6606">
      <c r="A6606" s="31"/>
      <c r="B6606" s="2"/>
      <c r="C6606" s="2"/>
    </row>
    <row r="6607">
      <c r="A6607" s="31"/>
      <c r="B6607" s="2"/>
      <c r="C6607" s="2"/>
    </row>
    <row r="6608">
      <c r="A6608" s="31"/>
      <c r="B6608" s="2"/>
      <c r="C6608" s="2"/>
    </row>
    <row r="6609">
      <c r="A6609" s="31"/>
      <c r="B6609" s="2"/>
      <c r="C6609" s="2"/>
    </row>
    <row r="6610">
      <c r="A6610" s="31"/>
      <c r="B6610" s="2"/>
      <c r="C6610" s="2"/>
    </row>
    <row r="6611">
      <c r="A6611" s="31"/>
      <c r="B6611" s="2"/>
      <c r="C6611" s="2"/>
    </row>
    <row r="6612">
      <c r="A6612" s="31"/>
      <c r="B6612" s="2"/>
      <c r="C6612" s="2"/>
    </row>
    <row r="6613">
      <c r="A6613" s="31"/>
      <c r="B6613" s="2"/>
      <c r="C6613" s="2"/>
    </row>
    <row r="6614">
      <c r="A6614" s="31"/>
      <c r="B6614" s="2"/>
      <c r="C6614" s="2"/>
    </row>
    <row r="6615">
      <c r="A6615" s="31"/>
      <c r="B6615" s="2"/>
      <c r="C6615" s="2"/>
    </row>
    <row r="6616">
      <c r="A6616" s="31"/>
      <c r="B6616" s="2"/>
      <c r="C6616" s="2"/>
    </row>
    <row r="6617">
      <c r="A6617" s="31"/>
      <c r="B6617" s="2"/>
      <c r="C6617" s="2"/>
    </row>
    <row r="6618">
      <c r="A6618" s="31"/>
      <c r="B6618" s="2"/>
      <c r="C6618" s="2"/>
    </row>
    <row r="6619">
      <c r="A6619" s="31"/>
      <c r="B6619" s="2"/>
      <c r="C6619" s="2"/>
    </row>
    <row r="6620">
      <c r="A6620" s="31"/>
      <c r="B6620" s="2"/>
      <c r="C6620" s="2"/>
    </row>
    <row r="6621">
      <c r="A6621" s="31"/>
      <c r="B6621" s="2"/>
      <c r="C6621" s="2"/>
    </row>
    <row r="6622">
      <c r="A6622" s="31"/>
      <c r="B6622" s="2"/>
      <c r="C6622" s="2"/>
    </row>
    <row r="6623">
      <c r="A6623" s="31"/>
      <c r="B6623" s="2"/>
      <c r="C6623" s="2"/>
    </row>
    <row r="6624">
      <c r="A6624" s="31"/>
      <c r="B6624" s="2"/>
      <c r="C6624" s="2"/>
    </row>
    <row r="6625">
      <c r="A6625" s="31"/>
      <c r="B6625" s="2"/>
      <c r="C6625" s="2"/>
    </row>
    <row r="6626">
      <c r="A6626" s="31"/>
      <c r="B6626" s="2"/>
      <c r="C6626" s="2"/>
    </row>
    <row r="6627">
      <c r="A6627" s="31"/>
      <c r="B6627" s="2"/>
      <c r="C6627" s="2"/>
    </row>
    <row r="6628">
      <c r="A6628" s="31"/>
      <c r="B6628" s="2"/>
      <c r="C6628" s="2"/>
    </row>
    <row r="6629">
      <c r="A6629" s="31"/>
      <c r="B6629" s="2"/>
      <c r="C6629" s="2"/>
    </row>
    <row r="6630">
      <c r="A6630" s="31"/>
      <c r="B6630" s="2"/>
      <c r="C6630" s="2"/>
    </row>
    <row r="6631">
      <c r="A6631" s="31"/>
      <c r="B6631" s="2"/>
      <c r="C6631" s="2"/>
    </row>
    <row r="6632">
      <c r="A6632" s="31"/>
      <c r="B6632" s="2"/>
      <c r="C6632" s="2"/>
    </row>
    <row r="6633">
      <c r="A6633" s="31"/>
      <c r="B6633" s="2"/>
      <c r="C6633" s="2"/>
    </row>
    <row r="6634">
      <c r="A6634" s="31"/>
      <c r="B6634" s="2"/>
      <c r="C6634" s="2"/>
    </row>
    <row r="6635">
      <c r="A6635" s="31"/>
      <c r="B6635" s="2"/>
      <c r="C6635" s="2"/>
    </row>
    <row r="6636">
      <c r="A6636" s="31"/>
      <c r="B6636" s="2"/>
      <c r="C6636" s="2"/>
    </row>
    <row r="6637">
      <c r="A6637" s="31"/>
      <c r="B6637" s="2"/>
      <c r="C6637" s="2"/>
    </row>
    <row r="6638">
      <c r="A6638" s="31"/>
      <c r="B6638" s="2"/>
      <c r="C6638" s="2"/>
    </row>
    <row r="6639">
      <c r="A6639" s="31"/>
      <c r="B6639" s="2"/>
      <c r="C6639" s="2"/>
    </row>
    <row r="6640">
      <c r="A6640" s="31"/>
      <c r="B6640" s="2"/>
      <c r="C6640" s="2"/>
    </row>
    <row r="6641">
      <c r="A6641" s="31"/>
      <c r="B6641" s="2"/>
      <c r="C6641" s="2"/>
    </row>
    <row r="6642">
      <c r="A6642" s="31"/>
      <c r="B6642" s="2"/>
      <c r="C6642" s="2"/>
    </row>
    <row r="6643">
      <c r="A6643" s="31"/>
      <c r="B6643" s="2"/>
      <c r="C6643" s="2"/>
    </row>
    <row r="6644">
      <c r="A6644" s="31"/>
      <c r="B6644" s="2"/>
      <c r="C6644" s="2"/>
    </row>
    <row r="6645">
      <c r="A6645" s="31"/>
      <c r="B6645" s="2"/>
      <c r="C6645" s="2"/>
    </row>
    <row r="6646">
      <c r="A6646" s="31"/>
      <c r="B6646" s="2"/>
      <c r="C6646" s="2"/>
    </row>
    <row r="6647">
      <c r="A6647" s="31"/>
      <c r="B6647" s="2"/>
      <c r="C6647" s="2"/>
    </row>
    <row r="6648">
      <c r="A6648" s="31"/>
      <c r="B6648" s="2"/>
      <c r="C6648" s="2"/>
    </row>
    <row r="6649">
      <c r="A6649" s="31"/>
      <c r="B6649" s="2"/>
      <c r="C6649" s="2"/>
    </row>
    <row r="6650">
      <c r="A6650" s="31"/>
      <c r="B6650" s="2"/>
      <c r="C6650" s="2"/>
    </row>
    <row r="6651">
      <c r="A6651" s="31"/>
      <c r="B6651" s="2"/>
      <c r="C6651" s="2"/>
    </row>
    <row r="6652">
      <c r="A6652" s="31"/>
      <c r="B6652" s="2"/>
      <c r="C6652" s="2"/>
    </row>
    <row r="6653">
      <c r="A6653" s="31"/>
      <c r="B6653" s="2"/>
      <c r="C6653" s="2"/>
    </row>
    <row r="6654">
      <c r="A6654" s="31"/>
      <c r="B6654" s="2"/>
      <c r="C6654" s="2"/>
    </row>
    <row r="6655">
      <c r="A6655" s="31"/>
      <c r="B6655" s="2"/>
      <c r="C6655" s="2"/>
    </row>
    <row r="6656">
      <c r="A6656" s="31"/>
      <c r="B6656" s="2"/>
      <c r="C6656" s="2"/>
    </row>
    <row r="6657">
      <c r="A6657" s="31"/>
      <c r="B6657" s="2"/>
      <c r="C6657" s="2"/>
    </row>
    <row r="6658">
      <c r="A6658" s="31"/>
      <c r="B6658" s="2"/>
      <c r="C6658" s="2"/>
    </row>
    <row r="6659">
      <c r="A6659" s="31"/>
      <c r="B6659" s="2"/>
      <c r="C6659" s="2"/>
    </row>
    <row r="6660">
      <c r="A6660" s="31"/>
      <c r="B6660" s="2"/>
      <c r="C6660" s="2"/>
    </row>
    <row r="6661">
      <c r="A6661" s="31"/>
      <c r="B6661" s="2"/>
      <c r="C6661" s="2"/>
    </row>
    <row r="6662">
      <c r="A6662" s="31"/>
      <c r="B6662" s="2"/>
      <c r="C6662" s="2"/>
    </row>
    <row r="6663">
      <c r="A6663" s="31"/>
      <c r="B6663" s="2"/>
      <c r="C6663" s="2"/>
    </row>
    <row r="6664">
      <c r="A6664" s="31"/>
      <c r="B6664" s="2"/>
      <c r="C6664" s="2"/>
    </row>
    <row r="6665">
      <c r="A6665" s="31"/>
      <c r="B6665" s="2"/>
      <c r="C6665" s="2"/>
    </row>
    <row r="6666">
      <c r="A6666" s="31"/>
      <c r="B6666" s="2"/>
      <c r="C6666" s="2"/>
    </row>
    <row r="6667">
      <c r="A6667" s="31"/>
      <c r="B6667" s="2"/>
      <c r="C6667" s="2"/>
    </row>
    <row r="6668">
      <c r="A6668" s="31"/>
      <c r="B6668" s="2"/>
      <c r="C6668" s="2"/>
    </row>
    <row r="6669">
      <c r="A6669" s="31"/>
      <c r="B6669" s="2"/>
      <c r="C6669" s="2"/>
    </row>
    <row r="6670">
      <c r="A6670" s="31"/>
      <c r="B6670" s="2"/>
      <c r="C6670" s="2"/>
    </row>
    <row r="6671">
      <c r="A6671" s="31"/>
      <c r="B6671" s="2"/>
      <c r="C6671" s="2"/>
    </row>
    <row r="6672">
      <c r="A6672" s="31"/>
      <c r="B6672" s="2"/>
      <c r="C6672" s="2"/>
    </row>
    <row r="6673">
      <c r="A6673" s="31"/>
      <c r="B6673" s="2"/>
      <c r="C6673" s="2"/>
    </row>
    <row r="6674">
      <c r="A6674" s="31"/>
      <c r="B6674" s="2"/>
      <c r="C6674" s="2"/>
    </row>
    <row r="6675">
      <c r="A6675" s="31"/>
      <c r="B6675" s="2"/>
      <c r="C6675" s="2"/>
    </row>
    <row r="6676">
      <c r="A6676" s="31"/>
      <c r="B6676" s="2"/>
      <c r="C6676" s="2"/>
    </row>
    <row r="6677">
      <c r="A6677" s="31"/>
      <c r="B6677" s="2"/>
      <c r="C6677" s="2"/>
    </row>
    <row r="6678">
      <c r="A6678" s="31"/>
      <c r="B6678" s="2"/>
      <c r="C6678" s="2"/>
    </row>
    <row r="6679">
      <c r="A6679" s="31"/>
      <c r="B6679" s="2"/>
      <c r="C6679" s="2"/>
    </row>
    <row r="6680">
      <c r="A6680" s="31"/>
      <c r="B6680" s="2"/>
      <c r="C6680" s="2"/>
    </row>
    <row r="6681">
      <c r="A6681" s="31"/>
      <c r="B6681" s="2"/>
      <c r="C6681" s="2"/>
    </row>
    <row r="6682">
      <c r="A6682" s="31"/>
      <c r="B6682" s="2"/>
      <c r="C6682" s="2"/>
    </row>
    <row r="6683">
      <c r="A6683" s="31"/>
      <c r="B6683" s="2"/>
      <c r="C6683" s="2"/>
    </row>
    <row r="6684">
      <c r="A6684" s="31"/>
      <c r="B6684" s="2"/>
      <c r="C6684" s="2"/>
    </row>
    <row r="6685">
      <c r="A6685" s="31"/>
      <c r="B6685" s="2"/>
      <c r="C6685" s="2"/>
    </row>
    <row r="6686">
      <c r="A6686" s="31"/>
      <c r="B6686" s="2"/>
      <c r="C6686" s="2"/>
    </row>
    <row r="6687">
      <c r="A6687" s="31"/>
      <c r="B6687" s="2"/>
      <c r="C6687" s="2"/>
    </row>
    <row r="6688">
      <c r="A6688" s="31"/>
      <c r="B6688" s="2"/>
      <c r="C6688" s="2"/>
    </row>
    <row r="6689">
      <c r="A6689" s="31"/>
      <c r="B6689" s="2"/>
      <c r="C6689" s="2"/>
    </row>
    <row r="6690">
      <c r="A6690" s="31"/>
      <c r="B6690" s="2"/>
      <c r="C6690" s="2"/>
    </row>
    <row r="6691">
      <c r="A6691" s="31"/>
      <c r="B6691" s="2"/>
      <c r="C6691" s="2"/>
    </row>
    <row r="6692">
      <c r="A6692" s="31"/>
      <c r="B6692" s="2"/>
      <c r="C6692" s="2"/>
    </row>
    <row r="6693">
      <c r="A6693" s="31"/>
      <c r="B6693" s="2"/>
      <c r="C6693" s="2"/>
    </row>
    <row r="6694">
      <c r="A6694" s="31"/>
      <c r="B6694" s="2"/>
      <c r="C6694" s="2"/>
    </row>
    <row r="6695">
      <c r="A6695" s="31"/>
      <c r="B6695" s="2"/>
      <c r="C6695" s="2"/>
    </row>
    <row r="6696">
      <c r="A6696" s="31"/>
      <c r="B6696" s="2"/>
      <c r="C6696" s="2"/>
    </row>
    <row r="6697">
      <c r="A6697" s="31"/>
      <c r="B6697" s="2"/>
      <c r="C6697" s="2"/>
    </row>
    <row r="6698">
      <c r="A6698" s="31"/>
      <c r="B6698" s="2"/>
      <c r="C6698" s="2"/>
    </row>
    <row r="6699">
      <c r="A6699" s="31"/>
      <c r="B6699" s="2"/>
      <c r="C6699" s="2"/>
    </row>
    <row r="6700">
      <c r="A6700" s="31"/>
      <c r="B6700" s="2"/>
      <c r="C6700" s="2"/>
    </row>
    <row r="6701">
      <c r="A6701" s="31"/>
      <c r="B6701" s="2"/>
      <c r="C6701" s="2"/>
    </row>
    <row r="6702">
      <c r="A6702" s="31"/>
      <c r="B6702" s="2"/>
      <c r="C6702" s="2"/>
    </row>
    <row r="6703">
      <c r="A6703" s="31"/>
      <c r="B6703" s="2"/>
      <c r="C6703" s="2"/>
    </row>
    <row r="6704">
      <c r="A6704" s="31"/>
      <c r="B6704" s="2"/>
      <c r="C6704" s="2"/>
    </row>
    <row r="6705">
      <c r="A6705" s="31"/>
      <c r="B6705" s="2"/>
      <c r="C6705" s="2"/>
    </row>
    <row r="6706">
      <c r="A6706" s="31"/>
      <c r="B6706" s="2"/>
      <c r="C6706" s="2"/>
    </row>
    <row r="6707">
      <c r="A6707" s="31"/>
      <c r="B6707" s="2"/>
      <c r="C6707" s="2"/>
    </row>
    <row r="6708">
      <c r="A6708" s="31"/>
      <c r="B6708" s="2"/>
      <c r="C6708" s="2"/>
    </row>
    <row r="6709">
      <c r="A6709" s="31"/>
      <c r="B6709" s="2"/>
      <c r="C6709" s="2"/>
    </row>
    <row r="6710">
      <c r="A6710" s="31"/>
      <c r="B6710" s="2"/>
      <c r="C6710" s="2"/>
    </row>
    <row r="6711">
      <c r="A6711" s="31"/>
      <c r="B6711" s="2"/>
      <c r="C6711" s="2"/>
    </row>
    <row r="6712">
      <c r="A6712" s="31"/>
      <c r="B6712" s="2"/>
      <c r="C6712" s="2"/>
    </row>
    <row r="6713">
      <c r="A6713" s="31"/>
      <c r="B6713" s="2"/>
      <c r="C6713" s="2"/>
    </row>
    <row r="6714">
      <c r="A6714" s="31"/>
      <c r="B6714" s="2"/>
      <c r="C6714" s="2"/>
    </row>
    <row r="6715">
      <c r="A6715" s="31"/>
      <c r="B6715" s="2"/>
      <c r="C6715" s="2"/>
    </row>
    <row r="6716">
      <c r="A6716" s="31"/>
      <c r="B6716" s="2"/>
      <c r="C6716" s="2"/>
    </row>
    <row r="6717">
      <c r="A6717" s="31"/>
      <c r="B6717" s="2"/>
      <c r="C6717" s="2"/>
    </row>
    <row r="6718">
      <c r="A6718" s="31"/>
      <c r="B6718" s="2"/>
      <c r="C6718" s="2"/>
    </row>
    <row r="6719">
      <c r="A6719" s="31"/>
      <c r="B6719" s="2"/>
      <c r="C6719" s="2"/>
    </row>
    <row r="6720">
      <c r="A6720" s="31"/>
      <c r="B6720" s="2"/>
      <c r="C6720" s="2"/>
    </row>
    <row r="6721">
      <c r="A6721" s="31"/>
      <c r="B6721" s="2"/>
      <c r="C6721" s="2"/>
    </row>
    <row r="6722">
      <c r="A6722" s="31"/>
      <c r="B6722" s="2"/>
      <c r="C6722" s="2"/>
    </row>
    <row r="6723">
      <c r="A6723" s="31"/>
      <c r="B6723" s="2"/>
      <c r="C6723" s="2"/>
    </row>
    <row r="6724">
      <c r="A6724" s="31"/>
      <c r="B6724" s="2"/>
      <c r="C6724" s="2"/>
    </row>
    <row r="6725">
      <c r="A6725" s="31"/>
      <c r="B6725" s="2"/>
      <c r="C6725" s="2"/>
    </row>
    <row r="6726">
      <c r="A6726" s="31"/>
      <c r="B6726" s="2"/>
      <c r="C6726" s="2"/>
    </row>
    <row r="6727">
      <c r="A6727" s="31"/>
      <c r="B6727" s="2"/>
      <c r="C6727" s="2"/>
    </row>
    <row r="6728">
      <c r="A6728" s="31"/>
      <c r="B6728" s="2"/>
      <c r="C6728" s="2"/>
    </row>
    <row r="6729">
      <c r="A6729" s="31"/>
      <c r="B6729" s="2"/>
      <c r="C6729" s="2"/>
    </row>
    <row r="6730">
      <c r="A6730" s="31"/>
      <c r="B6730" s="2"/>
      <c r="C6730" s="2"/>
    </row>
    <row r="6731">
      <c r="A6731" s="31"/>
      <c r="B6731" s="2"/>
      <c r="C6731" s="2"/>
    </row>
    <row r="6732">
      <c r="A6732" s="31"/>
      <c r="B6732" s="2"/>
      <c r="C6732" s="2"/>
    </row>
    <row r="6733">
      <c r="A6733" s="31"/>
      <c r="B6733" s="2"/>
      <c r="C6733" s="2"/>
    </row>
    <row r="6734">
      <c r="A6734" s="31"/>
      <c r="B6734" s="2"/>
      <c r="C6734" s="2"/>
    </row>
    <row r="6735">
      <c r="A6735" s="31"/>
      <c r="B6735" s="2"/>
      <c r="C6735" s="2"/>
    </row>
    <row r="6736">
      <c r="A6736" s="31"/>
      <c r="B6736" s="2"/>
      <c r="C6736" s="2"/>
    </row>
    <row r="6737">
      <c r="A6737" s="31"/>
      <c r="B6737" s="2"/>
      <c r="C6737" s="2"/>
    </row>
    <row r="6738">
      <c r="A6738" s="31"/>
      <c r="B6738" s="2"/>
      <c r="C6738" s="2"/>
    </row>
    <row r="6739">
      <c r="A6739" s="31"/>
      <c r="B6739" s="2"/>
      <c r="C6739" s="2"/>
    </row>
    <row r="6740">
      <c r="A6740" s="31"/>
      <c r="B6740" s="2"/>
      <c r="C6740" s="2"/>
    </row>
    <row r="6741">
      <c r="A6741" s="31"/>
      <c r="B6741" s="2"/>
      <c r="C6741" s="2"/>
    </row>
    <row r="6742">
      <c r="A6742" s="31"/>
      <c r="B6742" s="2"/>
      <c r="C6742" s="2"/>
    </row>
    <row r="6743">
      <c r="A6743" s="31"/>
      <c r="B6743" s="2"/>
      <c r="C6743" s="2"/>
    </row>
    <row r="6744">
      <c r="A6744" s="31"/>
      <c r="B6744" s="2"/>
      <c r="C6744" s="2"/>
    </row>
    <row r="6745">
      <c r="A6745" s="31"/>
      <c r="B6745" s="2"/>
      <c r="C6745" s="2"/>
    </row>
    <row r="6746">
      <c r="A6746" s="31"/>
      <c r="B6746" s="2"/>
      <c r="C6746" s="2"/>
    </row>
    <row r="6747">
      <c r="A6747" s="31"/>
      <c r="B6747" s="2"/>
      <c r="C6747" s="2"/>
    </row>
    <row r="6748">
      <c r="A6748" s="31"/>
      <c r="B6748" s="2"/>
      <c r="C6748" s="2"/>
    </row>
    <row r="6749">
      <c r="A6749" s="31"/>
      <c r="B6749" s="2"/>
      <c r="C6749" s="2"/>
    </row>
    <row r="6750">
      <c r="A6750" s="31"/>
      <c r="B6750" s="2"/>
      <c r="C6750" s="2"/>
    </row>
    <row r="6751">
      <c r="A6751" s="31"/>
      <c r="B6751" s="2"/>
      <c r="C6751" s="2"/>
    </row>
    <row r="6752">
      <c r="A6752" s="31"/>
      <c r="B6752" s="2"/>
      <c r="C6752" s="2"/>
    </row>
    <row r="6753">
      <c r="A6753" s="31"/>
      <c r="B6753" s="2"/>
      <c r="C6753" s="2"/>
    </row>
    <row r="6754">
      <c r="A6754" s="31"/>
      <c r="B6754" s="2"/>
      <c r="C6754" s="2"/>
    </row>
    <row r="6755">
      <c r="A6755" s="31"/>
      <c r="B6755" s="2"/>
      <c r="C6755" s="2"/>
    </row>
    <row r="6756">
      <c r="A6756" s="31"/>
      <c r="B6756" s="2"/>
      <c r="C6756" s="2"/>
    </row>
    <row r="6757">
      <c r="A6757" s="31"/>
      <c r="B6757" s="2"/>
      <c r="C6757" s="2"/>
    </row>
    <row r="6758">
      <c r="A6758" s="31"/>
      <c r="B6758" s="2"/>
      <c r="C6758" s="2"/>
    </row>
    <row r="6759">
      <c r="A6759" s="31"/>
      <c r="B6759" s="2"/>
      <c r="C6759" s="2"/>
    </row>
    <row r="6760">
      <c r="A6760" s="31"/>
      <c r="B6760" s="2"/>
      <c r="C6760" s="2"/>
    </row>
    <row r="6761">
      <c r="A6761" s="31"/>
      <c r="B6761" s="2"/>
      <c r="C6761" s="2"/>
    </row>
    <row r="6762">
      <c r="A6762" s="31"/>
      <c r="B6762" s="2"/>
      <c r="C6762" s="2"/>
    </row>
    <row r="6763">
      <c r="A6763" s="31"/>
      <c r="B6763" s="2"/>
      <c r="C6763" s="2"/>
    </row>
    <row r="6764">
      <c r="A6764" s="31"/>
      <c r="B6764" s="2"/>
      <c r="C6764" s="2"/>
    </row>
    <row r="6765">
      <c r="A6765" s="31"/>
      <c r="B6765" s="2"/>
      <c r="C6765" s="2"/>
    </row>
    <row r="6766">
      <c r="A6766" s="31"/>
      <c r="B6766" s="2"/>
      <c r="C6766" s="2"/>
    </row>
    <row r="6767">
      <c r="A6767" s="31"/>
      <c r="B6767" s="2"/>
      <c r="C6767" s="2"/>
    </row>
    <row r="6768">
      <c r="A6768" s="31"/>
      <c r="B6768" s="2"/>
      <c r="C6768" s="2"/>
    </row>
    <row r="6769">
      <c r="A6769" s="31"/>
      <c r="B6769" s="2"/>
      <c r="C6769" s="2"/>
    </row>
    <row r="6770">
      <c r="A6770" s="31"/>
      <c r="B6770" s="2"/>
      <c r="C6770" s="2"/>
    </row>
    <row r="6771">
      <c r="A6771" s="31"/>
      <c r="B6771" s="2"/>
      <c r="C6771" s="2"/>
    </row>
    <row r="6772">
      <c r="A6772" s="31"/>
      <c r="B6772" s="2"/>
      <c r="C6772" s="2"/>
    </row>
    <row r="6773">
      <c r="A6773" s="31"/>
      <c r="B6773" s="2"/>
      <c r="C6773" s="2"/>
    </row>
    <row r="6774">
      <c r="A6774" s="31"/>
      <c r="B6774" s="2"/>
      <c r="C6774" s="2"/>
    </row>
    <row r="6775">
      <c r="A6775" s="31"/>
      <c r="B6775" s="2"/>
      <c r="C6775" s="2"/>
    </row>
    <row r="6776">
      <c r="A6776" s="31"/>
      <c r="B6776" s="2"/>
      <c r="C6776" s="2"/>
    </row>
    <row r="6777">
      <c r="A6777" s="31"/>
      <c r="B6777" s="2"/>
      <c r="C6777" s="2"/>
    </row>
    <row r="6778">
      <c r="A6778" s="31"/>
      <c r="B6778" s="2"/>
      <c r="C6778" s="2"/>
    </row>
    <row r="6779">
      <c r="A6779" s="31"/>
      <c r="B6779" s="2"/>
      <c r="C6779" s="2"/>
    </row>
    <row r="6780">
      <c r="A6780" s="31"/>
      <c r="B6780" s="2"/>
      <c r="C6780" s="2"/>
    </row>
    <row r="6781">
      <c r="A6781" s="31"/>
      <c r="B6781" s="2"/>
      <c r="C6781" s="2"/>
    </row>
    <row r="6782">
      <c r="A6782" s="31"/>
      <c r="B6782" s="2"/>
      <c r="C6782" s="2"/>
    </row>
    <row r="6783">
      <c r="A6783" s="31"/>
      <c r="B6783" s="2"/>
      <c r="C6783" s="2"/>
    </row>
    <row r="6784">
      <c r="A6784" s="31"/>
      <c r="B6784" s="2"/>
      <c r="C6784" s="2"/>
    </row>
    <row r="6785">
      <c r="A6785" s="31"/>
      <c r="B6785" s="2"/>
      <c r="C6785" s="2"/>
    </row>
    <row r="6786">
      <c r="A6786" s="31"/>
      <c r="B6786" s="2"/>
      <c r="C6786" s="2"/>
    </row>
    <row r="6787">
      <c r="A6787" s="31"/>
      <c r="B6787" s="2"/>
      <c r="C6787" s="2"/>
    </row>
    <row r="6788">
      <c r="A6788" s="31"/>
      <c r="B6788" s="2"/>
      <c r="C6788" s="2"/>
    </row>
    <row r="6789">
      <c r="A6789" s="31"/>
      <c r="B6789" s="2"/>
      <c r="C6789" s="2"/>
    </row>
    <row r="6790">
      <c r="A6790" s="31"/>
      <c r="B6790" s="2"/>
      <c r="C6790" s="2"/>
    </row>
    <row r="6791">
      <c r="A6791" s="31"/>
      <c r="B6791" s="2"/>
      <c r="C6791" s="2"/>
    </row>
    <row r="6792">
      <c r="A6792" s="31"/>
      <c r="B6792" s="2"/>
      <c r="C6792" s="2"/>
    </row>
    <row r="6793">
      <c r="A6793" s="31"/>
      <c r="B6793" s="2"/>
      <c r="C6793" s="2"/>
    </row>
    <row r="6794">
      <c r="A6794" s="31"/>
      <c r="B6794" s="2"/>
      <c r="C6794" s="2"/>
    </row>
    <row r="6795">
      <c r="A6795" s="31"/>
      <c r="B6795" s="2"/>
      <c r="C6795" s="2"/>
    </row>
    <row r="6796">
      <c r="A6796" s="31"/>
      <c r="B6796" s="2"/>
      <c r="C6796" s="2"/>
    </row>
    <row r="6797">
      <c r="A6797" s="31"/>
      <c r="B6797" s="2"/>
      <c r="C6797" s="2"/>
    </row>
    <row r="6798">
      <c r="A6798" s="31"/>
      <c r="B6798" s="2"/>
      <c r="C6798" s="2"/>
    </row>
    <row r="6799">
      <c r="A6799" s="31"/>
      <c r="B6799" s="2"/>
      <c r="C6799" s="2"/>
    </row>
    <row r="6800">
      <c r="A6800" s="31"/>
      <c r="B6800" s="2"/>
      <c r="C6800" s="2"/>
    </row>
    <row r="6801">
      <c r="A6801" s="31"/>
      <c r="B6801" s="2"/>
      <c r="C6801" s="2"/>
    </row>
    <row r="6802">
      <c r="A6802" s="31"/>
      <c r="B6802" s="2"/>
      <c r="C6802" s="2"/>
    </row>
    <row r="6803">
      <c r="A6803" s="31"/>
      <c r="B6803" s="2"/>
      <c r="C6803" s="2"/>
    </row>
    <row r="6804">
      <c r="A6804" s="31"/>
      <c r="B6804" s="2"/>
      <c r="C6804" s="2"/>
    </row>
    <row r="6805">
      <c r="A6805" s="31"/>
      <c r="B6805" s="2"/>
      <c r="C6805" s="2"/>
    </row>
    <row r="6806">
      <c r="A6806" s="31"/>
      <c r="B6806" s="2"/>
      <c r="C6806" s="2"/>
    </row>
    <row r="6807">
      <c r="A6807" s="31"/>
      <c r="B6807" s="2"/>
      <c r="C6807" s="2"/>
    </row>
    <row r="6808">
      <c r="A6808" s="31"/>
      <c r="B6808" s="2"/>
      <c r="C6808" s="2"/>
    </row>
    <row r="6809">
      <c r="A6809" s="31"/>
      <c r="B6809" s="2"/>
      <c r="C6809" s="2"/>
    </row>
    <row r="6810">
      <c r="A6810" s="31"/>
      <c r="B6810" s="2"/>
      <c r="C6810" s="2"/>
    </row>
    <row r="6811">
      <c r="A6811" s="31"/>
      <c r="B6811" s="2"/>
      <c r="C6811" s="2"/>
    </row>
    <row r="6812">
      <c r="A6812" s="31"/>
      <c r="B6812" s="2"/>
      <c r="C6812" s="2"/>
    </row>
    <row r="6813">
      <c r="A6813" s="31"/>
      <c r="B6813" s="2"/>
      <c r="C6813" s="2"/>
    </row>
    <row r="6814">
      <c r="A6814" s="31"/>
      <c r="B6814" s="2"/>
      <c r="C6814" s="2"/>
    </row>
    <row r="6815">
      <c r="A6815" s="31"/>
      <c r="B6815" s="2"/>
      <c r="C6815" s="2"/>
    </row>
    <row r="6816">
      <c r="A6816" s="31"/>
      <c r="B6816" s="2"/>
      <c r="C6816" s="2"/>
    </row>
    <row r="6817">
      <c r="A6817" s="31"/>
      <c r="B6817" s="2"/>
      <c r="C6817" s="2"/>
    </row>
    <row r="6818">
      <c r="A6818" s="31"/>
      <c r="B6818" s="2"/>
      <c r="C6818" s="2"/>
    </row>
    <row r="6819">
      <c r="A6819" s="31"/>
      <c r="B6819" s="2"/>
      <c r="C6819" s="2"/>
    </row>
    <row r="6820">
      <c r="A6820" s="31"/>
      <c r="B6820" s="2"/>
      <c r="C6820" s="2"/>
    </row>
    <row r="6821">
      <c r="A6821" s="31"/>
      <c r="B6821" s="2"/>
      <c r="C6821" s="2"/>
    </row>
    <row r="6822">
      <c r="A6822" s="31"/>
      <c r="B6822" s="2"/>
      <c r="C6822" s="2"/>
    </row>
    <row r="6823">
      <c r="A6823" s="31"/>
      <c r="B6823" s="2"/>
      <c r="C6823" s="2"/>
    </row>
    <row r="6824">
      <c r="A6824" s="31"/>
      <c r="B6824" s="2"/>
      <c r="C6824" s="2"/>
    </row>
    <row r="6825">
      <c r="A6825" s="31"/>
      <c r="B6825" s="2"/>
      <c r="C6825" s="2"/>
    </row>
    <row r="6826">
      <c r="A6826" s="31"/>
      <c r="B6826" s="2"/>
      <c r="C6826" s="2"/>
    </row>
    <row r="6827">
      <c r="A6827" s="31"/>
      <c r="B6827" s="2"/>
      <c r="C6827" s="2"/>
    </row>
    <row r="6828">
      <c r="A6828" s="31"/>
      <c r="B6828" s="2"/>
      <c r="C6828" s="2"/>
    </row>
    <row r="6829">
      <c r="A6829" s="31"/>
      <c r="B6829" s="2"/>
      <c r="C6829" s="2"/>
    </row>
    <row r="6830">
      <c r="A6830" s="31"/>
      <c r="B6830" s="2"/>
      <c r="C6830" s="2"/>
    </row>
    <row r="6831">
      <c r="A6831" s="31"/>
      <c r="B6831" s="2"/>
      <c r="C6831" s="2"/>
    </row>
    <row r="6832">
      <c r="A6832" s="31"/>
      <c r="B6832" s="2"/>
      <c r="C6832" s="2"/>
    </row>
    <row r="6833">
      <c r="A6833" s="31"/>
      <c r="B6833" s="2"/>
      <c r="C6833" s="2"/>
    </row>
    <row r="6834">
      <c r="A6834" s="31"/>
      <c r="B6834" s="2"/>
      <c r="C6834" s="2"/>
    </row>
    <row r="6835">
      <c r="A6835" s="31"/>
      <c r="B6835" s="2"/>
      <c r="C6835" s="2"/>
    </row>
    <row r="6836">
      <c r="A6836" s="31"/>
      <c r="B6836" s="2"/>
      <c r="C6836" s="2"/>
    </row>
    <row r="6837">
      <c r="A6837" s="31"/>
      <c r="B6837" s="2"/>
      <c r="C6837" s="2"/>
    </row>
    <row r="6838">
      <c r="A6838" s="31"/>
      <c r="B6838" s="2"/>
      <c r="C6838" s="2"/>
    </row>
    <row r="6839">
      <c r="A6839" s="31"/>
      <c r="B6839" s="2"/>
      <c r="C6839" s="2"/>
    </row>
    <row r="6840">
      <c r="A6840" s="31"/>
      <c r="B6840" s="2"/>
      <c r="C6840" s="2"/>
    </row>
    <row r="6841">
      <c r="A6841" s="31"/>
      <c r="B6841" s="2"/>
      <c r="C6841" s="2"/>
    </row>
    <row r="6842">
      <c r="A6842" s="31"/>
      <c r="B6842" s="2"/>
      <c r="C6842" s="2"/>
    </row>
    <row r="6843">
      <c r="A6843" s="31"/>
      <c r="B6843" s="2"/>
      <c r="C6843" s="2"/>
    </row>
    <row r="6844">
      <c r="A6844" s="31"/>
      <c r="B6844" s="2"/>
      <c r="C6844" s="2"/>
    </row>
    <row r="6845">
      <c r="A6845" s="31"/>
      <c r="B6845" s="2"/>
      <c r="C6845" s="2"/>
    </row>
    <row r="6846">
      <c r="A6846" s="31"/>
      <c r="B6846" s="2"/>
      <c r="C6846" s="2"/>
    </row>
    <row r="6847">
      <c r="A6847" s="31"/>
      <c r="B6847" s="2"/>
      <c r="C6847" s="2"/>
    </row>
    <row r="6848">
      <c r="A6848" s="31"/>
      <c r="B6848" s="2"/>
      <c r="C6848" s="2"/>
    </row>
    <row r="6849">
      <c r="A6849" s="31"/>
      <c r="B6849" s="2"/>
      <c r="C6849" s="2"/>
    </row>
    <row r="6850">
      <c r="A6850" s="31"/>
      <c r="B6850" s="2"/>
      <c r="C6850" s="2"/>
    </row>
    <row r="6851">
      <c r="A6851" s="31"/>
      <c r="B6851" s="2"/>
      <c r="C6851" s="2"/>
    </row>
    <row r="6852">
      <c r="A6852" s="31"/>
      <c r="B6852" s="2"/>
      <c r="C6852" s="2"/>
    </row>
    <row r="6853">
      <c r="A6853" s="31"/>
      <c r="B6853" s="2"/>
      <c r="C6853" s="2"/>
    </row>
    <row r="6854">
      <c r="A6854" s="31"/>
      <c r="B6854" s="2"/>
      <c r="C6854" s="2"/>
    </row>
    <row r="6855">
      <c r="A6855" s="31"/>
      <c r="B6855" s="2"/>
      <c r="C6855" s="2"/>
    </row>
    <row r="6856">
      <c r="A6856" s="31"/>
      <c r="B6856" s="2"/>
      <c r="C6856" s="2"/>
    </row>
    <row r="6857">
      <c r="A6857" s="31"/>
      <c r="B6857" s="2"/>
      <c r="C6857" s="2"/>
    </row>
    <row r="6858">
      <c r="A6858" s="31"/>
      <c r="B6858" s="2"/>
      <c r="C6858" s="2"/>
    </row>
    <row r="6859">
      <c r="A6859" s="31"/>
      <c r="B6859" s="2"/>
      <c r="C6859" s="2"/>
    </row>
    <row r="6860">
      <c r="A6860" s="31"/>
      <c r="B6860" s="2"/>
      <c r="C6860" s="2"/>
    </row>
    <row r="6861">
      <c r="A6861" s="31"/>
      <c r="B6861" s="2"/>
      <c r="C6861" s="2"/>
    </row>
    <row r="6862">
      <c r="A6862" s="31"/>
      <c r="B6862" s="2"/>
      <c r="C6862" s="2"/>
    </row>
    <row r="6863">
      <c r="A6863" s="31"/>
      <c r="B6863" s="2"/>
      <c r="C6863" s="2"/>
    </row>
    <row r="6864">
      <c r="A6864" s="31"/>
      <c r="B6864" s="2"/>
      <c r="C6864" s="2"/>
    </row>
    <row r="6865">
      <c r="A6865" s="31"/>
      <c r="B6865" s="2"/>
      <c r="C6865" s="2"/>
    </row>
    <row r="6866">
      <c r="A6866" s="31"/>
      <c r="B6866" s="2"/>
      <c r="C6866" s="2"/>
    </row>
    <row r="6867">
      <c r="A6867" s="31"/>
      <c r="B6867" s="2"/>
      <c r="C6867" s="2"/>
    </row>
    <row r="6868">
      <c r="A6868" s="31"/>
      <c r="B6868" s="2"/>
      <c r="C6868" s="2"/>
    </row>
    <row r="6869">
      <c r="A6869" s="31"/>
      <c r="B6869" s="2"/>
      <c r="C6869" s="2"/>
    </row>
    <row r="6870">
      <c r="A6870" s="31"/>
      <c r="B6870" s="2"/>
      <c r="C6870" s="2"/>
    </row>
    <row r="6871">
      <c r="A6871" s="31"/>
      <c r="B6871" s="2"/>
      <c r="C6871" s="2"/>
    </row>
    <row r="6872">
      <c r="A6872" s="31"/>
      <c r="B6872" s="2"/>
      <c r="C6872" s="2"/>
    </row>
    <row r="6873">
      <c r="A6873" s="31"/>
      <c r="B6873" s="2"/>
      <c r="C6873" s="2"/>
    </row>
    <row r="6874">
      <c r="A6874" s="31"/>
      <c r="B6874" s="2"/>
      <c r="C6874" s="2"/>
    </row>
    <row r="6875">
      <c r="A6875" s="31"/>
      <c r="B6875" s="2"/>
      <c r="C6875" s="2"/>
    </row>
    <row r="6876">
      <c r="A6876" s="31"/>
      <c r="B6876" s="2"/>
      <c r="C6876" s="2"/>
    </row>
    <row r="6877">
      <c r="A6877" s="31"/>
      <c r="B6877" s="2"/>
      <c r="C6877" s="2"/>
    </row>
    <row r="6878">
      <c r="A6878" s="31"/>
      <c r="B6878" s="2"/>
      <c r="C6878" s="2"/>
    </row>
    <row r="6879">
      <c r="A6879" s="31"/>
      <c r="B6879" s="2"/>
      <c r="C6879" s="2"/>
    </row>
    <row r="6880">
      <c r="A6880" s="31"/>
      <c r="B6880" s="2"/>
      <c r="C6880" s="2"/>
    </row>
    <row r="6881">
      <c r="A6881" s="31"/>
      <c r="B6881" s="2"/>
      <c r="C6881" s="2"/>
    </row>
    <row r="6882">
      <c r="A6882" s="31"/>
      <c r="B6882" s="2"/>
      <c r="C6882" s="2"/>
    </row>
    <row r="6883">
      <c r="A6883" s="31"/>
      <c r="B6883" s="2"/>
      <c r="C6883" s="2"/>
    </row>
    <row r="6884">
      <c r="A6884" s="31"/>
      <c r="B6884" s="2"/>
      <c r="C6884" s="2"/>
    </row>
    <row r="6885">
      <c r="A6885" s="31"/>
      <c r="B6885" s="2"/>
      <c r="C6885" s="2"/>
    </row>
    <row r="6886">
      <c r="A6886" s="31"/>
      <c r="B6886" s="2"/>
      <c r="C6886" s="2"/>
    </row>
    <row r="6887">
      <c r="A6887" s="31"/>
      <c r="B6887" s="2"/>
      <c r="C6887" s="2"/>
    </row>
    <row r="6888">
      <c r="A6888" s="31"/>
      <c r="B6888" s="2"/>
      <c r="C6888" s="2"/>
    </row>
    <row r="6889">
      <c r="A6889" s="31"/>
      <c r="B6889" s="2"/>
      <c r="C6889" s="2"/>
    </row>
    <row r="6890">
      <c r="A6890" s="31"/>
      <c r="B6890" s="2"/>
      <c r="C6890" s="2"/>
    </row>
    <row r="6891">
      <c r="A6891" s="31"/>
      <c r="B6891" s="2"/>
      <c r="C6891" s="2"/>
    </row>
    <row r="6892">
      <c r="A6892" s="31"/>
      <c r="B6892" s="2"/>
      <c r="C6892" s="2"/>
    </row>
    <row r="6893">
      <c r="A6893" s="31"/>
      <c r="B6893" s="2"/>
      <c r="C6893" s="2"/>
    </row>
    <row r="6894">
      <c r="A6894" s="31"/>
      <c r="B6894" s="2"/>
      <c r="C6894" s="2"/>
    </row>
    <row r="6895">
      <c r="A6895" s="31"/>
      <c r="B6895" s="2"/>
      <c r="C6895" s="2"/>
    </row>
    <row r="6896">
      <c r="A6896" s="31"/>
      <c r="B6896" s="2"/>
      <c r="C6896" s="2"/>
    </row>
    <row r="6897">
      <c r="A6897" s="31"/>
      <c r="B6897" s="2"/>
      <c r="C6897" s="2"/>
    </row>
    <row r="6898">
      <c r="A6898" s="31"/>
      <c r="B6898" s="2"/>
      <c r="C6898" s="2"/>
    </row>
    <row r="6899">
      <c r="A6899" s="31"/>
      <c r="B6899" s="2"/>
      <c r="C6899" s="2"/>
    </row>
    <row r="6900">
      <c r="A6900" s="31"/>
      <c r="B6900" s="2"/>
      <c r="C6900" s="2"/>
    </row>
    <row r="6901">
      <c r="A6901" s="31"/>
      <c r="B6901" s="2"/>
      <c r="C6901" s="2"/>
    </row>
    <row r="6902">
      <c r="A6902" s="31"/>
      <c r="B6902" s="2"/>
      <c r="C6902" s="2"/>
    </row>
    <row r="6903">
      <c r="A6903" s="31"/>
      <c r="B6903" s="2"/>
      <c r="C6903" s="2"/>
    </row>
    <row r="6904">
      <c r="A6904" s="31"/>
      <c r="B6904" s="2"/>
      <c r="C6904" s="2"/>
    </row>
    <row r="6905">
      <c r="A6905" s="31"/>
      <c r="B6905" s="2"/>
      <c r="C6905" s="2"/>
    </row>
    <row r="6906">
      <c r="A6906" s="31"/>
      <c r="B6906" s="2"/>
      <c r="C6906" s="2"/>
    </row>
    <row r="6907">
      <c r="A6907" s="31"/>
      <c r="B6907" s="2"/>
      <c r="C6907" s="2"/>
    </row>
    <row r="6908">
      <c r="A6908" s="31"/>
      <c r="B6908" s="2"/>
      <c r="C6908" s="2"/>
    </row>
    <row r="6909">
      <c r="A6909" s="31"/>
      <c r="B6909" s="2"/>
      <c r="C6909" s="2"/>
    </row>
    <row r="6910">
      <c r="A6910" s="31"/>
      <c r="B6910" s="2"/>
      <c r="C6910" s="2"/>
    </row>
    <row r="6911">
      <c r="A6911" s="31"/>
      <c r="B6911" s="2"/>
      <c r="C6911" s="2"/>
    </row>
    <row r="6912">
      <c r="A6912" s="31"/>
      <c r="B6912" s="2"/>
      <c r="C6912" s="2"/>
    </row>
    <row r="6913">
      <c r="A6913" s="31"/>
      <c r="B6913" s="2"/>
      <c r="C6913" s="2"/>
    </row>
    <row r="6914">
      <c r="A6914" s="31"/>
      <c r="B6914" s="2"/>
      <c r="C6914" s="2"/>
    </row>
    <row r="6915">
      <c r="A6915" s="31"/>
      <c r="B6915" s="2"/>
      <c r="C6915" s="2"/>
    </row>
    <row r="6916">
      <c r="A6916" s="31"/>
      <c r="B6916" s="2"/>
      <c r="C6916" s="2"/>
    </row>
    <row r="6917">
      <c r="A6917" s="31"/>
      <c r="B6917" s="2"/>
      <c r="C6917" s="2"/>
    </row>
    <row r="6918">
      <c r="A6918" s="31"/>
      <c r="B6918" s="2"/>
      <c r="C6918" s="2"/>
    </row>
    <row r="6919">
      <c r="A6919" s="31"/>
      <c r="B6919" s="2"/>
      <c r="C6919" s="2"/>
    </row>
    <row r="6920">
      <c r="A6920" s="31"/>
      <c r="B6920" s="2"/>
      <c r="C6920" s="2"/>
    </row>
    <row r="6921">
      <c r="A6921" s="31"/>
      <c r="B6921" s="2"/>
      <c r="C6921" s="2"/>
    </row>
    <row r="6922">
      <c r="A6922" s="31"/>
      <c r="B6922" s="2"/>
      <c r="C6922" s="2"/>
    </row>
    <row r="6923">
      <c r="A6923" s="31"/>
      <c r="B6923" s="2"/>
      <c r="C6923" s="2"/>
    </row>
    <row r="6924">
      <c r="A6924" s="31"/>
      <c r="B6924" s="2"/>
      <c r="C6924" s="2"/>
    </row>
    <row r="6925">
      <c r="A6925" s="31"/>
      <c r="B6925" s="2"/>
      <c r="C6925" s="2"/>
    </row>
    <row r="6926">
      <c r="A6926" s="31"/>
      <c r="B6926" s="2"/>
      <c r="C6926" s="2"/>
    </row>
    <row r="6927">
      <c r="A6927" s="31"/>
      <c r="B6927" s="2"/>
      <c r="C6927" s="2"/>
    </row>
    <row r="6928">
      <c r="A6928" s="31"/>
      <c r="B6928" s="2"/>
      <c r="C6928" s="2"/>
    </row>
    <row r="6929">
      <c r="A6929" s="31"/>
      <c r="B6929" s="2"/>
      <c r="C6929" s="2"/>
    </row>
    <row r="6930">
      <c r="A6930" s="31"/>
      <c r="B6930" s="2"/>
      <c r="C6930" s="2"/>
    </row>
    <row r="6931">
      <c r="A6931" s="31"/>
      <c r="B6931" s="2"/>
      <c r="C6931" s="2"/>
    </row>
    <row r="6932">
      <c r="A6932" s="31"/>
      <c r="B6932" s="2"/>
      <c r="C6932" s="2"/>
    </row>
    <row r="6933">
      <c r="A6933" s="31"/>
      <c r="B6933" s="2"/>
      <c r="C6933" s="2"/>
    </row>
    <row r="6934">
      <c r="A6934" s="31"/>
      <c r="B6934" s="2"/>
      <c r="C6934" s="2"/>
    </row>
    <row r="6935">
      <c r="A6935" s="31"/>
      <c r="B6935" s="2"/>
      <c r="C6935" s="2"/>
    </row>
    <row r="6936">
      <c r="A6936" s="31"/>
      <c r="B6936" s="2"/>
      <c r="C6936" s="2"/>
    </row>
    <row r="6937">
      <c r="A6937" s="31"/>
      <c r="B6937" s="2"/>
      <c r="C6937" s="2"/>
    </row>
    <row r="6938">
      <c r="A6938" s="31"/>
      <c r="B6938" s="2"/>
      <c r="C6938" s="2"/>
    </row>
    <row r="6939">
      <c r="A6939" s="31"/>
      <c r="B6939" s="2"/>
      <c r="C6939" s="2"/>
    </row>
    <row r="6940">
      <c r="A6940" s="31"/>
      <c r="B6940" s="2"/>
      <c r="C6940" s="2"/>
    </row>
    <row r="6941">
      <c r="A6941" s="31"/>
      <c r="B6941" s="2"/>
      <c r="C6941" s="2"/>
    </row>
    <row r="6942">
      <c r="A6942" s="31"/>
      <c r="B6942" s="2"/>
      <c r="C6942" s="2"/>
    </row>
    <row r="6943">
      <c r="A6943" s="31"/>
      <c r="B6943" s="2"/>
      <c r="C6943" s="2"/>
    </row>
    <row r="6944">
      <c r="A6944" s="31"/>
      <c r="B6944" s="2"/>
      <c r="C6944" s="2"/>
    </row>
    <row r="6945">
      <c r="A6945" s="31"/>
      <c r="B6945" s="2"/>
      <c r="C6945" s="2"/>
    </row>
    <row r="6946">
      <c r="A6946" s="31"/>
      <c r="B6946" s="2"/>
      <c r="C6946" s="2"/>
    </row>
    <row r="6947">
      <c r="A6947" s="31"/>
      <c r="B6947" s="2"/>
      <c r="C6947" s="2"/>
    </row>
    <row r="6948">
      <c r="A6948" s="31"/>
      <c r="B6948" s="2"/>
      <c r="C6948" s="2"/>
    </row>
    <row r="6949">
      <c r="A6949" s="31"/>
      <c r="B6949" s="2"/>
      <c r="C6949" s="2"/>
    </row>
    <row r="6950">
      <c r="A6950" s="31"/>
      <c r="B6950" s="2"/>
      <c r="C6950" s="2"/>
    </row>
    <row r="6951">
      <c r="A6951" s="31"/>
      <c r="B6951" s="2"/>
      <c r="C6951" s="2"/>
    </row>
    <row r="6952">
      <c r="A6952" s="31"/>
      <c r="B6952" s="2"/>
      <c r="C6952" s="2"/>
    </row>
    <row r="6953">
      <c r="A6953" s="31"/>
      <c r="B6953" s="2"/>
      <c r="C6953" s="2"/>
    </row>
    <row r="6954">
      <c r="A6954" s="31"/>
      <c r="B6954" s="2"/>
      <c r="C6954" s="2"/>
    </row>
    <row r="6955">
      <c r="A6955" s="31"/>
      <c r="B6955" s="2"/>
      <c r="C6955" s="2"/>
    </row>
    <row r="6956">
      <c r="A6956" s="31"/>
      <c r="B6956" s="2"/>
      <c r="C6956" s="2"/>
    </row>
    <row r="6957">
      <c r="A6957" s="31"/>
      <c r="B6957" s="2"/>
      <c r="C6957" s="2"/>
    </row>
    <row r="6958">
      <c r="A6958" s="31"/>
      <c r="B6958" s="2"/>
      <c r="C6958" s="2"/>
    </row>
    <row r="6959">
      <c r="A6959" s="31"/>
      <c r="B6959" s="2"/>
      <c r="C6959" s="2"/>
    </row>
    <row r="6960">
      <c r="A6960" s="31"/>
      <c r="B6960" s="2"/>
      <c r="C6960" s="2"/>
    </row>
    <row r="6961">
      <c r="A6961" s="31"/>
      <c r="B6961" s="2"/>
      <c r="C6961" s="2"/>
    </row>
    <row r="6962">
      <c r="A6962" s="31"/>
      <c r="B6962" s="2"/>
      <c r="C6962" s="2"/>
    </row>
    <row r="6963">
      <c r="A6963" s="31"/>
      <c r="B6963" s="2"/>
      <c r="C6963" s="2"/>
    </row>
    <row r="6964">
      <c r="A6964" s="31"/>
      <c r="B6964" s="2"/>
      <c r="C6964" s="2"/>
    </row>
    <row r="6965">
      <c r="A6965" s="31"/>
      <c r="B6965" s="2"/>
      <c r="C6965" s="2"/>
    </row>
    <row r="6966">
      <c r="A6966" s="31"/>
      <c r="B6966" s="2"/>
      <c r="C6966" s="2"/>
    </row>
    <row r="6967">
      <c r="A6967" s="31"/>
      <c r="B6967" s="2"/>
      <c r="C6967" s="2"/>
    </row>
    <row r="6968">
      <c r="A6968" s="31"/>
      <c r="B6968" s="2"/>
      <c r="C6968" s="2"/>
    </row>
    <row r="6969">
      <c r="A6969" s="31"/>
      <c r="B6969" s="2"/>
      <c r="C6969" s="2"/>
    </row>
    <row r="6970">
      <c r="A6970" s="31"/>
      <c r="B6970" s="2"/>
      <c r="C6970" s="2"/>
    </row>
    <row r="6971">
      <c r="A6971" s="31"/>
      <c r="B6971" s="2"/>
      <c r="C6971" s="2"/>
    </row>
    <row r="6972">
      <c r="A6972" s="31"/>
      <c r="B6972" s="2"/>
      <c r="C6972" s="2"/>
    </row>
    <row r="6973">
      <c r="A6973" s="31"/>
      <c r="B6973" s="2"/>
      <c r="C6973" s="2"/>
    </row>
    <row r="6974">
      <c r="A6974" s="31"/>
      <c r="B6974" s="2"/>
      <c r="C6974" s="2"/>
    </row>
    <row r="6975">
      <c r="A6975" s="31"/>
      <c r="B6975" s="2"/>
      <c r="C6975" s="2"/>
    </row>
    <row r="6976">
      <c r="A6976" s="31"/>
      <c r="B6976" s="2"/>
      <c r="C6976" s="2"/>
    </row>
    <row r="6977">
      <c r="A6977" s="31"/>
      <c r="B6977" s="2"/>
      <c r="C6977" s="2"/>
    </row>
    <row r="6978">
      <c r="A6978" s="31"/>
      <c r="B6978" s="2"/>
      <c r="C6978" s="2"/>
    </row>
    <row r="6979">
      <c r="A6979" s="31"/>
      <c r="B6979" s="2"/>
      <c r="C6979" s="2"/>
    </row>
    <row r="6980">
      <c r="A6980" s="31"/>
      <c r="B6980" s="2"/>
      <c r="C6980" s="2"/>
    </row>
    <row r="6981">
      <c r="A6981" s="31"/>
      <c r="B6981" s="2"/>
      <c r="C6981" s="2"/>
    </row>
    <row r="6982">
      <c r="A6982" s="31"/>
      <c r="B6982" s="2"/>
      <c r="C6982" s="2"/>
    </row>
    <row r="6983">
      <c r="A6983" s="31"/>
      <c r="B6983" s="2"/>
      <c r="C6983" s="2"/>
    </row>
    <row r="6984">
      <c r="A6984" s="31"/>
      <c r="B6984" s="2"/>
      <c r="C6984" s="2"/>
    </row>
    <row r="6985">
      <c r="A6985" s="31"/>
      <c r="B6985" s="2"/>
      <c r="C6985" s="2"/>
    </row>
    <row r="6986">
      <c r="A6986" s="31"/>
      <c r="B6986" s="2"/>
      <c r="C6986" s="2"/>
    </row>
    <row r="6987">
      <c r="A6987" s="31"/>
      <c r="B6987" s="2"/>
      <c r="C6987" s="2"/>
    </row>
    <row r="6988">
      <c r="A6988" s="31"/>
      <c r="B6988" s="2"/>
      <c r="C6988" s="2"/>
    </row>
    <row r="6989">
      <c r="A6989" s="31"/>
      <c r="B6989" s="2"/>
      <c r="C6989" s="2"/>
    </row>
    <row r="6990">
      <c r="A6990" s="31"/>
      <c r="B6990" s="2"/>
      <c r="C6990" s="2"/>
    </row>
    <row r="6991">
      <c r="A6991" s="31"/>
      <c r="B6991" s="2"/>
      <c r="C6991" s="2"/>
    </row>
    <row r="6992">
      <c r="A6992" s="31"/>
      <c r="B6992" s="2"/>
      <c r="C6992" s="2"/>
    </row>
    <row r="6993">
      <c r="A6993" s="31"/>
      <c r="B6993" s="2"/>
      <c r="C6993" s="2"/>
    </row>
    <row r="6994">
      <c r="A6994" s="31"/>
      <c r="B6994" s="2"/>
      <c r="C6994" s="2"/>
    </row>
    <row r="6995">
      <c r="A6995" s="31"/>
      <c r="B6995" s="2"/>
      <c r="C6995" s="2"/>
    </row>
    <row r="6996">
      <c r="A6996" s="31"/>
      <c r="B6996" s="2"/>
      <c r="C6996" s="2"/>
    </row>
    <row r="6997">
      <c r="A6997" s="31"/>
      <c r="B6997" s="2"/>
      <c r="C6997" s="2"/>
    </row>
    <row r="6998">
      <c r="A6998" s="31"/>
      <c r="B6998" s="2"/>
      <c r="C6998" s="2"/>
    </row>
    <row r="6999">
      <c r="A6999" s="31"/>
      <c r="B6999" s="2"/>
      <c r="C6999" s="2"/>
    </row>
    <row r="7000">
      <c r="A7000" s="31"/>
      <c r="B7000" s="2"/>
      <c r="C7000" s="2"/>
    </row>
    <row r="7001">
      <c r="A7001" s="31"/>
      <c r="B7001" s="2"/>
      <c r="C7001" s="2"/>
    </row>
    <row r="7002">
      <c r="A7002" s="31"/>
      <c r="B7002" s="2"/>
      <c r="C7002" s="2"/>
    </row>
    <row r="7003">
      <c r="A7003" s="31"/>
      <c r="B7003" s="2"/>
      <c r="C7003" s="2"/>
    </row>
    <row r="7004">
      <c r="A7004" s="31"/>
      <c r="B7004" s="2"/>
      <c r="C7004" s="2"/>
    </row>
    <row r="7005">
      <c r="A7005" s="31"/>
      <c r="B7005" s="2"/>
      <c r="C7005" s="2"/>
    </row>
    <row r="7006">
      <c r="A7006" s="31"/>
      <c r="B7006" s="2"/>
      <c r="C7006" s="2"/>
    </row>
    <row r="7007">
      <c r="A7007" s="31"/>
      <c r="B7007" s="2"/>
      <c r="C7007" s="2"/>
    </row>
    <row r="7008">
      <c r="A7008" s="31"/>
      <c r="B7008" s="2"/>
      <c r="C7008" s="2"/>
    </row>
    <row r="7009">
      <c r="A7009" s="31"/>
      <c r="B7009" s="2"/>
      <c r="C7009" s="2"/>
    </row>
    <row r="7010">
      <c r="A7010" s="31"/>
      <c r="B7010" s="2"/>
      <c r="C7010" s="2"/>
    </row>
    <row r="7011">
      <c r="A7011" s="31"/>
      <c r="B7011" s="2"/>
      <c r="C7011" s="2"/>
    </row>
    <row r="7012">
      <c r="A7012" s="31"/>
      <c r="B7012" s="2"/>
      <c r="C7012" s="2"/>
    </row>
    <row r="7013">
      <c r="A7013" s="31"/>
      <c r="B7013" s="2"/>
      <c r="C7013" s="2"/>
    </row>
    <row r="7014">
      <c r="A7014" s="31"/>
      <c r="B7014" s="2"/>
      <c r="C7014" s="2"/>
    </row>
    <row r="7015">
      <c r="A7015" s="31"/>
      <c r="B7015" s="2"/>
      <c r="C7015" s="2"/>
    </row>
    <row r="7016">
      <c r="A7016" s="31"/>
      <c r="B7016" s="2"/>
      <c r="C7016" s="2"/>
    </row>
    <row r="7017">
      <c r="A7017" s="31"/>
      <c r="B7017" s="2"/>
      <c r="C7017" s="2"/>
    </row>
    <row r="7018">
      <c r="A7018" s="31"/>
      <c r="B7018" s="2"/>
      <c r="C7018" s="2"/>
    </row>
    <row r="7019">
      <c r="A7019" s="31"/>
      <c r="B7019" s="2"/>
      <c r="C7019" s="2"/>
    </row>
    <row r="7020">
      <c r="A7020" s="31"/>
      <c r="B7020" s="2"/>
      <c r="C7020" s="2"/>
    </row>
    <row r="7021">
      <c r="A7021" s="31"/>
      <c r="B7021" s="2"/>
      <c r="C7021" s="2"/>
    </row>
    <row r="7022">
      <c r="A7022" s="31"/>
      <c r="B7022" s="2"/>
      <c r="C7022" s="2"/>
    </row>
    <row r="7023">
      <c r="A7023" s="31"/>
      <c r="B7023" s="2"/>
      <c r="C7023" s="2"/>
    </row>
    <row r="7024">
      <c r="A7024" s="31"/>
      <c r="B7024" s="2"/>
      <c r="C7024" s="2"/>
    </row>
    <row r="7025">
      <c r="A7025" s="31"/>
      <c r="B7025" s="2"/>
      <c r="C7025" s="2"/>
    </row>
    <row r="7026">
      <c r="A7026" s="31"/>
      <c r="B7026" s="2"/>
      <c r="C7026" s="2"/>
    </row>
    <row r="7027">
      <c r="A7027" s="31"/>
      <c r="B7027" s="2"/>
      <c r="C7027" s="2"/>
    </row>
    <row r="7028">
      <c r="A7028" s="31"/>
      <c r="B7028" s="2"/>
      <c r="C7028" s="2"/>
    </row>
    <row r="7029">
      <c r="A7029" s="31"/>
      <c r="B7029" s="2"/>
      <c r="C7029" s="2"/>
    </row>
    <row r="7030">
      <c r="A7030" s="31"/>
      <c r="B7030" s="2"/>
      <c r="C7030" s="2"/>
    </row>
    <row r="7031">
      <c r="A7031" s="31"/>
      <c r="B7031" s="2"/>
      <c r="C7031" s="2"/>
    </row>
    <row r="7032">
      <c r="A7032" s="31"/>
      <c r="B7032" s="2"/>
      <c r="C7032" s="2"/>
    </row>
    <row r="7033">
      <c r="A7033" s="31"/>
      <c r="B7033" s="2"/>
      <c r="C7033" s="2"/>
    </row>
    <row r="7034">
      <c r="A7034" s="31"/>
      <c r="B7034" s="2"/>
      <c r="C7034" s="2"/>
    </row>
    <row r="7035">
      <c r="A7035" s="31"/>
      <c r="B7035" s="2"/>
      <c r="C7035" s="2"/>
    </row>
    <row r="7036">
      <c r="A7036" s="31"/>
      <c r="B7036" s="2"/>
      <c r="C7036" s="2"/>
    </row>
    <row r="7037">
      <c r="A7037" s="31"/>
      <c r="B7037" s="2"/>
      <c r="C7037" s="2"/>
    </row>
    <row r="7038">
      <c r="A7038" s="31"/>
      <c r="B7038" s="2"/>
      <c r="C7038" s="2"/>
    </row>
    <row r="7039">
      <c r="A7039" s="31"/>
      <c r="B7039" s="2"/>
      <c r="C7039" s="2"/>
    </row>
    <row r="7040">
      <c r="A7040" s="31"/>
      <c r="B7040" s="2"/>
      <c r="C7040" s="2"/>
    </row>
    <row r="7041">
      <c r="A7041" s="31"/>
      <c r="B7041" s="2"/>
      <c r="C7041" s="2"/>
    </row>
    <row r="7042">
      <c r="A7042" s="31"/>
      <c r="B7042" s="2"/>
      <c r="C7042" s="2"/>
    </row>
    <row r="7043">
      <c r="A7043" s="31"/>
      <c r="B7043" s="2"/>
      <c r="C7043" s="2"/>
    </row>
    <row r="7044">
      <c r="A7044" s="31"/>
      <c r="B7044" s="2"/>
      <c r="C7044" s="2"/>
    </row>
    <row r="7045">
      <c r="A7045" s="31"/>
      <c r="B7045" s="2"/>
      <c r="C7045" s="2"/>
    </row>
    <row r="7046">
      <c r="A7046" s="31"/>
      <c r="B7046" s="2"/>
      <c r="C7046" s="2"/>
    </row>
    <row r="7047">
      <c r="A7047" s="31"/>
      <c r="B7047" s="2"/>
      <c r="C7047" s="2"/>
    </row>
    <row r="7048">
      <c r="A7048" s="31"/>
      <c r="B7048" s="2"/>
      <c r="C7048" s="2"/>
    </row>
    <row r="7049">
      <c r="A7049" s="31"/>
      <c r="B7049" s="2"/>
      <c r="C7049" s="2"/>
    </row>
    <row r="7050">
      <c r="A7050" s="31"/>
      <c r="B7050" s="2"/>
      <c r="C7050" s="2"/>
    </row>
    <row r="7051">
      <c r="A7051" s="31"/>
      <c r="B7051" s="2"/>
      <c r="C7051" s="2"/>
    </row>
    <row r="7052">
      <c r="A7052" s="31"/>
      <c r="B7052" s="2"/>
      <c r="C7052" s="2"/>
    </row>
    <row r="7053">
      <c r="A7053" s="31"/>
      <c r="B7053" s="2"/>
      <c r="C7053" s="2"/>
    </row>
    <row r="7054">
      <c r="A7054" s="31"/>
      <c r="B7054" s="2"/>
      <c r="C7054" s="2"/>
    </row>
    <row r="7055">
      <c r="A7055" s="31"/>
      <c r="B7055" s="2"/>
      <c r="C7055" s="2"/>
    </row>
    <row r="7056">
      <c r="A7056" s="31"/>
      <c r="B7056" s="2"/>
      <c r="C7056" s="2"/>
    </row>
    <row r="7057">
      <c r="A7057" s="31"/>
      <c r="B7057" s="2"/>
      <c r="C7057" s="2"/>
    </row>
    <row r="7058">
      <c r="A7058" s="31"/>
      <c r="B7058" s="2"/>
      <c r="C7058" s="2"/>
    </row>
    <row r="7059">
      <c r="A7059" s="31"/>
      <c r="B7059" s="2"/>
      <c r="C7059" s="2"/>
    </row>
    <row r="7060">
      <c r="A7060" s="31"/>
      <c r="B7060" s="2"/>
      <c r="C7060" s="2"/>
    </row>
    <row r="7061">
      <c r="A7061" s="31"/>
      <c r="B7061" s="2"/>
      <c r="C7061" s="2"/>
    </row>
    <row r="7062">
      <c r="A7062" s="31"/>
      <c r="B7062" s="2"/>
      <c r="C7062" s="2"/>
    </row>
    <row r="7063">
      <c r="A7063" s="31"/>
      <c r="B7063" s="2"/>
      <c r="C7063" s="2"/>
    </row>
    <row r="7064">
      <c r="A7064" s="31"/>
      <c r="B7064" s="2"/>
      <c r="C7064" s="2"/>
    </row>
    <row r="7065">
      <c r="A7065" s="31"/>
      <c r="B7065" s="2"/>
      <c r="C7065" s="2"/>
    </row>
    <row r="7066">
      <c r="A7066" s="31"/>
      <c r="B7066" s="2"/>
      <c r="C7066" s="2"/>
    </row>
    <row r="7067">
      <c r="A7067" s="31"/>
      <c r="B7067" s="2"/>
      <c r="C7067" s="2"/>
    </row>
    <row r="7068">
      <c r="A7068" s="31"/>
      <c r="B7068" s="2"/>
      <c r="C7068" s="2"/>
    </row>
    <row r="7069">
      <c r="A7069" s="31"/>
      <c r="B7069" s="2"/>
      <c r="C7069" s="2"/>
    </row>
    <row r="7070">
      <c r="A7070" s="31"/>
      <c r="B7070" s="2"/>
      <c r="C7070" s="2"/>
    </row>
    <row r="7071">
      <c r="A7071" s="31"/>
      <c r="B7071" s="2"/>
      <c r="C7071" s="2"/>
    </row>
    <row r="7072">
      <c r="A7072" s="31"/>
      <c r="B7072" s="2"/>
      <c r="C7072" s="2"/>
    </row>
    <row r="7073">
      <c r="A7073" s="31"/>
      <c r="B7073" s="2"/>
      <c r="C7073" s="2"/>
    </row>
    <row r="7074">
      <c r="A7074" s="31"/>
      <c r="B7074" s="2"/>
      <c r="C7074" s="2"/>
    </row>
    <row r="7075">
      <c r="A7075" s="31"/>
      <c r="B7075" s="2"/>
      <c r="C7075" s="2"/>
    </row>
    <row r="7076">
      <c r="A7076" s="31"/>
      <c r="B7076" s="2"/>
      <c r="C7076" s="2"/>
    </row>
    <row r="7077">
      <c r="A7077" s="31"/>
      <c r="B7077" s="2"/>
      <c r="C7077" s="2"/>
    </row>
    <row r="7078">
      <c r="A7078" s="31"/>
      <c r="B7078" s="2"/>
      <c r="C7078" s="2"/>
    </row>
    <row r="7079">
      <c r="A7079" s="31"/>
      <c r="B7079" s="2"/>
      <c r="C7079" s="2"/>
    </row>
    <row r="7080">
      <c r="A7080" s="31"/>
      <c r="B7080" s="2"/>
      <c r="C7080" s="2"/>
    </row>
    <row r="7081">
      <c r="A7081" s="31"/>
      <c r="B7081" s="2"/>
      <c r="C7081" s="2"/>
    </row>
    <row r="7082">
      <c r="A7082" s="31"/>
      <c r="B7082" s="2"/>
      <c r="C7082" s="2"/>
    </row>
    <row r="7083">
      <c r="A7083" s="31"/>
      <c r="B7083" s="2"/>
      <c r="C7083" s="2"/>
    </row>
    <row r="7084">
      <c r="A7084" s="31"/>
      <c r="B7084" s="2"/>
      <c r="C7084" s="2"/>
    </row>
    <row r="7085">
      <c r="A7085" s="31"/>
      <c r="B7085" s="2"/>
      <c r="C7085" s="2"/>
    </row>
    <row r="7086">
      <c r="A7086" s="31"/>
      <c r="B7086" s="2"/>
      <c r="C7086" s="2"/>
    </row>
    <row r="7087">
      <c r="A7087" s="31"/>
      <c r="B7087" s="2"/>
      <c r="C7087" s="2"/>
    </row>
    <row r="7088">
      <c r="A7088" s="31"/>
      <c r="B7088" s="2"/>
      <c r="C7088" s="2"/>
    </row>
    <row r="7089">
      <c r="A7089" s="31"/>
      <c r="B7089" s="2"/>
      <c r="C7089" s="2"/>
    </row>
    <row r="7090">
      <c r="A7090" s="31"/>
      <c r="B7090" s="2"/>
      <c r="C7090" s="2"/>
    </row>
    <row r="7091">
      <c r="A7091" s="31"/>
      <c r="B7091" s="2"/>
      <c r="C7091" s="2"/>
    </row>
    <row r="7092">
      <c r="A7092" s="31"/>
      <c r="B7092" s="2"/>
      <c r="C7092" s="2"/>
    </row>
    <row r="7093">
      <c r="A7093" s="31"/>
      <c r="B7093" s="2"/>
      <c r="C7093" s="2"/>
    </row>
    <row r="7094">
      <c r="A7094" s="31"/>
      <c r="B7094" s="2"/>
      <c r="C7094" s="2"/>
    </row>
    <row r="7095">
      <c r="A7095" s="31"/>
      <c r="B7095" s="2"/>
      <c r="C7095" s="2"/>
    </row>
    <row r="7096">
      <c r="A7096" s="31"/>
      <c r="B7096" s="2"/>
      <c r="C7096" s="2"/>
    </row>
    <row r="7097">
      <c r="A7097" s="31"/>
      <c r="B7097" s="2"/>
      <c r="C7097" s="2"/>
    </row>
    <row r="7098">
      <c r="A7098" s="31"/>
      <c r="B7098" s="2"/>
      <c r="C7098" s="2"/>
    </row>
    <row r="7099">
      <c r="A7099" s="31"/>
      <c r="B7099" s="2"/>
      <c r="C7099" s="2"/>
    </row>
    <row r="7100">
      <c r="A7100" s="31"/>
      <c r="B7100" s="2"/>
      <c r="C7100" s="2"/>
    </row>
    <row r="7101">
      <c r="A7101" s="31"/>
      <c r="B7101" s="2"/>
      <c r="C7101" s="2"/>
    </row>
    <row r="7102">
      <c r="A7102" s="31"/>
      <c r="B7102" s="2"/>
      <c r="C7102" s="2"/>
    </row>
    <row r="7103">
      <c r="A7103" s="31"/>
      <c r="B7103" s="2"/>
      <c r="C7103" s="2"/>
    </row>
    <row r="7104">
      <c r="A7104" s="31"/>
      <c r="B7104" s="2"/>
      <c r="C7104" s="2"/>
    </row>
    <row r="7105">
      <c r="A7105" s="31"/>
      <c r="B7105" s="2"/>
      <c r="C7105" s="2"/>
    </row>
    <row r="7106">
      <c r="A7106" s="31"/>
      <c r="B7106" s="2"/>
      <c r="C7106" s="2"/>
    </row>
    <row r="7107">
      <c r="A7107" s="31"/>
      <c r="B7107" s="2"/>
      <c r="C7107" s="2"/>
    </row>
    <row r="7108">
      <c r="A7108" s="31"/>
      <c r="B7108" s="2"/>
      <c r="C7108" s="2"/>
    </row>
    <row r="7109">
      <c r="A7109" s="31"/>
      <c r="B7109" s="2"/>
      <c r="C7109" s="2"/>
    </row>
    <row r="7110">
      <c r="A7110" s="31"/>
      <c r="B7110" s="2"/>
      <c r="C7110" s="2"/>
    </row>
    <row r="7111">
      <c r="A7111" s="31"/>
      <c r="B7111" s="2"/>
      <c r="C7111" s="2"/>
    </row>
    <row r="7112">
      <c r="A7112" s="31"/>
      <c r="B7112" s="2"/>
      <c r="C7112" s="2"/>
    </row>
    <row r="7113">
      <c r="A7113" s="31"/>
      <c r="B7113" s="2"/>
      <c r="C7113" s="2"/>
    </row>
    <row r="7114">
      <c r="A7114" s="31"/>
      <c r="B7114" s="2"/>
      <c r="C7114" s="2"/>
    </row>
    <row r="7115">
      <c r="A7115" s="31"/>
      <c r="B7115" s="2"/>
      <c r="C7115" s="2"/>
    </row>
    <row r="7116">
      <c r="A7116" s="31"/>
      <c r="B7116" s="2"/>
      <c r="C7116" s="2"/>
    </row>
    <row r="7117">
      <c r="A7117" s="31"/>
      <c r="B7117" s="2"/>
      <c r="C7117" s="2"/>
    </row>
    <row r="7118">
      <c r="A7118" s="31"/>
      <c r="B7118" s="2"/>
      <c r="C7118" s="2"/>
    </row>
    <row r="7119">
      <c r="A7119" s="31"/>
      <c r="B7119" s="2"/>
      <c r="C7119" s="2"/>
    </row>
    <row r="7120">
      <c r="A7120" s="31"/>
      <c r="B7120" s="2"/>
      <c r="C7120" s="2"/>
    </row>
    <row r="7121">
      <c r="A7121" s="31"/>
      <c r="B7121" s="2"/>
      <c r="C7121" s="2"/>
    </row>
    <row r="7122">
      <c r="A7122" s="31"/>
      <c r="B7122" s="2"/>
      <c r="C7122" s="2"/>
    </row>
    <row r="7123">
      <c r="A7123" s="31"/>
      <c r="B7123" s="2"/>
      <c r="C7123" s="2"/>
    </row>
    <row r="7124">
      <c r="A7124" s="31"/>
      <c r="B7124" s="2"/>
      <c r="C7124" s="2"/>
    </row>
    <row r="7125">
      <c r="A7125" s="31"/>
      <c r="B7125" s="2"/>
      <c r="C7125" s="2"/>
    </row>
    <row r="7126">
      <c r="A7126" s="31"/>
      <c r="B7126" s="2"/>
      <c r="C7126" s="2"/>
    </row>
    <row r="7127">
      <c r="A7127" s="31"/>
      <c r="B7127" s="2"/>
      <c r="C7127" s="2"/>
    </row>
    <row r="7128">
      <c r="A7128" s="31"/>
      <c r="B7128" s="2"/>
      <c r="C7128" s="2"/>
    </row>
    <row r="7129">
      <c r="A7129" s="31"/>
      <c r="B7129" s="2"/>
      <c r="C7129" s="2"/>
    </row>
    <row r="7130">
      <c r="A7130" s="31"/>
      <c r="B7130" s="2"/>
      <c r="C7130" s="2"/>
    </row>
    <row r="7131">
      <c r="A7131" s="31"/>
      <c r="B7131" s="2"/>
      <c r="C7131" s="2"/>
    </row>
    <row r="7132">
      <c r="A7132" s="31"/>
      <c r="B7132" s="2"/>
      <c r="C7132" s="2"/>
    </row>
    <row r="7133">
      <c r="A7133" s="31"/>
      <c r="B7133" s="2"/>
      <c r="C7133" s="2"/>
    </row>
    <row r="7134">
      <c r="A7134" s="31"/>
      <c r="B7134" s="2"/>
      <c r="C7134" s="2"/>
    </row>
    <row r="7135">
      <c r="A7135" s="31"/>
      <c r="B7135" s="2"/>
      <c r="C7135" s="2"/>
    </row>
    <row r="7136">
      <c r="A7136" s="31"/>
      <c r="B7136" s="2"/>
      <c r="C7136" s="2"/>
    </row>
    <row r="7137">
      <c r="A7137" s="31"/>
      <c r="B7137" s="2"/>
      <c r="C7137" s="2"/>
    </row>
    <row r="7138">
      <c r="A7138" s="31"/>
      <c r="B7138" s="2"/>
      <c r="C7138" s="2"/>
    </row>
    <row r="7139">
      <c r="A7139" s="31"/>
      <c r="B7139" s="2"/>
      <c r="C7139" s="2"/>
    </row>
    <row r="7140">
      <c r="A7140" s="31"/>
      <c r="B7140" s="2"/>
      <c r="C7140" s="2"/>
    </row>
    <row r="7141">
      <c r="A7141" s="31"/>
      <c r="B7141" s="2"/>
      <c r="C7141" s="2"/>
    </row>
    <row r="7142">
      <c r="A7142" s="31"/>
      <c r="B7142" s="2"/>
      <c r="C7142" s="2"/>
    </row>
    <row r="7143">
      <c r="A7143" s="31"/>
      <c r="B7143" s="2"/>
      <c r="C7143" s="2"/>
    </row>
    <row r="7144">
      <c r="A7144" s="31"/>
      <c r="B7144" s="2"/>
      <c r="C7144" s="2"/>
    </row>
    <row r="7145">
      <c r="A7145" s="31"/>
      <c r="B7145" s="2"/>
      <c r="C7145" s="2"/>
    </row>
    <row r="7146">
      <c r="A7146" s="31"/>
      <c r="B7146" s="2"/>
      <c r="C7146" s="2"/>
    </row>
    <row r="7147">
      <c r="A7147" s="31"/>
      <c r="B7147" s="2"/>
      <c r="C7147" s="2"/>
    </row>
    <row r="7148">
      <c r="A7148" s="31"/>
      <c r="B7148" s="2"/>
      <c r="C7148" s="2"/>
    </row>
    <row r="7149">
      <c r="A7149" s="31"/>
      <c r="B7149" s="2"/>
      <c r="C7149" s="2"/>
    </row>
    <row r="7150">
      <c r="A7150" s="31"/>
      <c r="B7150" s="2"/>
      <c r="C7150" s="2"/>
    </row>
    <row r="7151">
      <c r="A7151" s="31"/>
      <c r="B7151" s="2"/>
      <c r="C7151" s="2"/>
    </row>
    <row r="7152">
      <c r="A7152" s="31"/>
      <c r="B7152" s="2"/>
      <c r="C7152" s="2"/>
    </row>
    <row r="7153">
      <c r="A7153" s="31"/>
      <c r="B7153" s="2"/>
      <c r="C7153" s="2"/>
    </row>
    <row r="7154">
      <c r="A7154" s="31"/>
      <c r="B7154" s="2"/>
      <c r="C7154" s="2"/>
    </row>
    <row r="7155">
      <c r="A7155" s="31"/>
      <c r="B7155" s="2"/>
      <c r="C7155" s="2"/>
    </row>
    <row r="7156">
      <c r="A7156" s="31"/>
      <c r="B7156" s="2"/>
      <c r="C7156" s="2"/>
    </row>
    <row r="7157">
      <c r="A7157" s="31"/>
      <c r="B7157" s="2"/>
      <c r="C7157" s="2"/>
    </row>
    <row r="7158">
      <c r="A7158" s="31"/>
      <c r="B7158" s="2"/>
      <c r="C7158" s="2"/>
    </row>
    <row r="7159">
      <c r="A7159" s="31"/>
      <c r="B7159" s="2"/>
      <c r="C7159" s="2"/>
    </row>
    <row r="7160">
      <c r="A7160" s="31"/>
      <c r="B7160" s="2"/>
      <c r="C7160" s="2"/>
    </row>
    <row r="7161">
      <c r="A7161" s="31"/>
      <c r="B7161" s="2"/>
      <c r="C7161" s="2"/>
    </row>
    <row r="7162">
      <c r="A7162" s="31"/>
      <c r="B7162" s="2"/>
      <c r="C7162" s="2"/>
    </row>
    <row r="7163">
      <c r="A7163" s="31"/>
      <c r="B7163" s="2"/>
      <c r="C7163" s="2"/>
    </row>
    <row r="7164">
      <c r="A7164" s="31"/>
      <c r="B7164" s="2"/>
      <c r="C7164" s="2"/>
    </row>
    <row r="7165">
      <c r="A7165" s="31"/>
      <c r="B7165" s="2"/>
      <c r="C7165" s="2"/>
    </row>
    <row r="7166">
      <c r="A7166" s="31"/>
      <c r="B7166" s="2"/>
      <c r="C7166" s="2"/>
    </row>
    <row r="7167">
      <c r="A7167" s="31"/>
      <c r="B7167" s="2"/>
      <c r="C7167" s="2"/>
    </row>
    <row r="7168">
      <c r="A7168" s="31"/>
      <c r="B7168" s="2"/>
      <c r="C7168" s="2"/>
    </row>
    <row r="7169">
      <c r="A7169" s="31"/>
      <c r="B7169" s="2"/>
      <c r="C7169" s="2"/>
    </row>
    <row r="7170">
      <c r="A7170" s="31"/>
      <c r="B7170" s="2"/>
      <c r="C7170" s="2"/>
    </row>
    <row r="7171">
      <c r="A7171" s="31"/>
      <c r="B7171" s="2"/>
      <c r="C7171" s="2"/>
    </row>
    <row r="7172">
      <c r="A7172" s="31"/>
      <c r="B7172" s="2"/>
      <c r="C7172" s="2"/>
    </row>
    <row r="7173">
      <c r="A7173" s="31"/>
      <c r="B7173" s="2"/>
      <c r="C7173" s="2"/>
    </row>
    <row r="7174">
      <c r="A7174" s="31"/>
      <c r="B7174" s="2"/>
      <c r="C7174" s="2"/>
    </row>
    <row r="7175">
      <c r="A7175" s="31"/>
      <c r="B7175" s="2"/>
      <c r="C7175" s="2"/>
    </row>
    <row r="7176">
      <c r="A7176" s="31"/>
      <c r="B7176" s="2"/>
      <c r="C7176" s="2"/>
    </row>
    <row r="7177">
      <c r="A7177" s="31"/>
      <c r="B7177" s="2"/>
      <c r="C7177" s="2"/>
    </row>
    <row r="7178">
      <c r="A7178" s="31"/>
      <c r="B7178" s="2"/>
      <c r="C7178" s="2"/>
    </row>
    <row r="7179">
      <c r="A7179" s="31"/>
      <c r="B7179" s="2"/>
      <c r="C7179" s="2"/>
    </row>
    <row r="7180">
      <c r="A7180" s="31"/>
      <c r="B7180" s="2"/>
      <c r="C7180" s="2"/>
    </row>
    <row r="7181">
      <c r="A7181" s="31"/>
      <c r="B7181" s="2"/>
      <c r="C7181" s="2"/>
    </row>
    <row r="7182">
      <c r="A7182" s="31"/>
      <c r="B7182" s="2"/>
      <c r="C7182" s="2"/>
    </row>
    <row r="7183">
      <c r="A7183" s="31"/>
      <c r="B7183" s="2"/>
      <c r="C7183" s="2"/>
    </row>
    <row r="7184">
      <c r="A7184" s="31"/>
      <c r="B7184" s="2"/>
      <c r="C7184" s="2"/>
    </row>
    <row r="7185">
      <c r="A7185" s="31"/>
      <c r="B7185" s="2"/>
      <c r="C7185" s="2"/>
    </row>
    <row r="7186">
      <c r="A7186" s="31"/>
      <c r="B7186" s="2"/>
      <c r="C7186" s="2"/>
    </row>
    <row r="7187">
      <c r="A7187" s="31"/>
      <c r="B7187" s="2"/>
      <c r="C7187" s="2"/>
    </row>
    <row r="7188">
      <c r="A7188" s="31"/>
      <c r="B7188" s="2"/>
      <c r="C7188" s="2"/>
    </row>
    <row r="7189">
      <c r="A7189" s="31"/>
      <c r="B7189" s="2"/>
      <c r="C7189" s="2"/>
    </row>
    <row r="7190">
      <c r="A7190" s="31"/>
      <c r="B7190" s="2"/>
      <c r="C7190" s="2"/>
    </row>
    <row r="7191">
      <c r="A7191" s="31"/>
      <c r="B7191" s="2"/>
      <c r="C7191" s="2"/>
    </row>
    <row r="7192">
      <c r="A7192" s="31"/>
      <c r="B7192" s="2"/>
      <c r="C7192" s="2"/>
    </row>
    <row r="7193">
      <c r="A7193" s="31"/>
      <c r="B7193" s="2"/>
      <c r="C7193" s="2"/>
    </row>
    <row r="7194">
      <c r="A7194" s="31"/>
      <c r="B7194" s="2"/>
      <c r="C7194" s="2"/>
    </row>
    <row r="7195">
      <c r="A7195" s="31"/>
      <c r="B7195" s="2"/>
      <c r="C7195" s="2"/>
    </row>
    <row r="7196">
      <c r="A7196" s="31"/>
      <c r="B7196" s="2"/>
      <c r="C7196" s="2"/>
    </row>
    <row r="7197">
      <c r="A7197" s="31"/>
      <c r="B7197" s="2"/>
      <c r="C7197" s="2"/>
    </row>
    <row r="7198">
      <c r="A7198" s="31"/>
      <c r="B7198" s="2"/>
      <c r="C7198" s="2"/>
    </row>
    <row r="7199">
      <c r="A7199" s="31"/>
      <c r="B7199" s="2"/>
      <c r="C7199" s="2"/>
    </row>
    <row r="7200">
      <c r="A7200" s="31"/>
      <c r="B7200" s="2"/>
      <c r="C7200" s="2"/>
    </row>
    <row r="7201">
      <c r="A7201" s="31"/>
      <c r="B7201" s="2"/>
      <c r="C7201" s="2"/>
    </row>
    <row r="7202">
      <c r="A7202" s="31"/>
      <c r="B7202" s="2"/>
      <c r="C7202" s="2"/>
    </row>
    <row r="7203">
      <c r="A7203" s="31"/>
      <c r="B7203" s="2"/>
      <c r="C7203" s="2"/>
    </row>
    <row r="7204">
      <c r="A7204" s="31"/>
      <c r="B7204" s="2"/>
      <c r="C7204" s="2"/>
    </row>
    <row r="7205">
      <c r="A7205" s="31"/>
      <c r="B7205" s="2"/>
      <c r="C7205" s="2"/>
    </row>
    <row r="7206">
      <c r="A7206" s="31"/>
      <c r="B7206" s="2"/>
      <c r="C7206" s="2"/>
    </row>
    <row r="7207">
      <c r="A7207" s="31"/>
      <c r="B7207" s="2"/>
      <c r="C7207" s="2"/>
    </row>
    <row r="7208">
      <c r="A7208" s="31"/>
      <c r="B7208" s="2"/>
      <c r="C7208" s="2"/>
    </row>
    <row r="7209">
      <c r="A7209" s="31"/>
      <c r="B7209" s="2"/>
      <c r="C7209" s="2"/>
    </row>
    <row r="7210">
      <c r="A7210" s="31"/>
      <c r="B7210" s="2"/>
      <c r="C7210" s="2"/>
    </row>
    <row r="7211">
      <c r="A7211" s="31"/>
      <c r="B7211" s="2"/>
      <c r="C7211" s="2"/>
    </row>
    <row r="7212">
      <c r="A7212" s="31"/>
      <c r="B7212" s="2"/>
      <c r="C7212" s="2"/>
    </row>
    <row r="7213">
      <c r="A7213" s="31"/>
      <c r="B7213" s="2"/>
      <c r="C7213" s="2"/>
    </row>
    <row r="7214">
      <c r="A7214" s="31"/>
      <c r="B7214" s="2"/>
      <c r="C7214" s="2"/>
    </row>
    <row r="7215">
      <c r="A7215" s="31"/>
      <c r="B7215" s="2"/>
      <c r="C7215" s="2"/>
    </row>
    <row r="7216">
      <c r="A7216" s="31"/>
      <c r="B7216" s="2"/>
      <c r="C7216" s="2"/>
    </row>
    <row r="7217">
      <c r="A7217" s="31"/>
      <c r="B7217" s="2"/>
      <c r="C7217" s="2"/>
    </row>
    <row r="7218">
      <c r="A7218" s="31"/>
      <c r="B7218" s="2"/>
      <c r="C7218" s="2"/>
    </row>
    <row r="7219">
      <c r="A7219" s="31"/>
      <c r="B7219" s="2"/>
      <c r="C7219" s="2"/>
    </row>
    <row r="7220">
      <c r="A7220" s="31"/>
      <c r="B7220" s="2"/>
      <c r="C7220" s="2"/>
    </row>
    <row r="7221">
      <c r="A7221" s="31"/>
      <c r="B7221" s="2"/>
      <c r="C7221" s="2"/>
    </row>
    <row r="7222">
      <c r="A7222" s="31"/>
      <c r="B7222" s="2"/>
      <c r="C7222" s="2"/>
    </row>
    <row r="7223">
      <c r="A7223" s="31"/>
      <c r="B7223" s="2"/>
      <c r="C7223" s="2"/>
    </row>
    <row r="7224">
      <c r="A7224" s="31"/>
      <c r="B7224" s="2"/>
      <c r="C7224" s="2"/>
    </row>
    <row r="7225">
      <c r="A7225" s="31"/>
      <c r="B7225" s="2"/>
      <c r="C7225" s="2"/>
    </row>
    <row r="7226">
      <c r="A7226" s="31"/>
      <c r="B7226" s="2"/>
      <c r="C7226" s="2"/>
    </row>
    <row r="7227">
      <c r="A7227" s="31"/>
      <c r="B7227" s="2"/>
      <c r="C7227" s="2"/>
    </row>
    <row r="7228">
      <c r="A7228" s="31"/>
      <c r="B7228" s="2"/>
      <c r="C7228" s="2"/>
    </row>
    <row r="7229">
      <c r="A7229" s="31"/>
      <c r="B7229" s="2"/>
      <c r="C7229" s="2"/>
    </row>
    <row r="7230">
      <c r="A7230" s="31"/>
      <c r="B7230" s="2"/>
      <c r="C7230" s="2"/>
    </row>
    <row r="7231">
      <c r="A7231" s="31"/>
      <c r="B7231" s="2"/>
      <c r="C7231" s="2"/>
    </row>
    <row r="7232">
      <c r="A7232" s="31"/>
      <c r="B7232" s="2"/>
      <c r="C7232" s="2"/>
    </row>
    <row r="7233">
      <c r="A7233" s="31"/>
      <c r="B7233" s="2"/>
      <c r="C7233" s="2"/>
    </row>
    <row r="7234">
      <c r="A7234" s="31"/>
      <c r="B7234" s="2"/>
      <c r="C7234" s="2"/>
    </row>
    <row r="7235">
      <c r="A7235" s="31"/>
      <c r="B7235" s="2"/>
      <c r="C7235" s="2"/>
    </row>
    <row r="7236">
      <c r="A7236" s="31"/>
      <c r="B7236" s="2"/>
      <c r="C7236" s="2"/>
    </row>
    <row r="7237">
      <c r="A7237" s="31"/>
      <c r="B7237" s="2"/>
      <c r="C7237" s="2"/>
    </row>
    <row r="7238">
      <c r="A7238" s="31"/>
      <c r="B7238" s="2"/>
      <c r="C7238" s="2"/>
    </row>
    <row r="7239">
      <c r="A7239" s="31"/>
      <c r="B7239" s="2"/>
      <c r="C7239" s="2"/>
    </row>
    <row r="7240">
      <c r="A7240" s="31"/>
      <c r="B7240" s="2"/>
      <c r="C7240" s="2"/>
    </row>
    <row r="7241">
      <c r="A7241" s="31"/>
      <c r="B7241" s="2"/>
      <c r="C7241" s="2"/>
    </row>
    <row r="7242">
      <c r="A7242" s="31"/>
      <c r="B7242" s="2"/>
      <c r="C7242" s="2"/>
    </row>
    <row r="7243">
      <c r="A7243" s="31"/>
      <c r="B7243" s="2"/>
      <c r="C7243" s="2"/>
    </row>
    <row r="7244">
      <c r="A7244" s="31"/>
      <c r="B7244" s="2"/>
      <c r="C7244" s="2"/>
    </row>
    <row r="7245">
      <c r="A7245" s="31"/>
      <c r="B7245" s="2"/>
      <c r="C7245" s="2"/>
    </row>
    <row r="7246">
      <c r="A7246" s="31"/>
      <c r="B7246" s="2"/>
      <c r="C7246" s="2"/>
    </row>
    <row r="7247">
      <c r="A7247" s="31"/>
      <c r="B7247" s="2"/>
      <c r="C7247" s="2"/>
    </row>
    <row r="7248">
      <c r="A7248" s="31"/>
      <c r="B7248" s="2"/>
      <c r="C7248" s="2"/>
    </row>
    <row r="7249">
      <c r="A7249" s="31"/>
      <c r="B7249" s="2"/>
      <c r="C7249" s="2"/>
    </row>
    <row r="7250">
      <c r="A7250" s="31"/>
      <c r="B7250" s="2"/>
      <c r="C7250" s="2"/>
    </row>
    <row r="7251">
      <c r="A7251" s="31"/>
      <c r="B7251" s="2"/>
      <c r="C7251" s="2"/>
    </row>
    <row r="7252">
      <c r="A7252" s="31"/>
      <c r="B7252" s="2"/>
      <c r="C7252" s="2"/>
    </row>
    <row r="7253">
      <c r="A7253" s="31"/>
      <c r="B7253" s="2"/>
      <c r="C7253" s="2"/>
    </row>
    <row r="7254">
      <c r="A7254" s="31"/>
      <c r="B7254" s="2"/>
      <c r="C7254" s="2"/>
    </row>
    <row r="7255">
      <c r="A7255" s="31"/>
      <c r="B7255" s="2"/>
      <c r="C7255" s="2"/>
    </row>
    <row r="7256">
      <c r="A7256" s="31"/>
      <c r="B7256" s="2"/>
      <c r="C7256" s="2"/>
    </row>
    <row r="7257">
      <c r="A7257" s="31"/>
      <c r="B7257" s="2"/>
      <c r="C7257" s="2"/>
    </row>
    <row r="7258">
      <c r="A7258" s="31"/>
      <c r="B7258" s="2"/>
      <c r="C7258" s="2"/>
    </row>
    <row r="7259">
      <c r="A7259" s="31"/>
      <c r="B7259" s="2"/>
      <c r="C7259" s="2"/>
    </row>
    <row r="7260">
      <c r="A7260" s="31"/>
      <c r="B7260" s="2"/>
      <c r="C7260" s="2"/>
    </row>
    <row r="7261">
      <c r="A7261" s="31"/>
      <c r="B7261" s="2"/>
      <c r="C7261" s="2"/>
    </row>
    <row r="7262">
      <c r="A7262" s="31"/>
      <c r="B7262" s="2"/>
      <c r="C7262" s="2"/>
    </row>
    <row r="7263">
      <c r="A7263" s="31"/>
      <c r="B7263" s="2"/>
      <c r="C7263" s="2"/>
    </row>
    <row r="7264">
      <c r="A7264" s="31"/>
      <c r="B7264" s="2"/>
      <c r="C7264" s="2"/>
    </row>
    <row r="7265">
      <c r="A7265" s="31"/>
      <c r="B7265" s="2"/>
      <c r="C7265" s="2"/>
    </row>
    <row r="7266">
      <c r="A7266" s="31"/>
      <c r="B7266" s="2"/>
      <c r="C7266" s="2"/>
    </row>
    <row r="7267">
      <c r="A7267" s="31"/>
      <c r="B7267" s="2"/>
      <c r="C7267" s="2"/>
    </row>
    <row r="7268">
      <c r="A7268" s="31"/>
      <c r="B7268" s="2"/>
      <c r="C7268" s="2"/>
    </row>
    <row r="7269">
      <c r="A7269" s="31"/>
      <c r="B7269" s="2"/>
      <c r="C7269" s="2"/>
    </row>
    <row r="7270">
      <c r="A7270" s="31"/>
      <c r="B7270" s="2"/>
      <c r="C7270" s="2"/>
    </row>
    <row r="7271">
      <c r="A7271" s="31"/>
      <c r="B7271" s="2"/>
      <c r="C7271" s="2"/>
    </row>
    <row r="7272">
      <c r="A7272" s="31"/>
      <c r="B7272" s="2"/>
      <c r="C7272" s="2"/>
    </row>
    <row r="7273">
      <c r="A7273" s="31"/>
      <c r="B7273" s="2"/>
      <c r="C7273" s="2"/>
    </row>
    <row r="7274">
      <c r="A7274" s="31"/>
      <c r="B7274" s="2"/>
      <c r="C7274" s="2"/>
    </row>
    <row r="7275">
      <c r="A7275" s="31"/>
      <c r="B7275" s="2"/>
      <c r="C7275" s="2"/>
    </row>
    <row r="7276">
      <c r="A7276" s="31"/>
      <c r="B7276" s="2"/>
      <c r="C7276" s="2"/>
    </row>
    <row r="7277">
      <c r="A7277" s="31"/>
      <c r="B7277" s="2"/>
      <c r="C7277" s="2"/>
    </row>
    <row r="7278">
      <c r="A7278" s="31"/>
      <c r="B7278" s="2"/>
      <c r="C7278" s="2"/>
    </row>
    <row r="7279">
      <c r="A7279" s="31"/>
      <c r="B7279" s="2"/>
      <c r="C7279" s="2"/>
    </row>
    <row r="7280">
      <c r="A7280" s="31"/>
      <c r="B7280" s="2"/>
      <c r="C7280" s="2"/>
    </row>
    <row r="7281">
      <c r="A7281" s="31"/>
      <c r="B7281" s="2"/>
      <c r="C7281" s="2"/>
    </row>
    <row r="7282">
      <c r="A7282" s="31"/>
      <c r="B7282" s="2"/>
      <c r="C7282" s="2"/>
    </row>
    <row r="7283">
      <c r="A7283" s="31"/>
      <c r="B7283" s="2"/>
      <c r="C7283" s="2"/>
    </row>
    <row r="7284">
      <c r="A7284" s="31"/>
      <c r="B7284" s="2"/>
      <c r="C7284" s="2"/>
    </row>
    <row r="7285">
      <c r="A7285" s="31"/>
      <c r="B7285" s="2"/>
      <c r="C7285" s="2"/>
    </row>
    <row r="7286">
      <c r="A7286" s="31"/>
      <c r="B7286" s="2"/>
      <c r="C7286" s="2"/>
    </row>
    <row r="7287">
      <c r="A7287" s="31"/>
      <c r="B7287" s="2"/>
      <c r="C7287" s="2"/>
    </row>
    <row r="7288">
      <c r="A7288" s="31"/>
      <c r="B7288" s="2"/>
      <c r="C7288" s="2"/>
    </row>
    <row r="7289">
      <c r="A7289" s="31"/>
      <c r="B7289" s="2"/>
      <c r="C7289" s="2"/>
    </row>
    <row r="7290">
      <c r="A7290" s="31"/>
      <c r="B7290" s="2"/>
      <c r="C7290" s="2"/>
    </row>
    <row r="7291">
      <c r="A7291" s="31"/>
      <c r="B7291" s="2"/>
      <c r="C7291" s="2"/>
    </row>
    <row r="7292">
      <c r="A7292" s="31"/>
      <c r="B7292" s="2"/>
      <c r="C7292" s="2"/>
    </row>
    <row r="7293">
      <c r="A7293" s="31"/>
      <c r="B7293" s="2"/>
      <c r="C7293" s="2"/>
    </row>
    <row r="7294">
      <c r="A7294" s="31"/>
      <c r="B7294" s="2"/>
      <c r="C7294" s="2"/>
    </row>
    <row r="7295">
      <c r="A7295" s="31"/>
      <c r="B7295" s="2"/>
      <c r="C7295" s="2"/>
    </row>
    <row r="7296">
      <c r="A7296" s="31"/>
      <c r="B7296" s="2"/>
      <c r="C7296" s="2"/>
    </row>
    <row r="7297">
      <c r="A7297" s="31"/>
      <c r="B7297" s="2"/>
      <c r="C7297" s="2"/>
    </row>
    <row r="7298">
      <c r="A7298" s="31"/>
      <c r="B7298" s="2"/>
      <c r="C7298" s="2"/>
    </row>
    <row r="7299">
      <c r="A7299" s="31"/>
      <c r="B7299" s="2"/>
      <c r="C7299" s="2"/>
    </row>
    <row r="7300">
      <c r="A7300" s="31"/>
      <c r="B7300" s="2"/>
      <c r="C7300" s="2"/>
    </row>
    <row r="7301">
      <c r="A7301" s="31"/>
      <c r="B7301" s="2"/>
      <c r="C7301" s="2"/>
    </row>
    <row r="7302">
      <c r="A7302" s="31"/>
      <c r="B7302" s="2"/>
      <c r="C7302" s="2"/>
    </row>
    <row r="7303">
      <c r="A7303" s="31"/>
      <c r="B7303" s="2"/>
      <c r="C7303" s="2"/>
    </row>
    <row r="7304">
      <c r="A7304" s="31"/>
      <c r="B7304" s="2"/>
      <c r="C7304" s="2"/>
    </row>
    <row r="7305">
      <c r="A7305" s="31"/>
      <c r="B7305" s="2"/>
      <c r="C7305" s="2"/>
    </row>
    <row r="7306">
      <c r="A7306" s="31"/>
      <c r="B7306" s="2"/>
      <c r="C7306" s="2"/>
    </row>
    <row r="7307">
      <c r="A7307" s="31"/>
      <c r="B7307" s="2"/>
      <c r="C7307" s="2"/>
    </row>
    <row r="7308">
      <c r="A7308" s="31"/>
      <c r="B7308" s="2"/>
      <c r="C7308" s="2"/>
    </row>
    <row r="7309">
      <c r="A7309" s="31"/>
      <c r="B7309" s="2"/>
      <c r="C7309" s="2"/>
    </row>
    <row r="7310">
      <c r="A7310" s="31"/>
      <c r="B7310" s="2"/>
      <c r="C7310" s="2"/>
    </row>
    <row r="7311">
      <c r="A7311" s="31"/>
      <c r="B7311" s="2"/>
      <c r="C7311" s="2"/>
    </row>
    <row r="7312">
      <c r="A7312" s="31"/>
      <c r="B7312" s="2"/>
      <c r="C7312" s="2"/>
    </row>
    <row r="7313">
      <c r="A7313" s="31"/>
      <c r="B7313" s="2"/>
      <c r="C7313" s="2"/>
    </row>
    <row r="7314">
      <c r="A7314" s="31"/>
      <c r="B7314" s="2"/>
      <c r="C7314" s="2"/>
    </row>
    <row r="7315">
      <c r="A7315" s="31"/>
      <c r="B7315" s="2"/>
      <c r="C7315" s="2"/>
    </row>
    <row r="7316">
      <c r="A7316" s="31"/>
      <c r="B7316" s="2"/>
      <c r="C7316" s="2"/>
    </row>
    <row r="7317">
      <c r="A7317" s="31"/>
      <c r="B7317" s="2"/>
      <c r="C7317" s="2"/>
    </row>
    <row r="7318">
      <c r="A7318" s="31"/>
      <c r="B7318" s="2"/>
      <c r="C7318" s="2"/>
    </row>
    <row r="7319">
      <c r="A7319" s="31"/>
      <c r="B7319" s="2"/>
      <c r="C7319" s="2"/>
    </row>
    <row r="7320">
      <c r="A7320" s="31"/>
      <c r="B7320" s="2"/>
      <c r="C7320" s="2"/>
    </row>
    <row r="7321">
      <c r="A7321" s="31"/>
      <c r="B7321" s="2"/>
      <c r="C7321" s="2"/>
    </row>
    <row r="7322">
      <c r="A7322" s="31"/>
      <c r="B7322" s="2"/>
      <c r="C7322" s="2"/>
    </row>
    <row r="7323">
      <c r="A7323" s="31"/>
      <c r="B7323" s="2"/>
      <c r="C7323" s="2"/>
    </row>
    <row r="7324">
      <c r="A7324" s="31"/>
      <c r="B7324" s="2"/>
      <c r="C7324" s="2"/>
    </row>
    <row r="7325">
      <c r="A7325" s="31"/>
      <c r="B7325" s="2"/>
      <c r="C7325" s="2"/>
    </row>
    <row r="7326">
      <c r="A7326" s="31"/>
      <c r="B7326" s="2"/>
      <c r="C7326" s="2"/>
    </row>
    <row r="7327">
      <c r="A7327" s="31"/>
      <c r="B7327" s="2"/>
      <c r="C7327" s="2"/>
    </row>
    <row r="7328">
      <c r="A7328" s="31"/>
      <c r="B7328" s="2"/>
      <c r="C7328" s="2"/>
    </row>
    <row r="7329">
      <c r="A7329" s="31"/>
      <c r="B7329" s="2"/>
      <c r="C7329" s="2"/>
    </row>
    <row r="7330">
      <c r="A7330" s="31"/>
      <c r="B7330" s="2"/>
      <c r="C7330" s="2"/>
    </row>
    <row r="7331">
      <c r="A7331" s="31"/>
      <c r="B7331" s="2"/>
      <c r="C7331" s="2"/>
    </row>
    <row r="7332">
      <c r="A7332" s="31"/>
      <c r="B7332" s="2"/>
      <c r="C7332" s="2"/>
    </row>
    <row r="7333">
      <c r="A7333" s="31"/>
      <c r="B7333" s="2"/>
      <c r="C7333" s="2"/>
    </row>
    <row r="7334">
      <c r="A7334" s="31"/>
      <c r="B7334" s="2"/>
      <c r="C7334" s="2"/>
    </row>
    <row r="7335">
      <c r="A7335" s="31"/>
      <c r="B7335" s="2"/>
      <c r="C7335" s="2"/>
    </row>
    <row r="7336">
      <c r="A7336" s="31"/>
      <c r="B7336" s="2"/>
      <c r="C7336" s="2"/>
    </row>
    <row r="7337">
      <c r="A7337" s="31"/>
      <c r="B7337" s="2"/>
      <c r="C7337" s="2"/>
    </row>
    <row r="7338">
      <c r="A7338" s="31"/>
      <c r="B7338" s="2"/>
      <c r="C7338" s="2"/>
    </row>
    <row r="7339">
      <c r="A7339" s="31"/>
      <c r="B7339" s="2"/>
      <c r="C7339" s="2"/>
    </row>
    <row r="7340">
      <c r="A7340" s="31"/>
      <c r="B7340" s="2"/>
      <c r="C7340" s="2"/>
    </row>
    <row r="7341">
      <c r="A7341" s="31"/>
      <c r="B7341" s="2"/>
      <c r="C7341" s="2"/>
    </row>
    <row r="7342">
      <c r="A7342" s="31"/>
      <c r="B7342" s="2"/>
      <c r="C7342" s="2"/>
    </row>
    <row r="7343">
      <c r="A7343" s="31"/>
      <c r="B7343" s="2"/>
      <c r="C7343" s="2"/>
    </row>
    <row r="7344">
      <c r="A7344" s="31"/>
      <c r="B7344" s="2"/>
      <c r="C7344" s="2"/>
    </row>
    <row r="7345">
      <c r="A7345" s="31"/>
      <c r="B7345" s="2"/>
      <c r="C7345" s="2"/>
    </row>
    <row r="7346">
      <c r="A7346" s="31"/>
      <c r="B7346" s="2"/>
      <c r="C7346" s="2"/>
    </row>
    <row r="7347">
      <c r="A7347" s="31"/>
      <c r="B7347" s="2"/>
      <c r="C7347" s="2"/>
    </row>
    <row r="7348">
      <c r="A7348" s="31"/>
      <c r="B7348" s="2"/>
      <c r="C7348" s="2"/>
    </row>
    <row r="7349">
      <c r="A7349" s="31"/>
      <c r="B7349" s="2"/>
      <c r="C7349" s="2"/>
    </row>
    <row r="7350">
      <c r="A7350" s="31"/>
      <c r="B7350" s="2"/>
      <c r="C7350" s="2"/>
    </row>
    <row r="7351">
      <c r="A7351" s="31"/>
      <c r="B7351" s="2"/>
      <c r="C7351" s="2"/>
    </row>
    <row r="7352">
      <c r="A7352" s="31"/>
      <c r="B7352" s="2"/>
      <c r="C7352" s="2"/>
    </row>
    <row r="7353">
      <c r="A7353" s="31"/>
      <c r="B7353" s="2"/>
      <c r="C7353" s="2"/>
    </row>
    <row r="7354">
      <c r="A7354" s="31"/>
      <c r="B7354" s="2"/>
      <c r="C7354" s="2"/>
    </row>
    <row r="7355">
      <c r="A7355" s="31"/>
      <c r="B7355" s="2"/>
      <c r="C7355" s="2"/>
    </row>
    <row r="7356">
      <c r="A7356" s="31"/>
      <c r="B7356" s="2"/>
      <c r="C7356" s="2"/>
    </row>
    <row r="7357">
      <c r="A7357" s="31"/>
      <c r="B7357" s="2"/>
      <c r="C7357" s="2"/>
    </row>
    <row r="7358">
      <c r="A7358" s="31"/>
      <c r="B7358" s="2"/>
      <c r="C7358" s="2"/>
    </row>
    <row r="7359">
      <c r="A7359" s="31"/>
      <c r="B7359" s="2"/>
      <c r="C7359" s="2"/>
    </row>
    <row r="7360">
      <c r="A7360" s="31"/>
      <c r="B7360" s="2"/>
      <c r="C7360" s="2"/>
    </row>
    <row r="7361">
      <c r="A7361" s="31"/>
      <c r="B7361" s="2"/>
      <c r="C7361" s="2"/>
    </row>
    <row r="7362">
      <c r="A7362" s="31"/>
      <c r="B7362" s="2"/>
      <c r="C7362" s="2"/>
    </row>
    <row r="7363">
      <c r="A7363" s="31"/>
      <c r="B7363" s="2"/>
      <c r="C7363" s="2"/>
    </row>
    <row r="7364">
      <c r="A7364" s="31"/>
      <c r="B7364" s="2"/>
      <c r="C7364" s="2"/>
    </row>
    <row r="7365">
      <c r="A7365" s="31"/>
      <c r="B7365" s="2"/>
      <c r="C7365" s="2"/>
    </row>
    <row r="7366">
      <c r="A7366" s="31"/>
      <c r="B7366" s="2"/>
      <c r="C7366" s="2"/>
    </row>
    <row r="7367">
      <c r="A7367" s="31"/>
      <c r="B7367" s="2"/>
      <c r="C7367" s="2"/>
    </row>
    <row r="7368">
      <c r="A7368" s="31"/>
      <c r="B7368" s="2"/>
      <c r="C7368" s="2"/>
    </row>
    <row r="7369">
      <c r="A7369" s="31"/>
      <c r="B7369" s="2"/>
      <c r="C7369" s="2"/>
    </row>
    <row r="7370">
      <c r="A7370" s="31"/>
      <c r="B7370" s="2"/>
      <c r="C7370" s="2"/>
    </row>
    <row r="7371">
      <c r="A7371" s="31"/>
      <c r="B7371" s="2"/>
      <c r="C7371" s="2"/>
    </row>
    <row r="7372">
      <c r="A7372" s="31"/>
      <c r="B7372" s="2"/>
      <c r="C7372" s="2"/>
    </row>
    <row r="7373">
      <c r="A7373" s="31"/>
      <c r="B7373" s="2"/>
      <c r="C7373" s="2"/>
    </row>
    <row r="7374">
      <c r="A7374" s="31"/>
      <c r="B7374" s="2"/>
      <c r="C7374" s="2"/>
    </row>
    <row r="7375">
      <c r="A7375" s="31"/>
      <c r="B7375" s="2"/>
      <c r="C7375" s="2"/>
    </row>
    <row r="7376">
      <c r="A7376" s="31"/>
      <c r="B7376" s="2"/>
      <c r="C7376" s="2"/>
    </row>
    <row r="7377">
      <c r="A7377" s="31"/>
      <c r="B7377" s="2"/>
      <c r="C7377" s="2"/>
    </row>
    <row r="7378">
      <c r="A7378" s="31"/>
      <c r="B7378" s="2"/>
      <c r="C7378" s="2"/>
    </row>
    <row r="7379">
      <c r="A7379" s="31"/>
      <c r="B7379" s="2"/>
      <c r="C7379" s="2"/>
    </row>
    <row r="7380">
      <c r="A7380" s="31"/>
      <c r="B7380" s="2"/>
      <c r="C7380" s="2"/>
    </row>
    <row r="7381">
      <c r="A7381" s="31"/>
      <c r="B7381" s="2"/>
      <c r="C7381" s="2"/>
    </row>
    <row r="7382">
      <c r="A7382" s="31"/>
      <c r="B7382" s="2"/>
      <c r="C7382" s="2"/>
    </row>
    <row r="7383">
      <c r="A7383" s="31"/>
      <c r="B7383" s="2"/>
      <c r="C7383" s="2"/>
    </row>
    <row r="7384">
      <c r="A7384" s="31"/>
      <c r="B7384" s="2"/>
      <c r="C7384" s="2"/>
    </row>
    <row r="7385">
      <c r="A7385" s="31"/>
      <c r="B7385" s="2"/>
      <c r="C7385" s="2"/>
    </row>
    <row r="7386">
      <c r="A7386" s="31"/>
      <c r="B7386" s="2"/>
      <c r="C7386" s="2"/>
    </row>
    <row r="7387">
      <c r="A7387" s="31"/>
      <c r="B7387" s="2"/>
      <c r="C7387" s="2"/>
    </row>
    <row r="7388">
      <c r="A7388" s="31"/>
      <c r="B7388" s="2"/>
      <c r="C7388" s="2"/>
    </row>
    <row r="7389">
      <c r="A7389" s="31"/>
      <c r="B7389" s="2"/>
      <c r="C7389" s="2"/>
    </row>
    <row r="7390">
      <c r="A7390" s="31"/>
      <c r="B7390" s="2"/>
      <c r="C7390" s="2"/>
    </row>
    <row r="7391">
      <c r="A7391" s="31"/>
      <c r="B7391" s="2"/>
      <c r="C7391" s="2"/>
    </row>
    <row r="7392">
      <c r="A7392" s="31"/>
      <c r="B7392" s="2"/>
      <c r="C7392" s="2"/>
    </row>
    <row r="7393">
      <c r="A7393" s="31"/>
      <c r="B7393" s="2"/>
      <c r="C7393" s="2"/>
    </row>
    <row r="7394">
      <c r="A7394" s="31"/>
      <c r="B7394" s="2"/>
      <c r="C7394" s="2"/>
    </row>
    <row r="7395">
      <c r="A7395" s="31"/>
      <c r="B7395" s="2"/>
      <c r="C7395" s="2"/>
    </row>
    <row r="7396">
      <c r="A7396" s="31"/>
      <c r="B7396" s="2"/>
      <c r="C7396" s="2"/>
    </row>
    <row r="7397">
      <c r="A7397" s="31"/>
      <c r="B7397" s="2"/>
      <c r="C7397" s="2"/>
    </row>
    <row r="7398">
      <c r="A7398" s="31"/>
      <c r="B7398" s="2"/>
      <c r="C7398" s="2"/>
    </row>
    <row r="7399">
      <c r="A7399" s="31"/>
      <c r="B7399" s="2"/>
      <c r="C7399" s="2"/>
    </row>
    <row r="7400">
      <c r="A7400" s="31"/>
      <c r="B7400" s="2"/>
      <c r="C7400" s="2"/>
    </row>
    <row r="7401">
      <c r="A7401" s="31"/>
      <c r="B7401" s="2"/>
      <c r="C7401" s="2"/>
    </row>
    <row r="7402">
      <c r="A7402" s="31"/>
      <c r="B7402" s="2"/>
      <c r="C7402" s="2"/>
    </row>
    <row r="7403">
      <c r="A7403" s="31"/>
      <c r="B7403" s="2"/>
      <c r="C7403" s="2"/>
    </row>
    <row r="7404">
      <c r="A7404" s="31"/>
      <c r="B7404" s="2"/>
      <c r="C7404" s="2"/>
    </row>
    <row r="7405">
      <c r="A7405" s="31"/>
      <c r="B7405" s="2"/>
      <c r="C7405" s="2"/>
    </row>
    <row r="7406">
      <c r="A7406" s="31"/>
      <c r="B7406" s="2"/>
      <c r="C7406" s="2"/>
    </row>
    <row r="7407">
      <c r="A7407" s="31"/>
      <c r="B7407" s="2"/>
      <c r="C7407" s="2"/>
    </row>
    <row r="7408">
      <c r="A7408" s="31"/>
      <c r="B7408" s="2"/>
      <c r="C7408" s="2"/>
    </row>
    <row r="7409">
      <c r="A7409" s="31"/>
      <c r="B7409" s="2"/>
      <c r="C7409" s="2"/>
    </row>
    <row r="7410">
      <c r="A7410" s="31"/>
      <c r="B7410" s="2"/>
      <c r="C7410" s="2"/>
    </row>
    <row r="7411">
      <c r="A7411" s="31"/>
      <c r="B7411" s="2"/>
      <c r="C7411" s="2"/>
    </row>
    <row r="7412">
      <c r="A7412" s="31"/>
      <c r="B7412" s="2"/>
      <c r="C7412" s="2"/>
    </row>
    <row r="7413">
      <c r="A7413" s="31"/>
      <c r="B7413" s="2"/>
      <c r="C7413" s="2"/>
    </row>
    <row r="7414">
      <c r="A7414" s="31"/>
      <c r="B7414" s="2"/>
      <c r="C7414" s="2"/>
    </row>
    <row r="7415">
      <c r="A7415" s="31"/>
      <c r="B7415" s="2"/>
      <c r="C7415" s="2"/>
    </row>
    <row r="7416">
      <c r="A7416" s="31"/>
      <c r="B7416" s="2"/>
      <c r="C7416" s="2"/>
    </row>
    <row r="7417">
      <c r="A7417" s="31"/>
      <c r="B7417" s="2"/>
      <c r="C7417" s="2"/>
    </row>
    <row r="7418">
      <c r="A7418" s="31"/>
      <c r="B7418" s="2"/>
      <c r="C7418" s="2"/>
    </row>
    <row r="7419">
      <c r="A7419" s="31"/>
      <c r="B7419" s="2"/>
      <c r="C7419" s="2"/>
    </row>
    <row r="7420">
      <c r="A7420" s="31"/>
      <c r="B7420" s="2"/>
      <c r="C7420" s="2"/>
    </row>
    <row r="7421">
      <c r="A7421" s="31"/>
      <c r="B7421" s="2"/>
      <c r="C7421" s="2"/>
    </row>
    <row r="7422">
      <c r="A7422" s="31"/>
      <c r="B7422" s="2"/>
      <c r="C7422" s="2"/>
    </row>
    <row r="7423">
      <c r="A7423" s="31"/>
      <c r="B7423" s="2"/>
      <c r="C7423" s="2"/>
    </row>
    <row r="7424">
      <c r="A7424" s="31"/>
      <c r="B7424" s="2"/>
      <c r="C7424" s="2"/>
    </row>
    <row r="7425">
      <c r="A7425" s="31"/>
      <c r="B7425" s="2"/>
      <c r="C7425" s="2"/>
    </row>
    <row r="7426">
      <c r="A7426" s="31"/>
      <c r="B7426" s="2"/>
      <c r="C7426" s="2"/>
    </row>
    <row r="7427">
      <c r="A7427" s="31"/>
      <c r="B7427" s="2"/>
      <c r="C7427" s="2"/>
    </row>
    <row r="7428">
      <c r="A7428" s="31"/>
      <c r="B7428" s="2"/>
      <c r="C7428" s="2"/>
    </row>
    <row r="7429">
      <c r="A7429" s="31"/>
      <c r="B7429" s="2"/>
      <c r="C7429" s="2"/>
    </row>
    <row r="7430">
      <c r="A7430" s="31"/>
      <c r="B7430" s="2"/>
      <c r="C7430" s="2"/>
    </row>
    <row r="7431">
      <c r="A7431" s="31"/>
      <c r="B7431" s="2"/>
      <c r="C7431" s="2"/>
    </row>
    <row r="7432">
      <c r="A7432" s="31"/>
      <c r="B7432" s="2"/>
      <c r="C7432" s="2"/>
    </row>
    <row r="7433">
      <c r="A7433" s="31"/>
      <c r="B7433" s="2"/>
      <c r="C7433" s="2"/>
    </row>
    <row r="7434">
      <c r="A7434" s="31"/>
      <c r="B7434" s="2"/>
      <c r="C7434" s="2"/>
    </row>
    <row r="7435">
      <c r="A7435" s="31"/>
      <c r="B7435" s="2"/>
      <c r="C7435" s="2"/>
    </row>
    <row r="7436">
      <c r="A7436" s="31"/>
      <c r="B7436" s="2"/>
      <c r="C7436" s="2"/>
    </row>
    <row r="7437">
      <c r="A7437" s="31"/>
      <c r="B7437" s="2"/>
      <c r="C7437" s="2"/>
    </row>
    <row r="7438">
      <c r="A7438" s="31"/>
      <c r="B7438" s="2"/>
      <c r="C7438" s="2"/>
    </row>
    <row r="7439">
      <c r="A7439" s="31"/>
      <c r="B7439" s="2"/>
      <c r="C7439" s="2"/>
    </row>
    <row r="7440">
      <c r="A7440" s="31"/>
      <c r="B7440" s="2"/>
      <c r="C7440" s="2"/>
    </row>
    <row r="7441">
      <c r="A7441" s="31"/>
      <c r="B7441" s="2"/>
      <c r="C7441" s="2"/>
    </row>
    <row r="7442">
      <c r="A7442" s="31"/>
      <c r="B7442" s="2"/>
      <c r="C7442" s="2"/>
    </row>
    <row r="7443">
      <c r="A7443" s="31"/>
      <c r="B7443" s="2"/>
      <c r="C7443" s="2"/>
    </row>
    <row r="7444">
      <c r="A7444" s="31"/>
      <c r="B7444" s="2"/>
      <c r="C7444" s="2"/>
    </row>
    <row r="7445">
      <c r="A7445" s="31"/>
      <c r="B7445" s="2"/>
      <c r="C7445" s="2"/>
    </row>
    <row r="7446">
      <c r="A7446" s="31"/>
      <c r="B7446" s="2"/>
      <c r="C7446" s="2"/>
    </row>
    <row r="7447">
      <c r="A7447" s="31"/>
      <c r="B7447" s="2"/>
      <c r="C7447" s="2"/>
    </row>
    <row r="7448">
      <c r="A7448" s="31"/>
      <c r="B7448" s="2"/>
      <c r="C7448" s="2"/>
    </row>
    <row r="7449">
      <c r="A7449" s="31"/>
      <c r="B7449" s="2"/>
      <c r="C7449" s="2"/>
    </row>
    <row r="7450">
      <c r="A7450" s="31"/>
      <c r="B7450" s="2"/>
      <c r="C7450" s="2"/>
    </row>
    <row r="7451">
      <c r="A7451" s="31"/>
      <c r="B7451" s="2"/>
      <c r="C7451" s="2"/>
    </row>
    <row r="7452">
      <c r="A7452" s="31"/>
      <c r="B7452" s="2"/>
      <c r="C7452" s="2"/>
    </row>
    <row r="7453">
      <c r="A7453" s="31"/>
      <c r="B7453" s="2"/>
      <c r="C7453" s="2"/>
    </row>
    <row r="7454">
      <c r="A7454" s="31"/>
      <c r="B7454" s="2"/>
      <c r="C7454" s="2"/>
    </row>
    <row r="7455">
      <c r="A7455" s="31"/>
      <c r="B7455" s="2"/>
      <c r="C7455" s="2"/>
    </row>
    <row r="7456">
      <c r="A7456" s="31"/>
      <c r="B7456" s="2"/>
      <c r="C7456" s="2"/>
    </row>
    <row r="7457">
      <c r="A7457" s="31"/>
      <c r="B7457" s="2"/>
      <c r="C7457" s="2"/>
    </row>
    <row r="7458">
      <c r="A7458" s="31"/>
      <c r="B7458" s="2"/>
      <c r="C7458" s="2"/>
    </row>
    <row r="7459">
      <c r="A7459" s="31"/>
      <c r="B7459" s="2"/>
      <c r="C7459" s="2"/>
    </row>
    <row r="7460">
      <c r="A7460" s="31"/>
      <c r="B7460" s="2"/>
      <c r="C7460" s="2"/>
    </row>
    <row r="7461">
      <c r="A7461" s="31"/>
      <c r="B7461" s="2"/>
      <c r="C7461" s="2"/>
    </row>
    <row r="7462">
      <c r="A7462" s="31"/>
      <c r="B7462" s="2"/>
      <c r="C7462" s="2"/>
    </row>
    <row r="7463">
      <c r="A7463" s="31"/>
      <c r="B7463" s="2"/>
      <c r="C7463" s="2"/>
    </row>
    <row r="7464">
      <c r="A7464" s="31"/>
      <c r="B7464" s="2"/>
      <c r="C7464" s="2"/>
    </row>
    <row r="7465">
      <c r="A7465" s="31"/>
      <c r="B7465" s="2"/>
      <c r="C7465" s="2"/>
    </row>
    <row r="7466">
      <c r="A7466" s="31"/>
      <c r="B7466" s="2"/>
      <c r="C7466" s="2"/>
    </row>
    <row r="7467">
      <c r="A7467" s="31"/>
      <c r="B7467" s="2"/>
      <c r="C7467" s="2"/>
    </row>
    <row r="7468">
      <c r="A7468" s="31"/>
      <c r="B7468" s="2"/>
      <c r="C7468" s="2"/>
    </row>
    <row r="7469">
      <c r="A7469" s="31"/>
      <c r="B7469" s="2"/>
      <c r="C7469" s="2"/>
    </row>
    <row r="7470">
      <c r="A7470" s="31"/>
      <c r="B7470" s="2"/>
      <c r="C7470" s="2"/>
    </row>
    <row r="7471">
      <c r="A7471" s="31"/>
      <c r="B7471" s="2"/>
      <c r="C7471" s="2"/>
    </row>
    <row r="7472">
      <c r="A7472" s="31"/>
      <c r="B7472" s="2"/>
      <c r="C7472" s="2"/>
    </row>
    <row r="7473">
      <c r="A7473" s="31"/>
      <c r="B7473" s="2"/>
      <c r="C7473" s="2"/>
    </row>
    <row r="7474">
      <c r="A7474" s="31"/>
      <c r="B7474" s="2"/>
      <c r="C7474" s="2"/>
    </row>
    <row r="7475">
      <c r="A7475" s="31"/>
      <c r="B7475" s="2"/>
      <c r="C7475" s="2"/>
    </row>
    <row r="7476">
      <c r="A7476" s="31"/>
      <c r="B7476" s="2"/>
      <c r="C7476" s="2"/>
    </row>
    <row r="7477">
      <c r="A7477" s="31"/>
      <c r="B7477" s="2"/>
      <c r="C7477" s="2"/>
    </row>
    <row r="7478">
      <c r="A7478" s="31"/>
      <c r="B7478" s="2"/>
      <c r="C7478" s="2"/>
    </row>
    <row r="7479">
      <c r="A7479" s="31"/>
      <c r="B7479" s="2"/>
      <c r="C7479" s="2"/>
    </row>
    <row r="7480">
      <c r="A7480" s="31"/>
      <c r="B7480" s="2"/>
      <c r="C7480" s="2"/>
    </row>
    <row r="7481">
      <c r="A7481" s="31"/>
      <c r="B7481" s="2"/>
      <c r="C7481" s="2"/>
    </row>
    <row r="7482">
      <c r="A7482" s="31"/>
      <c r="B7482" s="2"/>
      <c r="C7482" s="2"/>
    </row>
    <row r="7483">
      <c r="A7483" s="31"/>
      <c r="B7483" s="2"/>
      <c r="C7483" s="2"/>
    </row>
    <row r="7484">
      <c r="A7484" s="31"/>
      <c r="B7484" s="2"/>
      <c r="C7484" s="2"/>
    </row>
    <row r="7485">
      <c r="A7485" s="31"/>
      <c r="B7485" s="2"/>
      <c r="C7485" s="2"/>
    </row>
    <row r="7486">
      <c r="A7486" s="31"/>
      <c r="B7486" s="2"/>
      <c r="C7486" s="2"/>
    </row>
    <row r="7487">
      <c r="A7487" s="31"/>
      <c r="B7487" s="2"/>
      <c r="C7487" s="2"/>
    </row>
    <row r="7488">
      <c r="A7488" s="31"/>
      <c r="B7488" s="2"/>
      <c r="C7488" s="2"/>
    </row>
    <row r="7489">
      <c r="A7489" s="31"/>
      <c r="B7489" s="2"/>
      <c r="C7489" s="2"/>
    </row>
    <row r="7490">
      <c r="A7490" s="31"/>
      <c r="B7490" s="2"/>
      <c r="C7490" s="2"/>
    </row>
    <row r="7491">
      <c r="A7491" s="31"/>
      <c r="B7491" s="2"/>
      <c r="C7491" s="2"/>
    </row>
    <row r="7492">
      <c r="A7492" s="31"/>
      <c r="B7492" s="2"/>
      <c r="C7492" s="2"/>
    </row>
    <row r="7493">
      <c r="A7493" s="31"/>
      <c r="B7493" s="2"/>
      <c r="C7493" s="2"/>
    </row>
    <row r="7494">
      <c r="A7494" s="31"/>
      <c r="B7494" s="2"/>
      <c r="C7494" s="2"/>
    </row>
    <row r="7495">
      <c r="A7495" s="31"/>
      <c r="B7495" s="2"/>
      <c r="C7495" s="2"/>
    </row>
    <row r="7496">
      <c r="A7496" s="31"/>
      <c r="B7496" s="2"/>
      <c r="C7496" s="2"/>
    </row>
    <row r="7497">
      <c r="A7497" s="31"/>
      <c r="B7497" s="2"/>
      <c r="C7497" s="2"/>
    </row>
    <row r="7498">
      <c r="A7498" s="31"/>
      <c r="B7498" s="2"/>
      <c r="C7498" s="2"/>
    </row>
    <row r="7499">
      <c r="A7499" s="31"/>
      <c r="B7499" s="2"/>
      <c r="C7499" s="2"/>
    </row>
    <row r="7500">
      <c r="A7500" s="31"/>
      <c r="B7500" s="2"/>
      <c r="C7500" s="2"/>
    </row>
    <row r="7501">
      <c r="A7501" s="31"/>
      <c r="B7501" s="2"/>
      <c r="C7501" s="2"/>
    </row>
    <row r="7502">
      <c r="A7502" s="31"/>
      <c r="B7502" s="2"/>
      <c r="C7502" s="2"/>
    </row>
    <row r="7503">
      <c r="A7503" s="31"/>
      <c r="B7503" s="2"/>
      <c r="C7503" s="2"/>
    </row>
    <row r="7504">
      <c r="A7504" s="31"/>
      <c r="B7504" s="2"/>
      <c r="C7504" s="2"/>
    </row>
    <row r="7505">
      <c r="A7505" s="31"/>
      <c r="B7505" s="2"/>
      <c r="C7505" s="2"/>
    </row>
    <row r="7506">
      <c r="A7506" s="31"/>
      <c r="B7506" s="2"/>
      <c r="C7506" s="2"/>
    </row>
    <row r="7507">
      <c r="A7507" s="31"/>
      <c r="B7507" s="2"/>
      <c r="C7507" s="2"/>
    </row>
    <row r="7508">
      <c r="A7508" s="31"/>
      <c r="B7508" s="2"/>
      <c r="C7508" s="2"/>
    </row>
    <row r="7509">
      <c r="A7509" s="31"/>
      <c r="B7509" s="2"/>
      <c r="C7509" s="2"/>
    </row>
    <row r="7510">
      <c r="A7510" s="31"/>
      <c r="B7510" s="2"/>
      <c r="C7510" s="2"/>
    </row>
    <row r="7511">
      <c r="A7511" s="31"/>
      <c r="B7511" s="2"/>
      <c r="C7511" s="2"/>
    </row>
    <row r="7512">
      <c r="A7512" s="31"/>
      <c r="B7512" s="2"/>
      <c r="C7512" s="2"/>
    </row>
    <row r="7513">
      <c r="A7513" s="31"/>
      <c r="B7513" s="2"/>
      <c r="C7513" s="2"/>
    </row>
    <row r="7514">
      <c r="A7514" s="31"/>
      <c r="B7514" s="2"/>
      <c r="C7514" s="2"/>
    </row>
    <row r="7515">
      <c r="A7515" s="31"/>
      <c r="B7515" s="2"/>
      <c r="C7515" s="2"/>
    </row>
    <row r="7516">
      <c r="A7516" s="31"/>
      <c r="B7516" s="2"/>
      <c r="C7516" s="2"/>
    </row>
    <row r="7517">
      <c r="A7517" s="31"/>
      <c r="B7517" s="2"/>
      <c r="C7517" s="2"/>
    </row>
    <row r="7518">
      <c r="A7518" s="31"/>
      <c r="B7518" s="2"/>
      <c r="C7518" s="2"/>
    </row>
    <row r="7519">
      <c r="A7519" s="31"/>
      <c r="B7519" s="2"/>
      <c r="C7519" s="2"/>
    </row>
    <row r="7520">
      <c r="A7520" s="31"/>
      <c r="B7520" s="2"/>
      <c r="C7520" s="2"/>
    </row>
    <row r="7521">
      <c r="A7521" s="31"/>
      <c r="B7521" s="2"/>
      <c r="C7521" s="2"/>
    </row>
    <row r="7522">
      <c r="A7522" s="31"/>
      <c r="B7522" s="2"/>
      <c r="C7522" s="2"/>
    </row>
    <row r="7523">
      <c r="A7523" s="31"/>
      <c r="B7523" s="2"/>
      <c r="C7523" s="2"/>
    </row>
    <row r="7524">
      <c r="A7524" s="31"/>
      <c r="B7524" s="2"/>
      <c r="C7524" s="2"/>
    </row>
    <row r="7525">
      <c r="A7525" s="31"/>
      <c r="B7525" s="2"/>
      <c r="C7525" s="2"/>
    </row>
    <row r="7526">
      <c r="A7526" s="31"/>
      <c r="B7526" s="2"/>
      <c r="C7526" s="2"/>
    </row>
    <row r="7527">
      <c r="A7527" s="31"/>
      <c r="B7527" s="2"/>
      <c r="C7527" s="2"/>
    </row>
    <row r="7528">
      <c r="A7528" s="31"/>
      <c r="B7528" s="2"/>
      <c r="C7528" s="2"/>
    </row>
    <row r="7529">
      <c r="A7529" s="31"/>
      <c r="B7529" s="2"/>
      <c r="C7529" s="2"/>
    </row>
    <row r="7530">
      <c r="A7530" s="31"/>
      <c r="B7530" s="2"/>
      <c r="C7530" s="2"/>
    </row>
    <row r="7531">
      <c r="A7531" s="31"/>
      <c r="B7531" s="2"/>
      <c r="C7531" s="2"/>
    </row>
    <row r="7532">
      <c r="A7532" s="31"/>
      <c r="B7532" s="2"/>
      <c r="C7532" s="2"/>
    </row>
    <row r="7533">
      <c r="A7533" s="31"/>
      <c r="B7533" s="2"/>
      <c r="C7533" s="2"/>
    </row>
    <row r="7534">
      <c r="A7534" s="31"/>
      <c r="B7534" s="2"/>
      <c r="C7534" s="2"/>
    </row>
    <row r="7535">
      <c r="A7535" s="31"/>
      <c r="B7535" s="2"/>
      <c r="C7535" s="2"/>
    </row>
    <row r="7536">
      <c r="A7536" s="31"/>
      <c r="B7536" s="2"/>
      <c r="C7536" s="2"/>
    </row>
    <row r="7537">
      <c r="A7537" s="31"/>
      <c r="B7537" s="2"/>
      <c r="C7537" s="2"/>
    </row>
    <row r="7538">
      <c r="A7538" s="31"/>
      <c r="B7538" s="2"/>
      <c r="C7538" s="2"/>
    </row>
    <row r="7539">
      <c r="A7539" s="31"/>
      <c r="B7539" s="2"/>
      <c r="C7539" s="2"/>
    </row>
    <row r="7540">
      <c r="A7540" s="31"/>
      <c r="B7540" s="2"/>
      <c r="C7540" s="2"/>
    </row>
    <row r="7541">
      <c r="A7541" s="31"/>
      <c r="B7541" s="2"/>
      <c r="C7541" s="2"/>
    </row>
    <row r="7542">
      <c r="A7542" s="31"/>
      <c r="B7542" s="2"/>
      <c r="C7542" s="2"/>
    </row>
    <row r="7543">
      <c r="A7543" s="31"/>
      <c r="B7543" s="2"/>
      <c r="C7543" s="2"/>
    </row>
    <row r="7544">
      <c r="A7544" s="31"/>
      <c r="B7544" s="2"/>
      <c r="C7544" s="2"/>
    </row>
    <row r="7545">
      <c r="A7545" s="31"/>
      <c r="B7545" s="2"/>
      <c r="C7545" s="2"/>
    </row>
    <row r="7546">
      <c r="A7546" s="31"/>
      <c r="B7546" s="2"/>
      <c r="C7546" s="2"/>
    </row>
    <row r="7547">
      <c r="A7547" s="31"/>
      <c r="B7547" s="2"/>
      <c r="C7547" s="2"/>
    </row>
    <row r="7548">
      <c r="A7548" s="31"/>
      <c r="B7548" s="2"/>
      <c r="C7548" s="2"/>
    </row>
    <row r="7549">
      <c r="A7549" s="31"/>
      <c r="B7549" s="2"/>
      <c r="C7549" s="2"/>
    </row>
    <row r="7550">
      <c r="A7550" s="31"/>
      <c r="B7550" s="2"/>
      <c r="C7550" s="2"/>
    </row>
    <row r="7551">
      <c r="A7551" s="31"/>
      <c r="B7551" s="2"/>
      <c r="C7551" s="2"/>
    </row>
    <row r="7552">
      <c r="A7552" s="31"/>
      <c r="B7552" s="2"/>
      <c r="C7552" s="2"/>
    </row>
    <row r="7553">
      <c r="A7553" s="31"/>
      <c r="B7553" s="2"/>
      <c r="C7553" s="2"/>
    </row>
    <row r="7554">
      <c r="A7554" s="31"/>
      <c r="B7554" s="2"/>
      <c r="C7554" s="2"/>
    </row>
    <row r="7555">
      <c r="A7555" s="31"/>
      <c r="B7555" s="2"/>
      <c r="C7555" s="2"/>
    </row>
    <row r="7556">
      <c r="A7556" s="31"/>
      <c r="B7556" s="2"/>
      <c r="C7556" s="2"/>
    </row>
    <row r="7557">
      <c r="A7557" s="31"/>
      <c r="B7557" s="2"/>
      <c r="C7557" s="2"/>
    </row>
    <row r="7558">
      <c r="A7558" s="31"/>
      <c r="B7558" s="2"/>
      <c r="C7558" s="2"/>
    </row>
    <row r="7559">
      <c r="A7559" s="31"/>
      <c r="B7559" s="2"/>
      <c r="C7559" s="2"/>
    </row>
    <row r="7560">
      <c r="A7560" s="31"/>
      <c r="B7560" s="2"/>
      <c r="C7560" s="2"/>
    </row>
    <row r="7561">
      <c r="A7561" s="31"/>
      <c r="B7561" s="2"/>
      <c r="C7561" s="2"/>
    </row>
    <row r="7562">
      <c r="A7562" s="31"/>
      <c r="B7562" s="2"/>
      <c r="C7562" s="2"/>
    </row>
    <row r="7563">
      <c r="A7563" s="31"/>
      <c r="B7563" s="2"/>
      <c r="C7563" s="2"/>
    </row>
    <row r="7564">
      <c r="A7564" s="31"/>
      <c r="B7564" s="2"/>
      <c r="C7564" s="2"/>
    </row>
    <row r="7565">
      <c r="A7565" s="31"/>
      <c r="B7565" s="2"/>
      <c r="C7565" s="2"/>
    </row>
    <row r="7566">
      <c r="A7566" s="31"/>
      <c r="B7566" s="2"/>
      <c r="C7566" s="2"/>
    </row>
    <row r="7567">
      <c r="A7567" s="31"/>
      <c r="B7567" s="2"/>
      <c r="C7567" s="2"/>
    </row>
    <row r="7568">
      <c r="A7568" s="31"/>
      <c r="B7568" s="2"/>
      <c r="C7568" s="2"/>
    </row>
    <row r="7569">
      <c r="A7569" s="31"/>
      <c r="B7569" s="2"/>
      <c r="C7569" s="2"/>
    </row>
    <row r="7570">
      <c r="A7570" s="31"/>
      <c r="B7570" s="2"/>
      <c r="C7570" s="2"/>
    </row>
    <row r="7571">
      <c r="A7571" s="31"/>
      <c r="B7571" s="2"/>
      <c r="C7571" s="2"/>
    </row>
    <row r="7572">
      <c r="A7572" s="31"/>
      <c r="B7572" s="2"/>
      <c r="C7572" s="2"/>
    </row>
    <row r="7573">
      <c r="A7573" s="31"/>
      <c r="B7573" s="2"/>
      <c r="C7573" s="2"/>
    </row>
    <row r="7574">
      <c r="A7574" s="31"/>
      <c r="B7574" s="2"/>
      <c r="C7574" s="2"/>
    </row>
    <row r="7575">
      <c r="A7575" s="31"/>
      <c r="B7575" s="2"/>
      <c r="C7575" s="2"/>
    </row>
    <row r="7576">
      <c r="A7576" s="31"/>
      <c r="B7576" s="2"/>
      <c r="C7576" s="2"/>
    </row>
    <row r="7577">
      <c r="A7577" s="31"/>
      <c r="B7577" s="2"/>
      <c r="C7577" s="2"/>
    </row>
    <row r="7578">
      <c r="A7578" s="31"/>
      <c r="B7578" s="2"/>
      <c r="C7578" s="2"/>
    </row>
    <row r="7579">
      <c r="A7579" s="31"/>
      <c r="B7579" s="2"/>
      <c r="C7579" s="2"/>
    </row>
    <row r="7580">
      <c r="A7580" s="31"/>
      <c r="B7580" s="2"/>
      <c r="C7580" s="2"/>
    </row>
    <row r="7581">
      <c r="A7581" s="31"/>
      <c r="B7581" s="2"/>
      <c r="C7581" s="2"/>
    </row>
    <row r="7582">
      <c r="A7582" s="31"/>
      <c r="B7582" s="2"/>
      <c r="C7582" s="2"/>
    </row>
    <row r="7583">
      <c r="A7583" s="31"/>
      <c r="B7583" s="2"/>
      <c r="C7583" s="2"/>
    </row>
    <row r="7584">
      <c r="A7584" s="31"/>
      <c r="B7584" s="2"/>
      <c r="C7584" s="2"/>
    </row>
    <row r="7585">
      <c r="A7585" s="31"/>
      <c r="B7585" s="2"/>
      <c r="C7585" s="2"/>
    </row>
    <row r="7586">
      <c r="A7586" s="31"/>
      <c r="B7586" s="2"/>
      <c r="C7586" s="2"/>
    </row>
    <row r="7587">
      <c r="A7587" s="31"/>
      <c r="B7587" s="2"/>
      <c r="C7587" s="2"/>
    </row>
    <row r="7588">
      <c r="A7588" s="31"/>
      <c r="B7588" s="2"/>
      <c r="C7588" s="2"/>
    </row>
    <row r="7589">
      <c r="A7589" s="31"/>
      <c r="B7589" s="2"/>
      <c r="C7589" s="2"/>
    </row>
    <row r="7590">
      <c r="A7590" s="31"/>
      <c r="B7590" s="2"/>
      <c r="C7590" s="2"/>
    </row>
    <row r="7591">
      <c r="A7591" s="31"/>
      <c r="B7591" s="2"/>
      <c r="C7591" s="2"/>
    </row>
    <row r="7592">
      <c r="A7592" s="31"/>
      <c r="B7592" s="2"/>
      <c r="C7592" s="2"/>
    </row>
    <row r="7593">
      <c r="A7593" s="31"/>
      <c r="B7593" s="2"/>
      <c r="C7593" s="2"/>
    </row>
    <row r="7594">
      <c r="A7594" s="31"/>
      <c r="B7594" s="2"/>
      <c r="C7594" s="2"/>
    </row>
    <row r="7595">
      <c r="A7595" s="31"/>
      <c r="B7595" s="2"/>
      <c r="C7595" s="2"/>
    </row>
    <row r="7596">
      <c r="A7596" s="31"/>
      <c r="B7596" s="2"/>
      <c r="C7596" s="2"/>
    </row>
    <row r="7597">
      <c r="A7597" s="31"/>
      <c r="B7597" s="2"/>
      <c r="C7597" s="2"/>
    </row>
    <row r="7598">
      <c r="A7598" s="31"/>
      <c r="B7598" s="2"/>
      <c r="C7598" s="2"/>
    </row>
    <row r="7599">
      <c r="A7599" s="31"/>
      <c r="B7599" s="2"/>
      <c r="C7599" s="2"/>
    </row>
    <row r="7600">
      <c r="A7600" s="31"/>
      <c r="B7600" s="2"/>
      <c r="C7600" s="2"/>
    </row>
    <row r="7601">
      <c r="A7601" s="31"/>
      <c r="B7601" s="2"/>
      <c r="C7601" s="2"/>
    </row>
    <row r="7602">
      <c r="A7602" s="31"/>
      <c r="B7602" s="2"/>
      <c r="C7602" s="2"/>
    </row>
    <row r="7603">
      <c r="A7603" s="31"/>
      <c r="B7603" s="2"/>
      <c r="C7603" s="2"/>
    </row>
    <row r="7604">
      <c r="A7604" s="31"/>
      <c r="B7604" s="2"/>
      <c r="C7604" s="2"/>
    </row>
    <row r="7605">
      <c r="A7605" s="31"/>
      <c r="B7605" s="2"/>
      <c r="C7605" s="2"/>
    </row>
    <row r="7606">
      <c r="A7606" s="31"/>
      <c r="B7606" s="2"/>
      <c r="C7606" s="2"/>
    </row>
    <row r="7607">
      <c r="A7607" s="31"/>
      <c r="B7607" s="2"/>
      <c r="C7607" s="2"/>
    </row>
    <row r="7608">
      <c r="A7608" s="31"/>
      <c r="B7608" s="2"/>
      <c r="C7608" s="2"/>
    </row>
    <row r="7609">
      <c r="A7609" s="31"/>
      <c r="B7609" s="2"/>
      <c r="C7609" s="2"/>
    </row>
    <row r="7610">
      <c r="A7610" s="31"/>
      <c r="B7610" s="2"/>
      <c r="C7610" s="2"/>
    </row>
    <row r="7611">
      <c r="A7611" s="31"/>
      <c r="B7611" s="2"/>
      <c r="C7611" s="2"/>
    </row>
    <row r="7612">
      <c r="A7612" s="31"/>
      <c r="B7612" s="2"/>
      <c r="C7612" s="2"/>
    </row>
    <row r="7613">
      <c r="A7613" s="31"/>
      <c r="B7613" s="2"/>
      <c r="C7613" s="2"/>
    </row>
    <row r="7614">
      <c r="A7614" s="31"/>
      <c r="B7614" s="2"/>
      <c r="C7614" s="2"/>
    </row>
    <row r="7615">
      <c r="A7615" s="31"/>
      <c r="B7615" s="2"/>
      <c r="C7615" s="2"/>
    </row>
    <row r="7616">
      <c r="A7616" s="31"/>
      <c r="B7616" s="2"/>
      <c r="C7616" s="2"/>
    </row>
    <row r="7617">
      <c r="A7617" s="31"/>
      <c r="B7617" s="2"/>
      <c r="C7617" s="2"/>
    </row>
    <row r="7618">
      <c r="A7618" s="31"/>
      <c r="B7618" s="2"/>
      <c r="C7618" s="2"/>
    </row>
    <row r="7619">
      <c r="A7619" s="31"/>
      <c r="B7619" s="2"/>
      <c r="C7619" s="2"/>
    </row>
    <row r="7620">
      <c r="A7620" s="31"/>
      <c r="B7620" s="2"/>
      <c r="C7620" s="2"/>
    </row>
    <row r="7621">
      <c r="A7621" s="31"/>
      <c r="B7621" s="2"/>
      <c r="C7621" s="2"/>
    </row>
    <row r="7622">
      <c r="A7622" s="31"/>
      <c r="B7622" s="2"/>
      <c r="C7622" s="2"/>
    </row>
    <row r="7623">
      <c r="A7623" s="31"/>
      <c r="B7623" s="2"/>
      <c r="C7623" s="2"/>
    </row>
    <row r="7624">
      <c r="A7624" s="31"/>
      <c r="B7624" s="2"/>
      <c r="C7624" s="2"/>
    </row>
    <row r="7625">
      <c r="A7625" s="31"/>
      <c r="B7625" s="2"/>
      <c r="C7625" s="2"/>
    </row>
    <row r="7626">
      <c r="A7626" s="31"/>
      <c r="B7626" s="2"/>
      <c r="C7626" s="2"/>
    </row>
    <row r="7627">
      <c r="A7627" s="31"/>
      <c r="B7627" s="2"/>
      <c r="C7627" s="2"/>
    </row>
    <row r="7628">
      <c r="A7628" s="31"/>
      <c r="B7628" s="2"/>
      <c r="C7628" s="2"/>
    </row>
    <row r="7629">
      <c r="A7629" s="31"/>
      <c r="B7629" s="2"/>
      <c r="C7629" s="2"/>
    </row>
    <row r="7630">
      <c r="A7630" s="31"/>
      <c r="B7630" s="2"/>
      <c r="C7630" s="2"/>
    </row>
    <row r="7631">
      <c r="A7631" s="31"/>
      <c r="B7631" s="2"/>
      <c r="C7631" s="2"/>
    </row>
    <row r="7632">
      <c r="A7632" s="31"/>
      <c r="B7632" s="2"/>
      <c r="C7632" s="2"/>
    </row>
    <row r="7633">
      <c r="A7633" s="31"/>
      <c r="B7633" s="2"/>
      <c r="C7633" s="2"/>
    </row>
    <row r="7634">
      <c r="A7634" s="31"/>
      <c r="B7634" s="2"/>
      <c r="C7634" s="2"/>
    </row>
    <row r="7635">
      <c r="A7635" s="31"/>
      <c r="B7635" s="2"/>
      <c r="C7635" s="2"/>
    </row>
    <row r="7636">
      <c r="A7636" s="31"/>
      <c r="B7636" s="2"/>
      <c r="C7636" s="2"/>
    </row>
    <row r="7637">
      <c r="A7637" s="31"/>
      <c r="B7637" s="2"/>
      <c r="C7637" s="2"/>
    </row>
    <row r="7638">
      <c r="A7638" s="31"/>
      <c r="B7638" s="2"/>
      <c r="C7638" s="2"/>
    </row>
    <row r="7639">
      <c r="A7639" s="31"/>
      <c r="B7639" s="2"/>
      <c r="C7639" s="2"/>
    </row>
    <row r="7640">
      <c r="A7640" s="31"/>
      <c r="B7640" s="2"/>
      <c r="C7640" s="2"/>
    </row>
    <row r="7641">
      <c r="A7641" s="31"/>
      <c r="B7641" s="2"/>
      <c r="C7641" s="2"/>
    </row>
    <row r="7642">
      <c r="A7642" s="31"/>
      <c r="B7642" s="2"/>
      <c r="C7642" s="2"/>
    </row>
    <row r="7643">
      <c r="A7643" s="31"/>
      <c r="B7643" s="2"/>
      <c r="C7643" s="2"/>
    </row>
    <row r="7644">
      <c r="A7644" s="31"/>
      <c r="B7644" s="2"/>
      <c r="C7644" s="2"/>
    </row>
    <row r="7645">
      <c r="A7645" s="31"/>
      <c r="B7645" s="2"/>
      <c r="C7645" s="2"/>
    </row>
    <row r="7646">
      <c r="A7646" s="31"/>
      <c r="B7646" s="2"/>
      <c r="C7646" s="2"/>
    </row>
    <row r="7647">
      <c r="A7647" s="31"/>
      <c r="B7647" s="2"/>
      <c r="C7647" s="2"/>
    </row>
    <row r="7648">
      <c r="A7648" s="31"/>
      <c r="B7648" s="2"/>
      <c r="C7648" s="2"/>
    </row>
    <row r="7649">
      <c r="A7649" s="31"/>
      <c r="B7649" s="2"/>
      <c r="C7649" s="2"/>
    </row>
    <row r="7650">
      <c r="A7650" s="31"/>
      <c r="B7650" s="2"/>
      <c r="C7650" s="2"/>
    </row>
    <row r="7651">
      <c r="A7651" s="31"/>
      <c r="B7651" s="2"/>
      <c r="C7651" s="2"/>
    </row>
    <row r="7652">
      <c r="A7652" s="31"/>
      <c r="B7652" s="2"/>
      <c r="C7652" s="2"/>
    </row>
    <row r="7653">
      <c r="A7653" s="31"/>
      <c r="B7653" s="2"/>
      <c r="C7653" s="2"/>
    </row>
    <row r="7654">
      <c r="A7654" s="31"/>
      <c r="B7654" s="2"/>
      <c r="C7654" s="2"/>
    </row>
    <row r="7655">
      <c r="A7655" s="31"/>
      <c r="B7655" s="2"/>
      <c r="C7655" s="2"/>
    </row>
    <row r="7656">
      <c r="A7656" s="31"/>
      <c r="B7656" s="2"/>
      <c r="C7656" s="2"/>
    </row>
    <row r="7657">
      <c r="A7657" s="31"/>
      <c r="B7657" s="2"/>
      <c r="C7657" s="2"/>
    </row>
    <row r="7658">
      <c r="A7658" s="31"/>
      <c r="B7658" s="2"/>
      <c r="C7658" s="2"/>
    </row>
    <row r="7659">
      <c r="A7659" s="31"/>
      <c r="B7659" s="2"/>
      <c r="C7659" s="2"/>
    </row>
    <row r="7660">
      <c r="A7660" s="31"/>
      <c r="B7660" s="2"/>
      <c r="C7660" s="2"/>
    </row>
    <row r="7661">
      <c r="A7661" s="31"/>
      <c r="B7661" s="2"/>
      <c r="C7661" s="2"/>
    </row>
    <row r="7662">
      <c r="A7662" s="31"/>
      <c r="B7662" s="2"/>
      <c r="C7662" s="2"/>
    </row>
    <row r="7663">
      <c r="A7663" s="31"/>
      <c r="B7663" s="2"/>
      <c r="C7663" s="2"/>
    </row>
    <row r="7664">
      <c r="A7664" s="31"/>
      <c r="B7664" s="2"/>
      <c r="C7664" s="2"/>
    </row>
    <row r="7665">
      <c r="A7665" s="31"/>
      <c r="B7665" s="2"/>
      <c r="C7665" s="2"/>
    </row>
    <row r="7666">
      <c r="A7666" s="31"/>
      <c r="B7666" s="2"/>
      <c r="C7666" s="2"/>
    </row>
    <row r="7667">
      <c r="A7667" s="31"/>
      <c r="B7667" s="2"/>
      <c r="C7667" s="2"/>
    </row>
    <row r="7668">
      <c r="A7668" s="31"/>
      <c r="B7668" s="2"/>
      <c r="C7668" s="2"/>
    </row>
    <row r="7669">
      <c r="A7669" s="31"/>
      <c r="B7669" s="2"/>
      <c r="C7669" s="2"/>
    </row>
    <row r="7670">
      <c r="A7670" s="31"/>
      <c r="B7670" s="2"/>
      <c r="C7670" s="2"/>
    </row>
    <row r="7671">
      <c r="A7671" s="31"/>
      <c r="B7671" s="2"/>
      <c r="C7671" s="2"/>
    </row>
    <row r="7672">
      <c r="A7672" s="31"/>
      <c r="B7672" s="2"/>
      <c r="C7672" s="2"/>
    </row>
    <row r="7673">
      <c r="A7673" s="31"/>
      <c r="B7673" s="2"/>
      <c r="C7673" s="2"/>
    </row>
    <row r="7674">
      <c r="A7674" s="31"/>
      <c r="B7674" s="2"/>
      <c r="C7674" s="2"/>
    </row>
    <row r="7675">
      <c r="A7675" s="31"/>
      <c r="B7675" s="2"/>
      <c r="C7675" s="2"/>
    </row>
    <row r="7676">
      <c r="A7676" s="31"/>
      <c r="B7676" s="2"/>
      <c r="C7676" s="2"/>
    </row>
    <row r="7677">
      <c r="A7677" s="31"/>
      <c r="B7677" s="2"/>
      <c r="C7677" s="2"/>
    </row>
    <row r="7678">
      <c r="A7678" s="31"/>
      <c r="B7678" s="2"/>
      <c r="C7678" s="2"/>
    </row>
    <row r="7679">
      <c r="A7679" s="31"/>
      <c r="B7679" s="2"/>
      <c r="C7679" s="2"/>
    </row>
    <row r="7680">
      <c r="A7680" s="31"/>
      <c r="B7680" s="2"/>
      <c r="C7680" s="2"/>
    </row>
    <row r="7681">
      <c r="A7681" s="31"/>
      <c r="B7681" s="2"/>
      <c r="C7681" s="2"/>
    </row>
    <row r="7682">
      <c r="A7682" s="31"/>
      <c r="B7682" s="2"/>
      <c r="C7682" s="2"/>
    </row>
    <row r="7683">
      <c r="A7683" s="31"/>
      <c r="B7683" s="2"/>
      <c r="C7683" s="2"/>
    </row>
    <row r="7684">
      <c r="A7684" s="31"/>
      <c r="B7684" s="2"/>
      <c r="C7684" s="2"/>
    </row>
    <row r="7685">
      <c r="A7685" s="31"/>
      <c r="B7685" s="2"/>
      <c r="C7685" s="2"/>
    </row>
    <row r="7686">
      <c r="A7686" s="31"/>
      <c r="B7686" s="2"/>
      <c r="C7686" s="2"/>
    </row>
    <row r="7687">
      <c r="A7687" s="31"/>
      <c r="B7687" s="2"/>
      <c r="C7687" s="2"/>
    </row>
    <row r="7688">
      <c r="A7688" s="31"/>
      <c r="B7688" s="2"/>
      <c r="C7688" s="2"/>
    </row>
    <row r="7689">
      <c r="A7689" s="31"/>
      <c r="B7689" s="2"/>
      <c r="C7689" s="2"/>
    </row>
    <row r="7690">
      <c r="A7690" s="31"/>
      <c r="B7690" s="2"/>
      <c r="C7690" s="2"/>
    </row>
    <row r="7691">
      <c r="A7691" s="31"/>
      <c r="B7691" s="2"/>
      <c r="C7691" s="2"/>
    </row>
    <row r="7692">
      <c r="A7692" s="31"/>
      <c r="B7692" s="2"/>
      <c r="C7692" s="2"/>
    </row>
    <row r="7693">
      <c r="A7693" s="31"/>
      <c r="B7693" s="2"/>
      <c r="C7693" s="2"/>
    </row>
    <row r="7694">
      <c r="A7694" s="31"/>
      <c r="B7694" s="2"/>
      <c r="C7694" s="2"/>
    </row>
    <row r="7695">
      <c r="A7695" s="31"/>
      <c r="B7695" s="2"/>
      <c r="C7695" s="2"/>
    </row>
    <row r="7696">
      <c r="A7696" s="31"/>
      <c r="B7696" s="2"/>
      <c r="C7696" s="2"/>
    </row>
    <row r="7697">
      <c r="A7697" s="31"/>
      <c r="B7697" s="2"/>
      <c r="C7697" s="2"/>
    </row>
    <row r="7698">
      <c r="A7698" s="31"/>
      <c r="B7698" s="2"/>
      <c r="C7698" s="2"/>
    </row>
    <row r="7699">
      <c r="A7699" s="31"/>
      <c r="B7699" s="2"/>
      <c r="C7699" s="2"/>
    </row>
    <row r="7700">
      <c r="A7700" s="31"/>
      <c r="B7700" s="2"/>
      <c r="C7700" s="2"/>
    </row>
    <row r="7701">
      <c r="A7701" s="31"/>
      <c r="B7701" s="2"/>
      <c r="C7701" s="2"/>
    </row>
    <row r="7702">
      <c r="A7702" s="31"/>
      <c r="B7702" s="2"/>
      <c r="C7702" s="2"/>
    </row>
    <row r="7703">
      <c r="A7703" s="31"/>
      <c r="B7703" s="2"/>
      <c r="C7703" s="2"/>
    </row>
    <row r="7704">
      <c r="A7704" s="31"/>
      <c r="B7704" s="2"/>
      <c r="C7704" s="2"/>
    </row>
    <row r="7705">
      <c r="A7705" s="31"/>
      <c r="B7705" s="2"/>
      <c r="C7705" s="2"/>
    </row>
    <row r="7706">
      <c r="A7706" s="31"/>
      <c r="B7706" s="2"/>
      <c r="C7706" s="2"/>
    </row>
    <row r="7707">
      <c r="A7707" s="31"/>
      <c r="B7707" s="2"/>
      <c r="C7707" s="2"/>
    </row>
    <row r="7708">
      <c r="A7708" s="31"/>
      <c r="B7708" s="2"/>
      <c r="C7708" s="2"/>
    </row>
    <row r="7709">
      <c r="A7709" s="31"/>
      <c r="B7709" s="2"/>
      <c r="C7709" s="2"/>
    </row>
    <row r="7710">
      <c r="A7710" s="31"/>
      <c r="B7710" s="2"/>
      <c r="C7710" s="2"/>
    </row>
    <row r="7711">
      <c r="A7711" s="31"/>
      <c r="B7711" s="2"/>
      <c r="C7711" s="2"/>
    </row>
    <row r="7712">
      <c r="A7712" s="31"/>
      <c r="B7712" s="2"/>
      <c r="C7712" s="2"/>
    </row>
    <row r="7713">
      <c r="A7713" s="31"/>
      <c r="B7713" s="2"/>
      <c r="C7713" s="2"/>
    </row>
    <row r="7714">
      <c r="A7714" s="31"/>
      <c r="B7714" s="2"/>
      <c r="C7714" s="2"/>
    </row>
    <row r="7715">
      <c r="A7715" s="31"/>
      <c r="B7715" s="2"/>
      <c r="C7715" s="2"/>
    </row>
    <row r="7716">
      <c r="A7716" s="31"/>
      <c r="B7716" s="2"/>
      <c r="C7716" s="2"/>
    </row>
    <row r="7717">
      <c r="A7717" s="31"/>
      <c r="B7717" s="2"/>
      <c r="C7717" s="2"/>
    </row>
    <row r="7718">
      <c r="A7718" s="31"/>
      <c r="B7718" s="2"/>
      <c r="C7718" s="2"/>
    </row>
    <row r="7719">
      <c r="A7719" s="31"/>
      <c r="B7719" s="2"/>
      <c r="C7719" s="2"/>
    </row>
    <row r="7720">
      <c r="A7720" s="31"/>
      <c r="B7720" s="2"/>
      <c r="C7720" s="2"/>
    </row>
    <row r="7721">
      <c r="A7721" s="31"/>
      <c r="B7721" s="2"/>
      <c r="C7721" s="2"/>
    </row>
    <row r="7722">
      <c r="A7722" s="31"/>
      <c r="B7722" s="2"/>
      <c r="C7722" s="2"/>
    </row>
    <row r="7723">
      <c r="A7723" s="31"/>
      <c r="B7723" s="2"/>
      <c r="C7723" s="2"/>
    </row>
    <row r="7724">
      <c r="A7724" s="31"/>
      <c r="B7724" s="2"/>
      <c r="C7724" s="2"/>
    </row>
    <row r="7725">
      <c r="A7725" s="31"/>
      <c r="B7725" s="2"/>
      <c r="C7725" s="2"/>
    </row>
    <row r="7726">
      <c r="A7726" s="31"/>
      <c r="B7726" s="2"/>
      <c r="C7726" s="2"/>
    </row>
    <row r="7727">
      <c r="A7727" s="31"/>
      <c r="B7727" s="2"/>
      <c r="C7727" s="2"/>
    </row>
    <row r="7728">
      <c r="A7728" s="31"/>
      <c r="B7728" s="2"/>
      <c r="C7728" s="2"/>
    </row>
    <row r="7729">
      <c r="A7729" s="31"/>
      <c r="B7729" s="2"/>
      <c r="C7729" s="2"/>
    </row>
    <row r="7730">
      <c r="A7730" s="31"/>
      <c r="B7730" s="2"/>
      <c r="C7730" s="2"/>
    </row>
    <row r="7731">
      <c r="A7731" s="31"/>
      <c r="B7731" s="2"/>
      <c r="C7731" s="2"/>
    </row>
    <row r="7732">
      <c r="A7732" s="31"/>
      <c r="B7732" s="2"/>
      <c r="C7732" s="2"/>
    </row>
    <row r="7733">
      <c r="A7733" s="31"/>
      <c r="B7733" s="2"/>
      <c r="C7733" s="2"/>
    </row>
    <row r="7734">
      <c r="A7734" s="31"/>
      <c r="B7734" s="2"/>
      <c r="C7734" s="2"/>
    </row>
    <row r="7735">
      <c r="A7735" s="31"/>
      <c r="B7735" s="2"/>
      <c r="C7735" s="2"/>
    </row>
    <row r="7736">
      <c r="A7736" s="31"/>
      <c r="B7736" s="2"/>
      <c r="C7736" s="2"/>
    </row>
    <row r="7737">
      <c r="A7737" s="31"/>
      <c r="B7737" s="2"/>
      <c r="C7737" s="2"/>
    </row>
    <row r="7738">
      <c r="A7738" s="31"/>
      <c r="B7738" s="2"/>
      <c r="C7738" s="2"/>
    </row>
    <row r="7739">
      <c r="A7739" s="31"/>
      <c r="B7739" s="2"/>
      <c r="C7739" s="2"/>
    </row>
    <row r="7740">
      <c r="A7740" s="31"/>
      <c r="B7740" s="2"/>
      <c r="C7740" s="2"/>
    </row>
    <row r="7741">
      <c r="A7741" s="31"/>
      <c r="B7741" s="2"/>
      <c r="C7741" s="2"/>
    </row>
    <row r="7742">
      <c r="A7742" s="31"/>
      <c r="B7742" s="2"/>
      <c r="C7742" s="2"/>
    </row>
    <row r="7743">
      <c r="A7743" s="31"/>
      <c r="B7743" s="2"/>
      <c r="C7743" s="2"/>
    </row>
    <row r="7744">
      <c r="A7744" s="31"/>
      <c r="B7744" s="2"/>
      <c r="C7744" s="2"/>
    </row>
    <row r="7745">
      <c r="A7745" s="31"/>
      <c r="B7745" s="2"/>
      <c r="C7745" s="2"/>
    </row>
    <row r="7746">
      <c r="A7746" s="31"/>
      <c r="B7746" s="2"/>
      <c r="C7746" s="2"/>
    </row>
    <row r="7747">
      <c r="A7747" s="31"/>
      <c r="B7747" s="2"/>
      <c r="C7747" s="2"/>
    </row>
    <row r="7748">
      <c r="A7748" s="31"/>
      <c r="B7748" s="2"/>
      <c r="C7748" s="2"/>
    </row>
    <row r="7749">
      <c r="A7749" s="31"/>
      <c r="B7749" s="2"/>
      <c r="C7749" s="2"/>
    </row>
    <row r="7750">
      <c r="A7750" s="31"/>
      <c r="B7750" s="2"/>
      <c r="C7750" s="2"/>
    </row>
    <row r="7751">
      <c r="A7751" s="31"/>
      <c r="B7751" s="2"/>
      <c r="C7751" s="2"/>
    </row>
    <row r="7752">
      <c r="A7752" s="31"/>
      <c r="B7752" s="2"/>
      <c r="C7752" s="2"/>
    </row>
    <row r="7753">
      <c r="A7753" s="31"/>
      <c r="B7753" s="2"/>
      <c r="C7753" s="2"/>
    </row>
    <row r="7754">
      <c r="A7754" s="31"/>
      <c r="B7754" s="2"/>
      <c r="C7754" s="2"/>
    </row>
    <row r="7755">
      <c r="A7755" s="31"/>
      <c r="B7755" s="2"/>
      <c r="C7755" s="2"/>
    </row>
    <row r="7756">
      <c r="A7756" s="31"/>
      <c r="B7756" s="2"/>
      <c r="C7756" s="2"/>
    </row>
    <row r="7757">
      <c r="A7757" s="31"/>
      <c r="B7757" s="2"/>
      <c r="C7757" s="2"/>
    </row>
    <row r="7758">
      <c r="A7758" s="31"/>
      <c r="B7758" s="2"/>
      <c r="C7758" s="2"/>
    </row>
    <row r="7759">
      <c r="A7759" s="31"/>
      <c r="B7759" s="2"/>
      <c r="C7759" s="2"/>
    </row>
    <row r="7760">
      <c r="A7760" s="31"/>
      <c r="B7760" s="2"/>
      <c r="C7760" s="2"/>
    </row>
    <row r="7761">
      <c r="A7761" s="31"/>
      <c r="B7761" s="2"/>
      <c r="C7761" s="2"/>
    </row>
    <row r="7762">
      <c r="A7762" s="31"/>
      <c r="B7762" s="2"/>
      <c r="C7762" s="2"/>
    </row>
    <row r="7763">
      <c r="A7763" s="31"/>
      <c r="B7763" s="2"/>
      <c r="C7763" s="2"/>
    </row>
    <row r="7764">
      <c r="A7764" s="31"/>
      <c r="B7764" s="2"/>
      <c r="C7764" s="2"/>
    </row>
    <row r="7765">
      <c r="A7765" s="31"/>
      <c r="B7765" s="2"/>
      <c r="C7765" s="2"/>
    </row>
    <row r="7766">
      <c r="A7766" s="31"/>
      <c r="B7766" s="2"/>
      <c r="C7766" s="2"/>
    </row>
    <row r="7767">
      <c r="A7767" s="31"/>
      <c r="B7767" s="2"/>
      <c r="C7767" s="2"/>
    </row>
    <row r="7768">
      <c r="A7768" s="31"/>
      <c r="B7768" s="2"/>
      <c r="C7768" s="2"/>
    </row>
    <row r="7769">
      <c r="A7769" s="31"/>
      <c r="B7769" s="2"/>
      <c r="C7769" s="2"/>
    </row>
    <row r="7770">
      <c r="A7770" s="31"/>
      <c r="B7770" s="2"/>
      <c r="C7770" s="2"/>
    </row>
    <row r="7771">
      <c r="A7771" s="31"/>
      <c r="B7771" s="2"/>
      <c r="C7771" s="2"/>
    </row>
    <row r="7772">
      <c r="A7772" s="31"/>
      <c r="B7772" s="2"/>
      <c r="C7772" s="2"/>
    </row>
    <row r="7773">
      <c r="A7773" s="31"/>
      <c r="B7773" s="2"/>
      <c r="C7773" s="2"/>
    </row>
    <row r="7774">
      <c r="A7774" s="31"/>
      <c r="B7774" s="2"/>
      <c r="C7774" s="2"/>
    </row>
    <row r="7775">
      <c r="A7775" s="31"/>
      <c r="B7775" s="2"/>
      <c r="C7775" s="2"/>
    </row>
    <row r="7776">
      <c r="A7776" s="31"/>
      <c r="B7776" s="2"/>
      <c r="C7776" s="2"/>
    </row>
    <row r="7777">
      <c r="A7777" s="31"/>
      <c r="B7777" s="2"/>
      <c r="C7777" s="2"/>
    </row>
    <row r="7778">
      <c r="A7778" s="31"/>
      <c r="B7778" s="2"/>
      <c r="C7778" s="2"/>
    </row>
    <row r="7779">
      <c r="A7779" s="31"/>
      <c r="B7779" s="2"/>
      <c r="C7779" s="2"/>
    </row>
    <row r="7780">
      <c r="A7780" s="31"/>
      <c r="B7780" s="2"/>
      <c r="C7780" s="2"/>
    </row>
    <row r="7781">
      <c r="A7781" s="31"/>
      <c r="B7781" s="2"/>
      <c r="C7781" s="2"/>
    </row>
    <row r="7782">
      <c r="A7782" s="31"/>
      <c r="B7782" s="2"/>
      <c r="C7782" s="2"/>
    </row>
    <row r="7783">
      <c r="A7783" s="31"/>
      <c r="B7783" s="2"/>
      <c r="C7783" s="2"/>
    </row>
    <row r="7784">
      <c r="A7784" s="31"/>
      <c r="B7784" s="2"/>
      <c r="C7784" s="2"/>
    </row>
    <row r="7785">
      <c r="A7785" s="31"/>
      <c r="B7785" s="2"/>
      <c r="C7785" s="2"/>
    </row>
    <row r="7786">
      <c r="A7786" s="31"/>
      <c r="B7786" s="2"/>
      <c r="C7786" s="2"/>
    </row>
    <row r="7787">
      <c r="A7787" s="31"/>
      <c r="B7787" s="2"/>
      <c r="C7787" s="2"/>
    </row>
    <row r="7788">
      <c r="A7788" s="31"/>
      <c r="B7788" s="2"/>
      <c r="C7788" s="2"/>
    </row>
    <row r="7789">
      <c r="A7789" s="31"/>
      <c r="B7789" s="2"/>
      <c r="C7789" s="2"/>
    </row>
    <row r="7790">
      <c r="A7790" s="31"/>
      <c r="B7790" s="2"/>
      <c r="C7790" s="2"/>
    </row>
    <row r="7791">
      <c r="A7791" s="31"/>
      <c r="B7791" s="2"/>
      <c r="C7791" s="2"/>
    </row>
    <row r="7792">
      <c r="A7792" s="31"/>
      <c r="B7792" s="2"/>
      <c r="C7792" s="2"/>
    </row>
    <row r="7793">
      <c r="A7793" s="31"/>
      <c r="B7793" s="2"/>
      <c r="C7793" s="2"/>
    </row>
    <row r="7794">
      <c r="A7794" s="31"/>
      <c r="B7794" s="2"/>
      <c r="C7794" s="2"/>
    </row>
    <row r="7795">
      <c r="A7795" s="31"/>
      <c r="B7795" s="2"/>
      <c r="C7795" s="2"/>
    </row>
    <row r="7796">
      <c r="A7796" s="31"/>
      <c r="B7796" s="2"/>
      <c r="C7796" s="2"/>
    </row>
    <row r="7797">
      <c r="A7797" s="31"/>
      <c r="B7797" s="2"/>
      <c r="C7797" s="2"/>
    </row>
    <row r="7798">
      <c r="A7798" s="31"/>
      <c r="B7798" s="2"/>
      <c r="C7798" s="2"/>
    </row>
    <row r="7799">
      <c r="A7799" s="31"/>
      <c r="B7799" s="2"/>
      <c r="C7799" s="2"/>
    </row>
    <row r="7800">
      <c r="A7800" s="31"/>
      <c r="B7800" s="2"/>
      <c r="C7800" s="2"/>
    </row>
    <row r="7801">
      <c r="A7801" s="31"/>
      <c r="B7801" s="2"/>
      <c r="C7801" s="2"/>
    </row>
    <row r="7802">
      <c r="A7802" s="31"/>
      <c r="B7802" s="2"/>
      <c r="C7802" s="2"/>
    </row>
    <row r="7803">
      <c r="A7803" s="31"/>
      <c r="B7803" s="2"/>
      <c r="C7803" s="2"/>
    </row>
    <row r="7804">
      <c r="A7804" s="31"/>
      <c r="B7804" s="2"/>
      <c r="C7804" s="2"/>
    </row>
    <row r="7805">
      <c r="A7805" s="31"/>
      <c r="B7805" s="2"/>
      <c r="C7805" s="2"/>
    </row>
    <row r="7806">
      <c r="A7806" s="31"/>
      <c r="B7806" s="2"/>
      <c r="C7806" s="2"/>
    </row>
    <row r="7807">
      <c r="A7807" s="31"/>
      <c r="B7807" s="2"/>
      <c r="C7807" s="2"/>
    </row>
    <row r="7808">
      <c r="A7808" s="31"/>
      <c r="B7808" s="2"/>
      <c r="C7808" s="2"/>
    </row>
    <row r="7809">
      <c r="A7809" s="31"/>
      <c r="B7809" s="2"/>
      <c r="C7809" s="2"/>
    </row>
    <row r="7810">
      <c r="A7810" s="31"/>
      <c r="B7810" s="2"/>
      <c r="C7810" s="2"/>
    </row>
    <row r="7811">
      <c r="A7811" s="31"/>
      <c r="B7811" s="2"/>
      <c r="C7811" s="2"/>
    </row>
    <row r="7812">
      <c r="A7812" s="31"/>
      <c r="B7812" s="2"/>
      <c r="C7812" s="2"/>
    </row>
    <row r="7813">
      <c r="A7813" s="31"/>
      <c r="B7813" s="2"/>
      <c r="C7813" s="2"/>
    </row>
    <row r="7814">
      <c r="A7814" s="31"/>
      <c r="B7814" s="2"/>
      <c r="C7814" s="2"/>
    </row>
    <row r="7815">
      <c r="A7815" s="31"/>
      <c r="B7815" s="2"/>
      <c r="C7815" s="2"/>
    </row>
    <row r="7816">
      <c r="A7816" s="31"/>
      <c r="B7816" s="2"/>
      <c r="C7816" s="2"/>
    </row>
    <row r="7817">
      <c r="A7817" s="31"/>
      <c r="B7817" s="2"/>
      <c r="C7817" s="2"/>
    </row>
    <row r="7818">
      <c r="A7818" s="31"/>
      <c r="B7818" s="2"/>
      <c r="C7818" s="2"/>
    </row>
    <row r="7819">
      <c r="A7819" s="31"/>
      <c r="B7819" s="2"/>
      <c r="C7819" s="2"/>
    </row>
    <row r="7820">
      <c r="A7820" s="31"/>
      <c r="B7820" s="2"/>
      <c r="C7820" s="2"/>
    </row>
    <row r="7821">
      <c r="A7821" s="31"/>
      <c r="B7821" s="2"/>
      <c r="C7821" s="2"/>
    </row>
    <row r="7822">
      <c r="A7822" s="31"/>
      <c r="B7822" s="2"/>
      <c r="C7822" s="2"/>
    </row>
    <row r="7823">
      <c r="A7823" s="31"/>
      <c r="B7823" s="2"/>
      <c r="C7823" s="2"/>
    </row>
    <row r="7824">
      <c r="A7824" s="31"/>
      <c r="B7824" s="2"/>
      <c r="C7824" s="2"/>
    </row>
    <row r="7825">
      <c r="A7825" s="31"/>
      <c r="B7825" s="2"/>
      <c r="C7825" s="2"/>
    </row>
    <row r="7826">
      <c r="A7826" s="31"/>
      <c r="B7826" s="2"/>
      <c r="C7826" s="2"/>
    </row>
    <row r="7827">
      <c r="A7827" s="31"/>
      <c r="B7827" s="2"/>
      <c r="C7827" s="2"/>
    </row>
    <row r="7828">
      <c r="A7828" s="31"/>
      <c r="B7828" s="2"/>
      <c r="C7828" s="2"/>
    </row>
    <row r="7829">
      <c r="A7829" s="31"/>
      <c r="B7829" s="2"/>
      <c r="C7829" s="2"/>
    </row>
    <row r="7830">
      <c r="A7830" s="31"/>
      <c r="B7830" s="2"/>
      <c r="C7830" s="2"/>
    </row>
    <row r="7831">
      <c r="A7831" s="31"/>
      <c r="B7831" s="2"/>
      <c r="C7831" s="2"/>
    </row>
    <row r="7832">
      <c r="A7832" s="31"/>
      <c r="B7832" s="2"/>
      <c r="C7832" s="2"/>
    </row>
    <row r="7833">
      <c r="A7833" s="31"/>
      <c r="B7833" s="2"/>
      <c r="C7833" s="2"/>
    </row>
    <row r="7834">
      <c r="A7834" s="31"/>
      <c r="B7834" s="2"/>
      <c r="C7834" s="2"/>
    </row>
    <row r="7835">
      <c r="A7835" s="31"/>
      <c r="B7835" s="2"/>
      <c r="C7835" s="2"/>
    </row>
    <row r="7836">
      <c r="A7836" s="31"/>
      <c r="B7836" s="2"/>
      <c r="C7836" s="2"/>
    </row>
    <row r="7837">
      <c r="A7837" s="31"/>
      <c r="B7837" s="2"/>
      <c r="C7837" s="2"/>
    </row>
    <row r="7838">
      <c r="A7838" s="31"/>
      <c r="B7838" s="2"/>
      <c r="C7838" s="2"/>
    </row>
    <row r="7839">
      <c r="A7839" s="31"/>
      <c r="B7839" s="2"/>
      <c r="C7839" s="2"/>
    </row>
    <row r="7840">
      <c r="A7840" s="31"/>
      <c r="B7840" s="2"/>
      <c r="C7840" s="2"/>
    </row>
    <row r="7841">
      <c r="A7841" s="31"/>
      <c r="B7841" s="2"/>
      <c r="C7841" s="2"/>
    </row>
    <row r="7842">
      <c r="A7842" s="31"/>
      <c r="B7842" s="2"/>
      <c r="C7842" s="2"/>
    </row>
    <row r="7843">
      <c r="A7843" s="31"/>
      <c r="B7843" s="2"/>
      <c r="C7843" s="2"/>
    </row>
    <row r="7844">
      <c r="A7844" s="31"/>
      <c r="B7844" s="2"/>
      <c r="C7844" s="2"/>
    </row>
    <row r="7845">
      <c r="A7845" s="31"/>
      <c r="B7845" s="2"/>
      <c r="C7845" s="2"/>
    </row>
    <row r="7846">
      <c r="A7846" s="31"/>
      <c r="B7846" s="2"/>
      <c r="C7846" s="2"/>
    </row>
    <row r="7847">
      <c r="A7847" s="31"/>
      <c r="B7847" s="2"/>
      <c r="C7847" s="2"/>
    </row>
    <row r="7848">
      <c r="A7848" s="31"/>
      <c r="B7848" s="2"/>
      <c r="C7848" s="2"/>
    </row>
    <row r="7849">
      <c r="A7849" s="31"/>
      <c r="B7849" s="2"/>
      <c r="C7849" s="2"/>
    </row>
    <row r="7850">
      <c r="A7850" s="31"/>
      <c r="B7850" s="2"/>
      <c r="C7850" s="2"/>
    </row>
    <row r="7851">
      <c r="A7851" s="31"/>
      <c r="B7851" s="2"/>
      <c r="C7851" s="2"/>
    </row>
    <row r="7852">
      <c r="A7852" s="31"/>
      <c r="B7852" s="2"/>
      <c r="C7852" s="2"/>
    </row>
    <row r="7853">
      <c r="A7853" s="31"/>
      <c r="B7853" s="2"/>
      <c r="C7853" s="2"/>
    </row>
    <row r="7854">
      <c r="A7854" s="31"/>
      <c r="B7854" s="2"/>
      <c r="C7854" s="2"/>
    </row>
    <row r="7855">
      <c r="A7855" s="31"/>
      <c r="B7855" s="2"/>
      <c r="C7855" s="2"/>
    </row>
    <row r="7856">
      <c r="A7856" s="31"/>
      <c r="B7856" s="2"/>
      <c r="C7856" s="2"/>
    </row>
    <row r="7857">
      <c r="A7857" s="31"/>
      <c r="B7857" s="2"/>
      <c r="C7857" s="2"/>
    </row>
    <row r="7858">
      <c r="A7858" s="31"/>
      <c r="B7858" s="2"/>
      <c r="C7858" s="2"/>
    </row>
    <row r="7859">
      <c r="A7859" s="31"/>
      <c r="B7859" s="2"/>
      <c r="C7859" s="2"/>
    </row>
    <row r="7860">
      <c r="A7860" s="31"/>
      <c r="B7860" s="2"/>
      <c r="C7860" s="2"/>
    </row>
    <row r="7861">
      <c r="A7861" s="31"/>
      <c r="B7861" s="2"/>
      <c r="C7861" s="2"/>
    </row>
    <row r="7862">
      <c r="A7862" s="31"/>
      <c r="B7862" s="2"/>
      <c r="C7862" s="2"/>
    </row>
    <row r="7863">
      <c r="A7863" s="31"/>
      <c r="B7863" s="2"/>
      <c r="C7863" s="2"/>
    </row>
    <row r="7864">
      <c r="A7864" s="31"/>
      <c r="B7864" s="2"/>
      <c r="C7864" s="2"/>
    </row>
    <row r="7865">
      <c r="A7865" s="31"/>
      <c r="B7865" s="2"/>
      <c r="C7865" s="2"/>
    </row>
    <row r="7866">
      <c r="A7866" s="31"/>
      <c r="B7866" s="2"/>
      <c r="C7866" s="2"/>
    </row>
    <row r="7867">
      <c r="A7867" s="31"/>
      <c r="B7867" s="2"/>
      <c r="C7867" s="2"/>
    </row>
    <row r="7868">
      <c r="A7868" s="31"/>
      <c r="B7868" s="2"/>
      <c r="C7868" s="2"/>
    </row>
    <row r="7869">
      <c r="A7869" s="31"/>
      <c r="B7869" s="2"/>
      <c r="C7869" s="2"/>
    </row>
    <row r="7870">
      <c r="A7870" s="31"/>
      <c r="B7870" s="2"/>
      <c r="C7870" s="2"/>
    </row>
    <row r="7871">
      <c r="A7871" s="31"/>
      <c r="B7871" s="2"/>
      <c r="C7871" s="2"/>
    </row>
    <row r="7872">
      <c r="A7872" s="31"/>
      <c r="B7872" s="2"/>
      <c r="C7872" s="2"/>
    </row>
    <row r="7873">
      <c r="A7873" s="31"/>
      <c r="B7873" s="2"/>
      <c r="C7873" s="2"/>
    </row>
    <row r="7874">
      <c r="A7874" s="31"/>
      <c r="B7874" s="2"/>
      <c r="C7874" s="2"/>
    </row>
    <row r="7875">
      <c r="A7875" s="31"/>
      <c r="B7875" s="2"/>
      <c r="C7875" s="2"/>
    </row>
    <row r="7876">
      <c r="A7876" s="31"/>
      <c r="B7876" s="2"/>
      <c r="C7876" s="2"/>
    </row>
    <row r="7877">
      <c r="A7877" s="31"/>
      <c r="B7877" s="2"/>
      <c r="C7877" s="2"/>
    </row>
    <row r="7878">
      <c r="A7878" s="31"/>
      <c r="B7878" s="2"/>
      <c r="C7878" s="2"/>
    </row>
    <row r="7879">
      <c r="A7879" s="31"/>
      <c r="B7879" s="2"/>
      <c r="C7879" s="2"/>
    </row>
    <row r="7880">
      <c r="A7880" s="31"/>
      <c r="B7880" s="2"/>
      <c r="C7880" s="2"/>
    </row>
    <row r="7881">
      <c r="A7881" s="31"/>
      <c r="B7881" s="2"/>
      <c r="C7881" s="2"/>
    </row>
    <row r="7882">
      <c r="A7882" s="31"/>
      <c r="B7882" s="2"/>
      <c r="C7882" s="2"/>
    </row>
    <row r="7883">
      <c r="A7883" s="31"/>
      <c r="B7883" s="2"/>
      <c r="C7883" s="2"/>
    </row>
    <row r="7884">
      <c r="A7884" s="31"/>
      <c r="B7884" s="2"/>
      <c r="C7884" s="2"/>
    </row>
    <row r="7885">
      <c r="A7885" s="31"/>
      <c r="B7885" s="2"/>
      <c r="C7885" s="2"/>
    </row>
    <row r="7886">
      <c r="A7886" s="31"/>
      <c r="B7886" s="2"/>
      <c r="C7886" s="2"/>
    </row>
    <row r="7887">
      <c r="A7887" s="31"/>
      <c r="B7887" s="2"/>
      <c r="C7887" s="2"/>
    </row>
    <row r="7888">
      <c r="A7888" s="31"/>
      <c r="B7888" s="2"/>
      <c r="C7888" s="2"/>
    </row>
    <row r="7889">
      <c r="A7889" s="31"/>
      <c r="B7889" s="2"/>
      <c r="C7889" s="2"/>
    </row>
    <row r="7890">
      <c r="A7890" s="31"/>
      <c r="B7890" s="2"/>
      <c r="C7890" s="2"/>
    </row>
    <row r="7891">
      <c r="A7891" s="31"/>
      <c r="B7891" s="2"/>
      <c r="C7891" s="2"/>
    </row>
    <row r="7892">
      <c r="A7892" s="31"/>
      <c r="B7892" s="2"/>
      <c r="C7892" s="2"/>
    </row>
    <row r="7893">
      <c r="A7893" s="31"/>
      <c r="B7893" s="2"/>
      <c r="C7893" s="2"/>
    </row>
    <row r="7894">
      <c r="A7894" s="31"/>
      <c r="B7894" s="2"/>
      <c r="C7894" s="2"/>
    </row>
    <row r="7895">
      <c r="A7895" s="31"/>
      <c r="B7895" s="2"/>
      <c r="C7895" s="2"/>
    </row>
    <row r="7896">
      <c r="A7896" s="31"/>
      <c r="B7896" s="2"/>
      <c r="C7896" s="2"/>
    </row>
    <row r="7897">
      <c r="A7897" s="31"/>
      <c r="B7897" s="2"/>
      <c r="C7897" s="2"/>
    </row>
    <row r="7898">
      <c r="A7898" s="31"/>
      <c r="B7898" s="2"/>
      <c r="C7898" s="2"/>
    </row>
    <row r="7899">
      <c r="A7899" s="31"/>
      <c r="B7899" s="2"/>
      <c r="C7899" s="2"/>
    </row>
    <row r="7900">
      <c r="A7900" s="31"/>
      <c r="B7900" s="2"/>
      <c r="C7900" s="2"/>
    </row>
    <row r="7901">
      <c r="A7901" s="31"/>
      <c r="B7901" s="2"/>
      <c r="C7901" s="2"/>
    </row>
    <row r="7902">
      <c r="A7902" s="31"/>
      <c r="B7902" s="2"/>
      <c r="C7902" s="2"/>
    </row>
    <row r="7903">
      <c r="A7903" s="31"/>
      <c r="B7903" s="2"/>
      <c r="C7903" s="2"/>
    </row>
    <row r="7904">
      <c r="A7904" s="31"/>
      <c r="B7904" s="2"/>
      <c r="C7904" s="2"/>
    </row>
    <row r="7905">
      <c r="A7905" s="31"/>
      <c r="B7905" s="2"/>
      <c r="C7905" s="2"/>
    </row>
    <row r="7906">
      <c r="A7906" s="31"/>
      <c r="B7906" s="2"/>
      <c r="C7906" s="2"/>
    </row>
    <row r="7907">
      <c r="A7907" s="31"/>
      <c r="B7907" s="2"/>
      <c r="C7907" s="2"/>
    </row>
    <row r="7908">
      <c r="A7908" s="31"/>
      <c r="B7908" s="2"/>
      <c r="C7908" s="2"/>
    </row>
    <row r="7909">
      <c r="A7909" s="31"/>
      <c r="B7909" s="2"/>
      <c r="C7909" s="2"/>
    </row>
    <row r="7910">
      <c r="A7910" s="31"/>
      <c r="B7910" s="2"/>
      <c r="C7910" s="2"/>
    </row>
    <row r="7911">
      <c r="A7911" s="31"/>
      <c r="B7911" s="2"/>
      <c r="C7911" s="2"/>
    </row>
    <row r="7912">
      <c r="A7912" s="31"/>
      <c r="B7912" s="2"/>
      <c r="C7912" s="2"/>
    </row>
    <row r="7913">
      <c r="A7913" s="31"/>
      <c r="B7913" s="2"/>
      <c r="C7913" s="2"/>
    </row>
    <row r="7914">
      <c r="A7914" s="31"/>
      <c r="B7914" s="2"/>
      <c r="C7914" s="2"/>
    </row>
    <row r="7915">
      <c r="A7915" s="31"/>
      <c r="B7915" s="2"/>
      <c r="C7915" s="2"/>
    </row>
    <row r="7916">
      <c r="A7916" s="31"/>
      <c r="B7916" s="2"/>
      <c r="C7916" s="2"/>
    </row>
    <row r="7917">
      <c r="A7917" s="31"/>
      <c r="B7917" s="2"/>
      <c r="C7917" s="2"/>
    </row>
    <row r="7918">
      <c r="A7918" s="31"/>
      <c r="B7918" s="2"/>
      <c r="C7918" s="2"/>
    </row>
    <row r="7919">
      <c r="A7919" s="31"/>
      <c r="B7919" s="2"/>
      <c r="C7919" s="2"/>
    </row>
    <row r="7920">
      <c r="A7920" s="31"/>
      <c r="B7920" s="2"/>
      <c r="C7920" s="2"/>
    </row>
    <row r="7921">
      <c r="A7921" s="31"/>
      <c r="B7921" s="2"/>
      <c r="C7921" s="2"/>
    </row>
    <row r="7922">
      <c r="A7922" s="31"/>
      <c r="B7922" s="2"/>
      <c r="C7922" s="2"/>
    </row>
    <row r="7923">
      <c r="A7923" s="31"/>
      <c r="B7923" s="2"/>
      <c r="C7923" s="2"/>
    </row>
    <row r="7924">
      <c r="A7924" s="31"/>
      <c r="B7924" s="2"/>
      <c r="C7924" s="2"/>
    </row>
    <row r="7925">
      <c r="A7925" s="31"/>
      <c r="B7925" s="2"/>
      <c r="C7925" s="2"/>
    </row>
    <row r="7926">
      <c r="A7926" s="31"/>
      <c r="B7926" s="2"/>
      <c r="C7926" s="2"/>
    </row>
    <row r="7927">
      <c r="A7927" s="31"/>
      <c r="B7927" s="2"/>
      <c r="C7927" s="2"/>
    </row>
    <row r="7928">
      <c r="A7928" s="31"/>
      <c r="B7928" s="2"/>
      <c r="C7928" s="2"/>
    </row>
    <row r="7929">
      <c r="A7929" s="31"/>
      <c r="B7929" s="2"/>
      <c r="C7929" s="2"/>
    </row>
    <row r="7930">
      <c r="A7930" s="31"/>
      <c r="B7930" s="2"/>
      <c r="C7930" s="2"/>
    </row>
    <row r="7931">
      <c r="A7931" s="31"/>
      <c r="B7931" s="2"/>
      <c r="C7931" s="2"/>
    </row>
    <row r="7932">
      <c r="A7932" s="31"/>
      <c r="B7932" s="2"/>
      <c r="C7932" s="2"/>
    </row>
    <row r="7933">
      <c r="A7933" s="31"/>
      <c r="B7933" s="2"/>
      <c r="C7933" s="2"/>
    </row>
    <row r="7934">
      <c r="A7934" s="31"/>
      <c r="B7934" s="2"/>
      <c r="C7934" s="2"/>
    </row>
    <row r="7935">
      <c r="A7935" s="31"/>
      <c r="B7935" s="2"/>
      <c r="C7935" s="2"/>
    </row>
    <row r="7936">
      <c r="A7936" s="31"/>
      <c r="B7936" s="2"/>
      <c r="C7936" s="2"/>
    </row>
    <row r="7937">
      <c r="A7937" s="31"/>
      <c r="B7937" s="2"/>
      <c r="C7937" s="2"/>
    </row>
    <row r="7938">
      <c r="A7938" s="31"/>
      <c r="B7938" s="2"/>
      <c r="C7938" s="2"/>
    </row>
    <row r="7939">
      <c r="A7939" s="31"/>
      <c r="B7939" s="2"/>
      <c r="C7939" s="2"/>
    </row>
    <row r="7940">
      <c r="A7940" s="31"/>
      <c r="B7940" s="2"/>
      <c r="C7940" s="2"/>
    </row>
    <row r="7941">
      <c r="A7941" s="31"/>
      <c r="B7941" s="2"/>
      <c r="C7941" s="2"/>
    </row>
    <row r="7942">
      <c r="A7942" s="31"/>
      <c r="B7942" s="2"/>
      <c r="C7942" s="2"/>
    </row>
    <row r="7943">
      <c r="A7943" s="31"/>
      <c r="B7943" s="2"/>
      <c r="C7943" s="2"/>
    </row>
    <row r="7944">
      <c r="A7944" s="31"/>
      <c r="B7944" s="2"/>
      <c r="C7944" s="2"/>
    </row>
    <row r="7945">
      <c r="A7945" s="31"/>
      <c r="B7945" s="2"/>
      <c r="C7945" s="2"/>
    </row>
    <row r="7946">
      <c r="A7946" s="31"/>
      <c r="B7946" s="2"/>
      <c r="C7946" s="2"/>
    </row>
    <row r="7947">
      <c r="A7947" s="31"/>
      <c r="B7947" s="2"/>
      <c r="C7947" s="2"/>
    </row>
    <row r="7948">
      <c r="A7948" s="31"/>
      <c r="B7948" s="2"/>
      <c r="C7948" s="2"/>
    </row>
    <row r="7949">
      <c r="A7949" s="31"/>
      <c r="B7949" s="2"/>
      <c r="C7949" s="2"/>
    </row>
    <row r="7950">
      <c r="A7950" s="31"/>
      <c r="B7950" s="2"/>
      <c r="C7950" s="2"/>
    </row>
    <row r="7951">
      <c r="A7951" s="31"/>
      <c r="B7951" s="2"/>
      <c r="C7951" s="2"/>
    </row>
    <row r="7952">
      <c r="A7952" s="31"/>
      <c r="B7952" s="2"/>
      <c r="C7952" s="2"/>
    </row>
    <row r="7953">
      <c r="A7953" s="31"/>
      <c r="B7953" s="2"/>
      <c r="C7953" s="2"/>
    </row>
    <row r="7954">
      <c r="A7954" s="31"/>
      <c r="B7954" s="2"/>
      <c r="C7954" s="2"/>
    </row>
    <row r="7955">
      <c r="A7955" s="31"/>
      <c r="B7955" s="2"/>
      <c r="C7955" s="2"/>
    </row>
    <row r="7956">
      <c r="A7956" s="31"/>
      <c r="B7956" s="2"/>
      <c r="C7956" s="2"/>
    </row>
    <row r="7957">
      <c r="A7957" s="31"/>
      <c r="B7957" s="2"/>
      <c r="C7957" s="2"/>
    </row>
    <row r="7958">
      <c r="A7958" s="31"/>
      <c r="B7958" s="2"/>
      <c r="C7958" s="2"/>
    </row>
    <row r="7959">
      <c r="A7959" s="31"/>
      <c r="B7959" s="2"/>
      <c r="C7959" s="2"/>
    </row>
    <row r="7960">
      <c r="A7960" s="31"/>
      <c r="B7960" s="2"/>
      <c r="C7960" s="2"/>
    </row>
    <row r="7961">
      <c r="A7961" s="31"/>
      <c r="B7961" s="2"/>
      <c r="C7961" s="2"/>
    </row>
    <row r="7962">
      <c r="A7962" s="31"/>
      <c r="B7962" s="2"/>
      <c r="C7962" s="2"/>
    </row>
    <row r="7963">
      <c r="A7963" s="31"/>
      <c r="B7963" s="2"/>
      <c r="C7963" s="2"/>
    </row>
    <row r="7964">
      <c r="A7964" s="31"/>
      <c r="B7964" s="2"/>
      <c r="C7964" s="2"/>
    </row>
    <row r="7965">
      <c r="A7965" s="31"/>
      <c r="B7965" s="2"/>
      <c r="C7965" s="2"/>
    </row>
    <row r="7966">
      <c r="A7966" s="31"/>
      <c r="B7966" s="2"/>
      <c r="C7966" s="2"/>
    </row>
    <row r="7967">
      <c r="A7967" s="31"/>
      <c r="B7967" s="2"/>
      <c r="C7967" s="2"/>
    </row>
    <row r="7968">
      <c r="A7968" s="31"/>
      <c r="B7968" s="2"/>
      <c r="C7968" s="2"/>
    </row>
    <row r="7969">
      <c r="A7969" s="31"/>
      <c r="B7969" s="2"/>
      <c r="C7969" s="2"/>
    </row>
    <row r="7970">
      <c r="A7970" s="31"/>
      <c r="B7970" s="2"/>
      <c r="C7970" s="2"/>
    </row>
    <row r="7971">
      <c r="A7971" s="31"/>
      <c r="B7971" s="2"/>
      <c r="C7971" s="2"/>
    </row>
    <row r="7972">
      <c r="A7972" s="31"/>
      <c r="B7972" s="2"/>
      <c r="C7972" s="2"/>
    </row>
    <row r="7973">
      <c r="A7973" s="31"/>
      <c r="B7973" s="2"/>
      <c r="C7973" s="2"/>
    </row>
    <row r="7974">
      <c r="A7974" s="31"/>
      <c r="B7974" s="2"/>
      <c r="C7974" s="2"/>
    </row>
    <row r="7975">
      <c r="A7975" s="31"/>
      <c r="B7975" s="2"/>
      <c r="C7975" s="2"/>
    </row>
    <row r="7976">
      <c r="A7976" s="31"/>
      <c r="B7976" s="2"/>
      <c r="C7976" s="2"/>
    </row>
    <row r="7977">
      <c r="A7977" s="31"/>
      <c r="B7977" s="2"/>
      <c r="C7977" s="2"/>
    </row>
    <row r="7978">
      <c r="A7978" s="31"/>
      <c r="B7978" s="2"/>
      <c r="C7978" s="2"/>
    </row>
    <row r="7979">
      <c r="A7979" s="31"/>
      <c r="B7979" s="2"/>
      <c r="C7979" s="2"/>
    </row>
    <row r="7980">
      <c r="A7980" s="31"/>
      <c r="B7980" s="2"/>
      <c r="C7980" s="2"/>
    </row>
    <row r="7981">
      <c r="A7981" s="31"/>
      <c r="B7981" s="2"/>
      <c r="C7981" s="2"/>
    </row>
    <row r="7982">
      <c r="A7982" s="31"/>
      <c r="B7982" s="2"/>
      <c r="C7982" s="2"/>
    </row>
    <row r="7983">
      <c r="A7983" s="31"/>
      <c r="B7983" s="2"/>
      <c r="C7983" s="2"/>
    </row>
    <row r="7984">
      <c r="A7984" s="31"/>
      <c r="B7984" s="2"/>
      <c r="C7984" s="2"/>
    </row>
    <row r="7985">
      <c r="A7985" s="31"/>
      <c r="B7985" s="2"/>
      <c r="C7985" s="2"/>
    </row>
    <row r="7986">
      <c r="A7986" s="31"/>
      <c r="B7986" s="2"/>
      <c r="C7986" s="2"/>
    </row>
    <row r="7987">
      <c r="A7987" s="31"/>
      <c r="B7987" s="2"/>
      <c r="C7987" s="2"/>
    </row>
    <row r="7988">
      <c r="A7988" s="31"/>
      <c r="B7988" s="2"/>
      <c r="C7988" s="2"/>
    </row>
    <row r="7989">
      <c r="A7989" s="31"/>
      <c r="B7989" s="2"/>
      <c r="C7989" s="2"/>
    </row>
    <row r="7990">
      <c r="A7990" s="31"/>
      <c r="B7990" s="2"/>
      <c r="C7990" s="2"/>
    </row>
    <row r="7991">
      <c r="A7991" s="31"/>
      <c r="B7991" s="2"/>
      <c r="C7991" s="2"/>
    </row>
    <row r="7992">
      <c r="A7992" s="31"/>
      <c r="B7992" s="2"/>
      <c r="C7992" s="2"/>
    </row>
    <row r="7993">
      <c r="A7993" s="31"/>
      <c r="B7993" s="2"/>
      <c r="C7993" s="2"/>
    </row>
    <row r="7994">
      <c r="A7994" s="31"/>
      <c r="B7994" s="2"/>
      <c r="C7994" s="2"/>
    </row>
    <row r="7995">
      <c r="A7995" s="31"/>
      <c r="B7995" s="2"/>
      <c r="C7995" s="2"/>
    </row>
    <row r="7996">
      <c r="A7996" s="31"/>
      <c r="B7996" s="2"/>
      <c r="C7996" s="2"/>
    </row>
    <row r="7997">
      <c r="A7997" s="31"/>
      <c r="B7997" s="2"/>
      <c r="C7997" s="2"/>
    </row>
    <row r="7998">
      <c r="A7998" s="31"/>
      <c r="B7998" s="2"/>
      <c r="C7998" s="2"/>
    </row>
    <row r="7999">
      <c r="A7999" s="31"/>
      <c r="B7999" s="2"/>
      <c r="C7999" s="2"/>
    </row>
    <row r="8000">
      <c r="A8000" s="31"/>
      <c r="B8000" s="2"/>
      <c r="C8000" s="2"/>
    </row>
    <row r="8001">
      <c r="A8001" s="31"/>
      <c r="B8001" s="2"/>
      <c r="C8001" s="2"/>
    </row>
    <row r="8002">
      <c r="A8002" s="31"/>
      <c r="B8002" s="2"/>
      <c r="C8002" s="2"/>
    </row>
    <row r="8003">
      <c r="A8003" s="31"/>
      <c r="B8003" s="2"/>
      <c r="C8003" s="2"/>
    </row>
    <row r="8004">
      <c r="A8004" s="31"/>
      <c r="B8004" s="2"/>
      <c r="C8004" s="2"/>
    </row>
    <row r="8005">
      <c r="A8005" s="31"/>
      <c r="B8005" s="2"/>
      <c r="C8005" s="2"/>
    </row>
    <row r="8006">
      <c r="A8006" s="31"/>
      <c r="B8006" s="2"/>
      <c r="C8006" s="2"/>
    </row>
    <row r="8007">
      <c r="A8007" s="31"/>
      <c r="B8007" s="2"/>
      <c r="C8007" s="2"/>
    </row>
    <row r="8008">
      <c r="A8008" s="31"/>
      <c r="B8008" s="2"/>
      <c r="C8008" s="2"/>
    </row>
    <row r="8009">
      <c r="A8009" s="31"/>
      <c r="B8009" s="2"/>
      <c r="C8009" s="2"/>
    </row>
    <row r="8010">
      <c r="A8010" s="31"/>
      <c r="B8010" s="2"/>
      <c r="C8010" s="2"/>
    </row>
    <row r="8011">
      <c r="A8011" s="31"/>
      <c r="B8011" s="2"/>
      <c r="C8011" s="2"/>
    </row>
    <row r="8012">
      <c r="A8012" s="31"/>
      <c r="B8012" s="2"/>
      <c r="C8012" s="2"/>
    </row>
    <row r="8013">
      <c r="A8013" s="31"/>
      <c r="B8013" s="2"/>
      <c r="C8013" s="2"/>
    </row>
    <row r="8014">
      <c r="A8014" s="31"/>
      <c r="B8014" s="2"/>
      <c r="C8014" s="2"/>
    </row>
    <row r="8015">
      <c r="A8015" s="31"/>
      <c r="B8015" s="2"/>
      <c r="C8015" s="2"/>
    </row>
    <row r="8016">
      <c r="A8016" s="31"/>
      <c r="B8016" s="2"/>
      <c r="C8016" s="2"/>
    </row>
    <row r="8017">
      <c r="A8017" s="31"/>
      <c r="B8017" s="2"/>
      <c r="C8017" s="2"/>
    </row>
    <row r="8018">
      <c r="A8018" s="31"/>
      <c r="B8018" s="2"/>
      <c r="C8018" s="2"/>
    </row>
    <row r="8019">
      <c r="A8019" s="31"/>
      <c r="B8019" s="2"/>
      <c r="C8019" s="2"/>
    </row>
    <row r="8020">
      <c r="A8020" s="31"/>
      <c r="B8020" s="2"/>
      <c r="C8020" s="2"/>
    </row>
    <row r="8021">
      <c r="A8021" s="31"/>
      <c r="B8021" s="2"/>
      <c r="C8021" s="2"/>
    </row>
    <row r="8022">
      <c r="A8022" s="31"/>
      <c r="B8022" s="2"/>
      <c r="C8022" s="2"/>
    </row>
    <row r="8023">
      <c r="A8023" s="31"/>
      <c r="B8023" s="2"/>
      <c r="C8023" s="2"/>
    </row>
    <row r="8024">
      <c r="A8024" s="31"/>
      <c r="B8024" s="2"/>
      <c r="C8024" s="2"/>
    </row>
    <row r="8025">
      <c r="A8025" s="31"/>
      <c r="B8025" s="2"/>
      <c r="C8025" s="2"/>
    </row>
    <row r="8026">
      <c r="A8026" s="31"/>
      <c r="B8026" s="2"/>
      <c r="C8026" s="2"/>
    </row>
    <row r="8027">
      <c r="A8027" s="31"/>
      <c r="B8027" s="2"/>
      <c r="C8027" s="2"/>
    </row>
    <row r="8028">
      <c r="A8028" s="31"/>
      <c r="B8028" s="2"/>
      <c r="C8028" s="2"/>
    </row>
    <row r="8029">
      <c r="A8029" s="31"/>
      <c r="B8029" s="2"/>
      <c r="C8029" s="2"/>
    </row>
    <row r="8030">
      <c r="A8030" s="31"/>
      <c r="B8030" s="2"/>
      <c r="C8030" s="2"/>
    </row>
    <row r="8031">
      <c r="A8031" s="31"/>
      <c r="B8031" s="2"/>
      <c r="C8031" s="2"/>
    </row>
    <row r="8032">
      <c r="A8032" s="31"/>
      <c r="B8032" s="2"/>
      <c r="C8032" s="2"/>
    </row>
    <row r="8033">
      <c r="A8033" s="31"/>
      <c r="B8033" s="2"/>
      <c r="C8033" s="2"/>
    </row>
    <row r="8034">
      <c r="A8034" s="31"/>
      <c r="B8034" s="2"/>
      <c r="C8034" s="2"/>
    </row>
    <row r="8035">
      <c r="A8035" s="31"/>
      <c r="B8035" s="2"/>
      <c r="C8035" s="2"/>
    </row>
    <row r="8036">
      <c r="A8036" s="31"/>
      <c r="B8036" s="2"/>
      <c r="C8036" s="2"/>
    </row>
    <row r="8037">
      <c r="A8037" s="31"/>
      <c r="B8037" s="2"/>
      <c r="C8037" s="2"/>
    </row>
    <row r="8038">
      <c r="A8038" s="31"/>
      <c r="B8038" s="2"/>
      <c r="C8038" s="2"/>
    </row>
    <row r="8039">
      <c r="A8039" s="31"/>
      <c r="B8039" s="2"/>
      <c r="C8039" s="2"/>
    </row>
    <row r="8040">
      <c r="A8040" s="31"/>
      <c r="B8040" s="2"/>
      <c r="C8040" s="2"/>
    </row>
    <row r="8041">
      <c r="A8041" s="31"/>
      <c r="B8041" s="2"/>
      <c r="C8041" s="2"/>
    </row>
    <row r="8042">
      <c r="A8042" s="31"/>
      <c r="B8042" s="2"/>
      <c r="C8042" s="2"/>
    </row>
    <row r="8043">
      <c r="A8043" s="31"/>
      <c r="B8043" s="2"/>
      <c r="C8043" s="2"/>
    </row>
    <row r="8044">
      <c r="A8044" s="31"/>
      <c r="B8044" s="2"/>
      <c r="C8044" s="2"/>
    </row>
    <row r="8045">
      <c r="A8045" s="31"/>
      <c r="B8045" s="2"/>
      <c r="C8045" s="2"/>
    </row>
    <row r="8046">
      <c r="A8046" s="31"/>
      <c r="B8046" s="2"/>
      <c r="C8046" s="2"/>
    </row>
    <row r="8047">
      <c r="A8047" s="31"/>
      <c r="B8047" s="2"/>
      <c r="C8047" s="2"/>
    </row>
    <row r="8048">
      <c r="A8048" s="31"/>
      <c r="B8048" s="2"/>
      <c r="C8048" s="2"/>
    </row>
    <row r="8049">
      <c r="A8049" s="31"/>
      <c r="B8049" s="2"/>
      <c r="C8049" s="2"/>
    </row>
    <row r="8050">
      <c r="A8050" s="31"/>
      <c r="B8050" s="2"/>
      <c r="C8050" s="2"/>
    </row>
    <row r="8051">
      <c r="A8051" s="31"/>
      <c r="B8051" s="2"/>
      <c r="C8051" s="2"/>
    </row>
    <row r="8052">
      <c r="A8052" s="31"/>
      <c r="B8052" s="2"/>
      <c r="C8052" s="2"/>
    </row>
    <row r="8053">
      <c r="A8053" s="31"/>
      <c r="B8053" s="2"/>
      <c r="C8053" s="2"/>
    </row>
    <row r="8054">
      <c r="A8054" s="31"/>
      <c r="B8054" s="2"/>
      <c r="C8054" s="2"/>
    </row>
    <row r="8055">
      <c r="A8055" s="31"/>
      <c r="B8055" s="2"/>
      <c r="C8055" s="2"/>
    </row>
    <row r="8056">
      <c r="A8056" s="31"/>
      <c r="B8056" s="2"/>
      <c r="C8056" s="2"/>
    </row>
    <row r="8057">
      <c r="A8057" s="31"/>
      <c r="B8057" s="2"/>
      <c r="C8057" s="2"/>
    </row>
    <row r="8058">
      <c r="A8058" s="31"/>
      <c r="B8058" s="2"/>
      <c r="C8058" s="2"/>
    </row>
    <row r="8059">
      <c r="A8059" s="31"/>
      <c r="B8059" s="2"/>
      <c r="C8059" s="2"/>
    </row>
    <row r="8060">
      <c r="A8060" s="31"/>
      <c r="B8060" s="2"/>
      <c r="C8060" s="2"/>
    </row>
    <row r="8061">
      <c r="A8061" s="31"/>
      <c r="B8061" s="2"/>
      <c r="C8061" s="2"/>
    </row>
    <row r="8062">
      <c r="A8062" s="31"/>
      <c r="B8062" s="2"/>
      <c r="C8062" s="2"/>
    </row>
    <row r="8063">
      <c r="A8063" s="31"/>
      <c r="B8063" s="2"/>
      <c r="C8063" s="2"/>
    </row>
    <row r="8064">
      <c r="A8064" s="31"/>
      <c r="B8064" s="2"/>
      <c r="C8064" s="2"/>
    </row>
    <row r="8065">
      <c r="A8065" s="31"/>
      <c r="B8065" s="2"/>
      <c r="C8065" s="2"/>
    </row>
    <row r="8066">
      <c r="A8066" s="31"/>
      <c r="B8066" s="2"/>
      <c r="C8066" s="2"/>
    </row>
    <row r="8067">
      <c r="A8067" s="31"/>
      <c r="B8067" s="2"/>
      <c r="C8067" s="2"/>
    </row>
    <row r="8068">
      <c r="A8068" s="31"/>
      <c r="B8068" s="2"/>
      <c r="C8068" s="2"/>
    </row>
    <row r="8069">
      <c r="A8069" s="31"/>
      <c r="B8069" s="2"/>
      <c r="C8069" s="2"/>
    </row>
    <row r="8070">
      <c r="A8070" s="31"/>
      <c r="B8070" s="2"/>
      <c r="C8070" s="2"/>
    </row>
    <row r="8071">
      <c r="A8071" s="31"/>
      <c r="B8071" s="2"/>
      <c r="C8071" s="2"/>
    </row>
    <row r="8072">
      <c r="A8072" s="31"/>
      <c r="B8072" s="2"/>
      <c r="C8072" s="2"/>
    </row>
    <row r="8073">
      <c r="A8073" s="31"/>
      <c r="B8073" s="2"/>
      <c r="C8073" s="2"/>
    </row>
    <row r="8074">
      <c r="A8074" s="31"/>
      <c r="B8074" s="2"/>
      <c r="C8074" s="2"/>
    </row>
    <row r="8075">
      <c r="A8075" s="31"/>
      <c r="B8075" s="2"/>
      <c r="C8075" s="2"/>
    </row>
    <row r="8076">
      <c r="A8076" s="31"/>
      <c r="B8076" s="2"/>
      <c r="C8076" s="2"/>
    </row>
    <row r="8077">
      <c r="A8077" s="31"/>
      <c r="B8077" s="2"/>
      <c r="C8077" s="2"/>
    </row>
    <row r="8078">
      <c r="A8078" s="31"/>
      <c r="B8078" s="2"/>
      <c r="C8078" s="2"/>
    </row>
    <row r="8079">
      <c r="A8079" s="31"/>
      <c r="B8079" s="2"/>
      <c r="C8079" s="2"/>
    </row>
    <row r="8080">
      <c r="A8080" s="31"/>
      <c r="B8080" s="2"/>
      <c r="C8080" s="2"/>
    </row>
    <row r="8081">
      <c r="A8081" s="31"/>
      <c r="B8081" s="2"/>
      <c r="C8081" s="2"/>
    </row>
    <row r="8082">
      <c r="A8082" s="31"/>
      <c r="B8082" s="2"/>
      <c r="C8082" s="2"/>
    </row>
    <row r="8083">
      <c r="A8083" s="31"/>
      <c r="B8083" s="2"/>
      <c r="C8083" s="2"/>
    </row>
    <row r="8084">
      <c r="A8084" s="31"/>
      <c r="B8084" s="2"/>
      <c r="C8084" s="2"/>
    </row>
    <row r="8085">
      <c r="A8085" s="31"/>
      <c r="B8085" s="2"/>
      <c r="C8085" s="2"/>
    </row>
    <row r="8086">
      <c r="A8086" s="31"/>
      <c r="B8086" s="2"/>
      <c r="C8086" s="2"/>
    </row>
    <row r="8087">
      <c r="A8087" s="31"/>
      <c r="B8087" s="2"/>
      <c r="C8087" s="2"/>
    </row>
    <row r="8088">
      <c r="A8088" s="31"/>
      <c r="B8088" s="2"/>
      <c r="C8088" s="2"/>
    </row>
    <row r="8089">
      <c r="A8089" s="31"/>
      <c r="B8089" s="2"/>
      <c r="C8089" s="2"/>
    </row>
    <row r="8090">
      <c r="A8090" s="31"/>
      <c r="B8090" s="2"/>
      <c r="C8090" s="2"/>
    </row>
    <row r="8091">
      <c r="A8091" s="31"/>
      <c r="B8091" s="2"/>
      <c r="C8091" s="2"/>
    </row>
    <row r="8092">
      <c r="A8092" s="31"/>
      <c r="B8092" s="2"/>
      <c r="C8092" s="2"/>
    </row>
    <row r="8093">
      <c r="A8093" s="31"/>
      <c r="B8093" s="2"/>
      <c r="C8093" s="2"/>
    </row>
    <row r="8094">
      <c r="A8094" s="31"/>
      <c r="B8094" s="2"/>
      <c r="C8094" s="2"/>
    </row>
    <row r="8095">
      <c r="A8095" s="31"/>
      <c r="B8095" s="2"/>
      <c r="C8095" s="2"/>
    </row>
    <row r="8096">
      <c r="A8096" s="31"/>
      <c r="B8096" s="2"/>
      <c r="C8096" s="2"/>
    </row>
    <row r="8097">
      <c r="A8097" s="31"/>
      <c r="B8097" s="2"/>
      <c r="C8097" s="2"/>
    </row>
    <row r="8098">
      <c r="A8098" s="31"/>
      <c r="B8098" s="2"/>
      <c r="C8098" s="2"/>
    </row>
    <row r="8099">
      <c r="A8099" s="31"/>
      <c r="B8099" s="2"/>
      <c r="C8099" s="2"/>
    </row>
    <row r="8100">
      <c r="A8100" s="31"/>
      <c r="B8100" s="2"/>
      <c r="C8100" s="2"/>
    </row>
    <row r="8101">
      <c r="A8101" s="31"/>
      <c r="B8101" s="2"/>
      <c r="C8101" s="2"/>
    </row>
    <row r="8102">
      <c r="A8102" s="31"/>
      <c r="B8102" s="2"/>
      <c r="C8102" s="2"/>
    </row>
    <row r="8103">
      <c r="A8103" s="31"/>
      <c r="B8103" s="2"/>
      <c r="C8103" s="2"/>
    </row>
    <row r="8104">
      <c r="A8104" s="31"/>
      <c r="B8104" s="2"/>
      <c r="C8104" s="2"/>
    </row>
    <row r="8105">
      <c r="A8105" s="31"/>
      <c r="B8105" s="2"/>
      <c r="C8105" s="2"/>
    </row>
    <row r="8106">
      <c r="A8106" s="31"/>
      <c r="B8106" s="2"/>
      <c r="C8106" s="2"/>
    </row>
    <row r="8107">
      <c r="A8107" s="31"/>
      <c r="B8107" s="2"/>
      <c r="C8107" s="2"/>
    </row>
    <row r="8108">
      <c r="A8108" s="31"/>
      <c r="B8108" s="2"/>
      <c r="C8108" s="2"/>
    </row>
    <row r="8109">
      <c r="A8109" s="31"/>
      <c r="B8109" s="2"/>
      <c r="C8109" s="2"/>
    </row>
    <row r="8110">
      <c r="A8110" s="31"/>
      <c r="B8110" s="2"/>
      <c r="C8110" s="2"/>
    </row>
    <row r="8111">
      <c r="A8111" s="31"/>
      <c r="B8111" s="2"/>
      <c r="C8111" s="2"/>
    </row>
    <row r="8112">
      <c r="A8112" s="31"/>
      <c r="B8112" s="2"/>
      <c r="C8112" s="2"/>
    </row>
    <row r="8113">
      <c r="A8113" s="31"/>
      <c r="B8113" s="2"/>
      <c r="C8113" s="2"/>
    </row>
    <row r="8114">
      <c r="A8114" s="31"/>
      <c r="B8114" s="2"/>
      <c r="C8114" s="2"/>
    </row>
    <row r="8115">
      <c r="A8115" s="31"/>
      <c r="B8115" s="2"/>
      <c r="C8115" s="2"/>
    </row>
    <row r="8116">
      <c r="A8116" s="31"/>
      <c r="B8116" s="2"/>
      <c r="C8116" s="2"/>
    </row>
    <row r="8117">
      <c r="A8117" s="31"/>
      <c r="B8117" s="2"/>
      <c r="C8117" s="2"/>
    </row>
    <row r="8118">
      <c r="A8118" s="31"/>
      <c r="B8118" s="2"/>
      <c r="C8118" s="2"/>
    </row>
    <row r="8119">
      <c r="A8119" s="31"/>
      <c r="B8119" s="2"/>
      <c r="C8119" s="2"/>
    </row>
    <row r="8120">
      <c r="A8120" s="31"/>
      <c r="B8120" s="2"/>
      <c r="C8120" s="2"/>
    </row>
    <row r="8121">
      <c r="A8121" s="31"/>
      <c r="B8121" s="2"/>
      <c r="C8121" s="2"/>
    </row>
    <row r="8122">
      <c r="A8122" s="31"/>
      <c r="B8122" s="2"/>
      <c r="C8122" s="2"/>
    </row>
    <row r="8123">
      <c r="A8123" s="31"/>
      <c r="B8123" s="2"/>
      <c r="C8123" s="2"/>
    </row>
    <row r="8124">
      <c r="A8124" s="31"/>
      <c r="B8124" s="2"/>
      <c r="C8124" s="2"/>
    </row>
    <row r="8125">
      <c r="A8125" s="31"/>
      <c r="B8125" s="2"/>
      <c r="C8125" s="2"/>
    </row>
    <row r="8126">
      <c r="A8126" s="31"/>
      <c r="B8126" s="2"/>
      <c r="C8126" s="2"/>
    </row>
    <row r="8127">
      <c r="A8127" s="31"/>
      <c r="B8127" s="2"/>
      <c r="C8127" s="2"/>
    </row>
    <row r="8128">
      <c r="A8128" s="31"/>
      <c r="B8128" s="2"/>
      <c r="C8128" s="2"/>
    </row>
    <row r="8129">
      <c r="A8129" s="31"/>
      <c r="B8129" s="2"/>
      <c r="C8129" s="2"/>
    </row>
    <row r="8130">
      <c r="A8130" s="31"/>
      <c r="B8130" s="2"/>
      <c r="C8130" s="2"/>
    </row>
    <row r="8131">
      <c r="A8131" s="31"/>
      <c r="B8131" s="2"/>
      <c r="C8131" s="2"/>
    </row>
    <row r="8132">
      <c r="A8132" s="31"/>
      <c r="B8132" s="2"/>
      <c r="C8132" s="2"/>
    </row>
    <row r="8133">
      <c r="A8133" s="31"/>
      <c r="B8133" s="2"/>
      <c r="C8133" s="2"/>
    </row>
    <row r="8134">
      <c r="A8134" s="31"/>
      <c r="B8134" s="2"/>
      <c r="C8134" s="2"/>
    </row>
    <row r="8135">
      <c r="A8135" s="31"/>
      <c r="B8135" s="2"/>
      <c r="C8135" s="2"/>
    </row>
    <row r="8136">
      <c r="A8136" s="31"/>
      <c r="B8136" s="2"/>
      <c r="C8136" s="2"/>
    </row>
    <row r="8137">
      <c r="A8137" s="31"/>
      <c r="B8137" s="2"/>
      <c r="C8137" s="2"/>
    </row>
    <row r="8138">
      <c r="A8138" s="31"/>
      <c r="B8138" s="2"/>
      <c r="C8138" s="2"/>
    </row>
    <row r="8139">
      <c r="A8139" s="31"/>
      <c r="B8139" s="2"/>
      <c r="C8139" s="2"/>
    </row>
    <row r="8140">
      <c r="A8140" s="31"/>
      <c r="B8140" s="2"/>
      <c r="C8140" s="2"/>
    </row>
    <row r="8141">
      <c r="A8141" s="31"/>
      <c r="B8141" s="2"/>
      <c r="C8141" s="2"/>
    </row>
    <row r="8142">
      <c r="A8142" s="31"/>
      <c r="B8142" s="2"/>
      <c r="C8142" s="2"/>
    </row>
    <row r="8143">
      <c r="A8143" s="31"/>
      <c r="B8143" s="2"/>
      <c r="C8143" s="2"/>
    </row>
    <row r="8144">
      <c r="A8144" s="31"/>
      <c r="B8144" s="2"/>
      <c r="C8144" s="2"/>
    </row>
    <row r="8145">
      <c r="A8145" s="31"/>
      <c r="B8145" s="2"/>
      <c r="C8145" s="2"/>
    </row>
    <row r="8146">
      <c r="A8146" s="31"/>
      <c r="B8146" s="2"/>
      <c r="C8146" s="2"/>
    </row>
    <row r="8147">
      <c r="A8147" s="31"/>
      <c r="B8147" s="2"/>
      <c r="C8147" s="2"/>
    </row>
    <row r="8148">
      <c r="A8148" s="31"/>
      <c r="B8148" s="2"/>
      <c r="C8148" s="2"/>
    </row>
    <row r="8149">
      <c r="A8149" s="31"/>
      <c r="B8149" s="2"/>
      <c r="C8149" s="2"/>
    </row>
    <row r="8150">
      <c r="A8150" s="31"/>
      <c r="B8150" s="2"/>
      <c r="C8150" s="2"/>
    </row>
    <row r="8151">
      <c r="A8151" s="31"/>
      <c r="B8151" s="2"/>
      <c r="C8151" s="2"/>
    </row>
    <row r="8152">
      <c r="A8152" s="31"/>
      <c r="B8152" s="2"/>
      <c r="C8152" s="2"/>
    </row>
    <row r="8153">
      <c r="A8153" s="31"/>
      <c r="B8153" s="2"/>
      <c r="C8153" s="2"/>
    </row>
    <row r="8154">
      <c r="A8154" s="31"/>
      <c r="B8154" s="2"/>
      <c r="C8154" s="2"/>
    </row>
    <row r="8155">
      <c r="A8155" s="31"/>
      <c r="B8155" s="2"/>
      <c r="C8155" s="2"/>
    </row>
    <row r="8156">
      <c r="A8156" s="31"/>
      <c r="B8156" s="2"/>
      <c r="C8156" s="2"/>
    </row>
    <row r="8157">
      <c r="A8157" s="31"/>
      <c r="B8157" s="2"/>
      <c r="C8157" s="2"/>
    </row>
    <row r="8158">
      <c r="A8158" s="31"/>
      <c r="B8158" s="2"/>
      <c r="C8158" s="2"/>
    </row>
    <row r="8159">
      <c r="A8159" s="31"/>
      <c r="B8159" s="2"/>
      <c r="C8159" s="2"/>
    </row>
    <row r="8160">
      <c r="A8160" s="31"/>
      <c r="B8160" s="2"/>
      <c r="C8160" s="2"/>
    </row>
    <row r="8161">
      <c r="A8161" s="31"/>
      <c r="B8161" s="2"/>
      <c r="C8161" s="2"/>
    </row>
    <row r="8162">
      <c r="A8162" s="31"/>
      <c r="B8162" s="2"/>
      <c r="C8162" s="2"/>
    </row>
    <row r="8163">
      <c r="A8163" s="31"/>
      <c r="B8163" s="2"/>
      <c r="C8163" s="2"/>
    </row>
    <row r="8164">
      <c r="A8164" s="31"/>
      <c r="B8164" s="2"/>
      <c r="C8164" s="2"/>
    </row>
    <row r="8165">
      <c r="A8165" s="31"/>
      <c r="B8165" s="2"/>
      <c r="C8165" s="2"/>
    </row>
    <row r="8166">
      <c r="A8166" s="31"/>
      <c r="B8166" s="2"/>
      <c r="C8166" s="2"/>
    </row>
    <row r="8167">
      <c r="A8167" s="31"/>
      <c r="B8167" s="2"/>
      <c r="C8167" s="2"/>
    </row>
    <row r="8168">
      <c r="A8168" s="31"/>
      <c r="B8168" s="2"/>
      <c r="C8168" s="2"/>
    </row>
    <row r="8169">
      <c r="A8169" s="31"/>
      <c r="B8169" s="2"/>
      <c r="C8169" s="2"/>
    </row>
    <row r="8170">
      <c r="A8170" s="31"/>
      <c r="B8170" s="2"/>
      <c r="C8170" s="2"/>
    </row>
    <row r="8171">
      <c r="A8171" s="31"/>
      <c r="B8171" s="2"/>
      <c r="C8171" s="2"/>
    </row>
    <row r="8172">
      <c r="A8172" s="31"/>
      <c r="B8172" s="2"/>
      <c r="C8172" s="2"/>
    </row>
    <row r="8173">
      <c r="A8173" s="31"/>
      <c r="B8173" s="2"/>
      <c r="C8173" s="2"/>
    </row>
    <row r="8174">
      <c r="A8174" s="31"/>
      <c r="B8174" s="2"/>
      <c r="C8174" s="2"/>
    </row>
    <row r="8175">
      <c r="A8175" s="31"/>
      <c r="B8175" s="2"/>
      <c r="C8175" s="2"/>
    </row>
    <row r="8176">
      <c r="A8176" s="31"/>
      <c r="B8176" s="2"/>
      <c r="C8176" s="2"/>
    </row>
    <row r="8177">
      <c r="A8177" s="31"/>
      <c r="B8177" s="2"/>
      <c r="C8177" s="2"/>
    </row>
    <row r="8178">
      <c r="A8178" s="31"/>
      <c r="B8178" s="2"/>
      <c r="C8178" s="2"/>
    </row>
    <row r="8179">
      <c r="A8179" s="31"/>
      <c r="B8179" s="2"/>
      <c r="C8179" s="2"/>
    </row>
    <row r="8180">
      <c r="A8180" s="31"/>
      <c r="B8180" s="2"/>
      <c r="C8180" s="2"/>
    </row>
    <row r="8181">
      <c r="A8181" s="31"/>
      <c r="B8181" s="2"/>
      <c r="C8181" s="2"/>
    </row>
    <row r="8182">
      <c r="A8182" s="31"/>
      <c r="B8182" s="2"/>
      <c r="C8182" s="2"/>
    </row>
    <row r="8183">
      <c r="A8183" s="31"/>
      <c r="B8183" s="2"/>
      <c r="C8183" s="2"/>
    </row>
    <row r="8184">
      <c r="A8184" s="31"/>
      <c r="B8184" s="2"/>
      <c r="C8184" s="2"/>
    </row>
    <row r="8185">
      <c r="A8185" s="31"/>
      <c r="B8185" s="2"/>
      <c r="C8185" s="2"/>
    </row>
    <row r="8186">
      <c r="A8186" s="31"/>
      <c r="B8186" s="2"/>
      <c r="C8186" s="2"/>
    </row>
    <row r="8187">
      <c r="A8187" s="31"/>
      <c r="B8187" s="2"/>
      <c r="C8187" s="2"/>
    </row>
    <row r="8188">
      <c r="A8188" s="31"/>
      <c r="B8188" s="2"/>
      <c r="C8188" s="2"/>
    </row>
    <row r="8189">
      <c r="A8189" s="31"/>
      <c r="B8189" s="2"/>
      <c r="C8189" s="2"/>
    </row>
    <row r="8190">
      <c r="A8190" s="31"/>
      <c r="B8190" s="2"/>
      <c r="C8190" s="2"/>
    </row>
    <row r="8191">
      <c r="A8191" s="31"/>
      <c r="B8191" s="2"/>
      <c r="C8191" s="2"/>
    </row>
    <row r="8192">
      <c r="A8192" s="31"/>
      <c r="B8192" s="2"/>
      <c r="C8192" s="2"/>
    </row>
    <row r="8193">
      <c r="A8193" s="31"/>
      <c r="B8193" s="2"/>
      <c r="C8193" s="2"/>
    </row>
    <row r="8194">
      <c r="A8194" s="31"/>
      <c r="B8194" s="2"/>
      <c r="C8194" s="2"/>
    </row>
    <row r="8195">
      <c r="A8195" s="31"/>
      <c r="B8195" s="2"/>
      <c r="C8195" s="2"/>
    </row>
    <row r="8196">
      <c r="A8196" s="31"/>
      <c r="B8196" s="2"/>
      <c r="C8196" s="2"/>
    </row>
    <row r="8197">
      <c r="A8197" s="31"/>
      <c r="B8197" s="2"/>
      <c r="C8197" s="2"/>
    </row>
    <row r="8198">
      <c r="A8198" s="31"/>
      <c r="B8198" s="2"/>
      <c r="C8198" s="2"/>
    </row>
    <row r="8199">
      <c r="A8199" s="31"/>
      <c r="B8199" s="2"/>
      <c r="C8199" s="2"/>
    </row>
    <row r="8200">
      <c r="A8200" s="31"/>
      <c r="B8200" s="2"/>
      <c r="C8200" s="2"/>
    </row>
    <row r="8201">
      <c r="A8201" s="31"/>
      <c r="B8201" s="2"/>
      <c r="C8201" s="2"/>
    </row>
    <row r="8202">
      <c r="A8202" s="31"/>
      <c r="B8202" s="2"/>
      <c r="C8202" s="2"/>
    </row>
    <row r="8203">
      <c r="A8203" s="31"/>
      <c r="B8203" s="2"/>
      <c r="C8203" s="2"/>
    </row>
    <row r="8204">
      <c r="A8204" s="31"/>
      <c r="B8204" s="2"/>
      <c r="C8204" s="2"/>
    </row>
    <row r="8205">
      <c r="A8205" s="31"/>
      <c r="B8205" s="2"/>
      <c r="C8205" s="2"/>
    </row>
    <row r="8206">
      <c r="A8206" s="31"/>
      <c r="B8206" s="2"/>
      <c r="C8206" s="2"/>
    </row>
    <row r="8207">
      <c r="A8207" s="31"/>
      <c r="B8207" s="2"/>
      <c r="C8207" s="2"/>
    </row>
    <row r="8208">
      <c r="A8208" s="31"/>
      <c r="B8208" s="2"/>
      <c r="C8208" s="2"/>
    </row>
    <row r="8209">
      <c r="A8209" s="31"/>
      <c r="B8209" s="2"/>
      <c r="C8209" s="2"/>
    </row>
    <row r="8210">
      <c r="A8210" s="31"/>
      <c r="B8210" s="2"/>
      <c r="C8210" s="2"/>
    </row>
    <row r="8211">
      <c r="A8211" s="31"/>
      <c r="B8211" s="2"/>
      <c r="C8211" s="2"/>
    </row>
    <row r="8212">
      <c r="A8212" s="31"/>
      <c r="B8212" s="2"/>
      <c r="C8212" s="2"/>
    </row>
    <row r="8213">
      <c r="A8213" s="31"/>
      <c r="B8213" s="2"/>
      <c r="C8213" s="2"/>
    </row>
    <row r="8214">
      <c r="A8214" s="31"/>
      <c r="B8214" s="2"/>
      <c r="C8214" s="2"/>
    </row>
    <row r="8215">
      <c r="A8215" s="31"/>
      <c r="B8215" s="2"/>
      <c r="C8215" s="2"/>
    </row>
    <row r="8216">
      <c r="A8216" s="31"/>
      <c r="B8216" s="2"/>
      <c r="C8216" s="2"/>
    </row>
    <row r="8217">
      <c r="A8217" s="31"/>
      <c r="B8217" s="2"/>
      <c r="C8217" s="2"/>
    </row>
    <row r="8218">
      <c r="A8218" s="31"/>
      <c r="B8218" s="2"/>
      <c r="C8218" s="2"/>
    </row>
    <row r="8219">
      <c r="A8219" s="31"/>
      <c r="B8219" s="2"/>
      <c r="C8219" s="2"/>
    </row>
    <row r="8220">
      <c r="A8220" s="31"/>
      <c r="B8220" s="2"/>
      <c r="C8220" s="2"/>
    </row>
    <row r="8221">
      <c r="A8221" s="31"/>
      <c r="B8221" s="2"/>
      <c r="C8221" s="2"/>
    </row>
    <row r="8222">
      <c r="A8222" s="31"/>
      <c r="B8222" s="2"/>
      <c r="C8222" s="2"/>
    </row>
    <row r="8223">
      <c r="A8223" s="31"/>
      <c r="B8223" s="2"/>
      <c r="C8223" s="2"/>
    </row>
    <row r="8224">
      <c r="A8224" s="31"/>
      <c r="B8224" s="2"/>
      <c r="C8224" s="2"/>
    </row>
    <row r="8225">
      <c r="A8225" s="31"/>
      <c r="B8225" s="2"/>
      <c r="C8225" s="2"/>
    </row>
    <row r="8226">
      <c r="A8226" s="31"/>
      <c r="B8226" s="2"/>
      <c r="C8226" s="2"/>
    </row>
    <row r="8227">
      <c r="A8227" s="31"/>
      <c r="B8227" s="2"/>
      <c r="C8227" s="2"/>
    </row>
    <row r="8228">
      <c r="A8228" s="31"/>
      <c r="B8228" s="2"/>
      <c r="C8228" s="2"/>
    </row>
    <row r="8229">
      <c r="A8229" s="31"/>
      <c r="B8229" s="2"/>
      <c r="C8229" s="2"/>
    </row>
    <row r="8230">
      <c r="A8230" s="31"/>
      <c r="B8230" s="2"/>
      <c r="C8230" s="2"/>
    </row>
    <row r="8231">
      <c r="A8231" s="31"/>
      <c r="B8231" s="2"/>
      <c r="C8231" s="2"/>
    </row>
    <row r="8232">
      <c r="A8232" s="31"/>
      <c r="B8232" s="2"/>
      <c r="C8232" s="2"/>
    </row>
    <row r="8233">
      <c r="A8233" s="31"/>
      <c r="B8233" s="2"/>
      <c r="C8233" s="2"/>
    </row>
    <row r="8234">
      <c r="A8234" s="31"/>
      <c r="B8234" s="2"/>
      <c r="C8234" s="2"/>
    </row>
    <row r="8235">
      <c r="A8235" s="31"/>
      <c r="B8235" s="2"/>
      <c r="C8235" s="2"/>
    </row>
    <row r="8236">
      <c r="A8236" s="31"/>
      <c r="B8236" s="2"/>
      <c r="C8236" s="2"/>
    </row>
    <row r="8237">
      <c r="A8237" s="31"/>
      <c r="B8237" s="2"/>
      <c r="C8237" s="2"/>
    </row>
    <row r="8238">
      <c r="A8238" s="31"/>
      <c r="B8238" s="2"/>
      <c r="C8238" s="2"/>
    </row>
    <row r="8239">
      <c r="A8239" s="31"/>
      <c r="B8239" s="2"/>
      <c r="C8239" s="2"/>
    </row>
    <row r="8240">
      <c r="A8240" s="31"/>
      <c r="B8240" s="2"/>
      <c r="C8240" s="2"/>
    </row>
    <row r="8241">
      <c r="A8241" s="31"/>
      <c r="B8241" s="2"/>
      <c r="C8241" s="2"/>
    </row>
    <row r="8242">
      <c r="A8242" s="31"/>
      <c r="B8242" s="2"/>
      <c r="C8242" s="2"/>
    </row>
    <row r="8243">
      <c r="A8243" s="31"/>
      <c r="B8243" s="2"/>
      <c r="C8243" s="2"/>
    </row>
    <row r="8244">
      <c r="A8244" s="31"/>
      <c r="B8244" s="2"/>
      <c r="C8244" s="2"/>
    </row>
    <row r="8245">
      <c r="A8245" s="31"/>
      <c r="B8245" s="2"/>
      <c r="C8245" s="2"/>
    </row>
    <row r="8246">
      <c r="A8246" s="31"/>
      <c r="B8246" s="2"/>
      <c r="C8246" s="2"/>
    </row>
    <row r="8247">
      <c r="A8247" s="31"/>
      <c r="B8247" s="2"/>
      <c r="C8247" s="2"/>
    </row>
    <row r="8248">
      <c r="A8248" s="31"/>
      <c r="B8248" s="2"/>
      <c r="C8248" s="2"/>
    </row>
    <row r="8249">
      <c r="A8249" s="31"/>
      <c r="B8249" s="2"/>
      <c r="C8249" s="2"/>
    </row>
    <row r="8250">
      <c r="A8250" s="31"/>
      <c r="B8250" s="2"/>
      <c r="C8250" s="2"/>
    </row>
    <row r="8251">
      <c r="A8251" s="31"/>
      <c r="B8251" s="2"/>
      <c r="C8251" s="2"/>
    </row>
    <row r="8252">
      <c r="A8252" s="31"/>
      <c r="B8252" s="2"/>
      <c r="C8252" s="2"/>
    </row>
    <row r="8253">
      <c r="A8253" s="31"/>
      <c r="B8253" s="2"/>
      <c r="C8253" s="2"/>
    </row>
    <row r="8254">
      <c r="A8254" s="31"/>
      <c r="B8254" s="2"/>
      <c r="C8254" s="2"/>
    </row>
    <row r="8255">
      <c r="A8255" s="31"/>
      <c r="B8255" s="2"/>
      <c r="C8255" s="2"/>
    </row>
    <row r="8256">
      <c r="A8256" s="31"/>
      <c r="B8256" s="2"/>
      <c r="C8256" s="2"/>
    </row>
    <row r="8257">
      <c r="A8257" s="31"/>
      <c r="B8257" s="2"/>
      <c r="C8257" s="2"/>
    </row>
    <row r="8258">
      <c r="A8258" s="31"/>
      <c r="B8258" s="2"/>
      <c r="C8258" s="2"/>
    </row>
    <row r="8259">
      <c r="A8259" s="31"/>
      <c r="B8259" s="2"/>
      <c r="C8259" s="2"/>
    </row>
    <row r="8260">
      <c r="A8260" s="31"/>
      <c r="B8260" s="2"/>
      <c r="C8260" s="2"/>
    </row>
    <row r="8261">
      <c r="A8261" s="31"/>
      <c r="B8261" s="2"/>
      <c r="C8261" s="2"/>
    </row>
    <row r="8262">
      <c r="A8262" s="31"/>
      <c r="B8262" s="2"/>
      <c r="C8262" s="2"/>
    </row>
    <row r="8263">
      <c r="A8263" s="31"/>
      <c r="B8263" s="2"/>
      <c r="C8263" s="2"/>
    </row>
    <row r="8264">
      <c r="A8264" s="31"/>
      <c r="B8264" s="2"/>
      <c r="C8264" s="2"/>
    </row>
    <row r="8265">
      <c r="A8265" s="31"/>
      <c r="B8265" s="2"/>
      <c r="C8265" s="2"/>
    </row>
    <row r="8266">
      <c r="A8266" s="31"/>
      <c r="B8266" s="2"/>
      <c r="C8266" s="2"/>
    </row>
    <row r="8267">
      <c r="A8267" s="31"/>
      <c r="B8267" s="2"/>
      <c r="C8267" s="2"/>
    </row>
    <row r="8268">
      <c r="A8268" s="31"/>
      <c r="B8268" s="2"/>
      <c r="C8268" s="2"/>
    </row>
    <row r="8269">
      <c r="A8269" s="31"/>
      <c r="B8269" s="2"/>
      <c r="C8269" s="2"/>
    </row>
    <row r="8270">
      <c r="A8270" s="31"/>
      <c r="B8270" s="2"/>
      <c r="C8270" s="2"/>
    </row>
    <row r="8271">
      <c r="A8271" s="31"/>
      <c r="B8271" s="2"/>
      <c r="C8271" s="2"/>
    </row>
    <row r="8272">
      <c r="A8272" s="31"/>
      <c r="B8272" s="2"/>
      <c r="C8272" s="2"/>
    </row>
    <row r="8273">
      <c r="A8273" s="31"/>
      <c r="B8273" s="2"/>
      <c r="C8273" s="2"/>
    </row>
    <row r="8274">
      <c r="A8274" s="31"/>
      <c r="B8274" s="2"/>
      <c r="C8274" s="2"/>
    </row>
    <row r="8275">
      <c r="A8275" s="31"/>
      <c r="B8275" s="2"/>
      <c r="C8275" s="2"/>
    </row>
    <row r="8276">
      <c r="A8276" s="31"/>
      <c r="B8276" s="2"/>
      <c r="C8276" s="2"/>
    </row>
    <row r="8277">
      <c r="A8277" s="31"/>
      <c r="B8277" s="2"/>
      <c r="C8277" s="2"/>
    </row>
    <row r="8278">
      <c r="A8278" s="31"/>
      <c r="B8278" s="2"/>
      <c r="C8278" s="2"/>
    </row>
    <row r="8279">
      <c r="A8279" s="31"/>
      <c r="B8279" s="2"/>
      <c r="C8279" s="2"/>
    </row>
    <row r="8280">
      <c r="A8280" s="31"/>
      <c r="B8280" s="2"/>
      <c r="C8280" s="2"/>
    </row>
    <row r="8281">
      <c r="A8281" s="31"/>
      <c r="B8281" s="2"/>
      <c r="C8281" s="2"/>
    </row>
    <row r="8282">
      <c r="A8282" s="31"/>
      <c r="B8282" s="2"/>
      <c r="C8282" s="2"/>
    </row>
    <row r="8283">
      <c r="A8283" s="31"/>
      <c r="B8283" s="2"/>
      <c r="C8283" s="2"/>
    </row>
    <row r="8284">
      <c r="A8284" s="31"/>
      <c r="B8284" s="2"/>
      <c r="C8284" s="2"/>
    </row>
    <row r="8285">
      <c r="A8285" s="31"/>
      <c r="B8285" s="2"/>
      <c r="C8285" s="2"/>
    </row>
    <row r="8286">
      <c r="A8286" s="31"/>
      <c r="B8286" s="2"/>
      <c r="C8286" s="2"/>
    </row>
    <row r="8287">
      <c r="A8287" s="31"/>
      <c r="B8287" s="2"/>
      <c r="C8287" s="2"/>
    </row>
    <row r="8288">
      <c r="A8288" s="31"/>
      <c r="B8288" s="2"/>
      <c r="C8288" s="2"/>
    </row>
    <row r="8289">
      <c r="A8289" s="31"/>
      <c r="B8289" s="2"/>
      <c r="C8289" s="2"/>
    </row>
    <row r="8290">
      <c r="A8290" s="31"/>
      <c r="B8290" s="2"/>
      <c r="C8290" s="2"/>
    </row>
    <row r="8291">
      <c r="A8291" s="31"/>
      <c r="B8291" s="2"/>
      <c r="C8291" s="2"/>
    </row>
    <row r="8292">
      <c r="A8292" s="31"/>
      <c r="B8292" s="2"/>
      <c r="C8292" s="2"/>
    </row>
    <row r="8293">
      <c r="A8293" s="31"/>
      <c r="B8293" s="2"/>
      <c r="C8293" s="2"/>
    </row>
    <row r="8294">
      <c r="A8294" s="31"/>
      <c r="B8294" s="2"/>
      <c r="C8294" s="2"/>
    </row>
    <row r="8295">
      <c r="A8295" s="31"/>
      <c r="B8295" s="2"/>
      <c r="C8295" s="2"/>
    </row>
    <row r="8296">
      <c r="A8296" s="31"/>
      <c r="B8296" s="2"/>
      <c r="C8296" s="2"/>
    </row>
    <row r="8297">
      <c r="A8297" s="31"/>
      <c r="B8297" s="2"/>
      <c r="C8297" s="2"/>
    </row>
    <row r="8298">
      <c r="A8298" s="31"/>
      <c r="B8298" s="2"/>
      <c r="C8298" s="2"/>
    </row>
    <row r="8299">
      <c r="A8299" s="31"/>
      <c r="B8299" s="2"/>
      <c r="C8299" s="2"/>
    </row>
    <row r="8300">
      <c r="A8300" s="31"/>
      <c r="B8300" s="2"/>
      <c r="C8300" s="2"/>
    </row>
    <row r="8301">
      <c r="A8301" s="31"/>
      <c r="B8301" s="2"/>
      <c r="C8301" s="2"/>
    </row>
    <row r="8302">
      <c r="A8302" s="31"/>
      <c r="B8302" s="2"/>
      <c r="C8302" s="2"/>
    </row>
    <row r="8303">
      <c r="A8303" s="31"/>
      <c r="B8303" s="2"/>
      <c r="C8303" s="2"/>
    </row>
    <row r="8304">
      <c r="A8304" s="31"/>
      <c r="B8304" s="2"/>
      <c r="C8304" s="2"/>
    </row>
    <row r="8305">
      <c r="A8305" s="31"/>
      <c r="B8305" s="2"/>
      <c r="C8305" s="2"/>
    </row>
    <row r="8306">
      <c r="A8306" s="31"/>
      <c r="B8306" s="2"/>
      <c r="C8306" s="2"/>
    </row>
    <row r="8307">
      <c r="A8307" s="31"/>
      <c r="B8307" s="2"/>
      <c r="C8307" s="2"/>
    </row>
    <row r="8308">
      <c r="A8308" s="31"/>
      <c r="B8308" s="2"/>
      <c r="C8308" s="2"/>
    </row>
    <row r="8309">
      <c r="A8309" s="31"/>
      <c r="B8309" s="2"/>
      <c r="C8309" s="2"/>
    </row>
    <row r="8310">
      <c r="A8310" s="31"/>
      <c r="B8310" s="2"/>
      <c r="C8310" s="2"/>
    </row>
    <row r="8311">
      <c r="A8311" s="31"/>
      <c r="B8311" s="2"/>
      <c r="C8311" s="2"/>
    </row>
    <row r="8312">
      <c r="A8312" s="31"/>
      <c r="B8312" s="2"/>
      <c r="C8312" s="2"/>
    </row>
    <row r="8313">
      <c r="A8313" s="31"/>
      <c r="B8313" s="2"/>
      <c r="C8313" s="2"/>
    </row>
    <row r="8314">
      <c r="A8314" s="31"/>
      <c r="B8314" s="2"/>
      <c r="C8314" s="2"/>
    </row>
    <row r="8315">
      <c r="A8315" s="31"/>
      <c r="B8315" s="2"/>
      <c r="C8315" s="2"/>
    </row>
    <row r="8316">
      <c r="A8316" s="31"/>
      <c r="B8316" s="2"/>
      <c r="C8316" s="2"/>
    </row>
    <row r="8317">
      <c r="A8317" s="31"/>
      <c r="B8317" s="2"/>
      <c r="C8317" s="2"/>
    </row>
    <row r="8318">
      <c r="A8318" s="31"/>
      <c r="B8318" s="2"/>
      <c r="C8318" s="2"/>
    </row>
    <row r="8319">
      <c r="A8319" s="31"/>
      <c r="B8319" s="2"/>
      <c r="C8319" s="2"/>
    </row>
    <row r="8320">
      <c r="A8320" s="31"/>
      <c r="B8320" s="2"/>
      <c r="C8320" s="2"/>
    </row>
    <row r="8321">
      <c r="A8321" s="31"/>
      <c r="B8321" s="2"/>
      <c r="C8321" s="2"/>
    </row>
    <row r="8322">
      <c r="A8322" s="31"/>
      <c r="B8322" s="2"/>
      <c r="C8322" s="2"/>
    </row>
    <row r="8323">
      <c r="A8323" s="31"/>
      <c r="B8323" s="2"/>
      <c r="C8323" s="2"/>
    </row>
    <row r="8324">
      <c r="A8324" s="31"/>
      <c r="B8324" s="2"/>
      <c r="C8324" s="2"/>
    </row>
    <row r="8325">
      <c r="A8325" s="31"/>
      <c r="B8325" s="2"/>
      <c r="C8325" s="2"/>
    </row>
    <row r="8326">
      <c r="A8326" s="31"/>
      <c r="B8326" s="2"/>
      <c r="C8326" s="2"/>
    </row>
    <row r="8327">
      <c r="A8327" s="31"/>
      <c r="B8327" s="2"/>
      <c r="C8327" s="2"/>
    </row>
    <row r="8328">
      <c r="A8328" s="31"/>
      <c r="B8328" s="2"/>
      <c r="C8328" s="2"/>
    </row>
    <row r="8329">
      <c r="A8329" s="31"/>
      <c r="B8329" s="2"/>
      <c r="C8329" s="2"/>
    </row>
    <row r="8330">
      <c r="A8330" s="31"/>
      <c r="B8330" s="2"/>
      <c r="C8330" s="2"/>
    </row>
    <row r="8331">
      <c r="A8331" s="31"/>
      <c r="B8331" s="2"/>
      <c r="C8331" s="2"/>
    </row>
    <row r="8332">
      <c r="A8332" s="31"/>
      <c r="B8332" s="2"/>
      <c r="C8332" s="2"/>
    </row>
    <row r="8333">
      <c r="A8333" s="31"/>
      <c r="B8333" s="2"/>
      <c r="C8333" s="2"/>
    </row>
    <row r="8334">
      <c r="A8334" s="31"/>
      <c r="B8334" s="2"/>
      <c r="C8334" s="2"/>
    </row>
    <row r="8335">
      <c r="A8335" s="31"/>
      <c r="B8335" s="2"/>
      <c r="C8335" s="2"/>
    </row>
    <row r="8336">
      <c r="A8336" s="31"/>
      <c r="B8336" s="2"/>
      <c r="C8336" s="2"/>
    </row>
    <row r="8337">
      <c r="A8337" s="31"/>
      <c r="B8337" s="2"/>
      <c r="C8337" s="2"/>
    </row>
    <row r="8338">
      <c r="A8338" s="31"/>
      <c r="B8338" s="2"/>
      <c r="C8338" s="2"/>
    </row>
    <row r="8339">
      <c r="A8339" s="31"/>
      <c r="B8339" s="2"/>
      <c r="C8339" s="2"/>
    </row>
    <row r="8340">
      <c r="A8340" s="31"/>
      <c r="B8340" s="2"/>
      <c r="C8340" s="2"/>
    </row>
    <row r="8341">
      <c r="A8341" s="31"/>
      <c r="B8341" s="2"/>
      <c r="C8341" s="2"/>
    </row>
    <row r="8342">
      <c r="A8342" s="31"/>
      <c r="B8342" s="2"/>
      <c r="C8342" s="2"/>
    </row>
    <row r="8343">
      <c r="A8343" s="31"/>
      <c r="B8343" s="2"/>
      <c r="C8343" s="2"/>
    </row>
    <row r="8344">
      <c r="A8344" s="31"/>
      <c r="B8344" s="2"/>
      <c r="C8344" s="2"/>
    </row>
    <row r="8345">
      <c r="A8345" s="31"/>
      <c r="B8345" s="2"/>
      <c r="C8345" s="2"/>
    </row>
    <row r="8346">
      <c r="A8346" s="31"/>
      <c r="B8346" s="2"/>
      <c r="C8346" s="2"/>
    </row>
    <row r="8347">
      <c r="A8347" s="31"/>
      <c r="B8347" s="2"/>
      <c r="C8347" s="2"/>
    </row>
    <row r="8348">
      <c r="A8348" s="31"/>
      <c r="B8348" s="2"/>
      <c r="C8348" s="2"/>
    </row>
    <row r="8349">
      <c r="A8349" s="31"/>
      <c r="B8349" s="2"/>
      <c r="C8349" s="2"/>
    </row>
    <row r="8350">
      <c r="A8350" s="31"/>
      <c r="B8350" s="2"/>
      <c r="C8350" s="2"/>
    </row>
    <row r="8351">
      <c r="A8351" s="31"/>
      <c r="B8351" s="2"/>
      <c r="C8351" s="2"/>
    </row>
    <row r="8352">
      <c r="A8352" s="31"/>
      <c r="B8352" s="2"/>
      <c r="C8352" s="2"/>
    </row>
    <row r="8353">
      <c r="A8353" s="31"/>
      <c r="B8353" s="2"/>
      <c r="C8353" s="2"/>
    </row>
    <row r="8354">
      <c r="A8354" s="31"/>
      <c r="B8354" s="2"/>
      <c r="C8354" s="2"/>
    </row>
    <row r="8355">
      <c r="A8355" s="31"/>
      <c r="B8355" s="2"/>
      <c r="C8355" s="2"/>
    </row>
    <row r="8356">
      <c r="A8356" s="31"/>
      <c r="B8356" s="2"/>
      <c r="C8356" s="2"/>
    </row>
    <row r="8357">
      <c r="A8357" s="31"/>
      <c r="B8357" s="2"/>
      <c r="C8357" s="2"/>
    </row>
    <row r="8358">
      <c r="A8358" s="31"/>
      <c r="B8358" s="2"/>
      <c r="C8358" s="2"/>
    </row>
    <row r="8359">
      <c r="A8359" s="31"/>
      <c r="B8359" s="2"/>
      <c r="C8359" s="2"/>
    </row>
    <row r="8360">
      <c r="A8360" s="31"/>
      <c r="B8360" s="2"/>
      <c r="C8360" s="2"/>
    </row>
    <row r="8361">
      <c r="A8361" s="31"/>
      <c r="B8361" s="2"/>
      <c r="C8361" s="2"/>
    </row>
    <row r="8362">
      <c r="A8362" s="31"/>
      <c r="B8362" s="2"/>
      <c r="C8362" s="2"/>
    </row>
    <row r="8363">
      <c r="A8363" s="31"/>
      <c r="B8363" s="2"/>
      <c r="C8363" s="2"/>
    </row>
    <row r="8364">
      <c r="A8364" s="31"/>
      <c r="B8364" s="2"/>
      <c r="C8364" s="2"/>
    </row>
    <row r="8365">
      <c r="A8365" s="31"/>
      <c r="B8365" s="2"/>
      <c r="C8365" s="2"/>
    </row>
    <row r="8366">
      <c r="A8366" s="31"/>
      <c r="B8366" s="2"/>
      <c r="C8366" s="2"/>
    </row>
    <row r="8367">
      <c r="A8367" s="31"/>
      <c r="B8367" s="2"/>
      <c r="C8367" s="2"/>
    </row>
    <row r="8368">
      <c r="A8368" s="31"/>
      <c r="B8368" s="2"/>
      <c r="C8368" s="2"/>
    </row>
    <row r="8369">
      <c r="A8369" s="31"/>
      <c r="B8369" s="2"/>
      <c r="C8369" s="2"/>
    </row>
    <row r="8370">
      <c r="A8370" s="31"/>
      <c r="B8370" s="2"/>
      <c r="C8370" s="2"/>
    </row>
    <row r="8371">
      <c r="A8371" s="31"/>
      <c r="B8371" s="2"/>
      <c r="C8371" s="2"/>
    </row>
    <row r="8372">
      <c r="A8372" s="31"/>
      <c r="B8372" s="2"/>
      <c r="C8372" s="2"/>
    </row>
    <row r="8373">
      <c r="A8373" s="31"/>
      <c r="B8373" s="2"/>
      <c r="C8373" s="2"/>
    </row>
    <row r="8374">
      <c r="A8374" s="31"/>
      <c r="B8374" s="2"/>
      <c r="C8374" s="2"/>
    </row>
    <row r="8375">
      <c r="A8375" s="31"/>
      <c r="B8375" s="2"/>
      <c r="C8375" s="2"/>
    </row>
    <row r="8376">
      <c r="A8376" s="31"/>
      <c r="B8376" s="2"/>
      <c r="C8376" s="2"/>
    </row>
    <row r="8377">
      <c r="A8377" s="31"/>
      <c r="B8377" s="2"/>
      <c r="C8377" s="2"/>
    </row>
    <row r="8378">
      <c r="A8378" s="31"/>
      <c r="B8378" s="2"/>
      <c r="C8378" s="2"/>
    </row>
    <row r="8379">
      <c r="A8379" s="31"/>
      <c r="B8379" s="2"/>
      <c r="C8379" s="2"/>
    </row>
    <row r="8380">
      <c r="A8380" s="31"/>
      <c r="B8380" s="2"/>
      <c r="C8380" s="2"/>
    </row>
    <row r="8381">
      <c r="A8381" s="31"/>
      <c r="B8381" s="2"/>
      <c r="C8381" s="2"/>
    </row>
    <row r="8382">
      <c r="A8382" s="31"/>
      <c r="B8382" s="2"/>
      <c r="C8382" s="2"/>
    </row>
    <row r="8383">
      <c r="A8383" s="31"/>
      <c r="B8383" s="2"/>
      <c r="C8383" s="2"/>
    </row>
    <row r="8384">
      <c r="A8384" s="31"/>
      <c r="B8384" s="2"/>
      <c r="C8384" s="2"/>
    </row>
    <row r="8385">
      <c r="A8385" s="31"/>
      <c r="B8385" s="2"/>
      <c r="C8385" s="2"/>
    </row>
    <row r="8386">
      <c r="A8386" s="31"/>
      <c r="B8386" s="2"/>
      <c r="C8386" s="2"/>
    </row>
    <row r="8387">
      <c r="A8387" s="31"/>
      <c r="B8387" s="2"/>
      <c r="C8387" s="2"/>
    </row>
    <row r="8388">
      <c r="A8388" s="31"/>
      <c r="B8388" s="2"/>
      <c r="C8388" s="2"/>
    </row>
    <row r="8389">
      <c r="A8389" s="31"/>
      <c r="B8389" s="2"/>
      <c r="C8389" s="2"/>
    </row>
    <row r="8390">
      <c r="A8390" s="31"/>
      <c r="B8390" s="2"/>
      <c r="C8390" s="2"/>
    </row>
    <row r="8391">
      <c r="A8391" s="31"/>
      <c r="B8391" s="2"/>
      <c r="C8391" s="2"/>
    </row>
    <row r="8392">
      <c r="A8392" s="31"/>
      <c r="B8392" s="2"/>
      <c r="C8392" s="2"/>
    </row>
    <row r="8393">
      <c r="A8393" s="31"/>
      <c r="B8393" s="2"/>
      <c r="C8393" s="2"/>
    </row>
    <row r="8394">
      <c r="A8394" s="31"/>
      <c r="B8394" s="2"/>
      <c r="C8394" s="2"/>
    </row>
    <row r="8395">
      <c r="A8395" s="31"/>
      <c r="B8395" s="2"/>
      <c r="C8395" s="2"/>
    </row>
    <row r="8396">
      <c r="A8396" s="31"/>
      <c r="B8396" s="2"/>
      <c r="C8396" s="2"/>
    </row>
    <row r="8397">
      <c r="A8397" s="31"/>
      <c r="B8397" s="2"/>
      <c r="C8397" s="2"/>
    </row>
    <row r="8398">
      <c r="A8398" s="31"/>
      <c r="B8398" s="2"/>
      <c r="C8398" s="2"/>
    </row>
    <row r="8399">
      <c r="A8399" s="31"/>
      <c r="B8399" s="2"/>
      <c r="C8399" s="2"/>
    </row>
    <row r="8400">
      <c r="A8400" s="31"/>
      <c r="B8400" s="2"/>
      <c r="C8400" s="2"/>
    </row>
    <row r="8401">
      <c r="A8401" s="31"/>
      <c r="B8401" s="2"/>
      <c r="C8401" s="2"/>
    </row>
    <row r="8402">
      <c r="A8402" s="31"/>
      <c r="B8402" s="2"/>
      <c r="C8402" s="2"/>
    </row>
    <row r="8403">
      <c r="A8403" s="31"/>
      <c r="B8403" s="2"/>
      <c r="C8403" s="2"/>
    </row>
    <row r="8404">
      <c r="A8404" s="31"/>
      <c r="B8404" s="2"/>
      <c r="C8404" s="2"/>
    </row>
    <row r="8405">
      <c r="A8405" s="31"/>
      <c r="B8405" s="2"/>
      <c r="C8405" s="2"/>
    </row>
    <row r="8406">
      <c r="A8406" s="31"/>
      <c r="B8406" s="2"/>
      <c r="C8406" s="2"/>
    </row>
    <row r="8407">
      <c r="A8407" s="31"/>
      <c r="B8407" s="2"/>
      <c r="C8407" s="2"/>
    </row>
    <row r="8408">
      <c r="A8408" s="31"/>
      <c r="B8408" s="2"/>
      <c r="C8408" s="2"/>
    </row>
    <row r="8409">
      <c r="A8409" s="31"/>
      <c r="B8409" s="2"/>
      <c r="C8409" s="2"/>
    </row>
    <row r="8410">
      <c r="A8410" s="31"/>
      <c r="B8410" s="2"/>
      <c r="C8410" s="2"/>
    </row>
    <row r="8411">
      <c r="A8411" s="31"/>
      <c r="B8411" s="2"/>
      <c r="C8411" s="2"/>
    </row>
    <row r="8412">
      <c r="A8412" s="31"/>
      <c r="B8412" s="2"/>
      <c r="C8412" s="2"/>
    </row>
    <row r="8413">
      <c r="A8413" s="31"/>
      <c r="B8413" s="2"/>
      <c r="C8413" s="2"/>
    </row>
    <row r="8414">
      <c r="A8414" s="31"/>
      <c r="B8414" s="2"/>
      <c r="C8414" s="2"/>
    </row>
    <row r="8415">
      <c r="A8415" s="31"/>
      <c r="B8415" s="2"/>
      <c r="C8415" s="2"/>
    </row>
    <row r="8416">
      <c r="A8416" s="31"/>
      <c r="B8416" s="2"/>
      <c r="C8416" s="2"/>
    </row>
    <row r="8417">
      <c r="A8417" s="31"/>
      <c r="B8417" s="2"/>
      <c r="C8417" s="2"/>
    </row>
    <row r="8418">
      <c r="A8418" s="31"/>
      <c r="B8418" s="2"/>
      <c r="C8418" s="2"/>
    </row>
    <row r="8419">
      <c r="A8419" s="31"/>
      <c r="B8419" s="2"/>
      <c r="C8419" s="2"/>
    </row>
    <row r="8420">
      <c r="A8420" s="31"/>
      <c r="B8420" s="2"/>
      <c r="C8420" s="2"/>
    </row>
    <row r="8421">
      <c r="A8421" s="31"/>
      <c r="B8421" s="2"/>
      <c r="C8421" s="2"/>
    </row>
    <row r="8422">
      <c r="A8422" s="31"/>
      <c r="B8422" s="2"/>
      <c r="C8422" s="2"/>
    </row>
    <row r="8423">
      <c r="A8423" s="31"/>
      <c r="B8423" s="2"/>
      <c r="C8423" s="2"/>
    </row>
    <row r="8424">
      <c r="A8424" s="31"/>
      <c r="B8424" s="2"/>
      <c r="C8424" s="2"/>
    </row>
    <row r="8425">
      <c r="A8425" s="31"/>
      <c r="B8425" s="2"/>
      <c r="C8425" s="2"/>
    </row>
    <row r="8426">
      <c r="A8426" s="31"/>
      <c r="B8426" s="2"/>
      <c r="C8426" s="2"/>
    </row>
    <row r="8427">
      <c r="A8427" s="31"/>
      <c r="B8427" s="2"/>
      <c r="C8427" s="2"/>
    </row>
    <row r="8428">
      <c r="A8428" s="31"/>
      <c r="B8428" s="2"/>
      <c r="C8428" s="2"/>
    </row>
    <row r="8429">
      <c r="A8429" s="31"/>
      <c r="B8429" s="2"/>
      <c r="C8429" s="2"/>
    </row>
    <row r="8430">
      <c r="A8430" s="31"/>
      <c r="B8430" s="2"/>
      <c r="C8430" s="2"/>
    </row>
    <row r="8431">
      <c r="A8431" s="31"/>
      <c r="B8431" s="2"/>
      <c r="C8431" s="2"/>
    </row>
    <row r="8432">
      <c r="A8432" s="31"/>
      <c r="B8432" s="2"/>
      <c r="C8432" s="2"/>
    </row>
    <row r="8433">
      <c r="A8433" s="31"/>
      <c r="B8433" s="2"/>
      <c r="C8433" s="2"/>
    </row>
    <row r="8434">
      <c r="A8434" s="31"/>
      <c r="B8434" s="2"/>
      <c r="C8434" s="2"/>
    </row>
    <row r="8435">
      <c r="A8435" s="31"/>
      <c r="B8435" s="2"/>
      <c r="C8435" s="2"/>
    </row>
    <row r="8436">
      <c r="A8436" s="31"/>
      <c r="B8436" s="2"/>
      <c r="C8436" s="2"/>
    </row>
    <row r="8437">
      <c r="A8437" s="31"/>
      <c r="B8437" s="2"/>
      <c r="C8437" s="2"/>
    </row>
    <row r="8438">
      <c r="A8438" s="31"/>
      <c r="B8438" s="2"/>
      <c r="C8438" s="2"/>
    </row>
    <row r="8439">
      <c r="A8439" s="31"/>
      <c r="B8439" s="2"/>
      <c r="C8439" s="2"/>
    </row>
    <row r="8440">
      <c r="A8440" s="31"/>
      <c r="B8440" s="2"/>
      <c r="C8440" s="2"/>
    </row>
    <row r="8441">
      <c r="A8441" s="31"/>
      <c r="B8441" s="2"/>
      <c r="C8441" s="2"/>
    </row>
    <row r="8442">
      <c r="A8442" s="31"/>
      <c r="B8442" s="2"/>
      <c r="C8442" s="2"/>
    </row>
    <row r="8443">
      <c r="A8443" s="31"/>
      <c r="B8443" s="2"/>
      <c r="C8443" s="2"/>
    </row>
    <row r="8444">
      <c r="A8444" s="31"/>
      <c r="B8444" s="2"/>
      <c r="C8444" s="2"/>
    </row>
    <row r="8445">
      <c r="A8445" s="31"/>
      <c r="B8445" s="2"/>
      <c r="C8445" s="2"/>
    </row>
    <row r="8446">
      <c r="A8446" s="31"/>
      <c r="B8446" s="2"/>
      <c r="C8446" s="2"/>
    </row>
    <row r="8447">
      <c r="A8447" s="31"/>
      <c r="B8447" s="2"/>
      <c r="C8447" s="2"/>
    </row>
    <row r="8448">
      <c r="A8448" s="31"/>
      <c r="B8448" s="2"/>
      <c r="C8448" s="2"/>
    </row>
    <row r="8449">
      <c r="A8449" s="31"/>
      <c r="B8449" s="2"/>
      <c r="C8449" s="2"/>
    </row>
    <row r="8450">
      <c r="A8450" s="31"/>
      <c r="B8450" s="2"/>
      <c r="C8450" s="2"/>
    </row>
    <row r="8451">
      <c r="A8451" s="31"/>
      <c r="B8451" s="2"/>
      <c r="C8451" s="2"/>
    </row>
    <row r="8452">
      <c r="A8452" s="31"/>
      <c r="B8452" s="2"/>
      <c r="C8452" s="2"/>
    </row>
    <row r="8453">
      <c r="A8453" s="31"/>
      <c r="B8453" s="2"/>
      <c r="C8453" s="2"/>
    </row>
    <row r="8454">
      <c r="A8454" s="31"/>
      <c r="B8454" s="2"/>
      <c r="C8454" s="2"/>
    </row>
    <row r="8455">
      <c r="A8455" s="31"/>
      <c r="B8455" s="2"/>
      <c r="C8455" s="2"/>
    </row>
    <row r="8456">
      <c r="A8456" s="31"/>
      <c r="B8456" s="2"/>
      <c r="C8456" s="2"/>
    </row>
    <row r="8457">
      <c r="A8457" s="31"/>
      <c r="B8457" s="2"/>
      <c r="C8457" s="2"/>
    </row>
    <row r="8458">
      <c r="A8458" s="31"/>
      <c r="B8458" s="2"/>
      <c r="C8458" s="2"/>
    </row>
    <row r="8459">
      <c r="A8459" s="31"/>
      <c r="B8459" s="2"/>
      <c r="C8459" s="2"/>
    </row>
    <row r="8460">
      <c r="A8460" s="31"/>
      <c r="B8460" s="2"/>
      <c r="C8460" s="2"/>
    </row>
    <row r="8461">
      <c r="A8461" s="31"/>
      <c r="B8461" s="2"/>
      <c r="C8461" s="2"/>
    </row>
    <row r="8462">
      <c r="A8462" s="31"/>
      <c r="B8462" s="2"/>
      <c r="C8462" s="2"/>
    </row>
    <row r="8463">
      <c r="A8463" s="31"/>
      <c r="B8463" s="2"/>
      <c r="C8463" s="2"/>
    </row>
    <row r="8464">
      <c r="A8464" s="31"/>
      <c r="B8464" s="2"/>
      <c r="C8464" s="2"/>
    </row>
    <row r="8465">
      <c r="A8465" s="31"/>
      <c r="B8465" s="2"/>
      <c r="C8465" s="2"/>
    </row>
    <row r="8466">
      <c r="A8466" s="31"/>
      <c r="B8466" s="2"/>
      <c r="C8466" s="2"/>
    </row>
    <row r="8467">
      <c r="A8467" s="31"/>
      <c r="B8467" s="2"/>
      <c r="C8467" s="2"/>
    </row>
    <row r="8468">
      <c r="A8468" s="31"/>
      <c r="B8468" s="2"/>
      <c r="C8468" s="2"/>
    </row>
    <row r="8469">
      <c r="A8469" s="31"/>
      <c r="B8469" s="2"/>
      <c r="C8469" s="2"/>
    </row>
    <row r="8470">
      <c r="A8470" s="31"/>
      <c r="B8470" s="2"/>
      <c r="C8470" s="2"/>
    </row>
    <row r="8471">
      <c r="A8471" s="31"/>
      <c r="B8471" s="2"/>
      <c r="C8471" s="2"/>
    </row>
    <row r="8472">
      <c r="A8472" s="31"/>
      <c r="B8472" s="2"/>
      <c r="C8472" s="2"/>
    </row>
    <row r="8473">
      <c r="A8473" s="31"/>
      <c r="B8473" s="2"/>
      <c r="C8473" s="2"/>
    </row>
    <row r="8474">
      <c r="A8474" s="31"/>
      <c r="B8474" s="2"/>
      <c r="C8474" s="2"/>
    </row>
    <row r="8475">
      <c r="A8475" s="31"/>
      <c r="B8475" s="2"/>
      <c r="C8475" s="2"/>
    </row>
    <row r="8476">
      <c r="A8476" s="31"/>
      <c r="B8476" s="2"/>
      <c r="C8476" s="2"/>
    </row>
    <row r="8477">
      <c r="A8477" s="31"/>
      <c r="B8477" s="2"/>
      <c r="C8477" s="2"/>
    </row>
    <row r="8478">
      <c r="A8478" s="31"/>
      <c r="B8478" s="2"/>
      <c r="C8478" s="2"/>
    </row>
    <row r="8479">
      <c r="A8479" s="31"/>
      <c r="B8479" s="2"/>
      <c r="C8479" s="2"/>
    </row>
    <row r="8480">
      <c r="A8480" s="31"/>
      <c r="B8480" s="2"/>
      <c r="C8480" s="2"/>
    </row>
    <row r="8481">
      <c r="A8481" s="31"/>
      <c r="B8481" s="2"/>
      <c r="C8481" s="2"/>
    </row>
    <row r="8482">
      <c r="A8482" s="31"/>
      <c r="B8482" s="2"/>
      <c r="C8482" s="2"/>
    </row>
    <row r="8483">
      <c r="A8483" s="31"/>
      <c r="B8483" s="2"/>
      <c r="C8483" s="2"/>
    </row>
    <row r="8484">
      <c r="A8484" s="31"/>
      <c r="B8484" s="2"/>
      <c r="C8484" s="2"/>
    </row>
    <row r="8485">
      <c r="A8485" s="31"/>
      <c r="B8485" s="2"/>
      <c r="C8485" s="2"/>
    </row>
    <row r="8486">
      <c r="A8486" s="31"/>
      <c r="B8486" s="2"/>
      <c r="C8486" s="2"/>
    </row>
    <row r="8487">
      <c r="A8487" s="31"/>
      <c r="B8487" s="2"/>
      <c r="C8487" s="2"/>
    </row>
    <row r="8488">
      <c r="A8488" s="31"/>
      <c r="B8488" s="2"/>
      <c r="C8488" s="2"/>
    </row>
    <row r="8489">
      <c r="A8489" s="31"/>
      <c r="B8489" s="2"/>
      <c r="C8489" s="2"/>
    </row>
    <row r="8490">
      <c r="A8490" s="31"/>
      <c r="B8490" s="2"/>
      <c r="C8490" s="2"/>
    </row>
    <row r="8491">
      <c r="A8491" s="31"/>
      <c r="B8491" s="2"/>
      <c r="C8491" s="2"/>
    </row>
    <row r="8492">
      <c r="A8492" s="31"/>
      <c r="B8492" s="2"/>
      <c r="C8492" s="2"/>
    </row>
    <row r="8493">
      <c r="A8493" s="31"/>
      <c r="B8493" s="2"/>
      <c r="C8493" s="2"/>
    </row>
    <row r="8494">
      <c r="A8494" s="31"/>
      <c r="B8494" s="2"/>
      <c r="C8494" s="2"/>
    </row>
    <row r="8495">
      <c r="A8495" s="31"/>
      <c r="B8495" s="2"/>
      <c r="C8495" s="2"/>
    </row>
    <row r="8496">
      <c r="A8496" s="31"/>
      <c r="B8496" s="2"/>
      <c r="C8496" s="2"/>
    </row>
    <row r="8497">
      <c r="A8497" s="31"/>
      <c r="B8497" s="2"/>
      <c r="C8497" s="2"/>
    </row>
    <row r="8498">
      <c r="A8498" s="31"/>
      <c r="B8498" s="2"/>
      <c r="C8498" s="2"/>
    </row>
    <row r="8499">
      <c r="A8499" s="31"/>
      <c r="B8499" s="2"/>
      <c r="C8499" s="2"/>
    </row>
    <row r="8500">
      <c r="A8500" s="31"/>
      <c r="B8500" s="2"/>
      <c r="C8500" s="2"/>
    </row>
    <row r="8501">
      <c r="A8501" s="31"/>
      <c r="B8501" s="2"/>
      <c r="C8501" s="2"/>
    </row>
    <row r="8502">
      <c r="A8502" s="31"/>
      <c r="B8502" s="2"/>
      <c r="C8502" s="2"/>
    </row>
    <row r="8503">
      <c r="A8503" s="31"/>
      <c r="B8503" s="2"/>
      <c r="C8503" s="2"/>
    </row>
    <row r="8504">
      <c r="A8504" s="31"/>
      <c r="B8504" s="2"/>
      <c r="C8504" s="2"/>
    </row>
    <row r="8505">
      <c r="A8505" s="31"/>
      <c r="B8505" s="2"/>
      <c r="C8505" s="2"/>
    </row>
    <row r="8506">
      <c r="A8506" s="31"/>
      <c r="B8506" s="2"/>
      <c r="C8506" s="2"/>
    </row>
    <row r="8507">
      <c r="A8507" s="31"/>
      <c r="B8507" s="2"/>
      <c r="C8507" s="2"/>
    </row>
    <row r="8508">
      <c r="A8508" s="31"/>
      <c r="B8508" s="2"/>
      <c r="C8508" s="2"/>
    </row>
    <row r="8509">
      <c r="A8509" s="31"/>
      <c r="B8509" s="2"/>
      <c r="C8509" s="2"/>
    </row>
    <row r="8510">
      <c r="A8510" s="31"/>
      <c r="B8510" s="2"/>
      <c r="C8510" s="2"/>
    </row>
    <row r="8511">
      <c r="A8511" s="31"/>
      <c r="B8511" s="2"/>
      <c r="C8511" s="2"/>
    </row>
    <row r="8512">
      <c r="A8512" s="31"/>
      <c r="B8512" s="2"/>
      <c r="C8512" s="2"/>
    </row>
    <row r="8513">
      <c r="A8513" s="31"/>
      <c r="B8513" s="2"/>
      <c r="C8513" s="2"/>
    </row>
    <row r="8514">
      <c r="A8514" s="31"/>
      <c r="B8514" s="2"/>
      <c r="C8514" s="2"/>
    </row>
    <row r="8515">
      <c r="A8515" s="31"/>
      <c r="B8515" s="2"/>
      <c r="C8515" s="2"/>
    </row>
    <row r="8516">
      <c r="A8516" s="31"/>
      <c r="B8516" s="2"/>
      <c r="C8516" s="2"/>
    </row>
    <row r="8517">
      <c r="A8517" s="31"/>
      <c r="B8517" s="2"/>
      <c r="C8517" s="2"/>
    </row>
    <row r="8518">
      <c r="A8518" s="31"/>
      <c r="B8518" s="2"/>
      <c r="C8518" s="2"/>
    </row>
    <row r="8519">
      <c r="A8519" s="31"/>
      <c r="B8519" s="2"/>
      <c r="C8519" s="2"/>
    </row>
    <row r="8520">
      <c r="A8520" s="31"/>
      <c r="B8520" s="2"/>
      <c r="C8520" s="2"/>
    </row>
    <row r="8521">
      <c r="A8521" s="31"/>
      <c r="B8521" s="2"/>
      <c r="C8521" s="2"/>
    </row>
    <row r="8522">
      <c r="A8522" s="31"/>
      <c r="B8522" s="2"/>
      <c r="C8522" s="2"/>
    </row>
    <row r="8523">
      <c r="A8523" s="31"/>
      <c r="B8523" s="2"/>
      <c r="C8523" s="2"/>
    </row>
    <row r="8524">
      <c r="A8524" s="31"/>
      <c r="B8524" s="2"/>
      <c r="C8524" s="2"/>
    </row>
    <row r="8525">
      <c r="A8525" s="31"/>
      <c r="B8525" s="2"/>
      <c r="C8525" s="2"/>
    </row>
    <row r="8526">
      <c r="A8526" s="31"/>
      <c r="B8526" s="2"/>
      <c r="C8526" s="2"/>
    </row>
    <row r="8527">
      <c r="A8527" s="31"/>
      <c r="B8527" s="2"/>
      <c r="C8527" s="2"/>
    </row>
    <row r="8528">
      <c r="A8528" s="31"/>
      <c r="B8528" s="2"/>
      <c r="C8528" s="2"/>
    </row>
    <row r="8529">
      <c r="A8529" s="31"/>
      <c r="B8529" s="2"/>
      <c r="C8529" s="2"/>
    </row>
    <row r="8530">
      <c r="A8530" s="31"/>
      <c r="B8530" s="2"/>
      <c r="C8530" s="2"/>
    </row>
    <row r="8531">
      <c r="A8531" s="31"/>
      <c r="B8531" s="2"/>
      <c r="C8531" s="2"/>
    </row>
    <row r="8532">
      <c r="A8532" s="31"/>
      <c r="B8532" s="2"/>
      <c r="C8532" s="2"/>
    </row>
    <row r="8533">
      <c r="A8533" s="31"/>
      <c r="B8533" s="2"/>
      <c r="C8533" s="2"/>
    </row>
    <row r="8534">
      <c r="A8534" s="31"/>
      <c r="B8534" s="2"/>
      <c r="C8534" s="2"/>
    </row>
    <row r="8535">
      <c r="A8535" s="31"/>
      <c r="B8535" s="2"/>
      <c r="C8535" s="2"/>
    </row>
    <row r="8536">
      <c r="A8536" s="31"/>
      <c r="B8536" s="2"/>
      <c r="C8536" s="2"/>
    </row>
    <row r="8537">
      <c r="A8537" s="31"/>
      <c r="B8537" s="2"/>
      <c r="C8537" s="2"/>
    </row>
    <row r="8538">
      <c r="A8538" s="31"/>
      <c r="B8538" s="2"/>
      <c r="C8538" s="2"/>
    </row>
    <row r="8539">
      <c r="A8539" s="31"/>
      <c r="B8539" s="2"/>
      <c r="C8539" s="2"/>
    </row>
    <row r="8540">
      <c r="A8540" s="31"/>
      <c r="B8540" s="2"/>
      <c r="C8540" s="2"/>
    </row>
    <row r="8541">
      <c r="A8541" s="31"/>
      <c r="B8541" s="2"/>
      <c r="C8541" s="2"/>
    </row>
    <row r="8542">
      <c r="A8542" s="31"/>
      <c r="B8542" s="2"/>
      <c r="C8542" s="2"/>
    </row>
    <row r="8543">
      <c r="A8543" s="31"/>
      <c r="B8543" s="2"/>
      <c r="C8543" s="2"/>
    </row>
    <row r="8544">
      <c r="A8544" s="31"/>
      <c r="B8544" s="2"/>
      <c r="C8544" s="2"/>
    </row>
    <row r="8545">
      <c r="A8545" s="31"/>
      <c r="B8545" s="2"/>
      <c r="C8545" s="2"/>
    </row>
    <row r="8546">
      <c r="A8546" s="31"/>
      <c r="B8546" s="2"/>
      <c r="C8546" s="2"/>
    </row>
    <row r="8547">
      <c r="A8547" s="31"/>
      <c r="B8547" s="2"/>
      <c r="C8547" s="2"/>
    </row>
    <row r="8548">
      <c r="A8548" s="31"/>
      <c r="B8548" s="2"/>
      <c r="C8548" s="2"/>
    </row>
    <row r="8549">
      <c r="A8549" s="31"/>
      <c r="B8549" s="2"/>
      <c r="C8549" s="2"/>
    </row>
    <row r="8550">
      <c r="A8550" s="31"/>
      <c r="B8550" s="2"/>
      <c r="C8550" s="2"/>
    </row>
    <row r="8551">
      <c r="A8551" s="31"/>
      <c r="B8551" s="2"/>
      <c r="C8551" s="2"/>
    </row>
    <row r="8552">
      <c r="A8552" s="31"/>
      <c r="B8552" s="2"/>
      <c r="C8552" s="2"/>
    </row>
    <row r="8553">
      <c r="A8553" s="31"/>
      <c r="B8553" s="2"/>
      <c r="C8553" s="2"/>
    </row>
    <row r="8554">
      <c r="A8554" s="31"/>
      <c r="B8554" s="2"/>
      <c r="C8554" s="2"/>
    </row>
    <row r="8555">
      <c r="A8555" s="31"/>
      <c r="B8555" s="2"/>
      <c r="C8555" s="2"/>
    </row>
    <row r="8556">
      <c r="A8556" s="31"/>
      <c r="B8556" s="2"/>
      <c r="C8556" s="2"/>
    </row>
    <row r="8557">
      <c r="A8557" s="31"/>
      <c r="B8557" s="2"/>
      <c r="C8557" s="2"/>
    </row>
    <row r="8558">
      <c r="A8558" s="31"/>
      <c r="B8558" s="2"/>
      <c r="C8558" s="2"/>
    </row>
    <row r="8559">
      <c r="A8559" s="31"/>
      <c r="B8559" s="2"/>
      <c r="C8559" s="2"/>
    </row>
    <row r="8560">
      <c r="A8560" s="31"/>
      <c r="B8560" s="2"/>
      <c r="C8560" s="2"/>
    </row>
    <row r="8561">
      <c r="A8561" s="31"/>
      <c r="B8561" s="2"/>
      <c r="C8561" s="2"/>
    </row>
    <row r="8562">
      <c r="A8562" s="31"/>
      <c r="B8562" s="2"/>
      <c r="C8562" s="2"/>
    </row>
    <row r="8563">
      <c r="A8563" s="31"/>
      <c r="B8563" s="2"/>
      <c r="C8563" s="2"/>
    </row>
    <row r="8564">
      <c r="A8564" s="31"/>
      <c r="B8564" s="2"/>
      <c r="C8564" s="2"/>
    </row>
    <row r="8565">
      <c r="A8565" s="31"/>
      <c r="B8565" s="2"/>
      <c r="C8565" s="2"/>
    </row>
    <row r="8566">
      <c r="A8566" s="31"/>
      <c r="B8566" s="2"/>
      <c r="C8566" s="2"/>
    </row>
    <row r="8567">
      <c r="A8567" s="31"/>
      <c r="B8567" s="2"/>
      <c r="C8567" s="2"/>
    </row>
    <row r="8568">
      <c r="A8568" s="31"/>
      <c r="B8568" s="2"/>
      <c r="C8568" s="2"/>
    </row>
    <row r="8569">
      <c r="A8569" s="31"/>
      <c r="B8569" s="2"/>
      <c r="C8569" s="2"/>
    </row>
    <row r="8570">
      <c r="A8570" s="31"/>
      <c r="B8570" s="2"/>
      <c r="C8570" s="2"/>
    </row>
    <row r="8571">
      <c r="A8571" s="31"/>
      <c r="B8571" s="2"/>
      <c r="C8571" s="2"/>
    </row>
    <row r="8572">
      <c r="A8572" s="31"/>
      <c r="B8572" s="2"/>
      <c r="C8572" s="2"/>
    </row>
    <row r="8573">
      <c r="A8573" s="31"/>
      <c r="B8573" s="2"/>
      <c r="C8573" s="2"/>
    </row>
    <row r="8574">
      <c r="A8574" s="31"/>
      <c r="B8574" s="2"/>
      <c r="C8574" s="2"/>
    </row>
    <row r="8575">
      <c r="A8575" s="31"/>
      <c r="B8575" s="2"/>
      <c r="C8575" s="2"/>
    </row>
    <row r="8576">
      <c r="A8576" s="31"/>
      <c r="B8576" s="2"/>
      <c r="C8576" s="2"/>
    </row>
    <row r="8577">
      <c r="A8577" s="31"/>
      <c r="B8577" s="2"/>
      <c r="C8577" s="2"/>
    </row>
    <row r="8578">
      <c r="A8578" s="31"/>
      <c r="B8578" s="2"/>
      <c r="C8578" s="2"/>
    </row>
    <row r="8579">
      <c r="A8579" s="31"/>
      <c r="B8579" s="2"/>
      <c r="C8579" s="2"/>
    </row>
    <row r="8580">
      <c r="A8580" s="31"/>
      <c r="B8580" s="2"/>
      <c r="C8580" s="2"/>
    </row>
    <row r="8581">
      <c r="A8581" s="31"/>
      <c r="B8581" s="2"/>
      <c r="C8581" s="2"/>
    </row>
    <row r="8582">
      <c r="A8582" s="31"/>
      <c r="B8582" s="2"/>
      <c r="C8582" s="2"/>
    </row>
    <row r="8583">
      <c r="A8583" s="31"/>
      <c r="B8583" s="2"/>
      <c r="C8583" s="2"/>
    </row>
    <row r="8584">
      <c r="A8584" s="31"/>
      <c r="B8584" s="2"/>
      <c r="C8584" s="2"/>
    </row>
    <row r="8585">
      <c r="A8585" s="31"/>
      <c r="B8585" s="2"/>
      <c r="C8585" s="2"/>
    </row>
    <row r="8586">
      <c r="A8586" s="31"/>
      <c r="B8586" s="2"/>
      <c r="C8586" s="2"/>
    </row>
    <row r="8587">
      <c r="A8587" s="31"/>
      <c r="B8587" s="2"/>
      <c r="C8587" s="2"/>
    </row>
    <row r="8588">
      <c r="A8588" s="31"/>
      <c r="B8588" s="2"/>
      <c r="C8588" s="2"/>
    </row>
    <row r="8589">
      <c r="A8589" s="31"/>
      <c r="B8589" s="2"/>
      <c r="C8589" s="2"/>
    </row>
    <row r="8590">
      <c r="A8590" s="31"/>
      <c r="B8590" s="2"/>
      <c r="C8590" s="2"/>
    </row>
    <row r="8591">
      <c r="A8591" s="31"/>
      <c r="B8591" s="2"/>
      <c r="C8591" s="2"/>
    </row>
    <row r="8592">
      <c r="A8592" s="31"/>
      <c r="B8592" s="2"/>
      <c r="C8592" s="2"/>
    </row>
    <row r="8593">
      <c r="A8593" s="31"/>
      <c r="B8593" s="2"/>
      <c r="C8593" s="2"/>
    </row>
    <row r="8594">
      <c r="A8594" s="31"/>
      <c r="B8594" s="2"/>
      <c r="C8594" s="2"/>
    </row>
    <row r="8595">
      <c r="A8595" s="31"/>
      <c r="B8595" s="2"/>
      <c r="C8595" s="2"/>
    </row>
    <row r="8596">
      <c r="A8596" s="31"/>
      <c r="B8596" s="2"/>
      <c r="C8596" s="2"/>
    </row>
    <row r="8597">
      <c r="A8597" s="31"/>
      <c r="B8597" s="2"/>
      <c r="C8597" s="2"/>
    </row>
    <row r="8598">
      <c r="A8598" s="31"/>
      <c r="B8598" s="2"/>
      <c r="C8598" s="2"/>
    </row>
    <row r="8599">
      <c r="A8599" s="31"/>
      <c r="B8599" s="2"/>
      <c r="C8599" s="2"/>
    </row>
    <row r="8600">
      <c r="A8600" s="31"/>
      <c r="B8600" s="2"/>
      <c r="C8600" s="2"/>
    </row>
    <row r="8601">
      <c r="A8601" s="31"/>
      <c r="B8601" s="2"/>
      <c r="C8601" s="2"/>
    </row>
    <row r="8602">
      <c r="A8602" s="31"/>
      <c r="B8602" s="2"/>
      <c r="C8602" s="2"/>
    </row>
    <row r="8603">
      <c r="A8603" s="31"/>
      <c r="B8603" s="2"/>
      <c r="C8603" s="2"/>
    </row>
    <row r="8604">
      <c r="A8604" s="31"/>
      <c r="B8604" s="2"/>
      <c r="C8604" s="2"/>
    </row>
    <row r="8605">
      <c r="A8605" s="31"/>
      <c r="B8605" s="2"/>
      <c r="C8605" s="2"/>
    </row>
    <row r="8606">
      <c r="A8606" s="31"/>
      <c r="B8606" s="2"/>
      <c r="C8606" s="2"/>
    </row>
    <row r="8607">
      <c r="A8607" s="31"/>
      <c r="B8607" s="2"/>
      <c r="C8607" s="2"/>
    </row>
    <row r="8608">
      <c r="A8608" s="31"/>
      <c r="B8608" s="2"/>
      <c r="C8608" s="2"/>
    </row>
    <row r="8609">
      <c r="A8609" s="31"/>
      <c r="B8609" s="2"/>
      <c r="C8609" s="2"/>
    </row>
    <row r="8610">
      <c r="A8610" s="31"/>
      <c r="B8610" s="2"/>
      <c r="C8610" s="2"/>
    </row>
    <row r="8611">
      <c r="A8611" s="31"/>
      <c r="B8611" s="2"/>
      <c r="C8611" s="2"/>
    </row>
    <row r="8612">
      <c r="A8612" s="31"/>
      <c r="B8612" s="2"/>
      <c r="C8612" s="2"/>
    </row>
    <row r="8613">
      <c r="A8613" s="31"/>
      <c r="B8613" s="2"/>
      <c r="C8613" s="2"/>
    </row>
    <row r="8614">
      <c r="A8614" s="31"/>
      <c r="B8614" s="2"/>
      <c r="C8614" s="2"/>
    </row>
    <row r="8615">
      <c r="A8615" s="31"/>
      <c r="B8615" s="2"/>
      <c r="C8615" s="2"/>
    </row>
    <row r="8616">
      <c r="A8616" s="31"/>
      <c r="B8616" s="2"/>
      <c r="C8616" s="2"/>
    </row>
    <row r="8617">
      <c r="A8617" s="31"/>
      <c r="B8617" s="2"/>
      <c r="C8617" s="2"/>
    </row>
    <row r="8618">
      <c r="A8618" s="31"/>
      <c r="B8618" s="2"/>
      <c r="C8618" s="2"/>
    </row>
    <row r="8619">
      <c r="A8619" s="31"/>
      <c r="B8619" s="2"/>
      <c r="C8619" s="2"/>
    </row>
    <row r="8620">
      <c r="A8620" s="31"/>
      <c r="B8620" s="2"/>
      <c r="C8620" s="2"/>
    </row>
    <row r="8621">
      <c r="A8621" s="31"/>
      <c r="B8621" s="2"/>
      <c r="C8621" s="2"/>
    </row>
    <row r="8622">
      <c r="A8622" s="31"/>
      <c r="B8622" s="2"/>
      <c r="C8622" s="2"/>
    </row>
    <row r="8623">
      <c r="A8623" s="31"/>
      <c r="B8623" s="2"/>
      <c r="C8623" s="2"/>
    </row>
    <row r="8624">
      <c r="A8624" s="31"/>
      <c r="B8624" s="2"/>
      <c r="C8624" s="2"/>
    </row>
    <row r="8625">
      <c r="A8625" s="31"/>
      <c r="B8625" s="2"/>
      <c r="C8625" s="2"/>
    </row>
    <row r="8626">
      <c r="A8626" s="31"/>
      <c r="B8626" s="2"/>
      <c r="C8626" s="2"/>
    </row>
    <row r="8627">
      <c r="A8627" s="31"/>
      <c r="B8627" s="2"/>
      <c r="C8627" s="2"/>
    </row>
    <row r="8628">
      <c r="A8628" s="31"/>
      <c r="B8628" s="2"/>
      <c r="C8628" s="2"/>
    </row>
    <row r="8629">
      <c r="A8629" s="31"/>
      <c r="B8629" s="2"/>
      <c r="C8629" s="2"/>
    </row>
    <row r="8630">
      <c r="A8630" s="31"/>
      <c r="B8630" s="2"/>
      <c r="C8630" s="2"/>
    </row>
    <row r="8631">
      <c r="A8631" s="31"/>
      <c r="B8631" s="2"/>
      <c r="C8631" s="2"/>
    </row>
    <row r="8632">
      <c r="A8632" s="31"/>
      <c r="B8632" s="2"/>
      <c r="C8632" s="2"/>
    </row>
    <row r="8633">
      <c r="A8633" s="31"/>
      <c r="B8633" s="2"/>
      <c r="C8633" s="2"/>
    </row>
    <row r="8634">
      <c r="A8634" s="31"/>
      <c r="B8634" s="2"/>
      <c r="C8634" s="2"/>
    </row>
    <row r="8635">
      <c r="A8635" s="31"/>
      <c r="B8635" s="2"/>
      <c r="C8635" s="2"/>
    </row>
    <row r="8636">
      <c r="A8636" s="31"/>
      <c r="B8636" s="2"/>
      <c r="C8636" s="2"/>
    </row>
    <row r="8637">
      <c r="A8637" s="31"/>
      <c r="B8637" s="2"/>
      <c r="C8637" s="2"/>
    </row>
    <row r="8638">
      <c r="A8638" s="31"/>
      <c r="B8638" s="2"/>
      <c r="C8638" s="2"/>
    </row>
    <row r="8639">
      <c r="A8639" s="31"/>
      <c r="B8639" s="2"/>
      <c r="C8639" s="2"/>
    </row>
    <row r="8640">
      <c r="A8640" s="31"/>
      <c r="B8640" s="2"/>
      <c r="C8640" s="2"/>
    </row>
    <row r="8641">
      <c r="A8641" s="31"/>
      <c r="B8641" s="2"/>
      <c r="C8641" s="2"/>
    </row>
    <row r="8642">
      <c r="A8642" s="31"/>
      <c r="B8642" s="2"/>
      <c r="C8642" s="2"/>
    </row>
    <row r="8643">
      <c r="A8643" s="31"/>
      <c r="B8643" s="2"/>
      <c r="C8643" s="2"/>
    </row>
    <row r="8644">
      <c r="A8644" s="31"/>
      <c r="B8644" s="2"/>
      <c r="C8644" s="2"/>
    </row>
    <row r="8645">
      <c r="A8645" s="31"/>
      <c r="B8645" s="2"/>
      <c r="C8645" s="2"/>
    </row>
    <row r="8646">
      <c r="A8646" s="31"/>
      <c r="B8646" s="2"/>
      <c r="C8646" s="2"/>
    </row>
    <row r="8647">
      <c r="A8647" s="31"/>
      <c r="B8647" s="2"/>
      <c r="C8647" s="2"/>
    </row>
    <row r="8648">
      <c r="A8648" s="31"/>
      <c r="B8648" s="2"/>
      <c r="C8648" s="2"/>
    </row>
    <row r="8649">
      <c r="A8649" s="31"/>
      <c r="B8649" s="2"/>
      <c r="C8649" s="2"/>
    </row>
    <row r="8650">
      <c r="A8650" s="31"/>
      <c r="B8650" s="2"/>
      <c r="C8650" s="2"/>
    </row>
    <row r="8651">
      <c r="A8651" s="31"/>
      <c r="B8651" s="2"/>
      <c r="C8651" s="2"/>
    </row>
    <row r="8652">
      <c r="A8652" s="31"/>
      <c r="B8652" s="2"/>
      <c r="C8652" s="2"/>
    </row>
    <row r="8653">
      <c r="A8653" s="31"/>
      <c r="B8653" s="2"/>
      <c r="C8653" s="2"/>
    </row>
    <row r="8654">
      <c r="A8654" s="31"/>
      <c r="B8654" s="2"/>
      <c r="C8654" s="2"/>
    </row>
    <row r="8655">
      <c r="A8655" s="31"/>
      <c r="B8655" s="2"/>
      <c r="C8655" s="2"/>
    </row>
    <row r="8656">
      <c r="A8656" s="31"/>
      <c r="B8656" s="2"/>
      <c r="C8656" s="2"/>
    </row>
    <row r="8657">
      <c r="A8657" s="31"/>
      <c r="B8657" s="2"/>
      <c r="C8657" s="2"/>
    </row>
    <row r="8658">
      <c r="A8658" s="31"/>
      <c r="B8658" s="2"/>
      <c r="C8658" s="2"/>
    </row>
    <row r="8659">
      <c r="A8659" s="31"/>
      <c r="B8659" s="2"/>
      <c r="C8659" s="2"/>
    </row>
    <row r="8660">
      <c r="A8660" s="31"/>
      <c r="B8660" s="2"/>
      <c r="C8660" s="2"/>
    </row>
    <row r="8661">
      <c r="A8661" s="31"/>
      <c r="B8661" s="2"/>
      <c r="C8661" s="2"/>
    </row>
    <row r="8662">
      <c r="A8662" s="31"/>
      <c r="B8662" s="2"/>
      <c r="C8662" s="2"/>
    </row>
    <row r="8663">
      <c r="A8663" s="31"/>
      <c r="B8663" s="2"/>
      <c r="C8663" s="2"/>
    </row>
    <row r="8664">
      <c r="A8664" s="31"/>
      <c r="B8664" s="2"/>
      <c r="C8664" s="2"/>
    </row>
    <row r="8665">
      <c r="A8665" s="31"/>
      <c r="B8665" s="2"/>
      <c r="C8665" s="2"/>
    </row>
    <row r="8666">
      <c r="A8666" s="31"/>
      <c r="B8666" s="2"/>
      <c r="C8666" s="2"/>
    </row>
    <row r="8667">
      <c r="A8667" s="31"/>
      <c r="B8667" s="2"/>
      <c r="C8667" s="2"/>
    </row>
    <row r="8668">
      <c r="A8668" s="31"/>
      <c r="B8668" s="2"/>
      <c r="C8668" s="2"/>
    </row>
    <row r="8669">
      <c r="A8669" s="31"/>
      <c r="B8669" s="2"/>
      <c r="C8669" s="2"/>
    </row>
    <row r="8670">
      <c r="A8670" s="31"/>
      <c r="B8670" s="2"/>
      <c r="C8670" s="2"/>
    </row>
    <row r="8671">
      <c r="A8671" s="31"/>
      <c r="B8671" s="2"/>
      <c r="C8671" s="2"/>
    </row>
    <row r="8672">
      <c r="A8672" s="31"/>
      <c r="B8672" s="2"/>
      <c r="C8672" s="2"/>
    </row>
    <row r="8673">
      <c r="A8673" s="31"/>
      <c r="B8673" s="2"/>
      <c r="C8673" s="2"/>
    </row>
    <row r="8674">
      <c r="A8674" s="31"/>
      <c r="B8674" s="2"/>
      <c r="C8674" s="2"/>
    </row>
    <row r="8675">
      <c r="A8675" s="31"/>
      <c r="B8675" s="2"/>
      <c r="C8675" s="2"/>
    </row>
    <row r="8676">
      <c r="A8676" s="31"/>
      <c r="B8676" s="2"/>
      <c r="C8676" s="2"/>
    </row>
    <row r="8677">
      <c r="A8677" s="31"/>
      <c r="B8677" s="2"/>
      <c r="C8677" s="2"/>
    </row>
    <row r="8678">
      <c r="A8678" s="31"/>
      <c r="B8678" s="2"/>
      <c r="C8678" s="2"/>
    </row>
    <row r="8679">
      <c r="A8679" s="31"/>
      <c r="B8679" s="2"/>
      <c r="C8679" s="2"/>
    </row>
    <row r="8680">
      <c r="A8680" s="31"/>
      <c r="B8680" s="2"/>
      <c r="C8680" s="2"/>
    </row>
    <row r="8681">
      <c r="A8681" s="31"/>
      <c r="B8681" s="2"/>
      <c r="C8681" s="2"/>
    </row>
    <row r="8682">
      <c r="A8682" s="31"/>
      <c r="B8682" s="2"/>
      <c r="C8682" s="2"/>
    </row>
    <row r="8683">
      <c r="A8683" s="31"/>
      <c r="B8683" s="2"/>
      <c r="C8683" s="2"/>
    </row>
    <row r="8684">
      <c r="A8684" s="31"/>
      <c r="B8684" s="2"/>
      <c r="C8684" s="2"/>
    </row>
    <row r="8685">
      <c r="A8685" s="31"/>
      <c r="B8685" s="2"/>
      <c r="C8685" s="2"/>
    </row>
    <row r="8686">
      <c r="A8686" s="31"/>
      <c r="B8686" s="2"/>
      <c r="C8686" s="2"/>
    </row>
    <row r="8687">
      <c r="A8687" s="31"/>
      <c r="B8687" s="2"/>
      <c r="C8687" s="2"/>
    </row>
    <row r="8688">
      <c r="A8688" s="31"/>
      <c r="B8688" s="2"/>
      <c r="C8688" s="2"/>
    </row>
    <row r="8689">
      <c r="A8689" s="31"/>
      <c r="B8689" s="2"/>
      <c r="C8689" s="2"/>
    </row>
    <row r="8690">
      <c r="A8690" s="31"/>
      <c r="B8690" s="2"/>
      <c r="C8690" s="2"/>
    </row>
    <row r="8691">
      <c r="A8691" s="31"/>
      <c r="B8691" s="2"/>
      <c r="C8691" s="2"/>
    </row>
    <row r="8692">
      <c r="A8692" s="31"/>
      <c r="B8692" s="2"/>
      <c r="C8692" s="2"/>
    </row>
    <row r="8693">
      <c r="A8693" s="31"/>
      <c r="B8693" s="2"/>
      <c r="C8693" s="2"/>
    </row>
    <row r="8694">
      <c r="A8694" s="31"/>
      <c r="B8694" s="2"/>
      <c r="C8694" s="2"/>
    </row>
    <row r="8695">
      <c r="A8695" s="31"/>
      <c r="B8695" s="2"/>
      <c r="C8695" s="2"/>
    </row>
    <row r="8696">
      <c r="A8696" s="31"/>
      <c r="B8696" s="2"/>
      <c r="C8696" s="2"/>
    </row>
    <row r="8697">
      <c r="A8697" s="31"/>
      <c r="B8697" s="2"/>
      <c r="C8697" s="2"/>
    </row>
    <row r="8698">
      <c r="A8698" s="31"/>
      <c r="B8698" s="2"/>
      <c r="C8698" s="2"/>
    </row>
    <row r="8699">
      <c r="A8699" s="31"/>
      <c r="B8699" s="2"/>
      <c r="C8699" s="2"/>
    </row>
    <row r="8700">
      <c r="A8700" s="31"/>
      <c r="B8700" s="2"/>
      <c r="C8700" s="2"/>
    </row>
    <row r="8701">
      <c r="A8701" s="31"/>
      <c r="B8701" s="2"/>
      <c r="C8701" s="2"/>
    </row>
    <row r="8702">
      <c r="A8702" s="31"/>
      <c r="B8702" s="2"/>
      <c r="C8702" s="2"/>
    </row>
    <row r="8703">
      <c r="A8703" s="31"/>
      <c r="B8703" s="2"/>
      <c r="C8703" s="2"/>
    </row>
    <row r="8704">
      <c r="A8704" s="31"/>
      <c r="B8704" s="2"/>
      <c r="C8704" s="2"/>
    </row>
    <row r="8705">
      <c r="A8705" s="31"/>
      <c r="B8705" s="2"/>
      <c r="C8705" s="2"/>
    </row>
    <row r="8706">
      <c r="A8706" s="31"/>
      <c r="B8706" s="2"/>
      <c r="C8706" s="2"/>
    </row>
    <row r="8707">
      <c r="A8707" s="31"/>
      <c r="B8707" s="2"/>
      <c r="C8707" s="2"/>
    </row>
    <row r="8708">
      <c r="A8708" s="31"/>
      <c r="B8708" s="2"/>
      <c r="C8708" s="2"/>
    </row>
    <row r="8709">
      <c r="A8709" s="31"/>
      <c r="B8709" s="2"/>
      <c r="C8709" s="2"/>
    </row>
    <row r="8710">
      <c r="A8710" s="31"/>
      <c r="B8710" s="2"/>
      <c r="C8710" s="2"/>
    </row>
    <row r="8711">
      <c r="A8711" s="31"/>
      <c r="B8711" s="2"/>
      <c r="C8711" s="2"/>
    </row>
    <row r="8712">
      <c r="A8712" s="31"/>
      <c r="B8712" s="2"/>
      <c r="C8712" s="2"/>
    </row>
    <row r="8713">
      <c r="A8713" s="31"/>
      <c r="B8713" s="2"/>
      <c r="C8713" s="2"/>
    </row>
    <row r="8714">
      <c r="A8714" s="31"/>
      <c r="B8714" s="2"/>
      <c r="C8714" s="2"/>
    </row>
    <row r="8715">
      <c r="A8715" s="31"/>
      <c r="B8715" s="2"/>
      <c r="C8715" s="2"/>
    </row>
    <row r="8716">
      <c r="A8716" s="31"/>
      <c r="B8716" s="2"/>
      <c r="C8716" s="2"/>
    </row>
    <row r="8717">
      <c r="A8717" s="31"/>
      <c r="B8717" s="2"/>
      <c r="C8717" s="2"/>
    </row>
    <row r="8718">
      <c r="A8718" s="31"/>
      <c r="B8718" s="2"/>
      <c r="C8718" s="2"/>
    </row>
    <row r="8719">
      <c r="A8719" s="31"/>
      <c r="B8719" s="2"/>
      <c r="C8719" s="2"/>
    </row>
    <row r="8720">
      <c r="A8720" s="31"/>
      <c r="B8720" s="2"/>
      <c r="C8720" s="2"/>
    </row>
    <row r="8721">
      <c r="A8721" s="31"/>
      <c r="B8721" s="2"/>
      <c r="C8721" s="2"/>
    </row>
    <row r="8722">
      <c r="A8722" s="31"/>
      <c r="B8722" s="2"/>
      <c r="C8722" s="2"/>
    </row>
    <row r="8723">
      <c r="A8723" s="31"/>
      <c r="B8723" s="2"/>
      <c r="C8723" s="2"/>
    </row>
    <row r="8724">
      <c r="A8724" s="31"/>
      <c r="B8724" s="2"/>
      <c r="C8724" s="2"/>
    </row>
    <row r="8725">
      <c r="A8725" s="31"/>
      <c r="B8725" s="2"/>
      <c r="C8725" s="2"/>
    </row>
    <row r="8726">
      <c r="A8726" s="31"/>
      <c r="B8726" s="2"/>
      <c r="C8726" s="2"/>
    </row>
    <row r="8727">
      <c r="A8727" s="31"/>
      <c r="B8727" s="2"/>
      <c r="C8727" s="2"/>
    </row>
    <row r="8728">
      <c r="A8728" s="31"/>
      <c r="B8728" s="2"/>
      <c r="C8728" s="2"/>
    </row>
    <row r="8729">
      <c r="A8729" s="31"/>
      <c r="B8729" s="2"/>
      <c r="C8729" s="2"/>
    </row>
    <row r="8730">
      <c r="A8730" s="31"/>
      <c r="B8730" s="2"/>
      <c r="C8730" s="2"/>
    </row>
    <row r="8731">
      <c r="A8731" s="31"/>
      <c r="B8731" s="2"/>
      <c r="C8731" s="2"/>
    </row>
    <row r="8732">
      <c r="A8732" s="31"/>
      <c r="B8732" s="2"/>
      <c r="C8732" s="2"/>
    </row>
    <row r="8733">
      <c r="A8733" s="31"/>
      <c r="B8733" s="2"/>
      <c r="C8733" s="2"/>
    </row>
    <row r="8734">
      <c r="A8734" s="31"/>
      <c r="B8734" s="2"/>
      <c r="C8734" s="2"/>
    </row>
    <row r="8735">
      <c r="A8735" s="31"/>
      <c r="B8735" s="2"/>
      <c r="C8735" s="2"/>
    </row>
    <row r="8736">
      <c r="A8736" s="31"/>
      <c r="B8736" s="2"/>
      <c r="C8736" s="2"/>
    </row>
    <row r="8737">
      <c r="A8737" s="31"/>
      <c r="B8737" s="2"/>
      <c r="C8737" s="2"/>
    </row>
    <row r="8738">
      <c r="A8738" s="31"/>
      <c r="B8738" s="2"/>
      <c r="C8738" s="2"/>
    </row>
    <row r="8739">
      <c r="A8739" s="31"/>
      <c r="B8739" s="2"/>
      <c r="C8739" s="2"/>
    </row>
    <row r="8740">
      <c r="A8740" s="31"/>
      <c r="B8740" s="2"/>
      <c r="C8740" s="2"/>
    </row>
    <row r="8741">
      <c r="A8741" s="31"/>
      <c r="B8741" s="2"/>
      <c r="C8741" s="2"/>
    </row>
    <row r="8742">
      <c r="A8742" s="31"/>
      <c r="B8742" s="2"/>
      <c r="C8742" s="2"/>
    </row>
    <row r="8743">
      <c r="A8743" s="31"/>
      <c r="B8743" s="2"/>
      <c r="C8743" s="2"/>
    </row>
    <row r="8744">
      <c r="A8744" s="31"/>
      <c r="B8744" s="2"/>
      <c r="C8744" s="2"/>
    </row>
    <row r="8745">
      <c r="A8745" s="31"/>
      <c r="B8745" s="2"/>
      <c r="C8745" s="2"/>
    </row>
    <row r="8746">
      <c r="A8746" s="31"/>
      <c r="B8746" s="2"/>
      <c r="C8746" s="2"/>
    </row>
    <row r="8747">
      <c r="A8747" s="31"/>
      <c r="B8747" s="2"/>
      <c r="C8747" s="2"/>
    </row>
    <row r="8748">
      <c r="A8748" s="31"/>
      <c r="B8748" s="2"/>
      <c r="C8748" s="2"/>
    </row>
    <row r="8749">
      <c r="A8749" s="31"/>
      <c r="B8749" s="2"/>
      <c r="C8749" s="2"/>
    </row>
    <row r="8750">
      <c r="A8750" s="31"/>
      <c r="B8750" s="2"/>
      <c r="C8750" s="2"/>
    </row>
    <row r="8751">
      <c r="A8751" s="31"/>
      <c r="B8751" s="2"/>
      <c r="C8751" s="2"/>
    </row>
    <row r="8752">
      <c r="A8752" s="31"/>
      <c r="B8752" s="2"/>
      <c r="C8752" s="2"/>
    </row>
    <row r="8753">
      <c r="A8753" s="31"/>
      <c r="B8753" s="2"/>
      <c r="C8753" s="2"/>
    </row>
    <row r="8754">
      <c r="A8754" s="31"/>
      <c r="B8754" s="2"/>
      <c r="C8754" s="2"/>
    </row>
    <row r="8755">
      <c r="A8755" s="31"/>
      <c r="B8755" s="2"/>
      <c r="C8755" s="2"/>
    </row>
    <row r="8756">
      <c r="A8756" s="31"/>
      <c r="B8756" s="2"/>
      <c r="C8756" s="2"/>
    </row>
    <row r="8757">
      <c r="A8757" s="31"/>
      <c r="B8757" s="2"/>
      <c r="C8757" s="2"/>
    </row>
    <row r="8758">
      <c r="A8758" s="31"/>
      <c r="B8758" s="2"/>
      <c r="C8758" s="2"/>
    </row>
    <row r="8759">
      <c r="A8759" s="31"/>
      <c r="B8759" s="2"/>
      <c r="C8759" s="2"/>
    </row>
    <row r="8760">
      <c r="A8760" s="31"/>
      <c r="B8760" s="2"/>
      <c r="C8760" s="2"/>
    </row>
    <row r="8761">
      <c r="A8761" s="31"/>
      <c r="B8761" s="2"/>
      <c r="C8761" s="2"/>
    </row>
    <row r="8762">
      <c r="A8762" s="31"/>
      <c r="B8762" s="2"/>
      <c r="C8762" s="2"/>
    </row>
    <row r="8763">
      <c r="A8763" s="31"/>
      <c r="B8763" s="2"/>
      <c r="C8763" s="2"/>
    </row>
    <row r="8764">
      <c r="A8764" s="31"/>
      <c r="B8764" s="2"/>
      <c r="C8764" s="2"/>
    </row>
    <row r="8765">
      <c r="A8765" s="43"/>
      <c r="B8765" s="2"/>
      <c r="C8765" s="2"/>
    </row>
    <row r="8766">
      <c r="A8766" s="43"/>
      <c r="B8766" s="2"/>
      <c r="C8766" s="2"/>
    </row>
    <row r="8767">
      <c r="A8767" s="43"/>
      <c r="B8767" s="2"/>
      <c r="C8767" s="2"/>
    </row>
    <row r="8768">
      <c r="A8768" s="43"/>
      <c r="B8768" s="2"/>
      <c r="C8768" s="2"/>
    </row>
    <row r="8769">
      <c r="A8769" s="43"/>
      <c r="B8769" s="2"/>
      <c r="C8769" s="2"/>
    </row>
    <row r="8770">
      <c r="A8770" s="43"/>
      <c r="B8770" s="2"/>
      <c r="C8770" s="2"/>
    </row>
    <row r="8771">
      <c r="A8771" s="43"/>
      <c r="B8771" s="2"/>
      <c r="C8771" s="2"/>
    </row>
    <row r="8772">
      <c r="A8772" s="43"/>
      <c r="B8772" s="2"/>
      <c r="C8772" s="2"/>
    </row>
    <row r="8773">
      <c r="A8773" s="43"/>
      <c r="B8773" s="2"/>
      <c r="C8773" s="2"/>
    </row>
    <row r="8774">
      <c r="A8774" s="43"/>
      <c r="B8774" s="2"/>
      <c r="C8774" s="2"/>
    </row>
    <row r="8775">
      <c r="A8775" s="43"/>
      <c r="B8775" s="2"/>
      <c r="C8775" s="2"/>
    </row>
    <row r="8776">
      <c r="A8776" s="43"/>
      <c r="B8776" s="2"/>
      <c r="C8776" s="2"/>
    </row>
    <row r="8777">
      <c r="A8777" s="43"/>
      <c r="B8777" s="2"/>
      <c r="C8777" s="2"/>
    </row>
    <row r="8778">
      <c r="A8778" s="43"/>
      <c r="B8778" s="2"/>
      <c r="C8778" s="2"/>
    </row>
    <row r="8779">
      <c r="A8779" s="43"/>
      <c r="B8779" s="2"/>
      <c r="C8779" s="2"/>
    </row>
    <row r="8780">
      <c r="A8780" s="43"/>
      <c r="B8780" s="2"/>
      <c r="C8780" s="2"/>
    </row>
    <row r="8781">
      <c r="A8781" s="43"/>
      <c r="B8781" s="2"/>
      <c r="C8781" s="2"/>
    </row>
    <row r="8782">
      <c r="A8782" s="43"/>
      <c r="B8782" s="2"/>
      <c r="C8782" s="2"/>
    </row>
    <row r="8783">
      <c r="A8783" s="43"/>
      <c r="B8783" s="2"/>
      <c r="C8783" s="2"/>
    </row>
    <row r="8784">
      <c r="A8784" s="43"/>
      <c r="B8784" s="2"/>
      <c r="C8784" s="2"/>
    </row>
    <row r="8785">
      <c r="A8785" s="43"/>
      <c r="B8785" s="2"/>
      <c r="C8785" s="2"/>
    </row>
    <row r="8786">
      <c r="A8786" s="43"/>
      <c r="B8786" s="2"/>
      <c r="C8786" s="2"/>
    </row>
    <row r="8787">
      <c r="A8787" s="43"/>
      <c r="B8787" s="2"/>
      <c r="C8787" s="2"/>
    </row>
    <row r="8788">
      <c r="A8788" s="43"/>
      <c r="B8788" s="2"/>
      <c r="C8788" s="2"/>
    </row>
    <row r="8789">
      <c r="A8789" s="43"/>
      <c r="B8789" s="2"/>
      <c r="C8789" s="2"/>
    </row>
    <row r="8790">
      <c r="A8790" s="43"/>
      <c r="B8790" s="2"/>
      <c r="C8790" s="2"/>
    </row>
    <row r="8791">
      <c r="A8791" s="43"/>
      <c r="B8791" s="2"/>
      <c r="C8791" s="2"/>
    </row>
    <row r="8792">
      <c r="A8792" s="43"/>
      <c r="B8792" s="2"/>
      <c r="C8792" s="2"/>
    </row>
    <row r="8793">
      <c r="A8793" s="43"/>
      <c r="B8793" s="2"/>
      <c r="C8793" s="2"/>
    </row>
    <row r="8794">
      <c r="A8794" s="43"/>
      <c r="B8794" s="2"/>
      <c r="C8794" s="2"/>
    </row>
    <row r="8795">
      <c r="A8795" s="43"/>
      <c r="B8795" s="2"/>
      <c r="C8795" s="2"/>
    </row>
    <row r="8796">
      <c r="A8796" s="43"/>
      <c r="B8796" s="2"/>
      <c r="C8796" s="2"/>
    </row>
    <row r="8797">
      <c r="A8797" s="43"/>
      <c r="B8797" s="2"/>
      <c r="C8797" s="2"/>
    </row>
    <row r="8798">
      <c r="A8798" s="43"/>
      <c r="B8798" s="2"/>
      <c r="C8798" s="2"/>
    </row>
    <row r="8799">
      <c r="A8799" s="43"/>
      <c r="B8799" s="2"/>
      <c r="C8799" s="2"/>
    </row>
    <row r="8800">
      <c r="A8800" s="43"/>
      <c r="B8800" s="2"/>
      <c r="C8800" s="2"/>
    </row>
    <row r="8801">
      <c r="A8801" s="43"/>
      <c r="B8801" s="2"/>
      <c r="C8801" s="2"/>
    </row>
    <row r="8802">
      <c r="A8802" s="43"/>
      <c r="B8802" s="2"/>
      <c r="C8802" s="2"/>
    </row>
    <row r="8803">
      <c r="A8803" s="43"/>
      <c r="B8803" s="2"/>
      <c r="C8803" s="2"/>
    </row>
    <row r="8804">
      <c r="A8804" s="43"/>
      <c r="B8804" s="2"/>
      <c r="C8804" s="2"/>
    </row>
    <row r="8805">
      <c r="A8805" s="43"/>
      <c r="B8805" s="2"/>
      <c r="C8805" s="2"/>
    </row>
    <row r="8806">
      <c r="A8806" s="43"/>
      <c r="B8806" s="2"/>
      <c r="C8806" s="2"/>
    </row>
    <row r="8807">
      <c r="A8807" s="43"/>
      <c r="B8807" s="2"/>
      <c r="C8807" s="2"/>
    </row>
    <row r="8808">
      <c r="A8808" s="43"/>
      <c r="B8808" s="2"/>
      <c r="C8808" s="2"/>
    </row>
    <row r="8809">
      <c r="A8809" s="43"/>
      <c r="B8809" s="2"/>
      <c r="C8809" s="2"/>
    </row>
    <row r="8810">
      <c r="A8810" s="43"/>
      <c r="B8810" s="2"/>
      <c r="C8810" s="2"/>
    </row>
    <row r="8811">
      <c r="A8811" s="43"/>
      <c r="B8811" s="2"/>
      <c r="C8811" s="2"/>
    </row>
    <row r="8812">
      <c r="A8812" s="43"/>
      <c r="B8812" s="2"/>
      <c r="C8812" s="2"/>
    </row>
    <row r="8813">
      <c r="A8813" s="43"/>
      <c r="B8813" s="2"/>
      <c r="C8813" s="2"/>
    </row>
    <row r="8814">
      <c r="A8814" s="43"/>
      <c r="B8814" s="2"/>
      <c r="C8814" s="2"/>
    </row>
    <row r="8815">
      <c r="A8815" s="43"/>
      <c r="B8815" s="2"/>
      <c r="C8815" s="2"/>
    </row>
    <row r="8816">
      <c r="A8816" s="43"/>
      <c r="B8816" s="2"/>
      <c r="C8816" s="2"/>
    </row>
    <row r="8817">
      <c r="A8817" s="43"/>
      <c r="B8817" s="2"/>
      <c r="C8817" s="2"/>
    </row>
    <row r="8818">
      <c r="A8818" s="43"/>
      <c r="B8818" s="2"/>
      <c r="C8818" s="2"/>
    </row>
    <row r="8819">
      <c r="A8819" s="43"/>
      <c r="B8819" s="2"/>
      <c r="C8819" s="2"/>
    </row>
    <row r="8820">
      <c r="A8820" s="43"/>
      <c r="B8820" s="2"/>
      <c r="C8820" s="2"/>
    </row>
    <row r="8821">
      <c r="A8821" s="43"/>
      <c r="B8821" s="2"/>
      <c r="C8821" s="2"/>
    </row>
    <row r="8822">
      <c r="A8822" s="43"/>
      <c r="B8822" s="2"/>
      <c r="C8822" s="2"/>
    </row>
    <row r="8823">
      <c r="A8823" s="43"/>
      <c r="B8823" s="2"/>
      <c r="C8823" s="2"/>
    </row>
    <row r="8824">
      <c r="A8824" s="43"/>
      <c r="B8824" s="2"/>
      <c r="C8824" s="2"/>
    </row>
    <row r="8825">
      <c r="A8825" s="43"/>
      <c r="B8825" s="2"/>
      <c r="C8825" s="2"/>
    </row>
    <row r="8826">
      <c r="A8826" s="43"/>
      <c r="B8826" s="2"/>
      <c r="C8826" s="2"/>
    </row>
    <row r="8827">
      <c r="A8827" s="43"/>
      <c r="B8827" s="2"/>
      <c r="C8827" s="2"/>
    </row>
    <row r="8828">
      <c r="A8828" s="43"/>
      <c r="B8828" s="2"/>
      <c r="C8828" s="2"/>
    </row>
    <row r="8829">
      <c r="A8829" s="43"/>
      <c r="B8829" s="2"/>
      <c r="C8829" s="2"/>
    </row>
    <row r="8830">
      <c r="A8830" s="43"/>
      <c r="B8830" s="2"/>
      <c r="C8830" s="2"/>
    </row>
    <row r="8831">
      <c r="A8831" s="43"/>
      <c r="B8831" s="2"/>
      <c r="C8831" s="2"/>
    </row>
    <row r="8832">
      <c r="A8832" s="43"/>
      <c r="B8832" s="2"/>
      <c r="C8832" s="2"/>
    </row>
    <row r="8833">
      <c r="A8833" s="43"/>
      <c r="B8833" s="2"/>
      <c r="C8833" s="2"/>
    </row>
    <row r="8834">
      <c r="A8834" s="43"/>
      <c r="B8834" s="2"/>
      <c r="C8834" s="2"/>
    </row>
    <row r="8835">
      <c r="A8835" s="43"/>
      <c r="B8835" s="2"/>
      <c r="C8835" s="2"/>
    </row>
    <row r="8836">
      <c r="A8836" s="43"/>
      <c r="B8836" s="2"/>
      <c r="C8836" s="2"/>
    </row>
    <row r="8837">
      <c r="A8837" s="43"/>
      <c r="B8837" s="2"/>
      <c r="C8837" s="2"/>
    </row>
    <row r="8838">
      <c r="A8838" s="43"/>
      <c r="B8838" s="2"/>
      <c r="C8838" s="2"/>
    </row>
    <row r="8839">
      <c r="A8839" s="43"/>
      <c r="B8839" s="2"/>
      <c r="C8839" s="2"/>
    </row>
    <row r="8840">
      <c r="A8840" s="43"/>
      <c r="B8840" s="2"/>
      <c r="C8840" s="2"/>
    </row>
    <row r="8841">
      <c r="A8841" s="43"/>
      <c r="B8841" s="2"/>
      <c r="C8841" s="2"/>
    </row>
    <row r="8842">
      <c r="A8842" s="43"/>
      <c r="B8842" s="2"/>
      <c r="C8842" s="2"/>
    </row>
    <row r="8843">
      <c r="A8843" s="43"/>
      <c r="B8843" s="2"/>
      <c r="C8843" s="2"/>
    </row>
    <row r="8844">
      <c r="A8844" s="43"/>
      <c r="B8844" s="2"/>
      <c r="C8844" s="2"/>
    </row>
    <row r="8845">
      <c r="A8845" s="43"/>
      <c r="B8845" s="2"/>
      <c r="C8845" s="2"/>
    </row>
    <row r="8846">
      <c r="A8846" s="43"/>
      <c r="B8846" s="2"/>
      <c r="C8846" s="2"/>
    </row>
    <row r="8847">
      <c r="A8847" s="43"/>
      <c r="B8847" s="2"/>
      <c r="C8847" s="2"/>
    </row>
    <row r="8848">
      <c r="A8848" s="43"/>
      <c r="B8848" s="2"/>
      <c r="C8848" s="2"/>
    </row>
    <row r="8849">
      <c r="A8849" s="43"/>
      <c r="B8849" s="2"/>
      <c r="C8849" s="2"/>
    </row>
    <row r="8850">
      <c r="A8850" s="43"/>
      <c r="B8850" s="2"/>
      <c r="C8850" s="2"/>
    </row>
    <row r="8851">
      <c r="A8851" s="43"/>
      <c r="B8851" s="2"/>
      <c r="C8851" s="2"/>
    </row>
    <row r="8852">
      <c r="A8852" s="43"/>
      <c r="B8852" s="2"/>
      <c r="C8852" s="2"/>
    </row>
    <row r="8853">
      <c r="A8853" s="43"/>
      <c r="B8853" s="2"/>
      <c r="C8853" s="2"/>
    </row>
    <row r="8854">
      <c r="A8854" s="43"/>
      <c r="B8854" s="2"/>
      <c r="C8854" s="2"/>
    </row>
    <row r="8855">
      <c r="A8855" s="43"/>
      <c r="B8855" s="2"/>
      <c r="C8855" s="2"/>
    </row>
    <row r="8856">
      <c r="A8856" s="43"/>
      <c r="B8856" s="2"/>
      <c r="C8856" s="2"/>
    </row>
    <row r="8857">
      <c r="A8857" s="43"/>
      <c r="B8857" s="2"/>
      <c r="C8857" s="2"/>
    </row>
    <row r="8858">
      <c r="A8858" s="43"/>
      <c r="B8858" s="2"/>
      <c r="C8858" s="2"/>
    </row>
    <row r="8859">
      <c r="A8859" s="43"/>
      <c r="B8859" s="2"/>
      <c r="C8859" s="2"/>
    </row>
    <row r="8860">
      <c r="A8860" s="43"/>
      <c r="B8860" s="2"/>
      <c r="C8860" s="2"/>
    </row>
    <row r="8861">
      <c r="A8861" s="43"/>
      <c r="B8861" s="2"/>
      <c r="C8861" s="2"/>
    </row>
    <row r="8862">
      <c r="A8862" s="43"/>
      <c r="B8862" s="2"/>
      <c r="C8862" s="2"/>
    </row>
    <row r="8863">
      <c r="A8863" s="43"/>
      <c r="B8863" s="2"/>
      <c r="C8863" s="2"/>
    </row>
    <row r="8864">
      <c r="A8864" s="43"/>
      <c r="B8864" s="2"/>
      <c r="C8864" s="2"/>
    </row>
    <row r="8865">
      <c r="A8865" s="43"/>
      <c r="B8865" s="2"/>
      <c r="C8865" s="2"/>
    </row>
    <row r="8866">
      <c r="A8866" s="43"/>
      <c r="B8866" s="2"/>
      <c r="C8866" s="2"/>
    </row>
    <row r="8867">
      <c r="A8867" s="43"/>
      <c r="B8867" s="2"/>
      <c r="C8867" s="2"/>
    </row>
    <row r="8868">
      <c r="A8868" s="43"/>
      <c r="B8868" s="2"/>
      <c r="C8868" s="2"/>
    </row>
    <row r="8869">
      <c r="A8869" s="43"/>
      <c r="B8869" s="2"/>
      <c r="C8869" s="2"/>
    </row>
    <row r="8870">
      <c r="A8870" s="43"/>
      <c r="B8870" s="2"/>
      <c r="C8870" s="2"/>
    </row>
    <row r="8871">
      <c r="A8871" s="43"/>
      <c r="B8871" s="2"/>
      <c r="C8871" s="2"/>
    </row>
    <row r="8872">
      <c r="A8872" s="43"/>
      <c r="B8872" s="2"/>
      <c r="C8872" s="2"/>
    </row>
    <row r="8873">
      <c r="A8873" s="43"/>
      <c r="B8873" s="2"/>
      <c r="C8873" s="2"/>
    </row>
    <row r="8874">
      <c r="A8874" s="43"/>
      <c r="B8874" s="2"/>
      <c r="C8874" s="2"/>
    </row>
    <row r="8875">
      <c r="A8875" s="43"/>
      <c r="B8875" s="2"/>
      <c r="C8875" s="2"/>
    </row>
    <row r="8876">
      <c r="A8876" s="43"/>
      <c r="B8876" s="2"/>
      <c r="C8876" s="2"/>
    </row>
    <row r="8877">
      <c r="A8877" s="43"/>
      <c r="B8877" s="2"/>
      <c r="C8877" s="2"/>
    </row>
    <row r="8878">
      <c r="A8878" s="43"/>
      <c r="B8878" s="2"/>
      <c r="C8878" s="2"/>
    </row>
    <row r="8879">
      <c r="A8879" s="43"/>
      <c r="B8879" s="2"/>
      <c r="C8879" s="2"/>
    </row>
    <row r="8880">
      <c r="A8880" s="43"/>
      <c r="B8880" s="2"/>
      <c r="C8880" s="2"/>
    </row>
    <row r="8881">
      <c r="A8881" s="43"/>
      <c r="B8881" s="2"/>
      <c r="C8881" s="2"/>
    </row>
    <row r="8882">
      <c r="A8882" s="43"/>
      <c r="B8882" s="2"/>
      <c r="C8882" s="2"/>
    </row>
    <row r="8883">
      <c r="A8883" s="43"/>
      <c r="B8883" s="2"/>
      <c r="C8883" s="2"/>
    </row>
    <row r="8884">
      <c r="A8884" s="43"/>
      <c r="B8884" s="2"/>
      <c r="C8884" s="2"/>
    </row>
    <row r="8885">
      <c r="A8885" s="43"/>
      <c r="B8885" s="2"/>
      <c r="C8885" s="2"/>
    </row>
    <row r="8886">
      <c r="A8886" s="43"/>
      <c r="B8886" s="2"/>
      <c r="C8886" s="2"/>
    </row>
    <row r="8887">
      <c r="A8887" s="43"/>
      <c r="B8887" s="2"/>
      <c r="C8887" s="2"/>
    </row>
    <row r="8888">
      <c r="A8888" s="43"/>
      <c r="B8888" s="2"/>
      <c r="C8888" s="2"/>
    </row>
    <row r="8889">
      <c r="A8889" s="43"/>
      <c r="B8889" s="2"/>
      <c r="C8889" s="2"/>
    </row>
    <row r="8890">
      <c r="A8890" s="43"/>
      <c r="B8890" s="2"/>
      <c r="C8890" s="2"/>
    </row>
    <row r="8891">
      <c r="A8891" s="43"/>
      <c r="B8891" s="2"/>
      <c r="C8891" s="2"/>
    </row>
    <row r="8892">
      <c r="A8892" s="43"/>
      <c r="B8892" s="2"/>
      <c r="C8892" s="2"/>
    </row>
    <row r="8893">
      <c r="A8893" s="43"/>
      <c r="B8893" s="2"/>
      <c r="C8893" s="2"/>
    </row>
    <row r="8894">
      <c r="A8894" s="43"/>
      <c r="B8894" s="2"/>
      <c r="C8894" s="2"/>
    </row>
    <row r="8895">
      <c r="A8895" s="43"/>
      <c r="B8895" s="2"/>
      <c r="C8895" s="2"/>
    </row>
    <row r="8896">
      <c r="A8896" s="43"/>
      <c r="B8896" s="2"/>
      <c r="C8896" s="2"/>
    </row>
    <row r="8897">
      <c r="A8897" s="43"/>
      <c r="B8897" s="2"/>
      <c r="C8897" s="2"/>
    </row>
    <row r="8898">
      <c r="A8898" s="43"/>
      <c r="B8898" s="2"/>
      <c r="C8898" s="2"/>
    </row>
    <row r="8899">
      <c r="A8899" s="43"/>
      <c r="B8899" s="2"/>
      <c r="C8899" s="2"/>
    </row>
    <row r="8900">
      <c r="A8900" s="43"/>
      <c r="B8900" s="2"/>
      <c r="C8900" s="2"/>
    </row>
    <row r="8901">
      <c r="A8901" s="43"/>
      <c r="B8901" s="2"/>
      <c r="C8901" s="2"/>
    </row>
    <row r="8902">
      <c r="A8902" s="43"/>
      <c r="B8902" s="2"/>
      <c r="C8902" s="2"/>
    </row>
    <row r="8903">
      <c r="A8903" s="43"/>
      <c r="B8903" s="2"/>
      <c r="C8903" s="2"/>
    </row>
    <row r="8904">
      <c r="A8904" s="43"/>
      <c r="B8904" s="2"/>
      <c r="C8904" s="2"/>
    </row>
    <row r="8905">
      <c r="A8905" s="43"/>
      <c r="B8905" s="2"/>
      <c r="C8905" s="2"/>
    </row>
    <row r="8906">
      <c r="A8906" s="43"/>
      <c r="B8906" s="2"/>
      <c r="C8906" s="2"/>
    </row>
    <row r="8907">
      <c r="A8907" s="43"/>
      <c r="B8907" s="2"/>
      <c r="C8907" s="2"/>
    </row>
    <row r="8908">
      <c r="A8908" s="43"/>
      <c r="B8908" s="2"/>
      <c r="C8908" s="2"/>
    </row>
    <row r="8909">
      <c r="A8909" s="43"/>
      <c r="B8909" s="2"/>
      <c r="C8909" s="2"/>
    </row>
    <row r="8910">
      <c r="A8910" s="43"/>
      <c r="B8910" s="2"/>
      <c r="C8910" s="2"/>
    </row>
    <row r="8911">
      <c r="A8911" s="43"/>
      <c r="B8911" s="2"/>
      <c r="C8911" s="2"/>
    </row>
    <row r="8912">
      <c r="A8912" s="43"/>
      <c r="B8912" s="2"/>
      <c r="C8912" s="2"/>
    </row>
    <row r="8913">
      <c r="A8913" s="43"/>
      <c r="B8913" s="2"/>
      <c r="C8913" s="2"/>
    </row>
    <row r="8914">
      <c r="A8914" s="43"/>
      <c r="B8914" s="2"/>
      <c r="C8914" s="2"/>
    </row>
    <row r="8915">
      <c r="A8915" s="43"/>
      <c r="B8915" s="2"/>
      <c r="C8915" s="2"/>
    </row>
    <row r="8916">
      <c r="A8916" s="43"/>
      <c r="B8916" s="2"/>
      <c r="C8916" s="2"/>
    </row>
    <row r="8917">
      <c r="A8917" s="43"/>
      <c r="B8917" s="2"/>
      <c r="C8917" s="2"/>
    </row>
    <row r="8918">
      <c r="A8918" s="43"/>
      <c r="B8918" s="2"/>
      <c r="C8918" s="2"/>
    </row>
    <row r="8919">
      <c r="A8919" s="43"/>
      <c r="B8919" s="2"/>
      <c r="C8919" s="2"/>
    </row>
    <row r="8920">
      <c r="A8920" s="43"/>
      <c r="B8920" s="2"/>
      <c r="C8920" s="2"/>
    </row>
    <row r="8921">
      <c r="A8921" s="43"/>
      <c r="B8921" s="2"/>
      <c r="C8921" s="2"/>
    </row>
    <row r="8922">
      <c r="A8922" s="43"/>
      <c r="B8922" s="2"/>
      <c r="C8922" s="2"/>
    </row>
    <row r="8923">
      <c r="A8923" s="43"/>
      <c r="B8923" s="2"/>
      <c r="C8923" s="2"/>
    </row>
    <row r="8924">
      <c r="A8924" s="43"/>
      <c r="B8924" s="2"/>
      <c r="C8924" s="2"/>
    </row>
    <row r="8925">
      <c r="A8925" s="43"/>
      <c r="B8925" s="2"/>
      <c r="C8925" s="2"/>
    </row>
    <row r="8926">
      <c r="A8926" s="43"/>
      <c r="B8926" s="2"/>
      <c r="C8926" s="2"/>
    </row>
    <row r="8927">
      <c r="A8927" s="43"/>
      <c r="B8927" s="2"/>
      <c r="C8927" s="2"/>
    </row>
    <row r="8928">
      <c r="A8928" s="43"/>
      <c r="B8928" s="2"/>
      <c r="C8928" s="2"/>
    </row>
    <row r="8929">
      <c r="A8929" s="43"/>
      <c r="B8929" s="2"/>
      <c r="C8929" s="2"/>
    </row>
    <row r="8930">
      <c r="A8930" s="43"/>
      <c r="B8930" s="2"/>
      <c r="C8930" s="2"/>
    </row>
    <row r="8931">
      <c r="A8931" s="43"/>
      <c r="B8931" s="2"/>
      <c r="C8931" s="2"/>
    </row>
    <row r="8932">
      <c r="A8932" s="43"/>
      <c r="B8932" s="2"/>
      <c r="C8932" s="2"/>
    </row>
    <row r="8933">
      <c r="A8933" s="43"/>
      <c r="B8933" s="2"/>
      <c r="C8933" s="2"/>
    </row>
    <row r="8934">
      <c r="A8934" s="43"/>
      <c r="B8934" s="2"/>
      <c r="C8934" s="2"/>
    </row>
    <row r="8935">
      <c r="A8935" s="43"/>
      <c r="B8935" s="2"/>
      <c r="C8935" s="2"/>
    </row>
    <row r="8936">
      <c r="A8936" s="43"/>
      <c r="B8936" s="2"/>
      <c r="C8936" s="2"/>
    </row>
    <row r="8937">
      <c r="A8937" s="43"/>
      <c r="B8937" s="2"/>
      <c r="C8937" s="2"/>
    </row>
    <row r="8938">
      <c r="A8938" s="43"/>
      <c r="B8938" s="2"/>
      <c r="C8938" s="2"/>
    </row>
    <row r="8939">
      <c r="A8939" s="43"/>
      <c r="B8939" s="2"/>
      <c r="C8939" s="2"/>
    </row>
    <row r="8940">
      <c r="A8940" s="43"/>
      <c r="B8940" s="2"/>
      <c r="C8940" s="2"/>
    </row>
    <row r="8941">
      <c r="A8941" s="43"/>
      <c r="B8941" s="2"/>
      <c r="C8941" s="2"/>
    </row>
    <row r="8942">
      <c r="A8942" s="43"/>
      <c r="B8942" s="2"/>
      <c r="C8942" s="2"/>
    </row>
    <row r="8943">
      <c r="A8943" s="43"/>
      <c r="B8943" s="2"/>
      <c r="C8943" s="2"/>
    </row>
    <row r="8944">
      <c r="A8944" s="43"/>
      <c r="B8944" s="2"/>
      <c r="C8944" s="2"/>
    </row>
    <row r="8945">
      <c r="A8945" s="43"/>
      <c r="B8945" s="2"/>
      <c r="C8945" s="2"/>
    </row>
    <row r="8946">
      <c r="A8946" s="43"/>
      <c r="B8946" s="2"/>
      <c r="C8946" s="2"/>
    </row>
    <row r="8947">
      <c r="A8947" s="43"/>
      <c r="B8947" s="2"/>
      <c r="C8947" s="2"/>
    </row>
    <row r="8948">
      <c r="A8948" s="43"/>
      <c r="B8948" s="2"/>
      <c r="C8948" s="2"/>
    </row>
    <row r="8949">
      <c r="A8949" s="43"/>
      <c r="B8949" s="2"/>
      <c r="C8949" s="2"/>
    </row>
    <row r="8950">
      <c r="A8950" s="43"/>
      <c r="B8950" s="2"/>
      <c r="C8950" s="2"/>
    </row>
    <row r="8951">
      <c r="A8951" s="43"/>
      <c r="B8951" s="2"/>
      <c r="C8951" s="2"/>
    </row>
    <row r="8952">
      <c r="A8952" s="43"/>
      <c r="B8952" s="2"/>
      <c r="C8952" s="2"/>
    </row>
    <row r="8953">
      <c r="A8953" s="43"/>
      <c r="B8953" s="2"/>
      <c r="C8953" s="2"/>
    </row>
    <row r="8954">
      <c r="A8954" s="43"/>
      <c r="B8954" s="2"/>
      <c r="C8954" s="2"/>
    </row>
    <row r="8955">
      <c r="A8955" s="43"/>
      <c r="B8955" s="2"/>
      <c r="C8955" s="2"/>
    </row>
    <row r="8956">
      <c r="A8956" s="43"/>
      <c r="B8956" s="2"/>
      <c r="C8956" s="2"/>
    </row>
    <row r="8957">
      <c r="A8957" s="43"/>
      <c r="B8957" s="2"/>
      <c r="C8957" s="2"/>
    </row>
    <row r="8958">
      <c r="A8958" s="43"/>
      <c r="B8958" s="2"/>
      <c r="C8958" s="2"/>
    </row>
    <row r="8959">
      <c r="A8959" s="43"/>
      <c r="B8959" s="2"/>
      <c r="C8959" s="2"/>
    </row>
    <row r="8960">
      <c r="A8960" s="43"/>
      <c r="B8960" s="2"/>
      <c r="C8960" s="2"/>
    </row>
    <row r="8961">
      <c r="A8961" s="43"/>
      <c r="B8961" s="2"/>
      <c r="C8961" s="2"/>
    </row>
    <row r="8962">
      <c r="A8962" s="43"/>
      <c r="B8962" s="2"/>
      <c r="C8962" s="2"/>
    </row>
    <row r="8963">
      <c r="A8963" s="43"/>
      <c r="B8963" s="2"/>
      <c r="C8963" s="2"/>
    </row>
    <row r="8964">
      <c r="A8964" s="43"/>
      <c r="B8964" s="2"/>
      <c r="C8964" s="2"/>
    </row>
    <row r="8965">
      <c r="A8965" s="43"/>
      <c r="B8965" s="2"/>
      <c r="C8965" s="2"/>
    </row>
    <row r="8966">
      <c r="A8966" s="43"/>
      <c r="B8966" s="2"/>
      <c r="C8966" s="2"/>
    </row>
    <row r="8967">
      <c r="A8967" s="43"/>
      <c r="B8967" s="2"/>
      <c r="C8967" s="2"/>
    </row>
    <row r="8968">
      <c r="A8968" s="43"/>
      <c r="B8968" s="2"/>
      <c r="C8968" s="2"/>
    </row>
    <row r="8969">
      <c r="A8969" s="43"/>
      <c r="B8969" s="2"/>
      <c r="C8969" s="2"/>
    </row>
    <row r="8970">
      <c r="A8970" s="43"/>
      <c r="B8970" s="2"/>
      <c r="C8970" s="2"/>
    </row>
    <row r="8971">
      <c r="A8971" s="43"/>
      <c r="B8971" s="2"/>
      <c r="C8971" s="2"/>
    </row>
    <row r="8972">
      <c r="A8972" s="43"/>
      <c r="B8972" s="2"/>
      <c r="C8972" s="2"/>
    </row>
    <row r="8973">
      <c r="A8973" s="43"/>
      <c r="B8973" s="2"/>
      <c r="C8973" s="2"/>
    </row>
    <row r="8974">
      <c r="A8974" s="43"/>
      <c r="B8974" s="2"/>
      <c r="C8974" s="2"/>
    </row>
    <row r="8975">
      <c r="A8975" s="43"/>
      <c r="B8975" s="2"/>
      <c r="C8975" s="2"/>
    </row>
    <row r="8976">
      <c r="A8976" s="43"/>
      <c r="B8976" s="2"/>
      <c r="C8976" s="2"/>
    </row>
    <row r="8977">
      <c r="A8977" s="43"/>
      <c r="B8977" s="2"/>
      <c r="C8977" s="2"/>
    </row>
    <row r="8978">
      <c r="A8978" s="43"/>
      <c r="B8978" s="2"/>
      <c r="C8978" s="2"/>
    </row>
    <row r="8979">
      <c r="A8979" s="43"/>
      <c r="B8979" s="2"/>
      <c r="C8979" s="2"/>
    </row>
    <row r="8980">
      <c r="A8980" s="43"/>
      <c r="B8980" s="2"/>
      <c r="C8980" s="2"/>
    </row>
    <row r="8981">
      <c r="A8981" s="43"/>
      <c r="B8981" s="2"/>
      <c r="C8981" s="2"/>
    </row>
    <row r="8982">
      <c r="A8982" s="43"/>
      <c r="B8982" s="2"/>
      <c r="C8982" s="2"/>
    </row>
    <row r="8983">
      <c r="A8983" s="43"/>
      <c r="B8983" s="2"/>
      <c r="C8983" s="2"/>
    </row>
    <row r="8984">
      <c r="A8984" s="43"/>
      <c r="B8984" s="2"/>
      <c r="C8984" s="2"/>
    </row>
    <row r="8985">
      <c r="A8985" s="43"/>
      <c r="B8985" s="2"/>
      <c r="C8985" s="2"/>
    </row>
    <row r="8986">
      <c r="A8986" s="43"/>
      <c r="B8986" s="2"/>
      <c r="C8986" s="2"/>
    </row>
    <row r="8987">
      <c r="A8987" s="43"/>
      <c r="B8987" s="2"/>
      <c r="C8987" s="2"/>
    </row>
    <row r="8988">
      <c r="A8988" s="43"/>
      <c r="B8988" s="2"/>
      <c r="C8988" s="2"/>
    </row>
    <row r="8989">
      <c r="A8989" s="43"/>
      <c r="B8989" s="2"/>
      <c r="C8989" s="2"/>
    </row>
    <row r="8990">
      <c r="A8990" s="43"/>
      <c r="B8990" s="2"/>
      <c r="C8990" s="2"/>
    </row>
    <row r="8991">
      <c r="A8991" s="43"/>
      <c r="B8991" s="2"/>
      <c r="C8991" s="2"/>
    </row>
    <row r="8992">
      <c r="A8992" s="43"/>
      <c r="B8992" s="2"/>
      <c r="C8992" s="2"/>
    </row>
    <row r="8993">
      <c r="A8993" s="43"/>
      <c r="B8993" s="2"/>
      <c r="C8993" s="2"/>
    </row>
    <row r="8994">
      <c r="A8994" s="43"/>
      <c r="B8994" s="2"/>
      <c r="C8994" s="2"/>
    </row>
    <row r="8995">
      <c r="A8995" s="43"/>
      <c r="B8995" s="2"/>
      <c r="C8995" s="2"/>
    </row>
    <row r="8996">
      <c r="A8996" s="43"/>
      <c r="B8996" s="2"/>
      <c r="C8996" s="2"/>
    </row>
    <row r="8997">
      <c r="A8997" s="43"/>
      <c r="B8997" s="2"/>
      <c r="C8997" s="2"/>
    </row>
    <row r="8998">
      <c r="A8998" s="43"/>
      <c r="B8998" s="2"/>
      <c r="C8998" s="2"/>
    </row>
    <row r="8999">
      <c r="A8999" s="43"/>
      <c r="B8999" s="2"/>
      <c r="C8999" s="2"/>
    </row>
    <row r="9000">
      <c r="A9000" s="43"/>
      <c r="B9000" s="2"/>
      <c r="C9000" s="2"/>
    </row>
    <row r="9001">
      <c r="A9001" s="43"/>
      <c r="B9001" s="2"/>
      <c r="C9001" s="2"/>
    </row>
    <row r="9002">
      <c r="A9002" s="43"/>
      <c r="B9002" s="2"/>
      <c r="C9002" s="2"/>
    </row>
    <row r="9003">
      <c r="A9003" s="43"/>
      <c r="B9003" s="2"/>
      <c r="C9003" s="2"/>
    </row>
    <row r="9004">
      <c r="A9004" s="43"/>
      <c r="B9004" s="2"/>
      <c r="C9004" s="2"/>
    </row>
    <row r="9005">
      <c r="A9005" s="43"/>
      <c r="B9005" s="2"/>
      <c r="C9005" s="2"/>
    </row>
    <row r="9006">
      <c r="A9006" s="43"/>
      <c r="B9006" s="2"/>
      <c r="C9006" s="2"/>
    </row>
    <row r="9007">
      <c r="A9007" s="43"/>
      <c r="B9007" s="2"/>
      <c r="C9007" s="2"/>
    </row>
    <row r="9008">
      <c r="A9008" s="43"/>
      <c r="B9008" s="2"/>
      <c r="C9008" s="2"/>
    </row>
    <row r="9009">
      <c r="A9009" s="43"/>
      <c r="B9009" s="2"/>
      <c r="C9009" s="2"/>
    </row>
    <row r="9010">
      <c r="A9010" s="43"/>
      <c r="B9010" s="2"/>
      <c r="C9010" s="2"/>
    </row>
    <row r="9011">
      <c r="A9011" s="43"/>
      <c r="B9011" s="2"/>
      <c r="C9011" s="2"/>
    </row>
    <row r="9012">
      <c r="A9012" s="43"/>
      <c r="B9012" s="2"/>
      <c r="C9012" s="2"/>
    </row>
    <row r="9013">
      <c r="A9013" s="43"/>
      <c r="B9013" s="2"/>
      <c r="C9013" s="2"/>
    </row>
    <row r="9014">
      <c r="A9014" s="43"/>
      <c r="B9014" s="2"/>
      <c r="C9014" s="2"/>
    </row>
    <row r="9015">
      <c r="A9015" s="43"/>
      <c r="B9015" s="2"/>
      <c r="C9015" s="2"/>
    </row>
    <row r="9016">
      <c r="A9016" s="43"/>
      <c r="B9016" s="2"/>
      <c r="C9016" s="2"/>
    </row>
    <row r="9017">
      <c r="A9017" s="43"/>
      <c r="B9017" s="2"/>
      <c r="C9017" s="2"/>
    </row>
    <row r="9018">
      <c r="A9018" s="43"/>
      <c r="B9018" s="2"/>
      <c r="C9018" s="2"/>
    </row>
    <row r="9019">
      <c r="A9019" s="43"/>
      <c r="B9019" s="2"/>
      <c r="C9019" s="2"/>
    </row>
    <row r="9020">
      <c r="A9020" s="43"/>
      <c r="B9020" s="2"/>
      <c r="C9020" s="2"/>
    </row>
    <row r="9021">
      <c r="A9021" s="43"/>
      <c r="B9021" s="2"/>
      <c r="C9021" s="2"/>
    </row>
    <row r="9022">
      <c r="A9022" s="43"/>
      <c r="B9022" s="2"/>
      <c r="C9022" s="2"/>
    </row>
    <row r="9023">
      <c r="A9023" s="43"/>
      <c r="B9023" s="2"/>
      <c r="C9023" s="2"/>
    </row>
    <row r="9024">
      <c r="A9024" s="43"/>
      <c r="B9024" s="2"/>
      <c r="C9024" s="2"/>
    </row>
    <row r="9025">
      <c r="A9025" s="43"/>
      <c r="B9025" s="2"/>
      <c r="C9025" s="2"/>
    </row>
    <row r="9026">
      <c r="A9026" s="43"/>
      <c r="B9026" s="2"/>
      <c r="C9026" s="2"/>
    </row>
    <row r="9027">
      <c r="A9027" s="43"/>
      <c r="B9027" s="2"/>
      <c r="C9027" s="2"/>
    </row>
    <row r="9028">
      <c r="A9028" s="43"/>
      <c r="B9028" s="2"/>
      <c r="C9028" s="2"/>
    </row>
    <row r="9029">
      <c r="A9029" s="43"/>
      <c r="B9029" s="2"/>
      <c r="C9029" s="2"/>
    </row>
    <row r="9030">
      <c r="A9030" s="43"/>
      <c r="B9030" s="2"/>
      <c r="C9030" s="2"/>
    </row>
    <row r="9031">
      <c r="A9031" s="43"/>
      <c r="B9031" s="2"/>
      <c r="C9031" s="2"/>
    </row>
    <row r="9032">
      <c r="A9032" s="43"/>
      <c r="B9032" s="2"/>
      <c r="C9032" s="2"/>
    </row>
    <row r="9033">
      <c r="A9033" s="43"/>
      <c r="B9033" s="2"/>
      <c r="C9033" s="2"/>
    </row>
    <row r="9034">
      <c r="A9034" s="43"/>
      <c r="B9034" s="2"/>
      <c r="C9034" s="2"/>
    </row>
    <row r="9035">
      <c r="A9035" s="43"/>
      <c r="B9035" s="2"/>
      <c r="C9035" s="2"/>
    </row>
    <row r="9036">
      <c r="A9036" s="43"/>
      <c r="B9036" s="2"/>
      <c r="C9036" s="2"/>
    </row>
    <row r="9037">
      <c r="A9037" s="43"/>
      <c r="B9037" s="2"/>
      <c r="C9037" s="2"/>
    </row>
    <row r="9038">
      <c r="A9038" s="43"/>
      <c r="B9038" s="2"/>
      <c r="C9038" s="2"/>
    </row>
    <row r="9039">
      <c r="A9039" s="43"/>
      <c r="B9039" s="2"/>
      <c r="C9039" s="2"/>
    </row>
    <row r="9040">
      <c r="A9040" s="43"/>
      <c r="B9040" s="2"/>
      <c r="C9040" s="2"/>
    </row>
    <row r="9041">
      <c r="A9041" s="43"/>
      <c r="B9041" s="2"/>
      <c r="C9041" s="2"/>
    </row>
    <row r="9042">
      <c r="A9042" s="43"/>
      <c r="B9042" s="2"/>
      <c r="C9042" s="2"/>
    </row>
    <row r="9043">
      <c r="A9043" s="43"/>
      <c r="B9043" s="2"/>
      <c r="C9043" s="2"/>
    </row>
    <row r="9044">
      <c r="A9044" s="43"/>
      <c r="B9044" s="2"/>
      <c r="C9044" s="2"/>
    </row>
    <row r="9045">
      <c r="A9045" s="43"/>
      <c r="B9045" s="2"/>
      <c r="C9045" s="2"/>
    </row>
    <row r="9046">
      <c r="A9046" s="43"/>
      <c r="B9046" s="2"/>
      <c r="C9046" s="2"/>
    </row>
    <row r="9047">
      <c r="A9047" s="43"/>
      <c r="B9047" s="2"/>
      <c r="C9047" s="2"/>
    </row>
    <row r="9048">
      <c r="A9048" s="43"/>
      <c r="B9048" s="2"/>
      <c r="C9048" s="2"/>
    </row>
    <row r="9049">
      <c r="A9049" s="43"/>
      <c r="B9049" s="2"/>
      <c r="C9049" s="2"/>
    </row>
    <row r="9050">
      <c r="A9050" s="43"/>
      <c r="B9050" s="2"/>
      <c r="C9050" s="2"/>
    </row>
    <row r="9051">
      <c r="A9051" s="43"/>
      <c r="B9051" s="2"/>
      <c r="C9051" s="2"/>
    </row>
    <row r="9052">
      <c r="A9052" s="43"/>
      <c r="B9052" s="2"/>
      <c r="C9052" s="2"/>
    </row>
    <row r="9053">
      <c r="A9053" s="43"/>
      <c r="B9053" s="2"/>
      <c r="C9053" s="2"/>
    </row>
    <row r="9054">
      <c r="A9054" s="43"/>
      <c r="B9054" s="2"/>
      <c r="C9054" s="2"/>
    </row>
    <row r="9055">
      <c r="A9055" s="43"/>
      <c r="B9055" s="2"/>
      <c r="C9055" s="2"/>
    </row>
    <row r="9056">
      <c r="A9056" s="43"/>
      <c r="B9056" s="2"/>
      <c r="C9056" s="2"/>
    </row>
    <row r="9057">
      <c r="A9057" s="43"/>
      <c r="B9057" s="2"/>
      <c r="C9057" s="2"/>
    </row>
    <row r="9058">
      <c r="A9058" s="43"/>
      <c r="B9058" s="2"/>
      <c r="C9058" s="2"/>
    </row>
    <row r="9059">
      <c r="A9059" s="43"/>
      <c r="B9059" s="2"/>
      <c r="C9059" s="2"/>
    </row>
    <row r="9060">
      <c r="A9060" s="43"/>
      <c r="B9060" s="2"/>
      <c r="C9060" s="2"/>
    </row>
    <row r="9061">
      <c r="A9061" s="43"/>
      <c r="B9061" s="2"/>
      <c r="C9061" s="2"/>
    </row>
    <row r="9062">
      <c r="A9062" s="43"/>
      <c r="B9062" s="2"/>
      <c r="C9062" s="2"/>
    </row>
    <row r="9063">
      <c r="A9063" s="43"/>
      <c r="B9063" s="2"/>
      <c r="C9063" s="2"/>
    </row>
    <row r="9064">
      <c r="A9064" s="43"/>
      <c r="B9064" s="2"/>
      <c r="C9064" s="2"/>
    </row>
    <row r="9065">
      <c r="A9065" s="43"/>
      <c r="B9065" s="2"/>
      <c r="C9065" s="2"/>
    </row>
    <row r="9066">
      <c r="A9066" s="43"/>
      <c r="B9066" s="2"/>
      <c r="C9066" s="2"/>
    </row>
    <row r="9067">
      <c r="A9067" s="43"/>
      <c r="B9067" s="2"/>
      <c r="C9067" s="2"/>
    </row>
    <row r="9068">
      <c r="A9068" s="43"/>
      <c r="B9068" s="2"/>
      <c r="C9068" s="2"/>
    </row>
    <row r="9069">
      <c r="A9069" s="43"/>
      <c r="B9069" s="2"/>
      <c r="C9069" s="2"/>
    </row>
    <row r="9070">
      <c r="A9070" s="43"/>
      <c r="B9070" s="2"/>
      <c r="C9070" s="2"/>
    </row>
    <row r="9071">
      <c r="A9071" s="43"/>
      <c r="B9071" s="2"/>
      <c r="C9071" s="2"/>
    </row>
    <row r="9072">
      <c r="A9072" s="43"/>
      <c r="B9072" s="2"/>
      <c r="C9072" s="2"/>
    </row>
    <row r="9073">
      <c r="A9073" s="43"/>
      <c r="B9073" s="2"/>
      <c r="C9073" s="2"/>
    </row>
    <row r="9074">
      <c r="A9074" s="43"/>
      <c r="B9074" s="2"/>
      <c r="C9074" s="2"/>
    </row>
    <row r="9075">
      <c r="A9075" s="43"/>
      <c r="B9075" s="2"/>
      <c r="C9075" s="2"/>
    </row>
    <row r="9076">
      <c r="A9076" s="43"/>
      <c r="B9076" s="2"/>
      <c r="C9076" s="2"/>
    </row>
    <row r="9077">
      <c r="A9077" s="43"/>
      <c r="B9077" s="2"/>
      <c r="C9077" s="2"/>
    </row>
    <row r="9078">
      <c r="A9078" s="43"/>
      <c r="B9078" s="2"/>
      <c r="C9078" s="2"/>
    </row>
    <row r="9079">
      <c r="A9079" s="43"/>
      <c r="B9079" s="2"/>
      <c r="C9079" s="2"/>
    </row>
    <row r="9080">
      <c r="A9080" s="43"/>
      <c r="B9080" s="2"/>
      <c r="C9080" s="2"/>
    </row>
    <row r="9081">
      <c r="A9081" s="43"/>
      <c r="B9081" s="2"/>
      <c r="C9081" s="2"/>
    </row>
    <row r="9082">
      <c r="A9082" s="43"/>
      <c r="B9082" s="2"/>
      <c r="C9082" s="2"/>
    </row>
    <row r="9083">
      <c r="A9083" s="43"/>
      <c r="B9083" s="2"/>
      <c r="C9083" s="2"/>
    </row>
    <row r="9084">
      <c r="A9084" s="43"/>
      <c r="B9084" s="2"/>
      <c r="C9084" s="2"/>
    </row>
    <row r="9085">
      <c r="A9085" s="43"/>
      <c r="B9085" s="2"/>
      <c r="C9085" s="2"/>
    </row>
    <row r="9086">
      <c r="A9086" s="43"/>
      <c r="B9086" s="2"/>
      <c r="C9086" s="2"/>
    </row>
    <row r="9087">
      <c r="A9087" s="43"/>
      <c r="B9087" s="2"/>
      <c r="C9087" s="2"/>
    </row>
    <row r="9088">
      <c r="A9088" s="43"/>
      <c r="B9088" s="2"/>
      <c r="C9088" s="2"/>
    </row>
    <row r="9089">
      <c r="A9089" s="43"/>
      <c r="B9089" s="2"/>
      <c r="C9089" s="2"/>
    </row>
    <row r="9090">
      <c r="A9090" s="43"/>
      <c r="B9090" s="2"/>
      <c r="C9090" s="2"/>
    </row>
    <row r="9091">
      <c r="A9091" s="43"/>
      <c r="B9091" s="2"/>
      <c r="C9091" s="2"/>
    </row>
    <row r="9092">
      <c r="A9092" s="43"/>
      <c r="B9092" s="2"/>
      <c r="C9092" s="2"/>
    </row>
    <row r="9093">
      <c r="A9093" s="43"/>
      <c r="B9093" s="2"/>
      <c r="C9093" s="2"/>
    </row>
    <row r="9094">
      <c r="A9094" s="43"/>
      <c r="B9094" s="2"/>
      <c r="C9094" s="2"/>
    </row>
    <row r="9095">
      <c r="A9095" s="43"/>
      <c r="B9095" s="2"/>
      <c r="C9095" s="2"/>
    </row>
    <row r="9096">
      <c r="A9096" s="43"/>
      <c r="B9096" s="2"/>
      <c r="C9096" s="2"/>
    </row>
    <row r="9097">
      <c r="A9097" s="43"/>
      <c r="B9097" s="2"/>
      <c r="C9097" s="2"/>
    </row>
    <row r="9098">
      <c r="A9098" s="43"/>
      <c r="B9098" s="2"/>
      <c r="C9098" s="2"/>
    </row>
    <row r="9099">
      <c r="A9099" s="43"/>
      <c r="B9099" s="2"/>
      <c r="C9099" s="2"/>
    </row>
    <row r="9100">
      <c r="A9100" s="43"/>
      <c r="B9100" s="2"/>
      <c r="C9100" s="2"/>
    </row>
    <row r="9101">
      <c r="A9101" s="43"/>
      <c r="B9101" s="2"/>
      <c r="C9101" s="2"/>
    </row>
    <row r="9102">
      <c r="A9102" s="43"/>
      <c r="B9102" s="2"/>
      <c r="C9102" s="2"/>
    </row>
    <row r="9103">
      <c r="A9103" s="43"/>
      <c r="B9103" s="2"/>
      <c r="C9103" s="2"/>
    </row>
    <row r="9104">
      <c r="A9104" s="43"/>
      <c r="B9104" s="2"/>
      <c r="C9104" s="2"/>
    </row>
    <row r="9105">
      <c r="A9105" s="43"/>
      <c r="B9105" s="2"/>
      <c r="C9105" s="2"/>
    </row>
    <row r="9106">
      <c r="A9106" s="43"/>
      <c r="B9106" s="2"/>
      <c r="C9106" s="2"/>
    </row>
    <row r="9107">
      <c r="A9107" s="43"/>
      <c r="B9107" s="2"/>
      <c r="C9107" s="2"/>
    </row>
    <row r="9108">
      <c r="A9108" s="43"/>
      <c r="B9108" s="2"/>
      <c r="C9108" s="2"/>
    </row>
    <row r="9109">
      <c r="A9109" s="43"/>
      <c r="B9109" s="2"/>
      <c r="C9109" s="2"/>
    </row>
    <row r="9110">
      <c r="A9110" s="43"/>
      <c r="B9110" s="2"/>
      <c r="C9110" s="2"/>
    </row>
    <row r="9111">
      <c r="A9111" s="43"/>
      <c r="B9111" s="2"/>
      <c r="C9111" s="2"/>
    </row>
    <row r="9112">
      <c r="A9112" s="43"/>
      <c r="B9112" s="2"/>
      <c r="C9112" s="2"/>
    </row>
    <row r="9113">
      <c r="A9113" s="43"/>
      <c r="B9113" s="2"/>
      <c r="C9113" s="2"/>
    </row>
    <row r="9114">
      <c r="A9114" s="43"/>
      <c r="B9114" s="2"/>
      <c r="C9114" s="2"/>
    </row>
    <row r="9115">
      <c r="A9115" s="43"/>
      <c r="B9115" s="2"/>
      <c r="C9115" s="2"/>
    </row>
    <row r="9116">
      <c r="A9116" s="43"/>
      <c r="B9116" s="2"/>
      <c r="C9116" s="2"/>
    </row>
    <row r="9117">
      <c r="A9117" s="43"/>
      <c r="B9117" s="2"/>
      <c r="C9117" s="2"/>
    </row>
    <row r="9118">
      <c r="A9118" s="43"/>
      <c r="B9118" s="2"/>
      <c r="C9118" s="2"/>
    </row>
    <row r="9119">
      <c r="A9119" s="43"/>
      <c r="B9119" s="2"/>
      <c r="C9119" s="2"/>
    </row>
    <row r="9120">
      <c r="A9120" s="43"/>
      <c r="B9120" s="2"/>
      <c r="C9120" s="2"/>
    </row>
    <row r="9121">
      <c r="A9121" s="43"/>
      <c r="B9121" s="2"/>
      <c r="C9121" s="2"/>
    </row>
    <row r="9122">
      <c r="A9122" s="43"/>
      <c r="B9122" s="2"/>
      <c r="C9122" s="2"/>
    </row>
    <row r="9123">
      <c r="A9123" s="43"/>
      <c r="B9123" s="2"/>
      <c r="C9123" s="2"/>
    </row>
    <row r="9124">
      <c r="A9124" s="43"/>
      <c r="B9124" s="2"/>
      <c r="C9124" s="2"/>
    </row>
    <row r="9125">
      <c r="A9125" s="43"/>
      <c r="B9125" s="2"/>
      <c r="C9125" s="2"/>
    </row>
    <row r="9126">
      <c r="A9126" s="43"/>
      <c r="B9126" s="2"/>
      <c r="C9126" s="2"/>
    </row>
    <row r="9127">
      <c r="A9127" s="43"/>
      <c r="B9127" s="2"/>
      <c r="C9127" s="2"/>
    </row>
    <row r="9128">
      <c r="A9128" s="43"/>
      <c r="B9128" s="2"/>
      <c r="C9128" s="2"/>
    </row>
    <row r="9129">
      <c r="A9129" s="43"/>
      <c r="B9129" s="2"/>
      <c r="C9129" s="2"/>
    </row>
    <row r="9130">
      <c r="A9130" s="43"/>
      <c r="B9130" s="2"/>
      <c r="C9130" s="2"/>
    </row>
    <row r="9131">
      <c r="A9131" s="43"/>
      <c r="B9131" s="2"/>
      <c r="C9131" s="2"/>
    </row>
    <row r="9132">
      <c r="A9132" s="43"/>
      <c r="B9132" s="2"/>
      <c r="C9132" s="2"/>
    </row>
    <row r="9133">
      <c r="A9133" s="43"/>
      <c r="B9133" s="2"/>
      <c r="C9133" s="2"/>
    </row>
    <row r="9134">
      <c r="A9134" s="43"/>
      <c r="B9134" s="2"/>
      <c r="C9134" s="2"/>
    </row>
    <row r="9135">
      <c r="A9135" s="43"/>
      <c r="B9135" s="2"/>
      <c r="C9135" s="2"/>
    </row>
    <row r="9136">
      <c r="A9136" s="43"/>
      <c r="B9136" s="2"/>
      <c r="C9136" s="2"/>
    </row>
    <row r="9137">
      <c r="A9137" s="43"/>
      <c r="B9137" s="2"/>
      <c r="C9137" s="2"/>
    </row>
    <row r="9138">
      <c r="A9138" s="43"/>
      <c r="B9138" s="2"/>
      <c r="C9138" s="2"/>
    </row>
    <row r="9139">
      <c r="A9139" s="43"/>
      <c r="B9139" s="2"/>
      <c r="C9139" s="2"/>
    </row>
    <row r="9140">
      <c r="A9140" s="43"/>
      <c r="B9140" s="2"/>
      <c r="C9140" s="2"/>
    </row>
    <row r="9141">
      <c r="A9141" s="43"/>
      <c r="B9141" s="2"/>
      <c r="C9141" s="2"/>
    </row>
    <row r="9142">
      <c r="A9142" s="43"/>
      <c r="B9142" s="2"/>
      <c r="C9142" s="2"/>
    </row>
    <row r="9143">
      <c r="A9143" s="43"/>
      <c r="B9143" s="2"/>
      <c r="C9143" s="2"/>
    </row>
    <row r="9144">
      <c r="A9144" s="43"/>
      <c r="B9144" s="2"/>
      <c r="C9144" s="2"/>
    </row>
    <row r="9145">
      <c r="A9145" s="43"/>
      <c r="B9145" s="2"/>
      <c r="C9145" s="2"/>
    </row>
    <row r="9146">
      <c r="A9146" s="43"/>
      <c r="B9146" s="2"/>
      <c r="C9146" s="2"/>
    </row>
    <row r="9147">
      <c r="A9147" s="43"/>
      <c r="B9147" s="2"/>
      <c r="C9147" s="2"/>
    </row>
    <row r="9148">
      <c r="A9148" s="43"/>
      <c r="B9148" s="2"/>
      <c r="C9148" s="2"/>
    </row>
    <row r="9149">
      <c r="A9149" s="43"/>
      <c r="B9149" s="2"/>
      <c r="C9149" s="2"/>
    </row>
    <row r="9150">
      <c r="A9150" s="43"/>
      <c r="B9150" s="2"/>
      <c r="C9150" s="2"/>
    </row>
    <row r="9151">
      <c r="A9151" s="43"/>
      <c r="B9151" s="2"/>
      <c r="C9151" s="2"/>
    </row>
    <row r="9152">
      <c r="A9152" s="43"/>
      <c r="B9152" s="2"/>
      <c r="C9152" s="2"/>
    </row>
    <row r="9153">
      <c r="A9153" s="43"/>
      <c r="B9153" s="2"/>
      <c r="C9153" s="2"/>
    </row>
    <row r="9154">
      <c r="A9154" s="43"/>
      <c r="B9154" s="2"/>
      <c r="C9154" s="2"/>
    </row>
    <row r="9155">
      <c r="A9155" s="43"/>
      <c r="B9155" s="2"/>
      <c r="C9155" s="2"/>
    </row>
    <row r="9156">
      <c r="A9156" s="43"/>
      <c r="B9156" s="2"/>
      <c r="C9156" s="2"/>
    </row>
    <row r="9157">
      <c r="A9157" s="43"/>
      <c r="B9157" s="2"/>
      <c r="C9157" s="2"/>
    </row>
    <row r="9158">
      <c r="A9158" s="43"/>
      <c r="B9158" s="2"/>
      <c r="C9158" s="2"/>
    </row>
    <row r="9159">
      <c r="A9159" s="43"/>
      <c r="B9159" s="2"/>
      <c r="C9159" s="2"/>
    </row>
    <row r="9160">
      <c r="A9160" s="43"/>
      <c r="B9160" s="2"/>
      <c r="C9160" s="2"/>
    </row>
    <row r="9161">
      <c r="A9161" s="43"/>
      <c r="B9161" s="2"/>
      <c r="C9161" s="2"/>
    </row>
    <row r="9162">
      <c r="A9162" s="43"/>
      <c r="B9162" s="2"/>
      <c r="C9162" s="2"/>
    </row>
    <row r="9163">
      <c r="A9163" s="43"/>
      <c r="B9163" s="2"/>
      <c r="C9163" s="2"/>
    </row>
    <row r="9164">
      <c r="A9164" s="43"/>
      <c r="B9164" s="2"/>
      <c r="C9164" s="2"/>
    </row>
    <row r="9165">
      <c r="A9165" s="43"/>
      <c r="B9165" s="2"/>
      <c r="C9165" s="2"/>
    </row>
    <row r="9166">
      <c r="A9166" s="43"/>
      <c r="B9166" s="2"/>
      <c r="C9166" s="2"/>
    </row>
    <row r="9167">
      <c r="A9167" s="43"/>
      <c r="B9167" s="2"/>
      <c r="C9167" s="2"/>
    </row>
    <row r="9168">
      <c r="A9168" s="43"/>
      <c r="B9168" s="2"/>
      <c r="C9168" s="2"/>
    </row>
    <row r="9169">
      <c r="A9169" s="43"/>
      <c r="B9169" s="2"/>
      <c r="C9169" s="2"/>
    </row>
    <row r="9170">
      <c r="A9170" s="43"/>
      <c r="B9170" s="2"/>
      <c r="C9170" s="2"/>
    </row>
    <row r="9171">
      <c r="A9171" s="43"/>
      <c r="B9171" s="2"/>
      <c r="C9171" s="2"/>
    </row>
    <row r="9172">
      <c r="A9172" s="43"/>
      <c r="B9172" s="2"/>
      <c r="C9172" s="2"/>
    </row>
    <row r="9173">
      <c r="A9173" s="43"/>
      <c r="B9173" s="2"/>
      <c r="C9173" s="2"/>
    </row>
    <row r="9174">
      <c r="A9174" s="43"/>
      <c r="B9174" s="2"/>
      <c r="C9174" s="2"/>
    </row>
    <row r="9175">
      <c r="A9175" s="43"/>
      <c r="B9175" s="2"/>
      <c r="C9175" s="2"/>
    </row>
    <row r="9176">
      <c r="A9176" s="43"/>
      <c r="B9176" s="2"/>
      <c r="C9176" s="2"/>
    </row>
    <row r="9177">
      <c r="A9177" s="43"/>
      <c r="B9177" s="2"/>
      <c r="C9177" s="2"/>
    </row>
    <row r="9178">
      <c r="A9178" s="43"/>
      <c r="B9178" s="2"/>
      <c r="C9178" s="2"/>
    </row>
    <row r="9179">
      <c r="A9179" s="43"/>
      <c r="B9179" s="2"/>
      <c r="C9179" s="2"/>
    </row>
    <row r="9180">
      <c r="A9180" s="43"/>
      <c r="B9180" s="2"/>
      <c r="C9180" s="2"/>
    </row>
    <row r="9181">
      <c r="A9181" s="43"/>
      <c r="B9181" s="2"/>
      <c r="C9181" s="2"/>
    </row>
    <row r="9182">
      <c r="A9182" s="43"/>
      <c r="B9182" s="2"/>
      <c r="C9182" s="2"/>
    </row>
    <row r="9183">
      <c r="A9183" s="43"/>
      <c r="B9183" s="2"/>
      <c r="C9183" s="2"/>
    </row>
    <row r="9184">
      <c r="A9184" s="43"/>
      <c r="B9184" s="2"/>
      <c r="C9184" s="2"/>
    </row>
    <row r="9185">
      <c r="A9185" s="43"/>
      <c r="B9185" s="2"/>
      <c r="C9185" s="2"/>
    </row>
    <row r="9186">
      <c r="A9186" s="43"/>
      <c r="B9186" s="2"/>
      <c r="C9186" s="2"/>
    </row>
    <row r="9187">
      <c r="A9187" s="43"/>
      <c r="B9187" s="2"/>
      <c r="C9187" s="2"/>
    </row>
    <row r="9188">
      <c r="A9188" s="43"/>
      <c r="B9188" s="2"/>
      <c r="C9188" s="2"/>
    </row>
    <row r="9189">
      <c r="A9189" s="43"/>
      <c r="B9189" s="2"/>
      <c r="C9189" s="2"/>
    </row>
    <row r="9190">
      <c r="A9190" s="43"/>
      <c r="B9190" s="2"/>
      <c r="C9190" s="2"/>
    </row>
    <row r="9191">
      <c r="A9191" s="43"/>
      <c r="B9191" s="2"/>
      <c r="C9191" s="2"/>
    </row>
    <row r="9192">
      <c r="A9192" s="43"/>
      <c r="B9192" s="2"/>
      <c r="C9192" s="2"/>
    </row>
    <row r="9193">
      <c r="A9193" s="43"/>
      <c r="B9193" s="2"/>
      <c r="C9193" s="2"/>
    </row>
    <row r="9194">
      <c r="A9194" s="43"/>
      <c r="B9194" s="2"/>
      <c r="C9194" s="2"/>
    </row>
    <row r="9195">
      <c r="A9195" s="43"/>
      <c r="B9195" s="2"/>
      <c r="C9195" s="2"/>
    </row>
    <row r="9196">
      <c r="A9196" s="43"/>
      <c r="B9196" s="2"/>
      <c r="C9196" s="2"/>
    </row>
    <row r="9197">
      <c r="A9197" s="43"/>
      <c r="B9197" s="2"/>
      <c r="C9197" s="2"/>
    </row>
    <row r="9198">
      <c r="A9198" s="43"/>
      <c r="B9198" s="2"/>
      <c r="C9198" s="2"/>
    </row>
    <row r="9199">
      <c r="A9199" s="43"/>
      <c r="B9199" s="2"/>
      <c r="C9199" s="2"/>
    </row>
    <row r="9200">
      <c r="A9200" s="43"/>
      <c r="B9200" s="2"/>
      <c r="C9200" s="2"/>
    </row>
    <row r="9201">
      <c r="A9201" s="43"/>
      <c r="B9201" s="2"/>
      <c r="C9201" s="2"/>
    </row>
    <row r="9202">
      <c r="A9202" s="43"/>
      <c r="B9202" s="2"/>
      <c r="C9202" s="2"/>
    </row>
    <row r="9203">
      <c r="A9203" s="43"/>
      <c r="B9203" s="2"/>
      <c r="C9203" s="2"/>
    </row>
    <row r="9204">
      <c r="A9204" s="43"/>
      <c r="B9204" s="2"/>
      <c r="C9204" s="2"/>
    </row>
    <row r="9205">
      <c r="A9205" s="43"/>
      <c r="B9205" s="2"/>
      <c r="C9205" s="2"/>
    </row>
    <row r="9206">
      <c r="A9206" s="43"/>
      <c r="B9206" s="2"/>
      <c r="C9206" s="2"/>
    </row>
    <row r="9207">
      <c r="A9207" s="43"/>
      <c r="B9207" s="2"/>
      <c r="C9207" s="2"/>
    </row>
    <row r="9208">
      <c r="A9208" s="43"/>
      <c r="B9208" s="2"/>
      <c r="C9208" s="2"/>
    </row>
    <row r="9209">
      <c r="A9209" s="43"/>
      <c r="B9209" s="2"/>
      <c r="C9209" s="2"/>
    </row>
    <row r="9210">
      <c r="A9210" s="43"/>
      <c r="B9210" s="2"/>
      <c r="C9210" s="2"/>
    </row>
    <row r="9211">
      <c r="A9211" s="43"/>
      <c r="B9211" s="2"/>
      <c r="C9211" s="2"/>
    </row>
    <row r="9212">
      <c r="A9212" s="43"/>
      <c r="B9212" s="2"/>
      <c r="C9212" s="2"/>
    </row>
    <row r="9213">
      <c r="A9213" s="43"/>
      <c r="B9213" s="2"/>
      <c r="C9213" s="2"/>
    </row>
    <row r="9214">
      <c r="A9214" s="43"/>
      <c r="B9214" s="2"/>
      <c r="C9214" s="2"/>
    </row>
    <row r="9215">
      <c r="A9215" s="43"/>
      <c r="B9215" s="2"/>
      <c r="C9215" s="2"/>
    </row>
    <row r="9216">
      <c r="A9216" s="43"/>
      <c r="B9216" s="2"/>
      <c r="C9216" s="2"/>
    </row>
    <row r="9217">
      <c r="A9217" s="43"/>
      <c r="B9217" s="2"/>
      <c r="C9217" s="2"/>
    </row>
    <row r="9218">
      <c r="A9218" s="43"/>
      <c r="B9218" s="2"/>
      <c r="C9218" s="2"/>
    </row>
    <row r="9219">
      <c r="A9219" s="43"/>
      <c r="B9219" s="2"/>
      <c r="C9219" s="2"/>
    </row>
    <row r="9220">
      <c r="A9220" s="43"/>
      <c r="B9220" s="2"/>
      <c r="C9220" s="2"/>
    </row>
    <row r="9221">
      <c r="A9221" s="43"/>
      <c r="B9221" s="2"/>
      <c r="C9221" s="2"/>
    </row>
    <row r="9222">
      <c r="A9222" s="43"/>
      <c r="B9222" s="2"/>
      <c r="C9222" s="2"/>
    </row>
    <row r="9223">
      <c r="A9223" s="43"/>
      <c r="B9223" s="2"/>
      <c r="C9223" s="2"/>
    </row>
    <row r="9224">
      <c r="A9224" s="43"/>
      <c r="B9224" s="2"/>
      <c r="C9224" s="2"/>
    </row>
    <row r="9225">
      <c r="A9225" s="43"/>
      <c r="B9225" s="2"/>
      <c r="C9225" s="2"/>
    </row>
    <row r="9226">
      <c r="A9226" s="43"/>
      <c r="B9226" s="2"/>
      <c r="C9226" s="2"/>
    </row>
    <row r="9227">
      <c r="A9227" s="43"/>
      <c r="B9227" s="2"/>
      <c r="C9227" s="2"/>
    </row>
    <row r="9228">
      <c r="A9228" s="43"/>
      <c r="B9228" s="2"/>
      <c r="C9228" s="2"/>
    </row>
    <row r="9229">
      <c r="A9229" s="43"/>
      <c r="B9229" s="2"/>
      <c r="C9229" s="2"/>
    </row>
    <row r="9230">
      <c r="A9230" s="43"/>
      <c r="B9230" s="2"/>
      <c r="C9230" s="2"/>
    </row>
    <row r="9231">
      <c r="A9231" s="43"/>
      <c r="B9231" s="2"/>
      <c r="C9231" s="2"/>
    </row>
    <row r="9232">
      <c r="A9232" s="43"/>
      <c r="B9232" s="2"/>
      <c r="C9232" s="2"/>
    </row>
    <row r="9233">
      <c r="A9233" s="43"/>
      <c r="B9233" s="2"/>
      <c r="C9233" s="2"/>
    </row>
    <row r="9234">
      <c r="A9234" s="43"/>
      <c r="B9234" s="2"/>
      <c r="C9234" s="2"/>
    </row>
    <row r="9235">
      <c r="A9235" s="43"/>
      <c r="B9235" s="2"/>
      <c r="C9235" s="2"/>
    </row>
    <row r="9236">
      <c r="A9236" s="43"/>
      <c r="B9236" s="2"/>
      <c r="C9236" s="2"/>
    </row>
    <row r="9237">
      <c r="A9237" s="43"/>
      <c r="B9237" s="2"/>
      <c r="C9237" s="2"/>
    </row>
    <row r="9238">
      <c r="A9238" s="43"/>
      <c r="B9238" s="2"/>
      <c r="C9238" s="2"/>
    </row>
    <row r="9239">
      <c r="A9239" s="43"/>
      <c r="B9239" s="2"/>
      <c r="C9239" s="2"/>
    </row>
    <row r="9240">
      <c r="A9240" s="43"/>
      <c r="B9240" s="2"/>
      <c r="C9240" s="2"/>
    </row>
    <row r="9241">
      <c r="A9241" s="43"/>
      <c r="B9241" s="2"/>
      <c r="C9241" s="2"/>
    </row>
    <row r="9242">
      <c r="A9242" s="43"/>
      <c r="B9242" s="2"/>
      <c r="C9242" s="2"/>
    </row>
    <row r="9243">
      <c r="A9243" s="43"/>
      <c r="B9243" s="2"/>
      <c r="C9243" s="2"/>
    </row>
    <row r="9244">
      <c r="A9244" s="43"/>
      <c r="B9244" s="2"/>
      <c r="C9244" s="2"/>
    </row>
    <row r="9245">
      <c r="A9245" s="43"/>
      <c r="B9245" s="2"/>
      <c r="C9245" s="2"/>
    </row>
    <row r="9246">
      <c r="A9246" s="43"/>
      <c r="B9246" s="2"/>
      <c r="C9246" s="2"/>
    </row>
    <row r="9247">
      <c r="A9247" s="43"/>
      <c r="B9247" s="2"/>
      <c r="C9247" s="2"/>
    </row>
    <row r="9248">
      <c r="A9248" s="43"/>
      <c r="B9248" s="2"/>
      <c r="C9248" s="2"/>
    </row>
    <row r="9249">
      <c r="A9249" s="43"/>
      <c r="B9249" s="2"/>
      <c r="C9249" s="2"/>
    </row>
    <row r="9250">
      <c r="A9250" s="43"/>
      <c r="B9250" s="2"/>
      <c r="C9250" s="2"/>
    </row>
    <row r="9251">
      <c r="A9251" s="43"/>
      <c r="B9251" s="2"/>
      <c r="C9251" s="2"/>
    </row>
    <row r="9252">
      <c r="A9252" s="43"/>
      <c r="B9252" s="2"/>
      <c r="C9252" s="2"/>
    </row>
    <row r="9253">
      <c r="A9253" s="43"/>
      <c r="B9253" s="2"/>
      <c r="C9253" s="2"/>
    </row>
    <row r="9254">
      <c r="A9254" s="43"/>
      <c r="B9254" s="2"/>
      <c r="C9254" s="2"/>
    </row>
    <row r="9255">
      <c r="A9255" s="43"/>
      <c r="B9255" s="2"/>
      <c r="C9255" s="2"/>
    </row>
    <row r="9256">
      <c r="A9256" s="43"/>
      <c r="B9256" s="2"/>
      <c r="C9256" s="2"/>
    </row>
    <row r="9257">
      <c r="A9257" s="43"/>
      <c r="B9257" s="2"/>
      <c r="C9257" s="2"/>
    </row>
    <row r="9258">
      <c r="A9258" s="43"/>
      <c r="B9258" s="2"/>
      <c r="C9258" s="2"/>
    </row>
    <row r="9259">
      <c r="A9259" s="43"/>
      <c r="B9259" s="2"/>
      <c r="C9259" s="2"/>
    </row>
    <row r="9260">
      <c r="A9260" s="43"/>
      <c r="B9260" s="2"/>
      <c r="C9260" s="2"/>
    </row>
    <row r="9261">
      <c r="A9261" s="43"/>
      <c r="B9261" s="2"/>
      <c r="C9261" s="2"/>
    </row>
    <row r="9262">
      <c r="A9262" s="43"/>
      <c r="B9262" s="2"/>
      <c r="C9262" s="2"/>
    </row>
    <row r="9263">
      <c r="B9263" s="2"/>
      <c r="C9263" s="2"/>
    </row>
    <row r="9264">
      <c r="B9264" s="2"/>
      <c r="C9264" s="2"/>
    </row>
    <row r="9265">
      <c r="B9265" s="2"/>
      <c r="C9265" s="2"/>
    </row>
    <row r="9266">
      <c r="B9266" s="2"/>
      <c r="C9266" s="2"/>
    </row>
    <row r="9267">
      <c r="B9267" s="2"/>
      <c r="C9267" s="2"/>
    </row>
    <row r="9268">
      <c r="B9268" s="2"/>
      <c r="C9268" s="2"/>
    </row>
    <row r="9269">
      <c r="B9269" s="2"/>
      <c r="C9269" s="2"/>
    </row>
    <row r="9270">
      <c r="B9270" s="2"/>
      <c r="C9270" s="2"/>
    </row>
    <row r="9271">
      <c r="B9271" s="2"/>
      <c r="C9271" s="2"/>
    </row>
    <row r="9272">
      <c r="B9272" s="2"/>
      <c r="C9272" s="2"/>
    </row>
    <row r="9273">
      <c r="B9273" s="2"/>
      <c r="C9273" s="2"/>
    </row>
    <row r="9274">
      <c r="B9274" s="2"/>
      <c r="C9274" s="2"/>
    </row>
    <row r="9275">
      <c r="B9275" s="2"/>
      <c r="C9275" s="2"/>
    </row>
    <row r="9276">
      <c r="B9276" s="2"/>
      <c r="C9276" s="2"/>
    </row>
    <row r="9277">
      <c r="B9277" s="2"/>
      <c r="C9277" s="2"/>
    </row>
    <row r="9278">
      <c r="B9278" s="2"/>
      <c r="C9278" s="2"/>
    </row>
    <row r="9279">
      <c r="B9279" s="2"/>
      <c r="C9279" s="2"/>
    </row>
    <row r="9280">
      <c r="B9280" s="2"/>
      <c r="C9280" s="2"/>
    </row>
    <row r="9281">
      <c r="B9281" s="2"/>
      <c r="C9281" s="2"/>
    </row>
    <row r="9282">
      <c r="B9282" s="2"/>
      <c r="C9282" s="2"/>
    </row>
    <row r="9283">
      <c r="B9283" s="2"/>
      <c r="C9283" s="2"/>
    </row>
    <row r="9284">
      <c r="B9284" s="2"/>
      <c r="C9284" s="2"/>
    </row>
    <row r="9285">
      <c r="B9285" s="2"/>
      <c r="C9285" s="2"/>
    </row>
    <row r="9286">
      <c r="B9286" s="2"/>
      <c r="C9286" s="2"/>
    </row>
    <row r="9287">
      <c r="B9287" s="2"/>
      <c r="C9287" s="2"/>
    </row>
    <row r="9288">
      <c r="B9288" s="2"/>
      <c r="C9288" s="2"/>
    </row>
    <row r="9289">
      <c r="B9289" s="2"/>
      <c r="C9289" s="2"/>
    </row>
    <row r="9290">
      <c r="B9290" s="2"/>
      <c r="C9290" s="2"/>
    </row>
    <row r="9291">
      <c r="B9291" s="2"/>
      <c r="C9291" s="2"/>
    </row>
    <row r="9292">
      <c r="B9292" s="2"/>
      <c r="C9292" s="2"/>
    </row>
    <row r="9293">
      <c r="B9293" s="2"/>
      <c r="C9293" s="2"/>
    </row>
    <row r="9294">
      <c r="B9294" s="2"/>
      <c r="C9294" s="2"/>
    </row>
    <row r="9295">
      <c r="B9295" s="2"/>
      <c r="C9295" s="2"/>
    </row>
    <row r="9296">
      <c r="B9296" s="2"/>
      <c r="C9296" s="2"/>
    </row>
    <row r="9297">
      <c r="B9297" s="2"/>
      <c r="C9297" s="2"/>
    </row>
    <row r="9298">
      <c r="B9298" s="2"/>
      <c r="C9298" s="2"/>
    </row>
    <row r="9299">
      <c r="B9299" s="2"/>
      <c r="C9299" s="2"/>
    </row>
    <row r="9300">
      <c r="B9300" s="2"/>
      <c r="C9300" s="2"/>
    </row>
    <row r="9301">
      <c r="B9301" s="2"/>
      <c r="C9301" s="2"/>
    </row>
    <row r="9302">
      <c r="B9302" s="2"/>
      <c r="C9302" s="2"/>
    </row>
    <row r="9303">
      <c r="B9303" s="2"/>
      <c r="C9303" s="2"/>
    </row>
    <row r="9304">
      <c r="B9304" s="2"/>
      <c r="C9304" s="2"/>
    </row>
    <row r="9305">
      <c r="B9305" s="2"/>
      <c r="C9305" s="2"/>
    </row>
    <row r="9306">
      <c r="B9306" s="2"/>
      <c r="C9306" s="2"/>
    </row>
    <row r="9307">
      <c r="B9307" s="2"/>
      <c r="C9307" s="2"/>
    </row>
    <row r="9308">
      <c r="B9308" s="2"/>
      <c r="C9308" s="2"/>
    </row>
    <row r="9309">
      <c r="B9309" s="2"/>
      <c r="C9309" s="2"/>
    </row>
    <row r="9310">
      <c r="B9310" s="2"/>
      <c r="C9310" s="2"/>
    </row>
    <row r="9311">
      <c r="B9311" s="2"/>
      <c r="C9311" s="2"/>
    </row>
    <row r="9312">
      <c r="B9312" s="2"/>
      <c r="C9312" s="2"/>
    </row>
    <row r="9313">
      <c r="B9313" s="2"/>
      <c r="C9313" s="2"/>
    </row>
    <row r="9314">
      <c r="B9314" s="2"/>
      <c r="C9314" s="2"/>
    </row>
    <row r="9315">
      <c r="B9315" s="2"/>
      <c r="C9315" s="2"/>
    </row>
    <row r="9316">
      <c r="B9316" s="2"/>
      <c r="C9316" s="2"/>
    </row>
    <row r="9317">
      <c r="B9317" s="2"/>
      <c r="C9317" s="2"/>
    </row>
    <row r="9318">
      <c r="B9318" s="2"/>
      <c r="C9318" s="2"/>
    </row>
    <row r="9319">
      <c r="B9319" s="2"/>
      <c r="C9319" s="2"/>
    </row>
    <row r="9320">
      <c r="B9320" s="2"/>
      <c r="C9320" s="2"/>
    </row>
    <row r="9321">
      <c r="B9321" s="2"/>
      <c r="C9321" s="2"/>
    </row>
    <row r="9322">
      <c r="B9322" s="2"/>
      <c r="C9322" s="2"/>
    </row>
    <row r="9323">
      <c r="B9323" s="2"/>
      <c r="C9323" s="2"/>
    </row>
    <row r="9324">
      <c r="B9324" s="2"/>
      <c r="C9324" s="2"/>
    </row>
    <row r="9325">
      <c r="B9325" s="2"/>
      <c r="C9325" s="2"/>
    </row>
    <row r="9326">
      <c r="B9326" s="2"/>
      <c r="C9326" s="2"/>
    </row>
    <row r="9327">
      <c r="B9327" s="2"/>
      <c r="C9327" s="2"/>
    </row>
    <row r="9328">
      <c r="B9328" s="2"/>
      <c r="C9328" s="2"/>
    </row>
    <row r="9329">
      <c r="B9329" s="2"/>
      <c r="C9329" s="2"/>
    </row>
    <row r="9330">
      <c r="B9330" s="2"/>
      <c r="C9330" s="2"/>
    </row>
    <row r="9331">
      <c r="B9331" s="2"/>
      <c r="C9331" s="2"/>
    </row>
    <row r="9332">
      <c r="B9332" s="2"/>
      <c r="C9332" s="2"/>
    </row>
    <row r="9333">
      <c r="B9333" s="2"/>
      <c r="C9333" s="2"/>
    </row>
    <row r="9334">
      <c r="B9334" s="2"/>
      <c r="C9334" s="2"/>
    </row>
    <row r="9335">
      <c r="B9335" s="2"/>
      <c r="C9335" s="2"/>
    </row>
    <row r="9336">
      <c r="B9336" s="2"/>
      <c r="C9336" s="2"/>
    </row>
    <row r="9337">
      <c r="B9337" s="2"/>
      <c r="C9337" s="2"/>
    </row>
    <row r="9338">
      <c r="B9338" s="2"/>
      <c r="C9338" s="2"/>
    </row>
    <row r="9339">
      <c r="B9339" s="2"/>
      <c r="C9339" s="2"/>
    </row>
    <row r="9340">
      <c r="B9340" s="2"/>
      <c r="C9340" s="2"/>
    </row>
    <row r="9341">
      <c r="B9341" s="2"/>
      <c r="C9341" s="2"/>
    </row>
    <row r="9342">
      <c r="B9342" s="2"/>
      <c r="C9342" s="2"/>
    </row>
    <row r="9343">
      <c r="B9343" s="2"/>
      <c r="C9343" s="2"/>
    </row>
    <row r="9344">
      <c r="B9344" s="2"/>
      <c r="C9344" s="2"/>
    </row>
    <row r="9345">
      <c r="B9345" s="2"/>
      <c r="C9345" s="2"/>
    </row>
    <row r="9346">
      <c r="B9346" s="2"/>
      <c r="C9346" s="2"/>
    </row>
    <row r="9347">
      <c r="B9347" s="2"/>
      <c r="C9347" s="2"/>
    </row>
    <row r="9348">
      <c r="B9348" s="2"/>
      <c r="C9348" s="2"/>
    </row>
    <row r="9349">
      <c r="B9349" s="2"/>
      <c r="C9349" s="2"/>
    </row>
    <row r="9350">
      <c r="B9350" s="2"/>
      <c r="C9350" s="2"/>
    </row>
    <row r="9351">
      <c r="B9351" s="2"/>
      <c r="C9351" s="2"/>
    </row>
    <row r="9352">
      <c r="B9352" s="2"/>
      <c r="C9352" s="2"/>
    </row>
    <row r="9353">
      <c r="B9353" s="2"/>
      <c r="C9353" s="2"/>
    </row>
    <row r="9354">
      <c r="B9354" s="2"/>
      <c r="C9354" s="2"/>
    </row>
    <row r="9355">
      <c r="B9355" s="2"/>
      <c r="C9355" s="2"/>
    </row>
    <row r="9356">
      <c r="B9356" s="2"/>
      <c r="C9356" s="2"/>
    </row>
    <row r="9357">
      <c r="B9357" s="2"/>
      <c r="C9357" s="2"/>
    </row>
    <row r="9358">
      <c r="B9358" s="2"/>
      <c r="C9358" s="2"/>
    </row>
    <row r="9359">
      <c r="B9359" s="2"/>
      <c r="C9359" s="2"/>
    </row>
    <row r="9360">
      <c r="B9360" s="2"/>
      <c r="C9360" s="2"/>
    </row>
    <row r="9361">
      <c r="B9361" s="2"/>
      <c r="C9361" s="2"/>
    </row>
    <row r="9362">
      <c r="B9362" s="2"/>
      <c r="C9362" s="2"/>
    </row>
    <row r="9363">
      <c r="B9363" s="2"/>
      <c r="C9363" s="2"/>
    </row>
    <row r="9364">
      <c r="B9364" s="2"/>
      <c r="C9364" s="2"/>
    </row>
    <row r="9365">
      <c r="B9365" s="2"/>
      <c r="C9365" s="2"/>
    </row>
    <row r="9366">
      <c r="B9366" s="2"/>
      <c r="C9366" s="2"/>
    </row>
    <row r="9367">
      <c r="B9367" s="2"/>
      <c r="C9367" s="2"/>
    </row>
    <row r="9368">
      <c r="B9368" s="2"/>
      <c r="C9368" s="2"/>
    </row>
    <row r="9369">
      <c r="B9369" s="2"/>
      <c r="C9369" s="2"/>
    </row>
    <row r="9370">
      <c r="B9370" s="2"/>
      <c r="C9370" s="2"/>
    </row>
    <row r="9371">
      <c r="B9371" s="2"/>
      <c r="C9371" s="2"/>
    </row>
    <row r="9372">
      <c r="B9372" s="2"/>
      <c r="C9372" s="2"/>
    </row>
    <row r="9373">
      <c r="B9373" s="2"/>
      <c r="C9373" s="2"/>
    </row>
    <row r="9374">
      <c r="B9374" s="2"/>
      <c r="C9374" s="2"/>
    </row>
    <row r="9375">
      <c r="B9375" s="2"/>
      <c r="C9375" s="2"/>
    </row>
    <row r="9376">
      <c r="B9376" s="2"/>
      <c r="C9376" s="2"/>
    </row>
    <row r="9377">
      <c r="B9377" s="2"/>
      <c r="C9377" s="2"/>
    </row>
    <row r="9378">
      <c r="B9378" s="2"/>
      <c r="C9378" s="2"/>
    </row>
    <row r="9379">
      <c r="B9379" s="2"/>
      <c r="C9379" s="2"/>
    </row>
    <row r="9380">
      <c r="B9380" s="2"/>
      <c r="C9380" s="2"/>
    </row>
    <row r="9381">
      <c r="B9381" s="2"/>
      <c r="C9381" s="2"/>
    </row>
    <row r="9382">
      <c r="B9382" s="2"/>
      <c r="C9382" s="2"/>
    </row>
    <row r="9383">
      <c r="B9383" s="2"/>
      <c r="C9383" s="2"/>
    </row>
    <row r="9384">
      <c r="B9384" s="2"/>
      <c r="C9384" s="2"/>
    </row>
    <row r="9385">
      <c r="B9385" s="2"/>
      <c r="C9385" s="2"/>
    </row>
    <row r="9386">
      <c r="B9386" s="2"/>
      <c r="C9386" s="2"/>
    </row>
    <row r="9387">
      <c r="B9387" s="2"/>
      <c r="C9387" s="2"/>
    </row>
    <row r="9388">
      <c r="B9388" s="2"/>
      <c r="C9388" s="2"/>
    </row>
    <row r="9389">
      <c r="B9389" s="2"/>
      <c r="C9389" s="2"/>
    </row>
    <row r="9390">
      <c r="B9390" s="2"/>
      <c r="C9390" s="2"/>
    </row>
    <row r="9391">
      <c r="B9391" s="2"/>
      <c r="C9391" s="2"/>
    </row>
    <row r="9392">
      <c r="B9392" s="2"/>
      <c r="C9392" s="2"/>
    </row>
    <row r="9393">
      <c r="B9393" s="2"/>
      <c r="C9393" s="2"/>
    </row>
    <row r="9394">
      <c r="B9394" s="2"/>
      <c r="C9394" s="2"/>
    </row>
    <row r="9395">
      <c r="B9395" s="2"/>
      <c r="C9395" s="2"/>
    </row>
    <row r="9396">
      <c r="B9396" s="2"/>
      <c r="C9396" s="2"/>
    </row>
    <row r="9397">
      <c r="B9397" s="2"/>
      <c r="C9397" s="2"/>
    </row>
    <row r="9398">
      <c r="B9398" s="2"/>
      <c r="C9398" s="2"/>
    </row>
    <row r="9399">
      <c r="B9399" s="2"/>
      <c r="C9399" s="2"/>
    </row>
    <row r="9400">
      <c r="B9400" s="2"/>
      <c r="C9400" s="2"/>
    </row>
    <row r="9401">
      <c r="B9401" s="2"/>
      <c r="C9401" s="2"/>
    </row>
    <row r="9402">
      <c r="B9402" s="2"/>
      <c r="C9402" s="2"/>
    </row>
    <row r="9403">
      <c r="B9403" s="2"/>
      <c r="C9403" s="2"/>
    </row>
    <row r="9404">
      <c r="B9404" s="2"/>
      <c r="C9404" s="2"/>
    </row>
    <row r="9405">
      <c r="B9405" s="2"/>
      <c r="C9405" s="2"/>
    </row>
    <row r="9406">
      <c r="B9406" s="2"/>
      <c r="C9406" s="2"/>
    </row>
    <row r="9407">
      <c r="B9407" s="2"/>
      <c r="C9407" s="2"/>
    </row>
    <row r="9408">
      <c r="B9408" s="2"/>
      <c r="C9408" s="2"/>
    </row>
    <row r="9409">
      <c r="B9409" s="2"/>
      <c r="C9409" s="2"/>
    </row>
    <row r="9410">
      <c r="B9410" s="2"/>
      <c r="C9410" s="2"/>
    </row>
    <row r="9411">
      <c r="B9411" s="2"/>
      <c r="C9411" s="2"/>
    </row>
    <row r="9412">
      <c r="B9412" s="2"/>
      <c r="C9412" s="2"/>
    </row>
    <row r="9413">
      <c r="B9413" s="2"/>
      <c r="C9413" s="2"/>
    </row>
    <row r="9414">
      <c r="B9414" s="2"/>
      <c r="C9414" s="2"/>
    </row>
    <row r="9415">
      <c r="B9415" s="2"/>
      <c r="C9415" s="2"/>
    </row>
    <row r="9416">
      <c r="B9416" s="2"/>
      <c r="C9416" s="2"/>
    </row>
    <row r="9417">
      <c r="B9417" s="2"/>
      <c r="C9417" s="2"/>
    </row>
    <row r="9418">
      <c r="B9418" s="2"/>
      <c r="C9418" s="2"/>
    </row>
    <row r="9419">
      <c r="B9419" s="2"/>
      <c r="C9419" s="2"/>
    </row>
    <row r="9420">
      <c r="B9420" s="2"/>
      <c r="C9420" s="2"/>
    </row>
    <row r="9421">
      <c r="B9421" s="2"/>
      <c r="C9421" s="2"/>
    </row>
    <row r="9422">
      <c r="B9422" s="2"/>
      <c r="C9422" s="2"/>
    </row>
    <row r="9423">
      <c r="B9423" s="2"/>
      <c r="C9423" s="2"/>
    </row>
    <row r="9424">
      <c r="B9424" s="2"/>
      <c r="C9424" s="2"/>
    </row>
    <row r="9425">
      <c r="B9425" s="2"/>
      <c r="C9425" s="2"/>
    </row>
    <row r="9426">
      <c r="B9426" s="2"/>
      <c r="C9426" s="2"/>
    </row>
    <row r="9427">
      <c r="B9427" s="2"/>
      <c r="C9427" s="2"/>
    </row>
    <row r="9428">
      <c r="B9428" s="2"/>
      <c r="C9428" s="2"/>
    </row>
    <row r="9429">
      <c r="B9429" s="2"/>
      <c r="C9429" s="2"/>
    </row>
    <row r="9430">
      <c r="B9430" s="2"/>
      <c r="C9430" s="2"/>
    </row>
    <row r="9431">
      <c r="B9431" s="2"/>
      <c r="C9431" s="2"/>
    </row>
    <row r="9432">
      <c r="B9432" s="2"/>
      <c r="C9432" s="2"/>
    </row>
    <row r="9433">
      <c r="B9433" s="2"/>
      <c r="C9433" s="2"/>
    </row>
    <row r="9434">
      <c r="B9434" s="2"/>
      <c r="C9434" s="2"/>
    </row>
    <row r="9435">
      <c r="B9435" s="2"/>
      <c r="C9435" s="2"/>
    </row>
    <row r="9436">
      <c r="B9436" s="2"/>
      <c r="C9436" s="2"/>
    </row>
    <row r="9437">
      <c r="B9437" s="2"/>
      <c r="C9437" s="2"/>
    </row>
    <row r="9438">
      <c r="B9438" s="2"/>
      <c r="C9438" s="2"/>
    </row>
    <row r="9439">
      <c r="B9439" s="2"/>
      <c r="C9439" s="2"/>
    </row>
    <row r="9440">
      <c r="B9440" s="2"/>
      <c r="C9440" s="2"/>
    </row>
    <row r="9441">
      <c r="B9441" s="2"/>
      <c r="C9441" s="2"/>
    </row>
    <row r="9442">
      <c r="B9442" s="2"/>
      <c r="C9442" s="2"/>
    </row>
    <row r="9443">
      <c r="B9443" s="2"/>
      <c r="C9443" s="2"/>
    </row>
    <row r="9444">
      <c r="B9444" s="2"/>
      <c r="C9444" s="2"/>
    </row>
    <row r="9445">
      <c r="B9445" s="2"/>
      <c r="C9445" s="2"/>
    </row>
    <row r="9446">
      <c r="B9446" s="2"/>
      <c r="C9446" s="2"/>
    </row>
    <row r="9447">
      <c r="B9447" s="2"/>
      <c r="C9447" s="2"/>
    </row>
    <row r="9448">
      <c r="B9448" s="2"/>
      <c r="C9448" s="2"/>
    </row>
    <row r="9449">
      <c r="B9449" s="2"/>
      <c r="C9449" s="2"/>
    </row>
    <row r="9450">
      <c r="B9450" s="2"/>
      <c r="C9450" s="2"/>
    </row>
    <row r="9451">
      <c r="B9451" s="2"/>
      <c r="C9451" s="2"/>
    </row>
    <row r="9452">
      <c r="B9452" s="2"/>
      <c r="C9452" s="2"/>
    </row>
    <row r="9453">
      <c r="B9453" s="2"/>
      <c r="C9453" s="2"/>
    </row>
    <row r="9454">
      <c r="B9454" s="2"/>
      <c r="C9454" s="2"/>
    </row>
    <row r="9455">
      <c r="B9455" s="2"/>
      <c r="C9455" s="2"/>
    </row>
    <row r="9456">
      <c r="B9456" s="2"/>
      <c r="C9456" s="2"/>
    </row>
    <row r="9457">
      <c r="B9457" s="2"/>
      <c r="C9457" s="2"/>
    </row>
    <row r="9458">
      <c r="B9458" s="2"/>
      <c r="C9458" s="2"/>
    </row>
    <row r="9459">
      <c r="B9459" s="2"/>
      <c r="C9459" s="2"/>
    </row>
    <row r="9460">
      <c r="B9460" s="2"/>
      <c r="C9460" s="2"/>
    </row>
    <row r="9461">
      <c r="B9461" s="2"/>
      <c r="C9461" s="2"/>
    </row>
    <row r="9462">
      <c r="B9462" s="2"/>
      <c r="C9462" s="2"/>
    </row>
    <row r="9463">
      <c r="B9463" s="2"/>
      <c r="C9463" s="2"/>
    </row>
    <row r="9464">
      <c r="B9464" s="2"/>
      <c r="C9464" s="2"/>
    </row>
    <row r="9465">
      <c r="B9465" s="2"/>
      <c r="C9465" s="2"/>
    </row>
    <row r="9466">
      <c r="B9466" s="2"/>
      <c r="C9466" s="2"/>
    </row>
    <row r="9467">
      <c r="B9467" s="2"/>
      <c r="C9467" s="2"/>
    </row>
    <row r="9468">
      <c r="B9468" s="2"/>
      <c r="C9468" s="2"/>
    </row>
    <row r="9469">
      <c r="B9469" s="2"/>
      <c r="C9469" s="2"/>
    </row>
    <row r="9470">
      <c r="B9470" s="2"/>
      <c r="C9470" s="2"/>
    </row>
    <row r="9471">
      <c r="B9471" s="2"/>
      <c r="C9471" s="2"/>
    </row>
    <row r="9472">
      <c r="B9472" s="2"/>
      <c r="C9472" s="2"/>
    </row>
    <row r="9473">
      <c r="B9473" s="2"/>
      <c r="C9473" s="2"/>
    </row>
    <row r="9474">
      <c r="B9474" s="2"/>
      <c r="C9474" s="2"/>
    </row>
    <row r="9475">
      <c r="B9475" s="2"/>
      <c r="C9475" s="2"/>
    </row>
    <row r="9476">
      <c r="B9476" s="2"/>
      <c r="C9476" s="2"/>
    </row>
    <row r="9477">
      <c r="B9477" s="2"/>
      <c r="C9477" s="2"/>
    </row>
    <row r="9478">
      <c r="B9478" s="2"/>
      <c r="C9478" s="2"/>
    </row>
    <row r="9479">
      <c r="B9479" s="2"/>
      <c r="C9479" s="2"/>
    </row>
    <row r="9480">
      <c r="B9480" s="2"/>
      <c r="C9480" s="2"/>
    </row>
    <row r="9481">
      <c r="B9481" s="2"/>
      <c r="C9481" s="2"/>
    </row>
    <row r="9482">
      <c r="B9482" s="2"/>
      <c r="C9482" s="2"/>
    </row>
    <row r="9483">
      <c r="B9483" s="2"/>
      <c r="C9483" s="2"/>
    </row>
    <row r="9484">
      <c r="B9484" s="2"/>
      <c r="C9484" s="2"/>
    </row>
    <row r="9485">
      <c r="B9485" s="2"/>
      <c r="C9485" s="2"/>
    </row>
    <row r="9486">
      <c r="B9486" s="2"/>
      <c r="C9486" s="2"/>
    </row>
    <row r="9487">
      <c r="B9487" s="2"/>
      <c r="C9487" s="2"/>
    </row>
    <row r="9488">
      <c r="B9488" s="2"/>
      <c r="C9488" s="2"/>
    </row>
    <row r="9489">
      <c r="B9489" s="2"/>
      <c r="C9489" s="2"/>
    </row>
    <row r="9490">
      <c r="B9490" s="2"/>
      <c r="C9490" s="2"/>
    </row>
    <row r="9491">
      <c r="B9491" s="2"/>
      <c r="C9491" s="2"/>
    </row>
    <row r="9492">
      <c r="B9492" s="2"/>
      <c r="C9492" s="2"/>
    </row>
    <row r="9493">
      <c r="B9493" s="2"/>
      <c r="C9493" s="2"/>
    </row>
    <row r="9494">
      <c r="B9494" s="2"/>
      <c r="C9494" s="2"/>
    </row>
    <row r="9495">
      <c r="B9495" s="2"/>
      <c r="C9495" s="2"/>
    </row>
    <row r="9496">
      <c r="B9496" s="2"/>
      <c r="C9496" s="2"/>
    </row>
    <row r="9497">
      <c r="B9497" s="2"/>
      <c r="C9497" s="2"/>
    </row>
    <row r="9498">
      <c r="B9498" s="2"/>
      <c r="C9498" s="2"/>
    </row>
    <row r="9499">
      <c r="B9499" s="2"/>
      <c r="C9499" s="2"/>
    </row>
    <row r="9500">
      <c r="B9500" s="2"/>
      <c r="C9500" s="2"/>
    </row>
    <row r="9501">
      <c r="B9501" s="2"/>
      <c r="C9501" s="2"/>
    </row>
    <row r="9502">
      <c r="B9502" s="2"/>
      <c r="C9502" s="2"/>
    </row>
    <row r="9503">
      <c r="B9503" s="2"/>
      <c r="C9503" s="2"/>
    </row>
    <row r="9504">
      <c r="B9504" s="2"/>
      <c r="C9504" s="2"/>
    </row>
    <row r="9505">
      <c r="B9505" s="2"/>
      <c r="C9505" s="2"/>
    </row>
    <row r="9506">
      <c r="B9506" s="2"/>
      <c r="C9506" s="2"/>
    </row>
    <row r="9507">
      <c r="B9507" s="2"/>
      <c r="C9507" s="2"/>
    </row>
    <row r="9508">
      <c r="B9508" s="2"/>
      <c r="C9508" s="2"/>
    </row>
    <row r="9509">
      <c r="B9509" s="2"/>
      <c r="C9509" s="2"/>
    </row>
    <row r="9510">
      <c r="B9510" s="2"/>
      <c r="C9510" s="2"/>
    </row>
    <row r="9511">
      <c r="B9511" s="2"/>
      <c r="C9511" s="2"/>
    </row>
    <row r="9512">
      <c r="B9512" s="2"/>
      <c r="C9512" s="2"/>
    </row>
    <row r="9513">
      <c r="B9513" s="2"/>
      <c r="C9513" s="2"/>
    </row>
    <row r="9514">
      <c r="B9514" s="2"/>
      <c r="C9514" s="2"/>
    </row>
    <row r="9515">
      <c r="B9515" s="2"/>
      <c r="C9515" s="2"/>
    </row>
    <row r="9516">
      <c r="B9516" s="2"/>
      <c r="C9516" s="2"/>
    </row>
    <row r="9517">
      <c r="B9517" s="2"/>
      <c r="C9517" s="2"/>
    </row>
    <row r="9518">
      <c r="B9518" s="2"/>
      <c r="C9518" s="2"/>
    </row>
    <row r="9519">
      <c r="B9519" s="2"/>
      <c r="C9519" s="2"/>
    </row>
    <row r="9520">
      <c r="B9520" s="2"/>
      <c r="C9520" s="2"/>
    </row>
    <row r="9521">
      <c r="B9521" s="2"/>
      <c r="C9521" s="2"/>
    </row>
    <row r="9522">
      <c r="B9522" s="2"/>
      <c r="C9522" s="2"/>
    </row>
    <row r="9523">
      <c r="B9523" s="2"/>
      <c r="C9523" s="2"/>
    </row>
    <row r="9524">
      <c r="B9524" s="2"/>
      <c r="C9524" s="2"/>
    </row>
    <row r="9525">
      <c r="B9525" s="2"/>
      <c r="C9525" s="2"/>
    </row>
    <row r="9526">
      <c r="B9526" s="2"/>
      <c r="C9526" s="2"/>
    </row>
    <row r="9527">
      <c r="B9527" s="2"/>
      <c r="C9527" s="2"/>
    </row>
    <row r="9528">
      <c r="B9528" s="2"/>
      <c r="C9528" s="2"/>
    </row>
    <row r="9529">
      <c r="B9529" s="2"/>
      <c r="C9529" s="2"/>
    </row>
    <row r="9530">
      <c r="B9530" s="2"/>
      <c r="C9530" s="2"/>
    </row>
    <row r="9531">
      <c r="B9531" s="2"/>
      <c r="C9531" s="2"/>
    </row>
    <row r="9532">
      <c r="B9532" s="2"/>
      <c r="C9532" s="2"/>
    </row>
    <row r="9533">
      <c r="B9533" s="2"/>
      <c r="C9533" s="2"/>
    </row>
    <row r="9534">
      <c r="B9534" s="2"/>
      <c r="C9534" s="2"/>
    </row>
    <row r="9535">
      <c r="B9535" s="2"/>
      <c r="C9535" s="2"/>
    </row>
    <row r="9536">
      <c r="B9536" s="2"/>
      <c r="C9536" s="2"/>
    </row>
    <row r="9537">
      <c r="B9537" s="2"/>
      <c r="C9537" s="2"/>
    </row>
    <row r="9538">
      <c r="B9538" s="2"/>
      <c r="C9538" s="2"/>
    </row>
    <row r="9539">
      <c r="B9539" s="2"/>
      <c r="C9539" s="2"/>
    </row>
    <row r="9540">
      <c r="B9540" s="2"/>
      <c r="C9540" s="2"/>
    </row>
    <row r="9541">
      <c r="B9541" s="2"/>
      <c r="C9541" s="2"/>
    </row>
    <row r="9542">
      <c r="B9542" s="2"/>
      <c r="C9542" s="2"/>
    </row>
    <row r="9543">
      <c r="B9543" s="2"/>
      <c r="C9543" s="2"/>
    </row>
    <row r="9544">
      <c r="B9544" s="2"/>
      <c r="C9544" s="2"/>
    </row>
    <row r="9545">
      <c r="B9545" s="2"/>
      <c r="C9545" s="2"/>
    </row>
    <row r="9546">
      <c r="B9546" s="2"/>
      <c r="C9546" s="2"/>
    </row>
    <row r="9547">
      <c r="B9547" s="2"/>
      <c r="C9547" s="2"/>
    </row>
    <row r="9548">
      <c r="B9548" s="2"/>
      <c r="C9548" s="2"/>
    </row>
    <row r="9549">
      <c r="B9549" s="2"/>
      <c r="C9549" s="2"/>
    </row>
    <row r="9550">
      <c r="B9550" s="2"/>
      <c r="C9550" s="2"/>
    </row>
    <row r="9551">
      <c r="B9551" s="2"/>
      <c r="C9551" s="2"/>
    </row>
    <row r="9552">
      <c r="B9552" s="2"/>
      <c r="C9552" s="2"/>
    </row>
    <row r="9553">
      <c r="B9553" s="2"/>
      <c r="C9553" s="2"/>
    </row>
    <row r="9554">
      <c r="B9554" s="2"/>
      <c r="C9554" s="2"/>
    </row>
    <row r="9555">
      <c r="B9555" s="2"/>
      <c r="C9555" s="2"/>
    </row>
    <row r="9556">
      <c r="B9556" s="2"/>
      <c r="C9556" s="2"/>
    </row>
    <row r="9557">
      <c r="B9557" s="2"/>
      <c r="C9557" s="2"/>
    </row>
    <row r="9558">
      <c r="B9558" s="2"/>
      <c r="C9558" s="2"/>
    </row>
    <row r="9559">
      <c r="B9559" s="2"/>
      <c r="C9559" s="2"/>
    </row>
    <row r="9560">
      <c r="B9560" s="2"/>
      <c r="C9560" s="2"/>
    </row>
    <row r="9561">
      <c r="B9561" s="2"/>
      <c r="C9561" s="2"/>
    </row>
    <row r="9562">
      <c r="B9562" s="2"/>
      <c r="C9562" s="2"/>
    </row>
    <row r="9563">
      <c r="B9563" s="2"/>
      <c r="C9563" s="2"/>
    </row>
    <row r="9564">
      <c r="B9564" s="2"/>
      <c r="C9564" s="2"/>
    </row>
    <row r="9565">
      <c r="B9565" s="2"/>
      <c r="C9565" s="2"/>
    </row>
    <row r="9566">
      <c r="B9566" s="2"/>
      <c r="C9566" s="2"/>
    </row>
    <row r="9567">
      <c r="B9567" s="2"/>
      <c r="C9567" s="2"/>
    </row>
    <row r="9568">
      <c r="B9568" s="2"/>
      <c r="C9568" s="2"/>
    </row>
    <row r="9569">
      <c r="B9569" s="2"/>
      <c r="C9569" s="2"/>
    </row>
    <row r="9570">
      <c r="B9570" s="2"/>
      <c r="C9570" s="2"/>
    </row>
    <row r="9571">
      <c r="B9571" s="2"/>
      <c r="C9571" s="2"/>
    </row>
    <row r="9572">
      <c r="B9572" s="2"/>
      <c r="C9572" s="2"/>
    </row>
    <row r="9573">
      <c r="B9573" s="2"/>
      <c r="C9573" s="2"/>
    </row>
    <row r="9574">
      <c r="B9574" s="2"/>
      <c r="C9574" s="2"/>
    </row>
    <row r="9575">
      <c r="B9575" s="2"/>
      <c r="C9575" s="2"/>
    </row>
    <row r="9576">
      <c r="B9576" s="2"/>
      <c r="C9576" s="2"/>
    </row>
    <row r="9577">
      <c r="B9577" s="2"/>
      <c r="C9577" s="2"/>
    </row>
    <row r="9578">
      <c r="B9578" s="2"/>
      <c r="C9578" s="2"/>
    </row>
    <row r="9579">
      <c r="B9579" s="2"/>
      <c r="C9579" s="2"/>
    </row>
    <row r="9580">
      <c r="B9580" s="2"/>
      <c r="C9580" s="2"/>
    </row>
    <row r="9581">
      <c r="B9581" s="2"/>
      <c r="C9581" s="2"/>
    </row>
    <row r="9582">
      <c r="B9582" s="2"/>
      <c r="C9582" s="2"/>
    </row>
    <row r="9583">
      <c r="B9583" s="2"/>
      <c r="C9583" s="2"/>
    </row>
    <row r="9584">
      <c r="B9584" s="2"/>
      <c r="C9584" s="2"/>
    </row>
    <row r="9585">
      <c r="B9585" s="2"/>
      <c r="C9585" s="2"/>
    </row>
    <row r="9586">
      <c r="B9586" s="2"/>
      <c r="C9586" s="2"/>
    </row>
    <row r="9587">
      <c r="B9587" s="2"/>
      <c r="C9587" s="2"/>
    </row>
    <row r="9588">
      <c r="B9588" s="2"/>
      <c r="C9588" s="2"/>
    </row>
    <row r="9589">
      <c r="B9589" s="2"/>
      <c r="C9589" s="2"/>
    </row>
    <row r="9590">
      <c r="B9590" s="2"/>
      <c r="C9590" s="2"/>
    </row>
    <row r="9591">
      <c r="B9591" s="2"/>
      <c r="C9591" s="2"/>
    </row>
    <row r="9592">
      <c r="B9592" s="2"/>
      <c r="C9592" s="2"/>
    </row>
    <row r="9593">
      <c r="B9593" s="2"/>
      <c r="C9593" s="2"/>
    </row>
    <row r="9594">
      <c r="B9594" s="2"/>
      <c r="C9594" s="2"/>
    </row>
    <row r="9595">
      <c r="B9595" s="2"/>
      <c r="C9595" s="2"/>
    </row>
    <row r="9596">
      <c r="B9596" s="2"/>
      <c r="C9596" s="2"/>
    </row>
    <row r="9597">
      <c r="B9597" s="2"/>
      <c r="C9597" s="2"/>
    </row>
    <row r="9598">
      <c r="B9598" s="2"/>
      <c r="C9598" s="2"/>
    </row>
    <row r="9599">
      <c r="B9599" s="2"/>
      <c r="C9599" s="2"/>
    </row>
    <row r="9600">
      <c r="B9600" s="2"/>
      <c r="C9600" s="2"/>
    </row>
    <row r="9601">
      <c r="B9601" s="2"/>
      <c r="C9601" s="2"/>
    </row>
    <row r="9602">
      <c r="B9602" s="2"/>
      <c r="C9602" s="2"/>
    </row>
    <row r="9603">
      <c r="B9603" s="2"/>
      <c r="C9603" s="2"/>
    </row>
    <row r="9604">
      <c r="B9604" s="2"/>
      <c r="C9604" s="2"/>
    </row>
    <row r="9605">
      <c r="B9605" s="2"/>
      <c r="C9605" s="2"/>
    </row>
    <row r="9606">
      <c r="B9606" s="2"/>
      <c r="C9606" s="2"/>
    </row>
    <row r="9607">
      <c r="B9607" s="2"/>
      <c r="C9607" s="2"/>
    </row>
    <row r="9608">
      <c r="B9608" s="2"/>
      <c r="C9608" s="2"/>
    </row>
    <row r="9609">
      <c r="B9609" s="2"/>
      <c r="C9609" s="2"/>
    </row>
    <row r="9610">
      <c r="B9610" s="2"/>
      <c r="C9610" s="2"/>
    </row>
    <row r="9611">
      <c r="B9611" s="2"/>
      <c r="C9611" s="2"/>
    </row>
    <row r="9612">
      <c r="B9612" s="2"/>
      <c r="C9612" s="2"/>
    </row>
    <row r="9613">
      <c r="B9613" s="2"/>
      <c r="C9613" s="2"/>
    </row>
    <row r="9614">
      <c r="B9614" s="2"/>
      <c r="C9614" s="2"/>
    </row>
    <row r="9615">
      <c r="B9615" s="2"/>
      <c r="C9615" s="2"/>
    </row>
    <row r="9616">
      <c r="B9616" s="2"/>
      <c r="C9616" s="2"/>
    </row>
    <row r="9617">
      <c r="B9617" s="2"/>
      <c r="C9617" s="2"/>
    </row>
    <row r="9618">
      <c r="B9618" s="2"/>
      <c r="C9618" s="2"/>
    </row>
    <row r="9619">
      <c r="B9619" s="2"/>
      <c r="C9619" s="2"/>
    </row>
    <row r="9620">
      <c r="B9620" s="2"/>
      <c r="C9620" s="2"/>
    </row>
    <row r="9621">
      <c r="B9621" s="2"/>
      <c r="C9621" s="2"/>
    </row>
    <row r="9622">
      <c r="B9622" s="2"/>
      <c r="C9622" s="2"/>
    </row>
    <row r="9623">
      <c r="B9623" s="2"/>
      <c r="C9623" s="2"/>
    </row>
    <row r="9624">
      <c r="B9624" s="2"/>
      <c r="C9624" s="2"/>
    </row>
    <row r="9625">
      <c r="B9625" s="2"/>
      <c r="C9625" s="2"/>
    </row>
    <row r="9626">
      <c r="B9626" s="2"/>
      <c r="C9626" s="2"/>
    </row>
    <row r="9627">
      <c r="B9627" s="2"/>
      <c r="C9627" s="2"/>
    </row>
    <row r="9628">
      <c r="B9628" s="2"/>
      <c r="C9628" s="2"/>
    </row>
    <row r="9629">
      <c r="B9629" s="2"/>
      <c r="C9629" s="2"/>
    </row>
    <row r="9630">
      <c r="B9630" s="2"/>
      <c r="C9630" s="2"/>
    </row>
    <row r="9631">
      <c r="B9631" s="2"/>
      <c r="C9631" s="2"/>
    </row>
    <row r="9632">
      <c r="B9632" s="2"/>
      <c r="C9632" s="2"/>
    </row>
    <row r="9633">
      <c r="B9633" s="2"/>
      <c r="C9633" s="2"/>
    </row>
    <row r="9634">
      <c r="B9634" s="2"/>
      <c r="C9634" s="2"/>
    </row>
    <row r="9635">
      <c r="B9635" s="2"/>
      <c r="C9635" s="2"/>
    </row>
    <row r="9636">
      <c r="B9636" s="2"/>
      <c r="C9636" s="2"/>
    </row>
    <row r="9637">
      <c r="B9637" s="2"/>
      <c r="C9637" s="2"/>
    </row>
    <row r="9638">
      <c r="B9638" s="2"/>
      <c r="C9638" s="2"/>
    </row>
    <row r="9639">
      <c r="B9639" s="2"/>
      <c r="C9639" s="2"/>
    </row>
    <row r="9640">
      <c r="B9640" s="2"/>
      <c r="C9640" s="2"/>
    </row>
    <row r="9641">
      <c r="B9641" s="2"/>
      <c r="C9641" s="2"/>
    </row>
    <row r="9642">
      <c r="B9642" s="2"/>
      <c r="C9642" s="2"/>
    </row>
    <row r="9643">
      <c r="B9643" s="2"/>
      <c r="C9643" s="2"/>
    </row>
    <row r="9644">
      <c r="B9644" s="2"/>
      <c r="C9644" s="2"/>
    </row>
    <row r="9645">
      <c r="B9645" s="2"/>
      <c r="C9645" s="2"/>
    </row>
    <row r="9646">
      <c r="B9646" s="2"/>
      <c r="C9646" s="2"/>
    </row>
    <row r="9647">
      <c r="B9647" s="2"/>
      <c r="C9647" s="2"/>
    </row>
    <row r="9648">
      <c r="B9648" s="2"/>
      <c r="C9648" s="2"/>
    </row>
    <row r="9649">
      <c r="B9649" s="2"/>
      <c r="C9649" s="2"/>
    </row>
    <row r="9650">
      <c r="B9650" s="2"/>
      <c r="C9650" s="2"/>
    </row>
    <row r="9651">
      <c r="B9651" s="2"/>
      <c r="C9651" s="2"/>
    </row>
    <row r="9652">
      <c r="B9652" s="2"/>
      <c r="C9652" s="2"/>
    </row>
    <row r="9653">
      <c r="B9653" s="2"/>
      <c r="C9653" s="2"/>
    </row>
    <row r="9654">
      <c r="B9654" s="2"/>
      <c r="C9654" s="2"/>
    </row>
    <row r="9655">
      <c r="B9655" s="2"/>
      <c r="C9655" s="2"/>
    </row>
    <row r="9656">
      <c r="B9656" s="2"/>
      <c r="C9656" s="2"/>
    </row>
    <row r="9657">
      <c r="B9657" s="2"/>
      <c r="C9657" s="2"/>
    </row>
    <row r="9658">
      <c r="B9658" s="2"/>
      <c r="C9658" s="2"/>
    </row>
    <row r="9659">
      <c r="B9659" s="2"/>
      <c r="C9659" s="2"/>
    </row>
    <row r="9660">
      <c r="B9660" s="2"/>
      <c r="C9660" s="2"/>
    </row>
    <row r="9661">
      <c r="B9661" s="2"/>
      <c r="C9661" s="2"/>
    </row>
    <row r="9662">
      <c r="B9662" s="2"/>
      <c r="C9662" s="2"/>
    </row>
    <row r="9663">
      <c r="B9663" s="2"/>
      <c r="C9663" s="2"/>
    </row>
    <row r="9664">
      <c r="B9664" s="2"/>
      <c r="C9664" s="2"/>
    </row>
    <row r="9665">
      <c r="B9665" s="2"/>
      <c r="C9665" s="2"/>
    </row>
    <row r="9666">
      <c r="B9666" s="2"/>
      <c r="C9666" s="2"/>
    </row>
    <row r="9667">
      <c r="B9667" s="2"/>
      <c r="C9667" s="2"/>
    </row>
    <row r="9668">
      <c r="B9668" s="2"/>
      <c r="C9668" s="2"/>
    </row>
    <row r="9669">
      <c r="B9669" s="2"/>
      <c r="C9669" s="2"/>
    </row>
    <row r="9670">
      <c r="B9670" s="2"/>
      <c r="C9670" s="2"/>
    </row>
    <row r="9671">
      <c r="B9671" s="2"/>
      <c r="C9671" s="2"/>
    </row>
    <row r="9672">
      <c r="B9672" s="2"/>
      <c r="C9672" s="2"/>
    </row>
    <row r="9673">
      <c r="B9673" s="2"/>
      <c r="C9673" s="2"/>
    </row>
    <row r="9674">
      <c r="B9674" s="2"/>
      <c r="C9674" s="2"/>
    </row>
    <row r="9675">
      <c r="B9675" s="2"/>
      <c r="C9675" s="2"/>
    </row>
    <row r="9676">
      <c r="B9676" s="2"/>
      <c r="C9676" s="2"/>
    </row>
    <row r="9677">
      <c r="B9677" s="2"/>
      <c r="C9677" s="2"/>
    </row>
    <row r="9678">
      <c r="B9678" s="2"/>
      <c r="C9678" s="2"/>
    </row>
    <row r="9679">
      <c r="B9679" s="2"/>
      <c r="C9679" s="2"/>
    </row>
    <row r="9680">
      <c r="B9680" s="2"/>
      <c r="C9680" s="2"/>
    </row>
    <row r="9681">
      <c r="B9681" s="2"/>
      <c r="C9681" s="2"/>
    </row>
    <row r="9682">
      <c r="B9682" s="2"/>
      <c r="C9682" s="2"/>
    </row>
    <row r="9683">
      <c r="B9683" s="2"/>
      <c r="C9683" s="2"/>
    </row>
    <row r="9684">
      <c r="B9684" s="2"/>
      <c r="C9684" s="2"/>
    </row>
    <row r="9685">
      <c r="B9685" s="2"/>
      <c r="C9685" s="2"/>
    </row>
    <row r="9686">
      <c r="B9686" s="2"/>
      <c r="C9686" s="2"/>
    </row>
    <row r="9687">
      <c r="B9687" s="2"/>
      <c r="C9687" s="2"/>
    </row>
    <row r="9688">
      <c r="B9688" s="2"/>
      <c r="C9688" s="2"/>
    </row>
    <row r="9689">
      <c r="B9689" s="2"/>
      <c r="C9689" s="2"/>
    </row>
    <row r="9690">
      <c r="B9690" s="2"/>
      <c r="C9690" s="2"/>
    </row>
    <row r="9691">
      <c r="B9691" s="2"/>
      <c r="C9691" s="2"/>
    </row>
    <row r="9692">
      <c r="B9692" s="2"/>
      <c r="C9692" s="2"/>
    </row>
    <row r="9693">
      <c r="B9693" s="2"/>
      <c r="C9693" s="2"/>
    </row>
    <row r="9694">
      <c r="B9694" s="2"/>
      <c r="C9694" s="2"/>
    </row>
    <row r="9695">
      <c r="B9695" s="2"/>
      <c r="C9695" s="2"/>
    </row>
    <row r="9696">
      <c r="B9696" s="2"/>
      <c r="C9696" s="2"/>
    </row>
    <row r="9697">
      <c r="B9697" s="2"/>
      <c r="C9697" s="2"/>
    </row>
    <row r="9698">
      <c r="B9698" s="2"/>
      <c r="C9698" s="2"/>
    </row>
    <row r="9699">
      <c r="B9699" s="2"/>
      <c r="C9699" s="2"/>
    </row>
    <row r="9700">
      <c r="B9700" s="2"/>
      <c r="C9700" s="2"/>
    </row>
    <row r="9701">
      <c r="B9701" s="2"/>
      <c r="C9701" s="2"/>
    </row>
    <row r="9702">
      <c r="B9702" s="2"/>
      <c r="C9702" s="2"/>
    </row>
    <row r="9703">
      <c r="B9703" s="2"/>
      <c r="C9703" s="2"/>
    </row>
    <row r="9704">
      <c r="B9704" s="2"/>
      <c r="C9704" s="2"/>
    </row>
    <row r="9705">
      <c r="B9705" s="2"/>
      <c r="C9705" s="2"/>
    </row>
    <row r="9706">
      <c r="B9706" s="2"/>
      <c r="C9706" s="2"/>
    </row>
    <row r="9707">
      <c r="B9707" s="2"/>
      <c r="C9707" s="2"/>
    </row>
    <row r="9708">
      <c r="B9708" s="2"/>
      <c r="C9708" s="2"/>
    </row>
    <row r="9709">
      <c r="B9709" s="2"/>
      <c r="C9709" s="2"/>
    </row>
    <row r="9710">
      <c r="B9710" s="2"/>
      <c r="C9710" s="2"/>
    </row>
    <row r="9711">
      <c r="B9711" s="2"/>
      <c r="C9711" s="2"/>
    </row>
    <row r="9712">
      <c r="B9712" s="2"/>
      <c r="C9712" s="2"/>
    </row>
    <row r="9713">
      <c r="B9713" s="2"/>
      <c r="C9713" s="2"/>
    </row>
    <row r="9714">
      <c r="B9714" s="2"/>
      <c r="C9714" s="2"/>
    </row>
    <row r="9715">
      <c r="B9715" s="2"/>
      <c r="C9715" s="2"/>
    </row>
    <row r="9716">
      <c r="B9716" s="2"/>
      <c r="C9716" s="2"/>
    </row>
    <row r="9717">
      <c r="B9717" s="2"/>
      <c r="C9717" s="2"/>
    </row>
    <row r="9718">
      <c r="B9718" s="2"/>
      <c r="C9718" s="2"/>
    </row>
    <row r="9719">
      <c r="B9719" s="2"/>
      <c r="C9719" s="2"/>
    </row>
    <row r="9720">
      <c r="B9720" s="2"/>
      <c r="C9720" s="2"/>
    </row>
    <row r="9721">
      <c r="B9721" s="2"/>
      <c r="C9721" s="2"/>
    </row>
    <row r="9722">
      <c r="B9722" s="2"/>
      <c r="C9722" s="2"/>
    </row>
    <row r="9723">
      <c r="B9723" s="2"/>
      <c r="C9723" s="2"/>
    </row>
    <row r="9724">
      <c r="B9724" s="2"/>
      <c r="C9724" s="2"/>
    </row>
    <row r="9725">
      <c r="B9725" s="2"/>
      <c r="C9725" s="2"/>
    </row>
    <row r="9726">
      <c r="B9726" s="2"/>
      <c r="C9726" s="2"/>
    </row>
    <row r="9727">
      <c r="B9727" s="2"/>
      <c r="C9727" s="2"/>
    </row>
    <row r="9728">
      <c r="B9728" s="2"/>
      <c r="C9728" s="2"/>
    </row>
    <row r="9729">
      <c r="B9729" s="2"/>
      <c r="C9729" s="2"/>
    </row>
    <row r="9730">
      <c r="B9730" s="2"/>
      <c r="C9730" s="2"/>
    </row>
    <row r="9731">
      <c r="B9731" s="2"/>
      <c r="C9731" s="2"/>
    </row>
    <row r="9732">
      <c r="B9732" s="2"/>
      <c r="C9732" s="2"/>
    </row>
    <row r="9733">
      <c r="B9733" s="2"/>
      <c r="C9733" s="2"/>
    </row>
    <row r="9734">
      <c r="B9734" s="2"/>
      <c r="C9734" s="2"/>
    </row>
    <row r="9735">
      <c r="B9735" s="2"/>
      <c r="C9735" s="2"/>
    </row>
    <row r="9736">
      <c r="B9736" s="2"/>
      <c r="C9736" s="2"/>
    </row>
    <row r="9737">
      <c r="B9737" s="2"/>
      <c r="C9737" s="2"/>
    </row>
    <row r="9738">
      <c r="B9738" s="2"/>
      <c r="C9738" s="2"/>
    </row>
    <row r="9739">
      <c r="B9739" s="2"/>
      <c r="C9739" s="2"/>
    </row>
    <row r="9740">
      <c r="B9740" s="2"/>
      <c r="C9740" s="2"/>
    </row>
    <row r="9741">
      <c r="B9741" s="2"/>
      <c r="C9741" s="2"/>
    </row>
    <row r="9742">
      <c r="B9742" s="2"/>
      <c r="C9742" s="2"/>
    </row>
    <row r="9743">
      <c r="B9743" s="2"/>
      <c r="C9743" s="2"/>
    </row>
    <row r="9744">
      <c r="B9744" s="2"/>
      <c r="C9744" s="2"/>
    </row>
    <row r="9745">
      <c r="B9745" s="2"/>
      <c r="C9745" s="2"/>
    </row>
    <row r="9746">
      <c r="B9746" s="2"/>
      <c r="C9746" s="2"/>
    </row>
    <row r="9747">
      <c r="B9747" s="2"/>
      <c r="C9747" s="2"/>
    </row>
    <row r="9748">
      <c r="B9748" s="2"/>
      <c r="C9748" s="2"/>
    </row>
    <row r="9749">
      <c r="B9749" s="2"/>
      <c r="C9749" s="2"/>
    </row>
    <row r="9750">
      <c r="B9750" s="2"/>
      <c r="C9750" s="2"/>
    </row>
    <row r="9751">
      <c r="B9751" s="2"/>
      <c r="C9751" s="2"/>
    </row>
    <row r="9752">
      <c r="B9752" s="2"/>
      <c r="C9752" s="2"/>
    </row>
    <row r="9753">
      <c r="B9753" s="2"/>
      <c r="C9753" s="2"/>
    </row>
    <row r="9754">
      <c r="B9754" s="2"/>
      <c r="C9754" s="2"/>
    </row>
    <row r="9755">
      <c r="B9755" s="2"/>
      <c r="C9755" s="2"/>
    </row>
    <row r="9756">
      <c r="B9756" s="2"/>
      <c r="C9756" s="2"/>
    </row>
    <row r="9757">
      <c r="B9757" s="2"/>
      <c r="C9757" s="2"/>
    </row>
    <row r="9758">
      <c r="B9758" s="2"/>
      <c r="C9758" s="2"/>
    </row>
    <row r="9759">
      <c r="B9759" s="2"/>
      <c r="C9759" s="2"/>
    </row>
    <row r="9760">
      <c r="B9760" s="2"/>
      <c r="C9760" s="2"/>
    </row>
    <row r="9761">
      <c r="B9761" s="2"/>
      <c r="C9761" s="2"/>
    </row>
    <row r="9762">
      <c r="B9762" s="2"/>
      <c r="C9762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17.38"/>
    <col customWidth="1" min="5" max="5" width="25.63"/>
    <col customWidth="1" min="8" max="8" width="25.38"/>
    <col customWidth="1" min="9" max="9" width="16.13"/>
    <col customWidth="1" min="10" max="10" width="23.38"/>
  </cols>
  <sheetData>
    <row r="1">
      <c r="A1" s="52" t="s">
        <v>11273</v>
      </c>
      <c r="B1" s="53" t="s">
        <v>11274</v>
      </c>
      <c r="C1" s="53" t="s">
        <v>11275</v>
      </c>
      <c r="D1" s="54" t="s">
        <v>11276</v>
      </c>
      <c r="E1" s="55" t="s">
        <v>11277</v>
      </c>
      <c r="H1" s="56" t="s">
        <v>11278</v>
      </c>
      <c r="I1" s="57"/>
    </row>
    <row r="2">
      <c r="A2" s="58" t="s">
        <v>11279</v>
      </c>
      <c r="B2" s="59">
        <f t="shared" ref="B2:B8" si="1">I4</f>
        <v>28</v>
      </c>
      <c r="C2" s="23">
        <f>I3-sum(C3:C8)</f>
        <v>2375</v>
      </c>
      <c r="D2" s="60">
        <f t="shared" ref="D2:D8" si="2">C2/3600</f>
        <v>0.6597222222</v>
      </c>
      <c r="E2" s="38">
        <f t="shared" ref="E2:E8" si="3">B2*D2</f>
        <v>18.47222222</v>
      </c>
      <c r="H2" s="61" t="s">
        <v>11280</v>
      </c>
      <c r="I2" s="59">
        <v>10.0</v>
      </c>
    </row>
    <row r="3">
      <c r="A3" s="58" t="s">
        <v>11281</v>
      </c>
      <c r="B3" s="59">
        <f t="shared" si="1"/>
        <v>36</v>
      </c>
      <c r="C3" s="59"/>
      <c r="D3" s="60">
        <f t="shared" si="2"/>
        <v>0</v>
      </c>
      <c r="E3" s="38">
        <f t="shared" si="3"/>
        <v>0</v>
      </c>
      <c r="H3" s="58" t="s">
        <v>11282</v>
      </c>
      <c r="I3" s="59">
        <v>3600.0</v>
      </c>
      <c r="J3" s="1"/>
    </row>
    <row r="4">
      <c r="A4" s="58" t="s">
        <v>11283</v>
      </c>
      <c r="B4" s="59">
        <f t="shared" si="1"/>
        <v>44</v>
      </c>
      <c r="C4" s="23"/>
      <c r="D4" s="60">
        <f t="shared" si="2"/>
        <v>0</v>
      </c>
      <c r="E4" s="38">
        <f t="shared" si="3"/>
        <v>0</v>
      </c>
      <c r="H4" s="58" t="s">
        <v>11284</v>
      </c>
      <c r="I4" s="59">
        <v>28.0</v>
      </c>
      <c r="J4" s="58" t="s">
        <v>11285</v>
      </c>
    </row>
    <row r="5">
      <c r="A5" s="58" t="s">
        <v>11286</v>
      </c>
      <c r="B5" s="59">
        <f t="shared" si="1"/>
        <v>52</v>
      </c>
      <c r="C5" s="23"/>
      <c r="D5" s="60">
        <f t="shared" si="2"/>
        <v>0</v>
      </c>
      <c r="E5" s="38">
        <f t="shared" si="3"/>
        <v>0</v>
      </c>
      <c r="H5" s="58" t="s">
        <v>11287</v>
      </c>
      <c r="I5" s="23">
        <f t="shared" ref="I5:I8" si="4">I4+8</f>
        <v>36</v>
      </c>
      <c r="J5" s="58" t="s">
        <v>11288</v>
      </c>
    </row>
    <row r="6">
      <c r="A6" s="58" t="s">
        <v>11289</v>
      </c>
      <c r="B6" s="59">
        <f t="shared" si="1"/>
        <v>60</v>
      </c>
      <c r="C6" s="59">
        <f>120*I2</f>
        <v>1200</v>
      </c>
      <c r="D6" s="60">
        <f t="shared" si="2"/>
        <v>0.3333333333</v>
      </c>
      <c r="E6" s="38">
        <f t="shared" si="3"/>
        <v>20</v>
      </c>
      <c r="H6" s="58" t="s">
        <v>11290</v>
      </c>
      <c r="I6" s="23">
        <f t="shared" si="4"/>
        <v>44</v>
      </c>
      <c r="J6" s="58" t="s">
        <v>11291</v>
      </c>
    </row>
    <row r="7">
      <c r="A7" s="58" t="s">
        <v>11292</v>
      </c>
      <c r="B7" s="59">
        <f t="shared" si="1"/>
        <v>128</v>
      </c>
      <c r="C7" s="59">
        <f>2*I2</f>
        <v>20</v>
      </c>
      <c r="D7" s="60">
        <f t="shared" si="2"/>
        <v>0.005555555556</v>
      </c>
      <c r="E7" s="38">
        <f t="shared" si="3"/>
        <v>0.7111111111</v>
      </c>
      <c r="H7" s="58" t="s">
        <v>11293</v>
      </c>
      <c r="I7" s="23">
        <f t="shared" si="4"/>
        <v>52</v>
      </c>
      <c r="J7" s="58" t="s">
        <v>11294</v>
      </c>
    </row>
    <row r="8">
      <c r="A8" s="58" t="s">
        <v>11295</v>
      </c>
      <c r="B8" s="59">
        <f t="shared" si="1"/>
        <v>70</v>
      </c>
      <c r="C8" s="59">
        <f>0.5*I2</f>
        <v>5</v>
      </c>
      <c r="D8" s="60">
        <f t="shared" si="2"/>
        <v>0.001388888889</v>
      </c>
      <c r="E8" s="38">
        <f t="shared" si="3"/>
        <v>0.09722222222</v>
      </c>
      <c r="H8" s="58" t="s">
        <v>11296</v>
      </c>
      <c r="I8" s="23">
        <f t="shared" si="4"/>
        <v>60</v>
      </c>
      <c r="J8" s="58" t="s">
        <v>11297</v>
      </c>
    </row>
    <row r="9">
      <c r="D9" s="62"/>
      <c r="E9" s="14"/>
      <c r="H9" s="58" t="s">
        <v>11298</v>
      </c>
      <c r="I9" s="23">
        <f>I4+100</f>
        <v>128</v>
      </c>
      <c r="J9" s="58" t="s">
        <v>11299</v>
      </c>
    </row>
    <row r="10">
      <c r="D10" s="62"/>
      <c r="E10" s="14"/>
      <c r="H10" s="58" t="s">
        <v>11300</v>
      </c>
      <c r="I10" s="59">
        <v>70.0</v>
      </c>
      <c r="J10" s="58" t="s">
        <v>11301</v>
      </c>
    </row>
    <row r="11">
      <c r="D11" s="62"/>
      <c r="E11" s="14"/>
    </row>
    <row r="12">
      <c r="A12" s="63" t="s">
        <v>11302</v>
      </c>
      <c r="B12" s="57"/>
      <c r="D12" s="62"/>
      <c r="E12" s="14"/>
    </row>
    <row r="13">
      <c r="A13" s="59" t="s">
        <v>11303</v>
      </c>
      <c r="B13" s="38">
        <f>sum(E2:E8)</f>
        <v>39.28055556</v>
      </c>
      <c r="C13" s="1" t="s">
        <v>11304</v>
      </c>
      <c r="D13" s="62"/>
      <c r="E13" s="14"/>
    </row>
    <row r="14">
      <c r="A14" s="59" t="s">
        <v>11305</v>
      </c>
      <c r="B14" s="36">
        <v>5.0</v>
      </c>
      <c r="C14" s="1" t="s">
        <v>11306</v>
      </c>
      <c r="D14" s="62"/>
      <c r="E14" s="14"/>
    </row>
    <row r="15">
      <c r="A15" s="59" t="s">
        <v>11307</v>
      </c>
      <c r="B15" s="38">
        <f>B14*B13/1000</f>
        <v>0.1964027778</v>
      </c>
      <c r="C15" s="1" t="s">
        <v>11308</v>
      </c>
      <c r="D15" s="62"/>
      <c r="E15" s="14"/>
    </row>
    <row r="16">
      <c r="D16" s="62"/>
      <c r="E16" s="14"/>
    </row>
    <row r="17">
      <c r="D17" s="62"/>
      <c r="E17" s="14"/>
    </row>
    <row r="18">
      <c r="D18" s="62"/>
      <c r="E18" s="14"/>
    </row>
    <row r="19">
      <c r="D19" s="62"/>
      <c r="E19" s="14"/>
    </row>
    <row r="20">
      <c r="D20" s="62"/>
      <c r="E20" s="14"/>
    </row>
    <row r="21">
      <c r="D21" s="62"/>
      <c r="E21" s="14"/>
    </row>
    <row r="22">
      <c r="D22" s="62"/>
      <c r="E22" s="14"/>
    </row>
    <row r="23">
      <c r="D23" s="62"/>
      <c r="E23" s="14"/>
    </row>
    <row r="24">
      <c r="D24" s="62"/>
      <c r="E24" s="14"/>
    </row>
    <row r="25">
      <c r="D25" s="62"/>
      <c r="E25" s="14"/>
    </row>
    <row r="26">
      <c r="D26" s="62"/>
      <c r="E26" s="14"/>
    </row>
    <row r="27">
      <c r="D27" s="62"/>
      <c r="E27" s="14"/>
    </row>
    <row r="28">
      <c r="D28" s="62"/>
      <c r="E28" s="14"/>
    </row>
    <row r="29">
      <c r="D29" s="62"/>
      <c r="E29" s="14"/>
    </row>
    <row r="30">
      <c r="D30" s="62"/>
      <c r="E30" s="14"/>
    </row>
    <row r="31">
      <c r="D31" s="62"/>
      <c r="E31" s="14"/>
    </row>
    <row r="32">
      <c r="D32" s="62"/>
      <c r="E32" s="14"/>
    </row>
    <row r="33">
      <c r="D33" s="62"/>
      <c r="E33" s="14"/>
    </row>
    <row r="34">
      <c r="D34" s="62"/>
      <c r="E34" s="14"/>
    </row>
    <row r="35">
      <c r="D35" s="62"/>
      <c r="E35" s="14"/>
    </row>
    <row r="36">
      <c r="D36" s="62"/>
      <c r="E36" s="14"/>
    </row>
    <row r="37">
      <c r="D37" s="62"/>
      <c r="E37" s="14"/>
    </row>
    <row r="38">
      <c r="D38" s="62"/>
      <c r="E38" s="14"/>
    </row>
    <row r="39">
      <c r="D39" s="62"/>
      <c r="E39" s="14"/>
    </row>
    <row r="40">
      <c r="D40" s="62"/>
      <c r="E40" s="14"/>
    </row>
    <row r="41">
      <c r="D41" s="62"/>
      <c r="E41" s="14"/>
    </row>
    <row r="42">
      <c r="D42" s="62"/>
      <c r="E42" s="14"/>
    </row>
    <row r="43">
      <c r="D43" s="62"/>
      <c r="E43" s="14"/>
    </row>
    <row r="44">
      <c r="D44" s="62"/>
      <c r="E44" s="14"/>
    </row>
    <row r="45">
      <c r="D45" s="62"/>
      <c r="E45" s="14"/>
    </row>
    <row r="46">
      <c r="D46" s="62"/>
      <c r="E46" s="14"/>
    </row>
    <row r="47">
      <c r="D47" s="62"/>
      <c r="E47" s="14"/>
    </row>
    <row r="48">
      <c r="D48" s="62"/>
      <c r="E48" s="14"/>
    </row>
    <row r="49">
      <c r="D49" s="62"/>
      <c r="E49" s="14"/>
    </row>
    <row r="50">
      <c r="D50" s="62"/>
      <c r="E50" s="14"/>
    </row>
    <row r="51">
      <c r="D51" s="62"/>
      <c r="E51" s="14"/>
    </row>
    <row r="52">
      <c r="D52" s="62"/>
      <c r="E52" s="14"/>
    </row>
    <row r="53">
      <c r="D53" s="62"/>
      <c r="E53" s="14"/>
    </row>
    <row r="54">
      <c r="D54" s="62"/>
      <c r="E54" s="14"/>
    </row>
    <row r="55">
      <c r="D55" s="62"/>
      <c r="E55" s="14"/>
    </row>
    <row r="56">
      <c r="D56" s="62"/>
      <c r="E56" s="14"/>
    </row>
    <row r="57">
      <c r="D57" s="62"/>
      <c r="E57" s="14"/>
    </row>
    <row r="58">
      <c r="D58" s="62"/>
      <c r="E58" s="14"/>
    </row>
    <row r="59">
      <c r="D59" s="62"/>
      <c r="E59" s="14"/>
    </row>
    <row r="60">
      <c r="D60" s="62"/>
      <c r="E60" s="14"/>
    </row>
    <row r="61">
      <c r="D61" s="62"/>
      <c r="E61" s="14"/>
    </row>
    <row r="62">
      <c r="D62" s="62"/>
      <c r="E62" s="14"/>
    </row>
    <row r="63">
      <c r="D63" s="62"/>
      <c r="E63" s="14"/>
    </row>
    <row r="64">
      <c r="D64" s="62"/>
      <c r="E64" s="14"/>
    </row>
    <row r="65">
      <c r="D65" s="62"/>
      <c r="E65" s="14"/>
    </row>
    <row r="66">
      <c r="D66" s="62"/>
      <c r="E66" s="14"/>
    </row>
    <row r="67">
      <c r="D67" s="62"/>
      <c r="E67" s="14"/>
    </row>
    <row r="68">
      <c r="D68" s="62"/>
      <c r="E68" s="14"/>
    </row>
    <row r="69">
      <c r="D69" s="62"/>
      <c r="E69" s="14"/>
    </row>
    <row r="70">
      <c r="D70" s="62"/>
      <c r="E70" s="14"/>
    </row>
    <row r="71">
      <c r="D71" s="62"/>
      <c r="E71" s="14"/>
    </row>
    <row r="72">
      <c r="D72" s="62"/>
      <c r="E72" s="14"/>
    </row>
    <row r="73">
      <c r="D73" s="62"/>
      <c r="E73" s="14"/>
    </row>
    <row r="74">
      <c r="D74" s="62"/>
      <c r="E74" s="14"/>
    </row>
    <row r="75">
      <c r="D75" s="62"/>
      <c r="E75" s="14"/>
    </row>
    <row r="76">
      <c r="D76" s="62"/>
      <c r="E76" s="14"/>
    </row>
    <row r="77">
      <c r="D77" s="62"/>
      <c r="E77" s="14"/>
    </row>
    <row r="78">
      <c r="D78" s="62"/>
      <c r="E78" s="14"/>
    </row>
    <row r="79">
      <c r="D79" s="62"/>
      <c r="E79" s="14"/>
    </row>
    <row r="80">
      <c r="D80" s="62"/>
      <c r="E80" s="14"/>
    </row>
    <row r="81">
      <c r="D81" s="62"/>
      <c r="E81" s="14"/>
    </row>
    <row r="82">
      <c r="D82" s="62"/>
      <c r="E82" s="14"/>
    </row>
    <row r="83">
      <c r="D83" s="62"/>
      <c r="E83" s="14"/>
    </row>
    <row r="84">
      <c r="D84" s="62"/>
      <c r="E84" s="14"/>
    </row>
    <row r="85">
      <c r="D85" s="62"/>
      <c r="E85" s="14"/>
    </row>
    <row r="86">
      <c r="D86" s="62"/>
      <c r="E86" s="14"/>
    </row>
    <row r="87">
      <c r="D87" s="62"/>
      <c r="E87" s="14"/>
    </row>
    <row r="88">
      <c r="D88" s="62"/>
      <c r="E88" s="14"/>
    </row>
    <row r="89">
      <c r="D89" s="62"/>
      <c r="E89" s="14"/>
    </row>
    <row r="90">
      <c r="D90" s="62"/>
      <c r="E90" s="14"/>
    </row>
    <row r="91">
      <c r="D91" s="62"/>
      <c r="E91" s="14"/>
    </row>
    <row r="92">
      <c r="D92" s="62"/>
      <c r="E92" s="14"/>
    </row>
    <row r="93">
      <c r="D93" s="62"/>
      <c r="E93" s="14"/>
    </row>
    <row r="94">
      <c r="D94" s="62"/>
      <c r="E94" s="14"/>
    </row>
    <row r="95">
      <c r="D95" s="62"/>
      <c r="E95" s="14"/>
    </row>
    <row r="96">
      <c r="D96" s="62"/>
      <c r="E96" s="14"/>
    </row>
    <row r="97">
      <c r="D97" s="62"/>
      <c r="E97" s="14"/>
    </row>
    <row r="98">
      <c r="D98" s="62"/>
      <c r="E98" s="14"/>
    </row>
    <row r="99">
      <c r="D99" s="62"/>
      <c r="E99" s="14"/>
    </row>
    <row r="100">
      <c r="D100" s="62"/>
      <c r="E100" s="14"/>
    </row>
    <row r="101">
      <c r="D101" s="62"/>
      <c r="E101" s="14"/>
    </row>
    <row r="102">
      <c r="D102" s="62"/>
      <c r="E102" s="14"/>
    </row>
    <row r="103">
      <c r="D103" s="62"/>
      <c r="E103" s="14"/>
    </row>
    <row r="104">
      <c r="D104" s="62"/>
      <c r="E104" s="14"/>
    </row>
    <row r="105">
      <c r="D105" s="62"/>
      <c r="E105" s="14"/>
    </row>
    <row r="106">
      <c r="D106" s="62"/>
      <c r="E106" s="14"/>
    </row>
    <row r="107">
      <c r="D107" s="62"/>
      <c r="E107" s="14"/>
    </row>
    <row r="108">
      <c r="D108" s="62"/>
      <c r="E108" s="14"/>
    </row>
    <row r="109">
      <c r="D109" s="62"/>
      <c r="E109" s="14"/>
    </row>
    <row r="110">
      <c r="D110" s="62"/>
      <c r="E110" s="14"/>
    </row>
    <row r="111">
      <c r="D111" s="62"/>
      <c r="E111" s="14"/>
    </row>
    <row r="112">
      <c r="D112" s="62"/>
      <c r="E112" s="14"/>
    </row>
    <row r="113">
      <c r="D113" s="62"/>
      <c r="E113" s="14"/>
    </row>
    <row r="114">
      <c r="D114" s="62"/>
      <c r="E114" s="14"/>
    </row>
    <row r="115">
      <c r="D115" s="62"/>
      <c r="E115" s="14"/>
    </row>
    <row r="116">
      <c r="D116" s="62"/>
      <c r="E116" s="14"/>
    </row>
    <row r="117">
      <c r="D117" s="62"/>
      <c r="E117" s="14"/>
    </row>
    <row r="118">
      <c r="D118" s="62"/>
      <c r="E118" s="14"/>
    </row>
    <row r="119">
      <c r="D119" s="62"/>
      <c r="E119" s="14"/>
    </row>
    <row r="120">
      <c r="D120" s="62"/>
      <c r="E120" s="14"/>
    </row>
    <row r="121">
      <c r="D121" s="62"/>
      <c r="E121" s="14"/>
    </row>
    <row r="122">
      <c r="D122" s="62"/>
      <c r="E122" s="14"/>
    </row>
    <row r="123">
      <c r="D123" s="62"/>
      <c r="E123" s="14"/>
    </row>
    <row r="124">
      <c r="D124" s="62"/>
      <c r="E124" s="14"/>
    </row>
    <row r="125">
      <c r="D125" s="62"/>
      <c r="E125" s="14"/>
    </row>
    <row r="126">
      <c r="D126" s="62"/>
      <c r="E126" s="14"/>
    </row>
    <row r="127">
      <c r="D127" s="62"/>
      <c r="E127" s="14"/>
    </row>
    <row r="128">
      <c r="D128" s="62"/>
      <c r="E128" s="14"/>
    </row>
    <row r="129">
      <c r="D129" s="62"/>
      <c r="E129" s="14"/>
    </row>
    <row r="130">
      <c r="D130" s="62"/>
      <c r="E130" s="14"/>
    </row>
    <row r="131">
      <c r="D131" s="62"/>
      <c r="E131" s="14"/>
    </row>
    <row r="132">
      <c r="D132" s="62"/>
      <c r="E132" s="14"/>
    </row>
    <row r="133">
      <c r="D133" s="62"/>
      <c r="E133" s="14"/>
    </row>
    <row r="134">
      <c r="D134" s="62"/>
      <c r="E134" s="14"/>
    </row>
    <row r="135">
      <c r="D135" s="62"/>
      <c r="E135" s="14"/>
    </row>
    <row r="136">
      <c r="D136" s="62"/>
      <c r="E136" s="14"/>
    </row>
    <row r="137">
      <c r="D137" s="62"/>
      <c r="E137" s="14"/>
    </row>
    <row r="138">
      <c r="D138" s="62"/>
      <c r="E138" s="14"/>
    </row>
    <row r="139">
      <c r="D139" s="62"/>
      <c r="E139" s="14"/>
    </row>
    <row r="140">
      <c r="D140" s="62"/>
      <c r="E140" s="14"/>
    </row>
    <row r="141">
      <c r="D141" s="62"/>
      <c r="E141" s="14"/>
    </row>
    <row r="142">
      <c r="D142" s="62"/>
      <c r="E142" s="14"/>
    </row>
    <row r="143">
      <c r="D143" s="62"/>
      <c r="E143" s="14"/>
    </row>
    <row r="144">
      <c r="D144" s="62"/>
      <c r="E144" s="14"/>
    </row>
    <row r="145">
      <c r="D145" s="62"/>
      <c r="E145" s="14"/>
    </row>
    <row r="146">
      <c r="D146" s="62"/>
      <c r="E146" s="14"/>
    </row>
    <row r="147">
      <c r="D147" s="62"/>
      <c r="E147" s="14"/>
    </row>
    <row r="148">
      <c r="D148" s="62"/>
      <c r="E148" s="14"/>
    </row>
    <row r="149">
      <c r="D149" s="62"/>
      <c r="E149" s="14"/>
    </row>
    <row r="150">
      <c r="D150" s="62"/>
      <c r="E150" s="14"/>
    </row>
    <row r="151">
      <c r="D151" s="62"/>
      <c r="E151" s="14"/>
    </row>
    <row r="152">
      <c r="D152" s="62"/>
      <c r="E152" s="14"/>
    </row>
    <row r="153">
      <c r="D153" s="62"/>
      <c r="E153" s="14"/>
    </row>
    <row r="154">
      <c r="D154" s="62"/>
      <c r="E154" s="14"/>
    </row>
    <row r="155">
      <c r="D155" s="62"/>
      <c r="E155" s="14"/>
    </row>
    <row r="156">
      <c r="D156" s="62"/>
      <c r="E156" s="14"/>
    </row>
    <row r="157">
      <c r="D157" s="62"/>
      <c r="E157" s="14"/>
    </row>
    <row r="158">
      <c r="D158" s="62"/>
      <c r="E158" s="14"/>
    </row>
    <row r="159">
      <c r="D159" s="62"/>
      <c r="E159" s="14"/>
    </row>
    <row r="160">
      <c r="D160" s="62"/>
      <c r="E160" s="14"/>
    </row>
    <row r="161">
      <c r="D161" s="62"/>
      <c r="E161" s="14"/>
    </row>
    <row r="162">
      <c r="D162" s="62"/>
      <c r="E162" s="14"/>
    </row>
    <row r="163">
      <c r="D163" s="62"/>
      <c r="E163" s="14"/>
    </row>
    <row r="164">
      <c r="D164" s="62"/>
      <c r="E164" s="14"/>
    </row>
    <row r="165">
      <c r="D165" s="62"/>
      <c r="E165" s="14"/>
    </row>
    <row r="166">
      <c r="D166" s="62"/>
      <c r="E166" s="14"/>
    </row>
    <row r="167">
      <c r="D167" s="62"/>
      <c r="E167" s="14"/>
    </row>
    <row r="168">
      <c r="D168" s="62"/>
      <c r="E168" s="14"/>
    </row>
    <row r="169">
      <c r="D169" s="62"/>
      <c r="E169" s="14"/>
    </row>
    <row r="170">
      <c r="D170" s="62"/>
      <c r="E170" s="14"/>
    </row>
    <row r="171">
      <c r="D171" s="62"/>
      <c r="E171" s="14"/>
    </row>
    <row r="172">
      <c r="D172" s="62"/>
      <c r="E172" s="14"/>
    </row>
    <row r="173">
      <c r="D173" s="62"/>
      <c r="E173" s="14"/>
    </row>
    <row r="174">
      <c r="D174" s="62"/>
      <c r="E174" s="14"/>
    </row>
    <row r="175">
      <c r="D175" s="62"/>
      <c r="E175" s="14"/>
    </row>
    <row r="176">
      <c r="D176" s="62"/>
      <c r="E176" s="14"/>
    </row>
    <row r="177">
      <c r="D177" s="62"/>
      <c r="E177" s="14"/>
    </row>
    <row r="178">
      <c r="D178" s="62"/>
      <c r="E178" s="14"/>
    </row>
    <row r="179">
      <c r="D179" s="62"/>
      <c r="E179" s="14"/>
    </row>
    <row r="180">
      <c r="D180" s="62"/>
      <c r="E180" s="14"/>
    </row>
    <row r="181">
      <c r="D181" s="62"/>
      <c r="E181" s="14"/>
    </row>
    <row r="182">
      <c r="D182" s="62"/>
      <c r="E182" s="14"/>
    </row>
    <row r="183">
      <c r="D183" s="62"/>
      <c r="E183" s="14"/>
    </row>
    <row r="184">
      <c r="D184" s="62"/>
      <c r="E184" s="14"/>
    </row>
    <row r="185">
      <c r="D185" s="62"/>
      <c r="E185" s="14"/>
    </row>
    <row r="186">
      <c r="D186" s="62"/>
      <c r="E186" s="14"/>
    </row>
    <row r="187">
      <c r="D187" s="62"/>
      <c r="E187" s="14"/>
    </row>
    <row r="188">
      <c r="D188" s="62"/>
      <c r="E188" s="14"/>
    </row>
    <row r="189">
      <c r="D189" s="62"/>
      <c r="E189" s="14"/>
    </row>
    <row r="190">
      <c r="D190" s="62"/>
      <c r="E190" s="14"/>
    </row>
    <row r="191">
      <c r="D191" s="62"/>
      <c r="E191" s="14"/>
    </row>
    <row r="192">
      <c r="D192" s="62"/>
      <c r="E192" s="14"/>
    </row>
    <row r="193">
      <c r="D193" s="62"/>
      <c r="E193" s="14"/>
    </row>
    <row r="194">
      <c r="D194" s="62"/>
      <c r="E194" s="14"/>
    </row>
    <row r="195">
      <c r="D195" s="62"/>
      <c r="E195" s="14"/>
    </row>
    <row r="196">
      <c r="D196" s="62"/>
      <c r="E196" s="14"/>
    </row>
    <row r="197">
      <c r="D197" s="62"/>
      <c r="E197" s="14"/>
    </row>
    <row r="198">
      <c r="D198" s="62"/>
      <c r="E198" s="14"/>
    </row>
    <row r="199">
      <c r="D199" s="62"/>
      <c r="E199" s="14"/>
    </row>
    <row r="200">
      <c r="D200" s="62"/>
      <c r="E200" s="14"/>
    </row>
    <row r="201">
      <c r="D201" s="62"/>
      <c r="E201" s="14"/>
    </row>
    <row r="202">
      <c r="D202" s="62"/>
      <c r="E202" s="14"/>
    </row>
    <row r="203">
      <c r="D203" s="62"/>
      <c r="E203" s="14"/>
    </row>
    <row r="204">
      <c r="D204" s="62"/>
      <c r="E204" s="14"/>
    </row>
    <row r="205">
      <c r="D205" s="62"/>
      <c r="E205" s="14"/>
    </row>
    <row r="206">
      <c r="D206" s="62"/>
      <c r="E206" s="14"/>
    </row>
    <row r="207">
      <c r="D207" s="62"/>
      <c r="E207" s="14"/>
    </row>
    <row r="208">
      <c r="D208" s="62"/>
      <c r="E208" s="14"/>
    </row>
    <row r="209">
      <c r="D209" s="62"/>
      <c r="E209" s="14"/>
    </row>
    <row r="210">
      <c r="D210" s="62"/>
      <c r="E210" s="14"/>
    </row>
    <row r="211">
      <c r="D211" s="62"/>
      <c r="E211" s="14"/>
    </row>
    <row r="212">
      <c r="D212" s="62"/>
      <c r="E212" s="14"/>
    </row>
    <row r="213">
      <c r="D213" s="62"/>
      <c r="E213" s="14"/>
    </row>
    <row r="214">
      <c r="D214" s="62"/>
      <c r="E214" s="14"/>
    </row>
    <row r="215">
      <c r="D215" s="62"/>
      <c r="E215" s="14"/>
    </row>
    <row r="216">
      <c r="D216" s="62"/>
      <c r="E216" s="14"/>
    </row>
    <row r="217">
      <c r="D217" s="62"/>
      <c r="E217" s="14"/>
    </row>
    <row r="218">
      <c r="D218" s="62"/>
      <c r="E218" s="14"/>
    </row>
    <row r="219">
      <c r="D219" s="62"/>
      <c r="E219" s="14"/>
    </row>
    <row r="220">
      <c r="D220" s="62"/>
      <c r="E220" s="14"/>
    </row>
    <row r="221">
      <c r="D221" s="62"/>
      <c r="E221" s="14"/>
    </row>
    <row r="222">
      <c r="D222" s="62"/>
      <c r="E222" s="14"/>
    </row>
    <row r="223">
      <c r="D223" s="62"/>
      <c r="E223" s="14"/>
    </row>
    <row r="224">
      <c r="D224" s="62"/>
      <c r="E224" s="14"/>
    </row>
    <row r="225">
      <c r="D225" s="62"/>
      <c r="E225" s="14"/>
    </row>
    <row r="226">
      <c r="D226" s="62"/>
      <c r="E226" s="14"/>
    </row>
    <row r="227">
      <c r="D227" s="62"/>
      <c r="E227" s="14"/>
    </row>
    <row r="228">
      <c r="D228" s="62"/>
      <c r="E228" s="14"/>
    </row>
    <row r="229">
      <c r="D229" s="62"/>
      <c r="E229" s="14"/>
    </row>
    <row r="230">
      <c r="D230" s="62"/>
      <c r="E230" s="14"/>
    </row>
    <row r="231">
      <c r="D231" s="62"/>
      <c r="E231" s="14"/>
    </row>
    <row r="232">
      <c r="D232" s="62"/>
      <c r="E232" s="14"/>
    </row>
    <row r="233">
      <c r="D233" s="62"/>
      <c r="E233" s="14"/>
    </row>
    <row r="234">
      <c r="D234" s="62"/>
      <c r="E234" s="14"/>
    </row>
    <row r="235">
      <c r="D235" s="62"/>
      <c r="E235" s="14"/>
    </row>
    <row r="236">
      <c r="D236" s="62"/>
      <c r="E236" s="14"/>
    </row>
    <row r="237">
      <c r="D237" s="62"/>
      <c r="E237" s="14"/>
    </row>
    <row r="238">
      <c r="D238" s="62"/>
      <c r="E238" s="14"/>
    </row>
    <row r="239">
      <c r="D239" s="62"/>
      <c r="E239" s="14"/>
    </row>
    <row r="240">
      <c r="D240" s="62"/>
      <c r="E240" s="14"/>
    </row>
    <row r="241">
      <c r="D241" s="62"/>
      <c r="E241" s="14"/>
    </row>
    <row r="242">
      <c r="D242" s="62"/>
      <c r="E242" s="14"/>
    </row>
    <row r="243">
      <c r="D243" s="62"/>
      <c r="E243" s="14"/>
    </row>
    <row r="244">
      <c r="D244" s="62"/>
      <c r="E244" s="14"/>
    </row>
    <row r="245">
      <c r="D245" s="62"/>
      <c r="E245" s="14"/>
    </row>
    <row r="246">
      <c r="D246" s="62"/>
      <c r="E246" s="14"/>
    </row>
    <row r="247">
      <c r="D247" s="62"/>
      <c r="E247" s="14"/>
    </row>
    <row r="248">
      <c r="D248" s="62"/>
      <c r="E248" s="14"/>
    </row>
    <row r="249">
      <c r="D249" s="62"/>
      <c r="E249" s="14"/>
    </row>
    <row r="250">
      <c r="D250" s="62"/>
      <c r="E250" s="14"/>
    </row>
    <row r="251">
      <c r="D251" s="62"/>
      <c r="E251" s="14"/>
    </row>
    <row r="252">
      <c r="D252" s="62"/>
      <c r="E252" s="14"/>
    </row>
    <row r="253">
      <c r="D253" s="62"/>
      <c r="E253" s="14"/>
    </row>
    <row r="254">
      <c r="D254" s="62"/>
      <c r="E254" s="14"/>
    </row>
    <row r="255">
      <c r="D255" s="62"/>
      <c r="E255" s="14"/>
    </row>
    <row r="256">
      <c r="D256" s="62"/>
      <c r="E256" s="14"/>
    </row>
    <row r="257">
      <c r="D257" s="62"/>
      <c r="E257" s="14"/>
    </row>
    <row r="258">
      <c r="D258" s="62"/>
      <c r="E258" s="14"/>
    </row>
    <row r="259">
      <c r="D259" s="62"/>
      <c r="E259" s="14"/>
    </row>
    <row r="260">
      <c r="D260" s="62"/>
      <c r="E260" s="14"/>
    </row>
    <row r="261">
      <c r="D261" s="62"/>
      <c r="E261" s="14"/>
    </row>
    <row r="262">
      <c r="D262" s="62"/>
      <c r="E262" s="14"/>
    </row>
    <row r="263">
      <c r="D263" s="62"/>
      <c r="E263" s="14"/>
    </row>
    <row r="264">
      <c r="D264" s="62"/>
      <c r="E264" s="14"/>
    </row>
    <row r="265">
      <c r="D265" s="62"/>
      <c r="E265" s="14"/>
    </row>
    <row r="266">
      <c r="D266" s="62"/>
      <c r="E266" s="14"/>
    </row>
    <row r="267">
      <c r="D267" s="62"/>
      <c r="E267" s="14"/>
    </row>
    <row r="268">
      <c r="D268" s="62"/>
      <c r="E268" s="14"/>
    </row>
    <row r="269">
      <c r="D269" s="62"/>
      <c r="E269" s="14"/>
    </row>
    <row r="270">
      <c r="D270" s="62"/>
      <c r="E270" s="14"/>
    </row>
    <row r="271">
      <c r="D271" s="62"/>
      <c r="E271" s="14"/>
    </row>
    <row r="272">
      <c r="D272" s="62"/>
      <c r="E272" s="14"/>
    </row>
    <row r="273">
      <c r="D273" s="62"/>
      <c r="E273" s="14"/>
    </row>
    <row r="274">
      <c r="D274" s="62"/>
      <c r="E274" s="14"/>
    </row>
    <row r="275">
      <c r="D275" s="62"/>
      <c r="E275" s="14"/>
    </row>
    <row r="276">
      <c r="D276" s="62"/>
      <c r="E276" s="14"/>
    </row>
    <row r="277">
      <c r="D277" s="62"/>
      <c r="E277" s="14"/>
    </row>
    <row r="278">
      <c r="D278" s="62"/>
      <c r="E278" s="14"/>
    </row>
    <row r="279">
      <c r="D279" s="62"/>
      <c r="E279" s="14"/>
    </row>
    <row r="280">
      <c r="D280" s="62"/>
      <c r="E280" s="14"/>
    </row>
    <row r="281">
      <c r="D281" s="62"/>
      <c r="E281" s="14"/>
    </row>
    <row r="282">
      <c r="D282" s="62"/>
      <c r="E282" s="14"/>
    </row>
    <row r="283">
      <c r="D283" s="62"/>
      <c r="E283" s="14"/>
    </row>
    <row r="284">
      <c r="D284" s="62"/>
      <c r="E284" s="14"/>
    </row>
    <row r="285">
      <c r="D285" s="62"/>
      <c r="E285" s="14"/>
    </row>
    <row r="286">
      <c r="D286" s="62"/>
      <c r="E286" s="14"/>
    </row>
    <row r="287">
      <c r="D287" s="62"/>
      <c r="E287" s="14"/>
    </row>
    <row r="288">
      <c r="D288" s="62"/>
      <c r="E288" s="14"/>
    </row>
    <row r="289">
      <c r="D289" s="62"/>
      <c r="E289" s="14"/>
    </row>
    <row r="290">
      <c r="D290" s="62"/>
      <c r="E290" s="14"/>
    </row>
    <row r="291">
      <c r="D291" s="62"/>
      <c r="E291" s="14"/>
    </row>
    <row r="292">
      <c r="D292" s="62"/>
      <c r="E292" s="14"/>
    </row>
    <row r="293">
      <c r="D293" s="62"/>
      <c r="E293" s="14"/>
    </row>
    <row r="294">
      <c r="D294" s="62"/>
      <c r="E294" s="14"/>
    </row>
    <row r="295">
      <c r="D295" s="62"/>
      <c r="E295" s="14"/>
    </row>
    <row r="296">
      <c r="D296" s="62"/>
      <c r="E296" s="14"/>
    </row>
    <row r="297">
      <c r="D297" s="62"/>
      <c r="E297" s="14"/>
    </row>
    <row r="298">
      <c r="D298" s="62"/>
      <c r="E298" s="14"/>
    </row>
    <row r="299">
      <c r="D299" s="62"/>
      <c r="E299" s="14"/>
    </row>
    <row r="300">
      <c r="D300" s="62"/>
      <c r="E300" s="14"/>
    </row>
    <row r="301">
      <c r="D301" s="62"/>
      <c r="E301" s="14"/>
    </row>
    <row r="302">
      <c r="D302" s="62"/>
      <c r="E302" s="14"/>
    </row>
    <row r="303">
      <c r="D303" s="62"/>
      <c r="E303" s="14"/>
    </row>
    <row r="304">
      <c r="D304" s="62"/>
      <c r="E304" s="14"/>
    </row>
    <row r="305">
      <c r="D305" s="62"/>
      <c r="E305" s="14"/>
    </row>
    <row r="306">
      <c r="D306" s="62"/>
      <c r="E306" s="14"/>
    </row>
    <row r="307">
      <c r="D307" s="62"/>
      <c r="E307" s="14"/>
    </row>
    <row r="308">
      <c r="D308" s="62"/>
      <c r="E308" s="14"/>
    </row>
    <row r="309">
      <c r="D309" s="62"/>
      <c r="E309" s="14"/>
    </row>
    <row r="310">
      <c r="D310" s="62"/>
      <c r="E310" s="14"/>
    </row>
    <row r="311">
      <c r="D311" s="62"/>
      <c r="E311" s="14"/>
    </row>
    <row r="312">
      <c r="D312" s="62"/>
      <c r="E312" s="14"/>
    </row>
    <row r="313">
      <c r="D313" s="62"/>
      <c r="E313" s="14"/>
    </row>
    <row r="314">
      <c r="D314" s="62"/>
      <c r="E314" s="14"/>
    </row>
    <row r="315">
      <c r="D315" s="62"/>
      <c r="E315" s="14"/>
    </row>
    <row r="316">
      <c r="D316" s="62"/>
      <c r="E316" s="14"/>
    </row>
    <row r="317">
      <c r="D317" s="62"/>
      <c r="E317" s="14"/>
    </row>
    <row r="318">
      <c r="D318" s="62"/>
      <c r="E318" s="14"/>
    </row>
    <row r="319">
      <c r="D319" s="62"/>
      <c r="E319" s="14"/>
    </row>
    <row r="320">
      <c r="D320" s="62"/>
      <c r="E320" s="14"/>
    </row>
    <row r="321">
      <c r="D321" s="62"/>
      <c r="E321" s="14"/>
    </row>
    <row r="322">
      <c r="D322" s="62"/>
      <c r="E322" s="14"/>
    </row>
    <row r="323">
      <c r="D323" s="62"/>
      <c r="E323" s="14"/>
    </row>
    <row r="324">
      <c r="D324" s="62"/>
      <c r="E324" s="14"/>
    </row>
    <row r="325">
      <c r="D325" s="62"/>
      <c r="E325" s="14"/>
    </row>
    <row r="326">
      <c r="D326" s="62"/>
      <c r="E326" s="14"/>
    </row>
    <row r="327">
      <c r="D327" s="62"/>
      <c r="E327" s="14"/>
    </row>
    <row r="328">
      <c r="D328" s="62"/>
      <c r="E328" s="14"/>
    </row>
    <row r="329">
      <c r="D329" s="62"/>
      <c r="E329" s="14"/>
    </row>
    <row r="330">
      <c r="D330" s="62"/>
      <c r="E330" s="14"/>
    </row>
    <row r="331">
      <c r="D331" s="62"/>
      <c r="E331" s="14"/>
    </row>
    <row r="332">
      <c r="D332" s="62"/>
      <c r="E332" s="14"/>
    </row>
    <row r="333">
      <c r="D333" s="62"/>
      <c r="E333" s="14"/>
    </row>
    <row r="334">
      <c r="D334" s="62"/>
      <c r="E334" s="14"/>
    </row>
    <row r="335">
      <c r="D335" s="62"/>
      <c r="E335" s="14"/>
    </row>
    <row r="336">
      <c r="D336" s="62"/>
      <c r="E336" s="14"/>
    </row>
    <row r="337">
      <c r="D337" s="62"/>
      <c r="E337" s="14"/>
    </row>
    <row r="338">
      <c r="D338" s="62"/>
      <c r="E338" s="14"/>
    </row>
    <row r="339">
      <c r="D339" s="62"/>
      <c r="E339" s="14"/>
    </row>
    <row r="340">
      <c r="D340" s="62"/>
      <c r="E340" s="14"/>
    </row>
    <row r="341">
      <c r="D341" s="62"/>
      <c r="E341" s="14"/>
    </row>
    <row r="342">
      <c r="D342" s="62"/>
      <c r="E342" s="14"/>
    </row>
    <row r="343">
      <c r="D343" s="62"/>
      <c r="E343" s="14"/>
    </row>
    <row r="344">
      <c r="D344" s="62"/>
      <c r="E344" s="14"/>
    </row>
    <row r="345">
      <c r="D345" s="62"/>
      <c r="E345" s="14"/>
    </row>
    <row r="346">
      <c r="D346" s="62"/>
      <c r="E346" s="14"/>
    </row>
    <row r="347">
      <c r="D347" s="62"/>
      <c r="E347" s="14"/>
    </row>
    <row r="348">
      <c r="D348" s="62"/>
      <c r="E348" s="14"/>
    </row>
    <row r="349">
      <c r="D349" s="62"/>
      <c r="E349" s="14"/>
    </row>
    <row r="350">
      <c r="D350" s="62"/>
      <c r="E350" s="14"/>
    </row>
    <row r="351">
      <c r="D351" s="62"/>
      <c r="E351" s="14"/>
    </row>
    <row r="352">
      <c r="D352" s="62"/>
      <c r="E352" s="14"/>
    </row>
    <row r="353">
      <c r="D353" s="62"/>
      <c r="E353" s="14"/>
    </row>
    <row r="354">
      <c r="D354" s="62"/>
      <c r="E354" s="14"/>
    </row>
    <row r="355">
      <c r="D355" s="62"/>
      <c r="E355" s="14"/>
    </row>
    <row r="356">
      <c r="D356" s="62"/>
      <c r="E356" s="14"/>
    </row>
    <row r="357">
      <c r="D357" s="62"/>
      <c r="E357" s="14"/>
    </row>
    <row r="358">
      <c r="D358" s="62"/>
      <c r="E358" s="14"/>
    </row>
    <row r="359">
      <c r="D359" s="62"/>
      <c r="E359" s="14"/>
    </row>
    <row r="360">
      <c r="D360" s="62"/>
      <c r="E360" s="14"/>
    </row>
    <row r="361">
      <c r="D361" s="62"/>
      <c r="E361" s="14"/>
    </row>
    <row r="362">
      <c r="D362" s="62"/>
      <c r="E362" s="14"/>
    </row>
    <row r="363">
      <c r="D363" s="62"/>
      <c r="E363" s="14"/>
    </row>
    <row r="364">
      <c r="D364" s="62"/>
      <c r="E364" s="14"/>
    </row>
    <row r="365">
      <c r="D365" s="62"/>
      <c r="E365" s="14"/>
    </row>
    <row r="366">
      <c r="D366" s="62"/>
      <c r="E366" s="14"/>
    </row>
    <row r="367">
      <c r="D367" s="62"/>
      <c r="E367" s="14"/>
    </row>
    <row r="368">
      <c r="D368" s="62"/>
      <c r="E368" s="14"/>
    </row>
    <row r="369">
      <c r="D369" s="62"/>
      <c r="E369" s="14"/>
    </row>
    <row r="370">
      <c r="D370" s="62"/>
      <c r="E370" s="14"/>
    </row>
    <row r="371">
      <c r="D371" s="62"/>
      <c r="E371" s="14"/>
    </row>
    <row r="372">
      <c r="D372" s="62"/>
      <c r="E372" s="14"/>
    </row>
    <row r="373">
      <c r="D373" s="62"/>
      <c r="E373" s="14"/>
    </row>
    <row r="374">
      <c r="D374" s="62"/>
      <c r="E374" s="14"/>
    </row>
    <row r="375">
      <c r="D375" s="62"/>
      <c r="E375" s="14"/>
    </row>
    <row r="376">
      <c r="D376" s="62"/>
      <c r="E376" s="14"/>
    </row>
    <row r="377">
      <c r="D377" s="62"/>
      <c r="E377" s="14"/>
    </row>
    <row r="378">
      <c r="D378" s="62"/>
      <c r="E378" s="14"/>
    </row>
    <row r="379">
      <c r="D379" s="62"/>
      <c r="E379" s="14"/>
    </row>
    <row r="380">
      <c r="D380" s="62"/>
      <c r="E380" s="14"/>
    </row>
    <row r="381">
      <c r="D381" s="62"/>
      <c r="E381" s="14"/>
    </row>
    <row r="382">
      <c r="D382" s="62"/>
      <c r="E382" s="14"/>
    </row>
    <row r="383">
      <c r="D383" s="62"/>
      <c r="E383" s="14"/>
    </row>
    <row r="384">
      <c r="D384" s="62"/>
      <c r="E384" s="14"/>
    </row>
    <row r="385">
      <c r="D385" s="62"/>
      <c r="E385" s="14"/>
    </row>
    <row r="386">
      <c r="D386" s="62"/>
      <c r="E386" s="14"/>
    </row>
    <row r="387">
      <c r="D387" s="62"/>
      <c r="E387" s="14"/>
    </row>
    <row r="388">
      <c r="D388" s="62"/>
      <c r="E388" s="14"/>
    </row>
    <row r="389">
      <c r="D389" s="62"/>
      <c r="E389" s="14"/>
    </row>
    <row r="390">
      <c r="D390" s="62"/>
      <c r="E390" s="14"/>
    </row>
    <row r="391">
      <c r="D391" s="62"/>
      <c r="E391" s="14"/>
    </row>
    <row r="392">
      <c r="D392" s="62"/>
      <c r="E392" s="14"/>
    </row>
    <row r="393">
      <c r="D393" s="62"/>
      <c r="E393" s="14"/>
    </row>
    <row r="394">
      <c r="D394" s="62"/>
      <c r="E394" s="14"/>
    </row>
    <row r="395">
      <c r="D395" s="62"/>
      <c r="E395" s="14"/>
    </row>
    <row r="396">
      <c r="D396" s="62"/>
      <c r="E396" s="14"/>
    </row>
    <row r="397">
      <c r="D397" s="62"/>
      <c r="E397" s="14"/>
    </row>
    <row r="398">
      <c r="D398" s="62"/>
      <c r="E398" s="14"/>
    </row>
    <row r="399">
      <c r="D399" s="62"/>
      <c r="E399" s="14"/>
    </row>
    <row r="400">
      <c r="D400" s="62"/>
      <c r="E400" s="14"/>
    </row>
    <row r="401">
      <c r="D401" s="62"/>
      <c r="E401" s="14"/>
    </row>
    <row r="402">
      <c r="D402" s="62"/>
      <c r="E402" s="14"/>
    </row>
    <row r="403">
      <c r="D403" s="62"/>
      <c r="E403" s="14"/>
    </row>
    <row r="404">
      <c r="D404" s="62"/>
      <c r="E404" s="14"/>
    </row>
    <row r="405">
      <c r="D405" s="62"/>
      <c r="E405" s="14"/>
    </row>
    <row r="406">
      <c r="D406" s="62"/>
      <c r="E406" s="14"/>
    </row>
    <row r="407">
      <c r="D407" s="62"/>
      <c r="E407" s="14"/>
    </row>
    <row r="408">
      <c r="D408" s="62"/>
      <c r="E408" s="14"/>
    </row>
    <row r="409">
      <c r="D409" s="62"/>
      <c r="E409" s="14"/>
    </row>
    <row r="410">
      <c r="D410" s="62"/>
      <c r="E410" s="14"/>
    </row>
    <row r="411">
      <c r="D411" s="62"/>
      <c r="E411" s="14"/>
    </row>
    <row r="412">
      <c r="D412" s="62"/>
      <c r="E412" s="14"/>
    </row>
    <row r="413">
      <c r="D413" s="62"/>
      <c r="E413" s="14"/>
    </row>
    <row r="414">
      <c r="D414" s="62"/>
      <c r="E414" s="14"/>
    </row>
    <row r="415">
      <c r="D415" s="62"/>
      <c r="E415" s="14"/>
    </row>
    <row r="416">
      <c r="D416" s="62"/>
      <c r="E416" s="14"/>
    </row>
    <row r="417">
      <c r="D417" s="62"/>
      <c r="E417" s="14"/>
    </row>
    <row r="418">
      <c r="D418" s="62"/>
      <c r="E418" s="14"/>
    </row>
    <row r="419">
      <c r="D419" s="62"/>
      <c r="E419" s="14"/>
    </row>
    <row r="420">
      <c r="D420" s="62"/>
      <c r="E420" s="14"/>
    </row>
    <row r="421">
      <c r="D421" s="62"/>
      <c r="E421" s="14"/>
    </row>
    <row r="422">
      <c r="D422" s="62"/>
      <c r="E422" s="14"/>
    </row>
    <row r="423">
      <c r="D423" s="62"/>
      <c r="E423" s="14"/>
    </row>
    <row r="424">
      <c r="D424" s="62"/>
      <c r="E424" s="14"/>
    </row>
    <row r="425">
      <c r="D425" s="62"/>
      <c r="E425" s="14"/>
    </row>
    <row r="426">
      <c r="D426" s="62"/>
      <c r="E426" s="14"/>
    </row>
    <row r="427">
      <c r="D427" s="62"/>
      <c r="E427" s="14"/>
    </row>
    <row r="428">
      <c r="D428" s="62"/>
      <c r="E428" s="14"/>
    </row>
    <row r="429">
      <c r="D429" s="62"/>
      <c r="E429" s="14"/>
    </row>
    <row r="430">
      <c r="D430" s="62"/>
      <c r="E430" s="14"/>
    </row>
    <row r="431">
      <c r="D431" s="62"/>
      <c r="E431" s="14"/>
    </row>
    <row r="432">
      <c r="D432" s="62"/>
      <c r="E432" s="14"/>
    </row>
    <row r="433">
      <c r="D433" s="62"/>
      <c r="E433" s="14"/>
    </row>
    <row r="434">
      <c r="D434" s="62"/>
      <c r="E434" s="14"/>
    </row>
    <row r="435">
      <c r="D435" s="62"/>
      <c r="E435" s="14"/>
    </row>
    <row r="436">
      <c r="D436" s="62"/>
      <c r="E436" s="14"/>
    </row>
    <row r="437">
      <c r="D437" s="62"/>
      <c r="E437" s="14"/>
    </row>
    <row r="438">
      <c r="D438" s="62"/>
      <c r="E438" s="14"/>
    </row>
    <row r="439">
      <c r="D439" s="62"/>
      <c r="E439" s="14"/>
    </row>
    <row r="440">
      <c r="D440" s="62"/>
      <c r="E440" s="14"/>
    </row>
    <row r="441">
      <c r="D441" s="62"/>
      <c r="E441" s="14"/>
    </row>
    <row r="442">
      <c r="D442" s="62"/>
      <c r="E442" s="14"/>
    </row>
    <row r="443">
      <c r="D443" s="62"/>
      <c r="E443" s="14"/>
    </row>
    <row r="444">
      <c r="D444" s="62"/>
      <c r="E444" s="14"/>
    </row>
    <row r="445">
      <c r="D445" s="62"/>
      <c r="E445" s="14"/>
    </row>
    <row r="446">
      <c r="D446" s="62"/>
      <c r="E446" s="14"/>
    </row>
    <row r="447">
      <c r="D447" s="62"/>
      <c r="E447" s="14"/>
    </row>
    <row r="448">
      <c r="D448" s="62"/>
      <c r="E448" s="14"/>
    </row>
    <row r="449">
      <c r="D449" s="62"/>
      <c r="E449" s="14"/>
    </row>
    <row r="450">
      <c r="D450" s="62"/>
      <c r="E450" s="14"/>
    </row>
    <row r="451">
      <c r="D451" s="62"/>
      <c r="E451" s="14"/>
    </row>
    <row r="452">
      <c r="D452" s="62"/>
      <c r="E452" s="14"/>
    </row>
    <row r="453">
      <c r="D453" s="62"/>
      <c r="E453" s="14"/>
    </row>
    <row r="454">
      <c r="D454" s="62"/>
      <c r="E454" s="14"/>
    </row>
    <row r="455">
      <c r="D455" s="62"/>
      <c r="E455" s="14"/>
    </row>
    <row r="456">
      <c r="D456" s="62"/>
      <c r="E456" s="14"/>
    </row>
    <row r="457">
      <c r="D457" s="62"/>
      <c r="E457" s="14"/>
    </row>
    <row r="458">
      <c r="D458" s="62"/>
      <c r="E458" s="14"/>
    </row>
    <row r="459">
      <c r="D459" s="62"/>
      <c r="E459" s="14"/>
    </row>
    <row r="460">
      <c r="D460" s="62"/>
      <c r="E460" s="14"/>
    </row>
    <row r="461">
      <c r="D461" s="62"/>
      <c r="E461" s="14"/>
    </row>
    <row r="462">
      <c r="D462" s="62"/>
      <c r="E462" s="14"/>
    </row>
    <row r="463">
      <c r="D463" s="62"/>
      <c r="E463" s="14"/>
    </row>
    <row r="464">
      <c r="D464" s="62"/>
      <c r="E464" s="14"/>
    </row>
    <row r="465">
      <c r="D465" s="62"/>
      <c r="E465" s="14"/>
    </row>
    <row r="466">
      <c r="D466" s="62"/>
      <c r="E466" s="14"/>
    </row>
    <row r="467">
      <c r="D467" s="62"/>
      <c r="E467" s="14"/>
    </row>
    <row r="468">
      <c r="D468" s="62"/>
      <c r="E468" s="14"/>
    </row>
    <row r="469">
      <c r="D469" s="62"/>
      <c r="E469" s="14"/>
    </row>
    <row r="470">
      <c r="D470" s="62"/>
      <c r="E470" s="14"/>
    </row>
    <row r="471">
      <c r="D471" s="62"/>
      <c r="E471" s="14"/>
    </row>
    <row r="472">
      <c r="D472" s="62"/>
      <c r="E472" s="14"/>
    </row>
    <row r="473">
      <c r="D473" s="62"/>
      <c r="E473" s="14"/>
    </row>
    <row r="474">
      <c r="D474" s="62"/>
      <c r="E474" s="14"/>
    </row>
    <row r="475">
      <c r="D475" s="62"/>
      <c r="E475" s="14"/>
    </row>
    <row r="476">
      <c r="D476" s="62"/>
      <c r="E476" s="14"/>
    </row>
    <row r="477">
      <c r="D477" s="62"/>
      <c r="E477" s="14"/>
    </row>
    <row r="478">
      <c r="D478" s="62"/>
      <c r="E478" s="14"/>
    </row>
    <row r="479">
      <c r="D479" s="62"/>
      <c r="E479" s="14"/>
    </row>
    <row r="480">
      <c r="D480" s="62"/>
      <c r="E480" s="14"/>
    </row>
    <row r="481">
      <c r="D481" s="62"/>
      <c r="E481" s="14"/>
    </row>
    <row r="482">
      <c r="D482" s="62"/>
      <c r="E482" s="14"/>
    </row>
    <row r="483">
      <c r="D483" s="62"/>
      <c r="E483" s="14"/>
    </row>
    <row r="484">
      <c r="D484" s="62"/>
      <c r="E484" s="14"/>
    </row>
    <row r="485">
      <c r="D485" s="62"/>
      <c r="E485" s="14"/>
    </row>
    <row r="486">
      <c r="D486" s="62"/>
      <c r="E486" s="14"/>
    </row>
    <row r="487">
      <c r="D487" s="62"/>
      <c r="E487" s="14"/>
    </row>
    <row r="488">
      <c r="D488" s="62"/>
      <c r="E488" s="14"/>
    </row>
    <row r="489">
      <c r="D489" s="62"/>
      <c r="E489" s="14"/>
    </row>
    <row r="490">
      <c r="D490" s="62"/>
      <c r="E490" s="14"/>
    </row>
    <row r="491">
      <c r="D491" s="62"/>
      <c r="E491" s="14"/>
    </row>
    <row r="492">
      <c r="D492" s="62"/>
      <c r="E492" s="14"/>
    </row>
    <row r="493">
      <c r="D493" s="62"/>
      <c r="E493" s="14"/>
    </row>
    <row r="494">
      <c r="D494" s="62"/>
      <c r="E494" s="14"/>
    </row>
    <row r="495">
      <c r="D495" s="62"/>
      <c r="E495" s="14"/>
    </row>
    <row r="496">
      <c r="D496" s="62"/>
      <c r="E496" s="14"/>
    </row>
    <row r="497">
      <c r="D497" s="62"/>
      <c r="E497" s="14"/>
    </row>
    <row r="498">
      <c r="D498" s="62"/>
      <c r="E498" s="14"/>
    </row>
    <row r="499">
      <c r="D499" s="62"/>
      <c r="E499" s="14"/>
    </row>
    <row r="500">
      <c r="D500" s="62"/>
      <c r="E500" s="14"/>
    </row>
    <row r="501">
      <c r="D501" s="62"/>
      <c r="E501" s="14"/>
    </row>
    <row r="502">
      <c r="D502" s="62"/>
      <c r="E502" s="14"/>
    </row>
    <row r="503">
      <c r="D503" s="62"/>
      <c r="E503" s="14"/>
    </row>
    <row r="504">
      <c r="D504" s="62"/>
      <c r="E504" s="14"/>
    </row>
    <row r="505">
      <c r="D505" s="62"/>
      <c r="E505" s="14"/>
    </row>
    <row r="506">
      <c r="D506" s="62"/>
      <c r="E506" s="14"/>
    </row>
    <row r="507">
      <c r="D507" s="62"/>
      <c r="E507" s="14"/>
    </row>
    <row r="508">
      <c r="D508" s="62"/>
      <c r="E508" s="14"/>
    </row>
    <row r="509">
      <c r="D509" s="62"/>
      <c r="E509" s="14"/>
    </row>
    <row r="510">
      <c r="D510" s="62"/>
      <c r="E510" s="14"/>
    </row>
    <row r="511">
      <c r="D511" s="62"/>
      <c r="E511" s="14"/>
    </row>
    <row r="512">
      <c r="D512" s="62"/>
      <c r="E512" s="14"/>
    </row>
    <row r="513">
      <c r="D513" s="62"/>
      <c r="E513" s="14"/>
    </row>
    <row r="514">
      <c r="D514" s="62"/>
      <c r="E514" s="14"/>
    </row>
    <row r="515">
      <c r="D515" s="62"/>
      <c r="E515" s="14"/>
    </row>
    <row r="516">
      <c r="D516" s="62"/>
      <c r="E516" s="14"/>
    </row>
    <row r="517">
      <c r="D517" s="62"/>
      <c r="E517" s="14"/>
    </row>
    <row r="518">
      <c r="D518" s="62"/>
      <c r="E518" s="14"/>
    </row>
    <row r="519">
      <c r="D519" s="62"/>
      <c r="E519" s="14"/>
    </row>
    <row r="520">
      <c r="D520" s="62"/>
      <c r="E520" s="14"/>
    </row>
    <row r="521">
      <c r="D521" s="62"/>
      <c r="E521" s="14"/>
    </row>
    <row r="522">
      <c r="D522" s="62"/>
      <c r="E522" s="14"/>
    </row>
    <row r="523">
      <c r="D523" s="62"/>
      <c r="E523" s="14"/>
    </row>
    <row r="524">
      <c r="D524" s="62"/>
      <c r="E524" s="14"/>
    </row>
    <row r="525">
      <c r="D525" s="62"/>
      <c r="E525" s="14"/>
    </row>
    <row r="526">
      <c r="D526" s="62"/>
      <c r="E526" s="14"/>
    </row>
    <row r="527">
      <c r="D527" s="62"/>
      <c r="E527" s="14"/>
    </row>
    <row r="528">
      <c r="D528" s="62"/>
      <c r="E528" s="14"/>
    </row>
    <row r="529">
      <c r="D529" s="62"/>
      <c r="E529" s="14"/>
    </row>
    <row r="530">
      <c r="D530" s="62"/>
      <c r="E530" s="14"/>
    </row>
    <row r="531">
      <c r="D531" s="62"/>
      <c r="E531" s="14"/>
    </row>
    <row r="532">
      <c r="D532" s="62"/>
      <c r="E532" s="14"/>
    </row>
    <row r="533">
      <c r="D533" s="62"/>
      <c r="E533" s="14"/>
    </row>
    <row r="534">
      <c r="D534" s="62"/>
      <c r="E534" s="14"/>
    </row>
    <row r="535">
      <c r="D535" s="62"/>
      <c r="E535" s="14"/>
    </row>
    <row r="536">
      <c r="D536" s="62"/>
      <c r="E536" s="14"/>
    </row>
    <row r="537">
      <c r="D537" s="62"/>
      <c r="E537" s="14"/>
    </row>
    <row r="538">
      <c r="D538" s="62"/>
      <c r="E538" s="14"/>
    </row>
    <row r="539">
      <c r="D539" s="62"/>
      <c r="E539" s="14"/>
    </row>
    <row r="540">
      <c r="D540" s="62"/>
      <c r="E540" s="14"/>
    </row>
    <row r="541">
      <c r="D541" s="62"/>
      <c r="E541" s="14"/>
    </row>
    <row r="542">
      <c r="D542" s="62"/>
      <c r="E542" s="14"/>
    </row>
    <row r="543">
      <c r="D543" s="62"/>
      <c r="E543" s="14"/>
    </row>
    <row r="544">
      <c r="D544" s="62"/>
      <c r="E544" s="14"/>
    </row>
    <row r="545">
      <c r="D545" s="62"/>
      <c r="E545" s="14"/>
    </row>
    <row r="546">
      <c r="D546" s="62"/>
      <c r="E546" s="14"/>
    </row>
    <row r="547">
      <c r="D547" s="62"/>
      <c r="E547" s="14"/>
    </row>
    <row r="548">
      <c r="D548" s="62"/>
      <c r="E548" s="14"/>
    </row>
    <row r="549">
      <c r="D549" s="62"/>
      <c r="E549" s="14"/>
    </row>
    <row r="550">
      <c r="D550" s="62"/>
      <c r="E550" s="14"/>
    </row>
    <row r="551">
      <c r="D551" s="62"/>
      <c r="E551" s="14"/>
    </row>
    <row r="552">
      <c r="D552" s="62"/>
      <c r="E552" s="14"/>
    </row>
    <row r="553">
      <c r="D553" s="62"/>
      <c r="E553" s="14"/>
    </row>
    <row r="554">
      <c r="D554" s="62"/>
      <c r="E554" s="14"/>
    </row>
    <row r="555">
      <c r="D555" s="62"/>
      <c r="E555" s="14"/>
    </row>
    <row r="556">
      <c r="D556" s="62"/>
      <c r="E556" s="14"/>
    </row>
    <row r="557">
      <c r="D557" s="62"/>
      <c r="E557" s="14"/>
    </row>
    <row r="558">
      <c r="D558" s="62"/>
      <c r="E558" s="14"/>
    </row>
    <row r="559">
      <c r="D559" s="62"/>
      <c r="E559" s="14"/>
    </row>
    <row r="560">
      <c r="D560" s="62"/>
      <c r="E560" s="14"/>
    </row>
    <row r="561">
      <c r="D561" s="62"/>
      <c r="E561" s="14"/>
    </row>
    <row r="562">
      <c r="D562" s="62"/>
      <c r="E562" s="14"/>
    </row>
    <row r="563">
      <c r="D563" s="62"/>
      <c r="E563" s="14"/>
    </row>
    <row r="564">
      <c r="D564" s="62"/>
      <c r="E564" s="14"/>
    </row>
    <row r="565">
      <c r="D565" s="62"/>
      <c r="E565" s="14"/>
    </row>
    <row r="566">
      <c r="D566" s="62"/>
      <c r="E566" s="14"/>
    </row>
    <row r="567">
      <c r="D567" s="62"/>
      <c r="E567" s="14"/>
    </row>
    <row r="568">
      <c r="D568" s="62"/>
      <c r="E568" s="14"/>
    </row>
    <row r="569">
      <c r="D569" s="62"/>
      <c r="E569" s="14"/>
    </row>
    <row r="570">
      <c r="D570" s="62"/>
      <c r="E570" s="14"/>
    </row>
    <row r="571">
      <c r="D571" s="62"/>
      <c r="E571" s="14"/>
    </row>
    <row r="572">
      <c r="D572" s="62"/>
      <c r="E572" s="14"/>
    </row>
    <row r="573">
      <c r="D573" s="62"/>
      <c r="E573" s="14"/>
    </row>
    <row r="574">
      <c r="D574" s="62"/>
      <c r="E574" s="14"/>
    </row>
    <row r="575">
      <c r="D575" s="62"/>
      <c r="E575" s="14"/>
    </row>
    <row r="576">
      <c r="D576" s="62"/>
      <c r="E576" s="14"/>
    </row>
    <row r="577">
      <c r="D577" s="62"/>
      <c r="E577" s="14"/>
    </row>
    <row r="578">
      <c r="D578" s="62"/>
      <c r="E578" s="14"/>
    </row>
    <row r="579">
      <c r="D579" s="62"/>
      <c r="E579" s="14"/>
    </row>
    <row r="580">
      <c r="D580" s="62"/>
      <c r="E580" s="14"/>
    </row>
    <row r="581">
      <c r="D581" s="62"/>
      <c r="E581" s="14"/>
    </row>
    <row r="582">
      <c r="D582" s="62"/>
      <c r="E582" s="14"/>
    </row>
    <row r="583">
      <c r="D583" s="62"/>
      <c r="E583" s="14"/>
    </row>
    <row r="584">
      <c r="D584" s="62"/>
      <c r="E584" s="14"/>
    </row>
    <row r="585">
      <c r="D585" s="62"/>
      <c r="E585" s="14"/>
    </row>
    <row r="586">
      <c r="D586" s="62"/>
      <c r="E586" s="14"/>
    </row>
    <row r="587">
      <c r="D587" s="62"/>
      <c r="E587" s="14"/>
    </row>
    <row r="588">
      <c r="D588" s="62"/>
      <c r="E588" s="14"/>
    </row>
    <row r="589">
      <c r="D589" s="62"/>
      <c r="E589" s="14"/>
    </row>
    <row r="590">
      <c r="D590" s="62"/>
      <c r="E590" s="14"/>
    </row>
    <row r="591">
      <c r="D591" s="62"/>
      <c r="E591" s="14"/>
    </row>
    <row r="592">
      <c r="D592" s="62"/>
      <c r="E592" s="14"/>
    </row>
    <row r="593">
      <c r="D593" s="62"/>
      <c r="E593" s="14"/>
    </row>
    <row r="594">
      <c r="D594" s="62"/>
      <c r="E594" s="14"/>
    </row>
    <row r="595">
      <c r="D595" s="62"/>
      <c r="E595" s="14"/>
    </row>
    <row r="596">
      <c r="D596" s="62"/>
      <c r="E596" s="14"/>
    </row>
    <row r="597">
      <c r="D597" s="62"/>
      <c r="E597" s="14"/>
    </row>
    <row r="598">
      <c r="D598" s="62"/>
      <c r="E598" s="14"/>
    </row>
    <row r="599">
      <c r="D599" s="62"/>
      <c r="E599" s="14"/>
    </row>
    <row r="600">
      <c r="D600" s="62"/>
      <c r="E600" s="14"/>
    </row>
    <row r="601">
      <c r="D601" s="62"/>
      <c r="E601" s="14"/>
    </row>
    <row r="602">
      <c r="D602" s="62"/>
      <c r="E602" s="14"/>
    </row>
    <row r="603">
      <c r="D603" s="62"/>
      <c r="E603" s="14"/>
    </row>
    <row r="604">
      <c r="D604" s="62"/>
      <c r="E604" s="14"/>
    </row>
    <row r="605">
      <c r="D605" s="62"/>
      <c r="E605" s="14"/>
    </row>
    <row r="606">
      <c r="D606" s="62"/>
      <c r="E606" s="14"/>
    </row>
    <row r="607">
      <c r="D607" s="62"/>
      <c r="E607" s="14"/>
    </row>
    <row r="608">
      <c r="D608" s="62"/>
      <c r="E608" s="14"/>
    </row>
    <row r="609">
      <c r="D609" s="62"/>
      <c r="E609" s="14"/>
    </row>
    <row r="610">
      <c r="D610" s="62"/>
      <c r="E610" s="14"/>
    </row>
    <row r="611">
      <c r="D611" s="62"/>
      <c r="E611" s="14"/>
    </row>
    <row r="612">
      <c r="D612" s="62"/>
      <c r="E612" s="14"/>
    </row>
    <row r="613">
      <c r="D613" s="62"/>
      <c r="E613" s="14"/>
    </row>
    <row r="614">
      <c r="D614" s="62"/>
      <c r="E614" s="14"/>
    </row>
    <row r="615">
      <c r="D615" s="62"/>
      <c r="E615" s="14"/>
    </row>
    <row r="616">
      <c r="D616" s="62"/>
      <c r="E616" s="14"/>
    </row>
    <row r="617">
      <c r="D617" s="62"/>
      <c r="E617" s="14"/>
    </row>
    <row r="618">
      <c r="D618" s="62"/>
      <c r="E618" s="14"/>
    </row>
    <row r="619">
      <c r="D619" s="62"/>
      <c r="E619" s="14"/>
    </row>
    <row r="620">
      <c r="D620" s="62"/>
      <c r="E620" s="14"/>
    </row>
    <row r="621">
      <c r="D621" s="62"/>
      <c r="E621" s="14"/>
    </row>
    <row r="622">
      <c r="D622" s="62"/>
      <c r="E622" s="14"/>
    </row>
    <row r="623">
      <c r="D623" s="62"/>
      <c r="E623" s="14"/>
    </row>
    <row r="624">
      <c r="D624" s="62"/>
      <c r="E624" s="14"/>
    </row>
    <row r="625">
      <c r="D625" s="62"/>
      <c r="E625" s="14"/>
    </row>
    <row r="626">
      <c r="D626" s="62"/>
      <c r="E626" s="14"/>
    </row>
    <row r="627">
      <c r="D627" s="62"/>
      <c r="E627" s="14"/>
    </row>
    <row r="628">
      <c r="D628" s="62"/>
      <c r="E628" s="14"/>
    </row>
    <row r="629">
      <c r="D629" s="62"/>
      <c r="E629" s="14"/>
    </row>
    <row r="630">
      <c r="D630" s="62"/>
      <c r="E630" s="14"/>
    </row>
    <row r="631">
      <c r="D631" s="62"/>
      <c r="E631" s="14"/>
    </row>
    <row r="632">
      <c r="D632" s="62"/>
      <c r="E632" s="14"/>
    </row>
    <row r="633">
      <c r="D633" s="62"/>
      <c r="E633" s="14"/>
    </row>
    <row r="634">
      <c r="D634" s="62"/>
      <c r="E634" s="14"/>
    </row>
    <row r="635">
      <c r="D635" s="62"/>
      <c r="E635" s="14"/>
    </row>
    <row r="636">
      <c r="D636" s="62"/>
      <c r="E636" s="14"/>
    </row>
    <row r="637">
      <c r="D637" s="62"/>
      <c r="E637" s="14"/>
    </row>
    <row r="638">
      <c r="D638" s="62"/>
      <c r="E638" s="14"/>
    </row>
    <row r="639">
      <c r="D639" s="62"/>
      <c r="E639" s="14"/>
    </row>
    <row r="640">
      <c r="D640" s="62"/>
      <c r="E640" s="14"/>
    </row>
    <row r="641">
      <c r="D641" s="62"/>
      <c r="E641" s="14"/>
    </row>
    <row r="642">
      <c r="D642" s="62"/>
      <c r="E642" s="14"/>
    </row>
    <row r="643">
      <c r="D643" s="62"/>
      <c r="E643" s="14"/>
    </row>
    <row r="644">
      <c r="D644" s="62"/>
      <c r="E644" s="14"/>
    </row>
    <row r="645">
      <c r="D645" s="62"/>
      <c r="E645" s="14"/>
    </row>
    <row r="646">
      <c r="D646" s="62"/>
      <c r="E646" s="14"/>
    </row>
    <row r="647">
      <c r="D647" s="62"/>
      <c r="E647" s="14"/>
    </row>
    <row r="648">
      <c r="D648" s="62"/>
      <c r="E648" s="14"/>
    </row>
    <row r="649">
      <c r="D649" s="62"/>
      <c r="E649" s="14"/>
    </row>
    <row r="650">
      <c r="D650" s="62"/>
      <c r="E650" s="14"/>
    </row>
    <row r="651">
      <c r="D651" s="62"/>
      <c r="E651" s="14"/>
    </row>
    <row r="652">
      <c r="D652" s="62"/>
      <c r="E652" s="14"/>
    </row>
    <row r="653">
      <c r="D653" s="62"/>
      <c r="E653" s="14"/>
    </row>
    <row r="654">
      <c r="D654" s="62"/>
      <c r="E654" s="14"/>
    </row>
    <row r="655">
      <c r="D655" s="62"/>
      <c r="E655" s="14"/>
    </row>
    <row r="656">
      <c r="D656" s="62"/>
      <c r="E656" s="14"/>
    </row>
    <row r="657">
      <c r="D657" s="62"/>
      <c r="E657" s="14"/>
    </row>
    <row r="658">
      <c r="D658" s="62"/>
      <c r="E658" s="14"/>
    </row>
    <row r="659">
      <c r="D659" s="62"/>
      <c r="E659" s="14"/>
    </row>
    <row r="660">
      <c r="D660" s="62"/>
      <c r="E660" s="14"/>
    </row>
    <row r="661">
      <c r="D661" s="62"/>
      <c r="E661" s="14"/>
    </row>
    <row r="662">
      <c r="D662" s="62"/>
      <c r="E662" s="14"/>
    </row>
    <row r="663">
      <c r="D663" s="62"/>
      <c r="E663" s="14"/>
    </row>
    <row r="664">
      <c r="D664" s="62"/>
      <c r="E664" s="14"/>
    </row>
    <row r="665">
      <c r="D665" s="62"/>
      <c r="E665" s="14"/>
    </row>
    <row r="666">
      <c r="D666" s="62"/>
      <c r="E666" s="14"/>
    </row>
    <row r="667">
      <c r="D667" s="62"/>
      <c r="E667" s="14"/>
    </row>
    <row r="668">
      <c r="D668" s="62"/>
      <c r="E668" s="14"/>
    </row>
    <row r="669">
      <c r="D669" s="62"/>
      <c r="E669" s="14"/>
    </row>
    <row r="670">
      <c r="D670" s="62"/>
      <c r="E670" s="14"/>
    </row>
    <row r="671">
      <c r="D671" s="62"/>
      <c r="E671" s="14"/>
    </row>
    <row r="672">
      <c r="D672" s="62"/>
      <c r="E672" s="14"/>
    </row>
    <row r="673">
      <c r="D673" s="62"/>
      <c r="E673" s="14"/>
    </row>
    <row r="674">
      <c r="D674" s="62"/>
      <c r="E674" s="14"/>
    </row>
    <row r="675">
      <c r="D675" s="62"/>
      <c r="E675" s="14"/>
    </row>
    <row r="676">
      <c r="D676" s="62"/>
      <c r="E676" s="14"/>
    </row>
    <row r="677">
      <c r="D677" s="62"/>
      <c r="E677" s="14"/>
    </row>
    <row r="678">
      <c r="D678" s="62"/>
      <c r="E678" s="14"/>
    </row>
    <row r="679">
      <c r="D679" s="62"/>
      <c r="E679" s="14"/>
    </row>
    <row r="680">
      <c r="D680" s="62"/>
      <c r="E680" s="14"/>
    </row>
    <row r="681">
      <c r="D681" s="62"/>
      <c r="E681" s="14"/>
    </row>
    <row r="682">
      <c r="D682" s="62"/>
      <c r="E682" s="14"/>
    </row>
    <row r="683">
      <c r="D683" s="62"/>
      <c r="E683" s="14"/>
    </row>
    <row r="684">
      <c r="D684" s="62"/>
      <c r="E684" s="14"/>
    </row>
    <row r="685">
      <c r="D685" s="62"/>
      <c r="E685" s="14"/>
    </row>
    <row r="686">
      <c r="D686" s="62"/>
      <c r="E686" s="14"/>
    </row>
    <row r="687">
      <c r="D687" s="62"/>
      <c r="E687" s="14"/>
    </row>
    <row r="688">
      <c r="D688" s="62"/>
      <c r="E688" s="14"/>
    </row>
    <row r="689">
      <c r="D689" s="62"/>
      <c r="E689" s="14"/>
    </row>
    <row r="690">
      <c r="D690" s="62"/>
      <c r="E690" s="14"/>
    </row>
    <row r="691">
      <c r="D691" s="62"/>
      <c r="E691" s="14"/>
    </row>
    <row r="692">
      <c r="D692" s="62"/>
      <c r="E692" s="14"/>
    </row>
    <row r="693">
      <c r="D693" s="62"/>
      <c r="E693" s="14"/>
    </row>
    <row r="694">
      <c r="D694" s="62"/>
      <c r="E694" s="14"/>
    </row>
    <row r="695">
      <c r="D695" s="62"/>
      <c r="E695" s="14"/>
    </row>
    <row r="696">
      <c r="D696" s="62"/>
      <c r="E696" s="14"/>
    </row>
    <row r="697">
      <c r="D697" s="62"/>
      <c r="E697" s="14"/>
    </row>
    <row r="698">
      <c r="D698" s="62"/>
      <c r="E698" s="14"/>
    </row>
    <row r="699">
      <c r="D699" s="62"/>
      <c r="E699" s="14"/>
    </row>
    <row r="700">
      <c r="D700" s="62"/>
      <c r="E700" s="14"/>
    </row>
    <row r="701">
      <c r="D701" s="62"/>
      <c r="E701" s="14"/>
    </row>
    <row r="702">
      <c r="D702" s="62"/>
      <c r="E702" s="14"/>
    </row>
    <row r="703">
      <c r="D703" s="62"/>
      <c r="E703" s="14"/>
    </row>
    <row r="704">
      <c r="D704" s="62"/>
      <c r="E704" s="14"/>
    </row>
    <row r="705">
      <c r="D705" s="62"/>
      <c r="E705" s="14"/>
    </row>
    <row r="706">
      <c r="D706" s="62"/>
      <c r="E706" s="14"/>
    </row>
    <row r="707">
      <c r="D707" s="62"/>
      <c r="E707" s="14"/>
    </row>
    <row r="708">
      <c r="D708" s="62"/>
      <c r="E708" s="14"/>
    </row>
    <row r="709">
      <c r="D709" s="62"/>
      <c r="E709" s="14"/>
    </row>
    <row r="710">
      <c r="D710" s="62"/>
      <c r="E710" s="14"/>
    </row>
    <row r="711">
      <c r="D711" s="62"/>
      <c r="E711" s="14"/>
    </row>
    <row r="712">
      <c r="D712" s="62"/>
      <c r="E712" s="14"/>
    </row>
    <row r="713">
      <c r="D713" s="62"/>
      <c r="E713" s="14"/>
    </row>
    <row r="714">
      <c r="D714" s="62"/>
      <c r="E714" s="14"/>
    </row>
    <row r="715">
      <c r="D715" s="62"/>
      <c r="E715" s="14"/>
    </row>
    <row r="716">
      <c r="D716" s="62"/>
      <c r="E716" s="14"/>
    </row>
    <row r="717">
      <c r="D717" s="62"/>
      <c r="E717" s="14"/>
    </row>
    <row r="718">
      <c r="D718" s="62"/>
      <c r="E718" s="14"/>
    </row>
    <row r="719">
      <c r="D719" s="62"/>
      <c r="E719" s="14"/>
    </row>
    <row r="720">
      <c r="D720" s="62"/>
      <c r="E720" s="14"/>
    </row>
    <row r="721">
      <c r="D721" s="62"/>
      <c r="E721" s="14"/>
    </row>
    <row r="722">
      <c r="D722" s="62"/>
      <c r="E722" s="14"/>
    </row>
    <row r="723">
      <c r="D723" s="62"/>
      <c r="E723" s="14"/>
    </row>
    <row r="724">
      <c r="D724" s="62"/>
      <c r="E724" s="14"/>
    </row>
    <row r="725">
      <c r="D725" s="62"/>
      <c r="E725" s="14"/>
    </row>
    <row r="726">
      <c r="D726" s="62"/>
      <c r="E726" s="14"/>
    </row>
    <row r="727">
      <c r="D727" s="62"/>
      <c r="E727" s="14"/>
    </row>
    <row r="728">
      <c r="D728" s="62"/>
      <c r="E728" s="14"/>
    </row>
    <row r="729">
      <c r="D729" s="62"/>
      <c r="E729" s="14"/>
    </row>
    <row r="730">
      <c r="D730" s="62"/>
      <c r="E730" s="14"/>
    </row>
    <row r="731">
      <c r="D731" s="62"/>
      <c r="E731" s="14"/>
    </row>
    <row r="732">
      <c r="D732" s="62"/>
      <c r="E732" s="14"/>
    </row>
    <row r="733">
      <c r="D733" s="62"/>
      <c r="E733" s="14"/>
    </row>
    <row r="734">
      <c r="D734" s="62"/>
      <c r="E734" s="14"/>
    </row>
    <row r="735">
      <c r="D735" s="62"/>
      <c r="E735" s="14"/>
    </row>
    <row r="736">
      <c r="D736" s="62"/>
      <c r="E736" s="14"/>
    </row>
    <row r="737">
      <c r="D737" s="62"/>
      <c r="E737" s="14"/>
    </row>
    <row r="738">
      <c r="D738" s="62"/>
      <c r="E738" s="14"/>
    </row>
    <row r="739">
      <c r="D739" s="62"/>
      <c r="E739" s="14"/>
    </row>
    <row r="740">
      <c r="D740" s="62"/>
      <c r="E740" s="14"/>
    </row>
    <row r="741">
      <c r="D741" s="62"/>
      <c r="E741" s="14"/>
    </row>
    <row r="742">
      <c r="D742" s="62"/>
      <c r="E742" s="14"/>
    </row>
    <row r="743">
      <c r="D743" s="62"/>
      <c r="E743" s="14"/>
    </row>
    <row r="744">
      <c r="D744" s="62"/>
      <c r="E744" s="14"/>
    </row>
    <row r="745">
      <c r="D745" s="62"/>
      <c r="E745" s="14"/>
    </row>
    <row r="746">
      <c r="D746" s="62"/>
      <c r="E746" s="14"/>
    </row>
    <row r="747">
      <c r="D747" s="62"/>
      <c r="E747" s="14"/>
    </row>
    <row r="748">
      <c r="D748" s="62"/>
      <c r="E748" s="14"/>
    </row>
    <row r="749">
      <c r="D749" s="62"/>
      <c r="E749" s="14"/>
    </row>
    <row r="750">
      <c r="D750" s="62"/>
      <c r="E750" s="14"/>
    </row>
    <row r="751">
      <c r="D751" s="62"/>
      <c r="E751" s="14"/>
    </row>
    <row r="752">
      <c r="D752" s="62"/>
      <c r="E752" s="14"/>
    </row>
    <row r="753">
      <c r="D753" s="62"/>
      <c r="E753" s="14"/>
    </row>
    <row r="754">
      <c r="D754" s="62"/>
      <c r="E754" s="14"/>
    </row>
    <row r="755">
      <c r="D755" s="62"/>
      <c r="E755" s="14"/>
    </row>
    <row r="756">
      <c r="D756" s="62"/>
      <c r="E756" s="14"/>
    </row>
    <row r="757">
      <c r="D757" s="62"/>
      <c r="E757" s="14"/>
    </row>
    <row r="758">
      <c r="D758" s="62"/>
      <c r="E758" s="14"/>
    </row>
    <row r="759">
      <c r="D759" s="62"/>
      <c r="E759" s="14"/>
    </row>
    <row r="760">
      <c r="D760" s="62"/>
      <c r="E760" s="14"/>
    </row>
    <row r="761">
      <c r="D761" s="62"/>
      <c r="E761" s="14"/>
    </row>
    <row r="762">
      <c r="D762" s="62"/>
      <c r="E762" s="14"/>
    </row>
    <row r="763">
      <c r="D763" s="62"/>
      <c r="E763" s="14"/>
    </row>
    <row r="764">
      <c r="D764" s="62"/>
      <c r="E764" s="14"/>
    </row>
    <row r="765">
      <c r="D765" s="62"/>
      <c r="E765" s="14"/>
    </row>
    <row r="766">
      <c r="D766" s="62"/>
      <c r="E766" s="14"/>
    </row>
    <row r="767">
      <c r="D767" s="62"/>
      <c r="E767" s="14"/>
    </row>
    <row r="768">
      <c r="D768" s="62"/>
      <c r="E768" s="14"/>
    </row>
    <row r="769">
      <c r="D769" s="62"/>
      <c r="E769" s="14"/>
    </row>
    <row r="770">
      <c r="D770" s="62"/>
      <c r="E770" s="14"/>
    </row>
    <row r="771">
      <c r="D771" s="62"/>
      <c r="E771" s="14"/>
    </row>
    <row r="772">
      <c r="D772" s="62"/>
      <c r="E772" s="14"/>
    </row>
    <row r="773">
      <c r="D773" s="62"/>
      <c r="E773" s="14"/>
    </row>
    <row r="774">
      <c r="D774" s="62"/>
      <c r="E774" s="14"/>
    </row>
    <row r="775">
      <c r="D775" s="62"/>
      <c r="E775" s="14"/>
    </row>
    <row r="776">
      <c r="D776" s="62"/>
      <c r="E776" s="14"/>
    </row>
    <row r="777">
      <c r="D777" s="62"/>
      <c r="E777" s="14"/>
    </row>
    <row r="778">
      <c r="D778" s="62"/>
      <c r="E778" s="14"/>
    </row>
    <row r="779">
      <c r="D779" s="62"/>
      <c r="E779" s="14"/>
    </row>
    <row r="780">
      <c r="D780" s="62"/>
      <c r="E780" s="14"/>
    </row>
    <row r="781">
      <c r="D781" s="62"/>
      <c r="E781" s="14"/>
    </row>
    <row r="782">
      <c r="D782" s="62"/>
      <c r="E782" s="14"/>
    </row>
    <row r="783">
      <c r="D783" s="62"/>
      <c r="E783" s="14"/>
    </row>
    <row r="784">
      <c r="D784" s="62"/>
      <c r="E784" s="14"/>
    </row>
    <row r="785">
      <c r="D785" s="62"/>
      <c r="E785" s="14"/>
    </row>
    <row r="786">
      <c r="D786" s="62"/>
      <c r="E786" s="14"/>
    </row>
    <row r="787">
      <c r="D787" s="62"/>
      <c r="E787" s="14"/>
    </row>
    <row r="788">
      <c r="D788" s="62"/>
      <c r="E788" s="14"/>
    </row>
    <row r="789">
      <c r="D789" s="62"/>
      <c r="E789" s="14"/>
    </row>
    <row r="790">
      <c r="D790" s="62"/>
      <c r="E790" s="14"/>
    </row>
    <row r="791">
      <c r="D791" s="62"/>
      <c r="E791" s="14"/>
    </row>
    <row r="792">
      <c r="D792" s="62"/>
      <c r="E792" s="14"/>
    </row>
    <row r="793">
      <c r="D793" s="62"/>
      <c r="E793" s="14"/>
    </row>
    <row r="794">
      <c r="D794" s="62"/>
      <c r="E794" s="14"/>
    </row>
    <row r="795">
      <c r="D795" s="62"/>
      <c r="E795" s="14"/>
    </row>
    <row r="796">
      <c r="D796" s="62"/>
      <c r="E796" s="14"/>
    </row>
    <row r="797">
      <c r="D797" s="62"/>
      <c r="E797" s="14"/>
    </row>
    <row r="798">
      <c r="D798" s="62"/>
      <c r="E798" s="14"/>
    </row>
    <row r="799">
      <c r="D799" s="62"/>
      <c r="E799" s="14"/>
    </row>
    <row r="800">
      <c r="D800" s="62"/>
      <c r="E800" s="14"/>
    </row>
    <row r="801">
      <c r="D801" s="62"/>
      <c r="E801" s="14"/>
    </row>
    <row r="802">
      <c r="D802" s="62"/>
      <c r="E802" s="14"/>
    </row>
    <row r="803">
      <c r="D803" s="62"/>
      <c r="E803" s="14"/>
    </row>
    <row r="804">
      <c r="D804" s="62"/>
      <c r="E804" s="14"/>
    </row>
    <row r="805">
      <c r="D805" s="62"/>
      <c r="E805" s="14"/>
    </row>
    <row r="806">
      <c r="D806" s="62"/>
      <c r="E806" s="14"/>
    </row>
    <row r="807">
      <c r="D807" s="62"/>
      <c r="E807" s="14"/>
    </row>
    <row r="808">
      <c r="D808" s="62"/>
      <c r="E808" s="14"/>
    </row>
    <row r="809">
      <c r="D809" s="62"/>
      <c r="E809" s="14"/>
    </row>
    <row r="810">
      <c r="D810" s="62"/>
      <c r="E810" s="14"/>
    </row>
    <row r="811">
      <c r="D811" s="62"/>
      <c r="E811" s="14"/>
    </row>
    <row r="812">
      <c r="D812" s="62"/>
      <c r="E812" s="14"/>
    </row>
    <row r="813">
      <c r="D813" s="62"/>
      <c r="E813" s="14"/>
    </row>
    <row r="814">
      <c r="D814" s="62"/>
      <c r="E814" s="14"/>
    </row>
    <row r="815">
      <c r="D815" s="62"/>
      <c r="E815" s="14"/>
    </row>
    <row r="816">
      <c r="D816" s="62"/>
      <c r="E816" s="14"/>
    </row>
    <row r="817">
      <c r="D817" s="62"/>
      <c r="E817" s="14"/>
    </row>
    <row r="818">
      <c r="D818" s="62"/>
      <c r="E818" s="14"/>
    </row>
    <row r="819">
      <c r="D819" s="62"/>
      <c r="E819" s="14"/>
    </row>
    <row r="820">
      <c r="D820" s="62"/>
      <c r="E820" s="14"/>
    </row>
    <row r="821">
      <c r="D821" s="62"/>
      <c r="E821" s="14"/>
    </row>
    <row r="822">
      <c r="D822" s="62"/>
      <c r="E822" s="14"/>
    </row>
    <row r="823">
      <c r="D823" s="62"/>
      <c r="E823" s="14"/>
    </row>
    <row r="824">
      <c r="D824" s="62"/>
      <c r="E824" s="14"/>
    </row>
    <row r="825">
      <c r="D825" s="62"/>
      <c r="E825" s="14"/>
    </row>
    <row r="826">
      <c r="D826" s="62"/>
      <c r="E826" s="14"/>
    </row>
    <row r="827">
      <c r="D827" s="62"/>
      <c r="E827" s="14"/>
    </row>
    <row r="828">
      <c r="D828" s="62"/>
      <c r="E828" s="14"/>
    </row>
    <row r="829">
      <c r="D829" s="62"/>
      <c r="E829" s="14"/>
    </row>
    <row r="830">
      <c r="D830" s="62"/>
      <c r="E830" s="14"/>
    </row>
    <row r="831">
      <c r="D831" s="62"/>
      <c r="E831" s="14"/>
    </row>
    <row r="832">
      <c r="D832" s="62"/>
      <c r="E832" s="14"/>
    </row>
    <row r="833">
      <c r="D833" s="62"/>
      <c r="E833" s="14"/>
    </row>
    <row r="834">
      <c r="D834" s="62"/>
      <c r="E834" s="14"/>
    </row>
    <row r="835">
      <c r="D835" s="62"/>
      <c r="E835" s="14"/>
    </row>
    <row r="836">
      <c r="D836" s="62"/>
      <c r="E836" s="14"/>
    </row>
    <row r="837">
      <c r="D837" s="62"/>
      <c r="E837" s="14"/>
    </row>
    <row r="838">
      <c r="D838" s="62"/>
      <c r="E838" s="14"/>
    </row>
    <row r="839">
      <c r="D839" s="62"/>
      <c r="E839" s="14"/>
    </row>
    <row r="840">
      <c r="D840" s="62"/>
      <c r="E840" s="14"/>
    </row>
    <row r="841">
      <c r="D841" s="62"/>
      <c r="E841" s="14"/>
    </row>
    <row r="842">
      <c r="D842" s="62"/>
      <c r="E842" s="14"/>
    </row>
    <row r="843">
      <c r="D843" s="62"/>
      <c r="E843" s="14"/>
    </row>
    <row r="844">
      <c r="D844" s="62"/>
      <c r="E844" s="14"/>
    </row>
    <row r="845">
      <c r="D845" s="62"/>
      <c r="E845" s="14"/>
    </row>
    <row r="846">
      <c r="D846" s="62"/>
      <c r="E846" s="14"/>
    </row>
    <row r="847">
      <c r="D847" s="62"/>
      <c r="E847" s="14"/>
    </row>
    <row r="848">
      <c r="D848" s="62"/>
      <c r="E848" s="14"/>
    </row>
    <row r="849">
      <c r="D849" s="62"/>
      <c r="E849" s="14"/>
    </row>
    <row r="850">
      <c r="D850" s="62"/>
      <c r="E850" s="14"/>
    </row>
    <row r="851">
      <c r="D851" s="62"/>
      <c r="E851" s="14"/>
    </row>
    <row r="852">
      <c r="D852" s="62"/>
      <c r="E852" s="14"/>
    </row>
    <row r="853">
      <c r="D853" s="62"/>
      <c r="E853" s="14"/>
    </row>
    <row r="854">
      <c r="D854" s="62"/>
      <c r="E854" s="14"/>
    </row>
    <row r="855">
      <c r="D855" s="62"/>
      <c r="E855" s="14"/>
    </row>
    <row r="856">
      <c r="D856" s="62"/>
      <c r="E856" s="14"/>
    </row>
    <row r="857">
      <c r="D857" s="62"/>
      <c r="E857" s="14"/>
    </row>
    <row r="858">
      <c r="D858" s="62"/>
      <c r="E858" s="14"/>
    </row>
    <row r="859">
      <c r="D859" s="62"/>
      <c r="E859" s="14"/>
    </row>
    <row r="860">
      <c r="D860" s="62"/>
      <c r="E860" s="14"/>
    </row>
    <row r="861">
      <c r="D861" s="62"/>
      <c r="E861" s="14"/>
    </row>
    <row r="862">
      <c r="D862" s="62"/>
      <c r="E862" s="14"/>
    </row>
    <row r="863">
      <c r="D863" s="62"/>
      <c r="E863" s="14"/>
    </row>
    <row r="864">
      <c r="D864" s="62"/>
      <c r="E864" s="14"/>
    </row>
    <row r="865">
      <c r="D865" s="62"/>
      <c r="E865" s="14"/>
    </row>
    <row r="866">
      <c r="D866" s="62"/>
      <c r="E866" s="14"/>
    </row>
    <row r="867">
      <c r="D867" s="62"/>
      <c r="E867" s="14"/>
    </row>
    <row r="868">
      <c r="D868" s="62"/>
      <c r="E868" s="14"/>
    </row>
    <row r="869">
      <c r="D869" s="62"/>
      <c r="E869" s="14"/>
    </row>
    <row r="870">
      <c r="D870" s="62"/>
      <c r="E870" s="14"/>
    </row>
    <row r="871">
      <c r="D871" s="62"/>
      <c r="E871" s="14"/>
    </row>
    <row r="872">
      <c r="D872" s="62"/>
      <c r="E872" s="14"/>
    </row>
    <row r="873">
      <c r="D873" s="62"/>
      <c r="E873" s="14"/>
    </row>
    <row r="874">
      <c r="D874" s="62"/>
      <c r="E874" s="14"/>
    </row>
    <row r="875">
      <c r="D875" s="62"/>
      <c r="E875" s="14"/>
    </row>
    <row r="876">
      <c r="D876" s="62"/>
      <c r="E876" s="14"/>
    </row>
    <row r="877">
      <c r="D877" s="62"/>
      <c r="E877" s="14"/>
    </row>
    <row r="878">
      <c r="D878" s="62"/>
      <c r="E878" s="14"/>
    </row>
    <row r="879">
      <c r="D879" s="62"/>
      <c r="E879" s="14"/>
    </row>
    <row r="880">
      <c r="D880" s="62"/>
      <c r="E880" s="14"/>
    </row>
    <row r="881">
      <c r="D881" s="62"/>
      <c r="E881" s="14"/>
    </row>
    <row r="882">
      <c r="D882" s="62"/>
      <c r="E882" s="14"/>
    </row>
    <row r="883">
      <c r="D883" s="62"/>
      <c r="E883" s="14"/>
    </row>
    <row r="884">
      <c r="D884" s="62"/>
      <c r="E884" s="14"/>
    </row>
    <row r="885">
      <c r="D885" s="62"/>
      <c r="E885" s="14"/>
    </row>
    <row r="886">
      <c r="D886" s="62"/>
      <c r="E886" s="14"/>
    </row>
    <row r="887">
      <c r="D887" s="62"/>
      <c r="E887" s="14"/>
    </row>
    <row r="888">
      <c r="D888" s="62"/>
      <c r="E888" s="14"/>
    </row>
    <row r="889">
      <c r="D889" s="62"/>
      <c r="E889" s="14"/>
    </row>
    <row r="890">
      <c r="D890" s="62"/>
      <c r="E890" s="14"/>
    </row>
    <row r="891">
      <c r="D891" s="62"/>
      <c r="E891" s="14"/>
    </row>
    <row r="892">
      <c r="D892" s="62"/>
      <c r="E892" s="14"/>
    </row>
    <row r="893">
      <c r="D893" s="62"/>
      <c r="E893" s="14"/>
    </row>
    <row r="894">
      <c r="D894" s="62"/>
      <c r="E894" s="14"/>
    </row>
    <row r="895">
      <c r="D895" s="62"/>
      <c r="E895" s="14"/>
    </row>
    <row r="896">
      <c r="D896" s="62"/>
      <c r="E896" s="14"/>
    </row>
    <row r="897">
      <c r="D897" s="62"/>
      <c r="E897" s="14"/>
    </row>
    <row r="898">
      <c r="D898" s="62"/>
      <c r="E898" s="14"/>
    </row>
    <row r="899">
      <c r="D899" s="62"/>
      <c r="E899" s="14"/>
    </row>
    <row r="900">
      <c r="D900" s="62"/>
      <c r="E900" s="14"/>
    </row>
    <row r="901">
      <c r="D901" s="62"/>
      <c r="E901" s="14"/>
    </row>
    <row r="902">
      <c r="D902" s="62"/>
      <c r="E902" s="14"/>
    </row>
    <row r="903">
      <c r="D903" s="62"/>
      <c r="E903" s="14"/>
    </row>
    <row r="904">
      <c r="D904" s="62"/>
      <c r="E904" s="14"/>
    </row>
    <row r="905">
      <c r="D905" s="62"/>
      <c r="E905" s="14"/>
    </row>
    <row r="906">
      <c r="D906" s="62"/>
      <c r="E906" s="14"/>
    </row>
    <row r="907">
      <c r="D907" s="62"/>
      <c r="E907" s="14"/>
    </row>
    <row r="908">
      <c r="D908" s="62"/>
      <c r="E908" s="14"/>
    </row>
    <row r="909">
      <c r="D909" s="62"/>
      <c r="E909" s="14"/>
    </row>
    <row r="910">
      <c r="D910" s="62"/>
      <c r="E910" s="14"/>
    </row>
    <row r="911">
      <c r="D911" s="62"/>
      <c r="E911" s="14"/>
    </row>
    <row r="912">
      <c r="D912" s="62"/>
      <c r="E912" s="14"/>
    </row>
    <row r="913">
      <c r="D913" s="62"/>
      <c r="E913" s="14"/>
    </row>
    <row r="914">
      <c r="D914" s="62"/>
      <c r="E914" s="14"/>
    </row>
    <row r="915">
      <c r="D915" s="62"/>
      <c r="E915" s="14"/>
    </row>
    <row r="916">
      <c r="D916" s="62"/>
      <c r="E916" s="14"/>
    </row>
    <row r="917">
      <c r="D917" s="62"/>
      <c r="E917" s="14"/>
    </row>
    <row r="918">
      <c r="D918" s="62"/>
      <c r="E918" s="14"/>
    </row>
    <row r="919">
      <c r="D919" s="62"/>
      <c r="E919" s="14"/>
    </row>
    <row r="920">
      <c r="D920" s="62"/>
      <c r="E920" s="14"/>
    </row>
    <row r="921">
      <c r="D921" s="62"/>
      <c r="E921" s="14"/>
    </row>
    <row r="922">
      <c r="D922" s="62"/>
      <c r="E922" s="14"/>
    </row>
    <row r="923">
      <c r="D923" s="62"/>
      <c r="E923" s="14"/>
    </row>
    <row r="924">
      <c r="D924" s="62"/>
      <c r="E924" s="14"/>
    </row>
    <row r="925">
      <c r="D925" s="62"/>
      <c r="E925" s="14"/>
    </row>
    <row r="926">
      <c r="D926" s="62"/>
      <c r="E926" s="14"/>
    </row>
    <row r="927">
      <c r="D927" s="62"/>
      <c r="E927" s="14"/>
    </row>
    <row r="928">
      <c r="D928" s="62"/>
      <c r="E928" s="14"/>
    </row>
    <row r="929">
      <c r="D929" s="62"/>
      <c r="E929" s="14"/>
    </row>
    <row r="930">
      <c r="D930" s="62"/>
      <c r="E930" s="14"/>
    </row>
    <row r="931">
      <c r="D931" s="62"/>
      <c r="E931" s="14"/>
    </row>
    <row r="932">
      <c r="D932" s="62"/>
      <c r="E932" s="14"/>
    </row>
    <row r="933">
      <c r="D933" s="62"/>
      <c r="E933" s="14"/>
    </row>
    <row r="934">
      <c r="D934" s="62"/>
      <c r="E934" s="14"/>
    </row>
    <row r="935">
      <c r="D935" s="62"/>
      <c r="E935" s="14"/>
    </row>
    <row r="936">
      <c r="D936" s="62"/>
      <c r="E936" s="14"/>
    </row>
    <row r="937">
      <c r="D937" s="62"/>
      <c r="E937" s="14"/>
    </row>
    <row r="938">
      <c r="D938" s="62"/>
      <c r="E938" s="14"/>
    </row>
    <row r="939">
      <c r="D939" s="62"/>
      <c r="E939" s="14"/>
    </row>
    <row r="940">
      <c r="D940" s="62"/>
      <c r="E940" s="14"/>
    </row>
    <row r="941">
      <c r="D941" s="62"/>
      <c r="E941" s="14"/>
    </row>
    <row r="942">
      <c r="D942" s="62"/>
      <c r="E942" s="14"/>
    </row>
    <row r="943">
      <c r="D943" s="62"/>
      <c r="E943" s="14"/>
    </row>
    <row r="944">
      <c r="D944" s="62"/>
      <c r="E944" s="14"/>
    </row>
    <row r="945">
      <c r="D945" s="62"/>
      <c r="E945" s="14"/>
    </row>
    <row r="946">
      <c r="D946" s="62"/>
      <c r="E946" s="14"/>
    </row>
    <row r="947">
      <c r="D947" s="62"/>
      <c r="E947" s="14"/>
    </row>
    <row r="948">
      <c r="D948" s="62"/>
      <c r="E948" s="14"/>
    </row>
    <row r="949">
      <c r="D949" s="62"/>
      <c r="E949" s="14"/>
    </row>
    <row r="950">
      <c r="D950" s="62"/>
      <c r="E950" s="14"/>
    </row>
    <row r="951">
      <c r="D951" s="62"/>
      <c r="E951" s="14"/>
    </row>
    <row r="952">
      <c r="D952" s="62"/>
      <c r="E952" s="14"/>
    </row>
    <row r="953">
      <c r="D953" s="62"/>
      <c r="E953" s="14"/>
    </row>
    <row r="954">
      <c r="D954" s="62"/>
      <c r="E954" s="14"/>
    </row>
    <row r="955">
      <c r="D955" s="62"/>
      <c r="E955" s="14"/>
    </row>
    <row r="956">
      <c r="D956" s="62"/>
      <c r="E956" s="14"/>
    </row>
    <row r="957">
      <c r="D957" s="62"/>
      <c r="E957" s="14"/>
    </row>
    <row r="958">
      <c r="D958" s="62"/>
      <c r="E958" s="14"/>
    </row>
    <row r="959">
      <c r="D959" s="62"/>
      <c r="E959" s="14"/>
    </row>
    <row r="960">
      <c r="D960" s="62"/>
      <c r="E960" s="14"/>
    </row>
    <row r="961">
      <c r="D961" s="62"/>
      <c r="E961" s="14"/>
    </row>
    <row r="962">
      <c r="D962" s="62"/>
      <c r="E962" s="14"/>
    </row>
    <row r="963">
      <c r="D963" s="62"/>
      <c r="E963" s="14"/>
    </row>
    <row r="964">
      <c r="D964" s="62"/>
      <c r="E964" s="14"/>
    </row>
    <row r="965">
      <c r="D965" s="62"/>
      <c r="E965" s="14"/>
    </row>
    <row r="966">
      <c r="D966" s="62"/>
      <c r="E966" s="14"/>
    </row>
    <row r="967">
      <c r="D967" s="62"/>
      <c r="E967" s="14"/>
    </row>
    <row r="968">
      <c r="D968" s="62"/>
      <c r="E968" s="14"/>
    </row>
    <row r="969">
      <c r="D969" s="62"/>
      <c r="E969" s="14"/>
    </row>
    <row r="970">
      <c r="D970" s="62"/>
      <c r="E970" s="14"/>
    </row>
    <row r="971">
      <c r="D971" s="62"/>
      <c r="E971" s="14"/>
    </row>
    <row r="972">
      <c r="D972" s="62"/>
      <c r="E972" s="14"/>
    </row>
    <row r="973">
      <c r="D973" s="62"/>
      <c r="E973" s="14"/>
    </row>
    <row r="974">
      <c r="D974" s="62"/>
      <c r="E974" s="14"/>
    </row>
    <row r="975">
      <c r="D975" s="62"/>
      <c r="E975" s="14"/>
    </row>
    <row r="976">
      <c r="D976" s="62"/>
      <c r="E976" s="14"/>
    </row>
    <row r="977">
      <c r="D977" s="62"/>
      <c r="E977" s="14"/>
    </row>
    <row r="978">
      <c r="D978" s="62"/>
      <c r="E978" s="14"/>
    </row>
    <row r="979">
      <c r="D979" s="62"/>
      <c r="E979" s="14"/>
    </row>
    <row r="980">
      <c r="D980" s="62"/>
      <c r="E980" s="14"/>
    </row>
    <row r="981">
      <c r="D981" s="62"/>
      <c r="E981" s="14"/>
    </row>
    <row r="982">
      <c r="D982" s="62"/>
      <c r="E982" s="14"/>
    </row>
    <row r="983">
      <c r="D983" s="62"/>
      <c r="E983" s="14"/>
    </row>
    <row r="984">
      <c r="D984" s="62"/>
      <c r="E984" s="14"/>
    </row>
    <row r="985">
      <c r="D985" s="62"/>
      <c r="E985" s="14"/>
    </row>
    <row r="986">
      <c r="D986" s="62"/>
      <c r="E986" s="14"/>
    </row>
    <row r="987">
      <c r="D987" s="62"/>
      <c r="E987" s="14"/>
    </row>
    <row r="988">
      <c r="D988" s="62"/>
      <c r="E988" s="14"/>
    </row>
    <row r="989">
      <c r="D989" s="62"/>
      <c r="E989" s="14"/>
    </row>
    <row r="990">
      <c r="D990" s="62"/>
      <c r="E990" s="14"/>
    </row>
    <row r="991">
      <c r="D991" s="62"/>
      <c r="E991" s="14"/>
    </row>
    <row r="992">
      <c r="D992" s="62"/>
      <c r="E992" s="14"/>
    </row>
    <row r="993">
      <c r="D993" s="62"/>
      <c r="E993" s="14"/>
    </row>
    <row r="994">
      <c r="D994" s="62"/>
      <c r="E994" s="14"/>
    </row>
    <row r="995">
      <c r="D995" s="62"/>
      <c r="E995" s="14"/>
    </row>
    <row r="996">
      <c r="D996" s="62"/>
      <c r="E996" s="14"/>
    </row>
    <row r="997">
      <c r="D997" s="62"/>
      <c r="E997" s="14"/>
    </row>
    <row r="998">
      <c r="D998" s="62"/>
      <c r="E998" s="14"/>
    </row>
    <row r="999">
      <c r="D999" s="62"/>
      <c r="E999" s="14"/>
    </row>
    <row r="1000">
      <c r="D1000" s="62"/>
      <c r="E1000" s="14"/>
    </row>
  </sheetData>
  <mergeCells count="2">
    <mergeCell ref="H1:I1"/>
    <mergeCell ref="A12:B12"/>
  </mergeCells>
  <drawing r:id="rId1"/>
</worksheet>
</file>